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 codeName="{8C4F1C90-05EB-6A55-5F09-09C24B55AC0B}"/>
  <workbookPr codeName="ThisWorkbook" defaultThemeVersion="124226"/>
  <bookViews>
    <workbookView xWindow="-15" yWindow="-15" windowWidth="10245" windowHeight="6975" firstSheet="1" activeTab="15"/>
  </bookViews>
  <sheets>
    <sheet name="L.infl- LOSAS" sheetId="18" state="hidden" r:id="rId1"/>
    <sheet name="Calculo VIGA" sheetId="26" r:id="rId2"/>
    <sheet name="M.max-1 carril" sheetId="19" state="hidden" r:id="rId3"/>
    <sheet name="M.max-2 carril" sheetId="20" state="hidden" r:id="rId4"/>
    <sheet name="M.max-3 carril" sheetId="21" state="hidden" r:id="rId5"/>
    <sheet name="M.min-1 carril" sheetId="22" state="hidden" r:id="rId6"/>
    <sheet name="M.min-2 carril" sheetId="23" state="hidden" r:id="rId7"/>
    <sheet name="M.min-3 carril" sheetId="24" state="hidden" r:id="rId8"/>
    <sheet name="L.I. Vig." sheetId="27" state="hidden" r:id="rId9"/>
    <sheet name="M.max" sheetId="28" r:id="rId10"/>
    <sheet name="M.min" sheetId="29" state="hidden" r:id="rId11"/>
    <sheet name="T-max" sheetId="30" state="hidden" r:id="rId12"/>
    <sheet name="Tmin" sheetId="31" state="hidden" r:id="rId13"/>
    <sheet name="INICIO" sheetId="14" r:id="rId14"/>
    <sheet name="Hoja1" sheetId="12" state="hidden" r:id="rId15"/>
    <sheet name="Hoja3" sheetId="33" r:id="rId16"/>
  </sheets>
  <definedNames>
    <definedName name="b.efec.viga">#REF!</definedName>
    <definedName name="b.viga">INICIO!$O$18</definedName>
    <definedName name="d.viga">#REF!</definedName>
    <definedName name="h.losa">INICIO!$T$12</definedName>
    <definedName name="h.viga">INICIO!$A$3</definedName>
    <definedName name="solver_adj" localSheetId="2" hidden="1">'M.max-1 carril'!$B$69:$B$70</definedName>
    <definedName name="solver_adj" localSheetId="3" hidden="1">'M.max-2 carril'!$B$69:$C$70</definedName>
    <definedName name="solver_adj" localSheetId="4" hidden="1">'M.max-3 carril'!$B$70:$D$71</definedName>
    <definedName name="solver_adj" localSheetId="10" hidden="1">M.min!$B$77:$E$79</definedName>
    <definedName name="solver_adj" localSheetId="5" hidden="1">'M.min-1 carril'!$B$69:$B$70</definedName>
    <definedName name="solver_adj" localSheetId="6" hidden="1">'M.min-2 carril'!$B$74:$C$75</definedName>
    <definedName name="solver_adj" localSheetId="7" hidden="1">'M.min-3 carril'!$B$76:$D$77</definedName>
    <definedName name="solver_adj" localSheetId="11" hidden="1">'T-max'!$B$70:$D$71</definedName>
    <definedName name="solver_adj" localSheetId="12" hidden="1">Tmin!$B$69:$B$70</definedName>
    <definedName name="solver_cvg" localSheetId="1" hidden="1">0.0001</definedName>
    <definedName name="solver_cvg" localSheetId="9" hidden="1">0.0001</definedName>
    <definedName name="solver_cvg" localSheetId="2" hidden="1">0.001</definedName>
    <definedName name="solver_cvg" localSheetId="3" hidden="1">0.0001</definedName>
    <definedName name="solver_cvg" localSheetId="4" hidden="1">0.0001</definedName>
    <definedName name="solver_cvg" localSheetId="10" hidden="1">0.001</definedName>
    <definedName name="solver_cvg" localSheetId="5" hidden="1">0.0001</definedName>
    <definedName name="solver_cvg" localSheetId="6" hidden="1">0.0001</definedName>
    <definedName name="solver_cvg" localSheetId="7" hidden="1">0.001</definedName>
    <definedName name="solver_cvg" localSheetId="11" hidden="1">0.0001</definedName>
    <definedName name="solver_cvg" localSheetId="12" hidden="1">0.0001</definedName>
    <definedName name="solver_drv" localSheetId="1" hidden="1">2</definedName>
    <definedName name="solver_drv" localSheetId="9" hidden="1">2</definedName>
    <definedName name="solver_drv" localSheetId="2" hidden="1">2</definedName>
    <definedName name="solver_drv" localSheetId="3" hidden="1">1</definedName>
    <definedName name="solver_drv" localSheetId="4" hidden="1">1</definedName>
    <definedName name="solver_drv" localSheetId="10" hidden="1">2</definedName>
    <definedName name="solver_drv" localSheetId="5" hidden="1">2</definedName>
    <definedName name="solver_drv" localSheetId="6" hidden="1">2</definedName>
    <definedName name="solver_drv" localSheetId="7" hidden="1">2</definedName>
    <definedName name="solver_drv" localSheetId="11" hidden="1">1</definedName>
    <definedName name="solver_drv" localSheetId="12" hidden="1">2</definedName>
    <definedName name="solver_eng" localSheetId="1" hidden="1">1</definedName>
    <definedName name="solver_eng" localSheetId="9" hidden="1">1</definedName>
    <definedName name="solver_eng" localSheetId="2" hidden="1">1</definedName>
    <definedName name="solver_eng" localSheetId="3" hidden="1">1</definedName>
    <definedName name="solver_eng" localSheetId="4" hidden="1">1</definedName>
    <definedName name="solver_eng" localSheetId="10" hidden="1">1</definedName>
    <definedName name="solver_eng" localSheetId="5" hidden="1">1</definedName>
    <definedName name="solver_eng" localSheetId="6" hidden="1">1</definedName>
    <definedName name="solver_eng" localSheetId="7" hidden="1">1</definedName>
    <definedName name="solver_eng" localSheetId="11" hidden="1">1</definedName>
    <definedName name="solver_eng" localSheetId="12" hidden="1">1</definedName>
    <definedName name="solver_est" localSheetId="1" hidden="1">1</definedName>
    <definedName name="solver_est" localSheetId="9" hidden="1">1</definedName>
    <definedName name="solver_est" localSheetId="2" hidden="1">1</definedName>
    <definedName name="solver_est" localSheetId="3" hidden="1">1</definedName>
    <definedName name="solver_est" localSheetId="4" hidden="1">1</definedName>
    <definedName name="solver_est" localSheetId="10" hidden="1">1</definedName>
    <definedName name="solver_est" localSheetId="5" hidden="1">1</definedName>
    <definedName name="solver_est" localSheetId="6" hidden="1">1</definedName>
    <definedName name="solver_est" localSheetId="7" hidden="1">1</definedName>
    <definedName name="solver_est" localSheetId="11" hidden="1">1</definedName>
    <definedName name="solver_est" localSheetId="12" hidden="1">1</definedName>
    <definedName name="solver_itr" localSheetId="1" hidden="1">2147483647</definedName>
    <definedName name="solver_itr" localSheetId="9" hidden="1">10</definedName>
    <definedName name="solver_itr" localSheetId="2" hidden="1">2147483647</definedName>
    <definedName name="solver_itr" localSheetId="3" hidden="1">2147483647</definedName>
    <definedName name="solver_itr" localSheetId="4" hidden="1">2147483647</definedName>
    <definedName name="solver_itr" localSheetId="10" hidden="1">2147483647</definedName>
    <definedName name="solver_itr" localSheetId="5" hidden="1">2147483647</definedName>
    <definedName name="solver_itr" localSheetId="6" hidden="1">2147483647</definedName>
    <definedName name="solver_itr" localSheetId="7" hidden="1">2147483647</definedName>
    <definedName name="solver_itr" localSheetId="11" hidden="1">2147483647</definedName>
    <definedName name="solver_itr" localSheetId="12" hidden="1">2147483647</definedName>
    <definedName name="solver_lhs0" localSheetId="1" hidden="1">'Calculo VIGA'!#REF!</definedName>
    <definedName name="solver_lhs0" localSheetId="9" hidden="1">M.max!$C$74</definedName>
    <definedName name="solver_lhs1" localSheetId="1" hidden="1">'Calculo VIGA'!$I$481</definedName>
    <definedName name="solver_lhs1" localSheetId="9" hidden="1">M.max!$I$211</definedName>
    <definedName name="solver_lhs1" localSheetId="2" hidden="1">'M.max-1 carril'!$B$70</definedName>
    <definedName name="solver_lhs1" localSheetId="3" hidden="1">'M.max-2 carril'!$B$69</definedName>
    <definedName name="solver_lhs1" localSheetId="4" hidden="1">'M.max-3 carril'!$B$70</definedName>
    <definedName name="solver_lhs1" localSheetId="10" hidden="1">M.min!$B$77</definedName>
    <definedName name="solver_lhs1" localSheetId="5" hidden="1">'M.min-1 carril'!$B$70</definedName>
    <definedName name="solver_lhs1" localSheetId="6" hidden="1">'M.min-2 carril'!$C$74</definedName>
    <definedName name="solver_lhs1" localSheetId="7" hidden="1">'M.min-3 carril'!$B$76</definedName>
    <definedName name="solver_lhs1" localSheetId="11" hidden="1">'T-max'!$B$70</definedName>
    <definedName name="solver_lhs1" localSheetId="12" hidden="1">Tmin!$B$69</definedName>
    <definedName name="solver_lhs10" localSheetId="1" hidden="1">'Calculo VIGA'!$C$424</definedName>
    <definedName name="solver_lhs10" localSheetId="9" hidden="1">M.max!$M$211</definedName>
    <definedName name="solver_lhs10" localSheetId="2" hidden="1">'M.max-1 carril'!$C$74</definedName>
    <definedName name="solver_lhs10" localSheetId="3" hidden="1">'M.max-2 carril'!$B$69</definedName>
    <definedName name="solver_lhs10" localSheetId="4" hidden="1">'M.max-3 carril'!$B$71</definedName>
    <definedName name="solver_lhs10" localSheetId="10" hidden="1">M.min!$C$78</definedName>
    <definedName name="solver_lhs10" localSheetId="5" hidden="1">'M.min-1 carril'!$B$69</definedName>
    <definedName name="solver_lhs10" localSheetId="6" hidden="1">'M.min-2 carril'!$C$74</definedName>
    <definedName name="solver_lhs10" localSheetId="7" hidden="1">'M.min-3 carril'!$D$77</definedName>
    <definedName name="solver_lhs10" localSheetId="11" hidden="1">'T-max'!$C$70</definedName>
    <definedName name="solver_lhs10" localSheetId="12" hidden="1">Tmin!$B$70</definedName>
    <definedName name="solver_lhs11" localSheetId="1" hidden="1">'Calculo VIGA'!$C$424</definedName>
    <definedName name="solver_lhs11" localSheetId="9" hidden="1">M.max!$M$211</definedName>
    <definedName name="solver_lhs11" localSheetId="2" hidden="1">'M.max-1 carril'!$B$73</definedName>
    <definedName name="solver_lhs11" localSheetId="3" hidden="1">'M.max-2 carril'!$C$70</definedName>
    <definedName name="solver_lhs11" localSheetId="4" hidden="1">'M.max-3 carril'!$B$70</definedName>
    <definedName name="solver_lhs11" localSheetId="10" hidden="1">M.min!$C$79</definedName>
    <definedName name="solver_lhs11" localSheetId="5" hidden="1">'M.min-1 carril'!$B$74</definedName>
    <definedName name="solver_lhs11" localSheetId="6" hidden="1">'M.min-2 carril'!$C$75</definedName>
    <definedName name="solver_lhs11" localSheetId="7" hidden="1">'M.min-3 carril'!$D$76</definedName>
    <definedName name="solver_lhs11" localSheetId="11" hidden="1">'T-max'!$C$71</definedName>
    <definedName name="solver_lhs11" localSheetId="12" hidden="1">Tmin!$B$69</definedName>
    <definedName name="solver_lhs12" localSheetId="1" hidden="1">'Calculo VIGA'!$C$424</definedName>
    <definedName name="solver_lhs12" localSheetId="9" hidden="1">M.max!$M$211</definedName>
    <definedName name="solver_lhs12" localSheetId="2" hidden="1">'M.max-1 carril'!$B$74</definedName>
    <definedName name="solver_lhs12" localSheetId="3" hidden="1">'M.max-2 carril'!$C$70</definedName>
    <definedName name="solver_lhs12" localSheetId="4" hidden="1">'M.max-3 carril'!$B$71</definedName>
    <definedName name="solver_lhs12" localSheetId="10" hidden="1">M.min!$C$79</definedName>
    <definedName name="solver_lhs12" localSheetId="5" hidden="1">'M.min-1 carril'!$B$74</definedName>
    <definedName name="solver_lhs12" localSheetId="6" hidden="1">'M.min-2 carril'!$B$75</definedName>
    <definedName name="solver_lhs12" localSheetId="7" hidden="1">'M.min-3 carril'!$C$77</definedName>
    <definedName name="solver_lhs12" localSheetId="11" hidden="1">'T-max'!$D$70</definedName>
    <definedName name="solver_lhs12" localSheetId="12" hidden="1">Tmin!$B$70</definedName>
    <definedName name="solver_lhs13" localSheetId="1" hidden="1">'Calculo VIGA'!$C$425</definedName>
    <definedName name="solver_lhs13" localSheetId="9" hidden="1">M.max!$N$211</definedName>
    <definedName name="solver_lhs13" localSheetId="2" hidden="1">'M.max-1 carril'!$B$74</definedName>
    <definedName name="solver_lhs13" localSheetId="3" hidden="1">'M.max-2 carril'!$C$69</definedName>
    <definedName name="solver_lhs13" localSheetId="4" hidden="1">'M.max-3 carril'!$B$71</definedName>
    <definedName name="solver_lhs13" localSheetId="10" hidden="1">M.min!$D$77</definedName>
    <definedName name="solver_lhs13" localSheetId="5" hidden="1">'M.min-1 carril'!$B$75</definedName>
    <definedName name="solver_lhs13" localSheetId="6" hidden="1">'M.min-2 carril'!$C$74</definedName>
    <definedName name="solver_lhs13" localSheetId="7" hidden="1">'M.min-3 carril'!$C$76</definedName>
    <definedName name="solver_lhs13" localSheetId="11" hidden="1">'T-max'!$D$71</definedName>
    <definedName name="solver_lhs13" localSheetId="12" hidden="1">Tmin!$B$70</definedName>
    <definedName name="solver_lhs14" localSheetId="1" hidden="1">'Calculo VIGA'!$C$425</definedName>
    <definedName name="solver_lhs14" localSheetId="9" hidden="1">M.max!$N$211</definedName>
    <definedName name="solver_lhs14" localSheetId="2" hidden="1">'M.max-1 carril'!$B$73</definedName>
    <definedName name="solver_lhs14" localSheetId="3" hidden="1">'M.max-2 carril'!$C$70</definedName>
    <definedName name="solver_lhs14" localSheetId="4" hidden="1">'M.max-3 carril'!$B$71</definedName>
    <definedName name="solver_lhs14" localSheetId="10" hidden="1">M.min!$D$77</definedName>
    <definedName name="solver_lhs14" localSheetId="5" hidden="1">'M.min-1 carril'!$B$75</definedName>
    <definedName name="solver_lhs14" localSheetId="6" hidden="1">'M.min-2 carril'!$C$75</definedName>
    <definedName name="solver_lhs14" localSheetId="7" hidden="1">'M.min-3 carril'!$D$76</definedName>
    <definedName name="solver_lhs14" localSheetId="11" hidden="1">'T-max'!$D$71</definedName>
    <definedName name="solver_lhs14" localSheetId="12" hidden="1">Tmin!$B$69</definedName>
    <definedName name="solver_lhs15" localSheetId="1" hidden="1">M.max!$J$151</definedName>
    <definedName name="solver_lhs15" localSheetId="9" hidden="1">M.max!$B$75</definedName>
    <definedName name="solver_lhs15" localSheetId="2" hidden="1">'M.max-1 carril'!$B$74</definedName>
    <definedName name="solver_lhs15" localSheetId="3" hidden="1">'M.max-2 carril'!$C$70</definedName>
    <definedName name="solver_lhs15" localSheetId="4" hidden="1">'M.max-3 carril'!$B$71</definedName>
    <definedName name="solver_lhs15" localSheetId="10" hidden="1">M.min!$D$78</definedName>
    <definedName name="solver_lhs15" localSheetId="5" hidden="1">'M.min-1 carril'!$B$75</definedName>
    <definedName name="solver_lhs15" localSheetId="6" hidden="1">'M.min-2 carril'!$C$75</definedName>
    <definedName name="solver_lhs15" localSheetId="7" hidden="1">'M.min-3 carril'!$B$77</definedName>
    <definedName name="solver_lhs15" localSheetId="11" hidden="1">'T-max'!$B$70</definedName>
    <definedName name="solver_lhs15" localSheetId="12" hidden="1">Tmin!$B$70</definedName>
    <definedName name="solver_lhs16" localSheetId="1" hidden="1">M.max!$J$151</definedName>
    <definedName name="solver_lhs16" localSheetId="9" hidden="1">M.max!$C$73</definedName>
    <definedName name="solver_lhs16" localSheetId="2" hidden="1">'M.max-1 carril'!$B$74</definedName>
    <definedName name="solver_lhs16" localSheetId="3" hidden="1">'M.max-2 carril'!$C$69</definedName>
    <definedName name="solver_lhs16" localSheetId="4" hidden="1">'M.max-3 carril'!$B$71</definedName>
    <definedName name="solver_lhs16" localSheetId="10" hidden="1">M.min!$D$78</definedName>
    <definedName name="solver_lhs16" localSheetId="5" hidden="1">'M.min-1 carril'!$C$74</definedName>
    <definedName name="solver_lhs16" localSheetId="6" hidden="1">'M.min-2 carril'!$B$74</definedName>
    <definedName name="solver_lhs16" localSheetId="7" hidden="1">'M.min-3 carril'!$B$76</definedName>
    <definedName name="solver_lhs16" localSheetId="11" hidden="1">'T-max'!$B$71</definedName>
    <definedName name="solver_lhs16" localSheetId="12" hidden="1">Tmin!$B$70</definedName>
    <definedName name="solver_lhs17" localSheetId="1" hidden="1">M.max!$K$151</definedName>
    <definedName name="solver_lhs17" localSheetId="9" hidden="1">M.max!$C$73</definedName>
    <definedName name="solver_lhs17" localSheetId="2" hidden="1">'M.max-1 carril'!$B$73</definedName>
    <definedName name="solver_lhs17" localSheetId="3" hidden="1">'M.max-2 carril'!$C$70</definedName>
    <definedName name="solver_lhs17" localSheetId="4" hidden="1">'M.max-3 carril'!$C$70</definedName>
    <definedName name="solver_lhs17" localSheetId="10" hidden="1">M.min!$D$79</definedName>
    <definedName name="solver_lhs17" localSheetId="5" hidden="1">'M.min-1 carril'!$C$74</definedName>
    <definedName name="solver_lhs17" localSheetId="6" hidden="1">'M.min-2 carril'!$B$75</definedName>
    <definedName name="solver_lhs17" localSheetId="7" hidden="1">'M.min-3 carril'!$B$77</definedName>
    <definedName name="solver_lhs17" localSheetId="11" hidden="1">'T-max'!$C$70</definedName>
    <definedName name="solver_lhs17" localSheetId="12" hidden="1">Tmin!$B$69</definedName>
    <definedName name="solver_lhs18" localSheetId="1" hidden="1">M.max!$K$151</definedName>
    <definedName name="solver_lhs18" localSheetId="9" hidden="1">M.max!$C$74</definedName>
    <definedName name="solver_lhs18" localSheetId="2" hidden="1">'M.max-1 carril'!$B$74</definedName>
    <definedName name="solver_lhs18" localSheetId="3" hidden="1">'M.max-2 carril'!$B$70</definedName>
    <definedName name="solver_lhs18" localSheetId="4" hidden="1">'M.max-3 carril'!$C$70</definedName>
    <definedName name="solver_lhs18" localSheetId="10" hidden="1">M.min!$D$79</definedName>
    <definedName name="solver_lhs18" localSheetId="5" hidden="1">'M.min-1 carril'!$C$74</definedName>
    <definedName name="solver_lhs18" localSheetId="6" hidden="1">'M.min-2 carril'!$C$74</definedName>
    <definedName name="solver_lhs18" localSheetId="7" hidden="1">'M.min-3 carril'!$B$76</definedName>
    <definedName name="solver_lhs18" localSheetId="11" hidden="1">'T-max'!$C$71</definedName>
    <definedName name="solver_lhs18" localSheetId="12" hidden="1">Tmin!$B$70</definedName>
    <definedName name="solver_lhs19" localSheetId="9" hidden="1">M.max!$C$75</definedName>
    <definedName name="solver_lhs19" localSheetId="2" hidden="1">'M.max-1 carril'!$B$74</definedName>
    <definedName name="solver_lhs19" localSheetId="3" hidden="1">'M.max-2 carril'!$C$70</definedName>
    <definedName name="solver_lhs19" localSheetId="4" hidden="1">'M.max-3 carril'!$B$70</definedName>
    <definedName name="solver_lhs19" localSheetId="10" hidden="1">M.min!$E$77</definedName>
    <definedName name="solver_lhs19" localSheetId="5" hidden="1">'M.min-1 carril'!$C$75</definedName>
    <definedName name="solver_lhs19" localSheetId="6" hidden="1">'M.min-2 carril'!$C$75</definedName>
    <definedName name="solver_lhs19" localSheetId="7" hidden="1">'M.min-3 carril'!$B$77</definedName>
    <definedName name="solver_lhs19" localSheetId="11" hidden="1">'T-max'!$D$70</definedName>
    <definedName name="solver_lhs19" localSheetId="12" hidden="1">Tmin!$B$70</definedName>
    <definedName name="solver_lhs2" localSheetId="1" hidden="1">'Calculo VIGA'!$I$481</definedName>
    <definedName name="solver_lhs2" localSheetId="9" hidden="1">M.max!$I$211</definedName>
    <definedName name="solver_lhs2" localSheetId="2" hidden="1">'M.max-1 carril'!$B$69</definedName>
    <definedName name="solver_lhs2" localSheetId="3" hidden="1">'M.max-2 carril'!$B$70</definedName>
    <definedName name="solver_lhs2" localSheetId="4" hidden="1">'M.max-3 carril'!$B$70</definedName>
    <definedName name="solver_lhs2" localSheetId="10" hidden="1">M.min!$B$77</definedName>
    <definedName name="solver_lhs2" localSheetId="5" hidden="1">'M.min-1 carril'!$B$70</definedName>
    <definedName name="solver_lhs2" localSheetId="6" hidden="1">'M.min-2 carril'!$C$75</definedName>
    <definedName name="solver_lhs2" localSheetId="7" hidden="1">'M.min-3 carril'!$B$77</definedName>
    <definedName name="solver_lhs2" localSheetId="11" hidden="1">'T-max'!$B$71</definedName>
    <definedName name="solver_lhs2" localSheetId="12" hidden="1">Tmin!$B$69</definedName>
    <definedName name="solver_lhs20" localSheetId="9" hidden="1">M.max!$C$75</definedName>
    <definedName name="solver_lhs20" localSheetId="2" hidden="1">'M.max-1 carril'!$B$73</definedName>
    <definedName name="solver_lhs20" localSheetId="3" hidden="1">'M.max-2 carril'!$C$69</definedName>
    <definedName name="solver_lhs20" localSheetId="4" hidden="1">'M.max-3 carril'!$C$70</definedName>
    <definedName name="solver_lhs20" localSheetId="10" hidden="1">M.min!$E$77</definedName>
    <definedName name="solver_lhs20" localSheetId="5" hidden="1">'M.min-1 carril'!$C$75</definedName>
    <definedName name="solver_lhs20" localSheetId="6" hidden="1">'M.min-2 carril'!$C$75</definedName>
    <definedName name="solver_lhs20" localSheetId="7" hidden="1">'M.min-3 carril'!$B$76</definedName>
    <definedName name="solver_lhs20" localSheetId="11" hidden="1">'T-max'!$D$71</definedName>
    <definedName name="solver_lhs20" localSheetId="12" hidden="1">Tmin!$B$69</definedName>
    <definedName name="solver_lhs21" localSheetId="9" hidden="1">M.max!$C$74</definedName>
    <definedName name="solver_lhs21" localSheetId="2" hidden="1">'M.max-1 carril'!$B$74</definedName>
    <definedName name="solver_lhs21" localSheetId="3" hidden="1">'M.max-2 carril'!$B$69</definedName>
    <definedName name="solver_lhs21" localSheetId="4" hidden="1">'M.max-3 carril'!$C$70</definedName>
    <definedName name="solver_lhs21" localSheetId="10" hidden="1">M.min!$E$78</definedName>
    <definedName name="solver_lhs21" localSheetId="5" hidden="1">'M.min-1 carril'!$B$70</definedName>
    <definedName name="solver_lhs21" localSheetId="6" hidden="1">'M.min-2 carril'!$B$74</definedName>
    <definedName name="solver_lhs21" localSheetId="7" hidden="1">'M.min-3 carril'!$B$77</definedName>
    <definedName name="solver_lhs21" localSheetId="11" hidden="1">'T-max'!$D$71</definedName>
    <definedName name="solver_lhs21" localSheetId="12" hidden="1">Tmin!$B$70</definedName>
    <definedName name="solver_lhs22" localSheetId="9" hidden="1">M.max!$B$74</definedName>
    <definedName name="solver_lhs22" localSheetId="2" hidden="1">'M.max-1 carril'!$B$74</definedName>
    <definedName name="solver_lhs22" localSheetId="3" hidden="1">'M.max-2 carril'!$C$70</definedName>
    <definedName name="solver_lhs22" localSheetId="4" hidden="1">'M.max-3 carril'!$B$71</definedName>
    <definedName name="solver_lhs22" localSheetId="10" hidden="1">M.min!$E$78</definedName>
    <definedName name="solver_lhs22" localSheetId="5" hidden="1">'M.min-1 carril'!$B$70</definedName>
    <definedName name="solver_lhs22" localSheetId="6" hidden="1">'M.min-2 carril'!$B$75</definedName>
    <definedName name="solver_lhs22" localSheetId="7" hidden="1">'M.min-3 carril'!$B$76</definedName>
    <definedName name="solver_lhs22" localSheetId="11" hidden="1">'T-max'!$B$70</definedName>
    <definedName name="solver_lhs22" localSheetId="12" hidden="1">Tmin!$B$70</definedName>
    <definedName name="solver_lhs23" localSheetId="9" hidden="1">M.max!$B$73</definedName>
    <definedName name="solver_lhs23" localSheetId="2" hidden="1">'M.max-1 carril'!$B$73</definedName>
    <definedName name="solver_lhs23" localSheetId="3" hidden="1">'M.max-2 carril'!$C$69</definedName>
    <definedName name="solver_lhs23" localSheetId="4" hidden="1">'M.max-3 carril'!$C$70</definedName>
    <definedName name="solver_lhs23" localSheetId="10" hidden="1">M.min!$E$79</definedName>
    <definedName name="solver_lhs23" localSheetId="5" hidden="1">'M.min-1 carril'!$B$69</definedName>
    <definedName name="solver_lhs23" localSheetId="6" hidden="1">'M.min-2 carril'!$C$74</definedName>
    <definedName name="solver_lhs23" localSheetId="7" hidden="1">'M.min-3 carril'!$B$77</definedName>
    <definedName name="solver_lhs23" localSheetId="11" hidden="1">'T-max'!$B$71</definedName>
    <definedName name="solver_lhs23" localSheetId="12" hidden="1">Tmin!$B$69</definedName>
    <definedName name="solver_lhs24" localSheetId="9" hidden="1">M.max!$B$74</definedName>
    <definedName name="solver_lhs24" localSheetId="2" hidden="1">'M.max-1 carril'!$B$74</definedName>
    <definedName name="solver_lhs24" localSheetId="3" hidden="1">'M.max-2 carril'!$B$70</definedName>
    <definedName name="solver_lhs24" localSheetId="4" hidden="1">'M.max-3 carril'!$C$70</definedName>
    <definedName name="solver_lhs24" localSheetId="10" hidden="1">M.min!$E$79</definedName>
    <definedName name="solver_lhs24" localSheetId="5" hidden="1">'M.min-1 carril'!$B$70</definedName>
    <definedName name="solver_lhs24" localSheetId="6" hidden="1">'M.min-2 carril'!$C$75</definedName>
    <definedName name="solver_lhs24" localSheetId="7" hidden="1">'M.min-3 carril'!$B$77</definedName>
    <definedName name="solver_lhs24" localSheetId="11" hidden="1">'T-max'!$B$71</definedName>
    <definedName name="solver_lhs24" localSheetId="12" hidden="1">Tmin!$B$70</definedName>
    <definedName name="solver_lhs25" localSheetId="9" hidden="1">M.max!$B$74</definedName>
    <definedName name="solver_lhs25" localSheetId="2" hidden="1">'M.max-1 carril'!$B$74</definedName>
    <definedName name="solver_lhs25" localSheetId="3" hidden="1">'M.max-2 carril'!$C$70</definedName>
    <definedName name="solver_lhs25" localSheetId="4" hidden="1">'M.max-3 carril'!$C$70</definedName>
    <definedName name="solver_lhs25" localSheetId="5" hidden="1">'M.min-1 carril'!$B$70</definedName>
    <definedName name="solver_lhs25" localSheetId="6" hidden="1">'M.min-2 carril'!$C$75</definedName>
    <definedName name="solver_lhs25" localSheetId="12" hidden="1">Tmin!$B$70</definedName>
    <definedName name="solver_lhs26" localSheetId="9" hidden="1">M.max!$B$73</definedName>
    <definedName name="solver_lhs26" localSheetId="2" hidden="1">'M.max-1 carril'!$B$73</definedName>
    <definedName name="solver_lhs26" localSheetId="4" hidden="1">'M.max-3 carril'!$C$71</definedName>
    <definedName name="solver_lhs26" localSheetId="5" hidden="1">'M.min-1 carril'!$B$69</definedName>
    <definedName name="solver_lhs26" localSheetId="6" hidden="1">'M.min-2 carril'!$C$74</definedName>
    <definedName name="solver_lhs26" localSheetId="12" hidden="1">Tmin!$B$69</definedName>
    <definedName name="solver_lhs27" localSheetId="9" hidden="1">M.max!$B$74</definedName>
    <definedName name="solver_lhs27" localSheetId="2" hidden="1">'M.max-1 carril'!$B$74</definedName>
    <definedName name="solver_lhs27" localSheetId="4" hidden="1">'M.max-3 carril'!$C$70</definedName>
    <definedName name="solver_lhs27" localSheetId="5" hidden="1">'M.min-1 carril'!$B$70</definedName>
    <definedName name="solver_lhs27" localSheetId="6" hidden="1">'M.min-2 carril'!$C$75</definedName>
    <definedName name="solver_lhs27" localSheetId="12" hidden="1">Tmin!$B$70</definedName>
    <definedName name="solver_lhs28" localSheetId="9" hidden="1">M.max!$B$74</definedName>
    <definedName name="solver_lhs28" localSheetId="2" hidden="1">'M.max-1 carril'!$B$74</definedName>
    <definedName name="solver_lhs28" localSheetId="4" hidden="1">'M.max-3 carril'!$C$71</definedName>
    <definedName name="solver_lhs28" localSheetId="5" hidden="1">'M.min-1 carril'!$B$70</definedName>
    <definedName name="solver_lhs28" localSheetId="6" hidden="1">'M.min-2 carril'!$C$75</definedName>
    <definedName name="solver_lhs28" localSheetId="12" hidden="1">Tmin!$B$70</definedName>
    <definedName name="solver_lhs29" localSheetId="9" hidden="1">M.max!$B$73</definedName>
    <definedName name="solver_lhs29" localSheetId="2" hidden="1">'M.max-1 carril'!$B$73</definedName>
    <definedName name="solver_lhs29" localSheetId="4" hidden="1">'M.max-3 carril'!$C$71</definedName>
    <definedName name="solver_lhs29" localSheetId="5" hidden="1">'M.min-1 carril'!$B$69</definedName>
    <definedName name="solver_lhs29" localSheetId="6" hidden="1">'M.min-2 carril'!$B$74</definedName>
    <definedName name="solver_lhs29" localSheetId="12" hidden="1">Tmin!$B$69</definedName>
    <definedName name="solver_lhs3" localSheetId="1" hidden="1">'Calculo VIGA'!$J$481</definedName>
    <definedName name="solver_lhs3" localSheetId="9" hidden="1">M.max!$J$211</definedName>
    <definedName name="solver_lhs3" localSheetId="2" hidden="1">'M.max-1 carril'!$B$70</definedName>
    <definedName name="solver_lhs3" localSheetId="3" hidden="1">'M.max-2 carril'!$C$69</definedName>
    <definedName name="solver_lhs3" localSheetId="4" hidden="1">'M.max-3 carril'!$B$70</definedName>
    <definedName name="solver_lhs3" localSheetId="10" hidden="1">M.min!$B$78</definedName>
    <definedName name="solver_lhs3" localSheetId="5" hidden="1">'M.min-1 carril'!$B$69</definedName>
    <definedName name="solver_lhs3" localSheetId="6" hidden="1">'M.min-2 carril'!$B$74</definedName>
    <definedName name="solver_lhs3" localSheetId="7" hidden="1">'M.min-3 carril'!$B$77</definedName>
    <definedName name="solver_lhs3" localSheetId="11" hidden="1">'T-max'!$C$70</definedName>
    <definedName name="solver_lhs3" localSheetId="12" hidden="1">Tmin!$B$70</definedName>
    <definedName name="solver_lhs30" localSheetId="9" hidden="1">M.max!$B$74</definedName>
    <definedName name="solver_lhs30" localSheetId="2" hidden="1">'M.max-1 carril'!$B$74</definedName>
    <definedName name="solver_lhs30" localSheetId="4" hidden="1">'M.max-3 carril'!$C$71</definedName>
    <definedName name="solver_lhs30" localSheetId="5" hidden="1">'M.min-1 carril'!$B$70</definedName>
    <definedName name="solver_lhs30" localSheetId="6" hidden="1">'M.min-2 carril'!$B$75</definedName>
    <definedName name="solver_lhs30" localSheetId="12" hidden="1">Tmin!$B$70</definedName>
    <definedName name="solver_lhs31" localSheetId="9" hidden="1">M.max!$B$74</definedName>
    <definedName name="solver_lhs31" localSheetId="2" hidden="1">'M.max-1 carril'!$B$74</definedName>
    <definedName name="solver_lhs31" localSheetId="4" hidden="1">'M.max-3 carril'!$C$70</definedName>
    <definedName name="solver_lhs31" localSheetId="5" hidden="1">'M.min-1 carril'!$B$70</definedName>
    <definedName name="solver_lhs31" localSheetId="6" hidden="1">'M.min-2 carril'!$C$74</definedName>
    <definedName name="solver_lhs31" localSheetId="12" hidden="1">Tmin!$B$70</definedName>
    <definedName name="solver_lhs32" localSheetId="9" hidden="1">M.max!$B$73</definedName>
    <definedName name="solver_lhs32" localSheetId="2" hidden="1">'M.max-1 carril'!$B$73</definedName>
    <definedName name="solver_lhs32" localSheetId="4" hidden="1">'M.max-3 carril'!$C$71</definedName>
    <definedName name="solver_lhs32" localSheetId="5" hidden="1">'M.min-1 carril'!$B$69</definedName>
    <definedName name="solver_lhs32" localSheetId="6" hidden="1">'M.min-2 carril'!$C$75</definedName>
    <definedName name="solver_lhs32" localSheetId="12" hidden="1">Tmin!$B$69</definedName>
    <definedName name="solver_lhs33" localSheetId="9" hidden="1">M.max!$B$74</definedName>
    <definedName name="solver_lhs33" localSheetId="2" hidden="1">'M.max-1 carril'!$B$74</definedName>
    <definedName name="solver_lhs33" localSheetId="4" hidden="1">'M.max-3 carril'!$C$71</definedName>
    <definedName name="solver_lhs33" localSheetId="5" hidden="1">'M.min-1 carril'!$B$70</definedName>
    <definedName name="solver_lhs33" localSheetId="6" hidden="1">'M.min-2 carril'!$C$75</definedName>
    <definedName name="solver_lhs33" localSheetId="12" hidden="1">Tmin!$B$70</definedName>
    <definedName name="solver_lhs34" localSheetId="9" hidden="1">M.max!$B$74</definedName>
    <definedName name="solver_lhs34" localSheetId="2" hidden="1">'M.max-1 carril'!$B$74</definedName>
    <definedName name="solver_lhs34" localSheetId="4" hidden="1">'M.max-3 carril'!$C$71</definedName>
    <definedName name="solver_lhs34" localSheetId="5" hidden="1">'M.min-1 carril'!$B$70</definedName>
    <definedName name="solver_lhs34" localSheetId="6" hidden="1">'M.min-2 carril'!$B$74</definedName>
    <definedName name="solver_lhs34" localSheetId="12" hidden="1">Tmin!$B$70</definedName>
    <definedName name="solver_lhs35" localSheetId="9" hidden="1">M.max!$B$73</definedName>
    <definedName name="solver_lhs35" localSheetId="2" hidden="1">'M.max-1 carril'!$B$73</definedName>
    <definedName name="solver_lhs35" localSheetId="4" hidden="1">'M.max-3 carril'!$C$71</definedName>
    <definedName name="solver_lhs35" localSheetId="5" hidden="1">'M.min-1 carril'!$B$69</definedName>
    <definedName name="solver_lhs35" localSheetId="6" hidden="1">'M.min-2 carril'!$B$75</definedName>
    <definedName name="solver_lhs35" localSheetId="12" hidden="1">Tmin!$B$69</definedName>
    <definedName name="solver_lhs36" localSheetId="9" hidden="1">M.max!$B$74</definedName>
    <definedName name="solver_lhs36" localSheetId="2" hidden="1">'M.max-1 carril'!$B$74</definedName>
    <definedName name="solver_lhs36" localSheetId="4" hidden="1">'M.max-3 carril'!$D$70</definedName>
    <definedName name="solver_lhs36" localSheetId="5" hidden="1">'M.min-1 carril'!$B$70</definedName>
    <definedName name="solver_lhs36" localSheetId="6" hidden="1">'M.min-2 carril'!$C$74</definedName>
    <definedName name="solver_lhs36" localSheetId="12" hidden="1">Tmin!$B$70</definedName>
    <definedName name="solver_lhs37" localSheetId="9" hidden="1">M.max!$B$74</definedName>
    <definedName name="solver_lhs37" localSheetId="2" hidden="1">'M.max-1 carril'!$B$74</definedName>
    <definedName name="solver_lhs37" localSheetId="4" hidden="1">'M.max-3 carril'!$D$70</definedName>
    <definedName name="solver_lhs37" localSheetId="5" hidden="1">'M.min-1 carril'!$B$70</definedName>
    <definedName name="solver_lhs37" localSheetId="6" hidden="1">'M.min-2 carril'!$C$75</definedName>
    <definedName name="solver_lhs37" localSheetId="12" hidden="1">Tmin!$B$70</definedName>
    <definedName name="solver_lhs38" localSheetId="4" hidden="1">'M.max-3 carril'!$C$71</definedName>
    <definedName name="solver_lhs38" localSheetId="6" hidden="1">'M.min-2 carril'!$C$75</definedName>
    <definedName name="solver_lhs39" localSheetId="4" hidden="1">'M.max-3 carril'!$D$70</definedName>
    <definedName name="solver_lhs4" localSheetId="1" hidden="1">'Calculo VIGA'!$J$481</definedName>
    <definedName name="solver_lhs4" localSheetId="9" hidden="1">M.max!$J$211</definedName>
    <definedName name="solver_lhs4" localSheetId="2" hidden="1">'M.max-1 carril'!$B$73</definedName>
    <definedName name="solver_lhs4" localSheetId="3" hidden="1">'M.max-2 carril'!$C$70</definedName>
    <definedName name="solver_lhs4" localSheetId="4" hidden="1">'M.max-3 carril'!$B$70</definedName>
    <definedName name="solver_lhs4" localSheetId="10" hidden="1">M.min!$B$78</definedName>
    <definedName name="solver_lhs4" localSheetId="5" hidden="1">'M.min-1 carril'!$B$70</definedName>
    <definedName name="solver_lhs4" localSheetId="6" hidden="1">'M.min-2 carril'!$B$74</definedName>
    <definedName name="solver_lhs4" localSheetId="7" hidden="1">'M.min-3 carril'!$C$76</definedName>
    <definedName name="solver_lhs4" localSheetId="11" hidden="1">'T-max'!$C$71</definedName>
    <definedName name="solver_lhs4" localSheetId="12" hidden="1">Tmin!$B$70</definedName>
    <definedName name="solver_lhs40" localSheetId="4" hidden="1">'M.max-3 carril'!$D$70</definedName>
    <definedName name="solver_lhs41" localSheetId="4" hidden="1">'M.max-3 carril'!$D$70</definedName>
    <definedName name="solver_lhs42" localSheetId="4" hidden="1">'M.max-3 carril'!$D$70</definedName>
    <definedName name="solver_lhs43" localSheetId="4" hidden="1">'M.max-3 carril'!$D$70</definedName>
    <definedName name="solver_lhs44" localSheetId="4" hidden="1">'M.max-3 carril'!$D$70</definedName>
    <definedName name="solver_lhs45" localSheetId="4" hidden="1">'M.max-3 carril'!$D$71</definedName>
    <definedName name="solver_lhs46" localSheetId="4" hidden="1">'M.max-3 carril'!$D$71</definedName>
    <definedName name="solver_lhs47" localSheetId="4" hidden="1">'M.max-3 carril'!$D$71</definedName>
    <definedName name="solver_lhs48" localSheetId="4" hidden="1">'M.max-3 carril'!$D$71</definedName>
    <definedName name="solver_lhs49" localSheetId="4" hidden="1">'M.max-3 carril'!$D$71</definedName>
    <definedName name="solver_lhs5" localSheetId="1" hidden="1">'Calculo VIGA'!$K$481</definedName>
    <definedName name="solver_lhs5" localSheetId="9" hidden="1">M.max!$J$211</definedName>
    <definedName name="solver_lhs5" localSheetId="2" hidden="1">'M.max-1 carril'!$C$74</definedName>
    <definedName name="solver_lhs5" localSheetId="3" hidden="1">'M.max-2 carril'!$C$70</definedName>
    <definedName name="solver_lhs5" localSheetId="4" hidden="1">'M.max-3 carril'!$B$70</definedName>
    <definedName name="solver_lhs5" localSheetId="10" hidden="1">M.min!$B$79</definedName>
    <definedName name="solver_lhs5" localSheetId="5" hidden="1">'M.min-1 carril'!$B$69</definedName>
    <definedName name="solver_lhs5" localSheetId="6" hidden="1">'M.min-2 carril'!$C$75</definedName>
    <definedName name="solver_lhs5" localSheetId="7" hidden="1">'M.min-3 carril'!$C$77</definedName>
    <definedName name="solver_lhs5" localSheetId="11" hidden="1">'T-max'!$D$70</definedName>
    <definedName name="solver_lhs5" localSheetId="12" hidden="1">Tmin!$B$70</definedName>
    <definedName name="solver_lhs50" localSheetId="4" hidden="1">'M.max-3 carril'!$D$71</definedName>
    <definedName name="solver_lhs51" localSheetId="4" hidden="1">'M.max-3 carril'!$D$71</definedName>
    <definedName name="solver_lhs52" localSheetId="4" hidden="1">'M.max-3 carril'!$D$71</definedName>
    <definedName name="solver_lhs53" localSheetId="4" hidden="1">'M.max-3 carril'!$D$70</definedName>
    <definedName name="solver_lhs54" localSheetId="4" hidden="1">'M.max-3 carril'!$D$71</definedName>
    <definedName name="solver_lhs55" localSheetId="4" hidden="1">'M.max-3 carril'!$D$71</definedName>
    <definedName name="solver_lhs56" localSheetId="4" hidden="1">'M.max-3 carril'!$D$71</definedName>
    <definedName name="solver_lhs57" localSheetId="4" hidden="1">'M.max-3 carril'!$D$71</definedName>
    <definedName name="solver_lhs58" localSheetId="4" hidden="1">'M.max-3 carril'!$D$71</definedName>
    <definedName name="solver_lhs59" localSheetId="4" hidden="1">'M.max-3 carril'!$D$71</definedName>
    <definedName name="solver_lhs6" localSheetId="1" hidden="1">'Calculo VIGA'!$K$481</definedName>
    <definedName name="solver_lhs6" localSheetId="9" hidden="1">M.max!$K$211</definedName>
    <definedName name="solver_lhs6" localSheetId="2" hidden="1">'M.max-1 carril'!$C$73</definedName>
    <definedName name="solver_lhs6" localSheetId="3" hidden="1">'M.max-2 carril'!$B$70</definedName>
    <definedName name="solver_lhs6" localSheetId="4" hidden="1">'M.max-3 carril'!$B$70</definedName>
    <definedName name="solver_lhs6" localSheetId="10" hidden="1">M.min!$B$79</definedName>
    <definedName name="solver_lhs6" localSheetId="5" hidden="1">'M.min-1 carril'!$B$68</definedName>
    <definedName name="solver_lhs6" localSheetId="6" hidden="1">'M.min-2 carril'!$B$75</definedName>
    <definedName name="solver_lhs6" localSheetId="7" hidden="1">'M.min-3 carril'!$C$77</definedName>
    <definedName name="solver_lhs6" localSheetId="11" hidden="1">'T-max'!$D$71</definedName>
    <definedName name="solver_lhs6" localSheetId="12" hidden="1">Tmin!$B$69</definedName>
    <definedName name="solver_lhs60" localSheetId="4" hidden="1">'M.max-3 carril'!$D$71</definedName>
    <definedName name="solver_lhs61" localSheetId="4" hidden="1">'M.max-3 carril'!$D$71</definedName>
    <definedName name="solver_lhs62" localSheetId="4" hidden="1">'M.max-3 carril'!$D$71</definedName>
    <definedName name="solver_lhs63" localSheetId="4" hidden="1">'M.max-3 carril'!$D$71</definedName>
    <definedName name="solver_lhs64" localSheetId="4" hidden="1">'M.max-3 carril'!$B$70</definedName>
    <definedName name="solver_lhs65" localSheetId="4" hidden="1">'M.max-3 carril'!$B$71</definedName>
    <definedName name="solver_lhs66" localSheetId="4" hidden="1">'M.max-3 carril'!$C$70</definedName>
    <definedName name="solver_lhs67" localSheetId="4" hidden="1">'M.max-3 carril'!$C$71</definedName>
    <definedName name="solver_lhs68" localSheetId="4" hidden="1">'M.max-3 carril'!$D$70</definedName>
    <definedName name="solver_lhs69" localSheetId="4" hidden="1">'M.max-3 carril'!$D$71</definedName>
    <definedName name="solver_lhs7" localSheetId="1" hidden="1">'Calculo VIGA'!$C$422</definedName>
    <definedName name="solver_lhs7" localSheetId="9" hidden="1">M.max!$K$211</definedName>
    <definedName name="solver_lhs7" localSheetId="2" hidden="1">'M.max-1 carril'!$C$74</definedName>
    <definedName name="solver_lhs7" localSheetId="3" hidden="1">'M.max-2 carril'!$B$70</definedName>
    <definedName name="solver_lhs7" localSheetId="4" hidden="1">'M.max-3 carril'!$B$71</definedName>
    <definedName name="solver_lhs7" localSheetId="10" hidden="1">M.min!$C$77</definedName>
    <definedName name="solver_lhs7" localSheetId="5" hidden="1">'M.min-1 carril'!$B$68</definedName>
    <definedName name="solver_lhs7" localSheetId="6" hidden="1">'M.min-2 carril'!$B$75</definedName>
    <definedName name="solver_lhs7" localSheetId="7" hidden="1">'M.min-3 carril'!$D$77</definedName>
    <definedName name="solver_lhs7" localSheetId="11" hidden="1">'T-max'!$D$71</definedName>
    <definedName name="solver_lhs7" localSheetId="12" hidden="1">Tmin!$B$69</definedName>
    <definedName name="solver_lhs70" localSheetId="4" hidden="1">'M.max-3 carril'!$D$71</definedName>
    <definedName name="solver_lhs8" localSheetId="1" hidden="1">'Calculo VIGA'!$C$423</definedName>
    <definedName name="solver_lhs8" localSheetId="9" hidden="1">M.max!$L$211</definedName>
    <definedName name="solver_lhs8" localSheetId="2" hidden="1">'M.max-1 carril'!$C$73</definedName>
    <definedName name="solver_lhs8" localSheetId="3" hidden="1">'M.max-2 carril'!$C$70</definedName>
    <definedName name="solver_lhs8" localSheetId="4" hidden="1">'M.max-3 carril'!$B$70</definedName>
    <definedName name="solver_lhs8" localSheetId="10" hidden="1">M.min!$C$77</definedName>
    <definedName name="solver_lhs8" localSheetId="5" hidden="1">'M.min-1 carril'!$B$69</definedName>
    <definedName name="solver_lhs8" localSheetId="6" hidden="1">'M.min-2 carril'!$B$75</definedName>
    <definedName name="solver_lhs8" localSheetId="7" hidden="1">'M.min-3 carril'!$D$77</definedName>
    <definedName name="solver_lhs8" localSheetId="11" hidden="1">'T-max'!$B$70</definedName>
    <definedName name="solver_lhs8" localSheetId="12" hidden="1">Tmin!$B$69</definedName>
    <definedName name="solver_lhs9" localSheetId="1" hidden="1">'Calculo VIGA'!$C$423</definedName>
    <definedName name="solver_lhs9" localSheetId="9" hidden="1">M.max!$L$211</definedName>
    <definedName name="solver_lhs9" localSheetId="2" hidden="1">'M.max-1 carril'!$C$74</definedName>
    <definedName name="solver_lhs9" localSheetId="3" hidden="1">'M.max-2 carril'!$C$69</definedName>
    <definedName name="solver_lhs9" localSheetId="4" hidden="1">'M.max-3 carril'!$B$71</definedName>
    <definedName name="solver_lhs9" localSheetId="10" hidden="1">M.min!$C$78</definedName>
    <definedName name="solver_lhs9" localSheetId="5" hidden="1">'M.min-1 carril'!$B$69</definedName>
    <definedName name="solver_lhs9" localSheetId="6" hidden="1">'M.min-2 carril'!$C$74</definedName>
    <definedName name="solver_lhs9" localSheetId="7" hidden="1">'M.min-3 carril'!$D$76</definedName>
    <definedName name="solver_lhs9" localSheetId="11" hidden="1">'T-max'!$B$71</definedName>
    <definedName name="solver_lhs9" localSheetId="12" hidden="1">Tmin!$B$69</definedName>
    <definedName name="solver_mip" localSheetId="1" hidden="1">2147483647</definedName>
    <definedName name="solver_mip" localSheetId="9" hidden="1">2147483647</definedName>
    <definedName name="solver_mip" localSheetId="2" hidden="1">2147483647</definedName>
    <definedName name="solver_mip" localSheetId="3" hidden="1">2147483647</definedName>
    <definedName name="solver_mip" localSheetId="4" hidden="1">2147483647</definedName>
    <definedName name="solver_mip" localSheetId="10" hidden="1">2147483647</definedName>
    <definedName name="solver_mip" localSheetId="5" hidden="1">2147483647</definedName>
    <definedName name="solver_mip" localSheetId="6" hidden="1">2147483647</definedName>
    <definedName name="solver_mip" localSheetId="7" hidden="1">2147483647</definedName>
    <definedName name="solver_mip" localSheetId="11" hidden="1">2147483647</definedName>
    <definedName name="solver_mip" localSheetId="12" hidden="1">2147483647</definedName>
    <definedName name="solver_mni" localSheetId="1" hidden="1">30</definedName>
    <definedName name="solver_mni" localSheetId="9" hidden="1">30</definedName>
    <definedName name="solver_mni" localSheetId="2" hidden="1">30</definedName>
    <definedName name="solver_mni" localSheetId="3" hidden="1">30</definedName>
    <definedName name="solver_mni" localSheetId="4" hidden="1">30</definedName>
    <definedName name="solver_mni" localSheetId="10" hidden="1">30</definedName>
    <definedName name="solver_mni" localSheetId="5" hidden="1">30</definedName>
    <definedName name="solver_mni" localSheetId="6" hidden="1">30</definedName>
    <definedName name="solver_mni" localSheetId="7" hidden="1">30</definedName>
    <definedName name="solver_mni" localSheetId="11" hidden="1">30</definedName>
    <definedName name="solver_mni" localSheetId="12" hidden="1">30</definedName>
    <definedName name="solver_mrt" localSheetId="1" hidden="1">0.075</definedName>
    <definedName name="solver_mrt" localSheetId="9" hidden="1">0.075</definedName>
    <definedName name="solver_mrt" localSheetId="2" hidden="1">0.075</definedName>
    <definedName name="solver_mrt" localSheetId="3" hidden="1">0.075</definedName>
    <definedName name="solver_mrt" localSheetId="4" hidden="1">0.075</definedName>
    <definedName name="solver_mrt" localSheetId="10" hidden="1">0.075</definedName>
    <definedName name="solver_mrt" localSheetId="5" hidden="1">0.075</definedName>
    <definedName name="solver_mrt" localSheetId="6" hidden="1">0.075</definedName>
    <definedName name="solver_mrt" localSheetId="7" hidden="1">0.075</definedName>
    <definedName name="solver_mrt" localSheetId="11" hidden="1">0.075</definedName>
    <definedName name="solver_mrt" localSheetId="12" hidden="1">0.075</definedName>
    <definedName name="solver_msl" localSheetId="1" hidden="1">2</definedName>
    <definedName name="solver_msl" localSheetId="9" hidden="1">2</definedName>
    <definedName name="solver_msl" localSheetId="2" hidden="1">1</definedName>
    <definedName name="solver_msl" localSheetId="3" hidden="1">1</definedName>
    <definedName name="solver_msl" localSheetId="4" hidden="1">2</definedName>
    <definedName name="solver_msl" localSheetId="10" hidden="1">1</definedName>
    <definedName name="solver_msl" localSheetId="5" hidden="1">1</definedName>
    <definedName name="solver_msl" localSheetId="6" hidden="1">1</definedName>
    <definedName name="solver_msl" localSheetId="7" hidden="1">1</definedName>
    <definedName name="solver_msl" localSheetId="11" hidden="1">2</definedName>
    <definedName name="solver_msl" localSheetId="12" hidden="1">1</definedName>
    <definedName name="solver_neg" localSheetId="1" hidden="1">1</definedName>
    <definedName name="solver_neg" localSheetId="9" hidden="1">1</definedName>
    <definedName name="solver_neg" localSheetId="2" hidden="1">1</definedName>
    <definedName name="solver_neg" localSheetId="3" hidden="1">1</definedName>
    <definedName name="solver_neg" localSheetId="4" hidden="1">1</definedName>
    <definedName name="solver_neg" localSheetId="10" hidden="1">1</definedName>
    <definedName name="solver_neg" localSheetId="5" hidden="1">1</definedName>
    <definedName name="solver_neg" localSheetId="6" hidden="1">1</definedName>
    <definedName name="solver_neg" localSheetId="7" hidden="1">1</definedName>
    <definedName name="solver_neg" localSheetId="11" hidden="1">1</definedName>
    <definedName name="solver_neg" localSheetId="12" hidden="1">1</definedName>
    <definedName name="solver_nod" localSheetId="1" hidden="1">2147483647</definedName>
    <definedName name="solver_nod" localSheetId="9" hidden="1">2147483647</definedName>
    <definedName name="solver_nod" localSheetId="2" hidden="1">2147483647</definedName>
    <definedName name="solver_nod" localSheetId="3" hidden="1">2147483647</definedName>
    <definedName name="solver_nod" localSheetId="4" hidden="1">2147483647</definedName>
    <definedName name="solver_nod" localSheetId="10" hidden="1">2147483647</definedName>
    <definedName name="solver_nod" localSheetId="5" hidden="1">2147483647</definedName>
    <definedName name="solver_nod" localSheetId="6" hidden="1">2147483647</definedName>
    <definedName name="solver_nod" localSheetId="7" hidden="1">2147483647</definedName>
    <definedName name="solver_nod" localSheetId="11" hidden="1">2147483647</definedName>
    <definedName name="solver_nod" localSheetId="12" hidden="1">2147483647</definedName>
    <definedName name="solver_num" localSheetId="1" hidden="1">6</definedName>
    <definedName name="solver_num" localSheetId="9" hidden="1">14</definedName>
    <definedName name="solver_num" localSheetId="2" hidden="1">3</definedName>
    <definedName name="solver_num" localSheetId="3" hidden="1">5</definedName>
    <definedName name="solver_num" localSheetId="4" hidden="1">70</definedName>
    <definedName name="solver_num" localSheetId="10" hidden="1">24</definedName>
    <definedName name="solver_num" localSheetId="5" hidden="1">5</definedName>
    <definedName name="solver_num" localSheetId="6" hidden="1">11</definedName>
    <definedName name="solver_num" localSheetId="7" hidden="1">16</definedName>
    <definedName name="solver_num" localSheetId="11" hidden="1">21</definedName>
    <definedName name="solver_num" localSheetId="12" hidden="1">5</definedName>
    <definedName name="solver_nwt" localSheetId="1" hidden="1">1</definedName>
    <definedName name="solver_nwt" localSheetId="9" hidden="1">1</definedName>
    <definedName name="solver_nwt" localSheetId="2" hidden="1">1</definedName>
    <definedName name="solver_nwt" localSheetId="3" hidden="1">1</definedName>
    <definedName name="solver_nwt" localSheetId="4" hidden="1">1</definedName>
    <definedName name="solver_nwt" localSheetId="10" hidden="1">1</definedName>
    <definedName name="solver_nwt" localSheetId="5" hidden="1">1</definedName>
    <definedName name="solver_nwt" localSheetId="6" hidden="1">1</definedName>
    <definedName name="solver_nwt" localSheetId="7" hidden="1">1</definedName>
    <definedName name="solver_nwt" localSheetId="11" hidden="1">1</definedName>
    <definedName name="solver_nwt" localSheetId="12" hidden="1">1</definedName>
    <definedName name="solver_opt" localSheetId="2" hidden="1">'M.max-1 carril'!$B$73</definedName>
    <definedName name="solver_opt" localSheetId="3" hidden="1">'M.max-2 carril'!$C$73</definedName>
    <definedName name="solver_opt" localSheetId="4" hidden="1">'M.max-3 carril'!$D$74</definedName>
    <definedName name="solver_opt" localSheetId="10" hidden="1">M.min!$E$85</definedName>
    <definedName name="solver_opt" localSheetId="5" hidden="1">'M.min-1 carril'!$B$73</definedName>
    <definedName name="solver_opt" localSheetId="6" hidden="1">'M.min-2 carril'!$C$78</definedName>
    <definedName name="solver_opt" localSheetId="7" hidden="1">'M.min-3 carril'!$D$80</definedName>
    <definedName name="solver_opt" localSheetId="11" hidden="1">'T-max'!$B$74</definedName>
    <definedName name="solver_opt" localSheetId="12" hidden="1">Tmin!$B$73</definedName>
    <definedName name="solver_pre" localSheetId="1" hidden="1">0.001</definedName>
    <definedName name="solver_pre" localSheetId="9" hidden="1">0.001</definedName>
    <definedName name="solver_pre" localSheetId="2" hidden="1">0.001</definedName>
    <definedName name="solver_pre" localSheetId="3" hidden="1">0.000001</definedName>
    <definedName name="solver_pre" localSheetId="4" hidden="1">0.000001</definedName>
    <definedName name="solver_pre" localSheetId="10" hidden="1">0.001</definedName>
    <definedName name="solver_pre" localSheetId="5" hidden="1">0.000001</definedName>
    <definedName name="solver_pre" localSheetId="6" hidden="1">0.000001</definedName>
    <definedName name="solver_pre" localSheetId="7" hidden="1">0.001</definedName>
    <definedName name="solver_pre" localSheetId="11" hidden="1">0.000001</definedName>
    <definedName name="solver_pre" localSheetId="12" hidden="1">0.000001</definedName>
    <definedName name="solver_rbv" localSheetId="1" hidden="1">2</definedName>
    <definedName name="solver_rbv" localSheetId="9" hidden="1">2</definedName>
    <definedName name="solver_rbv" localSheetId="2" hidden="1">1</definedName>
    <definedName name="solver_rbv" localSheetId="3" hidden="1">2</definedName>
    <definedName name="solver_rbv" localSheetId="4" hidden="1">1</definedName>
    <definedName name="solver_rbv" localSheetId="10" hidden="1">2</definedName>
    <definedName name="solver_rbv" localSheetId="5" hidden="1">2</definedName>
    <definedName name="solver_rbv" localSheetId="6" hidden="1">1</definedName>
    <definedName name="solver_rbv" localSheetId="7" hidden="1">1</definedName>
    <definedName name="solver_rbv" localSheetId="11" hidden="1">1</definedName>
    <definedName name="solver_rbv" localSheetId="12" hidden="1">1</definedName>
    <definedName name="solver_rel0" localSheetId="1" hidden="1">1</definedName>
    <definedName name="solver_rel0" localSheetId="9" hidden="1">1</definedName>
    <definedName name="solver_rel1" localSheetId="1" hidden="1">3</definedName>
    <definedName name="solver_rel1" localSheetId="9" hidden="1">3</definedName>
    <definedName name="solver_rel1" localSheetId="2" hidden="1">1</definedName>
    <definedName name="solver_rel1" localSheetId="3" hidden="1">3</definedName>
    <definedName name="solver_rel1" localSheetId="4" hidden="1">3</definedName>
    <definedName name="solver_rel1" localSheetId="10" hidden="1">1</definedName>
    <definedName name="solver_rel1" localSheetId="5" hidden="1">2</definedName>
    <definedName name="solver_rel1" localSheetId="6" hidden="1">3</definedName>
    <definedName name="solver_rel1" localSheetId="7" hidden="1">3</definedName>
    <definedName name="solver_rel1" localSheetId="11" hidden="1">3</definedName>
    <definedName name="solver_rel1" localSheetId="12" hidden="1">1</definedName>
    <definedName name="solver_rel10" localSheetId="1" hidden="1">1</definedName>
    <definedName name="solver_rel10" localSheetId="9" hidden="1">3</definedName>
    <definedName name="solver_rel10" localSheetId="2" hidden="1">1</definedName>
    <definedName name="solver_rel10" localSheetId="3" hidden="1">3</definedName>
    <definedName name="solver_rel10" localSheetId="4" hidden="1">2</definedName>
    <definedName name="solver_rel10" localSheetId="10" hidden="1">3</definedName>
    <definedName name="solver_rel10" localSheetId="5" hidden="1">3</definedName>
    <definedName name="solver_rel10" localSheetId="6" hidden="1">3</definedName>
    <definedName name="solver_rel10" localSheetId="7" hidden="1">1</definedName>
    <definedName name="solver_rel10" localSheetId="11" hidden="1">3</definedName>
    <definedName name="solver_rel10" localSheetId="12" hidden="1">1</definedName>
    <definedName name="solver_rel11" localSheetId="1" hidden="1">2</definedName>
    <definedName name="solver_rel11" localSheetId="9" hidden="1">2</definedName>
    <definedName name="solver_rel11" localSheetId="2" hidden="1">3</definedName>
    <definedName name="solver_rel11" localSheetId="3" hidden="1">1</definedName>
    <definedName name="solver_rel11" localSheetId="4" hidden="1">3</definedName>
    <definedName name="solver_rel11" localSheetId="10" hidden="1">1</definedName>
    <definedName name="solver_rel11" localSheetId="5" hidden="1">1</definedName>
    <definedName name="solver_rel11" localSheetId="6" hidden="1">3</definedName>
    <definedName name="solver_rel11" localSheetId="7" hidden="1">1</definedName>
    <definedName name="solver_rel11" localSheetId="11" hidden="1">2</definedName>
    <definedName name="solver_rel11" localSheetId="12" hidden="1">3</definedName>
    <definedName name="solver_rel12" localSheetId="1" hidden="1">3</definedName>
    <definedName name="solver_rel12" localSheetId="9" hidden="1">1</definedName>
    <definedName name="solver_rel12" localSheetId="2" hidden="1">1</definedName>
    <definedName name="solver_rel12" localSheetId="3" hidden="1">1</definedName>
    <definedName name="solver_rel12" localSheetId="4" hidden="1">2</definedName>
    <definedName name="solver_rel12" localSheetId="10" hidden="1">3</definedName>
    <definedName name="solver_rel12" localSheetId="5" hidden="1">3</definedName>
    <definedName name="solver_rel12" localSheetId="6" hidden="1">2</definedName>
    <definedName name="solver_rel12" localSheetId="7" hidden="1">1</definedName>
    <definedName name="solver_rel12" localSheetId="11" hidden="1">3</definedName>
    <definedName name="solver_rel12" localSheetId="12" hidden="1">1</definedName>
    <definedName name="solver_rel13" localSheetId="1" hidden="1">1</definedName>
    <definedName name="solver_rel13" localSheetId="9" hidden="1">3</definedName>
    <definedName name="solver_rel13" localSheetId="2" hidden="1">2</definedName>
    <definedName name="solver_rel13" localSheetId="3" hidden="1">3</definedName>
    <definedName name="solver_rel13" localSheetId="4" hidden="1">2</definedName>
    <definedName name="solver_rel13" localSheetId="10" hidden="1">1</definedName>
    <definedName name="solver_rel13" localSheetId="5" hidden="1">1</definedName>
    <definedName name="solver_rel13" localSheetId="6" hidden="1">3</definedName>
    <definedName name="solver_rel13" localSheetId="7" hidden="1">1</definedName>
    <definedName name="solver_rel13" localSheetId="11" hidden="1">2</definedName>
    <definedName name="solver_rel13" localSheetId="12" hidden="1">2</definedName>
    <definedName name="solver_rel14" localSheetId="1" hidden="1">3</definedName>
    <definedName name="solver_rel14" localSheetId="9" hidden="1">1</definedName>
    <definedName name="solver_rel14" localSheetId="2" hidden="1">3</definedName>
    <definedName name="solver_rel14" localSheetId="3" hidden="1">1</definedName>
    <definedName name="solver_rel14" localSheetId="4" hidden="1">2</definedName>
    <definedName name="solver_rel14" localSheetId="10" hidden="1">3</definedName>
    <definedName name="solver_rel14" localSheetId="5" hidden="1">2</definedName>
    <definedName name="solver_rel14" localSheetId="6" hidden="1">2</definedName>
    <definedName name="solver_rel14" localSheetId="7" hidden="1">1</definedName>
    <definedName name="solver_rel14" localSheetId="11" hidden="1">1</definedName>
    <definedName name="solver_rel14" localSheetId="12" hidden="1">3</definedName>
    <definedName name="solver_rel15" localSheetId="1" hidden="1">1</definedName>
    <definedName name="solver_rel15" localSheetId="9" hidden="1">3</definedName>
    <definedName name="solver_rel15" localSheetId="2" hidden="1">1</definedName>
    <definedName name="solver_rel15" localSheetId="3" hidden="1">1</definedName>
    <definedName name="solver_rel15" localSheetId="4" hidden="1">2</definedName>
    <definedName name="solver_rel15" localSheetId="10" hidden="1">1</definedName>
    <definedName name="solver_rel15" localSheetId="5" hidden="1">3</definedName>
    <definedName name="solver_rel15" localSheetId="6" hidden="1">1</definedName>
    <definedName name="solver_rel15" localSheetId="7" hidden="1">1</definedName>
    <definedName name="solver_rel15" localSheetId="11" hidden="1">3</definedName>
    <definedName name="solver_rel15" localSheetId="12" hidden="1">1</definedName>
    <definedName name="solver_rel16" localSheetId="1" hidden="1">3</definedName>
    <definedName name="solver_rel16" localSheetId="9" hidden="1">1</definedName>
    <definedName name="solver_rel16" localSheetId="2" hidden="1">2</definedName>
    <definedName name="solver_rel16" localSheetId="3" hidden="1">3</definedName>
    <definedName name="solver_rel16" localSheetId="4" hidden="1">2</definedName>
    <definedName name="solver_rel16" localSheetId="10" hidden="1">3</definedName>
    <definedName name="solver_rel16" localSheetId="5" hidden="1">1</definedName>
    <definedName name="solver_rel16" localSheetId="6" hidden="1">3</definedName>
    <definedName name="solver_rel16" localSheetId="7" hidden="1">1</definedName>
    <definedName name="solver_rel16" localSheetId="11" hidden="1">2</definedName>
    <definedName name="solver_rel16" localSheetId="12" hidden="1">2</definedName>
    <definedName name="solver_rel17" localSheetId="1" hidden="1">1</definedName>
    <definedName name="solver_rel17" localSheetId="9" hidden="1">3</definedName>
    <definedName name="solver_rel17" localSheetId="2" hidden="1">3</definedName>
    <definedName name="solver_rel17" localSheetId="3" hidden="1">2</definedName>
    <definedName name="solver_rel17" localSheetId="4" hidden="1">3</definedName>
    <definedName name="solver_rel17" localSheetId="10" hidden="1">1</definedName>
    <definedName name="solver_rel17" localSheetId="5" hidden="1">3</definedName>
    <definedName name="solver_rel17" localSheetId="6" hidden="1">2</definedName>
    <definedName name="solver_rel17" localSheetId="7" hidden="1">2</definedName>
    <definedName name="solver_rel17" localSheetId="11" hidden="1">3</definedName>
    <definedName name="solver_rel17" localSheetId="12" hidden="1">3</definedName>
    <definedName name="solver_rel18" localSheetId="1" hidden="1">3</definedName>
    <definedName name="solver_rel18" localSheetId="9" hidden="1">2</definedName>
    <definedName name="solver_rel18" localSheetId="2" hidden="1">1</definedName>
    <definedName name="solver_rel18" localSheetId="3" hidden="1">2</definedName>
    <definedName name="solver_rel18" localSheetId="4" hidden="1">3</definedName>
    <definedName name="solver_rel18" localSheetId="10" hidden="1">3</definedName>
    <definedName name="solver_rel18" localSheetId="5" hidden="1">3</definedName>
    <definedName name="solver_rel18" localSheetId="6" hidden="1">3</definedName>
    <definedName name="solver_rel18" localSheetId="7" hidden="1">3</definedName>
    <definedName name="solver_rel18" localSheetId="11" hidden="1">2</definedName>
    <definedName name="solver_rel18" localSheetId="12" hidden="1">1</definedName>
    <definedName name="solver_rel19" localSheetId="9" hidden="1">1</definedName>
    <definedName name="solver_rel19" localSheetId="2" hidden="1">2</definedName>
    <definedName name="solver_rel19" localSheetId="3" hidden="1">2</definedName>
    <definedName name="solver_rel19" localSheetId="4" hidden="1">3</definedName>
    <definedName name="solver_rel19" localSheetId="10" hidden="1">1</definedName>
    <definedName name="solver_rel19" localSheetId="5" hidden="1">1</definedName>
    <definedName name="solver_rel19" localSheetId="6" hidden="1">2</definedName>
    <definedName name="solver_rel19" localSheetId="7" hidden="1">2</definedName>
    <definedName name="solver_rel19" localSheetId="11" hidden="1">3</definedName>
    <definedName name="solver_rel19" localSheetId="12" hidden="1">2</definedName>
    <definedName name="solver_rel2" localSheetId="1" hidden="1">1</definedName>
    <definedName name="solver_rel2" localSheetId="9" hidden="1">1</definedName>
    <definedName name="solver_rel2" localSheetId="2" hidden="1">3</definedName>
    <definedName name="solver_rel2" localSheetId="3" hidden="1">2</definedName>
    <definedName name="solver_rel2" localSheetId="4" hidden="1">3</definedName>
    <definedName name="solver_rel2" localSheetId="10" hidden="1">3</definedName>
    <definedName name="solver_rel2" localSheetId="5" hidden="1">1</definedName>
    <definedName name="solver_rel2" localSheetId="6" hidden="1">2</definedName>
    <definedName name="solver_rel2" localSheetId="7" hidden="1">3</definedName>
    <definedName name="solver_rel2" localSheetId="11" hidden="1">2</definedName>
    <definedName name="solver_rel2" localSheetId="12" hidden="1">3</definedName>
    <definedName name="solver_rel20" localSheetId="9" hidden="1">3</definedName>
    <definedName name="solver_rel20" localSheetId="2" hidden="1">3</definedName>
    <definedName name="solver_rel20" localSheetId="3" hidden="1">3</definedName>
    <definedName name="solver_rel20" localSheetId="4" hidden="1">3</definedName>
    <definedName name="solver_rel20" localSheetId="10" hidden="1">3</definedName>
    <definedName name="solver_rel20" localSheetId="5" hidden="1">2</definedName>
    <definedName name="solver_rel20" localSheetId="6" hidden="1">1</definedName>
    <definedName name="solver_rel20" localSheetId="7" hidden="1">3</definedName>
    <definedName name="solver_rel20" localSheetId="11" hidden="1">2</definedName>
    <definedName name="solver_rel20" localSheetId="12" hidden="1">3</definedName>
    <definedName name="solver_rel21" localSheetId="9" hidden="1">2</definedName>
    <definedName name="solver_rel21" localSheetId="2" hidden="1">1</definedName>
    <definedName name="solver_rel21" localSheetId="3" hidden="1">3</definedName>
    <definedName name="solver_rel21" localSheetId="4" hidden="1">3</definedName>
    <definedName name="solver_rel21" localSheetId="10" hidden="1">1</definedName>
    <definedName name="solver_rel21" localSheetId="5" hidden="1">3</definedName>
    <definedName name="solver_rel21" localSheetId="6" hidden="1">3</definedName>
    <definedName name="solver_rel21" localSheetId="7" hidden="1">2</definedName>
    <definedName name="solver_rel21" localSheetId="11" hidden="1">1</definedName>
    <definedName name="solver_rel21" localSheetId="12" hidden="1">1</definedName>
    <definedName name="solver_rel22" localSheetId="9" hidden="1">2</definedName>
    <definedName name="solver_rel22" localSheetId="2" hidden="1">2</definedName>
    <definedName name="solver_rel22" localSheetId="3" hidden="1">2</definedName>
    <definedName name="solver_rel22" localSheetId="4" hidden="1">2</definedName>
    <definedName name="solver_rel22" localSheetId="10" hidden="1">3</definedName>
    <definedName name="solver_rel22" localSheetId="5" hidden="1">2</definedName>
    <definedName name="solver_rel22" localSheetId="6" hidden="1">2</definedName>
    <definedName name="solver_rel22" localSheetId="7" hidden="1">3</definedName>
    <definedName name="solver_rel22" localSheetId="11" hidden="1">3</definedName>
    <definedName name="solver_rel22" localSheetId="12" hidden="1">2</definedName>
    <definedName name="solver_rel23" localSheetId="9" hidden="1">3</definedName>
    <definedName name="solver_rel23" localSheetId="2" hidden="1">3</definedName>
    <definedName name="solver_rel23" localSheetId="3" hidden="1">3</definedName>
    <definedName name="solver_rel23" localSheetId="4" hidden="1">3</definedName>
    <definedName name="solver_rel23" localSheetId="10" hidden="1">1</definedName>
    <definedName name="solver_rel23" localSheetId="5" hidden="1">3</definedName>
    <definedName name="solver_rel23" localSheetId="6" hidden="1">3</definedName>
    <definedName name="solver_rel23" localSheetId="7" hidden="1">1</definedName>
    <definedName name="solver_rel23" localSheetId="11" hidden="1">1</definedName>
    <definedName name="solver_rel23" localSheetId="12" hidden="1">3</definedName>
    <definedName name="solver_rel24" localSheetId="9" hidden="1">1</definedName>
    <definedName name="solver_rel24" localSheetId="2" hidden="1">1</definedName>
    <definedName name="solver_rel24" localSheetId="3" hidden="1">2</definedName>
    <definedName name="solver_rel24" localSheetId="4" hidden="1">3</definedName>
    <definedName name="solver_rel24" localSheetId="10" hidden="1">3</definedName>
    <definedName name="solver_rel24" localSheetId="5" hidden="1">1</definedName>
    <definedName name="solver_rel24" localSheetId="6" hidden="1">2</definedName>
    <definedName name="solver_rel24" localSheetId="7" hidden="1">2</definedName>
    <definedName name="solver_rel24" localSheetId="11" hidden="1">2</definedName>
    <definedName name="solver_rel24" localSheetId="12" hidden="1">1</definedName>
    <definedName name="solver_rel25" localSheetId="9" hidden="1">2</definedName>
    <definedName name="solver_rel25" localSheetId="2" hidden="1">2</definedName>
    <definedName name="solver_rel25" localSheetId="3" hidden="1">1</definedName>
    <definedName name="solver_rel25" localSheetId="4" hidden="1">3</definedName>
    <definedName name="solver_rel25" localSheetId="5" hidden="1">2</definedName>
    <definedName name="solver_rel25" localSheetId="6" hidden="1">1</definedName>
    <definedName name="solver_rel25" localSheetId="12" hidden="1">2</definedName>
    <definedName name="solver_rel26" localSheetId="9" hidden="1">3</definedName>
    <definedName name="solver_rel26" localSheetId="2" hidden="1">3</definedName>
    <definedName name="solver_rel26" localSheetId="4" hidden="1">2</definedName>
    <definedName name="solver_rel26" localSheetId="5" hidden="1">3</definedName>
    <definedName name="solver_rel26" localSheetId="6" hidden="1">3</definedName>
    <definedName name="solver_rel26" localSheetId="12" hidden="1">3</definedName>
    <definedName name="solver_rel27" localSheetId="9" hidden="1">1</definedName>
    <definedName name="solver_rel27" localSheetId="2" hidden="1">1</definedName>
    <definedName name="solver_rel27" localSheetId="4" hidden="1">3</definedName>
    <definedName name="solver_rel27" localSheetId="5" hidden="1">1</definedName>
    <definedName name="solver_rel27" localSheetId="6" hidden="1">2</definedName>
    <definedName name="solver_rel27" localSheetId="12" hidden="1">1</definedName>
    <definedName name="solver_rel28" localSheetId="9" hidden="1">2</definedName>
    <definedName name="solver_rel28" localSheetId="2" hidden="1">2</definedName>
    <definedName name="solver_rel28" localSheetId="4" hidden="1">2</definedName>
    <definedName name="solver_rel28" localSheetId="5" hidden="1">2</definedName>
    <definedName name="solver_rel28" localSheetId="6" hidden="1">1</definedName>
    <definedName name="solver_rel28" localSheetId="12" hidden="1">2</definedName>
    <definedName name="solver_rel29" localSheetId="9" hidden="1">3</definedName>
    <definedName name="solver_rel29" localSheetId="2" hidden="1">3</definedName>
    <definedName name="solver_rel29" localSheetId="4" hidden="1">2</definedName>
    <definedName name="solver_rel29" localSheetId="5" hidden="1">3</definedName>
    <definedName name="solver_rel29" localSheetId="6" hidden="1">3</definedName>
    <definedName name="solver_rel29" localSheetId="12" hidden="1">3</definedName>
    <definedName name="solver_rel3" localSheetId="1" hidden="1">3</definedName>
    <definedName name="solver_rel3" localSheetId="9" hidden="1">3</definedName>
    <definedName name="solver_rel3" localSheetId="2" hidden="1">2</definedName>
    <definedName name="solver_rel3" localSheetId="3" hidden="1">3</definedName>
    <definedName name="solver_rel3" localSheetId="4" hidden="1">3</definedName>
    <definedName name="solver_rel3" localSheetId="10" hidden="1">1</definedName>
    <definedName name="solver_rel3" localSheetId="5" hidden="1">1</definedName>
    <definedName name="solver_rel3" localSheetId="6" hidden="1">1</definedName>
    <definedName name="solver_rel3" localSheetId="7" hidden="1">2</definedName>
    <definedName name="solver_rel3" localSheetId="11" hidden="1">3</definedName>
    <definedName name="solver_rel3" localSheetId="12" hidden="1">1</definedName>
    <definedName name="solver_rel30" localSheetId="9" hidden="1">1</definedName>
    <definedName name="solver_rel30" localSheetId="2" hidden="1">1</definedName>
    <definedName name="solver_rel30" localSheetId="4" hidden="1">2</definedName>
    <definedName name="solver_rel30" localSheetId="5" hidden="1">1</definedName>
    <definedName name="solver_rel30" localSheetId="6" hidden="1">2</definedName>
    <definedName name="solver_rel30" localSheetId="12" hidden="1">1</definedName>
    <definedName name="solver_rel31" localSheetId="9" hidden="1">2</definedName>
    <definedName name="solver_rel31" localSheetId="2" hidden="1">2</definedName>
    <definedName name="solver_rel31" localSheetId="4" hidden="1">3</definedName>
    <definedName name="solver_rel31" localSheetId="5" hidden="1">2</definedName>
    <definedName name="solver_rel31" localSheetId="6" hidden="1">3</definedName>
    <definedName name="solver_rel31" localSheetId="12" hidden="1">2</definedName>
    <definedName name="solver_rel32" localSheetId="9" hidden="1">3</definedName>
    <definedName name="solver_rel32" localSheetId="2" hidden="1">3</definedName>
    <definedName name="solver_rel32" localSheetId="4" hidden="1">2</definedName>
    <definedName name="solver_rel32" localSheetId="5" hidden="1">3</definedName>
    <definedName name="solver_rel32" localSheetId="6" hidden="1">2</definedName>
    <definedName name="solver_rel32" localSheetId="12" hidden="1">3</definedName>
    <definedName name="solver_rel33" localSheetId="9" hidden="1">1</definedName>
    <definedName name="solver_rel33" localSheetId="2" hidden="1">1</definedName>
    <definedName name="solver_rel33" localSheetId="4" hidden="1">2</definedName>
    <definedName name="solver_rel33" localSheetId="5" hidden="1">1</definedName>
    <definedName name="solver_rel33" localSheetId="6" hidden="1">1</definedName>
    <definedName name="solver_rel33" localSheetId="12" hidden="1">1</definedName>
    <definedName name="solver_rel34" localSheetId="9" hidden="1">2</definedName>
    <definedName name="solver_rel34" localSheetId="2" hidden="1">2</definedName>
    <definedName name="solver_rel34" localSheetId="4" hidden="1">2</definedName>
    <definedName name="solver_rel34" localSheetId="5" hidden="1">2</definedName>
    <definedName name="solver_rel34" localSheetId="6" hidden="1">3</definedName>
    <definedName name="solver_rel34" localSheetId="12" hidden="1">2</definedName>
    <definedName name="solver_rel35" localSheetId="9" hidden="1">3</definedName>
    <definedName name="solver_rel35" localSheetId="2" hidden="1">3</definedName>
    <definedName name="solver_rel35" localSheetId="4" hidden="1">2</definedName>
    <definedName name="solver_rel35" localSheetId="5" hidden="1">3</definedName>
    <definedName name="solver_rel35" localSheetId="6" hidden="1">2</definedName>
    <definedName name="solver_rel35" localSheetId="12" hidden="1">3</definedName>
    <definedName name="solver_rel36" localSheetId="9" hidden="1">1</definedName>
    <definedName name="solver_rel36" localSheetId="2" hidden="1">1</definedName>
    <definedName name="solver_rel36" localSheetId="4" hidden="1">3</definedName>
    <definedName name="solver_rel36" localSheetId="5" hidden="1">1</definedName>
    <definedName name="solver_rel36" localSheetId="6" hidden="1">3</definedName>
    <definedName name="solver_rel36" localSheetId="12" hidden="1">1</definedName>
    <definedName name="solver_rel37" localSheetId="9" hidden="1">2</definedName>
    <definedName name="solver_rel37" localSheetId="2" hidden="1">2</definedName>
    <definedName name="solver_rel37" localSheetId="4" hidden="1">3</definedName>
    <definedName name="solver_rel37" localSheetId="5" hidden="1">2</definedName>
    <definedName name="solver_rel37" localSheetId="6" hidden="1">2</definedName>
    <definedName name="solver_rel37" localSheetId="12" hidden="1">2</definedName>
    <definedName name="solver_rel38" localSheetId="4" hidden="1">2</definedName>
    <definedName name="solver_rel38" localSheetId="6" hidden="1">1</definedName>
    <definedName name="solver_rel39" localSheetId="4" hidden="1">3</definedName>
    <definedName name="solver_rel4" localSheetId="1" hidden="1">1</definedName>
    <definedName name="solver_rel4" localSheetId="9" hidden="1">2</definedName>
    <definedName name="solver_rel4" localSheetId="2" hidden="1">3</definedName>
    <definedName name="solver_rel4" localSheetId="3" hidden="1">2</definedName>
    <definedName name="solver_rel4" localSheetId="4" hidden="1">3</definedName>
    <definedName name="solver_rel4" localSheetId="10" hidden="1">3</definedName>
    <definedName name="solver_rel4" localSheetId="5" hidden="1">3</definedName>
    <definedName name="solver_rel4" localSheetId="6" hidden="1">3</definedName>
    <definedName name="solver_rel4" localSheetId="7" hidden="1">3</definedName>
    <definedName name="solver_rel4" localSheetId="11" hidden="1">2</definedName>
    <definedName name="solver_rel4" localSheetId="12" hidden="1">2</definedName>
    <definedName name="solver_rel40" localSheetId="4" hidden="1">3</definedName>
    <definedName name="solver_rel41" localSheetId="4" hidden="1">3</definedName>
    <definedName name="solver_rel42" localSheetId="4" hidden="1">3</definedName>
    <definedName name="solver_rel43" localSheetId="4" hidden="1">3</definedName>
    <definedName name="solver_rel44" localSheetId="4" hidden="1">3</definedName>
    <definedName name="solver_rel45" localSheetId="4" hidden="1">1</definedName>
    <definedName name="solver_rel46" localSheetId="4" hidden="1">1</definedName>
    <definedName name="solver_rel47" localSheetId="4" hidden="1">1</definedName>
    <definedName name="solver_rel48" localSheetId="4" hidden="1">1</definedName>
    <definedName name="solver_rel49" localSheetId="4" hidden="1">1</definedName>
    <definedName name="solver_rel5" localSheetId="1" hidden="1">3</definedName>
    <definedName name="solver_rel5" localSheetId="9" hidden="1">1</definedName>
    <definedName name="solver_rel5" localSheetId="2" hidden="1">1</definedName>
    <definedName name="solver_rel5" localSheetId="3" hidden="1">1</definedName>
    <definedName name="solver_rel5" localSheetId="4" hidden="1">3</definedName>
    <definedName name="solver_rel5" localSheetId="10" hidden="1">1</definedName>
    <definedName name="solver_rel5" localSheetId="5" hidden="1">3</definedName>
    <definedName name="solver_rel5" localSheetId="6" hidden="1">1</definedName>
    <definedName name="solver_rel5" localSheetId="7" hidden="1">2</definedName>
    <definedName name="solver_rel5" localSheetId="11" hidden="1">3</definedName>
    <definedName name="solver_rel5" localSheetId="12" hidden="1">3</definedName>
    <definedName name="solver_rel50" localSheetId="4" hidden="1">1</definedName>
    <definedName name="solver_rel51" localSheetId="4" hidden="1">1</definedName>
    <definedName name="solver_rel52" localSheetId="4" hidden="1">1</definedName>
    <definedName name="solver_rel53" localSheetId="4" hidden="1">3</definedName>
    <definedName name="solver_rel54" localSheetId="4" hidden="1">2</definedName>
    <definedName name="solver_rel55" localSheetId="4" hidden="1">2</definedName>
    <definedName name="solver_rel56" localSheetId="4" hidden="1">1</definedName>
    <definedName name="solver_rel57" localSheetId="4" hidden="1">2</definedName>
    <definedName name="solver_rel58" localSheetId="4" hidden="1">2</definedName>
    <definedName name="solver_rel59" localSheetId="4" hidden="1">2</definedName>
    <definedName name="solver_rel6" localSheetId="1" hidden="1">1</definedName>
    <definedName name="solver_rel6" localSheetId="9" hidden="1">3</definedName>
    <definedName name="solver_rel6" localSheetId="2" hidden="1">3</definedName>
    <definedName name="solver_rel6" localSheetId="3" hidden="1">2</definedName>
    <definedName name="solver_rel6" localSheetId="4" hidden="1">3</definedName>
    <definedName name="solver_rel6" localSheetId="10" hidden="1">3</definedName>
    <definedName name="solver_rel6" localSheetId="5" hidden="1">1</definedName>
    <definedName name="solver_rel6" localSheetId="6" hidden="1">2</definedName>
    <definedName name="solver_rel6" localSheetId="7" hidden="1">3</definedName>
    <definedName name="solver_rel6" localSheetId="11" hidden="1">1</definedName>
    <definedName name="solver_rel6" localSheetId="12" hidden="1">1</definedName>
    <definedName name="solver_rel60" localSheetId="4" hidden="1">2</definedName>
    <definedName name="solver_rel61" localSheetId="4" hidden="1">2</definedName>
    <definedName name="solver_rel62" localSheetId="4" hidden="1">2</definedName>
    <definedName name="solver_rel63" localSheetId="4" hidden="1">2</definedName>
    <definedName name="solver_rel64" localSheetId="4" hidden="1">3</definedName>
    <definedName name="solver_rel65" localSheetId="4" hidden="1">2</definedName>
    <definedName name="solver_rel66" localSheetId="4" hidden="1">3</definedName>
    <definedName name="solver_rel67" localSheetId="4" hidden="1">2</definedName>
    <definedName name="solver_rel68" localSheetId="4" hidden="1">3</definedName>
    <definedName name="solver_rel69" localSheetId="4" hidden="1">2</definedName>
    <definedName name="solver_rel7" localSheetId="1" hidden="1">3</definedName>
    <definedName name="solver_rel7" localSheetId="9" hidden="1">1</definedName>
    <definedName name="solver_rel7" localSheetId="2" hidden="1">2</definedName>
    <definedName name="solver_rel7" localSheetId="3" hidden="1">2</definedName>
    <definedName name="solver_rel7" localSheetId="4" hidden="1">2</definedName>
    <definedName name="solver_rel7" localSheetId="10" hidden="1">1</definedName>
    <definedName name="solver_rel7" localSheetId="5" hidden="1">3</definedName>
    <definedName name="solver_rel7" localSheetId="6" hidden="1">1</definedName>
    <definedName name="solver_rel7" localSheetId="7" hidden="1">2</definedName>
    <definedName name="solver_rel7" localSheetId="11" hidden="1">2</definedName>
    <definedName name="solver_rel7" localSheetId="12" hidden="1">1</definedName>
    <definedName name="solver_rel70" localSheetId="4" hidden="1">1</definedName>
    <definedName name="solver_rel8" localSheetId="1" hidden="1">1</definedName>
    <definedName name="solver_rel8" localSheetId="9" hidden="1">3</definedName>
    <definedName name="solver_rel8" localSheetId="2" hidden="1">3</definedName>
    <definedName name="solver_rel8" localSheetId="3" hidden="1">2</definedName>
    <definedName name="solver_rel8" localSheetId="4" hidden="1">3</definedName>
    <definedName name="solver_rel8" localSheetId="10" hidden="1">3</definedName>
    <definedName name="solver_rel8" localSheetId="5" hidden="1">1</definedName>
    <definedName name="solver_rel8" localSheetId="6" hidden="1">3</definedName>
    <definedName name="solver_rel8" localSheetId="7" hidden="1">3</definedName>
    <definedName name="solver_rel8" localSheetId="11" hidden="1">3</definedName>
    <definedName name="solver_rel8" localSheetId="12" hidden="1">1</definedName>
    <definedName name="solver_rel9" localSheetId="1" hidden="1">3</definedName>
    <definedName name="solver_rel9" localSheetId="9" hidden="1">1</definedName>
    <definedName name="solver_rel9" localSheetId="2" hidden="1">2</definedName>
    <definedName name="solver_rel9" localSheetId="3" hidden="1">3</definedName>
    <definedName name="solver_rel9" localSheetId="4" hidden="1">2</definedName>
    <definedName name="solver_rel9" localSheetId="10" hidden="1">1</definedName>
    <definedName name="solver_rel9" localSheetId="5" hidden="1">2</definedName>
    <definedName name="solver_rel9" localSheetId="6" hidden="1">1</definedName>
    <definedName name="solver_rel9" localSheetId="7" hidden="1">3</definedName>
    <definedName name="solver_rel9" localSheetId="11" hidden="1">2</definedName>
    <definedName name="solver_rel9" localSheetId="12" hidden="1">1</definedName>
    <definedName name="solver_rhs0" localSheetId="9" hidden="1">M.max!$C$72</definedName>
    <definedName name="solver_rhs1" localSheetId="1" hidden="1">0</definedName>
    <definedName name="solver_rhs1" localSheetId="9" hidden="1">0</definedName>
    <definedName name="solver_rhs1" localSheetId="2" hidden="1">'M.max-1 carril'!$D$3</definedName>
    <definedName name="solver_rhs1" localSheetId="3" hidden="1">0.6</definedName>
    <definedName name="solver_rhs1" localSheetId="4" hidden="1">0.6</definedName>
    <definedName name="solver_rhs1" localSheetId="10" hidden="1">M.min!$B$69</definedName>
    <definedName name="solver_rhs1" localSheetId="5" hidden="1">'M.min-1 carril'!$B$68</definedName>
    <definedName name="solver_rhs1" localSheetId="6" hidden="1">'M.min-2 carril'!$C$73</definedName>
    <definedName name="solver_rhs1" localSheetId="7" hidden="1">'M.min-3 carril'!$B$70</definedName>
    <definedName name="solver_rhs1" localSheetId="11" hidden="1">0.6</definedName>
    <definedName name="solver_rhs1" localSheetId="12" hidden="1">Tmin!$D$4</definedName>
    <definedName name="solver_rhs10" localSheetId="1" hidden="1">'Calculo VIGA'!$B$417</definedName>
    <definedName name="solver_rhs10" localSheetId="9" hidden="1">-9</definedName>
    <definedName name="solver_rhs10" localSheetId="2" hidden="1">'M.max-1 carril'!$D$3</definedName>
    <definedName name="solver_rhs10" localSheetId="3" hidden="1">0.6</definedName>
    <definedName name="solver_rhs10" localSheetId="4" hidden="1">'M.max-3 carril'!$B$69</definedName>
    <definedName name="solver_rhs10" localSheetId="10" hidden="1">M.min!$C$71</definedName>
    <definedName name="solver_rhs10" localSheetId="5" hidden="1">'M.min-1 carril'!$B$67</definedName>
    <definedName name="solver_rhs10" localSheetId="6" hidden="1">'M.min-2 carril'!$C$70</definedName>
    <definedName name="solver_rhs10" localSheetId="7" hidden="1">'M.min-3 carril'!$D$3</definedName>
    <definedName name="solver_rhs10" localSheetId="11" hidden="1">'T-max'!$C$68</definedName>
    <definedName name="solver_rhs10" localSheetId="12" hidden="1">Tmin!$D$3</definedName>
    <definedName name="solver_rhs11" localSheetId="1" hidden="1">'Calculo VIGA'!$C$416</definedName>
    <definedName name="solver_rhs11" localSheetId="9" hidden="1">8.3</definedName>
    <definedName name="solver_rhs11" localSheetId="2" hidden="1">0.6</definedName>
    <definedName name="solver_rhs11" localSheetId="3" hidden="1">'M.max-2 carril'!$D$3</definedName>
    <definedName name="solver_rhs11" localSheetId="4" hidden="1">0.6</definedName>
    <definedName name="solver_rhs11" localSheetId="10" hidden="1">M.min!$C$75</definedName>
    <definedName name="solver_rhs11" localSheetId="5" hidden="1">'M.min-1 carril'!$D$6</definedName>
    <definedName name="solver_rhs11" localSheetId="6" hidden="1">'M.min-2 carril'!$C$71</definedName>
    <definedName name="solver_rhs11" localSheetId="7" hidden="1">'M.min-3 carril'!$D$4</definedName>
    <definedName name="solver_rhs11" localSheetId="11" hidden="1">'T-max'!$C$69</definedName>
    <definedName name="solver_rhs11" localSheetId="12" hidden="1">0.6</definedName>
    <definedName name="solver_rhs12" localSheetId="1" hidden="1">'Calculo VIGA'!$B$415</definedName>
    <definedName name="solver_rhs12" localSheetId="9" hidden="1">64.3</definedName>
    <definedName name="solver_rhs12" localSheetId="2" hidden="1">'M.max-1 carril'!$D$3</definedName>
    <definedName name="solver_rhs12" localSheetId="3" hidden="1">'M.max-2 carril'!$D$3</definedName>
    <definedName name="solver_rhs12" localSheetId="4" hidden="1">'M.max-3 carril'!$B$69</definedName>
    <definedName name="solver_rhs12" localSheetId="10" hidden="1">M.min!$C$74</definedName>
    <definedName name="solver_rhs12" localSheetId="5" hidden="1">'M.min-1 carril'!$B$70</definedName>
    <definedName name="solver_rhs12" localSheetId="6" hidden="1">'M.min-2 carril'!$B$73</definedName>
    <definedName name="solver_rhs12" localSheetId="7" hidden="1">'M.min-3 carril'!$D$5</definedName>
    <definedName name="solver_rhs12" localSheetId="11" hidden="1">'T-max'!$D$68</definedName>
    <definedName name="solver_rhs12" localSheetId="12" hidden="1">Tmin!$D$3</definedName>
    <definedName name="solver_rhs13" localSheetId="1" hidden="1">'Calculo VIGA'!$C$419</definedName>
    <definedName name="solver_rhs13" localSheetId="9" hidden="1">8.3</definedName>
    <definedName name="solver_rhs13" localSheetId="2" hidden="1">'M.max-1 carril'!$B$68</definedName>
    <definedName name="solver_rhs13" localSheetId="3" hidden="1">'M.max-2 carril'!$C$68</definedName>
    <definedName name="solver_rhs13" localSheetId="4" hidden="1">'M.max-3 carril'!$B$69</definedName>
    <definedName name="solver_rhs13" localSheetId="10" hidden="1">M.min!$D$69</definedName>
    <definedName name="solver_rhs13" localSheetId="5" hidden="1">'M.min-1 carril'!$D$5</definedName>
    <definedName name="solver_rhs13" localSheetId="6" hidden="1">'M.min-2 carril'!$C$73</definedName>
    <definedName name="solver_rhs13" localSheetId="7" hidden="1">'M.min-3 carril'!$D$6</definedName>
    <definedName name="solver_rhs13" localSheetId="11" hidden="1">'T-max'!$D$69</definedName>
    <definedName name="solver_rhs13" localSheetId="12" hidden="1">Tmin!$B$68</definedName>
    <definedName name="solver_rhs14" localSheetId="1" hidden="1">'Calculo VIGA'!$C$418</definedName>
    <definedName name="solver_rhs14" localSheetId="9" hidden="1">13</definedName>
    <definedName name="solver_rhs14" localSheetId="2" hidden="1">0.6</definedName>
    <definedName name="solver_rhs14" localSheetId="3" hidden="1">'M.max-2 carril'!$D$3</definedName>
    <definedName name="solver_rhs14" localSheetId="4" hidden="1">'M.max-3 carril'!$B$69</definedName>
    <definedName name="solver_rhs14" localSheetId="10" hidden="1">M.min!$D$68</definedName>
    <definedName name="solver_rhs14" localSheetId="5" hidden="1">'M.min-1 carril'!$B$73</definedName>
    <definedName name="solver_rhs14" localSheetId="6" hidden="1">'M.min-2 carril'!$D$73</definedName>
    <definedName name="solver_rhs14" localSheetId="7" hidden="1">'M.min-3 carril'!$D$4</definedName>
    <definedName name="solver_rhs14" localSheetId="11" hidden="1">'T-max'!$D$3</definedName>
    <definedName name="solver_rhs14" localSheetId="12" hidden="1">0.6</definedName>
    <definedName name="solver_rhs15" localSheetId="1" hidden="1">M.max!$F$151</definedName>
    <definedName name="solver_rhs15" localSheetId="9" hidden="1">M.max!$B$71</definedName>
    <definedName name="solver_rhs15" localSheetId="2" hidden="1">'M.max-1 carril'!$D$3</definedName>
    <definedName name="solver_rhs15" localSheetId="3" hidden="1">'M.max-2 carril'!$D$3</definedName>
    <definedName name="solver_rhs15" localSheetId="4" hidden="1">'M.max-3 carril'!$B$69</definedName>
    <definedName name="solver_rhs15" localSheetId="10" hidden="1">M.min!$D$72</definedName>
    <definedName name="solver_rhs15" localSheetId="5" hidden="1">'M.min-1 carril'!$B$71</definedName>
    <definedName name="solver_rhs15" localSheetId="6" hidden="1">'M.min-2 carril'!$D$3</definedName>
    <definedName name="solver_rhs15" localSheetId="7" hidden="1">'M.min-3 carril'!$D$7</definedName>
    <definedName name="solver_rhs15" localSheetId="11" hidden="1">0.6</definedName>
    <definedName name="solver_rhs15" localSheetId="12" hidden="1">Tmin!$D$3</definedName>
    <definedName name="solver_rhs16" localSheetId="1" hidden="1">M.max!$D$151</definedName>
    <definedName name="solver_rhs16" localSheetId="9" hidden="1">M.max!$C$68</definedName>
    <definedName name="solver_rhs16" localSheetId="2" hidden="1">'M.max-1 carril'!$B$68</definedName>
    <definedName name="solver_rhs16" localSheetId="3" hidden="1">'M.max-2 carril'!$C$68</definedName>
    <definedName name="solver_rhs16" localSheetId="4" hidden="1">'M.max-3 carril'!$B$69</definedName>
    <definedName name="solver_rhs16" localSheetId="10" hidden="1">M.min!$D$71</definedName>
    <definedName name="solver_rhs16" localSheetId="5" hidden="1">'M.min-1 carril'!$D$4</definedName>
    <definedName name="solver_rhs16" localSheetId="6" hidden="1">'M.min-2 carril'!$B$70</definedName>
    <definedName name="solver_rhs16" localSheetId="7" hidden="1">'M.min-3 carril'!$D$8</definedName>
    <definedName name="solver_rhs16" localSheetId="11" hidden="1">'T-max'!$B$69</definedName>
    <definedName name="solver_rhs16" localSheetId="12" hidden="1">Tmin!$B$68</definedName>
    <definedName name="solver_rhs17" localSheetId="1" hidden="1">M.max!$H$151</definedName>
    <definedName name="solver_rhs17" localSheetId="9" hidden="1">-13.3</definedName>
    <definedName name="solver_rhs17" localSheetId="2" hidden="1">0.6</definedName>
    <definedName name="solver_rhs17" localSheetId="3" hidden="1">'M.max-2 carril'!$D$68</definedName>
    <definedName name="solver_rhs17" localSheetId="4" hidden="1">'M.max-3 carril'!$C$68</definedName>
    <definedName name="solver_rhs17" localSheetId="10" hidden="1">M.min!$D$75</definedName>
    <definedName name="solver_rhs17" localSheetId="5" hidden="1">'M.min-1 carril'!$C$70</definedName>
    <definedName name="solver_rhs17" localSheetId="6" hidden="1">'M.min-2 carril'!$B$73</definedName>
    <definedName name="solver_rhs17" localSheetId="7" hidden="1">'M.min-3 carril'!$B$75</definedName>
    <definedName name="solver_rhs17" localSheetId="11" hidden="1">'T-max'!$C$68</definedName>
    <definedName name="solver_rhs17" localSheetId="12" hidden="1">0.6</definedName>
    <definedName name="solver_rhs18" localSheetId="1" hidden="1">M.max!$G$151</definedName>
    <definedName name="solver_rhs18" localSheetId="9" hidden="1">M.max!$C$70</definedName>
    <definedName name="solver_rhs18" localSheetId="2" hidden="1">'M.max-1 carril'!$D$3</definedName>
    <definedName name="solver_rhs18" localSheetId="3" hidden="1">'M.max-2 carril'!$B$68</definedName>
    <definedName name="solver_rhs18" localSheetId="4" hidden="1">'M.max-3 carril'!$C$68</definedName>
    <definedName name="solver_rhs18" localSheetId="10" hidden="1">M.min!$D$74</definedName>
    <definedName name="solver_rhs18" localSheetId="5" hidden="1">'M.min-1 carril'!$C$73</definedName>
    <definedName name="solver_rhs18" localSheetId="6" hidden="1">'M.min-2 carril'!$C$73</definedName>
    <definedName name="solver_rhs18" localSheetId="7" hidden="1">0.6</definedName>
    <definedName name="solver_rhs18" localSheetId="11" hidden="1">'T-max'!$C$69</definedName>
    <definedName name="solver_rhs18" localSheetId="12" hidden="1">Tmin!$D$3</definedName>
    <definedName name="solver_rhs19" localSheetId="9" hidden="1">M.max!$C$71</definedName>
    <definedName name="solver_rhs19" localSheetId="2" hidden="1">'M.max-1 carril'!$B$68</definedName>
    <definedName name="solver_rhs19" localSheetId="3" hidden="1">'M.max-2 carril'!$D$68</definedName>
    <definedName name="solver_rhs19" localSheetId="4" hidden="1">0.6</definedName>
    <definedName name="solver_rhs19" localSheetId="10" hidden="1">M.min!$E$69</definedName>
    <definedName name="solver_rhs19" localSheetId="5" hidden="1">'M.min-1 carril'!$D$3</definedName>
    <definedName name="solver_rhs19" localSheetId="6" hidden="1">'M.min-2 carril'!$D$73</definedName>
    <definedName name="solver_rhs19" localSheetId="7" hidden="1">'M.min-3 carril'!$B$75</definedName>
    <definedName name="solver_rhs19" localSheetId="11" hidden="1">'T-max'!$D$68</definedName>
    <definedName name="solver_rhs19" localSheetId="12" hidden="1">Tmin!$B$68</definedName>
    <definedName name="solver_rhs2" localSheetId="1" hidden="1">0</definedName>
    <definedName name="solver_rhs2" localSheetId="9" hidden="1">73.3</definedName>
    <definedName name="solver_rhs2" localSheetId="2" hidden="1">0.6</definedName>
    <definedName name="solver_rhs2" localSheetId="3" hidden="1">'M.max-2 carril'!$B$68</definedName>
    <definedName name="solver_rhs2" localSheetId="4" hidden="1">0.6</definedName>
    <definedName name="solver_rhs2" localSheetId="10" hidden="1">M.min!$B$68</definedName>
    <definedName name="solver_rhs2" localSheetId="5" hidden="1">'M.min-1 carril'!$D$3</definedName>
    <definedName name="solver_rhs2" localSheetId="6" hidden="1">'M.min-2 carril'!$D$73</definedName>
    <definedName name="solver_rhs2" localSheetId="7" hidden="1">'M.min-3 carril'!$B$71</definedName>
    <definedName name="solver_rhs2" localSheetId="11" hidden="1">'T-max'!$B$69</definedName>
    <definedName name="solver_rhs2" localSheetId="12" hidden="1">Tmin!$B$67</definedName>
    <definedName name="solver_rhs20" localSheetId="9" hidden="1">M.max!$C$72</definedName>
    <definedName name="solver_rhs20" localSheetId="2" hidden="1">0.6</definedName>
    <definedName name="solver_rhs20" localSheetId="3" hidden="1">'M.max-2 carril'!$C$68</definedName>
    <definedName name="solver_rhs20" localSheetId="4" hidden="1">'M.max-3 carril'!$C$68</definedName>
    <definedName name="solver_rhs20" localSheetId="10" hidden="1">M.min!$E$68</definedName>
    <definedName name="solver_rhs20" localSheetId="5" hidden="1">'M.min-1 carril'!$D$73</definedName>
    <definedName name="solver_rhs20" localSheetId="6" hidden="1">'M.min-2 carril'!$D$3</definedName>
    <definedName name="solver_rhs20" localSheetId="7" hidden="1">0.6</definedName>
    <definedName name="solver_rhs20" localSheetId="11" hidden="1">'T-max'!$D$69</definedName>
    <definedName name="solver_rhs20" localSheetId="12" hidden="1">0.6</definedName>
    <definedName name="solver_rhs21" localSheetId="9" hidden="1">M.max!$C$70</definedName>
    <definedName name="solver_rhs21" localSheetId="2" hidden="1">'M.max-1 carril'!$D$3</definedName>
    <definedName name="solver_rhs21" localSheetId="3" hidden="1">0.6</definedName>
    <definedName name="solver_rhs21" localSheetId="4" hidden="1">'M.max-3 carril'!$C$68</definedName>
    <definedName name="solver_rhs21" localSheetId="10" hidden="1">M.min!$E$72</definedName>
    <definedName name="solver_rhs21" localSheetId="5" hidden="1">'M.min-1 carril'!$C$67</definedName>
    <definedName name="solver_rhs21" localSheetId="6" hidden="1">'M.min-2 carril'!$B$70</definedName>
    <definedName name="solver_rhs21" localSheetId="7" hidden="1">'M.min-3 carril'!$B$75</definedName>
    <definedName name="solver_rhs21" localSheetId="11" hidden="1">'T-max'!$D$3</definedName>
    <definedName name="solver_rhs21" localSheetId="12" hidden="1">Tmin!$D$3</definedName>
    <definedName name="solver_rhs22" localSheetId="9" hidden="1">M.max!$B$69</definedName>
    <definedName name="solver_rhs22" localSheetId="2" hidden="1">'M.max-1 carril'!$B$68</definedName>
    <definedName name="solver_rhs22" localSheetId="3" hidden="1">'M.max-2 carril'!$D$68</definedName>
    <definedName name="solver_rhs22" localSheetId="4" hidden="1">'M.max-3 carril'!$B$69</definedName>
    <definedName name="solver_rhs22" localSheetId="10" hidden="1">M.min!$E$71</definedName>
    <definedName name="solver_rhs22" localSheetId="5" hidden="1">'M.min-1 carril'!$B$68</definedName>
    <definedName name="solver_rhs22" localSheetId="6" hidden="1">'M.min-2 carril'!$B$73</definedName>
    <definedName name="solver_rhs22" localSheetId="7" hidden="1">0.6</definedName>
    <definedName name="solver_rhs22" localSheetId="11" hidden="1">0.6</definedName>
    <definedName name="solver_rhs22" localSheetId="12" hidden="1">Tmin!$B$68</definedName>
    <definedName name="solver_rhs23" localSheetId="9" hidden="1">0.6</definedName>
    <definedName name="solver_rhs23" localSheetId="2" hidden="1">0.6</definedName>
    <definedName name="solver_rhs23" localSheetId="3" hidden="1">'M.max-2 carril'!$C$68</definedName>
    <definedName name="solver_rhs23" localSheetId="4" hidden="1">'M.max-3 carril'!$C$68</definedName>
    <definedName name="solver_rhs23" localSheetId="10" hidden="1">M.min!$E$75</definedName>
    <definedName name="solver_rhs23" localSheetId="5" hidden="1">0.6</definedName>
    <definedName name="solver_rhs23" localSheetId="6" hidden="1">'M.min-2 carril'!$C$73</definedName>
    <definedName name="solver_rhs23" localSheetId="7" hidden="1">'M.min-3 carril'!$D$3</definedName>
    <definedName name="solver_rhs23" localSheetId="11" hidden="1">'T-max'!$D$3</definedName>
    <definedName name="solver_rhs23" localSheetId="12" hidden="1">0.6</definedName>
    <definedName name="solver_rhs24" localSheetId="9" hidden="1">M.max!$C$68</definedName>
    <definedName name="solver_rhs24" localSheetId="2" hidden="1">'M.max-1 carril'!$D$3</definedName>
    <definedName name="solver_rhs24" localSheetId="3" hidden="1">'M.max-2 carril'!$B$68</definedName>
    <definedName name="solver_rhs24" localSheetId="4" hidden="1">'M.max-3 carril'!$C$68</definedName>
    <definedName name="solver_rhs24" localSheetId="10" hidden="1">M.min!$E$74</definedName>
    <definedName name="solver_rhs24" localSheetId="5" hidden="1">'M.min-1 carril'!$D$3</definedName>
    <definedName name="solver_rhs24" localSheetId="6" hidden="1">'M.min-2 carril'!$D$73</definedName>
    <definedName name="solver_rhs24" localSheetId="7" hidden="1">'M.min-3 carril'!$B$75</definedName>
    <definedName name="solver_rhs24" localSheetId="11" hidden="1">'T-max'!$B$69</definedName>
    <definedName name="solver_rhs24" localSheetId="12" hidden="1">Tmin!$D$3</definedName>
    <definedName name="solver_rhs25" localSheetId="9" hidden="1">M.max!$B$69</definedName>
    <definedName name="solver_rhs25" localSheetId="2" hidden="1">'M.max-1 carril'!$B$68</definedName>
    <definedName name="solver_rhs25" localSheetId="3" hidden="1">'M.max-2 carril'!$D$3</definedName>
    <definedName name="solver_rhs25" localSheetId="4" hidden="1">'M.max-3 carril'!$C$68</definedName>
    <definedName name="solver_rhs25" localSheetId="5" hidden="1">'M.min-1 carril'!$B$68</definedName>
    <definedName name="solver_rhs25" localSheetId="6" hidden="1">'M.min-2 carril'!$D$3</definedName>
    <definedName name="solver_rhs25" localSheetId="12" hidden="1">Tmin!$B$68</definedName>
    <definedName name="solver_rhs26" localSheetId="9" hidden="1">0.6</definedName>
    <definedName name="solver_rhs26" localSheetId="2" hidden="1">0.6</definedName>
    <definedName name="solver_rhs26" localSheetId="4" hidden="1">'M.max-3 carril'!$C$69</definedName>
    <definedName name="solver_rhs26" localSheetId="5" hidden="1">0.6</definedName>
    <definedName name="solver_rhs26" localSheetId="6" hidden="1">'M.min-2 carril'!$C$73</definedName>
    <definedName name="solver_rhs26" localSheetId="12" hidden="1">0.6</definedName>
    <definedName name="solver_rhs27" localSheetId="9" hidden="1">M.max!$C$68</definedName>
    <definedName name="solver_rhs27" localSheetId="2" hidden="1">'M.max-1 carril'!$D$3</definedName>
    <definedName name="solver_rhs27" localSheetId="4" hidden="1">'M.max-3 carril'!$C$68</definedName>
    <definedName name="solver_rhs27" localSheetId="5" hidden="1">'M.min-1 carril'!$D$3</definedName>
    <definedName name="solver_rhs27" localSheetId="6" hidden="1">'M.min-2 carril'!$D$73</definedName>
    <definedName name="solver_rhs27" localSheetId="12" hidden="1">Tmin!$D$3</definedName>
    <definedName name="solver_rhs28" localSheetId="9" hidden="1">M.max!$B$69</definedName>
    <definedName name="solver_rhs28" localSheetId="2" hidden="1">'M.max-1 carril'!$B$68</definedName>
    <definedName name="solver_rhs28" localSheetId="4" hidden="1">'M.max-3 carril'!$C$69</definedName>
    <definedName name="solver_rhs28" localSheetId="5" hidden="1">'M.min-1 carril'!$B$68</definedName>
    <definedName name="solver_rhs28" localSheetId="6" hidden="1">'M.min-2 carril'!$D$3</definedName>
    <definedName name="solver_rhs28" localSheetId="12" hidden="1">Tmin!$B$68</definedName>
    <definedName name="solver_rhs29" localSheetId="9" hidden="1">0.6</definedName>
    <definedName name="solver_rhs29" localSheetId="2" hidden="1">0.6</definedName>
    <definedName name="solver_rhs29" localSheetId="4" hidden="1">'M.max-3 carril'!$C$69</definedName>
    <definedName name="solver_rhs29" localSheetId="5" hidden="1">0.6</definedName>
    <definedName name="solver_rhs29" localSheetId="6" hidden="1">0.6</definedName>
    <definedName name="solver_rhs29" localSheetId="12" hidden="1">0.6</definedName>
    <definedName name="solver_rhs3" localSheetId="1" hidden="1">0</definedName>
    <definedName name="solver_rhs3" localSheetId="9" hidden="1">-4.3</definedName>
    <definedName name="solver_rhs3" localSheetId="2" hidden="1">'M.max-1 carril'!$B$68</definedName>
    <definedName name="solver_rhs3" localSheetId="3" hidden="1">'M.max-2 carril'!$C$68</definedName>
    <definedName name="solver_rhs3" localSheetId="4" hidden="1">0.6</definedName>
    <definedName name="solver_rhs3" localSheetId="10" hidden="1">M.min!$B$72</definedName>
    <definedName name="solver_rhs3" localSheetId="5" hidden="1">'M.min-1 carril'!$D$4</definedName>
    <definedName name="solver_rhs3" localSheetId="6" hidden="1">'M.min-2 carril'!$D$6</definedName>
    <definedName name="solver_rhs3" localSheetId="7" hidden="1">'M.min-3 carril'!$B$75</definedName>
    <definedName name="solver_rhs3" localSheetId="11" hidden="1">'T-max'!$C$68</definedName>
    <definedName name="solver_rhs3" localSheetId="12" hidden="1">Tmin!$D$3</definedName>
    <definedName name="solver_rhs30" localSheetId="9" hidden="1">M.max!$C$68</definedName>
    <definedName name="solver_rhs30" localSheetId="2" hidden="1">'M.max-1 carril'!$D$3</definedName>
    <definedName name="solver_rhs30" localSheetId="4" hidden="1">'M.max-3 carril'!$C$69</definedName>
    <definedName name="solver_rhs30" localSheetId="5" hidden="1">'M.min-1 carril'!$D$3</definedName>
    <definedName name="solver_rhs30" localSheetId="6" hidden="1">'M.min-2 carril'!$B$73</definedName>
    <definedName name="solver_rhs30" localSheetId="12" hidden="1">Tmin!$D$3</definedName>
    <definedName name="solver_rhs31" localSheetId="9" hidden="1">M.max!$B$69</definedName>
    <definedName name="solver_rhs31" localSheetId="2" hidden="1">'M.max-1 carril'!$B$68</definedName>
    <definedName name="solver_rhs31" localSheetId="4" hidden="1">'M.max-3 carril'!$C$68</definedName>
    <definedName name="solver_rhs31" localSheetId="5" hidden="1">'M.min-1 carril'!$B$68</definedName>
    <definedName name="solver_rhs31" localSheetId="6" hidden="1">'M.min-2 carril'!$C$73</definedName>
    <definedName name="solver_rhs31" localSheetId="12" hidden="1">Tmin!$B$68</definedName>
    <definedName name="solver_rhs32" localSheetId="9" hidden="1">0.6</definedName>
    <definedName name="solver_rhs32" localSheetId="2" hidden="1">0.6</definedName>
    <definedName name="solver_rhs32" localSheetId="4" hidden="1">'M.max-3 carril'!$C$69</definedName>
    <definedName name="solver_rhs32" localSheetId="5" hidden="1">0.6</definedName>
    <definedName name="solver_rhs32" localSheetId="6" hidden="1">'M.min-2 carril'!$D$73</definedName>
    <definedName name="solver_rhs32" localSheetId="12" hidden="1">0.6</definedName>
    <definedName name="solver_rhs33" localSheetId="9" hidden="1">M.max!$C$68</definedName>
    <definedName name="solver_rhs33" localSheetId="2" hidden="1">'M.max-1 carril'!$D$3</definedName>
    <definedName name="solver_rhs33" localSheetId="4" hidden="1">'M.max-3 carril'!$C$69</definedName>
    <definedName name="solver_rhs33" localSheetId="5" hidden="1">'M.min-1 carril'!$D$3</definedName>
    <definedName name="solver_rhs33" localSheetId="6" hidden="1">'M.min-2 carril'!$D$3</definedName>
    <definedName name="solver_rhs33" localSheetId="12" hidden="1">Tmin!$D$3</definedName>
    <definedName name="solver_rhs34" localSheetId="9" hidden="1">M.max!$B$69</definedName>
    <definedName name="solver_rhs34" localSheetId="2" hidden="1">'M.max-1 carril'!$B$68</definedName>
    <definedName name="solver_rhs34" localSheetId="4" hidden="1">'M.max-3 carril'!$C$69</definedName>
    <definedName name="solver_rhs34" localSheetId="5" hidden="1">'M.min-1 carril'!$B$68</definedName>
    <definedName name="solver_rhs34" localSheetId="6" hidden="1">0.6</definedName>
    <definedName name="solver_rhs34" localSheetId="12" hidden="1">Tmin!$B$68</definedName>
    <definedName name="solver_rhs35" localSheetId="9" hidden="1">0.6</definedName>
    <definedName name="solver_rhs35" localSheetId="2" hidden="1">0.6</definedName>
    <definedName name="solver_rhs35" localSheetId="4" hidden="1">'M.max-3 carril'!$C$69</definedName>
    <definedName name="solver_rhs35" localSheetId="5" hidden="1">0.6</definedName>
    <definedName name="solver_rhs35" localSheetId="6" hidden="1">'M.min-2 carril'!$B$73</definedName>
    <definedName name="solver_rhs35" localSheetId="12" hidden="1">0.6</definedName>
    <definedName name="solver_rhs36" localSheetId="9" hidden="1">M.max!$C$68</definedName>
    <definedName name="solver_rhs36" localSheetId="2" hidden="1">'M.max-1 carril'!$D$3</definedName>
    <definedName name="solver_rhs36" localSheetId="4" hidden="1">'M.max-3 carril'!$D$68</definedName>
    <definedName name="solver_rhs36" localSheetId="5" hidden="1">'M.min-1 carril'!$D$3</definedName>
    <definedName name="solver_rhs36" localSheetId="6" hidden="1">'M.min-2 carril'!$C$73</definedName>
    <definedName name="solver_rhs36" localSheetId="12" hidden="1">Tmin!$D$3</definedName>
    <definedName name="solver_rhs37" localSheetId="9" hidden="1">M.max!$B$69</definedName>
    <definedName name="solver_rhs37" localSheetId="2" hidden="1">'M.max-1 carril'!$B$68</definedName>
    <definedName name="solver_rhs37" localSheetId="4" hidden="1">'M.max-3 carril'!$D$68</definedName>
    <definedName name="solver_rhs37" localSheetId="5" hidden="1">'M.min-1 carril'!$B$68</definedName>
    <definedName name="solver_rhs37" localSheetId="6" hidden="1">'M.min-2 carril'!$D$73</definedName>
    <definedName name="solver_rhs37" localSheetId="12" hidden="1">Tmin!$B$68</definedName>
    <definedName name="solver_rhs38" localSheetId="4" hidden="1">'M.max-3 carril'!$C$69</definedName>
    <definedName name="solver_rhs38" localSheetId="6" hidden="1">'M.min-2 carril'!$D$3</definedName>
    <definedName name="solver_rhs39" localSheetId="4" hidden="1">'M.max-3 carril'!$D$68</definedName>
    <definedName name="solver_rhs4" localSheetId="1" hidden="1">0</definedName>
    <definedName name="solver_rhs4" localSheetId="9" hidden="1">-0.3</definedName>
    <definedName name="solver_rhs4" localSheetId="2" hidden="1">0.6</definedName>
    <definedName name="solver_rhs4" localSheetId="3" hidden="1">'M.max-2 carril'!$D$68</definedName>
    <definedName name="solver_rhs4" localSheetId="4" hidden="1">0.6</definedName>
    <definedName name="solver_rhs4" localSheetId="10" hidden="1">M.min!$B$71</definedName>
    <definedName name="solver_rhs4" localSheetId="5" hidden="1">'M.min-1 carril'!$C$67</definedName>
    <definedName name="solver_rhs4" localSheetId="6" hidden="1">'M.min-2 carril'!$B$70</definedName>
    <definedName name="solver_rhs4" localSheetId="7" hidden="1">'M.min-3 carril'!$C$74</definedName>
    <definedName name="solver_rhs4" localSheetId="11" hidden="1">'T-max'!$C$69</definedName>
    <definedName name="solver_rhs4" localSheetId="12" hidden="1">Tmin!$B$68</definedName>
    <definedName name="solver_rhs40" localSheetId="4" hidden="1">'M.max-3 carril'!$D$68</definedName>
    <definedName name="solver_rhs41" localSheetId="4" hidden="1">'M.max-3 carril'!$D$68</definedName>
    <definedName name="solver_rhs42" localSheetId="4" hidden="1">'M.max-3 carril'!$D$68</definedName>
    <definedName name="solver_rhs43" localSheetId="4" hidden="1">'M.max-3 carril'!$D$68</definedName>
    <definedName name="solver_rhs44" localSheetId="4" hidden="1">'M.max-3 carril'!$D$68</definedName>
    <definedName name="solver_rhs45" localSheetId="4" hidden="1">'M.max-3 carril'!$D$3</definedName>
    <definedName name="solver_rhs46" localSheetId="4" hidden="1">'M.max-3 carril'!$D$3</definedName>
    <definedName name="solver_rhs47" localSheetId="4" hidden="1">'M.max-3 carril'!$D$3</definedName>
    <definedName name="solver_rhs48" localSheetId="4" hidden="1">'M.max-3 carril'!$D$3</definedName>
    <definedName name="solver_rhs49" localSheetId="4" hidden="1">'M.max-3 carril'!$D$3</definedName>
    <definedName name="solver_rhs5" localSheetId="1" hidden="1">0</definedName>
    <definedName name="solver_rhs5" localSheetId="9" hidden="1">69</definedName>
    <definedName name="solver_rhs5" localSheetId="2" hidden="1">'M.max-1 carril'!$D$3</definedName>
    <definedName name="solver_rhs5" localSheetId="3" hidden="1">'M.max-2 carril'!$D$3</definedName>
    <definedName name="solver_rhs5" localSheetId="4" hidden="1">0.6</definedName>
    <definedName name="solver_rhs5" localSheetId="10" hidden="1">M.min!$B$75</definedName>
    <definedName name="solver_rhs5" localSheetId="5" hidden="1">'M.min-1 carril'!$B$67</definedName>
    <definedName name="solver_rhs5" localSheetId="6" hidden="1">'M.min-2 carril'!$D$3</definedName>
    <definedName name="solver_rhs5" localSheetId="7" hidden="1">'M.min-3 carril'!$C$75</definedName>
    <definedName name="solver_rhs5" localSheetId="11" hidden="1">'T-max'!$D$68</definedName>
    <definedName name="solver_rhs5" localSheetId="12" hidden="1">Tmin!$C$67</definedName>
    <definedName name="solver_rhs50" localSheetId="4" hidden="1">'M.max-3 carril'!$D$3</definedName>
    <definedName name="solver_rhs51" localSheetId="4" hidden="1">'M.max-3 carril'!$D$3</definedName>
    <definedName name="solver_rhs52" localSheetId="4" hidden="1">'M.max-3 carril'!$D$3</definedName>
    <definedName name="solver_rhs53" localSheetId="4" hidden="1">'M.max-3 carril'!$D$68</definedName>
    <definedName name="solver_rhs54" localSheetId="4" hidden="1">'M.max-3 carril'!$D$69</definedName>
    <definedName name="solver_rhs55" localSheetId="4" hidden="1">'M.max-3 carril'!$D$69</definedName>
    <definedName name="solver_rhs56" localSheetId="4" hidden="1">'M.max-3 carril'!$D$3</definedName>
    <definedName name="solver_rhs57" localSheetId="4" hidden="1">'M.max-3 carril'!$D$69</definedName>
    <definedName name="solver_rhs58" localSheetId="4" hidden="1">'M.max-3 carril'!$D$69</definedName>
    <definedName name="solver_rhs59" localSheetId="4" hidden="1">'M.max-3 carril'!$D$69</definedName>
    <definedName name="solver_rhs6" localSheetId="1" hidden="1">0</definedName>
    <definedName name="solver_rhs6" localSheetId="9" hidden="1">-5</definedName>
    <definedName name="solver_rhs6" localSheetId="2" hidden="1">'M.max-1 carril'!$C$68</definedName>
    <definedName name="solver_rhs6" localSheetId="3" hidden="1">'M.max-2 carril'!$B$68</definedName>
    <definedName name="solver_rhs6" localSheetId="4" hidden="1">0.6</definedName>
    <definedName name="solver_rhs6" localSheetId="10" hidden="1">M.min!$B$74</definedName>
    <definedName name="solver_rhs6" localSheetId="5" hidden="1">'M.min-1 carril'!$D$4</definedName>
    <definedName name="solver_rhs6" localSheetId="6" hidden="1">'M.min-2 carril'!$B$73</definedName>
    <definedName name="solver_rhs6" localSheetId="7" hidden="1">'M.min-3 carril'!$C$71</definedName>
    <definedName name="solver_rhs6" localSheetId="11" hidden="1">'T-max'!$D$3</definedName>
    <definedName name="solver_rhs6" localSheetId="12" hidden="1">Tmin!$D$4</definedName>
    <definedName name="solver_rhs60" localSheetId="4" hidden="1">'M.max-3 carril'!$D$69</definedName>
    <definedName name="solver_rhs61" localSheetId="4" hidden="1">'M.max-3 carril'!$D$69</definedName>
    <definedName name="solver_rhs62" localSheetId="4" hidden="1">'M.max-3 carril'!$D$69</definedName>
    <definedName name="solver_rhs63" localSheetId="4" hidden="1">'M.max-3 carril'!$D$69</definedName>
    <definedName name="solver_rhs64" localSheetId="4" hidden="1">0.6</definedName>
    <definedName name="solver_rhs65" localSheetId="4" hidden="1">'M.max-3 carril'!$B$69</definedName>
    <definedName name="solver_rhs66" localSheetId="4" hidden="1">'M.max-3 carril'!$C$68</definedName>
    <definedName name="solver_rhs67" localSheetId="4" hidden="1">'M.max-3 carril'!$C$69</definedName>
    <definedName name="solver_rhs68" localSheetId="4" hidden="1">'M.max-3 carril'!$D$68</definedName>
    <definedName name="solver_rhs69" localSheetId="4" hidden="1">'M.max-3 carril'!$D$69</definedName>
    <definedName name="solver_rhs7" localSheetId="1" hidden="1">'Calculo VIGA'!$C$411</definedName>
    <definedName name="solver_rhs7" localSheetId="9" hidden="1">-0.3</definedName>
    <definedName name="solver_rhs7" localSheetId="2" hidden="1">'M.max-1 carril'!$D$68</definedName>
    <definedName name="solver_rhs7" localSheetId="3" hidden="1">'M.max-2 carril'!$B$68</definedName>
    <definedName name="solver_rhs7" localSheetId="4" hidden="1">'M.max-3 carril'!$B$69</definedName>
    <definedName name="solver_rhs7" localSheetId="10" hidden="1">M.min!$C$69</definedName>
    <definedName name="solver_rhs7" localSheetId="5" hidden="1">'M.min-1 carril'!#REF!</definedName>
    <definedName name="solver_rhs7" localSheetId="6" hidden="1">'M.min-2 carril'!$D$5</definedName>
    <definedName name="solver_rhs7" localSheetId="7" hidden="1">'M.min-3 carril'!$D$75</definedName>
    <definedName name="solver_rhs7" localSheetId="11" hidden="1">'T-max'!$D$69</definedName>
    <definedName name="solver_rhs7" localSheetId="12" hidden="1">Tmin!$D$4</definedName>
    <definedName name="solver_rhs70" localSheetId="4" hidden="1">'M.max-3 carril'!$D$3</definedName>
    <definedName name="solver_rhs8" localSheetId="1" hidden="1">'Calculo VIGA'!$B$414</definedName>
    <definedName name="solver_rhs8" localSheetId="9" hidden="1">-13.3</definedName>
    <definedName name="solver_rhs8" localSheetId="2" hidden="1">'M.max-1 carril'!$C$68</definedName>
    <definedName name="solver_rhs8" localSheetId="3" hidden="1">'M.max-2 carril'!$D$68</definedName>
    <definedName name="solver_rhs8" localSheetId="4" hidden="1">0.6</definedName>
    <definedName name="solver_rhs8" localSheetId="10" hidden="1">M.min!$C$68</definedName>
    <definedName name="solver_rhs8" localSheetId="5" hidden="1">'M.min-1 carril'!$D$3</definedName>
    <definedName name="solver_rhs8" localSheetId="6" hidden="1">'M.min-2 carril'!$B$71</definedName>
    <definedName name="solver_rhs8" localSheetId="7" hidden="1">'M.min-3 carril'!$D$71</definedName>
    <definedName name="solver_rhs8" localSheetId="11" hidden="1">0.6</definedName>
    <definedName name="solver_rhs8" localSheetId="12" hidden="1">Tmin!$D$4</definedName>
    <definedName name="solver_rhs9" localSheetId="1" hidden="1">'Calculo VIGA'!$B$413</definedName>
    <definedName name="solver_rhs9" localSheetId="9" hidden="1">60</definedName>
    <definedName name="solver_rhs9" localSheetId="2" hidden="1">'M.max-1 carril'!$D$68</definedName>
    <definedName name="solver_rhs9" localSheetId="3" hidden="1">'M.max-2 carril'!$C$68</definedName>
    <definedName name="solver_rhs9" localSheetId="4" hidden="1">'M.max-3 carril'!$B$69</definedName>
    <definedName name="solver_rhs9" localSheetId="10" hidden="1">M.min!$C$72</definedName>
    <definedName name="solver_rhs9" localSheetId="5" hidden="1">'M.min-1 carril'!$B$67</definedName>
    <definedName name="solver_rhs9" localSheetId="6" hidden="1">'M.min-2 carril'!$D$4</definedName>
    <definedName name="solver_rhs9" localSheetId="7" hidden="1">'M.min-3 carril'!$D$74</definedName>
    <definedName name="solver_rhs9" localSheetId="11" hidden="1">'T-max'!$B$69</definedName>
    <definedName name="solver_rhs9" localSheetId="12" hidden="1">Tmin!$D$4</definedName>
    <definedName name="solver_rlx" localSheetId="1" hidden="1">2</definedName>
    <definedName name="solver_rlx" localSheetId="9" hidden="1">2</definedName>
    <definedName name="solver_rlx" localSheetId="2" hidden="1">2</definedName>
    <definedName name="solver_rlx" localSheetId="3" hidden="1">2</definedName>
    <definedName name="solver_rlx" localSheetId="4" hidden="1">2</definedName>
    <definedName name="solver_rlx" localSheetId="10" hidden="1">2</definedName>
    <definedName name="solver_rlx" localSheetId="5" hidden="1">2</definedName>
    <definedName name="solver_rlx" localSheetId="6" hidden="1">2</definedName>
    <definedName name="solver_rlx" localSheetId="7" hidden="1">2</definedName>
    <definedName name="solver_rlx" localSheetId="11" hidden="1">2</definedName>
    <definedName name="solver_rlx" localSheetId="12" hidden="1">2</definedName>
    <definedName name="solver_rsd" localSheetId="1" hidden="1">0</definedName>
    <definedName name="solver_rsd" localSheetId="9" hidden="1">0</definedName>
    <definedName name="solver_rsd" localSheetId="2" hidden="1">0</definedName>
    <definedName name="solver_rsd" localSheetId="3" hidden="1">0</definedName>
    <definedName name="solver_rsd" localSheetId="4" hidden="1">0</definedName>
    <definedName name="solver_rsd" localSheetId="10" hidden="1">0</definedName>
    <definedName name="solver_rsd" localSheetId="5" hidden="1">0</definedName>
    <definedName name="solver_rsd" localSheetId="6" hidden="1">0</definedName>
    <definedName name="solver_rsd" localSheetId="7" hidden="1">0</definedName>
    <definedName name="solver_rsd" localSheetId="11" hidden="1">0</definedName>
    <definedName name="solver_rsd" localSheetId="12" hidden="1">0</definedName>
    <definedName name="solver_scl" localSheetId="1" hidden="1">1</definedName>
    <definedName name="solver_scl" localSheetId="9" hidden="1">1</definedName>
    <definedName name="solver_scl" localSheetId="2" hidden="1">1</definedName>
    <definedName name="solver_scl" localSheetId="3" hidden="1">1</definedName>
    <definedName name="solver_scl" localSheetId="4" hidden="1">1</definedName>
    <definedName name="solver_scl" localSheetId="10" hidden="1">1</definedName>
    <definedName name="solver_scl" localSheetId="5" hidden="1">1</definedName>
    <definedName name="solver_scl" localSheetId="6" hidden="1">1</definedName>
    <definedName name="solver_scl" localSheetId="7" hidden="1">1</definedName>
    <definedName name="solver_scl" localSheetId="11" hidden="1">1</definedName>
    <definedName name="solver_scl" localSheetId="12" hidden="1">1</definedName>
    <definedName name="solver_sho" localSheetId="1" hidden="1">2</definedName>
    <definedName name="solver_sho" localSheetId="9" hidden="1">2</definedName>
    <definedName name="solver_sho" localSheetId="2" hidden="1">2</definedName>
    <definedName name="solver_sho" localSheetId="3" hidden="1">2</definedName>
    <definedName name="solver_sho" localSheetId="4" hidden="1">2</definedName>
    <definedName name="solver_sho" localSheetId="10" hidden="1">2</definedName>
    <definedName name="solver_sho" localSheetId="5" hidden="1">2</definedName>
    <definedName name="solver_sho" localSheetId="6" hidden="1">2</definedName>
    <definedName name="solver_sho" localSheetId="7" hidden="1">2</definedName>
    <definedName name="solver_sho" localSheetId="11" hidden="1">2</definedName>
    <definedName name="solver_sho" localSheetId="12" hidden="1">2</definedName>
    <definedName name="solver_ssz" localSheetId="1" hidden="1">10</definedName>
    <definedName name="solver_ssz" localSheetId="9" hidden="1">10</definedName>
    <definedName name="solver_ssz" localSheetId="2" hidden="1">10</definedName>
    <definedName name="solver_ssz" localSheetId="3" hidden="1">100</definedName>
    <definedName name="solver_ssz" localSheetId="4" hidden="1">100</definedName>
    <definedName name="solver_ssz" localSheetId="10" hidden="1">10</definedName>
    <definedName name="solver_ssz" localSheetId="5" hidden="1">100</definedName>
    <definedName name="solver_ssz" localSheetId="6" hidden="1">100</definedName>
    <definedName name="solver_ssz" localSheetId="7" hidden="1">100</definedName>
    <definedName name="solver_ssz" localSheetId="11" hidden="1">100</definedName>
    <definedName name="solver_ssz" localSheetId="12" hidden="1">100</definedName>
    <definedName name="solver_tim" localSheetId="1" hidden="1">2147483647</definedName>
    <definedName name="solver_tim" localSheetId="9" hidden="1">2147483647</definedName>
    <definedName name="solver_tim" localSheetId="2" hidden="1">2147483647</definedName>
    <definedName name="solver_tim" localSheetId="3" hidden="1">2147483647</definedName>
    <definedName name="solver_tim" localSheetId="4" hidden="1">2147483647</definedName>
    <definedName name="solver_tim" localSheetId="10" hidden="1">2147483647</definedName>
    <definedName name="solver_tim" localSheetId="5" hidden="1">2147483647</definedName>
    <definedName name="solver_tim" localSheetId="6" hidden="1">2147483647</definedName>
    <definedName name="solver_tim" localSheetId="7" hidden="1">2147483647</definedName>
    <definedName name="solver_tim" localSheetId="11" hidden="1">2147483647</definedName>
    <definedName name="solver_tim" localSheetId="12" hidden="1">2147483647</definedName>
    <definedName name="solver_tol" localSheetId="1" hidden="1">0.05</definedName>
    <definedName name="solver_tol" localSheetId="9" hidden="1">0.05</definedName>
    <definedName name="solver_tol" localSheetId="2" hidden="1">0.05</definedName>
    <definedName name="solver_tol" localSheetId="3" hidden="1">0.05</definedName>
    <definedName name="solver_tol" localSheetId="4" hidden="1">0.01</definedName>
    <definedName name="solver_tol" localSheetId="10" hidden="1">0.05</definedName>
    <definedName name="solver_tol" localSheetId="5" hidden="1">0.05</definedName>
    <definedName name="solver_tol" localSheetId="6" hidden="1">0.05</definedName>
    <definedName name="solver_tol" localSheetId="7" hidden="1">0.05</definedName>
    <definedName name="solver_tol" localSheetId="11" hidden="1">0.01</definedName>
    <definedName name="solver_tol" localSheetId="12" hidden="1">0.01</definedName>
    <definedName name="solver_typ" localSheetId="1" hidden="1">1</definedName>
    <definedName name="solver_typ" localSheetId="9" hidden="1">1</definedName>
    <definedName name="solver_typ" localSheetId="2" hidden="1">1</definedName>
    <definedName name="solver_typ" localSheetId="3" hidden="1">1</definedName>
    <definedName name="solver_typ" localSheetId="4" hidden="1">1</definedName>
    <definedName name="solver_typ" localSheetId="10" hidden="1">1</definedName>
    <definedName name="solver_typ" localSheetId="5" hidden="1">1</definedName>
    <definedName name="solver_typ" localSheetId="6" hidden="1">1</definedName>
    <definedName name="solver_typ" localSheetId="7" hidden="1">1</definedName>
    <definedName name="solver_typ" localSheetId="11" hidden="1">1</definedName>
    <definedName name="solver_typ" localSheetId="12" hidden="1">1</definedName>
    <definedName name="solver_val" localSheetId="1" hidden="1">0</definedName>
    <definedName name="solver_val" localSheetId="9" hidden="1">0</definedName>
    <definedName name="solver_val" localSheetId="2" hidden="1">0</definedName>
    <definedName name="solver_val" localSheetId="3" hidden="1">0</definedName>
    <definedName name="solver_val" localSheetId="4" hidden="1">0</definedName>
    <definedName name="solver_val" localSheetId="10" hidden="1">0</definedName>
    <definedName name="solver_val" localSheetId="5" hidden="1">0</definedName>
    <definedName name="solver_val" localSheetId="6" hidden="1">0</definedName>
    <definedName name="solver_val" localSheetId="7" hidden="1">0</definedName>
    <definedName name="solver_val" localSheetId="11" hidden="1">0</definedName>
    <definedName name="solver_val" localSheetId="12" hidden="1">0</definedName>
    <definedName name="solver_ver" localSheetId="1" hidden="1">3</definedName>
    <definedName name="solver_ver" localSheetId="9" hidden="1">3</definedName>
    <definedName name="solver_ver" localSheetId="2" hidden="1">3</definedName>
    <definedName name="solver_ver" localSheetId="3" hidden="1">3</definedName>
    <definedName name="solver_ver" localSheetId="4" hidden="1">3</definedName>
    <definedName name="solver_ver" localSheetId="10" hidden="1">3</definedName>
    <definedName name="solver_ver" localSheetId="5" hidden="1">3</definedName>
    <definedName name="solver_ver" localSheetId="6" hidden="1">3</definedName>
    <definedName name="solver_ver" localSheetId="7" hidden="1">3</definedName>
    <definedName name="solver_ver" localSheetId="11" hidden="1">3</definedName>
    <definedName name="solver_ver" localSheetId="12" hidden="1">3</definedName>
    <definedName name="X_de_Grafia">#REF!</definedName>
    <definedName name="X_de_la_Grafica">#REF!</definedName>
  </definedNames>
  <calcPr calcId="144525"/>
</workbook>
</file>

<file path=xl/calcChain.xml><?xml version="1.0" encoding="utf-8"?>
<calcChain xmlns="http://schemas.openxmlformats.org/spreadsheetml/2006/main">
  <c r="O54" i="14" l="1"/>
  <c r="C83" i="14"/>
  <c r="D83" i="14"/>
  <c r="E83" i="14"/>
  <c r="F83" i="14"/>
  <c r="AR199" i="26" s="1"/>
  <c r="AS199" i="26" s="1"/>
  <c r="AT199" i="26" s="1"/>
  <c r="AU199" i="26" s="1"/>
  <c r="AV199" i="26" s="1"/>
  <c r="AW199" i="26" s="1"/>
  <c r="AX199" i="26" s="1"/>
  <c r="AY199" i="26" s="1"/>
  <c r="AZ199" i="26" s="1"/>
  <c r="BA199" i="26" s="1"/>
  <c r="G83" i="14"/>
  <c r="B83" i="14"/>
  <c r="BB199" i="26"/>
  <c r="BC199" i="26" s="1"/>
  <c r="BD199" i="26" s="1"/>
  <c r="BE199" i="26" s="1"/>
  <c r="BF199" i="26" s="1"/>
  <c r="BG199" i="26" s="1"/>
  <c r="BH199" i="26" s="1"/>
  <c r="BI199" i="26" s="1"/>
  <c r="BJ199" i="26" s="1"/>
  <c r="BK199" i="26" s="1"/>
  <c r="AH199" i="26"/>
  <c r="AI199" i="26" s="1"/>
  <c r="AJ199" i="26" s="1"/>
  <c r="AK199" i="26" s="1"/>
  <c r="AL199" i="26" s="1"/>
  <c r="AM199" i="26" s="1"/>
  <c r="AN199" i="26" s="1"/>
  <c r="AO199" i="26" s="1"/>
  <c r="AP199" i="26" s="1"/>
  <c r="AQ199" i="26" s="1"/>
  <c r="X199" i="26"/>
  <c r="Y199" i="26" s="1"/>
  <c r="Z199" i="26" s="1"/>
  <c r="AA199" i="26" s="1"/>
  <c r="AB199" i="26" s="1"/>
  <c r="AC199" i="26" s="1"/>
  <c r="AD199" i="26" s="1"/>
  <c r="AE199" i="26" s="1"/>
  <c r="AF199" i="26" s="1"/>
  <c r="AG199" i="26" s="1"/>
  <c r="N199" i="26"/>
  <c r="O199" i="26" s="1"/>
  <c r="P199" i="26" s="1"/>
  <c r="Q199" i="26" s="1"/>
  <c r="R199" i="26" s="1"/>
  <c r="S199" i="26" s="1"/>
  <c r="T199" i="26" s="1"/>
  <c r="U199" i="26" s="1"/>
  <c r="V199" i="26" s="1"/>
  <c r="W199" i="26" s="1"/>
  <c r="C199" i="26"/>
  <c r="D199" i="26" s="1"/>
  <c r="E199" i="26" s="1"/>
  <c r="F199" i="26" s="1"/>
  <c r="G199" i="26" s="1"/>
  <c r="H199" i="26" s="1"/>
  <c r="I199" i="26" s="1"/>
  <c r="J199" i="26" s="1"/>
  <c r="K199" i="26" s="1"/>
  <c r="L199" i="26" s="1"/>
  <c r="M199" i="26" s="1"/>
  <c r="D188" i="26"/>
  <c r="C188" i="26"/>
  <c r="M148" i="26"/>
  <c r="K148" i="26"/>
  <c r="I148" i="26"/>
  <c r="G148" i="26"/>
  <c r="E148" i="26"/>
  <c r="C148" i="26"/>
  <c r="M145" i="26"/>
  <c r="K145" i="26"/>
  <c r="I145" i="26"/>
  <c r="G145" i="26"/>
  <c r="E145" i="26"/>
  <c r="C145" i="26"/>
  <c r="U211" i="28" l="1"/>
  <c r="T211" i="28"/>
  <c r="R211" i="28"/>
  <c r="H211" i="28"/>
  <c r="G211" i="28"/>
  <c r="E211" i="28"/>
  <c r="U210" i="28"/>
  <c r="T210" i="28"/>
  <c r="R210" i="28"/>
  <c r="H210" i="28"/>
  <c r="G210" i="28"/>
  <c r="E210" i="28"/>
  <c r="U209" i="28"/>
  <c r="T209" i="28"/>
  <c r="R209" i="28"/>
  <c r="H209" i="28"/>
  <c r="G209" i="28"/>
  <c r="E209" i="28"/>
  <c r="U208" i="28"/>
  <c r="T208" i="28"/>
  <c r="R208" i="28"/>
  <c r="H208" i="28"/>
  <c r="G208" i="28"/>
  <c r="E208" i="28"/>
  <c r="U207" i="28"/>
  <c r="T207" i="28"/>
  <c r="R207" i="28"/>
  <c r="H207" i="28"/>
  <c r="G207" i="28"/>
  <c r="E207" i="28"/>
  <c r="U206" i="28"/>
  <c r="T206" i="28"/>
  <c r="R206" i="28"/>
  <c r="H206" i="28"/>
  <c r="G206" i="28"/>
  <c r="E206" i="28"/>
  <c r="U205" i="28"/>
  <c r="T205" i="28"/>
  <c r="R205" i="28"/>
  <c r="H205" i="28"/>
  <c r="G205" i="28"/>
  <c r="E205" i="28"/>
  <c r="U204" i="28"/>
  <c r="T204" i="28"/>
  <c r="R204" i="28"/>
  <c r="H204" i="28"/>
  <c r="G204" i="28"/>
  <c r="E204" i="28"/>
  <c r="U203" i="28"/>
  <c r="T203" i="28"/>
  <c r="R203" i="28"/>
  <c r="H203" i="28"/>
  <c r="G203" i="28"/>
  <c r="E203" i="28"/>
  <c r="U202" i="28"/>
  <c r="T202" i="28"/>
  <c r="R202" i="28"/>
  <c r="H202" i="28"/>
  <c r="G202" i="28"/>
  <c r="E202" i="28"/>
  <c r="U201" i="28"/>
  <c r="T201" i="28"/>
  <c r="R201" i="28"/>
  <c r="H201" i="28"/>
  <c r="G201" i="28"/>
  <c r="E201" i="28"/>
  <c r="U200" i="28"/>
  <c r="T200" i="28"/>
  <c r="R200" i="28"/>
  <c r="H200" i="28"/>
  <c r="G200" i="28"/>
  <c r="E200" i="28"/>
  <c r="U199" i="28"/>
  <c r="T199" i="28"/>
  <c r="R199" i="28"/>
  <c r="H199" i="28"/>
  <c r="G199" i="28"/>
  <c r="E199" i="28"/>
  <c r="U198" i="28"/>
  <c r="T198" i="28"/>
  <c r="R198" i="28"/>
  <c r="H198" i="28"/>
  <c r="G198" i="28"/>
  <c r="E198" i="28"/>
  <c r="U197" i="28"/>
  <c r="T197" i="28"/>
  <c r="R197" i="28"/>
  <c r="H197" i="28"/>
  <c r="G197" i="28"/>
  <c r="E197" i="28"/>
  <c r="U196" i="28"/>
  <c r="T196" i="28"/>
  <c r="R196" i="28"/>
  <c r="H196" i="28"/>
  <c r="G196" i="28"/>
  <c r="E196" i="28"/>
  <c r="U195" i="28"/>
  <c r="T195" i="28"/>
  <c r="R195" i="28"/>
  <c r="H195" i="28"/>
  <c r="G195" i="28"/>
  <c r="E195" i="28"/>
  <c r="U194" i="28"/>
  <c r="T194" i="28"/>
  <c r="R194" i="28"/>
  <c r="H194" i="28"/>
  <c r="G194" i="28"/>
  <c r="E194" i="28"/>
  <c r="U193" i="28"/>
  <c r="T193" i="28"/>
  <c r="R193" i="28"/>
  <c r="H193" i="28"/>
  <c r="G193" i="28"/>
  <c r="E193" i="28"/>
  <c r="U192" i="28"/>
  <c r="T192" i="28"/>
  <c r="R192" i="28"/>
  <c r="H192" i="28"/>
  <c r="G192" i="28"/>
  <c r="E192" i="28"/>
  <c r="U191" i="28"/>
  <c r="T191" i="28"/>
  <c r="R191" i="28"/>
  <c r="H191" i="28"/>
  <c r="G191" i="28"/>
  <c r="E191" i="28"/>
  <c r="U190" i="28"/>
  <c r="T190" i="28"/>
  <c r="R190" i="28"/>
  <c r="H190" i="28"/>
  <c r="G190" i="28"/>
  <c r="E190" i="28"/>
  <c r="U189" i="28"/>
  <c r="T189" i="28"/>
  <c r="R189" i="28"/>
  <c r="H189" i="28"/>
  <c r="G189" i="28"/>
  <c r="E189" i="28"/>
  <c r="U188" i="28"/>
  <c r="T188" i="28"/>
  <c r="R188" i="28"/>
  <c r="H188" i="28"/>
  <c r="G188" i="28"/>
  <c r="E188" i="28"/>
  <c r="U187" i="28"/>
  <c r="T187" i="28"/>
  <c r="R187" i="28"/>
  <c r="H187" i="28"/>
  <c r="G187" i="28"/>
  <c r="E187" i="28"/>
  <c r="U186" i="28"/>
  <c r="T186" i="28"/>
  <c r="R186" i="28"/>
  <c r="H186" i="28"/>
  <c r="G186" i="28"/>
  <c r="E186" i="28"/>
  <c r="U185" i="28"/>
  <c r="T185" i="28"/>
  <c r="R185" i="28"/>
  <c r="H185" i="28"/>
  <c r="G185" i="28"/>
  <c r="E185" i="28"/>
  <c r="U184" i="28"/>
  <c r="T184" i="28"/>
  <c r="R184" i="28"/>
  <c r="H184" i="28"/>
  <c r="G184" i="28"/>
  <c r="E184" i="28"/>
  <c r="U183" i="28"/>
  <c r="T183" i="28"/>
  <c r="R183" i="28"/>
  <c r="H183" i="28"/>
  <c r="G183" i="28"/>
  <c r="E183" i="28"/>
  <c r="U182" i="28"/>
  <c r="T182" i="28"/>
  <c r="R182" i="28"/>
  <c r="H182" i="28"/>
  <c r="G182" i="28"/>
  <c r="E182" i="28"/>
  <c r="U181" i="28"/>
  <c r="T181" i="28"/>
  <c r="R181" i="28"/>
  <c r="H181" i="28"/>
  <c r="G181" i="28"/>
  <c r="E181" i="28"/>
  <c r="U180" i="28"/>
  <c r="T180" i="28"/>
  <c r="R180" i="28"/>
  <c r="H180" i="28"/>
  <c r="G180" i="28"/>
  <c r="E180" i="28"/>
  <c r="U179" i="28"/>
  <c r="T179" i="28"/>
  <c r="R179" i="28"/>
  <c r="H179" i="28"/>
  <c r="G179" i="28"/>
  <c r="E179" i="28"/>
  <c r="U178" i="28"/>
  <c r="T178" i="28"/>
  <c r="R178" i="28"/>
  <c r="H178" i="28"/>
  <c r="G178" i="28"/>
  <c r="E178" i="28"/>
  <c r="U177" i="28"/>
  <c r="T177" i="28"/>
  <c r="R177" i="28"/>
  <c r="H177" i="28"/>
  <c r="G177" i="28"/>
  <c r="E177" i="28"/>
  <c r="U176" i="28"/>
  <c r="T176" i="28"/>
  <c r="R176" i="28"/>
  <c r="H176" i="28"/>
  <c r="G176" i="28"/>
  <c r="E176" i="28"/>
  <c r="U175" i="28"/>
  <c r="T175" i="28"/>
  <c r="R175" i="28"/>
  <c r="H175" i="28"/>
  <c r="G175" i="28"/>
  <c r="E175" i="28"/>
  <c r="U174" i="28"/>
  <c r="T174" i="28"/>
  <c r="R174" i="28"/>
  <c r="H174" i="28"/>
  <c r="G174" i="28"/>
  <c r="E174" i="28"/>
  <c r="U173" i="28"/>
  <c r="T173" i="28"/>
  <c r="R173" i="28"/>
  <c r="H173" i="28"/>
  <c r="G173" i="28"/>
  <c r="E173" i="28"/>
  <c r="U172" i="28"/>
  <c r="T172" i="28"/>
  <c r="R172" i="28"/>
  <c r="H172" i="28"/>
  <c r="G172" i="28"/>
  <c r="E172" i="28"/>
  <c r="U171" i="28"/>
  <c r="T171" i="28"/>
  <c r="R171" i="28"/>
  <c r="H171" i="28"/>
  <c r="G171" i="28"/>
  <c r="E171" i="28"/>
  <c r="U170" i="28"/>
  <c r="T170" i="28"/>
  <c r="R170" i="28"/>
  <c r="H170" i="28"/>
  <c r="G170" i="28"/>
  <c r="E170" i="28"/>
  <c r="U169" i="28"/>
  <c r="T169" i="28"/>
  <c r="R169" i="28"/>
  <c r="H169" i="28"/>
  <c r="G169" i="28"/>
  <c r="E169" i="28"/>
  <c r="U168" i="28"/>
  <c r="T168" i="28"/>
  <c r="R168" i="28"/>
  <c r="H168" i="28"/>
  <c r="G168" i="28"/>
  <c r="E168" i="28"/>
  <c r="U167" i="28"/>
  <c r="T167" i="28"/>
  <c r="R167" i="28"/>
  <c r="H167" i="28"/>
  <c r="G167" i="28"/>
  <c r="E167" i="28"/>
  <c r="U166" i="28"/>
  <c r="T166" i="28"/>
  <c r="R166" i="28"/>
  <c r="H166" i="28"/>
  <c r="G166" i="28"/>
  <c r="E166" i="28"/>
  <c r="U165" i="28"/>
  <c r="T165" i="28"/>
  <c r="R165" i="28"/>
  <c r="H165" i="28"/>
  <c r="G165" i="28"/>
  <c r="E165" i="28"/>
  <c r="U164" i="28"/>
  <c r="T164" i="28"/>
  <c r="R164" i="28"/>
  <c r="H164" i="28"/>
  <c r="G164" i="28"/>
  <c r="E164" i="28"/>
  <c r="U163" i="28"/>
  <c r="T163" i="28"/>
  <c r="R163" i="28"/>
  <c r="H163" i="28"/>
  <c r="G163" i="28"/>
  <c r="E163" i="28"/>
  <c r="U162" i="28"/>
  <c r="T162" i="28"/>
  <c r="R162" i="28"/>
  <c r="H162" i="28"/>
  <c r="G162" i="28"/>
  <c r="E162" i="28"/>
  <c r="U161" i="28"/>
  <c r="T161" i="28"/>
  <c r="R161" i="28"/>
  <c r="H161" i="28"/>
  <c r="G161" i="28"/>
  <c r="E161" i="28"/>
  <c r="U160" i="28"/>
  <c r="T160" i="28"/>
  <c r="R160" i="28"/>
  <c r="H160" i="28"/>
  <c r="G160" i="28"/>
  <c r="E160" i="28"/>
  <c r="U159" i="28"/>
  <c r="T159" i="28"/>
  <c r="R159" i="28"/>
  <c r="H159" i="28"/>
  <c r="G159" i="28"/>
  <c r="E159" i="28"/>
  <c r="U158" i="28"/>
  <c r="T158" i="28"/>
  <c r="R158" i="28"/>
  <c r="H158" i="28"/>
  <c r="G158" i="28"/>
  <c r="E158" i="28"/>
  <c r="U157" i="28"/>
  <c r="T157" i="28"/>
  <c r="R157" i="28"/>
  <c r="H157" i="28"/>
  <c r="G157" i="28"/>
  <c r="E157" i="28"/>
  <c r="U156" i="28"/>
  <c r="T156" i="28"/>
  <c r="R156" i="28"/>
  <c r="H156" i="28"/>
  <c r="G156" i="28"/>
  <c r="E156" i="28"/>
  <c r="U155" i="28"/>
  <c r="T155" i="28"/>
  <c r="R155" i="28"/>
  <c r="H155" i="28"/>
  <c r="G155" i="28"/>
  <c r="E155" i="28"/>
  <c r="U154" i="28"/>
  <c r="T154" i="28"/>
  <c r="R154" i="28"/>
  <c r="H154" i="28"/>
  <c r="G154" i="28"/>
  <c r="E154" i="28"/>
  <c r="U153" i="28"/>
  <c r="T153" i="28"/>
  <c r="R153" i="28"/>
  <c r="H153" i="28"/>
  <c r="G153" i="28"/>
  <c r="E153" i="28"/>
  <c r="U152" i="28"/>
  <c r="T152" i="28"/>
  <c r="R152" i="28"/>
  <c r="H152" i="28"/>
  <c r="G152" i="28"/>
  <c r="E152" i="28"/>
  <c r="U151" i="28"/>
  <c r="T151" i="28"/>
  <c r="R151" i="28"/>
  <c r="Q151" i="28"/>
  <c r="H151" i="28"/>
  <c r="G151" i="28"/>
  <c r="E151" i="28"/>
  <c r="D151" i="28"/>
  <c r="A138" i="28"/>
  <c r="A128" i="28"/>
  <c r="A118" i="28"/>
  <c r="A108" i="28"/>
  <c r="A98" i="28"/>
  <c r="A87" i="28"/>
  <c r="C412" i="26" l="1"/>
  <c r="C409" i="26"/>
  <c r="C411" i="26"/>
  <c r="C416" i="26"/>
  <c r="C418" i="26"/>
  <c r="C419" i="26"/>
  <c r="B416" i="26"/>
  <c r="B419" i="26"/>
  <c r="B418" i="26"/>
  <c r="B415" i="26"/>
  <c r="B412" i="26"/>
  <c r="B411" i="26"/>
  <c r="B409" i="26"/>
  <c r="B408" i="26"/>
  <c r="BN461" i="26" l="1"/>
  <c r="BN460" i="26"/>
  <c r="BN459" i="26"/>
  <c r="BN458" i="26"/>
  <c r="BN457" i="26"/>
  <c r="BN456" i="26"/>
  <c r="BN454" i="26"/>
  <c r="BN452" i="26"/>
  <c r="BN451" i="26"/>
  <c r="BN450" i="26"/>
  <c r="BN449" i="26"/>
  <c r="BN447" i="26"/>
  <c r="BN445" i="26"/>
  <c r="BB120" i="26" l="1"/>
  <c r="BC120" i="26" s="1"/>
  <c r="BD120" i="26" s="1"/>
  <c r="BE120" i="26" s="1"/>
  <c r="BF120" i="26" s="1"/>
  <c r="BG120" i="26" s="1"/>
  <c r="BH120" i="26" s="1"/>
  <c r="BI120" i="26" s="1"/>
  <c r="BJ120" i="26" s="1"/>
  <c r="BK120" i="26" s="1"/>
  <c r="AR120" i="26"/>
  <c r="AS120" i="26" s="1"/>
  <c r="AT120" i="26" s="1"/>
  <c r="AU120" i="26" s="1"/>
  <c r="AV120" i="26" s="1"/>
  <c r="AW120" i="26" s="1"/>
  <c r="AX120" i="26" s="1"/>
  <c r="AY120" i="26" s="1"/>
  <c r="AZ120" i="26" s="1"/>
  <c r="BA120" i="26" s="1"/>
  <c r="AH120" i="26"/>
  <c r="AI120" i="26" s="1"/>
  <c r="AJ120" i="26" s="1"/>
  <c r="AK120" i="26" s="1"/>
  <c r="AL120" i="26" s="1"/>
  <c r="AM120" i="26" s="1"/>
  <c r="AN120" i="26" s="1"/>
  <c r="AO120" i="26" s="1"/>
  <c r="AP120" i="26" s="1"/>
  <c r="AQ120" i="26" s="1"/>
  <c r="X120" i="26"/>
  <c r="Y120" i="26" s="1"/>
  <c r="Z120" i="26" s="1"/>
  <c r="AA120" i="26" s="1"/>
  <c r="AB120" i="26" s="1"/>
  <c r="AC120" i="26" s="1"/>
  <c r="AD120" i="26" s="1"/>
  <c r="AE120" i="26" s="1"/>
  <c r="AF120" i="26" s="1"/>
  <c r="AG120" i="26" s="1"/>
  <c r="N120" i="26"/>
  <c r="O120" i="26" s="1"/>
  <c r="P120" i="26" s="1"/>
  <c r="Q120" i="26" s="1"/>
  <c r="R120" i="26" s="1"/>
  <c r="S120" i="26" s="1"/>
  <c r="T120" i="26" s="1"/>
  <c r="U120" i="26" s="1"/>
  <c r="V120" i="26" s="1"/>
  <c r="W120" i="26" s="1"/>
  <c r="C120" i="26"/>
  <c r="D120" i="26" s="1"/>
  <c r="E120" i="26" s="1"/>
  <c r="F120" i="26" s="1"/>
  <c r="G120" i="26" s="1"/>
  <c r="H120" i="26" s="1"/>
  <c r="I120" i="26" s="1"/>
  <c r="J120" i="26" s="1"/>
  <c r="K120" i="26" s="1"/>
  <c r="L120" i="26" s="1"/>
  <c r="M120" i="26" s="1"/>
  <c r="E69" i="29"/>
  <c r="C75" i="29"/>
  <c r="C74" i="29"/>
  <c r="C72" i="29"/>
  <c r="C71" i="29"/>
  <c r="B72" i="29"/>
  <c r="B71" i="29"/>
  <c r="E74" i="29"/>
  <c r="E72" i="29"/>
  <c r="E71" i="29"/>
  <c r="D72" i="29"/>
  <c r="D71" i="29"/>
  <c r="B74" i="29" l="1"/>
  <c r="C71" i="28"/>
  <c r="B70" i="28"/>
  <c r="C70" i="28" l="1"/>
  <c r="B71" i="28"/>
  <c r="B68" i="31" l="1"/>
  <c r="B69" i="30"/>
  <c r="B5" i="30"/>
  <c r="E76" i="29"/>
  <c r="D75" i="29"/>
  <c r="B75" i="29"/>
  <c r="E75" i="29"/>
  <c r="D74" i="29"/>
  <c r="D68" i="29"/>
  <c r="B5" i="29"/>
  <c r="C72" i="28"/>
  <c r="B72" i="28"/>
  <c r="Q18" i="27"/>
  <c r="Y18" i="27" s="1"/>
  <c r="I18" i="27"/>
  <c r="J10" i="27"/>
  <c r="BA8" i="27"/>
  <c r="BD9" i="27" s="1"/>
  <c r="AZ8" i="27"/>
  <c r="BC9" i="27" s="1"/>
  <c r="BA10" i="27" s="1"/>
  <c r="D5" i="27"/>
  <c r="F4" i="27"/>
  <c r="G4" i="27" s="1"/>
  <c r="H4" i="27" s="1"/>
  <c r="I4" i="27" s="1"/>
  <c r="J4" i="27" s="1"/>
  <c r="K4" i="27" s="1"/>
  <c r="L4" i="27" s="1"/>
  <c r="M4" i="27" s="1"/>
  <c r="E4" i="27"/>
  <c r="E3" i="27"/>
  <c r="Q2" i="27"/>
  <c r="M2" i="27"/>
  <c r="M3" i="27" s="1"/>
  <c r="L2" i="27"/>
  <c r="L3" i="27" s="1"/>
  <c r="K2" i="27"/>
  <c r="K3" i="27" s="1"/>
  <c r="J2" i="27"/>
  <c r="BA631" i="27" s="1"/>
  <c r="BB631" i="27" s="1"/>
  <c r="BC631" i="27" s="1"/>
  <c r="BD631" i="27" s="1"/>
  <c r="BE631" i="27" s="1"/>
  <c r="BF631" i="27" s="1"/>
  <c r="BG631" i="27" s="1"/>
  <c r="BH631" i="27" s="1"/>
  <c r="BI631" i="27" s="1"/>
  <c r="BJ631" i="27" s="1"/>
  <c r="I2" i="27"/>
  <c r="G209" i="27" s="1"/>
  <c r="H2" i="27"/>
  <c r="F978" i="27" s="1"/>
  <c r="G2" i="27"/>
  <c r="F2" i="27"/>
  <c r="M987" i="27" s="1"/>
  <c r="N987" i="27" s="1"/>
  <c r="O987" i="27" s="1"/>
  <c r="P987" i="27" s="1"/>
  <c r="Q987" i="27" s="1"/>
  <c r="R987" i="27" s="1"/>
  <c r="S987" i="27" s="1"/>
  <c r="T987" i="27" s="1"/>
  <c r="U987" i="27" s="1"/>
  <c r="V987" i="27" s="1"/>
  <c r="E2" i="27"/>
  <c r="B751" i="27" s="1"/>
  <c r="C751" i="27" s="1"/>
  <c r="D751" i="27" s="1"/>
  <c r="E751" i="27" s="1"/>
  <c r="F751" i="27" s="1"/>
  <c r="G751" i="27" s="1"/>
  <c r="H751" i="27" s="1"/>
  <c r="I751" i="27" s="1"/>
  <c r="J751" i="27" s="1"/>
  <c r="K751" i="27" s="1"/>
  <c r="L751" i="27" s="1"/>
  <c r="E270" i="26"/>
  <c r="F270" i="26" s="1"/>
  <c r="G270" i="26" s="1"/>
  <c r="H270" i="26" s="1"/>
  <c r="I270" i="26" s="1"/>
  <c r="J270" i="26" s="1"/>
  <c r="K270" i="26" s="1"/>
  <c r="L270" i="26" s="1"/>
  <c r="M270" i="26" s="1"/>
  <c r="N270" i="26" s="1"/>
  <c r="O270" i="26" s="1"/>
  <c r="P270" i="26" s="1"/>
  <c r="Q270" i="26" s="1"/>
  <c r="R270" i="26" s="1"/>
  <c r="S270" i="26" s="1"/>
  <c r="T270" i="26" s="1"/>
  <c r="U270" i="26" s="1"/>
  <c r="V270" i="26" s="1"/>
  <c r="W270" i="26" s="1"/>
  <c r="X270" i="26" s="1"/>
  <c r="Y270" i="26" s="1"/>
  <c r="Z270" i="26" s="1"/>
  <c r="AA270" i="26" s="1"/>
  <c r="AB270" i="26" s="1"/>
  <c r="AC270" i="26" s="1"/>
  <c r="AD270" i="26" s="1"/>
  <c r="AE270" i="26" s="1"/>
  <c r="AF270" i="26" s="1"/>
  <c r="AG270" i="26" s="1"/>
  <c r="AH270" i="26" s="1"/>
  <c r="AI270" i="26" s="1"/>
  <c r="AJ270" i="26" s="1"/>
  <c r="AK270" i="26" s="1"/>
  <c r="AL270" i="26" s="1"/>
  <c r="AM270" i="26" s="1"/>
  <c r="AN270" i="26" s="1"/>
  <c r="AO270" i="26" s="1"/>
  <c r="AP270" i="26" s="1"/>
  <c r="AQ270" i="26" s="1"/>
  <c r="AR270" i="26" s="1"/>
  <c r="AS270" i="26" s="1"/>
  <c r="AT270" i="26" s="1"/>
  <c r="AU270" i="26" s="1"/>
  <c r="AV270" i="26" s="1"/>
  <c r="AW270" i="26" s="1"/>
  <c r="AX270" i="26" s="1"/>
  <c r="AY270" i="26" s="1"/>
  <c r="AZ270" i="26" s="1"/>
  <c r="BA270" i="26" s="1"/>
  <c r="BB270" i="26" s="1"/>
  <c r="BC270" i="26" s="1"/>
  <c r="BD270" i="26" s="1"/>
  <c r="BE270" i="26" s="1"/>
  <c r="BF270" i="26" s="1"/>
  <c r="BG270" i="26" s="1"/>
  <c r="BH270" i="26" s="1"/>
  <c r="BI270" i="26" s="1"/>
  <c r="BJ270" i="26" s="1"/>
  <c r="BK270" i="26" s="1"/>
  <c r="M69" i="26"/>
  <c r="K69" i="26"/>
  <c r="I69" i="26"/>
  <c r="G69" i="26"/>
  <c r="E69" i="26"/>
  <c r="C69" i="26"/>
  <c r="M66" i="26"/>
  <c r="K66" i="26"/>
  <c r="I66" i="26"/>
  <c r="G66" i="26"/>
  <c r="E66" i="26"/>
  <c r="C66" i="26"/>
  <c r="I20" i="26"/>
  <c r="J12" i="26" s="1"/>
  <c r="BB10" i="26"/>
  <c r="BE11" i="26" s="1"/>
  <c r="BA10" i="26"/>
  <c r="BD11" i="26" s="1"/>
  <c r="BB12" i="26" s="1"/>
  <c r="D7" i="26"/>
  <c r="E7" i="26" s="1"/>
  <c r="F7" i="26" s="1"/>
  <c r="G7" i="26" s="1"/>
  <c r="H7" i="26" s="1"/>
  <c r="I7" i="26" s="1"/>
  <c r="J7" i="26" s="1"/>
  <c r="D6" i="26"/>
  <c r="E5" i="26"/>
  <c r="F5" i="26" s="1"/>
  <c r="G5" i="26" s="1"/>
  <c r="H5" i="26" s="1"/>
  <c r="I5" i="26" s="1"/>
  <c r="J5" i="26" s="1"/>
  <c r="E3" i="26"/>
  <c r="J2" i="26"/>
  <c r="I2" i="26"/>
  <c r="H2" i="26"/>
  <c r="G2" i="26"/>
  <c r="F2" i="26"/>
  <c r="E2" i="26"/>
  <c r="F3" i="26" l="1"/>
  <c r="D128" i="26"/>
  <c r="D144" i="26"/>
  <c r="D179" i="26" s="1"/>
  <c r="D136" i="26"/>
  <c r="L57" i="26"/>
  <c r="L144" i="26"/>
  <c r="L179" i="26" s="1"/>
  <c r="L136" i="26"/>
  <c r="L128" i="26"/>
  <c r="G3" i="26"/>
  <c r="F136" i="26"/>
  <c r="F144" i="26"/>
  <c r="F179" i="26" s="1"/>
  <c r="F128" i="26"/>
  <c r="D4" i="26"/>
  <c r="C202" i="26"/>
  <c r="B226" i="27"/>
  <c r="B259" i="27" s="1"/>
  <c r="B144" i="26"/>
  <c r="B179" i="26" s="1"/>
  <c r="B128" i="26"/>
  <c r="B136" i="26"/>
  <c r="J167" i="27"/>
  <c r="K172" i="27" s="1"/>
  <c r="J144" i="26"/>
  <c r="J179" i="26" s="1"/>
  <c r="J128" i="26"/>
  <c r="J136" i="26"/>
  <c r="H207" i="26"/>
  <c r="H247" i="26" s="1"/>
  <c r="H144" i="26"/>
  <c r="H179" i="26" s="1"/>
  <c r="H136" i="26"/>
  <c r="H128" i="26"/>
  <c r="BA12" i="26"/>
  <c r="Q20" i="26"/>
  <c r="R12" i="26" s="1"/>
  <c r="R10" i="27"/>
  <c r="BD12" i="27"/>
  <c r="BE14" i="26"/>
  <c r="C91" i="27"/>
  <c r="B454" i="27"/>
  <c r="C454" i="27" s="1"/>
  <c r="D454" i="27" s="1"/>
  <c r="E454" i="27" s="1"/>
  <c r="F454" i="27" s="1"/>
  <c r="G454" i="27" s="1"/>
  <c r="H454" i="27" s="1"/>
  <c r="I454" i="27" s="1"/>
  <c r="J454" i="27" s="1"/>
  <c r="K454" i="27" s="1"/>
  <c r="L454" i="27" s="1"/>
  <c r="G504" i="27"/>
  <c r="H3" i="26"/>
  <c r="F12" i="26"/>
  <c r="F14" i="26" s="1"/>
  <c r="E19" i="26"/>
  <c r="E22" i="26" s="1"/>
  <c r="AQ513" i="27"/>
  <c r="AR513" i="27" s="1"/>
  <c r="AS513" i="27" s="1"/>
  <c r="AT513" i="27" s="1"/>
  <c r="AU513" i="27" s="1"/>
  <c r="AV513" i="27" s="1"/>
  <c r="AW513" i="27" s="1"/>
  <c r="AX513" i="27" s="1"/>
  <c r="AY513" i="27" s="1"/>
  <c r="AZ513" i="27" s="1"/>
  <c r="F49" i="27"/>
  <c r="H150" i="27"/>
  <c r="BA159" i="27"/>
  <c r="BB159" i="27" s="1"/>
  <c r="BC159" i="27" s="1"/>
  <c r="BD159" i="27" s="1"/>
  <c r="BE159" i="27" s="1"/>
  <c r="BF159" i="27" s="1"/>
  <c r="BG159" i="27" s="1"/>
  <c r="BH159" i="27" s="1"/>
  <c r="BI159" i="27" s="1"/>
  <c r="BJ159" i="27" s="1"/>
  <c r="BA218" i="27"/>
  <c r="BB218" i="27" s="1"/>
  <c r="BC218" i="27" s="1"/>
  <c r="BD218" i="27" s="1"/>
  <c r="BE218" i="27" s="1"/>
  <c r="BF218" i="27" s="1"/>
  <c r="BG218" i="27" s="1"/>
  <c r="BH218" i="27" s="1"/>
  <c r="BI218" i="27" s="1"/>
  <c r="BJ218" i="27" s="1"/>
  <c r="H268" i="27"/>
  <c r="H386" i="27"/>
  <c r="BA454" i="27"/>
  <c r="BB454" i="27" s="1"/>
  <c r="BC454" i="27" s="1"/>
  <c r="BD454" i="27" s="1"/>
  <c r="BE454" i="27" s="1"/>
  <c r="BF454" i="27" s="1"/>
  <c r="BG454" i="27" s="1"/>
  <c r="BH454" i="27" s="1"/>
  <c r="BI454" i="27" s="1"/>
  <c r="BJ454" i="27" s="1"/>
  <c r="H742" i="27"/>
  <c r="AG1223" i="27"/>
  <c r="AH1223" i="27" s="1"/>
  <c r="AI1223" i="27" s="1"/>
  <c r="AJ1223" i="27" s="1"/>
  <c r="AK1223" i="27" s="1"/>
  <c r="AL1223" i="27" s="1"/>
  <c r="AM1223" i="27" s="1"/>
  <c r="AN1223" i="27" s="1"/>
  <c r="AO1223" i="27" s="1"/>
  <c r="AP1223" i="27" s="1"/>
  <c r="H20" i="26"/>
  <c r="E23" i="26" s="1"/>
  <c r="J49" i="26"/>
  <c r="H65" i="26"/>
  <c r="H100" i="26" s="1"/>
  <c r="M159" i="27"/>
  <c r="N159" i="27" s="1"/>
  <c r="O159" i="27" s="1"/>
  <c r="P159" i="27" s="1"/>
  <c r="Q159" i="27" s="1"/>
  <c r="R159" i="27" s="1"/>
  <c r="S159" i="27" s="1"/>
  <c r="T159" i="27" s="1"/>
  <c r="U159" i="27" s="1"/>
  <c r="V159" i="27" s="1"/>
  <c r="AG218" i="27"/>
  <c r="AH218" i="27" s="1"/>
  <c r="AI218" i="27" s="1"/>
  <c r="AJ218" i="27" s="1"/>
  <c r="AK218" i="27" s="1"/>
  <c r="AL218" i="27" s="1"/>
  <c r="AM218" i="27" s="1"/>
  <c r="AN218" i="27" s="1"/>
  <c r="AO218" i="27" s="1"/>
  <c r="AP218" i="27" s="1"/>
  <c r="M277" i="27"/>
  <c r="N277" i="27" s="1"/>
  <c r="O277" i="27" s="1"/>
  <c r="P277" i="27" s="1"/>
  <c r="Q277" i="27" s="1"/>
  <c r="R277" i="27" s="1"/>
  <c r="S277" i="27" s="1"/>
  <c r="T277" i="27" s="1"/>
  <c r="U277" i="27" s="1"/>
  <c r="V277" i="27" s="1"/>
  <c r="D327" i="27"/>
  <c r="BA395" i="27"/>
  <c r="BB395" i="27" s="1"/>
  <c r="BC395" i="27" s="1"/>
  <c r="BD395" i="27" s="1"/>
  <c r="BE395" i="27" s="1"/>
  <c r="BF395" i="27" s="1"/>
  <c r="BG395" i="27" s="1"/>
  <c r="BH395" i="27" s="1"/>
  <c r="BI395" i="27" s="1"/>
  <c r="BJ395" i="27" s="1"/>
  <c r="AG513" i="27"/>
  <c r="AH513" i="27" s="1"/>
  <c r="AI513" i="27" s="1"/>
  <c r="AJ513" i="27" s="1"/>
  <c r="AK513" i="27" s="1"/>
  <c r="AL513" i="27" s="1"/>
  <c r="AM513" i="27" s="1"/>
  <c r="AN513" i="27" s="1"/>
  <c r="AO513" i="27" s="1"/>
  <c r="AP513" i="27" s="1"/>
  <c r="D622" i="27"/>
  <c r="M751" i="27"/>
  <c r="N751" i="27" s="1"/>
  <c r="O751" i="27" s="1"/>
  <c r="P751" i="27" s="1"/>
  <c r="Q751" i="27" s="1"/>
  <c r="R751" i="27" s="1"/>
  <c r="S751" i="27" s="1"/>
  <c r="T751" i="27" s="1"/>
  <c r="U751" i="27" s="1"/>
  <c r="V751" i="27" s="1"/>
  <c r="F57" i="26"/>
  <c r="E109" i="26"/>
  <c r="F3" i="27"/>
  <c r="K16" i="27" s="1"/>
  <c r="D91" i="27"/>
  <c r="D150" i="27"/>
  <c r="H327" i="27"/>
  <c r="M454" i="27"/>
  <c r="N454" i="27" s="1"/>
  <c r="O454" i="27" s="1"/>
  <c r="P454" i="27" s="1"/>
  <c r="Q454" i="27" s="1"/>
  <c r="R454" i="27" s="1"/>
  <c r="S454" i="27" s="1"/>
  <c r="T454" i="27" s="1"/>
  <c r="U454" i="27" s="1"/>
  <c r="V454" i="27" s="1"/>
  <c r="M631" i="27"/>
  <c r="N631" i="27" s="1"/>
  <c r="O631" i="27" s="1"/>
  <c r="P631" i="27" s="1"/>
  <c r="Q631" i="27" s="1"/>
  <c r="R631" i="27" s="1"/>
  <c r="S631" i="27" s="1"/>
  <c r="T631" i="27" s="1"/>
  <c r="U631" i="27" s="1"/>
  <c r="V631" i="27" s="1"/>
  <c r="H801" i="27"/>
  <c r="H1570" i="27"/>
  <c r="D19" i="26"/>
  <c r="G19" i="26" s="1"/>
  <c r="F256" i="26"/>
  <c r="J3" i="27"/>
  <c r="BA398" i="27" s="1"/>
  <c r="H91" i="27"/>
  <c r="F150" i="27"/>
  <c r="AQ159" i="27"/>
  <c r="AR159" i="27" s="1"/>
  <c r="AS159" i="27" s="1"/>
  <c r="AT159" i="27" s="1"/>
  <c r="AU159" i="27" s="1"/>
  <c r="AV159" i="27" s="1"/>
  <c r="AW159" i="27" s="1"/>
  <c r="AX159" i="27" s="1"/>
  <c r="AY159" i="27" s="1"/>
  <c r="AZ159" i="27" s="1"/>
  <c r="D268" i="27"/>
  <c r="BA277" i="27"/>
  <c r="BB277" i="27" s="1"/>
  <c r="BC277" i="27" s="1"/>
  <c r="BD277" i="27" s="1"/>
  <c r="BE277" i="27" s="1"/>
  <c r="BF277" i="27" s="1"/>
  <c r="BG277" i="27" s="1"/>
  <c r="BH277" i="27" s="1"/>
  <c r="BI277" i="27" s="1"/>
  <c r="BJ277" i="27" s="1"/>
  <c r="AQ336" i="27"/>
  <c r="AR336" i="27" s="1"/>
  <c r="AS336" i="27" s="1"/>
  <c r="AT336" i="27" s="1"/>
  <c r="AU336" i="27" s="1"/>
  <c r="AV336" i="27" s="1"/>
  <c r="AW336" i="27" s="1"/>
  <c r="AX336" i="27" s="1"/>
  <c r="AY336" i="27" s="1"/>
  <c r="AZ336" i="27" s="1"/>
  <c r="D504" i="27"/>
  <c r="H563" i="27"/>
  <c r="L19" i="26"/>
  <c r="E209" i="26"/>
  <c r="E212" i="26" s="1"/>
  <c r="D207" i="26"/>
  <c r="D247" i="26" s="1"/>
  <c r="C8" i="27"/>
  <c r="E3641" i="27"/>
  <c r="W3591" i="27"/>
  <c r="X3591" i="27" s="1"/>
  <c r="Y3591" i="27" s="1"/>
  <c r="Z3591" i="27" s="1"/>
  <c r="AA3591" i="27" s="1"/>
  <c r="AB3591" i="27" s="1"/>
  <c r="AC3591" i="27" s="1"/>
  <c r="AD3591" i="27" s="1"/>
  <c r="AE3591" i="27" s="1"/>
  <c r="AF3591" i="27" s="1"/>
  <c r="W3650" i="27"/>
  <c r="X3650" i="27" s="1"/>
  <c r="Y3650" i="27" s="1"/>
  <c r="Z3650" i="27" s="1"/>
  <c r="AA3650" i="27" s="1"/>
  <c r="AB3650" i="27" s="1"/>
  <c r="AC3650" i="27" s="1"/>
  <c r="AD3650" i="27" s="1"/>
  <c r="AE3650" i="27" s="1"/>
  <c r="AF3650" i="27" s="1"/>
  <c r="E3582" i="27"/>
  <c r="W3532" i="27"/>
  <c r="X3532" i="27" s="1"/>
  <c r="Y3532" i="27" s="1"/>
  <c r="Z3532" i="27" s="1"/>
  <c r="AA3532" i="27" s="1"/>
  <c r="AB3532" i="27" s="1"/>
  <c r="AC3532" i="27" s="1"/>
  <c r="AD3532" i="27" s="1"/>
  <c r="AE3532" i="27" s="1"/>
  <c r="AF3532" i="27" s="1"/>
  <c r="E3523" i="27"/>
  <c r="W3473" i="27"/>
  <c r="X3473" i="27" s="1"/>
  <c r="Y3473" i="27" s="1"/>
  <c r="Z3473" i="27" s="1"/>
  <c r="AA3473" i="27" s="1"/>
  <c r="AB3473" i="27" s="1"/>
  <c r="AC3473" i="27" s="1"/>
  <c r="AD3473" i="27" s="1"/>
  <c r="AE3473" i="27" s="1"/>
  <c r="AF3473" i="27" s="1"/>
  <c r="W3414" i="27"/>
  <c r="X3414" i="27" s="1"/>
  <c r="Y3414" i="27" s="1"/>
  <c r="Z3414" i="27" s="1"/>
  <c r="AA3414" i="27" s="1"/>
  <c r="AB3414" i="27" s="1"/>
  <c r="AC3414" i="27" s="1"/>
  <c r="AD3414" i="27" s="1"/>
  <c r="AE3414" i="27" s="1"/>
  <c r="AF3414" i="27" s="1"/>
  <c r="W3355" i="27"/>
  <c r="X3355" i="27" s="1"/>
  <c r="Y3355" i="27" s="1"/>
  <c r="Z3355" i="27" s="1"/>
  <c r="AA3355" i="27" s="1"/>
  <c r="AB3355" i="27" s="1"/>
  <c r="AC3355" i="27" s="1"/>
  <c r="AD3355" i="27" s="1"/>
  <c r="AE3355" i="27" s="1"/>
  <c r="AF3355" i="27" s="1"/>
  <c r="E3287" i="27"/>
  <c r="E3405" i="27"/>
  <c r="E3346" i="27"/>
  <c r="E3228" i="27"/>
  <c r="W3178" i="27"/>
  <c r="X3178" i="27" s="1"/>
  <c r="Y3178" i="27" s="1"/>
  <c r="Z3178" i="27" s="1"/>
  <c r="AA3178" i="27" s="1"/>
  <c r="AB3178" i="27" s="1"/>
  <c r="AC3178" i="27" s="1"/>
  <c r="AD3178" i="27" s="1"/>
  <c r="AE3178" i="27" s="1"/>
  <c r="AF3178" i="27" s="1"/>
  <c r="E3464" i="27"/>
  <c r="W3296" i="27"/>
  <c r="X3296" i="27" s="1"/>
  <c r="Y3296" i="27" s="1"/>
  <c r="Z3296" i="27" s="1"/>
  <c r="AA3296" i="27" s="1"/>
  <c r="AB3296" i="27" s="1"/>
  <c r="AC3296" i="27" s="1"/>
  <c r="AD3296" i="27" s="1"/>
  <c r="AE3296" i="27" s="1"/>
  <c r="AF3296" i="27" s="1"/>
  <c r="W3237" i="27"/>
  <c r="X3237" i="27" s="1"/>
  <c r="Y3237" i="27" s="1"/>
  <c r="Z3237" i="27" s="1"/>
  <c r="AA3237" i="27" s="1"/>
  <c r="AB3237" i="27" s="1"/>
  <c r="AC3237" i="27" s="1"/>
  <c r="AD3237" i="27" s="1"/>
  <c r="AE3237" i="27" s="1"/>
  <c r="AF3237" i="27" s="1"/>
  <c r="E3110" i="27"/>
  <c r="E3049" i="27"/>
  <c r="E3169" i="27"/>
  <c r="W3119" i="27"/>
  <c r="X3119" i="27" s="1"/>
  <c r="Y3119" i="27" s="1"/>
  <c r="Z3119" i="27" s="1"/>
  <c r="AA3119" i="27" s="1"/>
  <c r="AB3119" i="27" s="1"/>
  <c r="AC3119" i="27" s="1"/>
  <c r="AD3119" i="27" s="1"/>
  <c r="AE3119" i="27" s="1"/>
  <c r="AF3119" i="27" s="1"/>
  <c r="W2999" i="27"/>
  <c r="X2999" i="27" s="1"/>
  <c r="Y2999" i="27" s="1"/>
  <c r="Z2999" i="27" s="1"/>
  <c r="AA2999" i="27" s="1"/>
  <c r="AB2999" i="27" s="1"/>
  <c r="AC2999" i="27" s="1"/>
  <c r="AD2999" i="27" s="1"/>
  <c r="AE2999" i="27" s="1"/>
  <c r="AF2999" i="27" s="1"/>
  <c r="W3058" i="27"/>
  <c r="X3058" i="27" s="1"/>
  <c r="Y3058" i="27" s="1"/>
  <c r="Z3058" i="27" s="1"/>
  <c r="AA3058" i="27" s="1"/>
  <c r="AB3058" i="27" s="1"/>
  <c r="AC3058" i="27" s="1"/>
  <c r="AD3058" i="27" s="1"/>
  <c r="AE3058" i="27" s="1"/>
  <c r="AF3058" i="27" s="1"/>
  <c r="E2931" i="27"/>
  <c r="W2881" i="27"/>
  <c r="X2881" i="27" s="1"/>
  <c r="Y2881" i="27" s="1"/>
  <c r="Z2881" i="27" s="1"/>
  <c r="AA2881" i="27" s="1"/>
  <c r="AB2881" i="27" s="1"/>
  <c r="AC2881" i="27" s="1"/>
  <c r="AD2881" i="27" s="1"/>
  <c r="AE2881" i="27" s="1"/>
  <c r="AF2881" i="27" s="1"/>
  <c r="E2990" i="27"/>
  <c r="W2940" i="27"/>
  <c r="X2940" i="27" s="1"/>
  <c r="Y2940" i="27" s="1"/>
  <c r="Z2940" i="27" s="1"/>
  <c r="AA2940" i="27" s="1"/>
  <c r="AB2940" i="27" s="1"/>
  <c r="AC2940" i="27" s="1"/>
  <c r="AD2940" i="27" s="1"/>
  <c r="AE2940" i="27" s="1"/>
  <c r="AF2940" i="27" s="1"/>
  <c r="E2695" i="27"/>
  <c r="E2754" i="27"/>
  <c r="E2813" i="27"/>
  <c r="W2645" i="27"/>
  <c r="X2645" i="27" s="1"/>
  <c r="Y2645" i="27" s="1"/>
  <c r="Z2645" i="27" s="1"/>
  <c r="AA2645" i="27" s="1"/>
  <c r="AB2645" i="27" s="1"/>
  <c r="AC2645" i="27" s="1"/>
  <c r="AD2645" i="27" s="1"/>
  <c r="AE2645" i="27" s="1"/>
  <c r="AF2645" i="27" s="1"/>
  <c r="E2398" i="27"/>
  <c r="W2348" i="27"/>
  <c r="X2348" i="27" s="1"/>
  <c r="Y2348" i="27" s="1"/>
  <c r="Z2348" i="27" s="1"/>
  <c r="AA2348" i="27" s="1"/>
  <c r="AB2348" i="27" s="1"/>
  <c r="AC2348" i="27" s="1"/>
  <c r="AD2348" i="27" s="1"/>
  <c r="AE2348" i="27" s="1"/>
  <c r="AF2348" i="27" s="1"/>
  <c r="W2822" i="27"/>
  <c r="X2822" i="27" s="1"/>
  <c r="Y2822" i="27" s="1"/>
  <c r="Z2822" i="27" s="1"/>
  <c r="AA2822" i="27" s="1"/>
  <c r="AB2822" i="27" s="1"/>
  <c r="AC2822" i="27" s="1"/>
  <c r="AD2822" i="27" s="1"/>
  <c r="AE2822" i="27" s="1"/>
  <c r="AF2822" i="27" s="1"/>
  <c r="E2636" i="27"/>
  <c r="W2586" i="27"/>
  <c r="X2586" i="27" s="1"/>
  <c r="Y2586" i="27" s="1"/>
  <c r="Z2586" i="27" s="1"/>
  <c r="AA2586" i="27" s="1"/>
  <c r="AB2586" i="27" s="1"/>
  <c r="AC2586" i="27" s="1"/>
  <c r="AD2586" i="27" s="1"/>
  <c r="AE2586" i="27" s="1"/>
  <c r="AF2586" i="27" s="1"/>
  <c r="E2872" i="27"/>
  <c r="W2763" i="27"/>
  <c r="X2763" i="27" s="1"/>
  <c r="Y2763" i="27" s="1"/>
  <c r="Z2763" i="27" s="1"/>
  <c r="AA2763" i="27" s="1"/>
  <c r="AB2763" i="27" s="1"/>
  <c r="AC2763" i="27" s="1"/>
  <c r="AD2763" i="27" s="1"/>
  <c r="AE2763" i="27" s="1"/>
  <c r="AF2763" i="27" s="1"/>
  <c r="W2527" i="27"/>
  <c r="X2527" i="27" s="1"/>
  <c r="Y2527" i="27" s="1"/>
  <c r="Z2527" i="27" s="1"/>
  <c r="AA2527" i="27" s="1"/>
  <c r="AB2527" i="27" s="1"/>
  <c r="AC2527" i="27" s="1"/>
  <c r="AD2527" i="27" s="1"/>
  <c r="AE2527" i="27" s="1"/>
  <c r="AF2527" i="27" s="1"/>
  <c r="W2466" i="27"/>
  <c r="X2466" i="27" s="1"/>
  <c r="Y2466" i="27" s="1"/>
  <c r="Z2466" i="27" s="1"/>
  <c r="AA2466" i="27" s="1"/>
  <c r="AB2466" i="27" s="1"/>
  <c r="AC2466" i="27" s="1"/>
  <c r="AD2466" i="27" s="1"/>
  <c r="AE2466" i="27" s="1"/>
  <c r="AF2466" i="27" s="1"/>
  <c r="E2280" i="27"/>
  <c r="E2577" i="27"/>
  <c r="E2162" i="27"/>
  <c r="W2704" i="27"/>
  <c r="X2704" i="27" s="1"/>
  <c r="Y2704" i="27" s="1"/>
  <c r="Z2704" i="27" s="1"/>
  <c r="AA2704" i="27" s="1"/>
  <c r="AB2704" i="27" s="1"/>
  <c r="AC2704" i="27" s="1"/>
  <c r="AD2704" i="27" s="1"/>
  <c r="AE2704" i="27" s="1"/>
  <c r="AF2704" i="27" s="1"/>
  <c r="W2230" i="27"/>
  <c r="X2230" i="27" s="1"/>
  <c r="Y2230" i="27" s="1"/>
  <c r="Z2230" i="27" s="1"/>
  <c r="AA2230" i="27" s="1"/>
  <c r="AB2230" i="27" s="1"/>
  <c r="AC2230" i="27" s="1"/>
  <c r="AD2230" i="27" s="1"/>
  <c r="AE2230" i="27" s="1"/>
  <c r="AF2230" i="27" s="1"/>
  <c r="E2518" i="27"/>
  <c r="E2339" i="27"/>
  <c r="W2407" i="27"/>
  <c r="X2407" i="27" s="1"/>
  <c r="Y2407" i="27" s="1"/>
  <c r="Z2407" i="27" s="1"/>
  <c r="AA2407" i="27" s="1"/>
  <c r="AB2407" i="27" s="1"/>
  <c r="AC2407" i="27" s="1"/>
  <c r="AD2407" i="27" s="1"/>
  <c r="AE2407" i="27" s="1"/>
  <c r="AF2407" i="27" s="1"/>
  <c r="E2221" i="27"/>
  <c r="E2457" i="27"/>
  <c r="W2171" i="27"/>
  <c r="X2171" i="27" s="1"/>
  <c r="Y2171" i="27" s="1"/>
  <c r="Z2171" i="27" s="1"/>
  <c r="AA2171" i="27" s="1"/>
  <c r="AB2171" i="27" s="1"/>
  <c r="AC2171" i="27" s="1"/>
  <c r="AD2171" i="27" s="1"/>
  <c r="AE2171" i="27" s="1"/>
  <c r="AF2171" i="27" s="1"/>
  <c r="W2289" i="27"/>
  <c r="X2289" i="27" s="1"/>
  <c r="Y2289" i="27" s="1"/>
  <c r="Z2289" i="27" s="1"/>
  <c r="AA2289" i="27" s="1"/>
  <c r="AB2289" i="27" s="1"/>
  <c r="AC2289" i="27" s="1"/>
  <c r="AD2289" i="27" s="1"/>
  <c r="AE2289" i="27" s="1"/>
  <c r="AF2289" i="27" s="1"/>
  <c r="E2103" i="27"/>
  <c r="W2053" i="27"/>
  <c r="X2053" i="27" s="1"/>
  <c r="Y2053" i="27" s="1"/>
  <c r="Z2053" i="27" s="1"/>
  <c r="AA2053" i="27" s="1"/>
  <c r="AB2053" i="27" s="1"/>
  <c r="AC2053" i="27" s="1"/>
  <c r="AD2053" i="27" s="1"/>
  <c r="AE2053" i="27" s="1"/>
  <c r="AF2053" i="27" s="1"/>
  <c r="W2112" i="27"/>
  <c r="X2112" i="27" s="1"/>
  <c r="Y2112" i="27" s="1"/>
  <c r="Z2112" i="27" s="1"/>
  <c r="AA2112" i="27" s="1"/>
  <c r="AB2112" i="27" s="1"/>
  <c r="AC2112" i="27" s="1"/>
  <c r="AD2112" i="27" s="1"/>
  <c r="AE2112" i="27" s="1"/>
  <c r="AF2112" i="27" s="1"/>
  <c r="E1926" i="27"/>
  <c r="E1985" i="27"/>
  <c r="W1935" i="27"/>
  <c r="X1935" i="27" s="1"/>
  <c r="Y1935" i="27" s="1"/>
  <c r="Z1935" i="27" s="1"/>
  <c r="AA1935" i="27" s="1"/>
  <c r="AB1935" i="27" s="1"/>
  <c r="AC1935" i="27" s="1"/>
  <c r="AD1935" i="27" s="1"/>
  <c r="AE1935" i="27" s="1"/>
  <c r="AF1935" i="27" s="1"/>
  <c r="E2044" i="27"/>
  <c r="W1874" i="27"/>
  <c r="X1874" i="27" s="1"/>
  <c r="Y1874" i="27" s="1"/>
  <c r="Z1874" i="27" s="1"/>
  <c r="AA1874" i="27" s="1"/>
  <c r="AB1874" i="27" s="1"/>
  <c r="AC1874" i="27" s="1"/>
  <c r="AD1874" i="27" s="1"/>
  <c r="AE1874" i="27" s="1"/>
  <c r="AF1874" i="27" s="1"/>
  <c r="E1688" i="27"/>
  <c r="W1638" i="27"/>
  <c r="X1638" i="27" s="1"/>
  <c r="Y1638" i="27" s="1"/>
  <c r="Z1638" i="27" s="1"/>
  <c r="AA1638" i="27" s="1"/>
  <c r="AB1638" i="27" s="1"/>
  <c r="AC1638" i="27" s="1"/>
  <c r="AD1638" i="27" s="1"/>
  <c r="AE1638" i="27" s="1"/>
  <c r="AF1638" i="27" s="1"/>
  <c r="W1994" i="27"/>
  <c r="X1994" i="27" s="1"/>
  <c r="Y1994" i="27" s="1"/>
  <c r="Z1994" i="27" s="1"/>
  <c r="AA1994" i="27" s="1"/>
  <c r="AB1994" i="27" s="1"/>
  <c r="AC1994" i="27" s="1"/>
  <c r="AD1994" i="27" s="1"/>
  <c r="AE1994" i="27" s="1"/>
  <c r="AF1994" i="27" s="1"/>
  <c r="E1747" i="27"/>
  <c r="W1697" i="27"/>
  <c r="X1697" i="27" s="1"/>
  <c r="Y1697" i="27" s="1"/>
  <c r="Z1697" i="27" s="1"/>
  <c r="AA1697" i="27" s="1"/>
  <c r="AB1697" i="27" s="1"/>
  <c r="AC1697" i="27" s="1"/>
  <c r="AD1697" i="27" s="1"/>
  <c r="AE1697" i="27" s="1"/>
  <c r="AF1697" i="27" s="1"/>
  <c r="E1806" i="27"/>
  <c r="W1756" i="27"/>
  <c r="X1756" i="27" s="1"/>
  <c r="Y1756" i="27" s="1"/>
  <c r="Z1756" i="27" s="1"/>
  <c r="AA1756" i="27" s="1"/>
  <c r="AB1756" i="27" s="1"/>
  <c r="AC1756" i="27" s="1"/>
  <c r="AD1756" i="27" s="1"/>
  <c r="AE1756" i="27" s="1"/>
  <c r="AF1756" i="27" s="1"/>
  <c r="E1570" i="27"/>
  <c r="W1520" i="27"/>
  <c r="X1520" i="27" s="1"/>
  <c r="Y1520" i="27" s="1"/>
  <c r="Z1520" i="27" s="1"/>
  <c r="AA1520" i="27" s="1"/>
  <c r="AB1520" i="27" s="1"/>
  <c r="AC1520" i="27" s="1"/>
  <c r="AD1520" i="27" s="1"/>
  <c r="AE1520" i="27" s="1"/>
  <c r="AF1520" i="27" s="1"/>
  <c r="W1815" i="27"/>
  <c r="X1815" i="27" s="1"/>
  <c r="Y1815" i="27" s="1"/>
  <c r="Z1815" i="27" s="1"/>
  <c r="AA1815" i="27" s="1"/>
  <c r="AB1815" i="27" s="1"/>
  <c r="AC1815" i="27" s="1"/>
  <c r="AD1815" i="27" s="1"/>
  <c r="AE1815" i="27" s="1"/>
  <c r="AF1815" i="27" s="1"/>
  <c r="W1461" i="27"/>
  <c r="X1461" i="27" s="1"/>
  <c r="Y1461" i="27" s="1"/>
  <c r="Z1461" i="27" s="1"/>
  <c r="AA1461" i="27" s="1"/>
  <c r="AB1461" i="27" s="1"/>
  <c r="AC1461" i="27" s="1"/>
  <c r="AD1461" i="27" s="1"/>
  <c r="AE1461" i="27" s="1"/>
  <c r="AF1461" i="27" s="1"/>
  <c r="E1214" i="27"/>
  <c r="W1164" i="27"/>
  <c r="X1164" i="27" s="1"/>
  <c r="Y1164" i="27" s="1"/>
  <c r="Z1164" i="27" s="1"/>
  <c r="AA1164" i="27" s="1"/>
  <c r="AB1164" i="27" s="1"/>
  <c r="AC1164" i="27" s="1"/>
  <c r="AD1164" i="27" s="1"/>
  <c r="AE1164" i="27" s="1"/>
  <c r="AF1164" i="27" s="1"/>
  <c r="E978" i="27"/>
  <c r="W928" i="27"/>
  <c r="X928" i="27" s="1"/>
  <c r="Y928" i="27" s="1"/>
  <c r="Z928" i="27" s="1"/>
  <c r="AA928" i="27" s="1"/>
  <c r="AB928" i="27" s="1"/>
  <c r="AC928" i="27" s="1"/>
  <c r="AD928" i="27" s="1"/>
  <c r="AE928" i="27" s="1"/>
  <c r="AF928" i="27" s="1"/>
  <c r="E742" i="27"/>
  <c r="E1511" i="27"/>
  <c r="E1334" i="27"/>
  <c r="E1273" i="27"/>
  <c r="W1223" i="27"/>
  <c r="X1223" i="27" s="1"/>
  <c r="Y1223" i="27" s="1"/>
  <c r="Z1223" i="27" s="1"/>
  <c r="AA1223" i="27" s="1"/>
  <c r="AB1223" i="27" s="1"/>
  <c r="AC1223" i="27" s="1"/>
  <c r="AD1223" i="27" s="1"/>
  <c r="AE1223" i="27" s="1"/>
  <c r="AF1223" i="27" s="1"/>
  <c r="E1037" i="27"/>
  <c r="W987" i="27"/>
  <c r="X987" i="27" s="1"/>
  <c r="Y987" i="27" s="1"/>
  <c r="Z987" i="27" s="1"/>
  <c r="AA987" i="27" s="1"/>
  <c r="AB987" i="27" s="1"/>
  <c r="AC987" i="27" s="1"/>
  <c r="AD987" i="27" s="1"/>
  <c r="AE987" i="27" s="1"/>
  <c r="AF987" i="27" s="1"/>
  <c r="E801" i="27"/>
  <c r="E1629" i="27"/>
  <c r="E1393" i="27"/>
  <c r="W1343" i="27"/>
  <c r="X1343" i="27" s="1"/>
  <c r="Y1343" i="27" s="1"/>
  <c r="Z1343" i="27" s="1"/>
  <c r="AA1343" i="27" s="1"/>
  <c r="AB1343" i="27" s="1"/>
  <c r="AC1343" i="27" s="1"/>
  <c r="AD1343" i="27" s="1"/>
  <c r="AE1343" i="27" s="1"/>
  <c r="AF1343" i="27" s="1"/>
  <c r="W1282" i="27"/>
  <c r="X1282" i="27" s="1"/>
  <c r="Y1282" i="27" s="1"/>
  <c r="Z1282" i="27" s="1"/>
  <c r="AA1282" i="27" s="1"/>
  <c r="AB1282" i="27" s="1"/>
  <c r="AC1282" i="27" s="1"/>
  <c r="AD1282" i="27" s="1"/>
  <c r="AE1282" i="27" s="1"/>
  <c r="AF1282" i="27" s="1"/>
  <c r="E1096" i="27"/>
  <c r="W1046" i="27"/>
  <c r="X1046" i="27" s="1"/>
  <c r="Y1046" i="27" s="1"/>
  <c r="Z1046" i="27" s="1"/>
  <c r="AA1046" i="27" s="1"/>
  <c r="AB1046" i="27" s="1"/>
  <c r="AC1046" i="27" s="1"/>
  <c r="AD1046" i="27" s="1"/>
  <c r="AE1046" i="27" s="1"/>
  <c r="AF1046" i="27" s="1"/>
  <c r="E860" i="27"/>
  <c r="W1402" i="27"/>
  <c r="X1402" i="27" s="1"/>
  <c r="Y1402" i="27" s="1"/>
  <c r="Z1402" i="27" s="1"/>
  <c r="AA1402" i="27" s="1"/>
  <c r="AB1402" i="27" s="1"/>
  <c r="AC1402" i="27" s="1"/>
  <c r="AD1402" i="27" s="1"/>
  <c r="AE1402" i="27" s="1"/>
  <c r="AF1402" i="27" s="1"/>
  <c r="E1155" i="27"/>
  <c r="W869" i="27"/>
  <c r="X869" i="27" s="1"/>
  <c r="Y869" i="27" s="1"/>
  <c r="Z869" i="27" s="1"/>
  <c r="AA869" i="27" s="1"/>
  <c r="AB869" i="27" s="1"/>
  <c r="AC869" i="27" s="1"/>
  <c r="AD869" i="27" s="1"/>
  <c r="AE869" i="27" s="1"/>
  <c r="AF869" i="27" s="1"/>
  <c r="E1865" i="27"/>
  <c r="W690" i="27"/>
  <c r="X690" i="27" s="1"/>
  <c r="Y690" i="27" s="1"/>
  <c r="Z690" i="27" s="1"/>
  <c r="AA690" i="27" s="1"/>
  <c r="AB690" i="27" s="1"/>
  <c r="AC690" i="27" s="1"/>
  <c r="AD690" i="27" s="1"/>
  <c r="AE690" i="27" s="1"/>
  <c r="AF690" i="27" s="1"/>
  <c r="E504" i="27"/>
  <c r="W454" i="27"/>
  <c r="X454" i="27" s="1"/>
  <c r="Y454" i="27" s="1"/>
  <c r="Z454" i="27" s="1"/>
  <c r="AA454" i="27" s="1"/>
  <c r="AB454" i="27" s="1"/>
  <c r="AC454" i="27" s="1"/>
  <c r="AD454" i="27" s="1"/>
  <c r="AE454" i="27" s="1"/>
  <c r="AF454" i="27" s="1"/>
  <c r="E268" i="27"/>
  <c r="W218" i="27"/>
  <c r="X218" i="27" s="1"/>
  <c r="Y218" i="27" s="1"/>
  <c r="Z218" i="27" s="1"/>
  <c r="AA218" i="27" s="1"/>
  <c r="AB218" i="27" s="1"/>
  <c r="AC218" i="27" s="1"/>
  <c r="AD218" i="27" s="1"/>
  <c r="AE218" i="27" s="1"/>
  <c r="AF218" i="27" s="1"/>
  <c r="W1105" i="27"/>
  <c r="X1105" i="27" s="1"/>
  <c r="Y1105" i="27" s="1"/>
  <c r="Z1105" i="27" s="1"/>
  <c r="AA1105" i="27" s="1"/>
  <c r="AB1105" i="27" s="1"/>
  <c r="AC1105" i="27" s="1"/>
  <c r="AD1105" i="27" s="1"/>
  <c r="AE1105" i="27" s="1"/>
  <c r="AF1105" i="27" s="1"/>
  <c r="E681" i="27"/>
  <c r="E622" i="27"/>
  <c r="W513" i="27"/>
  <c r="X513" i="27" s="1"/>
  <c r="Y513" i="27" s="1"/>
  <c r="Z513" i="27" s="1"/>
  <c r="AA513" i="27" s="1"/>
  <c r="AB513" i="27" s="1"/>
  <c r="AC513" i="27" s="1"/>
  <c r="AD513" i="27" s="1"/>
  <c r="AE513" i="27" s="1"/>
  <c r="AF513" i="27" s="1"/>
  <c r="E445" i="27"/>
  <c r="W336" i="27"/>
  <c r="X336" i="27" s="1"/>
  <c r="Y336" i="27" s="1"/>
  <c r="Z336" i="27" s="1"/>
  <c r="AA336" i="27" s="1"/>
  <c r="AB336" i="27" s="1"/>
  <c r="AC336" i="27" s="1"/>
  <c r="AD336" i="27" s="1"/>
  <c r="AE336" i="27" s="1"/>
  <c r="AF336" i="27" s="1"/>
  <c r="W159" i="27"/>
  <c r="X159" i="27" s="1"/>
  <c r="Y159" i="27" s="1"/>
  <c r="Z159" i="27" s="1"/>
  <c r="AA159" i="27" s="1"/>
  <c r="AB159" i="27" s="1"/>
  <c r="AC159" i="27" s="1"/>
  <c r="AD159" i="27" s="1"/>
  <c r="AE159" i="27" s="1"/>
  <c r="AF159" i="27" s="1"/>
  <c r="W631" i="27"/>
  <c r="X631" i="27" s="1"/>
  <c r="Y631" i="27" s="1"/>
  <c r="Z631" i="27" s="1"/>
  <c r="AA631" i="27" s="1"/>
  <c r="AB631" i="27" s="1"/>
  <c r="AC631" i="27" s="1"/>
  <c r="AD631" i="27" s="1"/>
  <c r="AE631" i="27" s="1"/>
  <c r="AF631" i="27" s="1"/>
  <c r="E327" i="27"/>
  <c r="E150" i="27"/>
  <c r="W1579" i="27"/>
  <c r="X1579" i="27" s="1"/>
  <c r="Y1579" i="27" s="1"/>
  <c r="Z1579" i="27" s="1"/>
  <c r="AA1579" i="27" s="1"/>
  <c r="AB1579" i="27" s="1"/>
  <c r="AC1579" i="27" s="1"/>
  <c r="AD1579" i="27" s="1"/>
  <c r="AE1579" i="27" s="1"/>
  <c r="AF1579" i="27" s="1"/>
  <c r="E1452" i="27"/>
  <c r="W572" i="27"/>
  <c r="X572" i="27" s="1"/>
  <c r="Y572" i="27" s="1"/>
  <c r="Z572" i="27" s="1"/>
  <c r="AA572" i="27" s="1"/>
  <c r="AB572" i="27" s="1"/>
  <c r="AC572" i="27" s="1"/>
  <c r="AD572" i="27" s="1"/>
  <c r="AE572" i="27" s="1"/>
  <c r="AF572" i="27" s="1"/>
  <c r="W395" i="27"/>
  <c r="X395" i="27" s="1"/>
  <c r="Y395" i="27" s="1"/>
  <c r="Z395" i="27" s="1"/>
  <c r="AA395" i="27" s="1"/>
  <c r="AB395" i="27" s="1"/>
  <c r="AC395" i="27" s="1"/>
  <c r="AD395" i="27" s="1"/>
  <c r="AE395" i="27" s="1"/>
  <c r="AF395" i="27" s="1"/>
  <c r="W810" i="27"/>
  <c r="X810" i="27" s="1"/>
  <c r="Y810" i="27" s="1"/>
  <c r="Z810" i="27" s="1"/>
  <c r="AA810" i="27" s="1"/>
  <c r="AB810" i="27" s="1"/>
  <c r="AC810" i="27" s="1"/>
  <c r="AD810" i="27" s="1"/>
  <c r="AE810" i="27" s="1"/>
  <c r="AF810" i="27" s="1"/>
  <c r="W751" i="27"/>
  <c r="X751" i="27" s="1"/>
  <c r="Y751" i="27" s="1"/>
  <c r="Z751" i="27" s="1"/>
  <c r="AA751" i="27" s="1"/>
  <c r="AB751" i="27" s="1"/>
  <c r="AC751" i="27" s="1"/>
  <c r="AD751" i="27" s="1"/>
  <c r="AE751" i="27" s="1"/>
  <c r="AF751" i="27" s="1"/>
  <c r="W277" i="27"/>
  <c r="X277" i="27" s="1"/>
  <c r="Y277" i="27" s="1"/>
  <c r="Z277" i="27" s="1"/>
  <c r="AA277" i="27" s="1"/>
  <c r="AB277" i="27" s="1"/>
  <c r="AC277" i="27" s="1"/>
  <c r="AD277" i="27" s="1"/>
  <c r="AE277" i="27" s="1"/>
  <c r="AF277" i="27" s="1"/>
  <c r="W100" i="27"/>
  <c r="X100" i="27" s="1"/>
  <c r="Y100" i="27" s="1"/>
  <c r="Z100" i="27" s="1"/>
  <c r="AA100" i="27" s="1"/>
  <c r="AB100" i="27" s="1"/>
  <c r="AC100" i="27" s="1"/>
  <c r="AD100" i="27" s="1"/>
  <c r="AE100" i="27" s="1"/>
  <c r="AF100" i="27" s="1"/>
  <c r="E919" i="27"/>
  <c r="E563" i="27"/>
  <c r="E386" i="27"/>
  <c r="E91" i="27"/>
  <c r="G3" i="27"/>
  <c r="B3653" i="27"/>
  <c r="B3594" i="27"/>
  <c r="B3535" i="27"/>
  <c r="B3476" i="27"/>
  <c r="B3417" i="27"/>
  <c r="B3358" i="27"/>
  <c r="B3240" i="27"/>
  <c r="B3299" i="27"/>
  <c r="B3181" i="27"/>
  <c r="B2884" i="27"/>
  <c r="B3002" i="27"/>
  <c r="B3122" i="27"/>
  <c r="B2766" i="27"/>
  <c r="B2943" i="27"/>
  <c r="B2825" i="27"/>
  <c r="B2707" i="27"/>
  <c r="B2530" i="27"/>
  <c r="B2469" i="27"/>
  <c r="B3061" i="27"/>
  <c r="B2410" i="27"/>
  <c r="B2648" i="27"/>
  <c r="B2233" i="27"/>
  <c r="B2589" i="27"/>
  <c r="B2292" i="27"/>
  <c r="B2351" i="27"/>
  <c r="B2174" i="27"/>
  <c r="B2115" i="27"/>
  <c r="B1938" i="27"/>
  <c r="B1997" i="27"/>
  <c r="B2056" i="27"/>
  <c r="B1759" i="27"/>
  <c r="B1523" i="27"/>
  <c r="B1818" i="27"/>
  <c r="B1582" i="27"/>
  <c r="B1877" i="27"/>
  <c r="B1641" i="27"/>
  <c r="B1346" i="27"/>
  <c r="B1285" i="27"/>
  <c r="B1049" i="27"/>
  <c r="B813" i="27"/>
  <c r="B1405" i="27"/>
  <c r="B1108" i="27"/>
  <c r="B872" i="27"/>
  <c r="B1464" i="27"/>
  <c r="B1167" i="27"/>
  <c r="B931" i="27"/>
  <c r="B990" i="27"/>
  <c r="B693" i="27"/>
  <c r="B1700" i="27"/>
  <c r="B754" i="27"/>
  <c r="B575" i="27"/>
  <c r="B339" i="27"/>
  <c r="B103" i="27"/>
  <c r="B634" i="27"/>
  <c r="B457" i="27"/>
  <c r="B280" i="27"/>
  <c r="D17" i="27"/>
  <c r="B1226" i="27"/>
  <c r="B162" i="27"/>
  <c r="C16" i="27"/>
  <c r="E5" i="27"/>
  <c r="B516" i="27"/>
  <c r="B221" i="27"/>
  <c r="F10" i="27"/>
  <c r="H18" i="27"/>
  <c r="E21" i="27" s="1"/>
  <c r="E17" i="27"/>
  <c r="E18" i="27"/>
  <c r="H21" i="27" s="1"/>
  <c r="E209" i="27"/>
  <c r="F3599" i="27"/>
  <c r="F3540" i="27"/>
  <c r="F3481" i="27"/>
  <c r="F3422" i="27"/>
  <c r="F3363" i="27"/>
  <c r="F3245" i="27"/>
  <c r="F3186" i="27"/>
  <c r="F3068" i="27"/>
  <c r="F3304" i="27"/>
  <c r="F3127" i="27"/>
  <c r="F3007" i="27"/>
  <c r="F2889" i="27"/>
  <c r="F2948" i="27"/>
  <c r="F2712" i="27"/>
  <c r="F2771" i="27"/>
  <c r="F2653" i="27"/>
  <c r="F2356" i="27"/>
  <c r="F2594" i="27"/>
  <c r="F2535" i="27"/>
  <c r="F2120" i="27"/>
  <c r="F2830" i="27"/>
  <c r="F2179" i="27"/>
  <c r="F2415" i="27"/>
  <c r="F2476" i="27"/>
  <c r="F2061" i="27"/>
  <c r="F2297" i="27"/>
  <c r="F1943" i="27"/>
  <c r="F1646" i="27"/>
  <c r="F2238" i="27"/>
  <c r="F1705" i="27"/>
  <c r="F2002" i="27"/>
  <c r="F1764" i="27"/>
  <c r="F1528" i="27"/>
  <c r="F1587" i="27"/>
  <c r="F1469" i="27"/>
  <c r="F1172" i="27"/>
  <c r="F936" i="27"/>
  <c r="F700" i="27"/>
  <c r="F1823" i="27"/>
  <c r="F1292" i="27"/>
  <c r="F1231" i="27"/>
  <c r="F995" i="27"/>
  <c r="F759" i="27"/>
  <c r="F1351" i="27"/>
  <c r="F1054" i="27"/>
  <c r="F818" i="27"/>
  <c r="F1884" i="27"/>
  <c r="F1113" i="27"/>
  <c r="F462" i="27"/>
  <c r="F226" i="27"/>
  <c r="F877" i="27"/>
  <c r="F285" i="27"/>
  <c r="F108" i="27"/>
  <c r="F1410" i="27"/>
  <c r="F580" i="27"/>
  <c r="F403" i="27"/>
  <c r="F207" i="26"/>
  <c r="F247" i="26" s="1"/>
  <c r="F521" i="27"/>
  <c r="F344" i="27"/>
  <c r="F167" i="27"/>
  <c r="I3" i="26"/>
  <c r="E6" i="26"/>
  <c r="E4" i="26" s="1"/>
  <c r="H13" i="26"/>
  <c r="F15" i="26" s="1"/>
  <c r="C18" i="26"/>
  <c r="B49" i="26"/>
  <c r="J57" i="26"/>
  <c r="J65" i="26"/>
  <c r="J100" i="26" s="1"/>
  <c r="F109" i="26"/>
  <c r="C268" i="26"/>
  <c r="B398" i="27"/>
  <c r="D1351" i="27"/>
  <c r="H3599" i="27"/>
  <c r="H3540" i="27"/>
  <c r="H3363" i="27"/>
  <c r="H3422" i="27"/>
  <c r="H3304" i="27"/>
  <c r="H3481" i="27"/>
  <c r="H3245" i="27"/>
  <c r="H3127" i="27"/>
  <c r="H3186" i="27"/>
  <c r="H3068" i="27"/>
  <c r="H2948" i="27"/>
  <c r="H3007" i="27"/>
  <c r="H2889" i="27"/>
  <c r="H2712" i="27"/>
  <c r="H2771" i="27"/>
  <c r="H2830" i="27"/>
  <c r="H2476" i="27"/>
  <c r="H2415" i="27"/>
  <c r="H2653" i="27"/>
  <c r="H2297" i="27"/>
  <c r="H2594" i="27"/>
  <c r="H2179" i="27"/>
  <c r="H2535" i="27"/>
  <c r="H2120" i="27"/>
  <c r="H2238" i="27"/>
  <c r="H2356" i="27"/>
  <c r="H1943" i="27"/>
  <c r="H2002" i="27"/>
  <c r="H2061" i="27"/>
  <c r="H1705" i="27"/>
  <c r="H1764" i="27"/>
  <c r="H1528" i="27"/>
  <c r="H1884" i="27"/>
  <c r="H1823" i="27"/>
  <c r="H1587" i="27"/>
  <c r="H1292" i="27"/>
  <c r="H1231" i="27"/>
  <c r="H995" i="27"/>
  <c r="H759" i="27"/>
  <c r="H1351" i="27"/>
  <c r="H1054" i="27"/>
  <c r="H818" i="27"/>
  <c r="H1646" i="27"/>
  <c r="H1410" i="27"/>
  <c r="H1113" i="27"/>
  <c r="H877" i="27"/>
  <c r="H1172" i="27"/>
  <c r="H521" i="27"/>
  <c r="H285" i="27"/>
  <c r="H49" i="27"/>
  <c r="H639" i="27"/>
  <c r="H462" i="27"/>
  <c r="H344" i="27"/>
  <c r="H167" i="27"/>
  <c r="H1469" i="27"/>
  <c r="H700" i="27"/>
  <c r="H936" i="27"/>
  <c r="H403" i="27"/>
  <c r="H108" i="27"/>
  <c r="H580" i="27"/>
  <c r="H226" i="27"/>
  <c r="H57" i="26"/>
  <c r="J3" i="26"/>
  <c r="C10" i="26"/>
  <c r="BD14" i="26"/>
  <c r="E20" i="26"/>
  <c r="H23" i="26" s="1"/>
  <c r="U20" i="26"/>
  <c r="X23" i="26" s="1"/>
  <c r="F49" i="26"/>
  <c r="B57" i="26"/>
  <c r="B65" i="26"/>
  <c r="B100" i="26" s="1"/>
  <c r="G109" i="26"/>
  <c r="C123" i="26"/>
  <c r="C124" i="26" s="1"/>
  <c r="J207" i="26"/>
  <c r="J247" i="26" s="1"/>
  <c r="C210" i="26"/>
  <c r="C213" i="26" s="1"/>
  <c r="C256" i="26"/>
  <c r="F639" i="27"/>
  <c r="D3599" i="27"/>
  <c r="D3422" i="27"/>
  <c r="D3540" i="27"/>
  <c r="D3481" i="27"/>
  <c r="D3363" i="27"/>
  <c r="D3304" i="27"/>
  <c r="D3127" i="27"/>
  <c r="D3245" i="27"/>
  <c r="D3068" i="27"/>
  <c r="D2948" i="27"/>
  <c r="D3186" i="27"/>
  <c r="D2830" i="27"/>
  <c r="D3007" i="27"/>
  <c r="D2889" i="27"/>
  <c r="D2712" i="27"/>
  <c r="D2594" i="27"/>
  <c r="D2535" i="27"/>
  <c r="D2476" i="27"/>
  <c r="D2415" i="27"/>
  <c r="D2356" i="27"/>
  <c r="D2297" i="27"/>
  <c r="D2771" i="27"/>
  <c r="D2653" i="27"/>
  <c r="D2238" i="27"/>
  <c r="D2120" i="27"/>
  <c r="D2002" i="27"/>
  <c r="D2061" i="27"/>
  <c r="D2179" i="27"/>
  <c r="D1943" i="27"/>
  <c r="D1884" i="27"/>
  <c r="D1823" i="27"/>
  <c r="D1587" i="27"/>
  <c r="D1646" i="27"/>
  <c r="D1705" i="27"/>
  <c r="D1410" i="27"/>
  <c r="D1113" i="27"/>
  <c r="D877" i="27"/>
  <c r="D1469" i="27"/>
  <c r="D1172" i="27"/>
  <c r="D936" i="27"/>
  <c r="D1528" i="27"/>
  <c r="D1292" i="27"/>
  <c r="D1231" i="27"/>
  <c r="D995" i="27"/>
  <c r="D1054" i="27"/>
  <c r="D700" i="27"/>
  <c r="D639" i="27"/>
  <c r="D403" i="27"/>
  <c r="D167" i="27"/>
  <c r="D759" i="27"/>
  <c r="D521" i="27"/>
  <c r="D344" i="27"/>
  <c r="D226" i="27"/>
  <c r="D49" i="27"/>
  <c r="D256" i="26"/>
  <c r="D1764" i="27"/>
  <c r="D818" i="27"/>
  <c r="D580" i="27"/>
  <c r="D462" i="27"/>
  <c r="D285" i="27"/>
  <c r="D108" i="27"/>
  <c r="D109" i="26"/>
  <c r="D65" i="26"/>
  <c r="D100" i="26" s="1"/>
  <c r="D49" i="26"/>
  <c r="L3599" i="27"/>
  <c r="L3540" i="27"/>
  <c r="L3422" i="27"/>
  <c r="L3481" i="27"/>
  <c r="L3363" i="27"/>
  <c r="L3304" i="27"/>
  <c r="L3127" i="27"/>
  <c r="L3068" i="27"/>
  <c r="L2948" i="27"/>
  <c r="L3186" i="27"/>
  <c r="L3245" i="27"/>
  <c r="L3007" i="27"/>
  <c r="L2830" i="27"/>
  <c r="L2594" i="27"/>
  <c r="L2771" i="27"/>
  <c r="L2535" i="27"/>
  <c r="L2476" i="27"/>
  <c r="L2415" i="27"/>
  <c r="L2889" i="27"/>
  <c r="L2712" i="27"/>
  <c r="L2297" i="27"/>
  <c r="L2356" i="27"/>
  <c r="L2653" i="27"/>
  <c r="L2238" i="27"/>
  <c r="L2179" i="27"/>
  <c r="L2120" i="27"/>
  <c r="L2002" i="27"/>
  <c r="L2061" i="27"/>
  <c r="L1884" i="27"/>
  <c r="L1823" i="27"/>
  <c r="L1587" i="27"/>
  <c r="L1646" i="27"/>
  <c r="L1705" i="27"/>
  <c r="L1410" i="27"/>
  <c r="L1113" i="27"/>
  <c r="L877" i="27"/>
  <c r="L1528" i="27"/>
  <c r="L1469" i="27"/>
  <c r="L1172" i="27"/>
  <c r="L936" i="27"/>
  <c r="L1764" i="27"/>
  <c r="L1292" i="27"/>
  <c r="L1231" i="27"/>
  <c r="L995" i="27"/>
  <c r="L1351" i="27"/>
  <c r="L818" i="27"/>
  <c r="L639" i="27"/>
  <c r="L403" i="27"/>
  <c r="L167" i="27"/>
  <c r="L580" i="27"/>
  <c r="L700" i="27"/>
  <c r="L462" i="27"/>
  <c r="L285" i="27"/>
  <c r="L108" i="27"/>
  <c r="H256" i="26"/>
  <c r="L1054" i="27"/>
  <c r="L759" i="27"/>
  <c r="L1943" i="27"/>
  <c r="L521" i="27"/>
  <c r="L344" i="27"/>
  <c r="L226" i="27"/>
  <c r="L49" i="27"/>
  <c r="L207" i="26"/>
  <c r="L247" i="26" s="1"/>
  <c r="H109" i="26"/>
  <c r="L65" i="26"/>
  <c r="L100" i="26" s="1"/>
  <c r="L49" i="26"/>
  <c r="B3599" i="27"/>
  <c r="B3540" i="27"/>
  <c r="B3481" i="27"/>
  <c r="B3363" i="27"/>
  <c r="B3422" i="27"/>
  <c r="B3245" i="27"/>
  <c r="B3304" i="27"/>
  <c r="B3068" i="27"/>
  <c r="B3186" i="27"/>
  <c r="B2889" i="27"/>
  <c r="B3007" i="27"/>
  <c r="B2771" i="27"/>
  <c r="B3127" i="27"/>
  <c r="B2830" i="27"/>
  <c r="B2535" i="27"/>
  <c r="B2476" i="27"/>
  <c r="B2415" i="27"/>
  <c r="B2653" i="27"/>
  <c r="B2948" i="27"/>
  <c r="B2238" i="27"/>
  <c r="B2712" i="27"/>
  <c r="B2594" i="27"/>
  <c r="B2297" i="27"/>
  <c r="B2356" i="27"/>
  <c r="B2179" i="27"/>
  <c r="B1943" i="27"/>
  <c r="B2120" i="27"/>
  <c r="B2002" i="27"/>
  <c r="B2061" i="27"/>
  <c r="B1764" i="27"/>
  <c r="B1528" i="27"/>
  <c r="B1884" i="27"/>
  <c r="B1823" i="27"/>
  <c r="B1587" i="27"/>
  <c r="B1646" i="27"/>
  <c r="B1351" i="27"/>
  <c r="B1054" i="27"/>
  <c r="B818" i="27"/>
  <c r="B1705" i="27"/>
  <c r="B1410" i="27"/>
  <c r="B1113" i="27"/>
  <c r="B877" i="27"/>
  <c r="B1469" i="27"/>
  <c r="B1172" i="27"/>
  <c r="B936" i="27"/>
  <c r="B995" i="27"/>
  <c r="B759" i="27"/>
  <c r="B580" i="27"/>
  <c r="B344" i="27"/>
  <c r="B108" i="27"/>
  <c r="B1292" i="27"/>
  <c r="B700" i="27"/>
  <c r="B167" i="27"/>
  <c r="B639" i="27"/>
  <c r="B462" i="27"/>
  <c r="B285" i="27"/>
  <c r="B1231" i="27"/>
  <c r="B403" i="27"/>
  <c r="B49" i="27"/>
  <c r="B521" i="27"/>
  <c r="B207" i="26"/>
  <c r="B247" i="26" s="1"/>
  <c r="J3599" i="27"/>
  <c r="J3540" i="27"/>
  <c r="J3481" i="27"/>
  <c r="J3422" i="27"/>
  <c r="J3363" i="27"/>
  <c r="J3245" i="27"/>
  <c r="J3304" i="27"/>
  <c r="J3068" i="27"/>
  <c r="J3186" i="27"/>
  <c r="J3127" i="27"/>
  <c r="J2889" i="27"/>
  <c r="J3007" i="27"/>
  <c r="J2948" i="27"/>
  <c r="J2771" i="27"/>
  <c r="J2830" i="27"/>
  <c r="J2535" i="27"/>
  <c r="J2712" i="27"/>
  <c r="J2476" i="27"/>
  <c r="J2415" i="27"/>
  <c r="J2356" i="27"/>
  <c r="J2653" i="27"/>
  <c r="J2238" i="27"/>
  <c r="J2594" i="27"/>
  <c r="J2297" i="27"/>
  <c r="J2179" i="27"/>
  <c r="J2120" i="27"/>
  <c r="J1943" i="27"/>
  <c r="J2002" i="27"/>
  <c r="J2061" i="27"/>
  <c r="J1764" i="27"/>
  <c r="J1528" i="27"/>
  <c r="J1884" i="27"/>
  <c r="J1823" i="27"/>
  <c r="J1587" i="27"/>
  <c r="J1646" i="27"/>
  <c r="J1705" i="27"/>
  <c r="J1351" i="27"/>
  <c r="J1054" i="27"/>
  <c r="J818" i="27"/>
  <c r="B698" i="27"/>
  <c r="J1410" i="27"/>
  <c r="J1113" i="27"/>
  <c r="J877" i="27"/>
  <c r="J1469" i="27"/>
  <c r="J1172" i="27"/>
  <c r="J936" i="27"/>
  <c r="J1292" i="27"/>
  <c r="J759" i="27"/>
  <c r="J1231" i="27"/>
  <c r="J700" i="27"/>
  <c r="J580" i="27"/>
  <c r="J344" i="27"/>
  <c r="J108" i="27"/>
  <c r="J403" i="27"/>
  <c r="J226" i="27"/>
  <c r="J49" i="27"/>
  <c r="B47" i="27"/>
  <c r="J995" i="27"/>
  <c r="J521" i="27"/>
  <c r="J639" i="27"/>
  <c r="J462" i="27"/>
  <c r="J285" i="27"/>
  <c r="G256" i="26"/>
  <c r="E12" i="26"/>
  <c r="F13" i="26"/>
  <c r="H15" i="26" s="1"/>
  <c r="H49" i="26"/>
  <c r="D57" i="26"/>
  <c r="F65" i="26"/>
  <c r="F100" i="26" s="1"/>
  <c r="C109" i="26"/>
  <c r="C209" i="26"/>
  <c r="C212" i="26" s="1"/>
  <c r="E256" i="26"/>
  <c r="A342" i="26"/>
  <c r="A343" i="26" s="1"/>
  <c r="A344" i="26" s="1"/>
  <c r="A345" i="26" s="1"/>
  <c r="A346" i="26" s="1"/>
  <c r="A347" i="26" s="1"/>
  <c r="A348" i="26" s="1"/>
  <c r="A349" i="26" s="1"/>
  <c r="A350" i="26" s="1"/>
  <c r="A351" i="26" s="1"/>
  <c r="AZ10" i="27"/>
  <c r="F11" i="27"/>
  <c r="H13" i="27" s="1"/>
  <c r="C268" i="27"/>
  <c r="C681" i="27"/>
  <c r="B3650" i="27"/>
  <c r="C3650" i="27" s="1"/>
  <c r="D3650" i="27" s="1"/>
  <c r="E3650" i="27" s="1"/>
  <c r="F3650" i="27" s="1"/>
  <c r="G3650" i="27" s="1"/>
  <c r="H3650" i="27" s="1"/>
  <c r="I3650" i="27" s="1"/>
  <c r="J3650" i="27" s="1"/>
  <c r="K3650" i="27" s="1"/>
  <c r="L3650" i="27" s="1"/>
  <c r="C3641" i="27"/>
  <c r="B3591" i="27"/>
  <c r="C3591" i="27" s="1"/>
  <c r="D3591" i="27" s="1"/>
  <c r="E3591" i="27" s="1"/>
  <c r="F3591" i="27" s="1"/>
  <c r="G3591" i="27" s="1"/>
  <c r="H3591" i="27" s="1"/>
  <c r="I3591" i="27" s="1"/>
  <c r="J3591" i="27" s="1"/>
  <c r="K3591" i="27" s="1"/>
  <c r="L3591" i="27" s="1"/>
  <c r="C3582" i="27"/>
  <c r="B3532" i="27"/>
  <c r="C3532" i="27" s="1"/>
  <c r="D3532" i="27" s="1"/>
  <c r="E3532" i="27" s="1"/>
  <c r="F3532" i="27" s="1"/>
  <c r="G3532" i="27" s="1"/>
  <c r="H3532" i="27" s="1"/>
  <c r="I3532" i="27" s="1"/>
  <c r="J3532" i="27" s="1"/>
  <c r="K3532" i="27" s="1"/>
  <c r="L3532" i="27" s="1"/>
  <c r="B3473" i="27"/>
  <c r="C3473" i="27" s="1"/>
  <c r="D3473" i="27" s="1"/>
  <c r="E3473" i="27" s="1"/>
  <c r="F3473" i="27" s="1"/>
  <c r="G3473" i="27" s="1"/>
  <c r="H3473" i="27" s="1"/>
  <c r="I3473" i="27" s="1"/>
  <c r="J3473" i="27" s="1"/>
  <c r="K3473" i="27" s="1"/>
  <c r="L3473" i="27" s="1"/>
  <c r="C3464" i="27"/>
  <c r="C3523" i="27"/>
  <c r="B3355" i="27"/>
  <c r="C3355" i="27" s="1"/>
  <c r="D3355" i="27" s="1"/>
  <c r="E3355" i="27" s="1"/>
  <c r="F3355" i="27" s="1"/>
  <c r="G3355" i="27" s="1"/>
  <c r="H3355" i="27" s="1"/>
  <c r="I3355" i="27" s="1"/>
  <c r="J3355" i="27" s="1"/>
  <c r="K3355" i="27" s="1"/>
  <c r="L3355" i="27" s="1"/>
  <c r="C3346" i="27"/>
  <c r="B3414" i="27"/>
  <c r="C3414" i="27" s="1"/>
  <c r="D3414" i="27" s="1"/>
  <c r="E3414" i="27" s="1"/>
  <c r="F3414" i="27" s="1"/>
  <c r="G3414" i="27" s="1"/>
  <c r="H3414" i="27" s="1"/>
  <c r="I3414" i="27" s="1"/>
  <c r="J3414" i="27" s="1"/>
  <c r="K3414" i="27" s="1"/>
  <c r="L3414" i="27" s="1"/>
  <c r="C3405" i="27"/>
  <c r="B3296" i="27"/>
  <c r="C3296" i="27" s="1"/>
  <c r="D3296" i="27" s="1"/>
  <c r="E3296" i="27" s="1"/>
  <c r="F3296" i="27" s="1"/>
  <c r="G3296" i="27" s="1"/>
  <c r="H3296" i="27" s="1"/>
  <c r="I3296" i="27" s="1"/>
  <c r="J3296" i="27" s="1"/>
  <c r="K3296" i="27" s="1"/>
  <c r="L3296" i="27" s="1"/>
  <c r="C3287" i="27"/>
  <c r="B3119" i="27"/>
  <c r="C3119" i="27" s="1"/>
  <c r="D3119" i="27" s="1"/>
  <c r="E3119" i="27" s="1"/>
  <c r="F3119" i="27" s="1"/>
  <c r="G3119" i="27" s="1"/>
  <c r="H3119" i="27" s="1"/>
  <c r="I3119" i="27" s="1"/>
  <c r="J3119" i="27" s="1"/>
  <c r="K3119" i="27" s="1"/>
  <c r="L3119" i="27" s="1"/>
  <c r="C3110" i="27"/>
  <c r="B3237" i="27"/>
  <c r="C3237" i="27" s="1"/>
  <c r="D3237" i="27" s="1"/>
  <c r="E3237" i="27" s="1"/>
  <c r="F3237" i="27" s="1"/>
  <c r="G3237" i="27" s="1"/>
  <c r="H3237" i="27" s="1"/>
  <c r="I3237" i="27" s="1"/>
  <c r="J3237" i="27" s="1"/>
  <c r="K3237" i="27" s="1"/>
  <c r="L3237" i="27" s="1"/>
  <c r="C3228" i="27"/>
  <c r="B2940" i="27"/>
  <c r="C2940" i="27" s="1"/>
  <c r="D2940" i="27" s="1"/>
  <c r="E2940" i="27" s="1"/>
  <c r="F2940" i="27" s="1"/>
  <c r="G2940" i="27" s="1"/>
  <c r="H2940" i="27" s="1"/>
  <c r="I2940" i="27" s="1"/>
  <c r="J2940" i="27" s="1"/>
  <c r="K2940" i="27" s="1"/>
  <c r="L2940" i="27" s="1"/>
  <c r="C2931" i="27"/>
  <c r="B3058" i="27"/>
  <c r="C3058" i="27" s="1"/>
  <c r="D3058" i="27" s="1"/>
  <c r="E3058" i="27" s="1"/>
  <c r="F3058" i="27" s="1"/>
  <c r="G3058" i="27" s="1"/>
  <c r="H3058" i="27" s="1"/>
  <c r="I3058" i="27" s="1"/>
  <c r="J3058" i="27" s="1"/>
  <c r="K3058" i="27" s="1"/>
  <c r="L3058" i="27" s="1"/>
  <c r="C3049" i="27"/>
  <c r="B3178" i="27"/>
  <c r="C3178" i="27" s="1"/>
  <c r="D3178" i="27" s="1"/>
  <c r="E3178" i="27" s="1"/>
  <c r="F3178" i="27" s="1"/>
  <c r="G3178" i="27" s="1"/>
  <c r="H3178" i="27" s="1"/>
  <c r="I3178" i="27" s="1"/>
  <c r="J3178" i="27" s="1"/>
  <c r="K3178" i="27" s="1"/>
  <c r="L3178" i="27" s="1"/>
  <c r="C3169" i="27"/>
  <c r="B2822" i="27"/>
  <c r="C2822" i="27" s="1"/>
  <c r="D2822" i="27" s="1"/>
  <c r="E2822" i="27" s="1"/>
  <c r="F2822" i="27" s="1"/>
  <c r="G2822" i="27" s="1"/>
  <c r="H2822" i="27" s="1"/>
  <c r="I2822" i="27" s="1"/>
  <c r="J2822" i="27" s="1"/>
  <c r="K2822" i="27" s="1"/>
  <c r="L2822" i="27" s="1"/>
  <c r="C2813" i="27"/>
  <c r="B2999" i="27"/>
  <c r="C2999" i="27" s="1"/>
  <c r="D2999" i="27" s="1"/>
  <c r="E2999" i="27" s="1"/>
  <c r="F2999" i="27" s="1"/>
  <c r="G2999" i="27" s="1"/>
  <c r="H2999" i="27" s="1"/>
  <c r="I2999" i="27" s="1"/>
  <c r="J2999" i="27" s="1"/>
  <c r="K2999" i="27" s="1"/>
  <c r="L2999" i="27" s="1"/>
  <c r="C2990" i="27"/>
  <c r="B2881" i="27"/>
  <c r="C2881" i="27" s="1"/>
  <c r="D2881" i="27" s="1"/>
  <c r="E2881" i="27" s="1"/>
  <c r="F2881" i="27" s="1"/>
  <c r="G2881" i="27" s="1"/>
  <c r="H2881" i="27" s="1"/>
  <c r="I2881" i="27" s="1"/>
  <c r="J2881" i="27" s="1"/>
  <c r="K2881" i="27" s="1"/>
  <c r="L2881" i="27" s="1"/>
  <c r="C2872" i="27"/>
  <c r="B2586" i="27"/>
  <c r="C2586" i="27" s="1"/>
  <c r="D2586" i="27" s="1"/>
  <c r="E2586" i="27" s="1"/>
  <c r="F2586" i="27" s="1"/>
  <c r="G2586" i="27" s="1"/>
  <c r="H2586" i="27" s="1"/>
  <c r="I2586" i="27" s="1"/>
  <c r="J2586" i="27" s="1"/>
  <c r="K2586" i="27" s="1"/>
  <c r="L2586" i="27" s="1"/>
  <c r="C2577" i="27"/>
  <c r="B2527" i="27"/>
  <c r="C2527" i="27" s="1"/>
  <c r="D2527" i="27" s="1"/>
  <c r="E2527" i="27" s="1"/>
  <c r="F2527" i="27" s="1"/>
  <c r="G2527" i="27" s="1"/>
  <c r="H2527" i="27" s="1"/>
  <c r="I2527" i="27" s="1"/>
  <c r="J2527" i="27" s="1"/>
  <c r="K2527" i="27" s="1"/>
  <c r="L2527" i="27" s="1"/>
  <c r="C2518" i="27"/>
  <c r="B2466" i="27"/>
  <c r="C2466" i="27" s="1"/>
  <c r="D2466" i="27" s="1"/>
  <c r="E2466" i="27" s="1"/>
  <c r="F2466" i="27" s="1"/>
  <c r="G2466" i="27" s="1"/>
  <c r="H2466" i="27" s="1"/>
  <c r="I2466" i="27" s="1"/>
  <c r="J2466" i="27" s="1"/>
  <c r="K2466" i="27" s="1"/>
  <c r="L2466" i="27" s="1"/>
  <c r="C2457" i="27"/>
  <c r="B2407" i="27"/>
  <c r="C2407" i="27" s="1"/>
  <c r="D2407" i="27" s="1"/>
  <c r="E2407" i="27" s="1"/>
  <c r="F2407" i="27" s="1"/>
  <c r="G2407" i="27" s="1"/>
  <c r="H2407" i="27" s="1"/>
  <c r="I2407" i="27" s="1"/>
  <c r="J2407" i="27" s="1"/>
  <c r="K2407" i="27" s="1"/>
  <c r="L2407" i="27" s="1"/>
  <c r="C2398" i="27"/>
  <c r="B2348" i="27"/>
  <c r="C2348" i="27" s="1"/>
  <c r="D2348" i="27" s="1"/>
  <c r="E2348" i="27" s="1"/>
  <c r="F2348" i="27" s="1"/>
  <c r="G2348" i="27" s="1"/>
  <c r="H2348" i="27" s="1"/>
  <c r="I2348" i="27" s="1"/>
  <c r="J2348" i="27" s="1"/>
  <c r="K2348" i="27" s="1"/>
  <c r="L2348" i="27" s="1"/>
  <c r="C2339" i="27"/>
  <c r="B2289" i="27"/>
  <c r="C2289" i="27" s="1"/>
  <c r="D2289" i="27" s="1"/>
  <c r="E2289" i="27" s="1"/>
  <c r="F2289" i="27" s="1"/>
  <c r="G2289" i="27" s="1"/>
  <c r="H2289" i="27" s="1"/>
  <c r="I2289" i="27" s="1"/>
  <c r="J2289" i="27" s="1"/>
  <c r="K2289" i="27" s="1"/>
  <c r="L2289" i="27" s="1"/>
  <c r="C2280" i="27"/>
  <c r="B2704" i="27"/>
  <c r="C2704" i="27" s="1"/>
  <c r="D2704" i="27" s="1"/>
  <c r="E2704" i="27" s="1"/>
  <c r="F2704" i="27" s="1"/>
  <c r="G2704" i="27" s="1"/>
  <c r="H2704" i="27" s="1"/>
  <c r="I2704" i="27" s="1"/>
  <c r="J2704" i="27" s="1"/>
  <c r="K2704" i="27" s="1"/>
  <c r="L2704" i="27" s="1"/>
  <c r="C2754" i="27"/>
  <c r="C2695" i="27"/>
  <c r="B2645" i="27"/>
  <c r="C2645" i="27" s="1"/>
  <c r="D2645" i="27" s="1"/>
  <c r="E2645" i="27" s="1"/>
  <c r="F2645" i="27" s="1"/>
  <c r="G2645" i="27" s="1"/>
  <c r="H2645" i="27" s="1"/>
  <c r="I2645" i="27" s="1"/>
  <c r="J2645" i="27" s="1"/>
  <c r="K2645" i="27" s="1"/>
  <c r="L2645" i="27" s="1"/>
  <c r="C2636" i="27"/>
  <c r="B2230" i="27"/>
  <c r="C2230" i="27" s="1"/>
  <c r="D2230" i="27" s="1"/>
  <c r="E2230" i="27" s="1"/>
  <c r="F2230" i="27" s="1"/>
  <c r="G2230" i="27" s="1"/>
  <c r="H2230" i="27" s="1"/>
  <c r="I2230" i="27" s="1"/>
  <c r="J2230" i="27" s="1"/>
  <c r="K2230" i="27" s="1"/>
  <c r="L2230" i="27" s="1"/>
  <c r="C2221" i="27"/>
  <c r="B2763" i="27"/>
  <c r="C2763" i="27" s="1"/>
  <c r="D2763" i="27" s="1"/>
  <c r="E2763" i="27" s="1"/>
  <c r="F2763" i="27" s="1"/>
  <c r="G2763" i="27" s="1"/>
  <c r="H2763" i="27" s="1"/>
  <c r="I2763" i="27" s="1"/>
  <c r="J2763" i="27" s="1"/>
  <c r="K2763" i="27" s="1"/>
  <c r="L2763" i="27" s="1"/>
  <c r="B2171" i="27"/>
  <c r="C2171" i="27" s="1"/>
  <c r="D2171" i="27" s="1"/>
  <c r="E2171" i="27" s="1"/>
  <c r="F2171" i="27" s="1"/>
  <c r="G2171" i="27" s="1"/>
  <c r="H2171" i="27" s="1"/>
  <c r="I2171" i="27" s="1"/>
  <c r="J2171" i="27" s="1"/>
  <c r="K2171" i="27" s="1"/>
  <c r="L2171" i="27" s="1"/>
  <c r="C2162" i="27"/>
  <c r="B1994" i="27"/>
  <c r="C1994" i="27" s="1"/>
  <c r="D1994" i="27" s="1"/>
  <c r="E1994" i="27" s="1"/>
  <c r="F1994" i="27" s="1"/>
  <c r="G1994" i="27" s="1"/>
  <c r="H1994" i="27" s="1"/>
  <c r="I1994" i="27" s="1"/>
  <c r="J1994" i="27" s="1"/>
  <c r="K1994" i="27" s="1"/>
  <c r="L1994" i="27" s="1"/>
  <c r="C1985" i="27"/>
  <c r="B2053" i="27"/>
  <c r="C2053" i="27" s="1"/>
  <c r="D2053" i="27" s="1"/>
  <c r="E2053" i="27" s="1"/>
  <c r="F2053" i="27" s="1"/>
  <c r="G2053" i="27" s="1"/>
  <c r="H2053" i="27" s="1"/>
  <c r="I2053" i="27" s="1"/>
  <c r="J2053" i="27" s="1"/>
  <c r="K2053" i="27" s="1"/>
  <c r="L2053" i="27" s="1"/>
  <c r="C2044" i="27"/>
  <c r="B2112" i="27"/>
  <c r="C2112" i="27" s="1"/>
  <c r="D2112" i="27" s="1"/>
  <c r="E2112" i="27" s="1"/>
  <c r="F2112" i="27" s="1"/>
  <c r="G2112" i="27" s="1"/>
  <c r="H2112" i="27" s="1"/>
  <c r="I2112" i="27" s="1"/>
  <c r="J2112" i="27" s="1"/>
  <c r="K2112" i="27" s="1"/>
  <c r="L2112" i="27" s="1"/>
  <c r="C2103" i="27"/>
  <c r="B1935" i="27"/>
  <c r="C1935" i="27" s="1"/>
  <c r="D1935" i="27" s="1"/>
  <c r="E1935" i="27" s="1"/>
  <c r="F1935" i="27" s="1"/>
  <c r="G1935" i="27" s="1"/>
  <c r="H1935" i="27" s="1"/>
  <c r="I1935" i="27" s="1"/>
  <c r="J1935" i="27" s="1"/>
  <c r="K1935" i="27" s="1"/>
  <c r="L1935" i="27" s="1"/>
  <c r="C1926" i="27"/>
  <c r="B1815" i="27"/>
  <c r="C1815" i="27" s="1"/>
  <c r="D1815" i="27" s="1"/>
  <c r="E1815" i="27" s="1"/>
  <c r="F1815" i="27" s="1"/>
  <c r="G1815" i="27" s="1"/>
  <c r="H1815" i="27" s="1"/>
  <c r="I1815" i="27" s="1"/>
  <c r="J1815" i="27" s="1"/>
  <c r="K1815" i="27" s="1"/>
  <c r="L1815" i="27" s="1"/>
  <c r="C1806" i="27"/>
  <c r="B1579" i="27"/>
  <c r="C1579" i="27" s="1"/>
  <c r="D1579" i="27" s="1"/>
  <c r="E1579" i="27" s="1"/>
  <c r="F1579" i="27" s="1"/>
  <c r="G1579" i="27" s="1"/>
  <c r="H1579" i="27" s="1"/>
  <c r="I1579" i="27" s="1"/>
  <c r="J1579" i="27" s="1"/>
  <c r="K1579" i="27" s="1"/>
  <c r="L1579" i="27" s="1"/>
  <c r="C1570" i="27"/>
  <c r="B1874" i="27"/>
  <c r="C1874" i="27" s="1"/>
  <c r="D1874" i="27" s="1"/>
  <c r="E1874" i="27" s="1"/>
  <c r="F1874" i="27" s="1"/>
  <c r="G1874" i="27" s="1"/>
  <c r="H1874" i="27" s="1"/>
  <c r="I1874" i="27" s="1"/>
  <c r="J1874" i="27" s="1"/>
  <c r="K1874" i="27" s="1"/>
  <c r="L1874" i="27" s="1"/>
  <c r="C1865" i="27"/>
  <c r="B1638" i="27"/>
  <c r="C1638" i="27" s="1"/>
  <c r="D1638" i="27" s="1"/>
  <c r="E1638" i="27" s="1"/>
  <c r="F1638" i="27" s="1"/>
  <c r="G1638" i="27" s="1"/>
  <c r="H1638" i="27" s="1"/>
  <c r="I1638" i="27" s="1"/>
  <c r="J1638" i="27" s="1"/>
  <c r="K1638" i="27" s="1"/>
  <c r="L1638" i="27" s="1"/>
  <c r="C1629" i="27"/>
  <c r="B1697" i="27"/>
  <c r="C1697" i="27" s="1"/>
  <c r="D1697" i="27" s="1"/>
  <c r="E1697" i="27" s="1"/>
  <c r="F1697" i="27" s="1"/>
  <c r="G1697" i="27" s="1"/>
  <c r="H1697" i="27" s="1"/>
  <c r="I1697" i="27" s="1"/>
  <c r="J1697" i="27" s="1"/>
  <c r="K1697" i="27" s="1"/>
  <c r="L1697" i="27" s="1"/>
  <c r="C1688" i="27"/>
  <c r="B1402" i="27"/>
  <c r="C1402" i="27" s="1"/>
  <c r="D1402" i="27" s="1"/>
  <c r="E1402" i="27" s="1"/>
  <c r="F1402" i="27" s="1"/>
  <c r="G1402" i="27" s="1"/>
  <c r="H1402" i="27" s="1"/>
  <c r="I1402" i="27" s="1"/>
  <c r="J1402" i="27" s="1"/>
  <c r="K1402" i="27" s="1"/>
  <c r="L1402" i="27" s="1"/>
  <c r="C1393" i="27"/>
  <c r="B1105" i="27"/>
  <c r="C1105" i="27" s="1"/>
  <c r="D1105" i="27" s="1"/>
  <c r="E1105" i="27" s="1"/>
  <c r="F1105" i="27" s="1"/>
  <c r="G1105" i="27" s="1"/>
  <c r="H1105" i="27" s="1"/>
  <c r="I1105" i="27" s="1"/>
  <c r="J1105" i="27" s="1"/>
  <c r="K1105" i="27" s="1"/>
  <c r="L1105" i="27" s="1"/>
  <c r="C1096" i="27"/>
  <c r="B869" i="27"/>
  <c r="C869" i="27" s="1"/>
  <c r="D869" i="27" s="1"/>
  <c r="E869" i="27" s="1"/>
  <c r="F869" i="27" s="1"/>
  <c r="G869" i="27" s="1"/>
  <c r="H869" i="27" s="1"/>
  <c r="I869" i="27" s="1"/>
  <c r="J869" i="27" s="1"/>
  <c r="K869" i="27" s="1"/>
  <c r="L869" i="27" s="1"/>
  <c r="C860" i="27"/>
  <c r="B1461" i="27"/>
  <c r="C1461" i="27" s="1"/>
  <c r="D1461" i="27" s="1"/>
  <c r="E1461" i="27" s="1"/>
  <c r="F1461" i="27" s="1"/>
  <c r="G1461" i="27" s="1"/>
  <c r="H1461" i="27" s="1"/>
  <c r="I1461" i="27" s="1"/>
  <c r="J1461" i="27" s="1"/>
  <c r="K1461" i="27" s="1"/>
  <c r="L1461" i="27" s="1"/>
  <c r="C1452" i="27"/>
  <c r="B1164" i="27"/>
  <c r="C1164" i="27" s="1"/>
  <c r="D1164" i="27" s="1"/>
  <c r="E1164" i="27" s="1"/>
  <c r="F1164" i="27" s="1"/>
  <c r="G1164" i="27" s="1"/>
  <c r="H1164" i="27" s="1"/>
  <c r="I1164" i="27" s="1"/>
  <c r="J1164" i="27" s="1"/>
  <c r="K1164" i="27" s="1"/>
  <c r="L1164" i="27" s="1"/>
  <c r="C1155" i="27"/>
  <c r="B928" i="27"/>
  <c r="C928" i="27" s="1"/>
  <c r="D928" i="27" s="1"/>
  <c r="E928" i="27" s="1"/>
  <c r="F928" i="27" s="1"/>
  <c r="G928" i="27" s="1"/>
  <c r="H928" i="27" s="1"/>
  <c r="I928" i="27" s="1"/>
  <c r="J928" i="27" s="1"/>
  <c r="K928" i="27" s="1"/>
  <c r="L928" i="27" s="1"/>
  <c r="C919" i="27"/>
  <c r="B1520" i="27"/>
  <c r="C1520" i="27" s="1"/>
  <c r="D1520" i="27" s="1"/>
  <c r="E1520" i="27" s="1"/>
  <c r="F1520" i="27" s="1"/>
  <c r="G1520" i="27" s="1"/>
  <c r="H1520" i="27" s="1"/>
  <c r="I1520" i="27" s="1"/>
  <c r="J1520" i="27" s="1"/>
  <c r="K1520" i="27" s="1"/>
  <c r="L1520" i="27" s="1"/>
  <c r="B1223" i="27"/>
  <c r="C1223" i="27" s="1"/>
  <c r="D1223" i="27" s="1"/>
  <c r="E1223" i="27" s="1"/>
  <c r="F1223" i="27" s="1"/>
  <c r="G1223" i="27" s="1"/>
  <c r="H1223" i="27" s="1"/>
  <c r="I1223" i="27" s="1"/>
  <c r="J1223" i="27" s="1"/>
  <c r="K1223" i="27" s="1"/>
  <c r="L1223" i="27" s="1"/>
  <c r="C1214" i="27"/>
  <c r="B987" i="27"/>
  <c r="C987" i="27" s="1"/>
  <c r="D987" i="27" s="1"/>
  <c r="E987" i="27" s="1"/>
  <c r="F987" i="27" s="1"/>
  <c r="G987" i="27" s="1"/>
  <c r="H987" i="27" s="1"/>
  <c r="I987" i="27" s="1"/>
  <c r="J987" i="27" s="1"/>
  <c r="K987" i="27" s="1"/>
  <c r="L987" i="27" s="1"/>
  <c r="C978" i="27"/>
  <c r="B1046" i="27"/>
  <c r="C1046" i="27" s="1"/>
  <c r="D1046" i="27" s="1"/>
  <c r="E1046" i="27" s="1"/>
  <c r="F1046" i="27" s="1"/>
  <c r="G1046" i="27" s="1"/>
  <c r="H1046" i="27" s="1"/>
  <c r="I1046" i="27" s="1"/>
  <c r="J1046" i="27" s="1"/>
  <c r="K1046" i="27" s="1"/>
  <c r="L1046" i="27" s="1"/>
  <c r="C1037" i="27"/>
  <c r="B1756" i="27"/>
  <c r="C1756" i="27" s="1"/>
  <c r="D1756" i="27" s="1"/>
  <c r="E1756" i="27" s="1"/>
  <c r="F1756" i="27" s="1"/>
  <c r="G1756" i="27" s="1"/>
  <c r="H1756" i="27" s="1"/>
  <c r="I1756" i="27" s="1"/>
  <c r="J1756" i="27" s="1"/>
  <c r="K1756" i="27" s="1"/>
  <c r="L1756" i="27" s="1"/>
  <c r="C1511" i="27"/>
  <c r="B810" i="27"/>
  <c r="C810" i="27" s="1"/>
  <c r="D810" i="27" s="1"/>
  <c r="E810" i="27" s="1"/>
  <c r="F810" i="27" s="1"/>
  <c r="G810" i="27" s="1"/>
  <c r="H810" i="27" s="1"/>
  <c r="I810" i="27" s="1"/>
  <c r="J810" i="27" s="1"/>
  <c r="K810" i="27" s="1"/>
  <c r="L810" i="27" s="1"/>
  <c r="C801" i="27"/>
  <c r="B631" i="27"/>
  <c r="C631" i="27" s="1"/>
  <c r="D631" i="27" s="1"/>
  <c r="E631" i="27" s="1"/>
  <c r="F631" i="27" s="1"/>
  <c r="G631" i="27" s="1"/>
  <c r="H631" i="27" s="1"/>
  <c r="I631" i="27" s="1"/>
  <c r="J631" i="27" s="1"/>
  <c r="K631" i="27" s="1"/>
  <c r="L631" i="27" s="1"/>
  <c r="C622" i="27"/>
  <c r="B395" i="27"/>
  <c r="C395" i="27" s="1"/>
  <c r="D395" i="27" s="1"/>
  <c r="E395" i="27" s="1"/>
  <c r="F395" i="27" s="1"/>
  <c r="G395" i="27" s="1"/>
  <c r="H395" i="27" s="1"/>
  <c r="I395" i="27" s="1"/>
  <c r="J395" i="27" s="1"/>
  <c r="K395" i="27" s="1"/>
  <c r="L395" i="27" s="1"/>
  <c r="C386" i="27"/>
  <c r="B159" i="27"/>
  <c r="C159" i="27" s="1"/>
  <c r="D159" i="27" s="1"/>
  <c r="E159" i="27" s="1"/>
  <c r="F159" i="27" s="1"/>
  <c r="G159" i="27" s="1"/>
  <c r="H159" i="27" s="1"/>
  <c r="I159" i="27" s="1"/>
  <c r="J159" i="27" s="1"/>
  <c r="K159" i="27" s="1"/>
  <c r="L159" i="27" s="1"/>
  <c r="C150" i="27"/>
  <c r="C1747" i="27"/>
  <c r="C1273" i="27"/>
  <c r="B513" i="27"/>
  <c r="C513" i="27" s="1"/>
  <c r="D513" i="27" s="1"/>
  <c r="E513" i="27" s="1"/>
  <c r="F513" i="27" s="1"/>
  <c r="G513" i="27" s="1"/>
  <c r="H513" i="27" s="1"/>
  <c r="I513" i="27" s="1"/>
  <c r="J513" i="27" s="1"/>
  <c r="K513" i="27" s="1"/>
  <c r="L513" i="27" s="1"/>
  <c r="C504" i="27"/>
  <c r="B336" i="27"/>
  <c r="C336" i="27" s="1"/>
  <c r="D336" i="27" s="1"/>
  <c r="E336" i="27" s="1"/>
  <c r="F336" i="27" s="1"/>
  <c r="G336" i="27" s="1"/>
  <c r="H336" i="27" s="1"/>
  <c r="I336" i="27" s="1"/>
  <c r="J336" i="27" s="1"/>
  <c r="K336" i="27" s="1"/>
  <c r="L336" i="27" s="1"/>
  <c r="C327" i="27"/>
  <c r="B1282" i="27"/>
  <c r="C1282" i="27" s="1"/>
  <c r="D1282" i="27" s="1"/>
  <c r="E1282" i="27" s="1"/>
  <c r="F1282" i="27" s="1"/>
  <c r="G1282" i="27" s="1"/>
  <c r="H1282" i="27" s="1"/>
  <c r="I1282" i="27" s="1"/>
  <c r="J1282" i="27" s="1"/>
  <c r="K1282" i="27" s="1"/>
  <c r="L1282" i="27" s="1"/>
  <c r="B218" i="27"/>
  <c r="C218" i="27" s="1"/>
  <c r="D218" i="27" s="1"/>
  <c r="E218" i="27" s="1"/>
  <c r="F218" i="27" s="1"/>
  <c r="G218" i="27" s="1"/>
  <c r="H218" i="27" s="1"/>
  <c r="I218" i="27" s="1"/>
  <c r="J218" i="27" s="1"/>
  <c r="K218" i="27" s="1"/>
  <c r="L218" i="27" s="1"/>
  <c r="C209" i="27"/>
  <c r="B1343" i="27"/>
  <c r="C1343" i="27" s="1"/>
  <c r="D1343" i="27" s="1"/>
  <c r="E1343" i="27" s="1"/>
  <c r="F1343" i="27" s="1"/>
  <c r="G1343" i="27" s="1"/>
  <c r="H1343" i="27" s="1"/>
  <c r="I1343" i="27" s="1"/>
  <c r="J1343" i="27" s="1"/>
  <c r="K1343" i="27" s="1"/>
  <c r="L1343" i="27" s="1"/>
  <c r="C742" i="27"/>
  <c r="B572" i="27"/>
  <c r="C572" i="27" s="1"/>
  <c r="D572" i="27" s="1"/>
  <c r="E572" i="27" s="1"/>
  <c r="F572" i="27" s="1"/>
  <c r="G572" i="27" s="1"/>
  <c r="H572" i="27" s="1"/>
  <c r="I572" i="27" s="1"/>
  <c r="J572" i="27" s="1"/>
  <c r="K572" i="27" s="1"/>
  <c r="L572" i="27" s="1"/>
  <c r="C563" i="27"/>
  <c r="G3641" i="27"/>
  <c r="AQ3650" i="27"/>
  <c r="AR3650" i="27" s="1"/>
  <c r="AS3650" i="27" s="1"/>
  <c r="AT3650" i="27" s="1"/>
  <c r="AU3650" i="27" s="1"/>
  <c r="AV3650" i="27" s="1"/>
  <c r="AW3650" i="27" s="1"/>
  <c r="AX3650" i="27" s="1"/>
  <c r="AY3650" i="27" s="1"/>
  <c r="AZ3650" i="27" s="1"/>
  <c r="AQ3591" i="27"/>
  <c r="AR3591" i="27" s="1"/>
  <c r="AS3591" i="27" s="1"/>
  <c r="AT3591" i="27" s="1"/>
  <c r="AU3591" i="27" s="1"/>
  <c r="AV3591" i="27" s="1"/>
  <c r="AW3591" i="27" s="1"/>
  <c r="AX3591" i="27" s="1"/>
  <c r="AY3591" i="27" s="1"/>
  <c r="AZ3591" i="27" s="1"/>
  <c r="G3582" i="27"/>
  <c r="AQ3532" i="27"/>
  <c r="AR3532" i="27" s="1"/>
  <c r="AS3532" i="27" s="1"/>
  <c r="AT3532" i="27" s="1"/>
  <c r="AU3532" i="27" s="1"/>
  <c r="AV3532" i="27" s="1"/>
  <c r="AW3532" i="27" s="1"/>
  <c r="AX3532" i="27" s="1"/>
  <c r="AY3532" i="27" s="1"/>
  <c r="AZ3532" i="27" s="1"/>
  <c r="G3523" i="27"/>
  <c r="AQ3473" i="27"/>
  <c r="AR3473" i="27" s="1"/>
  <c r="AS3473" i="27" s="1"/>
  <c r="AT3473" i="27" s="1"/>
  <c r="AU3473" i="27" s="1"/>
  <c r="AV3473" i="27" s="1"/>
  <c r="AW3473" i="27" s="1"/>
  <c r="AX3473" i="27" s="1"/>
  <c r="AY3473" i="27" s="1"/>
  <c r="AZ3473" i="27" s="1"/>
  <c r="G3464" i="27"/>
  <c r="AQ3414" i="27"/>
  <c r="AR3414" i="27" s="1"/>
  <c r="AS3414" i="27" s="1"/>
  <c r="AT3414" i="27" s="1"/>
  <c r="AU3414" i="27" s="1"/>
  <c r="AV3414" i="27" s="1"/>
  <c r="AW3414" i="27" s="1"/>
  <c r="AX3414" i="27" s="1"/>
  <c r="AY3414" i="27" s="1"/>
  <c r="AZ3414" i="27" s="1"/>
  <c r="G3346" i="27"/>
  <c r="G3405" i="27"/>
  <c r="AQ3355" i="27"/>
  <c r="AR3355" i="27" s="1"/>
  <c r="AS3355" i="27" s="1"/>
  <c r="AT3355" i="27" s="1"/>
  <c r="AU3355" i="27" s="1"/>
  <c r="AV3355" i="27" s="1"/>
  <c r="AW3355" i="27" s="1"/>
  <c r="AX3355" i="27" s="1"/>
  <c r="AY3355" i="27" s="1"/>
  <c r="AZ3355" i="27" s="1"/>
  <c r="G3287" i="27"/>
  <c r="AQ3178" i="27"/>
  <c r="AR3178" i="27" s="1"/>
  <c r="AS3178" i="27" s="1"/>
  <c r="AT3178" i="27" s="1"/>
  <c r="AU3178" i="27" s="1"/>
  <c r="AV3178" i="27" s="1"/>
  <c r="AW3178" i="27" s="1"/>
  <c r="AX3178" i="27" s="1"/>
  <c r="AY3178" i="27" s="1"/>
  <c r="AZ3178" i="27" s="1"/>
  <c r="G3110" i="27"/>
  <c r="AQ3237" i="27"/>
  <c r="AR3237" i="27" s="1"/>
  <c r="AS3237" i="27" s="1"/>
  <c r="AT3237" i="27" s="1"/>
  <c r="AU3237" i="27" s="1"/>
  <c r="AV3237" i="27" s="1"/>
  <c r="AW3237" i="27" s="1"/>
  <c r="AX3237" i="27" s="1"/>
  <c r="AY3237" i="27" s="1"/>
  <c r="AZ3237" i="27" s="1"/>
  <c r="G3228" i="27"/>
  <c r="AQ3119" i="27"/>
  <c r="AR3119" i="27" s="1"/>
  <c r="AS3119" i="27" s="1"/>
  <c r="AT3119" i="27" s="1"/>
  <c r="AU3119" i="27" s="1"/>
  <c r="AV3119" i="27" s="1"/>
  <c r="AW3119" i="27" s="1"/>
  <c r="AX3119" i="27" s="1"/>
  <c r="AY3119" i="27" s="1"/>
  <c r="AZ3119" i="27" s="1"/>
  <c r="AQ2999" i="27"/>
  <c r="AR2999" i="27" s="1"/>
  <c r="AS2999" i="27" s="1"/>
  <c r="AT2999" i="27" s="1"/>
  <c r="AU2999" i="27" s="1"/>
  <c r="AV2999" i="27" s="1"/>
  <c r="AW2999" i="27" s="1"/>
  <c r="AX2999" i="27" s="1"/>
  <c r="AY2999" i="27" s="1"/>
  <c r="AZ2999" i="27" s="1"/>
  <c r="G2931" i="27"/>
  <c r="G3169" i="27"/>
  <c r="AQ2881" i="27"/>
  <c r="AR2881" i="27" s="1"/>
  <c r="AS2881" i="27" s="1"/>
  <c r="AT2881" i="27" s="1"/>
  <c r="AU2881" i="27" s="1"/>
  <c r="AV2881" i="27" s="1"/>
  <c r="AW2881" i="27" s="1"/>
  <c r="AX2881" i="27" s="1"/>
  <c r="AY2881" i="27" s="1"/>
  <c r="AZ2881" i="27" s="1"/>
  <c r="AQ3058" i="27"/>
  <c r="AR3058" i="27" s="1"/>
  <c r="AS3058" i="27" s="1"/>
  <c r="AT3058" i="27" s="1"/>
  <c r="AU3058" i="27" s="1"/>
  <c r="AV3058" i="27" s="1"/>
  <c r="AW3058" i="27" s="1"/>
  <c r="AX3058" i="27" s="1"/>
  <c r="AY3058" i="27" s="1"/>
  <c r="AZ3058" i="27" s="1"/>
  <c r="G3049" i="27"/>
  <c r="AQ2940" i="27"/>
  <c r="AR2940" i="27" s="1"/>
  <c r="AS2940" i="27" s="1"/>
  <c r="AT2940" i="27" s="1"/>
  <c r="AU2940" i="27" s="1"/>
  <c r="AV2940" i="27" s="1"/>
  <c r="AW2940" i="27" s="1"/>
  <c r="AX2940" i="27" s="1"/>
  <c r="AY2940" i="27" s="1"/>
  <c r="AZ2940" i="27" s="1"/>
  <c r="AQ3296" i="27"/>
  <c r="AR3296" i="27" s="1"/>
  <c r="AS3296" i="27" s="1"/>
  <c r="AT3296" i="27" s="1"/>
  <c r="AU3296" i="27" s="1"/>
  <c r="AV3296" i="27" s="1"/>
  <c r="AW3296" i="27" s="1"/>
  <c r="AX3296" i="27" s="1"/>
  <c r="AY3296" i="27" s="1"/>
  <c r="AZ3296" i="27" s="1"/>
  <c r="G2990" i="27"/>
  <c r="G2813" i="27"/>
  <c r="G2872" i="27"/>
  <c r="AQ2763" i="27"/>
  <c r="AR2763" i="27" s="1"/>
  <c r="AS2763" i="27" s="1"/>
  <c r="AT2763" i="27" s="1"/>
  <c r="AU2763" i="27" s="1"/>
  <c r="AV2763" i="27" s="1"/>
  <c r="AW2763" i="27" s="1"/>
  <c r="AX2763" i="27" s="1"/>
  <c r="AY2763" i="27" s="1"/>
  <c r="AZ2763" i="27" s="1"/>
  <c r="AQ2645" i="27"/>
  <c r="AR2645" i="27" s="1"/>
  <c r="AS2645" i="27" s="1"/>
  <c r="AT2645" i="27" s="1"/>
  <c r="AU2645" i="27" s="1"/>
  <c r="AV2645" i="27" s="1"/>
  <c r="AW2645" i="27" s="1"/>
  <c r="AX2645" i="27" s="1"/>
  <c r="AY2645" i="27" s="1"/>
  <c r="AZ2645" i="27" s="1"/>
  <c r="G2577" i="27"/>
  <c r="AQ2348" i="27"/>
  <c r="AR2348" i="27" s="1"/>
  <c r="AS2348" i="27" s="1"/>
  <c r="AT2348" i="27" s="1"/>
  <c r="AU2348" i="27" s="1"/>
  <c r="AV2348" i="27" s="1"/>
  <c r="AW2348" i="27" s="1"/>
  <c r="AX2348" i="27" s="1"/>
  <c r="AY2348" i="27" s="1"/>
  <c r="AZ2348" i="27" s="1"/>
  <c r="G2754" i="27"/>
  <c r="AQ2586" i="27"/>
  <c r="AR2586" i="27" s="1"/>
  <c r="AS2586" i="27" s="1"/>
  <c r="AT2586" i="27" s="1"/>
  <c r="AU2586" i="27" s="1"/>
  <c r="AV2586" i="27" s="1"/>
  <c r="AW2586" i="27" s="1"/>
  <c r="AX2586" i="27" s="1"/>
  <c r="AY2586" i="27" s="1"/>
  <c r="AZ2586" i="27" s="1"/>
  <c r="G2518" i="27"/>
  <c r="G2457" i="27"/>
  <c r="AQ2704" i="27"/>
  <c r="AR2704" i="27" s="1"/>
  <c r="AS2704" i="27" s="1"/>
  <c r="AT2704" i="27" s="1"/>
  <c r="AU2704" i="27" s="1"/>
  <c r="AV2704" i="27" s="1"/>
  <c r="AW2704" i="27" s="1"/>
  <c r="AX2704" i="27" s="1"/>
  <c r="AY2704" i="27" s="1"/>
  <c r="AZ2704" i="27" s="1"/>
  <c r="G2695" i="27"/>
  <c r="G2398" i="27"/>
  <c r="AQ2527" i="27"/>
  <c r="AR2527" i="27" s="1"/>
  <c r="AS2527" i="27" s="1"/>
  <c r="AT2527" i="27" s="1"/>
  <c r="AU2527" i="27" s="1"/>
  <c r="AV2527" i="27" s="1"/>
  <c r="AW2527" i="27" s="1"/>
  <c r="AX2527" i="27" s="1"/>
  <c r="AY2527" i="27" s="1"/>
  <c r="AZ2527" i="27" s="1"/>
  <c r="AQ2466" i="27"/>
  <c r="AR2466" i="27" s="1"/>
  <c r="AS2466" i="27" s="1"/>
  <c r="AT2466" i="27" s="1"/>
  <c r="AU2466" i="27" s="1"/>
  <c r="AV2466" i="27" s="1"/>
  <c r="AW2466" i="27" s="1"/>
  <c r="AX2466" i="27" s="1"/>
  <c r="AY2466" i="27" s="1"/>
  <c r="AZ2466" i="27" s="1"/>
  <c r="G2280" i="27"/>
  <c r="G2339" i="27"/>
  <c r="AQ2407" i="27"/>
  <c r="AR2407" i="27" s="1"/>
  <c r="AS2407" i="27" s="1"/>
  <c r="AT2407" i="27" s="1"/>
  <c r="AU2407" i="27" s="1"/>
  <c r="AV2407" i="27" s="1"/>
  <c r="AW2407" i="27" s="1"/>
  <c r="AX2407" i="27" s="1"/>
  <c r="AY2407" i="27" s="1"/>
  <c r="AZ2407" i="27" s="1"/>
  <c r="AQ2822" i="27"/>
  <c r="AR2822" i="27" s="1"/>
  <c r="AS2822" i="27" s="1"/>
  <c r="AT2822" i="27" s="1"/>
  <c r="AU2822" i="27" s="1"/>
  <c r="AV2822" i="27" s="1"/>
  <c r="AW2822" i="27" s="1"/>
  <c r="AX2822" i="27" s="1"/>
  <c r="AY2822" i="27" s="1"/>
  <c r="AZ2822" i="27" s="1"/>
  <c r="G2636" i="27"/>
  <c r="AQ2230" i="27"/>
  <c r="AR2230" i="27" s="1"/>
  <c r="AS2230" i="27" s="1"/>
  <c r="AT2230" i="27" s="1"/>
  <c r="AU2230" i="27" s="1"/>
  <c r="AV2230" i="27" s="1"/>
  <c r="AW2230" i="27" s="1"/>
  <c r="AX2230" i="27" s="1"/>
  <c r="AY2230" i="27" s="1"/>
  <c r="AZ2230" i="27" s="1"/>
  <c r="G2221" i="27"/>
  <c r="AQ2171" i="27"/>
  <c r="AR2171" i="27" s="1"/>
  <c r="AS2171" i="27" s="1"/>
  <c r="AT2171" i="27" s="1"/>
  <c r="AU2171" i="27" s="1"/>
  <c r="AV2171" i="27" s="1"/>
  <c r="AW2171" i="27" s="1"/>
  <c r="AX2171" i="27" s="1"/>
  <c r="AY2171" i="27" s="1"/>
  <c r="AZ2171" i="27" s="1"/>
  <c r="G2162" i="27"/>
  <c r="AQ2289" i="27"/>
  <c r="AR2289" i="27" s="1"/>
  <c r="AS2289" i="27" s="1"/>
  <c r="AT2289" i="27" s="1"/>
  <c r="AU2289" i="27" s="1"/>
  <c r="AV2289" i="27" s="1"/>
  <c r="AW2289" i="27" s="1"/>
  <c r="AX2289" i="27" s="1"/>
  <c r="AY2289" i="27" s="1"/>
  <c r="AZ2289" i="27" s="1"/>
  <c r="AQ2053" i="27"/>
  <c r="AR2053" i="27" s="1"/>
  <c r="AS2053" i="27" s="1"/>
  <c r="AT2053" i="27" s="1"/>
  <c r="AU2053" i="27" s="1"/>
  <c r="AV2053" i="27" s="1"/>
  <c r="AW2053" i="27" s="1"/>
  <c r="AX2053" i="27" s="1"/>
  <c r="AY2053" i="27" s="1"/>
  <c r="AZ2053" i="27" s="1"/>
  <c r="G1985" i="27"/>
  <c r="AQ2112" i="27"/>
  <c r="AR2112" i="27" s="1"/>
  <c r="AS2112" i="27" s="1"/>
  <c r="AT2112" i="27" s="1"/>
  <c r="AU2112" i="27" s="1"/>
  <c r="AV2112" i="27" s="1"/>
  <c r="AW2112" i="27" s="1"/>
  <c r="AX2112" i="27" s="1"/>
  <c r="AY2112" i="27" s="1"/>
  <c r="AZ2112" i="27" s="1"/>
  <c r="G2044" i="27"/>
  <c r="G2103" i="27"/>
  <c r="AQ1935" i="27"/>
  <c r="AR1935" i="27" s="1"/>
  <c r="AS1935" i="27" s="1"/>
  <c r="AT1935" i="27" s="1"/>
  <c r="AU1935" i="27" s="1"/>
  <c r="AV1935" i="27" s="1"/>
  <c r="AW1935" i="27" s="1"/>
  <c r="AX1935" i="27" s="1"/>
  <c r="AY1935" i="27" s="1"/>
  <c r="AZ1935" i="27" s="1"/>
  <c r="AQ1994" i="27"/>
  <c r="AR1994" i="27" s="1"/>
  <c r="AS1994" i="27" s="1"/>
  <c r="AT1994" i="27" s="1"/>
  <c r="AU1994" i="27" s="1"/>
  <c r="AV1994" i="27" s="1"/>
  <c r="AW1994" i="27" s="1"/>
  <c r="AX1994" i="27" s="1"/>
  <c r="AY1994" i="27" s="1"/>
  <c r="AZ1994" i="27" s="1"/>
  <c r="AQ1874" i="27"/>
  <c r="AR1874" i="27" s="1"/>
  <c r="AS1874" i="27" s="1"/>
  <c r="AT1874" i="27" s="1"/>
  <c r="AU1874" i="27" s="1"/>
  <c r="AV1874" i="27" s="1"/>
  <c r="AW1874" i="27" s="1"/>
  <c r="AX1874" i="27" s="1"/>
  <c r="AY1874" i="27" s="1"/>
  <c r="AZ1874" i="27" s="1"/>
  <c r="G1806" i="27"/>
  <c r="AQ1638" i="27"/>
  <c r="AR1638" i="27" s="1"/>
  <c r="AS1638" i="27" s="1"/>
  <c r="AT1638" i="27" s="1"/>
  <c r="AU1638" i="27" s="1"/>
  <c r="AV1638" i="27" s="1"/>
  <c r="AW1638" i="27" s="1"/>
  <c r="AX1638" i="27" s="1"/>
  <c r="AY1638" i="27" s="1"/>
  <c r="AZ1638" i="27" s="1"/>
  <c r="G1570" i="27"/>
  <c r="G1865" i="27"/>
  <c r="AQ1697" i="27"/>
  <c r="AR1697" i="27" s="1"/>
  <c r="AS1697" i="27" s="1"/>
  <c r="AT1697" i="27" s="1"/>
  <c r="AU1697" i="27" s="1"/>
  <c r="AV1697" i="27" s="1"/>
  <c r="AW1697" i="27" s="1"/>
  <c r="AX1697" i="27" s="1"/>
  <c r="AY1697" i="27" s="1"/>
  <c r="AZ1697" i="27" s="1"/>
  <c r="G1629" i="27"/>
  <c r="AQ1756" i="27"/>
  <c r="AR1756" i="27" s="1"/>
  <c r="AS1756" i="27" s="1"/>
  <c r="AT1756" i="27" s="1"/>
  <c r="AU1756" i="27" s="1"/>
  <c r="AV1756" i="27" s="1"/>
  <c r="AW1756" i="27" s="1"/>
  <c r="AX1756" i="27" s="1"/>
  <c r="AY1756" i="27" s="1"/>
  <c r="AZ1756" i="27" s="1"/>
  <c r="G1688" i="27"/>
  <c r="AQ1520" i="27"/>
  <c r="AR1520" i="27" s="1"/>
  <c r="AS1520" i="27" s="1"/>
  <c r="AT1520" i="27" s="1"/>
  <c r="AU1520" i="27" s="1"/>
  <c r="AV1520" i="27" s="1"/>
  <c r="AW1520" i="27" s="1"/>
  <c r="AX1520" i="27" s="1"/>
  <c r="AY1520" i="27" s="1"/>
  <c r="AZ1520" i="27" s="1"/>
  <c r="G1511" i="27"/>
  <c r="AQ1461" i="27"/>
  <c r="AR1461" i="27" s="1"/>
  <c r="AS1461" i="27" s="1"/>
  <c r="AT1461" i="27" s="1"/>
  <c r="AU1461" i="27" s="1"/>
  <c r="AV1461" i="27" s="1"/>
  <c r="AW1461" i="27" s="1"/>
  <c r="AX1461" i="27" s="1"/>
  <c r="AY1461" i="27" s="1"/>
  <c r="AZ1461" i="27" s="1"/>
  <c r="G1393" i="27"/>
  <c r="AQ1164" i="27"/>
  <c r="AR1164" i="27" s="1"/>
  <c r="AS1164" i="27" s="1"/>
  <c r="AT1164" i="27" s="1"/>
  <c r="AU1164" i="27" s="1"/>
  <c r="AV1164" i="27" s="1"/>
  <c r="AW1164" i="27" s="1"/>
  <c r="AX1164" i="27" s="1"/>
  <c r="AY1164" i="27" s="1"/>
  <c r="AZ1164" i="27" s="1"/>
  <c r="G1096" i="27"/>
  <c r="AQ928" i="27"/>
  <c r="AR928" i="27" s="1"/>
  <c r="AS928" i="27" s="1"/>
  <c r="AT928" i="27" s="1"/>
  <c r="AU928" i="27" s="1"/>
  <c r="AV928" i="27" s="1"/>
  <c r="AW928" i="27" s="1"/>
  <c r="AX928" i="27" s="1"/>
  <c r="AY928" i="27" s="1"/>
  <c r="AZ928" i="27" s="1"/>
  <c r="G860" i="27"/>
  <c r="G1926" i="27"/>
  <c r="G1452" i="27"/>
  <c r="AQ1223" i="27"/>
  <c r="AR1223" i="27" s="1"/>
  <c r="AS1223" i="27" s="1"/>
  <c r="AT1223" i="27" s="1"/>
  <c r="AU1223" i="27" s="1"/>
  <c r="AV1223" i="27" s="1"/>
  <c r="AW1223" i="27" s="1"/>
  <c r="AX1223" i="27" s="1"/>
  <c r="AY1223" i="27" s="1"/>
  <c r="AZ1223" i="27" s="1"/>
  <c r="G1155" i="27"/>
  <c r="AQ987" i="27"/>
  <c r="AR987" i="27" s="1"/>
  <c r="AS987" i="27" s="1"/>
  <c r="AT987" i="27" s="1"/>
  <c r="AU987" i="27" s="1"/>
  <c r="AV987" i="27" s="1"/>
  <c r="AW987" i="27" s="1"/>
  <c r="AX987" i="27" s="1"/>
  <c r="AY987" i="27" s="1"/>
  <c r="AZ987" i="27" s="1"/>
  <c r="G919" i="27"/>
  <c r="AQ751" i="27"/>
  <c r="AR751" i="27" s="1"/>
  <c r="AS751" i="27" s="1"/>
  <c r="AT751" i="27" s="1"/>
  <c r="AU751" i="27" s="1"/>
  <c r="AV751" i="27" s="1"/>
  <c r="AW751" i="27" s="1"/>
  <c r="AX751" i="27" s="1"/>
  <c r="AY751" i="27" s="1"/>
  <c r="AZ751" i="27" s="1"/>
  <c r="G1747" i="27"/>
  <c r="AQ1579" i="27"/>
  <c r="AR1579" i="27" s="1"/>
  <c r="AS1579" i="27" s="1"/>
  <c r="AT1579" i="27" s="1"/>
  <c r="AU1579" i="27" s="1"/>
  <c r="AV1579" i="27" s="1"/>
  <c r="AW1579" i="27" s="1"/>
  <c r="AX1579" i="27" s="1"/>
  <c r="AY1579" i="27" s="1"/>
  <c r="AZ1579" i="27" s="1"/>
  <c r="AQ1343" i="27"/>
  <c r="AR1343" i="27" s="1"/>
  <c r="AS1343" i="27" s="1"/>
  <c r="AT1343" i="27" s="1"/>
  <c r="AU1343" i="27" s="1"/>
  <c r="AV1343" i="27" s="1"/>
  <c r="AW1343" i="27" s="1"/>
  <c r="AX1343" i="27" s="1"/>
  <c r="AY1343" i="27" s="1"/>
  <c r="AZ1343" i="27" s="1"/>
  <c r="AQ1282" i="27"/>
  <c r="AR1282" i="27" s="1"/>
  <c r="AS1282" i="27" s="1"/>
  <c r="AT1282" i="27" s="1"/>
  <c r="AU1282" i="27" s="1"/>
  <c r="AV1282" i="27" s="1"/>
  <c r="AW1282" i="27" s="1"/>
  <c r="AX1282" i="27" s="1"/>
  <c r="AY1282" i="27" s="1"/>
  <c r="AZ1282" i="27" s="1"/>
  <c r="G1214" i="27"/>
  <c r="AQ1046" i="27"/>
  <c r="AR1046" i="27" s="1"/>
  <c r="AS1046" i="27" s="1"/>
  <c r="AT1046" i="27" s="1"/>
  <c r="AU1046" i="27" s="1"/>
  <c r="AV1046" i="27" s="1"/>
  <c r="AW1046" i="27" s="1"/>
  <c r="AX1046" i="27" s="1"/>
  <c r="AY1046" i="27" s="1"/>
  <c r="AZ1046" i="27" s="1"/>
  <c r="G978" i="27"/>
  <c r="AQ1815" i="27"/>
  <c r="AR1815" i="27" s="1"/>
  <c r="AS1815" i="27" s="1"/>
  <c r="AT1815" i="27" s="1"/>
  <c r="AU1815" i="27" s="1"/>
  <c r="AV1815" i="27" s="1"/>
  <c r="AW1815" i="27" s="1"/>
  <c r="AX1815" i="27" s="1"/>
  <c r="AY1815" i="27" s="1"/>
  <c r="AZ1815" i="27" s="1"/>
  <c r="G1273" i="27"/>
  <c r="AQ1105" i="27"/>
  <c r="AR1105" i="27" s="1"/>
  <c r="AS1105" i="27" s="1"/>
  <c r="AT1105" i="27" s="1"/>
  <c r="AU1105" i="27" s="1"/>
  <c r="AV1105" i="27" s="1"/>
  <c r="AW1105" i="27" s="1"/>
  <c r="AX1105" i="27" s="1"/>
  <c r="AY1105" i="27" s="1"/>
  <c r="AZ1105" i="27" s="1"/>
  <c r="G801" i="27"/>
  <c r="G742" i="27"/>
  <c r="G1334" i="27"/>
  <c r="AQ690" i="27"/>
  <c r="AR690" i="27" s="1"/>
  <c r="AS690" i="27" s="1"/>
  <c r="AT690" i="27" s="1"/>
  <c r="AU690" i="27" s="1"/>
  <c r="AV690" i="27" s="1"/>
  <c r="AW690" i="27" s="1"/>
  <c r="AX690" i="27" s="1"/>
  <c r="AY690" i="27" s="1"/>
  <c r="AZ690" i="27" s="1"/>
  <c r="G622" i="27"/>
  <c r="AQ454" i="27"/>
  <c r="AR454" i="27" s="1"/>
  <c r="AS454" i="27" s="1"/>
  <c r="AT454" i="27" s="1"/>
  <c r="AU454" i="27" s="1"/>
  <c r="AV454" i="27" s="1"/>
  <c r="AW454" i="27" s="1"/>
  <c r="AX454" i="27" s="1"/>
  <c r="AY454" i="27" s="1"/>
  <c r="AZ454" i="27" s="1"/>
  <c r="G386" i="27"/>
  <c r="AQ218" i="27"/>
  <c r="AR218" i="27" s="1"/>
  <c r="AS218" i="27" s="1"/>
  <c r="AT218" i="27" s="1"/>
  <c r="AU218" i="27" s="1"/>
  <c r="AV218" i="27" s="1"/>
  <c r="AW218" i="27" s="1"/>
  <c r="AX218" i="27" s="1"/>
  <c r="AY218" i="27" s="1"/>
  <c r="AZ218" i="27" s="1"/>
  <c r="G150" i="27"/>
  <c r="AQ810" i="27"/>
  <c r="AR810" i="27" s="1"/>
  <c r="AS810" i="27" s="1"/>
  <c r="AT810" i="27" s="1"/>
  <c r="AU810" i="27" s="1"/>
  <c r="AV810" i="27" s="1"/>
  <c r="AW810" i="27" s="1"/>
  <c r="AX810" i="27" s="1"/>
  <c r="AY810" i="27" s="1"/>
  <c r="AZ810" i="27" s="1"/>
  <c r="AQ572" i="27"/>
  <c r="AR572" i="27" s="1"/>
  <c r="AS572" i="27" s="1"/>
  <c r="AT572" i="27" s="1"/>
  <c r="AU572" i="27" s="1"/>
  <c r="AV572" i="27" s="1"/>
  <c r="AW572" i="27" s="1"/>
  <c r="AX572" i="27" s="1"/>
  <c r="AY572" i="27" s="1"/>
  <c r="AZ572" i="27" s="1"/>
  <c r="G563" i="27"/>
  <c r="AQ395" i="27"/>
  <c r="AR395" i="27" s="1"/>
  <c r="AS395" i="27" s="1"/>
  <c r="AT395" i="27" s="1"/>
  <c r="AU395" i="27" s="1"/>
  <c r="AV395" i="27" s="1"/>
  <c r="AW395" i="27" s="1"/>
  <c r="AX395" i="27" s="1"/>
  <c r="AY395" i="27" s="1"/>
  <c r="AZ395" i="27" s="1"/>
  <c r="G445" i="27"/>
  <c r="AQ277" i="27"/>
  <c r="AR277" i="27" s="1"/>
  <c r="AS277" i="27" s="1"/>
  <c r="AT277" i="27" s="1"/>
  <c r="AU277" i="27" s="1"/>
  <c r="AV277" i="27" s="1"/>
  <c r="AW277" i="27" s="1"/>
  <c r="AX277" i="27" s="1"/>
  <c r="AY277" i="27" s="1"/>
  <c r="AZ277" i="27" s="1"/>
  <c r="G268" i="27"/>
  <c r="AQ100" i="27"/>
  <c r="AR100" i="27" s="1"/>
  <c r="AS100" i="27" s="1"/>
  <c r="AT100" i="27" s="1"/>
  <c r="AU100" i="27" s="1"/>
  <c r="AV100" i="27" s="1"/>
  <c r="AW100" i="27" s="1"/>
  <c r="AX100" i="27" s="1"/>
  <c r="AY100" i="27" s="1"/>
  <c r="AZ100" i="27" s="1"/>
  <c r="G91" i="27"/>
  <c r="AQ1402" i="27"/>
  <c r="AR1402" i="27" s="1"/>
  <c r="AS1402" i="27" s="1"/>
  <c r="AT1402" i="27" s="1"/>
  <c r="AU1402" i="27" s="1"/>
  <c r="AV1402" i="27" s="1"/>
  <c r="AW1402" i="27" s="1"/>
  <c r="AX1402" i="27" s="1"/>
  <c r="AY1402" i="27" s="1"/>
  <c r="AZ1402" i="27" s="1"/>
  <c r="G1037" i="27"/>
  <c r="G681" i="27"/>
  <c r="AQ631" i="27"/>
  <c r="AR631" i="27" s="1"/>
  <c r="AS631" i="27" s="1"/>
  <c r="AT631" i="27" s="1"/>
  <c r="AU631" i="27" s="1"/>
  <c r="AV631" i="27" s="1"/>
  <c r="AW631" i="27" s="1"/>
  <c r="AX631" i="27" s="1"/>
  <c r="AY631" i="27" s="1"/>
  <c r="AZ631" i="27" s="1"/>
  <c r="AG18" i="27"/>
  <c r="Z10" i="27"/>
  <c r="I3" i="27"/>
  <c r="B100" i="27"/>
  <c r="C100" i="27" s="1"/>
  <c r="D100" i="27" s="1"/>
  <c r="E100" i="27" s="1"/>
  <c r="F100" i="27" s="1"/>
  <c r="G100" i="27" s="1"/>
  <c r="H100" i="27" s="1"/>
  <c r="I100" i="27" s="1"/>
  <c r="J100" i="27" s="1"/>
  <c r="K100" i="27" s="1"/>
  <c r="L100" i="27" s="1"/>
  <c r="B277" i="27"/>
  <c r="C277" i="27" s="1"/>
  <c r="D277" i="27" s="1"/>
  <c r="E277" i="27" s="1"/>
  <c r="F277" i="27" s="1"/>
  <c r="G277" i="27" s="1"/>
  <c r="H277" i="27" s="1"/>
  <c r="I277" i="27" s="1"/>
  <c r="J277" i="27" s="1"/>
  <c r="K277" i="27" s="1"/>
  <c r="L277" i="27" s="1"/>
  <c r="G327" i="27"/>
  <c r="C445" i="27"/>
  <c r="B690" i="27"/>
  <c r="C690" i="27" s="1"/>
  <c r="D690" i="27" s="1"/>
  <c r="E690" i="27" s="1"/>
  <c r="F690" i="27" s="1"/>
  <c r="G690" i="27" s="1"/>
  <c r="H690" i="27" s="1"/>
  <c r="I690" i="27" s="1"/>
  <c r="J690" i="27" s="1"/>
  <c r="K690" i="27" s="1"/>
  <c r="L690" i="27" s="1"/>
  <c r="AQ869" i="27"/>
  <c r="AR869" i="27" s="1"/>
  <c r="AS869" i="27" s="1"/>
  <c r="AT869" i="27" s="1"/>
  <c r="AU869" i="27" s="1"/>
  <c r="AV869" i="27" s="1"/>
  <c r="AW869" i="27" s="1"/>
  <c r="AX869" i="27" s="1"/>
  <c r="AY869" i="27" s="1"/>
  <c r="AZ869" i="27" s="1"/>
  <c r="C1334" i="27"/>
  <c r="F268" i="27"/>
  <c r="AG395" i="27"/>
  <c r="AH395" i="27" s="1"/>
  <c r="AI395" i="27" s="1"/>
  <c r="AJ395" i="27" s="1"/>
  <c r="AK395" i="27" s="1"/>
  <c r="AL395" i="27" s="1"/>
  <c r="AM395" i="27" s="1"/>
  <c r="AN395" i="27" s="1"/>
  <c r="AO395" i="27" s="1"/>
  <c r="AP395" i="27" s="1"/>
  <c r="F445" i="27"/>
  <c r="F622" i="27"/>
  <c r="M3650" i="27"/>
  <c r="N3650" i="27" s="1"/>
  <c r="O3650" i="27" s="1"/>
  <c r="P3650" i="27" s="1"/>
  <c r="Q3650" i="27" s="1"/>
  <c r="R3650" i="27" s="1"/>
  <c r="S3650" i="27" s="1"/>
  <c r="T3650" i="27" s="1"/>
  <c r="U3650" i="27" s="1"/>
  <c r="V3650" i="27" s="1"/>
  <c r="D3641" i="27"/>
  <c r="D3582" i="27"/>
  <c r="M3591" i="27"/>
  <c r="N3591" i="27" s="1"/>
  <c r="O3591" i="27" s="1"/>
  <c r="P3591" i="27" s="1"/>
  <c r="Q3591" i="27" s="1"/>
  <c r="R3591" i="27" s="1"/>
  <c r="S3591" i="27" s="1"/>
  <c r="T3591" i="27" s="1"/>
  <c r="U3591" i="27" s="1"/>
  <c r="V3591" i="27" s="1"/>
  <c r="M3532" i="27"/>
  <c r="N3532" i="27" s="1"/>
  <c r="O3532" i="27" s="1"/>
  <c r="P3532" i="27" s="1"/>
  <c r="Q3532" i="27" s="1"/>
  <c r="R3532" i="27" s="1"/>
  <c r="S3532" i="27" s="1"/>
  <c r="T3532" i="27" s="1"/>
  <c r="U3532" i="27" s="1"/>
  <c r="V3532" i="27" s="1"/>
  <c r="D3523" i="27"/>
  <c r="M3473" i="27"/>
  <c r="N3473" i="27" s="1"/>
  <c r="O3473" i="27" s="1"/>
  <c r="P3473" i="27" s="1"/>
  <c r="Q3473" i="27" s="1"/>
  <c r="R3473" i="27" s="1"/>
  <c r="S3473" i="27" s="1"/>
  <c r="T3473" i="27" s="1"/>
  <c r="U3473" i="27" s="1"/>
  <c r="V3473" i="27" s="1"/>
  <c r="D3464" i="27"/>
  <c r="M3414" i="27"/>
  <c r="N3414" i="27" s="1"/>
  <c r="O3414" i="27" s="1"/>
  <c r="P3414" i="27" s="1"/>
  <c r="Q3414" i="27" s="1"/>
  <c r="R3414" i="27" s="1"/>
  <c r="S3414" i="27" s="1"/>
  <c r="T3414" i="27" s="1"/>
  <c r="U3414" i="27" s="1"/>
  <c r="V3414" i="27" s="1"/>
  <c r="D3405" i="27"/>
  <c r="M3355" i="27"/>
  <c r="N3355" i="27" s="1"/>
  <c r="O3355" i="27" s="1"/>
  <c r="P3355" i="27" s="1"/>
  <c r="Q3355" i="27" s="1"/>
  <c r="R3355" i="27" s="1"/>
  <c r="S3355" i="27" s="1"/>
  <c r="T3355" i="27" s="1"/>
  <c r="U3355" i="27" s="1"/>
  <c r="V3355" i="27" s="1"/>
  <c r="D3346" i="27"/>
  <c r="M3237" i="27"/>
  <c r="N3237" i="27" s="1"/>
  <c r="O3237" i="27" s="1"/>
  <c r="P3237" i="27" s="1"/>
  <c r="Q3237" i="27" s="1"/>
  <c r="R3237" i="27" s="1"/>
  <c r="S3237" i="27" s="1"/>
  <c r="T3237" i="27" s="1"/>
  <c r="U3237" i="27" s="1"/>
  <c r="V3237" i="27" s="1"/>
  <c r="M3296" i="27"/>
  <c r="N3296" i="27" s="1"/>
  <c r="O3296" i="27" s="1"/>
  <c r="P3296" i="27" s="1"/>
  <c r="Q3296" i="27" s="1"/>
  <c r="R3296" i="27" s="1"/>
  <c r="S3296" i="27" s="1"/>
  <c r="T3296" i="27" s="1"/>
  <c r="U3296" i="27" s="1"/>
  <c r="V3296" i="27" s="1"/>
  <c r="D3169" i="27"/>
  <c r="M3178" i="27"/>
  <c r="N3178" i="27" s="1"/>
  <c r="O3178" i="27" s="1"/>
  <c r="P3178" i="27" s="1"/>
  <c r="Q3178" i="27" s="1"/>
  <c r="R3178" i="27" s="1"/>
  <c r="S3178" i="27" s="1"/>
  <c r="T3178" i="27" s="1"/>
  <c r="U3178" i="27" s="1"/>
  <c r="V3178" i="27" s="1"/>
  <c r="D3287" i="27"/>
  <c r="D3110" i="27"/>
  <c r="D2990" i="27"/>
  <c r="M3119" i="27"/>
  <c r="N3119" i="27" s="1"/>
  <c r="O3119" i="27" s="1"/>
  <c r="P3119" i="27" s="1"/>
  <c r="Q3119" i="27" s="1"/>
  <c r="R3119" i="27" s="1"/>
  <c r="S3119" i="27" s="1"/>
  <c r="T3119" i="27" s="1"/>
  <c r="U3119" i="27" s="1"/>
  <c r="V3119" i="27" s="1"/>
  <c r="M3058" i="27"/>
  <c r="N3058" i="27" s="1"/>
  <c r="O3058" i="27" s="1"/>
  <c r="P3058" i="27" s="1"/>
  <c r="Q3058" i="27" s="1"/>
  <c r="R3058" i="27" s="1"/>
  <c r="S3058" i="27" s="1"/>
  <c r="T3058" i="27" s="1"/>
  <c r="U3058" i="27" s="1"/>
  <c r="V3058" i="27" s="1"/>
  <c r="M2999" i="27"/>
  <c r="N2999" i="27" s="1"/>
  <c r="O2999" i="27" s="1"/>
  <c r="P2999" i="27" s="1"/>
  <c r="Q2999" i="27" s="1"/>
  <c r="R2999" i="27" s="1"/>
  <c r="S2999" i="27" s="1"/>
  <c r="T2999" i="27" s="1"/>
  <c r="U2999" i="27" s="1"/>
  <c r="V2999" i="27" s="1"/>
  <c r="D2931" i="27"/>
  <c r="D3049" i="27"/>
  <c r="M2881" i="27"/>
  <c r="N2881" i="27" s="1"/>
  <c r="O2881" i="27" s="1"/>
  <c r="P2881" i="27" s="1"/>
  <c r="Q2881" i="27" s="1"/>
  <c r="R2881" i="27" s="1"/>
  <c r="S2881" i="27" s="1"/>
  <c r="T2881" i="27" s="1"/>
  <c r="U2881" i="27" s="1"/>
  <c r="V2881" i="27" s="1"/>
  <c r="M2940" i="27"/>
  <c r="N2940" i="27" s="1"/>
  <c r="O2940" i="27" s="1"/>
  <c r="P2940" i="27" s="1"/>
  <c r="Q2940" i="27" s="1"/>
  <c r="R2940" i="27" s="1"/>
  <c r="S2940" i="27" s="1"/>
  <c r="T2940" i="27" s="1"/>
  <c r="U2940" i="27" s="1"/>
  <c r="V2940" i="27" s="1"/>
  <c r="D2872" i="27"/>
  <c r="M2763" i="27"/>
  <c r="N2763" i="27" s="1"/>
  <c r="O2763" i="27" s="1"/>
  <c r="P2763" i="27" s="1"/>
  <c r="Q2763" i="27" s="1"/>
  <c r="R2763" i="27" s="1"/>
  <c r="S2763" i="27" s="1"/>
  <c r="T2763" i="27" s="1"/>
  <c r="U2763" i="27" s="1"/>
  <c r="V2763" i="27" s="1"/>
  <c r="M2822" i="27"/>
  <c r="N2822" i="27" s="1"/>
  <c r="O2822" i="27" s="1"/>
  <c r="P2822" i="27" s="1"/>
  <c r="Q2822" i="27" s="1"/>
  <c r="R2822" i="27" s="1"/>
  <c r="S2822" i="27" s="1"/>
  <c r="T2822" i="27" s="1"/>
  <c r="U2822" i="27" s="1"/>
  <c r="V2822" i="27" s="1"/>
  <c r="D2754" i="27"/>
  <c r="D2695" i="27"/>
  <c r="D2636" i="27"/>
  <c r="M2527" i="27"/>
  <c r="N2527" i="27" s="1"/>
  <c r="O2527" i="27" s="1"/>
  <c r="P2527" i="27" s="1"/>
  <c r="Q2527" i="27" s="1"/>
  <c r="R2527" i="27" s="1"/>
  <c r="S2527" i="27" s="1"/>
  <c r="T2527" i="27" s="1"/>
  <c r="U2527" i="27" s="1"/>
  <c r="V2527" i="27" s="1"/>
  <c r="M2466" i="27"/>
  <c r="N2466" i="27" s="1"/>
  <c r="O2466" i="27" s="1"/>
  <c r="P2466" i="27" s="1"/>
  <c r="Q2466" i="27" s="1"/>
  <c r="R2466" i="27" s="1"/>
  <c r="S2466" i="27" s="1"/>
  <c r="T2466" i="27" s="1"/>
  <c r="U2466" i="27" s="1"/>
  <c r="V2466" i="27" s="1"/>
  <c r="D2339" i="27"/>
  <c r="D3228" i="27"/>
  <c r="D2577" i="27"/>
  <c r="M2407" i="27"/>
  <c r="N2407" i="27" s="1"/>
  <c r="O2407" i="27" s="1"/>
  <c r="P2407" i="27" s="1"/>
  <c r="Q2407" i="27" s="1"/>
  <c r="R2407" i="27" s="1"/>
  <c r="S2407" i="27" s="1"/>
  <c r="T2407" i="27" s="1"/>
  <c r="U2407" i="27" s="1"/>
  <c r="V2407" i="27" s="1"/>
  <c r="M2645" i="27"/>
  <c r="N2645" i="27" s="1"/>
  <c r="O2645" i="27" s="1"/>
  <c r="P2645" i="27" s="1"/>
  <c r="Q2645" i="27" s="1"/>
  <c r="R2645" i="27" s="1"/>
  <c r="S2645" i="27" s="1"/>
  <c r="T2645" i="27" s="1"/>
  <c r="U2645" i="27" s="1"/>
  <c r="V2645" i="27" s="1"/>
  <c r="D2518" i="27"/>
  <c r="D2457" i="27"/>
  <c r="M2348" i="27"/>
  <c r="N2348" i="27" s="1"/>
  <c r="O2348" i="27" s="1"/>
  <c r="P2348" i="27" s="1"/>
  <c r="Q2348" i="27" s="1"/>
  <c r="R2348" i="27" s="1"/>
  <c r="S2348" i="27" s="1"/>
  <c r="T2348" i="27" s="1"/>
  <c r="U2348" i="27" s="1"/>
  <c r="V2348" i="27" s="1"/>
  <c r="M2230" i="27"/>
  <c r="N2230" i="27" s="1"/>
  <c r="O2230" i="27" s="1"/>
  <c r="P2230" i="27" s="1"/>
  <c r="Q2230" i="27" s="1"/>
  <c r="R2230" i="27" s="1"/>
  <c r="S2230" i="27" s="1"/>
  <c r="T2230" i="27" s="1"/>
  <c r="U2230" i="27" s="1"/>
  <c r="V2230" i="27" s="1"/>
  <c r="D2813" i="27"/>
  <c r="M2704" i="27"/>
  <c r="N2704" i="27" s="1"/>
  <c r="O2704" i="27" s="1"/>
  <c r="P2704" i="27" s="1"/>
  <c r="Q2704" i="27" s="1"/>
  <c r="R2704" i="27" s="1"/>
  <c r="S2704" i="27" s="1"/>
  <c r="T2704" i="27" s="1"/>
  <c r="U2704" i="27" s="1"/>
  <c r="V2704" i="27" s="1"/>
  <c r="M2586" i="27"/>
  <c r="N2586" i="27" s="1"/>
  <c r="O2586" i="27" s="1"/>
  <c r="P2586" i="27" s="1"/>
  <c r="Q2586" i="27" s="1"/>
  <c r="R2586" i="27" s="1"/>
  <c r="S2586" i="27" s="1"/>
  <c r="T2586" i="27" s="1"/>
  <c r="U2586" i="27" s="1"/>
  <c r="V2586" i="27" s="1"/>
  <c r="D2398" i="27"/>
  <c r="M2171" i="27"/>
  <c r="N2171" i="27" s="1"/>
  <c r="O2171" i="27" s="1"/>
  <c r="P2171" i="27" s="1"/>
  <c r="Q2171" i="27" s="1"/>
  <c r="R2171" i="27" s="1"/>
  <c r="S2171" i="27" s="1"/>
  <c r="T2171" i="27" s="1"/>
  <c r="U2171" i="27" s="1"/>
  <c r="V2171" i="27" s="1"/>
  <c r="D2221" i="27"/>
  <c r="D2280" i="27"/>
  <c r="D2162" i="27"/>
  <c r="D2044" i="27"/>
  <c r="M1935" i="27"/>
  <c r="N1935" i="27" s="1"/>
  <c r="O1935" i="27" s="1"/>
  <c r="P1935" i="27" s="1"/>
  <c r="Q1935" i="27" s="1"/>
  <c r="R1935" i="27" s="1"/>
  <c r="S1935" i="27" s="1"/>
  <c r="T1935" i="27" s="1"/>
  <c r="U1935" i="27" s="1"/>
  <c r="V1935" i="27" s="1"/>
  <c r="D2103" i="27"/>
  <c r="M1994" i="27"/>
  <c r="N1994" i="27" s="1"/>
  <c r="O1994" i="27" s="1"/>
  <c r="P1994" i="27" s="1"/>
  <c r="Q1994" i="27" s="1"/>
  <c r="R1994" i="27" s="1"/>
  <c r="S1994" i="27" s="1"/>
  <c r="T1994" i="27" s="1"/>
  <c r="U1994" i="27" s="1"/>
  <c r="V1994" i="27" s="1"/>
  <c r="M2289" i="27"/>
  <c r="N2289" i="27" s="1"/>
  <c r="O2289" i="27" s="1"/>
  <c r="P2289" i="27" s="1"/>
  <c r="Q2289" i="27" s="1"/>
  <c r="R2289" i="27" s="1"/>
  <c r="S2289" i="27" s="1"/>
  <c r="T2289" i="27" s="1"/>
  <c r="U2289" i="27" s="1"/>
  <c r="V2289" i="27" s="1"/>
  <c r="M2053" i="27"/>
  <c r="N2053" i="27" s="1"/>
  <c r="O2053" i="27" s="1"/>
  <c r="P2053" i="27" s="1"/>
  <c r="Q2053" i="27" s="1"/>
  <c r="R2053" i="27" s="1"/>
  <c r="S2053" i="27" s="1"/>
  <c r="T2053" i="27" s="1"/>
  <c r="U2053" i="27" s="1"/>
  <c r="V2053" i="27" s="1"/>
  <c r="D1926" i="27"/>
  <c r="M2112" i="27"/>
  <c r="N2112" i="27" s="1"/>
  <c r="O2112" i="27" s="1"/>
  <c r="P2112" i="27" s="1"/>
  <c r="Q2112" i="27" s="1"/>
  <c r="R2112" i="27" s="1"/>
  <c r="S2112" i="27" s="1"/>
  <c r="T2112" i="27" s="1"/>
  <c r="U2112" i="27" s="1"/>
  <c r="V2112" i="27" s="1"/>
  <c r="D1865" i="27"/>
  <c r="M1756" i="27"/>
  <c r="N1756" i="27" s="1"/>
  <c r="O1756" i="27" s="1"/>
  <c r="P1756" i="27" s="1"/>
  <c r="Q1756" i="27" s="1"/>
  <c r="R1756" i="27" s="1"/>
  <c r="S1756" i="27" s="1"/>
  <c r="T1756" i="27" s="1"/>
  <c r="U1756" i="27" s="1"/>
  <c r="V1756" i="27" s="1"/>
  <c r="D1629" i="27"/>
  <c r="M1520" i="27"/>
  <c r="N1520" i="27" s="1"/>
  <c r="O1520" i="27" s="1"/>
  <c r="P1520" i="27" s="1"/>
  <c r="Q1520" i="27" s="1"/>
  <c r="R1520" i="27" s="1"/>
  <c r="S1520" i="27" s="1"/>
  <c r="T1520" i="27" s="1"/>
  <c r="U1520" i="27" s="1"/>
  <c r="V1520" i="27" s="1"/>
  <c r="M1815" i="27"/>
  <c r="N1815" i="27" s="1"/>
  <c r="O1815" i="27" s="1"/>
  <c r="P1815" i="27" s="1"/>
  <c r="Q1815" i="27" s="1"/>
  <c r="R1815" i="27" s="1"/>
  <c r="S1815" i="27" s="1"/>
  <c r="T1815" i="27" s="1"/>
  <c r="U1815" i="27" s="1"/>
  <c r="V1815" i="27" s="1"/>
  <c r="D1688" i="27"/>
  <c r="M1579" i="27"/>
  <c r="N1579" i="27" s="1"/>
  <c r="O1579" i="27" s="1"/>
  <c r="P1579" i="27" s="1"/>
  <c r="Q1579" i="27" s="1"/>
  <c r="R1579" i="27" s="1"/>
  <c r="S1579" i="27" s="1"/>
  <c r="T1579" i="27" s="1"/>
  <c r="U1579" i="27" s="1"/>
  <c r="V1579" i="27" s="1"/>
  <c r="D1985" i="27"/>
  <c r="M1874" i="27"/>
  <c r="N1874" i="27" s="1"/>
  <c r="O1874" i="27" s="1"/>
  <c r="P1874" i="27" s="1"/>
  <c r="Q1874" i="27" s="1"/>
  <c r="R1874" i="27" s="1"/>
  <c r="S1874" i="27" s="1"/>
  <c r="T1874" i="27" s="1"/>
  <c r="U1874" i="27" s="1"/>
  <c r="V1874" i="27" s="1"/>
  <c r="D1747" i="27"/>
  <c r="M1638" i="27"/>
  <c r="N1638" i="27" s="1"/>
  <c r="O1638" i="27" s="1"/>
  <c r="P1638" i="27" s="1"/>
  <c r="Q1638" i="27" s="1"/>
  <c r="R1638" i="27" s="1"/>
  <c r="S1638" i="27" s="1"/>
  <c r="T1638" i="27" s="1"/>
  <c r="U1638" i="27" s="1"/>
  <c r="V1638" i="27" s="1"/>
  <c r="D1570" i="27"/>
  <c r="D1452" i="27"/>
  <c r="M1343" i="27"/>
  <c r="N1343" i="27" s="1"/>
  <c r="O1343" i="27" s="1"/>
  <c r="P1343" i="27" s="1"/>
  <c r="Q1343" i="27" s="1"/>
  <c r="R1343" i="27" s="1"/>
  <c r="S1343" i="27" s="1"/>
  <c r="T1343" i="27" s="1"/>
  <c r="U1343" i="27" s="1"/>
  <c r="V1343" i="27" s="1"/>
  <c r="M1282" i="27"/>
  <c r="N1282" i="27" s="1"/>
  <c r="O1282" i="27" s="1"/>
  <c r="P1282" i="27" s="1"/>
  <c r="Q1282" i="27" s="1"/>
  <c r="R1282" i="27" s="1"/>
  <c r="S1282" i="27" s="1"/>
  <c r="T1282" i="27" s="1"/>
  <c r="U1282" i="27" s="1"/>
  <c r="V1282" i="27" s="1"/>
  <c r="D1155" i="27"/>
  <c r="M1046" i="27"/>
  <c r="N1046" i="27" s="1"/>
  <c r="O1046" i="27" s="1"/>
  <c r="P1046" i="27" s="1"/>
  <c r="Q1046" i="27" s="1"/>
  <c r="R1046" i="27" s="1"/>
  <c r="S1046" i="27" s="1"/>
  <c r="T1046" i="27" s="1"/>
  <c r="U1046" i="27" s="1"/>
  <c r="V1046" i="27" s="1"/>
  <c r="D919" i="27"/>
  <c r="M810" i="27"/>
  <c r="N810" i="27" s="1"/>
  <c r="O810" i="27" s="1"/>
  <c r="P810" i="27" s="1"/>
  <c r="Q810" i="27" s="1"/>
  <c r="R810" i="27" s="1"/>
  <c r="S810" i="27" s="1"/>
  <c r="T810" i="27" s="1"/>
  <c r="U810" i="27" s="1"/>
  <c r="V810" i="27" s="1"/>
  <c r="D1806" i="27"/>
  <c r="M1402" i="27"/>
  <c r="N1402" i="27" s="1"/>
  <c r="O1402" i="27" s="1"/>
  <c r="P1402" i="27" s="1"/>
  <c r="Q1402" i="27" s="1"/>
  <c r="R1402" i="27" s="1"/>
  <c r="S1402" i="27" s="1"/>
  <c r="T1402" i="27" s="1"/>
  <c r="U1402" i="27" s="1"/>
  <c r="V1402" i="27" s="1"/>
  <c r="D1214" i="27"/>
  <c r="M1105" i="27"/>
  <c r="N1105" i="27" s="1"/>
  <c r="O1105" i="27" s="1"/>
  <c r="P1105" i="27" s="1"/>
  <c r="Q1105" i="27" s="1"/>
  <c r="R1105" i="27" s="1"/>
  <c r="S1105" i="27" s="1"/>
  <c r="T1105" i="27" s="1"/>
  <c r="U1105" i="27" s="1"/>
  <c r="V1105" i="27" s="1"/>
  <c r="D978" i="27"/>
  <c r="M869" i="27"/>
  <c r="N869" i="27" s="1"/>
  <c r="O869" i="27" s="1"/>
  <c r="P869" i="27" s="1"/>
  <c r="Q869" i="27" s="1"/>
  <c r="R869" i="27" s="1"/>
  <c r="S869" i="27" s="1"/>
  <c r="T869" i="27" s="1"/>
  <c r="U869" i="27" s="1"/>
  <c r="V869" i="27" s="1"/>
  <c r="M1697" i="27"/>
  <c r="N1697" i="27" s="1"/>
  <c r="O1697" i="27" s="1"/>
  <c r="P1697" i="27" s="1"/>
  <c r="Q1697" i="27" s="1"/>
  <c r="R1697" i="27" s="1"/>
  <c r="S1697" i="27" s="1"/>
  <c r="T1697" i="27" s="1"/>
  <c r="U1697" i="27" s="1"/>
  <c r="V1697" i="27" s="1"/>
  <c r="D1511" i="27"/>
  <c r="M1461" i="27"/>
  <c r="N1461" i="27" s="1"/>
  <c r="O1461" i="27" s="1"/>
  <c r="P1461" i="27" s="1"/>
  <c r="Q1461" i="27" s="1"/>
  <c r="R1461" i="27" s="1"/>
  <c r="S1461" i="27" s="1"/>
  <c r="T1461" i="27" s="1"/>
  <c r="U1461" i="27" s="1"/>
  <c r="V1461" i="27" s="1"/>
  <c r="D1334" i="27"/>
  <c r="D1273" i="27"/>
  <c r="M1164" i="27"/>
  <c r="N1164" i="27" s="1"/>
  <c r="O1164" i="27" s="1"/>
  <c r="P1164" i="27" s="1"/>
  <c r="Q1164" i="27" s="1"/>
  <c r="R1164" i="27" s="1"/>
  <c r="S1164" i="27" s="1"/>
  <c r="T1164" i="27" s="1"/>
  <c r="U1164" i="27" s="1"/>
  <c r="V1164" i="27" s="1"/>
  <c r="D1037" i="27"/>
  <c r="M928" i="27"/>
  <c r="N928" i="27" s="1"/>
  <c r="O928" i="27" s="1"/>
  <c r="P928" i="27" s="1"/>
  <c r="Q928" i="27" s="1"/>
  <c r="R928" i="27" s="1"/>
  <c r="S928" i="27" s="1"/>
  <c r="T928" i="27" s="1"/>
  <c r="U928" i="27" s="1"/>
  <c r="V928" i="27" s="1"/>
  <c r="M1223" i="27"/>
  <c r="N1223" i="27" s="1"/>
  <c r="O1223" i="27" s="1"/>
  <c r="P1223" i="27" s="1"/>
  <c r="Q1223" i="27" s="1"/>
  <c r="R1223" i="27" s="1"/>
  <c r="S1223" i="27" s="1"/>
  <c r="T1223" i="27" s="1"/>
  <c r="U1223" i="27" s="1"/>
  <c r="V1223" i="27" s="1"/>
  <c r="M690" i="27"/>
  <c r="N690" i="27" s="1"/>
  <c r="O690" i="27" s="1"/>
  <c r="P690" i="27" s="1"/>
  <c r="Q690" i="27" s="1"/>
  <c r="R690" i="27" s="1"/>
  <c r="S690" i="27" s="1"/>
  <c r="T690" i="27" s="1"/>
  <c r="U690" i="27" s="1"/>
  <c r="V690" i="27" s="1"/>
  <c r="D1096" i="27"/>
  <c r="D742" i="27"/>
  <c r="D681" i="27"/>
  <c r="M572" i="27"/>
  <c r="N572" i="27" s="1"/>
  <c r="O572" i="27" s="1"/>
  <c r="P572" i="27" s="1"/>
  <c r="Q572" i="27" s="1"/>
  <c r="R572" i="27" s="1"/>
  <c r="S572" i="27" s="1"/>
  <c r="T572" i="27" s="1"/>
  <c r="U572" i="27" s="1"/>
  <c r="V572" i="27" s="1"/>
  <c r="D445" i="27"/>
  <c r="M336" i="27"/>
  <c r="N336" i="27" s="1"/>
  <c r="O336" i="27" s="1"/>
  <c r="P336" i="27" s="1"/>
  <c r="Q336" i="27" s="1"/>
  <c r="R336" i="27" s="1"/>
  <c r="S336" i="27" s="1"/>
  <c r="T336" i="27" s="1"/>
  <c r="U336" i="27" s="1"/>
  <c r="V336" i="27" s="1"/>
  <c r="D209" i="27"/>
  <c r="M100" i="27"/>
  <c r="N100" i="27" s="1"/>
  <c r="O100" i="27" s="1"/>
  <c r="P100" i="27" s="1"/>
  <c r="Q100" i="27" s="1"/>
  <c r="R100" i="27" s="1"/>
  <c r="S100" i="27" s="1"/>
  <c r="T100" i="27" s="1"/>
  <c r="U100" i="27" s="1"/>
  <c r="V100" i="27" s="1"/>
  <c r="BA3650" i="27"/>
  <c r="BB3650" i="27" s="1"/>
  <c r="BC3650" i="27" s="1"/>
  <c r="BD3650" i="27" s="1"/>
  <c r="BE3650" i="27" s="1"/>
  <c r="BF3650" i="27" s="1"/>
  <c r="BG3650" i="27" s="1"/>
  <c r="BH3650" i="27" s="1"/>
  <c r="BI3650" i="27" s="1"/>
  <c r="BJ3650" i="27" s="1"/>
  <c r="H3641" i="27"/>
  <c r="H3582" i="27"/>
  <c r="BA3591" i="27"/>
  <c r="BB3591" i="27" s="1"/>
  <c r="BC3591" i="27" s="1"/>
  <c r="BD3591" i="27" s="1"/>
  <c r="BE3591" i="27" s="1"/>
  <c r="BF3591" i="27" s="1"/>
  <c r="BG3591" i="27" s="1"/>
  <c r="BH3591" i="27" s="1"/>
  <c r="BI3591" i="27" s="1"/>
  <c r="BJ3591" i="27" s="1"/>
  <c r="BA3532" i="27"/>
  <c r="BB3532" i="27" s="1"/>
  <c r="BC3532" i="27" s="1"/>
  <c r="BD3532" i="27" s="1"/>
  <c r="BE3532" i="27" s="1"/>
  <c r="BF3532" i="27" s="1"/>
  <c r="BG3532" i="27" s="1"/>
  <c r="BH3532" i="27" s="1"/>
  <c r="BI3532" i="27" s="1"/>
  <c r="BJ3532" i="27" s="1"/>
  <c r="H3523" i="27"/>
  <c r="BA3473" i="27"/>
  <c r="BB3473" i="27" s="1"/>
  <c r="BC3473" i="27" s="1"/>
  <c r="BD3473" i="27" s="1"/>
  <c r="BE3473" i="27" s="1"/>
  <c r="BF3473" i="27" s="1"/>
  <c r="BG3473" i="27" s="1"/>
  <c r="BH3473" i="27" s="1"/>
  <c r="BI3473" i="27" s="1"/>
  <c r="BJ3473" i="27" s="1"/>
  <c r="H3464" i="27"/>
  <c r="BA3414" i="27"/>
  <c r="BB3414" i="27" s="1"/>
  <c r="BC3414" i="27" s="1"/>
  <c r="BD3414" i="27" s="1"/>
  <c r="BE3414" i="27" s="1"/>
  <c r="BF3414" i="27" s="1"/>
  <c r="BG3414" i="27" s="1"/>
  <c r="BH3414" i="27" s="1"/>
  <c r="BI3414" i="27" s="1"/>
  <c r="BJ3414" i="27" s="1"/>
  <c r="H3405" i="27"/>
  <c r="BA3355" i="27"/>
  <c r="BB3355" i="27" s="1"/>
  <c r="BC3355" i="27" s="1"/>
  <c r="BD3355" i="27" s="1"/>
  <c r="BE3355" i="27" s="1"/>
  <c r="BF3355" i="27" s="1"/>
  <c r="BG3355" i="27" s="1"/>
  <c r="BH3355" i="27" s="1"/>
  <c r="BI3355" i="27" s="1"/>
  <c r="BJ3355" i="27" s="1"/>
  <c r="BA3237" i="27"/>
  <c r="BB3237" i="27" s="1"/>
  <c r="BC3237" i="27" s="1"/>
  <c r="BD3237" i="27" s="1"/>
  <c r="BE3237" i="27" s="1"/>
  <c r="BF3237" i="27" s="1"/>
  <c r="BG3237" i="27" s="1"/>
  <c r="BH3237" i="27" s="1"/>
  <c r="BI3237" i="27" s="1"/>
  <c r="BJ3237" i="27" s="1"/>
  <c r="BA3296" i="27"/>
  <c r="BB3296" i="27" s="1"/>
  <c r="BC3296" i="27" s="1"/>
  <c r="BD3296" i="27" s="1"/>
  <c r="BE3296" i="27" s="1"/>
  <c r="BF3296" i="27" s="1"/>
  <c r="BG3296" i="27" s="1"/>
  <c r="BH3296" i="27" s="1"/>
  <c r="BI3296" i="27" s="1"/>
  <c r="BJ3296" i="27" s="1"/>
  <c r="H3169" i="27"/>
  <c r="H3346" i="27"/>
  <c r="H3287" i="27"/>
  <c r="H3228" i="27"/>
  <c r="BA3178" i="27"/>
  <c r="BB3178" i="27" s="1"/>
  <c r="BC3178" i="27" s="1"/>
  <c r="BD3178" i="27" s="1"/>
  <c r="BE3178" i="27" s="1"/>
  <c r="BF3178" i="27" s="1"/>
  <c r="BG3178" i="27" s="1"/>
  <c r="BH3178" i="27" s="1"/>
  <c r="BI3178" i="27" s="1"/>
  <c r="BJ3178" i="27" s="1"/>
  <c r="H3110" i="27"/>
  <c r="BA3119" i="27"/>
  <c r="BB3119" i="27" s="1"/>
  <c r="BC3119" i="27" s="1"/>
  <c r="BD3119" i="27" s="1"/>
  <c r="BE3119" i="27" s="1"/>
  <c r="BF3119" i="27" s="1"/>
  <c r="BG3119" i="27" s="1"/>
  <c r="BH3119" i="27" s="1"/>
  <c r="BI3119" i="27" s="1"/>
  <c r="BJ3119" i="27" s="1"/>
  <c r="BA3058" i="27"/>
  <c r="BB3058" i="27" s="1"/>
  <c r="BC3058" i="27" s="1"/>
  <c r="BD3058" i="27" s="1"/>
  <c r="BE3058" i="27" s="1"/>
  <c r="BF3058" i="27" s="1"/>
  <c r="BG3058" i="27" s="1"/>
  <c r="BH3058" i="27" s="1"/>
  <c r="BI3058" i="27" s="1"/>
  <c r="BJ3058" i="27" s="1"/>
  <c r="H2990" i="27"/>
  <c r="H3049" i="27"/>
  <c r="BA2999" i="27"/>
  <c r="BB2999" i="27" s="1"/>
  <c r="BC2999" i="27" s="1"/>
  <c r="BD2999" i="27" s="1"/>
  <c r="BE2999" i="27" s="1"/>
  <c r="BF2999" i="27" s="1"/>
  <c r="BG2999" i="27" s="1"/>
  <c r="BH2999" i="27" s="1"/>
  <c r="BI2999" i="27" s="1"/>
  <c r="BJ2999" i="27" s="1"/>
  <c r="H2931" i="27"/>
  <c r="BA2940" i="27"/>
  <c r="BB2940" i="27" s="1"/>
  <c r="BC2940" i="27" s="1"/>
  <c r="BD2940" i="27" s="1"/>
  <c r="BE2940" i="27" s="1"/>
  <c r="BF2940" i="27" s="1"/>
  <c r="BG2940" i="27" s="1"/>
  <c r="BH2940" i="27" s="1"/>
  <c r="BI2940" i="27" s="1"/>
  <c r="BJ2940" i="27" s="1"/>
  <c r="BA2881" i="27"/>
  <c r="BB2881" i="27" s="1"/>
  <c r="BC2881" i="27" s="1"/>
  <c r="BD2881" i="27" s="1"/>
  <c r="BE2881" i="27" s="1"/>
  <c r="BF2881" i="27" s="1"/>
  <c r="BG2881" i="27" s="1"/>
  <c r="BH2881" i="27" s="1"/>
  <c r="BI2881" i="27" s="1"/>
  <c r="BJ2881" i="27" s="1"/>
  <c r="H2872" i="27"/>
  <c r="BA2763" i="27"/>
  <c r="BB2763" i="27" s="1"/>
  <c r="BC2763" i="27" s="1"/>
  <c r="BD2763" i="27" s="1"/>
  <c r="BE2763" i="27" s="1"/>
  <c r="BF2763" i="27" s="1"/>
  <c r="BG2763" i="27" s="1"/>
  <c r="BH2763" i="27" s="1"/>
  <c r="BI2763" i="27" s="1"/>
  <c r="BJ2763" i="27" s="1"/>
  <c r="BA2822" i="27"/>
  <c r="BB2822" i="27" s="1"/>
  <c r="BC2822" i="27" s="1"/>
  <c r="BD2822" i="27" s="1"/>
  <c r="BE2822" i="27" s="1"/>
  <c r="BF2822" i="27" s="1"/>
  <c r="BG2822" i="27" s="1"/>
  <c r="BH2822" i="27" s="1"/>
  <c r="BI2822" i="27" s="1"/>
  <c r="BJ2822" i="27" s="1"/>
  <c r="H2636" i="27"/>
  <c r="BA2527" i="27"/>
  <c r="BB2527" i="27" s="1"/>
  <c r="BC2527" i="27" s="1"/>
  <c r="BD2527" i="27" s="1"/>
  <c r="BE2527" i="27" s="1"/>
  <c r="BF2527" i="27" s="1"/>
  <c r="BG2527" i="27" s="1"/>
  <c r="BH2527" i="27" s="1"/>
  <c r="BI2527" i="27" s="1"/>
  <c r="BJ2527" i="27" s="1"/>
  <c r="BA2466" i="27"/>
  <c r="BB2466" i="27" s="1"/>
  <c r="BC2466" i="27" s="1"/>
  <c r="BD2466" i="27" s="1"/>
  <c r="BE2466" i="27" s="1"/>
  <c r="BF2466" i="27" s="1"/>
  <c r="BG2466" i="27" s="1"/>
  <c r="BH2466" i="27" s="1"/>
  <c r="BI2466" i="27" s="1"/>
  <c r="BJ2466" i="27" s="1"/>
  <c r="H2339" i="27"/>
  <c r="H2813" i="27"/>
  <c r="BA2704" i="27"/>
  <c r="BB2704" i="27" s="1"/>
  <c r="BC2704" i="27" s="1"/>
  <c r="BD2704" i="27" s="1"/>
  <c r="BE2704" i="27" s="1"/>
  <c r="BF2704" i="27" s="1"/>
  <c r="BG2704" i="27" s="1"/>
  <c r="BH2704" i="27" s="1"/>
  <c r="BI2704" i="27" s="1"/>
  <c r="BJ2704" i="27" s="1"/>
  <c r="H2577" i="27"/>
  <c r="BA2407" i="27"/>
  <c r="BB2407" i="27" s="1"/>
  <c r="BC2407" i="27" s="1"/>
  <c r="BD2407" i="27" s="1"/>
  <c r="BE2407" i="27" s="1"/>
  <c r="BF2407" i="27" s="1"/>
  <c r="BG2407" i="27" s="1"/>
  <c r="BH2407" i="27" s="1"/>
  <c r="BI2407" i="27" s="1"/>
  <c r="BJ2407" i="27" s="1"/>
  <c r="H2754" i="27"/>
  <c r="H2518" i="27"/>
  <c r="H2457" i="27"/>
  <c r="BA2348" i="27"/>
  <c r="BB2348" i="27" s="1"/>
  <c r="BC2348" i="27" s="1"/>
  <c r="BD2348" i="27" s="1"/>
  <c r="BE2348" i="27" s="1"/>
  <c r="BF2348" i="27" s="1"/>
  <c r="BG2348" i="27" s="1"/>
  <c r="BH2348" i="27" s="1"/>
  <c r="BI2348" i="27" s="1"/>
  <c r="BJ2348" i="27" s="1"/>
  <c r="BA2645" i="27"/>
  <c r="BB2645" i="27" s="1"/>
  <c r="BC2645" i="27" s="1"/>
  <c r="BD2645" i="27" s="1"/>
  <c r="BE2645" i="27" s="1"/>
  <c r="BF2645" i="27" s="1"/>
  <c r="BG2645" i="27" s="1"/>
  <c r="BH2645" i="27" s="1"/>
  <c r="BI2645" i="27" s="1"/>
  <c r="BJ2645" i="27" s="1"/>
  <c r="BA2230" i="27"/>
  <c r="BB2230" i="27" s="1"/>
  <c r="BC2230" i="27" s="1"/>
  <c r="BD2230" i="27" s="1"/>
  <c r="BE2230" i="27" s="1"/>
  <c r="BF2230" i="27" s="1"/>
  <c r="BG2230" i="27" s="1"/>
  <c r="BH2230" i="27" s="1"/>
  <c r="BI2230" i="27" s="1"/>
  <c r="BJ2230" i="27" s="1"/>
  <c r="H2695" i="27"/>
  <c r="H2221" i="27"/>
  <c r="BA2586" i="27"/>
  <c r="BB2586" i="27" s="1"/>
  <c r="BC2586" i="27" s="1"/>
  <c r="BD2586" i="27" s="1"/>
  <c r="BE2586" i="27" s="1"/>
  <c r="BF2586" i="27" s="1"/>
  <c r="BG2586" i="27" s="1"/>
  <c r="BH2586" i="27" s="1"/>
  <c r="BI2586" i="27" s="1"/>
  <c r="BJ2586" i="27" s="1"/>
  <c r="H2398" i="27"/>
  <c r="H2162" i="27"/>
  <c r="H2280" i="27"/>
  <c r="BA2289" i="27"/>
  <c r="BB2289" i="27" s="1"/>
  <c r="BC2289" i="27" s="1"/>
  <c r="BD2289" i="27" s="1"/>
  <c r="BE2289" i="27" s="1"/>
  <c r="BF2289" i="27" s="1"/>
  <c r="BG2289" i="27" s="1"/>
  <c r="BH2289" i="27" s="1"/>
  <c r="BI2289" i="27" s="1"/>
  <c r="BJ2289" i="27" s="1"/>
  <c r="H2044" i="27"/>
  <c r="BA1935" i="27"/>
  <c r="BB1935" i="27" s="1"/>
  <c r="BC1935" i="27" s="1"/>
  <c r="BD1935" i="27" s="1"/>
  <c r="BE1935" i="27" s="1"/>
  <c r="BF1935" i="27" s="1"/>
  <c r="BG1935" i="27" s="1"/>
  <c r="BH1935" i="27" s="1"/>
  <c r="BI1935" i="27" s="1"/>
  <c r="BJ1935" i="27" s="1"/>
  <c r="H2103" i="27"/>
  <c r="BA1994" i="27"/>
  <c r="BB1994" i="27" s="1"/>
  <c r="BC1994" i="27" s="1"/>
  <c r="BD1994" i="27" s="1"/>
  <c r="BE1994" i="27" s="1"/>
  <c r="BF1994" i="27" s="1"/>
  <c r="BG1994" i="27" s="1"/>
  <c r="BH1994" i="27" s="1"/>
  <c r="BI1994" i="27" s="1"/>
  <c r="BJ1994" i="27" s="1"/>
  <c r="BA2171" i="27"/>
  <c r="BB2171" i="27" s="1"/>
  <c r="BC2171" i="27" s="1"/>
  <c r="BD2171" i="27" s="1"/>
  <c r="BE2171" i="27" s="1"/>
  <c r="BF2171" i="27" s="1"/>
  <c r="BG2171" i="27" s="1"/>
  <c r="BH2171" i="27" s="1"/>
  <c r="BI2171" i="27" s="1"/>
  <c r="BJ2171" i="27" s="1"/>
  <c r="BA2053" i="27"/>
  <c r="BB2053" i="27" s="1"/>
  <c r="BC2053" i="27" s="1"/>
  <c r="BD2053" i="27" s="1"/>
  <c r="BE2053" i="27" s="1"/>
  <c r="BF2053" i="27" s="1"/>
  <c r="BG2053" i="27" s="1"/>
  <c r="BH2053" i="27" s="1"/>
  <c r="BI2053" i="27" s="1"/>
  <c r="BJ2053" i="27" s="1"/>
  <c r="H1926" i="27"/>
  <c r="H1865" i="27"/>
  <c r="BA1756" i="27"/>
  <c r="BB1756" i="27" s="1"/>
  <c r="BC1756" i="27" s="1"/>
  <c r="BD1756" i="27" s="1"/>
  <c r="BE1756" i="27" s="1"/>
  <c r="BF1756" i="27" s="1"/>
  <c r="BG1756" i="27" s="1"/>
  <c r="BH1756" i="27" s="1"/>
  <c r="BI1756" i="27" s="1"/>
  <c r="BJ1756" i="27" s="1"/>
  <c r="H1629" i="27"/>
  <c r="BA1520" i="27"/>
  <c r="BB1520" i="27" s="1"/>
  <c r="BC1520" i="27" s="1"/>
  <c r="BD1520" i="27" s="1"/>
  <c r="BE1520" i="27" s="1"/>
  <c r="BF1520" i="27" s="1"/>
  <c r="BG1520" i="27" s="1"/>
  <c r="BH1520" i="27" s="1"/>
  <c r="BI1520" i="27" s="1"/>
  <c r="BJ1520" i="27" s="1"/>
  <c r="H1985" i="27"/>
  <c r="BA1815" i="27"/>
  <c r="BB1815" i="27" s="1"/>
  <c r="BC1815" i="27" s="1"/>
  <c r="BD1815" i="27" s="1"/>
  <c r="BE1815" i="27" s="1"/>
  <c r="BF1815" i="27" s="1"/>
  <c r="BG1815" i="27" s="1"/>
  <c r="BH1815" i="27" s="1"/>
  <c r="BI1815" i="27" s="1"/>
  <c r="BJ1815" i="27" s="1"/>
  <c r="H1688" i="27"/>
  <c r="BA1579" i="27"/>
  <c r="BB1579" i="27" s="1"/>
  <c r="BC1579" i="27" s="1"/>
  <c r="BD1579" i="27" s="1"/>
  <c r="BE1579" i="27" s="1"/>
  <c r="BF1579" i="27" s="1"/>
  <c r="BG1579" i="27" s="1"/>
  <c r="BH1579" i="27" s="1"/>
  <c r="BI1579" i="27" s="1"/>
  <c r="BJ1579" i="27" s="1"/>
  <c r="BA2112" i="27"/>
  <c r="BB2112" i="27" s="1"/>
  <c r="BC2112" i="27" s="1"/>
  <c r="BD2112" i="27" s="1"/>
  <c r="BE2112" i="27" s="1"/>
  <c r="BF2112" i="27" s="1"/>
  <c r="BG2112" i="27" s="1"/>
  <c r="BH2112" i="27" s="1"/>
  <c r="BI2112" i="27" s="1"/>
  <c r="BJ2112" i="27" s="1"/>
  <c r="BA1874" i="27"/>
  <c r="BB1874" i="27" s="1"/>
  <c r="BC1874" i="27" s="1"/>
  <c r="BD1874" i="27" s="1"/>
  <c r="BE1874" i="27" s="1"/>
  <c r="BF1874" i="27" s="1"/>
  <c r="BG1874" i="27" s="1"/>
  <c r="BH1874" i="27" s="1"/>
  <c r="BI1874" i="27" s="1"/>
  <c r="BJ1874" i="27" s="1"/>
  <c r="H1747" i="27"/>
  <c r="BA1638" i="27"/>
  <c r="BB1638" i="27" s="1"/>
  <c r="BC1638" i="27" s="1"/>
  <c r="BD1638" i="27" s="1"/>
  <c r="BE1638" i="27" s="1"/>
  <c r="BF1638" i="27" s="1"/>
  <c r="BG1638" i="27" s="1"/>
  <c r="BH1638" i="27" s="1"/>
  <c r="BI1638" i="27" s="1"/>
  <c r="BJ1638" i="27" s="1"/>
  <c r="H1806" i="27"/>
  <c r="BA1697" i="27"/>
  <c r="BB1697" i="27" s="1"/>
  <c r="BC1697" i="27" s="1"/>
  <c r="BD1697" i="27" s="1"/>
  <c r="BE1697" i="27" s="1"/>
  <c r="BF1697" i="27" s="1"/>
  <c r="BG1697" i="27" s="1"/>
  <c r="BH1697" i="27" s="1"/>
  <c r="BI1697" i="27" s="1"/>
  <c r="BJ1697" i="27" s="1"/>
  <c r="H1452" i="27"/>
  <c r="BA1343" i="27"/>
  <c r="BB1343" i="27" s="1"/>
  <c r="BC1343" i="27" s="1"/>
  <c r="BD1343" i="27" s="1"/>
  <c r="BE1343" i="27" s="1"/>
  <c r="BF1343" i="27" s="1"/>
  <c r="BG1343" i="27" s="1"/>
  <c r="BH1343" i="27" s="1"/>
  <c r="BI1343" i="27" s="1"/>
  <c r="BJ1343" i="27" s="1"/>
  <c r="BA1282" i="27"/>
  <c r="BB1282" i="27" s="1"/>
  <c r="BC1282" i="27" s="1"/>
  <c r="BD1282" i="27" s="1"/>
  <c r="BE1282" i="27" s="1"/>
  <c r="BF1282" i="27" s="1"/>
  <c r="BG1282" i="27" s="1"/>
  <c r="BH1282" i="27" s="1"/>
  <c r="BI1282" i="27" s="1"/>
  <c r="BJ1282" i="27" s="1"/>
  <c r="H1155" i="27"/>
  <c r="BA1046" i="27"/>
  <c r="BB1046" i="27" s="1"/>
  <c r="BC1046" i="27" s="1"/>
  <c r="BD1046" i="27" s="1"/>
  <c r="BE1046" i="27" s="1"/>
  <c r="BF1046" i="27" s="1"/>
  <c r="BG1046" i="27" s="1"/>
  <c r="BH1046" i="27" s="1"/>
  <c r="BI1046" i="27" s="1"/>
  <c r="BJ1046" i="27" s="1"/>
  <c r="H919" i="27"/>
  <c r="BA810" i="27"/>
  <c r="BB810" i="27" s="1"/>
  <c r="BC810" i="27" s="1"/>
  <c r="BD810" i="27" s="1"/>
  <c r="BE810" i="27" s="1"/>
  <c r="BF810" i="27" s="1"/>
  <c r="BG810" i="27" s="1"/>
  <c r="BH810" i="27" s="1"/>
  <c r="BI810" i="27" s="1"/>
  <c r="BJ810" i="27" s="1"/>
  <c r="BA1402" i="27"/>
  <c r="BB1402" i="27" s="1"/>
  <c r="BC1402" i="27" s="1"/>
  <c r="BD1402" i="27" s="1"/>
  <c r="BE1402" i="27" s="1"/>
  <c r="BF1402" i="27" s="1"/>
  <c r="BG1402" i="27" s="1"/>
  <c r="BH1402" i="27" s="1"/>
  <c r="BI1402" i="27" s="1"/>
  <c r="BJ1402" i="27" s="1"/>
  <c r="H1214" i="27"/>
  <c r="BA1105" i="27"/>
  <c r="BB1105" i="27" s="1"/>
  <c r="BC1105" i="27" s="1"/>
  <c r="BD1105" i="27" s="1"/>
  <c r="BE1105" i="27" s="1"/>
  <c r="BF1105" i="27" s="1"/>
  <c r="BG1105" i="27" s="1"/>
  <c r="BH1105" i="27" s="1"/>
  <c r="BI1105" i="27" s="1"/>
  <c r="BJ1105" i="27" s="1"/>
  <c r="H978" i="27"/>
  <c r="BA869" i="27"/>
  <c r="BB869" i="27" s="1"/>
  <c r="BC869" i="27" s="1"/>
  <c r="BD869" i="27" s="1"/>
  <c r="BE869" i="27" s="1"/>
  <c r="BF869" i="27" s="1"/>
  <c r="BG869" i="27" s="1"/>
  <c r="BH869" i="27" s="1"/>
  <c r="BI869" i="27" s="1"/>
  <c r="BJ869" i="27" s="1"/>
  <c r="BA1461" i="27"/>
  <c r="BB1461" i="27" s="1"/>
  <c r="BC1461" i="27" s="1"/>
  <c r="BD1461" i="27" s="1"/>
  <c r="BE1461" i="27" s="1"/>
  <c r="BF1461" i="27" s="1"/>
  <c r="BG1461" i="27" s="1"/>
  <c r="BH1461" i="27" s="1"/>
  <c r="BI1461" i="27" s="1"/>
  <c r="BJ1461" i="27" s="1"/>
  <c r="H1334" i="27"/>
  <c r="H1273" i="27"/>
  <c r="BA1164" i="27"/>
  <c r="BB1164" i="27" s="1"/>
  <c r="BC1164" i="27" s="1"/>
  <c r="BD1164" i="27" s="1"/>
  <c r="BE1164" i="27" s="1"/>
  <c r="BF1164" i="27" s="1"/>
  <c r="BG1164" i="27" s="1"/>
  <c r="BH1164" i="27" s="1"/>
  <c r="BI1164" i="27" s="1"/>
  <c r="BJ1164" i="27" s="1"/>
  <c r="H1037" i="27"/>
  <c r="BA928" i="27"/>
  <c r="BB928" i="27" s="1"/>
  <c r="BC928" i="27" s="1"/>
  <c r="BD928" i="27" s="1"/>
  <c r="BE928" i="27" s="1"/>
  <c r="BF928" i="27" s="1"/>
  <c r="BG928" i="27" s="1"/>
  <c r="BH928" i="27" s="1"/>
  <c r="BI928" i="27" s="1"/>
  <c r="BJ928" i="27" s="1"/>
  <c r="H1393" i="27"/>
  <c r="H860" i="27"/>
  <c r="BA751" i="27"/>
  <c r="BB751" i="27" s="1"/>
  <c r="BC751" i="27" s="1"/>
  <c r="BD751" i="27" s="1"/>
  <c r="BE751" i="27" s="1"/>
  <c r="BF751" i="27" s="1"/>
  <c r="BG751" i="27" s="1"/>
  <c r="BH751" i="27" s="1"/>
  <c r="BI751" i="27" s="1"/>
  <c r="BJ751" i="27" s="1"/>
  <c r="BA690" i="27"/>
  <c r="BB690" i="27" s="1"/>
  <c r="BC690" i="27" s="1"/>
  <c r="BD690" i="27" s="1"/>
  <c r="BE690" i="27" s="1"/>
  <c r="BF690" i="27" s="1"/>
  <c r="BG690" i="27" s="1"/>
  <c r="BH690" i="27" s="1"/>
  <c r="BI690" i="27" s="1"/>
  <c r="BJ690" i="27" s="1"/>
  <c r="BA1223" i="27"/>
  <c r="BB1223" i="27" s="1"/>
  <c r="BC1223" i="27" s="1"/>
  <c r="BD1223" i="27" s="1"/>
  <c r="BE1223" i="27" s="1"/>
  <c r="BF1223" i="27" s="1"/>
  <c r="BG1223" i="27" s="1"/>
  <c r="BH1223" i="27" s="1"/>
  <c r="BI1223" i="27" s="1"/>
  <c r="BJ1223" i="27" s="1"/>
  <c r="H681" i="27"/>
  <c r="BA572" i="27"/>
  <c r="BB572" i="27" s="1"/>
  <c r="BC572" i="27" s="1"/>
  <c r="BD572" i="27" s="1"/>
  <c r="BE572" i="27" s="1"/>
  <c r="BF572" i="27" s="1"/>
  <c r="BG572" i="27" s="1"/>
  <c r="BH572" i="27" s="1"/>
  <c r="BI572" i="27" s="1"/>
  <c r="BJ572" i="27" s="1"/>
  <c r="H445" i="27"/>
  <c r="BA336" i="27"/>
  <c r="BB336" i="27" s="1"/>
  <c r="BC336" i="27" s="1"/>
  <c r="BD336" i="27" s="1"/>
  <c r="BE336" i="27" s="1"/>
  <c r="BF336" i="27" s="1"/>
  <c r="BG336" i="27" s="1"/>
  <c r="BH336" i="27" s="1"/>
  <c r="BI336" i="27" s="1"/>
  <c r="BJ336" i="27" s="1"/>
  <c r="H209" i="27"/>
  <c r="BA100" i="27"/>
  <c r="BB100" i="27" s="1"/>
  <c r="BC100" i="27" s="1"/>
  <c r="BD100" i="27" s="1"/>
  <c r="BE100" i="27" s="1"/>
  <c r="BF100" i="27" s="1"/>
  <c r="BG100" i="27" s="1"/>
  <c r="BH100" i="27" s="1"/>
  <c r="BI100" i="27" s="1"/>
  <c r="BJ100" i="27" s="1"/>
  <c r="H3" i="27"/>
  <c r="H11" i="27"/>
  <c r="F13" i="27" s="1"/>
  <c r="M218" i="27"/>
  <c r="N218" i="27" s="1"/>
  <c r="O218" i="27" s="1"/>
  <c r="P218" i="27" s="1"/>
  <c r="Q218" i="27" s="1"/>
  <c r="R218" i="27" s="1"/>
  <c r="S218" i="27" s="1"/>
  <c r="T218" i="27" s="1"/>
  <c r="U218" i="27" s="1"/>
  <c r="V218" i="27" s="1"/>
  <c r="AG277" i="27"/>
  <c r="AH277" i="27" s="1"/>
  <c r="AI277" i="27" s="1"/>
  <c r="AJ277" i="27" s="1"/>
  <c r="AK277" i="27" s="1"/>
  <c r="AL277" i="27" s="1"/>
  <c r="AM277" i="27" s="1"/>
  <c r="AN277" i="27" s="1"/>
  <c r="AO277" i="27" s="1"/>
  <c r="AP277" i="27" s="1"/>
  <c r="D386" i="27"/>
  <c r="M395" i="27"/>
  <c r="N395" i="27" s="1"/>
  <c r="O395" i="27" s="1"/>
  <c r="P395" i="27" s="1"/>
  <c r="Q395" i="27" s="1"/>
  <c r="R395" i="27" s="1"/>
  <c r="S395" i="27" s="1"/>
  <c r="T395" i="27" s="1"/>
  <c r="U395" i="27" s="1"/>
  <c r="V395" i="27" s="1"/>
  <c r="AG454" i="27"/>
  <c r="AH454" i="27" s="1"/>
  <c r="AI454" i="27" s="1"/>
  <c r="AJ454" i="27" s="1"/>
  <c r="AK454" i="27" s="1"/>
  <c r="AL454" i="27" s="1"/>
  <c r="AM454" i="27" s="1"/>
  <c r="AN454" i="27" s="1"/>
  <c r="AO454" i="27" s="1"/>
  <c r="AP454" i="27" s="1"/>
  <c r="F504" i="27"/>
  <c r="BA513" i="27"/>
  <c r="BB513" i="27" s="1"/>
  <c r="BC513" i="27" s="1"/>
  <c r="BD513" i="27" s="1"/>
  <c r="BE513" i="27" s="1"/>
  <c r="BF513" i="27" s="1"/>
  <c r="BG513" i="27" s="1"/>
  <c r="BH513" i="27" s="1"/>
  <c r="BI513" i="27" s="1"/>
  <c r="BJ513" i="27" s="1"/>
  <c r="D563" i="27"/>
  <c r="H622" i="27"/>
  <c r="AG631" i="27"/>
  <c r="AH631" i="27" s="1"/>
  <c r="AI631" i="27" s="1"/>
  <c r="AJ631" i="27" s="1"/>
  <c r="AK631" i="27" s="1"/>
  <c r="AL631" i="27" s="1"/>
  <c r="AM631" i="27" s="1"/>
  <c r="AN631" i="27" s="1"/>
  <c r="AO631" i="27" s="1"/>
  <c r="AP631" i="27" s="1"/>
  <c r="F742" i="27"/>
  <c r="D801" i="27"/>
  <c r="BA987" i="27"/>
  <c r="BB987" i="27" s="1"/>
  <c r="BC987" i="27" s="1"/>
  <c r="BD987" i="27" s="1"/>
  <c r="BE987" i="27" s="1"/>
  <c r="BF987" i="27" s="1"/>
  <c r="BG987" i="27" s="1"/>
  <c r="BH987" i="27" s="1"/>
  <c r="BI987" i="27" s="1"/>
  <c r="BJ987" i="27" s="1"/>
  <c r="D1393" i="27"/>
  <c r="F3641" i="27"/>
  <c r="AG3650" i="27"/>
  <c r="AH3650" i="27" s="1"/>
  <c r="AI3650" i="27" s="1"/>
  <c r="AJ3650" i="27" s="1"/>
  <c r="AK3650" i="27" s="1"/>
  <c r="AL3650" i="27" s="1"/>
  <c r="AM3650" i="27" s="1"/>
  <c r="AN3650" i="27" s="1"/>
  <c r="AO3650" i="27" s="1"/>
  <c r="AP3650" i="27" s="1"/>
  <c r="AG3591" i="27"/>
  <c r="AH3591" i="27" s="1"/>
  <c r="AI3591" i="27" s="1"/>
  <c r="AJ3591" i="27" s="1"/>
  <c r="AK3591" i="27" s="1"/>
  <c r="AL3591" i="27" s="1"/>
  <c r="AM3591" i="27" s="1"/>
  <c r="AN3591" i="27" s="1"/>
  <c r="AO3591" i="27" s="1"/>
  <c r="AP3591" i="27" s="1"/>
  <c r="F3582" i="27"/>
  <c r="AG3532" i="27"/>
  <c r="AH3532" i="27" s="1"/>
  <c r="AI3532" i="27" s="1"/>
  <c r="AJ3532" i="27" s="1"/>
  <c r="AK3532" i="27" s="1"/>
  <c r="AL3532" i="27" s="1"/>
  <c r="AM3532" i="27" s="1"/>
  <c r="AN3532" i="27" s="1"/>
  <c r="AO3532" i="27" s="1"/>
  <c r="AP3532" i="27" s="1"/>
  <c r="AG3473" i="27"/>
  <c r="AH3473" i="27" s="1"/>
  <c r="AI3473" i="27" s="1"/>
  <c r="AJ3473" i="27" s="1"/>
  <c r="AK3473" i="27" s="1"/>
  <c r="AL3473" i="27" s="1"/>
  <c r="AM3473" i="27" s="1"/>
  <c r="AN3473" i="27" s="1"/>
  <c r="AO3473" i="27" s="1"/>
  <c r="AP3473" i="27" s="1"/>
  <c r="F3464" i="27"/>
  <c r="F3523" i="27"/>
  <c r="AG3414" i="27"/>
  <c r="AH3414" i="27" s="1"/>
  <c r="AI3414" i="27" s="1"/>
  <c r="AJ3414" i="27" s="1"/>
  <c r="AK3414" i="27" s="1"/>
  <c r="AL3414" i="27" s="1"/>
  <c r="AM3414" i="27" s="1"/>
  <c r="AN3414" i="27" s="1"/>
  <c r="AO3414" i="27" s="1"/>
  <c r="AP3414" i="27" s="1"/>
  <c r="F3405" i="27"/>
  <c r="AG3355" i="27"/>
  <c r="AH3355" i="27" s="1"/>
  <c r="AI3355" i="27" s="1"/>
  <c r="AJ3355" i="27" s="1"/>
  <c r="AK3355" i="27" s="1"/>
  <c r="AL3355" i="27" s="1"/>
  <c r="AM3355" i="27" s="1"/>
  <c r="AN3355" i="27" s="1"/>
  <c r="AO3355" i="27" s="1"/>
  <c r="AP3355" i="27" s="1"/>
  <c r="F3346" i="27"/>
  <c r="AG3237" i="27"/>
  <c r="AH3237" i="27" s="1"/>
  <c r="AI3237" i="27" s="1"/>
  <c r="AJ3237" i="27" s="1"/>
  <c r="AK3237" i="27" s="1"/>
  <c r="AL3237" i="27" s="1"/>
  <c r="AM3237" i="27" s="1"/>
  <c r="AN3237" i="27" s="1"/>
  <c r="AO3237" i="27" s="1"/>
  <c r="AP3237" i="27" s="1"/>
  <c r="F3228" i="27"/>
  <c r="AG3296" i="27"/>
  <c r="AH3296" i="27" s="1"/>
  <c r="AI3296" i="27" s="1"/>
  <c r="AJ3296" i="27" s="1"/>
  <c r="AK3296" i="27" s="1"/>
  <c r="AL3296" i="27" s="1"/>
  <c r="AM3296" i="27" s="1"/>
  <c r="AN3296" i="27" s="1"/>
  <c r="AO3296" i="27" s="1"/>
  <c r="AP3296" i="27" s="1"/>
  <c r="F3287" i="27"/>
  <c r="AG3178" i="27"/>
  <c r="AH3178" i="27" s="1"/>
  <c r="AI3178" i="27" s="1"/>
  <c r="AJ3178" i="27" s="1"/>
  <c r="AK3178" i="27" s="1"/>
  <c r="AL3178" i="27" s="1"/>
  <c r="AM3178" i="27" s="1"/>
  <c r="AN3178" i="27" s="1"/>
  <c r="AO3178" i="27" s="1"/>
  <c r="AP3178" i="27" s="1"/>
  <c r="F3169" i="27"/>
  <c r="F3110" i="27"/>
  <c r="F3049" i="27"/>
  <c r="AG2999" i="27"/>
  <c r="AH2999" i="27" s="1"/>
  <c r="AI2999" i="27" s="1"/>
  <c r="AJ2999" i="27" s="1"/>
  <c r="AK2999" i="27" s="1"/>
  <c r="AL2999" i="27" s="1"/>
  <c r="AM2999" i="27" s="1"/>
  <c r="AN2999" i="27" s="1"/>
  <c r="AO2999" i="27" s="1"/>
  <c r="AP2999" i="27" s="1"/>
  <c r="F2990" i="27"/>
  <c r="AG3058" i="27"/>
  <c r="AH3058" i="27" s="1"/>
  <c r="AI3058" i="27" s="1"/>
  <c r="AJ3058" i="27" s="1"/>
  <c r="AK3058" i="27" s="1"/>
  <c r="AL3058" i="27" s="1"/>
  <c r="AM3058" i="27" s="1"/>
  <c r="AN3058" i="27" s="1"/>
  <c r="AO3058" i="27" s="1"/>
  <c r="AP3058" i="27" s="1"/>
  <c r="AG3119" i="27"/>
  <c r="AH3119" i="27" s="1"/>
  <c r="AI3119" i="27" s="1"/>
  <c r="AJ3119" i="27" s="1"/>
  <c r="AK3119" i="27" s="1"/>
  <c r="AL3119" i="27" s="1"/>
  <c r="AM3119" i="27" s="1"/>
  <c r="AN3119" i="27" s="1"/>
  <c r="AO3119" i="27" s="1"/>
  <c r="AP3119" i="27" s="1"/>
  <c r="F2931" i="27"/>
  <c r="F2872" i="27"/>
  <c r="AG2763" i="27"/>
  <c r="AH2763" i="27" s="1"/>
  <c r="AI2763" i="27" s="1"/>
  <c r="AJ2763" i="27" s="1"/>
  <c r="AK2763" i="27" s="1"/>
  <c r="AL2763" i="27" s="1"/>
  <c r="AM2763" i="27" s="1"/>
  <c r="AN2763" i="27" s="1"/>
  <c r="AO2763" i="27" s="1"/>
  <c r="AP2763" i="27" s="1"/>
  <c r="F2754" i="27"/>
  <c r="AG2881" i="27"/>
  <c r="AH2881" i="27" s="1"/>
  <c r="AI2881" i="27" s="1"/>
  <c r="AJ2881" i="27" s="1"/>
  <c r="AK2881" i="27" s="1"/>
  <c r="AL2881" i="27" s="1"/>
  <c r="AM2881" i="27" s="1"/>
  <c r="AN2881" i="27" s="1"/>
  <c r="AO2881" i="27" s="1"/>
  <c r="AP2881" i="27" s="1"/>
  <c r="AG2822" i="27"/>
  <c r="AH2822" i="27" s="1"/>
  <c r="AI2822" i="27" s="1"/>
  <c r="AJ2822" i="27" s="1"/>
  <c r="AK2822" i="27" s="1"/>
  <c r="AL2822" i="27" s="1"/>
  <c r="AM2822" i="27" s="1"/>
  <c r="AN2822" i="27" s="1"/>
  <c r="AO2822" i="27" s="1"/>
  <c r="AP2822" i="27" s="1"/>
  <c r="F2813" i="27"/>
  <c r="AG2527" i="27"/>
  <c r="AH2527" i="27" s="1"/>
  <c r="AI2527" i="27" s="1"/>
  <c r="AJ2527" i="27" s="1"/>
  <c r="AK2527" i="27" s="1"/>
  <c r="AL2527" i="27" s="1"/>
  <c r="AM2527" i="27" s="1"/>
  <c r="AN2527" i="27" s="1"/>
  <c r="AO2527" i="27" s="1"/>
  <c r="AP2527" i="27" s="1"/>
  <c r="F2518" i="27"/>
  <c r="AG2466" i="27"/>
  <c r="AH2466" i="27" s="1"/>
  <c r="AI2466" i="27" s="1"/>
  <c r="AJ2466" i="27" s="1"/>
  <c r="AK2466" i="27" s="1"/>
  <c r="AL2466" i="27" s="1"/>
  <c r="AM2466" i="27" s="1"/>
  <c r="AN2466" i="27" s="1"/>
  <c r="AO2466" i="27" s="1"/>
  <c r="AP2466" i="27" s="1"/>
  <c r="F2457" i="27"/>
  <c r="AG2940" i="27"/>
  <c r="AH2940" i="27" s="1"/>
  <c r="AI2940" i="27" s="1"/>
  <c r="AJ2940" i="27" s="1"/>
  <c r="AK2940" i="27" s="1"/>
  <c r="AL2940" i="27" s="1"/>
  <c r="AM2940" i="27" s="1"/>
  <c r="AN2940" i="27" s="1"/>
  <c r="AO2940" i="27" s="1"/>
  <c r="AP2940" i="27" s="1"/>
  <c r="F2695" i="27"/>
  <c r="AG2407" i="27"/>
  <c r="AH2407" i="27" s="1"/>
  <c r="AI2407" i="27" s="1"/>
  <c r="AJ2407" i="27" s="1"/>
  <c r="AK2407" i="27" s="1"/>
  <c r="AL2407" i="27" s="1"/>
  <c r="AM2407" i="27" s="1"/>
  <c r="AN2407" i="27" s="1"/>
  <c r="AO2407" i="27" s="1"/>
  <c r="AP2407" i="27" s="1"/>
  <c r="F2398" i="27"/>
  <c r="AG2704" i="27"/>
  <c r="AH2704" i="27" s="1"/>
  <c r="AI2704" i="27" s="1"/>
  <c r="AJ2704" i="27" s="1"/>
  <c r="AK2704" i="27" s="1"/>
  <c r="AL2704" i="27" s="1"/>
  <c r="AM2704" i="27" s="1"/>
  <c r="AN2704" i="27" s="1"/>
  <c r="AO2704" i="27" s="1"/>
  <c r="AP2704" i="27" s="1"/>
  <c r="AG2645" i="27"/>
  <c r="AH2645" i="27" s="1"/>
  <c r="AI2645" i="27" s="1"/>
  <c r="AJ2645" i="27" s="1"/>
  <c r="AK2645" i="27" s="1"/>
  <c r="AL2645" i="27" s="1"/>
  <c r="AM2645" i="27" s="1"/>
  <c r="AN2645" i="27" s="1"/>
  <c r="AO2645" i="27" s="1"/>
  <c r="AP2645" i="27" s="1"/>
  <c r="F2339" i="27"/>
  <c r="F2636" i="27"/>
  <c r="AG2230" i="27"/>
  <c r="AH2230" i="27" s="1"/>
  <c r="AI2230" i="27" s="1"/>
  <c r="AJ2230" i="27" s="1"/>
  <c r="AK2230" i="27" s="1"/>
  <c r="AL2230" i="27" s="1"/>
  <c r="AM2230" i="27" s="1"/>
  <c r="AN2230" i="27" s="1"/>
  <c r="AO2230" i="27" s="1"/>
  <c r="AP2230" i="27" s="1"/>
  <c r="F2221" i="27"/>
  <c r="AG2586" i="27"/>
  <c r="AH2586" i="27" s="1"/>
  <c r="AI2586" i="27" s="1"/>
  <c r="AJ2586" i="27" s="1"/>
  <c r="AK2586" i="27" s="1"/>
  <c r="AL2586" i="27" s="1"/>
  <c r="AM2586" i="27" s="1"/>
  <c r="AN2586" i="27" s="1"/>
  <c r="AO2586" i="27" s="1"/>
  <c r="AP2586" i="27" s="1"/>
  <c r="AG2348" i="27"/>
  <c r="AH2348" i="27" s="1"/>
  <c r="AI2348" i="27" s="1"/>
  <c r="AJ2348" i="27" s="1"/>
  <c r="AK2348" i="27" s="1"/>
  <c r="AL2348" i="27" s="1"/>
  <c r="AM2348" i="27" s="1"/>
  <c r="AN2348" i="27" s="1"/>
  <c r="AO2348" i="27" s="1"/>
  <c r="AP2348" i="27" s="1"/>
  <c r="AG2289" i="27"/>
  <c r="AH2289" i="27" s="1"/>
  <c r="AI2289" i="27" s="1"/>
  <c r="AJ2289" i="27" s="1"/>
  <c r="AK2289" i="27" s="1"/>
  <c r="AL2289" i="27" s="1"/>
  <c r="AM2289" i="27" s="1"/>
  <c r="AN2289" i="27" s="1"/>
  <c r="AO2289" i="27" s="1"/>
  <c r="AP2289" i="27" s="1"/>
  <c r="F2577" i="27"/>
  <c r="AG2171" i="27"/>
  <c r="AH2171" i="27" s="1"/>
  <c r="AI2171" i="27" s="1"/>
  <c r="AJ2171" i="27" s="1"/>
  <c r="AK2171" i="27" s="1"/>
  <c r="AL2171" i="27" s="1"/>
  <c r="AM2171" i="27" s="1"/>
  <c r="AN2171" i="27" s="1"/>
  <c r="AO2171" i="27" s="1"/>
  <c r="AP2171" i="27" s="1"/>
  <c r="F2162" i="27"/>
  <c r="AG1935" i="27"/>
  <c r="AH1935" i="27" s="1"/>
  <c r="AI1935" i="27" s="1"/>
  <c r="AJ1935" i="27" s="1"/>
  <c r="AK1935" i="27" s="1"/>
  <c r="AL1935" i="27" s="1"/>
  <c r="AM1935" i="27" s="1"/>
  <c r="AN1935" i="27" s="1"/>
  <c r="AO1935" i="27" s="1"/>
  <c r="AP1935" i="27" s="1"/>
  <c r="F1926" i="27"/>
  <c r="AG1994" i="27"/>
  <c r="AH1994" i="27" s="1"/>
  <c r="AI1994" i="27" s="1"/>
  <c r="AJ1994" i="27" s="1"/>
  <c r="AK1994" i="27" s="1"/>
  <c r="AL1994" i="27" s="1"/>
  <c r="AM1994" i="27" s="1"/>
  <c r="AN1994" i="27" s="1"/>
  <c r="AO1994" i="27" s="1"/>
  <c r="AP1994" i="27" s="1"/>
  <c r="F1985" i="27"/>
  <c r="F2280" i="27"/>
  <c r="AG2053" i="27"/>
  <c r="AH2053" i="27" s="1"/>
  <c r="AI2053" i="27" s="1"/>
  <c r="AJ2053" i="27" s="1"/>
  <c r="AK2053" i="27" s="1"/>
  <c r="AL2053" i="27" s="1"/>
  <c r="AM2053" i="27" s="1"/>
  <c r="AN2053" i="27" s="1"/>
  <c r="AO2053" i="27" s="1"/>
  <c r="AP2053" i="27" s="1"/>
  <c r="F2044" i="27"/>
  <c r="AG1756" i="27"/>
  <c r="AH1756" i="27" s="1"/>
  <c r="AI1756" i="27" s="1"/>
  <c r="AJ1756" i="27" s="1"/>
  <c r="AK1756" i="27" s="1"/>
  <c r="AL1756" i="27" s="1"/>
  <c r="AM1756" i="27" s="1"/>
  <c r="AN1756" i="27" s="1"/>
  <c r="AO1756" i="27" s="1"/>
  <c r="AP1756" i="27" s="1"/>
  <c r="F1747" i="27"/>
  <c r="AG1520" i="27"/>
  <c r="AH1520" i="27" s="1"/>
  <c r="AI1520" i="27" s="1"/>
  <c r="AJ1520" i="27" s="1"/>
  <c r="AK1520" i="27" s="1"/>
  <c r="AL1520" i="27" s="1"/>
  <c r="AM1520" i="27" s="1"/>
  <c r="AN1520" i="27" s="1"/>
  <c r="AO1520" i="27" s="1"/>
  <c r="AP1520" i="27" s="1"/>
  <c r="F1511" i="27"/>
  <c r="AG1815" i="27"/>
  <c r="AH1815" i="27" s="1"/>
  <c r="AI1815" i="27" s="1"/>
  <c r="AJ1815" i="27" s="1"/>
  <c r="AK1815" i="27" s="1"/>
  <c r="AL1815" i="27" s="1"/>
  <c r="AM1815" i="27" s="1"/>
  <c r="AN1815" i="27" s="1"/>
  <c r="AO1815" i="27" s="1"/>
  <c r="AP1815" i="27" s="1"/>
  <c r="F1806" i="27"/>
  <c r="AG1579" i="27"/>
  <c r="AH1579" i="27" s="1"/>
  <c r="AI1579" i="27" s="1"/>
  <c r="AJ1579" i="27" s="1"/>
  <c r="AK1579" i="27" s="1"/>
  <c r="AL1579" i="27" s="1"/>
  <c r="AM1579" i="27" s="1"/>
  <c r="AN1579" i="27" s="1"/>
  <c r="AO1579" i="27" s="1"/>
  <c r="AP1579" i="27" s="1"/>
  <c r="F1570" i="27"/>
  <c r="F2103" i="27"/>
  <c r="AG1874" i="27"/>
  <c r="AH1874" i="27" s="1"/>
  <c r="AI1874" i="27" s="1"/>
  <c r="AJ1874" i="27" s="1"/>
  <c r="AK1874" i="27" s="1"/>
  <c r="AL1874" i="27" s="1"/>
  <c r="AM1874" i="27" s="1"/>
  <c r="AN1874" i="27" s="1"/>
  <c r="AO1874" i="27" s="1"/>
  <c r="AP1874" i="27" s="1"/>
  <c r="F1865" i="27"/>
  <c r="AG1638" i="27"/>
  <c r="AH1638" i="27" s="1"/>
  <c r="AI1638" i="27" s="1"/>
  <c r="AJ1638" i="27" s="1"/>
  <c r="AK1638" i="27" s="1"/>
  <c r="AL1638" i="27" s="1"/>
  <c r="AM1638" i="27" s="1"/>
  <c r="AN1638" i="27" s="1"/>
  <c r="AO1638" i="27" s="1"/>
  <c r="AP1638" i="27" s="1"/>
  <c r="F1629" i="27"/>
  <c r="F1688" i="27"/>
  <c r="AG1343" i="27"/>
  <c r="AH1343" i="27" s="1"/>
  <c r="AI1343" i="27" s="1"/>
  <c r="AJ1343" i="27" s="1"/>
  <c r="AK1343" i="27" s="1"/>
  <c r="AL1343" i="27" s="1"/>
  <c r="AM1343" i="27" s="1"/>
  <c r="AN1343" i="27" s="1"/>
  <c r="AO1343" i="27" s="1"/>
  <c r="AP1343" i="27" s="1"/>
  <c r="F1334" i="27"/>
  <c r="AG1282" i="27"/>
  <c r="AH1282" i="27" s="1"/>
  <c r="AI1282" i="27" s="1"/>
  <c r="AJ1282" i="27" s="1"/>
  <c r="AK1282" i="27" s="1"/>
  <c r="AL1282" i="27" s="1"/>
  <c r="AM1282" i="27" s="1"/>
  <c r="AN1282" i="27" s="1"/>
  <c r="AO1282" i="27" s="1"/>
  <c r="AP1282" i="27" s="1"/>
  <c r="F1273" i="27"/>
  <c r="AG1046" i="27"/>
  <c r="AH1046" i="27" s="1"/>
  <c r="AI1046" i="27" s="1"/>
  <c r="AJ1046" i="27" s="1"/>
  <c r="AK1046" i="27" s="1"/>
  <c r="AL1046" i="27" s="1"/>
  <c r="AM1046" i="27" s="1"/>
  <c r="AN1046" i="27" s="1"/>
  <c r="AO1046" i="27" s="1"/>
  <c r="AP1046" i="27" s="1"/>
  <c r="F1037" i="27"/>
  <c r="AG810" i="27"/>
  <c r="AH810" i="27" s="1"/>
  <c r="AI810" i="27" s="1"/>
  <c r="AJ810" i="27" s="1"/>
  <c r="AK810" i="27" s="1"/>
  <c r="AL810" i="27" s="1"/>
  <c r="AM810" i="27" s="1"/>
  <c r="AN810" i="27" s="1"/>
  <c r="AO810" i="27" s="1"/>
  <c r="AP810" i="27" s="1"/>
  <c r="F801" i="27"/>
  <c r="AG1697" i="27"/>
  <c r="AH1697" i="27" s="1"/>
  <c r="AI1697" i="27" s="1"/>
  <c r="AJ1697" i="27" s="1"/>
  <c r="AK1697" i="27" s="1"/>
  <c r="AL1697" i="27" s="1"/>
  <c r="AM1697" i="27" s="1"/>
  <c r="AN1697" i="27" s="1"/>
  <c r="AO1697" i="27" s="1"/>
  <c r="AP1697" i="27" s="1"/>
  <c r="AG1402" i="27"/>
  <c r="AH1402" i="27" s="1"/>
  <c r="AI1402" i="27" s="1"/>
  <c r="AJ1402" i="27" s="1"/>
  <c r="AK1402" i="27" s="1"/>
  <c r="AL1402" i="27" s="1"/>
  <c r="AM1402" i="27" s="1"/>
  <c r="AN1402" i="27" s="1"/>
  <c r="AO1402" i="27" s="1"/>
  <c r="AP1402" i="27" s="1"/>
  <c r="F1393" i="27"/>
  <c r="AG1105" i="27"/>
  <c r="AH1105" i="27" s="1"/>
  <c r="AI1105" i="27" s="1"/>
  <c r="AJ1105" i="27" s="1"/>
  <c r="AK1105" i="27" s="1"/>
  <c r="AL1105" i="27" s="1"/>
  <c r="AM1105" i="27" s="1"/>
  <c r="AN1105" i="27" s="1"/>
  <c r="AO1105" i="27" s="1"/>
  <c r="AP1105" i="27" s="1"/>
  <c r="F1096" i="27"/>
  <c r="AG869" i="27"/>
  <c r="AH869" i="27" s="1"/>
  <c r="AI869" i="27" s="1"/>
  <c r="AJ869" i="27" s="1"/>
  <c r="AK869" i="27" s="1"/>
  <c r="AL869" i="27" s="1"/>
  <c r="AM869" i="27" s="1"/>
  <c r="AN869" i="27" s="1"/>
  <c r="AO869" i="27" s="1"/>
  <c r="AP869" i="27" s="1"/>
  <c r="F860" i="27"/>
  <c r="AG2112" i="27"/>
  <c r="AH2112" i="27" s="1"/>
  <c r="AI2112" i="27" s="1"/>
  <c r="AJ2112" i="27" s="1"/>
  <c r="AK2112" i="27" s="1"/>
  <c r="AL2112" i="27" s="1"/>
  <c r="AM2112" i="27" s="1"/>
  <c r="AN2112" i="27" s="1"/>
  <c r="AO2112" i="27" s="1"/>
  <c r="AP2112" i="27" s="1"/>
  <c r="AG1461" i="27"/>
  <c r="AH1461" i="27" s="1"/>
  <c r="AI1461" i="27" s="1"/>
  <c r="AJ1461" i="27" s="1"/>
  <c r="AK1461" i="27" s="1"/>
  <c r="AL1461" i="27" s="1"/>
  <c r="AM1461" i="27" s="1"/>
  <c r="AN1461" i="27" s="1"/>
  <c r="AO1461" i="27" s="1"/>
  <c r="AP1461" i="27" s="1"/>
  <c r="F1452" i="27"/>
  <c r="AG1164" i="27"/>
  <c r="AH1164" i="27" s="1"/>
  <c r="AI1164" i="27" s="1"/>
  <c r="AJ1164" i="27" s="1"/>
  <c r="AK1164" i="27" s="1"/>
  <c r="AL1164" i="27" s="1"/>
  <c r="AM1164" i="27" s="1"/>
  <c r="AN1164" i="27" s="1"/>
  <c r="AO1164" i="27" s="1"/>
  <c r="AP1164" i="27" s="1"/>
  <c r="F1155" i="27"/>
  <c r="AG928" i="27"/>
  <c r="AH928" i="27" s="1"/>
  <c r="AI928" i="27" s="1"/>
  <c r="AJ928" i="27" s="1"/>
  <c r="AK928" i="27" s="1"/>
  <c r="AL928" i="27" s="1"/>
  <c r="AM928" i="27" s="1"/>
  <c r="AN928" i="27" s="1"/>
  <c r="AO928" i="27" s="1"/>
  <c r="AP928" i="27" s="1"/>
  <c r="F919" i="27"/>
  <c r="AG751" i="27"/>
  <c r="AH751" i="27" s="1"/>
  <c r="AI751" i="27" s="1"/>
  <c r="AJ751" i="27" s="1"/>
  <c r="AK751" i="27" s="1"/>
  <c r="AL751" i="27" s="1"/>
  <c r="AM751" i="27" s="1"/>
  <c r="AN751" i="27" s="1"/>
  <c r="AO751" i="27" s="1"/>
  <c r="AP751" i="27" s="1"/>
  <c r="AG690" i="27"/>
  <c r="AH690" i="27" s="1"/>
  <c r="AI690" i="27" s="1"/>
  <c r="AJ690" i="27" s="1"/>
  <c r="AK690" i="27" s="1"/>
  <c r="AL690" i="27" s="1"/>
  <c r="AM690" i="27" s="1"/>
  <c r="AN690" i="27" s="1"/>
  <c r="AO690" i="27" s="1"/>
  <c r="AP690" i="27" s="1"/>
  <c r="F681" i="27"/>
  <c r="F1214" i="27"/>
  <c r="AG987" i="27"/>
  <c r="AH987" i="27" s="1"/>
  <c r="AI987" i="27" s="1"/>
  <c r="AJ987" i="27" s="1"/>
  <c r="AK987" i="27" s="1"/>
  <c r="AL987" i="27" s="1"/>
  <c r="AM987" i="27" s="1"/>
  <c r="AN987" i="27" s="1"/>
  <c r="AO987" i="27" s="1"/>
  <c r="AP987" i="27" s="1"/>
  <c r="AG572" i="27"/>
  <c r="AH572" i="27" s="1"/>
  <c r="AI572" i="27" s="1"/>
  <c r="AJ572" i="27" s="1"/>
  <c r="AK572" i="27" s="1"/>
  <c r="AL572" i="27" s="1"/>
  <c r="AM572" i="27" s="1"/>
  <c r="AN572" i="27" s="1"/>
  <c r="AO572" i="27" s="1"/>
  <c r="AP572" i="27" s="1"/>
  <c r="F563" i="27"/>
  <c r="AG336" i="27"/>
  <c r="AH336" i="27" s="1"/>
  <c r="AI336" i="27" s="1"/>
  <c r="AJ336" i="27" s="1"/>
  <c r="AK336" i="27" s="1"/>
  <c r="AL336" i="27" s="1"/>
  <c r="AM336" i="27" s="1"/>
  <c r="AN336" i="27" s="1"/>
  <c r="AO336" i="27" s="1"/>
  <c r="AP336" i="27" s="1"/>
  <c r="F327" i="27"/>
  <c r="AG100" i="27"/>
  <c r="AH100" i="27" s="1"/>
  <c r="AI100" i="27" s="1"/>
  <c r="AJ100" i="27" s="1"/>
  <c r="AK100" i="27" s="1"/>
  <c r="AL100" i="27" s="1"/>
  <c r="AM100" i="27" s="1"/>
  <c r="AN100" i="27" s="1"/>
  <c r="AO100" i="27" s="1"/>
  <c r="AP100" i="27" s="1"/>
  <c r="F91" i="27"/>
  <c r="E10" i="27"/>
  <c r="AG159" i="27"/>
  <c r="AH159" i="27" s="1"/>
  <c r="AI159" i="27" s="1"/>
  <c r="AJ159" i="27" s="1"/>
  <c r="AK159" i="27" s="1"/>
  <c r="AL159" i="27" s="1"/>
  <c r="AM159" i="27" s="1"/>
  <c r="AN159" i="27" s="1"/>
  <c r="AO159" i="27" s="1"/>
  <c r="AP159" i="27" s="1"/>
  <c r="F209" i="27"/>
  <c r="F386" i="27"/>
  <c r="H504" i="27"/>
  <c r="M513" i="27"/>
  <c r="N513" i="27" s="1"/>
  <c r="O513" i="27" s="1"/>
  <c r="P513" i="27" s="1"/>
  <c r="Q513" i="27" s="1"/>
  <c r="R513" i="27" s="1"/>
  <c r="S513" i="27" s="1"/>
  <c r="T513" i="27" s="1"/>
  <c r="U513" i="27" s="1"/>
  <c r="V513" i="27" s="1"/>
  <c r="D860" i="27"/>
  <c r="H1096" i="27"/>
  <c r="H1511" i="27"/>
  <c r="X123" i="26" l="1"/>
  <c r="X124" i="26" s="1"/>
  <c r="E210" i="26"/>
  <c r="E213" i="26" s="1"/>
  <c r="K170" i="27"/>
  <c r="S18" i="26"/>
  <c r="V18" i="26" s="1"/>
  <c r="G209" i="26"/>
  <c r="G212" i="26" s="1"/>
  <c r="N123" i="26"/>
  <c r="N124" i="26" s="1"/>
  <c r="X20" i="26"/>
  <c r="U23" i="26" s="1"/>
  <c r="T19" i="26"/>
  <c r="W22" i="26" s="1"/>
  <c r="A352" i="26"/>
  <c r="A353" i="26" s="1"/>
  <c r="A354" i="26" s="1"/>
  <c r="A355" i="26" s="1"/>
  <c r="A356" i="26" s="1"/>
  <c r="A357" i="26" s="1"/>
  <c r="A358" i="26" s="1"/>
  <c r="A359" i="26" s="1"/>
  <c r="A360" i="26" s="1"/>
  <c r="A361" i="26" s="1"/>
  <c r="B1290" i="27"/>
  <c r="A1527" i="27" s="1"/>
  <c r="G1531" i="27" s="1"/>
  <c r="U19" i="26"/>
  <c r="W20" i="26" s="1"/>
  <c r="X268" i="26"/>
  <c r="Y268" i="26" s="1"/>
  <c r="K18" i="26"/>
  <c r="N21" i="26" s="1"/>
  <c r="F6" i="26"/>
  <c r="F4" i="26" s="1"/>
  <c r="N268" i="26"/>
  <c r="N269" i="26" s="1"/>
  <c r="G210" i="26"/>
  <c r="G213" i="26" s="1"/>
  <c r="A362" i="26"/>
  <c r="A363" i="26" s="1"/>
  <c r="A364" i="26" s="1"/>
  <c r="A365" i="26" s="1"/>
  <c r="A366" i="26" s="1"/>
  <c r="A367" i="26" s="1"/>
  <c r="A368" i="26" s="1"/>
  <c r="A369" i="26" s="1"/>
  <c r="A370" i="26" s="1"/>
  <c r="A371" i="26" s="1"/>
  <c r="M20" i="26"/>
  <c r="P23" i="26" s="1"/>
  <c r="G6" i="26"/>
  <c r="B67" i="31" s="1"/>
  <c r="C67" i="31" s="1"/>
  <c r="K173" i="27"/>
  <c r="J200" i="27"/>
  <c r="K169" i="27"/>
  <c r="M19" i="26"/>
  <c r="P22" i="26" s="1"/>
  <c r="P20" i="26"/>
  <c r="M23" i="26" s="1"/>
  <c r="AH202" i="26"/>
  <c r="C203" i="26"/>
  <c r="D202" i="26"/>
  <c r="B3066" i="27"/>
  <c r="A3362" i="27" s="1"/>
  <c r="M3365" i="27" s="1"/>
  <c r="BB202" i="26"/>
  <c r="AR202" i="26"/>
  <c r="X202" i="26"/>
  <c r="N202" i="26"/>
  <c r="Y20" i="26"/>
  <c r="Z12" i="26" s="1"/>
  <c r="M52" i="27"/>
  <c r="M51" i="27"/>
  <c r="M55" i="27"/>
  <c r="M54" i="27"/>
  <c r="K52" i="27"/>
  <c r="K51" i="27"/>
  <c r="K55" i="27"/>
  <c r="K54" i="27"/>
  <c r="D23" i="26"/>
  <c r="E52" i="27"/>
  <c r="E51" i="27"/>
  <c r="E55" i="27"/>
  <c r="E54" i="27"/>
  <c r="I52" i="27"/>
  <c r="I51" i="27"/>
  <c r="I55" i="27"/>
  <c r="I54" i="27"/>
  <c r="F82" i="27"/>
  <c r="G52" i="27"/>
  <c r="G51" i="27"/>
  <c r="G55" i="27"/>
  <c r="G54" i="27"/>
  <c r="G22" i="26"/>
  <c r="H6" i="26"/>
  <c r="H4" i="26" s="1"/>
  <c r="BA1877" i="27"/>
  <c r="BA1878" i="27" s="1"/>
  <c r="M2884" i="27"/>
  <c r="N2884" i="27" s="1"/>
  <c r="M1108" i="27"/>
  <c r="M1109" i="27" s="1"/>
  <c r="M1582" i="27"/>
  <c r="M1583" i="27" s="1"/>
  <c r="M3535" i="27"/>
  <c r="N3535" i="27" s="1"/>
  <c r="M2530" i="27"/>
  <c r="N2530" i="27" s="1"/>
  <c r="M1285" i="27"/>
  <c r="N1285" i="27" s="1"/>
  <c r="M2648" i="27"/>
  <c r="M2649" i="27" s="1"/>
  <c r="M931" i="27"/>
  <c r="M932" i="27" s="1"/>
  <c r="M2056" i="27"/>
  <c r="N2056" i="27" s="1"/>
  <c r="M3122" i="27"/>
  <c r="N3122" i="27" s="1"/>
  <c r="M1405" i="27"/>
  <c r="M1406" i="27" s="1"/>
  <c r="M1818" i="27"/>
  <c r="M1819" i="27" s="1"/>
  <c r="M2469" i="27"/>
  <c r="M2470" i="27" s="1"/>
  <c r="M2410" i="27"/>
  <c r="M2411" i="27" s="1"/>
  <c r="M3476" i="27"/>
  <c r="N3476" i="27" s="1"/>
  <c r="M3653" i="27"/>
  <c r="N3653" i="27" s="1"/>
  <c r="M457" i="27"/>
  <c r="M458" i="27" s="1"/>
  <c r="M516" i="27"/>
  <c r="N516" i="27" s="1"/>
  <c r="M813" i="27"/>
  <c r="M814" i="27" s="1"/>
  <c r="M754" i="27"/>
  <c r="M755" i="27" s="1"/>
  <c r="M1523" i="27"/>
  <c r="M1524" i="27" s="1"/>
  <c r="M2115" i="27"/>
  <c r="M2116" i="27" s="1"/>
  <c r="M2174" i="27"/>
  <c r="M2175" i="27" s="1"/>
  <c r="M2825" i="27"/>
  <c r="N2825" i="27" s="1"/>
  <c r="M3181" i="27"/>
  <c r="N3181" i="27" s="1"/>
  <c r="M3299" i="27"/>
  <c r="N3299" i="27" s="1"/>
  <c r="M3594" i="27"/>
  <c r="N3594" i="27" s="1"/>
  <c r="M17" i="27"/>
  <c r="P17" i="27" s="1"/>
  <c r="H14" i="26"/>
  <c r="F5" i="27"/>
  <c r="M280" i="27"/>
  <c r="M281" i="27" s="1"/>
  <c r="M693" i="27"/>
  <c r="M694" i="27" s="1"/>
  <c r="M1997" i="27"/>
  <c r="M1998" i="27" s="1"/>
  <c r="M3002" i="27"/>
  <c r="N3002" i="27" s="1"/>
  <c r="G15" i="26"/>
  <c r="M634" i="27"/>
  <c r="N634" i="27" s="1"/>
  <c r="M872" i="27"/>
  <c r="M873" i="27" s="1"/>
  <c r="M1049" i="27"/>
  <c r="M1050" i="27" s="1"/>
  <c r="M990" i="27"/>
  <c r="N990" i="27" s="1"/>
  <c r="M1700" i="27"/>
  <c r="M1701" i="27" s="1"/>
  <c r="M2233" i="27"/>
  <c r="N2233" i="27" s="1"/>
  <c r="M2589" i="27"/>
  <c r="M2590" i="27" s="1"/>
  <c r="M2707" i="27"/>
  <c r="N2707" i="27" s="1"/>
  <c r="M3061" i="27"/>
  <c r="M3062" i="27" s="1"/>
  <c r="M3417" i="27"/>
  <c r="M3418" i="27" s="1"/>
  <c r="E13" i="26"/>
  <c r="E15" i="26"/>
  <c r="H12" i="26"/>
  <c r="G13" i="26"/>
  <c r="D22" i="26"/>
  <c r="AC19" i="26"/>
  <c r="AC22" i="26" s="1"/>
  <c r="AB19" i="26"/>
  <c r="AE19" i="26" s="1"/>
  <c r="Y123" i="26"/>
  <c r="Z123" i="26" s="1"/>
  <c r="AQ16" i="27"/>
  <c r="AQ19" i="27" s="1"/>
  <c r="AH268" i="26"/>
  <c r="AI268" i="26" s="1"/>
  <c r="H22" i="26"/>
  <c r="G23" i="26"/>
  <c r="I209" i="26"/>
  <c r="I212" i="26" s="1"/>
  <c r="AF20" i="26"/>
  <c r="AC23" i="26" s="1"/>
  <c r="I6" i="26"/>
  <c r="I4" i="26" s="1"/>
  <c r="BA2469" i="27"/>
  <c r="BA2470" i="27" s="1"/>
  <c r="BA575" i="27"/>
  <c r="BA576" i="27" s="1"/>
  <c r="B1882" i="27"/>
  <c r="A2414" i="27" s="1"/>
  <c r="I2418" i="27" s="1"/>
  <c r="AA18" i="26"/>
  <c r="AD21" i="26" s="1"/>
  <c r="I210" i="26"/>
  <c r="I213" i="26" s="1"/>
  <c r="J5" i="27"/>
  <c r="AH123" i="26"/>
  <c r="AH124" i="26" s="1"/>
  <c r="G4" i="26"/>
  <c r="BA3122" i="27"/>
  <c r="BA3123" i="27" s="1"/>
  <c r="AC20" i="26"/>
  <c r="AF23" i="26" s="1"/>
  <c r="A372" i="26"/>
  <c r="A373" i="26" s="1"/>
  <c r="A374" i="26" s="1"/>
  <c r="A375" i="26" s="1"/>
  <c r="A376" i="26" s="1"/>
  <c r="A377" i="26" s="1"/>
  <c r="A378" i="26" s="1"/>
  <c r="A379" i="26" s="1"/>
  <c r="A380" i="26" s="1"/>
  <c r="A381" i="26" s="1"/>
  <c r="BA1226" i="27"/>
  <c r="BB1226" i="27" s="1"/>
  <c r="BA2589" i="27"/>
  <c r="BA2590" i="27" s="1"/>
  <c r="BA3476" i="27"/>
  <c r="BB3476" i="27" s="1"/>
  <c r="BA457" i="27"/>
  <c r="BB457" i="27" s="1"/>
  <c r="BA1167" i="27"/>
  <c r="BA1168" i="27" s="1"/>
  <c r="BA2056" i="27"/>
  <c r="BA2057" i="27" s="1"/>
  <c r="BA2825" i="27"/>
  <c r="BB2825" i="27" s="1"/>
  <c r="BA3594" i="27"/>
  <c r="BA3595" i="27" s="1"/>
  <c r="G20" i="26"/>
  <c r="D20" i="26"/>
  <c r="BA813" i="27"/>
  <c r="BA814" i="27" s="1"/>
  <c r="BA1997" i="27"/>
  <c r="BA1998" i="27" s="1"/>
  <c r="BA3002" i="27"/>
  <c r="BB3002" i="27" s="1"/>
  <c r="M1167" i="27"/>
  <c r="M1168" i="27" s="1"/>
  <c r="M1641" i="27"/>
  <c r="N1641" i="27" s="1"/>
  <c r="M1346" i="27"/>
  <c r="N1346" i="27" s="1"/>
  <c r="M1226" i="27"/>
  <c r="M1227" i="27" s="1"/>
  <c r="M1759" i="27"/>
  <c r="M1760" i="27" s="1"/>
  <c r="M1938" i="27"/>
  <c r="N1938" i="27" s="1"/>
  <c r="M2351" i="27"/>
  <c r="N2351" i="27" s="1"/>
  <c r="M2292" i="27"/>
  <c r="N2292" i="27" s="1"/>
  <c r="M2766" i="27"/>
  <c r="M2767" i="27" s="1"/>
  <c r="M2943" i="27"/>
  <c r="N2943" i="27" s="1"/>
  <c r="M3240" i="27"/>
  <c r="N3240" i="27" s="1"/>
  <c r="M3358" i="27"/>
  <c r="N3358" i="27" s="1"/>
  <c r="M162" i="27"/>
  <c r="M163" i="27" s="1"/>
  <c r="B2474" i="27"/>
  <c r="A2711" i="27" s="1"/>
  <c r="K2718" i="27" s="1"/>
  <c r="H19" i="26"/>
  <c r="BA1464" i="27"/>
  <c r="BB1464" i="27" s="1"/>
  <c r="BA1049" i="27"/>
  <c r="BA1050" i="27" s="1"/>
  <c r="BA1523" i="27"/>
  <c r="BA1524" i="27" s="1"/>
  <c r="BA2233" i="27"/>
  <c r="BA2234" i="27" s="1"/>
  <c r="BA2766" i="27"/>
  <c r="BB2766" i="27" s="1"/>
  <c r="BA3240" i="27"/>
  <c r="BB3240" i="27" s="1"/>
  <c r="BA3358" i="27"/>
  <c r="BA3359" i="27" s="1"/>
  <c r="BA280" i="27"/>
  <c r="BA281" i="27" s="1"/>
  <c r="BA1108" i="27"/>
  <c r="BA1109" i="27" s="1"/>
  <c r="BA1285" i="27"/>
  <c r="BB1285" i="27" s="1"/>
  <c r="BA754" i="27"/>
  <c r="BA755" i="27" s="1"/>
  <c r="BA1582" i="27"/>
  <c r="BA1583" i="27" s="1"/>
  <c r="BA1759" i="27"/>
  <c r="BA1760" i="27" s="1"/>
  <c r="BA1938" i="27"/>
  <c r="BA1939" i="27" s="1"/>
  <c r="BA2351" i="27"/>
  <c r="BB2351" i="27" s="1"/>
  <c r="BA2648" i="27"/>
  <c r="BB2648" i="27" s="1"/>
  <c r="BA2707" i="27"/>
  <c r="BB2707" i="27" s="1"/>
  <c r="BA3181" i="27"/>
  <c r="BA3182" i="27" s="1"/>
  <c r="BA3417" i="27"/>
  <c r="BB3417" i="27" s="1"/>
  <c r="BA3535" i="27"/>
  <c r="BB3535" i="27" s="1"/>
  <c r="BA634" i="27"/>
  <c r="BA635" i="27" s="1"/>
  <c r="L5" i="27"/>
  <c r="M339" i="27"/>
  <c r="M1877" i="27"/>
  <c r="M221" i="27"/>
  <c r="P18" i="27"/>
  <c r="M21" i="27" s="1"/>
  <c r="M1464" i="27"/>
  <c r="M18" i="27"/>
  <c r="P21" i="27" s="1"/>
  <c r="M575" i="27"/>
  <c r="M398" i="27"/>
  <c r="M103" i="27"/>
  <c r="L17" i="27"/>
  <c r="BA931" i="27"/>
  <c r="AR17" i="27"/>
  <c r="BA221" i="27"/>
  <c r="BA103" i="27"/>
  <c r="AV18" i="27"/>
  <c r="AS21" i="27" s="1"/>
  <c r="AS18" i="27"/>
  <c r="AV21" i="27" s="1"/>
  <c r="BA339" i="27"/>
  <c r="BA340" i="27" s="1"/>
  <c r="BA872" i="27"/>
  <c r="BA873" i="27" s="1"/>
  <c r="BA693" i="27"/>
  <c r="BA694" i="27" s="1"/>
  <c r="BA1641" i="27"/>
  <c r="BA1642" i="27" s="1"/>
  <c r="BA2115" i="27"/>
  <c r="BA2116" i="27" s="1"/>
  <c r="BA2292" i="27"/>
  <c r="BA2293" i="27" s="1"/>
  <c r="BA2943" i="27"/>
  <c r="BB2943" i="27" s="1"/>
  <c r="G5" i="27"/>
  <c r="BA162" i="27"/>
  <c r="BA163" i="27" s="1"/>
  <c r="BA516" i="27"/>
  <c r="BB516" i="27" s="1"/>
  <c r="BA1405" i="27"/>
  <c r="BA1406" i="27" s="1"/>
  <c r="BA1346" i="27"/>
  <c r="BB1346" i="27" s="1"/>
  <c r="BA990" i="27"/>
  <c r="BA991" i="27" s="1"/>
  <c r="BA1818" i="27"/>
  <c r="BA1819" i="27" s="1"/>
  <c r="BA1700" i="27"/>
  <c r="BA1701" i="27" s="1"/>
  <c r="BA2530" i="27"/>
  <c r="BB2530" i="27" s="1"/>
  <c r="BA2174" i="27"/>
  <c r="BA2175" i="27" s="1"/>
  <c r="BA2410" i="27"/>
  <c r="BA2411" i="27" s="1"/>
  <c r="BA2884" i="27"/>
  <c r="BA2885" i="27" s="1"/>
  <c r="BA3061" i="27"/>
  <c r="BB3061" i="27" s="1"/>
  <c r="BA3299" i="27"/>
  <c r="BA3300" i="27" s="1"/>
  <c r="BA3653" i="27"/>
  <c r="BA3654" i="27" s="1"/>
  <c r="AS17" i="27"/>
  <c r="AR21" i="27" s="1"/>
  <c r="J6" i="26"/>
  <c r="J82" i="27"/>
  <c r="K765" i="27"/>
  <c r="K764" i="27"/>
  <c r="J792" i="27"/>
  <c r="K762" i="27"/>
  <c r="K761" i="27"/>
  <c r="J1502" i="27"/>
  <c r="K1472" i="27"/>
  <c r="K1471" i="27"/>
  <c r="K1475" i="27"/>
  <c r="K1474" i="27"/>
  <c r="K1357" i="27"/>
  <c r="K1356" i="27"/>
  <c r="J1384" i="27"/>
  <c r="K1353" i="27"/>
  <c r="K1354" i="27"/>
  <c r="K1590" i="27"/>
  <c r="K1589" i="27"/>
  <c r="K1593" i="27"/>
  <c r="K1592" i="27"/>
  <c r="J1620" i="27"/>
  <c r="K1770" i="27"/>
  <c r="K1769" i="27"/>
  <c r="J1797" i="27"/>
  <c r="K1766" i="27"/>
  <c r="K1767" i="27"/>
  <c r="J2153" i="27"/>
  <c r="K2125" i="27"/>
  <c r="K2123" i="27"/>
  <c r="K2126" i="27"/>
  <c r="K2122" i="27"/>
  <c r="J2922" i="27"/>
  <c r="B377" i="27"/>
  <c r="C1116" i="27"/>
  <c r="C1115" i="27"/>
  <c r="C1119" i="27"/>
  <c r="C1118" i="27"/>
  <c r="B1146" i="27"/>
  <c r="C1826" i="27"/>
  <c r="C1825" i="27"/>
  <c r="C1829" i="27"/>
  <c r="C1828" i="27"/>
  <c r="B1856" i="27"/>
  <c r="C2718" i="27"/>
  <c r="C2717" i="27"/>
  <c r="B2745" i="27"/>
  <c r="C2715" i="27"/>
  <c r="C2714" i="27"/>
  <c r="C3130" i="27"/>
  <c r="C3129" i="27"/>
  <c r="C3133" i="27"/>
  <c r="C3132" i="27"/>
  <c r="B3160" i="27"/>
  <c r="C3425" i="27"/>
  <c r="C3424" i="27"/>
  <c r="C3428" i="27"/>
  <c r="B3455" i="27"/>
  <c r="C3427" i="27"/>
  <c r="C3605" i="27"/>
  <c r="C3604" i="27"/>
  <c r="B3632" i="27"/>
  <c r="C3601" i="27"/>
  <c r="C3602" i="27"/>
  <c r="L259" i="27"/>
  <c r="M232" i="27"/>
  <c r="M228" i="27"/>
  <c r="M231" i="27"/>
  <c r="M229" i="27"/>
  <c r="M173" i="27"/>
  <c r="M172" i="27"/>
  <c r="M170" i="27"/>
  <c r="M169" i="27"/>
  <c r="L200" i="27"/>
  <c r="L1797" i="27"/>
  <c r="M1767" i="27"/>
  <c r="M1766" i="27"/>
  <c r="M1769" i="27"/>
  <c r="M1770" i="27"/>
  <c r="L1917" i="27"/>
  <c r="M1890" i="27"/>
  <c r="M1889" i="27"/>
  <c r="M1887" i="27"/>
  <c r="M1886" i="27"/>
  <c r="L2330" i="27"/>
  <c r="M2300" i="27"/>
  <c r="M2299" i="27"/>
  <c r="M2303" i="27"/>
  <c r="M2302" i="27"/>
  <c r="L2863" i="27"/>
  <c r="M2836" i="27"/>
  <c r="M2835" i="27"/>
  <c r="M2833" i="27"/>
  <c r="M2832" i="27"/>
  <c r="L3632" i="27"/>
  <c r="E113" i="27"/>
  <c r="E110" i="27"/>
  <c r="E111" i="27"/>
  <c r="E114" i="27"/>
  <c r="D141" i="27"/>
  <c r="E232" i="27"/>
  <c r="E228" i="27"/>
  <c r="D259" i="27"/>
  <c r="E229" i="27"/>
  <c r="E231" i="27"/>
  <c r="D1087" i="27"/>
  <c r="D1561" i="27"/>
  <c r="E1531" i="27"/>
  <c r="E1530" i="27"/>
  <c r="E1534" i="27"/>
  <c r="E1533" i="27"/>
  <c r="E1652" i="27"/>
  <c r="E1651" i="27"/>
  <c r="D1679" i="27"/>
  <c r="E1649" i="27"/>
  <c r="E1648" i="27"/>
  <c r="E2125" i="27"/>
  <c r="E2126" i="27"/>
  <c r="E2122" i="27"/>
  <c r="E2123" i="27"/>
  <c r="D2153" i="27"/>
  <c r="D3040" i="27"/>
  <c r="E3010" i="27"/>
  <c r="E3009" i="27"/>
  <c r="E3012" i="27"/>
  <c r="E3013" i="27"/>
  <c r="D3396" i="27"/>
  <c r="E3366" i="27"/>
  <c r="E3365" i="27"/>
  <c r="E3369" i="27"/>
  <c r="E3368" i="27"/>
  <c r="H969" i="27"/>
  <c r="I942" i="27"/>
  <c r="I941" i="27"/>
  <c r="I939" i="27"/>
  <c r="I938" i="27"/>
  <c r="H2094" i="27"/>
  <c r="G527" i="27"/>
  <c r="G526" i="27"/>
  <c r="F554" i="27"/>
  <c r="G523" i="27"/>
  <c r="G524" i="27"/>
  <c r="G1001" i="27"/>
  <c r="G1000" i="27"/>
  <c r="G998" i="27"/>
  <c r="G997" i="27"/>
  <c r="F1028" i="27"/>
  <c r="G2303" i="27"/>
  <c r="G2302" i="27"/>
  <c r="G2300" i="27"/>
  <c r="G2299" i="27"/>
  <c r="F2330" i="27"/>
  <c r="G2718" i="27"/>
  <c r="G2717" i="27"/>
  <c r="G2714" i="27"/>
  <c r="F2745" i="27"/>
  <c r="G2715" i="27"/>
  <c r="F3278" i="27"/>
  <c r="G3251" i="27"/>
  <c r="G3250" i="27"/>
  <c r="G3248" i="27"/>
  <c r="G3247" i="27"/>
  <c r="I5" i="27"/>
  <c r="B104" i="27"/>
  <c r="C103" i="27"/>
  <c r="B1347" i="27"/>
  <c r="C1346" i="27"/>
  <c r="C2351" i="27"/>
  <c r="B2352" i="27"/>
  <c r="B2767" i="27"/>
  <c r="C2766" i="27"/>
  <c r="B3654" i="27"/>
  <c r="C3653" i="27"/>
  <c r="K291" i="27"/>
  <c r="K290" i="27"/>
  <c r="K287" i="27"/>
  <c r="J318" i="27"/>
  <c r="K288" i="27"/>
  <c r="K1001" i="27"/>
  <c r="K1000" i="27"/>
  <c r="J1028" i="27"/>
  <c r="K998" i="27"/>
  <c r="K997" i="27"/>
  <c r="K406" i="27"/>
  <c r="K405" i="27"/>
  <c r="K409" i="27"/>
  <c r="J436" i="27"/>
  <c r="K408" i="27"/>
  <c r="J733" i="27"/>
  <c r="K703" i="27"/>
  <c r="K706" i="27"/>
  <c r="K702" i="27"/>
  <c r="K705" i="27"/>
  <c r="J969" i="27"/>
  <c r="K939" i="27"/>
  <c r="K938" i="27"/>
  <c r="K942" i="27"/>
  <c r="K941" i="27"/>
  <c r="K1116" i="27"/>
  <c r="K1115" i="27"/>
  <c r="K1119" i="27"/>
  <c r="K1118" i="27"/>
  <c r="J1146" i="27"/>
  <c r="K824" i="27"/>
  <c r="K823" i="27"/>
  <c r="J851" i="27"/>
  <c r="K820" i="27"/>
  <c r="K821" i="27"/>
  <c r="J1917" i="27"/>
  <c r="K1887" i="27"/>
  <c r="K1886" i="27"/>
  <c r="K1890" i="27"/>
  <c r="K1889" i="27"/>
  <c r="K2005" i="27"/>
  <c r="K2004" i="27"/>
  <c r="K2008" i="27"/>
  <c r="K2007" i="27"/>
  <c r="J2035" i="27"/>
  <c r="K2303" i="27"/>
  <c r="K2302" i="27"/>
  <c r="K2300" i="27"/>
  <c r="K2299" i="27"/>
  <c r="J2330" i="27"/>
  <c r="J2686" i="27"/>
  <c r="J2745" i="27"/>
  <c r="J2981" i="27"/>
  <c r="J3278" i="27"/>
  <c r="K3251" i="27"/>
  <c r="K3250" i="27"/>
  <c r="K3248" i="27"/>
  <c r="K3247" i="27"/>
  <c r="K3546" i="27"/>
  <c r="K3545" i="27"/>
  <c r="J3573" i="27"/>
  <c r="K3542" i="27"/>
  <c r="K3543" i="27"/>
  <c r="B82" i="27"/>
  <c r="B495" i="27"/>
  <c r="C1298" i="27"/>
  <c r="C1297" i="27"/>
  <c r="B1325" i="27"/>
  <c r="C1295" i="27"/>
  <c r="C1294" i="27"/>
  <c r="C765" i="27"/>
  <c r="C764" i="27"/>
  <c r="B792" i="27"/>
  <c r="C762" i="27"/>
  <c r="C761" i="27"/>
  <c r="B1502" i="27"/>
  <c r="C1472" i="27"/>
  <c r="C1471" i="27"/>
  <c r="C1475" i="27"/>
  <c r="C1474" i="27"/>
  <c r="C1711" i="27"/>
  <c r="C1710" i="27"/>
  <c r="B1738" i="27"/>
  <c r="C1708" i="27"/>
  <c r="C1707" i="27"/>
  <c r="B1679" i="27"/>
  <c r="C1649" i="27"/>
  <c r="C1648" i="27"/>
  <c r="C1651" i="27"/>
  <c r="C1652" i="27"/>
  <c r="C1534" i="27"/>
  <c r="C1533" i="27"/>
  <c r="B1561" i="27"/>
  <c r="C1531" i="27"/>
  <c r="C1530" i="27"/>
  <c r="B2153" i="27"/>
  <c r="C2122" i="27"/>
  <c r="C2126" i="27"/>
  <c r="C2123" i="27"/>
  <c r="C2125" i="27"/>
  <c r="C2303" i="27"/>
  <c r="C2302" i="27"/>
  <c r="C2300" i="27"/>
  <c r="C2299" i="27"/>
  <c r="B2330" i="27"/>
  <c r="C2951" i="27"/>
  <c r="C2950" i="27"/>
  <c r="C2954" i="27"/>
  <c r="C2953" i="27"/>
  <c r="B2981" i="27"/>
  <c r="C2538" i="27"/>
  <c r="C2537" i="27"/>
  <c r="B2568" i="27"/>
  <c r="C2541" i="27"/>
  <c r="C2540" i="27"/>
  <c r="B3040" i="27"/>
  <c r="C3013" i="27"/>
  <c r="C3012" i="27"/>
  <c r="C3009" i="27"/>
  <c r="C3010" i="27"/>
  <c r="C3310" i="27"/>
  <c r="C3309" i="27"/>
  <c r="C3307" i="27"/>
  <c r="C3306" i="27"/>
  <c r="B3337" i="27"/>
  <c r="B3514" i="27"/>
  <c r="C3484" i="27"/>
  <c r="C3483" i="27"/>
  <c r="C3487" i="27"/>
  <c r="C3486" i="27"/>
  <c r="L554" i="27"/>
  <c r="M524" i="27"/>
  <c r="M523" i="27"/>
  <c r="M527" i="27"/>
  <c r="M526" i="27"/>
  <c r="M706" i="27"/>
  <c r="M702" i="27"/>
  <c r="L733" i="27"/>
  <c r="M705" i="27"/>
  <c r="M703" i="27"/>
  <c r="L672" i="27"/>
  <c r="M645" i="27"/>
  <c r="M644" i="27"/>
  <c r="M642" i="27"/>
  <c r="M641" i="27"/>
  <c r="L1264" i="27"/>
  <c r="M1234" i="27"/>
  <c r="M1233" i="27"/>
  <c r="M1237" i="27"/>
  <c r="M1236" i="27"/>
  <c r="M1178" i="27"/>
  <c r="M1177" i="27"/>
  <c r="M1175" i="27"/>
  <c r="L1205" i="27"/>
  <c r="M1174" i="27"/>
  <c r="M1119" i="27"/>
  <c r="M1118" i="27"/>
  <c r="L1146" i="27"/>
  <c r="M1116" i="27"/>
  <c r="M1115" i="27"/>
  <c r="M1593" i="27"/>
  <c r="M1592" i="27"/>
  <c r="L1620" i="27"/>
  <c r="M1590" i="27"/>
  <c r="M1589" i="27"/>
  <c r="M2008" i="27"/>
  <c r="M2007" i="27"/>
  <c r="L2035" i="27"/>
  <c r="M2005" i="27"/>
  <c r="M2004" i="27"/>
  <c r="L2686" i="27"/>
  <c r="M2656" i="27"/>
  <c r="M2655" i="27"/>
  <c r="M2659" i="27"/>
  <c r="M2658" i="27"/>
  <c r="M2891" i="27"/>
  <c r="M2892" i="27"/>
  <c r="L2922" i="27"/>
  <c r="M2895" i="27"/>
  <c r="M2894" i="27"/>
  <c r="L2804" i="27"/>
  <c r="M2774" i="27"/>
  <c r="M2773" i="27"/>
  <c r="M2776" i="27"/>
  <c r="M2777" i="27"/>
  <c r="L3278" i="27"/>
  <c r="L3160" i="27"/>
  <c r="L3455" i="27"/>
  <c r="E467" i="27"/>
  <c r="D495" i="27"/>
  <c r="E465" i="27"/>
  <c r="E468" i="27"/>
  <c r="E464" i="27"/>
  <c r="D554" i="27"/>
  <c r="E524" i="27"/>
  <c r="E523" i="27"/>
  <c r="E527" i="27"/>
  <c r="E526" i="27"/>
  <c r="D672" i="27"/>
  <c r="E645" i="27"/>
  <c r="E644" i="27"/>
  <c r="E642" i="27"/>
  <c r="E641" i="27"/>
  <c r="D1264" i="27"/>
  <c r="D1205" i="27"/>
  <c r="E1416" i="27"/>
  <c r="E1415" i="27"/>
  <c r="D1443" i="27"/>
  <c r="E1413" i="27"/>
  <c r="E1412" i="27"/>
  <c r="E1829" i="27"/>
  <c r="E1828" i="27"/>
  <c r="D1856" i="27"/>
  <c r="E1826" i="27"/>
  <c r="E1825" i="27"/>
  <c r="E2067" i="27"/>
  <c r="E2066" i="27"/>
  <c r="E2063" i="27"/>
  <c r="D2094" i="27"/>
  <c r="E2064" i="27"/>
  <c r="D2686" i="27"/>
  <c r="E2656" i="27"/>
  <c r="E2655" i="27"/>
  <c r="E2659" i="27"/>
  <c r="E2658" i="27"/>
  <c r="D2448" i="27"/>
  <c r="E2418" i="27"/>
  <c r="E2417" i="27"/>
  <c r="E2420" i="27"/>
  <c r="E2421" i="27"/>
  <c r="D2745" i="27"/>
  <c r="E2715" i="27"/>
  <c r="E2714" i="27"/>
  <c r="E2718" i="27"/>
  <c r="E2717" i="27"/>
  <c r="D3219" i="27"/>
  <c r="E3189" i="27"/>
  <c r="E3188" i="27"/>
  <c r="E3191" i="27"/>
  <c r="E3192" i="27"/>
  <c r="E3133" i="27"/>
  <c r="E3132" i="27"/>
  <c r="D3160" i="27"/>
  <c r="E3130" i="27"/>
  <c r="E3129" i="27"/>
  <c r="D3573" i="27"/>
  <c r="E3543" i="27"/>
  <c r="E3542" i="27"/>
  <c r="E3545" i="27"/>
  <c r="E3546" i="27"/>
  <c r="U22" i="26"/>
  <c r="W23" i="26"/>
  <c r="BB268" i="26"/>
  <c r="A392" i="26"/>
  <c r="A393" i="26" s="1"/>
  <c r="A394" i="26" s="1"/>
  <c r="A395" i="26" s="1"/>
  <c r="A396" i="26" s="1"/>
  <c r="A397" i="26" s="1"/>
  <c r="A398" i="26" s="1"/>
  <c r="A399" i="26" s="1"/>
  <c r="A400" i="26" s="1"/>
  <c r="A401" i="26" s="1"/>
  <c r="BB123" i="26"/>
  <c r="M210" i="26"/>
  <c r="M213" i="26" s="1"/>
  <c r="M209" i="26"/>
  <c r="M212" i="26" s="1"/>
  <c r="AV20" i="26"/>
  <c r="AS23" i="26" s="1"/>
  <c r="AS20" i="26"/>
  <c r="AV23" i="26" s="1"/>
  <c r="AR19" i="26"/>
  <c r="AQ18" i="26"/>
  <c r="AS19" i="26"/>
  <c r="H141" i="27"/>
  <c r="I114" i="27"/>
  <c r="I111" i="27"/>
  <c r="I113" i="27"/>
  <c r="I110" i="27"/>
  <c r="H1502" i="27"/>
  <c r="I1475" i="27"/>
  <c r="I1474" i="27"/>
  <c r="I1472" i="27"/>
  <c r="I1471" i="27"/>
  <c r="H672" i="27"/>
  <c r="I645" i="27"/>
  <c r="I644" i="27"/>
  <c r="I641" i="27"/>
  <c r="I642" i="27"/>
  <c r="H1205" i="27"/>
  <c r="I1178" i="27"/>
  <c r="I1177" i="27"/>
  <c r="I1174" i="27"/>
  <c r="I1175" i="27"/>
  <c r="H1679" i="27"/>
  <c r="I1652" i="27"/>
  <c r="I1651" i="27"/>
  <c r="I1648" i="27"/>
  <c r="I1649" i="27"/>
  <c r="I762" i="27"/>
  <c r="I761" i="27"/>
  <c r="I764" i="27"/>
  <c r="H792" i="27"/>
  <c r="I765" i="27"/>
  <c r="H1620" i="27"/>
  <c r="I1593" i="27"/>
  <c r="I1592" i="27"/>
  <c r="I1590" i="27"/>
  <c r="I1589" i="27"/>
  <c r="I1767" i="27"/>
  <c r="I1766" i="27"/>
  <c r="H1797" i="27"/>
  <c r="I1770" i="27"/>
  <c r="I1769" i="27"/>
  <c r="H1976" i="27"/>
  <c r="H2568" i="27"/>
  <c r="I2541" i="27"/>
  <c r="I2540" i="27"/>
  <c r="I2538" i="27"/>
  <c r="I2537" i="27"/>
  <c r="I2656" i="27"/>
  <c r="I2655" i="27"/>
  <c r="I2658" i="27"/>
  <c r="H2686" i="27"/>
  <c r="I2659" i="27"/>
  <c r="I2774" i="27"/>
  <c r="I2773" i="27"/>
  <c r="H2804" i="27"/>
  <c r="I2777" i="27"/>
  <c r="I2776" i="27"/>
  <c r="H2981" i="27"/>
  <c r="I2954" i="27"/>
  <c r="I2953" i="27"/>
  <c r="I2951" i="27"/>
  <c r="I2950" i="27"/>
  <c r="I3248" i="27"/>
  <c r="H3278" i="27"/>
  <c r="I3251" i="27"/>
  <c r="I3247" i="27"/>
  <c r="I3250" i="27"/>
  <c r="I3366" i="27"/>
  <c r="I3365" i="27"/>
  <c r="H3396" i="27"/>
  <c r="I3369" i="27"/>
  <c r="I3368" i="27"/>
  <c r="C269" i="26"/>
  <c r="D268" i="26"/>
  <c r="G170" i="27"/>
  <c r="G169" i="27"/>
  <c r="G173" i="27"/>
  <c r="F200" i="27"/>
  <c r="G172" i="27"/>
  <c r="G406" i="27"/>
  <c r="G405" i="27"/>
  <c r="G408" i="27"/>
  <c r="F436" i="27"/>
  <c r="G409" i="27"/>
  <c r="G291" i="27"/>
  <c r="G290" i="27"/>
  <c r="G288" i="27"/>
  <c r="F318" i="27"/>
  <c r="G287" i="27"/>
  <c r="G1116" i="27"/>
  <c r="G1115" i="27"/>
  <c r="F1146" i="27"/>
  <c r="G1119" i="27"/>
  <c r="G1118" i="27"/>
  <c r="F1384" i="27"/>
  <c r="F1325" i="27"/>
  <c r="G1175" i="27"/>
  <c r="G1174" i="27"/>
  <c r="F1205" i="27"/>
  <c r="G1178" i="27"/>
  <c r="G1177" i="27"/>
  <c r="F1797" i="27"/>
  <c r="F1679" i="27"/>
  <c r="G2482" i="27"/>
  <c r="G2481" i="27"/>
  <c r="F2509" i="27"/>
  <c r="G2479" i="27"/>
  <c r="G2478" i="27"/>
  <c r="G2123" i="27"/>
  <c r="F2153" i="27"/>
  <c r="G2122" i="27"/>
  <c r="G2125" i="27"/>
  <c r="G2126" i="27"/>
  <c r="G2659" i="27"/>
  <c r="G2658" i="27"/>
  <c r="F2686" i="27"/>
  <c r="G2655" i="27"/>
  <c r="G2656" i="27"/>
  <c r="F2922" i="27"/>
  <c r="G2894" i="27"/>
  <c r="G2895" i="27"/>
  <c r="G2891" i="27"/>
  <c r="G2892" i="27"/>
  <c r="F3101" i="27"/>
  <c r="G3071" i="27"/>
  <c r="G3070" i="27"/>
  <c r="G3074" i="27"/>
  <c r="G3073" i="27"/>
  <c r="G3425" i="27"/>
  <c r="G3424" i="27"/>
  <c r="F3455" i="27"/>
  <c r="G3427" i="27"/>
  <c r="G3428" i="27"/>
  <c r="H5" i="27"/>
  <c r="C516" i="27"/>
  <c r="B517" i="27"/>
  <c r="F19" i="27"/>
  <c r="C19" i="27"/>
  <c r="F16" i="27"/>
  <c r="K5" i="27"/>
  <c r="B458" i="27"/>
  <c r="C457" i="27"/>
  <c r="B576" i="27"/>
  <c r="C575" i="27"/>
  <c r="B991" i="27"/>
  <c r="C990" i="27"/>
  <c r="B873" i="27"/>
  <c r="C872" i="27"/>
  <c r="C1049" i="27"/>
  <c r="B1050" i="27"/>
  <c r="B1878" i="27"/>
  <c r="C1877" i="27"/>
  <c r="C1759" i="27"/>
  <c r="B1760" i="27"/>
  <c r="B2116" i="27"/>
  <c r="C2115" i="27"/>
  <c r="B2590" i="27"/>
  <c r="C2589" i="27"/>
  <c r="C3061" i="27"/>
  <c r="B3062" i="27"/>
  <c r="B2826" i="27"/>
  <c r="C2825" i="27"/>
  <c r="B3003" i="27"/>
  <c r="C3002" i="27"/>
  <c r="C3240" i="27"/>
  <c r="B3241" i="27"/>
  <c r="B3536" i="27"/>
  <c r="C3535" i="27"/>
  <c r="K642" i="27"/>
  <c r="K641" i="27"/>
  <c r="K644" i="27"/>
  <c r="J672" i="27"/>
  <c r="K645" i="27"/>
  <c r="K347" i="27"/>
  <c r="J377" i="27"/>
  <c r="K349" i="27"/>
  <c r="K350" i="27"/>
  <c r="K346" i="27"/>
  <c r="K1413" i="27"/>
  <c r="K1412" i="27"/>
  <c r="K1416" i="27"/>
  <c r="K1415" i="27"/>
  <c r="J1443" i="27"/>
  <c r="K2421" i="27"/>
  <c r="K2420" i="27"/>
  <c r="K2417" i="27"/>
  <c r="K2418" i="27"/>
  <c r="J2448" i="27"/>
  <c r="J2863" i="27"/>
  <c r="J3101" i="27"/>
  <c r="K3071" i="27"/>
  <c r="K3070" i="27"/>
  <c r="K3073" i="27"/>
  <c r="K3074" i="27"/>
  <c r="K3425" i="27"/>
  <c r="K3424" i="27"/>
  <c r="J3455" i="27"/>
  <c r="K3428" i="27"/>
  <c r="K3427" i="27"/>
  <c r="C1237" i="27"/>
  <c r="C1236" i="27"/>
  <c r="B1264" i="27"/>
  <c r="C1234" i="27"/>
  <c r="C1233" i="27"/>
  <c r="B200" i="27"/>
  <c r="B969" i="27"/>
  <c r="C939" i="27"/>
  <c r="C938" i="27"/>
  <c r="C942" i="27"/>
  <c r="C941" i="27"/>
  <c r="C1060" i="27"/>
  <c r="C1059" i="27"/>
  <c r="B1087" i="27"/>
  <c r="C1057" i="27"/>
  <c r="C1056" i="27"/>
  <c r="B2094" i="27"/>
  <c r="C2064" i="27"/>
  <c r="C2063" i="27"/>
  <c r="C2066" i="27"/>
  <c r="C2067" i="27"/>
  <c r="C2185" i="27"/>
  <c r="C2184" i="27"/>
  <c r="C2181" i="27"/>
  <c r="B2212" i="27"/>
  <c r="C2182" i="27"/>
  <c r="C2421" i="27"/>
  <c r="C2420" i="27"/>
  <c r="C2417" i="27"/>
  <c r="C2418" i="27"/>
  <c r="B2448" i="27"/>
  <c r="B3219" i="27"/>
  <c r="C3192" i="27"/>
  <c r="C3191" i="27"/>
  <c r="C3188" i="27"/>
  <c r="C3189" i="27"/>
  <c r="L792" i="27"/>
  <c r="M762" i="27"/>
  <c r="M761" i="27"/>
  <c r="M765" i="27"/>
  <c r="M764" i="27"/>
  <c r="L318" i="27"/>
  <c r="M288" i="27"/>
  <c r="M287" i="27"/>
  <c r="M290" i="27"/>
  <c r="M291" i="27"/>
  <c r="L1384" i="27"/>
  <c r="M1354" i="27"/>
  <c r="M1353" i="27"/>
  <c r="M1356" i="27"/>
  <c r="M1357" i="27"/>
  <c r="L1561" i="27"/>
  <c r="M1531" i="27"/>
  <c r="M1530" i="27"/>
  <c r="M1533" i="27"/>
  <c r="M1534" i="27"/>
  <c r="L1738" i="27"/>
  <c r="M1708" i="27"/>
  <c r="M1707" i="27"/>
  <c r="M1711" i="27"/>
  <c r="M1710" i="27"/>
  <c r="L2212" i="27"/>
  <c r="M2182" i="27"/>
  <c r="M2181" i="27"/>
  <c r="M2184" i="27"/>
  <c r="M2185" i="27"/>
  <c r="L2509" i="27"/>
  <c r="M2479" i="27"/>
  <c r="M2478" i="27"/>
  <c r="M2481" i="27"/>
  <c r="M2482" i="27"/>
  <c r="M2954" i="27"/>
  <c r="M2953" i="27"/>
  <c r="L2981" i="27"/>
  <c r="M2951" i="27"/>
  <c r="M2950" i="27"/>
  <c r="L3396" i="27"/>
  <c r="D851" i="27"/>
  <c r="E173" i="27"/>
  <c r="E172" i="27"/>
  <c r="D200" i="27"/>
  <c r="E170" i="27"/>
  <c r="E169" i="27"/>
  <c r="D910" i="27"/>
  <c r="D1976" i="27"/>
  <c r="E1946" i="27"/>
  <c r="E1945" i="27"/>
  <c r="E1948" i="27"/>
  <c r="E1949" i="27"/>
  <c r="D2330" i="27"/>
  <c r="E2300" i="27"/>
  <c r="E2299" i="27"/>
  <c r="E2303" i="27"/>
  <c r="E2302" i="27"/>
  <c r="E2541" i="27"/>
  <c r="E2540" i="27"/>
  <c r="E2537" i="27"/>
  <c r="E2538" i="27"/>
  <c r="D2568" i="27"/>
  <c r="E3074" i="27"/>
  <c r="E3073" i="27"/>
  <c r="D3101" i="27"/>
  <c r="E3071" i="27"/>
  <c r="E3070" i="27"/>
  <c r="D3632" i="27"/>
  <c r="E3602" i="27"/>
  <c r="E3601" i="27"/>
  <c r="E3604" i="27"/>
  <c r="E3605" i="27"/>
  <c r="D123" i="26"/>
  <c r="D10" i="26"/>
  <c r="C11" i="26" s="1"/>
  <c r="D11" i="26"/>
  <c r="I229" i="27"/>
  <c r="I231" i="27"/>
  <c r="H259" i="27"/>
  <c r="I228" i="27"/>
  <c r="I232" i="27"/>
  <c r="I349" i="27"/>
  <c r="I346" i="27"/>
  <c r="H377" i="27"/>
  <c r="I350" i="27"/>
  <c r="I347" i="27"/>
  <c r="I288" i="27"/>
  <c r="I287" i="27"/>
  <c r="H318" i="27"/>
  <c r="I291" i="27"/>
  <c r="I290" i="27"/>
  <c r="H1146" i="27"/>
  <c r="I1119" i="27"/>
  <c r="I1118" i="27"/>
  <c r="I1116" i="27"/>
  <c r="I1115" i="27"/>
  <c r="I1234" i="27"/>
  <c r="I1233" i="27"/>
  <c r="H1264" i="27"/>
  <c r="I1237" i="27"/>
  <c r="I1236" i="27"/>
  <c r="H1917" i="27"/>
  <c r="H2271" i="27"/>
  <c r="H2627" i="27"/>
  <c r="I2600" i="27"/>
  <c r="I2599" i="27"/>
  <c r="I2597" i="27"/>
  <c r="I2596" i="27"/>
  <c r="I2479" i="27"/>
  <c r="I2478" i="27"/>
  <c r="H2509" i="27"/>
  <c r="I2482" i="27"/>
  <c r="I2481" i="27"/>
  <c r="H2922" i="27"/>
  <c r="I2892" i="27"/>
  <c r="I2891" i="27"/>
  <c r="I2894" i="27"/>
  <c r="I2895" i="27"/>
  <c r="H3219" i="27"/>
  <c r="I3189" i="27"/>
  <c r="I3188" i="27"/>
  <c r="I3192" i="27"/>
  <c r="I3191" i="27"/>
  <c r="I3307" i="27"/>
  <c r="I3306" i="27"/>
  <c r="I3310" i="27"/>
  <c r="I3309" i="27"/>
  <c r="H3337" i="27"/>
  <c r="I3602" i="27"/>
  <c r="I3601" i="27"/>
  <c r="H3632" i="27"/>
  <c r="I3605" i="27"/>
  <c r="I3604" i="27"/>
  <c r="B399" i="27"/>
  <c r="C398" i="27"/>
  <c r="C21" i="26"/>
  <c r="F18" i="26"/>
  <c r="F21" i="26"/>
  <c r="F1443" i="27"/>
  <c r="F851" i="27"/>
  <c r="G824" i="27"/>
  <c r="G823" i="27"/>
  <c r="G821" i="27"/>
  <c r="G820" i="27"/>
  <c r="F733" i="27"/>
  <c r="G702" i="27"/>
  <c r="G705" i="27"/>
  <c r="G706" i="27"/>
  <c r="G703" i="27"/>
  <c r="F1738" i="27"/>
  <c r="G2185" i="27"/>
  <c r="G2184" i="27"/>
  <c r="G2182" i="27"/>
  <c r="F2212" i="27"/>
  <c r="G2181" i="27"/>
  <c r="G3130" i="27"/>
  <c r="G3129" i="27"/>
  <c r="G3133" i="27"/>
  <c r="G3132" i="27"/>
  <c r="F3160" i="27"/>
  <c r="F12" i="27"/>
  <c r="H12" i="27"/>
  <c r="E13" i="27"/>
  <c r="G11" i="27"/>
  <c r="E11" i="27"/>
  <c r="G13" i="27"/>
  <c r="H10" i="27"/>
  <c r="B1701" i="27"/>
  <c r="C1700" i="27"/>
  <c r="B1406" i="27"/>
  <c r="C1405" i="27"/>
  <c r="B1819" i="27"/>
  <c r="C1818" i="27"/>
  <c r="B1998" i="27"/>
  <c r="C1997" i="27"/>
  <c r="C2648" i="27"/>
  <c r="B2649" i="27"/>
  <c r="B2531" i="27"/>
  <c r="C2530" i="27"/>
  <c r="B3182" i="27"/>
  <c r="C3181" i="27"/>
  <c r="B3418" i="27"/>
  <c r="C3417" i="27"/>
  <c r="K19" i="27"/>
  <c r="N16" i="27"/>
  <c r="N19" i="27"/>
  <c r="G10" i="27"/>
  <c r="E12" i="27"/>
  <c r="G12" i="27"/>
  <c r="AO18" i="27"/>
  <c r="AP10" i="27" s="1"/>
  <c r="AH10" i="27"/>
  <c r="BC12" i="27"/>
  <c r="E14" i="26"/>
  <c r="G12" i="26"/>
  <c r="G14" i="26"/>
  <c r="J495" i="27"/>
  <c r="K467" i="27"/>
  <c r="K464" i="27"/>
  <c r="K468" i="27"/>
  <c r="K465" i="27"/>
  <c r="A520" i="27"/>
  <c r="C524" i="27" s="1"/>
  <c r="A284" i="27"/>
  <c r="C290" i="27" s="1"/>
  <c r="A48" i="27"/>
  <c r="A579" i="27"/>
  <c r="C583" i="27" s="1"/>
  <c r="A402" i="27"/>
  <c r="C406" i="27" s="1"/>
  <c r="A225" i="27"/>
  <c r="C228" i="27" s="1"/>
  <c r="A107" i="27"/>
  <c r="C114" i="27" s="1"/>
  <c r="A638" i="27"/>
  <c r="C642" i="27" s="1"/>
  <c r="A461" i="27"/>
  <c r="C464" i="27" s="1"/>
  <c r="A166" i="27"/>
  <c r="C169" i="27" s="1"/>
  <c r="A343" i="27"/>
  <c r="C350" i="27" s="1"/>
  <c r="K114" i="27"/>
  <c r="K110" i="27"/>
  <c r="J141" i="27"/>
  <c r="K111" i="27"/>
  <c r="K113" i="27"/>
  <c r="K1237" i="27"/>
  <c r="K1236" i="27"/>
  <c r="J1264" i="27"/>
  <c r="K1234" i="27"/>
  <c r="K1233" i="27"/>
  <c r="J1205" i="27"/>
  <c r="K1175" i="27"/>
  <c r="K1174" i="27"/>
  <c r="K1177" i="27"/>
  <c r="K1178" i="27"/>
  <c r="K1060" i="27"/>
  <c r="K1059" i="27"/>
  <c r="J1087" i="27"/>
  <c r="K1057" i="27"/>
  <c r="K1056" i="27"/>
  <c r="J1679" i="27"/>
  <c r="K1649" i="27"/>
  <c r="K1648" i="27"/>
  <c r="K1651" i="27"/>
  <c r="K1652" i="27"/>
  <c r="K1534" i="27"/>
  <c r="K1533" i="27"/>
  <c r="J1561" i="27"/>
  <c r="K1530" i="27"/>
  <c r="K1531" i="27"/>
  <c r="K1949" i="27"/>
  <c r="K1948" i="27"/>
  <c r="J1976" i="27"/>
  <c r="K1946" i="27"/>
  <c r="K1945" i="27"/>
  <c r="J2627" i="27"/>
  <c r="J2389" i="27"/>
  <c r="K2362" i="27"/>
  <c r="K2359" i="27"/>
  <c r="K2361" i="27"/>
  <c r="K2358" i="27"/>
  <c r="J2568" i="27"/>
  <c r="J3040" i="27"/>
  <c r="K3192" i="27"/>
  <c r="K3191" i="27"/>
  <c r="K3188" i="27"/>
  <c r="J3219" i="27"/>
  <c r="K3189" i="27"/>
  <c r="K3369" i="27"/>
  <c r="K3368" i="27"/>
  <c r="K3366" i="27"/>
  <c r="K3365" i="27"/>
  <c r="J3396" i="27"/>
  <c r="K3605" i="27"/>
  <c r="K3604" i="27"/>
  <c r="J3632" i="27"/>
  <c r="K3601" i="27"/>
  <c r="K3602" i="27"/>
  <c r="B436" i="27"/>
  <c r="B672" i="27"/>
  <c r="B141" i="27"/>
  <c r="C1001" i="27"/>
  <c r="C1000" i="27"/>
  <c r="B1028" i="27"/>
  <c r="C998" i="27"/>
  <c r="C997" i="27"/>
  <c r="C880" i="27"/>
  <c r="C879" i="27"/>
  <c r="C883" i="27"/>
  <c r="C882" i="27"/>
  <c r="B910" i="27"/>
  <c r="C824" i="27"/>
  <c r="C823" i="27"/>
  <c r="B851" i="27"/>
  <c r="C820" i="27"/>
  <c r="C821" i="27"/>
  <c r="C1590" i="27"/>
  <c r="C1589" i="27"/>
  <c r="C1593" i="27"/>
  <c r="C1592" i="27"/>
  <c r="B1620" i="27"/>
  <c r="C1770" i="27"/>
  <c r="C1769" i="27"/>
  <c r="B1797" i="27"/>
  <c r="C1766" i="27"/>
  <c r="C1767" i="27"/>
  <c r="C1949" i="27"/>
  <c r="C1948" i="27"/>
  <c r="B1976" i="27"/>
  <c r="C1945" i="27"/>
  <c r="C1946" i="27"/>
  <c r="C2597" i="27"/>
  <c r="C2596" i="27"/>
  <c r="B2627" i="27"/>
  <c r="C2600" i="27"/>
  <c r="C2599" i="27"/>
  <c r="B2686" i="27"/>
  <c r="C2659" i="27"/>
  <c r="C2658" i="27"/>
  <c r="C2656" i="27"/>
  <c r="C2655" i="27"/>
  <c r="C2833" i="27"/>
  <c r="C2832" i="27"/>
  <c r="C2835" i="27"/>
  <c r="B2863" i="27"/>
  <c r="C2836" i="27"/>
  <c r="B2922" i="27"/>
  <c r="C2895" i="27"/>
  <c r="C2894" i="27"/>
  <c r="C2892" i="27"/>
  <c r="C2891" i="27"/>
  <c r="B3278" i="27"/>
  <c r="C3251" i="27"/>
  <c r="C3250" i="27"/>
  <c r="C3248" i="27"/>
  <c r="C3247" i="27"/>
  <c r="C3546" i="27"/>
  <c r="C3545" i="27"/>
  <c r="B3573" i="27"/>
  <c r="C3542" i="27"/>
  <c r="C3543" i="27"/>
  <c r="L82" i="27"/>
  <c r="L1976" i="27"/>
  <c r="M1946" i="27"/>
  <c r="M1945" i="27"/>
  <c r="M1949" i="27"/>
  <c r="M1948" i="27"/>
  <c r="M110" i="27"/>
  <c r="L141" i="27"/>
  <c r="M113" i="27"/>
  <c r="M111" i="27"/>
  <c r="M114" i="27"/>
  <c r="L613" i="27"/>
  <c r="M585" i="27"/>
  <c r="M582" i="27"/>
  <c r="M586" i="27"/>
  <c r="M583" i="27"/>
  <c r="L851" i="27"/>
  <c r="M821" i="27"/>
  <c r="M820" i="27"/>
  <c r="M823" i="27"/>
  <c r="M824" i="27"/>
  <c r="L1325" i="27"/>
  <c r="M1295" i="27"/>
  <c r="M1294" i="27"/>
  <c r="M1298" i="27"/>
  <c r="M1297" i="27"/>
  <c r="M1475" i="27"/>
  <c r="M1474" i="27"/>
  <c r="L1502" i="27"/>
  <c r="M1471" i="27"/>
  <c r="M1472" i="27"/>
  <c r="M1416" i="27"/>
  <c r="M1415" i="27"/>
  <c r="L1443" i="27"/>
  <c r="M1413" i="27"/>
  <c r="M1412" i="27"/>
  <c r="M1829" i="27"/>
  <c r="M1828" i="27"/>
  <c r="L1856" i="27"/>
  <c r="M1826" i="27"/>
  <c r="M1825" i="27"/>
  <c r="M2123" i="27"/>
  <c r="M2126" i="27"/>
  <c r="M2122" i="27"/>
  <c r="L2153" i="27"/>
  <c r="M2125" i="27"/>
  <c r="L2389" i="27"/>
  <c r="M2362" i="27"/>
  <c r="M2358" i="27"/>
  <c r="M2361" i="27"/>
  <c r="M2359" i="27"/>
  <c r="L2448" i="27"/>
  <c r="M2418" i="27"/>
  <c r="M2417" i="27"/>
  <c r="M2420" i="27"/>
  <c r="M2421" i="27"/>
  <c r="M2600" i="27"/>
  <c r="M2599" i="27"/>
  <c r="L2627" i="27"/>
  <c r="M2596" i="27"/>
  <c r="M2597" i="27"/>
  <c r="L3219" i="27"/>
  <c r="L3337" i="27"/>
  <c r="L3573" i="27"/>
  <c r="E582" i="27"/>
  <c r="E585" i="27"/>
  <c r="D613" i="27"/>
  <c r="E583" i="27"/>
  <c r="E586" i="27"/>
  <c r="D82" i="27"/>
  <c r="D792" i="27"/>
  <c r="D733" i="27"/>
  <c r="D1325" i="27"/>
  <c r="E1295" i="27"/>
  <c r="E1294" i="27"/>
  <c r="E1298" i="27"/>
  <c r="E1297" i="27"/>
  <c r="E1475" i="27"/>
  <c r="E1474" i="27"/>
  <c r="E1471" i="27"/>
  <c r="E1472" i="27"/>
  <c r="D1502" i="27"/>
  <c r="D1738" i="27"/>
  <c r="E1708" i="27"/>
  <c r="E1707" i="27"/>
  <c r="E1711" i="27"/>
  <c r="E1710" i="27"/>
  <c r="D1917" i="27"/>
  <c r="E1890" i="27"/>
  <c r="E1889" i="27"/>
  <c r="E1887" i="27"/>
  <c r="E1886" i="27"/>
  <c r="E2008" i="27"/>
  <c r="E2007" i="27"/>
  <c r="D2035" i="27"/>
  <c r="E2005" i="27"/>
  <c r="E2004" i="27"/>
  <c r="D2804" i="27"/>
  <c r="E2774" i="27"/>
  <c r="E2773" i="27"/>
  <c r="E2776" i="27"/>
  <c r="E2777" i="27"/>
  <c r="D2509" i="27"/>
  <c r="E2479" i="27"/>
  <c r="E2478" i="27"/>
  <c r="E2481" i="27"/>
  <c r="E2482" i="27"/>
  <c r="D2922" i="27"/>
  <c r="E2891" i="27"/>
  <c r="E2892" i="27"/>
  <c r="E2895" i="27"/>
  <c r="E2894" i="27"/>
  <c r="E2954" i="27"/>
  <c r="E2953" i="27"/>
  <c r="D2981" i="27"/>
  <c r="E2951" i="27"/>
  <c r="E2950" i="27"/>
  <c r="E3307" i="27"/>
  <c r="E3306" i="27"/>
  <c r="D3337" i="27"/>
  <c r="E3310" i="27"/>
  <c r="E3309" i="27"/>
  <c r="D3455" i="27"/>
  <c r="E3428" i="27"/>
  <c r="E3427" i="27"/>
  <c r="E3424" i="27"/>
  <c r="E3425" i="27"/>
  <c r="H436" i="27"/>
  <c r="I409" i="27"/>
  <c r="I408" i="27"/>
  <c r="I406" i="27"/>
  <c r="I405" i="27"/>
  <c r="H200" i="27"/>
  <c r="I173" i="27"/>
  <c r="I172" i="27"/>
  <c r="I169" i="27"/>
  <c r="I170" i="27"/>
  <c r="H82" i="27"/>
  <c r="H910" i="27"/>
  <c r="I883" i="27"/>
  <c r="I882" i="27"/>
  <c r="I880" i="27"/>
  <c r="I879" i="27"/>
  <c r="I821" i="27"/>
  <c r="I820" i="27"/>
  <c r="H851" i="27"/>
  <c r="I824" i="27"/>
  <c r="I823" i="27"/>
  <c r="I998" i="27"/>
  <c r="I997" i="27"/>
  <c r="H1028" i="27"/>
  <c r="I1001" i="27"/>
  <c r="I1000" i="27"/>
  <c r="H1856" i="27"/>
  <c r="I1829" i="27"/>
  <c r="I1828" i="27"/>
  <c r="I1826" i="27"/>
  <c r="I1825" i="27"/>
  <c r="I1708" i="27"/>
  <c r="I1707" i="27"/>
  <c r="H1738" i="27"/>
  <c r="I1711" i="27"/>
  <c r="I1710" i="27"/>
  <c r="H2389" i="27"/>
  <c r="H2212" i="27"/>
  <c r="H2448" i="27"/>
  <c r="I2715" i="27"/>
  <c r="I2714" i="27"/>
  <c r="I2717" i="27"/>
  <c r="H2745" i="27"/>
  <c r="I2718" i="27"/>
  <c r="H3101" i="27"/>
  <c r="I3074" i="27"/>
  <c r="I3073" i="27"/>
  <c r="I3070" i="27"/>
  <c r="I3071" i="27"/>
  <c r="H3514" i="27"/>
  <c r="I3487" i="27"/>
  <c r="I3486" i="27"/>
  <c r="I3484" i="27"/>
  <c r="I3483" i="27"/>
  <c r="H3573" i="27"/>
  <c r="I3543" i="27"/>
  <c r="I3542" i="27"/>
  <c r="I3546" i="27"/>
  <c r="I3545" i="27"/>
  <c r="D1384" i="27"/>
  <c r="E1354" i="27"/>
  <c r="E1353" i="27"/>
  <c r="E1356" i="27"/>
  <c r="E1357" i="27"/>
  <c r="K209" i="26"/>
  <c r="K212" i="26" s="1"/>
  <c r="AJ19" i="26"/>
  <c r="AR268" i="26"/>
  <c r="A382" i="26"/>
  <c r="A383" i="26" s="1"/>
  <c r="A384" i="26" s="1"/>
  <c r="A385" i="26" s="1"/>
  <c r="A386" i="26" s="1"/>
  <c r="A387" i="26" s="1"/>
  <c r="A388" i="26" s="1"/>
  <c r="A389" i="26" s="1"/>
  <c r="A390" i="26" s="1"/>
  <c r="A391" i="26" s="1"/>
  <c r="K210" i="26"/>
  <c r="K213" i="26" s="1"/>
  <c r="AK20" i="26"/>
  <c r="AN23" i="26" s="1"/>
  <c r="AK19" i="26"/>
  <c r="AR123" i="26"/>
  <c r="AI18" i="26"/>
  <c r="AN20" i="26"/>
  <c r="AK23" i="26" s="1"/>
  <c r="F377" i="27"/>
  <c r="G350" i="27"/>
  <c r="G346" i="27"/>
  <c r="G347" i="27"/>
  <c r="G349" i="27"/>
  <c r="F613" i="27"/>
  <c r="G585" i="27"/>
  <c r="G583" i="27"/>
  <c r="G586" i="27"/>
  <c r="G582" i="27"/>
  <c r="G880" i="27"/>
  <c r="G879" i="27"/>
  <c r="F910" i="27"/>
  <c r="G883" i="27"/>
  <c r="G882" i="27"/>
  <c r="G1887" i="27"/>
  <c r="G1886" i="27"/>
  <c r="F1917" i="27"/>
  <c r="G1890" i="27"/>
  <c r="G1889" i="27"/>
  <c r="G765" i="27"/>
  <c r="G764" i="27"/>
  <c r="F792" i="27"/>
  <c r="G761" i="27"/>
  <c r="G762" i="27"/>
  <c r="F1856" i="27"/>
  <c r="F1502" i="27"/>
  <c r="G2005" i="27"/>
  <c r="G2004" i="27"/>
  <c r="F2035" i="27"/>
  <c r="G2008" i="27"/>
  <c r="G2007" i="27"/>
  <c r="F1976" i="27"/>
  <c r="G1949" i="27"/>
  <c r="G1948" i="27"/>
  <c r="G1945" i="27"/>
  <c r="G1946" i="27"/>
  <c r="G2421" i="27"/>
  <c r="G2420" i="27"/>
  <c r="F2448" i="27"/>
  <c r="G2418" i="27"/>
  <c r="G2417" i="27"/>
  <c r="F2568" i="27"/>
  <c r="G2538" i="27"/>
  <c r="G2537" i="27"/>
  <c r="G2540" i="27"/>
  <c r="G2541" i="27"/>
  <c r="F2804" i="27"/>
  <c r="G2777" i="27"/>
  <c r="G2776" i="27"/>
  <c r="G2774" i="27"/>
  <c r="G2773" i="27"/>
  <c r="F3040" i="27"/>
  <c r="G3013" i="27"/>
  <c r="G3012" i="27"/>
  <c r="G3010" i="27"/>
  <c r="G3009" i="27"/>
  <c r="F3219" i="27"/>
  <c r="G3192" i="27"/>
  <c r="G3191" i="27"/>
  <c r="G3189" i="27"/>
  <c r="G3188" i="27"/>
  <c r="F3514" i="27"/>
  <c r="G3484" i="27"/>
  <c r="G3483" i="27"/>
  <c r="G3486" i="27"/>
  <c r="G3487" i="27"/>
  <c r="B163" i="27"/>
  <c r="C162" i="27"/>
  <c r="G17" i="27"/>
  <c r="G20" i="27"/>
  <c r="D20" i="27"/>
  <c r="B635" i="27"/>
  <c r="C634" i="27"/>
  <c r="C754" i="27"/>
  <c r="B755" i="27"/>
  <c r="B932" i="27"/>
  <c r="C931" i="27"/>
  <c r="B1109" i="27"/>
  <c r="C1108" i="27"/>
  <c r="B1286" i="27"/>
  <c r="C1285" i="27"/>
  <c r="B1583" i="27"/>
  <c r="C1582" i="27"/>
  <c r="B2057" i="27"/>
  <c r="C2056" i="27"/>
  <c r="B2175" i="27"/>
  <c r="C2174" i="27"/>
  <c r="C2233" i="27"/>
  <c r="B2234" i="27"/>
  <c r="B2470" i="27"/>
  <c r="C2469" i="27"/>
  <c r="B2944" i="27"/>
  <c r="C2943" i="27"/>
  <c r="C2884" i="27"/>
  <c r="B2885" i="27"/>
  <c r="B3359" i="27"/>
  <c r="C3358" i="27"/>
  <c r="B3595" i="27"/>
  <c r="C3594" i="27"/>
  <c r="D8" i="27"/>
  <c r="C9" i="27" s="1"/>
  <c r="D9" i="27"/>
  <c r="AG3653" i="27"/>
  <c r="AG3594" i="27"/>
  <c r="AG3535" i="27"/>
  <c r="AG3476" i="27"/>
  <c r="AG3417" i="27"/>
  <c r="AG3358" i="27"/>
  <c r="AG3299" i="27"/>
  <c r="AG3122" i="27"/>
  <c r="AG3061" i="27"/>
  <c r="AG3181" i="27"/>
  <c r="AG3240" i="27"/>
  <c r="AG2943" i="27"/>
  <c r="AG3002" i="27"/>
  <c r="AG2884" i="27"/>
  <c r="AG2707" i="27"/>
  <c r="AG2766" i="27"/>
  <c r="AG2410" i="27"/>
  <c r="AG2648" i="27"/>
  <c r="AG2589" i="27"/>
  <c r="AG2292" i="27"/>
  <c r="AG2825" i="27"/>
  <c r="AG2351" i="27"/>
  <c r="AG2174" i="27"/>
  <c r="AG2530" i="27"/>
  <c r="AG2469" i="27"/>
  <c r="AG2233" i="27"/>
  <c r="AG2115" i="27"/>
  <c r="AG1938" i="27"/>
  <c r="AG1997" i="27"/>
  <c r="AG1700" i="27"/>
  <c r="AG1759" i="27"/>
  <c r="AG1523" i="27"/>
  <c r="AG1818" i="27"/>
  <c r="AG1582" i="27"/>
  <c r="AG1226" i="27"/>
  <c r="AG990" i="27"/>
  <c r="AG754" i="27"/>
  <c r="AG693" i="27"/>
  <c r="AG1641" i="27"/>
  <c r="AG1346" i="27"/>
  <c r="AG1285" i="27"/>
  <c r="AG1049" i="27"/>
  <c r="AG813" i="27"/>
  <c r="AG2056" i="27"/>
  <c r="AG1877" i="27"/>
  <c r="AG1405" i="27"/>
  <c r="AG1108" i="27"/>
  <c r="AG872" i="27"/>
  <c r="AG1464" i="27"/>
  <c r="AG931" i="27"/>
  <c r="AG516" i="27"/>
  <c r="AG280" i="27"/>
  <c r="AG103" i="27"/>
  <c r="AC17" i="27"/>
  <c r="AG575" i="27"/>
  <c r="AG398" i="27"/>
  <c r="AG221" i="27"/>
  <c r="AG339" i="27"/>
  <c r="AG634" i="27"/>
  <c r="AC18" i="27"/>
  <c r="AF21" i="27" s="1"/>
  <c r="AG1167" i="27"/>
  <c r="AG457" i="27"/>
  <c r="AG162" i="27"/>
  <c r="AF18" i="27"/>
  <c r="AC21" i="27" s="1"/>
  <c r="AB17" i="27"/>
  <c r="AA16" i="27"/>
  <c r="BB398" i="27"/>
  <c r="BA399" i="27"/>
  <c r="I1057" i="27"/>
  <c r="I1056" i="27"/>
  <c r="I1059" i="27"/>
  <c r="I1060" i="27"/>
  <c r="H1087" i="27"/>
  <c r="G231" i="27"/>
  <c r="F259" i="27"/>
  <c r="G228" i="27"/>
  <c r="G232" i="27"/>
  <c r="G229" i="27"/>
  <c r="F1620" i="27"/>
  <c r="G2597" i="27"/>
  <c r="G2596" i="27"/>
  <c r="G2599" i="27"/>
  <c r="G2600" i="27"/>
  <c r="F2627" i="27"/>
  <c r="G3546" i="27"/>
  <c r="G3545" i="27"/>
  <c r="G3543" i="27"/>
  <c r="F3573" i="27"/>
  <c r="G3542" i="27"/>
  <c r="E20" i="27"/>
  <c r="G18" i="27"/>
  <c r="H20" i="27"/>
  <c r="D18" i="27"/>
  <c r="D21" i="27"/>
  <c r="H17" i="27"/>
  <c r="G21" i="27"/>
  <c r="B1227" i="27"/>
  <c r="C1226" i="27"/>
  <c r="B1168" i="27"/>
  <c r="C1167" i="27"/>
  <c r="L22" i="26"/>
  <c r="O19" i="26"/>
  <c r="O22" i="26"/>
  <c r="AQ3653" i="27"/>
  <c r="AQ3594" i="27"/>
  <c r="AQ3535" i="27"/>
  <c r="AQ3417" i="27"/>
  <c r="AQ3476" i="27"/>
  <c r="AQ3358" i="27"/>
  <c r="AQ3299" i="27"/>
  <c r="AQ3122" i="27"/>
  <c r="AQ3240" i="27"/>
  <c r="AQ2943" i="27"/>
  <c r="AQ3061" i="27"/>
  <c r="AQ3181" i="27"/>
  <c r="AQ2825" i="27"/>
  <c r="AQ3002" i="27"/>
  <c r="AQ2884" i="27"/>
  <c r="AQ2589" i="27"/>
  <c r="AQ2530" i="27"/>
  <c r="AQ2469" i="27"/>
  <c r="AQ2410" i="27"/>
  <c r="AQ2351" i="27"/>
  <c r="AQ2292" i="27"/>
  <c r="AQ2707" i="27"/>
  <c r="AQ2648" i="27"/>
  <c r="AQ2233" i="27"/>
  <c r="AQ2766" i="27"/>
  <c r="AQ2174" i="27"/>
  <c r="AQ1997" i="27"/>
  <c r="AQ2115" i="27"/>
  <c r="AQ2056" i="27"/>
  <c r="AQ1938" i="27"/>
  <c r="AQ1818" i="27"/>
  <c r="AQ1582" i="27"/>
  <c r="AQ1877" i="27"/>
  <c r="AQ1641" i="27"/>
  <c r="AQ1700" i="27"/>
  <c r="AQ1405" i="27"/>
  <c r="AQ1108" i="27"/>
  <c r="AQ872" i="27"/>
  <c r="AQ1464" i="27"/>
  <c r="AQ1167" i="27"/>
  <c r="AQ931" i="27"/>
  <c r="AQ1523" i="27"/>
  <c r="AQ1226" i="27"/>
  <c r="AQ990" i="27"/>
  <c r="AQ1759" i="27"/>
  <c r="AQ1049" i="27"/>
  <c r="AQ634" i="27"/>
  <c r="AQ398" i="27"/>
  <c r="AQ162" i="27"/>
  <c r="AQ754" i="27"/>
  <c r="AQ516" i="27"/>
  <c r="AQ339" i="27"/>
  <c r="AJ17" i="27"/>
  <c r="AQ1285" i="27"/>
  <c r="AQ693" i="27"/>
  <c r="AQ221" i="27"/>
  <c r="AI16" i="27"/>
  <c r="AQ1346" i="27"/>
  <c r="AQ575" i="27"/>
  <c r="AQ813" i="27"/>
  <c r="AQ457" i="27"/>
  <c r="AQ103" i="27"/>
  <c r="AN18" i="27"/>
  <c r="AK21" i="27" s="1"/>
  <c r="AK17" i="27"/>
  <c r="AQ280" i="27"/>
  <c r="AK18" i="27"/>
  <c r="AN21" i="27" s="1"/>
  <c r="K527" i="27"/>
  <c r="K526" i="27"/>
  <c r="K524" i="27"/>
  <c r="J554" i="27"/>
  <c r="K523" i="27"/>
  <c r="J259" i="27"/>
  <c r="K232" i="27"/>
  <c r="K229" i="27"/>
  <c r="K231" i="27"/>
  <c r="K228" i="27"/>
  <c r="K586" i="27"/>
  <c r="K582" i="27"/>
  <c r="K583" i="27"/>
  <c r="J613" i="27"/>
  <c r="K585" i="27"/>
  <c r="K1298" i="27"/>
  <c r="K1297" i="27"/>
  <c r="J1325" i="27"/>
  <c r="K1295" i="27"/>
  <c r="K1294" i="27"/>
  <c r="K880" i="27"/>
  <c r="K879" i="27"/>
  <c r="K883" i="27"/>
  <c r="K882" i="27"/>
  <c r="J910" i="27"/>
  <c r="A1230" i="27"/>
  <c r="E1233" i="27" s="1"/>
  <c r="A994" i="27"/>
  <c r="E998" i="27" s="1"/>
  <c r="A758" i="27"/>
  <c r="E762" i="27" s="1"/>
  <c r="A1053" i="27"/>
  <c r="E1056" i="27" s="1"/>
  <c r="A817" i="27"/>
  <c r="E821" i="27" s="1"/>
  <c r="A1112" i="27"/>
  <c r="E1116" i="27" s="1"/>
  <c r="A876" i="27"/>
  <c r="E880" i="27" s="1"/>
  <c r="A935" i="27"/>
  <c r="E941" i="27" s="1"/>
  <c r="A699" i="27"/>
  <c r="E706" i="27" s="1"/>
  <c r="A1171" i="27"/>
  <c r="E1177" i="27" s="1"/>
  <c r="K1711" i="27"/>
  <c r="K1710" i="27"/>
  <c r="J1738" i="27"/>
  <c r="K1708" i="27"/>
  <c r="K1707" i="27"/>
  <c r="K1826" i="27"/>
  <c r="K1825" i="27"/>
  <c r="K1829" i="27"/>
  <c r="K1828" i="27"/>
  <c r="J1856" i="27"/>
  <c r="J2094" i="27"/>
  <c r="K2064" i="27"/>
  <c r="K2063" i="27"/>
  <c r="K2066" i="27"/>
  <c r="K2067" i="27"/>
  <c r="K2185" i="27"/>
  <c r="K2184" i="27"/>
  <c r="K2182" i="27"/>
  <c r="J2212" i="27"/>
  <c r="K2181" i="27"/>
  <c r="J2271" i="27"/>
  <c r="K2241" i="27"/>
  <c r="K2244" i="27"/>
  <c r="K2240" i="27"/>
  <c r="K2243" i="27"/>
  <c r="J2509" i="27"/>
  <c r="J2804" i="27"/>
  <c r="K3130" i="27"/>
  <c r="K3129" i="27"/>
  <c r="K3133" i="27"/>
  <c r="K3132" i="27"/>
  <c r="J3160" i="27"/>
  <c r="J3337" i="27"/>
  <c r="K3310" i="27"/>
  <c r="K3309" i="27"/>
  <c r="K3307" i="27"/>
  <c r="K3306" i="27"/>
  <c r="K3484" i="27"/>
  <c r="K3483" i="27"/>
  <c r="J3514" i="27"/>
  <c r="K3487" i="27"/>
  <c r="K3486" i="27"/>
  <c r="B554" i="27"/>
  <c r="B318" i="27"/>
  <c r="B733" i="27"/>
  <c r="C706" i="27"/>
  <c r="C703" i="27"/>
  <c r="C705" i="27"/>
  <c r="C702" i="27"/>
  <c r="B613" i="27"/>
  <c r="B1205" i="27"/>
  <c r="C1175" i="27"/>
  <c r="C1174" i="27"/>
  <c r="C1177" i="27"/>
  <c r="C1178" i="27"/>
  <c r="C1413" i="27"/>
  <c r="C1412" i="27"/>
  <c r="C1416" i="27"/>
  <c r="C1415" i="27"/>
  <c r="B1443" i="27"/>
  <c r="C1357" i="27"/>
  <c r="C1356" i="27"/>
  <c r="B1384" i="27"/>
  <c r="C1353" i="27"/>
  <c r="C1354" i="27"/>
  <c r="C1887" i="27"/>
  <c r="C1886" i="27"/>
  <c r="B1917" i="27"/>
  <c r="C1890" i="27"/>
  <c r="C1889" i="27"/>
  <c r="C2005" i="27"/>
  <c r="C2004" i="27"/>
  <c r="C2008" i="27"/>
  <c r="C2007" i="27"/>
  <c r="B2035" i="27"/>
  <c r="B2389" i="27"/>
  <c r="C2359" i="27"/>
  <c r="C2362" i="27"/>
  <c r="C2361" i="27"/>
  <c r="C2358" i="27"/>
  <c r="B2271" i="27"/>
  <c r="C2243" i="27"/>
  <c r="C2241" i="27"/>
  <c r="C2240" i="27"/>
  <c r="C2244" i="27"/>
  <c r="C2482" i="27"/>
  <c r="C2481" i="27"/>
  <c r="C2478" i="27"/>
  <c r="C2479" i="27"/>
  <c r="B2509" i="27"/>
  <c r="C2777" i="27"/>
  <c r="C2776" i="27"/>
  <c r="B2804" i="27"/>
  <c r="C2773" i="27"/>
  <c r="C2774" i="27"/>
  <c r="B3101" i="27"/>
  <c r="C3071" i="27"/>
  <c r="C3070" i="27"/>
  <c r="C3073" i="27"/>
  <c r="C3074" i="27"/>
  <c r="C3369" i="27"/>
  <c r="C3368" i="27"/>
  <c r="C3366" i="27"/>
  <c r="C3365" i="27"/>
  <c r="B3396" i="27"/>
  <c r="M350" i="27"/>
  <c r="M347" i="27"/>
  <c r="M346" i="27"/>
  <c r="M349" i="27"/>
  <c r="L377" i="27"/>
  <c r="L1087" i="27"/>
  <c r="M1057" i="27"/>
  <c r="M1056" i="27"/>
  <c r="M1060" i="27"/>
  <c r="M1059" i="27"/>
  <c r="M465" i="27"/>
  <c r="M467" i="27"/>
  <c r="L495" i="27"/>
  <c r="M468" i="27"/>
  <c r="M464" i="27"/>
  <c r="M409" i="27"/>
  <c r="M408" i="27"/>
  <c r="L436" i="27"/>
  <c r="M405" i="27"/>
  <c r="M406" i="27"/>
  <c r="L1028" i="27"/>
  <c r="M998" i="27"/>
  <c r="M997" i="27"/>
  <c r="M1001" i="27"/>
  <c r="M1000" i="27"/>
  <c r="M942" i="27"/>
  <c r="M941" i="27"/>
  <c r="L969" i="27"/>
  <c r="M938" i="27"/>
  <c r="M939" i="27"/>
  <c r="M883" i="27"/>
  <c r="M882" i="27"/>
  <c r="L910" i="27"/>
  <c r="M880" i="27"/>
  <c r="M879" i="27"/>
  <c r="M1652" i="27"/>
  <c r="M1651" i="27"/>
  <c r="M1648" i="27"/>
  <c r="M1649" i="27"/>
  <c r="L1679" i="27"/>
  <c r="M2067" i="27"/>
  <c r="M2066" i="27"/>
  <c r="M2064" i="27"/>
  <c r="L2094" i="27"/>
  <c r="M2063" i="27"/>
  <c r="L2271" i="27"/>
  <c r="M2244" i="27"/>
  <c r="M2241" i="27"/>
  <c r="M2243" i="27"/>
  <c r="M2240" i="27"/>
  <c r="L2745" i="27"/>
  <c r="M2715" i="27"/>
  <c r="M2714" i="27"/>
  <c r="M2718" i="27"/>
  <c r="M2717" i="27"/>
  <c r="M2541" i="27"/>
  <c r="M2540" i="27"/>
  <c r="M2537" i="27"/>
  <c r="L2568" i="27"/>
  <c r="M2538" i="27"/>
  <c r="L3040" i="27"/>
  <c r="M3010" i="27"/>
  <c r="M3009" i="27"/>
  <c r="M3012" i="27"/>
  <c r="M3013" i="27"/>
  <c r="L3101" i="27"/>
  <c r="L3514" i="27"/>
  <c r="D318" i="27"/>
  <c r="E288" i="27"/>
  <c r="E287" i="27"/>
  <c r="E290" i="27"/>
  <c r="E291" i="27"/>
  <c r="D1797" i="27"/>
  <c r="E1767" i="27"/>
  <c r="E1766" i="27"/>
  <c r="E1769" i="27"/>
  <c r="E1770" i="27"/>
  <c r="D377" i="27"/>
  <c r="E347" i="27"/>
  <c r="E350" i="27"/>
  <c r="E349" i="27"/>
  <c r="E346" i="27"/>
  <c r="E409" i="27"/>
  <c r="E408" i="27"/>
  <c r="E405" i="27"/>
  <c r="D436" i="27"/>
  <c r="E406" i="27"/>
  <c r="D1028" i="27"/>
  <c r="D969" i="27"/>
  <c r="D1146" i="27"/>
  <c r="E1593" i="27"/>
  <c r="E1592" i="27"/>
  <c r="D1620" i="27"/>
  <c r="E1590" i="27"/>
  <c r="E1589" i="27"/>
  <c r="D2212" i="27"/>
  <c r="E2182" i="27"/>
  <c r="E2181" i="27"/>
  <c r="E2184" i="27"/>
  <c r="E2185" i="27"/>
  <c r="E2241" i="27"/>
  <c r="D2271" i="27"/>
  <c r="E2244" i="27"/>
  <c r="E2243" i="27"/>
  <c r="E2240" i="27"/>
  <c r="D2389" i="27"/>
  <c r="E2362" i="27"/>
  <c r="E2358" i="27"/>
  <c r="E2359" i="27"/>
  <c r="E2361" i="27"/>
  <c r="E2600" i="27"/>
  <c r="E2599" i="27"/>
  <c r="E2596" i="27"/>
  <c r="D2627" i="27"/>
  <c r="E2597" i="27"/>
  <c r="D2863" i="27"/>
  <c r="E2836" i="27"/>
  <c r="E2835" i="27"/>
  <c r="E2833" i="27"/>
  <c r="E2832" i="27"/>
  <c r="D3278" i="27"/>
  <c r="E3248" i="27"/>
  <c r="E3247" i="27"/>
  <c r="E3250" i="27"/>
  <c r="E3251" i="27"/>
  <c r="D3514" i="27"/>
  <c r="E3487" i="27"/>
  <c r="E3486" i="27"/>
  <c r="E3483" i="27"/>
  <c r="E3484" i="27"/>
  <c r="G642" i="27"/>
  <c r="G641" i="27"/>
  <c r="G645" i="27"/>
  <c r="F672" i="27"/>
  <c r="G644" i="27"/>
  <c r="I583" i="27"/>
  <c r="H613" i="27"/>
  <c r="I586" i="27"/>
  <c r="I585" i="27"/>
  <c r="I582" i="27"/>
  <c r="I705" i="27"/>
  <c r="I703" i="27"/>
  <c r="H733" i="27"/>
  <c r="I706" i="27"/>
  <c r="I702" i="27"/>
  <c r="H495" i="27"/>
  <c r="I468" i="27"/>
  <c r="I464" i="27"/>
  <c r="I465" i="27"/>
  <c r="I467" i="27"/>
  <c r="I524" i="27"/>
  <c r="I523" i="27"/>
  <c r="I526" i="27"/>
  <c r="H554" i="27"/>
  <c r="I527" i="27"/>
  <c r="H1443" i="27"/>
  <c r="I1416" i="27"/>
  <c r="I1415" i="27"/>
  <c r="I1413" i="27"/>
  <c r="I1412" i="27"/>
  <c r="I1354" i="27"/>
  <c r="I1353" i="27"/>
  <c r="H1384" i="27"/>
  <c r="I1357" i="27"/>
  <c r="I1356" i="27"/>
  <c r="I1295" i="27"/>
  <c r="I1294" i="27"/>
  <c r="H1325" i="27"/>
  <c r="I1298" i="27"/>
  <c r="I1297" i="27"/>
  <c r="I1531" i="27"/>
  <c r="I1530" i="27"/>
  <c r="I1533" i="27"/>
  <c r="H1561" i="27"/>
  <c r="I1534" i="27"/>
  <c r="H2035" i="27"/>
  <c r="H2153" i="27"/>
  <c r="H2330" i="27"/>
  <c r="H2863" i="27"/>
  <c r="I2836" i="27"/>
  <c r="I2835" i="27"/>
  <c r="I2832" i="27"/>
  <c r="I2833" i="27"/>
  <c r="I3010" i="27"/>
  <c r="I3009" i="27"/>
  <c r="H3040" i="27"/>
  <c r="I3013" i="27"/>
  <c r="I3012" i="27"/>
  <c r="H3160" i="27"/>
  <c r="I3133" i="27"/>
  <c r="I3132" i="27"/>
  <c r="I3130" i="27"/>
  <c r="I3129" i="27"/>
  <c r="H3455" i="27"/>
  <c r="I3428" i="27"/>
  <c r="I3427" i="27"/>
  <c r="I3425" i="27"/>
  <c r="I3424" i="27"/>
  <c r="F141" i="27"/>
  <c r="G111" i="27"/>
  <c r="G113" i="27"/>
  <c r="G114" i="27"/>
  <c r="G110" i="27"/>
  <c r="G465" i="27"/>
  <c r="G468" i="27"/>
  <c r="G467" i="27"/>
  <c r="G464" i="27"/>
  <c r="F495" i="27"/>
  <c r="F1087" i="27"/>
  <c r="G1060" i="27"/>
  <c r="G1059" i="27"/>
  <c r="G1056" i="27"/>
  <c r="G1057" i="27"/>
  <c r="G1237" i="27"/>
  <c r="G1236" i="27"/>
  <c r="G1234" i="27"/>
  <c r="G1233" i="27"/>
  <c r="F1264" i="27"/>
  <c r="G939" i="27"/>
  <c r="G938" i="27"/>
  <c r="F969" i="27"/>
  <c r="G941" i="27"/>
  <c r="G942" i="27"/>
  <c r="F1561" i="27"/>
  <c r="F2271" i="27"/>
  <c r="G2244" i="27"/>
  <c r="G2240" i="27"/>
  <c r="G2241" i="27"/>
  <c r="G2243" i="27"/>
  <c r="G2064" i="27"/>
  <c r="G2063" i="27"/>
  <c r="F2094" i="27"/>
  <c r="G2066" i="27"/>
  <c r="G2067" i="27"/>
  <c r="G2833" i="27"/>
  <c r="G2832" i="27"/>
  <c r="F2863" i="27"/>
  <c r="G2836" i="27"/>
  <c r="G2835" i="27"/>
  <c r="F2389" i="27"/>
  <c r="G2361" i="27"/>
  <c r="G2358" i="27"/>
  <c r="G2362" i="27"/>
  <c r="G2359" i="27"/>
  <c r="G2951" i="27"/>
  <c r="G2950" i="27"/>
  <c r="G2954" i="27"/>
  <c r="G2953" i="27"/>
  <c r="F2981" i="27"/>
  <c r="F3337" i="27"/>
  <c r="G3310" i="27"/>
  <c r="G3309" i="27"/>
  <c r="G3307" i="27"/>
  <c r="G3306" i="27"/>
  <c r="G3369" i="27"/>
  <c r="G3368" i="27"/>
  <c r="G3366" i="27"/>
  <c r="G3365" i="27"/>
  <c r="F3396" i="27"/>
  <c r="G3605" i="27"/>
  <c r="G3604" i="27"/>
  <c r="F3632" i="27"/>
  <c r="G3602" i="27"/>
  <c r="G3601" i="27"/>
  <c r="C221" i="27"/>
  <c r="B222" i="27"/>
  <c r="M5" i="27"/>
  <c r="B281" i="27"/>
  <c r="C280" i="27"/>
  <c r="C339" i="27"/>
  <c r="B340" i="27"/>
  <c r="B694" i="27"/>
  <c r="C693" i="27"/>
  <c r="B1465" i="27"/>
  <c r="C1464" i="27"/>
  <c r="B814" i="27"/>
  <c r="C813" i="27"/>
  <c r="B1642" i="27"/>
  <c r="C1641" i="27"/>
  <c r="C1523" i="27"/>
  <c r="B1524" i="27"/>
  <c r="C1938" i="27"/>
  <c r="B1939" i="27"/>
  <c r="B2293" i="27"/>
  <c r="C2292" i="27"/>
  <c r="B2411" i="27"/>
  <c r="C2410" i="27"/>
  <c r="C2707" i="27"/>
  <c r="B2708" i="27"/>
  <c r="B3123" i="27"/>
  <c r="C3122" i="27"/>
  <c r="B3300" i="27"/>
  <c r="C3299" i="27"/>
  <c r="B3477" i="27"/>
  <c r="C3476" i="27"/>
  <c r="W3653" i="27"/>
  <c r="W3594" i="27"/>
  <c r="W3535" i="27"/>
  <c r="W3417" i="27"/>
  <c r="W3476" i="27"/>
  <c r="W3358" i="27"/>
  <c r="W3299" i="27"/>
  <c r="W3122" i="27"/>
  <c r="W3181" i="27"/>
  <c r="W2943" i="27"/>
  <c r="W3240" i="27"/>
  <c r="W3002" i="27"/>
  <c r="W2825" i="27"/>
  <c r="W2707" i="27"/>
  <c r="W2589" i="27"/>
  <c r="W2884" i="27"/>
  <c r="W2766" i="27"/>
  <c r="W2530" i="27"/>
  <c r="W2469" i="27"/>
  <c r="W2410" i="27"/>
  <c r="W3061" i="27"/>
  <c r="W2292" i="27"/>
  <c r="W2351" i="27"/>
  <c r="W2233" i="27"/>
  <c r="W2648" i="27"/>
  <c r="W2174" i="27"/>
  <c r="W2115" i="27"/>
  <c r="W1997" i="27"/>
  <c r="W2056" i="27"/>
  <c r="W1818" i="27"/>
  <c r="W1582" i="27"/>
  <c r="W1938" i="27"/>
  <c r="W1877" i="27"/>
  <c r="W1641" i="27"/>
  <c r="W1700" i="27"/>
  <c r="W1759" i="27"/>
  <c r="W1405" i="27"/>
  <c r="W1108" i="27"/>
  <c r="W872" i="27"/>
  <c r="W1464" i="27"/>
  <c r="W1167" i="27"/>
  <c r="W931" i="27"/>
  <c r="W1226" i="27"/>
  <c r="W990" i="27"/>
  <c r="W1346" i="27"/>
  <c r="W813" i="27"/>
  <c r="W693" i="27"/>
  <c r="W1285" i="27"/>
  <c r="W634" i="27"/>
  <c r="W398" i="27"/>
  <c r="W162" i="27"/>
  <c r="W1049" i="27"/>
  <c r="W457" i="27"/>
  <c r="W280" i="27"/>
  <c r="W103" i="27"/>
  <c r="S16" i="27"/>
  <c r="W575" i="27"/>
  <c r="T17" i="27"/>
  <c r="W1523" i="27"/>
  <c r="W516" i="27"/>
  <c r="W339" i="27"/>
  <c r="W754" i="27"/>
  <c r="W221" i="27"/>
  <c r="U17" i="27"/>
  <c r="X18" i="27"/>
  <c r="U21" i="27" s="1"/>
  <c r="U18" i="27"/>
  <c r="X21" i="27" s="1"/>
  <c r="A1468" i="27" l="1"/>
  <c r="G1472" i="27" s="1"/>
  <c r="S21" i="26"/>
  <c r="A3185" i="27"/>
  <c r="M3191" i="27" s="1"/>
  <c r="O268" i="26"/>
  <c r="W19" i="26"/>
  <c r="L23" i="26"/>
  <c r="T23" i="26"/>
  <c r="A3598" i="27"/>
  <c r="M3602" i="27" s="1"/>
  <c r="X22" i="26"/>
  <c r="T22" i="26"/>
  <c r="A1704" i="27"/>
  <c r="G1711" i="27" s="1"/>
  <c r="V21" i="26"/>
  <c r="A3421" i="27"/>
  <c r="M3425" i="27" s="1"/>
  <c r="X269" i="26"/>
  <c r="A1586" i="27"/>
  <c r="G1590" i="27" s="1"/>
  <c r="A3303" i="27"/>
  <c r="M3309" i="27" s="1"/>
  <c r="A3067" i="27"/>
  <c r="M3073" i="27" s="1"/>
  <c r="A3539" i="27"/>
  <c r="M3542" i="27" s="1"/>
  <c r="A1409" i="27"/>
  <c r="G1416" i="27" s="1"/>
  <c r="A1822" i="27"/>
  <c r="G1825" i="27" s="1"/>
  <c r="A1645" i="27"/>
  <c r="G1648" i="27" s="1"/>
  <c r="A1291" i="27"/>
  <c r="G1298" i="27" s="1"/>
  <c r="A1763" i="27"/>
  <c r="G1769" i="27" s="1"/>
  <c r="O123" i="26"/>
  <c r="O124" i="26" s="1"/>
  <c r="N18" i="26"/>
  <c r="A1350" i="27"/>
  <c r="G1357" i="27" s="1"/>
  <c r="X19" i="26"/>
  <c r="T20" i="26"/>
  <c r="K21" i="26"/>
  <c r="P19" i="26"/>
  <c r="L20" i="26"/>
  <c r="A3126" i="27"/>
  <c r="M3132" i="27" s="1"/>
  <c r="A3480" i="27"/>
  <c r="M3487" i="27" s="1"/>
  <c r="O20" i="26"/>
  <c r="A3244" i="27"/>
  <c r="M3251" i="27" s="1"/>
  <c r="X203" i="26"/>
  <c r="Y202" i="26"/>
  <c r="N203" i="26"/>
  <c r="O202" i="26"/>
  <c r="BB203" i="26"/>
  <c r="BC202" i="26"/>
  <c r="M22" i="26"/>
  <c r="O23" i="26"/>
  <c r="AR203" i="26"/>
  <c r="AS202" i="26"/>
  <c r="D203" i="26"/>
  <c r="E202" i="26"/>
  <c r="AH203" i="26"/>
  <c r="AI202" i="26"/>
  <c r="AG20" i="26"/>
  <c r="C277" i="26"/>
  <c r="D3" i="31"/>
  <c r="D4" i="31" s="1"/>
  <c r="D69" i="29"/>
  <c r="C69" i="29"/>
  <c r="A70" i="28"/>
  <c r="E66" i="29"/>
  <c r="B69" i="29"/>
  <c r="C68" i="28"/>
  <c r="D70" i="28"/>
  <c r="B68" i="28"/>
  <c r="C54" i="27"/>
  <c r="C52" i="27"/>
  <c r="C55" i="27"/>
  <c r="C51" i="27"/>
  <c r="BB1877" i="27"/>
  <c r="BB1878" i="27" s="1"/>
  <c r="M1286" i="27"/>
  <c r="M2531" i="27"/>
  <c r="N1700" i="27"/>
  <c r="O1700" i="27" s="1"/>
  <c r="M2885" i="27"/>
  <c r="M3123" i="27"/>
  <c r="N1108" i="27"/>
  <c r="N1109" i="27" s="1"/>
  <c r="M1939" i="27"/>
  <c r="N457" i="27"/>
  <c r="N458" i="27" s="1"/>
  <c r="BB2589" i="27"/>
  <c r="BB2590" i="27" s="1"/>
  <c r="N1582" i="27"/>
  <c r="O1582" i="27" s="1"/>
  <c r="M3182" i="27"/>
  <c r="AT19" i="27"/>
  <c r="M2234" i="27"/>
  <c r="M3188" i="27"/>
  <c r="N3417" i="27"/>
  <c r="O3417" i="27" s="1"/>
  <c r="M2057" i="27"/>
  <c r="BA2531" i="27"/>
  <c r="A2888" i="27"/>
  <c r="K2892" i="27" s="1"/>
  <c r="AB20" i="26"/>
  <c r="BA1286" i="27"/>
  <c r="N2469" i="27"/>
  <c r="O2469" i="27" s="1"/>
  <c r="M1642" i="27"/>
  <c r="N1997" i="27"/>
  <c r="O1997" i="27" s="1"/>
  <c r="BB3122" i="27"/>
  <c r="BB3123" i="27" s="1"/>
  <c r="AA21" i="26"/>
  <c r="BB1523" i="27"/>
  <c r="BB1524" i="27" s="1"/>
  <c r="BA3062" i="27"/>
  <c r="A2770" i="27"/>
  <c r="K2776" i="27" s="1"/>
  <c r="BB1938" i="27"/>
  <c r="BC1938" i="27" s="1"/>
  <c r="BB1997" i="27"/>
  <c r="BC1997" i="27" s="1"/>
  <c r="AD18" i="26"/>
  <c r="N872" i="27"/>
  <c r="O872" i="27" s="1"/>
  <c r="M20" i="27"/>
  <c r="N2648" i="27"/>
  <c r="O2648" i="27" s="1"/>
  <c r="M2826" i="27"/>
  <c r="M3477" i="27"/>
  <c r="C288" i="27"/>
  <c r="N1405" i="27"/>
  <c r="O1405" i="27" s="1"/>
  <c r="BA517" i="27"/>
  <c r="M517" i="27"/>
  <c r="N280" i="27"/>
  <c r="O280" i="27" s="1"/>
  <c r="M3536" i="27"/>
  <c r="L18" i="27"/>
  <c r="N3061" i="27"/>
  <c r="N3062" i="27" s="1"/>
  <c r="Y124" i="26"/>
  <c r="N754" i="27"/>
  <c r="N755" i="27" s="1"/>
  <c r="N693" i="27"/>
  <c r="N694" i="27" s="1"/>
  <c r="BA2826" i="27"/>
  <c r="N2174" i="27"/>
  <c r="O2174" i="27" s="1"/>
  <c r="N1818" i="27"/>
  <c r="N1819" i="27" s="1"/>
  <c r="M3595" i="27"/>
  <c r="G1474" i="27"/>
  <c r="M991" i="27"/>
  <c r="O21" i="27"/>
  <c r="M3654" i="27"/>
  <c r="BA3536" i="27"/>
  <c r="M635" i="27"/>
  <c r="N931" i="27"/>
  <c r="N932" i="27" s="1"/>
  <c r="M2708" i="27"/>
  <c r="N813" i="27"/>
  <c r="O813" i="27" s="1"/>
  <c r="A2001" i="27"/>
  <c r="I2005" i="27" s="1"/>
  <c r="L21" i="27"/>
  <c r="BA458" i="27"/>
  <c r="O18" i="27"/>
  <c r="A2178" i="27"/>
  <c r="I2185" i="27" s="1"/>
  <c r="P20" i="27"/>
  <c r="C585" i="27"/>
  <c r="N2410" i="27"/>
  <c r="O2410" i="27" s="1"/>
  <c r="BB2056" i="27"/>
  <c r="BC2056" i="27" s="1"/>
  <c r="AH269" i="26"/>
  <c r="AT16" i="27"/>
  <c r="AE22" i="26"/>
  <c r="M3300" i="27"/>
  <c r="C644" i="27"/>
  <c r="M2944" i="27"/>
  <c r="M1347" i="27"/>
  <c r="N2589" i="27"/>
  <c r="N2590" i="27" s="1"/>
  <c r="N1523" i="27"/>
  <c r="O1523" i="27" s="1"/>
  <c r="BA3003" i="27"/>
  <c r="BA1227" i="27"/>
  <c r="BB1167" i="27"/>
  <c r="BB1168" i="27" s="1"/>
  <c r="N1049" i="27"/>
  <c r="N1050" i="27" s="1"/>
  <c r="BA1347" i="27"/>
  <c r="A2593" i="27"/>
  <c r="K2597" i="27" s="1"/>
  <c r="A2947" i="27"/>
  <c r="K2950" i="27" s="1"/>
  <c r="N2115" i="27"/>
  <c r="N2116" i="27" s="1"/>
  <c r="M3003" i="27"/>
  <c r="AE20" i="26"/>
  <c r="AB22" i="26"/>
  <c r="M3241" i="27"/>
  <c r="A2652" i="27"/>
  <c r="K2656" i="27" s="1"/>
  <c r="AF22" i="26"/>
  <c r="A2534" i="27"/>
  <c r="K2541" i="27" s="1"/>
  <c r="A2475" i="27"/>
  <c r="K2482" i="27" s="1"/>
  <c r="A3006" i="27"/>
  <c r="K3012" i="27" s="1"/>
  <c r="AE23" i="26"/>
  <c r="AB23" i="26"/>
  <c r="E1000" i="27"/>
  <c r="A2829" i="27"/>
  <c r="K2832" i="27" s="1"/>
  <c r="AF19" i="26"/>
  <c r="AS20" i="27"/>
  <c r="M3189" i="27"/>
  <c r="BB2469" i="27"/>
  <c r="BC2469" i="27" s="1"/>
  <c r="A2119" i="27"/>
  <c r="I2125" i="27" s="1"/>
  <c r="G1533" i="27"/>
  <c r="C527" i="27"/>
  <c r="M2352" i="27"/>
  <c r="M3366" i="27"/>
  <c r="AI123" i="26"/>
  <c r="AJ123" i="26" s="1"/>
  <c r="A1883" i="27"/>
  <c r="I1886" i="27" s="1"/>
  <c r="A2355" i="27"/>
  <c r="I2361" i="27" s="1"/>
  <c r="BB3653" i="27"/>
  <c r="BB3654" i="27" s="1"/>
  <c r="BB1582" i="27"/>
  <c r="BC1582" i="27" s="1"/>
  <c r="M3359" i="27"/>
  <c r="M2293" i="27"/>
  <c r="N1226" i="27"/>
  <c r="O1226" i="27" s="1"/>
  <c r="BA2767" i="27"/>
  <c r="BB1818" i="27"/>
  <c r="BB1819" i="27" s="1"/>
  <c r="BB280" i="27"/>
  <c r="BC280" i="27" s="1"/>
  <c r="D3" i="29"/>
  <c r="BB2292" i="27"/>
  <c r="BB2293" i="27" s="1"/>
  <c r="BB872" i="27"/>
  <c r="BC872" i="27" s="1"/>
  <c r="BA3477" i="27"/>
  <c r="BB575" i="27"/>
  <c r="BB576" i="27" s="1"/>
  <c r="BA2649" i="27"/>
  <c r="BB2410" i="27"/>
  <c r="BC2410" i="27" s="1"/>
  <c r="BA1465" i="27"/>
  <c r="C409" i="27"/>
  <c r="E939" i="27"/>
  <c r="E1001" i="27"/>
  <c r="C526" i="27"/>
  <c r="AV17" i="27"/>
  <c r="C110" i="27"/>
  <c r="BA3241" i="27"/>
  <c r="C467" i="27"/>
  <c r="A1942" i="27"/>
  <c r="A2296" i="27"/>
  <c r="G1530" i="27"/>
  <c r="E942" i="27"/>
  <c r="BB1700" i="27"/>
  <c r="BC1700" i="27" s="1"/>
  <c r="E702" i="27"/>
  <c r="M3307" i="27"/>
  <c r="BB1049" i="27"/>
  <c r="BC1049" i="27" s="1"/>
  <c r="BB754" i="27"/>
  <c r="BC754" i="27" s="1"/>
  <c r="A2060" i="27"/>
  <c r="I2066" i="27" s="1"/>
  <c r="A2237" i="27"/>
  <c r="I2241" i="27" s="1"/>
  <c r="BB162" i="27"/>
  <c r="BB163" i="27" s="1"/>
  <c r="C582" i="27"/>
  <c r="AV20" i="27"/>
  <c r="AR18" i="27"/>
  <c r="BB2884" i="27"/>
  <c r="BB2885" i="27" s="1"/>
  <c r="BB1405" i="27"/>
  <c r="BC1405" i="27" s="1"/>
  <c r="N2766" i="27"/>
  <c r="O2766" i="27" s="1"/>
  <c r="N1759" i="27"/>
  <c r="N1760" i="27" s="1"/>
  <c r="N1167" i="27"/>
  <c r="N1168" i="27" s="1"/>
  <c r="BA2944" i="27"/>
  <c r="BB634" i="27"/>
  <c r="BC634" i="27" s="1"/>
  <c r="BB3594" i="27"/>
  <c r="BB3595" i="27" s="1"/>
  <c r="BA2708" i="27"/>
  <c r="N162" i="27"/>
  <c r="N163" i="27" s="1"/>
  <c r="BB813" i="27"/>
  <c r="BC813" i="27" s="1"/>
  <c r="BB2174" i="27"/>
  <c r="BB2175" i="27" s="1"/>
  <c r="BB1759" i="27"/>
  <c r="BC1759" i="27" s="1"/>
  <c r="E938" i="27"/>
  <c r="C586" i="27"/>
  <c r="AU18" i="27"/>
  <c r="AU21" i="27"/>
  <c r="BB1108" i="27"/>
  <c r="BB1109" i="27" s="1"/>
  <c r="I2421" i="27"/>
  <c r="C641" i="27"/>
  <c r="BB693" i="27"/>
  <c r="BC693" i="27" s="1"/>
  <c r="C291" i="27"/>
  <c r="BA2352" i="27"/>
  <c r="C645" i="27"/>
  <c r="BB2233" i="27"/>
  <c r="BB2234" i="27" s="1"/>
  <c r="N1464" i="27"/>
  <c r="M1465" i="27"/>
  <c r="BB339" i="27"/>
  <c r="BB340" i="27" s="1"/>
  <c r="BB3299" i="27"/>
  <c r="BC3299" i="27" s="1"/>
  <c r="C172" i="27"/>
  <c r="K2715" i="27"/>
  <c r="AU17" i="27"/>
  <c r="AU20" i="27"/>
  <c r="AR20" i="27"/>
  <c r="N398" i="27"/>
  <c r="M399" i="27"/>
  <c r="G1534" i="27"/>
  <c r="E1118" i="27"/>
  <c r="BB3181" i="27"/>
  <c r="BB3182" i="27" s="1"/>
  <c r="C232" i="27"/>
  <c r="I2417" i="27"/>
  <c r="BB3358" i="27"/>
  <c r="BB3359" i="27" s="1"/>
  <c r="BB2115" i="27"/>
  <c r="BC2115" i="27" s="1"/>
  <c r="BB1641" i="27"/>
  <c r="BB1642" i="27" s="1"/>
  <c r="M3369" i="27"/>
  <c r="E1237" i="27"/>
  <c r="BB990" i="27"/>
  <c r="BC990" i="27" s="1"/>
  <c r="BA3418" i="27"/>
  <c r="J4" i="26"/>
  <c r="D3" i="30"/>
  <c r="BB931" i="27"/>
  <c r="BA932" i="27"/>
  <c r="M576" i="27"/>
  <c r="N575" i="27"/>
  <c r="N221" i="27"/>
  <c r="M222" i="27"/>
  <c r="BB221" i="27"/>
  <c r="BA222" i="27"/>
  <c r="N103" i="27"/>
  <c r="M104" i="27"/>
  <c r="M340" i="27"/>
  <c r="N339" i="27"/>
  <c r="M3368" i="27"/>
  <c r="C287" i="27"/>
  <c r="C523" i="27"/>
  <c r="I2420" i="27"/>
  <c r="C405" i="27"/>
  <c r="E820" i="27"/>
  <c r="E1060" i="27"/>
  <c r="M3601" i="27"/>
  <c r="BA104" i="27"/>
  <c r="BB103" i="27"/>
  <c r="O17" i="27"/>
  <c r="O20" i="27"/>
  <c r="L20" i="27"/>
  <c r="N1877" i="27"/>
  <c r="M1878" i="27"/>
  <c r="X20" i="27"/>
  <c r="W18" i="27"/>
  <c r="U20" i="27"/>
  <c r="T18" i="27"/>
  <c r="X17" i="27"/>
  <c r="W21" i="27"/>
  <c r="T21" i="27"/>
  <c r="X516" i="27"/>
  <c r="W517" i="27"/>
  <c r="W991" i="27"/>
  <c r="X990" i="27"/>
  <c r="W1998" i="27"/>
  <c r="X1997" i="27"/>
  <c r="W2885" i="27"/>
  <c r="X2884" i="27"/>
  <c r="W3418" i="27"/>
  <c r="X3417" i="27"/>
  <c r="D2410" i="27"/>
  <c r="C2411" i="27"/>
  <c r="AR575" i="27"/>
  <c r="AQ576" i="27"/>
  <c r="AQ517" i="27"/>
  <c r="AR516" i="27"/>
  <c r="AQ1227" i="27"/>
  <c r="AR1226" i="27"/>
  <c r="AQ1701" i="27"/>
  <c r="AR1700" i="27"/>
  <c r="AQ2649" i="27"/>
  <c r="AR2648" i="27"/>
  <c r="AQ2885" i="27"/>
  <c r="AR2884" i="27"/>
  <c r="AQ3062" i="27"/>
  <c r="AR3061" i="27"/>
  <c r="AQ3536" i="27"/>
  <c r="AR3535" i="27"/>
  <c r="N3300" i="27"/>
  <c r="O3299" i="27"/>
  <c r="C1168" i="27"/>
  <c r="D1167" i="27"/>
  <c r="AE20" i="27"/>
  <c r="AB20" i="27"/>
  <c r="AE17" i="27"/>
  <c r="AG222" i="27"/>
  <c r="AH221" i="27"/>
  <c r="AG1465" i="27"/>
  <c r="AH1464" i="27"/>
  <c r="AG1286" i="27"/>
  <c r="AH1285" i="27"/>
  <c r="AG1819" i="27"/>
  <c r="AH1818" i="27"/>
  <c r="AG2470" i="27"/>
  <c r="AH2469" i="27"/>
  <c r="AG2411" i="27"/>
  <c r="AH2410" i="27"/>
  <c r="AG3062" i="27"/>
  <c r="AH3061" i="27"/>
  <c r="AG3654" i="27"/>
  <c r="AH3653" i="27"/>
  <c r="N1939" i="27"/>
  <c r="O1938" i="27"/>
  <c r="N3123" i="27"/>
  <c r="O3122" i="27"/>
  <c r="D3417" i="27"/>
  <c r="C3418" i="27"/>
  <c r="C1406" i="27"/>
  <c r="D1405" i="27"/>
  <c r="D124" i="26"/>
  <c r="D277" i="26" s="1"/>
  <c r="E123" i="26"/>
  <c r="E879" i="27"/>
  <c r="AA123" i="26"/>
  <c r="Z124" i="26"/>
  <c r="W1524" i="27"/>
  <c r="X1523" i="27"/>
  <c r="W694" i="27"/>
  <c r="X693" i="27"/>
  <c r="W1701" i="27"/>
  <c r="X1700" i="27"/>
  <c r="W2116" i="27"/>
  <c r="X2115" i="27"/>
  <c r="X3240" i="27"/>
  <c r="W3241" i="27"/>
  <c r="C1939" i="27"/>
  <c r="D1938" i="27"/>
  <c r="C340" i="27"/>
  <c r="D339" i="27"/>
  <c r="W755" i="27"/>
  <c r="X754" i="27"/>
  <c r="W814" i="27"/>
  <c r="X813" i="27"/>
  <c r="W2175" i="27"/>
  <c r="X2174" i="27"/>
  <c r="W3359" i="27"/>
  <c r="X3358" i="27"/>
  <c r="D280" i="27"/>
  <c r="C281" i="27"/>
  <c r="AH12" i="26"/>
  <c r="AO20" i="26"/>
  <c r="AL19" i="27"/>
  <c r="AL16" i="27"/>
  <c r="AI19" i="27"/>
  <c r="AQ932" i="27"/>
  <c r="AR931" i="27"/>
  <c r="AQ2293" i="27"/>
  <c r="AR2292" i="27"/>
  <c r="AQ3477" i="27"/>
  <c r="AR3476" i="27"/>
  <c r="N2234" i="27"/>
  <c r="O2233" i="27"/>
  <c r="BB399" i="27"/>
  <c r="BC398" i="27"/>
  <c r="AG517" i="27"/>
  <c r="AH516" i="27"/>
  <c r="AG1642" i="27"/>
  <c r="AH1641" i="27"/>
  <c r="AG1760" i="27"/>
  <c r="AH1759" i="27"/>
  <c r="AH2174" i="27"/>
  <c r="AG2175" i="27"/>
  <c r="AH2589" i="27"/>
  <c r="AG2590" i="27"/>
  <c r="AH2707" i="27"/>
  <c r="AG2708" i="27"/>
  <c r="AG3241" i="27"/>
  <c r="AH3240" i="27"/>
  <c r="AG3300" i="27"/>
  <c r="AH3299" i="27"/>
  <c r="AG3536" i="27"/>
  <c r="AH3535" i="27"/>
  <c r="BB2352" i="27"/>
  <c r="BC2351" i="27"/>
  <c r="D3594" i="27"/>
  <c r="C3595" i="27"/>
  <c r="C2470" i="27"/>
  <c r="D2469" i="27"/>
  <c r="C2175" i="27"/>
  <c r="D2174" i="27"/>
  <c r="D1582" i="27"/>
  <c r="C1583" i="27"/>
  <c r="D1108" i="27"/>
  <c r="C1109" i="27"/>
  <c r="G1471" i="27"/>
  <c r="E703" i="27"/>
  <c r="E764" i="27"/>
  <c r="C111" i="27"/>
  <c r="N3241" i="27"/>
  <c r="O3240" i="27"/>
  <c r="O1346" i="27"/>
  <c r="N1347" i="27"/>
  <c r="BB3241" i="27"/>
  <c r="BC3240" i="27"/>
  <c r="BC2766" i="27"/>
  <c r="BB2767" i="27"/>
  <c r="N517" i="27"/>
  <c r="O516" i="27"/>
  <c r="BB1227" i="27"/>
  <c r="BC1226" i="27"/>
  <c r="C3182" i="27"/>
  <c r="D3181" i="27"/>
  <c r="C1819" i="27"/>
  <c r="D1818" i="27"/>
  <c r="C1701" i="27"/>
  <c r="D1700" i="27"/>
  <c r="E824" i="27"/>
  <c r="C170" i="27"/>
  <c r="N2708" i="27"/>
  <c r="O2707" i="27"/>
  <c r="BB2708" i="27"/>
  <c r="BC2707" i="27"/>
  <c r="C3241" i="27"/>
  <c r="D3240" i="27"/>
  <c r="C1760" i="27"/>
  <c r="D1759" i="27"/>
  <c r="C1050" i="27"/>
  <c r="D1049" i="27"/>
  <c r="G1770" i="27"/>
  <c r="AQ21" i="26"/>
  <c r="AT18" i="26"/>
  <c r="AT21" i="26"/>
  <c r="BB124" i="26"/>
  <c r="BC123" i="26"/>
  <c r="E1174" i="27"/>
  <c r="E1178" i="27"/>
  <c r="E1234" i="27"/>
  <c r="C468" i="27"/>
  <c r="K2717" i="27"/>
  <c r="BC457" i="27"/>
  <c r="BB458" i="27"/>
  <c r="O3002" i="27"/>
  <c r="N3003" i="27"/>
  <c r="O1285" i="27"/>
  <c r="N1286" i="27"/>
  <c r="AI269" i="26"/>
  <c r="AJ268" i="26"/>
  <c r="C2352" i="27"/>
  <c r="D2351" i="27"/>
  <c r="E1057" i="27"/>
  <c r="C347" i="27"/>
  <c r="V19" i="27"/>
  <c r="V16" i="27"/>
  <c r="S19" i="27"/>
  <c r="W1286" i="27"/>
  <c r="X1285" i="27"/>
  <c r="W1465" i="27"/>
  <c r="X1464" i="27"/>
  <c r="W1939" i="27"/>
  <c r="X1938" i="27"/>
  <c r="W2234" i="27"/>
  <c r="X2233" i="27"/>
  <c r="W3003" i="27"/>
  <c r="X3002" i="27"/>
  <c r="C3477" i="27"/>
  <c r="D3476" i="27"/>
  <c r="C3123" i="27"/>
  <c r="D3122" i="27"/>
  <c r="C1642" i="27"/>
  <c r="D1641" i="27"/>
  <c r="C1465" i="27"/>
  <c r="D1464" i="27"/>
  <c r="AR1818" i="27"/>
  <c r="AQ1819" i="27"/>
  <c r="D3358" i="27"/>
  <c r="C3359" i="27"/>
  <c r="C2944" i="27"/>
  <c r="D2943" i="27"/>
  <c r="C2057" i="27"/>
  <c r="D2056" i="27"/>
  <c r="C1286" i="27"/>
  <c r="D1285" i="27"/>
  <c r="C635" i="27"/>
  <c r="D634" i="27"/>
  <c r="AR124" i="26"/>
  <c r="AS123" i="26"/>
  <c r="E761" i="27"/>
  <c r="D1997" i="27"/>
  <c r="C1998" i="27"/>
  <c r="D398" i="27"/>
  <c r="C399" i="27"/>
  <c r="E883" i="27"/>
  <c r="P123" i="26"/>
  <c r="BB269" i="26"/>
  <c r="BC268" i="26"/>
  <c r="O3594" i="27"/>
  <c r="N3595" i="27"/>
  <c r="N2531" i="27"/>
  <c r="O2530" i="27"/>
  <c r="W222" i="27"/>
  <c r="X221" i="27"/>
  <c r="X162" i="27"/>
  <c r="W163" i="27"/>
  <c r="X872" i="27"/>
  <c r="W873" i="27"/>
  <c r="X1582" i="27"/>
  <c r="W1583" i="27"/>
  <c r="X2469" i="27"/>
  <c r="W2470" i="27"/>
  <c r="W2590" i="27"/>
  <c r="X2589" i="27"/>
  <c r="W3536" i="27"/>
  <c r="X3535" i="27"/>
  <c r="W17" i="27"/>
  <c r="W20" i="27"/>
  <c r="T20" i="27"/>
  <c r="W281" i="27"/>
  <c r="X280" i="27"/>
  <c r="W399" i="27"/>
  <c r="X398" i="27"/>
  <c r="W932" i="27"/>
  <c r="X931" i="27"/>
  <c r="W1109" i="27"/>
  <c r="X1108" i="27"/>
  <c r="W1642" i="27"/>
  <c r="X1641" i="27"/>
  <c r="X1818" i="27"/>
  <c r="W1819" i="27"/>
  <c r="X2292" i="27"/>
  <c r="W2293" i="27"/>
  <c r="X2530" i="27"/>
  <c r="W2531" i="27"/>
  <c r="W2708" i="27"/>
  <c r="X2707" i="27"/>
  <c r="W2944" i="27"/>
  <c r="X2943" i="27"/>
  <c r="W3595" i="27"/>
  <c r="X3594" i="27"/>
  <c r="C3300" i="27"/>
  <c r="D3299" i="27"/>
  <c r="D2292" i="27"/>
  <c r="C2293" i="27"/>
  <c r="C814" i="27"/>
  <c r="D813" i="27"/>
  <c r="D693" i="27"/>
  <c r="C694" i="27"/>
  <c r="C222" i="27"/>
  <c r="D221" i="27"/>
  <c r="E1115" i="27"/>
  <c r="E1119" i="27"/>
  <c r="E997" i="27"/>
  <c r="AR280" i="27"/>
  <c r="AQ281" i="27"/>
  <c r="AQ458" i="27"/>
  <c r="AR457" i="27"/>
  <c r="AM17" i="27"/>
  <c r="AM20" i="27"/>
  <c r="AJ20" i="27"/>
  <c r="AQ163" i="27"/>
  <c r="AR162" i="27"/>
  <c r="AQ1760" i="27"/>
  <c r="AR1759" i="27"/>
  <c r="AR1108" i="27"/>
  <c r="AQ1109" i="27"/>
  <c r="AQ1878" i="27"/>
  <c r="AR1877" i="27"/>
  <c r="AQ2057" i="27"/>
  <c r="AR2056" i="27"/>
  <c r="AR2766" i="27"/>
  <c r="AQ2767" i="27"/>
  <c r="AQ2531" i="27"/>
  <c r="AR2530" i="27"/>
  <c r="AQ2826" i="27"/>
  <c r="AR2825" i="27"/>
  <c r="AQ3241" i="27"/>
  <c r="AR3240" i="27"/>
  <c r="AR3653" i="27"/>
  <c r="AQ3654" i="27"/>
  <c r="N2885" i="27"/>
  <c r="O2884" i="27"/>
  <c r="C1227" i="27"/>
  <c r="D1226" i="27"/>
  <c r="AH162" i="27"/>
  <c r="AG163" i="27"/>
  <c r="AH634" i="27"/>
  <c r="AG635" i="27"/>
  <c r="AG576" i="27"/>
  <c r="AH575" i="27"/>
  <c r="AG1109" i="27"/>
  <c r="AH1108" i="27"/>
  <c r="AG814" i="27"/>
  <c r="AH813" i="27"/>
  <c r="AG1227" i="27"/>
  <c r="AH1226" i="27"/>
  <c r="AG2116" i="27"/>
  <c r="AH2115" i="27"/>
  <c r="O269" i="26"/>
  <c r="P268" i="26"/>
  <c r="X339" i="27"/>
  <c r="W340" i="27"/>
  <c r="W576" i="27"/>
  <c r="X575" i="27"/>
  <c r="W458" i="27"/>
  <c r="X457" i="27"/>
  <c r="X634" i="27"/>
  <c r="W635" i="27"/>
  <c r="W1347" i="27"/>
  <c r="X1346" i="27"/>
  <c r="W1168" i="27"/>
  <c r="X1167" i="27"/>
  <c r="X1405" i="27"/>
  <c r="W1406" i="27"/>
  <c r="W1878" i="27"/>
  <c r="X1877" i="27"/>
  <c r="W2057" i="27"/>
  <c r="X2056" i="27"/>
  <c r="W2649" i="27"/>
  <c r="X2648" i="27"/>
  <c r="X3061" i="27"/>
  <c r="W3062" i="27"/>
  <c r="W2767" i="27"/>
  <c r="X2766" i="27"/>
  <c r="X2825" i="27"/>
  <c r="W2826" i="27"/>
  <c r="W3182" i="27"/>
  <c r="X3181" i="27"/>
  <c r="W3477" i="27"/>
  <c r="X3476" i="27"/>
  <c r="W3654" i="27"/>
  <c r="X3653" i="27"/>
  <c r="C2708" i="27"/>
  <c r="D2707" i="27"/>
  <c r="C1524" i="27"/>
  <c r="D1523" i="27"/>
  <c r="Z268" i="26"/>
  <c r="Y269" i="26"/>
  <c r="AK20" i="27"/>
  <c r="AM18" i="27"/>
  <c r="AN20" i="27"/>
  <c r="AJ18" i="27"/>
  <c r="AM21" i="27"/>
  <c r="AJ21" i="27"/>
  <c r="AN17" i="27"/>
  <c r="AQ814" i="27"/>
  <c r="AR813" i="27"/>
  <c r="AQ222" i="27"/>
  <c r="AR221" i="27"/>
  <c r="AQ340" i="27"/>
  <c r="AR339" i="27"/>
  <c r="AR398" i="27"/>
  <c r="AQ399" i="27"/>
  <c r="AQ991" i="27"/>
  <c r="AR990" i="27"/>
  <c r="AQ1168" i="27"/>
  <c r="AR1167" i="27"/>
  <c r="AQ1406" i="27"/>
  <c r="AR1405" i="27"/>
  <c r="AR1582" i="27"/>
  <c r="AQ1583" i="27"/>
  <c r="AQ2116" i="27"/>
  <c r="AR2115" i="27"/>
  <c r="AR2233" i="27"/>
  <c r="AQ2234" i="27"/>
  <c r="AQ2352" i="27"/>
  <c r="AR2351" i="27"/>
  <c r="AQ2590" i="27"/>
  <c r="AR2589" i="27"/>
  <c r="AQ3182" i="27"/>
  <c r="AR3181" i="27"/>
  <c r="AQ3123" i="27"/>
  <c r="AR3122" i="27"/>
  <c r="AR3417" i="27"/>
  <c r="AQ3418" i="27"/>
  <c r="N3654" i="27"/>
  <c r="O3653" i="27"/>
  <c r="AD16" i="27"/>
  <c r="AA19" i="27"/>
  <c r="AD19" i="27"/>
  <c r="AH457" i="27"/>
  <c r="AG458" i="27"/>
  <c r="AG340" i="27"/>
  <c r="AH339" i="27"/>
  <c r="AB21" i="27"/>
  <c r="AB18" i="27"/>
  <c r="AE21" i="27"/>
  <c r="AE18" i="27"/>
  <c r="AF17" i="27"/>
  <c r="AF20" i="27"/>
  <c r="AC20" i="27"/>
  <c r="AG932" i="27"/>
  <c r="AH931" i="27"/>
  <c r="AG1406" i="27"/>
  <c r="AH1405" i="27"/>
  <c r="AG1050" i="27"/>
  <c r="AH1049" i="27"/>
  <c r="AH693" i="27"/>
  <c r="AG694" i="27"/>
  <c r="AG1583" i="27"/>
  <c r="AH1582" i="27"/>
  <c r="AG1701" i="27"/>
  <c r="AH1700" i="27"/>
  <c r="AG2234" i="27"/>
  <c r="AH2233" i="27"/>
  <c r="AG2352" i="27"/>
  <c r="AH2351" i="27"/>
  <c r="AH2648" i="27"/>
  <c r="AG2649" i="27"/>
  <c r="AG2885" i="27"/>
  <c r="AH2884" i="27"/>
  <c r="AG3182" i="27"/>
  <c r="AH3181" i="27"/>
  <c r="AG3359" i="27"/>
  <c r="AH3358" i="27"/>
  <c r="AH3594" i="27"/>
  <c r="AG3595" i="27"/>
  <c r="C2885" i="27"/>
  <c r="D2884" i="27"/>
  <c r="C755" i="27"/>
  <c r="D754" i="27"/>
  <c r="G1475" i="27"/>
  <c r="AL18" i="26"/>
  <c r="AI21" i="26"/>
  <c r="AL21" i="26"/>
  <c r="AM22" i="26"/>
  <c r="AJ22" i="26"/>
  <c r="AM19" i="26"/>
  <c r="E765" i="27"/>
  <c r="M3306" i="27"/>
  <c r="C408" i="27"/>
  <c r="N2352" i="27"/>
  <c r="O2351" i="27"/>
  <c r="BC3002" i="27"/>
  <c r="BB3003" i="27"/>
  <c r="C2649" i="27"/>
  <c r="D2648" i="27"/>
  <c r="G1412" i="27"/>
  <c r="E882" i="27"/>
  <c r="E823" i="27"/>
  <c r="C173" i="27"/>
  <c r="N3477" i="27"/>
  <c r="O3476" i="27"/>
  <c r="C3536" i="27"/>
  <c r="D3535" i="27"/>
  <c r="C3003" i="27"/>
  <c r="D3002" i="27"/>
  <c r="C2116" i="27"/>
  <c r="D2115" i="27"/>
  <c r="C1878" i="27"/>
  <c r="D1877" i="27"/>
  <c r="C873" i="27"/>
  <c r="D872" i="27"/>
  <c r="D575" i="27"/>
  <c r="C576" i="27"/>
  <c r="E268" i="26"/>
  <c r="D269" i="26"/>
  <c r="AR22" i="26"/>
  <c r="AU19" i="26"/>
  <c r="AU22" i="26"/>
  <c r="E1175" i="27"/>
  <c r="E1236" i="27"/>
  <c r="C465" i="27"/>
  <c r="K2714" i="27"/>
  <c r="D2766" i="27"/>
  <c r="C2767" i="27"/>
  <c r="C1347" i="27"/>
  <c r="D1346" i="27"/>
  <c r="E1059" i="27"/>
  <c r="C349" i="27"/>
  <c r="O3181" i="27"/>
  <c r="N3182" i="27"/>
  <c r="W1050" i="27"/>
  <c r="X1049" i="27"/>
  <c r="W1760" i="27"/>
  <c r="X1759" i="27"/>
  <c r="X2410" i="27"/>
  <c r="W2411" i="27"/>
  <c r="W3123" i="27"/>
  <c r="X3122" i="27"/>
  <c r="AR693" i="27"/>
  <c r="AQ694" i="27"/>
  <c r="AQ635" i="27"/>
  <c r="AR634" i="27"/>
  <c r="AQ1465" i="27"/>
  <c r="AR1464" i="27"/>
  <c r="AR1997" i="27"/>
  <c r="AQ1998" i="27"/>
  <c r="AQ2411" i="27"/>
  <c r="AR2410" i="27"/>
  <c r="AQ3300" i="27"/>
  <c r="AR3299" i="27"/>
  <c r="AG1168" i="27"/>
  <c r="AH1167" i="27"/>
  <c r="AG104" i="27"/>
  <c r="AH103" i="27"/>
  <c r="AG1878" i="27"/>
  <c r="AH1877" i="27"/>
  <c r="AG755" i="27"/>
  <c r="AH754" i="27"/>
  <c r="AG1998" i="27"/>
  <c r="AH1997" i="27"/>
  <c r="AG2826" i="27"/>
  <c r="AH2825" i="27"/>
  <c r="AG3003" i="27"/>
  <c r="AH3002" i="27"/>
  <c r="AG3418" i="27"/>
  <c r="AH3417" i="27"/>
  <c r="C932" i="27"/>
  <c r="D931" i="27"/>
  <c r="N3359" i="27"/>
  <c r="O3358" i="27"/>
  <c r="N2293" i="27"/>
  <c r="O2292" i="27"/>
  <c r="N1642" i="27"/>
  <c r="O1641" i="27"/>
  <c r="BB517" i="27"/>
  <c r="BC516" i="27"/>
  <c r="C2531" i="27"/>
  <c r="D2530" i="27"/>
  <c r="C3062" i="27"/>
  <c r="D3061" i="27"/>
  <c r="C517" i="27"/>
  <c r="D516" i="27"/>
  <c r="C346" i="27"/>
  <c r="BB3418" i="27"/>
  <c r="BC3417" i="27"/>
  <c r="W104" i="27"/>
  <c r="X103" i="27"/>
  <c r="W1227" i="27"/>
  <c r="X1226" i="27"/>
  <c r="W2352" i="27"/>
  <c r="X2351" i="27"/>
  <c r="X3299" i="27"/>
  <c r="W3300" i="27"/>
  <c r="AR103" i="27"/>
  <c r="AQ104" i="27"/>
  <c r="AQ1347" i="27"/>
  <c r="AR1346" i="27"/>
  <c r="AQ1286" i="27"/>
  <c r="AR1285" i="27"/>
  <c r="AQ755" i="27"/>
  <c r="AR754" i="27"/>
  <c r="AQ1050" i="27"/>
  <c r="AR1049" i="27"/>
  <c r="AQ1524" i="27"/>
  <c r="AR1523" i="27"/>
  <c r="AQ873" i="27"/>
  <c r="AR872" i="27"/>
  <c r="AQ1642" i="27"/>
  <c r="AR1641" i="27"/>
  <c r="AQ1939" i="27"/>
  <c r="AR1938" i="27"/>
  <c r="AR2174" i="27"/>
  <c r="AQ2175" i="27"/>
  <c r="AQ2708" i="27"/>
  <c r="AR2707" i="27"/>
  <c r="AQ2470" i="27"/>
  <c r="AR2469" i="27"/>
  <c r="AQ3003" i="27"/>
  <c r="AR3002" i="27"/>
  <c r="AQ2944" i="27"/>
  <c r="AR2943" i="27"/>
  <c r="AR3358" i="27"/>
  <c r="AQ3359" i="27"/>
  <c r="AR3594" i="27"/>
  <c r="AQ3595" i="27"/>
  <c r="AG399" i="27"/>
  <c r="AH398" i="27"/>
  <c r="AH280" i="27"/>
  <c r="AG281" i="27"/>
  <c r="AG873" i="27"/>
  <c r="AH872" i="27"/>
  <c r="AG2057" i="27"/>
  <c r="AH2056" i="27"/>
  <c r="AG1347" i="27"/>
  <c r="AH1346" i="27"/>
  <c r="AH990" i="27"/>
  <c r="AG991" i="27"/>
  <c r="AG1524" i="27"/>
  <c r="AH1523" i="27"/>
  <c r="AG1939" i="27"/>
  <c r="AH1938" i="27"/>
  <c r="AG2531" i="27"/>
  <c r="AH2530" i="27"/>
  <c r="AH2292" i="27"/>
  <c r="AG2293" i="27"/>
  <c r="AG2767" i="27"/>
  <c r="AH2766" i="27"/>
  <c r="AG2944" i="27"/>
  <c r="AH2943" i="27"/>
  <c r="AG3123" i="27"/>
  <c r="AH3122" i="27"/>
  <c r="AG3477" i="27"/>
  <c r="AH3476" i="27"/>
  <c r="BB3536" i="27"/>
  <c r="BC3535" i="27"/>
  <c r="C2234" i="27"/>
  <c r="D2233" i="27"/>
  <c r="C163" i="27"/>
  <c r="D162" i="27"/>
  <c r="AK22" i="26"/>
  <c r="AM20" i="26"/>
  <c r="AM23" i="26"/>
  <c r="AN19" i="26"/>
  <c r="AN22" i="26"/>
  <c r="AJ20" i="26"/>
  <c r="AJ23" i="26"/>
  <c r="AR269" i="26"/>
  <c r="AS268" i="26"/>
  <c r="E705" i="27"/>
  <c r="C113" i="27"/>
  <c r="C231" i="27"/>
  <c r="C229" i="27"/>
  <c r="N2944" i="27"/>
  <c r="O2943" i="27"/>
  <c r="BB2944" i="27"/>
  <c r="BC2943" i="27"/>
  <c r="N635" i="27"/>
  <c r="O634" i="27"/>
  <c r="N2826" i="27"/>
  <c r="O2825" i="27"/>
  <c r="N991" i="27"/>
  <c r="O990" i="27"/>
  <c r="BB3477" i="27"/>
  <c r="BC3476" i="27"/>
  <c r="BB2826" i="27"/>
  <c r="BC2825" i="27"/>
  <c r="N2057" i="27"/>
  <c r="O2056" i="27"/>
  <c r="BB3062" i="27"/>
  <c r="BC3061" i="27"/>
  <c r="BB2531" i="27"/>
  <c r="BC2530" i="27"/>
  <c r="BC1346" i="27"/>
  <c r="BB1347" i="27"/>
  <c r="BB1465" i="27"/>
  <c r="BC1464" i="27"/>
  <c r="C2826" i="27"/>
  <c r="D2825" i="27"/>
  <c r="C2590" i="27"/>
  <c r="D2589" i="27"/>
  <c r="C991" i="27"/>
  <c r="D990" i="27"/>
  <c r="C458" i="27"/>
  <c r="D457" i="27"/>
  <c r="AU23" i="26"/>
  <c r="AR20" i="26"/>
  <c r="AV19" i="26"/>
  <c r="AV22" i="26"/>
  <c r="AS22" i="26"/>
  <c r="AR23" i="26"/>
  <c r="AU20" i="26"/>
  <c r="D3653" i="27"/>
  <c r="C3654" i="27"/>
  <c r="D103" i="27"/>
  <c r="C104" i="27"/>
  <c r="N3536" i="27"/>
  <c r="O3535" i="27"/>
  <c r="BB2649" i="27"/>
  <c r="BC2648" i="27"/>
  <c r="BC1285" i="27"/>
  <c r="BB1286" i="27"/>
  <c r="M3310" i="27" l="1"/>
  <c r="G1766" i="27"/>
  <c r="G1593" i="27"/>
  <c r="G1415" i="27"/>
  <c r="M3604" i="27"/>
  <c r="M3605" i="27"/>
  <c r="G1828" i="27"/>
  <c r="M3192" i="27"/>
  <c r="M3070" i="27"/>
  <c r="M3424" i="27"/>
  <c r="G1294" i="27"/>
  <c r="G1354" i="27"/>
  <c r="M3546" i="27"/>
  <c r="M3543" i="27"/>
  <c r="M3545" i="27"/>
  <c r="G1356" i="27"/>
  <c r="G1297" i="27"/>
  <c r="S10" i="26" a="1"/>
  <c r="X14" i="26" s="1"/>
  <c r="G1708" i="27"/>
  <c r="M3248" i="27"/>
  <c r="M3427" i="27"/>
  <c r="G1710" i="27"/>
  <c r="G1707" i="27"/>
  <c r="M3074" i="27"/>
  <c r="G1589" i="27"/>
  <c r="M3428" i="27"/>
  <c r="G1592" i="27"/>
  <c r="G1651" i="27"/>
  <c r="G1767" i="27"/>
  <c r="M3486" i="27"/>
  <c r="G1413" i="27"/>
  <c r="M3247" i="27"/>
  <c r="M3071" i="27"/>
  <c r="G1649" i="27"/>
  <c r="M3484" i="27"/>
  <c r="G1652" i="27"/>
  <c r="G1295" i="27"/>
  <c r="G1826" i="27"/>
  <c r="G1353" i="27"/>
  <c r="G1829" i="27"/>
  <c r="M3483" i="27"/>
  <c r="M3129" i="27"/>
  <c r="M3250" i="27"/>
  <c r="M3130" i="27"/>
  <c r="M3133" i="27"/>
  <c r="K10" i="26" a="1"/>
  <c r="M14" i="26" s="1"/>
  <c r="AI203" i="26"/>
  <c r="AJ202" i="26"/>
  <c r="F202" i="26"/>
  <c r="E203" i="26"/>
  <c r="AT202" i="26"/>
  <c r="AS203" i="26"/>
  <c r="BD202" i="26"/>
  <c r="BC203" i="26"/>
  <c r="P202" i="26"/>
  <c r="O203" i="26"/>
  <c r="Y203" i="26"/>
  <c r="Z202" i="26"/>
  <c r="C151" i="28"/>
  <c r="F151" i="28" s="1"/>
  <c r="P151" i="28"/>
  <c r="S151" i="28" s="1"/>
  <c r="B407" i="26"/>
  <c r="B410" i="26" s="1"/>
  <c r="B414" i="26"/>
  <c r="B417" i="26" s="1"/>
  <c r="O457" i="27"/>
  <c r="O458" i="27" s="1"/>
  <c r="BC3122" i="27"/>
  <c r="BD3122" i="27" s="1"/>
  <c r="BC1877" i="27"/>
  <c r="BC1878" i="27" s="1"/>
  <c r="N1406" i="27"/>
  <c r="K2773" i="27"/>
  <c r="N1701" i="27"/>
  <c r="BC1523" i="27"/>
  <c r="BD1523" i="27" s="1"/>
  <c r="BC1167" i="27"/>
  <c r="BD1167" i="27" s="1"/>
  <c r="N281" i="27"/>
  <c r="N3418" i="27"/>
  <c r="K2895" i="27"/>
  <c r="O3061" i="27"/>
  <c r="P3061" i="27" s="1"/>
  <c r="N873" i="27"/>
  <c r="N2470" i="27"/>
  <c r="K2777" i="27"/>
  <c r="K2891" i="27"/>
  <c r="N1583" i="27"/>
  <c r="O1108" i="27"/>
  <c r="P1108" i="27" s="1"/>
  <c r="N1998" i="27"/>
  <c r="BB1998" i="27"/>
  <c r="BC2589" i="27"/>
  <c r="BD2589" i="27" s="1"/>
  <c r="BB1939" i="27"/>
  <c r="O693" i="27"/>
  <c r="P693" i="27" s="1"/>
  <c r="O1818" i="27"/>
  <c r="O1819" i="27" s="1"/>
  <c r="K2894" i="27"/>
  <c r="N2649" i="27"/>
  <c r="O931" i="27"/>
  <c r="O932" i="27" s="1"/>
  <c r="O754" i="27"/>
  <c r="P754" i="27" s="1"/>
  <c r="K2774" i="27"/>
  <c r="BB1760" i="27"/>
  <c r="BC1818" i="27"/>
  <c r="BC1819" i="27" s="1"/>
  <c r="N2175" i="27"/>
  <c r="I2007" i="27"/>
  <c r="BC575" i="27"/>
  <c r="BC576" i="27" s="1"/>
  <c r="I2182" i="27"/>
  <c r="O2115" i="27"/>
  <c r="P2115" i="27" s="1"/>
  <c r="N1524" i="27"/>
  <c r="BB1583" i="27"/>
  <c r="BC2884" i="27"/>
  <c r="BD2884" i="27" s="1"/>
  <c r="BB2057" i="27"/>
  <c r="BB635" i="27"/>
  <c r="I1887" i="27"/>
  <c r="I2122" i="27"/>
  <c r="K2835" i="27"/>
  <c r="I2123" i="27"/>
  <c r="I2004" i="27"/>
  <c r="N814" i="27"/>
  <c r="N2411" i="27"/>
  <c r="K2659" i="27"/>
  <c r="BB281" i="27"/>
  <c r="I2067" i="27"/>
  <c r="BB873" i="27"/>
  <c r="K2655" i="27"/>
  <c r="K2599" i="27"/>
  <c r="K2600" i="27"/>
  <c r="K2596" i="27"/>
  <c r="AA10" i="26" a="1"/>
  <c r="AC13" i="26" s="1"/>
  <c r="BB2470" i="27"/>
  <c r="I2064" i="27"/>
  <c r="BB2411" i="27"/>
  <c r="BC3653" i="27"/>
  <c r="BC3654" i="27" s="1"/>
  <c r="BC2292" i="27"/>
  <c r="BC2293" i="27" s="1"/>
  <c r="BB3300" i="27"/>
  <c r="BC3181" i="27"/>
  <c r="BC3182" i="27" s="1"/>
  <c r="K2658" i="27"/>
  <c r="I2063" i="27"/>
  <c r="I2181" i="27"/>
  <c r="I2184" i="27"/>
  <c r="I2008" i="27"/>
  <c r="O1049" i="27"/>
  <c r="P1049" i="27" s="1"/>
  <c r="BC3594" i="27"/>
  <c r="BC3595" i="27" s="1"/>
  <c r="K2540" i="27"/>
  <c r="N1227" i="27"/>
  <c r="BC1108" i="27"/>
  <c r="BD1108" i="27" s="1"/>
  <c r="O2589" i="27"/>
  <c r="P2589" i="27" s="1"/>
  <c r="BB694" i="27"/>
  <c r="I2243" i="27"/>
  <c r="K2954" i="27"/>
  <c r="K2538" i="27"/>
  <c r="K2953" i="27"/>
  <c r="I1889" i="27"/>
  <c r="K2537" i="27"/>
  <c r="K2951" i="27"/>
  <c r="N2767" i="27"/>
  <c r="I2362" i="27"/>
  <c r="K3009" i="27"/>
  <c r="AI124" i="26"/>
  <c r="I2358" i="27"/>
  <c r="K2481" i="27"/>
  <c r="K2478" i="27"/>
  <c r="K3010" i="27"/>
  <c r="K3013" i="27"/>
  <c r="I2359" i="27"/>
  <c r="K2479" i="27"/>
  <c r="K2836" i="27"/>
  <c r="K2833" i="27"/>
  <c r="I2126" i="27"/>
  <c r="BB755" i="27"/>
  <c r="BC2233" i="27"/>
  <c r="BD2233" i="27" s="1"/>
  <c r="BB1701" i="27"/>
  <c r="O162" i="27"/>
  <c r="P162" i="27" s="1"/>
  <c r="BB1406" i="27"/>
  <c r="I1890" i="27"/>
  <c r="I2240" i="27"/>
  <c r="O1759" i="27"/>
  <c r="O1760" i="27" s="1"/>
  <c r="BC162" i="27"/>
  <c r="BD162" i="27" s="1"/>
  <c r="BB1050" i="27"/>
  <c r="S11" i="26"/>
  <c r="W10" i="26"/>
  <c r="X12" i="26"/>
  <c r="BB991" i="27"/>
  <c r="AA8" i="27" a="1"/>
  <c r="AA12" i="27" s="1"/>
  <c r="BB814" i="27"/>
  <c r="S12" i="26"/>
  <c r="I2299" i="27"/>
  <c r="I2302" i="27"/>
  <c r="I2300" i="27"/>
  <c r="I2303" i="27"/>
  <c r="T11" i="26"/>
  <c r="X10" i="26"/>
  <c r="I2244" i="27"/>
  <c r="I1945" i="27"/>
  <c r="I1946" i="27"/>
  <c r="I1948" i="27"/>
  <c r="I1949" i="27"/>
  <c r="BC339" i="27"/>
  <c r="BD339" i="27" s="1"/>
  <c r="BC3358" i="27"/>
  <c r="BC3359" i="27" s="1"/>
  <c r="BC1641" i="27"/>
  <c r="BC1642" i="27" s="1"/>
  <c r="O1167" i="27"/>
  <c r="O1168" i="27" s="1"/>
  <c r="BC2174" i="27"/>
  <c r="BD2174" i="27" s="1"/>
  <c r="L12" i="26"/>
  <c r="X15" i="26"/>
  <c r="BB2116" i="27"/>
  <c r="N1878" i="27"/>
  <c r="O1877" i="27"/>
  <c r="BB104" i="27"/>
  <c r="BC103" i="27"/>
  <c r="O103" i="27"/>
  <c r="N104" i="27"/>
  <c r="AI8" i="27" a="1"/>
  <c r="AL12" i="27" s="1"/>
  <c r="AQ8" i="27" a="1"/>
  <c r="S8" i="27" a="1"/>
  <c r="T12" i="27" s="1"/>
  <c r="AI10" i="26" a="1"/>
  <c r="AL14" i="26" s="1"/>
  <c r="O339" i="27"/>
  <c r="N340" i="27"/>
  <c r="N222" i="27"/>
  <c r="O221" i="27"/>
  <c r="BC931" i="27"/>
  <c r="BB932" i="27"/>
  <c r="BB222" i="27"/>
  <c r="BC221" i="27"/>
  <c r="N576" i="27"/>
  <c r="O575" i="27"/>
  <c r="N1465" i="27"/>
  <c r="O1464" i="27"/>
  <c r="K8" i="27" a="1"/>
  <c r="O398" i="27"/>
  <c r="N399" i="27"/>
  <c r="D104" i="27"/>
  <c r="E103" i="27"/>
  <c r="D991" i="27"/>
  <c r="E990" i="27"/>
  <c r="E2825" i="27"/>
  <c r="D2826" i="27"/>
  <c r="O1583" i="27"/>
  <c r="P1582" i="27"/>
  <c r="BD2530" i="27"/>
  <c r="BC2531" i="27"/>
  <c r="O2057" i="27"/>
  <c r="P2056" i="27"/>
  <c r="BD2469" i="27"/>
  <c r="BC2470" i="27"/>
  <c r="BC3477" i="27"/>
  <c r="BD3476" i="27"/>
  <c r="P1997" i="27"/>
  <c r="O1998" i="27"/>
  <c r="P634" i="27"/>
  <c r="O635" i="27"/>
  <c r="O1227" i="27"/>
  <c r="P1226" i="27"/>
  <c r="AH3123" i="27"/>
  <c r="AI3122" i="27"/>
  <c r="AH2531" i="27"/>
  <c r="AI2530" i="27"/>
  <c r="AH1347" i="27"/>
  <c r="AI1346" i="27"/>
  <c r="AH399" i="27"/>
  <c r="AI398" i="27"/>
  <c r="AR3359" i="27"/>
  <c r="AS3358" i="27"/>
  <c r="D517" i="27"/>
  <c r="E516" i="27"/>
  <c r="BD516" i="27"/>
  <c r="BC517" i="27"/>
  <c r="O2293" i="27"/>
  <c r="P2292" i="27"/>
  <c r="AR694" i="27"/>
  <c r="AS693" i="27"/>
  <c r="O3182" i="27"/>
  <c r="P3181" i="27"/>
  <c r="BD2410" i="27"/>
  <c r="BC2411" i="27"/>
  <c r="AR1583" i="27"/>
  <c r="AS1582" i="27"/>
  <c r="X635" i="27"/>
  <c r="Y634" i="27"/>
  <c r="AR1760" i="27"/>
  <c r="AS1759" i="27"/>
  <c r="Y931" i="27"/>
  <c r="X932" i="27"/>
  <c r="P2530" i="27"/>
  <c r="O2531" i="27"/>
  <c r="AR1819" i="27"/>
  <c r="AS1818" i="27"/>
  <c r="O1286" i="27"/>
  <c r="P1285" i="27"/>
  <c r="BC458" i="27"/>
  <c r="BD457" i="27"/>
  <c r="BC694" i="27"/>
  <c r="BD693" i="27"/>
  <c r="D2470" i="27"/>
  <c r="E2469" i="27"/>
  <c r="AH2175" i="27"/>
  <c r="AI2174" i="27"/>
  <c r="X814" i="27"/>
  <c r="Y813" i="27"/>
  <c r="E1167" i="27"/>
  <c r="D1168" i="27"/>
  <c r="AR3536" i="27"/>
  <c r="AS3535" i="27"/>
  <c r="AR2885" i="27"/>
  <c r="AS2884" i="27"/>
  <c r="AR1701" i="27"/>
  <c r="AS1700" i="27"/>
  <c r="AR517" i="27"/>
  <c r="AS516" i="27"/>
  <c r="Y2884" i="27"/>
  <c r="X2885" i="27"/>
  <c r="X991" i="27"/>
  <c r="Y990" i="27"/>
  <c r="BC2649" i="27"/>
  <c r="BD2648" i="27"/>
  <c r="O281" i="27"/>
  <c r="P280" i="27"/>
  <c r="AT268" i="26"/>
  <c r="AS269" i="26"/>
  <c r="AR2944" i="27"/>
  <c r="AS2943" i="27"/>
  <c r="AS1641" i="27"/>
  <c r="AR1642" i="27"/>
  <c r="AR1524" i="27"/>
  <c r="AS1523" i="27"/>
  <c r="AR755" i="27"/>
  <c r="AS754" i="27"/>
  <c r="AR1347" i="27"/>
  <c r="AS1346" i="27"/>
  <c r="X1227" i="27"/>
  <c r="Y1226" i="27"/>
  <c r="BC3418" i="27"/>
  <c r="BD3417" i="27"/>
  <c r="AJ124" i="26"/>
  <c r="AK123" i="26"/>
  <c r="AH3418" i="27"/>
  <c r="AI3417" i="27"/>
  <c r="AI754" i="27"/>
  <c r="AH755" i="27"/>
  <c r="AS634" i="27"/>
  <c r="AR635" i="27"/>
  <c r="X1760" i="27"/>
  <c r="Y1759" i="27"/>
  <c r="D2767" i="27"/>
  <c r="E2766" i="27"/>
  <c r="E1877" i="27"/>
  <c r="D1878" i="27"/>
  <c r="D3003" i="27"/>
  <c r="E3002" i="27"/>
  <c r="O3477" i="27"/>
  <c r="P3476" i="27"/>
  <c r="BD3299" i="27"/>
  <c r="BC3300" i="27"/>
  <c r="BD634" i="27"/>
  <c r="BC635" i="27"/>
  <c r="O2352" i="27"/>
  <c r="P2351" i="27"/>
  <c r="D755" i="27"/>
  <c r="E754" i="27"/>
  <c r="BD1582" i="27"/>
  <c r="BC1583" i="27"/>
  <c r="AH3359" i="27"/>
  <c r="AI3358" i="27"/>
  <c r="AI2884" i="27"/>
  <c r="AH2885" i="27"/>
  <c r="AI2351" i="27"/>
  <c r="AH2352" i="27"/>
  <c r="AH1701" i="27"/>
  <c r="AI1700" i="27"/>
  <c r="AH1406" i="27"/>
  <c r="AI1405" i="27"/>
  <c r="AR3182" i="27"/>
  <c r="AS3181" i="27"/>
  <c r="AR2352" i="27"/>
  <c r="AS2351" i="27"/>
  <c r="AS2115" i="27"/>
  <c r="AR2116" i="27"/>
  <c r="AR1406" i="27"/>
  <c r="AS1405" i="27"/>
  <c r="AR991" i="27"/>
  <c r="AS990" i="27"/>
  <c r="AS339" i="27"/>
  <c r="AR340" i="27"/>
  <c r="AR814" i="27"/>
  <c r="AS813" i="27"/>
  <c r="D2708" i="27"/>
  <c r="E2707" i="27"/>
  <c r="Y3476" i="27"/>
  <c r="X3477" i="27"/>
  <c r="Y2056" i="27"/>
  <c r="X2057" i="27"/>
  <c r="X1347" i="27"/>
  <c r="Y1346" i="27"/>
  <c r="X458" i="27"/>
  <c r="Y457" i="27"/>
  <c r="AI2115" i="27"/>
  <c r="AH2116" i="27"/>
  <c r="AH814" i="27"/>
  <c r="AI813" i="27"/>
  <c r="AH576" i="27"/>
  <c r="AI575" i="27"/>
  <c r="AR3654" i="27"/>
  <c r="AS3653" i="27"/>
  <c r="AR2767" i="27"/>
  <c r="AS2766" i="27"/>
  <c r="D2293" i="27"/>
  <c r="E2292" i="27"/>
  <c r="X1583" i="27"/>
  <c r="Y1582" i="27"/>
  <c r="X163" i="27"/>
  <c r="Y162" i="27"/>
  <c r="BC269" i="26"/>
  <c r="BD268" i="26"/>
  <c r="D399" i="27"/>
  <c r="E398" i="27"/>
  <c r="D3359" i="27"/>
  <c r="E3358" i="27"/>
  <c r="BD1405" i="27"/>
  <c r="BC1406" i="27"/>
  <c r="D3123" i="27"/>
  <c r="E3122" i="27"/>
  <c r="X1939" i="27"/>
  <c r="Y1938" i="27"/>
  <c r="BC1998" i="27"/>
  <c r="BD1997" i="27"/>
  <c r="BC755" i="27"/>
  <c r="BD754" i="27"/>
  <c r="O2708" i="27"/>
  <c r="P2707" i="27"/>
  <c r="D1701" i="27"/>
  <c r="E1700" i="27"/>
  <c r="P516" i="27"/>
  <c r="O517" i="27"/>
  <c r="AH3536" i="27"/>
  <c r="AI3535" i="27"/>
  <c r="AI3240" i="27"/>
  <c r="AH3241" i="27"/>
  <c r="AI1759" i="27"/>
  <c r="AH1760" i="27"/>
  <c r="P2233" i="27"/>
  <c r="O2234" i="27"/>
  <c r="AR2293" i="27"/>
  <c r="AS2292" i="27"/>
  <c r="AH3654" i="27"/>
  <c r="AI3653" i="27"/>
  <c r="AH1819" i="27"/>
  <c r="AI1818" i="27"/>
  <c r="P2410" i="27"/>
  <c r="O2411" i="27"/>
  <c r="D2411" i="27"/>
  <c r="E2410" i="27"/>
  <c r="P872" i="27"/>
  <c r="O873" i="27"/>
  <c r="O3536" i="27"/>
  <c r="P3535" i="27"/>
  <c r="BC1347" i="27"/>
  <c r="BD1346" i="27"/>
  <c r="AH2293" i="27"/>
  <c r="AI2292" i="27"/>
  <c r="AH991" i="27"/>
  <c r="AI990" i="27"/>
  <c r="AH281" i="27"/>
  <c r="AI280" i="27"/>
  <c r="AR3003" i="27"/>
  <c r="AS3002" i="27"/>
  <c r="AR2708" i="27"/>
  <c r="AS2707" i="27"/>
  <c r="AR1939" i="27"/>
  <c r="AS1938" i="27"/>
  <c r="AR873" i="27"/>
  <c r="AS872" i="27"/>
  <c r="AR1050" i="27"/>
  <c r="AS1049" i="27"/>
  <c r="AR1286" i="27"/>
  <c r="AS1285" i="27"/>
  <c r="Y2351" i="27"/>
  <c r="X2352" i="27"/>
  <c r="Y103" i="27"/>
  <c r="X104" i="27"/>
  <c r="O1701" i="27"/>
  <c r="P1700" i="27"/>
  <c r="AH3003" i="27"/>
  <c r="AI3002" i="27"/>
  <c r="AH1998" i="27"/>
  <c r="AI1997" i="27"/>
  <c r="AH1878" i="27"/>
  <c r="AI1877" i="27"/>
  <c r="AH1168" i="27"/>
  <c r="AI1167" i="27"/>
  <c r="AR2411" i="27"/>
  <c r="AS2410" i="27"/>
  <c r="AR1465" i="27"/>
  <c r="AS1464" i="27"/>
  <c r="X1050" i="27"/>
  <c r="Y1049" i="27"/>
  <c r="D873" i="27"/>
  <c r="E872" i="27"/>
  <c r="D2116" i="27"/>
  <c r="E2115" i="27"/>
  <c r="D3536" i="27"/>
  <c r="E3535" i="27"/>
  <c r="D2649" i="27"/>
  <c r="E2648" i="27"/>
  <c r="P2174" i="27"/>
  <c r="O2175" i="27"/>
  <c r="BC2057" i="27"/>
  <c r="BD2056" i="27"/>
  <c r="P1405" i="27"/>
  <c r="O1406" i="27"/>
  <c r="D2885" i="27"/>
  <c r="E2884" i="27"/>
  <c r="AH3182" i="27"/>
  <c r="AI3181" i="27"/>
  <c r="AH2234" i="27"/>
  <c r="AI2233" i="27"/>
  <c r="AH1583" i="27"/>
  <c r="AI1582" i="27"/>
  <c r="AI1049" i="27"/>
  <c r="AH1050" i="27"/>
  <c r="AH932" i="27"/>
  <c r="AI931" i="27"/>
  <c r="AH458" i="27"/>
  <c r="AI457" i="27"/>
  <c r="BC1701" i="27"/>
  <c r="BD1700" i="27"/>
  <c r="O3654" i="27"/>
  <c r="P3653" i="27"/>
  <c r="AR3123" i="27"/>
  <c r="AS3122" i="27"/>
  <c r="AR2590" i="27"/>
  <c r="AS2589" i="27"/>
  <c r="AS1167" i="27"/>
  <c r="AR1168" i="27"/>
  <c r="AR222" i="27"/>
  <c r="AS221" i="27"/>
  <c r="D1524" i="27"/>
  <c r="E1523" i="27"/>
  <c r="Y3653" i="27"/>
  <c r="X3654" i="27"/>
  <c r="X3182" i="27"/>
  <c r="Y3181" i="27"/>
  <c r="X2767" i="27"/>
  <c r="Y2766" i="27"/>
  <c r="X2649" i="27"/>
  <c r="Y2648" i="27"/>
  <c r="Y1877" i="27"/>
  <c r="X1878" i="27"/>
  <c r="X1168" i="27"/>
  <c r="Y1167" i="27"/>
  <c r="Y575" i="27"/>
  <c r="X576" i="27"/>
  <c r="Q268" i="26"/>
  <c r="P269" i="26"/>
  <c r="AH1227" i="27"/>
  <c r="AI1226" i="27"/>
  <c r="AH1109" i="27"/>
  <c r="AI1108" i="27"/>
  <c r="AR1109" i="27"/>
  <c r="AS1108" i="27"/>
  <c r="AS457" i="27"/>
  <c r="AR458" i="27"/>
  <c r="Y2530" i="27"/>
  <c r="X2531" i="27"/>
  <c r="X1819" i="27"/>
  <c r="Y1818" i="27"/>
  <c r="Y2469" i="27"/>
  <c r="X2470" i="27"/>
  <c r="X873" i="27"/>
  <c r="Y872" i="27"/>
  <c r="BC814" i="27"/>
  <c r="BD813" i="27"/>
  <c r="O3595" i="27"/>
  <c r="P3594" i="27"/>
  <c r="P124" i="26"/>
  <c r="Q123" i="26"/>
  <c r="E1641" i="27"/>
  <c r="D1642" i="27"/>
  <c r="D3477" i="27"/>
  <c r="E3476" i="27"/>
  <c r="X2234" i="27"/>
  <c r="Y2233" i="27"/>
  <c r="Y1464" i="27"/>
  <c r="X1465" i="27"/>
  <c r="D2352" i="27"/>
  <c r="E2351" i="27"/>
  <c r="BC991" i="27"/>
  <c r="BD990" i="27"/>
  <c r="BC124" i="26"/>
  <c r="BD123" i="26"/>
  <c r="D1050" i="27"/>
  <c r="E1049" i="27"/>
  <c r="E3240" i="27"/>
  <c r="D3241" i="27"/>
  <c r="BC2708" i="27"/>
  <c r="BD2707" i="27"/>
  <c r="D1819" i="27"/>
  <c r="E1818" i="27"/>
  <c r="BC1227" i="27"/>
  <c r="BD1226" i="27"/>
  <c r="O3418" i="27"/>
  <c r="P3417" i="27"/>
  <c r="BD3240" i="27"/>
  <c r="BC3241" i="27"/>
  <c r="D1109" i="27"/>
  <c r="E1108" i="27"/>
  <c r="D3595" i="27"/>
  <c r="E3594" i="27"/>
  <c r="BC2352" i="27"/>
  <c r="BD2351" i="27"/>
  <c r="AH3300" i="27"/>
  <c r="AI3299" i="27"/>
  <c r="AH1642" i="27"/>
  <c r="AI1641" i="27"/>
  <c r="BC399" i="27"/>
  <c r="BD398" i="27"/>
  <c r="AR3477" i="27"/>
  <c r="AS3476" i="27"/>
  <c r="AR932" i="27"/>
  <c r="AS931" i="27"/>
  <c r="D281" i="27"/>
  <c r="E280" i="27"/>
  <c r="AA124" i="26"/>
  <c r="AB123" i="26"/>
  <c r="AI3061" i="27"/>
  <c r="AH3062" i="27"/>
  <c r="AH2470" i="27"/>
  <c r="AI2469" i="27"/>
  <c r="AH1286" i="27"/>
  <c r="AI1285" i="27"/>
  <c r="AI221" i="27"/>
  <c r="AH222" i="27"/>
  <c r="AR576" i="27"/>
  <c r="AS575" i="27"/>
  <c r="X517" i="27"/>
  <c r="Y516" i="27"/>
  <c r="BC1286" i="27"/>
  <c r="BD1285" i="27"/>
  <c r="E2233" i="27"/>
  <c r="D2234" i="27"/>
  <c r="P2469" i="27"/>
  <c r="O2470" i="27"/>
  <c r="AH2767" i="27"/>
  <c r="AI2766" i="27"/>
  <c r="AI1523" i="27"/>
  <c r="AH1524" i="27"/>
  <c r="AH873" i="27"/>
  <c r="AI872" i="27"/>
  <c r="AR104" i="27"/>
  <c r="AS103" i="27"/>
  <c r="X2411" i="27"/>
  <c r="Y2410" i="27"/>
  <c r="BC1939" i="27"/>
  <c r="BD1938" i="27"/>
  <c r="BC3003" i="27"/>
  <c r="BD3002" i="27"/>
  <c r="AH3595" i="27"/>
  <c r="AI3594" i="27"/>
  <c r="AI2648" i="27"/>
  <c r="AH2649" i="27"/>
  <c r="AI339" i="27"/>
  <c r="AH340" i="27"/>
  <c r="AR2234" i="27"/>
  <c r="AS2233" i="27"/>
  <c r="AR399" i="27"/>
  <c r="AS398" i="27"/>
  <c r="AH635" i="27"/>
  <c r="AI634" i="27"/>
  <c r="D1227" i="27"/>
  <c r="E1226" i="27"/>
  <c r="AS2825" i="27"/>
  <c r="AR2826" i="27"/>
  <c r="AR1878" i="27"/>
  <c r="AS1877" i="27"/>
  <c r="X3595" i="27"/>
  <c r="Y3594" i="27"/>
  <c r="X2708" i="27"/>
  <c r="Y2707" i="27"/>
  <c r="X1642" i="27"/>
  <c r="Y1641" i="27"/>
  <c r="X281" i="27"/>
  <c r="Y280" i="27"/>
  <c r="Y2589" i="27"/>
  <c r="X2590" i="27"/>
  <c r="D1998" i="27"/>
  <c r="E1997" i="27"/>
  <c r="E634" i="27"/>
  <c r="D635" i="27"/>
  <c r="E2056" i="27"/>
  <c r="D2057" i="27"/>
  <c r="AQ10" i="26" a="1"/>
  <c r="O1347" i="27"/>
  <c r="P1346" i="27"/>
  <c r="O2767" i="27"/>
  <c r="P2766" i="27"/>
  <c r="AI2707" i="27"/>
  <c r="AH2708" i="27"/>
  <c r="X3359" i="27"/>
  <c r="Y3358" i="27"/>
  <c r="E339" i="27"/>
  <c r="D340" i="27"/>
  <c r="X1701" i="27"/>
  <c r="Y1700" i="27"/>
  <c r="X1524" i="27"/>
  <c r="Y1523" i="27"/>
  <c r="E124" i="26"/>
  <c r="F123" i="26"/>
  <c r="BC2116" i="27"/>
  <c r="BD2115" i="27"/>
  <c r="O1939" i="27"/>
  <c r="P1938" i="27"/>
  <c r="O2649" i="27"/>
  <c r="P2648" i="27"/>
  <c r="AR2470" i="27"/>
  <c r="AS2469" i="27"/>
  <c r="AH2826" i="27"/>
  <c r="AI2825" i="27"/>
  <c r="AH104" i="27"/>
  <c r="AI103" i="27"/>
  <c r="AR3300" i="27"/>
  <c r="AS3299" i="27"/>
  <c r="X3123" i="27"/>
  <c r="Y3122" i="27"/>
  <c r="D694" i="27"/>
  <c r="E693" i="27"/>
  <c r="X2293" i="27"/>
  <c r="Y2292" i="27"/>
  <c r="D1465" i="27"/>
  <c r="E1464" i="27"/>
  <c r="X3003" i="27"/>
  <c r="Y3002" i="27"/>
  <c r="X1286" i="27"/>
  <c r="Y1285" i="27"/>
  <c r="AJ269" i="26"/>
  <c r="AK268" i="26"/>
  <c r="D1760" i="27"/>
  <c r="E1759" i="27"/>
  <c r="D3182" i="27"/>
  <c r="E3181" i="27"/>
  <c r="BD872" i="27"/>
  <c r="BC873" i="27"/>
  <c r="P3240" i="27"/>
  <c r="O3241" i="27"/>
  <c r="D1583" i="27"/>
  <c r="E1582" i="27"/>
  <c r="AI516" i="27"/>
  <c r="AH517" i="27"/>
  <c r="X3241" i="27"/>
  <c r="Y3240" i="27"/>
  <c r="D3418" i="27"/>
  <c r="E3417" i="27"/>
  <c r="AH2411" i="27"/>
  <c r="AI2410" i="27"/>
  <c r="AH1465" i="27"/>
  <c r="AI1464" i="27"/>
  <c r="D3654" i="27"/>
  <c r="E3653" i="27"/>
  <c r="E457" i="27"/>
  <c r="D458" i="27"/>
  <c r="D2590" i="27"/>
  <c r="E2589" i="27"/>
  <c r="BC1465" i="27"/>
  <c r="BD1464" i="27"/>
  <c r="BD3061" i="27"/>
  <c r="BC3062" i="27"/>
  <c r="BD2825" i="27"/>
  <c r="BC2826" i="27"/>
  <c r="O991" i="27"/>
  <c r="P990" i="27"/>
  <c r="P2825" i="27"/>
  <c r="O2826" i="27"/>
  <c r="BC2944" i="27"/>
  <c r="BD2943" i="27"/>
  <c r="O2944" i="27"/>
  <c r="P2943" i="27"/>
  <c r="E162" i="27"/>
  <c r="D163" i="27"/>
  <c r="BC3536" i="27"/>
  <c r="BD3535" i="27"/>
  <c r="AH3477" i="27"/>
  <c r="AI3476" i="27"/>
  <c r="AH2944" i="27"/>
  <c r="AI2943" i="27"/>
  <c r="AI1938" i="27"/>
  <c r="AH1939" i="27"/>
  <c r="AH2057" i="27"/>
  <c r="AI2056" i="27"/>
  <c r="AR3595" i="27"/>
  <c r="AS3594" i="27"/>
  <c r="AR2175" i="27"/>
  <c r="AS2174" i="27"/>
  <c r="X3300" i="27"/>
  <c r="Y3299" i="27"/>
  <c r="D3062" i="27"/>
  <c r="E3061" i="27"/>
  <c r="D2531" i="27"/>
  <c r="E2530" i="27"/>
  <c r="BC1050" i="27"/>
  <c r="BD1049" i="27"/>
  <c r="O1642" i="27"/>
  <c r="P1641" i="27"/>
  <c r="O3359" i="27"/>
  <c r="P3358" i="27"/>
  <c r="D932" i="27"/>
  <c r="E931" i="27"/>
  <c r="AR1998" i="27"/>
  <c r="AS1997" i="27"/>
  <c r="BC1760" i="27"/>
  <c r="BD1759" i="27"/>
  <c r="D1347" i="27"/>
  <c r="E1346" i="27"/>
  <c r="F268" i="26"/>
  <c r="E269" i="26"/>
  <c r="D576" i="27"/>
  <c r="E575" i="27"/>
  <c r="BC281" i="27"/>
  <c r="BD280" i="27"/>
  <c r="O814" i="27"/>
  <c r="P813" i="27"/>
  <c r="O1524" i="27"/>
  <c r="P1523" i="27"/>
  <c r="AH694" i="27"/>
  <c r="AI693" i="27"/>
  <c r="AR3418" i="27"/>
  <c r="AS3417" i="27"/>
  <c r="Z269" i="26"/>
  <c r="AA268" i="26"/>
  <c r="X2826" i="27"/>
  <c r="Y2825" i="27"/>
  <c r="X3062" i="27"/>
  <c r="Y3061" i="27"/>
  <c r="X1406" i="27"/>
  <c r="Y1405" i="27"/>
  <c r="X340" i="27"/>
  <c r="Y339" i="27"/>
  <c r="AH163" i="27"/>
  <c r="AI162" i="27"/>
  <c r="O2885" i="27"/>
  <c r="P2884" i="27"/>
  <c r="AS3240" i="27"/>
  <c r="AR3241" i="27"/>
  <c r="AR2531" i="27"/>
  <c r="AS2530" i="27"/>
  <c r="AS2056" i="27"/>
  <c r="AR2057" i="27"/>
  <c r="AS162" i="27"/>
  <c r="AR163" i="27"/>
  <c r="AR281" i="27"/>
  <c r="AS280" i="27"/>
  <c r="D222" i="27"/>
  <c r="E221" i="27"/>
  <c r="D814" i="27"/>
  <c r="E813" i="27"/>
  <c r="D3300" i="27"/>
  <c r="E3299" i="27"/>
  <c r="X2944" i="27"/>
  <c r="Y2943" i="27"/>
  <c r="X1109" i="27"/>
  <c r="Y1108" i="27"/>
  <c r="Y398" i="27"/>
  <c r="X399" i="27"/>
  <c r="Y3535" i="27"/>
  <c r="X3536" i="27"/>
  <c r="Y221" i="27"/>
  <c r="X222" i="27"/>
  <c r="AS124" i="26"/>
  <c r="AT123" i="26"/>
  <c r="D1286" i="27"/>
  <c r="E1285" i="27"/>
  <c r="D2944" i="27"/>
  <c r="E2943" i="27"/>
  <c r="O3003" i="27"/>
  <c r="P3002" i="27"/>
  <c r="BC2767" i="27"/>
  <c r="BD2766" i="27"/>
  <c r="D2175" i="27"/>
  <c r="E2174" i="27"/>
  <c r="AH2590" i="27"/>
  <c r="AI2589" i="27"/>
  <c r="AP12" i="26"/>
  <c r="X2175" i="27"/>
  <c r="Y2174" i="27"/>
  <c r="X755" i="27"/>
  <c r="Y754" i="27"/>
  <c r="D1939" i="27"/>
  <c r="E1938" i="27"/>
  <c r="X2116" i="27"/>
  <c r="Y2115" i="27"/>
  <c r="X694" i="27"/>
  <c r="Y693" i="27"/>
  <c r="D1406" i="27"/>
  <c r="E1405" i="27"/>
  <c r="O3123" i="27"/>
  <c r="P3122" i="27"/>
  <c r="P3299" i="27"/>
  <c r="O3300" i="27"/>
  <c r="AR3062" i="27"/>
  <c r="AS3061" i="27"/>
  <c r="AR2649" i="27"/>
  <c r="AS2648" i="27"/>
  <c r="AR1227" i="27"/>
  <c r="AS1226" i="27"/>
  <c r="Y3417" i="27"/>
  <c r="X3418" i="27"/>
  <c r="X1998" i="27"/>
  <c r="Y1997" i="27"/>
  <c r="T12" i="26" l="1"/>
  <c r="U10" i="26"/>
  <c r="V15" i="26"/>
  <c r="U15" i="26"/>
  <c r="T13" i="26"/>
  <c r="S13" i="26"/>
  <c r="U11" i="26"/>
  <c r="W12" i="26"/>
  <c r="V10" i="26"/>
  <c r="S15" i="26"/>
  <c r="V13" i="26"/>
  <c r="X13" i="26"/>
  <c r="T15" i="26"/>
  <c r="V12" i="26"/>
  <c r="W14" i="26"/>
  <c r="U13" i="26"/>
  <c r="W11" i="26"/>
  <c r="S14" i="26"/>
  <c r="X11" i="26"/>
  <c r="S10" i="26"/>
  <c r="U12" i="26"/>
  <c r="T14" i="26"/>
  <c r="V14" i="26"/>
  <c r="T10" i="26"/>
  <c r="W15" i="26"/>
  <c r="W13" i="26"/>
  <c r="V11" i="26"/>
  <c r="U14" i="26"/>
  <c r="K10" i="26"/>
  <c r="N11" i="26"/>
  <c r="O10" i="26"/>
  <c r="M11" i="26"/>
  <c r="M10" i="26"/>
  <c r="P13" i="26"/>
  <c r="BC3123" i="27"/>
  <c r="P15" i="26"/>
  <c r="N12" i="26"/>
  <c r="K12" i="26"/>
  <c r="O13" i="26"/>
  <c r="N10" i="26"/>
  <c r="K13" i="26"/>
  <c r="P14" i="26"/>
  <c r="L11" i="26"/>
  <c r="P12" i="26"/>
  <c r="O12" i="26"/>
  <c r="L10" i="26"/>
  <c r="K15" i="26"/>
  <c r="M15" i="26"/>
  <c r="P457" i="27"/>
  <c r="Q457" i="27" s="1"/>
  <c r="L15" i="26"/>
  <c r="M13" i="26"/>
  <c r="P11" i="26"/>
  <c r="N13" i="26"/>
  <c r="L14" i="26"/>
  <c r="O11" i="26"/>
  <c r="O14" i="26"/>
  <c r="L13" i="26"/>
  <c r="N15" i="26"/>
  <c r="N14" i="26"/>
  <c r="K11" i="26"/>
  <c r="O15" i="26"/>
  <c r="P10" i="26"/>
  <c r="M12" i="26"/>
  <c r="K14" i="26"/>
  <c r="BC1524" i="27"/>
  <c r="Z203" i="26"/>
  <c r="AA202" i="26"/>
  <c r="BD203" i="26"/>
  <c r="BE202" i="26"/>
  <c r="F203" i="26"/>
  <c r="G202" i="26"/>
  <c r="AJ203" i="26"/>
  <c r="AK202" i="26"/>
  <c r="P203" i="26"/>
  <c r="Q202" i="26"/>
  <c r="AT203" i="26"/>
  <c r="AU202" i="26"/>
  <c r="BN448" i="26"/>
  <c r="BN446" i="26"/>
  <c r="BN455" i="26"/>
  <c r="BN453" i="26"/>
  <c r="BD1877" i="27"/>
  <c r="BE1877" i="27" s="1"/>
  <c r="E277" i="26"/>
  <c r="BC1168" i="27"/>
  <c r="O3062" i="27"/>
  <c r="O755" i="27"/>
  <c r="AD14" i="26"/>
  <c r="AB13" i="26"/>
  <c r="O1109" i="27"/>
  <c r="BC2590" i="27"/>
  <c r="O694" i="27"/>
  <c r="P931" i="27"/>
  <c r="Q931" i="27" s="1"/>
  <c r="P1818" i="27"/>
  <c r="P1819" i="27" s="1"/>
  <c r="O2116" i="27"/>
  <c r="BD575" i="27"/>
  <c r="BD576" i="27" s="1"/>
  <c r="BD1818" i="27"/>
  <c r="BD1819" i="27" s="1"/>
  <c r="P1759" i="27"/>
  <c r="Q1759" i="27" s="1"/>
  <c r="BD1641" i="27"/>
  <c r="BE1641" i="27" s="1"/>
  <c r="BC2885" i="27"/>
  <c r="O163" i="27"/>
  <c r="BC2234" i="27"/>
  <c r="BC163" i="27"/>
  <c r="AC14" i="26"/>
  <c r="AB14" i="26"/>
  <c r="AE15" i="26"/>
  <c r="BD3181" i="27"/>
  <c r="BD3182" i="27" s="1"/>
  <c r="AE11" i="26"/>
  <c r="AC11" i="26"/>
  <c r="AC12" i="26"/>
  <c r="BD3594" i="27"/>
  <c r="BD3595" i="27" s="1"/>
  <c r="O2590" i="27"/>
  <c r="AE10" i="26"/>
  <c r="AF13" i="26"/>
  <c r="AD15" i="26"/>
  <c r="BD2292" i="27"/>
  <c r="BD2293" i="27" s="1"/>
  <c r="AB12" i="26"/>
  <c r="AA12" i="26"/>
  <c r="AD12" i="26"/>
  <c r="AM9" i="27"/>
  <c r="BC1109" i="27"/>
  <c r="AA11" i="26"/>
  <c r="AD11" i="26"/>
  <c r="AC15" i="26"/>
  <c r="AF15" i="26"/>
  <c r="O1050" i="27"/>
  <c r="BD3653" i="27"/>
  <c r="BE3653" i="27" s="1"/>
  <c r="AF11" i="26"/>
  <c r="AF14" i="26"/>
  <c r="AD10" i="26"/>
  <c r="AA14" i="26"/>
  <c r="AE13" i="26"/>
  <c r="AB15" i="26"/>
  <c r="AD13" i="26"/>
  <c r="AF10" i="26"/>
  <c r="W8" i="27"/>
  <c r="AF12" i="26"/>
  <c r="AB10" i="26"/>
  <c r="AE14" i="26"/>
  <c r="AA15" i="26"/>
  <c r="AA10" i="26"/>
  <c r="AC10" i="26"/>
  <c r="AB11" i="26"/>
  <c r="AE12" i="26"/>
  <c r="AA13" i="26"/>
  <c r="T11" i="27"/>
  <c r="BD3358" i="27"/>
  <c r="BE3358" i="27" s="1"/>
  <c r="BC2175" i="27"/>
  <c r="AN10" i="27"/>
  <c r="AF9" i="27"/>
  <c r="AB9" i="27"/>
  <c r="AA11" i="27"/>
  <c r="T8" i="27"/>
  <c r="AA10" i="27"/>
  <c r="S11" i="27"/>
  <c r="AB8" i="27"/>
  <c r="AD12" i="27"/>
  <c r="AF11" i="27"/>
  <c r="AC12" i="27"/>
  <c r="AC11" i="27"/>
  <c r="AD9" i="27"/>
  <c r="AF8" i="27"/>
  <c r="AC8" i="27"/>
  <c r="AE13" i="27"/>
  <c r="AE12" i="27"/>
  <c r="S9" i="27"/>
  <c r="U11" i="27"/>
  <c r="V11" i="27"/>
  <c r="AB12" i="27"/>
  <c r="AD11" i="27"/>
  <c r="AE9" i="27"/>
  <c r="AE8" i="27"/>
  <c r="W10" i="27"/>
  <c r="T9" i="27"/>
  <c r="AF10" i="27"/>
  <c r="AB11" i="27"/>
  <c r="AB10" i="27"/>
  <c r="AD10" i="27"/>
  <c r="AA9" i="27"/>
  <c r="AE11" i="27"/>
  <c r="AA8" i="27"/>
  <c r="AE10" i="27"/>
  <c r="AC13" i="27"/>
  <c r="AI13" i="26"/>
  <c r="AD13" i="27"/>
  <c r="AD8" i="27"/>
  <c r="AF13" i="27"/>
  <c r="AF12" i="27"/>
  <c r="AB13" i="27"/>
  <c r="AC10" i="27"/>
  <c r="AA13" i="27"/>
  <c r="AC9" i="27"/>
  <c r="AJ15" i="26"/>
  <c r="AL13" i="26"/>
  <c r="AI12" i="26"/>
  <c r="AK13" i="26"/>
  <c r="AL15" i="26"/>
  <c r="AM15" i="26"/>
  <c r="AN15" i="26"/>
  <c r="AJ10" i="26"/>
  <c r="AK10" i="26"/>
  <c r="AL10" i="26"/>
  <c r="AN12" i="26"/>
  <c r="AI11" i="26"/>
  <c r="AL12" i="26"/>
  <c r="BC340" i="27"/>
  <c r="P1167" i="27"/>
  <c r="P1168" i="27" s="1"/>
  <c r="AL10" i="27"/>
  <c r="AN10" i="26"/>
  <c r="AI10" i="26"/>
  <c r="AM13" i="26"/>
  <c r="AJ13" i="26"/>
  <c r="AM11" i="27"/>
  <c r="S13" i="27"/>
  <c r="U13" i="27"/>
  <c r="V12" i="27"/>
  <c r="T10" i="27"/>
  <c r="V13" i="27"/>
  <c r="S8" i="27"/>
  <c r="W9" i="27"/>
  <c r="S10" i="27"/>
  <c r="X9" i="27"/>
  <c r="X13" i="27"/>
  <c r="X10" i="27"/>
  <c r="AI10" i="27"/>
  <c r="AJ8" i="27"/>
  <c r="AJ13" i="27"/>
  <c r="W11" i="27"/>
  <c r="S12" i="27"/>
  <c r="U12" i="27"/>
  <c r="V8" i="27"/>
  <c r="X11" i="27"/>
  <c r="X8" i="27"/>
  <c r="X12" i="27"/>
  <c r="AM10" i="27"/>
  <c r="AL13" i="27"/>
  <c r="K13" i="27"/>
  <c r="M10" i="27"/>
  <c r="M13" i="27"/>
  <c r="O10" i="27"/>
  <c r="K8" i="27"/>
  <c r="N9" i="27"/>
  <c r="N10" i="27"/>
  <c r="L10" i="27"/>
  <c r="N12" i="27"/>
  <c r="M12" i="27"/>
  <c r="O9" i="27"/>
  <c r="O12" i="27"/>
  <c r="K10" i="27"/>
  <c r="N13" i="27"/>
  <c r="L8" i="27"/>
  <c r="L9" i="27"/>
  <c r="P8" i="27"/>
  <c r="L11" i="27"/>
  <c r="O11" i="27"/>
  <c r="K9" i="27"/>
  <c r="K12" i="27"/>
  <c r="M9" i="27"/>
  <c r="L12" i="27"/>
  <c r="L13" i="27"/>
  <c r="P12" i="27"/>
  <c r="P13" i="27"/>
  <c r="P9" i="27"/>
  <c r="M8" i="27"/>
  <c r="P11" i="27"/>
  <c r="M11" i="27"/>
  <c r="N11" i="27"/>
  <c r="O13" i="27"/>
  <c r="O8" i="27"/>
  <c r="N8" i="27"/>
  <c r="K11" i="27"/>
  <c r="P10" i="27"/>
  <c r="BC932" i="27"/>
  <c r="BD931" i="27"/>
  <c r="P339" i="27"/>
  <c r="O340" i="27"/>
  <c r="AK11" i="27"/>
  <c r="AI13" i="27"/>
  <c r="AI12" i="27"/>
  <c r="AI11" i="27"/>
  <c r="AN8" i="27"/>
  <c r="AL11" i="27"/>
  <c r="AL8" i="27"/>
  <c r="AJ11" i="27"/>
  <c r="AN13" i="27"/>
  <c r="O1465" i="27"/>
  <c r="P1464" i="27"/>
  <c r="BC222" i="27"/>
  <c r="BD221" i="27"/>
  <c r="P221" i="27"/>
  <c r="O222" i="27"/>
  <c r="O1878" i="27"/>
  <c r="P1877" i="27"/>
  <c r="AM10" i="26"/>
  <c r="AI14" i="26"/>
  <c r="AL11" i="26"/>
  <c r="AJ14" i="26"/>
  <c r="AM12" i="26"/>
  <c r="AM11" i="26"/>
  <c r="AK14" i="26"/>
  <c r="AJ11" i="26"/>
  <c r="AN13" i="26"/>
  <c r="AM12" i="27"/>
  <c r="AI9" i="27"/>
  <c r="AI8" i="27"/>
  <c r="AK13" i="27"/>
  <c r="AK12" i="27"/>
  <c r="AL9" i="27"/>
  <c r="AJ12" i="27"/>
  <c r="AJ9" i="27"/>
  <c r="AN11" i="27"/>
  <c r="O104" i="27"/>
  <c r="P103" i="27"/>
  <c r="AK11" i="26"/>
  <c r="AK15" i="26"/>
  <c r="AJ12" i="26"/>
  <c r="AN14" i="26"/>
  <c r="AM14" i="26"/>
  <c r="AK12" i="26"/>
  <c r="AI15" i="26"/>
  <c r="AN11" i="26"/>
  <c r="U10" i="27"/>
  <c r="U9" i="27"/>
  <c r="U8" i="27"/>
  <c r="W13" i="27"/>
  <c r="W12" i="27"/>
  <c r="V10" i="27"/>
  <c r="T13" i="27"/>
  <c r="V9" i="27"/>
  <c r="AM8" i="27"/>
  <c r="AK10" i="27"/>
  <c r="AK9" i="27"/>
  <c r="AK8" i="27"/>
  <c r="AM13" i="27"/>
  <c r="AJ10" i="27"/>
  <c r="AN12" i="27"/>
  <c r="AN9" i="27"/>
  <c r="O399" i="27"/>
  <c r="P398" i="27"/>
  <c r="P575" i="27"/>
  <c r="O576" i="27"/>
  <c r="AU11" i="27"/>
  <c r="AQ9" i="27"/>
  <c r="AQ12" i="27"/>
  <c r="AS9" i="27"/>
  <c r="AT11" i="27"/>
  <c r="AT12" i="27"/>
  <c r="AT13" i="27"/>
  <c r="AR8" i="27"/>
  <c r="AV11" i="27"/>
  <c r="AU13" i="27"/>
  <c r="AQ11" i="27"/>
  <c r="AS8" i="27"/>
  <c r="AS11" i="27"/>
  <c r="AU8" i="27"/>
  <c r="AR10" i="27"/>
  <c r="AR11" i="27"/>
  <c r="AR12" i="27"/>
  <c r="AT10" i="27"/>
  <c r="AQ13" i="27"/>
  <c r="AS10" i="27"/>
  <c r="AS13" i="27"/>
  <c r="AU10" i="27"/>
  <c r="AQ8" i="27"/>
  <c r="AV8" i="27"/>
  <c r="AV9" i="27"/>
  <c r="AV10" i="27"/>
  <c r="AR9" i="27"/>
  <c r="AS12" i="27"/>
  <c r="AV12" i="27"/>
  <c r="AR13" i="27"/>
  <c r="AU9" i="27"/>
  <c r="AV13" i="27"/>
  <c r="AU12" i="27"/>
  <c r="AT8" i="27"/>
  <c r="AQ10" i="27"/>
  <c r="AT9" i="27"/>
  <c r="BC104" i="27"/>
  <c r="BD103" i="27"/>
  <c r="P3003" i="27"/>
  <c r="Q3002" i="27"/>
  <c r="Y2944" i="27"/>
  <c r="Z2943" i="27"/>
  <c r="AS281" i="27"/>
  <c r="AT280" i="27"/>
  <c r="Y1406" i="27"/>
  <c r="Z1405" i="27"/>
  <c r="Y2826" i="27"/>
  <c r="Z2825" i="27"/>
  <c r="AJ693" i="27"/>
  <c r="AI694" i="27"/>
  <c r="P814" i="27"/>
  <c r="Q813" i="27"/>
  <c r="Q1641" i="27"/>
  <c r="P1642" i="27"/>
  <c r="AI2057" i="27"/>
  <c r="AJ2056" i="27"/>
  <c r="BE3535" i="27"/>
  <c r="BD3536" i="27"/>
  <c r="Z280" i="27"/>
  <c r="Y281" i="27"/>
  <c r="Y2708" i="27"/>
  <c r="Z2707" i="27"/>
  <c r="AS1878" i="27"/>
  <c r="AT1877" i="27"/>
  <c r="F1226" i="27"/>
  <c r="E1227" i="27"/>
  <c r="AT398" i="27"/>
  <c r="AS399" i="27"/>
  <c r="AJ3594" i="27"/>
  <c r="AI3595" i="27"/>
  <c r="BD1939" i="27"/>
  <c r="BE1938" i="27"/>
  <c r="Y2411" i="27"/>
  <c r="Z2410" i="27"/>
  <c r="AI873" i="27"/>
  <c r="AJ872" i="27"/>
  <c r="AJ2766" i="27"/>
  <c r="AI2767" i="27"/>
  <c r="AI3062" i="27"/>
  <c r="AJ3061" i="27"/>
  <c r="Y1465" i="27"/>
  <c r="Z1464" i="27"/>
  <c r="Y2470" i="27"/>
  <c r="Z2469" i="27"/>
  <c r="Y2531" i="27"/>
  <c r="Z2530" i="27"/>
  <c r="P1406" i="27"/>
  <c r="Q1405" i="27"/>
  <c r="AI1760" i="27"/>
  <c r="AJ1759" i="27"/>
  <c r="BD1406" i="27"/>
  <c r="BE1405" i="27"/>
  <c r="AI2116" i="27"/>
  <c r="AJ2115" i="27"/>
  <c r="Y3477" i="27"/>
  <c r="Z3476" i="27"/>
  <c r="AI2352" i="27"/>
  <c r="AJ2351" i="27"/>
  <c r="BD635" i="27"/>
  <c r="BE634" i="27"/>
  <c r="E1878" i="27"/>
  <c r="F1877" i="27"/>
  <c r="AS635" i="27"/>
  <c r="AT634" i="27"/>
  <c r="AU268" i="26"/>
  <c r="AT269" i="26"/>
  <c r="AS2885" i="27"/>
  <c r="AT2884" i="27"/>
  <c r="AI2175" i="27"/>
  <c r="AJ2174" i="27"/>
  <c r="Z634" i="27"/>
  <c r="Y635" i="27"/>
  <c r="P3182" i="27"/>
  <c r="Q3181" i="27"/>
  <c r="P2293" i="27"/>
  <c r="Q2292" i="27"/>
  <c r="AS3359" i="27"/>
  <c r="AT3358" i="27"/>
  <c r="AI3123" i="27"/>
  <c r="AJ3122" i="27"/>
  <c r="Y222" i="27"/>
  <c r="Z221" i="27"/>
  <c r="E458" i="27"/>
  <c r="F457" i="27"/>
  <c r="AJ2410" i="27"/>
  <c r="AI2411" i="27"/>
  <c r="Y1286" i="27"/>
  <c r="Z1285" i="27"/>
  <c r="E694" i="27"/>
  <c r="F693" i="27"/>
  <c r="AI2826" i="27"/>
  <c r="AJ2825" i="27"/>
  <c r="P2649" i="27"/>
  <c r="Q2648" i="27"/>
  <c r="P1939" i="27"/>
  <c r="Q1938" i="27"/>
  <c r="F124" i="26"/>
  <c r="G123" i="26"/>
  <c r="Y1524" i="27"/>
  <c r="Z1523" i="27"/>
  <c r="P1347" i="27"/>
  <c r="Q1346" i="27"/>
  <c r="AI340" i="27"/>
  <c r="AJ339" i="27"/>
  <c r="E2234" i="27"/>
  <c r="F2233" i="27"/>
  <c r="AB124" i="26"/>
  <c r="AC123" i="26"/>
  <c r="BE398" i="27"/>
  <c r="BD399" i="27"/>
  <c r="BE123" i="26"/>
  <c r="BD124" i="26"/>
  <c r="Y873" i="27"/>
  <c r="Z872" i="27"/>
  <c r="Y1819" i="27"/>
  <c r="Z1818" i="27"/>
  <c r="AS1109" i="27"/>
  <c r="AT1108" i="27"/>
  <c r="AI1227" i="27"/>
  <c r="AJ1226" i="27"/>
  <c r="Y2767" i="27"/>
  <c r="Z2766" i="27"/>
  <c r="AT221" i="27"/>
  <c r="AS222" i="27"/>
  <c r="Q3653" i="27"/>
  <c r="P3654" i="27"/>
  <c r="AI458" i="27"/>
  <c r="AJ457" i="27"/>
  <c r="AI2234" i="27"/>
  <c r="AJ2233" i="27"/>
  <c r="Q2589" i="27"/>
  <c r="P2590" i="27"/>
  <c r="P1109" i="27"/>
  <c r="Q1108" i="27"/>
  <c r="AI1168" i="27"/>
  <c r="AJ1167" i="27"/>
  <c r="Y1998" i="27"/>
  <c r="Z1997" i="27"/>
  <c r="AT1226" i="27"/>
  <c r="AS1227" i="27"/>
  <c r="AS3062" i="27"/>
  <c r="AT3061" i="27"/>
  <c r="BE2884" i="27"/>
  <c r="BD2885" i="27"/>
  <c r="P3123" i="27"/>
  <c r="Q3122" i="27"/>
  <c r="Z693" i="27"/>
  <c r="Y694" i="27"/>
  <c r="E1939" i="27"/>
  <c r="F1938" i="27"/>
  <c r="Y2175" i="27"/>
  <c r="Z2174" i="27"/>
  <c r="Y3536" i="27"/>
  <c r="Z3535" i="27"/>
  <c r="AS163" i="27"/>
  <c r="AT162" i="27"/>
  <c r="F269" i="26"/>
  <c r="G268" i="26"/>
  <c r="AI1939" i="27"/>
  <c r="AJ1938" i="27"/>
  <c r="E163" i="27"/>
  <c r="F162" i="27"/>
  <c r="BD3062" i="27"/>
  <c r="BE3061" i="27"/>
  <c r="AI1465" i="27"/>
  <c r="AJ1464" i="27"/>
  <c r="F3417" i="27"/>
  <c r="E3418" i="27"/>
  <c r="E3182" i="27"/>
  <c r="F3181" i="27"/>
  <c r="AL268" i="26"/>
  <c r="AK269" i="26"/>
  <c r="Y3003" i="27"/>
  <c r="Z3002" i="27"/>
  <c r="Z2292" i="27"/>
  <c r="Y2293" i="27"/>
  <c r="Y3123" i="27"/>
  <c r="Z3122" i="27"/>
  <c r="AJ103" i="27"/>
  <c r="AI104" i="27"/>
  <c r="AS2470" i="27"/>
  <c r="AT2469" i="27"/>
  <c r="BE2115" i="27"/>
  <c r="BD2116" i="27"/>
  <c r="BD2175" i="27"/>
  <c r="BE2174" i="27"/>
  <c r="Z1700" i="27"/>
  <c r="Y1701" i="27"/>
  <c r="Y3359" i="27"/>
  <c r="Z3358" i="27"/>
  <c r="P2767" i="27"/>
  <c r="Q2766" i="27"/>
  <c r="AU15" i="26"/>
  <c r="AQ15" i="26"/>
  <c r="AS14" i="26"/>
  <c r="AU13" i="26"/>
  <c r="AQ13" i="26"/>
  <c r="AS12" i="26"/>
  <c r="AU11" i="26"/>
  <c r="AQ11" i="26"/>
  <c r="AS10" i="26"/>
  <c r="AR15" i="26"/>
  <c r="AT14" i="26"/>
  <c r="AR13" i="26"/>
  <c r="AV11" i="26"/>
  <c r="AT15" i="26"/>
  <c r="AV14" i="26"/>
  <c r="AR14" i="26"/>
  <c r="AT13" i="26"/>
  <c r="AV12" i="26"/>
  <c r="AR12" i="26"/>
  <c r="AT11" i="26"/>
  <c r="AV10" i="26"/>
  <c r="AR10" i="26"/>
  <c r="AV15" i="26"/>
  <c r="AR11" i="26"/>
  <c r="AS15" i="26"/>
  <c r="AU14" i="26"/>
  <c r="AQ14" i="26"/>
  <c r="AS13" i="26"/>
  <c r="AU12" i="26"/>
  <c r="AQ12" i="26"/>
  <c r="AS11" i="26"/>
  <c r="AU10" i="26"/>
  <c r="AQ10" i="26"/>
  <c r="AV13" i="26"/>
  <c r="AT12" i="26"/>
  <c r="AT10" i="26"/>
  <c r="E635" i="27"/>
  <c r="F634" i="27"/>
  <c r="Z2589" i="27"/>
  <c r="Y2590" i="27"/>
  <c r="AS2826" i="27"/>
  <c r="AT2825" i="27"/>
  <c r="AI2649" i="27"/>
  <c r="AJ2648" i="27"/>
  <c r="AI1524" i="27"/>
  <c r="AJ1523" i="27"/>
  <c r="Q2469" i="27"/>
  <c r="P2470" i="27"/>
  <c r="AS576" i="27"/>
  <c r="AT575" i="27"/>
  <c r="AI1286" i="27"/>
  <c r="AJ1285" i="27"/>
  <c r="E281" i="27"/>
  <c r="F280" i="27"/>
  <c r="AS3477" i="27"/>
  <c r="AT3476" i="27"/>
  <c r="AI1642" i="27"/>
  <c r="AJ1641" i="27"/>
  <c r="BE2351" i="27"/>
  <c r="BD2352" i="27"/>
  <c r="E1109" i="27"/>
  <c r="F1108" i="27"/>
  <c r="Q3417" i="27"/>
  <c r="P3418" i="27"/>
  <c r="E1819" i="27"/>
  <c r="F1818" i="27"/>
  <c r="BD2708" i="27"/>
  <c r="BE2707" i="27"/>
  <c r="E1050" i="27"/>
  <c r="F1049" i="27"/>
  <c r="BD991" i="27"/>
  <c r="BE990" i="27"/>
  <c r="E3477" i="27"/>
  <c r="F3476" i="27"/>
  <c r="Q124" i="26"/>
  <c r="R123" i="26"/>
  <c r="BD814" i="27"/>
  <c r="BE813" i="27"/>
  <c r="AJ1108" i="27"/>
  <c r="AI1109" i="27"/>
  <c r="Y1168" i="27"/>
  <c r="Z1167" i="27"/>
  <c r="Z2648" i="27"/>
  <c r="Y2649" i="27"/>
  <c r="Y3182" i="27"/>
  <c r="Z3181" i="27"/>
  <c r="E1524" i="27"/>
  <c r="F1523" i="27"/>
  <c r="AT3122" i="27"/>
  <c r="AS3123" i="27"/>
  <c r="BD1701" i="27"/>
  <c r="BE1700" i="27"/>
  <c r="AI932" i="27"/>
  <c r="AJ931" i="27"/>
  <c r="AJ1582" i="27"/>
  <c r="AI1583" i="27"/>
  <c r="AI3182" i="27"/>
  <c r="AJ3181" i="27"/>
  <c r="E2649" i="27"/>
  <c r="F2648" i="27"/>
  <c r="E3536" i="27"/>
  <c r="F3535" i="27"/>
  <c r="E873" i="27"/>
  <c r="F872" i="27"/>
  <c r="Y1050" i="27"/>
  <c r="Z1049" i="27"/>
  <c r="AS2411" i="27"/>
  <c r="AT2410" i="27"/>
  <c r="AI1878" i="27"/>
  <c r="AJ1877" i="27"/>
  <c r="AI3003" i="27"/>
  <c r="AJ3002" i="27"/>
  <c r="AS1286" i="27"/>
  <c r="AT1285" i="27"/>
  <c r="AS873" i="27"/>
  <c r="AT872" i="27"/>
  <c r="AT2707" i="27"/>
  <c r="AS2708" i="27"/>
  <c r="P755" i="27"/>
  <c r="Q754" i="27"/>
  <c r="AI991" i="27"/>
  <c r="AJ990" i="27"/>
  <c r="BD1347" i="27"/>
  <c r="BE1346" i="27"/>
  <c r="Q3535" i="27"/>
  <c r="P3536" i="27"/>
  <c r="E2411" i="27"/>
  <c r="F2410" i="27"/>
  <c r="AI1819" i="27"/>
  <c r="AJ1818" i="27"/>
  <c r="AS2293" i="27"/>
  <c r="AT2292" i="27"/>
  <c r="AI3536" i="27"/>
  <c r="AJ3535" i="27"/>
  <c r="BD1524" i="27"/>
  <c r="BE1523" i="27"/>
  <c r="F1700" i="27"/>
  <c r="E1701" i="27"/>
  <c r="BD755" i="27"/>
  <c r="BE754" i="27"/>
  <c r="Y1939" i="27"/>
  <c r="Z1938" i="27"/>
  <c r="F398" i="27"/>
  <c r="E399" i="27"/>
  <c r="BD269" i="26"/>
  <c r="BE268" i="26"/>
  <c r="Y1583" i="27"/>
  <c r="Z1582" i="27"/>
  <c r="AS2767" i="27"/>
  <c r="AT2766" i="27"/>
  <c r="AJ575" i="27"/>
  <c r="AI576" i="27"/>
  <c r="Y1347" i="27"/>
  <c r="Z1346" i="27"/>
  <c r="AS814" i="27"/>
  <c r="AT813" i="27"/>
  <c r="AS991" i="27"/>
  <c r="AT990" i="27"/>
  <c r="AS3182" i="27"/>
  <c r="AT3181" i="27"/>
  <c r="AI1406" i="27"/>
  <c r="AJ1405" i="27"/>
  <c r="AJ3358" i="27"/>
  <c r="AI3359" i="27"/>
  <c r="F754" i="27"/>
  <c r="E755" i="27"/>
  <c r="Q3476" i="27"/>
  <c r="P3477" i="27"/>
  <c r="E2767" i="27"/>
  <c r="F2766" i="27"/>
  <c r="AJ3417" i="27"/>
  <c r="AI3418" i="27"/>
  <c r="AK124" i="26"/>
  <c r="AL123" i="26"/>
  <c r="Y1227" i="27"/>
  <c r="Z1226" i="27"/>
  <c r="AT754" i="27"/>
  <c r="AS755" i="27"/>
  <c r="P281" i="27"/>
  <c r="Q280" i="27"/>
  <c r="Y2885" i="27"/>
  <c r="Z2884" i="27"/>
  <c r="BD163" i="27"/>
  <c r="BE162" i="27"/>
  <c r="BD2411" i="27"/>
  <c r="BE2410" i="27"/>
  <c r="P635" i="27"/>
  <c r="Q634" i="27"/>
  <c r="AI2590" i="27"/>
  <c r="AJ2589" i="27"/>
  <c r="E1286" i="27"/>
  <c r="F1285" i="27"/>
  <c r="E814" i="27"/>
  <c r="F813" i="27"/>
  <c r="AI163" i="27"/>
  <c r="AJ162" i="27"/>
  <c r="P1524" i="27"/>
  <c r="Q1523" i="27"/>
  <c r="E576" i="27"/>
  <c r="F575" i="27"/>
  <c r="BD1760" i="27"/>
  <c r="BE1759" i="27"/>
  <c r="E932" i="27"/>
  <c r="F931" i="27"/>
  <c r="E2531" i="27"/>
  <c r="F2530" i="27"/>
  <c r="AS2175" i="27"/>
  <c r="AT2174" i="27"/>
  <c r="AI2944" i="27"/>
  <c r="AJ2943" i="27"/>
  <c r="P2944" i="27"/>
  <c r="Q2943" i="27"/>
  <c r="P1050" i="27"/>
  <c r="Q1049" i="27"/>
  <c r="BE1464" i="27"/>
  <c r="BD1465" i="27"/>
  <c r="AI517" i="27"/>
  <c r="AJ516" i="27"/>
  <c r="P3241" i="27"/>
  <c r="Q3240" i="27"/>
  <c r="BD3241" i="27"/>
  <c r="BE3240" i="27"/>
  <c r="AS458" i="27"/>
  <c r="AT457" i="27"/>
  <c r="R268" i="26"/>
  <c r="Q269" i="26"/>
  <c r="AS1168" i="27"/>
  <c r="AT1167" i="27"/>
  <c r="BD340" i="27"/>
  <c r="BE339" i="27"/>
  <c r="P2175" i="27"/>
  <c r="Q2174" i="27"/>
  <c r="Y104" i="27"/>
  <c r="Z103" i="27"/>
  <c r="AS2116" i="27"/>
  <c r="AT2115" i="27"/>
  <c r="BD3300" i="27"/>
  <c r="BE3299" i="27"/>
  <c r="AS1642" i="27"/>
  <c r="AT1641" i="27"/>
  <c r="Z990" i="27"/>
  <c r="Y991" i="27"/>
  <c r="AT516" i="27"/>
  <c r="AS517" i="27"/>
  <c r="BD694" i="27"/>
  <c r="BE693" i="27"/>
  <c r="P1286" i="27"/>
  <c r="Q1285" i="27"/>
  <c r="AI1347" i="27"/>
  <c r="AJ1346" i="27"/>
  <c r="P1227" i="27"/>
  <c r="Q1226" i="27"/>
  <c r="E104" i="27"/>
  <c r="F103" i="27"/>
  <c r="AS2649" i="27"/>
  <c r="AT2648" i="27"/>
  <c r="E1406" i="27"/>
  <c r="F1405" i="27"/>
  <c r="Y2116" i="27"/>
  <c r="Z2115" i="27"/>
  <c r="Y755" i="27"/>
  <c r="Z754" i="27"/>
  <c r="Y399" i="27"/>
  <c r="Z398" i="27"/>
  <c r="AS2057" i="27"/>
  <c r="AT2056" i="27"/>
  <c r="AS3241" i="27"/>
  <c r="AT3240" i="27"/>
  <c r="P3062" i="27"/>
  <c r="Q3061" i="27"/>
  <c r="P2826" i="27"/>
  <c r="Q2825" i="27"/>
  <c r="BD2826" i="27"/>
  <c r="BE2825" i="27"/>
  <c r="F3653" i="27"/>
  <c r="E3654" i="27"/>
  <c r="Y3241" i="27"/>
  <c r="Z3240" i="27"/>
  <c r="E1583" i="27"/>
  <c r="F1582" i="27"/>
  <c r="E1760" i="27"/>
  <c r="F1759" i="27"/>
  <c r="E1465" i="27"/>
  <c r="F1464" i="27"/>
  <c r="AS3300" i="27"/>
  <c r="AT3299" i="27"/>
  <c r="E2057" i="27"/>
  <c r="F2056" i="27"/>
  <c r="P163" i="27"/>
  <c r="Q162" i="27"/>
  <c r="BD1286" i="27"/>
  <c r="BE1285" i="27"/>
  <c r="Y517" i="27"/>
  <c r="Z516" i="27"/>
  <c r="AI2470" i="27"/>
  <c r="AJ2469" i="27"/>
  <c r="AS932" i="27"/>
  <c r="AT931" i="27"/>
  <c r="AI3300" i="27"/>
  <c r="AJ3299" i="27"/>
  <c r="E3595" i="27"/>
  <c r="F3594" i="27"/>
  <c r="BD2234" i="27"/>
  <c r="BE2233" i="27"/>
  <c r="BD1227" i="27"/>
  <c r="BE1226" i="27"/>
  <c r="F2351" i="27"/>
  <c r="E2352" i="27"/>
  <c r="Y2234" i="27"/>
  <c r="Z2233" i="27"/>
  <c r="P3595" i="27"/>
  <c r="Q3594" i="27"/>
  <c r="AS2590" i="27"/>
  <c r="AT2589" i="27"/>
  <c r="E2885" i="27"/>
  <c r="F2884" i="27"/>
  <c r="BE2056" i="27"/>
  <c r="BD2057" i="27"/>
  <c r="P2116" i="27"/>
  <c r="Q2115" i="27"/>
  <c r="E2116" i="27"/>
  <c r="F2115" i="27"/>
  <c r="AS1465" i="27"/>
  <c r="AT1464" i="27"/>
  <c r="AJ1997" i="27"/>
  <c r="AI1998" i="27"/>
  <c r="P1701" i="27"/>
  <c r="Q1700" i="27"/>
  <c r="AS1050" i="27"/>
  <c r="AT1049" i="27"/>
  <c r="AS1939" i="27"/>
  <c r="AT1938" i="27"/>
  <c r="AS3003" i="27"/>
  <c r="AT3002" i="27"/>
  <c r="AJ280" i="27"/>
  <c r="AI281" i="27"/>
  <c r="AJ2292" i="27"/>
  <c r="AI2293" i="27"/>
  <c r="BD3123" i="27"/>
  <c r="BE3122" i="27"/>
  <c r="AJ3653" i="27"/>
  <c r="AI3654" i="27"/>
  <c r="P2708" i="27"/>
  <c r="Q2707" i="27"/>
  <c r="BD1998" i="27"/>
  <c r="BE1997" i="27"/>
  <c r="F3122" i="27"/>
  <c r="E3123" i="27"/>
  <c r="E3359" i="27"/>
  <c r="F3358" i="27"/>
  <c r="Z162" i="27"/>
  <c r="Y163" i="27"/>
  <c r="E2293" i="27"/>
  <c r="F2292" i="27"/>
  <c r="AT3653" i="27"/>
  <c r="AS3654" i="27"/>
  <c r="AI814" i="27"/>
  <c r="AJ813" i="27"/>
  <c r="Z457" i="27"/>
  <c r="Y458" i="27"/>
  <c r="F2707" i="27"/>
  <c r="E2708" i="27"/>
  <c r="AS1406" i="27"/>
  <c r="AT1405" i="27"/>
  <c r="AT2351" i="27"/>
  <c r="AS2352" i="27"/>
  <c r="AI1701" i="27"/>
  <c r="AJ1700" i="27"/>
  <c r="Q2351" i="27"/>
  <c r="P2352" i="27"/>
  <c r="BE2589" i="27"/>
  <c r="BD2590" i="27"/>
  <c r="E3003" i="27"/>
  <c r="F3002" i="27"/>
  <c r="Y1760" i="27"/>
  <c r="Z1759" i="27"/>
  <c r="BE3417" i="27"/>
  <c r="BD3418" i="27"/>
  <c r="AS1347" i="27"/>
  <c r="AT1346" i="27"/>
  <c r="AS1524" i="27"/>
  <c r="AT1523" i="27"/>
  <c r="AT2943" i="27"/>
  <c r="AS2944" i="27"/>
  <c r="P458" i="27"/>
  <c r="E1168" i="27"/>
  <c r="F1167" i="27"/>
  <c r="Q2530" i="27"/>
  <c r="P2531" i="27"/>
  <c r="Y932" i="27"/>
  <c r="Z931" i="27"/>
  <c r="BD517" i="27"/>
  <c r="BE516" i="27"/>
  <c r="P1998" i="27"/>
  <c r="Q1997" i="27"/>
  <c r="BE2469" i="27"/>
  <c r="BD2470" i="27"/>
  <c r="BE2530" i="27"/>
  <c r="BD2531" i="27"/>
  <c r="E2826" i="27"/>
  <c r="F2825" i="27"/>
  <c r="Y3418" i="27"/>
  <c r="Z3417" i="27"/>
  <c r="P3300" i="27"/>
  <c r="Q3299" i="27"/>
  <c r="F2174" i="27"/>
  <c r="E2175" i="27"/>
  <c r="BD2767" i="27"/>
  <c r="BE2766" i="27"/>
  <c r="F2943" i="27"/>
  <c r="E2944" i="27"/>
  <c r="AU123" i="26"/>
  <c r="AT124" i="26"/>
  <c r="Y1109" i="27"/>
  <c r="Z1108" i="27"/>
  <c r="E3300" i="27"/>
  <c r="F3299" i="27"/>
  <c r="F221" i="27"/>
  <c r="E222" i="27"/>
  <c r="AS2531" i="27"/>
  <c r="AT2530" i="27"/>
  <c r="Q2884" i="27"/>
  <c r="P2885" i="27"/>
  <c r="Y340" i="27"/>
  <c r="Z339" i="27"/>
  <c r="Y3062" i="27"/>
  <c r="Z3061" i="27"/>
  <c r="AA269" i="26"/>
  <c r="AB268" i="26"/>
  <c r="AT3417" i="27"/>
  <c r="AS3418" i="27"/>
  <c r="P694" i="27"/>
  <c r="Q693" i="27"/>
  <c r="BD281" i="27"/>
  <c r="BE280" i="27"/>
  <c r="E1347" i="27"/>
  <c r="F1346" i="27"/>
  <c r="AS1998" i="27"/>
  <c r="AT1997" i="27"/>
  <c r="P3359" i="27"/>
  <c r="Q3358" i="27"/>
  <c r="BD1050" i="27"/>
  <c r="BE1049" i="27"/>
  <c r="F3061" i="27"/>
  <c r="E3062" i="27"/>
  <c r="Y3300" i="27"/>
  <c r="Z3299" i="27"/>
  <c r="AS3595" i="27"/>
  <c r="AT3594" i="27"/>
  <c r="AI3477" i="27"/>
  <c r="AJ3476" i="27"/>
  <c r="BD2944" i="27"/>
  <c r="BE2943" i="27"/>
  <c r="P991" i="27"/>
  <c r="Q990" i="27"/>
  <c r="BD1168" i="27"/>
  <c r="BE1167" i="27"/>
  <c r="E2590" i="27"/>
  <c r="F2589" i="27"/>
  <c r="BD873" i="27"/>
  <c r="BE872" i="27"/>
  <c r="E340" i="27"/>
  <c r="F339" i="27"/>
  <c r="AI2708" i="27"/>
  <c r="AJ2707" i="27"/>
  <c r="E1998" i="27"/>
  <c r="F1997" i="27"/>
  <c r="Y1642" i="27"/>
  <c r="Z1641" i="27"/>
  <c r="Z3594" i="27"/>
  <c r="Y3595" i="27"/>
  <c r="AI635" i="27"/>
  <c r="AJ634" i="27"/>
  <c r="AS2234" i="27"/>
  <c r="AT2233" i="27"/>
  <c r="BD3003" i="27"/>
  <c r="BE3002" i="27"/>
  <c r="AS104" i="27"/>
  <c r="AT103" i="27"/>
  <c r="AI222" i="27"/>
  <c r="AJ221" i="27"/>
  <c r="E3241" i="27"/>
  <c r="F3240" i="27"/>
  <c r="E1642" i="27"/>
  <c r="F1641" i="27"/>
  <c r="Y576" i="27"/>
  <c r="Z575" i="27"/>
  <c r="Y1878" i="27"/>
  <c r="Z1877" i="27"/>
  <c r="Y3654" i="27"/>
  <c r="Z3653" i="27"/>
  <c r="AI1050" i="27"/>
  <c r="AJ1049" i="27"/>
  <c r="Y2352" i="27"/>
  <c r="Z2351" i="27"/>
  <c r="P873" i="27"/>
  <c r="Q872" i="27"/>
  <c r="P2411" i="27"/>
  <c r="Q2410" i="27"/>
  <c r="P2234" i="27"/>
  <c r="Q2233" i="27"/>
  <c r="AI3241" i="27"/>
  <c r="AJ3240" i="27"/>
  <c r="P517" i="27"/>
  <c r="Q516" i="27"/>
  <c r="Y2057" i="27"/>
  <c r="Z2056" i="27"/>
  <c r="AS340" i="27"/>
  <c r="AT339" i="27"/>
  <c r="AI2885" i="27"/>
  <c r="AJ2884" i="27"/>
  <c r="BD1583" i="27"/>
  <c r="BE1582" i="27"/>
  <c r="AI755" i="27"/>
  <c r="AJ754" i="27"/>
  <c r="BD2649" i="27"/>
  <c r="BE2648" i="27"/>
  <c r="AT1700" i="27"/>
  <c r="AS1701" i="27"/>
  <c r="AS3536" i="27"/>
  <c r="AT3535" i="27"/>
  <c r="Y814" i="27"/>
  <c r="Z813" i="27"/>
  <c r="E2470" i="27"/>
  <c r="F2469" i="27"/>
  <c r="BD458" i="27"/>
  <c r="BE457" i="27"/>
  <c r="AS1819" i="27"/>
  <c r="AT1818" i="27"/>
  <c r="AS1760" i="27"/>
  <c r="AT1759" i="27"/>
  <c r="AS1583" i="27"/>
  <c r="AT1582" i="27"/>
  <c r="AS694" i="27"/>
  <c r="AT693" i="27"/>
  <c r="F516" i="27"/>
  <c r="E517" i="27"/>
  <c r="AJ398" i="27"/>
  <c r="AI399" i="27"/>
  <c r="AI2531" i="27"/>
  <c r="AJ2530" i="27"/>
  <c r="BD1109" i="27"/>
  <c r="BE1108" i="27"/>
  <c r="BE3476" i="27"/>
  <c r="BD3477" i="27"/>
  <c r="P2057" i="27"/>
  <c r="Q2056" i="27"/>
  <c r="P1583" i="27"/>
  <c r="Q1582" i="27"/>
  <c r="E991" i="27"/>
  <c r="F990" i="27"/>
  <c r="BD1878" i="27" l="1"/>
  <c r="BE203" i="26"/>
  <c r="BF202" i="26"/>
  <c r="R202" i="26"/>
  <c r="Q203" i="26"/>
  <c r="H202" i="26"/>
  <c r="G203" i="26"/>
  <c r="AA203" i="26"/>
  <c r="AB202" i="26"/>
  <c r="AV202" i="26"/>
  <c r="AU203" i="26"/>
  <c r="AL202" i="26"/>
  <c r="AK203" i="26"/>
  <c r="F277" i="26"/>
  <c r="P1760" i="27"/>
  <c r="P932" i="27"/>
  <c r="BE575" i="27"/>
  <c r="BF575" i="27" s="1"/>
  <c r="Q1818" i="27"/>
  <c r="R1818" i="27" s="1"/>
  <c r="BE1818" i="27"/>
  <c r="BF1818" i="27" s="1"/>
  <c r="BD3654" i="27"/>
  <c r="BE3181" i="27"/>
  <c r="BF3181" i="27" s="1"/>
  <c r="BE3594" i="27"/>
  <c r="BE3595" i="27" s="1"/>
  <c r="BD1642" i="27"/>
  <c r="BD3359" i="27"/>
  <c r="BE2292" i="27"/>
  <c r="BF2292" i="27" s="1"/>
  <c r="Q1167" i="27"/>
  <c r="R1167" i="27" s="1"/>
  <c r="Q575" i="27"/>
  <c r="P576" i="27"/>
  <c r="BE103" i="27"/>
  <c r="BD104" i="27"/>
  <c r="P399" i="27"/>
  <c r="Q398" i="27"/>
  <c r="Q1464" i="27"/>
  <c r="P1465" i="27"/>
  <c r="P340" i="27"/>
  <c r="Q339" i="27"/>
  <c r="P222" i="27"/>
  <c r="Q221" i="27"/>
  <c r="BD932" i="27"/>
  <c r="BE931" i="27"/>
  <c r="Q103" i="27"/>
  <c r="P104" i="27"/>
  <c r="Q1877" i="27"/>
  <c r="P1878" i="27"/>
  <c r="BE221" i="27"/>
  <c r="BD222" i="27"/>
  <c r="F517" i="27"/>
  <c r="G516" i="27"/>
  <c r="AT3418" i="27"/>
  <c r="AU3417" i="27"/>
  <c r="F222" i="27"/>
  <c r="G221" i="27"/>
  <c r="G2174" i="27"/>
  <c r="F2175" i="27"/>
  <c r="BE2470" i="27"/>
  <c r="BF2469" i="27"/>
  <c r="Q2531" i="27"/>
  <c r="R2530" i="27"/>
  <c r="BE2411" i="27"/>
  <c r="BF2410" i="27"/>
  <c r="AJ1406" i="27"/>
  <c r="AK1405" i="27"/>
  <c r="AT2293" i="27"/>
  <c r="AU2292" i="27"/>
  <c r="AT873" i="27"/>
  <c r="AU872" i="27"/>
  <c r="BF990" i="27"/>
  <c r="BE991" i="27"/>
  <c r="AT3477" i="27"/>
  <c r="AU3476" i="27"/>
  <c r="AJ1286" i="27"/>
  <c r="AK1285" i="27"/>
  <c r="AJ2411" i="27"/>
  <c r="AK2410" i="27"/>
  <c r="BE3536" i="27"/>
  <c r="BF3535" i="27"/>
  <c r="AJ694" i="27"/>
  <c r="AK693" i="27"/>
  <c r="AJ399" i="27"/>
  <c r="AK398" i="27"/>
  <c r="AT1701" i="27"/>
  <c r="AU1700" i="27"/>
  <c r="Z3595" i="27"/>
  <c r="AA3594" i="27"/>
  <c r="Q932" i="27"/>
  <c r="R931" i="27"/>
  <c r="AV123" i="26"/>
  <c r="AU124" i="26"/>
  <c r="BE2531" i="27"/>
  <c r="BF2530" i="27"/>
  <c r="AT2944" i="27"/>
  <c r="AU2943" i="27"/>
  <c r="Q2352" i="27"/>
  <c r="R2351" i="27"/>
  <c r="BE3654" i="27"/>
  <c r="BF3653" i="27"/>
  <c r="Z458" i="27"/>
  <c r="AA457" i="27"/>
  <c r="AT3654" i="27"/>
  <c r="AU3653" i="27"/>
  <c r="Z163" i="27"/>
  <c r="AA162" i="27"/>
  <c r="AJ281" i="27"/>
  <c r="AK280" i="27"/>
  <c r="F2352" i="27"/>
  <c r="G2351" i="27"/>
  <c r="F3654" i="27"/>
  <c r="G3653" i="27"/>
  <c r="Z991" i="27"/>
  <c r="AA990" i="27"/>
  <c r="BF162" i="27"/>
  <c r="BE163" i="27"/>
  <c r="AL124" i="26"/>
  <c r="AM123" i="26"/>
  <c r="G2766" i="27"/>
  <c r="F2767" i="27"/>
  <c r="AU3181" i="27"/>
  <c r="AT3182" i="27"/>
  <c r="AU813" i="27"/>
  <c r="AT814" i="27"/>
  <c r="Z1583" i="27"/>
  <c r="AA1582" i="27"/>
  <c r="AA1938" i="27"/>
  <c r="Z1939" i="27"/>
  <c r="AJ3536" i="27"/>
  <c r="AK3535" i="27"/>
  <c r="AJ1819" i="27"/>
  <c r="AK1818" i="27"/>
  <c r="AJ991" i="27"/>
  <c r="AK990" i="27"/>
  <c r="AU1285" i="27"/>
  <c r="AT1286" i="27"/>
  <c r="AK1877" i="27"/>
  <c r="AJ1878" i="27"/>
  <c r="AA1049" i="27"/>
  <c r="Z1050" i="27"/>
  <c r="F3536" i="27"/>
  <c r="G3535" i="27"/>
  <c r="AJ3182" i="27"/>
  <c r="AK3181" i="27"/>
  <c r="AJ932" i="27"/>
  <c r="AK931" i="27"/>
  <c r="Z3182" i="27"/>
  <c r="AA3181" i="27"/>
  <c r="Z1168" i="27"/>
  <c r="AA1167" i="27"/>
  <c r="BE814" i="27"/>
  <c r="BF813" i="27"/>
  <c r="F3477" i="27"/>
  <c r="G3476" i="27"/>
  <c r="F1050" i="27"/>
  <c r="G1049" i="27"/>
  <c r="F1819" i="27"/>
  <c r="G1818" i="27"/>
  <c r="F1109" i="27"/>
  <c r="G1108" i="27"/>
  <c r="AK1641" i="27"/>
  <c r="AJ1642" i="27"/>
  <c r="G280" i="27"/>
  <c r="F281" i="27"/>
  <c r="AU575" i="27"/>
  <c r="AT576" i="27"/>
  <c r="AJ1524" i="27"/>
  <c r="AK1523" i="27"/>
  <c r="AT2826" i="27"/>
  <c r="AU2825" i="27"/>
  <c r="F635" i="27"/>
  <c r="G634" i="27"/>
  <c r="Z3359" i="27"/>
  <c r="AA3358" i="27"/>
  <c r="BE2175" i="27"/>
  <c r="BF2174" i="27"/>
  <c r="AT2470" i="27"/>
  <c r="AU2469" i="27"/>
  <c r="Z3123" i="27"/>
  <c r="AA3122" i="27"/>
  <c r="Z3003" i="27"/>
  <c r="AA3002" i="27"/>
  <c r="G3181" i="27"/>
  <c r="F3182" i="27"/>
  <c r="AJ1465" i="27"/>
  <c r="AK1464" i="27"/>
  <c r="F163" i="27"/>
  <c r="G162" i="27"/>
  <c r="G269" i="26"/>
  <c r="H268" i="26"/>
  <c r="Z3536" i="27"/>
  <c r="AA3535" i="27"/>
  <c r="G1938" i="27"/>
  <c r="F1939" i="27"/>
  <c r="Q3123" i="27"/>
  <c r="R3122" i="27"/>
  <c r="AT3062" i="27"/>
  <c r="AU3061" i="27"/>
  <c r="Z1998" i="27"/>
  <c r="AA1997" i="27"/>
  <c r="Q1109" i="27"/>
  <c r="R1108" i="27"/>
  <c r="AK2233" i="27"/>
  <c r="AJ2234" i="27"/>
  <c r="Z2767" i="27"/>
  <c r="AA2766" i="27"/>
  <c r="AT1109" i="27"/>
  <c r="AU1108" i="27"/>
  <c r="Z873" i="27"/>
  <c r="AA872" i="27"/>
  <c r="AU269" i="26"/>
  <c r="AV268" i="26"/>
  <c r="AT399" i="27"/>
  <c r="AU398" i="27"/>
  <c r="Z281" i="27"/>
  <c r="AA280" i="27"/>
  <c r="F3062" i="27"/>
  <c r="G3061" i="27"/>
  <c r="BE3418" i="27"/>
  <c r="BF3417" i="27"/>
  <c r="BE576" i="27"/>
  <c r="BF2589" i="27"/>
  <c r="BE2590" i="27"/>
  <c r="F2708" i="27"/>
  <c r="G2707" i="27"/>
  <c r="F3123" i="27"/>
  <c r="G3122" i="27"/>
  <c r="AJ3654" i="27"/>
  <c r="AK3653" i="27"/>
  <c r="AJ2293" i="27"/>
  <c r="AK2292" i="27"/>
  <c r="AJ1998" i="27"/>
  <c r="AK1997" i="27"/>
  <c r="BE2057" i="27"/>
  <c r="BF2056" i="27"/>
  <c r="AT517" i="27"/>
  <c r="AU516" i="27"/>
  <c r="R634" i="27"/>
  <c r="Q635" i="27"/>
  <c r="R280" i="27"/>
  <c r="Q281" i="27"/>
  <c r="Z1227" i="27"/>
  <c r="AA1226" i="27"/>
  <c r="Z1347" i="27"/>
  <c r="AA1346" i="27"/>
  <c r="AU2766" i="27"/>
  <c r="AT2767" i="27"/>
  <c r="BE755" i="27"/>
  <c r="BF754" i="27"/>
  <c r="BE1347" i="27"/>
  <c r="BF1346" i="27"/>
  <c r="AJ3003" i="27"/>
  <c r="AK3002" i="27"/>
  <c r="F873" i="27"/>
  <c r="G872" i="27"/>
  <c r="F2649" i="27"/>
  <c r="G2648" i="27"/>
  <c r="F1524" i="27"/>
  <c r="G1523" i="27"/>
  <c r="R124" i="26"/>
  <c r="S123" i="26"/>
  <c r="AJ2649" i="27"/>
  <c r="AK2648" i="27"/>
  <c r="Q2767" i="27"/>
  <c r="R2766" i="27"/>
  <c r="AJ1939" i="27"/>
  <c r="AK1938" i="27"/>
  <c r="Z635" i="27"/>
  <c r="AA634" i="27"/>
  <c r="Q1583" i="27"/>
  <c r="R1582" i="27"/>
  <c r="AJ2531" i="27"/>
  <c r="AK2530" i="27"/>
  <c r="AT1583" i="27"/>
  <c r="AU1582" i="27"/>
  <c r="AT1819" i="27"/>
  <c r="AU1818" i="27"/>
  <c r="F2470" i="27"/>
  <c r="G2469" i="27"/>
  <c r="AT3536" i="27"/>
  <c r="AU3535" i="27"/>
  <c r="BF2648" i="27"/>
  <c r="BE2649" i="27"/>
  <c r="BE1583" i="27"/>
  <c r="BF1582" i="27"/>
  <c r="AT340" i="27"/>
  <c r="AU339" i="27"/>
  <c r="AK3240" i="27"/>
  <c r="AJ3241" i="27"/>
  <c r="Q2411" i="27"/>
  <c r="R2410" i="27"/>
  <c r="AA2351" i="27"/>
  <c r="Z2352" i="27"/>
  <c r="AJ1050" i="27"/>
  <c r="AK1049" i="27"/>
  <c r="Z1878" i="27"/>
  <c r="AA1877" i="27"/>
  <c r="F3241" i="27"/>
  <c r="G3240" i="27"/>
  <c r="AU103" i="27"/>
  <c r="AT104" i="27"/>
  <c r="BE3003" i="27"/>
  <c r="BF3002" i="27"/>
  <c r="AK634" i="27"/>
  <c r="AJ635" i="27"/>
  <c r="Z1642" i="27"/>
  <c r="AA1641" i="27"/>
  <c r="AJ2708" i="27"/>
  <c r="AK2707" i="27"/>
  <c r="F2590" i="27"/>
  <c r="G2589" i="27"/>
  <c r="BE1168" i="27"/>
  <c r="BF1167" i="27"/>
  <c r="BE2944" i="27"/>
  <c r="BF2943" i="27"/>
  <c r="AU3594" i="27"/>
  <c r="AT3595" i="27"/>
  <c r="Q3359" i="27"/>
  <c r="R3358" i="27"/>
  <c r="G1346" i="27"/>
  <c r="F1347" i="27"/>
  <c r="AA3061" i="27"/>
  <c r="Z3062" i="27"/>
  <c r="Z1109" i="27"/>
  <c r="AA1108" i="27"/>
  <c r="Z3418" i="27"/>
  <c r="AA3417" i="27"/>
  <c r="F2826" i="27"/>
  <c r="G2825" i="27"/>
  <c r="BE517" i="27"/>
  <c r="BF516" i="27"/>
  <c r="R457" i="27"/>
  <c r="Q458" i="27"/>
  <c r="AU1523" i="27"/>
  <c r="AT1524" i="27"/>
  <c r="AJ1701" i="27"/>
  <c r="AK1700" i="27"/>
  <c r="AJ814" i="27"/>
  <c r="AK813" i="27"/>
  <c r="F2293" i="27"/>
  <c r="G2292" i="27"/>
  <c r="BE1642" i="27"/>
  <c r="BF1641" i="27"/>
  <c r="R2707" i="27"/>
  <c r="Q2708" i="27"/>
  <c r="AU3002" i="27"/>
  <c r="AT3003" i="27"/>
  <c r="AT1050" i="27"/>
  <c r="AU1049" i="27"/>
  <c r="G2115" i="27"/>
  <c r="F2116" i="27"/>
  <c r="AT2590" i="27"/>
  <c r="AU2589" i="27"/>
  <c r="AA2233" i="27"/>
  <c r="Z2234" i="27"/>
  <c r="BE1227" i="27"/>
  <c r="BF1226" i="27"/>
  <c r="G3594" i="27"/>
  <c r="F3595" i="27"/>
  <c r="AT932" i="27"/>
  <c r="AU931" i="27"/>
  <c r="AA516" i="27"/>
  <c r="Z517" i="27"/>
  <c r="R162" i="27"/>
  <c r="Q163" i="27"/>
  <c r="AT3300" i="27"/>
  <c r="AU3299" i="27"/>
  <c r="G1759" i="27"/>
  <c r="F1760" i="27"/>
  <c r="AA3240" i="27"/>
  <c r="Z3241" i="27"/>
  <c r="BE2826" i="27"/>
  <c r="BF2825" i="27"/>
  <c r="Q3062" i="27"/>
  <c r="R3061" i="27"/>
  <c r="AT3241" i="27"/>
  <c r="AU3240" i="27"/>
  <c r="Z399" i="27"/>
  <c r="AA398" i="27"/>
  <c r="Z2116" i="27"/>
  <c r="AA2115" i="27"/>
  <c r="BE3359" i="27"/>
  <c r="BF3358" i="27"/>
  <c r="G103" i="27"/>
  <c r="F104" i="27"/>
  <c r="AJ1347" i="27"/>
  <c r="AK1346" i="27"/>
  <c r="Q1286" i="27"/>
  <c r="R1285" i="27"/>
  <c r="AT1642" i="27"/>
  <c r="AU1641" i="27"/>
  <c r="AT2116" i="27"/>
  <c r="AU2115" i="27"/>
  <c r="Z104" i="27"/>
  <c r="AA103" i="27"/>
  <c r="BE340" i="27"/>
  <c r="BF339" i="27"/>
  <c r="BE3241" i="27"/>
  <c r="BF3240" i="27"/>
  <c r="Q3241" i="27"/>
  <c r="R3240" i="27"/>
  <c r="Q2944" i="27"/>
  <c r="R2943" i="27"/>
  <c r="AT2175" i="27"/>
  <c r="AU2174" i="27"/>
  <c r="F932" i="27"/>
  <c r="G931" i="27"/>
  <c r="G575" i="27"/>
  <c r="F576" i="27"/>
  <c r="AK162" i="27"/>
  <c r="AJ163" i="27"/>
  <c r="G1285" i="27"/>
  <c r="F1286" i="27"/>
  <c r="AT755" i="27"/>
  <c r="AU754" i="27"/>
  <c r="BE1878" i="27"/>
  <c r="BF1877" i="27"/>
  <c r="AJ3359" i="27"/>
  <c r="AK3358" i="27"/>
  <c r="AJ576" i="27"/>
  <c r="AK575" i="27"/>
  <c r="F399" i="27"/>
  <c r="G398" i="27"/>
  <c r="F1701" i="27"/>
  <c r="G1700" i="27"/>
  <c r="Q3536" i="27"/>
  <c r="R3535" i="27"/>
  <c r="AT2708" i="27"/>
  <c r="AU2707" i="27"/>
  <c r="AT3123" i="27"/>
  <c r="AU3122" i="27"/>
  <c r="Q3654" i="27"/>
  <c r="R3653" i="27"/>
  <c r="BE399" i="27"/>
  <c r="BF398" i="27"/>
  <c r="F2234" i="27"/>
  <c r="G2233" i="27"/>
  <c r="Q1347" i="27"/>
  <c r="R1346" i="27"/>
  <c r="G124" i="26"/>
  <c r="H123" i="26"/>
  <c r="R2648" i="27"/>
  <c r="Q2649" i="27"/>
  <c r="G693" i="27"/>
  <c r="F694" i="27"/>
  <c r="AJ3123" i="27"/>
  <c r="AK3122" i="27"/>
  <c r="R2292" i="27"/>
  <c r="Q2293" i="27"/>
  <c r="AT2885" i="27"/>
  <c r="AU2884" i="27"/>
  <c r="AT635" i="27"/>
  <c r="AU634" i="27"/>
  <c r="BF634" i="27"/>
  <c r="BE635" i="27"/>
  <c r="Z3477" i="27"/>
  <c r="AA3476" i="27"/>
  <c r="BE1406" i="27"/>
  <c r="BF1405" i="27"/>
  <c r="Z2531" i="27"/>
  <c r="AA2530" i="27"/>
  <c r="Z1465" i="27"/>
  <c r="AA1464" i="27"/>
  <c r="Z2411" i="27"/>
  <c r="AA2410" i="27"/>
  <c r="Z2708" i="27"/>
  <c r="AA2707" i="27"/>
  <c r="Z1406" i="27"/>
  <c r="AA1405" i="27"/>
  <c r="Z2944" i="27"/>
  <c r="AA2943" i="27"/>
  <c r="Q1760" i="27"/>
  <c r="R1759" i="27"/>
  <c r="BE3477" i="27"/>
  <c r="BF3476" i="27"/>
  <c r="Q2885" i="27"/>
  <c r="R2884" i="27"/>
  <c r="F2944" i="27"/>
  <c r="G2943" i="27"/>
  <c r="AT2352" i="27"/>
  <c r="AU2351" i="27"/>
  <c r="R269" i="26"/>
  <c r="S268" i="26"/>
  <c r="BE1465" i="27"/>
  <c r="BF1464" i="27"/>
  <c r="AA2884" i="27"/>
  <c r="Z2885" i="27"/>
  <c r="AT991" i="27"/>
  <c r="AU990" i="27"/>
  <c r="BF268" i="26"/>
  <c r="BE269" i="26"/>
  <c r="BE1524" i="27"/>
  <c r="BF1523" i="27"/>
  <c r="G2410" i="27"/>
  <c r="F2411" i="27"/>
  <c r="Q755" i="27"/>
  <c r="R754" i="27"/>
  <c r="AU2410" i="27"/>
  <c r="AT2411" i="27"/>
  <c r="BF1700" i="27"/>
  <c r="BE1701" i="27"/>
  <c r="BE2708" i="27"/>
  <c r="BF2707" i="27"/>
  <c r="BE3062" i="27"/>
  <c r="BF3061" i="27"/>
  <c r="AT163" i="27"/>
  <c r="AU162" i="27"/>
  <c r="AA2174" i="27"/>
  <c r="Z2175" i="27"/>
  <c r="AK1167" i="27"/>
  <c r="AJ1168" i="27"/>
  <c r="AK457" i="27"/>
  <c r="AJ458" i="27"/>
  <c r="AJ1227" i="27"/>
  <c r="AK1226" i="27"/>
  <c r="Z1819" i="27"/>
  <c r="AA1818" i="27"/>
  <c r="AC124" i="26"/>
  <c r="AD123" i="26"/>
  <c r="AJ2767" i="27"/>
  <c r="AK2766" i="27"/>
  <c r="AJ3595" i="27"/>
  <c r="AK3594" i="27"/>
  <c r="F1227" i="27"/>
  <c r="G1226" i="27"/>
  <c r="Q1642" i="27"/>
  <c r="R1641" i="27"/>
  <c r="F991" i="27"/>
  <c r="G990" i="27"/>
  <c r="Q2057" i="27"/>
  <c r="R2056" i="27"/>
  <c r="BE1109" i="27"/>
  <c r="BF1108" i="27"/>
  <c r="AU693" i="27"/>
  <c r="AT694" i="27"/>
  <c r="AU1759" i="27"/>
  <c r="AT1760" i="27"/>
  <c r="BF457" i="27"/>
  <c r="BE458" i="27"/>
  <c r="Z814" i="27"/>
  <c r="AA813" i="27"/>
  <c r="AJ755" i="27"/>
  <c r="AK754" i="27"/>
  <c r="AJ2885" i="27"/>
  <c r="AK2884" i="27"/>
  <c r="Z2057" i="27"/>
  <c r="AA2056" i="27"/>
  <c r="Q517" i="27"/>
  <c r="R516" i="27"/>
  <c r="Q2234" i="27"/>
  <c r="R2233" i="27"/>
  <c r="Q873" i="27"/>
  <c r="R872" i="27"/>
  <c r="Z3654" i="27"/>
  <c r="AA3653" i="27"/>
  <c r="Z576" i="27"/>
  <c r="AA575" i="27"/>
  <c r="F1642" i="27"/>
  <c r="G1641" i="27"/>
  <c r="AJ222" i="27"/>
  <c r="AK221" i="27"/>
  <c r="AT2234" i="27"/>
  <c r="AU2233" i="27"/>
  <c r="F1998" i="27"/>
  <c r="G1997" i="27"/>
  <c r="F340" i="27"/>
  <c r="G339" i="27"/>
  <c r="BE873" i="27"/>
  <c r="BF872" i="27"/>
  <c r="R990" i="27"/>
  <c r="Q991" i="27"/>
  <c r="AJ3477" i="27"/>
  <c r="AK3476" i="27"/>
  <c r="Z3300" i="27"/>
  <c r="AA3299" i="27"/>
  <c r="BE1050" i="27"/>
  <c r="BF1049" i="27"/>
  <c r="AT1998" i="27"/>
  <c r="AU1997" i="27"/>
  <c r="BF280" i="27"/>
  <c r="BE281" i="27"/>
  <c r="R693" i="27"/>
  <c r="Q694" i="27"/>
  <c r="AB269" i="26"/>
  <c r="AC268" i="26"/>
  <c r="AA339" i="27"/>
  <c r="Z340" i="27"/>
  <c r="AT2531" i="27"/>
  <c r="AU2530" i="27"/>
  <c r="F3300" i="27"/>
  <c r="G3299" i="27"/>
  <c r="BE2767" i="27"/>
  <c r="BF2766" i="27"/>
  <c r="Q3300" i="27"/>
  <c r="R3299" i="27"/>
  <c r="Q1998" i="27"/>
  <c r="R1997" i="27"/>
  <c r="Z932" i="27"/>
  <c r="AA931" i="27"/>
  <c r="F1168" i="27"/>
  <c r="G1167" i="27"/>
  <c r="AU1346" i="27"/>
  <c r="AT1347" i="27"/>
  <c r="Z1760" i="27"/>
  <c r="AA1759" i="27"/>
  <c r="G3002" i="27"/>
  <c r="F3003" i="27"/>
  <c r="AT1406" i="27"/>
  <c r="AU1405" i="27"/>
  <c r="F3359" i="27"/>
  <c r="G3358" i="27"/>
  <c r="BE1998" i="27"/>
  <c r="BF1997" i="27"/>
  <c r="BE3123" i="27"/>
  <c r="BF3122" i="27"/>
  <c r="AT1939" i="27"/>
  <c r="AU1938" i="27"/>
  <c r="Q1701" i="27"/>
  <c r="R1700" i="27"/>
  <c r="AT1465" i="27"/>
  <c r="AU1464" i="27"/>
  <c r="R2115" i="27"/>
  <c r="Q2116" i="27"/>
  <c r="F2885" i="27"/>
  <c r="G2884" i="27"/>
  <c r="R3594" i="27"/>
  <c r="Q3595" i="27"/>
  <c r="BE2234" i="27"/>
  <c r="BF2233" i="27"/>
  <c r="AJ3300" i="27"/>
  <c r="AK3299" i="27"/>
  <c r="AJ2470" i="27"/>
  <c r="AK2469" i="27"/>
  <c r="BE1286" i="27"/>
  <c r="BF1285" i="27"/>
  <c r="F2057" i="27"/>
  <c r="G2056" i="27"/>
  <c r="F1465" i="27"/>
  <c r="G1464" i="27"/>
  <c r="F1583" i="27"/>
  <c r="G1582" i="27"/>
  <c r="Q2826" i="27"/>
  <c r="R2825" i="27"/>
  <c r="AT2057" i="27"/>
  <c r="AU2056" i="27"/>
  <c r="AA754" i="27"/>
  <c r="Z755" i="27"/>
  <c r="F1406" i="27"/>
  <c r="G1405" i="27"/>
  <c r="AT2649" i="27"/>
  <c r="AU2648" i="27"/>
  <c r="Q1227" i="27"/>
  <c r="R1226" i="27"/>
  <c r="BF693" i="27"/>
  <c r="BE694" i="27"/>
  <c r="BE3300" i="27"/>
  <c r="BF3299" i="27"/>
  <c r="R2174" i="27"/>
  <c r="Q2175" i="27"/>
  <c r="AT1168" i="27"/>
  <c r="AU1167" i="27"/>
  <c r="AU457" i="27"/>
  <c r="AT458" i="27"/>
  <c r="AJ517" i="27"/>
  <c r="AK516" i="27"/>
  <c r="Q1050" i="27"/>
  <c r="R1049" i="27"/>
  <c r="AJ2944" i="27"/>
  <c r="AK2943" i="27"/>
  <c r="F2531" i="27"/>
  <c r="G2530" i="27"/>
  <c r="BE1760" i="27"/>
  <c r="BF1759" i="27"/>
  <c r="Q1524" i="27"/>
  <c r="R1523" i="27"/>
  <c r="G813" i="27"/>
  <c r="F814" i="27"/>
  <c r="AJ2590" i="27"/>
  <c r="AK2589" i="27"/>
  <c r="AJ3418" i="27"/>
  <c r="AK3417" i="27"/>
  <c r="Q3477" i="27"/>
  <c r="R3476" i="27"/>
  <c r="F755" i="27"/>
  <c r="G754" i="27"/>
  <c r="AJ1583" i="27"/>
  <c r="AK1582" i="27"/>
  <c r="AA2648" i="27"/>
  <c r="Z2649" i="27"/>
  <c r="AJ1109" i="27"/>
  <c r="AK1108" i="27"/>
  <c r="Q3418" i="27"/>
  <c r="R3417" i="27"/>
  <c r="BE2352" i="27"/>
  <c r="BF2351" i="27"/>
  <c r="Q2470" i="27"/>
  <c r="R2469" i="27"/>
  <c r="Z2590" i="27"/>
  <c r="AA2589" i="27"/>
  <c r="Z1701" i="27"/>
  <c r="AA1700" i="27"/>
  <c r="BE2116" i="27"/>
  <c r="BF2115" i="27"/>
  <c r="AJ104" i="27"/>
  <c r="AK103" i="27"/>
  <c r="Z2293" i="27"/>
  <c r="AA2292" i="27"/>
  <c r="AL269" i="26"/>
  <c r="AM268" i="26"/>
  <c r="F3418" i="27"/>
  <c r="G3417" i="27"/>
  <c r="Z694" i="27"/>
  <c r="AA693" i="27"/>
  <c r="BE2885" i="27"/>
  <c r="BF2884" i="27"/>
  <c r="AT1227" i="27"/>
  <c r="AU1226" i="27"/>
  <c r="R2589" i="27"/>
  <c r="Q2590" i="27"/>
  <c r="AT222" i="27"/>
  <c r="AU221" i="27"/>
  <c r="BE124" i="26"/>
  <c r="BF123" i="26"/>
  <c r="AK339" i="27"/>
  <c r="AJ340" i="27"/>
  <c r="AA1523" i="27"/>
  <c r="Z1524" i="27"/>
  <c r="Q1939" i="27"/>
  <c r="R1938" i="27"/>
  <c r="AK2825" i="27"/>
  <c r="AJ2826" i="27"/>
  <c r="Z1286" i="27"/>
  <c r="AA1285" i="27"/>
  <c r="G457" i="27"/>
  <c r="F458" i="27"/>
  <c r="AA221" i="27"/>
  <c r="Z222" i="27"/>
  <c r="AT3359" i="27"/>
  <c r="AU3358" i="27"/>
  <c r="Q3182" i="27"/>
  <c r="R3181" i="27"/>
  <c r="AJ2175" i="27"/>
  <c r="AK2174" i="27"/>
  <c r="F1878" i="27"/>
  <c r="G1877" i="27"/>
  <c r="AJ2352" i="27"/>
  <c r="AK2351" i="27"/>
  <c r="AJ2116" i="27"/>
  <c r="AK2115" i="27"/>
  <c r="AJ1760" i="27"/>
  <c r="AK1759" i="27"/>
  <c r="Q1406" i="27"/>
  <c r="R1405" i="27"/>
  <c r="Z2470" i="27"/>
  <c r="AA2469" i="27"/>
  <c r="AJ3062" i="27"/>
  <c r="AK3061" i="27"/>
  <c r="AJ873" i="27"/>
  <c r="AK872" i="27"/>
  <c r="BE1939" i="27"/>
  <c r="BF1938" i="27"/>
  <c r="AT1878" i="27"/>
  <c r="AU1877" i="27"/>
  <c r="AK2056" i="27"/>
  <c r="AJ2057" i="27"/>
  <c r="Q814" i="27"/>
  <c r="R813" i="27"/>
  <c r="Z2826" i="27"/>
  <c r="AA2825" i="27"/>
  <c r="AU280" i="27"/>
  <c r="AT281" i="27"/>
  <c r="Q3003" i="27"/>
  <c r="R3002" i="27"/>
  <c r="H203" i="26" l="1"/>
  <c r="I202" i="26"/>
  <c r="R203" i="26"/>
  <c r="S202" i="26"/>
  <c r="AV203" i="26"/>
  <c r="AW202" i="26"/>
  <c r="BF203" i="26"/>
  <c r="BG202" i="26"/>
  <c r="AL203" i="26"/>
  <c r="AM202" i="26"/>
  <c r="AB203" i="26"/>
  <c r="AC202" i="26"/>
  <c r="G277" i="26"/>
  <c r="BE1819" i="27"/>
  <c r="BE3182" i="27"/>
  <c r="Q1819" i="27"/>
  <c r="BF3594" i="27"/>
  <c r="BF3595" i="27" s="1"/>
  <c r="BE2293" i="27"/>
  <c r="Q1168" i="27"/>
  <c r="Q222" i="27"/>
  <c r="R221" i="27"/>
  <c r="BE222" i="27"/>
  <c r="BF221" i="27"/>
  <c r="R103" i="27"/>
  <c r="Q104" i="27"/>
  <c r="R1464" i="27"/>
  <c r="Q1465" i="27"/>
  <c r="BF103" i="27"/>
  <c r="BE104" i="27"/>
  <c r="BE932" i="27"/>
  <c r="BF931" i="27"/>
  <c r="Q340" i="27"/>
  <c r="R339" i="27"/>
  <c r="R398" i="27"/>
  <c r="Q399" i="27"/>
  <c r="R1877" i="27"/>
  <c r="Q1878" i="27"/>
  <c r="Q576" i="27"/>
  <c r="R575" i="27"/>
  <c r="AK1760" i="27"/>
  <c r="AL1759" i="27"/>
  <c r="BF124" i="26"/>
  <c r="BG123" i="26"/>
  <c r="AA2293" i="27"/>
  <c r="AB2292" i="27"/>
  <c r="BG2351" i="27"/>
  <c r="BF2352" i="27"/>
  <c r="R1227" i="27"/>
  <c r="S1226" i="27"/>
  <c r="R2826" i="27"/>
  <c r="S2825" i="27"/>
  <c r="BF1286" i="27"/>
  <c r="BG1285" i="27"/>
  <c r="BF1998" i="27"/>
  <c r="BG1997" i="27"/>
  <c r="AA1760" i="27"/>
  <c r="AB1759" i="27"/>
  <c r="BF2767" i="27"/>
  <c r="BG2766" i="27"/>
  <c r="AD268" i="26"/>
  <c r="AC269" i="26"/>
  <c r="BG1049" i="27"/>
  <c r="BF1050" i="27"/>
  <c r="G1998" i="27"/>
  <c r="H1997" i="27"/>
  <c r="AA2057" i="27"/>
  <c r="AB2056" i="27"/>
  <c r="AA814" i="27"/>
  <c r="AB813" i="27"/>
  <c r="BF1109" i="27"/>
  <c r="BG1108" i="27"/>
  <c r="AK3595" i="27"/>
  <c r="AL3594" i="27"/>
  <c r="BF3062" i="27"/>
  <c r="BG3061" i="27"/>
  <c r="S754" i="27"/>
  <c r="R755" i="27"/>
  <c r="AU991" i="27"/>
  <c r="AV990" i="27"/>
  <c r="AU2352" i="27"/>
  <c r="AV2351" i="27"/>
  <c r="S1759" i="27"/>
  <c r="R1760" i="27"/>
  <c r="AA2411" i="27"/>
  <c r="AB2410" i="27"/>
  <c r="AV634" i="27"/>
  <c r="AU635" i="27"/>
  <c r="BF399" i="27"/>
  <c r="BG398" i="27"/>
  <c r="G1701" i="27"/>
  <c r="H1700" i="27"/>
  <c r="BF1878" i="27"/>
  <c r="BG1877" i="27"/>
  <c r="AV2174" i="27"/>
  <c r="AU2175" i="27"/>
  <c r="AU2116" i="27"/>
  <c r="AV2115" i="27"/>
  <c r="AA2116" i="27"/>
  <c r="AB2115" i="27"/>
  <c r="AU2590" i="27"/>
  <c r="AV2589" i="27"/>
  <c r="G2293" i="27"/>
  <c r="H2292" i="27"/>
  <c r="AB1108" i="27"/>
  <c r="AA1109" i="27"/>
  <c r="AB1997" i="27"/>
  <c r="AA1998" i="27"/>
  <c r="AK1524" i="27"/>
  <c r="AL1523" i="27"/>
  <c r="G1050" i="27"/>
  <c r="H1049" i="27"/>
  <c r="AU3654" i="27"/>
  <c r="AV3653" i="27"/>
  <c r="AU2944" i="27"/>
  <c r="AV2943" i="27"/>
  <c r="AU1701" i="27"/>
  <c r="AV1700" i="27"/>
  <c r="AK1286" i="27"/>
  <c r="AL1285" i="27"/>
  <c r="AU2293" i="27"/>
  <c r="AV2292" i="27"/>
  <c r="G222" i="27"/>
  <c r="H221" i="27"/>
  <c r="AK873" i="27"/>
  <c r="AL872" i="27"/>
  <c r="AA2470" i="27"/>
  <c r="AB2469" i="27"/>
  <c r="AK2116" i="27"/>
  <c r="AL2115" i="27"/>
  <c r="G1878" i="27"/>
  <c r="H1877" i="27"/>
  <c r="R3182" i="27"/>
  <c r="S3181" i="27"/>
  <c r="AA1286" i="27"/>
  <c r="AB1285" i="27"/>
  <c r="S1938" i="27"/>
  <c r="R1939" i="27"/>
  <c r="AU222" i="27"/>
  <c r="AV221" i="27"/>
  <c r="AU1227" i="27"/>
  <c r="AV1226" i="27"/>
  <c r="AB693" i="27"/>
  <c r="AA694" i="27"/>
  <c r="AM269" i="26"/>
  <c r="AN268" i="26"/>
  <c r="AK104" i="27"/>
  <c r="AL103" i="27"/>
  <c r="AA1701" i="27"/>
  <c r="AB1700" i="27"/>
  <c r="R2470" i="27"/>
  <c r="S2469" i="27"/>
  <c r="R3418" i="27"/>
  <c r="S3417" i="27"/>
  <c r="R3477" i="27"/>
  <c r="S3476" i="27"/>
  <c r="AK2590" i="27"/>
  <c r="AL2589" i="27"/>
  <c r="S1523" i="27"/>
  <c r="R1524" i="27"/>
  <c r="H2530" i="27"/>
  <c r="G2531" i="27"/>
  <c r="S1049" i="27"/>
  <c r="R1050" i="27"/>
  <c r="AU1168" i="27"/>
  <c r="AV1167" i="27"/>
  <c r="BF3300" i="27"/>
  <c r="BG3299" i="27"/>
  <c r="BF3182" i="27"/>
  <c r="BG3181" i="27"/>
  <c r="AU2649" i="27"/>
  <c r="AV2648" i="27"/>
  <c r="H1582" i="27"/>
  <c r="G1583" i="27"/>
  <c r="G2057" i="27"/>
  <c r="H2056" i="27"/>
  <c r="AK2470" i="27"/>
  <c r="AL2469" i="27"/>
  <c r="BG2233" i="27"/>
  <c r="BF2234" i="27"/>
  <c r="G2885" i="27"/>
  <c r="H2884" i="27"/>
  <c r="AU1465" i="27"/>
  <c r="AV1464" i="27"/>
  <c r="AU1939" i="27"/>
  <c r="AV1938" i="27"/>
  <c r="R1168" i="27"/>
  <c r="S1167" i="27"/>
  <c r="G3359" i="27"/>
  <c r="H3358" i="27"/>
  <c r="AA932" i="27"/>
  <c r="AB931" i="27"/>
  <c r="R3300" i="27"/>
  <c r="S3299" i="27"/>
  <c r="H3299" i="27"/>
  <c r="G3300" i="27"/>
  <c r="AV1997" i="27"/>
  <c r="AU1998" i="27"/>
  <c r="AA3300" i="27"/>
  <c r="AB3299" i="27"/>
  <c r="H339" i="27"/>
  <c r="G340" i="27"/>
  <c r="AV2233" i="27"/>
  <c r="AU2234" i="27"/>
  <c r="AL221" i="27"/>
  <c r="AK222" i="27"/>
  <c r="G1642" i="27"/>
  <c r="H1641" i="27"/>
  <c r="AB3653" i="27"/>
  <c r="AA3654" i="27"/>
  <c r="R873" i="27"/>
  <c r="S872" i="27"/>
  <c r="S516" i="27"/>
  <c r="R517" i="27"/>
  <c r="AK2885" i="27"/>
  <c r="AL2884" i="27"/>
  <c r="AL754" i="27"/>
  <c r="AK755" i="27"/>
  <c r="R2057" i="27"/>
  <c r="S2056" i="27"/>
  <c r="R1642" i="27"/>
  <c r="S1641" i="27"/>
  <c r="G1227" i="27"/>
  <c r="H1226" i="27"/>
  <c r="AK2767" i="27"/>
  <c r="AL2766" i="27"/>
  <c r="AE123" i="26"/>
  <c r="AD124" i="26"/>
  <c r="AL1226" i="27"/>
  <c r="AK1227" i="27"/>
  <c r="AV162" i="27"/>
  <c r="AU163" i="27"/>
  <c r="BG2707" i="27"/>
  <c r="BF2708" i="27"/>
  <c r="S269" i="26"/>
  <c r="T268" i="26"/>
  <c r="G2944" i="27"/>
  <c r="H2943" i="27"/>
  <c r="BF3477" i="27"/>
  <c r="BG3476" i="27"/>
  <c r="AA2944" i="27"/>
  <c r="AB2943" i="27"/>
  <c r="AA2708" i="27"/>
  <c r="AB2707" i="27"/>
  <c r="AA1465" i="27"/>
  <c r="AB1464" i="27"/>
  <c r="BF1406" i="27"/>
  <c r="BG1405" i="27"/>
  <c r="AU2885" i="27"/>
  <c r="AV2884" i="27"/>
  <c r="AL3122" i="27"/>
  <c r="AK3123" i="27"/>
  <c r="I123" i="26"/>
  <c r="H124" i="26"/>
  <c r="H2233" i="27"/>
  <c r="G2234" i="27"/>
  <c r="R3654" i="27"/>
  <c r="S3653" i="27"/>
  <c r="AU3123" i="27"/>
  <c r="AV3122" i="27"/>
  <c r="R3536" i="27"/>
  <c r="S3535" i="27"/>
  <c r="G399" i="27"/>
  <c r="H398" i="27"/>
  <c r="AK3359" i="27"/>
  <c r="AL3358" i="27"/>
  <c r="AU755" i="27"/>
  <c r="AV754" i="27"/>
  <c r="G932" i="27"/>
  <c r="H931" i="27"/>
  <c r="R2944" i="27"/>
  <c r="S2943" i="27"/>
  <c r="BG3240" i="27"/>
  <c r="BF3241" i="27"/>
  <c r="AB103" i="27"/>
  <c r="AA104" i="27"/>
  <c r="AU1642" i="27"/>
  <c r="AV1641" i="27"/>
  <c r="AK1347" i="27"/>
  <c r="AL1346" i="27"/>
  <c r="BF3359" i="27"/>
  <c r="BG3358" i="27"/>
  <c r="AB398" i="27"/>
  <c r="AA399" i="27"/>
  <c r="S3061" i="27"/>
  <c r="R3062" i="27"/>
  <c r="AV3299" i="27"/>
  <c r="AU3300" i="27"/>
  <c r="BF1642" i="27"/>
  <c r="BG1641" i="27"/>
  <c r="AK814" i="27"/>
  <c r="AL813" i="27"/>
  <c r="BG516" i="27"/>
  <c r="BF517" i="27"/>
  <c r="AB3417" i="27"/>
  <c r="AA3418" i="27"/>
  <c r="BF1168" i="27"/>
  <c r="BG1167" i="27"/>
  <c r="AA1642" i="27"/>
  <c r="AB1641" i="27"/>
  <c r="BF3003" i="27"/>
  <c r="BG3002" i="27"/>
  <c r="AK1050" i="27"/>
  <c r="AL1049" i="27"/>
  <c r="R2411" i="27"/>
  <c r="S2410" i="27"/>
  <c r="BF1583" i="27"/>
  <c r="BG1582" i="27"/>
  <c r="AU3536" i="27"/>
  <c r="AV3535" i="27"/>
  <c r="AV1818" i="27"/>
  <c r="AU1819" i="27"/>
  <c r="AK2531" i="27"/>
  <c r="AL2530" i="27"/>
  <c r="AU2767" i="27"/>
  <c r="AV2766" i="27"/>
  <c r="R635" i="27"/>
  <c r="S634" i="27"/>
  <c r="BF2590" i="27"/>
  <c r="BG2589" i="27"/>
  <c r="AA873" i="27"/>
  <c r="AB872" i="27"/>
  <c r="AB2766" i="27"/>
  <c r="AA2767" i="27"/>
  <c r="R1109" i="27"/>
  <c r="S1108" i="27"/>
  <c r="AV3061" i="27"/>
  <c r="AU3062" i="27"/>
  <c r="H269" i="26"/>
  <c r="I268" i="26"/>
  <c r="AK1465" i="27"/>
  <c r="AL1464" i="27"/>
  <c r="AA3003" i="27"/>
  <c r="AB3002" i="27"/>
  <c r="AV2469" i="27"/>
  <c r="AU2470" i="27"/>
  <c r="AB3358" i="27"/>
  <c r="AA3359" i="27"/>
  <c r="AV2825" i="27"/>
  <c r="AU2826" i="27"/>
  <c r="H1818" i="27"/>
  <c r="G1819" i="27"/>
  <c r="G3477" i="27"/>
  <c r="H3476" i="27"/>
  <c r="AA1168" i="27"/>
  <c r="AB1167" i="27"/>
  <c r="AK932" i="27"/>
  <c r="AL931" i="27"/>
  <c r="G3536" i="27"/>
  <c r="H3535" i="27"/>
  <c r="AK991" i="27"/>
  <c r="AL990" i="27"/>
  <c r="AK3536" i="27"/>
  <c r="AL3535" i="27"/>
  <c r="AB1582" i="27"/>
  <c r="AA1583" i="27"/>
  <c r="AM124" i="26"/>
  <c r="AN123" i="26"/>
  <c r="AA991" i="27"/>
  <c r="AB990" i="27"/>
  <c r="G2352" i="27"/>
  <c r="H2351" i="27"/>
  <c r="AA163" i="27"/>
  <c r="AB162" i="27"/>
  <c r="AA458" i="27"/>
  <c r="AB457" i="27"/>
  <c r="S2351" i="27"/>
  <c r="R2352" i="27"/>
  <c r="BF2531" i="27"/>
  <c r="BG2530" i="27"/>
  <c r="R932" i="27"/>
  <c r="S931" i="27"/>
  <c r="AL398" i="27"/>
  <c r="AK399" i="27"/>
  <c r="BF3536" i="27"/>
  <c r="BG3535" i="27"/>
  <c r="AK2411" i="27"/>
  <c r="AL2410" i="27"/>
  <c r="AU3477" i="27"/>
  <c r="AV3476" i="27"/>
  <c r="AV872" i="27"/>
  <c r="AU873" i="27"/>
  <c r="AK1406" i="27"/>
  <c r="AL1405" i="27"/>
  <c r="R2531" i="27"/>
  <c r="S2530" i="27"/>
  <c r="AU3418" i="27"/>
  <c r="AV3417" i="27"/>
  <c r="AL2351" i="27"/>
  <c r="AK2352" i="27"/>
  <c r="AU3359" i="27"/>
  <c r="AV3358" i="27"/>
  <c r="G3418" i="27"/>
  <c r="H3417" i="27"/>
  <c r="AA2590" i="27"/>
  <c r="AB2589" i="27"/>
  <c r="AK1583" i="27"/>
  <c r="AL1582" i="27"/>
  <c r="G755" i="27"/>
  <c r="H754" i="27"/>
  <c r="BF1760" i="27"/>
  <c r="BG1759" i="27"/>
  <c r="AL516" i="27"/>
  <c r="AK517" i="27"/>
  <c r="H1405" i="27"/>
  <c r="G1406" i="27"/>
  <c r="G1465" i="27"/>
  <c r="H1464" i="27"/>
  <c r="AK3300" i="27"/>
  <c r="AL3299" i="27"/>
  <c r="BF3123" i="27"/>
  <c r="BG3122" i="27"/>
  <c r="R1998" i="27"/>
  <c r="S1997" i="27"/>
  <c r="AK3477" i="27"/>
  <c r="AL3476" i="27"/>
  <c r="G991" i="27"/>
  <c r="H990" i="27"/>
  <c r="AK576" i="27"/>
  <c r="AL575" i="27"/>
  <c r="BG339" i="27"/>
  <c r="BF340" i="27"/>
  <c r="BF2826" i="27"/>
  <c r="BG2825" i="27"/>
  <c r="BF1227" i="27"/>
  <c r="BG1226" i="27"/>
  <c r="BF2944" i="27"/>
  <c r="BG2943" i="27"/>
  <c r="G2590" i="27"/>
  <c r="H2589" i="27"/>
  <c r="H3240" i="27"/>
  <c r="G3241" i="27"/>
  <c r="AV339" i="27"/>
  <c r="AU340" i="27"/>
  <c r="BF1819" i="27"/>
  <c r="BG1818" i="27"/>
  <c r="H2469" i="27"/>
  <c r="G2470" i="27"/>
  <c r="AU1583" i="27"/>
  <c r="AV1582" i="27"/>
  <c r="AW268" i="26"/>
  <c r="AV269" i="26"/>
  <c r="R3123" i="27"/>
  <c r="S3122" i="27"/>
  <c r="H162" i="27"/>
  <c r="G163" i="27"/>
  <c r="AA3123" i="27"/>
  <c r="AB3122" i="27"/>
  <c r="H634" i="27"/>
  <c r="G635" i="27"/>
  <c r="G1109" i="27"/>
  <c r="H1108" i="27"/>
  <c r="AA3182" i="27"/>
  <c r="AB3181" i="27"/>
  <c r="AK1819" i="27"/>
  <c r="AL1818" i="27"/>
  <c r="G3654" i="27"/>
  <c r="H3653" i="27"/>
  <c r="AK694" i="27"/>
  <c r="AL693" i="27"/>
  <c r="H516" i="27"/>
  <c r="G517" i="27"/>
  <c r="AA2826" i="27"/>
  <c r="AB2825" i="27"/>
  <c r="AK2057" i="27"/>
  <c r="AL2056" i="27"/>
  <c r="R814" i="27"/>
  <c r="S813" i="27"/>
  <c r="BG1938" i="27"/>
  <c r="BF1939" i="27"/>
  <c r="AL3061" i="27"/>
  <c r="AK3062" i="27"/>
  <c r="R1406" i="27"/>
  <c r="S1405" i="27"/>
  <c r="AA222" i="27"/>
  <c r="AB221" i="27"/>
  <c r="AK340" i="27"/>
  <c r="AL339" i="27"/>
  <c r="AA2649" i="27"/>
  <c r="AB2648" i="27"/>
  <c r="AA755" i="27"/>
  <c r="AB754" i="27"/>
  <c r="G3003" i="27"/>
  <c r="H3002" i="27"/>
  <c r="AU1347" i="27"/>
  <c r="AV1346" i="27"/>
  <c r="AA340" i="27"/>
  <c r="AB339" i="27"/>
  <c r="R694" i="27"/>
  <c r="S693" i="27"/>
  <c r="R991" i="27"/>
  <c r="S990" i="27"/>
  <c r="BF458" i="27"/>
  <c r="BG457" i="27"/>
  <c r="AU694" i="27"/>
  <c r="AV693" i="27"/>
  <c r="AK1168" i="27"/>
  <c r="AL1167" i="27"/>
  <c r="AV2410" i="27"/>
  <c r="AU2411" i="27"/>
  <c r="H2410" i="27"/>
  <c r="G2411" i="27"/>
  <c r="BF269" i="26"/>
  <c r="BG268" i="26"/>
  <c r="AA2885" i="27"/>
  <c r="AB2884" i="27"/>
  <c r="BF635" i="27"/>
  <c r="BG634" i="27"/>
  <c r="G694" i="27"/>
  <c r="H693" i="27"/>
  <c r="AK163" i="27"/>
  <c r="AL162" i="27"/>
  <c r="AA3241" i="27"/>
  <c r="AB3240" i="27"/>
  <c r="AA517" i="27"/>
  <c r="AB516" i="27"/>
  <c r="G3595" i="27"/>
  <c r="H3594" i="27"/>
  <c r="AA2234" i="27"/>
  <c r="AB2233" i="27"/>
  <c r="G2116" i="27"/>
  <c r="H2115" i="27"/>
  <c r="AU3003" i="27"/>
  <c r="AV3002" i="27"/>
  <c r="AU1524" i="27"/>
  <c r="AV1523" i="27"/>
  <c r="AA3062" i="27"/>
  <c r="AB3061" i="27"/>
  <c r="G1347" i="27"/>
  <c r="H1346" i="27"/>
  <c r="AU3595" i="27"/>
  <c r="AV3594" i="27"/>
  <c r="AA635" i="27"/>
  <c r="AB634" i="27"/>
  <c r="R2767" i="27"/>
  <c r="S2766" i="27"/>
  <c r="T123" i="26"/>
  <c r="S124" i="26"/>
  <c r="G2649" i="27"/>
  <c r="H2648" i="27"/>
  <c r="AK3003" i="27"/>
  <c r="AL3002" i="27"/>
  <c r="BG754" i="27"/>
  <c r="BF755" i="27"/>
  <c r="AA1347" i="27"/>
  <c r="AB1346" i="27"/>
  <c r="AV516" i="27"/>
  <c r="AU517" i="27"/>
  <c r="AK1998" i="27"/>
  <c r="AL1997" i="27"/>
  <c r="AL3653" i="27"/>
  <c r="AK3654" i="27"/>
  <c r="G2708" i="27"/>
  <c r="H2707" i="27"/>
  <c r="BF576" i="27"/>
  <c r="BG575" i="27"/>
  <c r="H3061" i="27"/>
  <c r="G3062" i="27"/>
  <c r="AU399" i="27"/>
  <c r="AV398" i="27"/>
  <c r="G1939" i="27"/>
  <c r="H1938" i="27"/>
  <c r="AU576" i="27"/>
  <c r="AV575" i="27"/>
  <c r="AK1642" i="27"/>
  <c r="AL1641" i="27"/>
  <c r="AK1878" i="27"/>
  <c r="AL1877" i="27"/>
  <c r="AU3182" i="27"/>
  <c r="AV3181" i="27"/>
  <c r="BF163" i="27"/>
  <c r="BG162" i="27"/>
  <c r="G2175" i="27"/>
  <c r="H2174" i="27"/>
  <c r="AU281" i="27"/>
  <c r="AV280" i="27"/>
  <c r="AL2174" i="27"/>
  <c r="AK2175" i="27"/>
  <c r="BG2884" i="27"/>
  <c r="BF2885" i="27"/>
  <c r="BF2116" i="27"/>
  <c r="BG2115" i="27"/>
  <c r="AK1109" i="27"/>
  <c r="AL1108" i="27"/>
  <c r="AL3417" i="27"/>
  <c r="AK3418" i="27"/>
  <c r="AL2943" i="27"/>
  <c r="AK2944" i="27"/>
  <c r="AU2057" i="27"/>
  <c r="AV2056" i="27"/>
  <c r="R1701" i="27"/>
  <c r="S1700" i="27"/>
  <c r="AV1405" i="27"/>
  <c r="AU1406" i="27"/>
  <c r="G1168" i="27"/>
  <c r="H1167" i="27"/>
  <c r="AV2530" i="27"/>
  <c r="AU2531" i="27"/>
  <c r="BF873" i="27"/>
  <c r="BG872" i="27"/>
  <c r="AB575" i="27"/>
  <c r="AA576" i="27"/>
  <c r="R2234" i="27"/>
  <c r="S2233" i="27"/>
  <c r="R1819" i="27"/>
  <c r="S1818" i="27"/>
  <c r="AB1818" i="27"/>
  <c r="AA1819" i="27"/>
  <c r="BG1523" i="27"/>
  <c r="BF1524" i="27"/>
  <c r="BF1465" i="27"/>
  <c r="BG1464" i="27"/>
  <c r="S2884" i="27"/>
  <c r="R2885" i="27"/>
  <c r="AA1406" i="27"/>
  <c r="AB1405" i="27"/>
  <c r="AA2531" i="27"/>
  <c r="AB2530" i="27"/>
  <c r="AA3477" i="27"/>
  <c r="AB3476" i="27"/>
  <c r="R1347" i="27"/>
  <c r="S1346" i="27"/>
  <c r="AU2708" i="27"/>
  <c r="AV2707" i="27"/>
  <c r="S3240" i="27"/>
  <c r="R3241" i="27"/>
  <c r="R1286" i="27"/>
  <c r="S1285" i="27"/>
  <c r="AV3240" i="27"/>
  <c r="AU3241" i="27"/>
  <c r="AU932" i="27"/>
  <c r="AV931" i="27"/>
  <c r="AU1050" i="27"/>
  <c r="AV1049" i="27"/>
  <c r="AL1700" i="27"/>
  <c r="AK1701" i="27"/>
  <c r="H2825" i="27"/>
  <c r="G2826" i="27"/>
  <c r="R3359" i="27"/>
  <c r="S3358" i="27"/>
  <c r="AL2707" i="27"/>
  <c r="AK2708" i="27"/>
  <c r="AA1878" i="27"/>
  <c r="AB1877" i="27"/>
  <c r="R1583" i="27"/>
  <c r="S1582" i="27"/>
  <c r="R281" i="27"/>
  <c r="S280" i="27"/>
  <c r="AU1109" i="27"/>
  <c r="AV1108" i="27"/>
  <c r="AA3536" i="27"/>
  <c r="AB3535" i="27"/>
  <c r="BF2175" i="27"/>
  <c r="BG2174" i="27"/>
  <c r="BF814" i="27"/>
  <c r="BG813" i="27"/>
  <c r="AK3182" i="27"/>
  <c r="AL3181" i="27"/>
  <c r="AK281" i="27"/>
  <c r="AL280" i="27"/>
  <c r="BF3654" i="27"/>
  <c r="BG3653" i="27"/>
  <c r="AB3594" i="27"/>
  <c r="AA3595" i="27"/>
  <c r="BF2411" i="27"/>
  <c r="BG2410" i="27"/>
  <c r="BF2470" i="27"/>
  <c r="BG2469" i="27"/>
  <c r="R3003" i="27"/>
  <c r="S3002" i="27"/>
  <c r="AU1878" i="27"/>
  <c r="AV1877" i="27"/>
  <c r="G458" i="27"/>
  <c r="H457" i="27"/>
  <c r="AK2826" i="27"/>
  <c r="AL2825" i="27"/>
  <c r="AA1524" i="27"/>
  <c r="AB1523" i="27"/>
  <c r="R2590" i="27"/>
  <c r="S2589" i="27"/>
  <c r="G814" i="27"/>
  <c r="H813" i="27"/>
  <c r="AU458" i="27"/>
  <c r="AV457" i="27"/>
  <c r="R2175" i="27"/>
  <c r="S2174" i="27"/>
  <c r="BF694" i="27"/>
  <c r="BG693" i="27"/>
  <c r="R3595" i="27"/>
  <c r="S3594" i="27"/>
  <c r="R2116" i="27"/>
  <c r="S2115" i="27"/>
  <c r="BF281" i="27"/>
  <c r="BG280" i="27"/>
  <c r="AU1760" i="27"/>
  <c r="AV1759" i="27"/>
  <c r="AK458" i="27"/>
  <c r="AL457" i="27"/>
  <c r="AB2174" i="27"/>
  <c r="AA2175" i="27"/>
  <c r="BF1701" i="27"/>
  <c r="BG1700" i="27"/>
  <c r="R2293" i="27"/>
  <c r="S2292" i="27"/>
  <c r="S2648" i="27"/>
  <c r="R2649" i="27"/>
  <c r="G1286" i="27"/>
  <c r="H1285" i="27"/>
  <c r="G576" i="27"/>
  <c r="H575" i="27"/>
  <c r="G104" i="27"/>
  <c r="H103" i="27"/>
  <c r="G1760" i="27"/>
  <c r="H1759" i="27"/>
  <c r="R163" i="27"/>
  <c r="S162" i="27"/>
  <c r="S2707" i="27"/>
  <c r="R2708" i="27"/>
  <c r="R458" i="27"/>
  <c r="S457" i="27"/>
  <c r="AK635" i="27"/>
  <c r="AL634" i="27"/>
  <c r="AU104" i="27"/>
  <c r="AV103" i="27"/>
  <c r="AA2352" i="27"/>
  <c r="AB2351" i="27"/>
  <c r="AK3241" i="27"/>
  <c r="AL3240" i="27"/>
  <c r="BG2648" i="27"/>
  <c r="BF2649" i="27"/>
  <c r="AK1939" i="27"/>
  <c r="AL1938" i="27"/>
  <c r="AK2649" i="27"/>
  <c r="AL2648" i="27"/>
  <c r="G1524" i="27"/>
  <c r="H1523" i="27"/>
  <c r="H872" i="27"/>
  <c r="G873" i="27"/>
  <c r="BF1347" i="27"/>
  <c r="BG1346" i="27"/>
  <c r="AA1227" i="27"/>
  <c r="AB1226" i="27"/>
  <c r="BF2057" i="27"/>
  <c r="BG2056" i="27"/>
  <c r="AK2293" i="27"/>
  <c r="AL2292" i="27"/>
  <c r="G3123" i="27"/>
  <c r="H3122" i="27"/>
  <c r="BF3418" i="27"/>
  <c r="BG3417" i="27"/>
  <c r="AB280" i="27"/>
  <c r="AA281" i="27"/>
  <c r="AK2234" i="27"/>
  <c r="AL2233" i="27"/>
  <c r="G3182" i="27"/>
  <c r="H3181" i="27"/>
  <c r="G281" i="27"/>
  <c r="H280" i="27"/>
  <c r="AA1050" i="27"/>
  <c r="AB1049" i="27"/>
  <c r="AU1286" i="27"/>
  <c r="AV1285" i="27"/>
  <c r="AA1939" i="27"/>
  <c r="AB1938" i="27"/>
  <c r="AU814" i="27"/>
  <c r="AV813" i="27"/>
  <c r="G2767" i="27"/>
  <c r="H2766" i="27"/>
  <c r="BF2293" i="27"/>
  <c r="BG2292" i="27"/>
  <c r="AV124" i="26"/>
  <c r="AW123" i="26"/>
  <c r="BF991" i="27"/>
  <c r="BG990" i="27"/>
  <c r="AD202" i="26" l="1"/>
  <c r="AC203" i="26"/>
  <c r="BG203" i="26"/>
  <c r="BH202" i="26"/>
  <c r="S203" i="26"/>
  <c r="T202" i="26"/>
  <c r="AN202" i="26"/>
  <c r="AM203" i="26"/>
  <c r="AX202" i="26"/>
  <c r="AW203" i="26"/>
  <c r="I203" i="26"/>
  <c r="J202" i="26"/>
  <c r="H277" i="26"/>
  <c r="BG3594" i="27"/>
  <c r="BG3595" i="27" s="1"/>
  <c r="R576" i="27"/>
  <c r="S575" i="27"/>
  <c r="BF932" i="27"/>
  <c r="BG931" i="27"/>
  <c r="BF222" i="27"/>
  <c r="BG221" i="27"/>
  <c r="R399" i="27"/>
  <c r="S398" i="27"/>
  <c r="R1465" i="27"/>
  <c r="S1464" i="27"/>
  <c r="S339" i="27"/>
  <c r="R340" i="27"/>
  <c r="R222" i="27"/>
  <c r="S221" i="27"/>
  <c r="R1878" i="27"/>
  <c r="S1877" i="27"/>
  <c r="BF104" i="27"/>
  <c r="BG103" i="27"/>
  <c r="R104" i="27"/>
  <c r="S103" i="27"/>
  <c r="BG2649" i="27"/>
  <c r="BH2648" i="27"/>
  <c r="AB2175" i="27"/>
  <c r="AC2174" i="27"/>
  <c r="AB3595" i="27"/>
  <c r="AC3594" i="27"/>
  <c r="AV1406" i="27"/>
  <c r="AW1405" i="27"/>
  <c r="AL3418" i="27"/>
  <c r="AM3417" i="27"/>
  <c r="AM2174" i="27"/>
  <c r="AL2175" i="27"/>
  <c r="H2175" i="27"/>
  <c r="I2174" i="27"/>
  <c r="AL1642" i="27"/>
  <c r="AM1641" i="27"/>
  <c r="H1939" i="27"/>
  <c r="I1938" i="27"/>
  <c r="AL1998" i="27"/>
  <c r="AM1997" i="27"/>
  <c r="H1347" i="27"/>
  <c r="I1346" i="27"/>
  <c r="H2116" i="27"/>
  <c r="I2115" i="27"/>
  <c r="AC3240" i="27"/>
  <c r="AB3241" i="27"/>
  <c r="BG458" i="27"/>
  <c r="BH457" i="27"/>
  <c r="AV1347" i="27"/>
  <c r="AW1346" i="27"/>
  <c r="AL340" i="27"/>
  <c r="AM339" i="27"/>
  <c r="BG2293" i="27"/>
  <c r="BH2292" i="27"/>
  <c r="AB1939" i="27"/>
  <c r="AC1938" i="27"/>
  <c r="BG2057" i="27"/>
  <c r="BH2056" i="27"/>
  <c r="H1524" i="27"/>
  <c r="I1523" i="27"/>
  <c r="AL3241" i="27"/>
  <c r="AM3240" i="27"/>
  <c r="H1760" i="27"/>
  <c r="I1759" i="27"/>
  <c r="I575" i="27"/>
  <c r="H576" i="27"/>
  <c r="BG1701" i="27"/>
  <c r="BH1700" i="27"/>
  <c r="BH280" i="27"/>
  <c r="BG281" i="27"/>
  <c r="T3594" i="27"/>
  <c r="S3595" i="27"/>
  <c r="S2175" i="27"/>
  <c r="T2174" i="27"/>
  <c r="H814" i="27"/>
  <c r="I813" i="27"/>
  <c r="AB1524" i="27"/>
  <c r="AC1523" i="27"/>
  <c r="H458" i="27"/>
  <c r="I457" i="27"/>
  <c r="BG2411" i="27"/>
  <c r="BH2410" i="27"/>
  <c r="AM3181" i="27"/>
  <c r="AL3182" i="27"/>
  <c r="AV1109" i="27"/>
  <c r="AW1108" i="27"/>
  <c r="AV1050" i="27"/>
  <c r="AW1049" i="27"/>
  <c r="AB3477" i="27"/>
  <c r="AC3476" i="27"/>
  <c r="H1168" i="27"/>
  <c r="I1167" i="27"/>
  <c r="S1701" i="27"/>
  <c r="T1700" i="27"/>
  <c r="AL1109" i="27"/>
  <c r="AM1108" i="27"/>
  <c r="H3062" i="27"/>
  <c r="I3061" i="27"/>
  <c r="T124" i="26"/>
  <c r="U123" i="26"/>
  <c r="H2411" i="27"/>
  <c r="I2410" i="27"/>
  <c r="S1406" i="27"/>
  <c r="T1405" i="27"/>
  <c r="H3241" i="27"/>
  <c r="I3240" i="27"/>
  <c r="AB1583" i="27"/>
  <c r="AC1582" i="27"/>
  <c r="AV2826" i="27"/>
  <c r="AW2825" i="27"/>
  <c r="AB2767" i="27"/>
  <c r="AC2766" i="27"/>
  <c r="BG517" i="27"/>
  <c r="BH516" i="27"/>
  <c r="S3062" i="27"/>
  <c r="T3061" i="27"/>
  <c r="I124" i="26"/>
  <c r="J123" i="26"/>
  <c r="AL1227" i="27"/>
  <c r="AM1226" i="27"/>
  <c r="S517" i="27"/>
  <c r="T516" i="27"/>
  <c r="AL222" i="27"/>
  <c r="AM221" i="27"/>
  <c r="AV1998" i="27"/>
  <c r="AW1997" i="27"/>
  <c r="H1583" i="27"/>
  <c r="I1582" i="27"/>
  <c r="S1939" i="27"/>
  <c r="T1938" i="27"/>
  <c r="AB1109" i="27"/>
  <c r="AC1108" i="27"/>
  <c r="AE268" i="26"/>
  <c r="AD269" i="26"/>
  <c r="AW124" i="26"/>
  <c r="AX123" i="26"/>
  <c r="AV814" i="27"/>
  <c r="AW813" i="27"/>
  <c r="AV1286" i="27"/>
  <c r="AW1285" i="27"/>
  <c r="H281" i="27"/>
  <c r="I280" i="27"/>
  <c r="AM2233" i="27"/>
  <c r="AL2234" i="27"/>
  <c r="BH3417" i="27"/>
  <c r="BG3418" i="27"/>
  <c r="AL2293" i="27"/>
  <c r="AM2292" i="27"/>
  <c r="AB1227" i="27"/>
  <c r="AC1226" i="27"/>
  <c r="AL2649" i="27"/>
  <c r="AM2648" i="27"/>
  <c r="AB2352" i="27"/>
  <c r="AC2351" i="27"/>
  <c r="AL635" i="27"/>
  <c r="AM634" i="27"/>
  <c r="S458" i="27"/>
  <c r="T457" i="27"/>
  <c r="S163" i="27"/>
  <c r="T162" i="27"/>
  <c r="I103" i="27"/>
  <c r="H104" i="27"/>
  <c r="H1286" i="27"/>
  <c r="I1285" i="27"/>
  <c r="S2293" i="27"/>
  <c r="T2292" i="27"/>
  <c r="AV1760" i="27"/>
  <c r="AW1759" i="27"/>
  <c r="S2116" i="27"/>
  <c r="T2115" i="27"/>
  <c r="BH693" i="27"/>
  <c r="BG694" i="27"/>
  <c r="AV458" i="27"/>
  <c r="AW457" i="27"/>
  <c r="S2590" i="27"/>
  <c r="T2589" i="27"/>
  <c r="AL2826" i="27"/>
  <c r="AM2825" i="27"/>
  <c r="AW1877" i="27"/>
  <c r="AV1878" i="27"/>
  <c r="BG2470" i="27"/>
  <c r="BH2469" i="27"/>
  <c r="AM280" i="27"/>
  <c r="AL281" i="27"/>
  <c r="BG814" i="27"/>
  <c r="BH813" i="27"/>
  <c r="AB3536" i="27"/>
  <c r="AC3535" i="27"/>
  <c r="T280" i="27"/>
  <c r="S281" i="27"/>
  <c r="AB1878" i="27"/>
  <c r="AC1877" i="27"/>
  <c r="T3358" i="27"/>
  <c r="S3359" i="27"/>
  <c r="AW931" i="27"/>
  <c r="AV932" i="27"/>
  <c r="S1286" i="27"/>
  <c r="T1285" i="27"/>
  <c r="AV2708" i="27"/>
  <c r="AW2707" i="27"/>
  <c r="AB2531" i="27"/>
  <c r="AC2530" i="27"/>
  <c r="S2234" i="27"/>
  <c r="T2233" i="27"/>
  <c r="AV2057" i="27"/>
  <c r="AW2056" i="27"/>
  <c r="BG2116" i="27"/>
  <c r="BH2115" i="27"/>
  <c r="AL3654" i="27"/>
  <c r="AM3653" i="27"/>
  <c r="AV517" i="27"/>
  <c r="AW516" i="27"/>
  <c r="BG755" i="27"/>
  <c r="BH754" i="27"/>
  <c r="AV2411" i="27"/>
  <c r="AW2410" i="27"/>
  <c r="H517" i="27"/>
  <c r="I516" i="27"/>
  <c r="H635" i="27"/>
  <c r="I634" i="27"/>
  <c r="H163" i="27"/>
  <c r="I162" i="27"/>
  <c r="AX268" i="26"/>
  <c r="AW269" i="26"/>
  <c r="I2469" i="27"/>
  <c r="H2470" i="27"/>
  <c r="AV340" i="27"/>
  <c r="AW339" i="27"/>
  <c r="BG340" i="27"/>
  <c r="BH339" i="27"/>
  <c r="H1406" i="27"/>
  <c r="I1405" i="27"/>
  <c r="AL2352" i="27"/>
  <c r="AM2351" i="27"/>
  <c r="H1819" i="27"/>
  <c r="I1818" i="27"/>
  <c r="AB3359" i="27"/>
  <c r="AC3358" i="27"/>
  <c r="AB3418" i="27"/>
  <c r="AC3417" i="27"/>
  <c r="AV3300" i="27"/>
  <c r="AW3299" i="27"/>
  <c r="AB399" i="27"/>
  <c r="AC398" i="27"/>
  <c r="AB104" i="27"/>
  <c r="AC103" i="27"/>
  <c r="H2234" i="27"/>
  <c r="I2233" i="27"/>
  <c r="AL3123" i="27"/>
  <c r="AM3122" i="27"/>
  <c r="AV163" i="27"/>
  <c r="AW162" i="27"/>
  <c r="AF123" i="26"/>
  <c r="AE124" i="26"/>
  <c r="AW2233" i="27"/>
  <c r="AV2234" i="27"/>
  <c r="H3300" i="27"/>
  <c r="I3299" i="27"/>
  <c r="BH2233" i="27"/>
  <c r="BG2234" i="27"/>
  <c r="S1050" i="27"/>
  <c r="T1049" i="27"/>
  <c r="S1524" i="27"/>
  <c r="T1523" i="27"/>
  <c r="AB694" i="27"/>
  <c r="AC693" i="27"/>
  <c r="AB1998" i="27"/>
  <c r="AC1997" i="27"/>
  <c r="AV2175" i="27"/>
  <c r="AW2174" i="27"/>
  <c r="AV635" i="27"/>
  <c r="AW634" i="27"/>
  <c r="S1760" i="27"/>
  <c r="T1759" i="27"/>
  <c r="BG1050" i="27"/>
  <c r="BH1049" i="27"/>
  <c r="BG2352" i="27"/>
  <c r="BH2351" i="27"/>
  <c r="AL3062" i="27"/>
  <c r="AM3061" i="27"/>
  <c r="AL2057" i="27"/>
  <c r="AM2056" i="27"/>
  <c r="AC2825" i="27"/>
  <c r="AB2826" i="27"/>
  <c r="AM693" i="27"/>
  <c r="AL694" i="27"/>
  <c r="AL1819" i="27"/>
  <c r="AM1818" i="27"/>
  <c r="H1109" i="27"/>
  <c r="I1108" i="27"/>
  <c r="AB3123" i="27"/>
  <c r="AC3122" i="27"/>
  <c r="S3123" i="27"/>
  <c r="T3122" i="27"/>
  <c r="AV1583" i="27"/>
  <c r="AW1582" i="27"/>
  <c r="BH1818" i="27"/>
  <c r="BG1819" i="27"/>
  <c r="BG2944" i="27"/>
  <c r="BH2943" i="27"/>
  <c r="BG2826" i="27"/>
  <c r="BH2825" i="27"/>
  <c r="AM575" i="27"/>
  <c r="AL576" i="27"/>
  <c r="AL3477" i="27"/>
  <c r="AM3476" i="27"/>
  <c r="BG3123" i="27"/>
  <c r="BH3122" i="27"/>
  <c r="I1464" i="27"/>
  <c r="H1465" i="27"/>
  <c r="H755" i="27"/>
  <c r="I754" i="27"/>
  <c r="AB2590" i="27"/>
  <c r="AC2589" i="27"/>
  <c r="AV3359" i="27"/>
  <c r="AW3358" i="27"/>
  <c r="S2531" i="27"/>
  <c r="T2530" i="27"/>
  <c r="AM2410" i="27"/>
  <c r="AL2411" i="27"/>
  <c r="S932" i="27"/>
  <c r="T931" i="27"/>
  <c r="AC162" i="27"/>
  <c r="AB163" i="27"/>
  <c r="AB991" i="27"/>
  <c r="AC990" i="27"/>
  <c r="AL991" i="27"/>
  <c r="AM990" i="27"/>
  <c r="AL932" i="27"/>
  <c r="AM931" i="27"/>
  <c r="I3476" i="27"/>
  <c r="H3477" i="27"/>
  <c r="AL1465" i="27"/>
  <c r="AM1464" i="27"/>
  <c r="BG2590" i="27"/>
  <c r="BH2589" i="27"/>
  <c r="AV2767" i="27"/>
  <c r="AW2766" i="27"/>
  <c r="AL1050" i="27"/>
  <c r="AM1049" i="27"/>
  <c r="AC1641" i="27"/>
  <c r="AB1642" i="27"/>
  <c r="BG1168" i="27"/>
  <c r="BH1167" i="27"/>
  <c r="BG1642" i="27"/>
  <c r="BH1641" i="27"/>
  <c r="BH3358" i="27"/>
  <c r="BG3359" i="27"/>
  <c r="AW1641" i="27"/>
  <c r="AV1642" i="27"/>
  <c r="I931" i="27"/>
  <c r="H932" i="27"/>
  <c r="AL3359" i="27"/>
  <c r="AM3358" i="27"/>
  <c r="S3536" i="27"/>
  <c r="T3535" i="27"/>
  <c r="T3653" i="27"/>
  <c r="S3654" i="27"/>
  <c r="AW2884" i="27"/>
  <c r="AV2885" i="27"/>
  <c r="AB1465" i="27"/>
  <c r="AC1464" i="27"/>
  <c r="AB2944" i="27"/>
  <c r="AC2943" i="27"/>
  <c r="H2944" i="27"/>
  <c r="I2943" i="27"/>
  <c r="AM2766" i="27"/>
  <c r="AL2767" i="27"/>
  <c r="S1642" i="27"/>
  <c r="T1641" i="27"/>
  <c r="S3300" i="27"/>
  <c r="T3299" i="27"/>
  <c r="H3359" i="27"/>
  <c r="I3358" i="27"/>
  <c r="AV1939" i="27"/>
  <c r="AW1938" i="27"/>
  <c r="I2884" i="27"/>
  <c r="H2885" i="27"/>
  <c r="AL2470" i="27"/>
  <c r="AM2469" i="27"/>
  <c r="AV2649" i="27"/>
  <c r="AW2648" i="27"/>
  <c r="BG3300" i="27"/>
  <c r="BH3299" i="27"/>
  <c r="AL2590" i="27"/>
  <c r="AM2589" i="27"/>
  <c r="T3417" i="27"/>
  <c r="S3418" i="27"/>
  <c r="AB1701" i="27"/>
  <c r="AC1700" i="27"/>
  <c r="AN269" i="26"/>
  <c r="AO268" i="26"/>
  <c r="AV1227" i="27"/>
  <c r="AW1226" i="27"/>
  <c r="S3182" i="27"/>
  <c r="T3181" i="27"/>
  <c r="AM2115" i="27"/>
  <c r="AL2116" i="27"/>
  <c r="AL873" i="27"/>
  <c r="AM872" i="27"/>
  <c r="AV2293" i="27"/>
  <c r="AW2292" i="27"/>
  <c r="AV1701" i="27"/>
  <c r="AW1700" i="27"/>
  <c r="AW3653" i="27"/>
  <c r="AV3654" i="27"/>
  <c r="AL1524" i="27"/>
  <c r="AM1523" i="27"/>
  <c r="AW2589" i="27"/>
  <c r="AV2590" i="27"/>
  <c r="AV2116" i="27"/>
  <c r="AW2115" i="27"/>
  <c r="BG1878" i="27"/>
  <c r="BH1877" i="27"/>
  <c r="BH398" i="27"/>
  <c r="BG399" i="27"/>
  <c r="AB2411" i="27"/>
  <c r="AC2410" i="27"/>
  <c r="AW2351" i="27"/>
  <c r="AV2352" i="27"/>
  <c r="AM3594" i="27"/>
  <c r="AL3595" i="27"/>
  <c r="AB814" i="27"/>
  <c r="AC813" i="27"/>
  <c r="H1998" i="27"/>
  <c r="I1997" i="27"/>
  <c r="AB1760" i="27"/>
  <c r="AC1759" i="27"/>
  <c r="BG1286" i="27"/>
  <c r="BH1285" i="27"/>
  <c r="S1227" i="27"/>
  <c r="T1226" i="27"/>
  <c r="AB2293" i="27"/>
  <c r="AC2292" i="27"/>
  <c r="AM1759" i="27"/>
  <c r="AL1760" i="27"/>
  <c r="H873" i="27"/>
  <c r="I872" i="27"/>
  <c r="AL1701" i="27"/>
  <c r="AM1700" i="27"/>
  <c r="S2885" i="27"/>
  <c r="T2884" i="27"/>
  <c r="BG1524" i="27"/>
  <c r="BH1523" i="27"/>
  <c r="AW2530" i="27"/>
  <c r="AV2531" i="27"/>
  <c r="AV3182" i="27"/>
  <c r="AW3181" i="27"/>
  <c r="H2708" i="27"/>
  <c r="I2707" i="27"/>
  <c r="AB1347" i="27"/>
  <c r="AC1346" i="27"/>
  <c r="AM3002" i="27"/>
  <c r="AL3003" i="27"/>
  <c r="AC634" i="27"/>
  <c r="AB635" i="27"/>
  <c r="AV1524" i="27"/>
  <c r="AW1523" i="27"/>
  <c r="H3595" i="27"/>
  <c r="I3594" i="27"/>
  <c r="H694" i="27"/>
  <c r="I693" i="27"/>
  <c r="AB2885" i="27"/>
  <c r="AC2884" i="27"/>
  <c r="AL1168" i="27"/>
  <c r="AM1167" i="27"/>
  <c r="T693" i="27"/>
  <c r="S694" i="27"/>
  <c r="AB755" i="27"/>
  <c r="AC754" i="27"/>
  <c r="BG991" i="27"/>
  <c r="BH990" i="27"/>
  <c r="H2767" i="27"/>
  <c r="I2766" i="27"/>
  <c r="AB1050" i="27"/>
  <c r="AC1049" i="27"/>
  <c r="H3182" i="27"/>
  <c r="I3181" i="27"/>
  <c r="H3123" i="27"/>
  <c r="I3122" i="27"/>
  <c r="BG1347" i="27"/>
  <c r="BH1346" i="27"/>
  <c r="AM1938" i="27"/>
  <c r="AL1939" i="27"/>
  <c r="AW103" i="27"/>
  <c r="AV104" i="27"/>
  <c r="AM457" i="27"/>
  <c r="AL458" i="27"/>
  <c r="S3003" i="27"/>
  <c r="T3002" i="27"/>
  <c r="BH3653" i="27"/>
  <c r="BG3654" i="27"/>
  <c r="BG2175" i="27"/>
  <c r="BH2174" i="27"/>
  <c r="T1582" i="27"/>
  <c r="S1583" i="27"/>
  <c r="S1347" i="27"/>
  <c r="T1346" i="27"/>
  <c r="AB1406" i="27"/>
  <c r="AC1405" i="27"/>
  <c r="BG1465" i="27"/>
  <c r="BH1464" i="27"/>
  <c r="S1819" i="27"/>
  <c r="T1818" i="27"/>
  <c r="BG873" i="27"/>
  <c r="BH872" i="27"/>
  <c r="S814" i="27"/>
  <c r="T813" i="27"/>
  <c r="AL517" i="27"/>
  <c r="AM516" i="27"/>
  <c r="AV873" i="27"/>
  <c r="AW872" i="27"/>
  <c r="AL399" i="27"/>
  <c r="AM398" i="27"/>
  <c r="S2352" i="27"/>
  <c r="T2351" i="27"/>
  <c r="AW2469" i="27"/>
  <c r="AV2470" i="27"/>
  <c r="AV3062" i="27"/>
  <c r="AW3061" i="27"/>
  <c r="AV1819" i="27"/>
  <c r="AW1818" i="27"/>
  <c r="BG3241" i="27"/>
  <c r="BH3240" i="27"/>
  <c r="BG2708" i="27"/>
  <c r="BH2707" i="27"/>
  <c r="AL755" i="27"/>
  <c r="AM754" i="27"/>
  <c r="AB3654" i="27"/>
  <c r="AC3653" i="27"/>
  <c r="H340" i="27"/>
  <c r="I339" i="27"/>
  <c r="I2530" i="27"/>
  <c r="H2531" i="27"/>
  <c r="S755" i="27"/>
  <c r="T754" i="27"/>
  <c r="AB281" i="27"/>
  <c r="AC280" i="27"/>
  <c r="S2708" i="27"/>
  <c r="T2707" i="27"/>
  <c r="S2649" i="27"/>
  <c r="T2648" i="27"/>
  <c r="AL2708" i="27"/>
  <c r="AM2707" i="27"/>
  <c r="H2826" i="27"/>
  <c r="I2825" i="27"/>
  <c r="AV3241" i="27"/>
  <c r="AW3240" i="27"/>
  <c r="S3241" i="27"/>
  <c r="T3240" i="27"/>
  <c r="AB1819" i="27"/>
  <c r="AC1818" i="27"/>
  <c r="AB576" i="27"/>
  <c r="AC575" i="27"/>
  <c r="AL2944" i="27"/>
  <c r="AM2943" i="27"/>
  <c r="BG2885" i="27"/>
  <c r="BH2884" i="27"/>
  <c r="AV281" i="27"/>
  <c r="AW280" i="27"/>
  <c r="BG163" i="27"/>
  <c r="BH162" i="27"/>
  <c r="AL1878" i="27"/>
  <c r="AM1877" i="27"/>
  <c r="AW575" i="27"/>
  <c r="AV576" i="27"/>
  <c r="AW398" i="27"/>
  <c r="AV399" i="27"/>
  <c r="BH575" i="27"/>
  <c r="BG576" i="27"/>
  <c r="H2649" i="27"/>
  <c r="I2648" i="27"/>
  <c r="T2766" i="27"/>
  <c r="S2767" i="27"/>
  <c r="AV3595" i="27"/>
  <c r="AW3594" i="27"/>
  <c r="AB3062" i="27"/>
  <c r="AC3061" i="27"/>
  <c r="AV3003" i="27"/>
  <c r="AW3002" i="27"/>
  <c r="AC2233" i="27"/>
  <c r="AB2234" i="27"/>
  <c r="AB517" i="27"/>
  <c r="AC516" i="27"/>
  <c r="AL163" i="27"/>
  <c r="AM162" i="27"/>
  <c r="BG635" i="27"/>
  <c r="BH634" i="27"/>
  <c r="BG269" i="26"/>
  <c r="BH268" i="26"/>
  <c r="AV694" i="27"/>
  <c r="AW693" i="27"/>
  <c r="S991" i="27"/>
  <c r="T990" i="27"/>
  <c r="AC339" i="27"/>
  <c r="AB340" i="27"/>
  <c r="H3003" i="27"/>
  <c r="I3002" i="27"/>
  <c r="AB2649" i="27"/>
  <c r="AC2648" i="27"/>
  <c r="AB222" i="27"/>
  <c r="AC221" i="27"/>
  <c r="BG1939" i="27"/>
  <c r="BH1938" i="27"/>
  <c r="I3653" i="27"/>
  <c r="H3654" i="27"/>
  <c r="AB3182" i="27"/>
  <c r="AC3181" i="27"/>
  <c r="I2589" i="27"/>
  <c r="H2590" i="27"/>
  <c r="BG1227" i="27"/>
  <c r="BH1226" i="27"/>
  <c r="H991" i="27"/>
  <c r="I990" i="27"/>
  <c r="T1997" i="27"/>
  <c r="S1998" i="27"/>
  <c r="AL3300" i="27"/>
  <c r="AM3299" i="27"/>
  <c r="BG1760" i="27"/>
  <c r="BH1759" i="27"/>
  <c r="AL1583" i="27"/>
  <c r="AM1582" i="27"/>
  <c r="I3417" i="27"/>
  <c r="H3418" i="27"/>
  <c r="AW3417" i="27"/>
  <c r="AV3418" i="27"/>
  <c r="AL1406" i="27"/>
  <c r="AM1405" i="27"/>
  <c r="AW3476" i="27"/>
  <c r="AV3477" i="27"/>
  <c r="BG3536" i="27"/>
  <c r="BH3535" i="27"/>
  <c r="BG2531" i="27"/>
  <c r="BH2530" i="27"/>
  <c r="AC457" i="27"/>
  <c r="AB458" i="27"/>
  <c r="I2351" i="27"/>
  <c r="H2352" i="27"/>
  <c r="AO123" i="26"/>
  <c r="AN124" i="26"/>
  <c r="AL3536" i="27"/>
  <c r="AM3535" i="27"/>
  <c r="I3535" i="27"/>
  <c r="H3536" i="27"/>
  <c r="AC1167" i="27"/>
  <c r="AB1168" i="27"/>
  <c r="AB3003" i="27"/>
  <c r="AC3002" i="27"/>
  <c r="J268" i="26"/>
  <c r="I269" i="26"/>
  <c r="T1108" i="27"/>
  <c r="S1109" i="27"/>
  <c r="AB873" i="27"/>
  <c r="AC872" i="27"/>
  <c r="S635" i="27"/>
  <c r="T634" i="27"/>
  <c r="AL2531" i="27"/>
  <c r="AM2530" i="27"/>
  <c r="AW3535" i="27"/>
  <c r="AV3536" i="27"/>
  <c r="BH1582" i="27"/>
  <c r="BG1583" i="27"/>
  <c r="S2411" i="27"/>
  <c r="T2410" i="27"/>
  <c r="BG3003" i="27"/>
  <c r="BH3002" i="27"/>
  <c r="AM813" i="27"/>
  <c r="AL814" i="27"/>
  <c r="AM1346" i="27"/>
  <c r="AL1347" i="27"/>
  <c r="S2944" i="27"/>
  <c r="T2943" i="27"/>
  <c r="AV755" i="27"/>
  <c r="AW754" i="27"/>
  <c r="I398" i="27"/>
  <c r="H399" i="27"/>
  <c r="AV3123" i="27"/>
  <c r="AW3122" i="27"/>
  <c r="BG1406" i="27"/>
  <c r="BH1405" i="27"/>
  <c r="AB2708" i="27"/>
  <c r="AC2707" i="27"/>
  <c r="BG3477" i="27"/>
  <c r="BH3476" i="27"/>
  <c r="U268" i="26"/>
  <c r="T269" i="26"/>
  <c r="H1227" i="27"/>
  <c r="I1226" i="27"/>
  <c r="S2057" i="27"/>
  <c r="T2056" i="27"/>
  <c r="AL2885" i="27"/>
  <c r="AM2884" i="27"/>
  <c r="S873" i="27"/>
  <c r="T872" i="27"/>
  <c r="H1642" i="27"/>
  <c r="I1641" i="27"/>
  <c r="AB3300" i="27"/>
  <c r="AC3299" i="27"/>
  <c r="AB932" i="27"/>
  <c r="AC931" i="27"/>
  <c r="S1168" i="27"/>
  <c r="T1167" i="27"/>
  <c r="AW1464" i="27"/>
  <c r="AV1465" i="27"/>
  <c r="I2056" i="27"/>
  <c r="H2057" i="27"/>
  <c r="BG3182" i="27"/>
  <c r="BH3181" i="27"/>
  <c r="AV1168" i="27"/>
  <c r="AW1167" i="27"/>
  <c r="S3477" i="27"/>
  <c r="T3476" i="27"/>
  <c r="S2470" i="27"/>
  <c r="T2469" i="27"/>
  <c r="AM103" i="27"/>
  <c r="AL104" i="27"/>
  <c r="AW221" i="27"/>
  <c r="AV222" i="27"/>
  <c r="AB1286" i="27"/>
  <c r="AC1285" i="27"/>
  <c r="I1877" i="27"/>
  <c r="H1878" i="27"/>
  <c r="AB2470" i="27"/>
  <c r="AC2469" i="27"/>
  <c r="I221" i="27"/>
  <c r="H222" i="27"/>
  <c r="AM1285" i="27"/>
  <c r="AL1286" i="27"/>
  <c r="AV2944" i="27"/>
  <c r="AW2943" i="27"/>
  <c r="H1050" i="27"/>
  <c r="I1049" i="27"/>
  <c r="H2293" i="27"/>
  <c r="I2292" i="27"/>
  <c r="AC2115" i="27"/>
  <c r="AB2116" i="27"/>
  <c r="H1701" i="27"/>
  <c r="I1700" i="27"/>
  <c r="AV991" i="27"/>
  <c r="AW990" i="27"/>
  <c r="BG3062" i="27"/>
  <c r="BH3061" i="27"/>
  <c r="BH1108" i="27"/>
  <c r="BG1109" i="27"/>
  <c r="AC2056" i="27"/>
  <c r="AB2057" i="27"/>
  <c r="BH2766" i="27"/>
  <c r="BG2767" i="27"/>
  <c r="BH1997" i="27"/>
  <c r="BG1998" i="27"/>
  <c r="S2826" i="27"/>
  <c r="T2825" i="27"/>
  <c r="BG124" i="26"/>
  <c r="BH123" i="26"/>
  <c r="J203" i="26" l="1"/>
  <c r="K202" i="26"/>
  <c r="BH203" i="26"/>
  <c r="BI202" i="26"/>
  <c r="AN203" i="26"/>
  <c r="AO202" i="26"/>
  <c r="T203" i="26"/>
  <c r="U202" i="26"/>
  <c r="AX203" i="26"/>
  <c r="AY202" i="26"/>
  <c r="AD203" i="26"/>
  <c r="AE202" i="26"/>
  <c r="I277" i="26"/>
  <c r="BH3594" i="27"/>
  <c r="BH3595" i="27" s="1"/>
  <c r="S1878" i="27"/>
  <c r="T1877" i="27"/>
  <c r="T398" i="27"/>
  <c r="S399" i="27"/>
  <c r="S340" i="27"/>
  <c r="T339" i="27"/>
  <c r="BH103" i="27"/>
  <c r="BG104" i="27"/>
  <c r="S222" i="27"/>
  <c r="T221" i="27"/>
  <c r="S1465" i="27"/>
  <c r="T1464" i="27"/>
  <c r="BG222" i="27"/>
  <c r="BH221" i="27"/>
  <c r="T575" i="27"/>
  <c r="S576" i="27"/>
  <c r="T103" i="27"/>
  <c r="S104" i="27"/>
  <c r="BG932" i="27"/>
  <c r="BH931" i="27"/>
  <c r="AM1286" i="27"/>
  <c r="AN1285" i="27"/>
  <c r="AM104" i="27"/>
  <c r="AN103" i="27"/>
  <c r="AM814" i="27"/>
  <c r="AN813" i="27"/>
  <c r="I2352" i="27"/>
  <c r="J2351" i="27"/>
  <c r="J2589" i="27"/>
  <c r="I2590" i="27"/>
  <c r="BH576" i="27"/>
  <c r="BI575" i="27"/>
  <c r="AM458" i="27"/>
  <c r="AN457" i="27"/>
  <c r="BH399" i="27"/>
  <c r="BI398" i="27"/>
  <c r="AW2885" i="27"/>
  <c r="AX2884" i="27"/>
  <c r="BH3359" i="27"/>
  <c r="BI3358" i="27"/>
  <c r="I1109" i="27"/>
  <c r="J1108" i="27"/>
  <c r="BH2352" i="27"/>
  <c r="BI2351" i="27"/>
  <c r="AC694" i="27"/>
  <c r="AD693" i="27"/>
  <c r="T1050" i="27"/>
  <c r="U1049" i="27"/>
  <c r="AX162" i="27"/>
  <c r="AW163" i="27"/>
  <c r="AD3417" i="27"/>
  <c r="AC3418" i="27"/>
  <c r="AM281" i="27"/>
  <c r="AN280" i="27"/>
  <c r="BH694" i="27"/>
  <c r="BI693" i="27"/>
  <c r="U124" i="26"/>
  <c r="V123" i="26"/>
  <c r="I1168" i="27"/>
  <c r="J1167" i="27"/>
  <c r="I1760" i="27"/>
  <c r="J1759" i="27"/>
  <c r="BI2056" i="27"/>
  <c r="BH2057" i="27"/>
  <c r="I1939" i="27"/>
  <c r="J1938" i="27"/>
  <c r="AC3595" i="27"/>
  <c r="AD3594" i="27"/>
  <c r="BH124" i="26"/>
  <c r="BI123" i="26"/>
  <c r="J1700" i="27"/>
  <c r="I1701" i="27"/>
  <c r="AW755" i="27"/>
  <c r="AX754" i="27"/>
  <c r="AC3003" i="27"/>
  <c r="AD3002" i="27"/>
  <c r="AN1405" i="27"/>
  <c r="AM1406" i="27"/>
  <c r="AM1347" i="27"/>
  <c r="AN1346" i="27"/>
  <c r="AW3536" i="27"/>
  <c r="AX3535" i="27"/>
  <c r="I3418" i="27"/>
  <c r="J3417" i="27"/>
  <c r="T1998" i="27"/>
  <c r="U1997" i="27"/>
  <c r="AC340" i="27"/>
  <c r="AD339" i="27"/>
  <c r="AW399" i="27"/>
  <c r="AX398" i="27"/>
  <c r="AW2470" i="27"/>
  <c r="AX2469" i="27"/>
  <c r="AW104" i="27"/>
  <c r="AX103" i="27"/>
  <c r="AM3003" i="27"/>
  <c r="AN3002" i="27"/>
  <c r="AW2531" i="27"/>
  <c r="AX2530" i="27"/>
  <c r="AM3595" i="27"/>
  <c r="AN3594" i="27"/>
  <c r="AX2589" i="27"/>
  <c r="AW2590" i="27"/>
  <c r="AW3654" i="27"/>
  <c r="AX3653" i="27"/>
  <c r="AM2116" i="27"/>
  <c r="AN2115" i="27"/>
  <c r="I2885" i="27"/>
  <c r="J2884" i="27"/>
  <c r="T3654" i="27"/>
  <c r="U3653" i="27"/>
  <c r="AW1642" i="27"/>
  <c r="AX1641" i="27"/>
  <c r="AC1642" i="27"/>
  <c r="AD1641" i="27"/>
  <c r="I3477" i="27"/>
  <c r="J3476" i="27"/>
  <c r="AC163" i="27"/>
  <c r="AD162" i="27"/>
  <c r="AN2410" i="27"/>
  <c r="AM2411" i="27"/>
  <c r="AW3359" i="27"/>
  <c r="AX3358" i="27"/>
  <c r="I755" i="27"/>
  <c r="J754" i="27"/>
  <c r="BH3123" i="27"/>
  <c r="BI3122" i="27"/>
  <c r="BH2944" i="27"/>
  <c r="BI2943" i="27"/>
  <c r="AW1583" i="27"/>
  <c r="AX1582" i="27"/>
  <c r="AD3122" i="27"/>
  <c r="AC3123" i="27"/>
  <c r="AN1818" i="27"/>
  <c r="AM1819" i="27"/>
  <c r="AN3061" i="27"/>
  <c r="AM3062" i="27"/>
  <c r="BH1050" i="27"/>
  <c r="BI1049" i="27"/>
  <c r="AX634" i="27"/>
  <c r="AW635" i="27"/>
  <c r="AC1998" i="27"/>
  <c r="AD1997" i="27"/>
  <c r="T1524" i="27"/>
  <c r="U1523" i="27"/>
  <c r="I3300" i="27"/>
  <c r="J3299" i="27"/>
  <c r="AM3123" i="27"/>
  <c r="AN3122" i="27"/>
  <c r="AC104" i="27"/>
  <c r="AD103" i="27"/>
  <c r="AW3300" i="27"/>
  <c r="AX3299" i="27"/>
  <c r="I1819" i="27"/>
  <c r="J1818" i="27"/>
  <c r="AX269" i="26"/>
  <c r="AY268" i="26"/>
  <c r="T3359" i="27"/>
  <c r="U3358" i="27"/>
  <c r="T281" i="27"/>
  <c r="U280" i="27"/>
  <c r="I104" i="27"/>
  <c r="J103" i="27"/>
  <c r="BH3418" i="27"/>
  <c r="BI3417" i="27"/>
  <c r="I3241" i="27"/>
  <c r="J3240" i="27"/>
  <c r="I2411" i="27"/>
  <c r="J2410" i="27"/>
  <c r="I3062" i="27"/>
  <c r="J3061" i="27"/>
  <c r="T1701" i="27"/>
  <c r="U1700" i="27"/>
  <c r="AC3477" i="27"/>
  <c r="AD3476" i="27"/>
  <c r="AW1109" i="27"/>
  <c r="AX1108" i="27"/>
  <c r="BH2411" i="27"/>
  <c r="BI2410" i="27"/>
  <c r="AC1524" i="27"/>
  <c r="AD1523" i="27"/>
  <c r="T2175" i="27"/>
  <c r="U2174" i="27"/>
  <c r="I1524" i="27"/>
  <c r="J1523" i="27"/>
  <c r="AC1939" i="27"/>
  <c r="AD1938" i="27"/>
  <c r="AN339" i="27"/>
  <c r="AM340" i="27"/>
  <c r="BI457" i="27"/>
  <c r="BH458" i="27"/>
  <c r="I2116" i="27"/>
  <c r="J2115" i="27"/>
  <c r="AM1998" i="27"/>
  <c r="AN1997" i="27"/>
  <c r="AM1642" i="27"/>
  <c r="AN1641" i="27"/>
  <c r="AW1406" i="27"/>
  <c r="AX1405" i="27"/>
  <c r="AC2175" i="27"/>
  <c r="AD2174" i="27"/>
  <c r="BH2767" i="27"/>
  <c r="BI2766" i="27"/>
  <c r="BH1109" i="27"/>
  <c r="BI1108" i="27"/>
  <c r="AW1465" i="27"/>
  <c r="AX1464" i="27"/>
  <c r="I399" i="27"/>
  <c r="J398" i="27"/>
  <c r="J269" i="26"/>
  <c r="K268" i="26"/>
  <c r="AW3477" i="27"/>
  <c r="AX3476" i="27"/>
  <c r="AW3418" i="27"/>
  <c r="AX3417" i="27"/>
  <c r="I3654" i="27"/>
  <c r="J3653" i="27"/>
  <c r="T2767" i="27"/>
  <c r="U2766" i="27"/>
  <c r="T1583" i="27"/>
  <c r="U1582" i="27"/>
  <c r="AM1939" i="27"/>
  <c r="AN1938" i="27"/>
  <c r="AC635" i="27"/>
  <c r="AD634" i="27"/>
  <c r="AM1760" i="27"/>
  <c r="AN1759" i="27"/>
  <c r="AW2352" i="27"/>
  <c r="AX2351" i="27"/>
  <c r="T3418" i="27"/>
  <c r="U3417" i="27"/>
  <c r="I932" i="27"/>
  <c r="J931" i="27"/>
  <c r="AM3477" i="27"/>
  <c r="AN3476" i="27"/>
  <c r="T3123" i="27"/>
  <c r="U3122" i="27"/>
  <c r="AM2057" i="27"/>
  <c r="AN2056" i="27"/>
  <c r="AX2174" i="27"/>
  <c r="AW2175" i="27"/>
  <c r="AM2234" i="27"/>
  <c r="AN2233" i="27"/>
  <c r="AE269" i="26"/>
  <c r="AF268" i="26"/>
  <c r="BH2649" i="27"/>
  <c r="BI2648" i="27"/>
  <c r="BH3062" i="27"/>
  <c r="BI3061" i="27"/>
  <c r="J2292" i="27"/>
  <c r="I2293" i="27"/>
  <c r="AW2944" i="27"/>
  <c r="AX2943" i="27"/>
  <c r="AW1168" i="27"/>
  <c r="AX1167" i="27"/>
  <c r="U1167" i="27"/>
  <c r="T1168" i="27"/>
  <c r="T873" i="27"/>
  <c r="U872" i="27"/>
  <c r="U2056" i="27"/>
  <c r="T2057" i="27"/>
  <c r="AW3123" i="27"/>
  <c r="AX3122" i="27"/>
  <c r="T2411" i="27"/>
  <c r="U2410" i="27"/>
  <c r="BH3536" i="27"/>
  <c r="BI3535" i="27"/>
  <c r="BH1998" i="27"/>
  <c r="BI1997" i="27"/>
  <c r="AC2057" i="27"/>
  <c r="AD2056" i="27"/>
  <c r="I222" i="27"/>
  <c r="J221" i="27"/>
  <c r="I1878" i="27"/>
  <c r="J1877" i="27"/>
  <c r="AW222" i="27"/>
  <c r="AX221" i="27"/>
  <c r="I2057" i="27"/>
  <c r="J2056" i="27"/>
  <c r="V268" i="26"/>
  <c r="U269" i="26"/>
  <c r="T1109" i="27"/>
  <c r="U1108" i="27"/>
  <c r="I3536" i="27"/>
  <c r="J3535" i="27"/>
  <c r="AO124" i="26"/>
  <c r="AP123" i="26"/>
  <c r="AC458" i="27"/>
  <c r="AD457" i="27"/>
  <c r="U2825" i="27"/>
  <c r="T2826" i="27"/>
  <c r="AX990" i="27"/>
  <c r="AW991" i="27"/>
  <c r="I1050" i="27"/>
  <c r="J1049" i="27"/>
  <c r="AC2470" i="27"/>
  <c r="AD2469" i="27"/>
  <c r="AC1286" i="27"/>
  <c r="AD1285" i="27"/>
  <c r="T3477" i="27"/>
  <c r="U3476" i="27"/>
  <c r="BH3182" i="27"/>
  <c r="BI3181" i="27"/>
  <c r="AC932" i="27"/>
  <c r="AD931" i="27"/>
  <c r="I1642" i="27"/>
  <c r="J1641" i="27"/>
  <c r="AM2885" i="27"/>
  <c r="AN2884" i="27"/>
  <c r="I1227" i="27"/>
  <c r="J1226" i="27"/>
  <c r="BH3477" i="27"/>
  <c r="BI3476" i="27"/>
  <c r="BH1406" i="27"/>
  <c r="BI1405" i="27"/>
  <c r="T2944" i="27"/>
  <c r="U2943" i="27"/>
  <c r="BH3003" i="27"/>
  <c r="BI3002" i="27"/>
  <c r="AN2530" i="27"/>
  <c r="AM2531" i="27"/>
  <c r="AC873" i="27"/>
  <c r="AD872" i="27"/>
  <c r="AM3536" i="27"/>
  <c r="AN3535" i="27"/>
  <c r="BH2531" i="27"/>
  <c r="BI2530" i="27"/>
  <c r="AN1582" i="27"/>
  <c r="AM1583" i="27"/>
  <c r="AN3299" i="27"/>
  <c r="AM3300" i="27"/>
  <c r="J990" i="27"/>
  <c r="I991" i="27"/>
  <c r="AD221" i="27"/>
  <c r="AC222" i="27"/>
  <c r="I3003" i="27"/>
  <c r="J3002" i="27"/>
  <c r="T991" i="27"/>
  <c r="U990" i="27"/>
  <c r="BI268" i="26"/>
  <c r="BH269" i="26"/>
  <c r="AN162" i="27"/>
  <c r="AM163" i="27"/>
  <c r="AD3061" i="27"/>
  <c r="AC3062" i="27"/>
  <c r="BI162" i="27"/>
  <c r="BH163" i="27"/>
  <c r="BH2885" i="27"/>
  <c r="BI2884" i="27"/>
  <c r="AC576" i="27"/>
  <c r="AD575" i="27"/>
  <c r="U3240" i="27"/>
  <c r="T3241" i="27"/>
  <c r="I2826" i="27"/>
  <c r="J2825" i="27"/>
  <c r="T2649" i="27"/>
  <c r="U2648" i="27"/>
  <c r="AC281" i="27"/>
  <c r="AD280" i="27"/>
  <c r="AD3653" i="27"/>
  <c r="AC3654" i="27"/>
  <c r="BH2708" i="27"/>
  <c r="BI2707" i="27"/>
  <c r="AW3062" i="27"/>
  <c r="AX3061" i="27"/>
  <c r="T2352" i="27"/>
  <c r="U2351" i="27"/>
  <c r="AW873" i="27"/>
  <c r="AX872" i="27"/>
  <c r="T814" i="27"/>
  <c r="U813" i="27"/>
  <c r="T1819" i="27"/>
  <c r="U1818" i="27"/>
  <c r="AC1406" i="27"/>
  <c r="AD1405" i="27"/>
  <c r="I3123" i="27"/>
  <c r="J3122" i="27"/>
  <c r="AC1050" i="27"/>
  <c r="AD1049" i="27"/>
  <c r="BH991" i="27"/>
  <c r="BI990" i="27"/>
  <c r="AC2885" i="27"/>
  <c r="AD2884" i="27"/>
  <c r="J3594" i="27"/>
  <c r="I3595" i="27"/>
  <c r="AC1347" i="27"/>
  <c r="AD1346" i="27"/>
  <c r="AW3182" i="27"/>
  <c r="AX3181" i="27"/>
  <c r="BH1524" i="27"/>
  <c r="BI1523" i="27"/>
  <c r="AM1701" i="27"/>
  <c r="AN1700" i="27"/>
  <c r="T1227" i="27"/>
  <c r="U1226" i="27"/>
  <c r="AC1760" i="27"/>
  <c r="AD1759" i="27"/>
  <c r="AC814" i="27"/>
  <c r="AD813" i="27"/>
  <c r="AX2115" i="27"/>
  <c r="AW2116" i="27"/>
  <c r="AM1524" i="27"/>
  <c r="AN1523" i="27"/>
  <c r="AW1701" i="27"/>
  <c r="AX1700" i="27"/>
  <c r="AN872" i="27"/>
  <c r="AM873" i="27"/>
  <c r="T3182" i="27"/>
  <c r="U3181" i="27"/>
  <c r="AP268" i="26"/>
  <c r="AO269" i="26"/>
  <c r="BH3300" i="27"/>
  <c r="BI3299" i="27"/>
  <c r="AN2469" i="27"/>
  <c r="AM2470" i="27"/>
  <c r="AW1939" i="27"/>
  <c r="AX1938" i="27"/>
  <c r="T3300" i="27"/>
  <c r="U3299" i="27"/>
  <c r="AD2943" i="27"/>
  <c r="AC2944" i="27"/>
  <c r="T3536" i="27"/>
  <c r="U3535" i="27"/>
  <c r="BI1167" i="27"/>
  <c r="BH1168" i="27"/>
  <c r="AW2767" i="27"/>
  <c r="AX2766" i="27"/>
  <c r="AM1465" i="27"/>
  <c r="AN1464" i="27"/>
  <c r="AM932" i="27"/>
  <c r="AN931" i="27"/>
  <c r="AC991" i="27"/>
  <c r="AD990" i="27"/>
  <c r="T932" i="27"/>
  <c r="U931" i="27"/>
  <c r="T2531" i="27"/>
  <c r="U2530" i="27"/>
  <c r="AM576" i="27"/>
  <c r="AN575" i="27"/>
  <c r="AC2826" i="27"/>
  <c r="AD2825" i="27"/>
  <c r="AF124" i="26"/>
  <c r="AG123" i="26"/>
  <c r="AG124" i="26" s="1"/>
  <c r="AM2352" i="27"/>
  <c r="AN2351" i="27"/>
  <c r="BI339" i="27"/>
  <c r="BH340" i="27"/>
  <c r="J162" i="27"/>
  <c r="I163" i="27"/>
  <c r="I517" i="27"/>
  <c r="J516" i="27"/>
  <c r="BH755" i="27"/>
  <c r="BI754" i="27"/>
  <c r="AM3654" i="27"/>
  <c r="AN3653" i="27"/>
  <c r="AW2057" i="27"/>
  <c r="AX2056" i="27"/>
  <c r="U2233" i="27"/>
  <c r="T2234" i="27"/>
  <c r="AC2531" i="27"/>
  <c r="AD2530" i="27"/>
  <c r="AW2708" i="27"/>
  <c r="AX2707" i="27"/>
  <c r="AC1878" i="27"/>
  <c r="AD1877" i="27"/>
  <c r="AC3536" i="27"/>
  <c r="AD3535" i="27"/>
  <c r="T2590" i="27"/>
  <c r="U2589" i="27"/>
  <c r="AW1760" i="27"/>
  <c r="AX1759" i="27"/>
  <c r="I1286" i="27"/>
  <c r="J1285" i="27"/>
  <c r="U162" i="27"/>
  <c r="T163" i="27"/>
  <c r="AN634" i="27"/>
  <c r="AM635" i="27"/>
  <c r="AM2649" i="27"/>
  <c r="AN2648" i="27"/>
  <c r="AM2293" i="27"/>
  <c r="AN2292" i="27"/>
  <c r="AW1286" i="27"/>
  <c r="AX1285" i="27"/>
  <c r="AC1109" i="27"/>
  <c r="AD1108" i="27"/>
  <c r="I1583" i="27"/>
  <c r="J1582" i="27"/>
  <c r="AM222" i="27"/>
  <c r="AN221" i="27"/>
  <c r="AM1227" i="27"/>
  <c r="AN1226" i="27"/>
  <c r="T3062" i="27"/>
  <c r="U3061" i="27"/>
  <c r="AW2826" i="27"/>
  <c r="AX2825" i="27"/>
  <c r="BH281" i="27"/>
  <c r="BI280" i="27"/>
  <c r="I576" i="27"/>
  <c r="J575" i="27"/>
  <c r="AM2175" i="27"/>
  <c r="AN2174" i="27"/>
  <c r="AC2116" i="27"/>
  <c r="AD2115" i="27"/>
  <c r="BH1583" i="27"/>
  <c r="BI1582" i="27"/>
  <c r="AC1168" i="27"/>
  <c r="AD1167" i="27"/>
  <c r="AC2234" i="27"/>
  <c r="AD2233" i="27"/>
  <c r="AW576" i="27"/>
  <c r="AX575" i="27"/>
  <c r="I2531" i="27"/>
  <c r="J2530" i="27"/>
  <c r="BH3654" i="27"/>
  <c r="BI3653" i="27"/>
  <c r="T694" i="27"/>
  <c r="U693" i="27"/>
  <c r="AM2767" i="27"/>
  <c r="AN2766" i="27"/>
  <c r="AC2590" i="27"/>
  <c r="AD2589" i="27"/>
  <c r="BI2825" i="27"/>
  <c r="BH2826" i="27"/>
  <c r="T1760" i="27"/>
  <c r="U1759" i="27"/>
  <c r="I2234" i="27"/>
  <c r="J2233" i="27"/>
  <c r="AD398" i="27"/>
  <c r="AC399" i="27"/>
  <c r="AC3359" i="27"/>
  <c r="AD3358" i="27"/>
  <c r="I2470" i="27"/>
  <c r="J2469" i="27"/>
  <c r="AW932" i="27"/>
  <c r="AX931" i="27"/>
  <c r="AW1878" i="27"/>
  <c r="AX1877" i="27"/>
  <c r="T1406" i="27"/>
  <c r="U1405" i="27"/>
  <c r="AM1109" i="27"/>
  <c r="AN1108" i="27"/>
  <c r="AW1050" i="27"/>
  <c r="AX1049" i="27"/>
  <c r="J457" i="27"/>
  <c r="I458" i="27"/>
  <c r="I814" i="27"/>
  <c r="J813" i="27"/>
  <c r="BH1701" i="27"/>
  <c r="BI1700" i="27"/>
  <c r="AN3240" i="27"/>
  <c r="AM3241" i="27"/>
  <c r="BH2293" i="27"/>
  <c r="BI2292" i="27"/>
  <c r="AW1347" i="27"/>
  <c r="AX1346" i="27"/>
  <c r="I1347" i="27"/>
  <c r="J1346" i="27"/>
  <c r="I2175" i="27"/>
  <c r="J2174" i="27"/>
  <c r="AM3418" i="27"/>
  <c r="AN3417" i="27"/>
  <c r="T2470" i="27"/>
  <c r="U2469" i="27"/>
  <c r="AC3300" i="27"/>
  <c r="AD3299" i="27"/>
  <c r="AD2707" i="27"/>
  <c r="AC2708" i="27"/>
  <c r="U634" i="27"/>
  <c r="T635" i="27"/>
  <c r="BH1760" i="27"/>
  <c r="BI1759" i="27"/>
  <c r="BH1227" i="27"/>
  <c r="BI1226" i="27"/>
  <c r="AC3182" i="27"/>
  <c r="AD3181" i="27"/>
  <c r="BH1939" i="27"/>
  <c r="BI1938" i="27"/>
  <c r="AC2649" i="27"/>
  <c r="AD2648" i="27"/>
  <c r="AX693" i="27"/>
  <c r="AW694" i="27"/>
  <c r="BI634" i="27"/>
  <c r="BH635" i="27"/>
  <c r="AD516" i="27"/>
  <c r="AC517" i="27"/>
  <c r="AW3003" i="27"/>
  <c r="AX3002" i="27"/>
  <c r="AX3594" i="27"/>
  <c r="AW3595" i="27"/>
  <c r="J2648" i="27"/>
  <c r="I2649" i="27"/>
  <c r="AM1878" i="27"/>
  <c r="AN1877" i="27"/>
  <c r="AX280" i="27"/>
  <c r="AW281" i="27"/>
  <c r="AM2944" i="27"/>
  <c r="AN2943" i="27"/>
  <c r="AC1819" i="27"/>
  <c r="AD1818" i="27"/>
  <c r="AW3241" i="27"/>
  <c r="AX3240" i="27"/>
  <c r="AM2708" i="27"/>
  <c r="AN2707" i="27"/>
  <c r="T2708" i="27"/>
  <c r="U2707" i="27"/>
  <c r="T755" i="27"/>
  <c r="U754" i="27"/>
  <c r="I340" i="27"/>
  <c r="J339" i="27"/>
  <c r="AM755" i="27"/>
  <c r="AN754" i="27"/>
  <c r="BI3240" i="27"/>
  <c r="BH3241" i="27"/>
  <c r="AW1819" i="27"/>
  <c r="AX1818" i="27"/>
  <c r="AM399" i="27"/>
  <c r="AN398" i="27"/>
  <c r="AN516" i="27"/>
  <c r="AM517" i="27"/>
  <c r="BH873" i="27"/>
  <c r="BI872" i="27"/>
  <c r="BH1465" i="27"/>
  <c r="BI1464" i="27"/>
  <c r="T1347" i="27"/>
  <c r="U1346" i="27"/>
  <c r="BH2175" i="27"/>
  <c r="BI2174" i="27"/>
  <c r="T3003" i="27"/>
  <c r="U3002" i="27"/>
  <c r="BH1347" i="27"/>
  <c r="BI1346" i="27"/>
  <c r="I3182" i="27"/>
  <c r="J3181" i="27"/>
  <c r="I2767" i="27"/>
  <c r="J2766" i="27"/>
  <c r="AD754" i="27"/>
  <c r="AC755" i="27"/>
  <c r="AM1168" i="27"/>
  <c r="AN1167" i="27"/>
  <c r="J693" i="27"/>
  <c r="I694" i="27"/>
  <c r="AW1524" i="27"/>
  <c r="AX1523" i="27"/>
  <c r="I2708" i="27"/>
  <c r="J2707" i="27"/>
  <c r="T2885" i="27"/>
  <c r="U2884" i="27"/>
  <c r="I873" i="27"/>
  <c r="J872" i="27"/>
  <c r="AC2293" i="27"/>
  <c r="AD2292" i="27"/>
  <c r="BH1286" i="27"/>
  <c r="BI1285" i="27"/>
  <c r="I1998" i="27"/>
  <c r="J1997" i="27"/>
  <c r="AC2411" i="27"/>
  <c r="AD2410" i="27"/>
  <c r="BH1878" i="27"/>
  <c r="BI1877" i="27"/>
  <c r="AX2292" i="27"/>
  <c r="AW2293" i="27"/>
  <c r="AW1227" i="27"/>
  <c r="AX1226" i="27"/>
  <c r="AD1700" i="27"/>
  <c r="AC1701" i="27"/>
  <c r="AM2590" i="27"/>
  <c r="AN2589" i="27"/>
  <c r="AX2648" i="27"/>
  <c r="AW2649" i="27"/>
  <c r="I3359" i="27"/>
  <c r="J3358" i="27"/>
  <c r="U1641" i="27"/>
  <c r="T1642" i="27"/>
  <c r="I2944" i="27"/>
  <c r="J2943" i="27"/>
  <c r="AC1465" i="27"/>
  <c r="AD1464" i="27"/>
  <c r="AM3359" i="27"/>
  <c r="AN3358" i="27"/>
  <c r="BI1641" i="27"/>
  <c r="BH1642" i="27"/>
  <c r="AM1050" i="27"/>
  <c r="AN1049" i="27"/>
  <c r="BH2590" i="27"/>
  <c r="BI2589" i="27"/>
  <c r="AM991" i="27"/>
  <c r="AN990" i="27"/>
  <c r="I1465" i="27"/>
  <c r="J1464" i="27"/>
  <c r="BH1819" i="27"/>
  <c r="BI1818" i="27"/>
  <c r="AM694" i="27"/>
  <c r="AN693" i="27"/>
  <c r="BH2234" i="27"/>
  <c r="BI2233" i="27"/>
  <c r="AW2234" i="27"/>
  <c r="AX2233" i="27"/>
  <c r="I1406" i="27"/>
  <c r="J1405" i="27"/>
  <c r="AW340" i="27"/>
  <c r="AX339" i="27"/>
  <c r="J634" i="27"/>
  <c r="I635" i="27"/>
  <c r="AW2411" i="27"/>
  <c r="AX2410" i="27"/>
  <c r="AW517" i="27"/>
  <c r="AX516" i="27"/>
  <c r="BI2115" i="27"/>
  <c r="BH2116" i="27"/>
  <c r="T1286" i="27"/>
  <c r="U1285" i="27"/>
  <c r="BH814" i="27"/>
  <c r="BI813" i="27"/>
  <c r="BH2470" i="27"/>
  <c r="BI2469" i="27"/>
  <c r="AN2825" i="27"/>
  <c r="AM2826" i="27"/>
  <c r="AX457" i="27"/>
  <c r="AW458" i="27"/>
  <c r="T2116" i="27"/>
  <c r="U2115" i="27"/>
  <c r="T2293" i="27"/>
  <c r="U2292" i="27"/>
  <c r="U457" i="27"/>
  <c r="T458" i="27"/>
  <c r="AD2351" i="27"/>
  <c r="AC2352" i="27"/>
  <c r="AD1226" i="27"/>
  <c r="AC1227" i="27"/>
  <c r="J280" i="27"/>
  <c r="I281" i="27"/>
  <c r="AW814" i="27"/>
  <c r="AX813" i="27"/>
  <c r="AX124" i="26"/>
  <c r="AY123" i="26"/>
  <c r="T1939" i="27"/>
  <c r="U1938" i="27"/>
  <c r="AW1998" i="27"/>
  <c r="AX1997" i="27"/>
  <c r="T517" i="27"/>
  <c r="U516" i="27"/>
  <c r="K123" i="26"/>
  <c r="J124" i="26"/>
  <c r="BH517" i="27"/>
  <c r="BI516" i="27"/>
  <c r="AC2767" i="27"/>
  <c r="AD2766" i="27"/>
  <c r="AC1583" i="27"/>
  <c r="AD1582" i="27"/>
  <c r="AM3182" i="27"/>
  <c r="AN3181" i="27"/>
  <c r="T3595" i="27"/>
  <c r="U3594" i="27"/>
  <c r="AC3241" i="27"/>
  <c r="AD3240" i="27"/>
  <c r="BI3594" i="27" l="1"/>
  <c r="AY203" i="26"/>
  <c r="AZ202" i="26"/>
  <c r="AF202" i="26"/>
  <c r="AE203" i="26"/>
  <c r="V202" i="26"/>
  <c r="U203" i="26"/>
  <c r="BJ202" i="26"/>
  <c r="BI203" i="26"/>
  <c r="AO203" i="26"/>
  <c r="AP202" i="26"/>
  <c r="K203" i="26"/>
  <c r="L202" i="26"/>
  <c r="J277" i="26"/>
  <c r="BH932" i="27"/>
  <c r="BI931" i="27"/>
  <c r="T1465" i="27"/>
  <c r="U1464" i="27"/>
  <c r="T576" i="27"/>
  <c r="U575" i="27"/>
  <c r="BH104" i="27"/>
  <c r="BI103" i="27"/>
  <c r="T399" i="27"/>
  <c r="U398" i="27"/>
  <c r="BH222" i="27"/>
  <c r="BI221" i="27"/>
  <c r="T222" i="27"/>
  <c r="U221" i="27"/>
  <c r="U339" i="27"/>
  <c r="T340" i="27"/>
  <c r="U1877" i="27"/>
  <c r="T1878" i="27"/>
  <c r="T104" i="27"/>
  <c r="U103" i="27"/>
  <c r="BJ516" i="27"/>
  <c r="BJ517" i="27" s="1"/>
  <c r="BI517" i="27"/>
  <c r="AZ123" i="26"/>
  <c r="AY124" i="26"/>
  <c r="U2293" i="27"/>
  <c r="V2292" i="27"/>
  <c r="V2293" i="27" s="1"/>
  <c r="U1286" i="27"/>
  <c r="V1285" i="27"/>
  <c r="V1286" i="27" s="1"/>
  <c r="AY2233" i="27"/>
  <c r="AX2234" i="27"/>
  <c r="BI1286" i="27"/>
  <c r="BJ1285" i="27"/>
  <c r="BJ1286" i="27" s="1"/>
  <c r="BI873" i="27"/>
  <c r="BJ872" i="27"/>
  <c r="BJ873" i="27" s="1"/>
  <c r="K339" i="27"/>
  <c r="J340" i="27"/>
  <c r="BI1939" i="27"/>
  <c r="BJ1938" i="27"/>
  <c r="BJ1939" i="27" s="1"/>
  <c r="AX1347" i="27"/>
  <c r="AY1346" i="27"/>
  <c r="U1406" i="27"/>
  <c r="V1405" i="27"/>
  <c r="V1406" i="27" s="1"/>
  <c r="AD3359" i="27"/>
  <c r="AE3358" i="27"/>
  <c r="AN2767" i="27"/>
  <c r="AO2766" i="27"/>
  <c r="BJ3653" i="27"/>
  <c r="BJ3654" i="27" s="1"/>
  <c r="BI3654" i="27"/>
  <c r="AX576" i="27"/>
  <c r="AY575" i="27"/>
  <c r="BI1168" i="27"/>
  <c r="BJ1167" i="27"/>
  <c r="BJ1168" i="27" s="1"/>
  <c r="J3595" i="27"/>
  <c r="K3594" i="27"/>
  <c r="AN163" i="27"/>
  <c r="AO162" i="27"/>
  <c r="AN3300" i="27"/>
  <c r="AO3299" i="27"/>
  <c r="BI2531" i="27"/>
  <c r="BJ2530" i="27"/>
  <c r="BJ2531" i="27" s="1"/>
  <c r="J1642" i="27"/>
  <c r="K1641" i="27"/>
  <c r="V269" i="26"/>
  <c r="W268" i="26"/>
  <c r="W269" i="26" s="1"/>
  <c r="AN2411" i="27"/>
  <c r="AO2410" i="27"/>
  <c r="AX163" i="27"/>
  <c r="AY162" i="27"/>
  <c r="J2590" i="27"/>
  <c r="K2589" i="27"/>
  <c r="AN1286" i="27"/>
  <c r="AO1285" i="27"/>
  <c r="BI1642" i="27"/>
  <c r="BJ1641" i="27"/>
  <c r="BJ1642" i="27" s="1"/>
  <c r="AD1701" i="27"/>
  <c r="AE1700" i="27"/>
  <c r="AD755" i="27"/>
  <c r="AE754" i="27"/>
  <c r="BI3241" i="27"/>
  <c r="BJ3240" i="27"/>
  <c r="BJ3241" i="27" s="1"/>
  <c r="AX3595" i="27"/>
  <c r="AY3594" i="27"/>
  <c r="AN3182" i="27"/>
  <c r="AO3181" i="27"/>
  <c r="AE2766" i="27"/>
  <c r="AD2767" i="27"/>
  <c r="AX1998" i="27"/>
  <c r="AY1997" i="27"/>
  <c r="BI814" i="27"/>
  <c r="BJ813" i="27"/>
  <c r="BJ814" i="27" s="1"/>
  <c r="J1406" i="27"/>
  <c r="K1405" i="27"/>
  <c r="J2944" i="27"/>
  <c r="K2943" i="27"/>
  <c r="J1998" i="27"/>
  <c r="K1997" i="27"/>
  <c r="J2767" i="27"/>
  <c r="K2766" i="27"/>
  <c r="AX1819" i="27"/>
  <c r="AY1818" i="27"/>
  <c r="AD3300" i="27"/>
  <c r="AE3299" i="27"/>
  <c r="AO3417" i="27"/>
  <c r="AN3418" i="27"/>
  <c r="J1347" i="27"/>
  <c r="K1346" i="27"/>
  <c r="BI2293" i="27"/>
  <c r="BJ2292" i="27"/>
  <c r="BJ2293" i="27" s="1"/>
  <c r="BJ1700" i="27"/>
  <c r="BJ1701" i="27" s="1"/>
  <c r="BI1701" i="27"/>
  <c r="AN1109" i="27"/>
  <c r="AO1108" i="27"/>
  <c r="AX1878" i="27"/>
  <c r="AY1877" i="27"/>
  <c r="J2470" i="27"/>
  <c r="K2469" i="27"/>
  <c r="U1760" i="27"/>
  <c r="V1759" i="27"/>
  <c r="V1760" i="27" s="1"/>
  <c r="AD2590" i="27"/>
  <c r="AE2589" i="27"/>
  <c r="U694" i="27"/>
  <c r="V693" i="27"/>
  <c r="V694" i="27" s="1"/>
  <c r="J2531" i="27"/>
  <c r="K2530" i="27"/>
  <c r="AD2234" i="27"/>
  <c r="AE2233" i="27"/>
  <c r="U163" i="27"/>
  <c r="V162" i="27"/>
  <c r="V163" i="27" s="1"/>
  <c r="U2234" i="27"/>
  <c r="V2233" i="27"/>
  <c r="V2234" i="27" s="1"/>
  <c r="BI340" i="27"/>
  <c r="BJ339" i="27"/>
  <c r="BJ340" i="27" s="1"/>
  <c r="AO2469" i="27"/>
  <c r="AN2470" i="27"/>
  <c r="AP269" i="26"/>
  <c r="AQ268" i="26"/>
  <c r="AQ269" i="26" s="1"/>
  <c r="AN873" i="27"/>
  <c r="AO872" i="27"/>
  <c r="AD3654" i="27"/>
  <c r="AE3653" i="27"/>
  <c r="U3241" i="27"/>
  <c r="V3240" i="27"/>
  <c r="V3241" i="27" s="1"/>
  <c r="AD3062" i="27"/>
  <c r="AE3061" i="27"/>
  <c r="BJ268" i="26"/>
  <c r="BI269" i="26"/>
  <c r="J991" i="27"/>
  <c r="K990" i="27"/>
  <c r="AN1583" i="27"/>
  <c r="AO1582" i="27"/>
  <c r="AO3535" i="27"/>
  <c r="AN3536" i="27"/>
  <c r="V2943" i="27"/>
  <c r="V2944" i="27" s="1"/>
  <c r="U2944" i="27"/>
  <c r="BI3477" i="27"/>
  <c r="BJ3476" i="27"/>
  <c r="BJ3477" i="27" s="1"/>
  <c r="AO2884" i="27"/>
  <c r="AN2885" i="27"/>
  <c r="AD932" i="27"/>
  <c r="AE931" i="27"/>
  <c r="U3477" i="27"/>
  <c r="V3476" i="27"/>
  <c r="V3477" i="27" s="1"/>
  <c r="AD2470" i="27"/>
  <c r="AE2469" i="27"/>
  <c r="J2293" i="27"/>
  <c r="K2292" i="27"/>
  <c r="AX2175" i="27"/>
  <c r="AY2174" i="27"/>
  <c r="AN340" i="27"/>
  <c r="AO339" i="27"/>
  <c r="AN1819" i="27"/>
  <c r="AO1818" i="27"/>
  <c r="AX2590" i="27"/>
  <c r="AY2589" i="27"/>
  <c r="J1701" i="27"/>
  <c r="K1700" i="27"/>
  <c r="BI2057" i="27"/>
  <c r="BJ2056" i="27"/>
  <c r="BJ2057" i="27" s="1"/>
  <c r="AD3418" i="27"/>
  <c r="AE3417" i="27"/>
  <c r="K2351" i="27"/>
  <c r="J2352" i="27"/>
  <c r="AO103" i="27"/>
  <c r="AN104" i="27"/>
  <c r="U3595" i="27"/>
  <c r="V3594" i="27"/>
  <c r="V3595" i="27" s="1"/>
  <c r="V516" i="27"/>
  <c r="V517" i="27" s="1"/>
  <c r="U517" i="27"/>
  <c r="AY339" i="27"/>
  <c r="AX340" i="27"/>
  <c r="AN694" i="27"/>
  <c r="AO693" i="27"/>
  <c r="BI2590" i="27"/>
  <c r="BJ2589" i="27"/>
  <c r="BJ2590" i="27" s="1"/>
  <c r="J873" i="27"/>
  <c r="K872" i="27"/>
  <c r="J3182" i="27"/>
  <c r="K3181" i="27"/>
  <c r="U1347" i="27"/>
  <c r="V1346" i="27"/>
  <c r="V1347" i="27" s="1"/>
  <c r="U2708" i="27"/>
  <c r="V2707" i="27"/>
  <c r="V2708" i="27" s="1"/>
  <c r="AN2944" i="27"/>
  <c r="AO2943" i="27"/>
  <c r="AO1877" i="27"/>
  <c r="AN1878" i="27"/>
  <c r="BJ1226" i="27"/>
  <c r="BJ1227" i="27" s="1"/>
  <c r="BI1227" i="27"/>
  <c r="K2174" i="27"/>
  <c r="J2175" i="27"/>
  <c r="AY1049" i="27"/>
  <c r="AX1050" i="27"/>
  <c r="AX932" i="27"/>
  <c r="AY931" i="27"/>
  <c r="K2233" i="27"/>
  <c r="J2234" i="27"/>
  <c r="AN635" i="27"/>
  <c r="AO634" i="27"/>
  <c r="AD2944" i="27"/>
  <c r="AE2943" i="27"/>
  <c r="AX2116" i="27"/>
  <c r="AY2115" i="27"/>
  <c r="BI3003" i="27"/>
  <c r="BJ3002" i="27"/>
  <c r="BJ3003" i="27" s="1"/>
  <c r="J1227" i="27"/>
  <c r="K1226" i="27"/>
  <c r="BI3182" i="27"/>
  <c r="BJ3181" i="27"/>
  <c r="BJ3182" i="27" s="1"/>
  <c r="K1049" i="27"/>
  <c r="J1050" i="27"/>
  <c r="U2057" i="27"/>
  <c r="V2056" i="27"/>
  <c r="V2057" i="27" s="1"/>
  <c r="U1168" i="27"/>
  <c r="V1167" i="27"/>
  <c r="V1168" i="27" s="1"/>
  <c r="BI458" i="27"/>
  <c r="BJ457" i="27"/>
  <c r="BJ458" i="27" s="1"/>
  <c r="AX635" i="27"/>
  <c r="AY634" i="27"/>
  <c r="AD3123" i="27"/>
  <c r="AE3122" i="27"/>
  <c r="AN814" i="27"/>
  <c r="AO813" i="27"/>
  <c r="AD2352" i="27"/>
  <c r="AE2351" i="27"/>
  <c r="U1642" i="27"/>
  <c r="V1641" i="27"/>
  <c r="V1642" i="27" s="1"/>
  <c r="AY2648" i="27"/>
  <c r="AX2649" i="27"/>
  <c r="J694" i="27"/>
  <c r="K693" i="27"/>
  <c r="AD517" i="27"/>
  <c r="AE516" i="27"/>
  <c r="AX694" i="27"/>
  <c r="AY693" i="27"/>
  <c r="AD3241" i="27"/>
  <c r="AE3240" i="27"/>
  <c r="AX814" i="27"/>
  <c r="AY813" i="27"/>
  <c r="U2116" i="27"/>
  <c r="V2115" i="27"/>
  <c r="V2116" i="27" s="1"/>
  <c r="AY516" i="27"/>
  <c r="AX517" i="27"/>
  <c r="BI2234" i="27"/>
  <c r="BJ2233" i="27"/>
  <c r="BJ2234" i="27" s="1"/>
  <c r="BI1819" i="27"/>
  <c r="BJ1818" i="27"/>
  <c r="BJ1819" i="27" s="1"/>
  <c r="AN991" i="27"/>
  <c r="AO990" i="27"/>
  <c r="AN1050" i="27"/>
  <c r="AO1049" i="27"/>
  <c r="AN3359" i="27"/>
  <c r="AO3358" i="27"/>
  <c r="J3359" i="27"/>
  <c r="K3358" i="27"/>
  <c r="AO2589" i="27"/>
  <c r="AN2590" i="27"/>
  <c r="AX1227" i="27"/>
  <c r="AY1226" i="27"/>
  <c r="BI1878" i="27"/>
  <c r="BJ1877" i="27"/>
  <c r="BJ1878" i="27" s="1"/>
  <c r="AD2293" i="27"/>
  <c r="AE2292" i="27"/>
  <c r="U2885" i="27"/>
  <c r="V2884" i="27"/>
  <c r="V2885" i="27" s="1"/>
  <c r="AY1523" i="27"/>
  <c r="AX1524" i="27"/>
  <c r="AN1168" i="27"/>
  <c r="AO1167" i="27"/>
  <c r="BI1347" i="27"/>
  <c r="BJ1346" i="27"/>
  <c r="BJ1347" i="27" s="1"/>
  <c r="BI2175" i="27"/>
  <c r="BJ2174" i="27"/>
  <c r="BJ2175" i="27" s="1"/>
  <c r="BI1465" i="27"/>
  <c r="BJ1464" i="27"/>
  <c r="BJ1465" i="27" s="1"/>
  <c r="AN755" i="27"/>
  <c r="AO754" i="27"/>
  <c r="V754" i="27"/>
  <c r="V755" i="27" s="1"/>
  <c r="U755" i="27"/>
  <c r="AN2708" i="27"/>
  <c r="AO2707" i="27"/>
  <c r="AD1819" i="27"/>
  <c r="AE1818" i="27"/>
  <c r="AX3003" i="27"/>
  <c r="AY3002" i="27"/>
  <c r="AD2649" i="27"/>
  <c r="AE2648" i="27"/>
  <c r="AE3181" i="27"/>
  <c r="AD3182" i="27"/>
  <c r="BI1760" i="27"/>
  <c r="BJ1759" i="27"/>
  <c r="BJ1760" i="27" s="1"/>
  <c r="K124" i="26"/>
  <c r="L123" i="26"/>
  <c r="AD1227" i="27"/>
  <c r="AE1226" i="27"/>
  <c r="U458" i="27"/>
  <c r="V457" i="27"/>
  <c r="V458" i="27" s="1"/>
  <c r="AN2826" i="27"/>
  <c r="AO2825" i="27"/>
  <c r="J635" i="27"/>
  <c r="K634" i="27"/>
  <c r="AN517" i="27"/>
  <c r="AO516" i="27"/>
  <c r="AX281" i="27"/>
  <c r="AY280" i="27"/>
  <c r="K2648" i="27"/>
  <c r="J2649" i="27"/>
  <c r="BI635" i="27"/>
  <c r="BJ634" i="27"/>
  <c r="BJ635" i="27" s="1"/>
  <c r="J458" i="27"/>
  <c r="K457" i="27"/>
  <c r="AD399" i="27"/>
  <c r="AE398" i="27"/>
  <c r="BI1583" i="27"/>
  <c r="BJ1582" i="27"/>
  <c r="BJ1583" i="27" s="1"/>
  <c r="AN2175" i="27"/>
  <c r="AO2174" i="27"/>
  <c r="J576" i="27"/>
  <c r="K575" i="27"/>
  <c r="AX2826" i="27"/>
  <c r="AY2825" i="27"/>
  <c r="V3061" i="27"/>
  <c r="V3062" i="27" s="1"/>
  <c r="U3062" i="27"/>
  <c r="AO221" i="27"/>
  <c r="AN222" i="27"/>
  <c r="AD1109" i="27"/>
  <c r="AE1108" i="27"/>
  <c r="AN2293" i="27"/>
  <c r="AO2292" i="27"/>
  <c r="J1286" i="27"/>
  <c r="K1285" i="27"/>
  <c r="U2590" i="27"/>
  <c r="V2589" i="27"/>
  <c r="V2590" i="27" s="1"/>
  <c r="AD1878" i="27"/>
  <c r="AE1877" i="27"/>
  <c r="AD2531" i="27"/>
  <c r="AE2530" i="27"/>
  <c r="AX2057" i="27"/>
  <c r="AY2056" i="27"/>
  <c r="BJ754" i="27"/>
  <c r="BJ755" i="27" s="1"/>
  <c r="BI755" i="27"/>
  <c r="AO2351" i="27"/>
  <c r="AN2352" i="27"/>
  <c r="AD2826" i="27"/>
  <c r="AE2825" i="27"/>
  <c r="U2531" i="27"/>
  <c r="V2530" i="27"/>
  <c r="V2531" i="27" s="1"/>
  <c r="AD991" i="27"/>
  <c r="AE990" i="27"/>
  <c r="AO1464" i="27"/>
  <c r="AN1465" i="27"/>
  <c r="AY1938" i="27"/>
  <c r="AX1939" i="27"/>
  <c r="BI3300" i="27"/>
  <c r="BJ3299" i="27"/>
  <c r="BJ3300" i="27" s="1"/>
  <c r="U3182" i="27"/>
  <c r="V3181" i="27"/>
  <c r="V3182" i="27" s="1"/>
  <c r="AX1701" i="27"/>
  <c r="AY1700" i="27"/>
  <c r="AE1759" i="27"/>
  <c r="AD1760" i="27"/>
  <c r="AN1701" i="27"/>
  <c r="AO1700" i="27"/>
  <c r="AX3182" i="27"/>
  <c r="AY3181" i="27"/>
  <c r="BI991" i="27"/>
  <c r="BJ990" i="27"/>
  <c r="BJ991" i="27" s="1"/>
  <c r="J3123" i="27"/>
  <c r="K3122" i="27"/>
  <c r="U1819" i="27"/>
  <c r="V1818" i="27"/>
  <c r="V1819" i="27" s="1"/>
  <c r="AX873" i="27"/>
  <c r="AY872" i="27"/>
  <c r="AX3062" i="27"/>
  <c r="AY3061" i="27"/>
  <c r="BJ2707" i="27"/>
  <c r="BJ2708" i="27" s="1"/>
  <c r="BI2708" i="27"/>
  <c r="AE280" i="27"/>
  <c r="AD281" i="27"/>
  <c r="J2826" i="27"/>
  <c r="K2825" i="27"/>
  <c r="AE575" i="27"/>
  <c r="AD576" i="27"/>
  <c r="U991" i="27"/>
  <c r="V990" i="27"/>
  <c r="V991" i="27" s="1"/>
  <c r="AO2530" i="27"/>
  <c r="AN2531" i="27"/>
  <c r="AX991" i="27"/>
  <c r="AY990" i="27"/>
  <c r="AE457" i="27"/>
  <c r="AD458" i="27"/>
  <c r="J3536" i="27"/>
  <c r="K3535" i="27"/>
  <c r="AY221" i="27"/>
  <c r="AX222" i="27"/>
  <c r="K221" i="27"/>
  <c r="J222" i="27"/>
  <c r="BI1998" i="27"/>
  <c r="BJ1997" i="27"/>
  <c r="BJ1998" i="27" s="1"/>
  <c r="U2411" i="27"/>
  <c r="V2410" i="27"/>
  <c r="V2411" i="27" s="1"/>
  <c r="AX2944" i="27"/>
  <c r="AY2943" i="27"/>
  <c r="BI3062" i="27"/>
  <c r="BJ3061" i="27"/>
  <c r="BJ3062" i="27" s="1"/>
  <c r="AG268" i="26"/>
  <c r="AG269" i="26" s="1"/>
  <c r="AF269" i="26"/>
  <c r="AN2234" i="27"/>
  <c r="AO2233" i="27"/>
  <c r="AO2056" i="27"/>
  <c r="AN2057" i="27"/>
  <c r="AO3476" i="27"/>
  <c r="AN3477" i="27"/>
  <c r="J932" i="27"/>
  <c r="K931" i="27"/>
  <c r="AY2351" i="27"/>
  <c r="AX2352" i="27"/>
  <c r="AD635" i="27"/>
  <c r="AE634" i="27"/>
  <c r="U1583" i="27"/>
  <c r="V1582" i="27"/>
  <c r="V1583" i="27" s="1"/>
  <c r="J3654" i="27"/>
  <c r="K3653" i="27"/>
  <c r="AX3418" i="27"/>
  <c r="AY3417" i="27"/>
  <c r="K269" i="26"/>
  <c r="L268" i="26"/>
  <c r="AX1465" i="27"/>
  <c r="AY1464" i="27"/>
  <c r="BI2767" i="27"/>
  <c r="BJ2766" i="27"/>
  <c r="BJ2767" i="27" s="1"/>
  <c r="AX1406" i="27"/>
  <c r="AY1405" i="27"/>
  <c r="AN1998" i="27"/>
  <c r="AO1997" i="27"/>
  <c r="AD1939" i="27"/>
  <c r="AE1938" i="27"/>
  <c r="V2174" i="27"/>
  <c r="V2175" i="27" s="1"/>
  <c r="U2175" i="27"/>
  <c r="BI2411" i="27"/>
  <c r="BJ2410" i="27"/>
  <c r="BJ2411" i="27" s="1"/>
  <c r="AD3477" i="27"/>
  <c r="AE3476" i="27"/>
  <c r="K3061" i="27"/>
  <c r="J3062" i="27"/>
  <c r="K3240" i="27"/>
  <c r="J3241" i="27"/>
  <c r="J104" i="27"/>
  <c r="K103" i="27"/>
  <c r="U3359" i="27"/>
  <c r="V3358" i="27"/>
  <c r="V3359" i="27" s="1"/>
  <c r="AY269" i="26"/>
  <c r="AZ268" i="26"/>
  <c r="AE103" i="27"/>
  <c r="AD104" i="27"/>
  <c r="J3300" i="27"/>
  <c r="K3299" i="27"/>
  <c r="U1524" i="27"/>
  <c r="V1523" i="27"/>
  <c r="V1524" i="27" s="1"/>
  <c r="BJ2943" i="27"/>
  <c r="BJ2944" i="27" s="1"/>
  <c r="BI2944" i="27"/>
  <c r="K754" i="27"/>
  <c r="J755" i="27"/>
  <c r="J3477" i="27"/>
  <c r="K3476" i="27"/>
  <c r="AX1642" i="27"/>
  <c r="AY1641" i="27"/>
  <c r="K2884" i="27"/>
  <c r="J2885" i="27"/>
  <c r="AX3654" i="27"/>
  <c r="AY3653" i="27"/>
  <c r="AN3595" i="27"/>
  <c r="AO3594" i="27"/>
  <c r="AN3003" i="27"/>
  <c r="AO3002" i="27"/>
  <c r="AX2470" i="27"/>
  <c r="AY2469" i="27"/>
  <c r="AD340" i="27"/>
  <c r="AE339" i="27"/>
  <c r="J3418" i="27"/>
  <c r="K3417" i="27"/>
  <c r="AX3536" i="27"/>
  <c r="AY3535" i="27"/>
  <c r="AY754" i="27"/>
  <c r="AX755" i="27"/>
  <c r="BI124" i="26"/>
  <c r="BJ123" i="26"/>
  <c r="K1938" i="27"/>
  <c r="J1939" i="27"/>
  <c r="J1760" i="27"/>
  <c r="K1759" i="27"/>
  <c r="V124" i="26"/>
  <c r="W123" i="26"/>
  <c r="W124" i="26" s="1"/>
  <c r="AN281" i="27"/>
  <c r="AO280" i="27"/>
  <c r="AE693" i="27"/>
  <c r="AD694" i="27"/>
  <c r="J1109" i="27"/>
  <c r="K1108" i="27"/>
  <c r="AY2884" i="27"/>
  <c r="AX2885" i="27"/>
  <c r="AN458" i="27"/>
  <c r="AO457" i="27"/>
  <c r="AD1583" i="27"/>
  <c r="AE1582" i="27"/>
  <c r="U1939" i="27"/>
  <c r="V1938" i="27"/>
  <c r="V1939" i="27" s="1"/>
  <c r="BI2470" i="27"/>
  <c r="BJ2469" i="27"/>
  <c r="BJ2470" i="27" s="1"/>
  <c r="AX2411" i="27"/>
  <c r="AY2410" i="27"/>
  <c r="J1465" i="27"/>
  <c r="K1464" i="27"/>
  <c r="AD1465" i="27"/>
  <c r="AE1464" i="27"/>
  <c r="AE2410" i="27"/>
  <c r="AD2411" i="27"/>
  <c r="J2708" i="27"/>
  <c r="K2707" i="27"/>
  <c r="U3003" i="27"/>
  <c r="V3002" i="27"/>
  <c r="V3003" i="27" s="1"/>
  <c r="AO398" i="27"/>
  <c r="AN399" i="27"/>
  <c r="AY3240" i="27"/>
  <c r="AX3241" i="27"/>
  <c r="U2470" i="27"/>
  <c r="V2469" i="27"/>
  <c r="V2470" i="27" s="1"/>
  <c r="J814" i="27"/>
  <c r="K813" i="27"/>
  <c r="J163" i="27"/>
  <c r="K162" i="27"/>
  <c r="BI163" i="27"/>
  <c r="BJ162" i="27"/>
  <c r="BJ163" i="27" s="1"/>
  <c r="AD222" i="27"/>
  <c r="AE221" i="27"/>
  <c r="AD873" i="27"/>
  <c r="AE872" i="27"/>
  <c r="BI1406" i="27"/>
  <c r="BJ1405" i="27"/>
  <c r="BJ1406" i="27" s="1"/>
  <c r="AE1285" i="27"/>
  <c r="AD1286" i="27"/>
  <c r="AN3062" i="27"/>
  <c r="AO3061" i="27"/>
  <c r="AN1406" i="27"/>
  <c r="AO1405" i="27"/>
  <c r="J281" i="27"/>
  <c r="K280" i="27"/>
  <c r="AX458" i="27"/>
  <c r="AY457" i="27"/>
  <c r="BI2116" i="27"/>
  <c r="BJ2115" i="27"/>
  <c r="BJ2116" i="27" s="1"/>
  <c r="AX2293" i="27"/>
  <c r="AY2292" i="27"/>
  <c r="U635" i="27"/>
  <c r="V634" i="27"/>
  <c r="V635" i="27" s="1"/>
  <c r="AD2708" i="27"/>
  <c r="AE2707" i="27"/>
  <c r="AN3241" i="27"/>
  <c r="AO3240" i="27"/>
  <c r="BI2826" i="27"/>
  <c r="BJ2825" i="27"/>
  <c r="BJ2826" i="27" s="1"/>
  <c r="AD1168" i="27"/>
  <c r="AE1167" i="27"/>
  <c r="AD2116" i="27"/>
  <c r="AE2115" i="27"/>
  <c r="BI3595" i="27"/>
  <c r="BJ3594" i="27"/>
  <c r="BJ3595" i="27" s="1"/>
  <c r="BI281" i="27"/>
  <c r="BJ280" i="27"/>
  <c r="BJ281" i="27" s="1"/>
  <c r="AN1227" i="27"/>
  <c r="AO1226" i="27"/>
  <c r="J1583" i="27"/>
  <c r="K1582" i="27"/>
  <c r="AX1286" i="27"/>
  <c r="AY1285" i="27"/>
  <c r="AN2649" i="27"/>
  <c r="AO2648" i="27"/>
  <c r="AY1759" i="27"/>
  <c r="AX1760" i="27"/>
  <c r="AD3536" i="27"/>
  <c r="AE3535" i="27"/>
  <c r="AY2707" i="27"/>
  <c r="AX2708" i="27"/>
  <c r="AO3653" i="27"/>
  <c r="AN3654" i="27"/>
  <c r="K516" i="27"/>
  <c r="J517" i="27"/>
  <c r="AO575" i="27"/>
  <c r="AN576" i="27"/>
  <c r="U932" i="27"/>
  <c r="V931" i="27"/>
  <c r="V932" i="27" s="1"/>
  <c r="AO931" i="27"/>
  <c r="AN932" i="27"/>
  <c r="AX2767" i="27"/>
  <c r="AY2766" i="27"/>
  <c r="U3536" i="27"/>
  <c r="V3535" i="27"/>
  <c r="V3536" i="27" s="1"/>
  <c r="U3300" i="27"/>
  <c r="V3299" i="27"/>
  <c r="V3300" i="27" s="1"/>
  <c r="AN1524" i="27"/>
  <c r="AO1523" i="27"/>
  <c r="AE813" i="27"/>
  <c r="AD814" i="27"/>
  <c r="V1226" i="27"/>
  <c r="V1227" i="27" s="1"/>
  <c r="U1227" i="27"/>
  <c r="BI1524" i="27"/>
  <c r="BJ1523" i="27"/>
  <c r="BJ1524" i="27" s="1"/>
  <c r="AE1346" i="27"/>
  <c r="AD1347" i="27"/>
  <c r="AD2885" i="27"/>
  <c r="AE2884" i="27"/>
  <c r="AD1050" i="27"/>
  <c r="AE1049" i="27"/>
  <c r="AD1406" i="27"/>
  <c r="AE1405" i="27"/>
  <c r="U814" i="27"/>
  <c r="V813" i="27"/>
  <c r="V814" i="27" s="1"/>
  <c r="V2351" i="27"/>
  <c r="V2352" i="27" s="1"/>
  <c r="U2352" i="27"/>
  <c r="U2649" i="27"/>
  <c r="V2648" i="27"/>
  <c r="V2649" i="27" s="1"/>
  <c r="BI2885" i="27"/>
  <c r="BJ2884" i="27"/>
  <c r="BJ2885" i="27" s="1"/>
  <c r="J3003" i="27"/>
  <c r="K3002" i="27"/>
  <c r="U2826" i="27"/>
  <c r="V2825" i="27"/>
  <c r="V2826" i="27" s="1"/>
  <c r="AP124" i="26"/>
  <c r="AQ123" i="26"/>
  <c r="AQ124" i="26" s="1"/>
  <c r="U1109" i="27"/>
  <c r="V1108" i="27"/>
  <c r="V1109" i="27" s="1"/>
  <c r="J2057" i="27"/>
  <c r="K2056" i="27"/>
  <c r="J1878" i="27"/>
  <c r="K1877" i="27"/>
  <c r="AD2057" i="27"/>
  <c r="AE2056" i="27"/>
  <c r="BI3536" i="27"/>
  <c r="BJ3535" i="27"/>
  <c r="BJ3536" i="27" s="1"/>
  <c r="AX3123" i="27"/>
  <c r="AY3122" i="27"/>
  <c r="U873" i="27"/>
  <c r="V872" i="27"/>
  <c r="V873" i="27" s="1"/>
  <c r="AX1168" i="27"/>
  <c r="AY1167" i="27"/>
  <c r="BI2649" i="27"/>
  <c r="BJ2648" i="27"/>
  <c r="BJ2649" i="27" s="1"/>
  <c r="V3122" i="27"/>
  <c r="V3123" i="27" s="1"/>
  <c r="U3123" i="27"/>
  <c r="V3417" i="27"/>
  <c r="V3418" i="27" s="1"/>
  <c r="U3418" i="27"/>
  <c r="AN1760" i="27"/>
  <c r="AO1759" i="27"/>
  <c r="AN1939" i="27"/>
  <c r="AO1938" i="27"/>
  <c r="U2767" i="27"/>
  <c r="V2766" i="27"/>
  <c r="V2767" i="27" s="1"/>
  <c r="AX3477" i="27"/>
  <c r="AY3476" i="27"/>
  <c r="J399" i="27"/>
  <c r="K398" i="27"/>
  <c r="BI1109" i="27"/>
  <c r="BJ1108" i="27"/>
  <c r="BJ1109" i="27" s="1"/>
  <c r="AD2175" i="27"/>
  <c r="AE2174" i="27"/>
  <c r="AN1642" i="27"/>
  <c r="AO1641" i="27"/>
  <c r="J2116" i="27"/>
  <c r="K2115" i="27"/>
  <c r="K1523" i="27"/>
  <c r="J1524" i="27"/>
  <c r="AE1523" i="27"/>
  <c r="AD1524" i="27"/>
  <c r="AX1109" i="27"/>
  <c r="AY1108" i="27"/>
  <c r="V1700" i="27"/>
  <c r="V1701" i="27" s="1"/>
  <c r="U1701" i="27"/>
  <c r="J2411" i="27"/>
  <c r="K2410" i="27"/>
  <c r="BJ3417" i="27"/>
  <c r="BJ3418" i="27" s="1"/>
  <c r="BI3418" i="27"/>
  <c r="U281" i="27"/>
  <c r="V280" i="27"/>
  <c r="V281" i="27" s="1"/>
  <c r="J1819" i="27"/>
  <c r="K1818" i="27"/>
  <c r="AX3300" i="27"/>
  <c r="AY3299" i="27"/>
  <c r="AN3123" i="27"/>
  <c r="AO3122" i="27"/>
  <c r="AD1998" i="27"/>
  <c r="AE1997" i="27"/>
  <c r="BI1050" i="27"/>
  <c r="BJ1049" i="27"/>
  <c r="BJ1050" i="27" s="1"/>
  <c r="AX1583" i="27"/>
  <c r="AY1582" i="27"/>
  <c r="BJ3122" i="27"/>
  <c r="BJ3123" i="27" s="1"/>
  <c r="BI3123" i="27"/>
  <c r="AX3359" i="27"/>
  <c r="AY3358" i="27"/>
  <c r="AD163" i="27"/>
  <c r="AE162" i="27"/>
  <c r="AD1642" i="27"/>
  <c r="AE1641" i="27"/>
  <c r="V3653" i="27"/>
  <c r="V3654" i="27" s="1"/>
  <c r="U3654" i="27"/>
  <c r="AN2116" i="27"/>
  <c r="AO2115" i="27"/>
  <c r="AX2531" i="27"/>
  <c r="AY2530" i="27"/>
  <c r="AX104" i="27"/>
  <c r="AY103" i="27"/>
  <c r="AX399" i="27"/>
  <c r="AY398" i="27"/>
  <c r="U1998" i="27"/>
  <c r="V1997" i="27"/>
  <c r="V1998" i="27" s="1"/>
  <c r="AN1347" i="27"/>
  <c r="AO1346" i="27"/>
  <c r="AE3002" i="27"/>
  <c r="AD3003" i="27"/>
  <c r="AE3594" i="27"/>
  <c r="AD3595" i="27"/>
  <c r="J1168" i="27"/>
  <c r="K1167" i="27"/>
  <c r="BI694" i="27"/>
  <c r="BJ693" i="27"/>
  <c r="BJ694" i="27" s="1"/>
  <c r="U1050" i="27"/>
  <c r="V1049" i="27"/>
  <c r="V1050" i="27" s="1"/>
  <c r="BJ2351" i="27"/>
  <c r="BJ2352" i="27" s="1"/>
  <c r="BI2352" i="27"/>
  <c r="BI3359" i="27"/>
  <c r="BJ3358" i="27"/>
  <c r="BJ3359" i="27" s="1"/>
  <c r="BJ398" i="27"/>
  <c r="BJ399" i="27" s="1"/>
  <c r="BI399" i="27"/>
  <c r="BI576" i="27"/>
  <c r="BJ575" i="27"/>
  <c r="BJ576" i="27" s="1"/>
  <c r="L203" i="26" l="1"/>
  <c r="M202" i="26"/>
  <c r="M203" i="26" s="1"/>
  <c r="BJ203" i="26"/>
  <c r="BK202" i="26"/>
  <c r="BK203" i="26" s="1"/>
  <c r="AF203" i="26"/>
  <c r="AG202" i="26"/>
  <c r="AG203" i="26" s="1"/>
  <c r="AP203" i="26"/>
  <c r="AQ202" i="26"/>
  <c r="AQ203" i="26" s="1"/>
  <c r="AZ203" i="26"/>
  <c r="BA202" i="26"/>
  <c r="BA203" i="26" s="1"/>
  <c r="V203" i="26"/>
  <c r="W202" i="26"/>
  <c r="W203" i="26" s="1"/>
  <c r="K277" i="26"/>
  <c r="V103" i="27"/>
  <c r="V104" i="27" s="1"/>
  <c r="U104" i="27"/>
  <c r="BJ221" i="27"/>
  <c r="BJ222" i="27" s="1"/>
  <c r="BI222" i="27"/>
  <c r="BI104" i="27"/>
  <c r="BJ103" i="27"/>
  <c r="BJ104" i="27" s="1"/>
  <c r="V339" i="27"/>
  <c r="V340" i="27" s="1"/>
  <c r="U340" i="27"/>
  <c r="V221" i="27"/>
  <c r="V222" i="27" s="1"/>
  <c r="U222" i="27"/>
  <c r="V398" i="27"/>
  <c r="V399" i="27" s="1"/>
  <c r="U399" i="27"/>
  <c r="U576" i="27"/>
  <c r="V575" i="27"/>
  <c r="V576" i="27" s="1"/>
  <c r="BI932" i="27"/>
  <c r="BJ931" i="27"/>
  <c r="BJ932" i="27" s="1"/>
  <c r="V1464" i="27"/>
  <c r="V1465" i="27" s="1"/>
  <c r="U1465" i="27"/>
  <c r="U1878" i="27"/>
  <c r="V1877" i="27"/>
  <c r="V1878" i="27" s="1"/>
  <c r="AE3595" i="27"/>
  <c r="AF3594" i="27"/>
  <c r="AF3595" i="27" s="1"/>
  <c r="AE1524" i="27"/>
  <c r="AF1523" i="27"/>
  <c r="AF1524" i="27" s="1"/>
  <c r="AO576" i="27"/>
  <c r="AP575" i="27"/>
  <c r="AP576" i="27" s="1"/>
  <c r="AO3062" i="27"/>
  <c r="AP3061" i="27"/>
  <c r="AP3062" i="27" s="1"/>
  <c r="K2708" i="27"/>
  <c r="L2707" i="27"/>
  <c r="L2708" i="27" s="1"/>
  <c r="AE1465" i="27"/>
  <c r="AF1464" i="27"/>
  <c r="AF1465" i="27" s="1"/>
  <c r="L1108" i="27"/>
  <c r="L1109" i="27" s="1"/>
  <c r="K1109" i="27"/>
  <c r="AY3536" i="27"/>
  <c r="AZ3535" i="27"/>
  <c r="AZ3536" i="27" s="1"/>
  <c r="AZ3653" i="27"/>
  <c r="AZ3654" i="27" s="1"/>
  <c r="AY3654" i="27"/>
  <c r="K932" i="27"/>
  <c r="L931" i="27"/>
  <c r="L932" i="27" s="1"/>
  <c r="AE1878" i="27"/>
  <c r="AF1877" i="27"/>
  <c r="AF1878" i="27" s="1"/>
  <c r="L575" i="27"/>
  <c r="L576" i="27" s="1"/>
  <c r="K576" i="27"/>
  <c r="AY3003" i="27"/>
  <c r="AZ3002" i="27"/>
  <c r="AZ3003" i="27" s="1"/>
  <c r="AO3418" i="27"/>
  <c r="AP3417" i="27"/>
  <c r="AP3418" i="27" s="1"/>
  <c r="K2944" i="27"/>
  <c r="L2943" i="27"/>
  <c r="L2944" i="27" s="1"/>
  <c r="AO2411" i="27"/>
  <c r="AP2410" i="27"/>
  <c r="AP2411" i="27" s="1"/>
  <c r="AE1642" i="27"/>
  <c r="AF1641" i="27"/>
  <c r="AF1642" i="27" s="1"/>
  <c r="AF1997" i="27"/>
  <c r="AF1998" i="27" s="1"/>
  <c r="AE1998" i="27"/>
  <c r="K2411" i="27"/>
  <c r="L2410" i="27"/>
  <c r="L2411" i="27" s="1"/>
  <c r="AO1642" i="27"/>
  <c r="AP1641" i="27"/>
  <c r="AP1642" i="27" s="1"/>
  <c r="AF1405" i="27"/>
  <c r="AF1406" i="27" s="1"/>
  <c r="AE1406" i="27"/>
  <c r="AY458" i="27"/>
  <c r="AZ457" i="27"/>
  <c r="AZ458" i="27" s="1"/>
  <c r="K1465" i="27"/>
  <c r="L1464" i="27"/>
  <c r="L1465" i="27" s="1"/>
  <c r="AE1583" i="27"/>
  <c r="AF1582" i="27"/>
  <c r="AF1583" i="27" s="1"/>
  <c r="L3417" i="27"/>
  <c r="L3418" i="27" s="1"/>
  <c r="K3418" i="27"/>
  <c r="AY2470" i="27"/>
  <c r="AZ2469" i="27"/>
  <c r="AZ2470" i="27" s="1"/>
  <c r="AP3594" i="27"/>
  <c r="AP3595" i="27" s="1"/>
  <c r="AO3595" i="27"/>
  <c r="K3477" i="27"/>
  <c r="L3476" i="27"/>
  <c r="L3477" i="27" s="1"/>
  <c r="K3300" i="27"/>
  <c r="L3299" i="27"/>
  <c r="L3300" i="27" s="1"/>
  <c r="BA268" i="26"/>
  <c r="BA269" i="26" s="1"/>
  <c r="AZ269" i="26"/>
  <c r="L103" i="27"/>
  <c r="L104" i="27" s="1"/>
  <c r="K104" i="27"/>
  <c r="AE1939" i="27"/>
  <c r="AF1938" i="27"/>
  <c r="AF1939" i="27" s="1"/>
  <c r="AY1406" i="27"/>
  <c r="AZ1405" i="27"/>
  <c r="AZ1406" i="27" s="1"/>
  <c r="AY1465" i="27"/>
  <c r="AZ1464" i="27"/>
  <c r="AZ1465" i="27" s="1"/>
  <c r="AZ3417" i="27"/>
  <c r="AZ3418" i="27" s="1"/>
  <c r="AY3418" i="27"/>
  <c r="AO2234" i="27"/>
  <c r="AP2233" i="27"/>
  <c r="AP2234" i="27" s="1"/>
  <c r="K3536" i="27"/>
  <c r="L3535" i="27"/>
  <c r="L3536" i="27" s="1"/>
  <c r="AY991" i="27"/>
  <c r="AZ990" i="27"/>
  <c r="AZ991" i="27" s="1"/>
  <c r="K2826" i="27"/>
  <c r="L2825" i="27"/>
  <c r="L2826" i="27" s="1"/>
  <c r="AY873" i="27"/>
  <c r="AZ872" i="27"/>
  <c r="AZ873" i="27" s="1"/>
  <c r="K3123" i="27"/>
  <c r="L3122" i="27"/>
  <c r="L3123" i="27" s="1"/>
  <c r="AY3182" i="27"/>
  <c r="AZ3181" i="27"/>
  <c r="AZ3182" i="27" s="1"/>
  <c r="AE991" i="27"/>
  <c r="AF990" i="27"/>
  <c r="AF991" i="27" s="1"/>
  <c r="AF2825" i="27"/>
  <c r="AF2826" i="27" s="1"/>
  <c r="AE2826" i="27"/>
  <c r="AF2530" i="27"/>
  <c r="AF2531" i="27" s="1"/>
  <c r="AE2531" i="27"/>
  <c r="AP2292" i="27"/>
  <c r="AP2293" i="27" s="1"/>
  <c r="AO2293" i="27"/>
  <c r="AY2826" i="27"/>
  <c r="AZ2825" i="27"/>
  <c r="AZ2826" i="27" s="1"/>
  <c r="AO2175" i="27"/>
  <c r="AP2174" i="27"/>
  <c r="AP2175" i="27" s="1"/>
  <c r="AE399" i="27"/>
  <c r="AF398" i="27"/>
  <c r="AF399" i="27" s="1"/>
  <c r="AZ280" i="27"/>
  <c r="AZ281" i="27" s="1"/>
  <c r="AY281" i="27"/>
  <c r="K635" i="27"/>
  <c r="L634" i="27"/>
  <c r="L635" i="27" s="1"/>
  <c r="L124" i="26"/>
  <c r="M123" i="26"/>
  <c r="M124" i="26" s="1"/>
  <c r="M277" i="26" s="1"/>
  <c r="AE2649" i="27"/>
  <c r="AF2648" i="27"/>
  <c r="AF2649" i="27" s="1"/>
  <c r="AF1818" i="27"/>
  <c r="AF1819" i="27" s="1"/>
  <c r="AE1819" i="27"/>
  <c r="AE2293" i="27"/>
  <c r="AF2292" i="27"/>
  <c r="AF2293" i="27" s="1"/>
  <c r="AY1227" i="27"/>
  <c r="AZ1226" i="27"/>
  <c r="AZ1227" i="27" s="1"/>
  <c r="L3358" i="27"/>
  <c r="L3359" i="27" s="1"/>
  <c r="K3359" i="27"/>
  <c r="AO1050" i="27"/>
  <c r="AP1049" i="27"/>
  <c r="AP1050" i="27" s="1"/>
  <c r="AY814" i="27"/>
  <c r="AZ813" i="27"/>
  <c r="AZ814" i="27" s="1"/>
  <c r="AZ693" i="27"/>
  <c r="AZ694" i="27" s="1"/>
  <c r="AY694" i="27"/>
  <c r="L693" i="27"/>
  <c r="L694" i="27" s="1"/>
  <c r="K694" i="27"/>
  <c r="AO814" i="27"/>
  <c r="AP813" i="27"/>
  <c r="AP814" i="27" s="1"/>
  <c r="AY635" i="27"/>
  <c r="AZ634" i="27"/>
  <c r="AZ635" i="27" s="1"/>
  <c r="K1227" i="27"/>
  <c r="L1226" i="27"/>
  <c r="L1227" i="27" s="1"/>
  <c r="AY2116" i="27"/>
  <c r="AZ2115" i="27"/>
  <c r="AZ2116" i="27" s="1"/>
  <c r="AP634" i="27"/>
  <c r="AP635" i="27" s="1"/>
  <c r="AO635" i="27"/>
  <c r="AY932" i="27"/>
  <c r="AZ931" i="27"/>
  <c r="AZ932" i="27" s="1"/>
  <c r="AO1878" i="27"/>
  <c r="AP1877" i="27"/>
  <c r="AP1878" i="27" s="1"/>
  <c r="AY340" i="27"/>
  <c r="AZ339" i="27"/>
  <c r="AZ340" i="27" s="1"/>
  <c r="K2352" i="27"/>
  <c r="L2351" i="27"/>
  <c r="L2352" i="27" s="1"/>
  <c r="AO2885" i="27"/>
  <c r="AP2884" i="27"/>
  <c r="AP2885" i="27" s="1"/>
  <c r="BK268" i="26"/>
  <c r="BK269" i="26" s="1"/>
  <c r="BJ269" i="26"/>
  <c r="AO2470" i="27"/>
  <c r="AP2469" i="27"/>
  <c r="AP2470" i="27" s="1"/>
  <c r="AY1819" i="27"/>
  <c r="AZ1818" i="27"/>
  <c r="AZ1819" i="27" s="1"/>
  <c r="L1997" i="27"/>
  <c r="L1998" i="27" s="1"/>
  <c r="K1998" i="27"/>
  <c r="K1406" i="27"/>
  <c r="L1405" i="27"/>
  <c r="L1406" i="27" s="1"/>
  <c r="AZ1997" i="27"/>
  <c r="AZ1998" i="27" s="1"/>
  <c r="AY1998" i="27"/>
  <c r="AO3182" i="27"/>
  <c r="AP3181" i="27"/>
  <c r="AP3182" i="27" s="1"/>
  <c r="AE1701" i="27"/>
  <c r="AF1700" i="27"/>
  <c r="AF1701" i="27" s="1"/>
  <c r="AO1286" i="27"/>
  <c r="AP1285" i="27"/>
  <c r="AP1286" i="27" s="1"/>
  <c r="AY163" i="27"/>
  <c r="AZ162" i="27"/>
  <c r="AZ163" i="27" s="1"/>
  <c r="AP162" i="27"/>
  <c r="AP163" i="27" s="1"/>
  <c r="AO163" i="27"/>
  <c r="AE3359" i="27"/>
  <c r="AF3358" i="27"/>
  <c r="AF3359" i="27" s="1"/>
  <c r="AY1347" i="27"/>
  <c r="AZ1346" i="27"/>
  <c r="AZ1347" i="27" s="1"/>
  <c r="AE1347" i="27"/>
  <c r="AF1346" i="27"/>
  <c r="AF1347" i="27" s="1"/>
  <c r="AO3654" i="27"/>
  <c r="AP3653" i="27"/>
  <c r="AP3654" i="27" s="1"/>
  <c r="AE222" i="27"/>
  <c r="AF221" i="27"/>
  <c r="AF222" i="27" s="1"/>
  <c r="K163" i="27"/>
  <c r="L162" i="27"/>
  <c r="L163" i="27" s="1"/>
  <c r="AP457" i="27"/>
  <c r="AP458" i="27" s="1"/>
  <c r="AO458" i="27"/>
  <c r="K1760" i="27"/>
  <c r="L1759" i="27"/>
  <c r="L1760" i="27" s="1"/>
  <c r="BK123" i="26"/>
  <c r="BK124" i="26" s="1"/>
  <c r="BJ124" i="26"/>
  <c r="AO3003" i="27"/>
  <c r="AP3002" i="27"/>
  <c r="AP3003" i="27" s="1"/>
  <c r="AY1642" i="27"/>
  <c r="AZ1641" i="27"/>
  <c r="AZ1642" i="27" s="1"/>
  <c r="AE3477" i="27"/>
  <c r="AF3476" i="27"/>
  <c r="AF3477" i="27" s="1"/>
  <c r="AO1998" i="27"/>
  <c r="AP1997" i="27"/>
  <c r="AP1998" i="27" s="1"/>
  <c r="M268" i="26"/>
  <c r="M269" i="26" s="1"/>
  <c r="L269" i="26"/>
  <c r="AF634" i="27"/>
  <c r="AF635" i="27" s="1"/>
  <c r="AE635" i="27"/>
  <c r="AY2944" i="27"/>
  <c r="AZ2943" i="27"/>
  <c r="AZ2944" i="27" s="1"/>
  <c r="AP1700" i="27"/>
  <c r="AP1701" i="27" s="1"/>
  <c r="AO1701" i="27"/>
  <c r="AY1701" i="27"/>
  <c r="AZ1700" i="27"/>
  <c r="AZ1701" i="27" s="1"/>
  <c r="AY2057" i="27"/>
  <c r="AZ2056" i="27"/>
  <c r="AZ2057" i="27" s="1"/>
  <c r="K1286" i="27"/>
  <c r="L1285" i="27"/>
  <c r="L1286" i="27" s="1"/>
  <c r="AE1109" i="27"/>
  <c r="AF1108" i="27"/>
  <c r="AF1109" i="27" s="1"/>
  <c r="K458" i="27"/>
  <c r="L457" i="27"/>
  <c r="L458" i="27" s="1"/>
  <c r="AO517" i="27"/>
  <c r="AP516" i="27"/>
  <c r="AP517" i="27" s="1"/>
  <c r="AO2826" i="27"/>
  <c r="AP2825" i="27"/>
  <c r="AP2826" i="27" s="1"/>
  <c r="AE1227" i="27"/>
  <c r="AF1226" i="27"/>
  <c r="AF1227" i="27" s="1"/>
  <c r="AO3359" i="27"/>
  <c r="AP3358" i="27"/>
  <c r="AP3359" i="27" s="1"/>
  <c r="AE2352" i="27"/>
  <c r="AF2351" i="27"/>
  <c r="AF2352" i="27" s="1"/>
  <c r="AE2944" i="27"/>
  <c r="AF2943" i="27"/>
  <c r="AF2944" i="27" s="1"/>
  <c r="AO3536" i="27"/>
  <c r="AP3535" i="27"/>
  <c r="AP3536" i="27" s="1"/>
  <c r="AZ103" i="27"/>
  <c r="AZ104" i="27" s="1"/>
  <c r="AY104" i="27"/>
  <c r="AZ3358" i="27"/>
  <c r="AZ3359" i="27" s="1"/>
  <c r="AY3359" i="27"/>
  <c r="AZ1582" i="27"/>
  <c r="AZ1583" i="27" s="1"/>
  <c r="AY1583" i="27"/>
  <c r="AZ1108" i="27"/>
  <c r="AZ1109" i="27" s="1"/>
  <c r="AY1109" i="27"/>
  <c r="AY3477" i="27"/>
  <c r="AZ3476" i="27"/>
  <c r="AZ3477" i="27" s="1"/>
  <c r="AE2885" i="27"/>
  <c r="AF2884" i="27"/>
  <c r="AF2885" i="27" s="1"/>
  <c r="AY1286" i="27"/>
  <c r="AZ1285" i="27"/>
  <c r="AZ1286" i="27" s="1"/>
  <c r="AO1227" i="27"/>
  <c r="AP1226" i="27"/>
  <c r="AP1227" i="27" s="1"/>
  <c r="AE3003" i="27"/>
  <c r="AF3002" i="27"/>
  <c r="AF3003" i="27" s="1"/>
  <c r="K1524" i="27"/>
  <c r="L1523" i="27"/>
  <c r="L1524" i="27" s="1"/>
  <c r="AE814" i="27"/>
  <c r="AF813" i="27"/>
  <c r="AF814" i="27" s="1"/>
  <c r="K517" i="27"/>
  <c r="L516" i="27"/>
  <c r="L517" i="27" s="1"/>
  <c r="AY2708" i="27"/>
  <c r="AZ2707" i="27"/>
  <c r="AZ2708" i="27" s="1"/>
  <c r="AY1760" i="27"/>
  <c r="AZ1759" i="27"/>
  <c r="AZ1760" i="27" s="1"/>
  <c r="AZ2292" i="27"/>
  <c r="AZ2293" i="27" s="1"/>
  <c r="AY2293" i="27"/>
  <c r="AO1406" i="27"/>
  <c r="AP1405" i="27"/>
  <c r="AP1406" i="27" s="1"/>
  <c r="AF872" i="27"/>
  <c r="AF873" i="27" s="1"/>
  <c r="AE873" i="27"/>
  <c r="K814" i="27"/>
  <c r="L813" i="27"/>
  <c r="L814" i="27" s="1"/>
  <c r="AO1347" i="27"/>
  <c r="AP1346" i="27"/>
  <c r="AP1347" i="27" s="1"/>
  <c r="AZ398" i="27"/>
  <c r="AZ399" i="27" s="1"/>
  <c r="AY399" i="27"/>
  <c r="AY2531" i="27"/>
  <c r="AZ2530" i="27"/>
  <c r="AZ2531" i="27" s="1"/>
  <c r="AF162" i="27"/>
  <c r="AF163" i="27" s="1"/>
  <c r="AE163" i="27"/>
  <c r="AO3123" i="27"/>
  <c r="AP3122" i="27"/>
  <c r="AP3123" i="27" s="1"/>
  <c r="L1818" i="27"/>
  <c r="L1819" i="27" s="1"/>
  <c r="K1819" i="27"/>
  <c r="K2116" i="27"/>
  <c r="L2115" i="27"/>
  <c r="L2116" i="27" s="1"/>
  <c r="AF2174" i="27"/>
  <c r="AF2175" i="27" s="1"/>
  <c r="AE2175" i="27"/>
  <c r="L398" i="27"/>
  <c r="L399" i="27" s="1"/>
  <c r="K399" i="27"/>
  <c r="AO1760" i="27"/>
  <c r="AP1759" i="27"/>
  <c r="AP1760" i="27" s="1"/>
  <c r="AY1168" i="27"/>
  <c r="AZ1167" i="27"/>
  <c r="AZ1168" i="27" s="1"/>
  <c r="AY3123" i="27"/>
  <c r="AZ3122" i="27"/>
  <c r="AZ3123" i="27" s="1"/>
  <c r="AE2057" i="27"/>
  <c r="AF2056" i="27"/>
  <c r="AF2057" i="27" s="1"/>
  <c r="K2057" i="27"/>
  <c r="L2056" i="27"/>
  <c r="L2057" i="27" s="1"/>
  <c r="K3003" i="27"/>
  <c r="L3002" i="27"/>
  <c r="L3003" i="27" s="1"/>
  <c r="AE1050" i="27"/>
  <c r="AF1049" i="27"/>
  <c r="AF1050" i="27" s="1"/>
  <c r="AO1524" i="27"/>
  <c r="AP1523" i="27"/>
  <c r="AP1524" i="27" s="1"/>
  <c r="AE3536" i="27"/>
  <c r="AF3535" i="27"/>
  <c r="AF3536" i="27" s="1"/>
  <c r="AP2648" i="27"/>
  <c r="AP2649" i="27" s="1"/>
  <c r="AO2649" i="27"/>
  <c r="L1582" i="27"/>
  <c r="L1583" i="27" s="1"/>
  <c r="K1583" i="27"/>
  <c r="AE2116" i="27"/>
  <c r="AF2115" i="27"/>
  <c r="AF2116" i="27" s="1"/>
  <c r="AE2708" i="27"/>
  <c r="AF2707" i="27"/>
  <c r="AF2708" i="27" s="1"/>
  <c r="AE1286" i="27"/>
  <c r="AF1285" i="27"/>
  <c r="AF1286" i="27" s="1"/>
  <c r="AY3241" i="27"/>
  <c r="AZ3240" i="27"/>
  <c r="AZ3241" i="27" s="1"/>
  <c r="AF2410" i="27"/>
  <c r="AF2411" i="27" s="1"/>
  <c r="AE2411" i="27"/>
  <c r="AY2885" i="27"/>
  <c r="AZ2884" i="27"/>
  <c r="AZ2885" i="27" s="1"/>
  <c r="AE694" i="27"/>
  <c r="AF693" i="27"/>
  <c r="AF694" i="27" s="1"/>
  <c r="K1939" i="27"/>
  <c r="L1938" i="27"/>
  <c r="L1939" i="27" s="1"/>
  <c r="AY755" i="27"/>
  <c r="AZ754" i="27"/>
  <c r="AZ755" i="27" s="1"/>
  <c r="K2885" i="27"/>
  <c r="L2884" i="27"/>
  <c r="L2885" i="27" s="1"/>
  <c r="K3062" i="27"/>
  <c r="L3061" i="27"/>
  <c r="L3062" i="27" s="1"/>
  <c r="AY2352" i="27"/>
  <c r="AZ2351" i="27"/>
  <c r="AZ2352" i="27" s="1"/>
  <c r="AO3477" i="27"/>
  <c r="AP3476" i="27"/>
  <c r="AP3477" i="27" s="1"/>
  <c r="K222" i="27"/>
  <c r="L221" i="27"/>
  <c r="L222" i="27" s="1"/>
  <c r="AE1760" i="27"/>
  <c r="AF1759" i="27"/>
  <c r="AF1760" i="27" s="1"/>
  <c r="AY1939" i="27"/>
  <c r="AZ1938" i="27"/>
  <c r="AZ1939" i="27" s="1"/>
  <c r="AO222" i="27"/>
  <c r="AP221" i="27"/>
  <c r="AP222" i="27" s="1"/>
  <c r="AY1524" i="27"/>
  <c r="AZ1523" i="27"/>
  <c r="AZ1524" i="27" s="1"/>
  <c r="AY517" i="27"/>
  <c r="AZ516" i="27"/>
  <c r="AZ517" i="27" s="1"/>
  <c r="K1050" i="27"/>
  <c r="L1049" i="27"/>
  <c r="L1050" i="27" s="1"/>
  <c r="L2174" i="27"/>
  <c r="L2175" i="27" s="1"/>
  <c r="K2175" i="27"/>
  <c r="AO2944" i="27"/>
  <c r="AP2943" i="27"/>
  <c r="AP2944" i="27" s="1"/>
  <c r="K873" i="27"/>
  <c r="L872" i="27"/>
  <c r="L873" i="27" s="1"/>
  <c r="AP693" i="27"/>
  <c r="AP694" i="27" s="1"/>
  <c r="AO694" i="27"/>
  <c r="AE3418" i="27"/>
  <c r="AF3417" i="27"/>
  <c r="AF3418" i="27" s="1"/>
  <c r="K1701" i="27"/>
  <c r="L1700" i="27"/>
  <c r="L1701" i="27" s="1"/>
  <c r="AO1819" i="27"/>
  <c r="AP1818" i="27"/>
  <c r="AP1819" i="27" s="1"/>
  <c r="AY2175" i="27"/>
  <c r="AZ2174" i="27"/>
  <c r="AZ2175" i="27" s="1"/>
  <c r="AF2469" i="27"/>
  <c r="AF2470" i="27" s="1"/>
  <c r="AE2470" i="27"/>
  <c r="AE932" i="27"/>
  <c r="AF931" i="27"/>
  <c r="AF932" i="27" s="1"/>
  <c r="K991" i="27"/>
  <c r="L990" i="27"/>
  <c r="L991" i="27" s="1"/>
  <c r="AF3061" i="27"/>
  <c r="AF3062" i="27" s="1"/>
  <c r="AE3062" i="27"/>
  <c r="AE3654" i="27"/>
  <c r="AF3653" i="27"/>
  <c r="AF3654" i="27" s="1"/>
  <c r="K2531" i="27"/>
  <c r="L2530" i="27"/>
  <c r="L2531" i="27" s="1"/>
  <c r="AE2590" i="27"/>
  <c r="AF2589" i="27"/>
  <c r="AF2590" i="27" s="1"/>
  <c r="K2470" i="27"/>
  <c r="L2469" i="27"/>
  <c r="L2470" i="27" s="1"/>
  <c r="AO1109" i="27"/>
  <c r="AP1108" i="27"/>
  <c r="AP1109" i="27" s="1"/>
  <c r="K340" i="27"/>
  <c r="L339" i="27"/>
  <c r="L340" i="27" s="1"/>
  <c r="BA123" i="26"/>
  <c r="BA124" i="26" s="1"/>
  <c r="AZ124" i="26"/>
  <c r="AO932" i="27"/>
  <c r="AP931" i="27"/>
  <c r="AP932" i="27" s="1"/>
  <c r="L280" i="27"/>
  <c r="L281" i="27" s="1"/>
  <c r="K281" i="27"/>
  <c r="AZ2410" i="27"/>
  <c r="AZ2411" i="27" s="1"/>
  <c r="AY2411" i="27"/>
  <c r="AP280" i="27"/>
  <c r="AP281" i="27" s="1"/>
  <c r="AO281" i="27"/>
  <c r="AF339" i="27"/>
  <c r="AF340" i="27" s="1"/>
  <c r="AE340" i="27"/>
  <c r="L3653" i="27"/>
  <c r="L3654" i="27" s="1"/>
  <c r="K3654" i="27"/>
  <c r="AZ3061" i="27"/>
  <c r="AZ3062" i="27" s="1"/>
  <c r="AY3062" i="27"/>
  <c r="AO2708" i="27"/>
  <c r="AP2707" i="27"/>
  <c r="AP2708" i="27" s="1"/>
  <c r="AO755" i="27"/>
  <c r="AP754" i="27"/>
  <c r="AP755" i="27" s="1"/>
  <c r="AO1168" i="27"/>
  <c r="AP1167" i="27"/>
  <c r="AP1168" i="27" s="1"/>
  <c r="AP990" i="27"/>
  <c r="AP991" i="27" s="1"/>
  <c r="AO991" i="27"/>
  <c r="AF3240" i="27"/>
  <c r="AF3241" i="27" s="1"/>
  <c r="AE3241" i="27"/>
  <c r="AF516" i="27"/>
  <c r="AF517" i="27" s="1"/>
  <c r="AE517" i="27"/>
  <c r="AE3123" i="27"/>
  <c r="AF3122" i="27"/>
  <c r="AF3123" i="27" s="1"/>
  <c r="AO104" i="27"/>
  <c r="AP103" i="27"/>
  <c r="AP104" i="27" s="1"/>
  <c r="L2766" i="27"/>
  <c r="L2767" i="27" s="1"/>
  <c r="K2767" i="27"/>
  <c r="AZ3594" i="27"/>
  <c r="AZ3595" i="27" s="1"/>
  <c r="AY3595" i="27"/>
  <c r="AE755" i="27"/>
  <c r="AF754" i="27"/>
  <c r="AF755" i="27" s="1"/>
  <c r="K2590" i="27"/>
  <c r="L2589" i="27"/>
  <c r="L2590" i="27" s="1"/>
  <c r="K1642" i="27"/>
  <c r="L1641" i="27"/>
  <c r="L1642" i="27" s="1"/>
  <c r="AO3300" i="27"/>
  <c r="AP3299" i="27"/>
  <c r="AP3300" i="27" s="1"/>
  <c r="L3594" i="27"/>
  <c r="L3595" i="27" s="1"/>
  <c r="K3595" i="27"/>
  <c r="AZ575" i="27"/>
  <c r="AZ576" i="27" s="1"/>
  <c r="AY576" i="27"/>
  <c r="AO2767" i="27"/>
  <c r="AP2766" i="27"/>
  <c r="AP2767" i="27" s="1"/>
  <c r="K1168" i="27"/>
  <c r="L1167" i="27"/>
  <c r="L1168" i="27" s="1"/>
  <c r="AP2115" i="27"/>
  <c r="AP2116" i="27" s="1"/>
  <c r="AO2116" i="27"/>
  <c r="AY3300" i="27"/>
  <c r="AZ3299" i="27"/>
  <c r="AZ3300" i="27" s="1"/>
  <c r="AO1939" i="27"/>
  <c r="AP1938" i="27"/>
  <c r="AP1939" i="27" s="1"/>
  <c r="K1878" i="27"/>
  <c r="L1877" i="27"/>
  <c r="L1878" i="27" s="1"/>
  <c r="AZ2766" i="27"/>
  <c r="AZ2767" i="27" s="1"/>
  <c r="AY2767" i="27"/>
  <c r="AE1168" i="27"/>
  <c r="AF1167" i="27"/>
  <c r="AF1168" i="27" s="1"/>
  <c r="AO3241" i="27"/>
  <c r="AP3240" i="27"/>
  <c r="AP3241" i="27" s="1"/>
  <c r="AO399" i="27"/>
  <c r="AP398" i="27"/>
  <c r="AP399" i="27" s="1"/>
  <c r="K755" i="27"/>
  <c r="L754" i="27"/>
  <c r="L755" i="27" s="1"/>
  <c r="AE104" i="27"/>
  <c r="AF103" i="27"/>
  <c r="AF104" i="27" s="1"/>
  <c r="K3241" i="27"/>
  <c r="L3240" i="27"/>
  <c r="L3241" i="27" s="1"/>
  <c r="AO2057" i="27"/>
  <c r="AP2056" i="27"/>
  <c r="AP2057" i="27" s="1"/>
  <c r="AY222" i="27"/>
  <c r="AZ221" i="27"/>
  <c r="AZ222" i="27" s="1"/>
  <c r="AE458" i="27"/>
  <c r="AF457" i="27"/>
  <c r="AF458" i="27" s="1"/>
  <c r="AO2531" i="27"/>
  <c r="AP2530" i="27"/>
  <c r="AP2531" i="27" s="1"/>
  <c r="AE576" i="27"/>
  <c r="AF575" i="27"/>
  <c r="AF576" i="27" s="1"/>
  <c r="AE281" i="27"/>
  <c r="AF280" i="27"/>
  <c r="AF281" i="27" s="1"/>
  <c r="AO1465" i="27"/>
  <c r="AP1464" i="27"/>
  <c r="AP1465" i="27" s="1"/>
  <c r="AO2352" i="27"/>
  <c r="AP2351" i="27"/>
  <c r="AP2352" i="27" s="1"/>
  <c r="K2649" i="27"/>
  <c r="L2648" i="27"/>
  <c r="L2649" i="27" s="1"/>
  <c r="AE3182" i="27"/>
  <c r="AF3181" i="27"/>
  <c r="AF3182" i="27" s="1"/>
  <c r="AP2589" i="27"/>
  <c r="AP2590" i="27" s="1"/>
  <c r="AO2590" i="27"/>
  <c r="AY2649" i="27"/>
  <c r="AZ2648" i="27"/>
  <c r="AZ2649" i="27" s="1"/>
  <c r="K2234" i="27"/>
  <c r="L2233" i="27"/>
  <c r="L2234" i="27" s="1"/>
  <c r="AY1050" i="27"/>
  <c r="AZ1049" i="27"/>
  <c r="AZ1050" i="27" s="1"/>
  <c r="K3182" i="27"/>
  <c r="L3181" i="27"/>
  <c r="L3182" i="27" s="1"/>
  <c r="AY2590" i="27"/>
  <c r="AZ2589" i="27"/>
  <c r="AZ2590" i="27" s="1"/>
  <c r="AO340" i="27"/>
  <c r="AP339" i="27"/>
  <c r="AP340" i="27" s="1"/>
  <c r="L2292" i="27"/>
  <c r="L2293" i="27" s="1"/>
  <c r="K2293" i="27"/>
  <c r="AO1583" i="27"/>
  <c r="AP1582" i="27"/>
  <c r="AP1583" i="27" s="1"/>
  <c r="AO873" i="27"/>
  <c r="AP872" i="27"/>
  <c r="AP873" i="27" s="1"/>
  <c r="AF2233" i="27"/>
  <c r="AF2234" i="27" s="1"/>
  <c r="AE2234" i="27"/>
  <c r="AY1878" i="27"/>
  <c r="AZ1877" i="27"/>
  <c r="AZ1878" i="27" s="1"/>
  <c r="K1347" i="27"/>
  <c r="L1346" i="27"/>
  <c r="L1347" i="27" s="1"/>
  <c r="AF3299" i="27"/>
  <c r="AF3300" i="27" s="1"/>
  <c r="AE3300" i="27"/>
  <c r="AE2767" i="27"/>
  <c r="AF2766" i="27"/>
  <c r="AF2767" i="27" s="1"/>
  <c r="AY2234" i="27"/>
  <c r="AZ2233" i="27"/>
  <c r="AZ2234" i="27" s="1"/>
  <c r="P277" i="26" l="1"/>
  <c r="T277" i="26"/>
  <c r="Q277" i="26"/>
  <c r="U277" i="26"/>
  <c r="N277" i="26"/>
  <c r="R277" i="26"/>
  <c r="V277" i="26"/>
  <c r="O277" i="26"/>
  <c r="S277" i="26"/>
  <c r="W277" i="26"/>
  <c r="L277" i="26"/>
  <c r="X277" i="26" l="1"/>
  <c r="AB277" i="26"/>
  <c r="AF277" i="26"/>
  <c r="Y277" i="26"/>
  <c r="AC277" i="26"/>
  <c r="AG277" i="26"/>
  <c r="Z277" i="26"/>
  <c r="AD277" i="26"/>
  <c r="AA277" i="26"/>
  <c r="AE277" i="26"/>
  <c r="AJ277" i="26" l="1"/>
  <c r="AN277" i="26"/>
  <c r="AK277" i="26"/>
  <c r="AO277" i="26"/>
  <c r="AH277" i="26"/>
  <c r="AL277" i="26"/>
  <c r="AP277" i="26"/>
  <c r="AI277" i="26"/>
  <c r="AM277" i="26"/>
  <c r="AQ277" i="26"/>
  <c r="AR277" i="26" l="1"/>
  <c r="AV277" i="26"/>
  <c r="AZ277" i="26"/>
  <c r="AS277" i="26"/>
  <c r="AW277" i="26"/>
  <c r="BA277" i="26"/>
  <c r="AT277" i="26"/>
  <c r="AX277" i="26"/>
  <c r="AU277" i="26"/>
  <c r="AY277" i="26"/>
  <c r="BD277" i="26" l="1"/>
  <c r="BH277" i="26"/>
  <c r="BE277" i="26"/>
  <c r="BI277" i="26"/>
  <c r="BB277" i="26"/>
  <c r="BF277" i="26"/>
  <c r="BJ277" i="26"/>
  <c r="BC277" i="26"/>
  <c r="BG277" i="26"/>
  <c r="BK277" i="26"/>
  <c r="B279" i="26" l="1" a="1"/>
  <c r="B339" i="26" l="1"/>
  <c r="B335" i="26"/>
  <c r="B331" i="26"/>
  <c r="B327" i="26"/>
  <c r="B323" i="26"/>
  <c r="B319" i="26"/>
  <c r="B315" i="26"/>
  <c r="B311" i="26"/>
  <c r="B307" i="26"/>
  <c r="B303" i="26"/>
  <c r="B299" i="26"/>
  <c r="B295" i="26"/>
  <c r="B291" i="26"/>
  <c r="B287" i="26"/>
  <c r="B283" i="26"/>
  <c r="B279" i="26"/>
  <c r="B337" i="26"/>
  <c r="B332" i="26"/>
  <c r="B326" i="26"/>
  <c r="B321" i="26"/>
  <c r="B316" i="26"/>
  <c r="B310" i="26"/>
  <c r="B305" i="26"/>
  <c r="B336" i="26"/>
  <c r="B330" i="26"/>
  <c r="B325" i="26"/>
  <c r="B320" i="26"/>
  <c r="B314" i="26"/>
  <c r="B309" i="26"/>
  <c r="B304" i="26"/>
  <c r="B298" i="26"/>
  <c r="B293" i="26"/>
  <c r="B288" i="26"/>
  <c r="B282" i="26"/>
  <c r="B334" i="26"/>
  <c r="B329" i="26"/>
  <c r="B324" i="26"/>
  <c r="B318" i="26"/>
  <c r="B313" i="26"/>
  <c r="B308" i="26"/>
  <c r="B302" i="26"/>
  <c r="B297" i="26"/>
  <c r="B292" i="26"/>
  <c r="B286" i="26"/>
  <c r="B281" i="26"/>
  <c r="B328" i="26"/>
  <c r="B306" i="26"/>
  <c r="B294" i="26"/>
  <c r="B284" i="26"/>
  <c r="B333" i="26"/>
  <c r="B322" i="26"/>
  <c r="B301" i="26"/>
  <c r="B290" i="26"/>
  <c r="B280" i="26"/>
  <c r="B296" i="26"/>
  <c r="B338" i="26"/>
  <c r="B317" i="26"/>
  <c r="B300" i="26"/>
  <c r="B289" i="26"/>
  <c r="B312" i="26"/>
  <c r="B285" i="26"/>
  <c r="C70" i="14" l="1"/>
  <c r="F70" i="14"/>
  <c r="C74" i="24"/>
  <c r="D74" i="24"/>
  <c r="D69" i="21"/>
  <c r="D68" i="21"/>
  <c r="D73" i="23"/>
  <c r="G73" i="14" l="1"/>
  <c r="D75" i="24"/>
  <c r="C75" i="24"/>
  <c r="B75" i="24"/>
  <c r="C73" i="23"/>
  <c r="B73" i="23"/>
  <c r="B68" i="22"/>
  <c r="C69" i="21"/>
  <c r="B69" i="21"/>
  <c r="C68" i="21"/>
  <c r="D68" i="20"/>
  <c r="C68" i="20"/>
  <c r="B68" i="20"/>
  <c r="I18" i="18"/>
  <c r="BA8" i="18"/>
  <c r="BD9" i="18" s="1"/>
  <c r="AZ8" i="18"/>
  <c r="BC9" i="18" s="1"/>
  <c r="BA10" i="18" s="1"/>
  <c r="D5" i="18"/>
  <c r="E4" i="18"/>
  <c r="F4" i="18" s="1"/>
  <c r="G4" i="18" s="1"/>
  <c r="H4" i="18" s="1"/>
  <c r="I4" i="18" s="1"/>
  <c r="J4" i="18" s="1"/>
  <c r="K4" i="18" s="1"/>
  <c r="L4" i="18" s="1"/>
  <c r="M4" i="18" s="1"/>
  <c r="E3" i="18"/>
  <c r="B1226" i="18" s="1"/>
  <c r="Q2" i="18"/>
  <c r="M2" i="18"/>
  <c r="M3" i="18" s="1"/>
  <c r="L2" i="18"/>
  <c r="L3" i="18" s="1"/>
  <c r="K2" i="18"/>
  <c r="K3" i="18" s="1"/>
  <c r="J2" i="18"/>
  <c r="H91" i="18" s="1"/>
  <c r="I2" i="18"/>
  <c r="AQ100" i="18" s="1"/>
  <c r="AR100" i="18" s="1"/>
  <c r="AS100" i="18" s="1"/>
  <c r="AT100" i="18" s="1"/>
  <c r="AU100" i="18" s="1"/>
  <c r="AV100" i="18" s="1"/>
  <c r="AW100" i="18" s="1"/>
  <c r="AX100" i="18" s="1"/>
  <c r="AY100" i="18" s="1"/>
  <c r="AZ100" i="18" s="1"/>
  <c r="H2" i="18"/>
  <c r="F681" i="18" s="1"/>
  <c r="G2" i="18"/>
  <c r="W869" i="18" s="1"/>
  <c r="X869" i="18" s="1"/>
  <c r="Y869" i="18" s="1"/>
  <c r="Z869" i="18" s="1"/>
  <c r="AA869" i="18" s="1"/>
  <c r="AB869" i="18" s="1"/>
  <c r="AC869" i="18" s="1"/>
  <c r="AD869" i="18" s="1"/>
  <c r="AE869" i="18" s="1"/>
  <c r="AF869" i="18" s="1"/>
  <c r="F2" i="18"/>
  <c r="M1343" i="18" s="1"/>
  <c r="N1343" i="18" s="1"/>
  <c r="O1343" i="18" s="1"/>
  <c r="P1343" i="18" s="1"/>
  <c r="Q1343" i="18" s="1"/>
  <c r="R1343" i="18" s="1"/>
  <c r="S1343" i="18" s="1"/>
  <c r="T1343" i="18" s="1"/>
  <c r="U1343" i="18" s="1"/>
  <c r="V1343" i="18" s="1"/>
  <c r="E2" i="18"/>
  <c r="C801" i="18" s="1"/>
  <c r="C8" i="18" l="1"/>
  <c r="D8" i="18" s="1"/>
  <c r="C9" i="18" s="1"/>
  <c r="C1273" i="18"/>
  <c r="AQ869" i="18"/>
  <c r="AR869" i="18" s="1"/>
  <c r="AS869" i="18" s="1"/>
  <c r="AT869" i="18" s="1"/>
  <c r="AU869" i="18" s="1"/>
  <c r="AV869" i="18" s="1"/>
  <c r="AW869" i="18" s="1"/>
  <c r="AX869" i="18" s="1"/>
  <c r="AY869" i="18" s="1"/>
  <c r="AZ869" i="18" s="1"/>
  <c r="AG395" i="18"/>
  <c r="AH395" i="18" s="1"/>
  <c r="AI395" i="18" s="1"/>
  <c r="AJ395" i="18" s="1"/>
  <c r="AK395" i="18" s="1"/>
  <c r="AL395" i="18" s="1"/>
  <c r="AM395" i="18" s="1"/>
  <c r="AN395" i="18" s="1"/>
  <c r="AO395" i="18" s="1"/>
  <c r="AP395" i="18" s="1"/>
  <c r="AG690" i="18"/>
  <c r="AH690" i="18" s="1"/>
  <c r="AI690" i="18" s="1"/>
  <c r="AJ690" i="18" s="1"/>
  <c r="AK690" i="18" s="1"/>
  <c r="AL690" i="18" s="1"/>
  <c r="AM690" i="18" s="1"/>
  <c r="AN690" i="18" s="1"/>
  <c r="AO690" i="18" s="1"/>
  <c r="AP690" i="18" s="1"/>
  <c r="F209" i="18"/>
  <c r="F11" i="18"/>
  <c r="H13" i="18" s="1"/>
  <c r="W100" i="18"/>
  <c r="X100" i="18" s="1"/>
  <c r="Y100" i="18" s="1"/>
  <c r="Z100" i="18" s="1"/>
  <c r="AA100" i="18" s="1"/>
  <c r="AB100" i="18" s="1"/>
  <c r="AC100" i="18" s="1"/>
  <c r="AD100" i="18" s="1"/>
  <c r="AE100" i="18" s="1"/>
  <c r="AF100" i="18" s="1"/>
  <c r="AG218" i="18"/>
  <c r="AH218" i="18" s="1"/>
  <c r="AI218" i="18" s="1"/>
  <c r="AJ218" i="18" s="1"/>
  <c r="AK218" i="18" s="1"/>
  <c r="AL218" i="18" s="1"/>
  <c r="AM218" i="18" s="1"/>
  <c r="AN218" i="18" s="1"/>
  <c r="AO218" i="18" s="1"/>
  <c r="AP218" i="18" s="1"/>
  <c r="B754" i="18"/>
  <c r="C754" i="18" s="1"/>
  <c r="E5" i="18"/>
  <c r="E150" i="18"/>
  <c r="G386" i="18"/>
  <c r="C504" i="18"/>
  <c r="B810" i="18"/>
  <c r="C810" i="18" s="1"/>
  <c r="D810" i="18" s="1"/>
  <c r="E810" i="18" s="1"/>
  <c r="F810" i="18" s="1"/>
  <c r="G810" i="18" s="1"/>
  <c r="H810" i="18" s="1"/>
  <c r="I810" i="18" s="1"/>
  <c r="J810" i="18" s="1"/>
  <c r="K810" i="18" s="1"/>
  <c r="L810" i="18" s="1"/>
  <c r="H3" i="18"/>
  <c r="AG339" i="18" s="1"/>
  <c r="AG340" i="18" s="1"/>
  <c r="I3" i="18"/>
  <c r="AQ516" i="18" s="1"/>
  <c r="AQ517" i="18" s="1"/>
  <c r="H11" i="18"/>
  <c r="F13" i="18" s="1"/>
  <c r="E268" i="18"/>
  <c r="F445" i="18"/>
  <c r="C16" i="18"/>
  <c r="C19" i="18" s="1"/>
  <c r="F344" i="18"/>
  <c r="G346" i="18" s="1"/>
  <c r="B1227" i="18"/>
  <c r="C1226" i="18"/>
  <c r="D3599" i="18"/>
  <c r="D3540" i="18"/>
  <c r="D3481" i="18"/>
  <c r="D3422" i="18"/>
  <c r="D3363" i="18"/>
  <c r="D3245" i="18"/>
  <c r="D3186" i="18"/>
  <c r="D3304" i="18"/>
  <c r="D3127" i="18"/>
  <c r="D3068" i="18"/>
  <c r="D3007" i="18"/>
  <c r="D2948" i="18"/>
  <c r="D2889" i="18"/>
  <c r="D2830" i="18"/>
  <c r="D2771" i="18"/>
  <c r="D2535" i="18"/>
  <c r="D2594" i="18"/>
  <c r="D2712" i="18"/>
  <c r="D2476" i="18"/>
  <c r="D2415" i="18"/>
  <c r="D2653" i="18"/>
  <c r="D2356" i="18"/>
  <c r="D2238" i="18"/>
  <c r="D2061" i="18"/>
  <c r="D2120" i="18"/>
  <c r="D1884" i="18"/>
  <c r="D1823" i="18"/>
  <c r="D2179" i="18"/>
  <c r="D1943" i="18"/>
  <c r="D1646" i="18"/>
  <c r="D1705" i="18"/>
  <c r="D1469" i="18"/>
  <c r="D1764" i="18"/>
  <c r="D1587" i="18"/>
  <c r="D1351" i="18"/>
  <c r="D1528" i="18"/>
  <c r="D1172" i="18"/>
  <c r="D2002" i="18"/>
  <c r="D1410" i="18"/>
  <c r="D1292" i="18"/>
  <c r="D1231" i="18"/>
  <c r="D1113" i="18"/>
  <c r="D995" i="18"/>
  <c r="D700" i="18"/>
  <c r="D639" i="18"/>
  <c r="D2297" i="18"/>
  <c r="D936" i="18"/>
  <c r="D759" i="18"/>
  <c r="D1054" i="18"/>
  <c r="D877" i="18"/>
  <c r="D580" i="18"/>
  <c r="D344" i="18"/>
  <c r="D462" i="18"/>
  <c r="D285" i="18"/>
  <c r="D167" i="18"/>
  <c r="D403" i="18"/>
  <c r="D226" i="18"/>
  <c r="D521" i="18"/>
  <c r="D108" i="18"/>
  <c r="D818" i="18"/>
  <c r="D49" i="18"/>
  <c r="L3599" i="18"/>
  <c r="L3540" i="18"/>
  <c r="L3481" i="18"/>
  <c r="L3422" i="18"/>
  <c r="L3363" i="18"/>
  <c r="L3245" i="18"/>
  <c r="L3186" i="18"/>
  <c r="L3127" i="18"/>
  <c r="L3007" i="18"/>
  <c r="L2948" i="18"/>
  <c r="L3304" i="18"/>
  <c r="L3068" i="18"/>
  <c r="L2889" i="18"/>
  <c r="L2830" i="18"/>
  <c r="L2771" i="18"/>
  <c r="L2535" i="18"/>
  <c r="L2594" i="18"/>
  <c r="L2712" i="18"/>
  <c r="L2476" i="18"/>
  <c r="L2415" i="18"/>
  <c r="L2653" i="18"/>
  <c r="L2356" i="18"/>
  <c r="L2238" i="18"/>
  <c r="L2061" i="18"/>
  <c r="L2120" i="18"/>
  <c r="L1884" i="18"/>
  <c r="L1823" i="18"/>
  <c r="L2297" i="18"/>
  <c r="L2179" i="18"/>
  <c r="L1943" i="18"/>
  <c r="L1764" i="18"/>
  <c r="L1646" i="18"/>
  <c r="L2002" i="18"/>
  <c r="L1705" i="18"/>
  <c r="L1469" i="18"/>
  <c r="L1587" i="18"/>
  <c r="L1351" i="18"/>
  <c r="L1172" i="18"/>
  <c r="L1292" i="18"/>
  <c r="L1231" i="18"/>
  <c r="L1528" i="18"/>
  <c r="L1113" i="18"/>
  <c r="L1410" i="18"/>
  <c r="L1054" i="18"/>
  <c r="L700" i="18"/>
  <c r="L639" i="18"/>
  <c r="L995" i="18"/>
  <c r="L759" i="18"/>
  <c r="L877" i="18"/>
  <c r="L580" i="18"/>
  <c r="L344" i="18"/>
  <c r="L167" i="18"/>
  <c r="L818" i="18"/>
  <c r="L462" i="18"/>
  <c r="L285" i="18"/>
  <c r="L936" i="18"/>
  <c r="L108" i="18"/>
  <c r="L403" i="18"/>
  <c r="L521" i="18"/>
  <c r="L49" i="18"/>
  <c r="L226" i="18"/>
  <c r="H3599" i="18"/>
  <c r="H3422" i="18"/>
  <c r="H3540" i="18"/>
  <c r="H3481" i="18"/>
  <c r="H3363" i="18"/>
  <c r="H3304" i="18"/>
  <c r="H3245" i="18"/>
  <c r="H3186" i="18"/>
  <c r="H3127" i="18"/>
  <c r="H2948" i="18"/>
  <c r="H3068" i="18"/>
  <c r="H3007" i="18"/>
  <c r="H2653" i="18"/>
  <c r="H2712" i="18"/>
  <c r="H2594" i="18"/>
  <c r="H2889" i="18"/>
  <c r="H2771" i="18"/>
  <c r="H2830" i="18"/>
  <c r="H2535" i="18"/>
  <c r="H2238" i="18"/>
  <c r="H2476" i="18"/>
  <c r="H2297" i="18"/>
  <c r="H2415" i="18"/>
  <c r="H2356" i="18"/>
  <c r="H2179" i="18"/>
  <c r="H1943" i="18"/>
  <c r="H2002" i="18"/>
  <c r="H2061" i="18"/>
  <c r="H1764" i="18"/>
  <c r="H1528" i="18"/>
  <c r="H1884" i="18"/>
  <c r="H1823" i="18"/>
  <c r="H1587" i="18"/>
  <c r="H1705" i="18"/>
  <c r="H1469" i="18"/>
  <c r="H1646" i="18"/>
  <c r="H1410" i="18"/>
  <c r="H1351" i="18"/>
  <c r="H1113" i="18"/>
  <c r="H1292" i="18"/>
  <c r="H1231" i="18"/>
  <c r="H995" i="18"/>
  <c r="H936" i="18"/>
  <c r="H818" i="18"/>
  <c r="H521" i="18"/>
  <c r="H2120" i="18"/>
  <c r="H1172" i="18"/>
  <c r="H1054" i="18"/>
  <c r="H877" i="18"/>
  <c r="H580" i="18"/>
  <c r="H759" i="18"/>
  <c r="H462" i="18"/>
  <c r="H226" i="18"/>
  <c r="H403" i="18"/>
  <c r="H49" i="18"/>
  <c r="H700" i="18"/>
  <c r="H344" i="18"/>
  <c r="H108" i="18"/>
  <c r="H639" i="18"/>
  <c r="B3599" i="18"/>
  <c r="B3540" i="18"/>
  <c r="B3422" i="18"/>
  <c r="B3481" i="18"/>
  <c r="B3304" i="18"/>
  <c r="B3127" i="18"/>
  <c r="B3245" i="18"/>
  <c r="B3068" i="18"/>
  <c r="B3363" i="18"/>
  <c r="B2948" i="18"/>
  <c r="B2889" i="18"/>
  <c r="B3186" i="18"/>
  <c r="B3007" i="18"/>
  <c r="B2712" i="18"/>
  <c r="B2771" i="18"/>
  <c r="B2535" i="18"/>
  <c r="B2830" i="18"/>
  <c r="B2653" i="18"/>
  <c r="B2476" i="18"/>
  <c r="B2297" i="18"/>
  <c r="B2594" i="18"/>
  <c r="B2356" i="18"/>
  <c r="B2415" i="18"/>
  <c r="B2002" i="18"/>
  <c r="B2238" i="18"/>
  <c r="B2061" i="18"/>
  <c r="B2120" i="18"/>
  <c r="B1884" i="18"/>
  <c r="B1823" i="18"/>
  <c r="B1943" i="18"/>
  <c r="B1764" i="18"/>
  <c r="B1587" i="18"/>
  <c r="B2179" i="18"/>
  <c r="B1646" i="18"/>
  <c r="B1528" i="18"/>
  <c r="B1113" i="18"/>
  <c r="B1172" i="18"/>
  <c r="B1705" i="18"/>
  <c r="B1351" i="18"/>
  <c r="B1054" i="18"/>
  <c r="B1231" i="18"/>
  <c r="B877" i="18"/>
  <c r="B580" i="18"/>
  <c r="B1469" i="18"/>
  <c r="B1410" i="18"/>
  <c r="B995" i="18"/>
  <c r="B700" i="18"/>
  <c r="B639" i="18"/>
  <c r="B818" i="18"/>
  <c r="B521" i="18"/>
  <c r="B285" i="18"/>
  <c r="B1292" i="18"/>
  <c r="B936" i="18"/>
  <c r="B759" i="18"/>
  <c r="B108" i="18"/>
  <c r="B462" i="18"/>
  <c r="B167" i="18"/>
  <c r="B344" i="18"/>
  <c r="B49" i="18"/>
  <c r="J3540" i="18"/>
  <c r="J3599" i="18"/>
  <c r="J3422" i="18"/>
  <c r="J3481" i="18"/>
  <c r="J3363" i="18"/>
  <c r="J3304" i="18"/>
  <c r="J3127" i="18"/>
  <c r="J3245" i="18"/>
  <c r="J3068" i="18"/>
  <c r="J2948" i="18"/>
  <c r="J3186" i="18"/>
  <c r="J2889" i="18"/>
  <c r="J3007" i="18"/>
  <c r="J2712" i="18"/>
  <c r="J2830" i="18"/>
  <c r="J2771" i="18"/>
  <c r="J2535" i="18"/>
  <c r="J2653" i="18"/>
  <c r="J2476" i="18"/>
  <c r="J2594" i="18"/>
  <c r="J2297" i="18"/>
  <c r="J2415" i="18"/>
  <c r="J2356" i="18"/>
  <c r="J2238" i="18"/>
  <c r="J2002" i="18"/>
  <c r="J2061" i="18"/>
  <c r="J2120" i="18"/>
  <c r="J1884" i="18"/>
  <c r="J1823" i="18"/>
  <c r="J2179" i="18"/>
  <c r="J1587" i="18"/>
  <c r="J1764" i="18"/>
  <c r="J1646" i="18"/>
  <c r="J1943" i="18"/>
  <c r="J1528" i="18"/>
  <c r="J1351" i="18"/>
  <c r="J1113" i="18"/>
  <c r="J1469" i="18"/>
  <c r="J1172" i="18"/>
  <c r="J1410" i="18"/>
  <c r="J1054" i="18"/>
  <c r="J877" i="18"/>
  <c r="J580" i="18"/>
  <c r="J1292" i="18"/>
  <c r="J700" i="18"/>
  <c r="J639" i="18"/>
  <c r="J1705" i="18"/>
  <c r="J1231" i="18"/>
  <c r="J936" i="18"/>
  <c r="J818" i="18"/>
  <c r="J521" i="18"/>
  <c r="J285" i="18"/>
  <c r="J344" i="18"/>
  <c r="J108" i="18"/>
  <c r="J995" i="18"/>
  <c r="J167" i="18"/>
  <c r="B47" i="18"/>
  <c r="J759" i="18"/>
  <c r="J403" i="18"/>
  <c r="J226" i="18"/>
  <c r="J49" i="18"/>
  <c r="M3650" i="18"/>
  <c r="N3650" i="18" s="1"/>
  <c r="O3650" i="18" s="1"/>
  <c r="P3650" i="18" s="1"/>
  <c r="Q3650" i="18" s="1"/>
  <c r="R3650" i="18" s="1"/>
  <c r="S3650" i="18" s="1"/>
  <c r="T3650" i="18" s="1"/>
  <c r="U3650" i="18" s="1"/>
  <c r="V3650" i="18" s="1"/>
  <c r="D3641" i="18"/>
  <c r="D3582" i="18"/>
  <c r="M3532" i="18"/>
  <c r="N3532" i="18" s="1"/>
  <c r="O3532" i="18" s="1"/>
  <c r="P3532" i="18" s="1"/>
  <c r="Q3532" i="18" s="1"/>
  <c r="R3532" i="18" s="1"/>
  <c r="S3532" i="18" s="1"/>
  <c r="T3532" i="18" s="1"/>
  <c r="U3532" i="18" s="1"/>
  <c r="V3532" i="18" s="1"/>
  <c r="M3591" i="18"/>
  <c r="N3591" i="18" s="1"/>
  <c r="O3591" i="18" s="1"/>
  <c r="P3591" i="18" s="1"/>
  <c r="Q3591" i="18" s="1"/>
  <c r="R3591" i="18" s="1"/>
  <c r="S3591" i="18" s="1"/>
  <c r="T3591" i="18" s="1"/>
  <c r="U3591" i="18" s="1"/>
  <c r="V3591" i="18" s="1"/>
  <c r="M3473" i="18"/>
  <c r="N3473" i="18" s="1"/>
  <c r="O3473" i="18" s="1"/>
  <c r="P3473" i="18" s="1"/>
  <c r="Q3473" i="18" s="1"/>
  <c r="R3473" i="18" s="1"/>
  <c r="S3473" i="18" s="1"/>
  <c r="T3473" i="18" s="1"/>
  <c r="U3473" i="18" s="1"/>
  <c r="V3473" i="18" s="1"/>
  <c r="D3464" i="18"/>
  <c r="D3405" i="18"/>
  <c r="D3523" i="18"/>
  <c r="M3414" i="18"/>
  <c r="N3414" i="18" s="1"/>
  <c r="O3414" i="18" s="1"/>
  <c r="P3414" i="18" s="1"/>
  <c r="Q3414" i="18" s="1"/>
  <c r="R3414" i="18" s="1"/>
  <c r="S3414" i="18" s="1"/>
  <c r="T3414" i="18" s="1"/>
  <c r="U3414" i="18" s="1"/>
  <c r="V3414" i="18" s="1"/>
  <c r="D3346" i="18"/>
  <c r="D3287" i="18"/>
  <c r="M3355" i="18"/>
  <c r="N3355" i="18" s="1"/>
  <c r="O3355" i="18" s="1"/>
  <c r="P3355" i="18" s="1"/>
  <c r="Q3355" i="18" s="1"/>
  <c r="R3355" i="18" s="1"/>
  <c r="S3355" i="18" s="1"/>
  <c r="T3355" i="18" s="1"/>
  <c r="U3355" i="18" s="1"/>
  <c r="V3355" i="18" s="1"/>
  <c r="M3296" i="18"/>
  <c r="N3296" i="18" s="1"/>
  <c r="O3296" i="18" s="1"/>
  <c r="P3296" i="18" s="1"/>
  <c r="Q3296" i="18" s="1"/>
  <c r="R3296" i="18" s="1"/>
  <c r="S3296" i="18" s="1"/>
  <c r="T3296" i="18" s="1"/>
  <c r="U3296" i="18" s="1"/>
  <c r="V3296" i="18" s="1"/>
  <c r="D3228" i="18"/>
  <c r="M3119" i="18"/>
  <c r="N3119" i="18" s="1"/>
  <c r="O3119" i="18" s="1"/>
  <c r="P3119" i="18" s="1"/>
  <c r="Q3119" i="18" s="1"/>
  <c r="R3119" i="18" s="1"/>
  <c r="S3119" i="18" s="1"/>
  <c r="T3119" i="18" s="1"/>
  <c r="U3119" i="18" s="1"/>
  <c r="V3119" i="18" s="1"/>
  <c r="M3237" i="18"/>
  <c r="N3237" i="18" s="1"/>
  <c r="O3237" i="18" s="1"/>
  <c r="P3237" i="18" s="1"/>
  <c r="Q3237" i="18" s="1"/>
  <c r="R3237" i="18" s="1"/>
  <c r="S3237" i="18" s="1"/>
  <c r="T3237" i="18" s="1"/>
  <c r="U3237" i="18" s="1"/>
  <c r="V3237" i="18" s="1"/>
  <c r="D3169" i="18"/>
  <c r="D3110" i="18"/>
  <c r="M3058" i="18"/>
  <c r="N3058" i="18" s="1"/>
  <c r="O3058" i="18" s="1"/>
  <c r="P3058" i="18" s="1"/>
  <c r="Q3058" i="18" s="1"/>
  <c r="R3058" i="18" s="1"/>
  <c r="S3058" i="18" s="1"/>
  <c r="T3058" i="18" s="1"/>
  <c r="U3058" i="18" s="1"/>
  <c r="V3058" i="18" s="1"/>
  <c r="D3049" i="18"/>
  <c r="M2940" i="18"/>
  <c r="N2940" i="18" s="1"/>
  <c r="O2940" i="18" s="1"/>
  <c r="P2940" i="18" s="1"/>
  <c r="Q2940" i="18" s="1"/>
  <c r="R2940" i="18" s="1"/>
  <c r="S2940" i="18" s="1"/>
  <c r="T2940" i="18" s="1"/>
  <c r="U2940" i="18" s="1"/>
  <c r="V2940" i="18" s="1"/>
  <c r="M3178" i="18"/>
  <c r="N3178" i="18" s="1"/>
  <c r="O3178" i="18" s="1"/>
  <c r="P3178" i="18" s="1"/>
  <c r="Q3178" i="18" s="1"/>
  <c r="R3178" i="18" s="1"/>
  <c r="S3178" i="18" s="1"/>
  <c r="T3178" i="18" s="1"/>
  <c r="U3178" i="18" s="1"/>
  <c r="V3178" i="18" s="1"/>
  <c r="D2990" i="18"/>
  <c r="M2999" i="18"/>
  <c r="N2999" i="18" s="1"/>
  <c r="O2999" i="18" s="1"/>
  <c r="P2999" i="18" s="1"/>
  <c r="Q2999" i="18" s="1"/>
  <c r="R2999" i="18" s="1"/>
  <c r="S2999" i="18" s="1"/>
  <c r="T2999" i="18" s="1"/>
  <c r="U2999" i="18" s="1"/>
  <c r="V2999" i="18" s="1"/>
  <c r="D2931" i="18"/>
  <c r="D2872" i="18"/>
  <c r="M2881" i="18"/>
  <c r="N2881" i="18" s="1"/>
  <c r="O2881" i="18" s="1"/>
  <c r="P2881" i="18" s="1"/>
  <c r="Q2881" i="18" s="1"/>
  <c r="R2881" i="18" s="1"/>
  <c r="S2881" i="18" s="1"/>
  <c r="T2881" i="18" s="1"/>
  <c r="U2881" i="18" s="1"/>
  <c r="V2881" i="18" s="1"/>
  <c r="M2704" i="18"/>
  <c r="N2704" i="18" s="1"/>
  <c r="O2704" i="18" s="1"/>
  <c r="P2704" i="18" s="1"/>
  <c r="Q2704" i="18" s="1"/>
  <c r="R2704" i="18" s="1"/>
  <c r="S2704" i="18" s="1"/>
  <c r="T2704" i="18" s="1"/>
  <c r="U2704" i="18" s="1"/>
  <c r="V2704" i="18" s="1"/>
  <c r="D2577" i="18"/>
  <c r="M2763" i="18"/>
  <c r="N2763" i="18" s="1"/>
  <c r="O2763" i="18" s="1"/>
  <c r="P2763" i="18" s="1"/>
  <c r="Q2763" i="18" s="1"/>
  <c r="R2763" i="18" s="1"/>
  <c r="S2763" i="18" s="1"/>
  <c r="T2763" i="18" s="1"/>
  <c r="U2763" i="18" s="1"/>
  <c r="V2763" i="18" s="1"/>
  <c r="D2636" i="18"/>
  <c r="M2822" i="18"/>
  <c r="N2822" i="18" s="1"/>
  <c r="O2822" i="18" s="1"/>
  <c r="P2822" i="18" s="1"/>
  <c r="Q2822" i="18" s="1"/>
  <c r="R2822" i="18" s="1"/>
  <c r="S2822" i="18" s="1"/>
  <c r="T2822" i="18" s="1"/>
  <c r="U2822" i="18" s="1"/>
  <c r="V2822" i="18" s="1"/>
  <c r="D2813" i="18"/>
  <c r="D2754" i="18"/>
  <c r="M2645" i="18"/>
  <c r="N2645" i="18" s="1"/>
  <c r="O2645" i="18" s="1"/>
  <c r="P2645" i="18" s="1"/>
  <c r="Q2645" i="18" s="1"/>
  <c r="R2645" i="18" s="1"/>
  <c r="S2645" i="18" s="1"/>
  <c r="T2645" i="18" s="1"/>
  <c r="U2645" i="18" s="1"/>
  <c r="V2645" i="18" s="1"/>
  <c r="D2518" i="18"/>
  <c r="D2457" i="18"/>
  <c r="D2695" i="18"/>
  <c r="M2586" i="18"/>
  <c r="N2586" i="18" s="1"/>
  <c r="O2586" i="18" s="1"/>
  <c r="P2586" i="18" s="1"/>
  <c r="Q2586" i="18" s="1"/>
  <c r="R2586" i="18" s="1"/>
  <c r="S2586" i="18" s="1"/>
  <c r="T2586" i="18" s="1"/>
  <c r="U2586" i="18" s="1"/>
  <c r="V2586" i="18" s="1"/>
  <c r="M2466" i="18"/>
  <c r="N2466" i="18" s="1"/>
  <c r="O2466" i="18" s="1"/>
  <c r="P2466" i="18" s="1"/>
  <c r="Q2466" i="18" s="1"/>
  <c r="R2466" i="18" s="1"/>
  <c r="S2466" i="18" s="1"/>
  <c r="T2466" i="18" s="1"/>
  <c r="U2466" i="18" s="1"/>
  <c r="V2466" i="18" s="1"/>
  <c r="M2527" i="18"/>
  <c r="N2527" i="18" s="1"/>
  <c r="O2527" i="18" s="1"/>
  <c r="P2527" i="18" s="1"/>
  <c r="Q2527" i="18" s="1"/>
  <c r="R2527" i="18" s="1"/>
  <c r="S2527" i="18" s="1"/>
  <c r="T2527" i="18" s="1"/>
  <c r="U2527" i="18" s="1"/>
  <c r="V2527" i="18" s="1"/>
  <c r="D2398" i="18"/>
  <c r="M2289" i="18"/>
  <c r="N2289" i="18" s="1"/>
  <c r="O2289" i="18" s="1"/>
  <c r="P2289" i="18" s="1"/>
  <c r="Q2289" i="18" s="1"/>
  <c r="R2289" i="18" s="1"/>
  <c r="S2289" i="18" s="1"/>
  <c r="T2289" i="18" s="1"/>
  <c r="U2289" i="18" s="1"/>
  <c r="V2289" i="18" s="1"/>
  <c r="M2348" i="18"/>
  <c r="N2348" i="18" s="1"/>
  <c r="O2348" i="18" s="1"/>
  <c r="P2348" i="18" s="1"/>
  <c r="Q2348" i="18" s="1"/>
  <c r="R2348" i="18" s="1"/>
  <c r="S2348" i="18" s="1"/>
  <c r="T2348" i="18" s="1"/>
  <c r="U2348" i="18" s="1"/>
  <c r="V2348" i="18" s="1"/>
  <c r="M2407" i="18"/>
  <c r="N2407" i="18" s="1"/>
  <c r="O2407" i="18" s="1"/>
  <c r="P2407" i="18" s="1"/>
  <c r="Q2407" i="18" s="1"/>
  <c r="R2407" i="18" s="1"/>
  <c r="S2407" i="18" s="1"/>
  <c r="T2407" i="18" s="1"/>
  <c r="U2407" i="18" s="1"/>
  <c r="V2407" i="18" s="1"/>
  <c r="D2280" i="18"/>
  <c r="M2230" i="18"/>
  <c r="N2230" i="18" s="1"/>
  <c r="O2230" i="18" s="1"/>
  <c r="P2230" i="18" s="1"/>
  <c r="Q2230" i="18" s="1"/>
  <c r="R2230" i="18" s="1"/>
  <c r="S2230" i="18" s="1"/>
  <c r="T2230" i="18" s="1"/>
  <c r="U2230" i="18" s="1"/>
  <c r="V2230" i="18" s="1"/>
  <c r="D2103" i="18"/>
  <c r="M1994" i="18"/>
  <c r="N1994" i="18" s="1"/>
  <c r="O1994" i="18" s="1"/>
  <c r="P1994" i="18" s="1"/>
  <c r="Q1994" i="18" s="1"/>
  <c r="R1994" i="18" s="1"/>
  <c r="S1994" i="18" s="1"/>
  <c r="T1994" i="18" s="1"/>
  <c r="U1994" i="18" s="1"/>
  <c r="V1994" i="18" s="1"/>
  <c r="D2339" i="18"/>
  <c r="D2162" i="18"/>
  <c r="M2053" i="18"/>
  <c r="N2053" i="18" s="1"/>
  <c r="O2053" i="18" s="1"/>
  <c r="P2053" i="18" s="1"/>
  <c r="Q2053" i="18" s="1"/>
  <c r="R2053" i="18" s="1"/>
  <c r="S2053" i="18" s="1"/>
  <c r="T2053" i="18" s="1"/>
  <c r="U2053" i="18" s="1"/>
  <c r="V2053" i="18" s="1"/>
  <c r="D1926" i="18"/>
  <c r="D1865" i="18"/>
  <c r="M2112" i="18"/>
  <c r="N2112" i="18" s="1"/>
  <c r="O2112" i="18" s="1"/>
  <c r="P2112" i="18" s="1"/>
  <c r="Q2112" i="18" s="1"/>
  <c r="R2112" i="18" s="1"/>
  <c r="S2112" i="18" s="1"/>
  <c r="T2112" i="18" s="1"/>
  <c r="U2112" i="18" s="1"/>
  <c r="V2112" i="18" s="1"/>
  <c r="D1985" i="18"/>
  <c r="M1815" i="18"/>
  <c r="N1815" i="18" s="1"/>
  <c r="O1815" i="18" s="1"/>
  <c r="P1815" i="18" s="1"/>
  <c r="Q1815" i="18" s="1"/>
  <c r="R1815" i="18" s="1"/>
  <c r="S1815" i="18" s="1"/>
  <c r="T1815" i="18" s="1"/>
  <c r="U1815" i="18" s="1"/>
  <c r="V1815" i="18" s="1"/>
  <c r="D2221" i="18"/>
  <c r="D2044" i="18"/>
  <c r="D1688" i="18"/>
  <c r="M1579" i="18"/>
  <c r="N1579" i="18" s="1"/>
  <c r="O1579" i="18" s="1"/>
  <c r="P1579" i="18" s="1"/>
  <c r="Q1579" i="18" s="1"/>
  <c r="R1579" i="18" s="1"/>
  <c r="S1579" i="18" s="1"/>
  <c r="T1579" i="18" s="1"/>
  <c r="U1579" i="18" s="1"/>
  <c r="V1579" i="18" s="1"/>
  <c r="M1935" i="18"/>
  <c r="N1935" i="18" s="1"/>
  <c r="O1935" i="18" s="1"/>
  <c r="P1935" i="18" s="1"/>
  <c r="Q1935" i="18" s="1"/>
  <c r="R1935" i="18" s="1"/>
  <c r="S1935" i="18" s="1"/>
  <c r="T1935" i="18" s="1"/>
  <c r="U1935" i="18" s="1"/>
  <c r="V1935" i="18" s="1"/>
  <c r="D1806" i="18"/>
  <c r="D1747" i="18"/>
  <c r="M1638" i="18"/>
  <c r="N1638" i="18" s="1"/>
  <c r="O1638" i="18" s="1"/>
  <c r="P1638" i="18" s="1"/>
  <c r="Q1638" i="18" s="1"/>
  <c r="R1638" i="18" s="1"/>
  <c r="S1638" i="18" s="1"/>
  <c r="T1638" i="18" s="1"/>
  <c r="U1638" i="18" s="1"/>
  <c r="V1638" i="18" s="1"/>
  <c r="D1511" i="18"/>
  <c r="M1874" i="18"/>
  <c r="N1874" i="18" s="1"/>
  <c r="O1874" i="18" s="1"/>
  <c r="P1874" i="18" s="1"/>
  <c r="Q1874" i="18" s="1"/>
  <c r="R1874" i="18" s="1"/>
  <c r="S1874" i="18" s="1"/>
  <c r="T1874" i="18" s="1"/>
  <c r="U1874" i="18" s="1"/>
  <c r="V1874" i="18" s="1"/>
  <c r="M1756" i="18"/>
  <c r="N1756" i="18" s="1"/>
  <c r="O1756" i="18" s="1"/>
  <c r="P1756" i="18" s="1"/>
  <c r="Q1756" i="18" s="1"/>
  <c r="R1756" i="18" s="1"/>
  <c r="S1756" i="18" s="1"/>
  <c r="T1756" i="18" s="1"/>
  <c r="U1756" i="18" s="1"/>
  <c r="V1756" i="18" s="1"/>
  <c r="D1629" i="18"/>
  <c r="M1520" i="18"/>
  <c r="N1520" i="18" s="1"/>
  <c r="O1520" i="18" s="1"/>
  <c r="P1520" i="18" s="1"/>
  <c r="Q1520" i="18" s="1"/>
  <c r="R1520" i="18" s="1"/>
  <c r="S1520" i="18" s="1"/>
  <c r="T1520" i="18" s="1"/>
  <c r="U1520" i="18" s="1"/>
  <c r="V1520" i="18" s="1"/>
  <c r="D1393" i="18"/>
  <c r="M1697" i="18"/>
  <c r="N1697" i="18" s="1"/>
  <c r="O1697" i="18" s="1"/>
  <c r="P1697" i="18" s="1"/>
  <c r="Q1697" i="18" s="1"/>
  <c r="R1697" i="18" s="1"/>
  <c r="S1697" i="18" s="1"/>
  <c r="T1697" i="18" s="1"/>
  <c r="U1697" i="18" s="1"/>
  <c r="V1697" i="18" s="1"/>
  <c r="M1461" i="18"/>
  <c r="N1461" i="18" s="1"/>
  <c r="O1461" i="18" s="1"/>
  <c r="P1461" i="18" s="1"/>
  <c r="Q1461" i="18" s="1"/>
  <c r="R1461" i="18" s="1"/>
  <c r="S1461" i="18" s="1"/>
  <c r="T1461" i="18" s="1"/>
  <c r="U1461" i="18" s="1"/>
  <c r="V1461" i="18" s="1"/>
  <c r="D1214" i="18"/>
  <c r="M1105" i="18"/>
  <c r="N1105" i="18" s="1"/>
  <c r="O1105" i="18" s="1"/>
  <c r="P1105" i="18" s="1"/>
  <c r="Q1105" i="18" s="1"/>
  <c r="R1105" i="18" s="1"/>
  <c r="S1105" i="18" s="1"/>
  <c r="T1105" i="18" s="1"/>
  <c r="U1105" i="18" s="1"/>
  <c r="V1105" i="18" s="1"/>
  <c r="M2171" i="18"/>
  <c r="N2171" i="18" s="1"/>
  <c r="O2171" i="18" s="1"/>
  <c r="P2171" i="18" s="1"/>
  <c r="Q2171" i="18" s="1"/>
  <c r="R2171" i="18" s="1"/>
  <c r="S2171" i="18" s="1"/>
  <c r="T2171" i="18" s="1"/>
  <c r="U2171" i="18" s="1"/>
  <c r="V2171" i="18" s="1"/>
  <c r="M1402" i="18"/>
  <c r="N1402" i="18" s="1"/>
  <c r="O1402" i="18" s="1"/>
  <c r="P1402" i="18" s="1"/>
  <c r="Q1402" i="18" s="1"/>
  <c r="R1402" i="18" s="1"/>
  <c r="S1402" i="18" s="1"/>
  <c r="T1402" i="18" s="1"/>
  <c r="U1402" i="18" s="1"/>
  <c r="V1402" i="18" s="1"/>
  <c r="D1273" i="18"/>
  <c r="M1164" i="18"/>
  <c r="N1164" i="18" s="1"/>
  <c r="O1164" i="18" s="1"/>
  <c r="P1164" i="18" s="1"/>
  <c r="Q1164" i="18" s="1"/>
  <c r="R1164" i="18" s="1"/>
  <c r="S1164" i="18" s="1"/>
  <c r="T1164" i="18" s="1"/>
  <c r="U1164" i="18" s="1"/>
  <c r="V1164" i="18" s="1"/>
  <c r="D1452" i="18"/>
  <c r="M1282" i="18"/>
  <c r="N1282" i="18" s="1"/>
  <c r="O1282" i="18" s="1"/>
  <c r="P1282" i="18" s="1"/>
  <c r="Q1282" i="18" s="1"/>
  <c r="R1282" i="18" s="1"/>
  <c r="S1282" i="18" s="1"/>
  <c r="T1282" i="18" s="1"/>
  <c r="U1282" i="18" s="1"/>
  <c r="V1282" i="18" s="1"/>
  <c r="D1155" i="18"/>
  <c r="M1046" i="18"/>
  <c r="N1046" i="18" s="1"/>
  <c r="O1046" i="18" s="1"/>
  <c r="P1046" i="18" s="1"/>
  <c r="Q1046" i="18" s="1"/>
  <c r="R1046" i="18" s="1"/>
  <c r="S1046" i="18" s="1"/>
  <c r="T1046" i="18" s="1"/>
  <c r="U1046" i="18" s="1"/>
  <c r="V1046" i="18" s="1"/>
  <c r="D919" i="18"/>
  <c r="D1570" i="18"/>
  <c r="M987" i="18"/>
  <c r="N987" i="18" s="1"/>
  <c r="O987" i="18" s="1"/>
  <c r="P987" i="18" s="1"/>
  <c r="Q987" i="18" s="1"/>
  <c r="R987" i="18" s="1"/>
  <c r="S987" i="18" s="1"/>
  <c r="T987" i="18" s="1"/>
  <c r="U987" i="18" s="1"/>
  <c r="V987" i="18" s="1"/>
  <c r="M869" i="18"/>
  <c r="N869" i="18" s="1"/>
  <c r="O869" i="18" s="1"/>
  <c r="P869" i="18" s="1"/>
  <c r="Q869" i="18" s="1"/>
  <c r="R869" i="18" s="1"/>
  <c r="S869" i="18" s="1"/>
  <c r="T869" i="18" s="1"/>
  <c r="U869" i="18" s="1"/>
  <c r="V869" i="18" s="1"/>
  <c r="D742" i="18"/>
  <c r="D681" i="18"/>
  <c r="M572" i="18"/>
  <c r="N572" i="18" s="1"/>
  <c r="O572" i="18" s="1"/>
  <c r="P572" i="18" s="1"/>
  <c r="Q572" i="18" s="1"/>
  <c r="R572" i="18" s="1"/>
  <c r="S572" i="18" s="1"/>
  <c r="T572" i="18" s="1"/>
  <c r="U572" i="18" s="1"/>
  <c r="V572" i="18" s="1"/>
  <c r="D1334" i="18"/>
  <c r="M1223" i="18"/>
  <c r="N1223" i="18" s="1"/>
  <c r="O1223" i="18" s="1"/>
  <c r="P1223" i="18" s="1"/>
  <c r="Q1223" i="18" s="1"/>
  <c r="R1223" i="18" s="1"/>
  <c r="S1223" i="18" s="1"/>
  <c r="T1223" i="18" s="1"/>
  <c r="U1223" i="18" s="1"/>
  <c r="V1223" i="18" s="1"/>
  <c r="M928" i="18"/>
  <c r="N928" i="18" s="1"/>
  <c r="O928" i="18" s="1"/>
  <c r="P928" i="18" s="1"/>
  <c r="Q928" i="18" s="1"/>
  <c r="R928" i="18" s="1"/>
  <c r="S928" i="18" s="1"/>
  <c r="T928" i="18" s="1"/>
  <c r="U928" i="18" s="1"/>
  <c r="V928" i="18" s="1"/>
  <c r="D801" i="18"/>
  <c r="M631" i="18"/>
  <c r="N631" i="18" s="1"/>
  <c r="O631" i="18" s="1"/>
  <c r="P631" i="18" s="1"/>
  <c r="Q631" i="18" s="1"/>
  <c r="R631" i="18" s="1"/>
  <c r="S631" i="18" s="1"/>
  <c r="T631" i="18" s="1"/>
  <c r="U631" i="18" s="1"/>
  <c r="V631" i="18" s="1"/>
  <c r="D1096" i="18"/>
  <c r="D978" i="18"/>
  <c r="M810" i="18"/>
  <c r="N810" i="18" s="1"/>
  <c r="O810" i="18" s="1"/>
  <c r="P810" i="18" s="1"/>
  <c r="Q810" i="18" s="1"/>
  <c r="R810" i="18" s="1"/>
  <c r="S810" i="18" s="1"/>
  <c r="T810" i="18" s="1"/>
  <c r="U810" i="18" s="1"/>
  <c r="V810" i="18" s="1"/>
  <c r="D622" i="18"/>
  <c r="M513" i="18"/>
  <c r="N513" i="18" s="1"/>
  <c r="O513" i="18" s="1"/>
  <c r="P513" i="18" s="1"/>
  <c r="Q513" i="18" s="1"/>
  <c r="R513" i="18" s="1"/>
  <c r="S513" i="18" s="1"/>
  <c r="T513" i="18" s="1"/>
  <c r="U513" i="18" s="1"/>
  <c r="V513" i="18" s="1"/>
  <c r="D386" i="18"/>
  <c r="M277" i="18"/>
  <c r="N277" i="18" s="1"/>
  <c r="O277" i="18" s="1"/>
  <c r="P277" i="18" s="1"/>
  <c r="Q277" i="18" s="1"/>
  <c r="R277" i="18" s="1"/>
  <c r="S277" i="18" s="1"/>
  <c r="T277" i="18" s="1"/>
  <c r="U277" i="18" s="1"/>
  <c r="V277" i="18" s="1"/>
  <c r="D860" i="18"/>
  <c r="M454" i="18"/>
  <c r="N454" i="18" s="1"/>
  <c r="O454" i="18" s="1"/>
  <c r="P454" i="18" s="1"/>
  <c r="Q454" i="18" s="1"/>
  <c r="R454" i="18" s="1"/>
  <c r="S454" i="18" s="1"/>
  <c r="T454" i="18" s="1"/>
  <c r="U454" i="18" s="1"/>
  <c r="V454" i="18" s="1"/>
  <c r="D209" i="18"/>
  <c r="M100" i="18"/>
  <c r="N100" i="18" s="1"/>
  <c r="O100" i="18" s="1"/>
  <c r="P100" i="18" s="1"/>
  <c r="Q100" i="18" s="1"/>
  <c r="R100" i="18" s="1"/>
  <c r="S100" i="18" s="1"/>
  <c r="T100" i="18" s="1"/>
  <c r="U100" i="18" s="1"/>
  <c r="V100" i="18" s="1"/>
  <c r="F3" i="18"/>
  <c r="F5" i="18" s="1"/>
  <c r="D1037" i="18"/>
  <c r="M751" i="18"/>
  <c r="N751" i="18" s="1"/>
  <c r="O751" i="18" s="1"/>
  <c r="P751" i="18" s="1"/>
  <c r="Q751" i="18" s="1"/>
  <c r="R751" i="18" s="1"/>
  <c r="S751" i="18" s="1"/>
  <c r="T751" i="18" s="1"/>
  <c r="U751" i="18" s="1"/>
  <c r="V751" i="18" s="1"/>
  <c r="D563" i="18"/>
  <c r="D504" i="18"/>
  <c r="M395" i="18"/>
  <c r="N395" i="18" s="1"/>
  <c r="O395" i="18" s="1"/>
  <c r="P395" i="18" s="1"/>
  <c r="Q395" i="18" s="1"/>
  <c r="R395" i="18" s="1"/>
  <c r="S395" i="18" s="1"/>
  <c r="T395" i="18" s="1"/>
  <c r="U395" i="18" s="1"/>
  <c r="V395" i="18" s="1"/>
  <c r="M159" i="18"/>
  <c r="N159" i="18" s="1"/>
  <c r="O159" i="18" s="1"/>
  <c r="P159" i="18" s="1"/>
  <c r="Q159" i="18" s="1"/>
  <c r="R159" i="18" s="1"/>
  <c r="S159" i="18" s="1"/>
  <c r="T159" i="18" s="1"/>
  <c r="U159" i="18" s="1"/>
  <c r="V159" i="18" s="1"/>
  <c r="M690" i="18"/>
  <c r="N690" i="18" s="1"/>
  <c r="O690" i="18" s="1"/>
  <c r="P690" i="18" s="1"/>
  <c r="Q690" i="18" s="1"/>
  <c r="R690" i="18" s="1"/>
  <c r="S690" i="18" s="1"/>
  <c r="T690" i="18" s="1"/>
  <c r="U690" i="18" s="1"/>
  <c r="V690" i="18" s="1"/>
  <c r="D445" i="18"/>
  <c r="D268" i="18"/>
  <c r="D150" i="18"/>
  <c r="BA3650" i="18"/>
  <c r="BB3650" i="18" s="1"/>
  <c r="BC3650" i="18" s="1"/>
  <c r="BD3650" i="18" s="1"/>
  <c r="BE3650" i="18" s="1"/>
  <c r="BF3650" i="18" s="1"/>
  <c r="BG3650" i="18" s="1"/>
  <c r="BH3650" i="18" s="1"/>
  <c r="BI3650" i="18" s="1"/>
  <c r="BJ3650" i="18" s="1"/>
  <c r="H3582" i="18"/>
  <c r="H3641" i="18"/>
  <c r="BA3591" i="18"/>
  <c r="BB3591" i="18" s="1"/>
  <c r="BC3591" i="18" s="1"/>
  <c r="BD3591" i="18" s="1"/>
  <c r="BE3591" i="18" s="1"/>
  <c r="BF3591" i="18" s="1"/>
  <c r="BG3591" i="18" s="1"/>
  <c r="BH3591" i="18" s="1"/>
  <c r="BI3591" i="18" s="1"/>
  <c r="BJ3591" i="18" s="1"/>
  <c r="BA3532" i="18"/>
  <c r="BB3532" i="18" s="1"/>
  <c r="BC3532" i="18" s="1"/>
  <c r="BD3532" i="18" s="1"/>
  <c r="BE3532" i="18" s="1"/>
  <c r="BF3532" i="18" s="1"/>
  <c r="BG3532" i="18" s="1"/>
  <c r="BH3532" i="18" s="1"/>
  <c r="BI3532" i="18" s="1"/>
  <c r="BJ3532" i="18" s="1"/>
  <c r="H3523" i="18"/>
  <c r="BA3473" i="18"/>
  <c r="BB3473" i="18" s="1"/>
  <c r="BC3473" i="18" s="1"/>
  <c r="BD3473" i="18" s="1"/>
  <c r="BE3473" i="18" s="1"/>
  <c r="BF3473" i="18" s="1"/>
  <c r="BG3473" i="18" s="1"/>
  <c r="BH3473" i="18" s="1"/>
  <c r="BI3473" i="18" s="1"/>
  <c r="BJ3473" i="18" s="1"/>
  <c r="H3464" i="18"/>
  <c r="H3405" i="18"/>
  <c r="BA3414" i="18"/>
  <c r="BB3414" i="18" s="1"/>
  <c r="BC3414" i="18" s="1"/>
  <c r="BD3414" i="18" s="1"/>
  <c r="BE3414" i="18" s="1"/>
  <c r="BF3414" i="18" s="1"/>
  <c r="BG3414" i="18" s="1"/>
  <c r="BH3414" i="18" s="1"/>
  <c r="BI3414" i="18" s="1"/>
  <c r="BJ3414" i="18" s="1"/>
  <c r="H3287" i="18"/>
  <c r="BA3355" i="18"/>
  <c r="BB3355" i="18" s="1"/>
  <c r="BC3355" i="18" s="1"/>
  <c r="BD3355" i="18" s="1"/>
  <c r="BE3355" i="18" s="1"/>
  <c r="BF3355" i="18" s="1"/>
  <c r="BG3355" i="18" s="1"/>
  <c r="BH3355" i="18" s="1"/>
  <c r="BI3355" i="18" s="1"/>
  <c r="BJ3355" i="18" s="1"/>
  <c r="BA3296" i="18"/>
  <c r="BB3296" i="18" s="1"/>
  <c r="BC3296" i="18" s="1"/>
  <c r="BD3296" i="18" s="1"/>
  <c r="BE3296" i="18" s="1"/>
  <c r="BF3296" i="18" s="1"/>
  <c r="BG3296" i="18" s="1"/>
  <c r="BH3296" i="18" s="1"/>
  <c r="BI3296" i="18" s="1"/>
  <c r="BJ3296" i="18" s="1"/>
  <c r="H3228" i="18"/>
  <c r="BA3119" i="18"/>
  <c r="BB3119" i="18" s="1"/>
  <c r="BC3119" i="18" s="1"/>
  <c r="BD3119" i="18" s="1"/>
  <c r="BE3119" i="18" s="1"/>
  <c r="BF3119" i="18" s="1"/>
  <c r="BG3119" i="18" s="1"/>
  <c r="BH3119" i="18" s="1"/>
  <c r="BI3119" i="18" s="1"/>
  <c r="BJ3119" i="18" s="1"/>
  <c r="BA3237" i="18"/>
  <c r="BB3237" i="18" s="1"/>
  <c r="BC3237" i="18" s="1"/>
  <c r="BD3237" i="18" s="1"/>
  <c r="BE3237" i="18" s="1"/>
  <c r="BF3237" i="18" s="1"/>
  <c r="BG3237" i="18" s="1"/>
  <c r="BH3237" i="18" s="1"/>
  <c r="BI3237" i="18" s="1"/>
  <c r="BJ3237" i="18" s="1"/>
  <c r="H3169" i="18"/>
  <c r="BA2940" i="18"/>
  <c r="BB2940" i="18" s="1"/>
  <c r="BC2940" i="18" s="1"/>
  <c r="BD2940" i="18" s="1"/>
  <c r="BE2940" i="18" s="1"/>
  <c r="BF2940" i="18" s="1"/>
  <c r="BG2940" i="18" s="1"/>
  <c r="BH2940" i="18" s="1"/>
  <c r="BI2940" i="18" s="1"/>
  <c r="BJ2940" i="18" s="1"/>
  <c r="BA3178" i="18"/>
  <c r="BB3178" i="18" s="1"/>
  <c r="BC3178" i="18" s="1"/>
  <c r="BD3178" i="18" s="1"/>
  <c r="BE3178" i="18" s="1"/>
  <c r="BF3178" i="18" s="1"/>
  <c r="BG3178" i="18" s="1"/>
  <c r="BH3178" i="18" s="1"/>
  <c r="BI3178" i="18" s="1"/>
  <c r="BJ3178" i="18" s="1"/>
  <c r="H2990" i="18"/>
  <c r="H3049" i="18"/>
  <c r="BA2999" i="18"/>
  <c r="BB2999" i="18" s="1"/>
  <c r="BC2999" i="18" s="1"/>
  <c r="BD2999" i="18" s="1"/>
  <c r="BE2999" i="18" s="1"/>
  <c r="BF2999" i="18" s="1"/>
  <c r="BG2999" i="18" s="1"/>
  <c r="BH2999" i="18" s="1"/>
  <c r="BI2999" i="18" s="1"/>
  <c r="BJ2999" i="18" s="1"/>
  <c r="H3110" i="18"/>
  <c r="BA3058" i="18"/>
  <c r="BB3058" i="18" s="1"/>
  <c r="BC3058" i="18" s="1"/>
  <c r="BD3058" i="18" s="1"/>
  <c r="BE3058" i="18" s="1"/>
  <c r="BF3058" i="18" s="1"/>
  <c r="BG3058" i="18" s="1"/>
  <c r="BH3058" i="18" s="1"/>
  <c r="BI3058" i="18" s="1"/>
  <c r="BJ3058" i="18" s="1"/>
  <c r="H2872" i="18"/>
  <c r="H2931" i="18"/>
  <c r="BA2881" i="18"/>
  <c r="BB2881" i="18" s="1"/>
  <c r="BC2881" i="18" s="1"/>
  <c r="BD2881" i="18" s="1"/>
  <c r="BE2881" i="18" s="1"/>
  <c r="BF2881" i="18" s="1"/>
  <c r="BG2881" i="18" s="1"/>
  <c r="BH2881" i="18" s="1"/>
  <c r="BI2881" i="18" s="1"/>
  <c r="BJ2881" i="18" s="1"/>
  <c r="H2813" i="18"/>
  <c r="BA2704" i="18"/>
  <c r="BB2704" i="18" s="1"/>
  <c r="BC2704" i="18" s="1"/>
  <c r="BD2704" i="18" s="1"/>
  <c r="BE2704" i="18" s="1"/>
  <c r="BF2704" i="18" s="1"/>
  <c r="BG2704" i="18" s="1"/>
  <c r="BH2704" i="18" s="1"/>
  <c r="BI2704" i="18" s="1"/>
  <c r="BJ2704" i="18" s="1"/>
  <c r="H2577" i="18"/>
  <c r="BA2822" i="18"/>
  <c r="BB2822" i="18" s="1"/>
  <c r="BC2822" i="18" s="1"/>
  <c r="BD2822" i="18" s="1"/>
  <c r="BE2822" i="18" s="1"/>
  <c r="BF2822" i="18" s="1"/>
  <c r="BG2822" i="18" s="1"/>
  <c r="BH2822" i="18" s="1"/>
  <c r="BI2822" i="18" s="1"/>
  <c r="BJ2822" i="18" s="1"/>
  <c r="BA2763" i="18"/>
  <c r="BB2763" i="18" s="1"/>
  <c r="BC2763" i="18" s="1"/>
  <c r="BD2763" i="18" s="1"/>
  <c r="BE2763" i="18" s="1"/>
  <c r="BF2763" i="18" s="1"/>
  <c r="BG2763" i="18" s="1"/>
  <c r="BH2763" i="18" s="1"/>
  <c r="BI2763" i="18" s="1"/>
  <c r="BJ2763" i="18" s="1"/>
  <c r="H2636" i="18"/>
  <c r="H2754" i="18"/>
  <c r="BA2645" i="18"/>
  <c r="BB2645" i="18" s="1"/>
  <c r="BC2645" i="18" s="1"/>
  <c r="BD2645" i="18" s="1"/>
  <c r="BE2645" i="18" s="1"/>
  <c r="BF2645" i="18" s="1"/>
  <c r="BG2645" i="18" s="1"/>
  <c r="BH2645" i="18" s="1"/>
  <c r="BI2645" i="18" s="1"/>
  <c r="BJ2645" i="18" s="1"/>
  <c r="H2518" i="18"/>
  <c r="H2457" i="18"/>
  <c r="H2695" i="18"/>
  <c r="H3346" i="18"/>
  <c r="BA2586" i="18"/>
  <c r="BB2586" i="18" s="1"/>
  <c r="BC2586" i="18" s="1"/>
  <c r="BD2586" i="18" s="1"/>
  <c r="BE2586" i="18" s="1"/>
  <c r="BF2586" i="18" s="1"/>
  <c r="BG2586" i="18" s="1"/>
  <c r="BH2586" i="18" s="1"/>
  <c r="BI2586" i="18" s="1"/>
  <c r="BJ2586" i="18" s="1"/>
  <c r="BA2527" i="18"/>
  <c r="BB2527" i="18" s="1"/>
  <c r="BC2527" i="18" s="1"/>
  <c r="BD2527" i="18" s="1"/>
  <c r="BE2527" i="18" s="1"/>
  <c r="BF2527" i="18" s="1"/>
  <c r="BG2527" i="18" s="1"/>
  <c r="BH2527" i="18" s="1"/>
  <c r="BI2527" i="18" s="1"/>
  <c r="BJ2527" i="18" s="1"/>
  <c r="H2398" i="18"/>
  <c r="BA2289" i="18"/>
  <c r="BB2289" i="18" s="1"/>
  <c r="BC2289" i="18" s="1"/>
  <c r="BD2289" i="18" s="1"/>
  <c r="BE2289" i="18" s="1"/>
  <c r="BF2289" i="18" s="1"/>
  <c r="BG2289" i="18" s="1"/>
  <c r="BH2289" i="18" s="1"/>
  <c r="BI2289" i="18" s="1"/>
  <c r="BJ2289" i="18" s="1"/>
  <c r="BA2466" i="18"/>
  <c r="BB2466" i="18" s="1"/>
  <c r="BC2466" i="18" s="1"/>
  <c r="BD2466" i="18" s="1"/>
  <c r="BE2466" i="18" s="1"/>
  <c r="BF2466" i="18" s="1"/>
  <c r="BG2466" i="18" s="1"/>
  <c r="BH2466" i="18" s="1"/>
  <c r="BI2466" i="18" s="1"/>
  <c r="BJ2466" i="18" s="1"/>
  <c r="BA2348" i="18"/>
  <c r="BB2348" i="18" s="1"/>
  <c r="BC2348" i="18" s="1"/>
  <c r="BD2348" i="18" s="1"/>
  <c r="BE2348" i="18" s="1"/>
  <c r="BF2348" i="18" s="1"/>
  <c r="BG2348" i="18" s="1"/>
  <c r="BH2348" i="18" s="1"/>
  <c r="BI2348" i="18" s="1"/>
  <c r="BJ2348" i="18" s="1"/>
  <c r="BA2407" i="18"/>
  <c r="BB2407" i="18" s="1"/>
  <c r="BC2407" i="18" s="1"/>
  <c r="BD2407" i="18" s="1"/>
  <c r="BE2407" i="18" s="1"/>
  <c r="BF2407" i="18" s="1"/>
  <c r="BG2407" i="18" s="1"/>
  <c r="BH2407" i="18" s="1"/>
  <c r="BI2407" i="18" s="1"/>
  <c r="BJ2407" i="18" s="1"/>
  <c r="H2280" i="18"/>
  <c r="H2339" i="18"/>
  <c r="BA2230" i="18"/>
  <c r="BB2230" i="18" s="1"/>
  <c r="BC2230" i="18" s="1"/>
  <c r="BD2230" i="18" s="1"/>
  <c r="BE2230" i="18" s="1"/>
  <c r="BF2230" i="18" s="1"/>
  <c r="BG2230" i="18" s="1"/>
  <c r="BH2230" i="18" s="1"/>
  <c r="BI2230" i="18" s="1"/>
  <c r="BJ2230" i="18" s="1"/>
  <c r="H2221" i="18"/>
  <c r="H2103" i="18"/>
  <c r="BA1994" i="18"/>
  <c r="BB1994" i="18" s="1"/>
  <c r="BC1994" i="18" s="1"/>
  <c r="BD1994" i="18" s="1"/>
  <c r="BE1994" i="18" s="1"/>
  <c r="BF1994" i="18" s="1"/>
  <c r="BG1994" i="18" s="1"/>
  <c r="BH1994" i="18" s="1"/>
  <c r="BI1994" i="18" s="1"/>
  <c r="BJ1994" i="18" s="1"/>
  <c r="H2162" i="18"/>
  <c r="BA2053" i="18"/>
  <c r="BB2053" i="18" s="1"/>
  <c r="BC2053" i="18" s="1"/>
  <c r="BD2053" i="18" s="1"/>
  <c r="BE2053" i="18" s="1"/>
  <c r="BF2053" i="18" s="1"/>
  <c r="BG2053" i="18" s="1"/>
  <c r="BH2053" i="18" s="1"/>
  <c r="BI2053" i="18" s="1"/>
  <c r="BJ2053" i="18" s="1"/>
  <c r="H1926" i="18"/>
  <c r="H1865" i="18"/>
  <c r="BA2112" i="18"/>
  <c r="BB2112" i="18" s="1"/>
  <c r="BC2112" i="18" s="1"/>
  <c r="BD2112" i="18" s="1"/>
  <c r="BE2112" i="18" s="1"/>
  <c r="BF2112" i="18" s="1"/>
  <c r="BG2112" i="18" s="1"/>
  <c r="BH2112" i="18" s="1"/>
  <c r="BI2112" i="18" s="1"/>
  <c r="BJ2112" i="18" s="1"/>
  <c r="H1985" i="18"/>
  <c r="BA1815" i="18"/>
  <c r="BB1815" i="18" s="1"/>
  <c r="BC1815" i="18" s="1"/>
  <c r="BD1815" i="18" s="1"/>
  <c r="BE1815" i="18" s="1"/>
  <c r="BF1815" i="18" s="1"/>
  <c r="BG1815" i="18" s="1"/>
  <c r="BH1815" i="18" s="1"/>
  <c r="BI1815" i="18" s="1"/>
  <c r="BJ1815" i="18" s="1"/>
  <c r="BA2171" i="18"/>
  <c r="BB2171" i="18" s="1"/>
  <c r="BC2171" i="18" s="1"/>
  <c r="BD2171" i="18" s="1"/>
  <c r="BE2171" i="18" s="1"/>
  <c r="BF2171" i="18" s="1"/>
  <c r="BG2171" i="18" s="1"/>
  <c r="BH2171" i="18" s="1"/>
  <c r="BI2171" i="18" s="1"/>
  <c r="BJ2171" i="18" s="1"/>
  <c r="H1688" i="18"/>
  <c r="BA1579" i="18"/>
  <c r="BB1579" i="18" s="1"/>
  <c r="BC1579" i="18" s="1"/>
  <c r="BD1579" i="18" s="1"/>
  <c r="BE1579" i="18" s="1"/>
  <c r="BF1579" i="18" s="1"/>
  <c r="BG1579" i="18" s="1"/>
  <c r="BH1579" i="18" s="1"/>
  <c r="BI1579" i="18" s="1"/>
  <c r="BJ1579" i="18" s="1"/>
  <c r="BA1874" i="18"/>
  <c r="BB1874" i="18" s="1"/>
  <c r="BC1874" i="18" s="1"/>
  <c r="BD1874" i="18" s="1"/>
  <c r="BE1874" i="18" s="1"/>
  <c r="BF1874" i="18" s="1"/>
  <c r="BG1874" i="18" s="1"/>
  <c r="BH1874" i="18" s="1"/>
  <c r="BI1874" i="18" s="1"/>
  <c r="BJ1874" i="18" s="1"/>
  <c r="H1747" i="18"/>
  <c r="BA1638" i="18"/>
  <c r="BB1638" i="18" s="1"/>
  <c r="BC1638" i="18" s="1"/>
  <c r="BD1638" i="18" s="1"/>
  <c r="BE1638" i="18" s="1"/>
  <c r="BF1638" i="18" s="1"/>
  <c r="BG1638" i="18" s="1"/>
  <c r="BH1638" i="18" s="1"/>
  <c r="BI1638" i="18" s="1"/>
  <c r="BJ1638" i="18" s="1"/>
  <c r="H1511" i="18"/>
  <c r="H2044" i="18"/>
  <c r="BA1935" i="18"/>
  <c r="BB1935" i="18" s="1"/>
  <c r="BC1935" i="18" s="1"/>
  <c r="BD1935" i="18" s="1"/>
  <c r="BE1935" i="18" s="1"/>
  <c r="BF1935" i="18" s="1"/>
  <c r="BG1935" i="18" s="1"/>
  <c r="BH1935" i="18" s="1"/>
  <c r="BI1935" i="18" s="1"/>
  <c r="BJ1935" i="18" s="1"/>
  <c r="BA1756" i="18"/>
  <c r="BB1756" i="18" s="1"/>
  <c r="BC1756" i="18" s="1"/>
  <c r="BD1756" i="18" s="1"/>
  <c r="BE1756" i="18" s="1"/>
  <c r="BF1756" i="18" s="1"/>
  <c r="BG1756" i="18" s="1"/>
  <c r="BH1756" i="18" s="1"/>
  <c r="BI1756" i="18" s="1"/>
  <c r="BJ1756" i="18" s="1"/>
  <c r="H1629" i="18"/>
  <c r="BA1520" i="18"/>
  <c r="BB1520" i="18" s="1"/>
  <c r="BC1520" i="18" s="1"/>
  <c r="BD1520" i="18" s="1"/>
  <c r="BE1520" i="18" s="1"/>
  <c r="BF1520" i="18" s="1"/>
  <c r="BG1520" i="18" s="1"/>
  <c r="BH1520" i="18" s="1"/>
  <c r="BI1520" i="18" s="1"/>
  <c r="BJ1520" i="18" s="1"/>
  <c r="H1393" i="18"/>
  <c r="H1452" i="18"/>
  <c r="BA1343" i="18"/>
  <c r="BB1343" i="18" s="1"/>
  <c r="BC1343" i="18" s="1"/>
  <c r="BD1343" i="18" s="1"/>
  <c r="BE1343" i="18" s="1"/>
  <c r="BF1343" i="18" s="1"/>
  <c r="BG1343" i="18" s="1"/>
  <c r="BH1343" i="18" s="1"/>
  <c r="BI1343" i="18" s="1"/>
  <c r="BJ1343" i="18" s="1"/>
  <c r="H1214" i="18"/>
  <c r="BA1105" i="18"/>
  <c r="BB1105" i="18" s="1"/>
  <c r="BC1105" i="18" s="1"/>
  <c r="BD1105" i="18" s="1"/>
  <c r="BE1105" i="18" s="1"/>
  <c r="BF1105" i="18" s="1"/>
  <c r="BG1105" i="18" s="1"/>
  <c r="BH1105" i="18" s="1"/>
  <c r="BI1105" i="18" s="1"/>
  <c r="BJ1105" i="18" s="1"/>
  <c r="H1806" i="18"/>
  <c r="H1570" i="18"/>
  <c r="H1273" i="18"/>
  <c r="BA1164" i="18"/>
  <c r="BB1164" i="18" s="1"/>
  <c r="BC1164" i="18" s="1"/>
  <c r="BD1164" i="18" s="1"/>
  <c r="BE1164" i="18" s="1"/>
  <c r="BF1164" i="18" s="1"/>
  <c r="BG1164" i="18" s="1"/>
  <c r="BH1164" i="18" s="1"/>
  <c r="BI1164" i="18" s="1"/>
  <c r="BJ1164" i="18" s="1"/>
  <c r="BA1402" i="18"/>
  <c r="BB1402" i="18" s="1"/>
  <c r="BC1402" i="18" s="1"/>
  <c r="BD1402" i="18" s="1"/>
  <c r="BE1402" i="18" s="1"/>
  <c r="BF1402" i="18" s="1"/>
  <c r="BG1402" i="18" s="1"/>
  <c r="BH1402" i="18" s="1"/>
  <c r="BI1402" i="18" s="1"/>
  <c r="BJ1402" i="18" s="1"/>
  <c r="H1334" i="18"/>
  <c r="BA1282" i="18"/>
  <c r="BB1282" i="18" s="1"/>
  <c r="BC1282" i="18" s="1"/>
  <c r="BD1282" i="18" s="1"/>
  <c r="BE1282" i="18" s="1"/>
  <c r="BF1282" i="18" s="1"/>
  <c r="BG1282" i="18" s="1"/>
  <c r="BH1282" i="18" s="1"/>
  <c r="BI1282" i="18" s="1"/>
  <c r="BJ1282" i="18" s="1"/>
  <c r="H1155" i="18"/>
  <c r="BA1046" i="18"/>
  <c r="BB1046" i="18" s="1"/>
  <c r="BC1046" i="18" s="1"/>
  <c r="BD1046" i="18" s="1"/>
  <c r="BE1046" i="18" s="1"/>
  <c r="BF1046" i="18" s="1"/>
  <c r="BG1046" i="18" s="1"/>
  <c r="BH1046" i="18" s="1"/>
  <c r="BI1046" i="18" s="1"/>
  <c r="BJ1046" i="18" s="1"/>
  <c r="H919" i="18"/>
  <c r="H978" i="18"/>
  <c r="BA869" i="18"/>
  <c r="BB869" i="18" s="1"/>
  <c r="BC869" i="18" s="1"/>
  <c r="BD869" i="18" s="1"/>
  <c r="BE869" i="18" s="1"/>
  <c r="BF869" i="18" s="1"/>
  <c r="BG869" i="18" s="1"/>
  <c r="BH869" i="18" s="1"/>
  <c r="BI869" i="18" s="1"/>
  <c r="BJ869" i="18" s="1"/>
  <c r="H742" i="18"/>
  <c r="H681" i="18"/>
  <c r="BA572" i="18"/>
  <c r="BB572" i="18" s="1"/>
  <c r="BC572" i="18" s="1"/>
  <c r="BD572" i="18" s="1"/>
  <c r="BE572" i="18" s="1"/>
  <c r="BF572" i="18" s="1"/>
  <c r="BG572" i="18" s="1"/>
  <c r="BH572" i="18" s="1"/>
  <c r="BI572" i="18" s="1"/>
  <c r="BJ572" i="18" s="1"/>
  <c r="H801" i="18"/>
  <c r="BA631" i="18"/>
  <c r="BB631" i="18" s="1"/>
  <c r="BC631" i="18" s="1"/>
  <c r="BD631" i="18" s="1"/>
  <c r="BE631" i="18" s="1"/>
  <c r="BF631" i="18" s="1"/>
  <c r="BG631" i="18" s="1"/>
  <c r="BH631" i="18" s="1"/>
  <c r="BI631" i="18" s="1"/>
  <c r="BJ631" i="18" s="1"/>
  <c r="BA1697" i="18"/>
  <c r="BB1697" i="18" s="1"/>
  <c r="BC1697" i="18" s="1"/>
  <c r="BD1697" i="18" s="1"/>
  <c r="BE1697" i="18" s="1"/>
  <c r="BF1697" i="18" s="1"/>
  <c r="BG1697" i="18" s="1"/>
  <c r="BH1697" i="18" s="1"/>
  <c r="BI1697" i="18" s="1"/>
  <c r="BJ1697" i="18" s="1"/>
  <c r="BA1223" i="18"/>
  <c r="BB1223" i="18" s="1"/>
  <c r="BC1223" i="18" s="1"/>
  <c r="BD1223" i="18" s="1"/>
  <c r="BE1223" i="18" s="1"/>
  <c r="BF1223" i="18" s="1"/>
  <c r="BG1223" i="18" s="1"/>
  <c r="BH1223" i="18" s="1"/>
  <c r="BI1223" i="18" s="1"/>
  <c r="BJ1223" i="18" s="1"/>
  <c r="H1037" i="18"/>
  <c r="BA928" i="18"/>
  <c r="BB928" i="18" s="1"/>
  <c r="BC928" i="18" s="1"/>
  <c r="BD928" i="18" s="1"/>
  <c r="BE928" i="18" s="1"/>
  <c r="BF928" i="18" s="1"/>
  <c r="BG928" i="18" s="1"/>
  <c r="BH928" i="18" s="1"/>
  <c r="BI928" i="18" s="1"/>
  <c r="BJ928" i="18" s="1"/>
  <c r="BA810" i="18"/>
  <c r="BB810" i="18" s="1"/>
  <c r="BC810" i="18" s="1"/>
  <c r="BD810" i="18" s="1"/>
  <c r="BE810" i="18" s="1"/>
  <c r="BF810" i="18" s="1"/>
  <c r="BG810" i="18" s="1"/>
  <c r="BH810" i="18" s="1"/>
  <c r="BI810" i="18" s="1"/>
  <c r="BJ810" i="18" s="1"/>
  <c r="H622" i="18"/>
  <c r="BA513" i="18"/>
  <c r="BB513" i="18" s="1"/>
  <c r="BC513" i="18" s="1"/>
  <c r="BD513" i="18" s="1"/>
  <c r="BE513" i="18" s="1"/>
  <c r="BF513" i="18" s="1"/>
  <c r="BG513" i="18" s="1"/>
  <c r="BH513" i="18" s="1"/>
  <c r="BI513" i="18" s="1"/>
  <c r="BJ513" i="18" s="1"/>
  <c r="H386" i="18"/>
  <c r="BA277" i="18"/>
  <c r="BB277" i="18" s="1"/>
  <c r="BC277" i="18" s="1"/>
  <c r="BD277" i="18" s="1"/>
  <c r="BE277" i="18" s="1"/>
  <c r="BF277" i="18" s="1"/>
  <c r="BG277" i="18" s="1"/>
  <c r="BH277" i="18" s="1"/>
  <c r="BI277" i="18" s="1"/>
  <c r="BJ277" i="18" s="1"/>
  <c r="H1096" i="18"/>
  <c r="H563" i="18"/>
  <c r="H445" i="18"/>
  <c r="BA336" i="18"/>
  <c r="BB336" i="18" s="1"/>
  <c r="BC336" i="18" s="1"/>
  <c r="BD336" i="18" s="1"/>
  <c r="BE336" i="18" s="1"/>
  <c r="BF336" i="18" s="1"/>
  <c r="BG336" i="18" s="1"/>
  <c r="BH336" i="18" s="1"/>
  <c r="BI336" i="18" s="1"/>
  <c r="BJ336" i="18" s="1"/>
  <c r="H268" i="18"/>
  <c r="H209" i="18"/>
  <c r="BA100" i="18"/>
  <c r="BB100" i="18" s="1"/>
  <c r="BC100" i="18" s="1"/>
  <c r="BD100" i="18" s="1"/>
  <c r="BE100" i="18" s="1"/>
  <c r="BF100" i="18" s="1"/>
  <c r="BG100" i="18" s="1"/>
  <c r="BH100" i="18" s="1"/>
  <c r="BI100" i="18" s="1"/>
  <c r="BJ100" i="18" s="1"/>
  <c r="J3" i="18"/>
  <c r="BA987" i="18"/>
  <c r="BB987" i="18" s="1"/>
  <c r="BC987" i="18" s="1"/>
  <c r="BD987" i="18" s="1"/>
  <c r="BE987" i="18" s="1"/>
  <c r="BF987" i="18" s="1"/>
  <c r="BG987" i="18" s="1"/>
  <c r="BH987" i="18" s="1"/>
  <c r="BI987" i="18" s="1"/>
  <c r="BJ987" i="18" s="1"/>
  <c r="BA690" i="18"/>
  <c r="BB690" i="18" s="1"/>
  <c r="BC690" i="18" s="1"/>
  <c r="BD690" i="18" s="1"/>
  <c r="BE690" i="18" s="1"/>
  <c r="BF690" i="18" s="1"/>
  <c r="BG690" i="18" s="1"/>
  <c r="BH690" i="18" s="1"/>
  <c r="BI690" i="18" s="1"/>
  <c r="BJ690" i="18" s="1"/>
  <c r="BA159" i="18"/>
  <c r="BB159" i="18" s="1"/>
  <c r="BC159" i="18" s="1"/>
  <c r="BD159" i="18" s="1"/>
  <c r="BE159" i="18" s="1"/>
  <c r="BF159" i="18" s="1"/>
  <c r="BG159" i="18" s="1"/>
  <c r="BH159" i="18" s="1"/>
  <c r="BI159" i="18" s="1"/>
  <c r="BJ159" i="18" s="1"/>
  <c r="BA1461" i="18"/>
  <c r="BB1461" i="18" s="1"/>
  <c r="BC1461" i="18" s="1"/>
  <c r="BD1461" i="18" s="1"/>
  <c r="BE1461" i="18" s="1"/>
  <c r="BF1461" i="18" s="1"/>
  <c r="BG1461" i="18" s="1"/>
  <c r="BH1461" i="18" s="1"/>
  <c r="BI1461" i="18" s="1"/>
  <c r="BJ1461" i="18" s="1"/>
  <c r="H860" i="18"/>
  <c r="BA751" i="18"/>
  <c r="BB751" i="18" s="1"/>
  <c r="BC751" i="18" s="1"/>
  <c r="BD751" i="18" s="1"/>
  <c r="BE751" i="18" s="1"/>
  <c r="BF751" i="18" s="1"/>
  <c r="BG751" i="18" s="1"/>
  <c r="BH751" i="18" s="1"/>
  <c r="BI751" i="18" s="1"/>
  <c r="BJ751" i="18" s="1"/>
  <c r="H504" i="18"/>
  <c r="BA395" i="18"/>
  <c r="BB395" i="18" s="1"/>
  <c r="BC395" i="18" s="1"/>
  <c r="BD395" i="18" s="1"/>
  <c r="BE395" i="18" s="1"/>
  <c r="BF395" i="18" s="1"/>
  <c r="BG395" i="18" s="1"/>
  <c r="BH395" i="18" s="1"/>
  <c r="BI395" i="18" s="1"/>
  <c r="BJ395" i="18" s="1"/>
  <c r="H327" i="18"/>
  <c r="H150" i="18"/>
  <c r="H167" i="18"/>
  <c r="M218" i="18"/>
  <c r="N218" i="18" s="1"/>
  <c r="O218" i="18" s="1"/>
  <c r="P218" i="18" s="1"/>
  <c r="Q218" i="18" s="1"/>
  <c r="R218" i="18" s="1"/>
  <c r="S218" i="18" s="1"/>
  <c r="T218" i="18" s="1"/>
  <c r="U218" i="18" s="1"/>
  <c r="V218" i="18" s="1"/>
  <c r="B226" i="18"/>
  <c r="F3599" i="18"/>
  <c r="F3540" i="18"/>
  <c r="F3481" i="18"/>
  <c r="F3363" i="18"/>
  <c r="F3422" i="18"/>
  <c r="F3245" i="18"/>
  <c r="F3304" i="18"/>
  <c r="F3186" i="18"/>
  <c r="F3127" i="18"/>
  <c r="F3068" i="18"/>
  <c r="F3007" i="18"/>
  <c r="F2830" i="18"/>
  <c r="F2948" i="18"/>
  <c r="F2889" i="18"/>
  <c r="F2594" i="18"/>
  <c r="F2653" i="18"/>
  <c r="F2771" i="18"/>
  <c r="F2535" i="18"/>
  <c r="F2712" i="18"/>
  <c r="F2415" i="18"/>
  <c r="F2238" i="18"/>
  <c r="F2476" i="18"/>
  <c r="F2297" i="18"/>
  <c r="F2120" i="18"/>
  <c r="F1884" i="18"/>
  <c r="F2356" i="18"/>
  <c r="F2179" i="18"/>
  <c r="F1943" i="18"/>
  <c r="F2002" i="18"/>
  <c r="F2061" i="18"/>
  <c r="F1705" i="18"/>
  <c r="F1469" i="18"/>
  <c r="F1528" i="18"/>
  <c r="F1646" i="18"/>
  <c r="F1410" i="18"/>
  <c r="F1823" i="18"/>
  <c r="F1292" i="18"/>
  <c r="F1231" i="18"/>
  <c r="F1172" i="18"/>
  <c r="F936" i="18"/>
  <c r="F759" i="18"/>
  <c r="F1764" i="18"/>
  <c r="F818" i="18"/>
  <c r="F521" i="18"/>
  <c r="F1351" i="18"/>
  <c r="F1113" i="18"/>
  <c r="F995" i="18"/>
  <c r="F700" i="18"/>
  <c r="F639" i="18"/>
  <c r="F403" i="18"/>
  <c r="F877" i="18"/>
  <c r="F226" i="18"/>
  <c r="F580" i="18"/>
  <c r="F49" i="18"/>
  <c r="F1054" i="18"/>
  <c r="F462" i="18"/>
  <c r="F285" i="18"/>
  <c r="F167" i="18"/>
  <c r="Q18" i="18"/>
  <c r="J10" i="18"/>
  <c r="D91" i="18"/>
  <c r="F108" i="18"/>
  <c r="BA218" i="18"/>
  <c r="BB218" i="18" s="1"/>
  <c r="BC218" i="18" s="1"/>
  <c r="BD218" i="18" s="1"/>
  <c r="BE218" i="18" s="1"/>
  <c r="BF218" i="18" s="1"/>
  <c r="BG218" i="18" s="1"/>
  <c r="BH218" i="18" s="1"/>
  <c r="BI218" i="18" s="1"/>
  <c r="BJ218" i="18" s="1"/>
  <c r="M336" i="18"/>
  <c r="N336" i="18" s="1"/>
  <c r="O336" i="18" s="1"/>
  <c r="P336" i="18" s="1"/>
  <c r="Q336" i="18" s="1"/>
  <c r="R336" i="18" s="1"/>
  <c r="S336" i="18" s="1"/>
  <c r="T336" i="18" s="1"/>
  <c r="U336" i="18" s="1"/>
  <c r="V336" i="18" s="1"/>
  <c r="BA454" i="18"/>
  <c r="BB454" i="18" s="1"/>
  <c r="BC454" i="18" s="1"/>
  <c r="BD454" i="18" s="1"/>
  <c r="BE454" i="18" s="1"/>
  <c r="BF454" i="18" s="1"/>
  <c r="BG454" i="18" s="1"/>
  <c r="BH454" i="18" s="1"/>
  <c r="BI454" i="18" s="1"/>
  <c r="BJ454" i="18" s="1"/>
  <c r="J462" i="18"/>
  <c r="F1587" i="18"/>
  <c r="BD12" i="18"/>
  <c r="H285" i="18"/>
  <c r="D327" i="18"/>
  <c r="B403" i="18"/>
  <c r="B3650" i="18"/>
  <c r="C3650" i="18" s="1"/>
  <c r="D3650" i="18" s="1"/>
  <c r="E3650" i="18" s="1"/>
  <c r="F3650" i="18" s="1"/>
  <c r="G3650" i="18" s="1"/>
  <c r="H3650" i="18" s="1"/>
  <c r="I3650" i="18" s="1"/>
  <c r="J3650" i="18" s="1"/>
  <c r="K3650" i="18" s="1"/>
  <c r="L3650" i="18" s="1"/>
  <c r="C3641" i="18"/>
  <c r="B3591" i="18"/>
  <c r="C3591" i="18" s="1"/>
  <c r="D3591" i="18" s="1"/>
  <c r="E3591" i="18" s="1"/>
  <c r="F3591" i="18" s="1"/>
  <c r="G3591" i="18" s="1"/>
  <c r="H3591" i="18" s="1"/>
  <c r="I3591" i="18" s="1"/>
  <c r="J3591" i="18" s="1"/>
  <c r="K3591" i="18" s="1"/>
  <c r="L3591" i="18" s="1"/>
  <c r="C3582" i="18"/>
  <c r="B3532" i="18"/>
  <c r="C3532" i="18" s="1"/>
  <c r="D3532" i="18" s="1"/>
  <c r="E3532" i="18" s="1"/>
  <c r="F3532" i="18" s="1"/>
  <c r="G3532" i="18" s="1"/>
  <c r="H3532" i="18" s="1"/>
  <c r="I3532" i="18" s="1"/>
  <c r="J3532" i="18" s="1"/>
  <c r="K3532" i="18" s="1"/>
  <c r="L3532" i="18" s="1"/>
  <c r="C3523" i="18"/>
  <c r="B3473" i="18"/>
  <c r="C3473" i="18" s="1"/>
  <c r="D3473" i="18" s="1"/>
  <c r="E3473" i="18" s="1"/>
  <c r="F3473" i="18" s="1"/>
  <c r="G3473" i="18" s="1"/>
  <c r="H3473" i="18" s="1"/>
  <c r="I3473" i="18" s="1"/>
  <c r="J3473" i="18" s="1"/>
  <c r="K3473" i="18" s="1"/>
  <c r="L3473" i="18" s="1"/>
  <c r="C3464" i="18"/>
  <c r="B3355" i="18"/>
  <c r="C3355" i="18" s="1"/>
  <c r="D3355" i="18" s="1"/>
  <c r="E3355" i="18" s="1"/>
  <c r="F3355" i="18" s="1"/>
  <c r="G3355" i="18" s="1"/>
  <c r="H3355" i="18" s="1"/>
  <c r="I3355" i="18" s="1"/>
  <c r="J3355" i="18" s="1"/>
  <c r="K3355" i="18" s="1"/>
  <c r="L3355" i="18" s="1"/>
  <c r="C3346" i="18"/>
  <c r="B3414" i="18"/>
  <c r="C3414" i="18" s="1"/>
  <c r="D3414" i="18" s="1"/>
  <c r="E3414" i="18" s="1"/>
  <c r="F3414" i="18" s="1"/>
  <c r="G3414" i="18" s="1"/>
  <c r="H3414" i="18" s="1"/>
  <c r="I3414" i="18" s="1"/>
  <c r="J3414" i="18" s="1"/>
  <c r="K3414" i="18" s="1"/>
  <c r="L3414" i="18" s="1"/>
  <c r="C3405" i="18"/>
  <c r="B3237" i="18"/>
  <c r="C3237" i="18" s="1"/>
  <c r="D3237" i="18" s="1"/>
  <c r="E3237" i="18" s="1"/>
  <c r="F3237" i="18" s="1"/>
  <c r="G3237" i="18" s="1"/>
  <c r="H3237" i="18" s="1"/>
  <c r="I3237" i="18" s="1"/>
  <c r="J3237" i="18" s="1"/>
  <c r="K3237" i="18" s="1"/>
  <c r="L3237" i="18" s="1"/>
  <c r="B3178" i="18"/>
  <c r="C3178" i="18" s="1"/>
  <c r="D3178" i="18" s="1"/>
  <c r="E3178" i="18" s="1"/>
  <c r="F3178" i="18" s="1"/>
  <c r="G3178" i="18" s="1"/>
  <c r="H3178" i="18" s="1"/>
  <c r="I3178" i="18" s="1"/>
  <c r="J3178" i="18" s="1"/>
  <c r="K3178" i="18" s="1"/>
  <c r="L3178" i="18" s="1"/>
  <c r="C3169" i="18"/>
  <c r="B3296" i="18"/>
  <c r="C3296" i="18" s="1"/>
  <c r="D3296" i="18" s="1"/>
  <c r="E3296" i="18" s="1"/>
  <c r="F3296" i="18" s="1"/>
  <c r="G3296" i="18" s="1"/>
  <c r="H3296" i="18" s="1"/>
  <c r="I3296" i="18" s="1"/>
  <c r="J3296" i="18" s="1"/>
  <c r="K3296" i="18" s="1"/>
  <c r="L3296" i="18" s="1"/>
  <c r="C3287" i="18"/>
  <c r="B3119" i="18"/>
  <c r="C3119" i="18" s="1"/>
  <c r="D3119" i="18" s="1"/>
  <c r="E3119" i="18" s="1"/>
  <c r="F3119" i="18" s="1"/>
  <c r="G3119" i="18" s="1"/>
  <c r="H3119" i="18" s="1"/>
  <c r="I3119" i="18" s="1"/>
  <c r="J3119" i="18" s="1"/>
  <c r="K3119" i="18" s="1"/>
  <c r="L3119" i="18" s="1"/>
  <c r="C3110" i="18"/>
  <c r="B3058" i="18"/>
  <c r="C3058" i="18" s="1"/>
  <c r="D3058" i="18" s="1"/>
  <c r="E3058" i="18" s="1"/>
  <c r="F3058" i="18" s="1"/>
  <c r="G3058" i="18" s="1"/>
  <c r="H3058" i="18" s="1"/>
  <c r="I3058" i="18" s="1"/>
  <c r="J3058" i="18" s="1"/>
  <c r="K3058" i="18" s="1"/>
  <c r="L3058" i="18" s="1"/>
  <c r="C3049" i="18"/>
  <c r="B2999" i="18"/>
  <c r="C2999" i="18" s="1"/>
  <c r="D2999" i="18" s="1"/>
  <c r="E2999" i="18" s="1"/>
  <c r="F2999" i="18" s="1"/>
  <c r="G2999" i="18" s="1"/>
  <c r="H2999" i="18" s="1"/>
  <c r="I2999" i="18" s="1"/>
  <c r="J2999" i="18" s="1"/>
  <c r="K2999" i="18" s="1"/>
  <c r="L2999" i="18" s="1"/>
  <c r="C2990" i="18"/>
  <c r="B2940" i="18"/>
  <c r="C2940" i="18" s="1"/>
  <c r="D2940" i="18" s="1"/>
  <c r="E2940" i="18" s="1"/>
  <c r="F2940" i="18" s="1"/>
  <c r="G2940" i="18" s="1"/>
  <c r="H2940" i="18" s="1"/>
  <c r="I2940" i="18" s="1"/>
  <c r="J2940" i="18" s="1"/>
  <c r="K2940" i="18" s="1"/>
  <c r="L2940" i="18" s="1"/>
  <c r="C2931" i="18"/>
  <c r="B2822" i="18"/>
  <c r="C2822" i="18" s="1"/>
  <c r="D2822" i="18" s="1"/>
  <c r="E2822" i="18" s="1"/>
  <c r="F2822" i="18" s="1"/>
  <c r="G2822" i="18" s="1"/>
  <c r="H2822" i="18" s="1"/>
  <c r="I2822" i="18" s="1"/>
  <c r="J2822" i="18" s="1"/>
  <c r="K2822" i="18" s="1"/>
  <c r="L2822" i="18" s="1"/>
  <c r="C2813" i="18"/>
  <c r="B2763" i="18"/>
  <c r="C2763" i="18" s="1"/>
  <c r="D2763" i="18" s="1"/>
  <c r="E2763" i="18" s="1"/>
  <c r="F2763" i="18" s="1"/>
  <c r="G2763" i="18" s="1"/>
  <c r="H2763" i="18" s="1"/>
  <c r="I2763" i="18" s="1"/>
  <c r="J2763" i="18" s="1"/>
  <c r="K2763" i="18" s="1"/>
  <c r="L2763" i="18" s="1"/>
  <c r="C2754" i="18"/>
  <c r="B2527" i="18"/>
  <c r="C2527" i="18" s="1"/>
  <c r="D2527" i="18" s="1"/>
  <c r="E2527" i="18" s="1"/>
  <c r="F2527" i="18" s="1"/>
  <c r="G2527" i="18" s="1"/>
  <c r="H2527" i="18" s="1"/>
  <c r="I2527" i="18" s="1"/>
  <c r="J2527" i="18" s="1"/>
  <c r="K2527" i="18" s="1"/>
  <c r="L2527" i="18" s="1"/>
  <c r="C2518" i="18"/>
  <c r="B2881" i="18"/>
  <c r="C2881" i="18" s="1"/>
  <c r="D2881" i="18" s="1"/>
  <c r="E2881" i="18" s="1"/>
  <c r="F2881" i="18" s="1"/>
  <c r="G2881" i="18" s="1"/>
  <c r="H2881" i="18" s="1"/>
  <c r="I2881" i="18" s="1"/>
  <c r="J2881" i="18" s="1"/>
  <c r="K2881" i="18" s="1"/>
  <c r="L2881" i="18" s="1"/>
  <c r="C2872" i="18"/>
  <c r="B2586" i="18"/>
  <c r="C2586" i="18" s="1"/>
  <c r="D2586" i="18" s="1"/>
  <c r="E2586" i="18" s="1"/>
  <c r="F2586" i="18" s="1"/>
  <c r="G2586" i="18" s="1"/>
  <c r="H2586" i="18" s="1"/>
  <c r="I2586" i="18" s="1"/>
  <c r="J2586" i="18" s="1"/>
  <c r="K2586" i="18" s="1"/>
  <c r="L2586" i="18" s="1"/>
  <c r="C2577" i="18"/>
  <c r="C3228" i="18"/>
  <c r="B2704" i="18"/>
  <c r="C2704" i="18" s="1"/>
  <c r="D2704" i="18" s="1"/>
  <c r="E2704" i="18" s="1"/>
  <c r="F2704" i="18" s="1"/>
  <c r="G2704" i="18" s="1"/>
  <c r="H2704" i="18" s="1"/>
  <c r="I2704" i="18" s="1"/>
  <c r="J2704" i="18" s="1"/>
  <c r="K2704" i="18" s="1"/>
  <c r="L2704" i="18" s="1"/>
  <c r="C2695" i="18"/>
  <c r="B2645" i="18"/>
  <c r="C2645" i="18" s="1"/>
  <c r="D2645" i="18" s="1"/>
  <c r="E2645" i="18" s="1"/>
  <c r="F2645" i="18" s="1"/>
  <c r="G2645" i="18" s="1"/>
  <c r="H2645" i="18" s="1"/>
  <c r="I2645" i="18" s="1"/>
  <c r="J2645" i="18" s="1"/>
  <c r="K2645" i="18" s="1"/>
  <c r="L2645" i="18" s="1"/>
  <c r="C2636" i="18"/>
  <c r="B2466" i="18"/>
  <c r="C2466" i="18" s="1"/>
  <c r="D2466" i="18" s="1"/>
  <c r="E2466" i="18" s="1"/>
  <c r="F2466" i="18" s="1"/>
  <c r="G2466" i="18" s="1"/>
  <c r="H2466" i="18" s="1"/>
  <c r="I2466" i="18" s="1"/>
  <c r="J2466" i="18" s="1"/>
  <c r="K2466" i="18" s="1"/>
  <c r="L2466" i="18" s="1"/>
  <c r="C2457" i="18"/>
  <c r="B2348" i="18"/>
  <c r="C2348" i="18" s="1"/>
  <c r="D2348" i="18" s="1"/>
  <c r="E2348" i="18" s="1"/>
  <c r="F2348" i="18" s="1"/>
  <c r="G2348" i="18" s="1"/>
  <c r="H2348" i="18" s="1"/>
  <c r="I2348" i="18" s="1"/>
  <c r="J2348" i="18" s="1"/>
  <c r="K2348" i="18" s="1"/>
  <c r="L2348" i="18" s="1"/>
  <c r="C2339" i="18"/>
  <c r="B2407" i="18"/>
  <c r="C2407" i="18" s="1"/>
  <c r="D2407" i="18" s="1"/>
  <c r="E2407" i="18" s="1"/>
  <c r="F2407" i="18" s="1"/>
  <c r="G2407" i="18" s="1"/>
  <c r="H2407" i="18" s="1"/>
  <c r="I2407" i="18" s="1"/>
  <c r="J2407" i="18" s="1"/>
  <c r="K2407" i="18" s="1"/>
  <c r="L2407" i="18" s="1"/>
  <c r="C2398" i="18"/>
  <c r="B2230" i="18"/>
  <c r="C2230" i="18" s="1"/>
  <c r="D2230" i="18" s="1"/>
  <c r="E2230" i="18" s="1"/>
  <c r="F2230" i="18" s="1"/>
  <c r="G2230" i="18" s="1"/>
  <c r="H2230" i="18" s="1"/>
  <c r="I2230" i="18" s="1"/>
  <c r="J2230" i="18" s="1"/>
  <c r="K2230" i="18" s="1"/>
  <c r="L2230" i="18" s="1"/>
  <c r="C2221" i="18"/>
  <c r="B2053" i="18"/>
  <c r="C2053" i="18" s="1"/>
  <c r="D2053" i="18" s="1"/>
  <c r="E2053" i="18" s="1"/>
  <c r="F2053" i="18" s="1"/>
  <c r="G2053" i="18" s="1"/>
  <c r="H2053" i="18" s="1"/>
  <c r="I2053" i="18" s="1"/>
  <c r="J2053" i="18" s="1"/>
  <c r="K2053" i="18" s="1"/>
  <c r="L2053" i="18" s="1"/>
  <c r="C2044" i="18"/>
  <c r="B2112" i="18"/>
  <c r="C2112" i="18" s="1"/>
  <c r="D2112" i="18" s="1"/>
  <c r="E2112" i="18" s="1"/>
  <c r="F2112" i="18" s="1"/>
  <c r="G2112" i="18" s="1"/>
  <c r="H2112" i="18" s="1"/>
  <c r="I2112" i="18" s="1"/>
  <c r="J2112" i="18" s="1"/>
  <c r="K2112" i="18" s="1"/>
  <c r="L2112" i="18" s="1"/>
  <c r="C2103" i="18"/>
  <c r="B2171" i="18"/>
  <c r="C2171" i="18" s="1"/>
  <c r="D2171" i="18" s="1"/>
  <c r="E2171" i="18" s="1"/>
  <c r="F2171" i="18" s="1"/>
  <c r="G2171" i="18" s="1"/>
  <c r="H2171" i="18" s="1"/>
  <c r="I2171" i="18" s="1"/>
  <c r="J2171" i="18" s="1"/>
  <c r="K2171" i="18" s="1"/>
  <c r="L2171" i="18" s="1"/>
  <c r="C2162" i="18"/>
  <c r="B1935" i="18"/>
  <c r="C1935" i="18" s="1"/>
  <c r="D1935" i="18" s="1"/>
  <c r="E1935" i="18" s="1"/>
  <c r="F1935" i="18" s="1"/>
  <c r="G1935" i="18" s="1"/>
  <c r="H1935" i="18" s="1"/>
  <c r="I1935" i="18" s="1"/>
  <c r="J1935" i="18" s="1"/>
  <c r="K1935" i="18" s="1"/>
  <c r="L1935" i="18" s="1"/>
  <c r="C1926" i="18"/>
  <c r="B1874" i="18"/>
  <c r="C1874" i="18" s="1"/>
  <c r="D1874" i="18" s="1"/>
  <c r="E1874" i="18" s="1"/>
  <c r="F1874" i="18" s="1"/>
  <c r="G1874" i="18" s="1"/>
  <c r="H1874" i="18" s="1"/>
  <c r="I1874" i="18" s="1"/>
  <c r="J1874" i="18" s="1"/>
  <c r="K1874" i="18" s="1"/>
  <c r="L1874" i="18" s="1"/>
  <c r="C1865" i="18"/>
  <c r="C2280" i="18"/>
  <c r="B1638" i="18"/>
  <c r="C1638" i="18" s="1"/>
  <c r="D1638" i="18" s="1"/>
  <c r="E1638" i="18" s="1"/>
  <c r="F1638" i="18" s="1"/>
  <c r="G1638" i="18" s="1"/>
  <c r="H1638" i="18" s="1"/>
  <c r="I1638" i="18" s="1"/>
  <c r="J1638" i="18" s="1"/>
  <c r="K1638" i="18" s="1"/>
  <c r="L1638" i="18" s="1"/>
  <c r="C1629" i="18"/>
  <c r="B2289" i="18"/>
  <c r="C2289" i="18" s="1"/>
  <c r="D2289" i="18" s="1"/>
  <c r="E2289" i="18" s="1"/>
  <c r="F2289" i="18" s="1"/>
  <c r="G2289" i="18" s="1"/>
  <c r="H2289" i="18" s="1"/>
  <c r="I2289" i="18" s="1"/>
  <c r="J2289" i="18" s="1"/>
  <c r="K2289" i="18" s="1"/>
  <c r="L2289" i="18" s="1"/>
  <c r="B1697" i="18"/>
  <c r="C1697" i="18" s="1"/>
  <c r="D1697" i="18" s="1"/>
  <c r="E1697" i="18" s="1"/>
  <c r="F1697" i="18" s="1"/>
  <c r="G1697" i="18" s="1"/>
  <c r="H1697" i="18" s="1"/>
  <c r="I1697" i="18" s="1"/>
  <c r="J1697" i="18" s="1"/>
  <c r="K1697" i="18" s="1"/>
  <c r="L1697" i="18" s="1"/>
  <c r="C1688" i="18"/>
  <c r="B1579" i="18"/>
  <c r="C1579" i="18" s="1"/>
  <c r="D1579" i="18" s="1"/>
  <c r="E1579" i="18" s="1"/>
  <c r="F1579" i="18" s="1"/>
  <c r="G1579" i="18" s="1"/>
  <c r="H1579" i="18" s="1"/>
  <c r="I1579" i="18" s="1"/>
  <c r="J1579" i="18" s="1"/>
  <c r="K1579" i="18" s="1"/>
  <c r="L1579" i="18" s="1"/>
  <c r="C1570" i="18"/>
  <c r="B1343" i="18"/>
  <c r="C1343" i="18" s="1"/>
  <c r="D1343" i="18" s="1"/>
  <c r="E1343" i="18" s="1"/>
  <c r="F1343" i="18" s="1"/>
  <c r="G1343" i="18" s="1"/>
  <c r="H1343" i="18" s="1"/>
  <c r="I1343" i="18" s="1"/>
  <c r="J1343" i="18" s="1"/>
  <c r="K1343" i="18" s="1"/>
  <c r="L1343" i="18" s="1"/>
  <c r="C1334" i="18"/>
  <c r="B1994" i="18"/>
  <c r="C1994" i="18" s="1"/>
  <c r="D1994" i="18" s="1"/>
  <c r="E1994" i="18" s="1"/>
  <c r="F1994" i="18" s="1"/>
  <c r="G1994" i="18" s="1"/>
  <c r="H1994" i="18" s="1"/>
  <c r="I1994" i="18" s="1"/>
  <c r="J1994" i="18" s="1"/>
  <c r="K1994" i="18" s="1"/>
  <c r="L1994" i="18" s="1"/>
  <c r="B1520" i="18"/>
  <c r="C1520" i="18" s="1"/>
  <c r="D1520" i="18" s="1"/>
  <c r="E1520" i="18" s="1"/>
  <c r="F1520" i="18" s="1"/>
  <c r="G1520" i="18" s="1"/>
  <c r="H1520" i="18" s="1"/>
  <c r="I1520" i="18" s="1"/>
  <c r="J1520" i="18" s="1"/>
  <c r="K1520" i="18" s="1"/>
  <c r="L1520" i="18" s="1"/>
  <c r="C1511" i="18"/>
  <c r="B1461" i="18"/>
  <c r="C1461" i="18" s="1"/>
  <c r="D1461" i="18" s="1"/>
  <c r="E1461" i="18" s="1"/>
  <c r="F1461" i="18" s="1"/>
  <c r="G1461" i="18" s="1"/>
  <c r="H1461" i="18" s="1"/>
  <c r="I1461" i="18" s="1"/>
  <c r="J1461" i="18" s="1"/>
  <c r="K1461" i="18" s="1"/>
  <c r="L1461" i="18" s="1"/>
  <c r="C1452" i="18"/>
  <c r="B1164" i="18"/>
  <c r="C1164" i="18" s="1"/>
  <c r="D1164" i="18" s="1"/>
  <c r="E1164" i="18" s="1"/>
  <c r="F1164" i="18" s="1"/>
  <c r="G1164" i="18" s="1"/>
  <c r="H1164" i="18" s="1"/>
  <c r="I1164" i="18" s="1"/>
  <c r="J1164" i="18" s="1"/>
  <c r="K1164" i="18" s="1"/>
  <c r="L1164" i="18" s="1"/>
  <c r="C1155" i="18"/>
  <c r="B1815" i="18"/>
  <c r="C1815" i="18" s="1"/>
  <c r="D1815" i="18" s="1"/>
  <c r="E1815" i="18" s="1"/>
  <c r="F1815" i="18" s="1"/>
  <c r="G1815" i="18" s="1"/>
  <c r="H1815" i="18" s="1"/>
  <c r="I1815" i="18" s="1"/>
  <c r="J1815" i="18" s="1"/>
  <c r="K1815" i="18" s="1"/>
  <c r="L1815" i="18" s="1"/>
  <c r="B1756" i="18"/>
  <c r="C1756" i="18" s="1"/>
  <c r="D1756" i="18" s="1"/>
  <c r="E1756" i="18" s="1"/>
  <c r="F1756" i="18" s="1"/>
  <c r="G1756" i="18" s="1"/>
  <c r="H1756" i="18" s="1"/>
  <c r="I1756" i="18" s="1"/>
  <c r="J1756" i="18" s="1"/>
  <c r="K1756" i="18" s="1"/>
  <c r="L1756" i="18" s="1"/>
  <c r="C1747" i="18"/>
  <c r="B1402" i="18"/>
  <c r="C1402" i="18" s="1"/>
  <c r="D1402" i="18" s="1"/>
  <c r="E1402" i="18" s="1"/>
  <c r="F1402" i="18" s="1"/>
  <c r="G1402" i="18" s="1"/>
  <c r="H1402" i="18" s="1"/>
  <c r="I1402" i="18" s="1"/>
  <c r="J1402" i="18" s="1"/>
  <c r="K1402" i="18" s="1"/>
  <c r="L1402" i="18" s="1"/>
  <c r="C1393" i="18"/>
  <c r="B1223" i="18"/>
  <c r="C1223" i="18" s="1"/>
  <c r="D1223" i="18" s="1"/>
  <c r="E1223" i="18" s="1"/>
  <c r="F1223" i="18" s="1"/>
  <c r="G1223" i="18" s="1"/>
  <c r="H1223" i="18" s="1"/>
  <c r="I1223" i="18" s="1"/>
  <c r="J1223" i="18" s="1"/>
  <c r="K1223" i="18" s="1"/>
  <c r="L1223" i="18" s="1"/>
  <c r="C1214" i="18"/>
  <c r="C1985" i="18"/>
  <c r="B1105" i="18"/>
  <c r="C1105" i="18" s="1"/>
  <c r="D1105" i="18" s="1"/>
  <c r="E1105" i="18" s="1"/>
  <c r="F1105" i="18" s="1"/>
  <c r="G1105" i="18" s="1"/>
  <c r="H1105" i="18" s="1"/>
  <c r="I1105" i="18" s="1"/>
  <c r="J1105" i="18" s="1"/>
  <c r="K1105" i="18" s="1"/>
  <c r="L1105" i="18" s="1"/>
  <c r="C1096" i="18"/>
  <c r="C1806" i="18"/>
  <c r="B987" i="18"/>
  <c r="C987" i="18" s="1"/>
  <c r="D987" i="18" s="1"/>
  <c r="E987" i="18" s="1"/>
  <c r="F987" i="18" s="1"/>
  <c r="G987" i="18" s="1"/>
  <c r="H987" i="18" s="1"/>
  <c r="I987" i="18" s="1"/>
  <c r="J987" i="18" s="1"/>
  <c r="K987" i="18" s="1"/>
  <c r="L987" i="18" s="1"/>
  <c r="C978" i="18"/>
  <c r="B631" i="18"/>
  <c r="C631" i="18" s="1"/>
  <c r="D631" i="18" s="1"/>
  <c r="E631" i="18" s="1"/>
  <c r="F631" i="18" s="1"/>
  <c r="G631" i="18" s="1"/>
  <c r="H631" i="18" s="1"/>
  <c r="I631" i="18" s="1"/>
  <c r="J631" i="18" s="1"/>
  <c r="K631" i="18" s="1"/>
  <c r="L631" i="18" s="1"/>
  <c r="C622" i="18"/>
  <c r="B928" i="18"/>
  <c r="C928" i="18" s="1"/>
  <c r="D928" i="18" s="1"/>
  <c r="E928" i="18" s="1"/>
  <c r="F928" i="18" s="1"/>
  <c r="G928" i="18" s="1"/>
  <c r="H928" i="18" s="1"/>
  <c r="I928" i="18" s="1"/>
  <c r="J928" i="18" s="1"/>
  <c r="K928" i="18" s="1"/>
  <c r="L928" i="18" s="1"/>
  <c r="C919" i="18"/>
  <c r="B751" i="18"/>
  <c r="C751" i="18" s="1"/>
  <c r="D751" i="18" s="1"/>
  <c r="E751" i="18" s="1"/>
  <c r="F751" i="18" s="1"/>
  <c r="G751" i="18" s="1"/>
  <c r="H751" i="18" s="1"/>
  <c r="I751" i="18" s="1"/>
  <c r="J751" i="18" s="1"/>
  <c r="K751" i="18" s="1"/>
  <c r="L751" i="18" s="1"/>
  <c r="C742" i="18"/>
  <c r="B690" i="18"/>
  <c r="C690" i="18" s="1"/>
  <c r="D690" i="18" s="1"/>
  <c r="E690" i="18" s="1"/>
  <c r="F690" i="18" s="1"/>
  <c r="G690" i="18" s="1"/>
  <c r="H690" i="18" s="1"/>
  <c r="I690" i="18" s="1"/>
  <c r="J690" i="18" s="1"/>
  <c r="K690" i="18" s="1"/>
  <c r="L690" i="18" s="1"/>
  <c r="C681" i="18"/>
  <c r="B1046" i="18"/>
  <c r="C1046" i="18" s="1"/>
  <c r="D1046" i="18" s="1"/>
  <c r="E1046" i="18" s="1"/>
  <c r="F1046" i="18" s="1"/>
  <c r="G1046" i="18" s="1"/>
  <c r="H1046" i="18" s="1"/>
  <c r="I1046" i="18" s="1"/>
  <c r="J1046" i="18" s="1"/>
  <c r="K1046" i="18" s="1"/>
  <c r="L1046" i="18" s="1"/>
  <c r="C1037" i="18"/>
  <c r="B869" i="18"/>
  <c r="C869" i="18" s="1"/>
  <c r="D869" i="18" s="1"/>
  <c r="E869" i="18" s="1"/>
  <c r="F869" i="18" s="1"/>
  <c r="G869" i="18" s="1"/>
  <c r="H869" i="18" s="1"/>
  <c r="I869" i="18" s="1"/>
  <c r="J869" i="18" s="1"/>
  <c r="K869" i="18" s="1"/>
  <c r="L869" i="18" s="1"/>
  <c r="C860" i="18"/>
  <c r="B572" i="18"/>
  <c r="C572" i="18" s="1"/>
  <c r="D572" i="18" s="1"/>
  <c r="E572" i="18" s="1"/>
  <c r="F572" i="18" s="1"/>
  <c r="G572" i="18" s="1"/>
  <c r="H572" i="18" s="1"/>
  <c r="I572" i="18" s="1"/>
  <c r="J572" i="18" s="1"/>
  <c r="K572" i="18" s="1"/>
  <c r="L572" i="18" s="1"/>
  <c r="C563" i="18"/>
  <c r="B336" i="18"/>
  <c r="C336" i="18" s="1"/>
  <c r="D336" i="18" s="1"/>
  <c r="E336" i="18" s="1"/>
  <c r="F336" i="18" s="1"/>
  <c r="G336" i="18" s="1"/>
  <c r="H336" i="18" s="1"/>
  <c r="I336" i="18" s="1"/>
  <c r="J336" i="18" s="1"/>
  <c r="K336" i="18" s="1"/>
  <c r="L336" i="18" s="1"/>
  <c r="C327" i="18"/>
  <c r="AQ3650" i="18"/>
  <c r="AR3650" i="18" s="1"/>
  <c r="AS3650" i="18" s="1"/>
  <c r="AT3650" i="18" s="1"/>
  <c r="AU3650" i="18" s="1"/>
  <c r="AV3650" i="18" s="1"/>
  <c r="AW3650" i="18" s="1"/>
  <c r="AX3650" i="18" s="1"/>
  <c r="AY3650" i="18" s="1"/>
  <c r="AZ3650" i="18" s="1"/>
  <c r="G3641" i="18"/>
  <c r="G3582" i="18"/>
  <c r="AQ3591" i="18"/>
  <c r="AR3591" i="18" s="1"/>
  <c r="AS3591" i="18" s="1"/>
  <c r="AT3591" i="18" s="1"/>
  <c r="AU3591" i="18" s="1"/>
  <c r="AV3591" i="18" s="1"/>
  <c r="AW3591" i="18" s="1"/>
  <c r="AX3591" i="18" s="1"/>
  <c r="AY3591" i="18" s="1"/>
  <c r="AZ3591" i="18" s="1"/>
  <c r="G3523" i="18"/>
  <c r="AQ3532" i="18"/>
  <c r="AR3532" i="18" s="1"/>
  <c r="AS3532" i="18" s="1"/>
  <c r="AT3532" i="18" s="1"/>
  <c r="AU3532" i="18" s="1"/>
  <c r="AV3532" i="18" s="1"/>
  <c r="AW3532" i="18" s="1"/>
  <c r="AX3532" i="18" s="1"/>
  <c r="AY3532" i="18" s="1"/>
  <c r="AZ3532" i="18" s="1"/>
  <c r="G3464" i="18"/>
  <c r="AQ3473" i="18"/>
  <c r="AR3473" i="18" s="1"/>
  <c r="AS3473" i="18" s="1"/>
  <c r="AT3473" i="18" s="1"/>
  <c r="AU3473" i="18" s="1"/>
  <c r="AV3473" i="18" s="1"/>
  <c r="AW3473" i="18" s="1"/>
  <c r="AX3473" i="18" s="1"/>
  <c r="AY3473" i="18" s="1"/>
  <c r="AZ3473" i="18" s="1"/>
  <c r="AQ3414" i="18"/>
  <c r="AR3414" i="18" s="1"/>
  <c r="AS3414" i="18" s="1"/>
  <c r="AT3414" i="18" s="1"/>
  <c r="AU3414" i="18" s="1"/>
  <c r="AV3414" i="18" s="1"/>
  <c r="AW3414" i="18" s="1"/>
  <c r="AX3414" i="18" s="1"/>
  <c r="AY3414" i="18" s="1"/>
  <c r="AZ3414" i="18" s="1"/>
  <c r="G3346" i="18"/>
  <c r="AQ3355" i="18"/>
  <c r="AR3355" i="18" s="1"/>
  <c r="AS3355" i="18" s="1"/>
  <c r="AT3355" i="18" s="1"/>
  <c r="AU3355" i="18" s="1"/>
  <c r="AV3355" i="18" s="1"/>
  <c r="AW3355" i="18" s="1"/>
  <c r="AX3355" i="18" s="1"/>
  <c r="AY3355" i="18" s="1"/>
  <c r="AZ3355" i="18" s="1"/>
  <c r="AQ3296" i="18"/>
  <c r="AR3296" i="18" s="1"/>
  <c r="AS3296" i="18" s="1"/>
  <c r="AT3296" i="18" s="1"/>
  <c r="AU3296" i="18" s="1"/>
  <c r="AV3296" i="18" s="1"/>
  <c r="AW3296" i="18" s="1"/>
  <c r="AX3296" i="18" s="1"/>
  <c r="AY3296" i="18" s="1"/>
  <c r="AZ3296" i="18" s="1"/>
  <c r="G3405" i="18"/>
  <c r="G3169" i="18"/>
  <c r="AQ3237" i="18"/>
  <c r="AR3237" i="18" s="1"/>
  <c r="AS3237" i="18" s="1"/>
  <c r="AT3237" i="18" s="1"/>
  <c r="AU3237" i="18" s="1"/>
  <c r="AV3237" i="18" s="1"/>
  <c r="AW3237" i="18" s="1"/>
  <c r="AX3237" i="18" s="1"/>
  <c r="AY3237" i="18" s="1"/>
  <c r="AZ3237" i="18" s="1"/>
  <c r="AQ3178" i="18"/>
  <c r="AR3178" i="18" s="1"/>
  <c r="AS3178" i="18" s="1"/>
  <c r="AT3178" i="18" s="1"/>
  <c r="AU3178" i="18" s="1"/>
  <c r="AV3178" i="18" s="1"/>
  <c r="AW3178" i="18" s="1"/>
  <c r="AX3178" i="18" s="1"/>
  <c r="AY3178" i="18" s="1"/>
  <c r="AZ3178" i="18" s="1"/>
  <c r="G3110" i="18"/>
  <c r="G3049" i="18"/>
  <c r="AQ3119" i="18"/>
  <c r="AR3119" i="18" s="1"/>
  <c r="AS3119" i="18" s="1"/>
  <c r="AT3119" i="18" s="1"/>
  <c r="AU3119" i="18" s="1"/>
  <c r="AV3119" i="18" s="1"/>
  <c r="AW3119" i="18" s="1"/>
  <c r="AX3119" i="18" s="1"/>
  <c r="AY3119" i="18" s="1"/>
  <c r="AZ3119" i="18" s="1"/>
  <c r="G2990" i="18"/>
  <c r="G3287" i="18"/>
  <c r="G3228" i="18"/>
  <c r="AQ2999" i="18"/>
  <c r="AR2999" i="18" s="1"/>
  <c r="AS2999" i="18" s="1"/>
  <c r="AT2999" i="18" s="1"/>
  <c r="AU2999" i="18" s="1"/>
  <c r="AV2999" i="18" s="1"/>
  <c r="AW2999" i="18" s="1"/>
  <c r="AX2999" i="18" s="1"/>
  <c r="AY2999" i="18" s="1"/>
  <c r="AZ2999" i="18" s="1"/>
  <c r="G2931" i="18"/>
  <c r="AQ3058" i="18"/>
  <c r="AR3058" i="18" s="1"/>
  <c r="AS3058" i="18" s="1"/>
  <c r="AT3058" i="18" s="1"/>
  <c r="AU3058" i="18" s="1"/>
  <c r="AV3058" i="18" s="1"/>
  <c r="AW3058" i="18" s="1"/>
  <c r="AX3058" i="18" s="1"/>
  <c r="AY3058" i="18" s="1"/>
  <c r="AZ3058" i="18" s="1"/>
  <c r="AQ2940" i="18"/>
  <c r="AR2940" i="18" s="1"/>
  <c r="AS2940" i="18" s="1"/>
  <c r="AT2940" i="18" s="1"/>
  <c r="AU2940" i="18" s="1"/>
  <c r="AV2940" i="18" s="1"/>
  <c r="AW2940" i="18" s="1"/>
  <c r="AX2940" i="18" s="1"/>
  <c r="AY2940" i="18" s="1"/>
  <c r="AZ2940" i="18" s="1"/>
  <c r="AQ2881" i="18"/>
  <c r="AR2881" i="18" s="1"/>
  <c r="AS2881" i="18" s="1"/>
  <c r="AT2881" i="18" s="1"/>
  <c r="AU2881" i="18" s="1"/>
  <c r="AV2881" i="18" s="1"/>
  <c r="AW2881" i="18" s="1"/>
  <c r="AX2881" i="18" s="1"/>
  <c r="AY2881" i="18" s="1"/>
  <c r="AZ2881" i="18" s="1"/>
  <c r="G2813" i="18"/>
  <c r="G2872" i="18"/>
  <c r="G2754" i="18"/>
  <c r="AQ2586" i="18"/>
  <c r="AR2586" i="18" s="1"/>
  <c r="AS2586" i="18" s="1"/>
  <c r="AT2586" i="18" s="1"/>
  <c r="AU2586" i="18" s="1"/>
  <c r="AV2586" i="18" s="1"/>
  <c r="AW2586" i="18" s="1"/>
  <c r="AX2586" i="18" s="1"/>
  <c r="AY2586" i="18" s="1"/>
  <c r="AZ2586" i="18" s="1"/>
  <c r="G2518" i="18"/>
  <c r="AQ2822" i="18"/>
  <c r="AR2822" i="18" s="1"/>
  <c r="AS2822" i="18" s="1"/>
  <c r="AT2822" i="18" s="1"/>
  <c r="AU2822" i="18" s="1"/>
  <c r="AV2822" i="18" s="1"/>
  <c r="AW2822" i="18" s="1"/>
  <c r="AX2822" i="18" s="1"/>
  <c r="AY2822" i="18" s="1"/>
  <c r="AZ2822" i="18" s="1"/>
  <c r="AQ2645" i="18"/>
  <c r="AR2645" i="18" s="1"/>
  <c r="AS2645" i="18" s="1"/>
  <c r="AT2645" i="18" s="1"/>
  <c r="AU2645" i="18" s="1"/>
  <c r="AV2645" i="18" s="1"/>
  <c r="AW2645" i="18" s="1"/>
  <c r="AX2645" i="18" s="1"/>
  <c r="AY2645" i="18" s="1"/>
  <c r="AZ2645" i="18" s="1"/>
  <c r="G2577" i="18"/>
  <c r="AQ2763" i="18"/>
  <c r="AR2763" i="18" s="1"/>
  <c r="AS2763" i="18" s="1"/>
  <c r="AT2763" i="18" s="1"/>
  <c r="AU2763" i="18" s="1"/>
  <c r="AV2763" i="18" s="1"/>
  <c r="AW2763" i="18" s="1"/>
  <c r="AX2763" i="18" s="1"/>
  <c r="AY2763" i="18" s="1"/>
  <c r="AZ2763" i="18" s="1"/>
  <c r="G2695" i="18"/>
  <c r="AQ2527" i="18"/>
  <c r="AR2527" i="18" s="1"/>
  <c r="AS2527" i="18" s="1"/>
  <c r="AT2527" i="18" s="1"/>
  <c r="AU2527" i="18" s="1"/>
  <c r="AV2527" i="18" s="1"/>
  <c r="AW2527" i="18" s="1"/>
  <c r="AX2527" i="18" s="1"/>
  <c r="AY2527" i="18" s="1"/>
  <c r="AZ2527" i="18" s="1"/>
  <c r="AQ2466" i="18"/>
  <c r="AR2466" i="18" s="1"/>
  <c r="AS2466" i="18" s="1"/>
  <c r="AT2466" i="18" s="1"/>
  <c r="AU2466" i="18" s="1"/>
  <c r="AV2466" i="18" s="1"/>
  <c r="AW2466" i="18" s="1"/>
  <c r="AX2466" i="18" s="1"/>
  <c r="AY2466" i="18" s="1"/>
  <c r="AZ2466" i="18" s="1"/>
  <c r="AQ2704" i="18"/>
  <c r="AR2704" i="18" s="1"/>
  <c r="AS2704" i="18" s="1"/>
  <c r="AT2704" i="18" s="1"/>
  <c r="AU2704" i="18" s="1"/>
  <c r="AV2704" i="18" s="1"/>
  <c r="AW2704" i="18" s="1"/>
  <c r="AX2704" i="18" s="1"/>
  <c r="AY2704" i="18" s="1"/>
  <c r="AZ2704" i="18" s="1"/>
  <c r="G2636" i="18"/>
  <c r="G2457" i="18"/>
  <c r="AQ2407" i="18"/>
  <c r="AR2407" i="18" s="1"/>
  <c r="AS2407" i="18" s="1"/>
  <c r="AT2407" i="18" s="1"/>
  <c r="AU2407" i="18" s="1"/>
  <c r="AV2407" i="18" s="1"/>
  <c r="AW2407" i="18" s="1"/>
  <c r="AX2407" i="18" s="1"/>
  <c r="AY2407" i="18" s="1"/>
  <c r="AZ2407" i="18" s="1"/>
  <c r="G2339" i="18"/>
  <c r="G2398" i="18"/>
  <c r="AQ2289" i="18"/>
  <c r="AR2289" i="18" s="1"/>
  <c r="AS2289" i="18" s="1"/>
  <c r="AT2289" i="18" s="1"/>
  <c r="AU2289" i="18" s="1"/>
  <c r="AV2289" i="18" s="1"/>
  <c r="AW2289" i="18" s="1"/>
  <c r="AX2289" i="18" s="1"/>
  <c r="AY2289" i="18" s="1"/>
  <c r="AZ2289" i="18" s="1"/>
  <c r="G2221" i="18"/>
  <c r="AQ2112" i="18"/>
  <c r="AR2112" i="18" s="1"/>
  <c r="AS2112" i="18" s="1"/>
  <c r="AT2112" i="18" s="1"/>
  <c r="AU2112" i="18" s="1"/>
  <c r="AV2112" i="18" s="1"/>
  <c r="AW2112" i="18" s="1"/>
  <c r="AX2112" i="18" s="1"/>
  <c r="AY2112" i="18" s="1"/>
  <c r="AZ2112" i="18" s="1"/>
  <c r="G2044" i="18"/>
  <c r="AQ2230" i="18"/>
  <c r="AR2230" i="18" s="1"/>
  <c r="AS2230" i="18" s="1"/>
  <c r="AT2230" i="18" s="1"/>
  <c r="AU2230" i="18" s="1"/>
  <c r="AV2230" i="18" s="1"/>
  <c r="AW2230" i="18" s="1"/>
  <c r="AX2230" i="18" s="1"/>
  <c r="AY2230" i="18" s="1"/>
  <c r="AZ2230" i="18" s="1"/>
  <c r="AQ2171" i="18"/>
  <c r="AR2171" i="18" s="1"/>
  <c r="AS2171" i="18" s="1"/>
  <c r="AT2171" i="18" s="1"/>
  <c r="AU2171" i="18" s="1"/>
  <c r="AV2171" i="18" s="1"/>
  <c r="AW2171" i="18" s="1"/>
  <c r="AX2171" i="18" s="1"/>
  <c r="AY2171" i="18" s="1"/>
  <c r="AZ2171" i="18" s="1"/>
  <c r="G2103" i="18"/>
  <c r="AQ1935" i="18"/>
  <c r="AR1935" i="18" s="1"/>
  <c r="AS1935" i="18" s="1"/>
  <c r="AT1935" i="18" s="1"/>
  <c r="AU1935" i="18" s="1"/>
  <c r="AV1935" i="18" s="1"/>
  <c r="AW1935" i="18" s="1"/>
  <c r="AX1935" i="18" s="1"/>
  <c r="AY1935" i="18" s="1"/>
  <c r="AZ1935" i="18" s="1"/>
  <c r="AQ1874" i="18"/>
  <c r="AR1874" i="18" s="1"/>
  <c r="AS1874" i="18" s="1"/>
  <c r="AT1874" i="18" s="1"/>
  <c r="AU1874" i="18" s="1"/>
  <c r="AV1874" i="18" s="1"/>
  <c r="AW1874" i="18" s="1"/>
  <c r="AX1874" i="18" s="1"/>
  <c r="AY1874" i="18" s="1"/>
  <c r="AZ1874" i="18" s="1"/>
  <c r="G2280" i="18"/>
  <c r="G2162" i="18"/>
  <c r="AQ1994" i="18"/>
  <c r="AR1994" i="18" s="1"/>
  <c r="AS1994" i="18" s="1"/>
  <c r="AT1994" i="18" s="1"/>
  <c r="AU1994" i="18" s="1"/>
  <c r="AV1994" i="18" s="1"/>
  <c r="AW1994" i="18" s="1"/>
  <c r="AX1994" i="18" s="1"/>
  <c r="AY1994" i="18" s="1"/>
  <c r="AZ1994" i="18" s="1"/>
  <c r="G1926" i="18"/>
  <c r="G1865" i="18"/>
  <c r="AQ1697" i="18"/>
  <c r="AR1697" i="18" s="1"/>
  <c r="AS1697" i="18" s="1"/>
  <c r="AT1697" i="18" s="1"/>
  <c r="AU1697" i="18" s="1"/>
  <c r="AV1697" i="18" s="1"/>
  <c r="AW1697" i="18" s="1"/>
  <c r="AX1697" i="18" s="1"/>
  <c r="AY1697" i="18" s="1"/>
  <c r="AZ1697" i="18" s="1"/>
  <c r="G1629" i="18"/>
  <c r="G1985" i="18"/>
  <c r="AQ1756" i="18"/>
  <c r="AR1756" i="18" s="1"/>
  <c r="AS1756" i="18" s="1"/>
  <c r="AT1756" i="18" s="1"/>
  <c r="AU1756" i="18" s="1"/>
  <c r="AV1756" i="18" s="1"/>
  <c r="AW1756" i="18" s="1"/>
  <c r="AX1756" i="18" s="1"/>
  <c r="AY1756" i="18" s="1"/>
  <c r="AZ1756" i="18" s="1"/>
  <c r="G1688" i="18"/>
  <c r="AQ1520" i="18"/>
  <c r="AR1520" i="18" s="1"/>
  <c r="AS1520" i="18" s="1"/>
  <c r="AT1520" i="18" s="1"/>
  <c r="AU1520" i="18" s="1"/>
  <c r="AV1520" i="18" s="1"/>
  <c r="AW1520" i="18" s="1"/>
  <c r="AX1520" i="18" s="1"/>
  <c r="AY1520" i="18" s="1"/>
  <c r="AZ1520" i="18" s="1"/>
  <c r="AQ2348" i="18"/>
  <c r="AR2348" i="18" s="1"/>
  <c r="AS2348" i="18" s="1"/>
  <c r="AT2348" i="18" s="1"/>
  <c r="AU2348" i="18" s="1"/>
  <c r="AV2348" i="18" s="1"/>
  <c r="AW2348" i="18" s="1"/>
  <c r="AX2348" i="18" s="1"/>
  <c r="AY2348" i="18" s="1"/>
  <c r="AZ2348" i="18" s="1"/>
  <c r="AQ1815" i="18"/>
  <c r="AR1815" i="18" s="1"/>
  <c r="AS1815" i="18" s="1"/>
  <c r="AT1815" i="18" s="1"/>
  <c r="AU1815" i="18" s="1"/>
  <c r="AV1815" i="18" s="1"/>
  <c r="AW1815" i="18" s="1"/>
  <c r="AX1815" i="18" s="1"/>
  <c r="AY1815" i="18" s="1"/>
  <c r="AZ1815" i="18" s="1"/>
  <c r="G1806" i="18"/>
  <c r="AQ1638" i="18"/>
  <c r="AR1638" i="18" s="1"/>
  <c r="AS1638" i="18" s="1"/>
  <c r="AT1638" i="18" s="1"/>
  <c r="AU1638" i="18" s="1"/>
  <c r="AV1638" i="18" s="1"/>
  <c r="AW1638" i="18" s="1"/>
  <c r="AX1638" i="18" s="1"/>
  <c r="AY1638" i="18" s="1"/>
  <c r="AZ1638" i="18" s="1"/>
  <c r="G1570" i="18"/>
  <c r="AQ1402" i="18"/>
  <c r="AR1402" i="18" s="1"/>
  <c r="AS1402" i="18" s="1"/>
  <c r="AT1402" i="18" s="1"/>
  <c r="AU1402" i="18" s="1"/>
  <c r="AV1402" i="18" s="1"/>
  <c r="AW1402" i="18" s="1"/>
  <c r="AX1402" i="18" s="1"/>
  <c r="AY1402" i="18" s="1"/>
  <c r="AZ1402" i="18" s="1"/>
  <c r="G1334" i="18"/>
  <c r="G1747" i="18"/>
  <c r="AQ1579" i="18"/>
  <c r="AR1579" i="18" s="1"/>
  <c r="AS1579" i="18" s="1"/>
  <c r="AT1579" i="18" s="1"/>
  <c r="AU1579" i="18" s="1"/>
  <c r="AV1579" i="18" s="1"/>
  <c r="AW1579" i="18" s="1"/>
  <c r="AX1579" i="18" s="1"/>
  <c r="AY1579" i="18" s="1"/>
  <c r="AZ1579" i="18" s="1"/>
  <c r="AQ1343" i="18"/>
  <c r="AR1343" i="18" s="1"/>
  <c r="AS1343" i="18" s="1"/>
  <c r="AT1343" i="18" s="1"/>
  <c r="AU1343" i="18" s="1"/>
  <c r="AV1343" i="18" s="1"/>
  <c r="AW1343" i="18" s="1"/>
  <c r="AX1343" i="18" s="1"/>
  <c r="AY1343" i="18" s="1"/>
  <c r="AZ1343" i="18" s="1"/>
  <c r="AQ1223" i="18"/>
  <c r="AR1223" i="18" s="1"/>
  <c r="AS1223" i="18" s="1"/>
  <c r="AT1223" i="18" s="1"/>
  <c r="AU1223" i="18" s="1"/>
  <c r="AV1223" i="18" s="1"/>
  <c r="AW1223" i="18" s="1"/>
  <c r="AX1223" i="18" s="1"/>
  <c r="AY1223" i="18" s="1"/>
  <c r="AZ1223" i="18" s="1"/>
  <c r="G1155" i="18"/>
  <c r="AQ1461" i="18"/>
  <c r="AR1461" i="18" s="1"/>
  <c r="AS1461" i="18" s="1"/>
  <c r="AT1461" i="18" s="1"/>
  <c r="AU1461" i="18" s="1"/>
  <c r="AV1461" i="18" s="1"/>
  <c r="AW1461" i="18" s="1"/>
  <c r="AX1461" i="18" s="1"/>
  <c r="AY1461" i="18" s="1"/>
  <c r="AZ1461" i="18" s="1"/>
  <c r="G1452" i="18"/>
  <c r="AQ1282" i="18"/>
  <c r="AR1282" i="18" s="1"/>
  <c r="AS1282" i="18" s="1"/>
  <c r="AT1282" i="18" s="1"/>
  <c r="AU1282" i="18" s="1"/>
  <c r="AV1282" i="18" s="1"/>
  <c r="AW1282" i="18" s="1"/>
  <c r="AX1282" i="18" s="1"/>
  <c r="AY1282" i="18" s="1"/>
  <c r="AZ1282" i="18" s="1"/>
  <c r="G1214" i="18"/>
  <c r="G1511" i="18"/>
  <c r="AQ1164" i="18"/>
  <c r="AR1164" i="18" s="1"/>
  <c r="AS1164" i="18" s="1"/>
  <c r="AT1164" i="18" s="1"/>
  <c r="AU1164" i="18" s="1"/>
  <c r="AV1164" i="18" s="1"/>
  <c r="AW1164" i="18" s="1"/>
  <c r="AX1164" i="18" s="1"/>
  <c r="AY1164" i="18" s="1"/>
  <c r="AZ1164" i="18" s="1"/>
  <c r="G1096" i="18"/>
  <c r="AQ928" i="18"/>
  <c r="AR928" i="18" s="1"/>
  <c r="AS928" i="18" s="1"/>
  <c r="AT928" i="18" s="1"/>
  <c r="AU928" i="18" s="1"/>
  <c r="AV928" i="18" s="1"/>
  <c r="AW928" i="18" s="1"/>
  <c r="AX928" i="18" s="1"/>
  <c r="AY928" i="18" s="1"/>
  <c r="AZ928" i="18" s="1"/>
  <c r="AQ1046" i="18"/>
  <c r="AR1046" i="18" s="1"/>
  <c r="AS1046" i="18" s="1"/>
  <c r="AT1046" i="18" s="1"/>
  <c r="AU1046" i="18" s="1"/>
  <c r="AV1046" i="18" s="1"/>
  <c r="AW1046" i="18" s="1"/>
  <c r="AX1046" i="18" s="1"/>
  <c r="AY1046" i="18" s="1"/>
  <c r="AZ1046" i="18" s="1"/>
  <c r="G1037" i="18"/>
  <c r="AQ751" i="18"/>
  <c r="AR751" i="18" s="1"/>
  <c r="AS751" i="18" s="1"/>
  <c r="AT751" i="18" s="1"/>
  <c r="AU751" i="18" s="1"/>
  <c r="AV751" i="18" s="1"/>
  <c r="AW751" i="18" s="1"/>
  <c r="AX751" i="18" s="1"/>
  <c r="AY751" i="18" s="1"/>
  <c r="AZ751" i="18" s="1"/>
  <c r="AQ690" i="18"/>
  <c r="AR690" i="18" s="1"/>
  <c r="AS690" i="18" s="1"/>
  <c r="AT690" i="18" s="1"/>
  <c r="AU690" i="18" s="1"/>
  <c r="AV690" i="18" s="1"/>
  <c r="AW690" i="18" s="1"/>
  <c r="AX690" i="18" s="1"/>
  <c r="AY690" i="18" s="1"/>
  <c r="AZ690" i="18" s="1"/>
  <c r="G622" i="18"/>
  <c r="AQ2053" i="18"/>
  <c r="AR2053" i="18" s="1"/>
  <c r="AS2053" i="18" s="1"/>
  <c r="AT2053" i="18" s="1"/>
  <c r="AU2053" i="18" s="1"/>
  <c r="AV2053" i="18" s="1"/>
  <c r="AW2053" i="18" s="1"/>
  <c r="AX2053" i="18" s="1"/>
  <c r="AY2053" i="18" s="1"/>
  <c r="AZ2053" i="18" s="1"/>
  <c r="G1273" i="18"/>
  <c r="AQ1105" i="18"/>
  <c r="AR1105" i="18" s="1"/>
  <c r="AS1105" i="18" s="1"/>
  <c r="AT1105" i="18" s="1"/>
  <c r="AU1105" i="18" s="1"/>
  <c r="AV1105" i="18" s="1"/>
  <c r="AW1105" i="18" s="1"/>
  <c r="AX1105" i="18" s="1"/>
  <c r="AY1105" i="18" s="1"/>
  <c r="AZ1105" i="18" s="1"/>
  <c r="AQ987" i="18"/>
  <c r="AR987" i="18" s="1"/>
  <c r="AS987" i="18" s="1"/>
  <c r="AT987" i="18" s="1"/>
  <c r="AU987" i="18" s="1"/>
  <c r="AV987" i="18" s="1"/>
  <c r="AW987" i="18" s="1"/>
  <c r="AX987" i="18" s="1"/>
  <c r="AY987" i="18" s="1"/>
  <c r="AZ987" i="18" s="1"/>
  <c r="G978" i="18"/>
  <c r="AQ810" i="18"/>
  <c r="AR810" i="18" s="1"/>
  <c r="AS810" i="18" s="1"/>
  <c r="AT810" i="18" s="1"/>
  <c r="AU810" i="18" s="1"/>
  <c r="AV810" i="18" s="1"/>
  <c r="AW810" i="18" s="1"/>
  <c r="AX810" i="18" s="1"/>
  <c r="AY810" i="18" s="1"/>
  <c r="AZ810" i="18" s="1"/>
  <c r="G742" i="18"/>
  <c r="G681" i="18"/>
  <c r="AQ513" i="18"/>
  <c r="AR513" i="18" s="1"/>
  <c r="AS513" i="18" s="1"/>
  <c r="AT513" i="18" s="1"/>
  <c r="AU513" i="18" s="1"/>
  <c r="AV513" i="18" s="1"/>
  <c r="AW513" i="18" s="1"/>
  <c r="AX513" i="18" s="1"/>
  <c r="AY513" i="18" s="1"/>
  <c r="AZ513" i="18" s="1"/>
  <c r="G860" i="18"/>
  <c r="AQ631" i="18"/>
  <c r="AR631" i="18" s="1"/>
  <c r="AS631" i="18" s="1"/>
  <c r="AT631" i="18" s="1"/>
  <c r="AU631" i="18" s="1"/>
  <c r="AV631" i="18" s="1"/>
  <c r="AW631" i="18" s="1"/>
  <c r="AX631" i="18" s="1"/>
  <c r="AY631" i="18" s="1"/>
  <c r="AZ631" i="18" s="1"/>
  <c r="G563" i="18"/>
  <c r="AQ395" i="18"/>
  <c r="AR395" i="18" s="1"/>
  <c r="AS395" i="18" s="1"/>
  <c r="AT395" i="18" s="1"/>
  <c r="AU395" i="18" s="1"/>
  <c r="AV395" i="18" s="1"/>
  <c r="AW395" i="18" s="1"/>
  <c r="AX395" i="18" s="1"/>
  <c r="AY395" i="18" s="1"/>
  <c r="AZ395" i="18" s="1"/>
  <c r="G327" i="18"/>
  <c r="G3" i="18"/>
  <c r="F10" i="18"/>
  <c r="AZ10" i="18"/>
  <c r="BC12" i="18" s="1"/>
  <c r="E17" i="18"/>
  <c r="H18" i="18"/>
  <c r="E21" i="18" s="1"/>
  <c r="C91" i="18"/>
  <c r="G91" i="18"/>
  <c r="B100" i="18"/>
  <c r="C100" i="18" s="1"/>
  <c r="D100" i="18" s="1"/>
  <c r="E100" i="18" s="1"/>
  <c r="F100" i="18" s="1"/>
  <c r="G100" i="18" s="1"/>
  <c r="H100" i="18" s="1"/>
  <c r="I100" i="18" s="1"/>
  <c r="J100" i="18" s="1"/>
  <c r="K100" i="18" s="1"/>
  <c r="L100" i="18" s="1"/>
  <c r="W159" i="18"/>
  <c r="X159" i="18" s="1"/>
  <c r="Y159" i="18" s="1"/>
  <c r="Z159" i="18" s="1"/>
  <c r="AA159" i="18" s="1"/>
  <c r="AB159" i="18" s="1"/>
  <c r="AC159" i="18" s="1"/>
  <c r="AD159" i="18" s="1"/>
  <c r="AE159" i="18" s="1"/>
  <c r="AF159" i="18" s="1"/>
  <c r="AQ159" i="18"/>
  <c r="AR159" i="18" s="1"/>
  <c r="AS159" i="18" s="1"/>
  <c r="AT159" i="18" s="1"/>
  <c r="AU159" i="18" s="1"/>
  <c r="AV159" i="18" s="1"/>
  <c r="AW159" i="18" s="1"/>
  <c r="AX159" i="18" s="1"/>
  <c r="AY159" i="18" s="1"/>
  <c r="AZ159" i="18" s="1"/>
  <c r="E209" i="18"/>
  <c r="W336" i="18"/>
  <c r="X336" i="18" s="1"/>
  <c r="Y336" i="18" s="1"/>
  <c r="Z336" i="18" s="1"/>
  <c r="AA336" i="18" s="1"/>
  <c r="AB336" i="18" s="1"/>
  <c r="AC336" i="18" s="1"/>
  <c r="AD336" i="18" s="1"/>
  <c r="AE336" i="18" s="1"/>
  <c r="AF336" i="18" s="1"/>
  <c r="AG336" i="18"/>
  <c r="AH336" i="18" s="1"/>
  <c r="AI336" i="18" s="1"/>
  <c r="AJ336" i="18" s="1"/>
  <c r="AK336" i="18" s="1"/>
  <c r="AL336" i="18" s="1"/>
  <c r="AM336" i="18" s="1"/>
  <c r="AN336" i="18" s="1"/>
  <c r="AO336" i="18" s="1"/>
  <c r="AP336" i="18" s="1"/>
  <c r="F386" i="18"/>
  <c r="B457" i="18"/>
  <c r="B513" i="18"/>
  <c r="C513" i="18" s="1"/>
  <c r="D513" i="18" s="1"/>
  <c r="E513" i="18" s="1"/>
  <c r="F513" i="18" s="1"/>
  <c r="G513" i="18" s="1"/>
  <c r="H513" i="18" s="1"/>
  <c r="I513" i="18" s="1"/>
  <c r="J513" i="18" s="1"/>
  <c r="K513" i="18" s="1"/>
  <c r="L513" i="18" s="1"/>
  <c r="AQ572" i="18"/>
  <c r="AR572" i="18" s="1"/>
  <c r="AS572" i="18" s="1"/>
  <c r="AT572" i="18" s="1"/>
  <c r="AU572" i="18" s="1"/>
  <c r="AV572" i="18" s="1"/>
  <c r="AW572" i="18" s="1"/>
  <c r="AX572" i="18" s="1"/>
  <c r="AY572" i="18" s="1"/>
  <c r="AZ572" i="18" s="1"/>
  <c r="E622" i="18"/>
  <c r="F742" i="18"/>
  <c r="AG928" i="18"/>
  <c r="AH928" i="18" s="1"/>
  <c r="AI928" i="18" s="1"/>
  <c r="AJ928" i="18" s="1"/>
  <c r="AK928" i="18" s="1"/>
  <c r="AL928" i="18" s="1"/>
  <c r="AM928" i="18" s="1"/>
  <c r="AN928" i="18" s="1"/>
  <c r="AO928" i="18" s="1"/>
  <c r="AP928" i="18" s="1"/>
  <c r="F978" i="18"/>
  <c r="B1282" i="18"/>
  <c r="C1282" i="18" s="1"/>
  <c r="D1282" i="18" s="1"/>
  <c r="E1282" i="18" s="1"/>
  <c r="F1282" i="18" s="1"/>
  <c r="G1282" i="18" s="1"/>
  <c r="H1282" i="18" s="1"/>
  <c r="I1282" i="18" s="1"/>
  <c r="J1282" i="18" s="1"/>
  <c r="K1282" i="18" s="1"/>
  <c r="L1282" i="18" s="1"/>
  <c r="W3650" i="18"/>
  <c r="X3650" i="18" s="1"/>
  <c r="Y3650" i="18" s="1"/>
  <c r="Z3650" i="18" s="1"/>
  <c r="AA3650" i="18" s="1"/>
  <c r="AB3650" i="18" s="1"/>
  <c r="AC3650" i="18" s="1"/>
  <c r="AD3650" i="18" s="1"/>
  <c r="AE3650" i="18" s="1"/>
  <c r="AF3650" i="18" s="1"/>
  <c r="E3641" i="18"/>
  <c r="W3591" i="18"/>
  <c r="X3591" i="18" s="1"/>
  <c r="Y3591" i="18" s="1"/>
  <c r="Z3591" i="18" s="1"/>
  <c r="AA3591" i="18" s="1"/>
  <c r="AB3591" i="18" s="1"/>
  <c r="AC3591" i="18" s="1"/>
  <c r="AD3591" i="18" s="1"/>
  <c r="AE3591" i="18" s="1"/>
  <c r="AF3591" i="18" s="1"/>
  <c r="E3582" i="18"/>
  <c r="W3532" i="18"/>
  <c r="X3532" i="18" s="1"/>
  <c r="Y3532" i="18" s="1"/>
  <c r="Z3532" i="18" s="1"/>
  <c r="AA3532" i="18" s="1"/>
  <c r="AB3532" i="18" s="1"/>
  <c r="AC3532" i="18" s="1"/>
  <c r="AD3532" i="18" s="1"/>
  <c r="AE3532" i="18" s="1"/>
  <c r="AF3532" i="18" s="1"/>
  <c r="E3523" i="18"/>
  <c r="W3473" i="18"/>
  <c r="X3473" i="18" s="1"/>
  <c r="Y3473" i="18" s="1"/>
  <c r="Z3473" i="18" s="1"/>
  <c r="AA3473" i="18" s="1"/>
  <c r="AB3473" i="18" s="1"/>
  <c r="AC3473" i="18" s="1"/>
  <c r="AD3473" i="18" s="1"/>
  <c r="AE3473" i="18" s="1"/>
  <c r="AF3473" i="18" s="1"/>
  <c r="E3405" i="18"/>
  <c r="E3464" i="18"/>
  <c r="W3414" i="18"/>
  <c r="X3414" i="18" s="1"/>
  <c r="Y3414" i="18" s="1"/>
  <c r="Z3414" i="18" s="1"/>
  <c r="AA3414" i="18" s="1"/>
  <c r="AB3414" i="18" s="1"/>
  <c r="AC3414" i="18" s="1"/>
  <c r="AD3414" i="18" s="1"/>
  <c r="AE3414" i="18" s="1"/>
  <c r="AF3414" i="18" s="1"/>
  <c r="E3346" i="18"/>
  <c r="E3287" i="18"/>
  <c r="W3296" i="18"/>
  <c r="X3296" i="18" s="1"/>
  <c r="Y3296" i="18" s="1"/>
  <c r="Z3296" i="18" s="1"/>
  <c r="AA3296" i="18" s="1"/>
  <c r="AB3296" i="18" s="1"/>
  <c r="AC3296" i="18" s="1"/>
  <c r="AD3296" i="18" s="1"/>
  <c r="AE3296" i="18" s="1"/>
  <c r="AF3296" i="18" s="1"/>
  <c r="E3228" i="18"/>
  <c r="W3178" i="18"/>
  <c r="X3178" i="18" s="1"/>
  <c r="Y3178" i="18" s="1"/>
  <c r="Z3178" i="18" s="1"/>
  <c r="AA3178" i="18" s="1"/>
  <c r="AB3178" i="18" s="1"/>
  <c r="AC3178" i="18" s="1"/>
  <c r="AD3178" i="18" s="1"/>
  <c r="AE3178" i="18" s="1"/>
  <c r="AF3178" i="18" s="1"/>
  <c r="E3169" i="18"/>
  <c r="W3355" i="18"/>
  <c r="X3355" i="18" s="1"/>
  <c r="Y3355" i="18" s="1"/>
  <c r="Z3355" i="18" s="1"/>
  <c r="AA3355" i="18" s="1"/>
  <c r="AB3355" i="18" s="1"/>
  <c r="AC3355" i="18" s="1"/>
  <c r="AD3355" i="18" s="1"/>
  <c r="AE3355" i="18" s="1"/>
  <c r="AF3355" i="18" s="1"/>
  <c r="E3110" i="18"/>
  <c r="E3049" i="18"/>
  <c r="W2999" i="18"/>
  <c r="X2999" i="18" s="1"/>
  <c r="Y2999" i="18" s="1"/>
  <c r="Z2999" i="18" s="1"/>
  <c r="AA2999" i="18" s="1"/>
  <c r="AB2999" i="18" s="1"/>
  <c r="AC2999" i="18" s="1"/>
  <c r="AD2999" i="18" s="1"/>
  <c r="AE2999" i="18" s="1"/>
  <c r="AF2999" i="18" s="1"/>
  <c r="W3058" i="18"/>
  <c r="X3058" i="18" s="1"/>
  <c r="Y3058" i="18" s="1"/>
  <c r="Z3058" i="18" s="1"/>
  <c r="AA3058" i="18" s="1"/>
  <c r="AB3058" i="18" s="1"/>
  <c r="AC3058" i="18" s="1"/>
  <c r="AD3058" i="18" s="1"/>
  <c r="AE3058" i="18" s="1"/>
  <c r="AF3058" i="18" s="1"/>
  <c r="E2931" i="18"/>
  <c r="E2872" i="18"/>
  <c r="W3237" i="18"/>
  <c r="X3237" i="18" s="1"/>
  <c r="Y3237" i="18" s="1"/>
  <c r="Z3237" i="18" s="1"/>
  <c r="AA3237" i="18" s="1"/>
  <c r="AB3237" i="18" s="1"/>
  <c r="AC3237" i="18" s="1"/>
  <c r="AD3237" i="18" s="1"/>
  <c r="AE3237" i="18" s="1"/>
  <c r="AF3237" i="18" s="1"/>
  <c r="W3119" i="18"/>
  <c r="X3119" i="18" s="1"/>
  <c r="Y3119" i="18" s="1"/>
  <c r="Z3119" i="18" s="1"/>
  <c r="AA3119" i="18" s="1"/>
  <c r="AB3119" i="18" s="1"/>
  <c r="AC3119" i="18" s="1"/>
  <c r="AD3119" i="18" s="1"/>
  <c r="AE3119" i="18" s="1"/>
  <c r="AF3119" i="18" s="1"/>
  <c r="E2990" i="18"/>
  <c r="W2881" i="18"/>
  <c r="X2881" i="18" s="1"/>
  <c r="Y2881" i="18" s="1"/>
  <c r="Z2881" i="18" s="1"/>
  <c r="AA2881" i="18" s="1"/>
  <c r="AB2881" i="18" s="1"/>
  <c r="AC2881" i="18" s="1"/>
  <c r="AD2881" i="18" s="1"/>
  <c r="AE2881" i="18" s="1"/>
  <c r="AF2881" i="18" s="1"/>
  <c r="W2940" i="18"/>
  <c r="X2940" i="18" s="1"/>
  <c r="Y2940" i="18" s="1"/>
  <c r="Z2940" i="18" s="1"/>
  <c r="AA2940" i="18" s="1"/>
  <c r="AB2940" i="18" s="1"/>
  <c r="AC2940" i="18" s="1"/>
  <c r="AD2940" i="18" s="1"/>
  <c r="AE2940" i="18" s="1"/>
  <c r="AF2940" i="18" s="1"/>
  <c r="W2822" i="18"/>
  <c r="X2822" i="18" s="1"/>
  <c r="Y2822" i="18" s="1"/>
  <c r="Z2822" i="18" s="1"/>
  <c r="AA2822" i="18" s="1"/>
  <c r="AB2822" i="18" s="1"/>
  <c r="AC2822" i="18" s="1"/>
  <c r="AD2822" i="18" s="1"/>
  <c r="AE2822" i="18" s="1"/>
  <c r="AF2822" i="18" s="1"/>
  <c r="E2636" i="18"/>
  <c r="W2586" i="18"/>
  <c r="X2586" i="18" s="1"/>
  <c r="Y2586" i="18" s="1"/>
  <c r="Z2586" i="18" s="1"/>
  <c r="AA2586" i="18" s="1"/>
  <c r="AB2586" i="18" s="1"/>
  <c r="AC2586" i="18" s="1"/>
  <c r="AD2586" i="18" s="1"/>
  <c r="AE2586" i="18" s="1"/>
  <c r="AF2586" i="18" s="1"/>
  <c r="E2695" i="18"/>
  <c r="W2645" i="18"/>
  <c r="X2645" i="18" s="1"/>
  <c r="Y2645" i="18" s="1"/>
  <c r="Z2645" i="18" s="1"/>
  <c r="AA2645" i="18" s="1"/>
  <c r="AB2645" i="18" s="1"/>
  <c r="AC2645" i="18" s="1"/>
  <c r="AD2645" i="18" s="1"/>
  <c r="AE2645" i="18" s="1"/>
  <c r="AF2645" i="18" s="1"/>
  <c r="W2763" i="18"/>
  <c r="X2763" i="18" s="1"/>
  <c r="Y2763" i="18" s="1"/>
  <c r="Z2763" i="18" s="1"/>
  <c r="AA2763" i="18" s="1"/>
  <c r="AB2763" i="18" s="1"/>
  <c r="AC2763" i="18" s="1"/>
  <c r="AD2763" i="18" s="1"/>
  <c r="AE2763" i="18" s="1"/>
  <c r="AF2763" i="18" s="1"/>
  <c r="E2577" i="18"/>
  <c r="W2527" i="18"/>
  <c r="X2527" i="18" s="1"/>
  <c r="Y2527" i="18" s="1"/>
  <c r="Z2527" i="18" s="1"/>
  <c r="AA2527" i="18" s="1"/>
  <c r="AB2527" i="18" s="1"/>
  <c r="AC2527" i="18" s="1"/>
  <c r="AD2527" i="18" s="1"/>
  <c r="AE2527" i="18" s="1"/>
  <c r="AF2527" i="18" s="1"/>
  <c r="W2466" i="18"/>
  <c r="X2466" i="18" s="1"/>
  <c r="Y2466" i="18" s="1"/>
  <c r="Z2466" i="18" s="1"/>
  <c r="AA2466" i="18" s="1"/>
  <c r="AB2466" i="18" s="1"/>
  <c r="AC2466" i="18" s="1"/>
  <c r="AD2466" i="18" s="1"/>
  <c r="AE2466" i="18" s="1"/>
  <c r="AF2466" i="18" s="1"/>
  <c r="W2704" i="18"/>
  <c r="X2704" i="18" s="1"/>
  <c r="Y2704" i="18" s="1"/>
  <c r="Z2704" i="18" s="1"/>
  <c r="AA2704" i="18" s="1"/>
  <c r="AB2704" i="18" s="1"/>
  <c r="AC2704" i="18" s="1"/>
  <c r="AD2704" i="18" s="1"/>
  <c r="AE2704" i="18" s="1"/>
  <c r="AF2704" i="18" s="1"/>
  <c r="E2813" i="18"/>
  <c r="E2754" i="18"/>
  <c r="W2407" i="18"/>
  <c r="X2407" i="18" s="1"/>
  <c r="Y2407" i="18" s="1"/>
  <c r="Z2407" i="18" s="1"/>
  <c r="AA2407" i="18" s="1"/>
  <c r="AB2407" i="18" s="1"/>
  <c r="AC2407" i="18" s="1"/>
  <c r="AD2407" i="18" s="1"/>
  <c r="AE2407" i="18" s="1"/>
  <c r="AF2407" i="18" s="1"/>
  <c r="E2280" i="18"/>
  <c r="E2457" i="18"/>
  <c r="E2339" i="18"/>
  <c r="W2289" i="18"/>
  <c r="X2289" i="18" s="1"/>
  <c r="Y2289" i="18" s="1"/>
  <c r="Z2289" i="18" s="1"/>
  <c r="AA2289" i="18" s="1"/>
  <c r="AB2289" i="18" s="1"/>
  <c r="AC2289" i="18" s="1"/>
  <c r="AD2289" i="18" s="1"/>
  <c r="AE2289" i="18" s="1"/>
  <c r="AF2289" i="18" s="1"/>
  <c r="W2348" i="18"/>
  <c r="X2348" i="18" s="1"/>
  <c r="Y2348" i="18" s="1"/>
  <c r="Z2348" i="18" s="1"/>
  <c r="AA2348" i="18" s="1"/>
  <c r="AB2348" i="18" s="1"/>
  <c r="AC2348" i="18" s="1"/>
  <c r="AD2348" i="18" s="1"/>
  <c r="AE2348" i="18" s="1"/>
  <c r="AF2348" i="18" s="1"/>
  <c r="E2162" i="18"/>
  <c r="W2112" i="18"/>
  <c r="X2112" i="18" s="1"/>
  <c r="Y2112" i="18" s="1"/>
  <c r="Z2112" i="18" s="1"/>
  <c r="AA2112" i="18" s="1"/>
  <c r="AB2112" i="18" s="1"/>
  <c r="AC2112" i="18" s="1"/>
  <c r="AD2112" i="18" s="1"/>
  <c r="AE2112" i="18" s="1"/>
  <c r="AF2112" i="18" s="1"/>
  <c r="E1926" i="18"/>
  <c r="E1865" i="18"/>
  <c r="W2171" i="18"/>
  <c r="X2171" i="18" s="1"/>
  <c r="Y2171" i="18" s="1"/>
  <c r="Z2171" i="18" s="1"/>
  <c r="AA2171" i="18" s="1"/>
  <c r="AB2171" i="18" s="1"/>
  <c r="AC2171" i="18" s="1"/>
  <c r="AD2171" i="18" s="1"/>
  <c r="AE2171" i="18" s="1"/>
  <c r="AF2171" i="18" s="1"/>
  <c r="E1985" i="18"/>
  <c r="W1935" i="18"/>
  <c r="X1935" i="18" s="1"/>
  <c r="Y1935" i="18" s="1"/>
  <c r="Z1935" i="18" s="1"/>
  <c r="AA1935" i="18" s="1"/>
  <c r="AB1935" i="18" s="1"/>
  <c r="AC1935" i="18" s="1"/>
  <c r="AD1935" i="18" s="1"/>
  <c r="AE1935" i="18" s="1"/>
  <c r="AF1935" i="18" s="1"/>
  <c r="W1874" i="18"/>
  <c r="X1874" i="18" s="1"/>
  <c r="Y1874" i="18" s="1"/>
  <c r="Z1874" i="18" s="1"/>
  <c r="AA1874" i="18" s="1"/>
  <c r="AB1874" i="18" s="1"/>
  <c r="AC1874" i="18" s="1"/>
  <c r="AD1874" i="18" s="1"/>
  <c r="AE1874" i="18" s="1"/>
  <c r="AF1874" i="18" s="1"/>
  <c r="E2518" i="18"/>
  <c r="E2221" i="18"/>
  <c r="E2044" i="18"/>
  <c r="W1994" i="18"/>
  <c r="X1994" i="18" s="1"/>
  <c r="Y1994" i="18" s="1"/>
  <c r="Z1994" i="18" s="1"/>
  <c r="AA1994" i="18" s="1"/>
  <c r="AB1994" i="18" s="1"/>
  <c r="AC1994" i="18" s="1"/>
  <c r="AD1994" i="18" s="1"/>
  <c r="AE1994" i="18" s="1"/>
  <c r="AF1994" i="18" s="1"/>
  <c r="E1806" i="18"/>
  <c r="E1747" i="18"/>
  <c r="W1697" i="18"/>
  <c r="X1697" i="18" s="1"/>
  <c r="Y1697" i="18" s="1"/>
  <c r="Z1697" i="18" s="1"/>
  <c r="AA1697" i="18" s="1"/>
  <c r="AB1697" i="18" s="1"/>
  <c r="AC1697" i="18" s="1"/>
  <c r="AD1697" i="18" s="1"/>
  <c r="AE1697" i="18" s="1"/>
  <c r="AF1697" i="18" s="1"/>
  <c r="E1511" i="18"/>
  <c r="E2398" i="18"/>
  <c r="W2230" i="18"/>
  <c r="X2230" i="18" s="1"/>
  <c r="Y2230" i="18" s="1"/>
  <c r="Z2230" i="18" s="1"/>
  <c r="AA2230" i="18" s="1"/>
  <c r="AB2230" i="18" s="1"/>
  <c r="AC2230" i="18" s="1"/>
  <c r="AD2230" i="18" s="1"/>
  <c r="AE2230" i="18" s="1"/>
  <c r="AF2230" i="18" s="1"/>
  <c r="W1756" i="18"/>
  <c r="X1756" i="18" s="1"/>
  <c r="Y1756" i="18" s="1"/>
  <c r="Z1756" i="18" s="1"/>
  <c r="AA1756" i="18" s="1"/>
  <c r="AB1756" i="18" s="1"/>
  <c r="AC1756" i="18" s="1"/>
  <c r="AD1756" i="18" s="1"/>
  <c r="AE1756" i="18" s="1"/>
  <c r="AF1756" i="18" s="1"/>
  <c r="E1570" i="18"/>
  <c r="W1520" i="18"/>
  <c r="X1520" i="18" s="1"/>
  <c r="Y1520" i="18" s="1"/>
  <c r="Z1520" i="18" s="1"/>
  <c r="AA1520" i="18" s="1"/>
  <c r="AB1520" i="18" s="1"/>
  <c r="AC1520" i="18" s="1"/>
  <c r="AD1520" i="18" s="1"/>
  <c r="AE1520" i="18" s="1"/>
  <c r="AF1520" i="18" s="1"/>
  <c r="W2053" i="18"/>
  <c r="X2053" i="18" s="1"/>
  <c r="Y2053" i="18" s="1"/>
  <c r="Z2053" i="18" s="1"/>
  <c r="AA2053" i="18" s="1"/>
  <c r="AB2053" i="18" s="1"/>
  <c r="AC2053" i="18" s="1"/>
  <c r="AD2053" i="18" s="1"/>
  <c r="AE2053" i="18" s="1"/>
  <c r="AF2053" i="18" s="1"/>
  <c r="E1688" i="18"/>
  <c r="W1638" i="18"/>
  <c r="X1638" i="18" s="1"/>
  <c r="Y1638" i="18" s="1"/>
  <c r="Z1638" i="18" s="1"/>
  <c r="AA1638" i="18" s="1"/>
  <c r="AB1638" i="18" s="1"/>
  <c r="AC1638" i="18" s="1"/>
  <c r="AD1638" i="18" s="1"/>
  <c r="AE1638" i="18" s="1"/>
  <c r="AF1638" i="18" s="1"/>
  <c r="E1452" i="18"/>
  <c r="W1402" i="18"/>
  <c r="X1402" i="18" s="1"/>
  <c r="Y1402" i="18" s="1"/>
  <c r="Z1402" i="18" s="1"/>
  <c r="AA1402" i="18" s="1"/>
  <c r="AB1402" i="18" s="1"/>
  <c r="AC1402" i="18" s="1"/>
  <c r="AD1402" i="18" s="1"/>
  <c r="AE1402" i="18" s="1"/>
  <c r="AF1402" i="18" s="1"/>
  <c r="E2103" i="18"/>
  <c r="E1629" i="18"/>
  <c r="W1461" i="18"/>
  <c r="X1461" i="18" s="1"/>
  <c r="Y1461" i="18" s="1"/>
  <c r="Z1461" i="18" s="1"/>
  <c r="AA1461" i="18" s="1"/>
  <c r="AB1461" i="18" s="1"/>
  <c r="AC1461" i="18" s="1"/>
  <c r="AD1461" i="18" s="1"/>
  <c r="AE1461" i="18" s="1"/>
  <c r="AF1461" i="18" s="1"/>
  <c r="E1393" i="18"/>
  <c r="E1273" i="18"/>
  <c r="W1223" i="18"/>
  <c r="X1223" i="18" s="1"/>
  <c r="Y1223" i="18" s="1"/>
  <c r="Z1223" i="18" s="1"/>
  <c r="AA1223" i="18" s="1"/>
  <c r="AB1223" i="18" s="1"/>
  <c r="AC1223" i="18" s="1"/>
  <c r="AD1223" i="18" s="1"/>
  <c r="AE1223" i="18" s="1"/>
  <c r="AF1223" i="18" s="1"/>
  <c r="W1815" i="18"/>
  <c r="X1815" i="18" s="1"/>
  <c r="Y1815" i="18" s="1"/>
  <c r="Z1815" i="18" s="1"/>
  <c r="AA1815" i="18" s="1"/>
  <c r="AB1815" i="18" s="1"/>
  <c r="AC1815" i="18" s="1"/>
  <c r="AD1815" i="18" s="1"/>
  <c r="AE1815" i="18" s="1"/>
  <c r="AF1815" i="18" s="1"/>
  <c r="W1579" i="18"/>
  <c r="X1579" i="18" s="1"/>
  <c r="Y1579" i="18" s="1"/>
  <c r="Z1579" i="18" s="1"/>
  <c r="AA1579" i="18" s="1"/>
  <c r="AB1579" i="18" s="1"/>
  <c r="AC1579" i="18" s="1"/>
  <c r="AD1579" i="18" s="1"/>
  <c r="AE1579" i="18" s="1"/>
  <c r="AF1579" i="18" s="1"/>
  <c r="E1334" i="18"/>
  <c r="W1282" i="18"/>
  <c r="X1282" i="18" s="1"/>
  <c r="Y1282" i="18" s="1"/>
  <c r="Z1282" i="18" s="1"/>
  <c r="AA1282" i="18" s="1"/>
  <c r="AB1282" i="18" s="1"/>
  <c r="AC1282" i="18" s="1"/>
  <c r="AD1282" i="18" s="1"/>
  <c r="AE1282" i="18" s="1"/>
  <c r="AF1282" i="18" s="1"/>
  <c r="E1096" i="18"/>
  <c r="W1343" i="18"/>
  <c r="X1343" i="18" s="1"/>
  <c r="Y1343" i="18" s="1"/>
  <c r="Z1343" i="18" s="1"/>
  <c r="AA1343" i="18" s="1"/>
  <c r="AB1343" i="18" s="1"/>
  <c r="AC1343" i="18" s="1"/>
  <c r="AD1343" i="18" s="1"/>
  <c r="AE1343" i="18" s="1"/>
  <c r="AF1343" i="18" s="1"/>
  <c r="E1214" i="18"/>
  <c r="W1164" i="18"/>
  <c r="X1164" i="18" s="1"/>
  <c r="Y1164" i="18" s="1"/>
  <c r="Z1164" i="18" s="1"/>
  <c r="AA1164" i="18" s="1"/>
  <c r="AB1164" i="18" s="1"/>
  <c r="AC1164" i="18" s="1"/>
  <c r="AD1164" i="18" s="1"/>
  <c r="AE1164" i="18" s="1"/>
  <c r="AF1164" i="18" s="1"/>
  <c r="E978" i="18"/>
  <c r="W928" i="18"/>
  <c r="X928" i="18" s="1"/>
  <c r="Y928" i="18" s="1"/>
  <c r="Z928" i="18" s="1"/>
  <c r="AA928" i="18" s="1"/>
  <c r="AB928" i="18" s="1"/>
  <c r="AC928" i="18" s="1"/>
  <c r="AD928" i="18" s="1"/>
  <c r="AE928" i="18" s="1"/>
  <c r="AF928" i="18" s="1"/>
  <c r="W987" i="18"/>
  <c r="X987" i="18" s="1"/>
  <c r="Y987" i="18" s="1"/>
  <c r="Z987" i="18" s="1"/>
  <c r="AA987" i="18" s="1"/>
  <c r="AB987" i="18" s="1"/>
  <c r="AC987" i="18" s="1"/>
  <c r="AD987" i="18" s="1"/>
  <c r="AE987" i="18" s="1"/>
  <c r="AF987" i="18" s="1"/>
  <c r="E919" i="18"/>
  <c r="E801" i="18"/>
  <c r="W751" i="18"/>
  <c r="X751" i="18" s="1"/>
  <c r="Y751" i="18" s="1"/>
  <c r="Z751" i="18" s="1"/>
  <c r="AA751" i="18" s="1"/>
  <c r="AB751" i="18" s="1"/>
  <c r="AC751" i="18" s="1"/>
  <c r="AD751" i="18" s="1"/>
  <c r="AE751" i="18" s="1"/>
  <c r="AF751" i="18" s="1"/>
  <c r="W690" i="18"/>
  <c r="X690" i="18" s="1"/>
  <c r="Y690" i="18" s="1"/>
  <c r="Z690" i="18" s="1"/>
  <c r="AA690" i="18" s="1"/>
  <c r="AB690" i="18" s="1"/>
  <c r="AC690" i="18" s="1"/>
  <c r="AD690" i="18" s="1"/>
  <c r="AE690" i="18" s="1"/>
  <c r="AF690" i="18" s="1"/>
  <c r="E504" i="18"/>
  <c r="E1155" i="18"/>
  <c r="E1037" i="18"/>
  <c r="E860" i="18"/>
  <c r="W810" i="18"/>
  <c r="X810" i="18" s="1"/>
  <c r="Y810" i="18" s="1"/>
  <c r="Z810" i="18" s="1"/>
  <c r="AA810" i="18" s="1"/>
  <c r="AB810" i="18" s="1"/>
  <c r="AC810" i="18" s="1"/>
  <c r="AD810" i="18" s="1"/>
  <c r="AE810" i="18" s="1"/>
  <c r="AF810" i="18" s="1"/>
  <c r="E563" i="18"/>
  <c r="W513" i="18"/>
  <c r="X513" i="18" s="1"/>
  <c r="Y513" i="18" s="1"/>
  <c r="Z513" i="18" s="1"/>
  <c r="AA513" i="18" s="1"/>
  <c r="AB513" i="18" s="1"/>
  <c r="AC513" i="18" s="1"/>
  <c r="AD513" i="18" s="1"/>
  <c r="AE513" i="18" s="1"/>
  <c r="AF513" i="18" s="1"/>
  <c r="W1046" i="18"/>
  <c r="X1046" i="18" s="1"/>
  <c r="Y1046" i="18" s="1"/>
  <c r="Z1046" i="18" s="1"/>
  <c r="AA1046" i="18" s="1"/>
  <c r="AB1046" i="18" s="1"/>
  <c r="AC1046" i="18" s="1"/>
  <c r="AD1046" i="18" s="1"/>
  <c r="AE1046" i="18" s="1"/>
  <c r="AF1046" i="18" s="1"/>
  <c r="E742" i="18"/>
  <c r="E681" i="18"/>
  <c r="W631" i="18"/>
  <c r="X631" i="18" s="1"/>
  <c r="Y631" i="18" s="1"/>
  <c r="Z631" i="18" s="1"/>
  <c r="AA631" i="18" s="1"/>
  <c r="AB631" i="18" s="1"/>
  <c r="AC631" i="18" s="1"/>
  <c r="AD631" i="18" s="1"/>
  <c r="AE631" i="18" s="1"/>
  <c r="AF631" i="18" s="1"/>
  <c r="E445" i="18"/>
  <c r="W395" i="18"/>
  <c r="X395" i="18" s="1"/>
  <c r="Y395" i="18" s="1"/>
  <c r="Z395" i="18" s="1"/>
  <c r="AA395" i="18" s="1"/>
  <c r="AB395" i="18" s="1"/>
  <c r="AC395" i="18" s="1"/>
  <c r="AD395" i="18" s="1"/>
  <c r="AE395" i="18" s="1"/>
  <c r="AF395" i="18" s="1"/>
  <c r="B3653" i="18"/>
  <c r="B3594" i="18"/>
  <c r="B3535" i="18"/>
  <c r="B3417" i="18"/>
  <c r="B3476" i="18"/>
  <c r="B3358" i="18"/>
  <c r="B3299" i="18"/>
  <c r="B3240" i="18"/>
  <c r="B3122" i="18"/>
  <c r="B2943" i="18"/>
  <c r="B3061" i="18"/>
  <c r="B2884" i="18"/>
  <c r="B3181" i="18"/>
  <c r="B2707" i="18"/>
  <c r="B2766" i="18"/>
  <c r="B3002" i="18"/>
  <c r="B2648" i="18"/>
  <c r="B2825" i="18"/>
  <c r="B2589" i="18"/>
  <c r="B2530" i="18"/>
  <c r="B2469" i="18"/>
  <c r="B2292" i="18"/>
  <c r="B2351" i="18"/>
  <c r="B2410" i="18"/>
  <c r="B1997" i="18"/>
  <c r="B2056" i="18"/>
  <c r="B2115" i="18"/>
  <c r="B1818" i="18"/>
  <c r="B1877" i="18"/>
  <c r="B1582" i="18"/>
  <c r="B2233" i="18"/>
  <c r="B1641" i="18"/>
  <c r="B2174" i="18"/>
  <c r="B1759" i="18"/>
  <c r="B1523" i="18"/>
  <c r="B1938" i="18"/>
  <c r="B1405" i="18"/>
  <c r="B1108" i="18"/>
  <c r="B1700" i="18"/>
  <c r="B1346" i="18"/>
  <c r="B1167" i="18"/>
  <c r="B1285" i="18"/>
  <c r="B1049" i="18"/>
  <c r="B1464" i="18"/>
  <c r="B931" i="18"/>
  <c r="B872" i="18"/>
  <c r="B575" i="18"/>
  <c r="B634" i="18"/>
  <c r="B990" i="18"/>
  <c r="B813" i="18"/>
  <c r="B516" i="18"/>
  <c r="B280" i="18"/>
  <c r="E18" i="18"/>
  <c r="H21" i="18" s="1"/>
  <c r="E91" i="18"/>
  <c r="F150" i="18"/>
  <c r="AG159" i="18"/>
  <c r="AH159" i="18" s="1"/>
  <c r="AI159" i="18" s="1"/>
  <c r="AJ159" i="18" s="1"/>
  <c r="AK159" i="18" s="1"/>
  <c r="AL159" i="18" s="1"/>
  <c r="AM159" i="18" s="1"/>
  <c r="AN159" i="18" s="1"/>
  <c r="AO159" i="18" s="1"/>
  <c r="AP159" i="18" s="1"/>
  <c r="B162" i="18"/>
  <c r="C209" i="18"/>
  <c r="G209" i="18"/>
  <c r="B218" i="18"/>
  <c r="C218" i="18" s="1"/>
  <c r="D218" i="18" s="1"/>
  <c r="E218" i="18" s="1"/>
  <c r="F218" i="18" s="1"/>
  <c r="G218" i="18" s="1"/>
  <c r="H218" i="18" s="1"/>
  <c r="I218" i="18" s="1"/>
  <c r="J218" i="18" s="1"/>
  <c r="K218" i="18" s="1"/>
  <c r="L218" i="18" s="1"/>
  <c r="G268" i="18"/>
  <c r="AQ277" i="18"/>
  <c r="AR277" i="18" s="1"/>
  <c r="AS277" i="18" s="1"/>
  <c r="AT277" i="18" s="1"/>
  <c r="AU277" i="18" s="1"/>
  <c r="AV277" i="18" s="1"/>
  <c r="AW277" i="18" s="1"/>
  <c r="AX277" i="18" s="1"/>
  <c r="AY277" i="18" s="1"/>
  <c r="AZ277" i="18" s="1"/>
  <c r="E327" i="18"/>
  <c r="B339" i="18"/>
  <c r="C386" i="18"/>
  <c r="B395" i="18"/>
  <c r="C395" i="18" s="1"/>
  <c r="D395" i="18" s="1"/>
  <c r="E395" i="18" s="1"/>
  <c r="F395" i="18" s="1"/>
  <c r="G395" i="18" s="1"/>
  <c r="H395" i="18" s="1"/>
  <c r="I395" i="18" s="1"/>
  <c r="J395" i="18" s="1"/>
  <c r="K395" i="18" s="1"/>
  <c r="L395" i="18" s="1"/>
  <c r="G445" i="18"/>
  <c r="AG454" i="18"/>
  <c r="AH454" i="18" s="1"/>
  <c r="AI454" i="18" s="1"/>
  <c r="AJ454" i="18" s="1"/>
  <c r="AK454" i="18" s="1"/>
  <c r="AL454" i="18" s="1"/>
  <c r="AM454" i="18" s="1"/>
  <c r="AN454" i="18" s="1"/>
  <c r="AO454" i="18" s="1"/>
  <c r="AP454" i="18" s="1"/>
  <c r="AQ454" i="18"/>
  <c r="AR454" i="18" s="1"/>
  <c r="AS454" i="18" s="1"/>
  <c r="AT454" i="18" s="1"/>
  <c r="AU454" i="18" s="1"/>
  <c r="AV454" i="18" s="1"/>
  <c r="AW454" i="18" s="1"/>
  <c r="AX454" i="18" s="1"/>
  <c r="AY454" i="18" s="1"/>
  <c r="AZ454" i="18" s="1"/>
  <c r="G801" i="18"/>
  <c r="G919" i="18"/>
  <c r="F3641" i="18"/>
  <c r="AG3650" i="18"/>
  <c r="AH3650" i="18" s="1"/>
  <c r="AI3650" i="18" s="1"/>
  <c r="AJ3650" i="18" s="1"/>
  <c r="AK3650" i="18" s="1"/>
  <c r="AL3650" i="18" s="1"/>
  <c r="AM3650" i="18" s="1"/>
  <c r="AN3650" i="18" s="1"/>
  <c r="AO3650" i="18" s="1"/>
  <c r="AP3650" i="18" s="1"/>
  <c r="F3582" i="18"/>
  <c r="AG3532" i="18"/>
  <c r="AH3532" i="18" s="1"/>
  <c r="AI3532" i="18" s="1"/>
  <c r="AJ3532" i="18" s="1"/>
  <c r="AK3532" i="18" s="1"/>
  <c r="AL3532" i="18" s="1"/>
  <c r="AM3532" i="18" s="1"/>
  <c r="AN3532" i="18" s="1"/>
  <c r="AO3532" i="18" s="1"/>
  <c r="AP3532" i="18" s="1"/>
  <c r="F3523" i="18"/>
  <c r="AG3591" i="18"/>
  <c r="AH3591" i="18" s="1"/>
  <c r="AI3591" i="18" s="1"/>
  <c r="AJ3591" i="18" s="1"/>
  <c r="AK3591" i="18" s="1"/>
  <c r="AL3591" i="18" s="1"/>
  <c r="AM3591" i="18" s="1"/>
  <c r="AN3591" i="18" s="1"/>
  <c r="AO3591" i="18" s="1"/>
  <c r="AP3591" i="18" s="1"/>
  <c r="AG3473" i="18"/>
  <c r="AH3473" i="18" s="1"/>
  <c r="AI3473" i="18" s="1"/>
  <c r="AJ3473" i="18" s="1"/>
  <c r="AK3473" i="18" s="1"/>
  <c r="AL3473" i="18" s="1"/>
  <c r="AM3473" i="18" s="1"/>
  <c r="AN3473" i="18" s="1"/>
  <c r="AO3473" i="18" s="1"/>
  <c r="AP3473" i="18" s="1"/>
  <c r="F3464" i="18"/>
  <c r="AG3414" i="18"/>
  <c r="AH3414" i="18" s="1"/>
  <c r="AI3414" i="18" s="1"/>
  <c r="AJ3414" i="18" s="1"/>
  <c r="AK3414" i="18" s="1"/>
  <c r="AL3414" i="18" s="1"/>
  <c r="AM3414" i="18" s="1"/>
  <c r="AN3414" i="18" s="1"/>
  <c r="AO3414" i="18" s="1"/>
  <c r="AP3414" i="18" s="1"/>
  <c r="F3405" i="18"/>
  <c r="AG3355" i="18"/>
  <c r="AH3355" i="18" s="1"/>
  <c r="AI3355" i="18" s="1"/>
  <c r="AJ3355" i="18" s="1"/>
  <c r="AK3355" i="18" s="1"/>
  <c r="AL3355" i="18" s="1"/>
  <c r="AM3355" i="18" s="1"/>
  <c r="AN3355" i="18" s="1"/>
  <c r="AO3355" i="18" s="1"/>
  <c r="AP3355" i="18" s="1"/>
  <c r="F3346" i="18"/>
  <c r="AG3296" i="18"/>
  <c r="AH3296" i="18" s="1"/>
  <c r="AI3296" i="18" s="1"/>
  <c r="AJ3296" i="18" s="1"/>
  <c r="AK3296" i="18" s="1"/>
  <c r="AL3296" i="18" s="1"/>
  <c r="AM3296" i="18" s="1"/>
  <c r="AN3296" i="18" s="1"/>
  <c r="AO3296" i="18" s="1"/>
  <c r="AP3296" i="18" s="1"/>
  <c r="F3287" i="18"/>
  <c r="AG3119" i="18"/>
  <c r="AH3119" i="18" s="1"/>
  <c r="AI3119" i="18" s="1"/>
  <c r="AJ3119" i="18" s="1"/>
  <c r="AK3119" i="18" s="1"/>
  <c r="AL3119" i="18" s="1"/>
  <c r="AM3119" i="18" s="1"/>
  <c r="AN3119" i="18" s="1"/>
  <c r="AO3119" i="18" s="1"/>
  <c r="AP3119" i="18" s="1"/>
  <c r="F3110" i="18"/>
  <c r="AG3237" i="18"/>
  <c r="AH3237" i="18" s="1"/>
  <c r="AI3237" i="18" s="1"/>
  <c r="AJ3237" i="18" s="1"/>
  <c r="AK3237" i="18" s="1"/>
  <c r="AL3237" i="18" s="1"/>
  <c r="AM3237" i="18" s="1"/>
  <c r="AN3237" i="18" s="1"/>
  <c r="AO3237" i="18" s="1"/>
  <c r="AP3237" i="18" s="1"/>
  <c r="F3228" i="18"/>
  <c r="AG2940" i="18"/>
  <c r="AH2940" i="18" s="1"/>
  <c r="AI2940" i="18" s="1"/>
  <c r="AJ2940" i="18" s="1"/>
  <c r="AK2940" i="18" s="1"/>
  <c r="AL2940" i="18" s="1"/>
  <c r="AM2940" i="18" s="1"/>
  <c r="AN2940" i="18" s="1"/>
  <c r="AO2940" i="18" s="1"/>
  <c r="AP2940" i="18" s="1"/>
  <c r="F2931" i="18"/>
  <c r="F3169" i="18"/>
  <c r="AG3178" i="18"/>
  <c r="AH3178" i="18" s="1"/>
  <c r="AI3178" i="18" s="1"/>
  <c r="AJ3178" i="18" s="1"/>
  <c r="AK3178" i="18" s="1"/>
  <c r="AL3178" i="18" s="1"/>
  <c r="AM3178" i="18" s="1"/>
  <c r="AN3178" i="18" s="1"/>
  <c r="AO3178" i="18" s="1"/>
  <c r="AP3178" i="18" s="1"/>
  <c r="AG3058" i="18"/>
  <c r="AH3058" i="18" s="1"/>
  <c r="AI3058" i="18" s="1"/>
  <c r="AJ3058" i="18" s="1"/>
  <c r="AK3058" i="18" s="1"/>
  <c r="AL3058" i="18" s="1"/>
  <c r="AM3058" i="18" s="1"/>
  <c r="AN3058" i="18" s="1"/>
  <c r="AO3058" i="18" s="1"/>
  <c r="AP3058" i="18" s="1"/>
  <c r="F2990" i="18"/>
  <c r="F3049" i="18"/>
  <c r="AG2881" i="18"/>
  <c r="AH2881" i="18" s="1"/>
  <c r="AI2881" i="18" s="1"/>
  <c r="AJ2881" i="18" s="1"/>
  <c r="AK2881" i="18" s="1"/>
  <c r="AL2881" i="18" s="1"/>
  <c r="AM2881" i="18" s="1"/>
  <c r="AN2881" i="18" s="1"/>
  <c r="AO2881" i="18" s="1"/>
  <c r="AP2881" i="18" s="1"/>
  <c r="F2872" i="18"/>
  <c r="AG2822" i="18"/>
  <c r="AH2822" i="18" s="1"/>
  <c r="AI2822" i="18" s="1"/>
  <c r="AJ2822" i="18" s="1"/>
  <c r="AK2822" i="18" s="1"/>
  <c r="AL2822" i="18" s="1"/>
  <c r="AM2822" i="18" s="1"/>
  <c r="AN2822" i="18" s="1"/>
  <c r="AO2822" i="18" s="1"/>
  <c r="AP2822" i="18" s="1"/>
  <c r="AG2704" i="18"/>
  <c r="AH2704" i="18" s="1"/>
  <c r="AI2704" i="18" s="1"/>
  <c r="AJ2704" i="18" s="1"/>
  <c r="AK2704" i="18" s="1"/>
  <c r="AL2704" i="18" s="1"/>
  <c r="AM2704" i="18" s="1"/>
  <c r="AN2704" i="18" s="1"/>
  <c r="AO2704" i="18" s="1"/>
  <c r="AP2704" i="18" s="1"/>
  <c r="F2695" i="18"/>
  <c r="F2813" i="18"/>
  <c r="AG2763" i="18"/>
  <c r="AH2763" i="18" s="1"/>
  <c r="AI2763" i="18" s="1"/>
  <c r="AJ2763" i="18" s="1"/>
  <c r="AK2763" i="18" s="1"/>
  <c r="AL2763" i="18" s="1"/>
  <c r="AM2763" i="18" s="1"/>
  <c r="AN2763" i="18" s="1"/>
  <c r="AO2763" i="18" s="1"/>
  <c r="AP2763" i="18" s="1"/>
  <c r="F2754" i="18"/>
  <c r="AG2645" i="18"/>
  <c r="AH2645" i="18" s="1"/>
  <c r="AI2645" i="18" s="1"/>
  <c r="AJ2645" i="18" s="1"/>
  <c r="AK2645" i="18" s="1"/>
  <c r="AL2645" i="18" s="1"/>
  <c r="AM2645" i="18" s="1"/>
  <c r="AN2645" i="18" s="1"/>
  <c r="AO2645" i="18" s="1"/>
  <c r="AP2645" i="18" s="1"/>
  <c r="F2636" i="18"/>
  <c r="AG2999" i="18"/>
  <c r="AH2999" i="18" s="1"/>
  <c r="AI2999" i="18" s="1"/>
  <c r="AJ2999" i="18" s="1"/>
  <c r="AK2999" i="18" s="1"/>
  <c r="AL2999" i="18" s="1"/>
  <c r="AM2999" i="18" s="1"/>
  <c r="AN2999" i="18" s="1"/>
  <c r="AO2999" i="18" s="1"/>
  <c r="AP2999" i="18" s="1"/>
  <c r="AG2586" i="18"/>
  <c r="AH2586" i="18" s="1"/>
  <c r="AI2586" i="18" s="1"/>
  <c r="AJ2586" i="18" s="1"/>
  <c r="AK2586" i="18" s="1"/>
  <c r="AL2586" i="18" s="1"/>
  <c r="AM2586" i="18" s="1"/>
  <c r="AN2586" i="18" s="1"/>
  <c r="AO2586" i="18" s="1"/>
  <c r="AP2586" i="18" s="1"/>
  <c r="AG2527" i="18"/>
  <c r="AH2527" i="18" s="1"/>
  <c r="AI2527" i="18" s="1"/>
  <c r="AJ2527" i="18" s="1"/>
  <c r="AK2527" i="18" s="1"/>
  <c r="AL2527" i="18" s="1"/>
  <c r="AM2527" i="18" s="1"/>
  <c r="AN2527" i="18" s="1"/>
  <c r="AO2527" i="18" s="1"/>
  <c r="AP2527" i="18" s="1"/>
  <c r="AG2466" i="18"/>
  <c r="AH2466" i="18" s="1"/>
  <c r="AI2466" i="18" s="1"/>
  <c r="AJ2466" i="18" s="1"/>
  <c r="AK2466" i="18" s="1"/>
  <c r="AL2466" i="18" s="1"/>
  <c r="AM2466" i="18" s="1"/>
  <c r="AN2466" i="18" s="1"/>
  <c r="AO2466" i="18" s="1"/>
  <c r="AP2466" i="18" s="1"/>
  <c r="F2577" i="18"/>
  <c r="F2518" i="18"/>
  <c r="AG2289" i="18"/>
  <c r="AH2289" i="18" s="1"/>
  <c r="AI2289" i="18" s="1"/>
  <c r="AJ2289" i="18" s="1"/>
  <c r="AK2289" i="18" s="1"/>
  <c r="AL2289" i="18" s="1"/>
  <c r="AM2289" i="18" s="1"/>
  <c r="AN2289" i="18" s="1"/>
  <c r="AO2289" i="18" s="1"/>
  <c r="AP2289" i="18" s="1"/>
  <c r="F2280" i="18"/>
  <c r="F2457" i="18"/>
  <c r="AG2348" i="18"/>
  <c r="AH2348" i="18" s="1"/>
  <c r="AI2348" i="18" s="1"/>
  <c r="AJ2348" i="18" s="1"/>
  <c r="AK2348" i="18" s="1"/>
  <c r="AL2348" i="18" s="1"/>
  <c r="AM2348" i="18" s="1"/>
  <c r="AN2348" i="18" s="1"/>
  <c r="AO2348" i="18" s="1"/>
  <c r="AP2348" i="18" s="1"/>
  <c r="F2339" i="18"/>
  <c r="AG2407" i="18"/>
  <c r="AH2407" i="18" s="1"/>
  <c r="AI2407" i="18" s="1"/>
  <c r="AJ2407" i="18" s="1"/>
  <c r="AK2407" i="18" s="1"/>
  <c r="AL2407" i="18" s="1"/>
  <c r="AM2407" i="18" s="1"/>
  <c r="AN2407" i="18" s="1"/>
  <c r="AO2407" i="18" s="1"/>
  <c r="AP2407" i="18" s="1"/>
  <c r="F2398" i="18"/>
  <c r="AG1994" i="18"/>
  <c r="AH1994" i="18" s="1"/>
  <c r="AI1994" i="18" s="1"/>
  <c r="AJ1994" i="18" s="1"/>
  <c r="AK1994" i="18" s="1"/>
  <c r="AL1994" i="18" s="1"/>
  <c r="AM1994" i="18" s="1"/>
  <c r="AN1994" i="18" s="1"/>
  <c r="AO1994" i="18" s="1"/>
  <c r="AP1994" i="18" s="1"/>
  <c r="F1985" i="18"/>
  <c r="F2221" i="18"/>
  <c r="AG2053" i="18"/>
  <c r="AH2053" i="18" s="1"/>
  <c r="AI2053" i="18" s="1"/>
  <c r="AJ2053" i="18" s="1"/>
  <c r="AK2053" i="18" s="1"/>
  <c r="AL2053" i="18" s="1"/>
  <c r="AM2053" i="18" s="1"/>
  <c r="AN2053" i="18" s="1"/>
  <c r="AO2053" i="18" s="1"/>
  <c r="AP2053" i="18" s="1"/>
  <c r="F2044" i="18"/>
  <c r="AG2230" i="18"/>
  <c r="AH2230" i="18" s="1"/>
  <c r="AI2230" i="18" s="1"/>
  <c r="AJ2230" i="18" s="1"/>
  <c r="AK2230" i="18" s="1"/>
  <c r="AL2230" i="18" s="1"/>
  <c r="AM2230" i="18" s="1"/>
  <c r="AN2230" i="18" s="1"/>
  <c r="AO2230" i="18" s="1"/>
  <c r="AP2230" i="18" s="1"/>
  <c r="AG2112" i="18"/>
  <c r="AH2112" i="18" s="1"/>
  <c r="AI2112" i="18" s="1"/>
  <c r="AJ2112" i="18" s="1"/>
  <c r="AK2112" i="18" s="1"/>
  <c r="AL2112" i="18" s="1"/>
  <c r="AM2112" i="18" s="1"/>
  <c r="AN2112" i="18" s="1"/>
  <c r="AO2112" i="18" s="1"/>
  <c r="AP2112" i="18" s="1"/>
  <c r="F2103" i="18"/>
  <c r="AG1815" i="18"/>
  <c r="AH1815" i="18" s="1"/>
  <c r="AI1815" i="18" s="1"/>
  <c r="AJ1815" i="18" s="1"/>
  <c r="AK1815" i="18" s="1"/>
  <c r="AL1815" i="18" s="1"/>
  <c r="AM1815" i="18" s="1"/>
  <c r="AN1815" i="18" s="1"/>
  <c r="AO1815" i="18" s="1"/>
  <c r="AP1815" i="18" s="1"/>
  <c r="F1806" i="18"/>
  <c r="F2162" i="18"/>
  <c r="AG1935" i="18"/>
  <c r="AH1935" i="18" s="1"/>
  <c r="AI1935" i="18" s="1"/>
  <c r="AJ1935" i="18" s="1"/>
  <c r="AK1935" i="18" s="1"/>
  <c r="AL1935" i="18" s="1"/>
  <c r="AM1935" i="18" s="1"/>
  <c r="AN1935" i="18" s="1"/>
  <c r="AO1935" i="18" s="1"/>
  <c r="AP1935" i="18" s="1"/>
  <c r="AG1579" i="18"/>
  <c r="AH1579" i="18" s="1"/>
  <c r="AI1579" i="18" s="1"/>
  <c r="AJ1579" i="18" s="1"/>
  <c r="AK1579" i="18" s="1"/>
  <c r="AL1579" i="18" s="1"/>
  <c r="AM1579" i="18" s="1"/>
  <c r="AN1579" i="18" s="1"/>
  <c r="AO1579" i="18" s="1"/>
  <c r="AP1579" i="18" s="1"/>
  <c r="F1570" i="18"/>
  <c r="AG2171" i="18"/>
  <c r="AH2171" i="18" s="1"/>
  <c r="AI2171" i="18" s="1"/>
  <c r="AJ2171" i="18" s="1"/>
  <c r="AK2171" i="18" s="1"/>
  <c r="AL2171" i="18" s="1"/>
  <c r="AM2171" i="18" s="1"/>
  <c r="AN2171" i="18" s="1"/>
  <c r="AO2171" i="18" s="1"/>
  <c r="AP2171" i="18" s="1"/>
  <c r="F1865" i="18"/>
  <c r="AG1638" i="18"/>
  <c r="AH1638" i="18" s="1"/>
  <c r="AI1638" i="18" s="1"/>
  <c r="AJ1638" i="18" s="1"/>
  <c r="AK1638" i="18" s="1"/>
  <c r="AL1638" i="18" s="1"/>
  <c r="AM1638" i="18" s="1"/>
  <c r="AN1638" i="18" s="1"/>
  <c r="AO1638" i="18" s="1"/>
  <c r="AP1638" i="18" s="1"/>
  <c r="F1629" i="18"/>
  <c r="F1926" i="18"/>
  <c r="AG1756" i="18"/>
  <c r="AH1756" i="18" s="1"/>
  <c r="AI1756" i="18" s="1"/>
  <c r="AJ1756" i="18" s="1"/>
  <c r="AK1756" i="18" s="1"/>
  <c r="AL1756" i="18" s="1"/>
  <c r="AM1756" i="18" s="1"/>
  <c r="AN1756" i="18" s="1"/>
  <c r="AO1756" i="18" s="1"/>
  <c r="AP1756" i="18" s="1"/>
  <c r="F1747" i="18"/>
  <c r="AG1520" i="18"/>
  <c r="AH1520" i="18" s="1"/>
  <c r="AI1520" i="18" s="1"/>
  <c r="AJ1520" i="18" s="1"/>
  <c r="AK1520" i="18" s="1"/>
  <c r="AL1520" i="18" s="1"/>
  <c r="AM1520" i="18" s="1"/>
  <c r="AN1520" i="18" s="1"/>
  <c r="AO1520" i="18" s="1"/>
  <c r="AP1520" i="18" s="1"/>
  <c r="F1511" i="18"/>
  <c r="F1334" i="18"/>
  <c r="AG1105" i="18"/>
  <c r="AH1105" i="18" s="1"/>
  <c r="AI1105" i="18" s="1"/>
  <c r="AJ1105" i="18" s="1"/>
  <c r="AK1105" i="18" s="1"/>
  <c r="AL1105" i="18" s="1"/>
  <c r="AM1105" i="18" s="1"/>
  <c r="AN1105" i="18" s="1"/>
  <c r="AO1105" i="18" s="1"/>
  <c r="AP1105" i="18" s="1"/>
  <c r="F1096" i="18"/>
  <c r="AG1874" i="18"/>
  <c r="AH1874" i="18" s="1"/>
  <c r="AI1874" i="18" s="1"/>
  <c r="AJ1874" i="18" s="1"/>
  <c r="AK1874" i="18" s="1"/>
  <c r="AL1874" i="18" s="1"/>
  <c r="AM1874" i="18" s="1"/>
  <c r="AN1874" i="18" s="1"/>
  <c r="AO1874" i="18" s="1"/>
  <c r="AP1874" i="18" s="1"/>
  <c r="AG1461" i="18"/>
  <c r="AH1461" i="18" s="1"/>
  <c r="AI1461" i="18" s="1"/>
  <c r="AJ1461" i="18" s="1"/>
  <c r="AK1461" i="18" s="1"/>
  <c r="AL1461" i="18" s="1"/>
  <c r="AM1461" i="18" s="1"/>
  <c r="AN1461" i="18" s="1"/>
  <c r="AO1461" i="18" s="1"/>
  <c r="AP1461" i="18" s="1"/>
  <c r="AG1164" i="18"/>
  <c r="AH1164" i="18" s="1"/>
  <c r="AI1164" i="18" s="1"/>
  <c r="AJ1164" i="18" s="1"/>
  <c r="AK1164" i="18" s="1"/>
  <c r="AL1164" i="18" s="1"/>
  <c r="AM1164" i="18" s="1"/>
  <c r="AN1164" i="18" s="1"/>
  <c r="AO1164" i="18" s="1"/>
  <c r="AP1164" i="18" s="1"/>
  <c r="F1155" i="18"/>
  <c r="AG1697" i="18"/>
  <c r="AH1697" i="18" s="1"/>
  <c r="AI1697" i="18" s="1"/>
  <c r="AJ1697" i="18" s="1"/>
  <c r="AK1697" i="18" s="1"/>
  <c r="AL1697" i="18" s="1"/>
  <c r="AM1697" i="18" s="1"/>
  <c r="AN1697" i="18" s="1"/>
  <c r="AO1697" i="18" s="1"/>
  <c r="AP1697" i="18" s="1"/>
  <c r="F1393" i="18"/>
  <c r="AG1343" i="18"/>
  <c r="AH1343" i="18" s="1"/>
  <c r="AI1343" i="18" s="1"/>
  <c r="AJ1343" i="18" s="1"/>
  <c r="AK1343" i="18" s="1"/>
  <c r="AL1343" i="18" s="1"/>
  <c r="AM1343" i="18" s="1"/>
  <c r="AN1343" i="18" s="1"/>
  <c r="AO1343" i="18" s="1"/>
  <c r="AP1343" i="18" s="1"/>
  <c r="AG1282" i="18"/>
  <c r="AH1282" i="18" s="1"/>
  <c r="AI1282" i="18" s="1"/>
  <c r="AJ1282" i="18" s="1"/>
  <c r="AK1282" i="18" s="1"/>
  <c r="AL1282" i="18" s="1"/>
  <c r="AM1282" i="18" s="1"/>
  <c r="AN1282" i="18" s="1"/>
  <c r="AO1282" i="18" s="1"/>
  <c r="AP1282" i="18" s="1"/>
  <c r="F1273" i="18"/>
  <c r="AG1046" i="18"/>
  <c r="AH1046" i="18" s="1"/>
  <c r="AI1046" i="18" s="1"/>
  <c r="AJ1046" i="18" s="1"/>
  <c r="AK1046" i="18" s="1"/>
  <c r="AL1046" i="18" s="1"/>
  <c r="AM1046" i="18" s="1"/>
  <c r="AN1046" i="18" s="1"/>
  <c r="AO1046" i="18" s="1"/>
  <c r="AP1046" i="18" s="1"/>
  <c r="F1037" i="18"/>
  <c r="F1452" i="18"/>
  <c r="AG1402" i="18"/>
  <c r="AH1402" i="18" s="1"/>
  <c r="AI1402" i="18" s="1"/>
  <c r="AJ1402" i="18" s="1"/>
  <c r="AK1402" i="18" s="1"/>
  <c r="AL1402" i="18" s="1"/>
  <c r="AM1402" i="18" s="1"/>
  <c r="AN1402" i="18" s="1"/>
  <c r="AO1402" i="18" s="1"/>
  <c r="AP1402" i="18" s="1"/>
  <c r="AG1223" i="18"/>
  <c r="AH1223" i="18" s="1"/>
  <c r="AI1223" i="18" s="1"/>
  <c r="AJ1223" i="18" s="1"/>
  <c r="AK1223" i="18" s="1"/>
  <c r="AL1223" i="18" s="1"/>
  <c r="AM1223" i="18" s="1"/>
  <c r="AN1223" i="18" s="1"/>
  <c r="AO1223" i="18" s="1"/>
  <c r="AP1223" i="18" s="1"/>
  <c r="AG869" i="18"/>
  <c r="AH869" i="18" s="1"/>
  <c r="AI869" i="18" s="1"/>
  <c r="AJ869" i="18" s="1"/>
  <c r="AK869" i="18" s="1"/>
  <c r="AL869" i="18" s="1"/>
  <c r="AM869" i="18" s="1"/>
  <c r="AN869" i="18" s="1"/>
  <c r="AO869" i="18" s="1"/>
  <c r="AP869" i="18" s="1"/>
  <c r="F860" i="18"/>
  <c r="AG572" i="18"/>
  <c r="AH572" i="18" s="1"/>
  <c r="AI572" i="18" s="1"/>
  <c r="AJ572" i="18" s="1"/>
  <c r="AK572" i="18" s="1"/>
  <c r="AL572" i="18" s="1"/>
  <c r="AM572" i="18" s="1"/>
  <c r="AN572" i="18" s="1"/>
  <c r="AO572" i="18" s="1"/>
  <c r="AP572" i="18" s="1"/>
  <c r="F563" i="18"/>
  <c r="F1688" i="18"/>
  <c r="AG987" i="18"/>
  <c r="AH987" i="18" s="1"/>
  <c r="AI987" i="18" s="1"/>
  <c r="AJ987" i="18" s="1"/>
  <c r="AK987" i="18" s="1"/>
  <c r="AL987" i="18" s="1"/>
  <c r="AM987" i="18" s="1"/>
  <c r="AN987" i="18" s="1"/>
  <c r="AO987" i="18" s="1"/>
  <c r="AP987" i="18" s="1"/>
  <c r="AG631" i="18"/>
  <c r="AH631" i="18" s="1"/>
  <c r="AI631" i="18" s="1"/>
  <c r="AJ631" i="18" s="1"/>
  <c r="AK631" i="18" s="1"/>
  <c r="AL631" i="18" s="1"/>
  <c r="AM631" i="18" s="1"/>
  <c r="AN631" i="18" s="1"/>
  <c r="AO631" i="18" s="1"/>
  <c r="AP631" i="18" s="1"/>
  <c r="F622" i="18"/>
  <c r="F1214" i="18"/>
  <c r="F919" i="18"/>
  <c r="AG810" i="18"/>
  <c r="AH810" i="18" s="1"/>
  <c r="AI810" i="18" s="1"/>
  <c r="AJ810" i="18" s="1"/>
  <c r="AK810" i="18" s="1"/>
  <c r="AL810" i="18" s="1"/>
  <c r="AM810" i="18" s="1"/>
  <c r="AN810" i="18" s="1"/>
  <c r="AO810" i="18" s="1"/>
  <c r="AP810" i="18" s="1"/>
  <c r="F801" i="18"/>
  <c r="AG513" i="18"/>
  <c r="AH513" i="18" s="1"/>
  <c r="AI513" i="18" s="1"/>
  <c r="AJ513" i="18" s="1"/>
  <c r="AK513" i="18" s="1"/>
  <c r="AL513" i="18" s="1"/>
  <c r="AM513" i="18" s="1"/>
  <c r="AN513" i="18" s="1"/>
  <c r="AO513" i="18" s="1"/>
  <c r="AP513" i="18" s="1"/>
  <c r="F504" i="18"/>
  <c r="AG277" i="18"/>
  <c r="AH277" i="18" s="1"/>
  <c r="AI277" i="18" s="1"/>
  <c r="AJ277" i="18" s="1"/>
  <c r="AK277" i="18" s="1"/>
  <c r="AL277" i="18" s="1"/>
  <c r="AM277" i="18" s="1"/>
  <c r="AN277" i="18" s="1"/>
  <c r="AO277" i="18" s="1"/>
  <c r="AP277" i="18" s="1"/>
  <c r="F268" i="18"/>
  <c r="E10" i="18"/>
  <c r="D17" i="18"/>
  <c r="F91" i="18"/>
  <c r="AG100" i="18"/>
  <c r="AH100" i="18" s="1"/>
  <c r="AI100" i="18" s="1"/>
  <c r="AJ100" i="18" s="1"/>
  <c r="AK100" i="18" s="1"/>
  <c r="AL100" i="18" s="1"/>
  <c r="AM100" i="18" s="1"/>
  <c r="AN100" i="18" s="1"/>
  <c r="AO100" i="18" s="1"/>
  <c r="AP100" i="18" s="1"/>
  <c r="B103" i="18"/>
  <c r="C150" i="18"/>
  <c r="G150" i="18"/>
  <c r="B159" i="18"/>
  <c r="C159" i="18" s="1"/>
  <c r="D159" i="18" s="1"/>
  <c r="E159" i="18" s="1"/>
  <c r="F159" i="18" s="1"/>
  <c r="G159" i="18" s="1"/>
  <c r="H159" i="18" s="1"/>
  <c r="I159" i="18" s="1"/>
  <c r="J159" i="18" s="1"/>
  <c r="K159" i="18" s="1"/>
  <c r="L159" i="18" s="1"/>
  <c r="W218" i="18"/>
  <c r="X218" i="18" s="1"/>
  <c r="Y218" i="18" s="1"/>
  <c r="Z218" i="18" s="1"/>
  <c r="AA218" i="18" s="1"/>
  <c r="AB218" i="18" s="1"/>
  <c r="AC218" i="18" s="1"/>
  <c r="AD218" i="18" s="1"/>
  <c r="AE218" i="18" s="1"/>
  <c r="AF218" i="18" s="1"/>
  <c r="AQ218" i="18"/>
  <c r="AR218" i="18" s="1"/>
  <c r="AS218" i="18" s="1"/>
  <c r="AT218" i="18" s="1"/>
  <c r="AU218" i="18" s="1"/>
  <c r="AV218" i="18" s="1"/>
  <c r="AW218" i="18" s="1"/>
  <c r="AX218" i="18" s="1"/>
  <c r="AY218" i="18" s="1"/>
  <c r="AZ218" i="18" s="1"/>
  <c r="B221" i="18"/>
  <c r="C268" i="18"/>
  <c r="B277" i="18"/>
  <c r="C277" i="18" s="1"/>
  <c r="D277" i="18" s="1"/>
  <c r="E277" i="18" s="1"/>
  <c r="F277" i="18" s="1"/>
  <c r="G277" i="18" s="1"/>
  <c r="H277" i="18" s="1"/>
  <c r="I277" i="18" s="1"/>
  <c r="J277" i="18" s="1"/>
  <c r="K277" i="18" s="1"/>
  <c r="L277" i="18" s="1"/>
  <c r="W277" i="18"/>
  <c r="X277" i="18" s="1"/>
  <c r="Y277" i="18" s="1"/>
  <c r="Z277" i="18" s="1"/>
  <c r="AA277" i="18" s="1"/>
  <c r="AB277" i="18" s="1"/>
  <c r="AC277" i="18" s="1"/>
  <c r="AD277" i="18" s="1"/>
  <c r="AE277" i="18" s="1"/>
  <c r="AF277" i="18" s="1"/>
  <c r="F327" i="18"/>
  <c r="AQ336" i="18"/>
  <c r="AR336" i="18" s="1"/>
  <c r="AS336" i="18" s="1"/>
  <c r="AT336" i="18" s="1"/>
  <c r="AU336" i="18" s="1"/>
  <c r="AV336" i="18" s="1"/>
  <c r="AW336" i="18" s="1"/>
  <c r="AX336" i="18" s="1"/>
  <c r="AY336" i="18" s="1"/>
  <c r="AZ336" i="18" s="1"/>
  <c r="E386" i="18"/>
  <c r="B398" i="18"/>
  <c r="C445" i="18"/>
  <c r="B454" i="18"/>
  <c r="C454" i="18" s="1"/>
  <c r="D454" i="18" s="1"/>
  <c r="E454" i="18" s="1"/>
  <c r="F454" i="18" s="1"/>
  <c r="G454" i="18" s="1"/>
  <c r="H454" i="18" s="1"/>
  <c r="I454" i="18" s="1"/>
  <c r="J454" i="18" s="1"/>
  <c r="K454" i="18" s="1"/>
  <c r="L454" i="18" s="1"/>
  <c r="W454" i="18"/>
  <c r="X454" i="18" s="1"/>
  <c r="Y454" i="18" s="1"/>
  <c r="Z454" i="18" s="1"/>
  <c r="AA454" i="18" s="1"/>
  <c r="AB454" i="18" s="1"/>
  <c r="AC454" i="18" s="1"/>
  <c r="AD454" i="18" s="1"/>
  <c r="AE454" i="18" s="1"/>
  <c r="AF454" i="18" s="1"/>
  <c r="G504" i="18"/>
  <c r="W572" i="18"/>
  <c r="X572" i="18" s="1"/>
  <c r="Y572" i="18" s="1"/>
  <c r="Z572" i="18" s="1"/>
  <c r="AA572" i="18" s="1"/>
  <c r="AB572" i="18" s="1"/>
  <c r="AC572" i="18" s="1"/>
  <c r="AD572" i="18" s="1"/>
  <c r="AE572" i="18" s="1"/>
  <c r="AF572" i="18" s="1"/>
  <c r="B693" i="18"/>
  <c r="AG751" i="18"/>
  <c r="AH751" i="18" s="1"/>
  <c r="AI751" i="18" s="1"/>
  <c r="AJ751" i="18" s="1"/>
  <c r="AK751" i="18" s="1"/>
  <c r="AL751" i="18" s="1"/>
  <c r="AM751" i="18" s="1"/>
  <c r="AN751" i="18" s="1"/>
  <c r="AO751" i="18" s="1"/>
  <c r="AP751" i="18" s="1"/>
  <c r="W1105" i="18"/>
  <c r="X1105" i="18" s="1"/>
  <c r="Y1105" i="18" s="1"/>
  <c r="Z1105" i="18" s="1"/>
  <c r="AA1105" i="18" s="1"/>
  <c r="AB1105" i="18" s="1"/>
  <c r="AC1105" i="18" s="1"/>
  <c r="AD1105" i="18" s="1"/>
  <c r="AE1105" i="18" s="1"/>
  <c r="AF1105" i="18" s="1"/>
  <c r="G1393" i="18"/>
  <c r="G47" i="14"/>
  <c r="B698" i="18" l="1"/>
  <c r="A1053" i="18" s="1"/>
  <c r="E1059" i="18" s="1"/>
  <c r="B3066" i="18"/>
  <c r="A3362" i="18" s="1"/>
  <c r="M3368" i="18" s="1"/>
  <c r="B1290" i="18"/>
  <c r="A1586" i="18" s="1"/>
  <c r="G1589" i="18" s="1"/>
  <c r="B2474" i="18"/>
  <c r="A2829" i="18" s="1"/>
  <c r="K2835" i="18" s="1"/>
  <c r="D9" i="18"/>
  <c r="F73" i="14"/>
  <c r="AI16" i="18"/>
  <c r="AL19" i="18" s="1"/>
  <c r="AQ1818" i="18"/>
  <c r="AQ1819" i="18" s="1"/>
  <c r="AQ457" i="18"/>
  <c r="AQ458" i="18" s="1"/>
  <c r="AQ3535" i="18"/>
  <c r="AR3535" i="18" s="1"/>
  <c r="B755" i="18"/>
  <c r="AC18" i="18"/>
  <c r="AF21" i="18" s="1"/>
  <c r="AQ280" i="18"/>
  <c r="AQ281" i="18" s="1"/>
  <c r="AQ1346" i="18"/>
  <c r="AQ1347" i="18" s="1"/>
  <c r="AG2233" i="18"/>
  <c r="AG2234" i="18" s="1"/>
  <c r="AG3299" i="18"/>
  <c r="AG3300" i="18" s="1"/>
  <c r="AG1759" i="18"/>
  <c r="AH1759" i="18" s="1"/>
  <c r="AG1049" i="18"/>
  <c r="AG1050" i="18" s="1"/>
  <c r="AG1405" i="18"/>
  <c r="AG1406" i="18" s="1"/>
  <c r="AQ575" i="18"/>
  <c r="AR575" i="18" s="1"/>
  <c r="AQ2707" i="18"/>
  <c r="AR2707" i="18" s="1"/>
  <c r="AR516" i="18"/>
  <c r="AS516" i="18" s="1"/>
  <c r="AQ990" i="18"/>
  <c r="AQ991" i="18" s="1"/>
  <c r="AQ3061" i="18"/>
  <c r="AR3061" i="18" s="1"/>
  <c r="AQ634" i="18"/>
  <c r="AR634" i="18" s="1"/>
  <c r="AQ2174" i="18"/>
  <c r="AQ2175" i="18" s="1"/>
  <c r="AQ3002" i="18"/>
  <c r="AR3002" i="18" s="1"/>
  <c r="AQ1285" i="18"/>
  <c r="AR1285" i="18" s="1"/>
  <c r="AQ339" i="18"/>
  <c r="AQ340" i="18" s="1"/>
  <c r="AQ1523" i="18"/>
  <c r="AQ1524" i="18" s="1"/>
  <c r="AQ2410" i="18"/>
  <c r="AR2410" i="18" s="1"/>
  <c r="AQ3476" i="18"/>
  <c r="AQ3477" i="18" s="1"/>
  <c r="AQ754" i="18"/>
  <c r="AQ755" i="18" s="1"/>
  <c r="AQ1464" i="18"/>
  <c r="AR1464" i="18" s="1"/>
  <c r="AQ1641" i="18"/>
  <c r="AQ1642" i="18" s="1"/>
  <c r="AQ2351" i="18"/>
  <c r="AQ2352" i="18" s="1"/>
  <c r="AQ2825" i="18"/>
  <c r="AR2825" i="18" s="1"/>
  <c r="AQ3240" i="18"/>
  <c r="AR3240" i="18" s="1"/>
  <c r="AQ693" i="18"/>
  <c r="AQ694" i="18" s="1"/>
  <c r="AQ1405" i="18"/>
  <c r="AQ1406" i="18" s="1"/>
  <c r="AQ1700" i="18"/>
  <c r="AQ1701" i="18" s="1"/>
  <c r="AQ2233" i="18"/>
  <c r="AQ2234" i="18" s="1"/>
  <c r="AQ2766" i="18"/>
  <c r="AQ2767" i="18" s="1"/>
  <c r="AQ3181" i="18"/>
  <c r="AQ3182" i="18" s="1"/>
  <c r="AQ103" i="18"/>
  <c r="AR103" i="18" s="1"/>
  <c r="AN18" i="18"/>
  <c r="AK21" i="18" s="1"/>
  <c r="AG516" i="18"/>
  <c r="AH516" i="18" s="1"/>
  <c r="AG2707" i="18"/>
  <c r="AG2708" i="18" s="1"/>
  <c r="AQ162" i="18"/>
  <c r="AR162" i="18" s="1"/>
  <c r="AQ398" i="18"/>
  <c r="AQ399" i="18" s="1"/>
  <c r="AQ1049" i="18"/>
  <c r="AR1049" i="18" s="1"/>
  <c r="AQ1997" i="18"/>
  <c r="AQ1998" i="18" s="1"/>
  <c r="AQ1226" i="18"/>
  <c r="AR1226" i="18" s="1"/>
  <c r="AQ1167" i="18"/>
  <c r="AQ1168" i="18" s="1"/>
  <c r="AQ2292" i="18"/>
  <c r="AR2292" i="18" s="1"/>
  <c r="AQ1938" i="18"/>
  <c r="AR1938" i="18" s="1"/>
  <c r="AQ2056" i="18"/>
  <c r="AQ2057" i="18" s="1"/>
  <c r="AQ2648" i="18"/>
  <c r="AQ2649" i="18" s="1"/>
  <c r="AQ2530" i="18"/>
  <c r="AQ2531" i="18" s="1"/>
  <c r="AQ2943" i="18"/>
  <c r="AQ2944" i="18" s="1"/>
  <c r="AQ3299" i="18"/>
  <c r="AR3299" i="18" s="1"/>
  <c r="AQ3417" i="18"/>
  <c r="AR3417" i="18" s="1"/>
  <c r="AQ3653" i="18"/>
  <c r="AQ3654" i="18" s="1"/>
  <c r="AQ813" i="18"/>
  <c r="AR813" i="18" s="1"/>
  <c r="AR814" i="18" s="1"/>
  <c r="AJ17" i="18"/>
  <c r="AJ20" i="18" s="1"/>
  <c r="AQ221" i="18"/>
  <c r="AR221" i="18" s="1"/>
  <c r="AK18" i="18"/>
  <c r="AN21" i="18" s="1"/>
  <c r="AQ872" i="18"/>
  <c r="AR872" i="18" s="1"/>
  <c r="AQ931" i="18"/>
  <c r="AQ932" i="18" s="1"/>
  <c r="AQ1108" i="18"/>
  <c r="AR1108" i="18" s="1"/>
  <c r="AQ1759" i="18"/>
  <c r="AQ1760" i="18" s="1"/>
  <c r="AQ1582" i="18"/>
  <c r="AQ1583" i="18" s="1"/>
  <c r="AQ1877" i="18"/>
  <c r="AR1877" i="18" s="1"/>
  <c r="AQ2115" i="18"/>
  <c r="AQ2116" i="18" s="1"/>
  <c r="AQ2469" i="18"/>
  <c r="AQ2470" i="18" s="1"/>
  <c r="AQ2589" i="18"/>
  <c r="AQ2590" i="18" s="1"/>
  <c r="AQ2884" i="18"/>
  <c r="AR2884" i="18" s="1"/>
  <c r="AQ3122" i="18"/>
  <c r="AQ3123" i="18" s="1"/>
  <c r="AQ3358" i="18"/>
  <c r="AQ3359" i="18" s="1"/>
  <c r="AQ3594" i="18"/>
  <c r="AQ3595" i="18" s="1"/>
  <c r="AK17" i="18"/>
  <c r="AN17" i="18" s="1"/>
  <c r="F19" i="18"/>
  <c r="AB17" i="18"/>
  <c r="AB20" i="18" s="1"/>
  <c r="AG1700" i="18"/>
  <c r="AG1701" i="18" s="1"/>
  <c r="AG2469" i="18"/>
  <c r="AH2469" i="18" s="1"/>
  <c r="AG3476" i="18"/>
  <c r="AH3476" i="18" s="1"/>
  <c r="AF18" i="18"/>
  <c r="AC21" i="18" s="1"/>
  <c r="AG754" i="18"/>
  <c r="AH754" i="18" s="1"/>
  <c r="AG990" i="18"/>
  <c r="AH990" i="18" s="1"/>
  <c r="AG1818" i="18"/>
  <c r="AH1818" i="18" s="1"/>
  <c r="AG1938" i="18"/>
  <c r="AH1938" i="18" s="1"/>
  <c r="AG2943" i="18"/>
  <c r="AG2944" i="18" s="1"/>
  <c r="AG3181" i="18"/>
  <c r="AG3182" i="18" s="1"/>
  <c r="AG3535" i="18"/>
  <c r="AG3536" i="18" s="1"/>
  <c r="AG693" i="18"/>
  <c r="AH693" i="18" s="1"/>
  <c r="AG1346" i="18"/>
  <c r="AH1346" i="18" s="1"/>
  <c r="AG1877" i="18"/>
  <c r="AH1877" i="18" s="1"/>
  <c r="AG3002" i="18"/>
  <c r="AH3002" i="18" s="1"/>
  <c r="AG634" i="18"/>
  <c r="AH634" i="18" s="1"/>
  <c r="AC17" i="18"/>
  <c r="AC20" i="18" s="1"/>
  <c r="AG931" i="18"/>
  <c r="AG932" i="18" s="1"/>
  <c r="AG1108" i="18"/>
  <c r="AH1108" i="18" s="1"/>
  <c r="AG1523" i="18"/>
  <c r="AH1523" i="18" s="1"/>
  <c r="AG2292" i="18"/>
  <c r="AH2292" i="18" s="1"/>
  <c r="AG2825" i="18"/>
  <c r="AH2825" i="18" s="1"/>
  <c r="AG3240" i="18"/>
  <c r="AG3241" i="18" s="1"/>
  <c r="H5" i="18"/>
  <c r="AG280" i="18"/>
  <c r="AH280" i="18" s="1"/>
  <c r="AG103" i="18"/>
  <c r="AH103" i="18" s="1"/>
  <c r="AG221" i="18"/>
  <c r="AH221" i="18" s="1"/>
  <c r="AG575" i="18"/>
  <c r="AH575" i="18" s="1"/>
  <c r="AG813" i="18"/>
  <c r="AG814" i="18" s="1"/>
  <c r="AG1226" i="18"/>
  <c r="AH1226" i="18" s="1"/>
  <c r="AG1285" i="18"/>
  <c r="AG1286" i="18" s="1"/>
  <c r="AG1582" i="18"/>
  <c r="AH1582" i="18" s="1"/>
  <c r="AG2056" i="18"/>
  <c r="AH2056" i="18" s="1"/>
  <c r="AG2174" i="18"/>
  <c r="AG2175" i="18" s="1"/>
  <c r="AG2410" i="18"/>
  <c r="AH2410" i="18" s="1"/>
  <c r="AG2766" i="18"/>
  <c r="AH2766" i="18" s="1"/>
  <c r="AG2648" i="18"/>
  <c r="AG2649" i="18" s="1"/>
  <c r="AG3122" i="18"/>
  <c r="AH3122" i="18" s="1"/>
  <c r="AG3358" i="18"/>
  <c r="AH3358" i="18" s="1"/>
  <c r="AG3594" i="18"/>
  <c r="AG3595" i="18" s="1"/>
  <c r="AH339" i="18"/>
  <c r="AI339" i="18" s="1"/>
  <c r="AG162" i="18"/>
  <c r="AA16" i="18"/>
  <c r="AD16" i="18" s="1"/>
  <c r="AG398" i="18"/>
  <c r="AH398" i="18" s="1"/>
  <c r="AG457" i="18"/>
  <c r="AH457" i="18" s="1"/>
  <c r="AG872" i="18"/>
  <c r="AG873" i="18" s="1"/>
  <c r="AG1167" i="18"/>
  <c r="AG1168" i="18" s="1"/>
  <c r="AG1641" i="18"/>
  <c r="AG1642" i="18" s="1"/>
  <c r="AG1464" i="18"/>
  <c r="AG1465" i="18" s="1"/>
  <c r="AG2115" i="18"/>
  <c r="AG2116" i="18" s="1"/>
  <c r="AG1997" i="18"/>
  <c r="AH1997" i="18" s="1"/>
  <c r="AG2351" i="18"/>
  <c r="AG2352" i="18" s="1"/>
  <c r="AG2530" i="18"/>
  <c r="AG2531" i="18" s="1"/>
  <c r="AG2589" i="18"/>
  <c r="AH2589" i="18" s="1"/>
  <c r="AG2884" i="18"/>
  <c r="AG2885" i="18" s="1"/>
  <c r="AG3061" i="18"/>
  <c r="AH3061" i="18" s="1"/>
  <c r="AG3417" i="18"/>
  <c r="AG3418" i="18" s="1"/>
  <c r="AG3653" i="18"/>
  <c r="AG3654" i="18" s="1"/>
  <c r="B1882" i="18"/>
  <c r="A2296" i="18" s="1"/>
  <c r="I2303" i="18" s="1"/>
  <c r="L5" i="18"/>
  <c r="F16" i="18"/>
  <c r="G347" i="18"/>
  <c r="K5" i="18"/>
  <c r="G5" i="18"/>
  <c r="J5" i="18"/>
  <c r="F377" i="18"/>
  <c r="G349" i="18"/>
  <c r="G350" i="18"/>
  <c r="D20" i="18"/>
  <c r="G20" i="18"/>
  <c r="G17" i="18"/>
  <c r="B991" i="18"/>
  <c r="C990" i="18"/>
  <c r="C1405" i="18"/>
  <c r="B1406" i="18"/>
  <c r="C1997" i="18"/>
  <c r="B1998" i="18"/>
  <c r="B3182" i="18"/>
  <c r="C3181" i="18"/>
  <c r="B3654" i="18"/>
  <c r="C3653" i="18"/>
  <c r="E20" i="18"/>
  <c r="G18" i="18"/>
  <c r="G21" i="18"/>
  <c r="H17" i="18"/>
  <c r="D21" i="18"/>
  <c r="H20" i="18"/>
  <c r="D18" i="18"/>
  <c r="G1001" i="18"/>
  <c r="G1000" i="18"/>
  <c r="F1028" i="18"/>
  <c r="G997" i="18"/>
  <c r="G998" i="18"/>
  <c r="F1443" i="18"/>
  <c r="F2330" i="18"/>
  <c r="G2303" i="18"/>
  <c r="G2302" i="18"/>
  <c r="G2300" i="18"/>
  <c r="G2299" i="18"/>
  <c r="G3010" i="18"/>
  <c r="G3009" i="18"/>
  <c r="F3040" i="18"/>
  <c r="G3013" i="18"/>
  <c r="G3012" i="18"/>
  <c r="K232" i="18"/>
  <c r="K231" i="18"/>
  <c r="K229" i="18"/>
  <c r="J259" i="18"/>
  <c r="K228" i="18"/>
  <c r="K170" i="18"/>
  <c r="K169" i="18"/>
  <c r="J200" i="18"/>
  <c r="K173" i="18"/>
  <c r="K172" i="18"/>
  <c r="K288" i="18"/>
  <c r="K291" i="18"/>
  <c r="K287" i="18"/>
  <c r="K290" i="18"/>
  <c r="J318" i="18"/>
  <c r="J969" i="18"/>
  <c r="K941" i="18"/>
  <c r="K939" i="18"/>
  <c r="K942" i="18"/>
  <c r="K938" i="18"/>
  <c r="K703" i="18"/>
  <c r="K702" i="18"/>
  <c r="J733" i="18"/>
  <c r="K705" i="18"/>
  <c r="K706" i="18"/>
  <c r="J1087" i="18"/>
  <c r="K1060" i="18"/>
  <c r="K1056" i="18"/>
  <c r="K1059" i="18"/>
  <c r="K1057" i="18"/>
  <c r="K1119" i="18"/>
  <c r="K1118" i="18"/>
  <c r="K1116" i="18"/>
  <c r="K1115" i="18"/>
  <c r="J1146" i="18"/>
  <c r="K1949" i="18"/>
  <c r="K1948" i="18"/>
  <c r="J1976" i="18"/>
  <c r="K1946" i="18"/>
  <c r="K1945" i="18"/>
  <c r="K2185" i="18"/>
  <c r="K2184" i="18"/>
  <c r="K2182" i="18"/>
  <c r="K2181" i="18"/>
  <c r="J2212" i="18"/>
  <c r="K2064" i="18"/>
  <c r="K2063" i="18"/>
  <c r="K2067" i="18"/>
  <c r="K2066" i="18"/>
  <c r="J2094" i="18"/>
  <c r="J2627" i="18"/>
  <c r="J2804" i="18"/>
  <c r="J3040" i="18"/>
  <c r="K3071" i="18"/>
  <c r="J3101" i="18"/>
  <c r="K3073" i="18"/>
  <c r="K3074" i="18"/>
  <c r="K3070" i="18"/>
  <c r="J3396" i="18"/>
  <c r="K3366" i="18"/>
  <c r="K3365" i="18"/>
  <c r="K3369" i="18"/>
  <c r="K3368" i="18"/>
  <c r="K3543" i="18"/>
  <c r="K3542" i="18"/>
  <c r="J3573" i="18"/>
  <c r="K3546" i="18"/>
  <c r="K3545" i="18"/>
  <c r="B495" i="18"/>
  <c r="B1325" i="18"/>
  <c r="C1295" i="18"/>
  <c r="C1294" i="18"/>
  <c r="C1298" i="18"/>
  <c r="C1297" i="18"/>
  <c r="B672" i="18"/>
  <c r="B1502" i="18"/>
  <c r="C1472" i="18"/>
  <c r="C1471" i="18"/>
  <c r="C1475" i="18"/>
  <c r="C1474" i="18"/>
  <c r="B1087" i="18"/>
  <c r="C1057" i="18"/>
  <c r="C1059" i="18"/>
  <c r="C1060" i="18"/>
  <c r="C1056" i="18"/>
  <c r="C1119" i="18"/>
  <c r="C1118" i="18"/>
  <c r="C1116" i="18"/>
  <c r="C1115" i="18"/>
  <c r="B1146" i="18"/>
  <c r="C1593" i="18"/>
  <c r="C1592" i="18"/>
  <c r="C1590" i="18"/>
  <c r="C1589" i="18"/>
  <c r="B1620" i="18"/>
  <c r="B1917" i="18"/>
  <c r="C1887" i="18"/>
  <c r="C1886" i="18"/>
  <c r="C1890" i="18"/>
  <c r="C1889" i="18"/>
  <c r="C2008" i="18"/>
  <c r="C2007" i="18"/>
  <c r="B2035" i="18"/>
  <c r="C2005" i="18"/>
  <c r="C2004" i="18"/>
  <c r="C2303" i="18"/>
  <c r="C2302" i="18"/>
  <c r="B2330" i="18"/>
  <c r="C2299" i="18"/>
  <c r="C2300" i="18"/>
  <c r="C2538" i="18"/>
  <c r="C2537" i="18"/>
  <c r="B2568" i="18"/>
  <c r="C2541" i="18"/>
  <c r="C2540" i="18"/>
  <c r="C3189" i="18"/>
  <c r="C3188" i="18"/>
  <c r="B3219" i="18"/>
  <c r="C3191" i="18"/>
  <c r="C3192" i="18"/>
  <c r="C3073" i="18"/>
  <c r="B3101" i="18"/>
  <c r="C3074" i="18"/>
  <c r="C3070" i="18"/>
  <c r="C3071" i="18"/>
  <c r="C3484" i="18"/>
  <c r="C3483" i="18"/>
  <c r="B3514" i="18"/>
  <c r="C3487" i="18"/>
  <c r="C3486" i="18"/>
  <c r="H377" i="18"/>
  <c r="I350" i="18"/>
  <c r="I349" i="18"/>
  <c r="I347" i="18"/>
  <c r="I346" i="18"/>
  <c r="I229" i="18"/>
  <c r="I228" i="18"/>
  <c r="H259" i="18"/>
  <c r="I232" i="18"/>
  <c r="I231" i="18"/>
  <c r="H910" i="18"/>
  <c r="I880" i="18"/>
  <c r="I879" i="18"/>
  <c r="I883" i="18"/>
  <c r="I882" i="18"/>
  <c r="I524" i="18"/>
  <c r="I523" i="18"/>
  <c r="H554" i="18"/>
  <c r="I527" i="18"/>
  <c r="I526" i="18"/>
  <c r="H1264" i="18"/>
  <c r="I1237" i="18"/>
  <c r="I1236" i="18"/>
  <c r="I1234" i="18"/>
  <c r="I1233" i="18"/>
  <c r="H1443" i="18"/>
  <c r="I1416" i="18"/>
  <c r="I1412" i="18"/>
  <c r="I1415" i="18"/>
  <c r="I1413" i="18"/>
  <c r="I1590" i="18"/>
  <c r="I1589" i="18"/>
  <c r="H1620" i="18"/>
  <c r="I1593" i="18"/>
  <c r="I1592" i="18"/>
  <c r="I1767" i="18"/>
  <c r="I1766" i="18"/>
  <c r="I1769" i="18"/>
  <c r="H1797" i="18"/>
  <c r="I1770" i="18"/>
  <c r="H2212" i="18"/>
  <c r="H2509" i="18"/>
  <c r="I2482" i="18"/>
  <c r="I2481" i="18"/>
  <c r="I2479" i="18"/>
  <c r="I2478" i="18"/>
  <c r="H2804" i="18"/>
  <c r="I2777" i="18"/>
  <c r="I2776" i="18"/>
  <c r="I2774" i="18"/>
  <c r="I2773" i="18"/>
  <c r="I2656" i="18"/>
  <c r="I2655" i="18"/>
  <c r="I2658" i="18"/>
  <c r="I2659" i="18"/>
  <c r="H2686" i="18"/>
  <c r="H3160" i="18"/>
  <c r="I3133" i="18"/>
  <c r="I3132" i="18"/>
  <c r="I3129" i="18"/>
  <c r="I3130" i="18"/>
  <c r="H3396" i="18"/>
  <c r="I3369" i="18"/>
  <c r="I3368" i="18"/>
  <c r="I3366" i="18"/>
  <c r="I3365" i="18"/>
  <c r="I3605" i="18"/>
  <c r="I3604" i="18"/>
  <c r="I3602" i="18"/>
  <c r="I3601" i="18"/>
  <c r="H3632" i="18"/>
  <c r="L259" i="18"/>
  <c r="M229" i="18"/>
  <c r="M228" i="18"/>
  <c r="M232" i="18"/>
  <c r="M231" i="18"/>
  <c r="M291" i="18"/>
  <c r="L318" i="18"/>
  <c r="M290" i="18"/>
  <c r="M287" i="18"/>
  <c r="M288" i="18"/>
  <c r="M350" i="18"/>
  <c r="M349" i="18"/>
  <c r="L377" i="18"/>
  <c r="M347" i="18"/>
  <c r="M346" i="18"/>
  <c r="L1028" i="18"/>
  <c r="M998" i="18"/>
  <c r="M997" i="18"/>
  <c r="M1001" i="18"/>
  <c r="M1000" i="18"/>
  <c r="M1413" i="18"/>
  <c r="M1416" i="18"/>
  <c r="M1412" i="18"/>
  <c r="L1443" i="18"/>
  <c r="M1415" i="18"/>
  <c r="L1325" i="18"/>
  <c r="M1298" i="18"/>
  <c r="M1297" i="18"/>
  <c r="M1295" i="18"/>
  <c r="M1294" i="18"/>
  <c r="M1475" i="18"/>
  <c r="M1474" i="18"/>
  <c r="L1502" i="18"/>
  <c r="M1472" i="18"/>
  <c r="M1471" i="18"/>
  <c r="L1797" i="18"/>
  <c r="M1767" i="18"/>
  <c r="M1766" i="18"/>
  <c r="M1769" i="18"/>
  <c r="M1770" i="18"/>
  <c r="M1829" i="18"/>
  <c r="M1828" i="18"/>
  <c r="L1856" i="18"/>
  <c r="M1826" i="18"/>
  <c r="M1825" i="18"/>
  <c r="L2271" i="18"/>
  <c r="M2241" i="18"/>
  <c r="M2240" i="18"/>
  <c r="M2244" i="18"/>
  <c r="M2243" i="18"/>
  <c r="M2482" i="18"/>
  <c r="M2481" i="18"/>
  <c r="L2509" i="18"/>
  <c r="M2479" i="18"/>
  <c r="M2478" i="18"/>
  <c r="M2777" i="18"/>
  <c r="M2776" i="18"/>
  <c r="L2804" i="18"/>
  <c r="M2773" i="18"/>
  <c r="M2774" i="18"/>
  <c r="L3337" i="18"/>
  <c r="L3219" i="18"/>
  <c r="L3514" i="18"/>
  <c r="E408" i="18"/>
  <c r="E409" i="18"/>
  <c r="E405" i="18"/>
  <c r="E406" i="18"/>
  <c r="D436" i="18"/>
  <c r="E350" i="18"/>
  <c r="E349" i="18"/>
  <c r="E346" i="18"/>
  <c r="D377" i="18"/>
  <c r="E347" i="18"/>
  <c r="D792" i="18"/>
  <c r="D733" i="18"/>
  <c r="D1325" i="18"/>
  <c r="E1298" i="18"/>
  <c r="E1297" i="18"/>
  <c r="E1295" i="18"/>
  <c r="E1294" i="18"/>
  <c r="D1561" i="18"/>
  <c r="E1531" i="18"/>
  <c r="E1530" i="18"/>
  <c r="E1533" i="18"/>
  <c r="E1534" i="18"/>
  <c r="E1475" i="18"/>
  <c r="E1474" i="18"/>
  <c r="D1502" i="18"/>
  <c r="E1472" i="18"/>
  <c r="E1471" i="18"/>
  <c r="E2182" i="18"/>
  <c r="E2181" i="18"/>
  <c r="D2212" i="18"/>
  <c r="E2185" i="18"/>
  <c r="E2184" i="18"/>
  <c r="E2067" i="18"/>
  <c r="E2066" i="18"/>
  <c r="D2094" i="18"/>
  <c r="E2064" i="18"/>
  <c r="E2063" i="18"/>
  <c r="E2421" i="18"/>
  <c r="E2420" i="18"/>
  <c r="E2418" i="18"/>
  <c r="D2448" i="18"/>
  <c r="E2417" i="18"/>
  <c r="E2541" i="18"/>
  <c r="E2540" i="18"/>
  <c r="D2568" i="18"/>
  <c r="E2537" i="18"/>
  <c r="E2538" i="18"/>
  <c r="E2954" i="18"/>
  <c r="E2953" i="18"/>
  <c r="D2981" i="18"/>
  <c r="E2951" i="18"/>
  <c r="E2950" i="18"/>
  <c r="E3307" i="18"/>
  <c r="E3306" i="18"/>
  <c r="D3337" i="18"/>
  <c r="E3309" i="18"/>
  <c r="E3310" i="18"/>
  <c r="D3455" i="18"/>
  <c r="E3425" i="18"/>
  <c r="E3424" i="18"/>
  <c r="E3428" i="18"/>
  <c r="E3427" i="18"/>
  <c r="C1227" i="18"/>
  <c r="D1226" i="18"/>
  <c r="C398" i="18"/>
  <c r="B399" i="18"/>
  <c r="C221" i="18"/>
  <c r="B222" i="18"/>
  <c r="E12" i="18"/>
  <c r="G12" i="18"/>
  <c r="G10" i="18"/>
  <c r="B340" i="18"/>
  <c r="C339" i="18"/>
  <c r="B163" i="18"/>
  <c r="C162" i="18"/>
  <c r="B281" i="18"/>
  <c r="C280" i="18"/>
  <c r="B635" i="18"/>
  <c r="C634" i="18"/>
  <c r="C1464" i="18"/>
  <c r="B1465" i="18"/>
  <c r="B1347" i="18"/>
  <c r="C1346" i="18"/>
  <c r="B1939" i="18"/>
  <c r="C1938" i="18"/>
  <c r="B1642" i="18"/>
  <c r="C1641" i="18"/>
  <c r="B1819" i="18"/>
  <c r="C1818" i="18"/>
  <c r="B2411" i="18"/>
  <c r="C2410" i="18"/>
  <c r="B2531" i="18"/>
  <c r="C2530" i="18"/>
  <c r="B3003" i="18"/>
  <c r="C3002" i="18"/>
  <c r="B2885" i="18"/>
  <c r="C2884" i="18"/>
  <c r="B3241" i="18"/>
  <c r="C3240" i="18"/>
  <c r="B3418" i="18"/>
  <c r="C3417" i="18"/>
  <c r="W3653" i="18"/>
  <c r="W3594" i="18"/>
  <c r="W3535" i="18"/>
  <c r="W3476" i="18"/>
  <c r="W3417" i="18"/>
  <c r="W3358" i="18"/>
  <c r="W3240" i="18"/>
  <c r="W3299" i="18"/>
  <c r="W3181" i="18"/>
  <c r="W3122" i="18"/>
  <c r="W3061" i="18"/>
  <c r="W3002" i="18"/>
  <c r="W2943" i="18"/>
  <c r="W2825" i="18"/>
  <c r="W2884" i="18"/>
  <c r="W2766" i="18"/>
  <c r="W2530" i="18"/>
  <c r="W2589" i="18"/>
  <c r="W2707" i="18"/>
  <c r="W2410" i="18"/>
  <c r="W2648" i="18"/>
  <c r="W2469" i="18"/>
  <c r="W2351" i="18"/>
  <c r="W2233" i="18"/>
  <c r="W2292" i="18"/>
  <c r="W2056" i="18"/>
  <c r="W2115" i="18"/>
  <c r="W1818" i="18"/>
  <c r="W2174" i="18"/>
  <c r="W1938" i="18"/>
  <c r="W1877" i="18"/>
  <c r="W1641" i="18"/>
  <c r="W1700" i="18"/>
  <c r="W1997" i="18"/>
  <c r="W1582" i="18"/>
  <c r="W1346" i="18"/>
  <c r="W1405" i="18"/>
  <c r="W1167" i="18"/>
  <c r="W1523" i="18"/>
  <c r="W1226" i="18"/>
  <c r="W1464" i="18"/>
  <c r="W1108" i="18"/>
  <c r="W931" i="18"/>
  <c r="W634" i="18"/>
  <c r="W754" i="18"/>
  <c r="W693" i="18"/>
  <c r="W1285" i="18"/>
  <c r="W990" i="18"/>
  <c r="W872" i="18"/>
  <c r="W575" i="18"/>
  <c r="W339" i="18"/>
  <c r="W1759" i="18"/>
  <c r="W516" i="18"/>
  <c r="W398" i="18"/>
  <c r="W221" i="18"/>
  <c r="W162" i="18"/>
  <c r="S16" i="18"/>
  <c r="U18" i="18"/>
  <c r="X21" i="18" s="1"/>
  <c r="U17" i="18"/>
  <c r="W813" i="18"/>
  <c r="W457" i="18"/>
  <c r="W280" i="18"/>
  <c r="W103" i="18"/>
  <c r="X18" i="18"/>
  <c r="U21" i="18" s="1"/>
  <c r="T17" i="18"/>
  <c r="W1049" i="18"/>
  <c r="R10" i="18"/>
  <c r="Y18" i="18"/>
  <c r="G170" i="18"/>
  <c r="G169" i="18"/>
  <c r="F200" i="18"/>
  <c r="G172" i="18"/>
  <c r="G173" i="18"/>
  <c r="G55" i="18"/>
  <c r="G54" i="18"/>
  <c r="F82" i="18"/>
  <c r="G52" i="18"/>
  <c r="G51" i="18"/>
  <c r="G406" i="18"/>
  <c r="F436" i="18"/>
  <c r="G405" i="18"/>
  <c r="G408" i="18"/>
  <c r="G409" i="18"/>
  <c r="F1146" i="18"/>
  <c r="G1119" i="18"/>
  <c r="G1118" i="18"/>
  <c r="G1116" i="18"/>
  <c r="G1115" i="18"/>
  <c r="F1797" i="18"/>
  <c r="G1234" i="18"/>
  <c r="G1233" i="18"/>
  <c r="G1237" i="18"/>
  <c r="G1236" i="18"/>
  <c r="F1264" i="18"/>
  <c r="F1679" i="18"/>
  <c r="G2064" i="18"/>
  <c r="G2063" i="18"/>
  <c r="F2094" i="18"/>
  <c r="G2067" i="18"/>
  <c r="G2066" i="18"/>
  <c r="G2359" i="18"/>
  <c r="G2358" i="18"/>
  <c r="F2389" i="18"/>
  <c r="G2362" i="18"/>
  <c r="G2361" i="18"/>
  <c r="G2479" i="18"/>
  <c r="G2478" i="18"/>
  <c r="G2482" i="18"/>
  <c r="G2481" i="18"/>
  <c r="F2509" i="18"/>
  <c r="G2538" i="18"/>
  <c r="G2537" i="18"/>
  <c r="F2568" i="18"/>
  <c r="G2540" i="18"/>
  <c r="G2541" i="18"/>
  <c r="F2922" i="18"/>
  <c r="G2895" i="18"/>
  <c r="G2891" i="18"/>
  <c r="G2894" i="18"/>
  <c r="G2892" i="18"/>
  <c r="F3101" i="18"/>
  <c r="G3074" i="18"/>
  <c r="G3070" i="18"/>
  <c r="G3071" i="18"/>
  <c r="G3073" i="18"/>
  <c r="G3248" i="18"/>
  <c r="G3247" i="18"/>
  <c r="G3251" i="18"/>
  <c r="F3278" i="18"/>
  <c r="G3250" i="18"/>
  <c r="G3543" i="18"/>
  <c r="G3542" i="18"/>
  <c r="F3573" i="18"/>
  <c r="G3546" i="18"/>
  <c r="G3545" i="18"/>
  <c r="B259" i="18"/>
  <c r="J436" i="18"/>
  <c r="K408" i="18"/>
  <c r="K406" i="18"/>
  <c r="K409" i="18"/>
  <c r="K405" i="18"/>
  <c r="K1001" i="18"/>
  <c r="K1000" i="18"/>
  <c r="K998" i="18"/>
  <c r="K997" i="18"/>
  <c r="J1028" i="18"/>
  <c r="K527" i="18"/>
  <c r="K526" i="18"/>
  <c r="J554" i="18"/>
  <c r="K524" i="18"/>
  <c r="K523" i="18"/>
  <c r="J1264" i="18"/>
  <c r="K1234" i="18"/>
  <c r="K1233" i="18"/>
  <c r="K1237" i="18"/>
  <c r="K1236" i="18"/>
  <c r="K1295" i="18"/>
  <c r="K1294" i="18"/>
  <c r="K1298" i="18"/>
  <c r="K1297" i="18"/>
  <c r="J1325" i="18"/>
  <c r="J1443" i="18"/>
  <c r="K1415" i="18"/>
  <c r="K1413" i="18"/>
  <c r="K1416" i="18"/>
  <c r="K1412" i="18"/>
  <c r="K1649" i="18"/>
  <c r="K1648" i="18"/>
  <c r="J1679" i="18"/>
  <c r="K1651" i="18"/>
  <c r="K1652" i="18"/>
  <c r="J1856" i="18"/>
  <c r="K1826" i="18"/>
  <c r="K1825" i="18"/>
  <c r="K1828" i="18"/>
  <c r="K1829" i="18"/>
  <c r="K2359" i="18"/>
  <c r="K2358" i="18"/>
  <c r="K2362" i="18"/>
  <c r="K2361" i="18"/>
  <c r="J2389" i="18"/>
  <c r="J2509" i="18"/>
  <c r="J2863" i="18"/>
  <c r="J2922" i="18"/>
  <c r="J3278" i="18"/>
  <c r="K3248" i="18"/>
  <c r="K3247" i="18"/>
  <c r="K3250" i="18"/>
  <c r="K3251" i="18"/>
  <c r="K3484" i="18"/>
  <c r="K3483" i="18"/>
  <c r="J3514" i="18"/>
  <c r="K3486" i="18"/>
  <c r="K3487" i="18"/>
  <c r="B82" i="18"/>
  <c r="B141" i="18"/>
  <c r="B318" i="18"/>
  <c r="C703" i="18"/>
  <c r="C702" i="18"/>
  <c r="B733" i="18"/>
  <c r="C706" i="18"/>
  <c r="C705" i="18"/>
  <c r="B613" i="18"/>
  <c r="C1354" i="18"/>
  <c r="C1353" i="18"/>
  <c r="B1384" i="18"/>
  <c r="C1356" i="18"/>
  <c r="C1357" i="18"/>
  <c r="C1534" i="18"/>
  <c r="C1533" i="18"/>
  <c r="B1561" i="18"/>
  <c r="C1530" i="18"/>
  <c r="C1531" i="18"/>
  <c r="C1770" i="18"/>
  <c r="C1769" i="18"/>
  <c r="B1797" i="18"/>
  <c r="C1767" i="18"/>
  <c r="C1766" i="18"/>
  <c r="B2153" i="18"/>
  <c r="C2123" i="18"/>
  <c r="C2122" i="18"/>
  <c r="C2125" i="18"/>
  <c r="C2126" i="18"/>
  <c r="C2418" i="18"/>
  <c r="C2417" i="18"/>
  <c r="C2421" i="18"/>
  <c r="B2448" i="18"/>
  <c r="C2420" i="18"/>
  <c r="C2479" i="18"/>
  <c r="C2478" i="18"/>
  <c r="C2481" i="18"/>
  <c r="B2509" i="18"/>
  <c r="C2482" i="18"/>
  <c r="C2774" i="18"/>
  <c r="C2773" i="18"/>
  <c r="C2776" i="18"/>
  <c r="C2777" i="18"/>
  <c r="B2804" i="18"/>
  <c r="C2894" i="18"/>
  <c r="B2922" i="18"/>
  <c r="C2895" i="18"/>
  <c r="C2891" i="18"/>
  <c r="C2892" i="18"/>
  <c r="B3278" i="18"/>
  <c r="C3248" i="18"/>
  <c r="C3247" i="18"/>
  <c r="C3250" i="18"/>
  <c r="C3251" i="18"/>
  <c r="C3428" i="18"/>
  <c r="C3427" i="18"/>
  <c r="C3425" i="18"/>
  <c r="C3424" i="18"/>
  <c r="B3455" i="18"/>
  <c r="H733" i="18"/>
  <c r="I706" i="18"/>
  <c r="I705" i="18"/>
  <c r="I702" i="18"/>
  <c r="I703" i="18"/>
  <c r="I465" i="18"/>
  <c r="I464" i="18"/>
  <c r="I467" i="18"/>
  <c r="H495" i="18"/>
  <c r="I468" i="18"/>
  <c r="I1057" i="18"/>
  <c r="I1056" i="18"/>
  <c r="I1059" i="18"/>
  <c r="I1060" i="18"/>
  <c r="H1087" i="18"/>
  <c r="I821" i="18"/>
  <c r="I820" i="18"/>
  <c r="H851" i="18"/>
  <c r="I824" i="18"/>
  <c r="I823" i="18"/>
  <c r="I1298" i="18"/>
  <c r="I1297" i="18"/>
  <c r="H1325" i="18"/>
  <c r="I1295" i="18"/>
  <c r="I1294" i="18"/>
  <c r="H1679" i="18"/>
  <c r="I1652" i="18"/>
  <c r="I1651" i="18"/>
  <c r="I1648" i="18"/>
  <c r="I1649" i="18"/>
  <c r="H1856" i="18"/>
  <c r="I1829" i="18"/>
  <c r="I1828" i="18"/>
  <c r="I1825" i="18"/>
  <c r="I1826" i="18"/>
  <c r="H2094" i="18"/>
  <c r="H2389" i="18"/>
  <c r="H2271" i="18"/>
  <c r="I2894" i="18"/>
  <c r="I2892" i="18"/>
  <c r="H2922" i="18"/>
  <c r="I2895" i="18"/>
  <c r="I2891" i="18"/>
  <c r="H3040" i="18"/>
  <c r="I3013" i="18"/>
  <c r="I3012" i="18"/>
  <c r="I3009" i="18"/>
  <c r="I3010" i="18"/>
  <c r="H3219" i="18"/>
  <c r="I3192" i="18"/>
  <c r="I3191" i="18"/>
  <c r="I3188" i="18"/>
  <c r="I3189" i="18"/>
  <c r="H3514" i="18"/>
  <c r="I3487" i="18"/>
  <c r="I3486" i="18"/>
  <c r="I3483" i="18"/>
  <c r="I3484" i="18"/>
  <c r="L82" i="18"/>
  <c r="M52" i="18"/>
  <c r="M51" i="18"/>
  <c r="M55" i="18"/>
  <c r="M54" i="18"/>
  <c r="M406" i="18"/>
  <c r="M409" i="18"/>
  <c r="M405" i="18"/>
  <c r="L436" i="18"/>
  <c r="M408" i="18"/>
  <c r="L495" i="18"/>
  <c r="M465" i="18"/>
  <c r="M464" i="18"/>
  <c r="M468" i="18"/>
  <c r="M467" i="18"/>
  <c r="L613" i="18"/>
  <c r="M583" i="18"/>
  <c r="M582" i="18"/>
  <c r="M586" i="18"/>
  <c r="M585" i="18"/>
  <c r="M645" i="18"/>
  <c r="M644" i="18"/>
  <c r="L672" i="18"/>
  <c r="M642" i="18"/>
  <c r="M641" i="18"/>
  <c r="L1146" i="18"/>
  <c r="M1116" i="18"/>
  <c r="M1115" i="18"/>
  <c r="M1119" i="18"/>
  <c r="M1118" i="18"/>
  <c r="M1178" i="18"/>
  <c r="M1177" i="18"/>
  <c r="M1174" i="18"/>
  <c r="M1175" i="18"/>
  <c r="L1205" i="18"/>
  <c r="M1711" i="18"/>
  <c r="M1710" i="18"/>
  <c r="L1738" i="18"/>
  <c r="M1708" i="18"/>
  <c r="M1707" i="18"/>
  <c r="L1976" i="18"/>
  <c r="M1946" i="18"/>
  <c r="M1945" i="18"/>
  <c r="M1949" i="18"/>
  <c r="M1948" i="18"/>
  <c r="M1890" i="18"/>
  <c r="M1889" i="18"/>
  <c r="M1886" i="18"/>
  <c r="M1887" i="18"/>
  <c r="L1917" i="18"/>
  <c r="M2362" i="18"/>
  <c r="M2361" i="18"/>
  <c r="L2389" i="18"/>
  <c r="M2359" i="18"/>
  <c r="M2358" i="18"/>
  <c r="L2745" i="18"/>
  <c r="M2715" i="18"/>
  <c r="M2714" i="18"/>
  <c r="M2718" i="18"/>
  <c r="M2717" i="18"/>
  <c r="M2836" i="18"/>
  <c r="M2835" i="18"/>
  <c r="L2863" i="18"/>
  <c r="M2833" i="18"/>
  <c r="M2832" i="18"/>
  <c r="M2954" i="18"/>
  <c r="M2953" i="18"/>
  <c r="M2951" i="18"/>
  <c r="M2950" i="18"/>
  <c r="L2981" i="18"/>
  <c r="L3278" i="18"/>
  <c r="L3573" i="18"/>
  <c r="D141" i="18"/>
  <c r="E111" i="18"/>
  <c r="E110" i="18"/>
  <c r="E114" i="18"/>
  <c r="E113" i="18"/>
  <c r="E173" i="18"/>
  <c r="E172" i="18"/>
  <c r="E169" i="18"/>
  <c r="D200" i="18"/>
  <c r="E170" i="18"/>
  <c r="D613" i="18"/>
  <c r="E583" i="18"/>
  <c r="E582" i="18"/>
  <c r="E586" i="18"/>
  <c r="E585" i="18"/>
  <c r="D969" i="18"/>
  <c r="D1028" i="18"/>
  <c r="E1415" i="18"/>
  <c r="E1416" i="18"/>
  <c r="E1412" i="18"/>
  <c r="E1413" i="18"/>
  <c r="D1443" i="18"/>
  <c r="E1357" i="18"/>
  <c r="E1356" i="18"/>
  <c r="E1353" i="18"/>
  <c r="D1384" i="18"/>
  <c r="E1354" i="18"/>
  <c r="E1711" i="18"/>
  <c r="E1710" i="18"/>
  <c r="D1738" i="18"/>
  <c r="E1708" i="18"/>
  <c r="E1707" i="18"/>
  <c r="E1829" i="18"/>
  <c r="E1828" i="18"/>
  <c r="D1856" i="18"/>
  <c r="E1826" i="18"/>
  <c r="E1825" i="18"/>
  <c r="D2271" i="18"/>
  <c r="E2241" i="18"/>
  <c r="E2240" i="18"/>
  <c r="E2244" i="18"/>
  <c r="E2243" i="18"/>
  <c r="E2482" i="18"/>
  <c r="E2481" i="18"/>
  <c r="D2509" i="18"/>
  <c r="E2479" i="18"/>
  <c r="E2478" i="18"/>
  <c r="E2777" i="18"/>
  <c r="E2776" i="18"/>
  <c r="D2804" i="18"/>
  <c r="E2774" i="18"/>
  <c r="E2773" i="18"/>
  <c r="E3013" i="18"/>
  <c r="E3012" i="18"/>
  <c r="D3040" i="18"/>
  <c r="E3010" i="18"/>
  <c r="E3009" i="18"/>
  <c r="E3192" i="18"/>
  <c r="E3191" i="18"/>
  <c r="D3219" i="18"/>
  <c r="E3189" i="18"/>
  <c r="E3188" i="18"/>
  <c r="D3514" i="18"/>
  <c r="E3487" i="18"/>
  <c r="E3486" i="18"/>
  <c r="E3484" i="18"/>
  <c r="E3483" i="18"/>
  <c r="B104" i="18"/>
  <c r="C103" i="18"/>
  <c r="C931" i="18"/>
  <c r="B932" i="18"/>
  <c r="B1878" i="18"/>
  <c r="C1877" i="18"/>
  <c r="B2649" i="18"/>
  <c r="C2648" i="18"/>
  <c r="B3477" i="18"/>
  <c r="C3476" i="18"/>
  <c r="I290" i="18"/>
  <c r="I288" i="18"/>
  <c r="H318" i="18"/>
  <c r="I291" i="18"/>
  <c r="I287" i="18"/>
  <c r="G883" i="18"/>
  <c r="G882" i="18"/>
  <c r="G880" i="18"/>
  <c r="G879" i="18"/>
  <c r="F910" i="18"/>
  <c r="G824" i="18"/>
  <c r="G823" i="18"/>
  <c r="F851" i="18"/>
  <c r="G821" i="18"/>
  <c r="G820" i="18"/>
  <c r="F1738" i="18"/>
  <c r="F2745" i="18"/>
  <c r="G2718" i="18"/>
  <c r="G2717" i="18"/>
  <c r="G2715" i="18"/>
  <c r="G2714" i="18"/>
  <c r="F3337" i="18"/>
  <c r="G3310" i="18"/>
  <c r="G3309" i="18"/>
  <c r="G3307" i="18"/>
  <c r="G3306" i="18"/>
  <c r="B694" i="18"/>
  <c r="C693" i="18"/>
  <c r="C516" i="18"/>
  <c r="B517" i="18"/>
  <c r="B576" i="18"/>
  <c r="C575" i="18"/>
  <c r="B1050" i="18"/>
  <c r="C1049" i="18"/>
  <c r="B1701" i="18"/>
  <c r="C1700" i="18"/>
  <c r="B1524" i="18"/>
  <c r="C1523" i="18"/>
  <c r="B2234" i="18"/>
  <c r="C2233" i="18"/>
  <c r="B2116" i="18"/>
  <c r="C2115" i="18"/>
  <c r="B2352" i="18"/>
  <c r="C2351" i="18"/>
  <c r="B2590" i="18"/>
  <c r="C2589" i="18"/>
  <c r="B2767" i="18"/>
  <c r="C2766" i="18"/>
  <c r="B3062" i="18"/>
  <c r="C3061" i="18"/>
  <c r="C3299" i="18"/>
  <c r="B3300" i="18"/>
  <c r="B3536" i="18"/>
  <c r="C3535" i="18"/>
  <c r="B458" i="18"/>
  <c r="C457" i="18"/>
  <c r="F12" i="18"/>
  <c r="G13" i="18"/>
  <c r="E11" i="18"/>
  <c r="H10" i="18"/>
  <c r="E13" i="18"/>
  <c r="G11" i="18"/>
  <c r="H12" i="18"/>
  <c r="F141" i="18"/>
  <c r="G114" i="18"/>
  <c r="G113" i="18"/>
  <c r="G111" i="18"/>
  <c r="G110" i="18"/>
  <c r="F318" i="18"/>
  <c r="G291" i="18"/>
  <c r="G287" i="18"/>
  <c r="G290" i="18"/>
  <c r="G288" i="18"/>
  <c r="F613" i="18"/>
  <c r="G586" i="18"/>
  <c r="G585" i="18"/>
  <c r="G583" i="18"/>
  <c r="G582" i="18"/>
  <c r="G642" i="18"/>
  <c r="G641" i="18"/>
  <c r="F672" i="18"/>
  <c r="G644" i="18"/>
  <c r="G645" i="18"/>
  <c r="F1384" i="18"/>
  <c r="G762" i="18"/>
  <c r="G761" i="18"/>
  <c r="G765" i="18"/>
  <c r="G764" i="18"/>
  <c r="F792" i="18"/>
  <c r="F1325" i="18"/>
  <c r="F1561" i="18"/>
  <c r="F2035" i="18"/>
  <c r="G2008" i="18"/>
  <c r="G2007" i="18"/>
  <c r="G2005" i="18"/>
  <c r="G2004" i="18"/>
  <c r="G1887" i="18"/>
  <c r="G1886" i="18"/>
  <c r="F1917" i="18"/>
  <c r="G1890" i="18"/>
  <c r="G1889" i="18"/>
  <c r="G2244" i="18"/>
  <c r="G2243" i="18"/>
  <c r="G2241" i="18"/>
  <c r="G2240" i="18"/>
  <c r="F2271" i="18"/>
  <c r="F2804" i="18"/>
  <c r="G2774" i="18"/>
  <c r="G2773" i="18"/>
  <c r="G2777" i="18"/>
  <c r="G2776" i="18"/>
  <c r="F2981" i="18"/>
  <c r="G2951" i="18"/>
  <c r="G2950" i="18"/>
  <c r="G2954" i="18"/>
  <c r="G2953" i="18"/>
  <c r="F3160" i="18"/>
  <c r="G3130" i="18"/>
  <c r="G3129" i="18"/>
  <c r="G3133" i="18"/>
  <c r="G3132" i="18"/>
  <c r="F3455" i="18"/>
  <c r="G3428" i="18"/>
  <c r="G3427" i="18"/>
  <c r="G3425" i="18"/>
  <c r="G3424" i="18"/>
  <c r="F3632" i="18"/>
  <c r="G3602" i="18"/>
  <c r="G3601" i="18"/>
  <c r="G3604" i="18"/>
  <c r="G3605" i="18"/>
  <c r="BA3594" i="18"/>
  <c r="BA3653" i="18"/>
  <c r="BA3535" i="18"/>
  <c r="BA3476" i="18"/>
  <c r="BA3417" i="18"/>
  <c r="BA3358" i="18"/>
  <c r="BA3299" i="18"/>
  <c r="BA3181" i="18"/>
  <c r="BA3122" i="18"/>
  <c r="BA3061" i="18"/>
  <c r="BA2943" i="18"/>
  <c r="BA2884" i="18"/>
  <c r="BA3240" i="18"/>
  <c r="BA3002" i="18"/>
  <c r="BA2648" i="18"/>
  <c r="BA2707" i="18"/>
  <c r="BA2589" i="18"/>
  <c r="BA2766" i="18"/>
  <c r="BA2825" i="18"/>
  <c r="BA2469" i="18"/>
  <c r="BA2530" i="18"/>
  <c r="BA2233" i="18"/>
  <c r="BA2292" i="18"/>
  <c r="BA2410" i="18"/>
  <c r="BA2351" i="18"/>
  <c r="BA2174" i="18"/>
  <c r="BA1938" i="18"/>
  <c r="BA1877" i="18"/>
  <c r="BA1997" i="18"/>
  <c r="BA2056" i="18"/>
  <c r="BA2115" i="18"/>
  <c r="BA1759" i="18"/>
  <c r="BA1523" i="18"/>
  <c r="BA1818" i="18"/>
  <c r="BA1582" i="18"/>
  <c r="BA1700" i="18"/>
  <c r="BA1464" i="18"/>
  <c r="BA1285" i="18"/>
  <c r="BA1108" i="18"/>
  <c r="BA1346" i="18"/>
  <c r="BA1226" i="18"/>
  <c r="BA990" i="18"/>
  <c r="BA813" i="18"/>
  <c r="BA516" i="18"/>
  <c r="BA872" i="18"/>
  <c r="BA575" i="18"/>
  <c r="BA1641" i="18"/>
  <c r="BA1167" i="18"/>
  <c r="BA1049" i="18"/>
  <c r="BA754" i="18"/>
  <c r="BA693" i="18"/>
  <c r="BA457" i="18"/>
  <c r="BA221" i="18"/>
  <c r="BA280" i="18"/>
  <c r="BA931" i="18"/>
  <c r="BA634" i="18"/>
  <c r="BA103" i="18"/>
  <c r="AV18" i="18"/>
  <c r="AS21" i="18" s="1"/>
  <c r="BA1405" i="18"/>
  <c r="BA339" i="18"/>
  <c r="AS18" i="18"/>
  <c r="AV21" i="18" s="1"/>
  <c r="AR17" i="18"/>
  <c r="AQ16" i="18"/>
  <c r="BA398" i="18"/>
  <c r="BA162" i="18"/>
  <c r="AS17" i="18"/>
  <c r="M3653" i="18"/>
  <c r="M3594" i="18"/>
  <c r="M3535" i="18"/>
  <c r="M3476" i="18"/>
  <c r="M3417" i="18"/>
  <c r="M3358" i="18"/>
  <c r="M3299" i="18"/>
  <c r="M3240" i="18"/>
  <c r="M3181" i="18"/>
  <c r="M3122" i="18"/>
  <c r="M3061" i="18"/>
  <c r="M2943" i="18"/>
  <c r="M3002" i="18"/>
  <c r="M2648" i="18"/>
  <c r="M2707" i="18"/>
  <c r="M2884" i="18"/>
  <c r="M2589" i="18"/>
  <c r="M2825" i="18"/>
  <c r="M2766" i="18"/>
  <c r="M2469" i="18"/>
  <c r="M2233" i="18"/>
  <c r="M2530" i="18"/>
  <c r="M2292" i="18"/>
  <c r="M2410" i="18"/>
  <c r="M2351" i="18"/>
  <c r="M2174" i="18"/>
  <c r="M1938" i="18"/>
  <c r="M1877" i="18"/>
  <c r="M1997" i="18"/>
  <c r="M2056" i="18"/>
  <c r="M1759" i="18"/>
  <c r="M1523" i="18"/>
  <c r="M1818" i="18"/>
  <c r="M1582" i="18"/>
  <c r="M1700" i="18"/>
  <c r="M1464" i="18"/>
  <c r="M1641" i="18"/>
  <c r="M1405" i="18"/>
  <c r="M1285" i="18"/>
  <c r="M2115" i="18"/>
  <c r="M1346" i="18"/>
  <c r="M1108" i="18"/>
  <c r="M1226" i="18"/>
  <c r="M990" i="18"/>
  <c r="M931" i="18"/>
  <c r="M813" i="18"/>
  <c r="M516" i="18"/>
  <c r="M1167" i="18"/>
  <c r="M1049" i="18"/>
  <c r="M872" i="18"/>
  <c r="M575" i="18"/>
  <c r="M754" i="18"/>
  <c r="M693" i="18"/>
  <c r="M457" i="18"/>
  <c r="M221" i="18"/>
  <c r="M398" i="18"/>
  <c r="M339" i="18"/>
  <c r="M103" i="18"/>
  <c r="P18" i="18"/>
  <c r="M21" i="18" s="1"/>
  <c r="M634" i="18"/>
  <c r="M18" i="18"/>
  <c r="P21" i="18" s="1"/>
  <c r="L17" i="18"/>
  <c r="K16" i="18"/>
  <c r="M17" i="18"/>
  <c r="I5" i="18"/>
  <c r="M280" i="18"/>
  <c r="M162" i="18"/>
  <c r="M5" i="18"/>
  <c r="J792" i="18"/>
  <c r="K762" i="18"/>
  <c r="K761" i="18"/>
  <c r="K765" i="18"/>
  <c r="K764" i="18"/>
  <c r="K114" i="18"/>
  <c r="K113" i="18"/>
  <c r="K111" i="18"/>
  <c r="K110" i="18"/>
  <c r="J141" i="18"/>
  <c r="J1738" i="18"/>
  <c r="K1708" i="18"/>
  <c r="K1707" i="18"/>
  <c r="K1711" i="18"/>
  <c r="K1710" i="18"/>
  <c r="K586" i="18"/>
  <c r="K585" i="18"/>
  <c r="K583" i="18"/>
  <c r="K582" i="18"/>
  <c r="J613" i="18"/>
  <c r="K1175" i="18"/>
  <c r="K1174" i="18"/>
  <c r="J1205" i="18"/>
  <c r="K1177" i="18"/>
  <c r="K1178" i="18"/>
  <c r="K1354" i="18"/>
  <c r="K1353" i="18"/>
  <c r="K1357" i="18"/>
  <c r="J1384" i="18"/>
  <c r="K1356" i="18"/>
  <c r="K1770" i="18"/>
  <c r="K1769" i="18"/>
  <c r="K1766" i="18"/>
  <c r="J1797" i="18"/>
  <c r="K1767" i="18"/>
  <c r="J1917" i="18"/>
  <c r="K1887" i="18"/>
  <c r="K1886" i="18"/>
  <c r="K1889" i="18"/>
  <c r="K1890" i="18"/>
  <c r="K2008" i="18"/>
  <c r="K2007" i="18"/>
  <c r="J2035" i="18"/>
  <c r="K2004" i="18"/>
  <c r="K2005" i="18"/>
  <c r="K2418" i="18"/>
  <c r="K2417" i="18"/>
  <c r="J2448" i="18"/>
  <c r="K2421" i="18"/>
  <c r="K2420" i="18"/>
  <c r="J2686" i="18"/>
  <c r="J2745" i="18"/>
  <c r="K3189" i="18"/>
  <c r="K3188" i="18"/>
  <c r="J3219" i="18"/>
  <c r="K3191" i="18"/>
  <c r="K3192" i="18"/>
  <c r="K3130" i="18"/>
  <c r="K3129" i="18"/>
  <c r="K3132" i="18"/>
  <c r="J3160" i="18"/>
  <c r="K3133" i="18"/>
  <c r="K3428" i="18"/>
  <c r="K3427" i="18"/>
  <c r="K3425" i="18"/>
  <c r="K3424" i="18"/>
  <c r="J3455" i="18"/>
  <c r="B377" i="18"/>
  <c r="B792" i="18"/>
  <c r="C762" i="18"/>
  <c r="C761" i="18"/>
  <c r="C765" i="18"/>
  <c r="C764" i="18"/>
  <c r="B554" i="18"/>
  <c r="C1001" i="18"/>
  <c r="C1000" i="18"/>
  <c r="B1028" i="18"/>
  <c r="C997" i="18"/>
  <c r="C998" i="18"/>
  <c r="B910" i="18"/>
  <c r="C883" i="18"/>
  <c r="C882" i="18"/>
  <c r="C880" i="18"/>
  <c r="C879" i="18"/>
  <c r="B1738" i="18"/>
  <c r="C1708" i="18"/>
  <c r="C1707" i="18"/>
  <c r="C1711" i="18"/>
  <c r="C1710" i="18"/>
  <c r="C1649" i="18"/>
  <c r="C1648" i="18"/>
  <c r="B1679" i="18"/>
  <c r="C1652" i="18"/>
  <c r="C1651" i="18"/>
  <c r="C1949" i="18"/>
  <c r="C1948" i="18"/>
  <c r="B1976" i="18"/>
  <c r="C1946" i="18"/>
  <c r="C1945" i="18"/>
  <c r="C2064" i="18"/>
  <c r="C2063" i="18"/>
  <c r="C2067" i="18"/>
  <c r="C2066" i="18"/>
  <c r="B2094" i="18"/>
  <c r="C2359" i="18"/>
  <c r="C2358" i="18"/>
  <c r="C2362" i="18"/>
  <c r="C2361" i="18"/>
  <c r="B2389" i="18"/>
  <c r="C2659" i="18"/>
  <c r="C2658" i="18"/>
  <c r="B2686" i="18"/>
  <c r="C2656" i="18"/>
  <c r="C2655" i="18"/>
  <c r="C2718" i="18"/>
  <c r="C2717" i="18"/>
  <c r="C2715" i="18"/>
  <c r="C2714" i="18"/>
  <c r="B2745" i="18"/>
  <c r="C2951" i="18"/>
  <c r="C2950" i="18"/>
  <c r="C2953" i="18"/>
  <c r="B2981" i="18"/>
  <c r="C2954" i="18"/>
  <c r="C3130" i="18"/>
  <c r="C3129" i="18"/>
  <c r="B3160" i="18"/>
  <c r="C3132" i="18"/>
  <c r="C3133" i="18"/>
  <c r="C3543" i="18"/>
  <c r="C3542" i="18"/>
  <c r="B3573" i="18"/>
  <c r="C3545" i="18"/>
  <c r="C3546" i="18"/>
  <c r="H672" i="18"/>
  <c r="I645" i="18"/>
  <c r="I644" i="18"/>
  <c r="I642" i="18"/>
  <c r="I641" i="18"/>
  <c r="I52" i="18"/>
  <c r="I51" i="18"/>
  <c r="H82" i="18"/>
  <c r="I55" i="18"/>
  <c r="I54" i="18"/>
  <c r="H792" i="18"/>
  <c r="I765" i="18"/>
  <c r="I764" i="18"/>
  <c r="I762" i="18"/>
  <c r="I761" i="18"/>
  <c r="H1205" i="18"/>
  <c r="I1178" i="18"/>
  <c r="I1177" i="18"/>
  <c r="I1174" i="18"/>
  <c r="I1175" i="18"/>
  <c r="H969" i="18"/>
  <c r="I942" i="18"/>
  <c r="I938" i="18"/>
  <c r="I941" i="18"/>
  <c r="I939" i="18"/>
  <c r="I1116" i="18"/>
  <c r="I1115" i="18"/>
  <c r="H1146" i="18"/>
  <c r="I1119" i="18"/>
  <c r="I1118" i="18"/>
  <c r="H1502" i="18"/>
  <c r="I1475" i="18"/>
  <c r="I1474" i="18"/>
  <c r="I1472" i="18"/>
  <c r="I1471" i="18"/>
  <c r="H1917" i="18"/>
  <c r="H2035" i="18"/>
  <c r="H2448" i="18"/>
  <c r="H2568" i="18"/>
  <c r="I2541" i="18"/>
  <c r="I2540" i="18"/>
  <c r="I2537" i="18"/>
  <c r="I2538" i="18"/>
  <c r="H2627" i="18"/>
  <c r="I2600" i="18"/>
  <c r="I2599" i="18"/>
  <c r="I2597" i="18"/>
  <c r="I2596" i="18"/>
  <c r="I3073" i="18"/>
  <c r="I3074" i="18"/>
  <c r="H3101" i="18"/>
  <c r="I3070" i="18"/>
  <c r="I3071" i="18"/>
  <c r="H3278" i="18"/>
  <c r="I3251" i="18"/>
  <c r="I3250" i="18"/>
  <c r="I3247" i="18"/>
  <c r="I3248" i="18"/>
  <c r="H3573" i="18"/>
  <c r="I3546" i="18"/>
  <c r="I3545" i="18"/>
  <c r="I3543" i="18"/>
  <c r="I3542" i="18"/>
  <c r="L141" i="18"/>
  <c r="M111" i="18"/>
  <c r="M110" i="18"/>
  <c r="M114" i="18"/>
  <c r="M113" i="18"/>
  <c r="L851" i="18"/>
  <c r="M821" i="18"/>
  <c r="M820" i="18"/>
  <c r="M823" i="18"/>
  <c r="M824" i="18"/>
  <c r="L910" i="18"/>
  <c r="M880" i="18"/>
  <c r="M879" i="18"/>
  <c r="M883" i="18"/>
  <c r="M882" i="18"/>
  <c r="M706" i="18"/>
  <c r="M705" i="18"/>
  <c r="M702" i="18"/>
  <c r="M703" i="18"/>
  <c r="L733" i="18"/>
  <c r="L1561" i="18"/>
  <c r="M1531" i="18"/>
  <c r="M1530" i="18"/>
  <c r="M1534" i="18"/>
  <c r="M1533" i="18"/>
  <c r="M1357" i="18"/>
  <c r="M1356" i="18"/>
  <c r="L1384" i="18"/>
  <c r="M1354" i="18"/>
  <c r="M1353" i="18"/>
  <c r="L2035" i="18"/>
  <c r="M2005" i="18"/>
  <c r="M2004" i="18"/>
  <c r="M2007" i="18"/>
  <c r="M2008" i="18"/>
  <c r="M2182" i="18"/>
  <c r="M2181" i="18"/>
  <c r="L2212" i="18"/>
  <c r="M2185" i="18"/>
  <c r="M2184" i="18"/>
  <c r="M2126" i="18"/>
  <c r="M2125" i="18"/>
  <c r="M2122" i="18"/>
  <c r="L2153" i="18"/>
  <c r="M2123" i="18"/>
  <c r="L2686" i="18"/>
  <c r="M2656" i="18"/>
  <c r="M2655" i="18"/>
  <c r="M2658" i="18"/>
  <c r="M2659" i="18"/>
  <c r="M2600" i="18"/>
  <c r="M2599" i="18"/>
  <c r="L2627" i="18"/>
  <c r="M2597" i="18"/>
  <c r="M2596" i="18"/>
  <c r="M2895" i="18"/>
  <c r="L2922" i="18"/>
  <c r="M2894" i="18"/>
  <c r="M2891" i="18"/>
  <c r="M2892" i="18"/>
  <c r="M3013" i="18"/>
  <c r="M3012" i="18"/>
  <c r="M3010" i="18"/>
  <c r="L3040" i="18"/>
  <c r="M3009" i="18"/>
  <c r="L3396" i="18"/>
  <c r="L3632" i="18"/>
  <c r="D554" i="18"/>
  <c r="E524" i="18"/>
  <c r="E523" i="18"/>
  <c r="E526" i="18"/>
  <c r="E527" i="18"/>
  <c r="D318" i="18"/>
  <c r="E288" i="18"/>
  <c r="E287" i="18"/>
  <c r="E290" i="18"/>
  <c r="E291" i="18"/>
  <c r="D910" i="18"/>
  <c r="D2330" i="18"/>
  <c r="E2300" i="18"/>
  <c r="E2299" i="18"/>
  <c r="E2302" i="18"/>
  <c r="E2303" i="18"/>
  <c r="D1146" i="18"/>
  <c r="D2035" i="18"/>
  <c r="E2005" i="18"/>
  <c r="E2004" i="18"/>
  <c r="E2008" i="18"/>
  <c r="E2007" i="18"/>
  <c r="D1620" i="18"/>
  <c r="E1590" i="18"/>
  <c r="E1589" i="18"/>
  <c r="E1593" i="18"/>
  <c r="E1592" i="18"/>
  <c r="E1652" i="18"/>
  <c r="E1651" i="18"/>
  <c r="E1648" i="18"/>
  <c r="E1649" i="18"/>
  <c r="D1679" i="18"/>
  <c r="E1890" i="18"/>
  <c r="E1889" i="18"/>
  <c r="D1917" i="18"/>
  <c r="E1887" i="18"/>
  <c r="E1886" i="18"/>
  <c r="E2362" i="18"/>
  <c r="E2361" i="18"/>
  <c r="D2389" i="18"/>
  <c r="E2359" i="18"/>
  <c r="E2358" i="18"/>
  <c r="D2745" i="18"/>
  <c r="E2715" i="18"/>
  <c r="E2714" i="18"/>
  <c r="E2718" i="18"/>
  <c r="E2717" i="18"/>
  <c r="E2836" i="18"/>
  <c r="E2835" i="18"/>
  <c r="D2863" i="18"/>
  <c r="E2832" i="18"/>
  <c r="E2833" i="18"/>
  <c r="D3101" i="18"/>
  <c r="E3071" i="18"/>
  <c r="E3073" i="18"/>
  <c r="E3070" i="18"/>
  <c r="E3074" i="18"/>
  <c r="E3251" i="18"/>
  <c r="E3250" i="18"/>
  <c r="D3278" i="18"/>
  <c r="E3248" i="18"/>
  <c r="E3247" i="18"/>
  <c r="E3546" i="18"/>
  <c r="E3545" i="18"/>
  <c r="D3573" i="18"/>
  <c r="E3543" i="18"/>
  <c r="E3542" i="18"/>
  <c r="B1168" i="18"/>
  <c r="C1167" i="18"/>
  <c r="B2175" i="18"/>
  <c r="C2174" i="18"/>
  <c r="B2470" i="18"/>
  <c r="C2469" i="18"/>
  <c r="B3123" i="18"/>
  <c r="C3122" i="18"/>
  <c r="F1087" i="18"/>
  <c r="G1059" i="18"/>
  <c r="G1060" i="18"/>
  <c r="G1056" i="18"/>
  <c r="G1057" i="18"/>
  <c r="G1175" i="18"/>
  <c r="G1174" i="18"/>
  <c r="F1205" i="18"/>
  <c r="G1178" i="18"/>
  <c r="G1177" i="18"/>
  <c r="F2212" i="18"/>
  <c r="G2185" i="18"/>
  <c r="G2184" i="18"/>
  <c r="G2182" i="18"/>
  <c r="G2181" i="18"/>
  <c r="G2597" i="18"/>
  <c r="G2596" i="18"/>
  <c r="G2600" i="18"/>
  <c r="G2599" i="18"/>
  <c r="F2627" i="18"/>
  <c r="F3514" i="18"/>
  <c r="G3484" i="18"/>
  <c r="G3483" i="18"/>
  <c r="G3487" i="18"/>
  <c r="G3486" i="18"/>
  <c r="H200" i="18"/>
  <c r="I173" i="18"/>
  <c r="I172" i="18"/>
  <c r="I170" i="18"/>
  <c r="I169" i="18"/>
  <c r="C813" i="18"/>
  <c r="B814" i="18"/>
  <c r="B873" i="18"/>
  <c r="C872" i="18"/>
  <c r="C1285" i="18"/>
  <c r="B1286" i="18"/>
  <c r="B1109" i="18"/>
  <c r="C1108" i="18"/>
  <c r="B1760" i="18"/>
  <c r="C1759" i="18"/>
  <c r="B1583" i="18"/>
  <c r="C1582" i="18"/>
  <c r="B2057" i="18"/>
  <c r="C2056" i="18"/>
  <c r="C2292" i="18"/>
  <c r="B2293" i="18"/>
  <c r="B2826" i="18"/>
  <c r="C2825" i="18"/>
  <c r="B2708" i="18"/>
  <c r="C2707" i="18"/>
  <c r="B2944" i="18"/>
  <c r="C2943" i="18"/>
  <c r="B3359" i="18"/>
  <c r="C3358" i="18"/>
  <c r="B3595" i="18"/>
  <c r="C3594" i="18"/>
  <c r="C755" i="18"/>
  <c r="D754" i="18"/>
  <c r="B436" i="18"/>
  <c r="F1620" i="18"/>
  <c r="K468" i="18"/>
  <c r="K467" i="18"/>
  <c r="K465" i="18"/>
  <c r="K464" i="18"/>
  <c r="J495" i="18"/>
  <c r="G468" i="18"/>
  <c r="G467" i="18"/>
  <c r="F495" i="18"/>
  <c r="G464" i="18"/>
  <c r="G465" i="18"/>
  <c r="G232" i="18"/>
  <c r="G231" i="18"/>
  <c r="G229" i="18"/>
  <c r="F259" i="18"/>
  <c r="G228" i="18"/>
  <c r="G703" i="18"/>
  <c r="G702" i="18"/>
  <c r="F733" i="18"/>
  <c r="G706" i="18"/>
  <c r="G705" i="18"/>
  <c r="G527" i="18"/>
  <c r="G526" i="18"/>
  <c r="F554" i="18"/>
  <c r="G524" i="18"/>
  <c r="G523" i="18"/>
  <c r="G939" i="18"/>
  <c r="F969" i="18"/>
  <c r="G938" i="18"/>
  <c r="G941" i="18"/>
  <c r="G942" i="18"/>
  <c r="F1856" i="18"/>
  <c r="F1502" i="18"/>
  <c r="G1949" i="18"/>
  <c r="G1948" i="18"/>
  <c r="G1946" i="18"/>
  <c r="G1945" i="18"/>
  <c r="F1976" i="18"/>
  <c r="G2123" i="18"/>
  <c r="G2122" i="18"/>
  <c r="F2153" i="18"/>
  <c r="G2126" i="18"/>
  <c r="G2125" i="18"/>
  <c r="G2418" i="18"/>
  <c r="G2417" i="18"/>
  <c r="F2448" i="18"/>
  <c r="G2420" i="18"/>
  <c r="G2421" i="18"/>
  <c r="G2659" i="18"/>
  <c r="G2658" i="18"/>
  <c r="F2686" i="18"/>
  <c r="G2655" i="18"/>
  <c r="G2656" i="18"/>
  <c r="G2833" i="18"/>
  <c r="G2832" i="18"/>
  <c r="G2836" i="18"/>
  <c r="G2835" i="18"/>
  <c r="F2863" i="18"/>
  <c r="G3189" i="18"/>
  <c r="G3188" i="18"/>
  <c r="G3192" i="18"/>
  <c r="F3219" i="18"/>
  <c r="G3191" i="18"/>
  <c r="G3366" i="18"/>
  <c r="G3365" i="18"/>
  <c r="G3369" i="18"/>
  <c r="G3368" i="18"/>
  <c r="F3396" i="18"/>
  <c r="K55" i="18"/>
  <c r="K54" i="18"/>
  <c r="J82" i="18"/>
  <c r="K52" i="18"/>
  <c r="K51" i="18"/>
  <c r="A520" i="18"/>
  <c r="C526" i="18" s="1"/>
  <c r="A579" i="18"/>
  <c r="C582" i="18" s="1"/>
  <c r="A461" i="18"/>
  <c r="C464" i="18" s="1"/>
  <c r="A225" i="18"/>
  <c r="C228" i="18" s="1"/>
  <c r="A638" i="18"/>
  <c r="C642" i="18" s="1"/>
  <c r="A343" i="18"/>
  <c r="C349" i="18" s="1"/>
  <c r="A48" i="18"/>
  <c r="C54" i="18" s="1"/>
  <c r="A284" i="18"/>
  <c r="C291" i="18" s="1"/>
  <c r="A107" i="18"/>
  <c r="C111" i="18" s="1"/>
  <c r="A402" i="18"/>
  <c r="C406" i="18" s="1"/>
  <c r="A166" i="18"/>
  <c r="C169" i="18" s="1"/>
  <c r="K347" i="18"/>
  <c r="K346" i="18"/>
  <c r="K350" i="18"/>
  <c r="J377" i="18"/>
  <c r="K349" i="18"/>
  <c r="K824" i="18"/>
  <c r="K823" i="18"/>
  <c r="J851" i="18"/>
  <c r="K820" i="18"/>
  <c r="K821" i="18"/>
  <c r="K642" i="18"/>
  <c r="K641" i="18"/>
  <c r="J672" i="18"/>
  <c r="K645" i="18"/>
  <c r="K644" i="18"/>
  <c r="J910" i="18"/>
  <c r="K883" i="18"/>
  <c r="K882" i="18"/>
  <c r="K880" i="18"/>
  <c r="K879" i="18"/>
  <c r="J1502" i="18"/>
  <c r="K1472" i="18"/>
  <c r="K1471" i="18"/>
  <c r="K1475" i="18"/>
  <c r="K1474" i="18"/>
  <c r="K1534" i="18"/>
  <c r="K1533" i="18"/>
  <c r="J1561" i="18"/>
  <c r="K1531" i="18"/>
  <c r="K1530" i="18"/>
  <c r="K1593" i="18"/>
  <c r="K1592" i="18"/>
  <c r="K1590" i="18"/>
  <c r="K1589" i="18"/>
  <c r="J1620" i="18"/>
  <c r="J2153" i="18"/>
  <c r="K2123" i="18"/>
  <c r="K2122" i="18"/>
  <c r="K2126" i="18"/>
  <c r="K2125" i="18"/>
  <c r="K2244" i="18"/>
  <c r="K2243" i="18"/>
  <c r="J2271" i="18"/>
  <c r="K2241" i="18"/>
  <c r="K2240" i="18"/>
  <c r="K2303" i="18"/>
  <c r="K2302" i="18"/>
  <c r="J2330" i="18"/>
  <c r="K2299" i="18"/>
  <c r="K2300" i="18"/>
  <c r="J2568" i="18"/>
  <c r="J2981" i="18"/>
  <c r="J3337" i="18"/>
  <c r="K3310" i="18"/>
  <c r="K3309" i="18"/>
  <c r="K3307" i="18"/>
  <c r="K3306" i="18"/>
  <c r="K3602" i="18"/>
  <c r="K3601" i="18"/>
  <c r="J3632" i="18"/>
  <c r="K3605" i="18"/>
  <c r="K3604" i="18"/>
  <c r="B200" i="18"/>
  <c r="B969" i="18"/>
  <c r="C938" i="18"/>
  <c r="C942" i="18"/>
  <c r="C939" i="18"/>
  <c r="C941" i="18"/>
  <c r="C824" i="18"/>
  <c r="C823" i="18"/>
  <c r="B851" i="18"/>
  <c r="C821" i="18"/>
  <c r="C820" i="18"/>
  <c r="B1443" i="18"/>
  <c r="C1412" i="18"/>
  <c r="C1416" i="18"/>
  <c r="C1413" i="18"/>
  <c r="C1415" i="18"/>
  <c r="B1264" i="18"/>
  <c r="C1234" i="18"/>
  <c r="C1233" i="18"/>
  <c r="C1237" i="18"/>
  <c r="C1236" i="18"/>
  <c r="C1175" i="18"/>
  <c r="C1174" i="18"/>
  <c r="B1205" i="18"/>
  <c r="C1178" i="18"/>
  <c r="C1177" i="18"/>
  <c r="C2185" i="18"/>
  <c r="C2184" i="18"/>
  <c r="B2212" i="18"/>
  <c r="C2182" i="18"/>
  <c r="C2181" i="18"/>
  <c r="B1856" i="18"/>
  <c r="C1826" i="18"/>
  <c r="C1825" i="18"/>
  <c r="C1828" i="18"/>
  <c r="C1829" i="18"/>
  <c r="C2244" i="18"/>
  <c r="C2243" i="18"/>
  <c r="B2271" i="18"/>
  <c r="C2241" i="18"/>
  <c r="C2240" i="18"/>
  <c r="B2627" i="18"/>
  <c r="C2597" i="18"/>
  <c r="C2596" i="18"/>
  <c r="C2600" i="18"/>
  <c r="C2599" i="18"/>
  <c r="B2863" i="18"/>
  <c r="C2833" i="18"/>
  <c r="C2832" i="18"/>
  <c r="C2836" i="18"/>
  <c r="C2835" i="18"/>
  <c r="C3010" i="18"/>
  <c r="C3009" i="18"/>
  <c r="B3040" i="18"/>
  <c r="C3012" i="18"/>
  <c r="C3013" i="18"/>
  <c r="B3396" i="18"/>
  <c r="C3366" i="18"/>
  <c r="C3365" i="18"/>
  <c r="C3369" i="18"/>
  <c r="C3368" i="18"/>
  <c r="B3337" i="18"/>
  <c r="C3310" i="18"/>
  <c r="C3309" i="18"/>
  <c r="C3306" i="18"/>
  <c r="C3307" i="18"/>
  <c r="B3632" i="18"/>
  <c r="C3602" i="18"/>
  <c r="C3601" i="18"/>
  <c r="C3604" i="18"/>
  <c r="C3605" i="18"/>
  <c r="I111" i="18"/>
  <c r="I110" i="18"/>
  <c r="H141" i="18"/>
  <c r="I114" i="18"/>
  <c r="I113" i="18"/>
  <c r="H436" i="18"/>
  <c r="I409" i="18"/>
  <c r="I405" i="18"/>
  <c r="I408" i="18"/>
  <c r="I406" i="18"/>
  <c r="I583" i="18"/>
  <c r="I582" i="18"/>
  <c r="H613" i="18"/>
  <c r="I586" i="18"/>
  <c r="I585" i="18"/>
  <c r="H2153" i="18"/>
  <c r="I998" i="18"/>
  <c r="I997" i="18"/>
  <c r="I1000" i="18"/>
  <c r="H1028" i="18"/>
  <c r="I1001" i="18"/>
  <c r="H1384" i="18"/>
  <c r="I1357" i="18"/>
  <c r="I1356" i="18"/>
  <c r="I1354" i="18"/>
  <c r="I1353" i="18"/>
  <c r="H1738" i="18"/>
  <c r="I1711" i="18"/>
  <c r="I1710" i="18"/>
  <c r="I1708" i="18"/>
  <c r="I1707" i="18"/>
  <c r="I1531" i="18"/>
  <c r="I1530" i="18"/>
  <c r="I1533" i="18"/>
  <c r="H1561" i="18"/>
  <c r="I1534" i="18"/>
  <c r="H1976" i="18"/>
  <c r="H2330" i="18"/>
  <c r="H2863" i="18"/>
  <c r="I2836" i="18"/>
  <c r="I2835" i="18"/>
  <c r="I2833" i="18"/>
  <c r="I2832" i="18"/>
  <c r="I2715" i="18"/>
  <c r="I2714" i="18"/>
  <c r="H2745" i="18"/>
  <c r="I2718" i="18"/>
  <c r="I2717" i="18"/>
  <c r="H2981" i="18"/>
  <c r="I2954" i="18"/>
  <c r="I2953" i="18"/>
  <c r="I2950" i="18"/>
  <c r="I2951" i="18"/>
  <c r="I3307" i="18"/>
  <c r="I3306" i="18"/>
  <c r="H3337" i="18"/>
  <c r="I3310" i="18"/>
  <c r="I3309" i="18"/>
  <c r="I3425" i="18"/>
  <c r="I3424" i="18"/>
  <c r="H3455" i="18"/>
  <c r="I3428" i="18"/>
  <c r="I3427" i="18"/>
  <c r="L554" i="18"/>
  <c r="M524" i="18"/>
  <c r="M523" i="18"/>
  <c r="M527" i="18"/>
  <c r="M526" i="18"/>
  <c r="M939" i="18"/>
  <c r="M942" i="18"/>
  <c r="M938" i="18"/>
  <c r="L969" i="18"/>
  <c r="M941" i="18"/>
  <c r="M173" i="18"/>
  <c r="M172" i="18"/>
  <c r="L200" i="18"/>
  <c r="M170" i="18"/>
  <c r="M169" i="18"/>
  <c r="M765" i="18"/>
  <c r="M764" i="18"/>
  <c r="L792" i="18"/>
  <c r="M762" i="18"/>
  <c r="M761" i="18"/>
  <c r="L1087" i="18"/>
  <c r="M1059" i="18"/>
  <c r="M1057" i="18"/>
  <c r="M1060" i="18"/>
  <c r="M1056" i="18"/>
  <c r="M1237" i="18"/>
  <c r="M1236" i="18"/>
  <c r="L1264" i="18"/>
  <c r="M1234" i="18"/>
  <c r="M1233" i="18"/>
  <c r="L1620" i="18"/>
  <c r="M1590" i="18"/>
  <c r="M1589" i="18"/>
  <c r="M1593" i="18"/>
  <c r="M1592" i="18"/>
  <c r="M1652" i="18"/>
  <c r="M1651" i="18"/>
  <c r="M1649" i="18"/>
  <c r="L1679" i="18"/>
  <c r="M1648" i="18"/>
  <c r="L2330" i="18"/>
  <c r="M2300" i="18"/>
  <c r="M2299" i="18"/>
  <c r="M2302" i="18"/>
  <c r="M2303" i="18"/>
  <c r="M2067" i="18"/>
  <c r="M2066" i="18"/>
  <c r="L2094" i="18"/>
  <c r="M2064" i="18"/>
  <c r="M2063" i="18"/>
  <c r="M2421" i="18"/>
  <c r="M2420" i="18"/>
  <c r="M2417" i="18"/>
  <c r="M2418" i="18"/>
  <c r="L2448" i="18"/>
  <c r="M2541" i="18"/>
  <c r="M2540" i="18"/>
  <c r="L2568" i="18"/>
  <c r="M2537" i="18"/>
  <c r="M2538" i="18"/>
  <c r="L3101" i="18"/>
  <c r="L3160" i="18"/>
  <c r="L3455" i="18"/>
  <c r="D82" i="18"/>
  <c r="E52" i="18"/>
  <c r="E51" i="18"/>
  <c r="E54" i="18"/>
  <c r="E55" i="18"/>
  <c r="D851" i="18"/>
  <c r="D259" i="18"/>
  <c r="E229" i="18"/>
  <c r="E228" i="18"/>
  <c r="E231" i="18"/>
  <c r="E232" i="18"/>
  <c r="D495" i="18"/>
  <c r="E465" i="18"/>
  <c r="E464" i="18"/>
  <c r="E467" i="18"/>
  <c r="E468" i="18"/>
  <c r="D1087" i="18"/>
  <c r="E645" i="18"/>
  <c r="E644" i="18"/>
  <c r="E641" i="18"/>
  <c r="D672" i="18"/>
  <c r="E642" i="18"/>
  <c r="D1264" i="18"/>
  <c r="D1205" i="18"/>
  <c r="D1797" i="18"/>
  <c r="E1767" i="18"/>
  <c r="E1766" i="18"/>
  <c r="E1770" i="18"/>
  <c r="E1769" i="18"/>
  <c r="D1976" i="18"/>
  <c r="E1946" i="18"/>
  <c r="E1945" i="18"/>
  <c r="E1949" i="18"/>
  <c r="E1948" i="18"/>
  <c r="E2126" i="18"/>
  <c r="E2125" i="18"/>
  <c r="D2153" i="18"/>
  <c r="E2123" i="18"/>
  <c r="E2122" i="18"/>
  <c r="D2686" i="18"/>
  <c r="E2656" i="18"/>
  <c r="E2655" i="18"/>
  <c r="E2659" i="18"/>
  <c r="E2658" i="18"/>
  <c r="E2600" i="18"/>
  <c r="E2599" i="18"/>
  <c r="D2627" i="18"/>
  <c r="E2597" i="18"/>
  <c r="E2596" i="18"/>
  <c r="D2922" i="18"/>
  <c r="E2892" i="18"/>
  <c r="E2891" i="18"/>
  <c r="E2894" i="18"/>
  <c r="E2895" i="18"/>
  <c r="E3133" i="18"/>
  <c r="E3132" i="18"/>
  <c r="D3160" i="18"/>
  <c r="E3130" i="18"/>
  <c r="E3129" i="18"/>
  <c r="E3369" i="18"/>
  <c r="E3368" i="18"/>
  <c r="D3396" i="18"/>
  <c r="E3366" i="18"/>
  <c r="E3365" i="18"/>
  <c r="E3605" i="18"/>
  <c r="E3604" i="18"/>
  <c r="D3632" i="18"/>
  <c r="E3602" i="18"/>
  <c r="E3601" i="18"/>
  <c r="A699" i="18" l="1"/>
  <c r="E703" i="18" s="1"/>
  <c r="A876" i="18"/>
  <c r="E883" i="18" s="1"/>
  <c r="A1230" i="18"/>
  <c r="E1234" i="18" s="1"/>
  <c r="A935" i="18"/>
  <c r="E938" i="18" s="1"/>
  <c r="A994" i="18"/>
  <c r="E998" i="18" s="1"/>
  <c r="A1171" i="18"/>
  <c r="E1175" i="18" s="1"/>
  <c r="A817" i="18"/>
  <c r="E821" i="18" s="1"/>
  <c r="A1112" i="18"/>
  <c r="E1119" i="18" s="1"/>
  <c r="A758" i="18"/>
  <c r="E762" i="18" s="1"/>
  <c r="A1645" i="18"/>
  <c r="G1649" i="18" s="1"/>
  <c r="A1822" i="18"/>
  <c r="G1826" i="18" s="1"/>
  <c r="A1291" i="18"/>
  <c r="G1295" i="18" s="1"/>
  <c r="A1527" i="18"/>
  <c r="G1534" i="18" s="1"/>
  <c r="A1468" i="18"/>
  <c r="G1474" i="18" s="1"/>
  <c r="A1409" i="18"/>
  <c r="G1415" i="18" s="1"/>
  <c r="A1704" i="18"/>
  <c r="G1710" i="18" s="1"/>
  <c r="A1763" i="18"/>
  <c r="G1769" i="18" s="1"/>
  <c r="A1350" i="18"/>
  <c r="G1353" i="18" s="1"/>
  <c r="A3480" i="18"/>
  <c r="M3486" i="18" s="1"/>
  <c r="A3421" i="18"/>
  <c r="M3424" i="18" s="1"/>
  <c r="A3067" i="18"/>
  <c r="M3074" i="18" s="1"/>
  <c r="A3598" i="18"/>
  <c r="M3602" i="18" s="1"/>
  <c r="A3244" i="18"/>
  <c r="M3248" i="18" s="1"/>
  <c r="A3126" i="18"/>
  <c r="M3133" i="18" s="1"/>
  <c r="A3303" i="18"/>
  <c r="M3307" i="18" s="1"/>
  <c r="A3539" i="18"/>
  <c r="M3542" i="18" s="1"/>
  <c r="A3185" i="18"/>
  <c r="M3192" i="18" s="1"/>
  <c r="A2475" i="18"/>
  <c r="K2479" i="18" s="1"/>
  <c r="A2888" i="18"/>
  <c r="K2891" i="18" s="1"/>
  <c r="A2711" i="18"/>
  <c r="K2714" i="18" s="1"/>
  <c r="A2770" i="18"/>
  <c r="K2777" i="18" s="1"/>
  <c r="A2534" i="18"/>
  <c r="K2537" i="18" s="1"/>
  <c r="A2947" i="18"/>
  <c r="K2953" i="18" s="1"/>
  <c r="A3006" i="18"/>
  <c r="K3010" i="18" s="1"/>
  <c r="A2652" i="18"/>
  <c r="K2659" i="18" s="1"/>
  <c r="A2593" i="18"/>
  <c r="K2600" i="18" s="1"/>
  <c r="AR1818" i="18"/>
  <c r="AR1819" i="18" s="1"/>
  <c r="AQ3536" i="18"/>
  <c r="AR3476" i="18"/>
  <c r="AR3477" i="18" s="1"/>
  <c r="AG1760" i="18"/>
  <c r="AQ3062" i="18"/>
  <c r="AR280" i="18"/>
  <c r="AR281" i="18" s="1"/>
  <c r="AR457" i="18"/>
  <c r="AR458" i="18" s="1"/>
  <c r="AI19" i="18"/>
  <c r="AQ576" i="18"/>
  <c r="AL16" i="18"/>
  <c r="AR1346" i="18"/>
  <c r="AR1347" i="18" s="1"/>
  <c r="AQ2826" i="18"/>
  <c r="AQ1286" i="18"/>
  <c r="AQ2708" i="18"/>
  <c r="AR2174" i="18"/>
  <c r="AS2174" i="18" s="1"/>
  <c r="AH2233" i="18"/>
  <c r="AH2234" i="18" s="1"/>
  <c r="AH1049" i="18"/>
  <c r="AI1049" i="18" s="1"/>
  <c r="AR1700" i="18"/>
  <c r="AS1700" i="18" s="1"/>
  <c r="AH1405" i="18"/>
  <c r="AH1406" i="18" s="1"/>
  <c r="AH3299" i="18"/>
  <c r="AI3299" i="18" s="1"/>
  <c r="AR990" i="18"/>
  <c r="AS990" i="18" s="1"/>
  <c r="AQ814" i="18"/>
  <c r="AR517" i="18"/>
  <c r="AR754" i="18"/>
  <c r="AS754" i="18" s="1"/>
  <c r="AQ3003" i="18"/>
  <c r="AQ2411" i="18"/>
  <c r="AQ635" i="18"/>
  <c r="AR2351" i="18"/>
  <c r="AR2352" i="18" s="1"/>
  <c r="AQ3241" i="18"/>
  <c r="AQ1465" i="18"/>
  <c r="AQ104" i="18"/>
  <c r="AR2233" i="18"/>
  <c r="AR2234" i="18" s="1"/>
  <c r="AR1523" i="18"/>
  <c r="AR1524" i="18" s="1"/>
  <c r="AR339" i="18"/>
  <c r="AS339" i="18" s="1"/>
  <c r="AR398" i="18"/>
  <c r="AS398" i="18" s="1"/>
  <c r="AR693" i="18"/>
  <c r="AR694" i="18" s="1"/>
  <c r="AN20" i="18"/>
  <c r="AQ2885" i="18"/>
  <c r="AQ3418" i="18"/>
  <c r="AG517" i="18"/>
  <c r="AR1167" i="18"/>
  <c r="AR1168" i="18" s="1"/>
  <c r="AM21" i="18"/>
  <c r="AR931" i="18"/>
  <c r="AS931" i="18" s="1"/>
  <c r="AR1641" i="18"/>
  <c r="AR1642" i="18" s="1"/>
  <c r="AR2766" i="18"/>
  <c r="AR2767" i="18" s="1"/>
  <c r="AJ18" i="18"/>
  <c r="AM17" i="18"/>
  <c r="AQ1939" i="18"/>
  <c r="AM18" i="18"/>
  <c r="AQ1878" i="18"/>
  <c r="AG3359" i="18"/>
  <c r="AR3653" i="18"/>
  <c r="AS3653" i="18" s="1"/>
  <c r="AQ1109" i="18"/>
  <c r="AH2707" i="18"/>
  <c r="AI2707" i="18" s="1"/>
  <c r="AG1939" i="18"/>
  <c r="AR3181" i="18"/>
  <c r="AS3181" i="18" s="1"/>
  <c r="AR1405" i="18"/>
  <c r="AR1406" i="18" s="1"/>
  <c r="AR3122" i="18"/>
  <c r="AS3122" i="18" s="1"/>
  <c r="AG694" i="18"/>
  <c r="AQ873" i="18"/>
  <c r="AG635" i="18"/>
  <c r="AR1582" i="18"/>
  <c r="AS1582" i="18" s="1"/>
  <c r="AQ163" i="18"/>
  <c r="AS813" i="18"/>
  <c r="AS814" i="18" s="1"/>
  <c r="AR2056" i="18"/>
  <c r="AS2056" i="18" s="1"/>
  <c r="AQ3300" i="18"/>
  <c r="AR3594" i="18"/>
  <c r="AS3594" i="18" s="1"/>
  <c r="AR2589" i="18"/>
  <c r="AR2590" i="18" s="1"/>
  <c r="AG2057" i="18"/>
  <c r="AQ1227" i="18"/>
  <c r="AH2943" i="18"/>
  <c r="AH2944" i="18" s="1"/>
  <c r="AR2943" i="18"/>
  <c r="AS2943" i="18" s="1"/>
  <c r="AG2411" i="18"/>
  <c r="AR2115" i="18"/>
  <c r="AR2116" i="18" s="1"/>
  <c r="AE17" i="18"/>
  <c r="AJ21" i="18"/>
  <c r="AK20" i="18"/>
  <c r="AM20" i="18"/>
  <c r="AG1998" i="18"/>
  <c r="AQ2293" i="18"/>
  <c r="AH3240" i="18"/>
  <c r="AI3240" i="18" s="1"/>
  <c r="AE20" i="18"/>
  <c r="AR2648" i="18"/>
  <c r="AR2649" i="18" s="1"/>
  <c r="AR2530" i="18"/>
  <c r="AS2530" i="18" s="1"/>
  <c r="AH1285" i="18"/>
  <c r="AI1285" i="18" s="1"/>
  <c r="AA19" i="18"/>
  <c r="AG1109" i="18"/>
  <c r="AQ1050" i="18"/>
  <c r="AR1997" i="18"/>
  <c r="AR1998" i="18" s="1"/>
  <c r="AG222" i="18"/>
  <c r="AR3358" i="18"/>
  <c r="AR3359" i="18" s="1"/>
  <c r="AR2469" i="18"/>
  <c r="AS2469" i="18" s="1"/>
  <c r="AR1759" i="18"/>
  <c r="AR1760" i="18" s="1"/>
  <c r="AD19" i="18"/>
  <c r="AG1524" i="18"/>
  <c r="AQ222" i="18"/>
  <c r="AG576" i="18"/>
  <c r="AG1583" i="18"/>
  <c r="AH3594" i="18"/>
  <c r="AI3594" i="18" s="1"/>
  <c r="AH813" i="18"/>
  <c r="AH814" i="18" s="1"/>
  <c r="AG991" i="18"/>
  <c r="AG755" i="18"/>
  <c r="AH1464" i="18"/>
  <c r="AI1464" i="18" s="1"/>
  <c r="AG1878" i="18"/>
  <c r="AH1700" i="18"/>
  <c r="AI1700" i="18" s="1"/>
  <c r="AG1347" i="18"/>
  <c r="AB18" i="18"/>
  <c r="AH2648" i="18"/>
  <c r="AI2648" i="18" s="1"/>
  <c r="AG2767" i="18"/>
  <c r="AH3181" i="18"/>
  <c r="AH3182" i="18" s="1"/>
  <c r="AE21" i="18"/>
  <c r="AG2470" i="18"/>
  <c r="AB21" i="18"/>
  <c r="AG2590" i="18"/>
  <c r="AG1227" i="18"/>
  <c r="AG281" i="18"/>
  <c r="AG2293" i="18"/>
  <c r="AE18" i="18"/>
  <c r="AH340" i="18"/>
  <c r="AG3123" i="18"/>
  <c r="AH872" i="18"/>
  <c r="AH873" i="18" s="1"/>
  <c r="AG2826" i="18"/>
  <c r="AH931" i="18"/>
  <c r="AI931" i="18" s="1"/>
  <c r="AH2174" i="18"/>
  <c r="AH2175" i="18" s="1"/>
  <c r="AH3535" i="18"/>
  <c r="AH3536" i="18" s="1"/>
  <c r="AG104" i="18"/>
  <c r="AH3417" i="18"/>
  <c r="AH3418" i="18" s="1"/>
  <c r="AG1819" i="18"/>
  <c r="AH2530" i="18"/>
  <c r="AI2530" i="18" s="1"/>
  <c r="AG458" i="18"/>
  <c r="AG3477" i="18"/>
  <c r="AG3003" i="18"/>
  <c r="AF20" i="18"/>
  <c r="AH3653" i="18"/>
  <c r="AH3654" i="18" s="1"/>
  <c r="AH2115" i="18"/>
  <c r="AI2115" i="18" s="1"/>
  <c r="AF17" i="18"/>
  <c r="A2237" i="18"/>
  <c r="I2244" i="18" s="1"/>
  <c r="AH2884" i="18"/>
  <c r="AI2884" i="18" s="1"/>
  <c r="AH1167" i="18"/>
  <c r="AH1168" i="18" s="1"/>
  <c r="A1883" i="18"/>
  <c r="I1887" i="18" s="1"/>
  <c r="AG3062" i="18"/>
  <c r="AH2351" i="18"/>
  <c r="AH2352" i="18" s="1"/>
  <c r="AH1641" i="18"/>
  <c r="AH1642" i="18" s="1"/>
  <c r="AG399" i="18"/>
  <c r="AH162" i="18"/>
  <c r="AG163" i="18"/>
  <c r="A2414" i="18"/>
  <c r="I2420" i="18" s="1"/>
  <c r="A2119" i="18"/>
  <c r="I2125" i="18" s="1"/>
  <c r="A1942" i="18"/>
  <c r="I1945" i="18" s="1"/>
  <c r="A2178" i="18"/>
  <c r="I2181" i="18" s="1"/>
  <c r="A2060" i="18"/>
  <c r="I2063" i="18" s="1"/>
  <c r="A2355" i="18"/>
  <c r="I2359" i="18" s="1"/>
  <c r="A2001" i="18"/>
  <c r="I2008" i="18" s="1"/>
  <c r="C51" i="18"/>
  <c r="I2302" i="18"/>
  <c r="I2300" i="18"/>
  <c r="D3" i="24"/>
  <c r="D4" i="24" s="1"/>
  <c r="D5" i="24" s="1"/>
  <c r="D6" i="24" s="1"/>
  <c r="D7" i="24" s="1"/>
  <c r="D8" i="24" s="1"/>
  <c r="D3" i="23"/>
  <c r="D4" i="23" s="1"/>
  <c r="D5" i="23" s="1"/>
  <c r="D6" i="23" s="1"/>
  <c r="D3" i="22"/>
  <c r="D3" i="19"/>
  <c r="B70" i="23"/>
  <c r="B71" i="23" s="1"/>
  <c r="C70" i="23" s="1"/>
  <c r="C71" i="23" s="1"/>
  <c r="B67" i="22"/>
  <c r="B70" i="24"/>
  <c r="B71" i="24" s="1"/>
  <c r="C70" i="24" s="1"/>
  <c r="C71" i="24" s="1"/>
  <c r="D70" i="24" s="1"/>
  <c r="D71" i="24" s="1"/>
  <c r="E939" i="18"/>
  <c r="I2299" i="18"/>
  <c r="C172" i="18"/>
  <c r="G1590" i="18"/>
  <c r="K2832" i="18"/>
  <c r="G1592" i="18"/>
  <c r="E1060" i="18"/>
  <c r="K2836" i="18"/>
  <c r="G1593" i="18"/>
  <c r="K2833" i="18"/>
  <c r="E1056" i="18"/>
  <c r="C232" i="18"/>
  <c r="D3" i="20"/>
  <c r="D3" i="21"/>
  <c r="E1057" i="18"/>
  <c r="C585" i="18"/>
  <c r="M3366" i="18"/>
  <c r="E706" i="18"/>
  <c r="C405" i="18"/>
  <c r="C287" i="18"/>
  <c r="C523" i="18"/>
  <c r="C346" i="18"/>
  <c r="C114" i="18"/>
  <c r="L20" i="18"/>
  <c r="O17" i="18"/>
  <c r="O20" i="18"/>
  <c r="M873" i="18"/>
  <c r="N872" i="18"/>
  <c r="M1109" i="18"/>
  <c r="N1108" i="18"/>
  <c r="M1583" i="18"/>
  <c r="N1582" i="18"/>
  <c r="M2531" i="18"/>
  <c r="N2530" i="18"/>
  <c r="M2649" i="18"/>
  <c r="N2648" i="18"/>
  <c r="N3358" i="18"/>
  <c r="M3359" i="18"/>
  <c r="BA340" i="18"/>
  <c r="BB339" i="18"/>
  <c r="BA635" i="18"/>
  <c r="BB634" i="18"/>
  <c r="BA517" i="18"/>
  <c r="BB516" i="18"/>
  <c r="BA1347" i="18"/>
  <c r="BB1346" i="18"/>
  <c r="BB1759" i="18"/>
  <c r="BA1760" i="18"/>
  <c r="BB2410" i="18"/>
  <c r="BA2411" i="18"/>
  <c r="BA2885" i="18"/>
  <c r="BB2884" i="18"/>
  <c r="BA3477" i="18"/>
  <c r="BB3476" i="18"/>
  <c r="AH991" i="18"/>
  <c r="AI990" i="18"/>
  <c r="AH2826" i="18"/>
  <c r="AI2825" i="18"/>
  <c r="AH1524" i="18"/>
  <c r="AI1523" i="18"/>
  <c r="X20" i="18"/>
  <c r="W18" i="18"/>
  <c r="T21" i="18"/>
  <c r="W21" i="18"/>
  <c r="X17" i="18"/>
  <c r="T18" i="18"/>
  <c r="U20" i="18"/>
  <c r="W340" i="18"/>
  <c r="X339" i="18"/>
  <c r="W932" i="18"/>
  <c r="X931" i="18"/>
  <c r="W1878" i="18"/>
  <c r="X1877" i="18"/>
  <c r="X2707" i="18"/>
  <c r="W2708" i="18"/>
  <c r="W3241" i="18"/>
  <c r="X3240" i="18"/>
  <c r="AR222" i="18"/>
  <c r="AS221" i="18"/>
  <c r="C468" i="18"/>
  <c r="AH2057" i="18"/>
  <c r="AI2056" i="18"/>
  <c r="AH281" i="18"/>
  <c r="AI280" i="18"/>
  <c r="D2707" i="18"/>
  <c r="C2708" i="18"/>
  <c r="D1582" i="18"/>
  <c r="C1583" i="18"/>
  <c r="C873" i="18"/>
  <c r="D872" i="18"/>
  <c r="AR1109" i="18"/>
  <c r="AS1108" i="18"/>
  <c r="C1168" i="18"/>
  <c r="D1167" i="18"/>
  <c r="AH3359" i="18"/>
  <c r="AI3358" i="18"/>
  <c r="AI221" i="18"/>
  <c r="AH222" i="18"/>
  <c r="D755" i="18"/>
  <c r="E754" i="18"/>
  <c r="C173" i="18"/>
  <c r="C170" i="18"/>
  <c r="AH3123" i="18"/>
  <c r="AI3122" i="18"/>
  <c r="AH2767" i="18"/>
  <c r="AI2766" i="18"/>
  <c r="AH1583" i="18"/>
  <c r="AI1582" i="18"/>
  <c r="AH1227" i="18"/>
  <c r="AI1226" i="18"/>
  <c r="AH576" i="18"/>
  <c r="AI575" i="18"/>
  <c r="AH104" i="18"/>
  <c r="AI103" i="18"/>
  <c r="AS517" i="18"/>
  <c r="AT516" i="18"/>
  <c r="C409" i="18"/>
  <c r="C3595" i="18"/>
  <c r="D3594" i="18"/>
  <c r="D2943" i="18"/>
  <c r="C2944" i="18"/>
  <c r="C2826" i="18"/>
  <c r="D2825" i="18"/>
  <c r="C2057" i="18"/>
  <c r="D2056" i="18"/>
  <c r="C1760" i="18"/>
  <c r="D1759" i="18"/>
  <c r="AR1878" i="18"/>
  <c r="AS1877" i="18"/>
  <c r="D3122" i="18"/>
  <c r="C3123" i="18"/>
  <c r="C2175" i="18"/>
  <c r="D2174" i="18"/>
  <c r="AR1227" i="18"/>
  <c r="AS1226" i="18"/>
  <c r="M3365" i="18"/>
  <c r="M3369" i="18"/>
  <c r="C524" i="18"/>
  <c r="C527" i="18"/>
  <c r="M163" i="18"/>
  <c r="N162" i="18"/>
  <c r="K19" i="18"/>
  <c r="N19" i="18"/>
  <c r="N16" i="18"/>
  <c r="N221" i="18"/>
  <c r="M222" i="18"/>
  <c r="M576" i="18"/>
  <c r="N575" i="18"/>
  <c r="M517" i="18"/>
  <c r="N516" i="18"/>
  <c r="M1227" i="18"/>
  <c r="N1226" i="18"/>
  <c r="M1286" i="18"/>
  <c r="N1285" i="18"/>
  <c r="M1701" i="18"/>
  <c r="N1700" i="18"/>
  <c r="M1760" i="18"/>
  <c r="N1759" i="18"/>
  <c r="M1939" i="18"/>
  <c r="N1938" i="18"/>
  <c r="M2293" i="18"/>
  <c r="N2292" i="18"/>
  <c r="M2767" i="18"/>
  <c r="N2766" i="18"/>
  <c r="M2708" i="18"/>
  <c r="N2707" i="18"/>
  <c r="M3062" i="18"/>
  <c r="N3061" i="18"/>
  <c r="M3300" i="18"/>
  <c r="N3299" i="18"/>
  <c r="M3536" i="18"/>
  <c r="N3535" i="18"/>
  <c r="BA163" i="18"/>
  <c r="BB162" i="18"/>
  <c r="BA104" i="18"/>
  <c r="BB103" i="18"/>
  <c r="BA222" i="18"/>
  <c r="BB221" i="18"/>
  <c r="BA1050" i="18"/>
  <c r="BB1049" i="18"/>
  <c r="BA873" i="18"/>
  <c r="BB872" i="18"/>
  <c r="BB1226" i="18"/>
  <c r="BA1227" i="18"/>
  <c r="BB1464" i="18"/>
  <c r="BA1465" i="18"/>
  <c r="BA1524" i="18"/>
  <c r="BB1523" i="18"/>
  <c r="BA1998" i="18"/>
  <c r="BB1997" i="18"/>
  <c r="BA2352" i="18"/>
  <c r="BB2351" i="18"/>
  <c r="BA2531" i="18"/>
  <c r="BB2530" i="18"/>
  <c r="BB2589" i="18"/>
  <c r="BA2590" i="18"/>
  <c r="BA3241" i="18"/>
  <c r="BB3240" i="18"/>
  <c r="BA3123" i="18"/>
  <c r="BB3122" i="18"/>
  <c r="BA3418" i="18"/>
  <c r="BB3417" i="18"/>
  <c r="BA3595" i="18"/>
  <c r="BB3594" i="18"/>
  <c r="AH1939" i="18"/>
  <c r="AI1938" i="18"/>
  <c r="AH1819" i="18"/>
  <c r="AI1818" i="18"/>
  <c r="AH755" i="18"/>
  <c r="AI754" i="18"/>
  <c r="D3535" i="18"/>
  <c r="C3536" i="18"/>
  <c r="C3062" i="18"/>
  <c r="D3061" i="18"/>
  <c r="C2590" i="18"/>
  <c r="D2589" i="18"/>
  <c r="C2116" i="18"/>
  <c r="D2115" i="18"/>
  <c r="C1524" i="18"/>
  <c r="D1523" i="18"/>
  <c r="D1049" i="18"/>
  <c r="C1050" i="18"/>
  <c r="AS3240" i="18"/>
  <c r="AR3241" i="18"/>
  <c r="AR2826" i="18"/>
  <c r="AS2825" i="18"/>
  <c r="AR1465" i="18"/>
  <c r="AS1464" i="18"/>
  <c r="C3477" i="18"/>
  <c r="D3476" i="18"/>
  <c r="C1878" i="18"/>
  <c r="D1877" i="18"/>
  <c r="AR3300" i="18"/>
  <c r="AS3299" i="18"/>
  <c r="AR2293" i="18"/>
  <c r="AS2292" i="18"/>
  <c r="C104" i="18"/>
  <c r="D103" i="18"/>
  <c r="C583" i="18"/>
  <c r="C288" i="18"/>
  <c r="C290" i="18"/>
  <c r="C113" i="18"/>
  <c r="C231" i="18"/>
  <c r="AH2470" i="18"/>
  <c r="AI2469" i="18"/>
  <c r="AH1878" i="18"/>
  <c r="AI1877" i="18"/>
  <c r="AH694" i="18"/>
  <c r="AI693" i="18"/>
  <c r="W814" i="18"/>
  <c r="X813" i="18"/>
  <c r="W163" i="18"/>
  <c r="X162" i="18"/>
  <c r="W1760" i="18"/>
  <c r="X1759" i="18"/>
  <c r="W991" i="18"/>
  <c r="X990" i="18"/>
  <c r="W635" i="18"/>
  <c r="X634" i="18"/>
  <c r="W1227" i="18"/>
  <c r="X1226" i="18"/>
  <c r="W1347" i="18"/>
  <c r="X1346" i="18"/>
  <c r="W1642" i="18"/>
  <c r="X1641" i="18"/>
  <c r="X1818" i="18"/>
  <c r="W1819" i="18"/>
  <c r="W2234" i="18"/>
  <c r="X2233" i="18"/>
  <c r="W2411" i="18"/>
  <c r="X2410" i="18"/>
  <c r="W2767" i="18"/>
  <c r="X2766" i="18"/>
  <c r="W3003" i="18"/>
  <c r="X3002" i="18"/>
  <c r="W3300" i="18"/>
  <c r="X3299" i="18"/>
  <c r="W3477" i="18"/>
  <c r="X3476" i="18"/>
  <c r="C3241" i="18"/>
  <c r="D3240" i="18"/>
  <c r="C3003" i="18"/>
  <c r="D3002" i="18"/>
  <c r="C2411" i="18"/>
  <c r="D2410" i="18"/>
  <c r="C1642" i="18"/>
  <c r="D1641" i="18"/>
  <c r="D1346" i="18"/>
  <c r="C1347" i="18"/>
  <c r="C635" i="18"/>
  <c r="D634" i="18"/>
  <c r="AS3002" i="18"/>
  <c r="AR3003" i="18"/>
  <c r="AR635" i="18"/>
  <c r="AS634" i="18"/>
  <c r="C222" i="18"/>
  <c r="D221" i="18"/>
  <c r="C399" i="18"/>
  <c r="D398" i="18"/>
  <c r="E705" i="18"/>
  <c r="AJ339" i="18"/>
  <c r="AI340" i="18"/>
  <c r="C644" i="18"/>
  <c r="C467" i="18"/>
  <c r="C1998" i="18"/>
  <c r="D1997" i="18"/>
  <c r="AH635" i="18"/>
  <c r="AI634" i="18"/>
  <c r="C1286" i="18"/>
  <c r="D1285" i="18"/>
  <c r="C814" i="18"/>
  <c r="D813" i="18"/>
  <c r="AI1997" i="18"/>
  <c r="AH1998" i="18"/>
  <c r="AR3418" i="18"/>
  <c r="AS3417" i="18"/>
  <c r="M458" i="18"/>
  <c r="N457" i="18"/>
  <c r="N1405" i="18"/>
  <c r="M1406" i="18"/>
  <c r="M2057" i="18"/>
  <c r="N2056" i="18"/>
  <c r="N2825" i="18"/>
  <c r="M2826" i="18"/>
  <c r="M3595" i="18"/>
  <c r="N3594" i="18"/>
  <c r="BB457" i="18"/>
  <c r="BA458" i="18"/>
  <c r="BB1700" i="18"/>
  <c r="BA1701" i="18"/>
  <c r="BB2469" i="18"/>
  <c r="BA2470" i="18"/>
  <c r="BB3181" i="18"/>
  <c r="BA3182" i="18"/>
  <c r="C517" i="18"/>
  <c r="D516" i="18"/>
  <c r="AI2292" i="18"/>
  <c r="AH2293" i="18"/>
  <c r="AH1109" i="18"/>
  <c r="AI1108" i="18"/>
  <c r="W104" i="18"/>
  <c r="X103" i="18"/>
  <c r="W1286" i="18"/>
  <c r="X1285" i="18"/>
  <c r="W1583" i="18"/>
  <c r="X1582" i="18"/>
  <c r="W2116" i="18"/>
  <c r="X2115" i="18"/>
  <c r="W2885" i="18"/>
  <c r="X2884" i="18"/>
  <c r="W3536" i="18"/>
  <c r="X3535" i="18"/>
  <c r="AR2411" i="18"/>
  <c r="AS2410" i="18"/>
  <c r="D1227" i="18"/>
  <c r="E1226" i="18"/>
  <c r="C465" i="18"/>
  <c r="C408" i="18"/>
  <c r="C3359" i="18"/>
  <c r="D3358" i="18"/>
  <c r="D1108" i="18"/>
  <c r="C1109" i="18"/>
  <c r="AR1286" i="18"/>
  <c r="AS1285" i="18"/>
  <c r="C350" i="18"/>
  <c r="C347" i="18"/>
  <c r="N339" i="18"/>
  <c r="M340" i="18"/>
  <c r="N693" i="18"/>
  <c r="M694" i="18"/>
  <c r="M1050" i="18"/>
  <c r="N1049" i="18"/>
  <c r="N931" i="18"/>
  <c r="M932" i="18"/>
  <c r="N1346" i="18"/>
  <c r="M1347" i="18"/>
  <c r="M1642" i="18"/>
  <c r="N1641" i="18"/>
  <c r="M1819" i="18"/>
  <c r="N1818" i="18"/>
  <c r="M1998" i="18"/>
  <c r="N1997" i="18"/>
  <c r="M2352" i="18"/>
  <c r="N2351" i="18"/>
  <c r="N2233" i="18"/>
  <c r="M2234" i="18"/>
  <c r="N2589" i="18"/>
  <c r="M2590" i="18"/>
  <c r="N3002" i="18"/>
  <c r="M3003" i="18"/>
  <c r="N3181" i="18"/>
  <c r="M3182" i="18"/>
  <c r="M3418" i="18"/>
  <c r="N3417" i="18"/>
  <c r="N3653" i="18"/>
  <c r="M3654" i="18"/>
  <c r="AQ19" i="18"/>
  <c r="AT19" i="18"/>
  <c r="AT16" i="18"/>
  <c r="BA1406" i="18"/>
  <c r="BB1405" i="18"/>
  <c r="BA932" i="18"/>
  <c r="BB931" i="18"/>
  <c r="BA694" i="18"/>
  <c r="BB693" i="18"/>
  <c r="BA1642" i="18"/>
  <c r="BB1641" i="18"/>
  <c r="BA814" i="18"/>
  <c r="BB813" i="18"/>
  <c r="BA1109" i="18"/>
  <c r="BB1108" i="18"/>
  <c r="BA1583" i="18"/>
  <c r="BB1582" i="18"/>
  <c r="BA2116" i="18"/>
  <c r="BB2115" i="18"/>
  <c r="BB1938" i="18"/>
  <c r="BA1939" i="18"/>
  <c r="BA2293" i="18"/>
  <c r="BB2292" i="18"/>
  <c r="BB2825" i="18"/>
  <c r="BA2826" i="18"/>
  <c r="BA2649" i="18"/>
  <c r="BB2648" i="18"/>
  <c r="BA2944" i="18"/>
  <c r="BB2943" i="18"/>
  <c r="BA3300" i="18"/>
  <c r="BB3299" i="18"/>
  <c r="BA3536" i="18"/>
  <c r="BB3535" i="18"/>
  <c r="AH1760" i="18"/>
  <c r="AI1759" i="18"/>
  <c r="AI516" i="18"/>
  <c r="AH517" i="18"/>
  <c r="C458" i="18"/>
  <c r="D457" i="18"/>
  <c r="C2767" i="18"/>
  <c r="D2766" i="18"/>
  <c r="C2352" i="18"/>
  <c r="D2351" i="18"/>
  <c r="C2234" i="18"/>
  <c r="D2233" i="18"/>
  <c r="C1701" i="18"/>
  <c r="D1700" i="18"/>
  <c r="C576" i="18"/>
  <c r="D575" i="18"/>
  <c r="AR3536" i="18"/>
  <c r="AS3535" i="18"/>
  <c r="C694" i="18"/>
  <c r="D693" i="18"/>
  <c r="AH458" i="18"/>
  <c r="AI457" i="18"/>
  <c r="C2649" i="18"/>
  <c r="D2648" i="18"/>
  <c r="AR163" i="18"/>
  <c r="AS162" i="18"/>
  <c r="C586" i="18"/>
  <c r="C110" i="18"/>
  <c r="C52" i="18"/>
  <c r="C55" i="18"/>
  <c r="C229" i="18"/>
  <c r="W1050" i="18"/>
  <c r="X1049" i="18"/>
  <c r="W281" i="18"/>
  <c r="X280" i="18"/>
  <c r="W399" i="18"/>
  <c r="X398" i="18"/>
  <c r="W576" i="18"/>
  <c r="X575" i="18"/>
  <c r="W694" i="18"/>
  <c r="X693" i="18"/>
  <c r="X1108" i="18"/>
  <c r="W1109" i="18"/>
  <c r="W1168" i="18"/>
  <c r="X1167" i="18"/>
  <c r="W1998" i="18"/>
  <c r="X1997" i="18"/>
  <c r="W1939" i="18"/>
  <c r="X1938" i="18"/>
  <c r="X2056" i="18"/>
  <c r="W2057" i="18"/>
  <c r="W2470" i="18"/>
  <c r="X2469" i="18"/>
  <c r="W2590" i="18"/>
  <c r="X2589" i="18"/>
  <c r="W2826" i="18"/>
  <c r="X2825" i="18"/>
  <c r="W3123" i="18"/>
  <c r="X3122" i="18"/>
  <c r="W3359" i="18"/>
  <c r="X3358" i="18"/>
  <c r="W3595" i="18"/>
  <c r="X3594" i="18"/>
  <c r="D3417" i="18"/>
  <c r="C3418" i="18"/>
  <c r="C2885" i="18"/>
  <c r="D2884" i="18"/>
  <c r="C2531" i="18"/>
  <c r="D2530" i="18"/>
  <c r="C1819" i="18"/>
  <c r="D1818" i="18"/>
  <c r="C1939" i="18"/>
  <c r="D1938" i="18"/>
  <c r="C281" i="18"/>
  <c r="D280" i="18"/>
  <c r="C163" i="18"/>
  <c r="D162" i="18"/>
  <c r="D339" i="18"/>
  <c r="C340" i="18"/>
  <c r="C641" i="18"/>
  <c r="C1406" i="18"/>
  <c r="D1405" i="18"/>
  <c r="AR2885" i="18"/>
  <c r="AS2884" i="18"/>
  <c r="M281" i="18"/>
  <c r="N280" i="18"/>
  <c r="M104" i="18"/>
  <c r="N103" i="18"/>
  <c r="M814" i="18"/>
  <c r="N813" i="18"/>
  <c r="N2174" i="18"/>
  <c r="M2175" i="18"/>
  <c r="M3123" i="18"/>
  <c r="N3122" i="18"/>
  <c r="BA399" i="18"/>
  <c r="BB398" i="18"/>
  <c r="BA1168" i="18"/>
  <c r="BB1167" i="18"/>
  <c r="BA1878" i="18"/>
  <c r="BB1877" i="18"/>
  <c r="BA2708" i="18"/>
  <c r="BB2707" i="18"/>
  <c r="X221" i="18"/>
  <c r="W222" i="18"/>
  <c r="W1524" i="18"/>
  <c r="X1523" i="18"/>
  <c r="X2351" i="18"/>
  <c r="W2352" i="18"/>
  <c r="X3061" i="18"/>
  <c r="W3062" i="18"/>
  <c r="AR104" i="18"/>
  <c r="AS103" i="18"/>
  <c r="AH2590" i="18"/>
  <c r="AI2589" i="18"/>
  <c r="C3182" i="18"/>
  <c r="D3181" i="18"/>
  <c r="C2470" i="18"/>
  <c r="D2469" i="18"/>
  <c r="AH2411" i="18"/>
  <c r="AI2410" i="18"/>
  <c r="C2293" i="18"/>
  <c r="D2292" i="18"/>
  <c r="AR873" i="18"/>
  <c r="AS872" i="18"/>
  <c r="O21" i="18"/>
  <c r="L18" i="18"/>
  <c r="P17" i="18"/>
  <c r="P20" i="18"/>
  <c r="M20" i="18"/>
  <c r="L21" i="18"/>
  <c r="O18" i="18"/>
  <c r="M635" i="18"/>
  <c r="N634" i="18"/>
  <c r="N398" i="18"/>
  <c r="M399" i="18"/>
  <c r="M755" i="18"/>
  <c r="N754" i="18"/>
  <c r="M1168" i="18"/>
  <c r="N1167" i="18"/>
  <c r="M991" i="18"/>
  <c r="N990" i="18"/>
  <c r="M2116" i="18"/>
  <c r="N2115" i="18"/>
  <c r="N1464" i="18"/>
  <c r="M1465" i="18"/>
  <c r="M1524" i="18"/>
  <c r="N1523" i="18"/>
  <c r="N1877" i="18"/>
  <c r="M1878" i="18"/>
  <c r="N2410" i="18"/>
  <c r="M2411" i="18"/>
  <c r="M2470" i="18"/>
  <c r="N2469" i="18"/>
  <c r="M2885" i="18"/>
  <c r="N2884" i="18"/>
  <c r="M2944" i="18"/>
  <c r="N2943" i="18"/>
  <c r="M3241" i="18"/>
  <c r="N3240" i="18"/>
  <c r="M3477" i="18"/>
  <c r="N3476" i="18"/>
  <c r="AU21" i="18"/>
  <c r="AR18" i="18"/>
  <c r="AV17" i="18"/>
  <c r="AV20" i="18"/>
  <c r="AS20" i="18"/>
  <c r="AR21" i="18"/>
  <c r="AU18" i="18"/>
  <c r="AR20" i="18"/>
  <c r="AU17" i="18"/>
  <c r="AU20" i="18"/>
  <c r="BA281" i="18"/>
  <c r="BB280" i="18"/>
  <c r="BB754" i="18"/>
  <c r="BA755" i="18"/>
  <c r="BA576" i="18"/>
  <c r="BB575" i="18"/>
  <c r="BB990" i="18"/>
  <c r="BA991" i="18"/>
  <c r="BA1286" i="18"/>
  <c r="BB1285" i="18"/>
  <c r="BA1819" i="18"/>
  <c r="BB1818" i="18"/>
  <c r="BA2057" i="18"/>
  <c r="BB2056" i="18"/>
  <c r="BA2175" i="18"/>
  <c r="BB2174" i="18"/>
  <c r="BB2233" i="18"/>
  <c r="BA2234" i="18"/>
  <c r="BA2767" i="18"/>
  <c r="BB2766" i="18"/>
  <c r="BB3002" i="18"/>
  <c r="BA3003" i="18"/>
  <c r="BB3061" i="18"/>
  <c r="BA3062" i="18"/>
  <c r="BA3359" i="18"/>
  <c r="BB3358" i="18"/>
  <c r="BB3653" i="18"/>
  <c r="BA3654" i="18"/>
  <c r="C3300" i="18"/>
  <c r="D3299" i="18"/>
  <c r="AS3061" i="18"/>
  <c r="AR3062" i="18"/>
  <c r="AR2708" i="18"/>
  <c r="AS2707" i="18"/>
  <c r="AR576" i="18"/>
  <c r="AS575" i="18"/>
  <c r="C932" i="18"/>
  <c r="D931" i="18"/>
  <c r="AH3477" i="18"/>
  <c r="AI3476" i="18"/>
  <c r="AH3003" i="18"/>
  <c r="AI3002" i="18"/>
  <c r="AH1347" i="18"/>
  <c r="AI1346" i="18"/>
  <c r="AG18" i="18"/>
  <c r="Z10" i="18"/>
  <c r="W17" i="18"/>
  <c r="W20" i="18"/>
  <c r="T20" i="18"/>
  <c r="W458" i="18"/>
  <c r="X457" i="18"/>
  <c r="V19" i="18"/>
  <c r="S19" i="18"/>
  <c r="V16" i="18"/>
  <c r="W517" i="18"/>
  <c r="X516" i="18"/>
  <c r="X872" i="18"/>
  <c r="W873" i="18"/>
  <c r="W755" i="18"/>
  <c r="X754" i="18"/>
  <c r="W1465" i="18"/>
  <c r="X1464" i="18"/>
  <c r="W1406" i="18"/>
  <c r="X1405" i="18"/>
  <c r="W1701" i="18"/>
  <c r="X1700" i="18"/>
  <c r="W2175" i="18"/>
  <c r="X2174" i="18"/>
  <c r="W2293" i="18"/>
  <c r="X2292" i="18"/>
  <c r="W2649" i="18"/>
  <c r="X2648" i="18"/>
  <c r="W2531" i="18"/>
  <c r="X2530" i="18"/>
  <c r="W2944" i="18"/>
  <c r="X2943" i="18"/>
  <c r="W3182" i="18"/>
  <c r="X3181" i="18"/>
  <c r="W3418" i="18"/>
  <c r="X3417" i="18"/>
  <c r="W3654" i="18"/>
  <c r="X3653" i="18"/>
  <c r="C1465" i="18"/>
  <c r="D1464" i="18"/>
  <c r="C645" i="18"/>
  <c r="AH3062" i="18"/>
  <c r="AI3061" i="18"/>
  <c r="AI398" i="18"/>
  <c r="AH399" i="18"/>
  <c r="C3654" i="18"/>
  <c r="D3653" i="18"/>
  <c r="C991" i="18"/>
  <c r="D990" i="18"/>
  <c r="AR1939" i="18"/>
  <c r="AS1938" i="18"/>
  <c r="AR1050" i="18"/>
  <c r="AS1049" i="18"/>
  <c r="E1174" i="18" l="1"/>
  <c r="E879" i="18"/>
  <c r="E702" i="18"/>
  <c r="E882" i="18"/>
  <c r="E997" i="18"/>
  <c r="E880" i="18"/>
  <c r="E1233" i="18"/>
  <c r="E1178" i="18"/>
  <c r="E1177" i="18"/>
  <c r="E1237" i="18"/>
  <c r="E942" i="18"/>
  <c r="E1236" i="18"/>
  <c r="E761" i="18"/>
  <c r="E1000" i="18"/>
  <c r="E1115" i="18"/>
  <c r="E1118" i="18"/>
  <c r="E1001" i="18"/>
  <c r="E1116" i="18"/>
  <c r="E941" i="18"/>
  <c r="E823" i="18"/>
  <c r="E820" i="18"/>
  <c r="E824" i="18"/>
  <c r="E764" i="18"/>
  <c r="E765" i="18"/>
  <c r="K2597" i="18"/>
  <c r="G1825" i="18"/>
  <c r="G1828" i="18"/>
  <c r="G1354" i="18"/>
  <c r="G1648" i="18"/>
  <c r="G1652" i="18"/>
  <c r="G1651" i="18"/>
  <c r="G1711" i="18"/>
  <c r="AR755" i="18"/>
  <c r="G1297" i="18"/>
  <c r="G1412" i="18"/>
  <c r="G1767" i="18"/>
  <c r="G1530" i="18"/>
  <c r="G1416" i="18"/>
  <c r="G1829" i="18"/>
  <c r="G1298" i="18"/>
  <c r="G1475" i="18"/>
  <c r="M3487" i="18"/>
  <c r="G1531" i="18"/>
  <c r="G1471" i="18"/>
  <c r="G1708" i="18"/>
  <c r="G1707" i="18"/>
  <c r="G1294" i="18"/>
  <c r="G1472" i="18"/>
  <c r="G1533" i="18"/>
  <c r="G1413" i="18"/>
  <c r="M3310" i="18"/>
  <c r="G1356" i="18"/>
  <c r="M3251" i="18"/>
  <c r="M3484" i="18"/>
  <c r="G1357" i="18"/>
  <c r="M3483" i="18"/>
  <c r="G1770" i="18"/>
  <c r="G1766" i="18"/>
  <c r="M3250" i="18"/>
  <c r="M3132" i="18"/>
  <c r="M3427" i="18"/>
  <c r="M3073" i="18"/>
  <c r="M3129" i="18"/>
  <c r="K2717" i="18"/>
  <c r="M3425" i="18"/>
  <c r="M3309" i="18"/>
  <c r="M3070" i="18"/>
  <c r="K2715" i="18"/>
  <c r="M3428" i="18"/>
  <c r="M3130" i="18"/>
  <c r="M3306" i="18"/>
  <c r="M3071" i="18"/>
  <c r="K2894" i="18"/>
  <c r="M3605" i="18"/>
  <c r="M3604" i="18"/>
  <c r="M3546" i="18"/>
  <c r="AS1818" i="18"/>
  <c r="AS1819" i="18" s="1"/>
  <c r="M3543" i="18"/>
  <c r="K2895" i="18"/>
  <c r="K2892" i="18"/>
  <c r="M3191" i="18"/>
  <c r="M3545" i="18"/>
  <c r="M3601" i="18"/>
  <c r="M3247" i="18"/>
  <c r="K2481" i="18"/>
  <c r="K2478" i="18"/>
  <c r="K2482" i="18"/>
  <c r="K2954" i="18"/>
  <c r="M3189" i="18"/>
  <c r="M3188" i="18"/>
  <c r="K2718" i="18"/>
  <c r="AS3476" i="18"/>
  <c r="AS3477" i="18" s="1"/>
  <c r="K2655" i="18"/>
  <c r="K3009" i="18"/>
  <c r="K3012" i="18"/>
  <c r="K2773" i="18"/>
  <c r="K2951" i="18"/>
  <c r="K2776" i="18"/>
  <c r="K2950" i="18"/>
  <c r="K3013" i="18"/>
  <c r="K2774" i="18"/>
  <c r="K2658" i="18"/>
  <c r="K2538" i="18"/>
  <c r="K2656" i="18"/>
  <c r="K2596" i="18"/>
  <c r="K2599" i="18"/>
  <c r="K2541" i="18"/>
  <c r="K2540" i="18"/>
  <c r="AS280" i="18"/>
  <c r="AS281" i="18" s="1"/>
  <c r="AS457" i="18"/>
  <c r="AS458" i="18" s="1"/>
  <c r="AI1405" i="18"/>
  <c r="AI1406" i="18" s="1"/>
  <c r="AR2175" i="18"/>
  <c r="AS1346" i="18"/>
  <c r="AT1346" i="18" s="1"/>
  <c r="AH1050" i="18"/>
  <c r="AR991" i="18"/>
  <c r="AI2233" i="18"/>
  <c r="AI2234" i="18" s="1"/>
  <c r="AR1701" i="18"/>
  <c r="AS2766" i="18"/>
  <c r="AS2767" i="18" s="1"/>
  <c r="AS1523" i="18"/>
  <c r="AT1523" i="18" s="1"/>
  <c r="AH2708" i="18"/>
  <c r="AR3654" i="18"/>
  <c r="AH3300" i="18"/>
  <c r="AR399" i="18"/>
  <c r="AR2057" i="18"/>
  <c r="AS2233" i="18"/>
  <c r="AS2234" i="18" s="1"/>
  <c r="AR932" i="18"/>
  <c r="AR3123" i="18"/>
  <c r="AR340" i="18"/>
  <c r="AS2351" i="18"/>
  <c r="AT2351" i="18" s="1"/>
  <c r="AT813" i="18"/>
  <c r="AT814" i="18" s="1"/>
  <c r="AR3182" i="18"/>
  <c r="AS1641" i="18"/>
  <c r="AT1641" i="18" s="1"/>
  <c r="AS2115" i="18"/>
  <c r="AS2116" i="18" s="1"/>
  <c r="AS693" i="18"/>
  <c r="AT693" i="18" s="1"/>
  <c r="AS2589" i="18"/>
  <c r="AT2589" i="18" s="1"/>
  <c r="AR2944" i="18"/>
  <c r="I2421" i="18"/>
  <c r="AI3181" i="18"/>
  <c r="AI3182" i="18" s="1"/>
  <c r="AS1167" i="18"/>
  <c r="AT1167" i="18" s="1"/>
  <c r="AS1405" i="18"/>
  <c r="AT1405" i="18" s="1"/>
  <c r="AR2531" i="18"/>
  <c r="AH3595" i="18"/>
  <c r="AR1583" i="18"/>
  <c r="AH3241" i="18"/>
  <c r="AS1997" i="18"/>
  <c r="AT1997" i="18" s="1"/>
  <c r="AI2943" i="18"/>
  <c r="AJ2943" i="18" s="1"/>
  <c r="AR2470" i="18"/>
  <c r="AI8" i="18" a="1"/>
  <c r="AJ13" i="18" s="1"/>
  <c r="AR3595" i="18"/>
  <c r="AH2531" i="18"/>
  <c r="I2064" i="18"/>
  <c r="AH1286" i="18"/>
  <c r="AH1701" i="18"/>
  <c r="AI2174" i="18"/>
  <c r="AI2175" i="18" s="1"/>
  <c r="AH1465" i="18"/>
  <c r="AS3358" i="18"/>
  <c r="AS3359" i="18" s="1"/>
  <c r="AH2116" i="18"/>
  <c r="I2182" i="18"/>
  <c r="AS2648" i="18"/>
  <c r="AS2649" i="18" s="1"/>
  <c r="AS1759" i="18"/>
  <c r="AS1760" i="18" s="1"/>
  <c r="AI2351" i="18"/>
  <c r="AJ2351" i="18" s="1"/>
  <c r="AI872" i="18"/>
  <c r="AI873" i="18" s="1"/>
  <c r="AI3535" i="18"/>
  <c r="AI3536" i="18" s="1"/>
  <c r="AH2885" i="18"/>
  <c r="AI813" i="18"/>
  <c r="AI814" i="18" s="1"/>
  <c r="AH2649" i="18"/>
  <c r="I2184" i="18"/>
  <c r="AA8" i="18" a="1"/>
  <c r="AE12" i="18" s="1"/>
  <c r="AH932" i="18"/>
  <c r="I2241" i="18"/>
  <c r="AI1641" i="18"/>
  <c r="AI1642" i="18" s="1"/>
  <c r="I2243" i="18"/>
  <c r="AI3417" i="18"/>
  <c r="AJ3417" i="18" s="1"/>
  <c r="AI3653" i="18"/>
  <c r="AJ3653" i="18" s="1"/>
  <c r="I1889" i="18"/>
  <c r="AI1167" i="18"/>
  <c r="AI1168" i="18" s="1"/>
  <c r="I1886" i="18"/>
  <c r="I2240" i="18"/>
  <c r="I2418" i="18"/>
  <c r="I2417" i="18"/>
  <c r="I2126" i="18"/>
  <c r="I1890" i="18"/>
  <c r="I1949" i="18"/>
  <c r="I2123" i="18"/>
  <c r="I2122" i="18"/>
  <c r="AH163" i="18"/>
  <c r="AI162" i="18"/>
  <c r="I2067" i="18"/>
  <c r="I2358" i="18"/>
  <c r="I2066" i="18"/>
  <c r="I1948" i="18"/>
  <c r="I1946" i="18"/>
  <c r="I2362" i="18"/>
  <c r="D4" i="22"/>
  <c r="C67" i="22"/>
  <c r="I2361" i="18"/>
  <c r="I2185" i="18"/>
  <c r="I2005" i="18"/>
  <c r="I2007" i="18"/>
  <c r="I2004" i="18"/>
  <c r="K8" i="18" a="1"/>
  <c r="M12" i="18" s="1"/>
  <c r="AQ8" i="18" a="1"/>
  <c r="AU13" i="18" s="1"/>
  <c r="X458" i="18"/>
  <c r="Y457" i="18"/>
  <c r="BC280" i="18"/>
  <c r="BB281" i="18"/>
  <c r="N2470" i="18"/>
  <c r="O2469" i="18"/>
  <c r="N991" i="18"/>
  <c r="O990" i="18"/>
  <c r="AS991" i="18"/>
  <c r="AT990" i="18"/>
  <c r="BB1286" i="18"/>
  <c r="BC1285" i="18"/>
  <c r="N2944" i="18"/>
  <c r="O2943" i="18"/>
  <c r="N755" i="18"/>
  <c r="O754" i="18"/>
  <c r="AI2590" i="18"/>
  <c r="AJ2589" i="18"/>
  <c r="X2352" i="18"/>
  <c r="Y2351" i="18"/>
  <c r="X222" i="18"/>
  <c r="Y221" i="18"/>
  <c r="BB1878" i="18"/>
  <c r="BC1877" i="18"/>
  <c r="N104" i="18"/>
  <c r="O103" i="18"/>
  <c r="AI3595" i="18"/>
  <c r="AJ3594" i="18"/>
  <c r="AS163" i="18"/>
  <c r="AT162" i="18"/>
  <c r="AS2531" i="18"/>
  <c r="AT2530" i="18"/>
  <c r="AI458" i="18"/>
  <c r="AJ457" i="18"/>
  <c r="AJ1049" i="18"/>
  <c r="AI1050" i="18"/>
  <c r="AI1760" i="18"/>
  <c r="AJ1759" i="18"/>
  <c r="AI2708" i="18"/>
  <c r="AJ2707" i="18"/>
  <c r="BB3536" i="18"/>
  <c r="BC3535" i="18"/>
  <c r="BB2944" i="18"/>
  <c r="BC2943" i="18"/>
  <c r="BB1583" i="18"/>
  <c r="BC1582" i="18"/>
  <c r="BB814" i="18"/>
  <c r="BC813" i="18"/>
  <c r="BB694" i="18"/>
  <c r="BC693" i="18"/>
  <c r="BC1405" i="18"/>
  <c r="BB1406" i="18"/>
  <c r="N3003" i="18"/>
  <c r="O3002" i="18"/>
  <c r="N2234" i="18"/>
  <c r="O2233" i="18"/>
  <c r="N932" i="18"/>
  <c r="O931" i="18"/>
  <c r="N694" i="18"/>
  <c r="O693" i="18"/>
  <c r="AT339" i="18"/>
  <c r="AS340" i="18"/>
  <c r="D1642" i="18"/>
  <c r="E1641" i="18"/>
  <c r="X3003" i="18"/>
  <c r="Y3002" i="18"/>
  <c r="X2411" i="18"/>
  <c r="Y2410" i="18"/>
  <c r="Y634" i="18"/>
  <c r="X635" i="18"/>
  <c r="X814" i="18"/>
  <c r="Y813" i="18"/>
  <c r="D104" i="18"/>
  <c r="E103" i="18"/>
  <c r="D3477" i="18"/>
  <c r="E3476" i="18"/>
  <c r="E1049" i="18"/>
  <c r="D1050" i="18"/>
  <c r="BB2590" i="18"/>
  <c r="BC2589" i="18"/>
  <c r="AS1227" i="18"/>
  <c r="AT1226" i="18"/>
  <c r="D1760" i="18"/>
  <c r="E1759" i="18"/>
  <c r="D2826" i="18"/>
  <c r="E2825" i="18"/>
  <c r="E3594" i="18"/>
  <c r="D3595" i="18"/>
  <c r="AS1109" i="18"/>
  <c r="AT1108" i="18"/>
  <c r="AI281" i="18"/>
  <c r="AJ280" i="18"/>
  <c r="AI2057" i="18"/>
  <c r="AJ2056" i="18"/>
  <c r="Y339" i="18"/>
  <c r="X340" i="18"/>
  <c r="D3654" i="18"/>
  <c r="E3653" i="18"/>
  <c r="X3654" i="18"/>
  <c r="Y3653" i="18"/>
  <c r="X3182" i="18"/>
  <c r="Y3181" i="18"/>
  <c r="Y2530" i="18"/>
  <c r="X2531" i="18"/>
  <c r="X2293" i="18"/>
  <c r="Y2292" i="18"/>
  <c r="X1701" i="18"/>
  <c r="Y1700" i="18"/>
  <c r="X1465" i="18"/>
  <c r="Y1464" i="18"/>
  <c r="AI3003" i="18"/>
  <c r="AJ3002" i="18"/>
  <c r="AI1465" i="18"/>
  <c r="AJ1464" i="18"/>
  <c r="AS3062" i="18"/>
  <c r="AT3061" i="18"/>
  <c r="BB2234" i="18"/>
  <c r="BC2233" i="18"/>
  <c r="N1878" i="18"/>
  <c r="O1877" i="18"/>
  <c r="AT3653" i="18"/>
  <c r="AS3654" i="18"/>
  <c r="X1524" i="18"/>
  <c r="Y1523" i="18"/>
  <c r="N2175" i="18"/>
  <c r="O2174" i="18"/>
  <c r="AS1701" i="18"/>
  <c r="AT1700" i="18"/>
  <c r="E280" i="18"/>
  <c r="D281" i="18"/>
  <c r="E2884" i="18"/>
  <c r="D2885" i="18"/>
  <c r="X3123" i="18"/>
  <c r="Y3122" i="18"/>
  <c r="X2590" i="18"/>
  <c r="Y2589" i="18"/>
  <c r="AS3536" i="18"/>
  <c r="AT3535" i="18"/>
  <c r="D2352" i="18"/>
  <c r="E2351" i="18"/>
  <c r="BB1939" i="18"/>
  <c r="BC1938" i="18"/>
  <c r="N2352" i="18"/>
  <c r="O2351" i="18"/>
  <c r="O1049" i="18"/>
  <c r="N1050" i="18"/>
  <c r="AS1583" i="18"/>
  <c r="AT1582" i="18"/>
  <c r="AS2411" i="18"/>
  <c r="AT2410" i="18"/>
  <c r="X2885" i="18"/>
  <c r="Y2884" i="18"/>
  <c r="X1583" i="18"/>
  <c r="Y1582" i="18"/>
  <c r="X104" i="18"/>
  <c r="Y103" i="18"/>
  <c r="D517" i="18"/>
  <c r="E516" i="18"/>
  <c r="AT3002" i="18"/>
  <c r="AS3003" i="18"/>
  <c r="D2590" i="18"/>
  <c r="E2589" i="18"/>
  <c r="E3122" i="18"/>
  <c r="D3123" i="18"/>
  <c r="AS2470" i="18"/>
  <c r="AT2469" i="18"/>
  <c r="AI104" i="18"/>
  <c r="AJ103" i="18"/>
  <c r="AI1227" i="18"/>
  <c r="AJ1226" i="18"/>
  <c r="AJ3122" i="18"/>
  <c r="AI3123" i="18"/>
  <c r="BB1347" i="18"/>
  <c r="BC1346" i="18"/>
  <c r="BB635" i="18"/>
  <c r="BC634" i="18"/>
  <c r="N2531" i="18"/>
  <c r="O2530" i="18"/>
  <c r="N1109" i="18"/>
  <c r="O1108" i="18"/>
  <c r="X873" i="18"/>
  <c r="Y872" i="18"/>
  <c r="AH10" i="18"/>
  <c r="AO18" i="18"/>
  <c r="AP10" i="18" s="1"/>
  <c r="D932" i="18"/>
  <c r="E931" i="18"/>
  <c r="AS576" i="18"/>
  <c r="AT575" i="18"/>
  <c r="AS2708" i="18"/>
  <c r="AT2707" i="18"/>
  <c r="D3300" i="18"/>
  <c r="E3299" i="18"/>
  <c r="BB2767" i="18"/>
  <c r="BC2766" i="18"/>
  <c r="BB2175" i="18"/>
  <c r="BC2174" i="18"/>
  <c r="BB1819" i="18"/>
  <c r="BC1818" i="18"/>
  <c r="N3241" i="18"/>
  <c r="O3240" i="18"/>
  <c r="N2885" i="18"/>
  <c r="O2884" i="18"/>
  <c r="N1524" i="18"/>
  <c r="O1523" i="18"/>
  <c r="N2116" i="18"/>
  <c r="O2115" i="18"/>
  <c r="N1168" i="18"/>
  <c r="O1167" i="18"/>
  <c r="AI2885" i="18"/>
  <c r="AJ2884" i="18"/>
  <c r="D2293" i="18"/>
  <c r="E2292" i="18"/>
  <c r="AI1286" i="18"/>
  <c r="AJ1285" i="18"/>
  <c r="E3181" i="18"/>
  <c r="D3182" i="18"/>
  <c r="X3062" i="18"/>
  <c r="Y3061" i="18"/>
  <c r="BB2708" i="18"/>
  <c r="BC2707" i="18"/>
  <c r="BB1168" i="18"/>
  <c r="BC1167" i="18"/>
  <c r="N3123" i="18"/>
  <c r="O3122" i="18"/>
  <c r="O813" i="18"/>
  <c r="N814" i="18"/>
  <c r="N281" i="18"/>
  <c r="O280" i="18"/>
  <c r="AS2885" i="18"/>
  <c r="AT2884" i="18"/>
  <c r="E339" i="18"/>
  <c r="D340" i="18"/>
  <c r="X2057" i="18"/>
  <c r="Y2056" i="18"/>
  <c r="X1109" i="18"/>
  <c r="Y1108" i="18"/>
  <c r="AI932" i="18"/>
  <c r="AJ931" i="18"/>
  <c r="D2649" i="18"/>
  <c r="E2648" i="18"/>
  <c r="BC3299" i="18"/>
  <c r="BB3300" i="18"/>
  <c r="BC2648" i="18"/>
  <c r="BB2649" i="18"/>
  <c r="BC2292" i="18"/>
  <c r="BB2293" i="18"/>
  <c r="BB2116" i="18"/>
  <c r="BC2115" i="18"/>
  <c r="BB1109" i="18"/>
  <c r="BC1108" i="18"/>
  <c r="BB1642" i="18"/>
  <c r="BC1641" i="18"/>
  <c r="BC931" i="18"/>
  <c r="BB932" i="18"/>
  <c r="N3654" i="18"/>
  <c r="O3653" i="18"/>
  <c r="N3182" i="18"/>
  <c r="O3181" i="18"/>
  <c r="N2590" i="18"/>
  <c r="O2589" i="18"/>
  <c r="N1347" i="18"/>
  <c r="O1346" i="18"/>
  <c r="N340" i="18"/>
  <c r="O339" i="18"/>
  <c r="D1109" i="18"/>
  <c r="E1108" i="18"/>
  <c r="F1226" i="18"/>
  <c r="E1227" i="18"/>
  <c r="AI2293" i="18"/>
  <c r="AJ2292" i="18"/>
  <c r="BC2469" i="18"/>
  <c r="BB2470" i="18"/>
  <c r="BC457" i="18"/>
  <c r="BB458" i="18"/>
  <c r="N2826" i="18"/>
  <c r="O2825" i="18"/>
  <c r="N1406" i="18"/>
  <c r="O1405" i="18"/>
  <c r="D814" i="18"/>
  <c r="E813" i="18"/>
  <c r="AI635" i="18"/>
  <c r="AJ634" i="18"/>
  <c r="D1998" i="18"/>
  <c r="E1997" i="18"/>
  <c r="AI2116" i="18"/>
  <c r="AJ2115" i="18"/>
  <c r="D222" i="18"/>
  <c r="E221" i="18"/>
  <c r="AS635" i="18"/>
  <c r="AT634" i="18"/>
  <c r="AT2174" i="18"/>
  <c r="AS2175" i="18"/>
  <c r="D2411" i="18"/>
  <c r="E2410" i="18"/>
  <c r="D3241" i="18"/>
  <c r="E3240" i="18"/>
  <c r="X3300" i="18"/>
  <c r="Y3299" i="18"/>
  <c r="X2767" i="18"/>
  <c r="Y2766" i="18"/>
  <c r="X2234" i="18"/>
  <c r="Y2233" i="18"/>
  <c r="Y1641" i="18"/>
  <c r="X1642" i="18"/>
  <c r="X1227" i="18"/>
  <c r="Y1226" i="18"/>
  <c r="X991" i="18"/>
  <c r="Y990" i="18"/>
  <c r="Y162" i="18"/>
  <c r="X163" i="18"/>
  <c r="AI694" i="18"/>
  <c r="AJ693" i="18"/>
  <c r="AI1878" i="18"/>
  <c r="AJ1877" i="18"/>
  <c r="AS2293" i="18"/>
  <c r="AT2292" i="18"/>
  <c r="D1878" i="18"/>
  <c r="E1877" i="18"/>
  <c r="AS3241" i="18"/>
  <c r="AT3240" i="18"/>
  <c r="D3536" i="18"/>
  <c r="E3535" i="18"/>
  <c r="BB1465" i="18"/>
  <c r="BC1464" i="18"/>
  <c r="N222" i="18"/>
  <c r="O221" i="18"/>
  <c r="D2175" i="18"/>
  <c r="E2174" i="18"/>
  <c r="AT1877" i="18"/>
  <c r="AS1878" i="18"/>
  <c r="D2057" i="18"/>
  <c r="E2056" i="18"/>
  <c r="AS2057" i="18"/>
  <c r="AT2056" i="18"/>
  <c r="AS3123" i="18"/>
  <c r="AT3122" i="18"/>
  <c r="AI222" i="18"/>
  <c r="AJ221" i="18"/>
  <c r="D1168" i="18"/>
  <c r="E1167" i="18"/>
  <c r="D873" i="18"/>
  <c r="E872" i="18"/>
  <c r="AI2649" i="18"/>
  <c r="AJ2648" i="18"/>
  <c r="AT221" i="18"/>
  <c r="AS222" i="18"/>
  <c r="Y931" i="18"/>
  <c r="X932" i="18"/>
  <c r="BB2411" i="18"/>
  <c r="BC2410" i="18"/>
  <c r="N3359" i="18"/>
  <c r="O3358" i="18"/>
  <c r="AI399" i="18"/>
  <c r="AJ398" i="18"/>
  <c r="BB3359" i="18"/>
  <c r="BC3358" i="18"/>
  <c r="BB2057" i="18"/>
  <c r="BC2056" i="18"/>
  <c r="BB576" i="18"/>
  <c r="BC575" i="18"/>
  <c r="N3477" i="18"/>
  <c r="O3476" i="18"/>
  <c r="N635" i="18"/>
  <c r="O634" i="18"/>
  <c r="AS873" i="18"/>
  <c r="AT872" i="18"/>
  <c r="AJ2410" i="18"/>
  <c r="AI2411" i="18"/>
  <c r="BC398" i="18"/>
  <c r="BB399" i="18"/>
  <c r="AT3181" i="18"/>
  <c r="AS3182" i="18"/>
  <c r="D3418" i="18"/>
  <c r="E3417" i="18"/>
  <c r="BB3182" i="18"/>
  <c r="BC3181" i="18"/>
  <c r="BB1701" i="18"/>
  <c r="BC1700" i="18"/>
  <c r="AS3418" i="18"/>
  <c r="AT3417" i="18"/>
  <c r="D1286" i="18"/>
  <c r="E1285" i="18"/>
  <c r="D399" i="18"/>
  <c r="E398" i="18"/>
  <c r="E634" i="18"/>
  <c r="D635" i="18"/>
  <c r="E3002" i="18"/>
  <c r="D3003" i="18"/>
  <c r="X3477" i="18"/>
  <c r="Y3476" i="18"/>
  <c r="Y1346" i="18"/>
  <c r="X1347" i="18"/>
  <c r="X1760" i="18"/>
  <c r="Y1759" i="18"/>
  <c r="AI1701" i="18"/>
  <c r="AJ1700" i="18"/>
  <c r="AI2470" i="18"/>
  <c r="AJ2469" i="18"/>
  <c r="AS3300" i="18"/>
  <c r="AT3299" i="18"/>
  <c r="AT398" i="18"/>
  <c r="AS399" i="18"/>
  <c r="BB1227" i="18"/>
  <c r="BC1226" i="18"/>
  <c r="X3241" i="18"/>
  <c r="Y3240" i="18"/>
  <c r="X1878" i="18"/>
  <c r="Y1877" i="18"/>
  <c r="BB1760" i="18"/>
  <c r="BC1759" i="18"/>
  <c r="AS1939" i="18"/>
  <c r="AT1938" i="18"/>
  <c r="AI3062" i="18"/>
  <c r="AJ3061" i="18"/>
  <c r="S8" i="18" a="1"/>
  <c r="BB3003" i="18"/>
  <c r="BC3002" i="18"/>
  <c r="N1465" i="18"/>
  <c r="O1464" i="18"/>
  <c r="E1818" i="18"/>
  <c r="D1819" i="18"/>
  <c r="X3595" i="18"/>
  <c r="Y3594" i="18"/>
  <c r="X1998" i="18"/>
  <c r="Y1997" i="18"/>
  <c r="X576" i="18"/>
  <c r="Y575" i="18"/>
  <c r="X281" i="18"/>
  <c r="Y280" i="18"/>
  <c r="D1701" i="18"/>
  <c r="E1700" i="18"/>
  <c r="D458" i="18"/>
  <c r="E457" i="18"/>
  <c r="BB2826" i="18"/>
  <c r="BC2825" i="18"/>
  <c r="N1819" i="18"/>
  <c r="O1818" i="18"/>
  <c r="AI2531" i="18"/>
  <c r="AJ2530" i="18"/>
  <c r="AS2944" i="18"/>
  <c r="AT2943" i="18"/>
  <c r="X1819" i="18"/>
  <c r="Y1818" i="18"/>
  <c r="AS755" i="18"/>
  <c r="AT754" i="18"/>
  <c r="D1524" i="18"/>
  <c r="E1523" i="18"/>
  <c r="AI1819" i="18"/>
  <c r="AJ1818" i="18"/>
  <c r="BB3418" i="18"/>
  <c r="BC3417" i="18"/>
  <c r="BB3241" i="18"/>
  <c r="BC3240" i="18"/>
  <c r="BB2531" i="18"/>
  <c r="BC2530" i="18"/>
  <c r="BB1998" i="18"/>
  <c r="BC1997" i="18"/>
  <c r="BB873" i="18"/>
  <c r="BC872" i="18"/>
  <c r="BC221" i="18"/>
  <c r="BB222" i="18"/>
  <c r="BB163" i="18"/>
  <c r="BC162" i="18"/>
  <c r="N3300" i="18"/>
  <c r="O3299" i="18"/>
  <c r="N2708" i="18"/>
  <c r="O2707" i="18"/>
  <c r="O2292" i="18"/>
  <c r="N2293" i="18"/>
  <c r="O1759" i="18"/>
  <c r="N1760" i="18"/>
  <c r="O1285" i="18"/>
  <c r="N1286" i="18"/>
  <c r="N517" i="18"/>
  <c r="O516" i="18"/>
  <c r="AS3595" i="18"/>
  <c r="AT3594" i="18"/>
  <c r="D1583" i="18"/>
  <c r="E1582" i="18"/>
  <c r="AI1524" i="18"/>
  <c r="AJ1523" i="18"/>
  <c r="BB3477" i="18"/>
  <c r="BC3476" i="18"/>
  <c r="AS1050" i="18"/>
  <c r="AT1049" i="18"/>
  <c r="D991" i="18"/>
  <c r="E990" i="18"/>
  <c r="D1465" i="18"/>
  <c r="E1464" i="18"/>
  <c r="Y3417" i="18"/>
  <c r="X3418" i="18"/>
  <c r="X2944" i="18"/>
  <c r="Y2943" i="18"/>
  <c r="X2649" i="18"/>
  <c r="Y2648" i="18"/>
  <c r="X2175" i="18"/>
  <c r="Y2174" i="18"/>
  <c r="Y1405" i="18"/>
  <c r="X1406" i="18"/>
  <c r="X755" i="18"/>
  <c r="Y754" i="18"/>
  <c r="X517" i="18"/>
  <c r="Y516" i="18"/>
  <c r="AJ1346" i="18"/>
  <c r="AI1347" i="18"/>
  <c r="AI3477" i="18"/>
  <c r="AJ3476" i="18"/>
  <c r="BB3654" i="18"/>
  <c r="BC3653" i="18"/>
  <c r="BB3062" i="18"/>
  <c r="BC3061" i="18"/>
  <c r="BC990" i="18"/>
  <c r="BB991" i="18"/>
  <c r="BB755" i="18"/>
  <c r="BC754" i="18"/>
  <c r="N2411" i="18"/>
  <c r="O2410" i="18"/>
  <c r="N399" i="18"/>
  <c r="O398" i="18"/>
  <c r="D2470" i="18"/>
  <c r="E2469" i="18"/>
  <c r="AS104" i="18"/>
  <c r="AT103" i="18"/>
  <c r="D1406" i="18"/>
  <c r="E1405" i="18"/>
  <c r="E162" i="18"/>
  <c r="D163" i="18"/>
  <c r="D1939" i="18"/>
  <c r="E1938" i="18"/>
  <c r="D2531" i="18"/>
  <c r="E2530" i="18"/>
  <c r="X3359" i="18"/>
  <c r="Y3358" i="18"/>
  <c r="Y2825" i="18"/>
  <c r="X2826" i="18"/>
  <c r="X2470" i="18"/>
  <c r="Y2469" i="18"/>
  <c r="X1939" i="18"/>
  <c r="Y1938" i="18"/>
  <c r="X1168" i="18"/>
  <c r="Y1167" i="18"/>
  <c r="X694" i="18"/>
  <c r="Y693" i="18"/>
  <c r="Y398" i="18"/>
  <c r="X399" i="18"/>
  <c r="Y1049" i="18"/>
  <c r="X1050" i="18"/>
  <c r="AI3241" i="18"/>
  <c r="AJ3240" i="18"/>
  <c r="D694" i="18"/>
  <c r="E693" i="18"/>
  <c r="D576" i="18"/>
  <c r="E575" i="18"/>
  <c r="D2234" i="18"/>
  <c r="E2233" i="18"/>
  <c r="E2766" i="18"/>
  <c r="D2767" i="18"/>
  <c r="AI517" i="18"/>
  <c r="AJ516" i="18"/>
  <c r="AI3300" i="18"/>
  <c r="AJ3299" i="18"/>
  <c r="N3418" i="18"/>
  <c r="O3417" i="18"/>
  <c r="O1997" i="18"/>
  <c r="N1998" i="18"/>
  <c r="N1642" i="18"/>
  <c r="O1641" i="18"/>
  <c r="AS1286" i="18"/>
  <c r="AT1285" i="18"/>
  <c r="D3359" i="18"/>
  <c r="E3358" i="18"/>
  <c r="X3536" i="18"/>
  <c r="Y3535" i="18"/>
  <c r="X2116" i="18"/>
  <c r="Y2115" i="18"/>
  <c r="X1286" i="18"/>
  <c r="Y1285" i="18"/>
  <c r="AJ1108" i="18"/>
  <c r="AI1109" i="18"/>
  <c r="N3595" i="18"/>
  <c r="O3594" i="18"/>
  <c r="N2057" i="18"/>
  <c r="O2056" i="18"/>
  <c r="N458" i="18"/>
  <c r="O457" i="18"/>
  <c r="AI1998" i="18"/>
  <c r="AJ1997" i="18"/>
  <c r="AK339" i="18"/>
  <c r="AJ340" i="18"/>
  <c r="E1346" i="18"/>
  <c r="D1347" i="18"/>
  <c r="AT1464" i="18"/>
  <c r="AS1465" i="18"/>
  <c r="AT2825" i="18"/>
  <c r="AS2826" i="18"/>
  <c r="E2115" i="18"/>
  <c r="D2116" i="18"/>
  <c r="D3062" i="18"/>
  <c r="E3061" i="18"/>
  <c r="AI755" i="18"/>
  <c r="AJ754" i="18"/>
  <c r="AI1939" i="18"/>
  <c r="AJ1938" i="18"/>
  <c r="BB3595" i="18"/>
  <c r="BC3594" i="18"/>
  <c r="BB3123" i="18"/>
  <c r="BC3122" i="18"/>
  <c r="BB2352" i="18"/>
  <c r="BC2351" i="18"/>
  <c r="BC1523" i="18"/>
  <c r="BB1524" i="18"/>
  <c r="BB1050" i="18"/>
  <c r="BC1049" i="18"/>
  <c r="BB104" i="18"/>
  <c r="BC103" i="18"/>
  <c r="N3536" i="18"/>
  <c r="O3535" i="18"/>
  <c r="N3062" i="18"/>
  <c r="O3061" i="18"/>
  <c r="N2767" i="18"/>
  <c r="O2766" i="18"/>
  <c r="N1939" i="18"/>
  <c r="O1938" i="18"/>
  <c r="N1701" i="18"/>
  <c r="O1700" i="18"/>
  <c r="N1227" i="18"/>
  <c r="O1226" i="18"/>
  <c r="N576" i="18"/>
  <c r="O575" i="18"/>
  <c r="N163" i="18"/>
  <c r="O162" i="18"/>
  <c r="AT931" i="18"/>
  <c r="AS932" i="18"/>
  <c r="E2943" i="18"/>
  <c r="D2944" i="18"/>
  <c r="AT517" i="18"/>
  <c r="AU516" i="18"/>
  <c r="AI576" i="18"/>
  <c r="AJ575" i="18"/>
  <c r="AJ1582" i="18"/>
  <c r="AI1583" i="18"/>
  <c r="AI2767" i="18"/>
  <c r="AJ2766" i="18"/>
  <c r="F754" i="18"/>
  <c r="E755" i="18"/>
  <c r="AI3359" i="18"/>
  <c r="AJ3358" i="18"/>
  <c r="D2708" i="18"/>
  <c r="E2707" i="18"/>
  <c r="X2708" i="18"/>
  <c r="Y2707" i="18"/>
  <c r="AI2826" i="18"/>
  <c r="AJ2825" i="18"/>
  <c r="AI991" i="18"/>
  <c r="AJ990" i="18"/>
  <c r="BC2884" i="18"/>
  <c r="BB2885" i="18"/>
  <c r="BC516" i="18"/>
  <c r="BB517" i="18"/>
  <c r="BB340" i="18"/>
  <c r="BC339" i="18"/>
  <c r="O2648" i="18"/>
  <c r="N2649" i="18"/>
  <c r="N1583" i="18"/>
  <c r="O1582" i="18"/>
  <c r="N873" i="18"/>
  <c r="O872" i="18"/>
  <c r="AT1818" i="18" l="1"/>
  <c r="AT1819" i="18" s="1"/>
  <c r="AT457" i="18"/>
  <c r="AU457" i="18" s="1"/>
  <c r="AT3476" i="18"/>
  <c r="AU3476" i="18" s="1"/>
  <c r="AS1168" i="18"/>
  <c r="AJ1405" i="18"/>
  <c r="AK1405" i="18" s="1"/>
  <c r="AT280" i="18"/>
  <c r="AU280" i="18" s="1"/>
  <c r="AS1524" i="18"/>
  <c r="AS1347" i="18"/>
  <c r="AU813" i="18"/>
  <c r="AV813" i="18" s="1"/>
  <c r="AT2766" i="18"/>
  <c r="AU2766" i="18" s="1"/>
  <c r="AJ2233" i="18"/>
  <c r="AJ2234" i="18" s="1"/>
  <c r="AT2233" i="18"/>
  <c r="AT2234" i="18" s="1"/>
  <c r="AS1406" i="18"/>
  <c r="AT3358" i="18"/>
  <c r="AT3359" i="18" s="1"/>
  <c r="AL10" i="18"/>
  <c r="AS1642" i="18"/>
  <c r="AM13" i="18"/>
  <c r="AL12" i="18"/>
  <c r="AT2115" i="18"/>
  <c r="AT2116" i="18" s="1"/>
  <c r="AM11" i="18"/>
  <c r="AS2352" i="18"/>
  <c r="AT1759" i="18"/>
  <c r="AU1759" i="18" s="1"/>
  <c r="AK11" i="18"/>
  <c r="AM9" i="18"/>
  <c r="AK10" i="18"/>
  <c r="AL13" i="18"/>
  <c r="AL9" i="18"/>
  <c r="AJ3181" i="18"/>
  <c r="AK3181" i="18" s="1"/>
  <c r="AS2590" i="18"/>
  <c r="AS694" i="18"/>
  <c r="AM8" i="18"/>
  <c r="AI13" i="18"/>
  <c r="AI10" i="18"/>
  <c r="AJ9" i="18"/>
  <c r="AJ10" i="18"/>
  <c r="AK12" i="18"/>
  <c r="AB12" i="18"/>
  <c r="AK8" i="18"/>
  <c r="AN12" i="18"/>
  <c r="AN8" i="18"/>
  <c r="AJ12" i="18"/>
  <c r="AN10" i="18"/>
  <c r="AI12" i="18"/>
  <c r="AI9" i="18"/>
  <c r="AM10" i="18"/>
  <c r="AN9" i="18"/>
  <c r="AK9" i="18"/>
  <c r="AS1998" i="18"/>
  <c r="AI2944" i="18"/>
  <c r="AJ2174" i="18"/>
  <c r="AK2174" i="18" s="1"/>
  <c r="AJ872" i="18"/>
  <c r="AJ873" i="18" s="1"/>
  <c r="AM12" i="18"/>
  <c r="AT2648" i="18"/>
  <c r="AU2648" i="18" s="1"/>
  <c r="AI11" i="18"/>
  <c r="AL11" i="18"/>
  <c r="AJ11" i="18"/>
  <c r="AI8" i="18"/>
  <c r="AL8" i="18"/>
  <c r="AN11" i="18"/>
  <c r="AN13" i="18"/>
  <c r="AK13" i="18"/>
  <c r="AJ8" i="18"/>
  <c r="AI3654" i="18"/>
  <c r="AI2352" i="18"/>
  <c r="AC10" i="18"/>
  <c r="AJ813" i="18"/>
  <c r="AJ814" i="18" s="1"/>
  <c r="AF11" i="18"/>
  <c r="AE10" i="18"/>
  <c r="AF12" i="18"/>
  <c r="AA11" i="18"/>
  <c r="AD9" i="18"/>
  <c r="AB9" i="18"/>
  <c r="AA8" i="18"/>
  <c r="AJ3535" i="18"/>
  <c r="AK3535" i="18" s="1"/>
  <c r="AE13" i="18"/>
  <c r="AB10" i="18"/>
  <c r="AF9" i="18"/>
  <c r="AE8" i="18"/>
  <c r="AA9" i="18"/>
  <c r="AA13" i="18"/>
  <c r="AD12" i="18"/>
  <c r="AC11" i="18"/>
  <c r="AC13" i="18"/>
  <c r="AE11" i="18"/>
  <c r="AE9" i="18"/>
  <c r="AB8" i="18"/>
  <c r="AF10" i="18"/>
  <c r="AD13" i="18"/>
  <c r="AD10" i="18"/>
  <c r="AB13" i="18"/>
  <c r="AC9" i="18"/>
  <c r="AA12" i="18"/>
  <c r="AI3418" i="18"/>
  <c r="AJ1167" i="18"/>
  <c r="AJ1168" i="18" s="1"/>
  <c r="AC8" i="18"/>
  <c r="AC12" i="18"/>
  <c r="AF8" i="18"/>
  <c r="AD11" i="18"/>
  <c r="AD8" i="18"/>
  <c r="AB11" i="18"/>
  <c r="AF13" i="18"/>
  <c r="AA10" i="18"/>
  <c r="AJ1641" i="18"/>
  <c r="AJ1642" i="18" s="1"/>
  <c r="AI163" i="18"/>
  <c r="AJ162" i="18"/>
  <c r="AS13" i="18"/>
  <c r="AV10" i="18"/>
  <c r="AQ10" i="18"/>
  <c r="AQ9" i="18"/>
  <c r="AT10" i="18"/>
  <c r="AS12" i="18"/>
  <c r="AV13" i="18"/>
  <c r="L8" i="18"/>
  <c r="AQ8" i="18"/>
  <c r="AT8" i="18"/>
  <c r="AV11" i="18"/>
  <c r="AT9" i="18"/>
  <c r="AV12" i="18"/>
  <c r="AS10" i="18"/>
  <c r="AU12" i="18"/>
  <c r="AU10" i="18"/>
  <c r="AR9" i="18"/>
  <c r="AR13" i="18"/>
  <c r="AR10" i="18"/>
  <c r="AT13" i="18"/>
  <c r="AU11" i="18"/>
  <c r="AS9" i="18"/>
  <c r="AS11" i="18"/>
  <c r="AR11" i="18"/>
  <c r="AR8" i="18"/>
  <c r="AR12" i="18"/>
  <c r="AU9" i="18"/>
  <c r="AQ13" i="18"/>
  <c r="K10" i="18"/>
  <c r="K12" i="18"/>
  <c r="P11" i="18"/>
  <c r="P8" i="18"/>
  <c r="L12" i="18"/>
  <c r="M10" i="18"/>
  <c r="O13" i="18"/>
  <c r="AQ12" i="18"/>
  <c r="AU8" i="18"/>
  <c r="AV9" i="18"/>
  <c r="AT12" i="18"/>
  <c r="AV8" i="18"/>
  <c r="AT11" i="18"/>
  <c r="AS8" i="18"/>
  <c r="AQ11" i="18"/>
  <c r="O12" i="18"/>
  <c r="L9" i="18"/>
  <c r="N12" i="18"/>
  <c r="N9" i="18"/>
  <c r="N13" i="18"/>
  <c r="K11" i="18"/>
  <c r="M13" i="18"/>
  <c r="M9" i="18"/>
  <c r="N10" i="18"/>
  <c r="N11" i="18"/>
  <c r="K9" i="18"/>
  <c r="K13" i="18"/>
  <c r="K8" i="18"/>
  <c r="M11" i="18"/>
  <c r="P9" i="18"/>
  <c r="L13" i="18"/>
  <c r="P10" i="18"/>
  <c r="M8" i="18"/>
  <c r="O11" i="18"/>
  <c r="O10" i="18"/>
  <c r="O8" i="18"/>
  <c r="N8" i="18"/>
  <c r="L11" i="18"/>
  <c r="P13" i="18"/>
  <c r="L10" i="18"/>
  <c r="P12" i="18"/>
  <c r="O9" i="18"/>
  <c r="BC2885" i="18"/>
  <c r="BD2884" i="18"/>
  <c r="AJ1583" i="18"/>
  <c r="AK1582" i="18"/>
  <c r="E1347" i="18"/>
  <c r="F1346" i="18"/>
  <c r="AK340" i="18"/>
  <c r="AL339" i="18"/>
  <c r="AJ1109" i="18"/>
  <c r="AK1108" i="18"/>
  <c r="Y1050" i="18"/>
  <c r="Z1049" i="18"/>
  <c r="BC755" i="18"/>
  <c r="BD754" i="18"/>
  <c r="BD3061" i="18"/>
  <c r="BC3062" i="18"/>
  <c r="Z754" i="18"/>
  <c r="Y755" i="18"/>
  <c r="Y2944" i="18"/>
  <c r="Z2943" i="18"/>
  <c r="F1464" i="18"/>
  <c r="E1465" i="18"/>
  <c r="AU1049" i="18"/>
  <c r="AT1050" i="18"/>
  <c r="E1583" i="18"/>
  <c r="F1582" i="18"/>
  <c r="O517" i="18"/>
  <c r="P516" i="18"/>
  <c r="BD872" i="18"/>
  <c r="BC873" i="18"/>
  <c r="BC3418" i="18"/>
  <c r="BD3417" i="18"/>
  <c r="E1524" i="18"/>
  <c r="F1523" i="18"/>
  <c r="AT2944" i="18"/>
  <c r="AU2943" i="18"/>
  <c r="P1818" i="18"/>
  <c r="O1819" i="18"/>
  <c r="F457" i="18"/>
  <c r="E458" i="18"/>
  <c r="Y576" i="18"/>
  <c r="Z575" i="18"/>
  <c r="Z3594" i="18"/>
  <c r="Y3595" i="18"/>
  <c r="Z1346" i="18"/>
  <c r="Y1347" i="18"/>
  <c r="AT3182" i="18"/>
  <c r="AU3181" i="18"/>
  <c r="BC399" i="18"/>
  <c r="BD398" i="18"/>
  <c r="O3477" i="18"/>
  <c r="P3476" i="18"/>
  <c r="AJ399" i="18"/>
  <c r="AK398" i="18"/>
  <c r="BD2410" i="18"/>
  <c r="BC2411" i="18"/>
  <c r="E873" i="18"/>
  <c r="F872" i="18"/>
  <c r="AT3123" i="18"/>
  <c r="AU3122" i="18"/>
  <c r="E3536" i="18"/>
  <c r="F3535" i="18"/>
  <c r="AT1642" i="18"/>
  <c r="AU1641" i="18"/>
  <c r="AJ694" i="18"/>
  <c r="AK693" i="18"/>
  <c r="Y991" i="18"/>
  <c r="Z990" i="18"/>
  <c r="Y2767" i="18"/>
  <c r="Z2766" i="18"/>
  <c r="E1998" i="18"/>
  <c r="F1997" i="18"/>
  <c r="O1406" i="18"/>
  <c r="P1405" i="18"/>
  <c r="P1346" i="18"/>
  <c r="O1347" i="18"/>
  <c r="BD1108" i="18"/>
  <c r="BC1109" i="18"/>
  <c r="Y1109" i="18"/>
  <c r="Z1108" i="18"/>
  <c r="BC1168" i="18"/>
  <c r="BD1167" i="18"/>
  <c r="E2293" i="18"/>
  <c r="F2292" i="18"/>
  <c r="O1524" i="18"/>
  <c r="P1523" i="18"/>
  <c r="BC2175" i="18"/>
  <c r="BD2174" i="18"/>
  <c r="E3300" i="18"/>
  <c r="F3299" i="18"/>
  <c r="AT576" i="18"/>
  <c r="AU575" i="18"/>
  <c r="O1109" i="18"/>
  <c r="P1108" i="18"/>
  <c r="F2589" i="18"/>
  <c r="E2590" i="18"/>
  <c r="E517" i="18"/>
  <c r="F516" i="18"/>
  <c r="AT2411" i="18"/>
  <c r="AU2410" i="18"/>
  <c r="BC1939" i="18"/>
  <c r="BD1938" i="18"/>
  <c r="Y2590" i="18"/>
  <c r="Z2589" i="18"/>
  <c r="AT1701" i="18"/>
  <c r="AU1700" i="18"/>
  <c r="O2175" i="18"/>
  <c r="P2174" i="18"/>
  <c r="AJ1465" i="18"/>
  <c r="AK1464" i="18"/>
  <c r="AK3002" i="18"/>
  <c r="AJ3003" i="18"/>
  <c r="Y1701" i="18"/>
  <c r="Z1700" i="18"/>
  <c r="Y3654" i="18"/>
  <c r="Z3653" i="18"/>
  <c r="Y3003" i="18"/>
  <c r="Z3002" i="18"/>
  <c r="O694" i="18"/>
  <c r="P693" i="18"/>
  <c r="O2234" i="18"/>
  <c r="P2233" i="18"/>
  <c r="BC814" i="18"/>
  <c r="BD813" i="18"/>
  <c r="AJ2708" i="18"/>
  <c r="AK2707" i="18"/>
  <c r="AJ458" i="18"/>
  <c r="AK457" i="18"/>
  <c r="AK3594" i="18"/>
  <c r="AJ3595" i="18"/>
  <c r="P103" i="18"/>
  <c r="O104" i="18"/>
  <c r="Y222" i="18"/>
  <c r="Z221" i="18"/>
  <c r="AJ2590" i="18"/>
  <c r="AK2589" i="18"/>
  <c r="O2470" i="18"/>
  <c r="P2469" i="18"/>
  <c r="Y458" i="18"/>
  <c r="Z457" i="18"/>
  <c r="AJ991" i="18"/>
  <c r="AK990" i="18"/>
  <c r="E2708" i="18"/>
  <c r="F2707" i="18"/>
  <c r="AK2766" i="18"/>
  <c r="AJ2767" i="18"/>
  <c r="O163" i="18"/>
  <c r="P162" i="18"/>
  <c r="O1939" i="18"/>
  <c r="P1938" i="18"/>
  <c r="AJ755" i="18"/>
  <c r="AK754" i="18"/>
  <c r="O2057" i="18"/>
  <c r="P2056" i="18"/>
  <c r="Y1286" i="18"/>
  <c r="Z1285" i="18"/>
  <c r="E3359" i="18"/>
  <c r="F3358" i="18"/>
  <c r="E576" i="18"/>
  <c r="F575" i="18"/>
  <c r="Y3359" i="18"/>
  <c r="Z3358" i="18"/>
  <c r="E1406" i="18"/>
  <c r="F1405" i="18"/>
  <c r="AK1346" i="18"/>
  <c r="AJ1347" i="18"/>
  <c r="O1760" i="18"/>
  <c r="P1759" i="18"/>
  <c r="AK2943" i="18"/>
  <c r="AJ2944" i="18"/>
  <c r="AT1939" i="18"/>
  <c r="AU1938" i="18"/>
  <c r="BC1760" i="18"/>
  <c r="BD1759" i="18"/>
  <c r="Y1760" i="18"/>
  <c r="Z1759" i="18"/>
  <c r="BC1701" i="18"/>
  <c r="BD1700" i="18"/>
  <c r="AT222" i="18"/>
  <c r="AU221" i="18"/>
  <c r="AT1878" i="18"/>
  <c r="AU1877" i="18"/>
  <c r="BC2293" i="18"/>
  <c r="BD2292" i="18"/>
  <c r="O814" i="18"/>
  <c r="P813" i="18"/>
  <c r="F3181" i="18"/>
  <c r="E3182" i="18"/>
  <c r="AK3122" i="18"/>
  <c r="AJ3123" i="18"/>
  <c r="AT3654" i="18"/>
  <c r="AU3653" i="18"/>
  <c r="Y2531" i="18"/>
  <c r="Z2530" i="18"/>
  <c r="Z339" i="18"/>
  <c r="Y340" i="18"/>
  <c r="E3595" i="18"/>
  <c r="F3594" i="18"/>
  <c r="Y635" i="18"/>
  <c r="Z634" i="18"/>
  <c r="AT340" i="18"/>
  <c r="AU339" i="18"/>
  <c r="AK1049" i="18"/>
  <c r="AJ1050" i="18"/>
  <c r="O2944" i="18"/>
  <c r="P2943" i="18"/>
  <c r="AT991" i="18"/>
  <c r="AU990" i="18"/>
  <c r="P1582" i="18"/>
  <c r="O1583" i="18"/>
  <c r="BC340" i="18"/>
  <c r="BD339" i="18"/>
  <c r="AJ2826" i="18"/>
  <c r="AK2825" i="18"/>
  <c r="AJ3359" i="18"/>
  <c r="AK3358" i="18"/>
  <c r="AU517" i="18"/>
  <c r="AV516" i="18"/>
  <c r="P575" i="18"/>
  <c r="O576" i="18"/>
  <c r="O1701" i="18"/>
  <c r="P1700" i="18"/>
  <c r="O2767" i="18"/>
  <c r="P2766" i="18"/>
  <c r="P3535" i="18"/>
  <c r="O3536" i="18"/>
  <c r="BC1050" i="18"/>
  <c r="BD1049" i="18"/>
  <c r="BD2351" i="18"/>
  <c r="BC2352" i="18"/>
  <c r="BC3595" i="18"/>
  <c r="BD3594" i="18"/>
  <c r="AJ1939" i="18"/>
  <c r="AK1938" i="18"/>
  <c r="F3061" i="18"/>
  <c r="E3062" i="18"/>
  <c r="P457" i="18"/>
  <c r="O458" i="18"/>
  <c r="O3595" i="18"/>
  <c r="P3594" i="18"/>
  <c r="Y2116" i="18"/>
  <c r="Z2115" i="18"/>
  <c r="O1642" i="18"/>
  <c r="P1641" i="18"/>
  <c r="O3418" i="18"/>
  <c r="P3417" i="18"/>
  <c r="AJ517" i="18"/>
  <c r="AK516" i="18"/>
  <c r="F2233" i="18"/>
  <c r="E2234" i="18"/>
  <c r="E694" i="18"/>
  <c r="F693" i="18"/>
  <c r="Y694" i="18"/>
  <c r="Z693" i="18"/>
  <c r="Z1938" i="18"/>
  <c r="Y1939" i="18"/>
  <c r="E2531" i="18"/>
  <c r="F2530" i="18"/>
  <c r="AJ2352" i="18"/>
  <c r="AK2351" i="18"/>
  <c r="AT104" i="18"/>
  <c r="AU103" i="18"/>
  <c r="BC991" i="18"/>
  <c r="BD990" i="18"/>
  <c r="Y1406" i="18"/>
  <c r="Z1405" i="18"/>
  <c r="Y3418" i="18"/>
  <c r="Z3417" i="18"/>
  <c r="O1286" i="18"/>
  <c r="P1285" i="18"/>
  <c r="O2293" i="18"/>
  <c r="P2292" i="18"/>
  <c r="BD221" i="18"/>
  <c r="BC222" i="18"/>
  <c r="E1819" i="18"/>
  <c r="F1818" i="18"/>
  <c r="AJ3062" i="18"/>
  <c r="AK3061" i="18"/>
  <c r="Y1878" i="18"/>
  <c r="Z1877" i="18"/>
  <c r="BC1227" i="18"/>
  <c r="BD1226" i="18"/>
  <c r="AT3300" i="18"/>
  <c r="AU3299" i="18"/>
  <c r="AJ1701" i="18"/>
  <c r="AK1700" i="18"/>
  <c r="AT1524" i="18"/>
  <c r="AU1523" i="18"/>
  <c r="AJ3654" i="18"/>
  <c r="AK3653" i="18"/>
  <c r="E1286" i="18"/>
  <c r="F1285" i="18"/>
  <c r="AT3418" i="18"/>
  <c r="AU3417" i="18"/>
  <c r="BC3182" i="18"/>
  <c r="BD3181" i="18"/>
  <c r="AT873" i="18"/>
  <c r="AU872" i="18"/>
  <c r="Y932" i="18"/>
  <c r="Z931" i="18"/>
  <c r="Y163" i="18"/>
  <c r="Z162" i="18"/>
  <c r="BC2470" i="18"/>
  <c r="BD2469" i="18"/>
  <c r="F1227" i="18"/>
  <c r="G1226" i="18"/>
  <c r="BC2649" i="18"/>
  <c r="BD2648" i="18"/>
  <c r="E340" i="18"/>
  <c r="F339" i="18"/>
  <c r="E3123" i="18"/>
  <c r="F3122" i="18"/>
  <c r="AT3003" i="18"/>
  <c r="AU3002" i="18"/>
  <c r="E281" i="18"/>
  <c r="F280" i="18"/>
  <c r="AT694" i="18"/>
  <c r="AU693" i="18"/>
  <c r="O755" i="18"/>
  <c r="P754" i="18"/>
  <c r="BC1286" i="18"/>
  <c r="BD1285" i="18"/>
  <c r="BC281" i="18"/>
  <c r="BD280" i="18"/>
  <c r="AT932" i="18"/>
  <c r="AU931" i="18"/>
  <c r="AT2826" i="18"/>
  <c r="AU2825" i="18"/>
  <c r="AT2590" i="18"/>
  <c r="AU2589" i="18"/>
  <c r="Z2825" i="18"/>
  <c r="Y2826" i="18"/>
  <c r="O399" i="18"/>
  <c r="P398" i="18"/>
  <c r="Z2174" i="18"/>
  <c r="Y2175" i="18"/>
  <c r="BC3477" i="18"/>
  <c r="BD3476" i="18"/>
  <c r="O2708" i="18"/>
  <c r="P2707" i="18"/>
  <c r="BC163" i="18"/>
  <c r="BD162" i="18"/>
  <c r="BC2531" i="18"/>
  <c r="BD2530" i="18"/>
  <c r="O1465" i="18"/>
  <c r="P1464" i="18"/>
  <c r="F3002" i="18"/>
  <c r="E3003" i="18"/>
  <c r="BD2056" i="18"/>
  <c r="BC2057" i="18"/>
  <c r="E1168" i="18"/>
  <c r="F1167" i="18"/>
  <c r="E2057" i="18"/>
  <c r="F2056" i="18"/>
  <c r="O222" i="18"/>
  <c r="P221" i="18"/>
  <c r="AU2292" i="18"/>
  <c r="AT2293" i="18"/>
  <c r="E3241" i="18"/>
  <c r="F3240" i="18"/>
  <c r="E222" i="18"/>
  <c r="F221" i="18"/>
  <c r="E814" i="18"/>
  <c r="F813" i="18"/>
  <c r="AJ2293" i="18"/>
  <c r="AK2292" i="18"/>
  <c r="E1109" i="18"/>
  <c r="F1108" i="18"/>
  <c r="O3182" i="18"/>
  <c r="P3181" i="18"/>
  <c r="E2649" i="18"/>
  <c r="F2648" i="18"/>
  <c r="AT2885" i="18"/>
  <c r="AU2884" i="18"/>
  <c r="O1168" i="18"/>
  <c r="P1167" i="18"/>
  <c r="O3241" i="18"/>
  <c r="P3240" i="18"/>
  <c r="BC635" i="18"/>
  <c r="BD634" i="18"/>
  <c r="AJ1227" i="18"/>
  <c r="AK1226" i="18"/>
  <c r="AT2470" i="18"/>
  <c r="AU2469" i="18"/>
  <c r="Y1583" i="18"/>
  <c r="Z1582" i="18"/>
  <c r="AT3536" i="18"/>
  <c r="AU3535" i="18"/>
  <c r="BC2234" i="18"/>
  <c r="BD2233" i="18"/>
  <c r="AK280" i="18"/>
  <c r="AJ281" i="18"/>
  <c r="E1760" i="18"/>
  <c r="F1759" i="18"/>
  <c r="AT1227" i="18"/>
  <c r="AU1226" i="18"/>
  <c r="E104" i="18"/>
  <c r="F103" i="18"/>
  <c r="BC2944" i="18"/>
  <c r="BD2943" i="18"/>
  <c r="AT163" i="18"/>
  <c r="AU162" i="18"/>
  <c r="O873" i="18"/>
  <c r="P872" i="18"/>
  <c r="Y2708" i="18"/>
  <c r="Z2707" i="18"/>
  <c r="AJ576" i="18"/>
  <c r="AK575" i="18"/>
  <c r="O1227" i="18"/>
  <c r="P1226" i="18"/>
  <c r="O3062" i="18"/>
  <c r="P3061" i="18"/>
  <c r="BC104" i="18"/>
  <c r="BD103" i="18"/>
  <c r="BC3123" i="18"/>
  <c r="BD3122" i="18"/>
  <c r="AJ1998" i="18"/>
  <c r="AK1997" i="18"/>
  <c r="AT2352" i="18"/>
  <c r="AU2351" i="18"/>
  <c r="Y3536" i="18"/>
  <c r="Z3535" i="18"/>
  <c r="AU1285" i="18"/>
  <c r="AT1286" i="18"/>
  <c r="AJ3300" i="18"/>
  <c r="AK3299" i="18"/>
  <c r="AJ3241" i="18"/>
  <c r="AK3240" i="18"/>
  <c r="Y1168" i="18"/>
  <c r="Z1167" i="18"/>
  <c r="Y2470" i="18"/>
  <c r="Z2469" i="18"/>
  <c r="F1938" i="18"/>
  <c r="E1939" i="18"/>
  <c r="AT1168" i="18"/>
  <c r="AU1167" i="18"/>
  <c r="F2469" i="18"/>
  <c r="E2470" i="18"/>
  <c r="AT1347" i="18"/>
  <c r="AU1346" i="18"/>
  <c r="Y3241" i="18"/>
  <c r="Z3240" i="18"/>
  <c r="AJ2470" i="18"/>
  <c r="AK2469" i="18"/>
  <c r="Y3477" i="18"/>
  <c r="Z3476" i="18"/>
  <c r="E399" i="18"/>
  <c r="F398" i="18"/>
  <c r="E3418" i="18"/>
  <c r="F3417" i="18"/>
  <c r="Y1642" i="18"/>
  <c r="Z1641" i="18"/>
  <c r="AT2175" i="18"/>
  <c r="AU2174" i="18"/>
  <c r="BC458" i="18"/>
  <c r="BD457" i="18"/>
  <c r="BC932" i="18"/>
  <c r="BD931" i="18"/>
  <c r="BC3300" i="18"/>
  <c r="BD3299" i="18"/>
  <c r="P1049" i="18"/>
  <c r="O1050" i="18"/>
  <c r="E2885" i="18"/>
  <c r="F2884" i="18"/>
  <c r="E1050" i="18"/>
  <c r="F1049" i="18"/>
  <c r="BC1406" i="18"/>
  <c r="BD1405" i="18"/>
  <c r="O2649" i="18"/>
  <c r="P2648" i="18"/>
  <c r="BC517" i="18"/>
  <c r="BD516" i="18"/>
  <c r="F755" i="18"/>
  <c r="G754" i="18"/>
  <c r="E2944" i="18"/>
  <c r="F2943" i="18"/>
  <c r="BC1524" i="18"/>
  <c r="BD1523" i="18"/>
  <c r="E2116" i="18"/>
  <c r="F2115" i="18"/>
  <c r="AT1465" i="18"/>
  <c r="AU1464" i="18"/>
  <c r="O1998" i="18"/>
  <c r="P1997" i="18"/>
  <c r="E2767" i="18"/>
  <c r="F2766" i="18"/>
  <c r="Y399" i="18"/>
  <c r="Z398" i="18"/>
  <c r="E163" i="18"/>
  <c r="F162" i="18"/>
  <c r="O2411" i="18"/>
  <c r="P2410" i="18"/>
  <c r="BC3654" i="18"/>
  <c r="BD3653" i="18"/>
  <c r="AJ3477" i="18"/>
  <c r="AK3476" i="18"/>
  <c r="Y517" i="18"/>
  <c r="Z516" i="18"/>
  <c r="Y2649" i="18"/>
  <c r="Z2648" i="18"/>
  <c r="F990" i="18"/>
  <c r="E991" i="18"/>
  <c r="AJ1524" i="18"/>
  <c r="AK1523" i="18"/>
  <c r="AT3595" i="18"/>
  <c r="AU3594" i="18"/>
  <c r="O3300" i="18"/>
  <c r="P3299" i="18"/>
  <c r="BC1998" i="18"/>
  <c r="BD1997" i="18"/>
  <c r="BC3241" i="18"/>
  <c r="BD3240" i="18"/>
  <c r="AK1818" i="18"/>
  <c r="AJ1819" i="18"/>
  <c r="AT755" i="18"/>
  <c r="AU754" i="18"/>
  <c r="Y1819" i="18"/>
  <c r="Z1818" i="18"/>
  <c r="AJ2531" i="18"/>
  <c r="AK2530" i="18"/>
  <c r="BC2826" i="18"/>
  <c r="BD2825" i="18"/>
  <c r="F1700" i="18"/>
  <c r="E1701" i="18"/>
  <c r="Y281" i="18"/>
  <c r="Z280" i="18"/>
  <c r="Y1998" i="18"/>
  <c r="Z1997" i="18"/>
  <c r="BC3003" i="18"/>
  <c r="BD3002" i="18"/>
  <c r="V13" i="18"/>
  <c r="X12" i="18"/>
  <c r="T12" i="18"/>
  <c r="V11" i="18"/>
  <c r="X10" i="18"/>
  <c r="T10" i="18"/>
  <c r="V9" i="18"/>
  <c r="X8" i="18"/>
  <c r="T8" i="18"/>
  <c r="U13" i="18"/>
  <c r="W12" i="18"/>
  <c r="S12" i="18"/>
  <c r="U11" i="18"/>
  <c r="W10" i="18"/>
  <c r="S10" i="18"/>
  <c r="U9" i="18"/>
  <c r="W8" i="18"/>
  <c r="S8" i="18"/>
  <c r="W13" i="18"/>
  <c r="S13" i="18"/>
  <c r="U12" i="18"/>
  <c r="W11" i="18"/>
  <c r="S11" i="18"/>
  <c r="U10" i="18"/>
  <c r="W9" i="18"/>
  <c r="S9" i="18"/>
  <c r="U8" i="18"/>
  <c r="X13" i="18"/>
  <c r="T11" i="18"/>
  <c r="V8" i="18"/>
  <c r="T13" i="18"/>
  <c r="V10" i="18"/>
  <c r="X11" i="18"/>
  <c r="T9" i="18"/>
  <c r="X9" i="18"/>
  <c r="V12" i="18"/>
  <c r="AT399" i="18"/>
  <c r="AU398" i="18"/>
  <c r="E635" i="18"/>
  <c r="F634" i="18"/>
  <c r="AJ3418" i="18"/>
  <c r="AK3417" i="18"/>
  <c r="AT1406" i="18"/>
  <c r="AU1405" i="18"/>
  <c r="AJ2411" i="18"/>
  <c r="AK2410" i="18"/>
  <c r="O635" i="18"/>
  <c r="P634" i="18"/>
  <c r="BC576" i="18"/>
  <c r="BD575" i="18"/>
  <c r="BC3359" i="18"/>
  <c r="BD3358" i="18"/>
  <c r="O3359" i="18"/>
  <c r="P3358" i="18"/>
  <c r="AJ2649" i="18"/>
  <c r="AK2648" i="18"/>
  <c r="AJ222" i="18"/>
  <c r="AK221" i="18"/>
  <c r="AT2057" i="18"/>
  <c r="AU2056" i="18"/>
  <c r="E2175" i="18"/>
  <c r="F2174" i="18"/>
  <c r="BC1465" i="18"/>
  <c r="BD1464" i="18"/>
  <c r="AT3241" i="18"/>
  <c r="AU3240" i="18"/>
  <c r="E1878" i="18"/>
  <c r="F1877" i="18"/>
  <c r="AJ1878" i="18"/>
  <c r="AK1877" i="18"/>
  <c r="Z1226" i="18"/>
  <c r="Y1227" i="18"/>
  <c r="Z2233" i="18"/>
  <c r="Y2234" i="18"/>
  <c r="Y3300" i="18"/>
  <c r="Z3299" i="18"/>
  <c r="E2411" i="18"/>
  <c r="F2410" i="18"/>
  <c r="AT635" i="18"/>
  <c r="AU634" i="18"/>
  <c r="AK2115" i="18"/>
  <c r="AJ2116" i="18"/>
  <c r="AK634" i="18"/>
  <c r="AJ635" i="18"/>
  <c r="O2826" i="18"/>
  <c r="P2825" i="18"/>
  <c r="P339" i="18"/>
  <c r="O340" i="18"/>
  <c r="O2590" i="18"/>
  <c r="P2589" i="18"/>
  <c r="O3654" i="18"/>
  <c r="P3653" i="18"/>
  <c r="BC1642" i="18"/>
  <c r="BD1641" i="18"/>
  <c r="BC2116" i="18"/>
  <c r="BD2115" i="18"/>
  <c r="AU1997" i="18"/>
  <c r="AT1998" i="18"/>
  <c r="AJ932" i="18"/>
  <c r="AK931" i="18"/>
  <c r="Y2057" i="18"/>
  <c r="Z2056" i="18"/>
  <c r="P280" i="18"/>
  <c r="O281" i="18"/>
  <c r="O3123" i="18"/>
  <c r="P3122" i="18"/>
  <c r="BC2708" i="18"/>
  <c r="BD2707" i="18"/>
  <c r="Y3062" i="18"/>
  <c r="Z3061" i="18"/>
  <c r="AJ1286" i="18"/>
  <c r="AK1285" i="18"/>
  <c r="AK2884" i="18"/>
  <c r="AJ2885" i="18"/>
  <c r="O2116" i="18"/>
  <c r="P2115" i="18"/>
  <c r="P2884" i="18"/>
  <c r="O2885" i="18"/>
  <c r="BD1818" i="18"/>
  <c r="BC1819" i="18"/>
  <c r="BC2767" i="18"/>
  <c r="BD2766" i="18"/>
  <c r="AT2708" i="18"/>
  <c r="AU2707" i="18"/>
  <c r="E932" i="18"/>
  <c r="F931" i="18"/>
  <c r="Y873" i="18"/>
  <c r="Z872" i="18"/>
  <c r="O2531" i="18"/>
  <c r="P2530" i="18"/>
  <c r="BC1347" i="18"/>
  <c r="BD1346" i="18"/>
  <c r="AJ104" i="18"/>
  <c r="AK103" i="18"/>
  <c r="Y104" i="18"/>
  <c r="Z103" i="18"/>
  <c r="Y2885" i="18"/>
  <c r="Z2884" i="18"/>
  <c r="AT1583" i="18"/>
  <c r="AU1582" i="18"/>
  <c r="P2351" i="18"/>
  <c r="O2352" i="18"/>
  <c r="E2352" i="18"/>
  <c r="F2351" i="18"/>
  <c r="Y3123" i="18"/>
  <c r="Z3122" i="18"/>
  <c r="Y1524" i="18"/>
  <c r="Z1523" i="18"/>
  <c r="O1878" i="18"/>
  <c r="P1877" i="18"/>
  <c r="AT3062" i="18"/>
  <c r="AU3061" i="18"/>
  <c r="Y1465" i="18"/>
  <c r="Z1464" i="18"/>
  <c r="Y2293" i="18"/>
  <c r="Z2292" i="18"/>
  <c r="Y3182" i="18"/>
  <c r="Z3181" i="18"/>
  <c r="F3653" i="18"/>
  <c r="E3654" i="18"/>
  <c r="AJ2057" i="18"/>
  <c r="AK2056" i="18"/>
  <c r="AT1109" i="18"/>
  <c r="AU1108" i="18"/>
  <c r="E2826" i="18"/>
  <c r="F2825" i="18"/>
  <c r="BC2590" i="18"/>
  <c r="BD2589" i="18"/>
  <c r="E3477" i="18"/>
  <c r="F3476" i="18"/>
  <c r="Y814" i="18"/>
  <c r="Z813" i="18"/>
  <c r="Y2411" i="18"/>
  <c r="Z2410" i="18"/>
  <c r="E1642" i="18"/>
  <c r="F1641" i="18"/>
  <c r="O932" i="18"/>
  <c r="P931" i="18"/>
  <c r="O3003" i="18"/>
  <c r="P3002" i="18"/>
  <c r="BC694" i="18"/>
  <c r="BD693" i="18"/>
  <c r="BC1583" i="18"/>
  <c r="BD1582" i="18"/>
  <c r="BC3536" i="18"/>
  <c r="BD3535" i="18"/>
  <c r="AJ1760" i="18"/>
  <c r="AK1759" i="18"/>
  <c r="AT2531" i="18"/>
  <c r="AU2530" i="18"/>
  <c r="BC1878" i="18"/>
  <c r="BD1877" i="18"/>
  <c r="Y2352" i="18"/>
  <c r="Z2351" i="18"/>
  <c r="P990" i="18"/>
  <c r="O991" i="18"/>
  <c r="AT458" i="18" l="1"/>
  <c r="AU1818" i="18"/>
  <c r="AV1818" i="18" s="1"/>
  <c r="AU814" i="18"/>
  <c r="AT3477" i="18"/>
  <c r="AJ1406" i="18"/>
  <c r="AT281" i="18"/>
  <c r="AK2233" i="18"/>
  <c r="AL2233" i="18" s="1"/>
  <c r="AT2767" i="18"/>
  <c r="AU2233" i="18"/>
  <c r="AV2233" i="18" s="1"/>
  <c r="AT1760" i="18"/>
  <c r="AU3358" i="18"/>
  <c r="AV3358" i="18" s="1"/>
  <c r="AU2115" i="18"/>
  <c r="AU2116" i="18" s="1"/>
  <c r="AJ2175" i="18"/>
  <c r="AJ3182" i="18"/>
  <c r="AK872" i="18"/>
  <c r="AK873" i="18" s="1"/>
  <c r="AT2649" i="18"/>
  <c r="AK813" i="18"/>
  <c r="AK814" i="18" s="1"/>
  <c r="AK1167" i="18"/>
  <c r="AK1168" i="18" s="1"/>
  <c r="AJ3536" i="18"/>
  <c r="AK1641" i="18"/>
  <c r="AK1642" i="18" s="1"/>
  <c r="AK162" i="18"/>
  <c r="AJ163" i="18"/>
  <c r="P991" i="18"/>
  <c r="Q990" i="18"/>
  <c r="P2352" i="18"/>
  <c r="Q2351" i="18"/>
  <c r="Q2884" i="18"/>
  <c r="P2885" i="18"/>
  <c r="AU1998" i="18"/>
  <c r="AV1997" i="18"/>
  <c r="P340" i="18"/>
  <c r="Q339" i="18"/>
  <c r="AK635" i="18"/>
  <c r="AL634" i="18"/>
  <c r="AA280" i="18"/>
  <c r="Z281" i="18"/>
  <c r="Z1819" i="18"/>
  <c r="AA1818" i="18"/>
  <c r="Z399" i="18"/>
  <c r="AA398" i="18"/>
  <c r="F2944" i="18"/>
  <c r="G2943" i="18"/>
  <c r="G2884" i="18"/>
  <c r="F2885" i="18"/>
  <c r="BD458" i="18"/>
  <c r="BE457" i="18"/>
  <c r="Z1642" i="18"/>
  <c r="AA1641" i="18"/>
  <c r="G398" i="18"/>
  <c r="F399" i="18"/>
  <c r="AL2469" i="18"/>
  <c r="AK2470" i="18"/>
  <c r="AV1346" i="18"/>
  <c r="AU1347" i="18"/>
  <c r="BD2944" i="18"/>
  <c r="BE2943" i="18"/>
  <c r="BD3477" i="18"/>
  <c r="BE3476" i="18"/>
  <c r="Z2826" i="18"/>
  <c r="AA2825" i="18"/>
  <c r="AU3003" i="18"/>
  <c r="AV3002" i="18"/>
  <c r="G1227" i="18"/>
  <c r="H1226" i="18"/>
  <c r="Z2352" i="18"/>
  <c r="AA2351" i="18"/>
  <c r="AV1759" i="18"/>
  <c r="AU1760" i="18"/>
  <c r="P1878" i="18"/>
  <c r="Q1877" i="18"/>
  <c r="F2352" i="18"/>
  <c r="G2351" i="18"/>
  <c r="AV1582" i="18"/>
  <c r="AU1583" i="18"/>
  <c r="AK2175" i="18"/>
  <c r="AL2174" i="18"/>
  <c r="P2531" i="18"/>
  <c r="Q2530" i="18"/>
  <c r="AU2708" i="18"/>
  <c r="AV2707" i="18"/>
  <c r="AK1286" i="18"/>
  <c r="AL1285" i="18"/>
  <c r="BE1641" i="18"/>
  <c r="BD1642" i="18"/>
  <c r="Q2825" i="18"/>
  <c r="P2826" i="18"/>
  <c r="F2411" i="18"/>
  <c r="G2410" i="18"/>
  <c r="AK1878" i="18"/>
  <c r="AL1877" i="18"/>
  <c r="AU3241" i="18"/>
  <c r="AV3240" i="18"/>
  <c r="AK2649" i="18"/>
  <c r="AL2648" i="18"/>
  <c r="BD3359" i="18"/>
  <c r="BE3358" i="18"/>
  <c r="AU1406" i="18"/>
  <c r="AV1405" i="18"/>
  <c r="F635" i="18"/>
  <c r="G634" i="18"/>
  <c r="AK1819" i="18"/>
  <c r="AL1818" i="18"/>
  <c r="G2469" i="18"/>
  <c r="F2470" i="18"/>
  <c r="AK281" i="18"/>
  <c r="AL280" i="18"/>
  <c r="F3654" i="18"/>
  <c r="G3653" i="18"/>
  <c r="BD1819" i="18"/>
  <c r="BE1818" i="18"/>
  <c r="AK2116" i="18"/>
  <c r="AL2115" i="18"/>
  <c r="Z2234" i="18"/>
  <c r="AA2233" i="18"/>
  <c r="BD1878" i="18"/>
  <c r="BE1877" i="18"/>
  <c r="BD3536" i="18"/>
  <c r="BE3535" i="18"/>
  <c r="BD694" i="18"/>
  <c r="BE693" i="18"/>
  <c r="P932" i="18"/>
  <c r="Q931" i="18"/>
  <c r="F1642" i="18"/>
  <c r="G1641" i="18"/>
  <c r="Z814" i="18"/>
  <c r="AA813" i="18"/>
  <c r="BD2590" i="18"/>
  <c r="BE2589" i="18"/>
  <c r="F2826" i="18"/>
  <c r="G2825" i="18"/>
  <c r="AK2057" i="18"/>
  <c r="AL2056" i="18"/>
  <c r="Z3182" i="18"/>
  <c r="AA3181" i="18"/>
  <c r="AA1464" i="18"/>
  <c r="Z1465" i="18"/>
  <c r="AU3062" i="18"/>
  <c r="AV3061" i="18"/>
  <c r="AA1523" i="18"/>
  <c r="Z1524" i="18"/>
  <c r="AA2884" i="18"/>
  <c r="Z2885" i="18"/>
  <c r="AK104" i="18"/>
  <c r="AL103" i="18"/>
  <c r="BE1346" i="18"/>
  <c r="BD1347" i="18"/>
  <c r="G931" i="18"/>
  <c r="F932" i="18"/>
  <c r="BD2767" i="18"/>
  <c r="BE2766" i="18"/>
  <c r="Z3062" i="18"/>
  <c r="AA3061" i="18"/>
  <c r="P3123" i="18"/>
  <c r="Q3122" i="18"/>
  <c r="Z2057" i="18"/>
  <c r="AA2056" i="18"/>
  <c r="BD2116" i="18"/>
  <c r="BE2115" i="18"/>
  <c r="P3654" i="18"/>
  <c r="Q3653" i="18"/>
  <c r="AU635" i="18"/>
  <c r="AV634" i="18"/>
  <c r="Z3300" i="18"/>
  <c r="AA3299" i="18"/>
  <c r="F1878" i="18"/>
  <c r="G1877" i="18"/>
  <c r="BD1465" i="18"/>
  <c r="BE1464" i="18"/>
  <c r="AU2057" i="18"/>
  <c r="AV2056" i="18"/>
  <c r="P3359" i="18"/>
  <c r="Q3358" i="18"/>
  <c r="BD576" i="18"/>
  <c r="BE575" i="18"/>
  <c r="AL2410" i="18"/>
  <c r="AK2411" i="18"/>
  <c r="AK3418" i="18"/>
  <c r="AL3417" i="18"/>
  <c r="AU399" i="18"/>
  <c r="AV398" i="18"/>
  <c r="F1701" i="18"/>
  <c r="G1700" i="18"/>
  <c r="AU3595" i="18"/>
  <c r="AV3594" i="18"/>
  <c r="AA2648" i="18"/>
  <c r="Z2649" i="18"/>
  <c r="AK3477" i="18"/>
  <c r="AL3476" i="18"/>
  <c r="P2411" i="18"/>
  <c r="Q2410" i="18"/>
  <c r="P1050" i="18"/>
  <c r="Q1049" i="18"/>
  <c r="F1939" i="18"/>
  <c r="G1938" i="18"/>
  <c r="AU2293" i="18"/>
  <c r="AV2292" i="18"/>
  <c r="BD2057" i="18"/>
  <c r="BE2056" i="18"/>
  <c r="Z2175" i="18"/>
  <c r="AA2174" i="18"/>
  <c r="AU2826" i="18"/>
  <c r="AV2825" i="18"/>
  <c r="BD222" i="18"/>
  <c r="BE221" i="18"/>
  <c r="Z1406" i="18"/>
  <c r="AA1405" i="18"/>
  <c r="Z1939" i="18"/>
  <c r="AA1938" i="18"/>
  <c r="P458" i="18"/>
  <c r="Q457" i="18"/>
  <c r="BD2352" i="18"/>
  <c r="BE2351" i="18"/>
  <c r="P3536" i="18"/>
  <c r="Q3535" i="18"/>
  <c r="P1583" i="18"/>
  <c r="Q1582" i="18"/>
  <c r="AK1050" i="18"/>
  <c r="AL1049" i="18"/>
  <c r="Z340" i="18"/>
  <c r="AA339" i="18"/>
  <c r="AK1347" i="18"/>
  <c r="AL1346" i="18"/>
  <c r="G1405" i="18"/>
  <c r="F1406" i="18"/>
  <c r="F576" i="18"/>
  <c r="G575" i="18"/>
  <c r="Z1286" i="18"/>
  <c r="AA1285" i="18"/>
  <c r="AU3477" i="18"/>
  <c r="AV3476" i="18"/>
  <c r="P163" i="18"/>
  <c r="Q162" i="18"/>
  <c r="F2708" i="18"/>
  <c r="G2707" i="18"/>
  <c r="Q2469" i="18"/>
  <c r="P2470" i="18"/>
  <c r="Z222" i="18"/>
  <c r="AA221" i="18"/>
  <c r="AK2708" i="18"/>
  <c r="AL2707" i="18"/>
  <c r="P2234" i="18"/>
  <c r="Q2233" i="18"/>
  <c r="Z3003" i="18"/>
  <c r="AA3002" i="18"/>
  <c r="Z1701" i="18"/>
  <c r="AA1700" i="18"/>
  <c r="AL1464" i="18"/>
  <c r="AK1465" i="18"/>
  <c r="AV457" i="18"/>
  <c r="AU458" i="18"/>
  <c r="Z2590" i="18"/>
  <c r="AA2589" i="18"/>
  <c r="AU2411" i="18"/>
  <c r="AV2410" i="18"/>
  <c r="AV575" i="18"/>
  <c r="AU576" i="18"/>
  <c r="BD2175" i="18"/>
  <c r="BE2174" i="18"/>
  <c r="G2292" i="18"/>
  <c r="F2293" i="18"/>
  <c r="AU2767" i="18"/>
  <c r="AV2766" i="18"/>
  <c r="F1998" i="18"/>
  <c r="G1997" i="18"/>
  <c r="AA990" i="18"/>
  <c r="Z991" i="18"/>
  <c r="AU1642" i="18"/>
  <c r="AV1641" i="18"/>
  <c r="AU3123" i="18"/>
  <c r="AV3122" i="18"/>
  <c r="Q3476" i="18"/>
  <c r="P3477" i="18"/>
  <c r="AU3182" i="18"/>
  <c r="AV3181" i="18"/>
  <c r="Z576" i="18"/>
  <c r="AA575" i="18"/>
  <c r="G1523" i="18"/>
  <c r="F1524" i="18"/>
  <c r="F1583" i="18"/>
  <c r="G1582" i="18"/>
  <c r="BD755" i="18"/>
  <c r="BE754" i="18"/>
  <c r="AK1109" i="18"/>
  <c r="AL1108" i="18"/>
  <c r="F1347" i="18"/>
  <c r="G1346" i="18"/>
  <c r="BD2885" i="18"/>
  <c r="BE2884" i="18"/>
  <c r="Z1227" i="18"/>
  <c r="AA1226" i="18"/>
  <c r="BE2825" i="18"/>
  <c r="BD2826" i="18"/>
  <c r="BD1998" i="18"/>
  <c r="BE1997" i="18"/>
  <c r="F2116" i="18"/>
  <c r="G2115" i="18"/>
  <c r="BE1405" i="18"/>
  <c r="BD1406" i="18"/>
  <c r="AK3241" i="18"/>
  <c r="AL3240" i="18"/>
  <c r="BD3123" i="18"/>
  <c r="BE3122" i="18"/>
  <c r="P873" i="18"/>
  <c r="Q872" i="18"/>
  <c r="AU1227" i="18"/>
  <c r="AV1226" i="18"/>
  <c r="AV3535" i="18"/>
  <c r="AU3536" i="18"/>
  <c r="AU2470" i="18"/>
  <c r="AV2469" i="18"/>
  <c r="BE634" i="18"/>
  <c r="BD635" i="18"/>
  <c r="Q1167" i="18"/>
  <c r="P1168" i="18"/>
  <c r="G2648" i="18"/>
  <c r="F2649" i="18"/>
  <c r="F1109" i="18"/>
  <c r="G1108" i="18"/>
  <c r="F814" i="18"/>
  <c r="G813" i="18"/>
  <c r="F3241" i="18"/>
  <c r="G3240" i="18"/>
  <c r="P222" i="18"/>
  <c r="Q221" i="18"/>
  <c r="F1168" i="18"/>
  <c r="G1167" i="18"/>
  <c r="AK1406" i="18"/>
  <c r="AL1405" i="18"/>
  <c r="BE162" i="18"/>
  <c r="BD163" i="18"/>
  <c r="BD1286" i="18"/>
  <c r="BE1285" i="18"/>
  <c r="AU694" i="18"/>
  <c r="AV693" i="18"/>
  <c r="F340" i="18"/>
  <c r="G339" i="18"/>
  <c r="AU873" i="18"/>
  <c r="AV872" i="18"/>
  <c r="AU3418" i="18"/>
  <c r="AV3417" i="18"/>
  <c r="AL3653" i="18"/>
  <c r="AK3654" i="18"/>
  <c r="AL1700" i="18"/>
  <c r="AK1701" i="18"/>
  <c r="BD1227" i="18"/>
  <c r="BE1226" i="18"/>
  <c r="AL3061" i="18"/>
  <c r="AK3062" i="18"/>
  <c r="AK3536" i="18"/>
  <c r="AL3535" i="18"/>
  <c r="P2293" i="18"/>
  <c r="Q2292" i="18"/>
  <c r="AK2352" i="18"/>
  <c r="AL2351" i="18"/>
  <c r="F2531" i="18"/>
  <c r="G2530" i="18"/>
  <c r="Z694" i="18"/>
  <c r="AA693" i="18"/>
  <c r="Q3417" i="18"/>
  <c r="P3418" i="18"/>
  <c r="P3595" i="18"/>
  <c r="Q3594" i="18"/>
  <c r="BD3595" i="18"/>
  <c r="BE3594" i="18"/>
  <c r="BE1049" i="18"/>
  <c r="BD1050" i="18"/>
  <c r="Q2766" i="18"/>
  <c r="P2767" i="18"/>
  <c r="BE339" i="18"/>
  <c r="BD340" i="18"/>
  <c r="P2944" i="18"/>
  <c r="Q2943" i="18"/>
  <c r="AV339" i="18"/>
  <c r="AU340" i="18"/>
  <c r="F3595" i="18"/>
  <c r="G3594" i="18"/>
  <c r="Z2531" i="18"/>
  <c r="AA2530" i="18"/>
  <c r="P814" i="18"/>
  <c r="Q813" i="18"/>
  <c r="AU1878" i="18"/>
  <c r="AV1877" i="18"/>
  <c r="BD1760" i="18"/>
  <c r="BE1759" i="18"/>
  <c r="AV814" i="18"/>
  <c r="AW813" i="18"/>
  <c r="AL3181" i="18"/>
  <c r="AK3182" i="18"/>
  <c r="AK3595" i="18"/>
  <c r="AL3594" i="18"/>
  <c r="F2590" i="18"/>
  <c r="G2589" i="18"/>
  <c r="P1347" i="18"/>
  <c r="Q1346" i="18"/>
  <c r="BE2410" i="18"/>
  <c r="BD2411" i="18"/>
  <c r="P1819" i="18"/>
  <c r="Q1818" i="18"/>
  <c r="BD873" i="18"/>
  <c r="BE872" i="18"/>
  <c r="F1465" i="18"/>
  <c r="G1464" i="18"/>
  <c r="Z755" i="18"/>
  <c r="AA754" i="18"/>
  <c r="AK2885" i="18"/>
  <c r="AL2884" i="18"/>
  <c r="P1998" i="18"/>
  <c r="Q1997" i="18"/>
  <c r="BD517" i="18"/>
  <c r="BE516" i="18"/>
  <c r="BD3300" i="18"/>
  <c r="BE3299" i="18"/>
  <c r="AA2469" i="18"/>
  <c r="Z2470" i="18"/>
  <c r="AV2351" i="18"/>
  <c r="AU2352" i="18"/>
  <c r="Q3061" i="18"/>
  <c r="P3062" i="18"/>
  <c r="AK576" i="18"/>
  <c r="AL575" i="18"/>
  <c r="P399" i="18"/>
  <c r="Q398" i="18"/>
  <c r="AU2531" i="18"/>
  <c r="AV2530" i="18"/>
  <c r="AK1760" i="18"/>
  <c r="AL1759" i="18"/>
  <c r="BD1583" i="18"/>
  <c r="BE1582" i="18"/>
  <c r="P3003" i="18"/>
  <c r="Q3002" i="18"/>
  <c r="Z2411" i="18"/>
  <c r="AA2410" i="18"/>
  <c r="F3477" i="18"/>
  <c r="G3476" i="18"/>
  <c r="AU1109" i="18"/>
  <c r="AV1108" i="18"/>
  <c r="Z2293" i="18"/>
  <c r="AA2292" i="18"/>
  <c r="Z3123" i="18"/>
  <c r="AA3122" i="18"/>
  <c r="Z104" i="18"/>
  <c r="AA103" i="18"/>
  <c r="Z873" i="18"/>
  <c r="AA872" i="18"/>
  <c r="Q2115" i="18"/>
  <c r="P2116" i="18"/>
  <c r="BD2708" i="18"/>
  <c r="BE2707" i="18"/>
  <c r="AK932" i="18"/>
  <c r="AL931" i="18"/>
  <c r="P2590" i="18"/>
  <c r="Q2589" i="18"/>
  <c r="F2175" i="18"/>
  <c r="G2174" i="18"/>
  <c r="AK222" i="18"/>
  <c r="AL221" i="18"/>
  <c r="P635" i="18"/>
  <c r="Q634" i="18"/>
  <c r="AK1524" i="18"/>
  <c r="AL1523" i="18"/>
  <c r="Z517" i="18"/>
  <c r="AA516" i="18"/>
  <c r="BD3654" i="18"/>
  <c r="BE3653" i="18"/>
  <c r="AU1286" i="18"/>
  <c r="AV1285" i="18"/>
  <c r="F3003" i="18"/>
  <c r="G3002" i="18"/>
  <c r="AU2590" i="18"/>
  <c r="AV2589" i="18"/>
  <c r="AU932" i="18"/>
  <c r="AV931" i="18"/>
  <c r="Z3418" i="18"/>
  <c r="AA3417" i="18"/>
  <c r="BD991" i="18"/>
  <c r="BE990" i="18"/>
  <c r="F2234" i="18"/>
  <c r="G2233" i="18"/>
  <c r="AU2649" i="18"/>
  <c r="AV2648" i="18"/>
  <c r="F3062" i="18"/>
  <c r="G3061" i="18"/>
  <c r="P576" i="18"/>
  <c r="Q575" i="18"/>
  <c r="AK3123" i="18"/>
  <c r="AL3122" i="18"/>
  <c r="F3182" i="18"/>
  <c r="G3181" i="18"/>
  <c r="AK2944" i="18"/>
  <c r="AL2943" i="18"/>
  <c r="Z3359" i="18"/>
  <c r="AA3358" i="18"/>
  <c r="F3359" i="18"/>
  <c r="G3358" i="18"/>
  <c r="P2057" i="18"/>
  <c r="Q2056" i="18"/>
  <c r="AL754" i="18"/>
  <c r="AK755" i="18"/>
  <c r="P1939" i="18"/>
  <c r="Q1938" i="18"/>
  <c r="AL990" i="18"/>
  <c r="AK991" i="18"/>
  <c r="AA457" i="18"/>
  <c r="Z458" i="18"/>
  <c r="AL2589" i="18"/>
  <c r="AK2590" i="18"/>
  <c r="AL457" i="18"/>
  <c r="AK458" i="18"/>
  <c r="BD814" i="18"/>
  <c r="BE813" i="18"/>
  <c r="P694" i="18"/>
  <c r="Q693" i="18"/>
  <c r="Z3654" i="18"/>
  <c r="AA3653" i="18"/>
  <c r="P2175" i="18"/>
  <c r="Q2174" i="18"/>
  <c r="AU1701" i="18"/>
  <c r="AV1700" i="18"/>
  <c r="BD1939" i="18"/>
  <c r="BE1938" i="18"/>
  <c r="G516" i="18"/>
  <c r="F517" i="18"/>
  <c r="P1109" i="18"/>
  <c r="Q1108" i="18"/>
  <c r="G3299" i="18"/>
  <c r="F3300" i="18"/>
  <c r="P1524" i="18"/>
  <c r="Q1523" i="18"/>
  <c r="BD1168" i="18"/>
  <c r="BE1167" i="18"/>
  <c r="Z1109" i="18"/>
  <c r="AA1108" i="18"/>
  <c r="P1406" i="18"/>
  <c r="Q1405" i="18"/>
  <c r="Z2767" i="18"/>
  <c r="AA2766" i="18"/>
  <c r="AK694" i="18"/>
  <c r="AL693" i="18"/>
  <c r="F3536" i="18"/>
  <c r="G3535" i="18"/>
  <c r="F873" i="18"/>
  <c r="G872" i="18"/>
  <c r="AK399" i="18"/>
  <c r="AL398" i="18"/>
  <c r="BE398" i="18"/>
  <c r="BD399" i="18"/>
  <c r="AU2944" i="18"/>
  <c r="AV2943" i="18"/>
  <c r="BE3417" i="18"/>
  <c r="BD3418" i="18"/>
  <c r="P517" i="18"/>
  <c r="Q516" i="18"/>
  <c r="Z2944" i="18"/>
  <c r="AA2943" i="18"/>
  <c r="AA1049" i="18"/>
  <c r="Z1050" i="18"/>
  <c r="AL340" i="18"/>
  <c r="AM339" i="18"/>
  <c r="AK1583" i="18"/>
  <c r="AL1582" i="18"/>
  <c r="Q280" i="18"/>
  <c r="P281" i="18"/>
  <c r="BD3003" i="18"/>
  <c r="BE3002" i="18"/>
  <c r="Z1998" i="18"/>
  <c r="AA1997" i="18"/>
  <c r="AK2531" i="18"/>
  <c r="AL2530" i="18"/>
  <c r="AU755" i="18"/>
  <c r="AV754" i="18"/>
  <c r="BD3241" i="18"/>
  <c r="BE3240" i="18"/>
  <c r="P3300" i="18"/>
  <c r="Q3299" i="18"/>
  <c r="G990" i="18"/>
  <c r="F991" i="18"/>
  <c r="F163" i="18"/>
  <c r="G162" i="18"/>
  <c r="F2767" i="18"/>
  <c r="G2766" i="18"/>
  <c r="AU1465" i="18"/>
  <c r="AV1464" i="18"/>
  <c r="BD1524" i="18"/>
  <c r="BE1523" i="18"/>
  <c r="G755" i="18"/>
  <c r="H754" i="18"/>
  <c r="P2649" i="18"/>
  <c r="Q2648" i="18"/>
  <c r="F1050" i="18"/>
  <c r="G1049" i="18"/>
  <c r="BE931" i="18"/>
  <c r="BD932" i="18"/>
  <c r="AU2175" i="18"/>
  <c r="AV2174" i="18"/>
  <c r="F3418" i="18"/>
  <c r="G3417" i="18"/>
  <c r="Z3477" i="18"/>
  <c r="AA3476" i="18"/>
  <c r="Z3241" i="18"/>
  <c r="AA3240" i="18"/>
  <c r="AU1168" i="18"/>
  <c r="AV1167" i="18"/>
  <c r="Z1168" i="18"/>
  <c r="AA1167" i="18"/>
  <c r="AK3300" i="18"/>
  <c r="AL3299" i="18"/>
  <c r="Z3536" i="18"/>
  <c r="AA3535" i="18"/>
  <c r="AK1998" i="18"/>
  <c r="AL1997" i="18"/>
  <c r="BD104" i="18"/>
  <c r="BE103" i="18"/>
  <c r="P1227" i="18"/>
  <c r="Q1226" i="18"/>
  <c r="Z2708" i="18"/>
  <c r="AA2707" i="18"/>
  <c r="AU163" i="18"/>
  <c r="AV162" i="18"/>
  <c r="F104" i="18"/>
  <c r="G103" i="18"/>
  <c r="F1760" i="18"/>
  <c r="G1759" i="18"/>
  <c r="BD2234" i="18"/>
  <c r="BE2233" i="18"/>
  <c r="Z1583" i="18"/>
  <c r="AA1582" i="18"/>
  <c r="AL1226" i="18"/>
  <c r="AK1227" i="18"/>
  <c r="P3241" i="18"/>
  <c r="Q3240" i="18"/>
  <c r="AV2884" i="18"/>
  <c r="AU2885" i="18"/>
  <c r="P3182" i="18"/>
  <c r="Q3181" i="18"/>
  <c r="AK2293" i="18"/>
  <c r="AL2292" i="18"/>
  <c r="G221" i="18"/>
  <c r="F222" i="18"/>
  <c r="F2057" i="18"/>
  <c r="G2056" i="18"/>
  <c r="P1465" i="18"/>
  <c r="Q1464" i="18"/>
  <c r="BE2530" i="18"/>
  <c r="BD2531" i="18"/>
  <c r="P2708" i="18"/>
  <c r="Q2707" i="18"/>
  <c r="BD281" i="18"/>
  <c r="BE280" i="18"/>
  <c r="P755" i="18"/>
  <c r="Q754" i="18"/>
  <c r="G280" i="18"/>
  <c r="F281" i="18"/>
  <c r="F3123" i="18"/>
  <c r="G3122" i="18"/>
  <c r="BD2649" i="18"/>
  <c r="BE2648" i="18"/>
  <c r="BD2470" i="18"/>
  <c r="BE2469" i="18"/>
  <c r="Z163" i="18"/>
  <c r="AA162" i="18"/>
  <c r="Z932" i="18"/>
  <c r="AA931" i="18"/>
  <c r="BD3182" i="18"/>
  <c r="BE3181" i="18"/>
  <c r="F1286" i="18"/>
  <c r="G1285" i="18"/>
  <c r="AU1524" i="18"/>
  <c r="AV1523" i="18"/>
  <c r="AU3300" i="18"/>
  <c r="AV3299" i="18"/>
  <c r="Z1878" i="18"/>
  <c r="AA1877" i="18"/>
  <c r="F1819" i="18"/>
  <c r="G1818" i="18"/>
  <c r="P1286" i="18"/>
  <c r="Q1285" i="18"/>
  <c r="AV103" i="18"/>
  <c r="AU104" i="18"/>
  <c r="AV280" i="18"/>
  <c r="AU281" i="18"/>
  <c r="F694" i="18"/>
  <c r="G693" i="18"/>
  <c r="AK517" i="18"/>
  <c r="AL516" i="18"/>
  <c r="P1642" i="18"/>
  <c r="Q1641" i="18"/>
  <c r="Z2116" i="18"/>
  <c r="AA2115" i="18"/>
  <c r="AL1938" i="18"/>
  <c r="AK1939" i="18"/>
  <c r="P1701" i="18"/>
  <c r="Q1700" i="18"/>
  <c r="AV517" i="18"/>
  <c r="AW516" i="18"/>
  <c r="AK3359" i="18"/>
  <c r="AL3358" i="18"/>
  <c r="AK2826" i="18"/>
  <c r="AL2825" i="18"/>
  <c r="AV990" i="18"/>
  <c r="AU991" i="18"/>
  <c r="Z635" i="18"/>
  <c r="AA634" i="18"/>
  <c r="AU3654" i="18"/>
  <c r="AV3653" i="18"/>
  <c r="BD2293" i="18"/>
  <c r="BE2292" i="18"/>
  <c r="AU222" i="18"/>
  <c r="AV221" i="18"/>
  <c r="BD1701" i="18"/>
  <c r="BE1700" i="18"/>
  <c r="AA1759" i="18"/>
  <c r="Z1760" i="18"/>
  <c r="AU1939" i="18"/>
  <c r="AV1938" i="18"/>
  <c r="P1760" i="18"/>
  <c r="Q1759" i="18"/>
  <c r="AK2767" i="18"/>
  <c r="AL2766" i="18"/>
  <c r="P104" i="18"/>
  <c r="Q103" i="18"/>
  <c r="AL3002" i="18"/>
  <c r="AK3003" i="18"/>
  <c r="BD1109" i="18"/>
  <c r="BE1108" i="18"/>
  <c r="Z1347" i="18"/>
  <c r="AA1346" i="18"/>
  <c r="Z3595" i="18"/>
  <c r="AA3594" i="18"/>
  <c r="G457" i="18"/>
  <c r="F458" i="18"/>
  <c r="AV1049" i="18"/>
  <c r="AU1050" i="18"/>
  <c r="BD3062" i="18"/>
  <c r="BE3061" i="18"/>
  <c r="AU1819" i="18" l="1"/>
  <c r="AU2234" i="18"/>
  <c r="AK2234" i="18"/>
  <c r="AV2115" i="18"/>
  <c r="AV2116" i="18" s="1"/>
  <c r="AU3359" i="18"/>
  <c r="AL813" i="18"/>
  <c r="AM813" i="18" s="1"/>
  <c r="AL872" i="18"/>
  <c r="AL1167" i="18"/>
  <c r="AM1167" i="18" s="1"/>
  <c r="AL1641" i="18"/>
  <c r="AL1642" i="18" s="1"/>
  <c r="AL162" i="18"/>
  <c r="AK163" i="18"/>
  <c r="BE3062" i="18"/>
  <c r="BF3061" i="18"/>
  <c r="AA1347" i="18"/>
  <c r="AB1346" i="18"/>
  <c r="AV1939" i="18"/>
  <c r="AW1938" i="18"/>
  <c r="AV3654" i="18"/>
  <c r="AW3653" i="18"/>
  <c r="AA2116" i="18"/>
  <c r="AB2115" i="18"/>
  <c r="AL1227" i="18"/>
  <c r="AM1226" i="18"/>
  <c r="BE3418" i="18"/>
  <c r="BF3417" i="18"/>
  <c r="BE399" i="18"/>
  <c r="BF398" i="18"/>
  <c r="G3300" i="18"/>
  <c r="H3299" i="18"/>
  <c r="G517" i="18"/>
  <c r="H516" i="18"/>
  <c r="AM990" i="18"/>
  <c r="AL991" i="18"/>
  <c r="AB3417" i="18"/>
  <c r="AA3418" i="18"/>
  <c r="AV2590" i="18"/>
  <c r="AW2589" i="18"/>
  <c r="AV2352" i="18"/>
  <c r="AW2351" i="18"/>
  <c r="BE2411" i="18"/>
  <c r="BF2410" i="18"/>
  <c r="AL3062" i="18"/>
  <c r="AM3061" i="18"/>
  <c r="AM1405" i="18"/>
  <c r="AL1406" i="18"/>
  <c r="G814" i="18"/>
  <c r="H813" i="18"/>
  <c r="AV1642" i="18"/>
  <c r="AW1641" i="18"/>
  <c r="AA3003" i="18"/>
  <c r="AB3002" i="18"/>
  <c r="AL2708" i="18"/>
  <c r="AM2707" i="18"/>
  <c r="AA1286" i="18"/>
  <c r="AB1285" i="18"/>
  <c r="AL1050" i="18"/>
  <c r="AM1049" i="18"/>
  <c r="Q3536" i="18"/>
  <c r="R3535" i="18"/>
  <c r="R457" i="18"/>
  <c r="Q458" i="18"/>
  <c r="AV1050" i="18"/>
  <c r="AW1049" i="18"/>
  <c r="AA1760" i="18"/>
  <c r="AB1759" i="18"/>
  <c r="AL1939" i="18"/>
  <c r="AM1938" i="18"/>
  <c r="AV104" i="18"/>
  <c r="AW103" i="18"/>
  <c r="H1818" i="18"/>
  <c r="G1819" i="18"/>
  <c r="AV3300" i="18"/>
  <c r="AW3299" i="18"/>
  <c r="G1286" i="18"/>
  <c r="H1285" i="18"/>
  <c r="AA932" i="18"/>
  <c r="AB931" i="18"/>
  <c r="BE2470" i="18"/>
  <c r="BF2469" i="18"/>
  <c r="G3123" i="18"/>
  <c r="H3122" i="18"/>
  <c r="Q755" i="18"/>
  <c r="R754" i="18"/>
  <c r="Q2708" i="18"/>
  <c r="R2707" i="18"/>
  <c r="Q1465" i="18"/>
  <c r="R1464" i="18"/>
  <c r="H2056" i="18"/>
  <c r="G2057" i="18"/>
  <c r="AM2292" i="18"/>
  <c r="AL2293" i="18"/>
  <c r="BF2233" i="18"/>
  <c r="BE2234" i="18"/>
  <c r="G104" i="18"/>
  <c r="H103" i="18"/>
  <c r="AB2707" i="18"/>
  <c r="AA2708" i="18"/>
  <c r="BE104" i="18"/>
  <c r="BF103" i="18"/>
  <c r="AA3536" i="18"/>
  <c r="AB3535" i="18"/>
  <c r="AA1168" i="18"/>
  <c r="AB1167" i="18"/>
  <c r="AA3241" i="18"/>
  <c r="AB3240" i="18"/>
  <c r="G3418" i="18"/>
  <c r="H3417" i="18"/>
  <c r="Q2649" i="18"/>
  <c r="R2648" i="18"/>
  <c r="BE1524" i="18"/>
  <c r="BF1523" i="18"/>
  <c r="G2767" i="18"/>
  <c r="H2766" i="18"/>
  <c r="BE3241" i="18"/>
  <c r="BF3240" i="18"/>
  <c r="AL2531" i="18"/>
  <c r="AM2530" i="18"/>
  <c r="BE3003" i="18"/>
  <c r="BF3002" i="18"/>
  <c r="AM340" i="18"/>
  <c r="AN339" i="18"/>
  <c r="AB2943" i="18"/>
  <c r="AA2944" i="18"/>
  <c r="H872" i="18"/>
  <c r="G873" i="18"/>
  <c r="AL694" i="18"/>
  <c r="AM693" i="18"/>
  <c r="R1405" i="18"/>
  <c r="Q1406" i="18"/>
  <c r="BE1168" i="18"/>
  <c r="BF1167" i="18"/>
  <c r="AV1701" i="18"/>
  <c r="AW1700" i="18"/>
  <c r="AA3654" i="18"/>
  <c r="AB3653" i="18"/>
  <c r="BE814" i="18"/>
  <c r="BF813" i="18"/>
  <c r="G3359" i="18"/>
  <c r="H3358" i="18"/>
  <c r="AL2944" i="18"/>
  <c r="AM2943" i="18"/>
  <c r="AL3123" i="18"/>
  <c r="AM3122" i="18"/>
  <c r="Q576" i="18"/>
  <c r="R575" i="18"/>
  <c r="AV2649" i="18"/>
  <c r="AW2648" i="18"/>
  <c r="G3003" i="18"/>
  <c r="H3002" i="18"/>
  <c r="BE3654" i="18"/>
  <c r="BF3653" i="18"/>
  <c r="AM1523" i="18"/>
  <c r="AL1524" i="18"/>
  <c r="AM221" i="18"/>
  <c r="AL222" i="18"/>
  <c r="R2589" i="18"/>
  <c r="Q2590" i="18"/>
  <c r="BE2708" i="18"/>
  <c r="BF2707" i="18"/>
  <c r="AB872" i="18"/>
  <c r="AA873" i="18"/>
  <c r="AB3122" i="18"/>
  <c r="AA3123" i="18"/>
  <c r="AV1109" i="18"/>
  <c r="AW1108" i="18"/>
  <c r="AB2410" i="18"/>
  <c r="AA2411" i="18"/>
  <c r="BE1583" i="18"/>
  <c r="BF1582" i="18"/>
  <c r="AV2531" i="18"/>
  <c r="AW2530" i="18"/>
  <c r="R398" i="18"/>
  <c r="Q399" i="18"/>
  <c r="AL576" i="18"/>
  <c r="AM575" i="18"/>
  <c r="BE3300" i="18"/>
  <c r="BF3299" i="18"/>
  <c r="Q1998" i="18"/>
  <c r="R1997" i="18"/>
  <c r="AA755" i="18"/>
  <c r="AB754" i="18"/>
  <c r="BE873" i="18"/>
  <c r="BF872" i="18"/>
  <c r="AL3595" i="18"/>
  <c r="AM3594" i="18"/>
  <c r="BE1760" i="18"/>
  <c r="BF1759" i="18"/>
  <c r="Q814" i="18"/>
  <c r="R813" i="18"/>
  <c r="G3595" i="18"/>
  <c r="H3594" i="18"/>
  <c r="Q2944" i="18"/>
  <c r="R2943" i="18"/>
  <c r="R3594" i="18"/>
  <c r="Q3595" i="18"/>
  <c r="AA694" i="18"/>
  <c r="AB693" i="18"/>
  <c r="AL2352" i="18"/>
  <c r="AM2351" i="18"/>
  <c r="Q2293" i="18"/>
  <c r="R2292" i="18"/>
  <c r="AW3417" i="18"/>
  <c r="AV3418" i="18"/>
  <c r="AV694" i="18"/>
  <c r="AW693" i="18"/>
  <c r="Q1168" i="18"/>
  <c r="R1167" i="18"/>
  <c r="BE2826" i="18"/>
  <c r="BF2825" i="18"/>
  <c r="AB990" i="18"/>
  <c r="AA991" i="18"/>
  <c r="AV458" i="18"/>
  <c r="AW457" i="18"/>
  <c r="BE222" i="18"/>
  <c r="BF221" i="18"/>
  <c r="AA2175" i="18"/>
  <c r="AB2174" i="18"/>
  <c r="AV2293" i="18"/>
  <c r="AW2292" i="18"/>
  <c r="Q1050" i="18"/>
  <c r="R1049" i="18"/>
  <c r="AL3477" i="18"/>
  <c r="AM3476" i="18"/>
  <c r="G1701" i="18"/>
  <c r="H1700" i="18"/>
  <c r="AL3418" i="18"/>
  <c r="AM3417" i="18"/>
  <c r="BE576" i="18"/>
  <c r="BF575" i="18"/>
  <c r="BE1465" i="18"/>
  <c r="BF1464" i="18"/>
  <c r="AA3300" i="18"/>
  <c r="AB3299" i="18"/>
  <c r="Q3654" i="18"/>
  <c r="R3653" i="18"/>
  <c r="AB2056" i="18"/>
  <c r="AA2057" i="18"/>
  <c r="AB3061" i="18"/>
  <c r="AA3062" i="18"/>
  <c r="AW3061" i="18"/>
  <c r="AV3062" i="18"/>
  <c r="AA3182" i="18"/>
  <c r="AB3181" i="18"/>
  <c r="G2826" i="18"/>
  <c r="H2825" i="18"/>
  <c r="AA814" i="18"/>
  <c r="AB813" i="18"/>
  <c r="R931" i="18"/>
  <c r="Q932" i="18"/>
  <c r="BE3536" i="18"/>
  <c r="BF3535" i="18"/>
  <c r="AA2234" i="18"/>
  <c r="AB2233" i="18"/>
  <c r="BE1819" i="18"/>
  <c r="BF1818" i="18"/>
  <c r="AM280" i="18"/>
  <c r="AL281" i="18"/>
  <c r="AL1819" i="18"/>
  <c r="AM1818" i="18"/>
  <c r="AV1406" i="18"/>
  <c r="AW1405" i="18"/>
  <c r="AM2648" i="18"/>
  <c r="AL2649" i="18"/>
  <c r="AL1878" i="18"/>
  <c r="AM1877" i="18"/>
  <c r="AV2708" i="18"/>
  <c r="AW2707" i="18"/>
  <c r="AL2175" i="18"/>
  <c r="AM2174" i="18"/>
  <c r="H2351" i="18"/>
  <c r="G2352" i="18"/>
  <c r="AB2351" i="18"/>
  <c r="AA2352" i="18"/>
  <c r="H1227" i="18"/>
  <c r="I1226" i="18"/>
  <c r="AA2826" i="18"/>
  <c r="AB2825" i="18"/>
  <c r="BE2944" i="18"/>
  <c r="BF2943" i="18"/>
  <c r="AA1642" i="18"/>
  <c r="AB1641" i="18"/>
  <c r="AA399" i="18"/>
  <c r="AB398" i="18"/>
  <c r="BE1701" i="18"/>
  <c r="BF1700" i="18"/>
  <c r="AL3359" i="18"/>
  <c r="AM3358" i="18"/>
  <c r="R1700" i="18"/>
  <c r="Q1701" i="18"/>
  <c r="AM516" i="18"/>
  <c r="AL517" i="18"/>
  <c r="BE932" i="18"/>
  <c r="BF931" i="18"/>
  <c r="Q873" i="18"/>
  <c r="R872" i="18"/>
  <c r="BF754" i="18"/>
  <c r="BE755" i="18"/>
  <c r="BF1346" i="18"/>
  <c r="BE1347" i="18"/>
  <c r="Q2826" i="18"/>
  <c r="R2825" i="18"/>
  <c r="AL2234" i="18"/>
  <c r="AM2233" i="18"/>
  <c r="AM2469" i="18"/>
  <c r="AL2470" i="18"/>
  <c r="G2885" i="18"/>
  <c r="H2884" i="18"/>
  <c r="G458" i="18"/>
  <c r="H457" i="18"/>
  <c r="AL3003" i="18"/>
  <c r="AM3002" i="18"/>
  <c r="AV991" i="18"/>
  <c r="AW990" i="18"/>
  <c r="AW280" i="18"/>
  <c r="AV281" i="18"/>
  <c r="Q1286" i="18"/>
  <c r="R1285" i="18"/>
  <c r="AA1878" i="18"/>
  <c r="AB1877" i="18"/>
  <c r="AV1524" i="18"/>
  <c r="AW1523" i="18"/>
  <c r="BE3182" i="18"/>
  <c r="BF3181" i="18"/>
  <c r="AA163" i="18"/>
  <c r="AB162" i="18"/>
  <c r="BE2649" i="18"/>
  <c r="BF2648" i="18"/>
  <c r="BE281" i="18"/>
  <c r="BF280" i="18"/>
  <c r="Q3182" i="18"/>
  <c r="R3181" i="18"/>
  <c r="R3240" i="18"/>
  <c r="Q3241" i="18"/>
  <c r="AA1583" i="18"/>
  <c r="AB1582" i="18"/>
  <c r="G1760" i="18"/>
  <c r="H1759" i="18"/>
  <c r="AV163" i="18"/>
  <c r="AW162" i="18"/>
  <c r="Q1227" i="18"/>
  <c r="R1226" i="18"/>
  <c r="AL1998" i="18"/>
  <c r="AM1997" i="18"/>
  <c r="AM3299" i="18"/>
  <c r="AL3300" i="18"/>
  <c r="AW1167" i="18"/>
  <c r="AV1168" i="18"/>
  <c r="AA3477" i="18"/>
  <c r="AB3476" i="18"/>
  <c r="AV2175" i="18"/>
  <c r="AW2174" i="18"/>
  <c r="G1050" i="18"/>
  <c r="H1049" i="18"/>
  <c r="H755" i="18"/>
  <c r="I754" i="18"/>
  <c r="AV1465" i="18"/>
  <c r="AW1464" i="18"/>
  <c r="G163" i="18"/>
  <c r="H162" i="18"/>
  <c r="Q3300" i="18"/>
  <c r="R3299" i="18"/>
  <c r="AV755" i="18"/>
  <c r="AW754" i="18"/>
  <c r="AA1998" i="18"/>
  <c r="AB1997" i="18"/>
  <c r="AL1583" i="18"/>
  <c r="AM1582" i="18"/>
  <c r="Q517" i="18"/>
  <c r="R516" i="18"/>
  <c r="AV2944" i="18"/>
  <c r="AW2943" i="18"/>
  <c r="AM398" i="18"/>
  <c r="AL399" i="18"/>
  <c r="G3536" i="18"/>
  <c r="H3535" i="18"/>
  <c r="AA2767" i="18"/>
  <c r="AB2766" i="18"/>
  <c r="AA1109" i="18"/>
  <c r="AB1108" i="18"/>
  <c r="Q1524" i="18"/>
  <c r="R1523" i="18"/>
  <c r="Q1109" i="18"/>
  <c r="R1108" i="18"/>
  <c r="BF1938" i="18"/>
  <c r="BE1939" i="18"/>
  <c r="Q2175" i="18"/>
  <c r="R2174" i="18"/>
  <c r="R693" i="18"/>
  <c r="Q694" i="18"/>
  <c r="Q1939" i="18"/>
  <c r="R1938" i="18"/>
  <c r="Q2057" i="18"/>
  <c r="R2056" i="18"/>
  <c r="AA3359" i="18"/>
  <c r="AB3358" i="18"/>
  <c r="G3182" i="18"/>
  <c r="H3181" i="18"/>
  <c r="H3061" i="18"/>
  <c r="G3062" i="18"/>
  <c r="G2234" i="18"/>
  <c r="H2233" i="18"/>
  <c r="AV1286" i="18"/>
  <c r="AW1285" i="18"/>
  <c r="AA517" i="18"/>
  <c r="AB516" i="18"/>
  <c r="Q635" i="18"/>
  <c r="R634" i="18"/>
  <c r="G2175" i="18"/>
  <c r="H2174" i="18"/>
  <c r="AM931" i="18"/>
  <c r="AL932" i="18"/>
  <c r="AB103" i="18"/>
  <c r="AA104" i="18"/>
  <c r="AA2293" i="18"/>
  <c r="AB2292" i="18"/>
  <c r="G3477" i="18"/>
  <c r="H3476" i="18"/>
  <c r="Q3003" i="18"/>
  <c r="R3002" i="18"/>
  <c r="AL1760" i="18"/>
  <c r="AM1759" i="18"/>
  <c r="BE517" i="18"/>
  <c r="BF516" i="18"/>
  <c r="AM2884" i="18"/>
  <c r="AL2885" i="18"/>
  <c r="G1465" i="18"/>
  <c r="H1464" i="18"/>
  <c r="Q1819" i="18"/>
  <c r="R1818" i="18"/>
  <c r="Q1347" i="18"/>
  <c r="R1346" i="18"/>
  <c r="G2590" i="18"/>
  <c r="H2589" i="18"/>
  <c r="AW814" i="18"/>
  <c r="AX813" i="18"/>
  <c r="AV1878" i="18"/>
  <c r="AW1877" i="18"/>
  <c r="AA2531" i="18"/>
  <c r="AB2530" i="18"/>
  <c r="BF3594" i="18"/>
  <c r="BE3595" i="18"/>
  <c r="G2531" i="18"/>
  <c r="H2530" i="18"/>
  <c r="AL3536" i="18"/>
  <c r="AM3535" i="18"/>
  <c r="BF1226" i="18"/>
  <c r="BE1227" i="18"/>
  <c r="AV873" i="18"/>
  <c r="AW872" i="18"/>
  <c r="G340" i="18"/>
  <c r="H339" i="18"/>
  <c r="BE1286" i="18"/>
  <c r="BF1285" i="18"/>
  <c r="BE163" i="18"/>
  <c r="BF162" i="18"/>
  <c r="G2649" i="18"/>
  <c r="H2648" i="18"/>
  <c r="BE635" i="18"/>
  <c r="BF634" i="18"/>
  <c r="AV3536" i="18"/>
  <c r="AW3535" i="18"/>
  <c r="BE1406" i="18"/>
  <c r="BF1405" i="18"/>
  <c r="G1524" i="18"/>
  <c r="H1523" i="18"/>
  <c r="Q3477" i="18"/>
  <c r="R3476" i="18"/>
  <c r="G2293" i="18"/>
  <c r="H2292" i="18"/>
  <c r="AV576" i="18"/>
  <c r="AW575" i="18"/>
  <c r="AL1465" i="18"/>
  <c r="AM1464" i="18"/>
  <c r="R2469" i="18"/>
  <c r="Q2470" i="18"/>
  <c r="G1406" i="18"/>
  <c r="H1405" i="18"/>
  <c r="AA1406" i="18"/>
  <c r="AB1405" i="18"/>
  <c r="AW2825" i="18"/>
  <c r="AV2826" i="18"/>
  <c r="BE2057" i="18"/>
  <c r="BF2056" i="18"/>
  <c r="G1939" i="18"/>
  <c r="H1938" i="18"/>
  <c r="Q2411" i="18"/>
  <c r="R2410" i="18"/>
  <c r="AV3595" i="18"/>
  <c r="AW3594" i="18"/>
  <c r="AV399" i="18"/>
  <c r="AW398" i="18"/>
  <c r="R3358" i="18"/>
  <c r="Q3359" i="18"/>
  <c r="AV2057" i="18"/>
  <c r="AW2056" i="18"/>
  <c r="G1878" i="18"/>
  <c r="H1877" i="18"/>
  <c r="AV635" i="18"/>
  <c r="AW634" i="18"/>
  <c r="BE2116" i="18"/>
  <c r="BF2115" i="18"/>
  <c r="Q3123" i="18"/>
  <c r="R3122" i="18"/>
  <c r="BE2767" i="18"/>
  <c r="BF2766" i="18"/>
  <c r="AL104" i="18"/>
  <c r="AM103" i="18"/>
  <c r="AL2057" i="18"/>
  <c r="AM2056" i="18"/>
  <c r="BE2590" i="18"/>
  <c r="BF2589" i="18"/>
  <c r="G1642" i="18"/>
  <c r="H1641" i="18"/>
  <c r="BE694" i="18"/>
  <c r="BF693" i="18"/>
  <c r="BE1878" i="18"/>
  <c r="BF1877" i="18"/>
  <c r="AL2116" i="18"/>
  <c r="AM2115" i="18"/>
  <c r="G3654" i="18"/>
  <c r="H3653" i="18"/>
  <c r="G635" i="18"/>
  <c r="H634" i="18"/>
  <c r="BE3359" i="18"/>
  <c r="BF3358" i="18"/>
  <c r="AV3241" i="18"/>
  <c r="AW3240" i="18"/>
  <c r="G2411" i="18"/>
  <c r="H2410" i="18"/>
  <c r="AL1286" i="18"/>
  <c r="AM1285" i="18"/>
  <c r="Q2531" i="18"/>
  <c r="R2530" i="18"/>
  <c r="R1877" i="18"/>
  <c r="Q1878" i="18"/>
  <c r="AV3359" i="18"/>
  <c r="AW3358" i="18"/>
  <c r="AV3003" i="18"/>
  <c r="AW3002" i="18"/>
  <c r="BE3477" i="18"/>
  <c r="BF3476" i="18"/>
  <c r="BE458" i="18"/>
  <c r="BF457" i="18"/>
  <c r="G2944" i="18"/>
  <c r="H2943" i="18"/>
  <c r="AA1819" i="18"/>
  <c r="AB1818" i="18"/>
  <c r="Q2885" i="18"/>
  <c r="R2884" i="18"/>
  <c r="AL2767" i="18"/>
  <c r="AM2766" i="18"/>
  <c r="BE2293" i="18"/>
  <c r="BF2292" i="18"/>
  <c r="AW2884" i="18"/>
  <c r="AV2885" i="18"/>
  <c r="G991" i="18"/>
  <c r="H990" i="18"/>
  <c r="AL2590" i="18"/>
  <c r="AM2589" i="18"/>
  <c r="AL755" i="18"/>
  <c r="AM754" i="18"/>
  <c r="BE1050" i="18"/>
  <c r="BF1049" i="18"/>
  <c r="AL1701" i="18"/>
  <c r="AM1700" i="18"/>
  <c r="R221" i="18"/>
  <c r="Q222" i="18"/>
  <c r="AL3241" i="18"/>
  <c r="AM3240" i="18"/>
  <c r="BE1998" i="18"/>
  <c r="BF1997" i="18"/>
  <c r="G1347" i="18"/>
  <c r="H1346" i="18"/>
  <c r="G1998" i="18"/>
  <c r="H1997" i="18"/>
  <c r="AA2590" i="18"/>
  <c r="AB2589" i="18"/>
  <c r="Q163" i="18"/>
  <c r="R162" i="18"/>
  <c r="G932" i="18"/>
  <c r="H931" i="18"/>
  <c r="AB2884" i="18"/>
  <c r="AA2885" i="18"/>
  <c r="AB280" i="18"/>
  <c r="AA281" i="18"/>
  <c r="Q340" i="18"/>
  <c r="R339" i="18"/>
  <c r="R990" i="18"/>
  <c r="Q991" i="18"/>
  <c r="AA3595" i="18"/>
  <c r="AB3594" i="18"/>
  <c r="BE1109" i="18"/>
  <c r="BF1108" i="18"/>
  <c r="Q104" i="18"/>
  <c r="R103" i="18"/>
  <c r="Q1760" i="18"/>
  <c r="R1759" i="18"/>
  <c r="AV222" i="18"/>
  <c r="AW221" i="18"/>
  <c r="AA635" i="18"/>
  <c r="AB634" i="18"/>
  <c r="AL2826" i="18"/>
  <c r="AM2825" i="18"/>
  <c r="AW517" i="18"/>
  <c r="AX516" i="18"/>
  <c r="Q1642" i="18"/>
  <c r="R1641" i="18"/>
  <c r="G694" i="18"/>
  <c r="H693" i="18"/>
  <c r="G281" i="18"/>
  <c r="H280" i="18"/>
  <c r="BE2531" i="18"/>
  <c r="BF2530" i="18"/>
  <c r="H221" i="18"/>
  <c r="G222" i="18"/>
  <c r="Q281" i="18"/>
  <c r="R280" i="18"/>
  <c r="AA1050" i="18"/>
  <c r="AB1049" i="18"/>
  <c r="AM457" i="18"/>
  <c r="AL458" i="18"/>
  <c r="AB457" i="18"/>
  <c r="AA458" i="18"/>
  <c r="BE991" i="18"/>
  <c r="BF990" i="18"/>
  <c r="AV932" i="18"/>
  <c r="AW931" i="18"/>
  <c r="AV2234" i="18"/>
  <c r="AW2233" i="18"/>
  <c r="Q2116" i="18"/>
  <c r="R2115" i="18"/>
  <c r="R3061" i="18"/>
  <c r="Q3062" i="18"/>
  <c r="AA2470" i="18"/>
  <c r="AB2469" i="18"/>
  <c r="AL3182" i="18"/>
  <c r="AM3181" i="18"/>
  <c r="AV340" i="18"/>
  <c r="AW339" i="18"/>
  <c r="BF339" i="18"/>
  <c r="BE340" i="18"/>
  <c r="Q2767" i="18"/>
  <c r="R2766" i="18"/>
  <c r="Q3418" i="18"/>
  <c r="R3417" i="18"/>
  <c r="AL3654" i="18"/>
  <c r="AM3653" i="18"/>
  <c r="G1168" i="18"/>
  <c r="H1167" i="18"/>
  <c r="G3241" i="18"/>
  <c r="H3240" i="18"/>
  <c r="H1108" i="18"/>
  <c r="G1109" i="18"/>
  <c r="AW2469" i="18"/>
  <c r="AV2470" i="18"/>
  <c r="AV1227" i="18"/>
  <c r="AW1226" i="18"/>
  <c r="BE3123" i="18"/>
  <c r="BF3122" i="18"/>
  <c r="G2116" i="18"/>
  <c r="H2115" i="18"/>
  <c r="AA1227" i="18"/>
  <c r="AB1226" i="18"/>
  <c r="BE2885" i="18"/>
  <c r="BF2884" i="18"/>
  <c r="AL1109" i="18"/>
  <c r="AM1108" i="18"/>
  <c r="G1583" i="18"/>
  <c r="H1582" i="18"/>
  <c r="AB575" i="18"/>
  <c r="AA576" i="18"/>
  <c r="AV3182" i="18"/>
  <c r="AW3181" i="18"/>
  <c r="AV3123" i="18"/>
  <c r="AW3122" i="18"/>
  <c r="AW2766" i="18"/>
  <c r="AV2767" i="18"/>
  <c r="BF2174" i="18"/>
  <c r="BE2175" i="18"/>
  <c r="AW2410" i="18"/>
  <c r="AV2411" i="18"/>
  <c r="AA1701" i="18"/>
  <c r="AB1700" i="18"/>
  <c r="Q2234" i="18"/>
  <c r="R2233" i="18"/>
  <c r="AB221" i="18"/>
  <c r="AA222" i="18"/>
  <c r="H2707" i="18"/>
  <c r="G2708" i="18"/>
  <c r="AW3476" i="18"/>
  <c r="AV3477" i="18"/>
  <c r="G576" i="18"/>
  <c r="H575" i="18"/>
  <c r="AL1347" i="18"/>
  <c r="AM1346" i="18"/>
  <c r="AA340" i="18"/>
  <c r="AB339" i="18"/>
  <c r="Q1583" i="18"/>
  <c r="R1582" i="18"/>
  <c r="BE2352" i="18"/>
  <c r="BF2351" i="18"/>
  <c r="AA1939" i="18"/>
  <c r="AB1938" i="18"/>
  <c r="AA2649" i="18"/>
  <c r="AB2648" i="18"/>
  <c r="AL2411" i="18"/>
  <c r="AM2410" i="18"/>
  <c r="AA1524" i="18"/>
  <c r="AB1523" i="18"/>
  <c r="AA1465" i="18"/>
  <c r="AB1464" i="18"/>
  <c r="AV1819" i="18"/>
  <c r="AW1818" i="18"/>
  <c r="G2470" i="18"/>
  <c r="H2469" i="18"/>
  <c r="BE1642" i="18"/>
  <c r="BF1641" i="18"/>
  <c r="AV1583" i="18"/>
  <c r="AW1582" i="18"/>
  <c r="AV1760" i="18"/>
  <c r="AW1759" i="18"/>
  <c r="AV1347" i="18"/>
  <c r="AW1346" i="18"/>
  <c r="G399" i="18"/>
  <c r="H398" i="18"/>
  <c r="AL635" i="18"/>
  <c r="AM634" i="18"/>
  <c r="AV1998" i="18"/>
  <c r="AW1997" i="18"/>
  <c r="Q2352" i="18"/>
  <c r="R2351" i="18"/>
  <c r="AW2115" i="18" l="1"/>
  <c r="AW2116" i="18" s="1"/>
  <c r="AM872" i="18"/>
  <c r="AN872" i="18" s="1"/>
  <c r="AL873" i="18"/>
  <c r="AL814" i="18"/>
  <c r="AL1168" i="18"/>
  <c r="AM1641" i="18"/>
  <c r="AM1642" i="18" s="1"/>
  <c r="AM162" i="18"/>
  <c r="AL163" i="18"/>
  <c r="AW2234" i="18"/>
  <c r="AX2233" i="18"/>
  <c r="BG990" i="18"/>
  <c r="BF991" i="18"/>
  <c r="R281" i="18"/>
  <c r="S280" i="18"/>
  <c r="BF2531" i="18"/>
  <c r="BG2530" i="18"/>
  <c r="H694" i="18"/>
  <c r="I693" i="18"/>
  <c r="AX221" i="18"/>
  <c r="AW222" i="18"/>
  <c r="R1878" i="18"/>
  <c r="S1877" i="18"/>
  <c r="R694" i="18"/>
  <c r="S693" i="18"/>
  <c r="BF1939" i="18"/>
  <c r="BG1938" i="18"/>
  <c r="R3241" i="18"/>
  <c r="S3240" i="18"/>
  <c r="AW281" i="18"/>
  <c r="AX280" i="18"/>
  <c r="R1701" i="18"/>
  <c r="S1700" i="18"/>
  <c r="AM991" i="18"/>
  <c r="AN990" i="18"/>
  <c r="AM635" i="18"/>
  <c r="AN634" i="18"/>
  <c r="AB2649" i="18"/>
  <c r="AC2648" i="18"/>
  <c r="AW1998" i="18"/>
  <c r="AX1997" i="18"/>
  <c r="I398" i="18"/>
  <c r="H399" i="18"/>
  <c r="AW1760" i="18"/>
  <c r="AX1759" i="18"/>
  <c r="BF1642" i="18"/>
  <c r="BG1641" i="18"/>
  <c r="AW1819" i="18"/>
  <c r="AX1818" i="18"/>
  <c r="AB1524" i="18"/>
  <c r="AC1523" i="18"/>
  <c r="AM2411" i="18"/>
  <c r="AN2410" i="18"/>
  <c r="AB1939" i="18"/>
  <c r="AC1938" i="18"/>
  <c r="R1583" i="18"/>
  <c r="S1582" i="18"/>
  <c r="AM1347" i="18"/>
  <c r="AN1346" i="18"/>
  <c r="AB1701" i="18"/>
  <c r="AC1700" i="18"/>
  <c r="AW3123" i="18"/>
  <c r="AX3122" i="18"/>
  <c r="AN1108" i="18"/>
  <c r="AM1109" i="18"/>
  <c r="AB1227" i="18"/>
  <c r="AC1226" i="18"/>
  <c r="AW1227" i="18"/>
  <c r="AX1226" i="18"/>
  <c r="H1168" i="18"/>
  <c r="I1167" i="18"/>
  <c r="AM3654" i="18"/>
  <c r="AN3653" i="18"/>
  <c r="R2767" i="18"/>
  <c r="S2766" i="18"/>
  <c r="AW340" i="18"/>
  <c r="AX339" i="18"/>
  <c r="AC2469" i="18"/>
  <c r="AB2470" i="18"/>
  <c r="AB458" i="18"/>
  <c r="AC457" i="18"/>
  <c r="H222" i="18"/>
  <c r="I221" i="18"/>
  <c r="AB2590" i="18"/>
  <c r="AC2589" i="18"/>
  <c r="BF1998" i="18"/>
  <c r="BG1997" i="18"/>
  <c r="BG1049" i="18"/>
  <c r="BF1050" i="18"/>
  <c r="AM755" i="18"/>
  <c r="AN754" i="18"/>
  <c r="H991" i="18"/>
  <c r="I990" i="18"/>
  <c r="AM2767" i="18"/>
  <c r="AN2766" i="18"/>
  <c r="AC1818" i="18"/>
  <c r="AB1819" i="18"/>
  <c r="BG457" i="18"/>
  <c r="BF458" i="18"/>
  <c r="AW3003" i="18"/>
  <c r="AX3002" i="18"/>
  <c r="AM1286" i="18"/>
  <c r="AN1285" i="18"/>
  <c r="AX3240" i="18"/>
  <c r="AW3241" i="18"/>
  <c r="I634" i="18"/>
  <c r="H635" i="18"/>
  <c r="AM2116" i="18"/>
  <c r="AN2115" i="18"/>
  <c r="BF694" i="18"/>
  <c r="BG693" i="18"/>
  <c r="BF2590" i="18"/>
  <c r="BG2589" i="18"/>
  <c r="AM104" i="18"/>
  <c r="AN103" i="18"/>
  <c r="R3123" i="18"/>
  <c r="S3122" i="18"/>
  <c r="AW635" i="18"/>
  <c r="AX634" i="18"/>
  <c r="AW2057" i="18"/>
  <c r="AX2056" i="18"/>
  <c r="AX398" i="18"/>
  <c r="AW399" i="18"/>
  <c r="R2411" i="18"/>
  <c r="S2410" i="18"/>
  <c r="BF2057" i="18"/>
  <c r="BG2056" i="18"/>
  <c r="AC1405" i="18"/>
  <c r="AB1406" i="18"/>
  <c r="I1405" i="18"/>
  <c r="H1406" i="18"/>
  <c r="AM1465" i="18"/>
  <c r="AN1464" i="18"/>
  <c r="H2293" i="18"/>
  <c r="I2292" i="18"/>
  <c r="H1524" i="18"/>
  <c r="I1523" i="18"/>
  <c r="AW3536" i="18"/>
  <c r="AX3535" i="18"/>
  <c r="H2649" i="18"/>
  <c r="I2648" i="18"/>
  <c r="BF1286" i="18"/>
  <c r="BG1285" i="18"/>
  <c r="AW873" i="18"/>
  <c r="AX872" i="18"/>
  <c r="AM3536" i="18"/>
  <c r="AN3535" i="18"/>
  <c r="I2530" i="18"/>
  <c r="H2531" i="18"/>
  <c r="AB2531" i="18"/>
  <c r="AC2530" i="18"/>
  <c r="H2590" i="18"/>
  <c r="I2589" i="18"/>
  <c r="R1819" i="18"/>
  <c r="S1818" i="18"/>
  <c r="R3003" i="18"/>
  <c r="S3002" i="18"/>
  <c r="AB2293" i="18"/>
  <c r="AC2292" i="18"/>
  <c r="R635" i="18"/>
  <c r="S634" i="18"/>
  <c r="AW1286" i="18"/>
  <c r="AX1285" i="18"/>
  <c r="H3182" i="18"/>
  <c r="I3181" i="18"/>
  <c r="R2057" i="18"/>
  <c r="S2056" i="18"/>
  <c r="R1524" i="18"/>
  <c r="S1523" i="18"/>
  <c r="AC2766" i="18"/>
  <c r="AB2767" i="18"/>
  <c r="S516" i="18"/>
  <c r="R517" i="18"/>
  <c r="AB1998" i="18"/>
  <c r="AC1997" i="18"/>
  <c r="S3299" i="18"/>
  <c r="R3300" i="18"/>
  <c r="AW1465" i="18"/>
  <c r="AX1464" i="18"/>
  <c r="I1049" i="18"/>
  <c r="H1050" i="18"/>
  <c r="AC3476" i="18"/>
  <c r="AB3477" i="18"/>
  <c r="R1227" i="18"/>
  <c r="S1226" i="18"/>
  <c r="H1760" i="18"/>
  <c r="I1759" i="18"/>
  <c r="BG2648" i="18"/>
  <c r="BF2649" i="18"/>
  <c r="BF3182" i="18"/>
  <c r="BG3181" i="18"/>
  <c r="AB1878" i="18"/>
  <c r="AC1877" i="18"/>
  <c r="AM3003" i="18"/>
  <c r="AN3002" i="18"/>
  <c r="H2885" i="18"/>
  <c r="I2884" i="18"/>
  <c r="AM2234" i="18"/>
  <c r="AN2233" i="18"/>
  <c r="BF1701" i="18"/>
  <c r="BG1700" i="18"/>
  <c r="AC1641" i="18"/>
  <c r="AB1642" i="18"/>
  <c r="J1226" i="18"/>
  <c r="I1227" i="18"/>
  <c r="AM2175" i="18"/>
  <c r="AN2174" i="18"/>
  <c r="AM1878" i="18"/>
  <c r="AN1877" i="18"/>
  <c r="AX1405" i="18"/>
  <c r="AW1406" i="18"/>
  <c r="AB2234" i="18"/>
  <c r="AC2233" i="18"/>
  <c r="BF3536" i="18"/>
  <c r="BG3535" i="18"/>
  <c r="AB814" i="18"/>
  <c r="AC813" i="18"/>
  <c r="AC3181" i="18"/>
  <c r="AB3182" i="18"/>
  <c r="R3654" i="18"/>
  <c r="S3653" i="18"/>
  <c r="BG1464" i="18"/>
  <c r="BF1465" i="18"/>
  <c r="BF576" i="18"/>
  <c r="BG575" i="18"/>
  <c r="H1701" i="18"/>
  <c r="I1700" i="18"/>
  <c r="AM3477" i="18"/>
  <c r="AN3476" i="18"/>
  <c r="AW2293" i="18"/>
  <c r="AX2292" i="18"/>
  <c r="BF222" i="18"/>
  <c r="BG221" i="18"/>
  <c r="R1168" i="18"/>
  <c r="S1167" i="18"/>
  <c r="S2292" i="18"/>
  <c r="R2293" i="18"/>
  <c r="AB694" i="18"/>
  <c r="AC693" i="18"/>
  <c r="AM814" i="18"/>
  <c r="AN813" i="18"/>
  <c r="H3595" i="18"/>
  <c r="I3594" i="18"/>
  <c r="AM1168" i="18"/>
  <c r="AN1167" i="18"/>
  <c r="BF873" i="18"/>
  <c r="BG872" i="18"/>
  <c r="S1997" i="18"/>
  <c r="R1998" i="18"/>
  <c r="AM576" i="18"/>
  <c r="AN575" i="18"/>
  <c r="BF1583" i="18"/>
  <c r="BG1582" i="18"/>
  <c r="AW1109" i="18"/>
  <c r="AX1108" i="18"/>
  <c r="AM1524" i="18"/>
  <c r="AN1523" i="18"/>
  <c r="AC2943" i="18"/>
  <c r="AB2944" i="18"/>
  <c r="AM2293" i="18"/>
  <c r="AN2292" i="18"/>
  <c r="H1819" i="18"/>
  <c r="I1818" i="18"/>
  <c r="AM1406" i="18"/>
  <c r="AN1405" i="18"/>
  <c r="AX2589" i="18"/>
  <c r="AW2590" i="18"/>
  <c r="H3300" i="18"/>
  <c r="I3299" i="18"/>
  <c r="BF3418" i="18"/>
  <c r="BG3417" i="18"/>
  <c r="AM1227" i="18"/>
  <c r="AN1226" i="18"/>
  <c r="AW3654" i="18"/>
  <c r="AX3653" i="18"/>
  <c r="AB1347" i="18"/>
  <c r="AC1346" i="18"/>
  <c r="AB222" i="18"/>
  <c r="AC221" i="18"/>
  <c r="H1109" i="18"/>
  <c r="I1108" i="18"/>
  <c r="AB635" i="18"/>
  <c r="AC634" i="18"/>
  <c r="AC3594" i="18"/>
  <c r="AB3595" i="18"/>
  <c r="AM2885" i="18"/>
  <c r="AN2884" i="18"/>
  <c r="AM932" i="18"/>
  <c r="AN931" i="18"/>
  <c r="I3061" i="18"/>
  <c r="H3062" i="18"/>
  <c r="AM399" i="18"/>
  <c r="AN398" i="18"/>
  <c r="AM3300" i="18"/>
  <c r="AN3299" i="18"/>
  <c r="AB991" i="18"/>
  <c r="AC990" i="18"/>
  <c r="S398" i="18"/>
  <c r="R399" i="18"/>
  <c r="R2590" i="18"/>
  <c r="S2589" i="18"/>
  <c r="AM2944" i="18"/>
  <c r="AN2943" i="18"/>
  <c r="AX1700" i="18"/>
  <c r="AW1701" i="18"/>
  <c r="AM2531" i="18"/>
  <c r="AN2530" i="18"/>
  <c r="R2649" i="18"/>
  <c r="S2648" i="18"/>
  <c r="AB3536" i="18"/>
  <c r="AC3535" i="18"/>
  <c r="AC931" i="18"/>
  <c r="AB932" i="18"/>
  <c r="AW3300" i="18"/>
  <c r="AX3299" i="18"/>
  <c r="AB1760" i="18"/>
  <c r="AC1759" i="18"/>
  <c r="AM1050" i="18"/>
  <c r="AN1049" i="18"/>
  <c r="AB1286" i="18"/>
  <c r="AC1285" i="18"/>
  <c r="AC3002" i="18"/>
  <c r="AB3003" i="18"/>
  <c r="H814" i="18"/>
  <c r="I813" i="18"/>
  <c r="BF2411" i="18"/>
  <c r="BG2410" i="18"/>
  <c r="H2470" i="18"/>
  <c r="I2469" i="18"/>
  <c r="BF2352" i="18"/>
  <c r="BG2351" i="18"/>
  <c r="AB340" i="18"/>
  <c r="AC339" i="18"/>
  <c r="H576" i="18"/>
  <c r="I575" i="18"/>
  <c r="R2234" i="18"/>
  <c r="S2233" i="18"/>
  <c r="AW3182" i="18"/>
  <c r="AX3181" i="18"/>
  <c r="H1583" i="18"/>
  <c r="I1582" i="18"/>
  <c r="BG2884" i="18"/>
  <c r="BF2885" i="18"/>
  <c r="H2116" i="18"/>
  <c r="I2115" i="18"/>
  <c r="BF3123" i="18"/>
  <c r="BG3122" i="18"/>
  <c r="H3241" i="18"/>
  <c r="I3240" i="18"/>
  <c r="R3418" i="18"/>
  <c r="S3417" i="18"/>
  <c r="AM3182" i="18"/>
  <c r="AN3181" i="18"/>
  <c r="R2116" i="18"/>
  <c r="S2115" i="18"/>
  <c r="AM458" i="18"/>
  <c r="AN457" i="18"/>
  <c r="R991" i="18"/>
  <c r="S990" i="18"/>
  <c r="AB281" i="18"/>
  <c r="AC280" i="18"/>
  <c r="AB2885" i="18"/>
  <c r="AC2884" i="18"/>
  <c r="R163" i="18"/>
  <c r="S162" i="18"/>
  <c r="H1998" i="18"/>
  <c r="I1997" i="18"/>
  <c r="I1346" i="18"/>
  <c r="H1347" i="18"/>
  <c r="AM3241" i="18"/>
  <c r="AN3240" i="18"/>
  <c r="AM1701" i="18"/>
  <c r="AN1700" i="18"/>
  <c r="AM2590" i="18"/>
  <c r="AN2589" i="18"/>
  <c r="BF2293" i="18"/>
  <c r="BG2292" i="18"/>
  <c r="R2885" i="18"/>
  <c r="S2884" i="18"/>
  <c r="H2944" i="18"/>
  <c r="I2943" i="18"/>
  <c r="BF3477" i="18"/>
  <c r="BG3476" i="18"/>
  <c r="AX3358" i="18"/>
  <c r="AW3359" i="18"/>
  <c r="R2531" i="18"/>
  <c r="S2530" i="18"/>
  <c r="H2411" i="18"/>
  <c r="I2410" i="18"/>
  <c r="BF3359" i="18"/>
  <c r="BG3358" i="18"/>
  <c r="H3654" i="18"/>
  <c r="I3653" i="18"/>
  <c r="BF1878" i="18"/>
  <c r="BG1877" i="18"/>
  <c r="I1641" i="18"/>
  <c r="H1642" i="18"/>
  <c r="AN2056" i="18"/>
  <c r="AM2057" i="18"/>
  <c r="BF2767" i="18"/>
  <c r="BG2766" i="18"/>
  <c r="BF2116" i="18"/>
  <c r="BG2115" i="18"/>
  <c r="H1878" i="18"/>
  <c r="I1877" i="18"/>
  <c r="AX3594" i="18"/>
  <c r="AW3595" i="18"/>
  <c r="H1939" i="18"/>
  <c r="I1938" i="18"/>
  <c r="AW576" i="18"/>
  <c r="AX575" i="18"/>
  <c r="R3477" i="18"/>
  <c r="S3476" i="18"/>
  <c r="BF1406" i="18"/>
  <c r="BG1405" i="18"/>
  <c r="BF635" i="18"/>
  <c r="BG634" i="18"/>
  <c r="BF163" i="18"/>
  <c r="BG162" i="18"/>
  <c r="I339" i="18"/>
  <c r="H340" i="18"/>
  <c r="AX1877" i="18"/>
  <c r="AW1878" i="18"/>
  <c r="AY813" i="18"/>
  <c r="AX814" i="18"/>
  <c r="R1347" i="18"/>
  <c r="S1346" i="18"/>
  <c r="H1465" i="18"/>
  <c r="I1464" i="18"/>
  <c r="BF517" i="18"/>
  <c r="BG516" i="18"/>
  <c r="AM1760" i="18"/>
  <c r="AN1759" i="18"/>
  <c r="H3477" i="18"/>
  <c r="I3476" i="18"/>
  <c r="H2175" i="18"/>
  <c r="I2174" i="18"/>
  <c r="AB517" i="18"/>
  <c r="AC516" i="18"/>
  <c r="H2234" i="18"/>
  <c r="I2233" i="18"/>
  <c r="AB3359" i="18"/>
  <c r="AC3358" i="18"/>
  <c r="R1939" i="18"/>
  <c r="S1938" i="18"/>
  <c r="R2175" i="18"/>
  <c r="S2174" i="18"/>
  <c r="R1109" i="18"/>
  <c r="S1108" i="18"/>
  <c r="AB1109" i="18"/>
  <c r="AC1108" i="18"/>
  <c r="H3536" i="18"/>
  <c r="I3535" i="18"/>
  <c r="AW2944" i="18"/>
  <c r="AX2943" i="18"/>
  <c r="AM1583" i="18"/>
  <c r="AN1582" i="18"/>
  <c r="AW755" i="18"/>
  <c r="AX754" i="18"/>
  <c r="I162" i="18"/>
  <c r="H163" i="18"/>
  <c r="J754" i="18"/>
  <c r="I755" i="18"/>
  <c r="AW2175" i="18"/>
  <c r="AX2174" i="18"/>
  <c r="AM1998" i="18"/>
  <c r="AN1997" i="18"/>
  <c r="AW163" i="18"/>
  <c r="AX162" i="18"/>
  <c r="AB1583" i="18"/>
  <c r="AC1582" i="18"/>
  <c r="R3182" i="18"/>
  <c r="S3181" i="18"/>
  <c r="BG280" i="18"/>
  <c r="BF281" i="18"/>
  <c r="AB163" i="18"/>
  <c r="AC162" i="18"/>
  <c r="AW1524" i="18"/>
  <c r="AX1523" i="18"/>
  <c r="S1285" i="18"/>
  <c r="R1286" i="18"/>
  <c r="AX990" i="18"/>
  <c r="AW991" i="18"/>
  <c r="H458" i="18"/>
  <c r="I457" i="18"/>
  <c r="R2826" i="18"/>
  <c r="S2825" i="18"/>
  <c r="BF755" i="18"/>
  <c r="BG754" i="18"/>
  <c r="BF932" i="18"/>
  <c r="BG931" i="18"/>
  <c r="AM3359" i="18"/>
  <c r="AN3358" i="18"/>
  <c r="AC398" i="18"/>
  <c r="AB399" i="18"/>
  <c r="BF2944" i="18"/>
  <c r="BG2943" i="18"/>
  <c r="AB2826" i="18"/>
  <c r="AC2825" i="18"/>
  <c r="AW2708" i="18"/>
  <c r="AX2707" i="18"/>
  <c r="AN1818" i="18"/>
  <c r="AM1819" i="18"/>
  <c r="BF1819" i="18"/>
  <c r="BG1818" i="18"/>
  <c r="I2825" i="18"/>
  <c r="H2826" i="18"/>
  <c r="AB3300" i="18"/>
  <c r="AC3299" i="18"/>
  <c r="AM3418" i="18"/>
  <c r="AN3417" i="18"/>
  <c r="R1050" i="18"/>
  <c r="S1049" i="18"/>
  <c r="AB2175" i="18"/>
  <c r="AC2174" i="18"/>
  <c r="AX457" i="18"/>
  <c r="AW458" i="18"/>
  <c r="BF2826" i="18"/>
  <c r="BG2825" i="18"/>
  <c r="AX693" i="18"/>
  <c r="AW694" i="18"/>
  <c r="AN2351" i="18"/>
  <c r="AM2352" i="18"/>
  <c r="R2944" i="18"/>
  <c r="S2943" i="18"/>
  <c r="S813" i="18"/>
  <c r="R814" i="18"/>
  <c r="BG1759" i="18"/>
  <c r="BF1760" i="18"/>
  <c r="AM3595" i="18"/>
  <c r="AN3594" i="18"/>
  <c r="AB755" i="18"/>
  <c r="AC754" i="18"/>
  <c r="BF3300" i="18"/>
  <c r="BG3299" i="18"/>
  <c r="AW2531" i="18"/>
  <c r="AX2530" i="18"/>
  <c r="BF2708" i="18"/>
  <c r="BG2707" i="18"/>
  <c r="S1405" i="18"/>
  <c r="R1406" i="18"/>
  <c r="H873" i="18"/>
  <c r="I872" i="18"/>
  <c r="AB2708" i="18"/>
  <c r="AC2707" i="18"/>
  <c r="BF2234" i="18"/>
  <c r="BG2233" i="18"/>
  <c r="H2057" i="18"/>
  <c r="I2056" i="18"/>
  <c r="R458" i="18"/>
  <c r="S457" i="18"/>
  <c r="H517" i="18"/>
  <c r="I516" i="18"/>
  <c r="BF399" i="18"/>
  <c r="BG398" i="18"/>
  <c r="AB2116" i="18"/>
  <c r="AC2115" i="18"/>
  <c r="AW1939" i="18"/>
  <c r="AX1938" i="18"/>
  <c r="BF3062" i="18"/>
  <c r="BG3061" i="18"/>
  <c r="AW3477" i="18"/>
  <c r="AX3476" i="18"/>
  <c r="BF2175" i="18"/>
  <c r="BG2174" i="18"/>
  <c r="AB576" i="18"/>
  <c r="AC575" i="18"/>
  <c r="AY516" i="18"/>
  <c r="AX517" i="18"/>
  <c r="R104" i="18"/>
  <c r="S103" i="18"/>
  <c r="S221" i="18"/>
  <c r="R222" i="18"/>
  <c r="AM281" i="18"/>
  <c r="AN280" i="18"/>
  <c r="AC3061" i="18"/>
  <c r="AB3062" i="18"/>
  <c r="AB873" i="18"/>
  <c r="AC872" i="18"/>
  <c r="BF3654" i="18"/>
  <c r="BG3653" i="18"/>
  <c r="R576" i="18"/>
  <c r="S575" i="18"/>
  <c r="BF814" i="18"/>
  <c r="BG813" i="18"/>
  <c r="AO339" i="18"/>
  <c r="AN340" i="18"/>
  <c r="H2767" i="18"/>
  <c r="I2766" i="18"/>
  <c r="AC3240" i="18"/>
  <c r="AB3241" i="18"/>
  <c r="R2708" i="18"/>
  <c r="S2707" i="18"/>
  <c r="H3123" i="18"/>
  <c r="I3122" i="18"/>
  <c r="AW104" i="18"/>
  <c r="AX103" i="18"/>
  <c r="R2352" i="18"/>
  <c r="S2351" i="18"/>
  <c r="AW1347" i="18"/>
  <c r="AX1346" i="18"/>
  <c r="AW1583" i="18"/>
  <c r="AX1582" i="18"/>
  <c r="AB1465" i="18"/>
  <c r="AC1464" i="18"/>
  <c r="H2708" i="18"/>
  <c r="I2707" i="18"/>
  <c r="AX2410" i="18"/>
  <c r="AW2411" i="18"/>
  <c r="AW2767" i="18"/>
  <c r="AX2766" i="18"/>
  <c r="AX2469" i="18"/>
  <c r="AW2470" i="18"/>
  <c r="BF340" i="18"/>
  <c r="BG339" i="18"/>
  <c r="R3062" i="18"/>
  <c r="S3061" i="18"/>
  <c r="AX931" i="18"/>
  <c r="AW932" i="18"/>
  <c r="AB1050" i="18"/>
  <c r="AC1049" i="18"/>
  <c r="H281" i="18"/>
  <c r="I280" i="18"/>
  <c r="R1642" i="18"/>
  <c r="S1641" i="18"/>
  <c r="AM2826" i="18"/>
  <c r="AN2825" i="18"/>
  <c r="R1760" i="18"/>
  <c r="S1759" i="18"/>
  <c r="BF1109" i="18"/>
  <c r="BG1108" i="18"/>
  <c r="R340" i="18"/>
  <c r="S339" i="18"/>
  <c r="I931" i="18"/>
  <c r="H932" i="18"/>
  <c r="AW2885" i="18"/>
  <c r="AX2884" i="18"/>
  <c r="R3359" i="18"/>
  <c r="S3358" i="18"/>
  <c r="AW2826" i="18"/>
  <c r="AX2825" i="18"/>
  <c r="R2470" i="18"/>
  <c r="S2469" i="18"/>
  <c r="BF1227" i="18"/>
  <c r="BG1226" i="18"/>
  <c r="BF3595" i="18"/>
  <c r="BG3594" i="18"/>
  <c r="AB104" i="18"/>
  <c r="AC103" i="18"/>
  <c r="AW1168" i="18"/>
  <c r="AX1167" i="18"/>
  <c r="AM2470" i="18"/>
  <c r="AN2469" i="18"/>
  <c r="BF1347" i="18"/>
  <c r="BG1346" i="18"/>
  <c r="R873" i="18"/>
  <c r="S872" i="18"/>
  <c r="AM517" i="18"/>
  <c r="AN516" i="18"/>
  <c r="AB2352" i="18"/>
  <c r="AC2351" i="18"/>
  <c r="H2352" i="18"/>
  <c r="I2351" i="18"/>
  <c r="AM2649" i="18"/>
  <c r="AN2648" i="18"/>
  <c r="S931" i="18"/>
  <c r="R932" i="18"/>
  <c r="AX3061" i="18"/>
  <c r="AW3062" i="18"/>
  <c r="AB2057" i="18"/>
  <c r="AC2056" i="18"/>
  <c r="AW3418" i="18"/>
  <c r="AX3417" i="18"/>
  <c r="R3595" i="18"/>
  <c r="S3594" i="18"/>
  <c r="AC2410" i="18"/>
  <c r="AB2411" i="18"/>
  <c r="AC3122" i="18"/>
  <c r="AB3123" i="18"/>
  <c r="AN221" i="18"/>
  <c r="AM222" i="18"/>
  <c r="H3003" i="18"/>
  <c r="I3002" i="18"/>
  <c r="AW2649" i="18"/>
  <c r="AX2648" i="18"/>
  <c r="AM3123" i="18"/>
  <c r="AN3122" i="18"/>
  <c r="H3359" i="18"/>
  <c r="I3358" i="18"/>
  <c r="AC3653" i="18"/>
  <c r="AB3654" i="18"/>
  <c r="BF1168" i="18"/>
  <c r="BG1167" i="18"/>
  <c r="AM694" i="18"/>
  <c r="AN693" i="18"/>
  <c r="BF3003" i="18"/>
  <c r="BG3002" i="18"/>
  <c r="BF3241" i="18"/>
  <c r="BG3240" i="18"/>
  <c r="BG1523" i="18"/>
  <c r="BF1524" i="18"/>
  <c r="I3417" i="18"/>
  <c r="H3418" i="18"/>
  <c r="AC1167" i="18"/>
  <c r="AB1168" i="18"/>
  <c r="BF104" i="18"/>
  <c r="BG103" i="18"/>
  <c r="H104" i="18"/>
  <c r="I103" i="18"/>
  <c r="S1464" i="18"/>
  <c r="R1465" i="18"/>
  <c r="R755" i="18"/>
  <c r="S754" i="18"/>
  <c r="BG2469" i="18"/>
  <c r="BF2470" i="18"/>
  <c r="H1286" i="18"/>
  <c r="I1285" i="18"/>
  <c r="AM1939" i="18"/>
  <c r="AN1938" i="18"/>
  <c r="AW1050" i="18"/>
  <c r="AX1049" i="18"/>
  <c r="R3536" i="18"/>
  <c r="S3535" i="18"/>
  <c r="AM2708" i="18"/>
  <c r="AN2707" i="18"/>
  <c r="AW1642" i="18"/>
  <c r="AX1641" i="18"/>
  <c r="AN3061" i="18"/>
  <c r="AM3062" i="18"/>
  <c r="AW2352" i="18"/>
  <c r="AX2351" i="18"/>
  <c r="AB3418" i="18"/>
  <c r="AC3417" i="18"/>
  <c r="AX2115" i="18" l="1"/>
  <c r="AY2115" i="18" s="1"/>
  <c r="AM873" i="18"/>
  <c r="AN1641" i="18"/>
  <c r="AN1642" i="18" s="1"/>
  <c r="AN162" i="18"/>
  <c r="AM163" i="18"/>
  <c r="BG1524" i="18"/>
  <c r="BH1523" i="18"/>
  <c r="I932" i="18"/>
  <c r="J931" i="18"/>
  <c r="AC3241" i="18"/>
  <c r="AD3240" i="18"/>
  <c r="AD3061" i="18"/>
  <c r="AC3062" i="18"/>
  <c r="AY517" i="18"/>
  <c r="AZ516" i="18"/>
  <c r="AZ517" i="18" s="1"/>
  <c r="BG1760" i="18"/>
  <c r="BH1759" i="18"/>
  <c r="J2825" i="18"/>
  <c r="I2826" i="18"/>
  <c r="AN1819" i="18"/>
  <c r="AO1818" i="18"/>
  <c r="AD398" i="18"/>
  <c r="AC399" i="18"/>
  <c r="I163" i="18"/>
  <c r="J162" i="18"/>
  <c r="AY814" i="18"/>
  <c r="AZ813" i="18"/>
  <c r="AZ814" i="18" s="1"/>
  <c r="AX3595" i="18"/>
  <c r="AY3594" i="18"/>
  <c r="AN2057" i="18"/>
  <c r="AO2056" i="18"/>
  <c r="AX3359" i="18"/>
  <c r="AY3358" i="18"/>
  <c r="AX1701" i="18"/>
  <c r="AY1700" i="18"/>
  <c r="S399" i="18"/>
  <c r="T398" i="18"/>
  <c r="I3062" i="18"/>
  <c r="J3061" i="18"/>
  <c r="AC3595" i="18"/>
  <c r="AD3594" i="18"/>
  <c r="S2293" i="18"/>
  <c r="T2292" i="18"/>
  <c r="AC1642" i="18"/>
  <c r="AD1641" i="18"/>
  <c r="BG2649" i="18"/>
  <c r="BH2648" i="18"/>
  <c r="I1406" i="18"/>
  <c r="J1405" i="18"/>
  <c r="AX3241" i="18"/>
  <c r="AY3240" i="18"/>
  <c r="AC2470" i="18"/>
  <c r="AD2469" i="18"/>
  <c r="AX1050" i="18"/>
  <c r="AY1049" i="18"/>
  <c r="I1286" i="18"/>
  <c r="J1285" i="18"/>
  <c r="BH103" i="18"/>
  <c r="BG104" i="18"/>
  <c r="AN694" i="18"/>
  <c r="AO693" i="18"/>
  <c r="AN3123" i="18"/>
  <c r="AO3122" i="18"/>
  <c r="AN2470" i="18"/>
  <c r="AO2469" i="18"/>
  <c r="S1465" i="18"/>
  <c r="T1464" i="18"/>
  <c r="I3418" i="18"/>
  <c r="J3417" i="18"/>
  <c r="AD3653" i="18"/>
  <c r="AC3654" i="18"/>
  <c r="AN222" i="18"/>
  <c r="AO221" i="18"/>
  <c r="AC2411" i="18"/>
  <c r="AD2410" i="18"/>
  <c r="AX3062" i="18"/>
  <c r="AY3061" i="18"/>
  <c r="S222" i="18"/>
  <c r="T221" i="18"/>
  <c r="S1406" i="18"/>
  <c r="T1405" i="18"/>
  <c r="AN2352" i="18"/>
  <c r="AO2351" i="18"/>
  <c r="J755" i="18"/>
  <c r="K754" i="18"/>
  <c r="J339" i="18"/>
  <c r="I340" i="18"/>
  <c r="AX2352" i="18"/>
  <c r="AY2351" i="18"/>
  <c r="AX1642" i="18"/>
  <c r="AY1641" i="18"/>
  <c r="AN1939" i="18"/>
  <c r="AO1938" i="18"/>
  <c r="I104" i="18"/>
  <c r="J103" i="18"/>
  <c r="BG3003" i="18"/>
  <c r="BH3002" i="18"/>
  <c r="BG1168" i="18"/>
  <c r="BH1167" i="18"/>
  <c r="I3359" i="18"/>
  <c r="J3358" i="18"/>
  <c r="AX2649" i="18"/>
  <c r="AY2648" i="18"/>
  <c r="AX3418" i="18"/>
  <c r="AY3417" i="18"/>
  <c r="AC2057" i="18"/>
  <c r="AD2056" i="18"/>
  <c r="I2352" i="18"/>
  <c r="J2351" i="18"/>
  <c r="AN517" i="18"/>
  <c r="AO516" i="18"/>
  <c r="BG1347" i="18"/>
  <c r="BH1346" i="18"/>
  <c r="AC104" i="18"/>
  <c r="AD103" i="18"/>
  <c r="BG3595" i="18"/>
  <c r="BH3594" i="18"/>
  <c r="S2470" i="18"/>
  <c r="T2469" i="18"/>
  <c r="T339" i="18"/>
  <c r="S340" i="18"/>
  <c r="BG1109" i="18"/>
  <c r="BH1108" i="18"/>
  <c r="AO2825" i="18"/>
  <c r="AN2826" i="18"/>
  <c r="I281" i="18"/>
  <c r="J280" i="18"/>
  <c r="BG340" i="18"/>
  <c r="BH339" i="18"/>
  <c r="AX2767" i="18"/>
  <c r="AY2766" i="18"/>
  <c r="I2708" i="18"/>
  <c r="J2707" i="18"/>
  <c r="AD1464" i="18"/>
  <c r="AC1465" i="18"/>
  <c r="S2352" i="18"/>
  <c r="T2351" i="18"/>
  <c r="AX104" i="18"/>
  <c r="AY103" i="18"/>
  <c r="S576" i="18"/>
  <c r="T575" i="18"/>
  <c r="BG2175" i="18"/>
  <c r="BH2174" i="18"/>
  <c r="BH3061" i="18"/>
  <c r="BG3062" i="18"/>
  <c r="AC2116" i="18"/>
  <c r="AD2115" i="18"/>
  <c r="BG399" i="18"/>
  <c r="BH398" i="18"/>
  <c r="BG2234" i="18"/>
  <c r="BH2233" i="18"/>
  <c r="I873" i="18"/>
  <c r="J872" i="18"/>
  <c r="BH2707" i="18"/>
  <c r="BG2708" i="18"/>
  <c r="AC755" i="18"/>
  <c r="AD754" i="18"/>
  <c r="T2943" i="18"/>
  <c r="S2944" i="18"/>
  <c r="AO3417" i="18"/>
  <c r="AN3418" i="18"/>
  <c r="BG1819" i="18"/>
  <c r="BH1818" i="18"/>
  <c r="AD2825" i="18"/>
  <c r="AC2826" i="18"/>
  <c r="BG932" i="18"/>
  <c r="BH931" i="18"/>
  <c r="I458" i="18"/>
  <c r="J457" i="18"/>
  <c r="AC163" i="18"/>
  <c r="AD162" i="18"/>
  <c r="S3182" i="18"/>
  <c r="T3181" i="18"/>
  <c r="AX163" i="18"/>
  <c r="AY162" i="18"/>
  <c r="AX2175" i="18"/>
  <c r="AY2174" i="18"/>
  <c r="AN1583" i="18"/>
  <c r="AO1582" i="18"/>
  <c r="I3536" i="18"/>
  <c r="J3535" i="18"/>
  <c r="T1108" i="18"/>
  <c r="S1109" i="18"/>
  <c r="S1939" i="18"/>
  <c r="T1938" i="18"/>
  <c r="AC517" i="18"/>
  <c r="AD516" i="18"/>
  <c r="I3477" i="18"/>
  <c r="J3476" i="18"/>
  <c r="I1465" i="18"/>
  <c r="J1464" i="18"/>
  <c r="BG163" i="18"/>
  <c r="BH162" i="18"/>
  <c r="BG1406" i="18"/>
  <c r="BH1405" i="18"/>
  <c r="S3477" i="18"/>
  <c r="T3476" i="18"/>
  <c r="BG2116" i="18"/>
  <c r="BH2115" i="18"/>
  <c r="BG1878" i="18"/>
  <c r="BH1877" i="18"/>
  <c r="I2411" i="18"/>
  <c r="J2410" i="18"/>
  <c r="S2885" i="18"/>
  <c r="T2884" i="18"/>
  <c r="AN2590" i="18"/>
  <c r="AO2589" i="18"/>
  <c r="AN1701" i="18"/>
  <c r="AO1700" i="18"/>
  <c r="S163" i="18"/>
  <c r="T162" i="18"/>
  <c r="AC281" i="18"/>
  <c r="AD280" i="18"/>
  <c r="AN458" i="18"/>
  <c r="AO457" i="18"/>
  <c r="S2116" i="18"/>
  <c r="T2115" i="18"/>
  <c r="T3417" i="18"/>
  <c r="S3418" i="18"/>
  <c r="I3241" i="18"/>
  <c r="J3240" i="18"/>
  <c r="I2116" i="18"/>
  <c r="J2115" i="18"/>
  <c r="I1583" i="18"/>
  <c r="J1582" i="18"/>
  <c r="S2234" i="18"/>
  <c r="T2233" i="18"/>
  <c r="AD339" i="18"/>
  <c r="AC340" i="18"/>
  <c r="I814" i="18"/>
  <c r="J813" i="18"/>
  <c r="AC1286" i="18"/>
  <c r="AD1285" i="18"/>
  <c r="AC1760" i="18"/>
  <c r="AD1759" i="18"/>
  <c r="S2649" i="18"/>
  <c r="T2648" i="18"/>
  <c r="AC991" i="18"/>
  <c r="AD990" i="18"/>
  <c r="AN3300" i="18"/>
  <c r="AO3299" i="18"/>
  <c r="AO931" i="18"/>
  <c r="AN932" i="18"/>
  <c r="AN2885" i="18"/>
  <c r="AO2884" i="18"/>
  <c r="AD221" i="18"/>
  <c r="AC222" i="18"/>
  <c r="AD1346" i="18"/>
  <c r="AC1347" i="18"/>
  <c r="AN1227" i="18"/>
  <c r="AO1226" i="18"/>
  <c r="I3300" i="18"/>
  <c r="J3299" i="18"/>
  <c r="I1819" i="18"/>
  <c r="J1818" i="18"/>
  <c r="AN2293" i="18"/>
  <c r="AO2292" i="18"/>
  <c r="AX1109" i="18"/>
  <c r="AY1108" i="18"/>
  <c r="AN576" i="18"/>
  <c r="AO575" i="18"/>
  <c r="BH872" i="18"/>
  <c r="BG873" i="18"/>
  <c r="AN1168" i="18"/>
  <c r="AO1167" i="18"/>
  <c r="AN814" i="18"/>
  <c r="AO813" i="18"/>
  <c r="BH221" i="18"/>
  <c r="BG222" i="18"/>
  <c r="AN3477" i="18"/>
  <c r="AO3476" i="18"/>
  <c r="BH575" i="18"/>
  <c r="BG576" i="18"/>
  <c r="S3654" i="18"/>
  <c r="T3653" i="18"/>
  <c r="AC814" i="18"/>
  <c r="AD813" i="18"/>
  <c r="AD2233" i="18"/>
  <c r="AC2234" i="18"/>
  <c r="AN1878" i="18"/>
  <c r="AO1877" i="18"/>
  <c r="I2885" i="18"/>
  <c r="J2884" i="18"/>
  <c r="AD1877" i="18"/>
  <c r="AC1878" i="18"/>
  <c r="I1760" i="18"/>
  <c r="J1759" i="18"/>
  <c r="AY1464" i="18"/>
  <c r="AX1465" i="18"/>
  <c r="AC1998" i="18"/>
  <c r="AD1997" i="18"/>
  <c r="S2057" i="18"/>
  <c r="T2056" i="18"/>
  <c r="AY1285" i="18"/>
  <c r="AX1286" i="18"/>
  <c r="AC2293" i="18"/>
  <c r="AD2292" i="18"/>
  <c r="I2590" i="18"/>
  <c r="J2589" i="18"/>
  <c r="AC2531" i="18"/>
  <c r="AD2530" i="18"/>
  <c r="AN3536" i="18"/>
  <c r="AO3535" i="18"/>
  <c r="BG1286" i="18"/>
  <c r="BH1285" i="18"/>
  <c r="I2649" i="18"/>
  <c r="J2648" i="18"/>
  <c r="I2293" i="18"/>
  <c r="J2292" i="18"/>
  <c r="T2410" i="18"/>
  <c r="S2411" i="18"/>
  <c r="AX2057" i="18"/>
  <c r="AY2056" i="18"/>
  <c r="T3122" i="18"/>
  <c r="S3123" i="18"/>
  <c r="BG2590" i="18"/>
  <c r="BH2589" i="18"/>
  <c r="AN2116" i="18"/>
  <c r="AO2115" i="18"/>
  <c r="AX3003" i="18"/>
  <c r="AY3002" i="18"/>
  <c r="AN2767" i="18"/>
  <c r="AO2766" i="18"/>
  <c r="I991" i="18"/>
  <c r="J990" i="18"/>
  <c r="I222" i="18"/>
  <c r="J221" i="18"/>
  <c r="S2767" i="18"/>
  <c r="T2766" i="18"/>
  <c r="I1168" i="18"/>
  <c r="J1167" i="18"/>
  <c r="AC1701" i="18"/>
  <c r="AD1700" i="18"/>
  <c r="T1582" i="18"/>
  <c r="S1583" i="18"/>
  <c r="AO2410" i="18"/>
  <c r="AN2411" i="18"/>
  <c r="AX1819" i="18"/>
  <c r="AY1818" i="18"/>
  <c r="AX1760" i="18"/>
  <c r="AY1759" i="18"/>
  <c r="AY1997" i="18"/>
  <c r="AX1998" i="18"/>
  <c r="AC2649" i="18"/>
  <c r="AD2648" i="18"/>
  <c r="AN991" i="18"/>
  <c r="AO990" i="18"/>
  <c r="S1701" i="18"/>
  <c r="T1700" i="18"/>
  <c r="S3241" i="18"/>
  <c r="T3240" i="18"/>
  <c r="S694" i="18"/>
  <c r="T693" i="18"/>
  <c r="I694" i="18"/>
  <c r="J693" i="18"/>
  <c r="S281" i="18"/>
  <c r="T280" i="18"/>
  <c r="AX2234" i="18"/>
  <c r="AY2233" i="18"/>
  <c r="AC3123" i="18"/>
  <c r="AD3122" i="18"/>
  <c r="S932" i="18"/>
  <c r="T931" i="18"/>
  <c r="AP339" i="18"/>
  <c r="AP340" i="18" s="1"/>
  <c r="AO340" i="18"/>
  <c r="AX458" i="18"/>
  <c r="AY457" i="18"/>
  <c r="AC3477" i="18"/>
  <c r="AD3476" i="18"/>
  <c r="BH457" i="18"/>
  <c r="BG458" i="18"/>
  <c r="AN1109" i="18"/>
  <c r="AO1108" i="18"/>
  <c r="AC3418" i="18"/>
  <c r="AD3417" i="18"/>
  <c r="AN2708" i="18"/>
  <c r="AO2707" i="18"/>
  <c r="S755" i="18"/>
  <c r="T754" i="18"/>
  <c r="AN2649" i="18"/>
  <c r="AO2648" i="18"/>
  <c r="BG1227" i="18"/>
  <c r="BH1226" i="18"/>
  <c r="AX2826" i="18"/>
  <c r="AY2825" i="18"/>
  <c r="S3359" i="18"/>
  <c r="T3358" i="18"/>
  <c r="S1760" i="18"/>
  <c r="T1759" i="18"/>
  <c r="S1642" i="18"/>
  <c r="T1641" i="18"/>
  <c r="AC1050" i="18"/>
  <c r="AD1049" i="18"/>
  <c r="T3061" i="18"/>
  <c r="S3062" i="18"/>
  <c r="AX1583" i="18"/>
  <c r="AY1582" i="18"/>
  <c r="AX1347" i="18"/>
  <c r="AY1346" i="18"/>
  <c r="I3123" i="18"/>
  <c r="J3122" i="18"/>
  <c r="T2707" i="18"/>
  <c r="S2708" i="18"/>
  <c r="I2767" i="18"/>
  <c r="J2766" i="18"/>
  <c r="BG814" i="18"/>
  <c r="BH813" i="18"/>
  <c r="BG3654" i="18"/>
  <c r="BH3653" i="18"/>
  <c r="AC873" i="18"/>
  <c r="AD872" i="18"/>
  <c r="AN281" i="18"/>
  <c r="AO280" i="18"/>
  <c r="S104" i="18"/>
  <c r="T103" i="18"/>
  <c r="AC576" i="18"/>
  <c r="AD575" i="18"/>
  <c r="AX3477" i="18"/>
  <c r="AY3476" i="18"/>
  <c r="AX1939" i="18"/>
  <c r="AY1938" i="18"/>
  <c r="I517" i="18"/>
  <c r="J516" i="18"/>
  <c r="S458" i="18"/>
  <c r="T457" i="18"/>
  <c r="I2057" i="18"/>
  <c r="J2056" i="18"/>
  <c r="AC2708" i="18"/>
  <c r="AD2707" i="18"/>
  <c r="AX2531" i="18"/>
  <c r="AY2530" i="18"/>
  <c r="BG3300" i="18"/>
  <c r="BH3299" i="18"/>
  <c r="AN3595" i="18"/>
  <c r="AO3594" i="18"/>
  <c r="BG2826" i="18"/>
  <c r="BH2825" i="18"/>
  <c r="AD2174" i="18"/>
  <c r="AC2175" i="18"/>
  <c r="T1049" i="18"/>
  <c r="S1050" i="18"/>
  <c r="AC3300" i="18"/>
  <c r="AD3299" i="18"/>
  <c r="AX2708" i="18"/>
  <c r="AY2707" i="18"/>
  <c r="BH2943" i="18"/>
  <c r="BG2944" i="18"/>
  <c r="AN3359" i="18"/>
  <c r="AO3358" i="18"/>
  <c r="BG755" i="18"/>
  <c r="BH754" i="18"/>
  <c r="S2826" i="18"/>
  <c r="T2825" i="18"/>
  <c r="AX1524" i="18"/>
  <c r="AY1523" i="18"/>
  <c r="AC1583" i="18"/>
  <c r="AD1582" i="18"/>
  <c r="AN1998" i="18"/>
  <c r="AO1997" i="18"/>
  <c r="AX755" i="18"/>
  <c r="AY754" i="18"/>
  <c r="AX2944" i="18"/>
  <c r="AY2943" i="18"/>
  <c r="AC1109" i="18"/>
  <c r="AD1108" i="18"/>
  <c r="S2175" i="18"/>
  <c r="T2174" i="18"/>
  <c r="AD3358" i="18"/>
  <c r="AC3359" i="18"/>
  <c r="J2233" i="18"/>
  <c r="I2234" i="18"/>
  <c r="J2174" i="18"/>
  <c r="I2175" i="18"/>
  <c r="AN1760" i="18"/>
  <c r="AO1759" i="18"/>
  <c r="BG517" i="18"/>
  <c r="BH516" i="18"/>
  <c r="T1346" i="18"/>
  <c r="S1347" i="18"/>
  <c r="BG635" i="18"/>
  <c r="BH634" i="18"/>
  <c r="AX576" i="18"/>
  <c r="AY575" i="18"/>
  <c r="J1938" i="18"/>
  <c r="I1939" i="18"/>
  <c r="I1878" i="18"/>
  <c r="J1877" i="18"/>
  <c r="BG2767" i="18"/>
  <c r="BH2766" i="18"/>
  <c r="I3654" i="18"/>
  <c r="J3653" i="18"/>
  <c r="BG3359" i="18"/>
  <c r="BH3358" i="18"/>
  <c r="S2531" i="18"/>
  <c r="T2530" i="18"/>
  <c r="BG3477" i="18"/>
  <c r="BH3476" i="18"/>
  <c r="I2944" i="18"/>
  <c r="J2943" i="18"/>
  <c r="BG2293" i="18"/>
  <c r="BH2292" i="18"/>
  <c r="AN3241" i="18"/>
  <c r="AO3240" i="18"/>
  <c r="I1998" i="18"/>
  <c r="J1997" i="18"/>
  <c r="AC2885" i="18"/>
  <c r="AD2884" i="18"/>
  <c r="S991" i="18"/>
  <c r="T990" i="18"/>
  <c r="AN3182" i="18"/>
  <c r="AO3181" i="18"/>
  <c r="BH3122" i="18"/>
  <c r="BG3123" i="18"/>
  <c r="AX3182" i="18"/>
  <c r="AY3181" i="18"/>
  <c r="I576" i="18"/>
  <c r="J575" i="18"/>
  <c r="BH2351" i="18"/>
  <c r="BG2352" i="18"/>
  <c r="I2470" i="18"/>
  <c r="J2469" i="18"/>
  <c r="BH2410" i="18"/>
  <c r="BG2411" i="18"/>
  <c r="AO1049" i="18"/>
  <c r="AN1050" i="18"/>
  <c r="AY3299" i="18"/>
  <c r="AX3300" i="18"/>
  <c r="AC3536" i="18"/>
  <c r="AD3535" i="18"/>
  <c r="AO2530" i="18"/>
  <c r="AN2531" i="18"/>
  <c r="AN2944" i="18"/>
  <c r="AO2943" i="18"/>
  <c r="S2590" i="18"/>
  <c r="T2589" i="18"/>
  <c r="AO398" i="18"/>
  <c r="AN399" i="18"/>
  <c r="AC635" i="18"/>
  <c r="AD634" i="18"/>
  <c r="I1109" i="18"/>
  <c r="J1108" i="18"/>
  <c r="AX3654" i="18"/>
  <c r="AY3653" i="18"/>
  <c r="BH3417" i="18"/>
  <c r="BG3418" i="18"/>
  <c r="AO1405" i="18"/>
  <c r="AN1406" i="18"/>
  <c r="AN1524" i="18"/>
  <c r="AO1523" i="18"/>
  <c r="BG1583" i="18"/>
  <c r="BH1582" i="18"/>
  <c r="J3594" i="18"/>
  <c r="I3595" i="18"/>
  <c r="AD693" i="18"/>
  <c r="AC694" i="18"/>
  <c r="S1168" i="18"/>
  <c r="T1167" i="18"/>
  <c r="AY2292" i="18"/>
  <c r="AX2293" i="18"/>
  <c r="I1701" i="18"/>
  <c r="J1700" i="18"/>
  <c r="BG3536" i="18"/>
  <c r="BH3535" i="18"/>
  <c r="AN2175" i="18"/>
  <c r="AO2174" i="18"/>
  <c r="BG1701" i="18"/>
  <c r="BH1700" i="18"/>
  <c r="AN2234" i="18"/>
  <c r="AO2233" i="18"/>
  <c r="AN3003" i="18"/>
  <c r="AO3002" i="18"/>
  <c r="BG3182" i="18"/>
  <c r="BH3181" i="18"/>
  <c r="S1227" i="18"/>
  <c r="T1226" i="18"/>
  <c r="S1524" i="18"/>
  <c r="T1523" i="18"/>
  <c r="I3182" i="18"/>
  <c r="J3181" i="18"/>
  <c r="S635" i="18"/>
  <c r="T634" i="18"/>
  <c r="S3003" i="18"/>
  <c r="T3002" i="18"/>
  <c r="S1819" i="18"/>
  <c r="T1818" i="18"/>
  <c r="AX873" i="18"/>
  <c r="AY872" i="18"/>
  <c r="AX3536" i="18"/>
  <c r="AY3535" i="18"/>
  <c r="I1524" i="18"/>
  <c r="J1523" i="18"/>
  <c r="AN1465" i="18"/>
  <c r="AO1464" i="18"/>
  <c r="BH2056" i="18"/>
  <c r="BG2057" i="18"/>
  <c r="AX635" i="18"/>
  <c r="AY634" i="18"/>
  <c r="AN104" i="18"/>
  <c r="AO103" i="18"/>
  <c r="BG694" i="18"/>
  <c r="BH693" i="18"/>
  <c r="AN1286" i="18"/>
  <c r="AO1285" i="18"/>
  <c r="AN755" i="18"/>
  <c r="AO754" i="18"/>
  <c r="BG1998" i="18"/>
  <c r="BH1997" i="18"/>
  <c r="AD2589" i="18"/>
  <c r="AC2590" i="18"/>
  <c r="AC458" i="18"/>
  <c r="AD457" i="18"/>
  <c r="AX340" i="18"/>
  <c r="AY339" i="18"/>
  <c r="AN3654" i="18"/>
  <c r="AO3653" i="18"/>
  <c r="AX1227" i="18"/>
  <c r="AY1226" i="18"/>
  <c r="AC1227" i="18"/>
  <c r="AD1226" i="18"/>
  <c r="AX3123" i="18"/>
  <c r="AY3122" i="18"/>
  <c r="AO1346" i="18"/>
  <c r="AN1347" i="18"/>
  <c r="AC1939" i="18"/>
  <c r="AD1938" i="18"/>
  <c r="AC1524" i="18"/>
  <c r="AD1523" i="18"/>
  <c r="BG1642" i="18"/>
  <c r="BH1641" i="18"/>
  <c r="AO634" i="18"/>
  <c r="AN635" i="18"/>
  <c r="AX281" i="18"/>
  <c r="AY280" i="18"/>
  <c r="BG1939" i="18"/>
  <c r="BH1938" i="18"/>
  <c r="S1878" i="18"/>
  <c r="T1877" i="18"/>
  <c r="BG2531" i="18"/>
  <c r="BH2530" i="18"/>
  <c r="BG2470" i="18"/>
  <c r="BH2469" i="18"/>
  <c r="AC1168" i="18"/>
  <c r="AD1167" i="18"/>
  <c r="AY931" i="18"/>
  <c r="AX932" i="18"/>
  <c r="AX694" i="18"/>
  <c r="AY693" i="18"/>
  <c r="S1286" i="18"/>
  <c r="T1285" i="18"/>
  <c r="J1346" i="18"/>
  <c r="I1347" i="18"/>
  <c r="AD931" i="18"/>
  <c r="AC932" i="18"/>
  <c r="AC2767" i="18"/>
  <c r="AD2766" i="18"/>
  <c r="BG1050" i="18"/>
  <c r="BH1049" i="18"/>
  <c r="T3535" i="18"/>
  <c r="S3536" i="18"/>
  <c r="BG3241" i="18"/>
  <c r="BH3240" i="18"/>
  <c r="I3003" i="18"/>
  <c r="J3002" i="18"/>
  <c r="S3595" i="18"/>
  <c r="T3594" i="18"/>
  <c r="AC2352" i="18"/>
  <c r="AD2351" i="18"/>
  <c r="S873" i="18"/>
  <c r="T872" i="18"/>
  <c r="AX1168" i="18"/>
  <c r="AY1167" i="18"/>
  <c r="AX2885" i="18"/>
  <c r="AY2884" i="18"/>
  <c r="AO3061" i="18"/>
  <c r="AN3062" i="18"/>
  <c r="AX2470" i="18"/>
  <c r="AY2469" i="18"/>
  <c r="AX2411" i="18"/>
  <c r="AY2410" i="18"/>
  <c r="S814" i="18"/>
  <c r="T813" i="18"/>
  <c r="AX991" i="18"/>
  <c r="AY990" i="18"/>
  <c r="BH280" i="18"/>
  <c r="BG281" i="18"/>
  <c r="AX1878" i="18"/>
  <c r="AY1877" i="18"/>
  <c r="I1642" i="18"/>
  <c r="J1641" i="18"/>
  <c r="BH2884" i="18"/>
  <c r="BG2885" i="18"/>
  <c r="AD3002" i="18"/>
  <c r="AC3003" i="18"/>
  <c r="AX2590" i="18"/>
  <c r="AY2589" i="18"/>
  <c r="AC2944" i="18"/>
  <c r="AD2943" i="18"/>
  <c r="S1998" i="18"/>
  <c r="T1997" i="18"/>
  <c r="BG1465" i="18"/>
  <c r="BH1464" i="18"/>
  <c r="AD3181" i="18"/>
  <c r="AC3182" i="18"/>
  <c r="AY1405" i="18"/>
  <c r="AX1406" i="18"/>
  <c r="J1227" i="18"/>
  <c r="K1226" i="18"/>
  <c r="I1050" i="18"/>
  <c r="J1049" i="18"/>
  <c r="S3300" i="18"/>
  <c r="T3299" i="18"/>
  <c r="S517" i="18"/>
  <c r="T516" i="18"/>
  <c r="AN873" i="18"/>
  <c r="AO872" i="18"/>
  <c r="I2531" i="18"/>
  <c r="J2530" i="18"/>
  <c r="AD1405" i="18"/>
  <c r="AC1406" i="18"/>
  <c r="AY398" i="18"/>
  <c r="AX399" i="18"/>
  <c r="I635" i="18"/>
  <c r="J634" i="18"/>
  <c r="AC1819" i="18"/>
  <c r="AD1818" i="18"/>
  <c r="I399" i="18"/>
  <c r="J398" i="18"/>
  <c r="AY221" i="18"/>
  <c r="AX222" i="18"/>
  <c r="BH990" i="18"/>
  <c r="BG991" i="18"/>
  <c r="AX2116" i="18" l="1"/>
  <c r="AO1641" i="18"/>
  <c r="AP1641" i="18" s="1"/>
  <c r="AP1642" i="18" s="1"/>
  <c r="AO162" i="18"/>
  <c r="AN163" i="18"/>
  <c r="K1049" i="18"/>
  <c r="J1050" i="18"/>
  <c r="K1227" i="18"/>
  <c r="L1226" i="18"/>
  <c r="L1227" i="18" s="1"/>
  <c r="AY1878" i="18"/>
  <c r="AZ1877" i="18"/>
  <c r="AZ1878" i="18" s="1"/>
  <c r="BI3240" i="18"/>
  <c r="BH3241" i="18"/>
  <c r="BI2530" i="18"/>
  <c r="BH2531" i="18"/>
  <c r="AD1939" i="18"/>
  <c r="AE1938" i="18"/>
  <c r="AY1227" i="18"/>
  <c r="AZ1226" i="18"/>
  <c r="AZ1227" i="18" s="1"/>
  <c r="AZ339" i="18"/>
  <c r="AZ340" i="18" s="1"/>
  <c r="AY340" i="18"/>
  <c r="BH694" i="18"/>
  <c r="BI693" i="18"/>
  <c r="AZ3535" i="18"/>
  <c r="AZ3536" i="18" s="1"/>
  <c r="AY3536" i="18"/>
  <c r="AY2293" i="18"/>
  <c r="AZ2292" i="18"/>
  <c r="AZ2293" i="18" s="1"/>
  <c r="AD694" i="18"/>
  <c r="AE693" i="18"/>
  <c r="BH3418" i="18"/>
  <c r="BI3417" i="18"/>
  <c r="AD3359" i="18"/>
  <c r="AE3358" i="18"/>
  <c r="T2708" i="18"/>
  <c r="U2707" i="18"/>
  <c r="T755" i="18"/>
  <c r="U754" i="18"/>
  <c r="AD3418" i="18"/>
  <c r="AE3417" i="18"/>
  <c r="AO1109" i="18"/>
  <c r="AP1108" i="18"/>
  <c r="AP1109" i="18" s="1"/>
  <c r="T1583" i="18"/>
  <c r="U1582" i="18"/>
  <c r="AY1286" i="18"/>
  <c r="AZ1285" i="18"/>
  <c r="AZ1286" i="18" s="1"/>
  <c r="BH576" i="18"/>
  <c r="BI575" i="18"/>
  <c r="BH222" i="18"/>
  <c r="BI221" i="18"/>
  <c r="AO2885" i="18"/>
  <c r="AP2884" i="18"/>
  <c r="AP2885" i="18" s="1"/>
  <c r="T2649" i="18"/>
  <c r="U2648" i="18"/>
  <c r="AE1285" i="18"/>
  <c r="AD1286" i="18"/>
  <c r="J1583" i="18"/>
  <c r="K1582" i="18"/>
  <c r="U2115" i="18"/>
  <c r="T2116" i="18"/>
  <c r="J2411" i="18"/>
  <c r="K2410" i="18"/>
  <c r="AD163" i="18"/>
  <c r="AE162" i="18"/>
  <c r="BH991" i="18"/>
  <c r="BI990" i="18"/>
  <c r="J635" i="18"/>
  <c r="K634" i="18"/>
  <c r="AD3182" i="18"/>
  <c r="AE3181" i="18"/>
  <c r="J399" i="18"/>
  <c r="K398" i="18"/>
  <c r="T3300" i="18"/>
  <c r="U3299" i="18"/>
  <c r="BH1465" i="18"/>
  <c r="BI1464" i="18"/>
  <c r="T1998" i="18"/>
  <c r="U1997" i="18"/>
  <c r="AD2944" i="18"/>
  <c r="AE2943" i="18"/>
  <c r="AY2590" i="18"/>
  <c r="AZ2589" i="18"/>
  <c r="AZ2590" i="18" s="1"/>
  <c r="J1642" i="18"/>
  <c r="K1641" i="18"/>
  <c r="AY991" i="18"/>
  <c r="AZ990" i="18"/>
  <c r="AZ991" i="18" s="1"/>
  <c r="T873" i="18"/>
  <c r="U872" i="18"/>
  <c r="J3003" i="18"/>
  <c r="K3002" i="18"/>
  <c r="AY222" i="18"/>
  <c r="AZ221" i="18"/>
  <c r="AZ222" i="18" s="1"/>
  <c r="AO873" i="18"/>
  <c r="AP872" i="18"/>
  <c r="AP873" i="18" s="1"/>
  <c r="AY1406" i="18"/>
  <c r="AZ1405" i="18"/>
  <c r="AZ1406" i="18" s="1"/>
  <c r="AD3003" i="18"/>
  <c r="AE3002" i="18"/>
  <c r="AO3062" i="18"/>
  <c r="AP3061" i="18"/>
  <c r="AP3062" i="18" s="1"/>
  <c r="T3536" i="18"/>
  <c r="U3535" i="18"/>
  <c r="AY694" i="18"/>
  <c r="AZ693" i="18"/>
  <c r="AZ694" i="18" s="1"/>
  <c r="AD1168" i="18"/>
  <c r="AE1167" i="18"/>
  <c r="AP1346" i="18"/>
  <c r="AP1347" i="18" s="1"/>
  <c r="AO1347" i="18"/>
  <c r="BH2057" i="18"/>
  <c r="BI2056" i="18"/>
  <c r="U634" i="18"/>
  <c r="T635" i="18"/>
  <c r="T1524" i="18"/>
  <c r="U1523" i="18"/>
  <c r="AO3003" i="18"/>
  <c r="AP3002" i="18"/>
  <c r="AP3003" i="18" s="1"/>
  <c r="BH1701" i="18"/>
  <c r="BI1700" i="18"/>
  <c r="BH3536" i="18"/>
  <c r="BI3535" i="18"/>
  <c r="BH1583" i="18"/>
  <c r="BI1582" i="18"/>
  <c r="AD635" i="18"/>
  <c r="AE634" i="18"/>
  <c r="AO2944" i="18"/>
  <c r="AP2943" i="18"/>
  <c r="AP2944" i="18" s="1"/>
  <c r="AD3536" i="18"/>
  <c r="AE3535" i="18"/>
  <c r="K2469" i="18"/>
  <c r="J2470" i="18"/>
  <c r="J576" i="18"/>
  <c r="K575" i="18"/>
  <c r="AO3182" i="18"/>
  <c r="AP3181" i="18"/>
  <c r="AP3182" i="18" s="1"/>
  <c r="AD2885" i="18"/>
  <c r="AE2884" i="18"/>
  <c r="AO3241" i="18"/>
  <c r="AP3240" i="18"/>
  <c r="AP3241" i="18" s="1"/>
  <c r="J2944" i="18"/>
  <c r="K2943" i="18"/>
  <c r="T2531" i="18"/>
  <c r="U2530" i="18"/>
  <c r="J3654" i="18"/>
  <c r="K3653" i="18"/>
  <c r="J1878" i="18"/>
  <c r="K1877" i="18"/>
  <c r="AY576" i="18"/>
  <c r="AZ575" i="18"/>
  <c r="AZ576" i="18" s="1"/>
  <c r="BH635" i="18"/>
  <c r="BI634" i="18"/>
  <c r="BH517" i="18"/>
  <c r="BI516" i="18"/>
  <c r="AD1109" i="18"/>
  <c r="AE1108" i="18"/>
  <c r="AY755" i="18"/>
  <c r="AZ754" i="18"/>
  <c r="AZ755" i="18" s="1"/>
  <c r="AD1583" i="18"/>
  <c r="AE1582" i="18"/>
  <c r="AY1524" i="18"/>
  <c r="AZ1523" i="18"/>
  <c r="AZ1524" i="18" s="1"/>
  <c r="BH755" i="18"/>
  <c r="BI754" i="18"/>
  <c r="AO3359" i="18"/>
  <c r="AP3358" i="18"/>
  <c r="AP3359" i="18" s="1"/>
  <c r="AZ2707" i="18"/>
  <c r="AZ2708" i="18" s="1"/>
  <c r="AY2708" i="18"/>
  <c r="BH2826" i="18"/>
  <c r="BI2825" i="18"/>
  <c r="BH3300" i="18"/>
  <c r="BI3299" i="18"/>
  <c r="AD2708" i="18"/>
  <c r="AE2707" i="18"/>
  <c r="T458" i="18"/>
  <c r="U457" i="18"/>
  <c r="J517" i="18"/>
  <c r="K516" i="18"/>
  <c r="AY1939" i="18"/>
  <c r="AZ1938" i="18"/>
  <c r="AZ1939" i="18" s="1"/>
  <c r="AD576" i="18"/>
  <c r="AE575" i="18"/>
  <c r="T104" i="18"/>
  <c r="U103" i="18"/>
  <c r="AD873" i="18"/>
  <c r="AE872" i="18"/>
  <c r="BH814" i="18"/>
  <c r="BI813" i="18"/>
  <c r="AZ1346" i="18"/>
  <c r="AZ1347" i="18" s="1"/>
  <c r="AY1347" i="18"/>
  <c r="T1642" i="18"/>
  <c r="U1641" i="18"/>
  <c r="T3359" i="18"/>
  <c r="U3358" i="18"/>
  <c r="BH1227" i="18"/>
  <c r="BI1226" i="18"/>
  <c r="AY458" i="18"/>
  <c r="AZ457" i="18"/>
  <c r="AZ458" i="18" s="1"/>
  <c r="AD3123" i="18"/>
  <c r="AE3122" i="18"/>
  <c r="AY2234" i="18"/>
  <c r="AZ2233" i="18"/>
  <c r="AZ2234" i="18" s="1"/>
  <c r="J694" i="18"/>
  <c r="K693" i="18"/>
  <c r="T694" i="18"/>
  <c r="U693" i="18"/>
  <c r="T1701" i="18"/>
  <c r="U1700" i="18"/>
  <c r="AO991" i="18"/>
  <c r="AP990" i="18"/>
  <c r="AP991" i="18" s="1"/>
  <c r="AY1819" i="18"/>
  <c r="AZ1818" i="18"/>
  <c r="AZ1819" i="18" s="1"/>
  <c r="U2766" i="18"/>
  <c r="T2767" i="18"/>
  <c r="AO2767" i="18"/>
  <c r="AP2766" i="18"/>
  <c r="AP2767" i="18" s="1"/>
  <c r="AO2116" i="18"/>
  <c r="AP2115" i="18"/>
  <c r="AP2116" i="18" s="1"/>
  <c r="J2293" i="18"/>
  <c r="K2292" i="18"/>
  <c r="K2648" i="18"/>
  <c r="J2649" i="18"/>
  <c r="AO3536" i="18"/>
  <c r="AP3535" i="18"/>
  <c r="AP3536" i="18" s="1"/>
  <c r="J2590" i="18"/>
  <c r="K2589" i="18"/>
  <c r="AE1997" i="18"/>
  <c r="AD1998" i="18"/>
  <c r="K1759" i="18"/>
  <c r="J1760" i="18"/>
  <c r="K2884" i="18"/>
  <c r="J2885" i="18"/>
  <c r="AO1878" i="18"/>
  <c r="AP1877" i="18"/>
  <c r="AP1878" i="18" s="1"/>
  <c r="AE813" i="18"/>
  <c r="AD814" i="18"/>
  <c r="AO1168" i="18"/>
  <c r="AP1167" i="18"/>
  <c r="AP1168" i="18" s="1"/>
  <c r="AO576" i="18"/>
  <c r="AP575" i="18"/>
  <c r="AP576" i="18" s="1"/>
  <c r="J1819" i="18"/>
  <c r="K1818" i="18"/>
  <c r="J3300" i="18"/>
  <c r="K3299" i="18"/>
  <c r="T3418" i="18"/>
  <c r="U3417" i="18"/>
  <c r="T1109" i="18"/>
  <c r="U1108" i="18"/>
  <c r="AD2826" i="18"/>
  <c r="AE2825" i="18"/>
  <c r="AO3418" i="18"/>
  <c r="AP3417" i="18"/>
  <c r="AP3418" i="18" s="1"/>
  <c r="U2943" i="18"/>
  <c r="T2944" i="18"/>
  <c r="BH2708" i="18"/>
  <c r="BI2707" i="18"/>
  <c r="BI3061" i="18"/>
  <c r="BH3062" i="18"/>
  <c r="AD1465" i="18"/>
  <c r="AE1464" i="18"/>
  <c r="AP2825" i="18"/>
  <c r="AP2826" i="18" s="1"/>
  <c r="AO2826" i="18"/>
  <c r="U339" i="18"/>
  <c r="T340" i="18"/>
  <c r="AY3359" i="18"/>
  <c r="AZ3358" i="18"/>
  <c r="AZ3359" i="18" s="1"/>
  <c r="AO2057" i="18"/>
  <c r="AP2056" i="18"/>
  <c r="AP2057" i="18" s="1"/>
  <c r="BH1760" i="18"/>
  <c r="BI1759" i="18"/>
  <c r="J932" i="18"/>
  <c r="K931" i="18"/>
  <c r="AY2470" i="18"/>
  <c r="AZ2469" i="18"/>
  <c r="AZ2470" i="18" s="1"/>
  <c r="AY2885" i="18"/>
  <c r="AZ2884" i="18"/>
  <c r="AZ2885" i="18" s="1"/>
  <c r="AY1168" i="18"/>
  <c r="AZ1167" i="18"/>
  <c r="AZ1168" i="18" s="1"/>
  <c r="U3594" i="18"/>
  <c r="T3595" i="18"/>
  <c r="BH1050" i="18"/>
  <c r="BI1049" i="18"/>
  <c r="AD2767" i="18"/>
  <c r="AE2766" i="18"/>
  <c r="AY635" i="18"/>
  <c r="AZ634" i="18"/>
  <c r="AZ635" i="18" s="1"/>
  <c r="AY873" i="18"/>
  <c r="AZ872" i="18"/>
  <c r="AZ873" i="18" s="1"/>
  <c r="AO1050" i="18"/>
  <c r="AP1049" i="18"/>
  <c r="AP1050" i="18" s="1"/>
  <c r="U3122" i="18"/>
  <c r="T3123" i="18"/>
  <c r="U162" i="18"/>
  <c r="T163" i="18"/>
  <c r="AO2590" i="18"/>
  <c r="AP2589" i="18"/>
  <c r="AP2590" i="18" s="1"/>
  <c r="BH1878" i="18"/>
  <c r="BI1877" i="18"/>
  <c r="BI1405" i="18"/>
  <c r="BH1406" i="18"/>
  <c r="J3477" i="18"/>
  <c r="K3476" i="18"/>
  <c r="T1939" i="18"/>
  <c r="U1938" i="18"/>
  <c r="AD755" i="18"/>
  <c r="AE754" i="18"/>
  <c r="J873" i="18"/>
  <c r="K872" i="18"/>
  <c r="BH2175" i="18"/>
  <c r="BI2174" i="18"/>
  <c r="AY2767" i="18"/>
  <c r="AZ2766" i="18"/>
  <c r="AZ2767" i="18" s="1"/>
  <c r="K280" i="18"/>
  <c r="J281" i="18"/>
  <c r="BH1109" i="18"/>
  <c r="BI1108" i="18"/>
  <c r="BI3594" i="18"/>
  <c r="BH3595" i="18"/>
  <c r="BI3002" i="18"/>
  <c r="BH3003" i="18"/>
  <c r="AY2352" i="18"/>
  <c r="AZ2351" i="18"/>
  <c r="AZ2352" i="18" s="1"/>
  <c r="K755" i="18"/>
  <c r="L754" i="18"/>
  <c r="L755" i="18" s="1"/>
  <c r="AZ3061" i="18"/>
  <c r="AZ3062" i="18" s="1"/>
  <c r="AY3062" i="18"/>
  <c r="AD2411" i="18"/>
  <c r="AE2410" i="18"/>
  <c r="T1465" i="18"/>
  <c r="U1464" i="18"/>
  <c r="AO3123" i="18"/>
  <c r="AP3122" i="18"/>
  <c r="AP3123" i="18" s="1"/>
  <c r="AZ1049" i="18"/>
  <c r="AZ1050" i="18" s="1"/>
  <c r="AY1050" i="18"/>
  <c r="BH2885" i="18"/>
  <c r="BI2884" i="18"/>
  <c r="BH281" i="18"/>
  <c r="BI280" i="18"/>
  <c r="T1286" i="18"/>
  <c r="U1285" i="18"/>
  <c r="BI2469" i="18"/>
  <c r="BH2470" i="18"/>
  <c r="AO635" i="18"/>
  <c r="AP634" i="18"/>
  <c r="AP635" i="18" s="1"/>
  <c r="AD2590" i="18"/>
  <c r="AE2589" i="18"/>
  <c r="U3002" i="18"/>
  <c r="T3003" i="18"/>
  <c r="J3182" i="18"/>
  <c r="K3181" i="18"/>
  <c r="T1227" i="18"/>
  <c r="U1226" i="18"/>
  <c r="BI3181" i="18"/>
  <c r="BH3182" i="18"/>
  <c r="AP2233" i="18"/>
  <c r="AP2234" i="18" s="1"/>
  <c r="AO2234" i="18"/>
  <c r="AP2174" i="18"/>
  <c r="AP2175" i="18" s="1"/>
  <c r="AO2175" i="18"/>
  <c r="J1701" i="18"/>
  <c r="K1700" i="18"/>
  <c r="T1168" i="18"/>
  <c r="U1167" i="18"/>
  <c r="AO1524" i="18"/>
  <c r="AP1523" i="18"/>
  <c r="AP1524" i="18" s="1"/>
  <c r="AY3654" i="18"/>
  <c r="AZ3653" i="18"/>
  <c r="AZ3654" i="18" s="1"/>
  <c r="J1109" i="18"/>
  <c r="K1108" i="18"/>
  <c r="T2590" i="18"/>
  <c r="U2589" i="18"/>
  <c r="AY3182" i="18"/>
  <c r="AZ3181" i="18"/>
  <c r="AZ3182" i="18" s="1"/>
  <c r="T991" i="18"/>
  <c r="U990" i="18"/>
  <c r="J1998" i="18"/>
  <c r="K1997" i="18"/>
  <c r="BH2293" i="18"/>
  <c r="BI2292" i="18"/>
  <c r="BI3476" i="18"/>
  <c r="BH3477" i="18"/>
  <c r="BH3359" i="18"/>
  <c r="BI3358" i="18"/>
  <c r="BI2766" i="18"/>
  <c r="BH2767" i="18"/>
  <c r="AO1760" i="18"/>
  <c r="AP1759" i="18"/>
  <c r="AP1760" i="18" s="1"/>
  <c r="T2175" i="18"/>
  <c r="U2174" i="18"/>
  <c r="AZ2943" i="18"/>
  <c r="AZ2944" i="18" s="1"/>
  <c r="AY2944" i="18"/>
  <c r="AO1998" i="18"/>
  <c r="AP1997" i="18"/>
  <c r="AP1998" i="18" s="1"/>
  <c r="T2826" i="18"/>
  <c r="U2825" i="18"/>
  <c r="AD3300" i="18"/>
  <c r="AE3299" i="18"/>
  <c r="AP3594" i="18"/>
  <c r="AP3595" i="18" s="1"/>
  <c r="AO3595" i="18"/>
  <c r="AY2531" i="18"/>
  <c r="AZ2530" i="18"/>
  <c r="AZ2531" i="18" s="1"/>
  <c r="J2057" i="18"/>
  <c r="K2056" i="18"/>
  <c r="AY3477" i="18"/>
  <c r="AZ3476" i="18"/>
  <c r="AZ3477" i="18" s="1"/>
  <c r="AO281" i="18"/>
  <c r="AP280" i="18"/>
  <c r="AP281" i="18" s="1"/>
  <c r="BI3653" i="18"/>
  <c r="BH3654" i="18"/>
  <c r="J2767" i="18"/>
  <c r="K2766" i="18"/>
  <c r="J3123" i="18"/>
  <c r="K3122" i="18"/>
  <c r="AZ1582" i="18"/>
  <c r="AZ1583" i="18" s="1"/>
  <c r="AY1583" i="18"/>
  <c r="AE1049" i="18"/>
  <c r="AD1050" i="18"/>
  <c r="T1760" i="18"/>
  <c r="U1759" i="18"/>
  <c r="AY2826" i="18"/>
  <c r="AZ2825" i="18"/>
  <c r="AZ2826" i="18" s="1"/>
  <c r="BH458" i="18"/>
  <c r="BI457" i="18"/>
  <c r="T932" i="18"/>
  <c r="U931" i="18"/>
  <c r="U280" i="18"/>
  <c r="T281" i="18"/>
  <c r="U3240" i="18"/>
  <c r="T3241" i="18"/>
  <c r="AE2648" i="18"/>
  <c r="AD2649" i="18"/>
  <c r="AZ1759" i="18"/>
  <c r="AZ1760" i="18" s="1"/>
  <c r="AY1760" i="18"/>
  <c r="AD1701" i="18"/>
  <c r="AE1700" i="18"/>
  <c r="J1168" i="18"/>
  <c r="K1167" i="18"/>
  <c r="J222" i="18"/>
  <c r="K221" i="18"/>
  <c r="K990" i="18"/>
  <c r="J991" i="18"/>
  <c r="AY3003" i="18"/>
  <c r="AZ3002" i="18"/>
  <c r="AZ3003" i="18" s="1"/>
  <c r="BH2590" i="18"/>
  <c r="BI2589" i="18"/>
  <c r="AY2057" i="18"/>
  <c r="AZ2056" i="18"/>
  <c r="AZ2057" i="18" s="1"/>
  <c r="BH1286" i="18"/>
  <c r="BI1285" i="18"/>
  <c r="AD2531" i="18"/>
  <c r="AE2530" i="18"/>
  <c r="AE2292" i="18"/>
  <c r="AD2293" i="18"/>
  <c r="T2057" i="18"/>
  <c r="U2056" i="18"/>
  <c r="T3654" i="18"/>
  <c r="U3653" i="18"/>
  <c r="AO3477" i="18"/>
  <c r="AP3476" i="18"/>
  <c r="AP3477" i="18" s="1"/>
  <c r="AO814" i="18"/>
  <c r="AP813" i="18"/>
  <c r="AP814" i="18" s="1"/>
  <c r="AZ1108" i="18"/>
  <c r="AZ1109" i="18" s="1"/>
  <c r="AY1109" i="18"/>
  <c r="AO2293" i="18"/>
  <c r="AP2292" i="18"/>
  <c r="AP2293" i="18" s="1"/>
  <c r="AP1226" i="18"/>
  <c r="AP1227" i="18" s="1"/>
  <c r="AO1227" i="18"/>
  <c r="AO932" i="18"/>
  <c r="AP931" i="18"/>
  <c r="AP932" i="18" s="1"/>
  <c r="AD340" i="18"/>
  <c r="AE339" i="18"/>
  <c r="J340" i="18"/>
  <c r="K339" i="18"/>
  <c r="AD3654" i="18"/>
  <c r="AE3653" i="18"/>
  <c r="BH104" i="18"/>
  <c r="BI103" i="18"/>
  <c r="J3062" i="18"/>
  <c r="K3061" i="18"/>
  <c r="T399" i="18"/>
  <c r="U398" i="18"/>
  <c r="AY1701" i="18"/>
  <c r="AZ1700" i="18"/>
  <c r="AZ1701" i="18" s="1"/>
  <c r="AY3595" i="18"/>
  <c r="AZ3594" i="18"/>
  <c r="AZ3595" i="18" s="1"/>
  <c r="J163" i="18"/>
  <c r="K162" i="18"/>
  <c r="AO1819" i="18"/>
  <c r="AP1818" i="18"/>
  <c r="AP1819" i="18" s="1"/>
  <c r="AD3241" i="18"/>
  <c r="AE3240" i="18"/>
  <c r="BH1524" i="18"/>
  <c r="BI1523" i="18"/>
  <c r="AY399" i="18"/>
  <c r="AZ398" i="18"/>
  <c r="AZ399" i="18" s="1"/>
  <c r="T517" i="18"/>
  <c r="U516" i="18"/>
  <c r="BH1939" i="18"/>
  <c r="BI1938" i="18"/>
  <c r="BI1641" i="18"/>
  <c r="BH1642" i="18"/>
  <c r="AZ3122" i="18"/>
  <c r="AZ3123" i="18" s="1"/>
  <c r="AY3123" i="18"/>
  <c r="AD458" i="18"/>
  <c r="AE457" i="18"/>
  <c r="AO1465" i="18"/>
  <c r="AP1464" i="18"/>
  <c r="AP1465" i="18" s="1"/>
  <c r="BI3122" i="18"/>
  <c r="BH3123" i="18"/>
  <c r="J2175" i="18"/>
  <c r="K2174" i="18"/>
  <c r="U1049" i="18"/>
  <c r="T1050" i="18"/>
  <c r="T2411" i="18"/>
  <c r="U2410" i="18"/>
  <c r="AD1347" i="18"/>
  <c r="AE1346" i="18"/>
  <c r="J3241" i="18"/>
  <c r="K3240" i="18"/>
  <c r="K1464" i="18"/>
  <c r="J1465" i="18"/>
  <c r="AD517" i="18"/>
  <c r="AE516" i="18"/>
  <c r="J3536" i="18"/>
  <c r="K3535" i="18"/>
  <c r="AY2175" i="18"/>
  <c r="AZ2174" i="18"/>
  <c r="AZ2175" i="18" s="1"/>
  <c r="U3181" i="18"/>
  <c r="T3182" i="18"/>
  <c r="BI931" i="18"/>
  <c r="BH932" i="18"/>
  <c r="BI1818" i="18"/>
  <c r="BH1819" i="18"/>
  <c r="AD2116" i="18"/>
  <c r="AE2115" i="18"/>
  <c r="T576" i="18"/>
  <c r="U575" i="18"/>
  <c r="AY104" i="18"/>
  <c r="AZ103" i="18"/>
  <c r="AZ104" i="18" s="1"/>
  <c r="J2352" i="18"/>
  <c r="K2351" i="18"/>
  <c r="J3359" i="18"/>
  <c r="K3358" i="18"/>
  <c r="T1406" i="18"/>
  <c r="U1405" i="18"/>
  <c r="AY2116" i="18"/>
  <c r="AZ2115" i="18"/>
  <c r="AZ2116" i="18" s="1"/>
  <c r="AY3241" i="18"/>
  <c r="AZ3240" i="18"/>
  <c r="AZ3241" i="18" s="1"/>
  <c r="AD1642" i="18"/>
  <c r="AE1641" i="18"/>
  <c r="AD399" i="18"/>
  <c r="AE398" i="18"/>
  <c r="J2826" i="18"/>
  <c r="K2825" i="18"/>
  <c r="AD3062" i="18"/>
  <c r="AE3061" i="18"/>
  <c r="J2531" i="18"/>
  <c r="K2530" i="18"/>
  <c r="AD1819" i="18"/>
  <c r="AE1818" i="18"/>
  <c r="AD1406" i="18"/>
  <c r="AE1405" i="18"/>
  <c r="T814" i="18"/>
  <c r="U813" i="18"/>
  <c r="AY2411" i="18"/>
  <c r="AZ2410" i="18"/>
  <c r="AZ2411" i="18" s="1"/>
  <c r="AD2352" i="18"/>
  <c r="AE2351" i="18"/>
  <c r="AD932" i="18"/>
  <c r="AE931" i="18"/>
  <c r="J1347" i="18"/>
  <c r="K1346" i="18"/>
  <c r="AY932" i="18"/>
  <c r="AZ931" i="18"/>
  <c r="AZ932" i="18" s="1"/>
  <c r="T1878" i="18"/>
  <c r="U1877" i="18"/>
  <c r="AY281" i="18"/>
  <c r="AZ280" i="18"/>
  <c r="AZ281" i="18" s="1"/>
  <c r="AD1524" i="18"/>
  <c r="AE1523" i="18"/>
  <c r="AD1227" i="18"/>
  <c r="AE1226" i="18"/>
  <c r="AO3654" i="18"/>
  <c r="AP3653" i="18"/>
  <c r="AP3654" i="18" s="1"/>
  <c r="BH1998" i="18"/>
  <c r="BI1997" i="18"/>
  <c r="AP754" i="18"/>
  <c r="AP755" i="18" s="1"/>
  <c r="AO755" i="18"/>
  <c r="AO1286" i="18"/>
  <c r="AP1285" i="18"/>
  <c r="AP1286" i="18" s="1"/>
  <c r="AO104" i="18"/>
  <c r="AP103" i="18"/>
  <c r="AP104" i="18" s="1"/>
  <c r="K1523" i="18"/>
  <c r="J1524" i="18"/>
  <c r="U1818" i="18"/>
  <c r="T1819" i="18"/>
  <c r="J3595" i="18"/>
  <c r="K3594" i="18"/>
  <c r="AO1406" i="18"/>
  <c r="AP1405" i="18"/>
  <c r="AP1406" i="18" s="1"/>
  <c r="AO399" i="18"/>
  <c r="AP398" i="18"/>
  <c r="AP399" i="18" s="1"/>
  <c r="AO2531" i="18"/>
  <c r="AP2530" i="18"/>
  <c r="AP2531" i="18" s="1"/>
  <c r="AY3300" i="18"/>
  <c r="AZ3299" i="18"/>
  <c r="AZ3300" i="18" s="1"/>
  <c r="BH2411" i="18"/>
  <c r="BI2410" i="18"/>
  <c r="BH2352" i="18"/>
  <c r="BI2351" i="18"/>
  <c r="J1939" i="18"/>
  <c r="K1938" i="18"/>
  <c r="U1346" i="18"/>
  <c r="T1347" i="18"/>
  <c r="J2234" i="18"/>
  <c r="K2233" i="18"/>
  <c r="BI2943" i="18"/>
  <c r="BH2944" i="18"/>
  <c r="AD2175" i="18"/>
  <c r="AE2174" i="18"/>
  <c r="T3062" i="18"/>
  <c r="U3061" i="18"/>
  <c r="AO2649" i="18"/>
  <c r="AP2648" i="18"/>
  <c r="AP2649" i="18" s="1"/>
  <c r="AO2708" i="18"/>
  <c r="AP2707" i="18"/>
  <c r="AP2708" i="18" s="1"/>
  <c r="AD3477" i="18"/>
  <c r="AE3476" i="18"/>
  <c r="AY1998" i="18"/>
  <c r="AZ1997" i="18"/>
  <c r="AZ1998" i="18" s="1"/>
  <c r="AO2411" i="18"/>
  <c r="AP2410" i="18"/>
  <c r="AP2411" i="18" s="1"/>
  <c r="AY1465" i="18"/>
  <c r="AZ1464" i="18"/>
  <c r="AZ1465" i="18" s="1"/>
  <c r="AD1878" i="18"/>
  <c r="AE1877" i="18"/>
  <c r="AD2234" i="18"/>
  <c r="AE2233" i="18"/>
  <c r="BH873" i="18"/>
  <c r="BI872" i="18"/>
  <c r="AD222" i="18"/>
  <c r="AE221" i="18"/>
  <c r="AO3300" i="18"/>
  <c r="AP3299" i="18"/>
  <c r="AP3300" i="18" s="1"/>
  <c r="AD991" i="18"/>
  <c r="AE990" i="18"/>
  <c r="AE1759" i="18"/>
  <c r="AD1760" i="18"/>
  <c r="J814" i="18"/>
  <c r="K813" i="18"/>
  <c r="T2234" i="18"/>
  <c r="U2233" i="18"/>
  <c r="J2116" i="18"/>
  <c r="K2115" i="18"/>
  <c r="AO458" i="18"/>
  <c r="AP457" i="18"/>
  <c r="AP458" i="18" s="1"/>
  <c r="AD281" i="18"/>
  <c r="AE280" i="18"/>
  <c r="AO1701" i="18"/>
  <c r="AP1700" i="18"/>
  <c r="AP1701" i="18" s="1"/>
  <c r="U2884" i="18"/>
  <c r="T2885" i="18"/>
  <c r="BH2116" i="18"/>
  <c r="BI2115" i="18"/>
  <c r="T3477" i="18"/>
  <c r="U3476" i="18"/>
  <c r="BH163" i="18"/>
  <c r="BI162" i="18"/>
  <c r="AO1583" i="18"/>
  <c r="AP1582" i="18"/>
  <c r="AP1583" i="18" s="1"/>
  <c r="AY163" i="18"/>
  <c r="AZ162" i="18"/>
  <c r="AZ163" i="18" s="1"/>
  <c r="K457" i="18"/>
  <c r="J458" i="18"/>
  <c r="BH2234" i="18"/>
  <c r="BI2233" i="18"/>
  <c r="BI398" i="18"/>
  <c r="BH399" i="18"/>
  <c r="T2352" i="18"/>
  <c r="U2351" i="18"/>
  <c r="J2708" i="18"/>
  <c r="K2707" i="18"/>
  <c r="BH340" i="18"/>
  <c r="BI339" i="18"/>
  <c r="T2470" i="18"/>
  <c r="U2469" i="18"/>
  <c r="AD104" i="18"/>
  <c r="AE103" i="18"/>
  <c r="BH1347" i="18"/>
  <c r="BI1346" i="18"/>
  <c r="AO517" i="18"/>
  <c r="AP516" i="18"/>
  <c r="AP517" i="18" s="1"/>
  <c r="AD2057" i="18"/>
  <c r="AE2056" i="18"/>
  <c r="AZ3417" i="18"/>
  <c r="AZ3418" i="18" s="1"/>
  <c r="AY3418" i="18"/>
  <c r="AY2649" i="18"/>
  <c r="AZ2648" i="18"/>
  <c r="AZ2649" i="18" s="1"/>
  <c r="BI1167" i="18"/>
  <c r="BH1168" i="18"/>
  <c r="J104" i="18"/>
  <c r="K103" i="18"/>
  <c r="AP1938" i="18"/>
  <c r="AP1939" i="18" s="1"/>
  <c r="AO1939" i="18"/>
  <c r="AY1642" i="18"/>
  <c r="AZ1641" i="18"/>
  <c r="AZ1642" i="18" s="1"/>
  <c r="AO2352" i="18"/>
  <c r="AP2351" i="18"/>
  <c r="AP2352" i="18" s="1"/>
  <c r="T222" i="18"/>
  <c r="U221" i="18"/>
  <c r="AO222" i="18"/>
  <c r="AP221" i="18"/>
  <c r="AP222" i="18" s="1"/>
  <c r="J3418" i="18"/>
  <c r="K3417" i="18"/>
  <c r="AO2470" i="18"/>
  <c r="AP2469" i="18"/>
  <c r="AP2470" i="18" s="1"/>
  <c r="AO694" i="18"/>
  <c r="AP693" i="18"/>
  <c r="AP694" i="18" s="1"/>
  <c r="J1286" i="18"/>
  <c r="K1285" i="18"/>
  <c r="AD2470" i="18"/>
  <c r="AE2469" i="18"/>
  <c r="J1406" i="18"/>
  <c r="K1405" i="18"/>
  <c r="BH2649" i="18"/>
  <c r="BI2648" i="18"/>
  <c r="T2293" i="18"/>
  <c r="U2292" i="18"/>
  <c r="AD3595" i="18"/>
  <c r="AE3594" i="18"/>
  <c r="E26" i="14"/>
  <c r="E25" i="14"/>
  <c r="F28" i="14" l="1"/>
  <c r="AO1642" i="18"/>
  <c r="AP162" i="18"/>
  <c r="AP163" i="18" s="1"/>
  <c r="AO163" i="18"/>
  <c r="L103" i="18"/>
  <c r="L104" i="18" s="1"/>
  <c r="K104" i="18"/>
  <c r="AF103" i="18"/>
  <c r="AF104" i="18" s="1"/>
  <c r="AE104" i="18"/>
  <c r="BJ339" i="18"/>
  <c r="BJ340" i="18" s="1"/>
  <c r="BI340" i="18"/>
  <c r="U2352" i="18"/>
  <c r="V2351" i="18"/>
  <c r="V2352" i="18" s="1"/>
  <c r="BI2116" i="18"/>
  <c r="BJ2115" i="18"/>
  <c r="BJ2116" i="18" s="1"/>
  <c r="V2233" i="18"/>
  <c r="V2234" i="18" s="1"/>
  <c r="U2234" i="18"/>
  <c r="K2826" i="18"/>
  <c r="L2825" i="18"/>
  <c r="L2826" i="18" s="1"/>
  <c r="U576" i="18"/>
  <c r="V575" i="18"/>
  <c r="V576" i="18" s="1"/>
  <c r="AE517" i="18"/>
  <c r="AF516" i="18"/>
  <c r="AF517" i="18" s="1"/>
  <c r="V3653" i="18"/>
  <c r="V3654" i="18" s="1"/>
  <c r="U3654" i="18"/>
  <c r="AE2531" i="18"/>
  <c r="AF2530" i="18"/>
  <c r="AF2531" i="18" s="1"/>
  <c r="AF1049" i="18"/>
  <c r="AF1050" i="18" s="1"/>
  <c r="AE1050" i="18"/>
  <c r="BI281" i="18"/>
  <c r="BJ280" i="18"/>
  <c r="BJ281" i="18" s="1"/>
  <c r="V1938" i="18"/>
  <c r="V1939" i="18" s="1"/>
  <c r="U1939" i="18"/>
  <c r="BI1760" i="18"/>
  <c r="BJ1759" i="18"/>
  <c r="BJ1760" i="18" s="1"/>
  <c r="U1109" i="18"/>
  <c r="V1108" i="18"/>
  <c r="V1109" i="18" s="1"/>
  <c r="U3418" i="18"/>
  <c r="V3417" i="18"/>
  <c r="V3418" i="18" s="1"/>
  <c r="K3300" i="18"/>
  <c r="L3299" i="18"/>
  <c r="L3300" i="18" s="1"/>
  <c r="K2590" i="18"/>
  <c r="L2589" i="18"/>
  <c r="L2590" i="18" s="1"/>
  <c r="U694" i="18"/>
  <c r="V693" i="18"/>
  <c r="V694" i="18" s="1"/>
  <c r="BI814" i="18"/>
  <c r="BJ813" i="18"/>
  <c r="BJ814" i="18" s="1"/>
  <c r="V457" i="18"/>
  <c r="V458" i="18" s="1"/>
  <c r="U458" i="18"/>
  <c r="K3654" i="18"/>
  <c r="L3653" i="18"/>
  <c r="L3654" i="18" s="1"/>
  <c r="AF3535" i="18"/>
  <c r="AF3536" i="18" s="1"/>
  <c r="AE3536" i="18"/>
  <c r="BI1583" i="18"/>
  <c r="BJ1582" i="18"/>
  <c r="BJ1583" i="18" s="1"/>
  <c r="BI1701" i="18"/>
  <c r="BJ1700" i="18"/>
  <c r="BJ1701" i="18" s="1"/>
  <c r="BI2057" i="18"/>
  <c r="BJ2056" i="18"/>
  <c r="BJ2057" i="18" s="1"/>
  <c r="BI991" i="18"/>
  <c r="BJ990" i="18"/>
  <c r="BJ991" i="18" s="1"/>
  <c r="AE3418" i="18"/>
  <c r="AF3417" i="18"/>
  <c r="AF3418" i="18" s="1"/>
  <c r="BI3418" i="18"/>
  <c r="BJ3417" i="18"/>
  <c r="BJ3418" i="18" s="1"/>
  <c r="AE2470" i="18"/>
  <c r="AF2469" i="18"/>
  <c r="AF2470" i="18" s="1"/>
  <c r="BJ2233" i="18"/>
  <c r="BJ2234" i="18" s="1"/>
  <c r="BI2234" i="18"/>
  <c r="BI1998" i="18"/>
  <c r="BJ1997" i="18"/>
  <c r="BJ1998" i="18" s="1"/>
  <c r="AE1524" i="18"/>
  <c r="AF1523" i="18"/>
  <c r="AF1524" i="18" s="1"/>
  <c r="K1347" i="18"/>
  <c r="L1346" i="18"/>
  <c r="L1347" i="18" s="1"/>
  <c r="AE1406" i="18"/>
  <c r="AF1405" i="18"/>
  <c r="AF1406" i="18" s="1"/>
  <c r="AE2057" i="18"/>
  <c r="AF2056" i="18"/>
  <c r="AF2057" i="18" s="1"/>
  <c r="BJ1346" i="18"/>
  <c r="BJ1347" i="18" s="1"/>
  <c r="BI1347" i="18"/>
  <c r="V2469" i="18"/>
  <c r="V2470" i="18" s="1"/>
  <c r="U2470" i="18"/>
  <c r="AF280" i="18"/>
  <c r="AF281" i="18" s="1"/>
  <c r="AE281" i="18"/>
  <c r="K2116" i="18"/>
  <c r="L2115" i="18"/>
  <c r="L2116" i="18" s="1"/>
  <c r="AF990" i="18"/>
  <c r="AF991" i="18" s="1"/>
  <c r="AE991" i="18"/>
  <c r="AE2234" i="18"/>
  <c r="AF2233" i="18"/>
  <c r="AF2234" i="18" s="1"/>
  <c r="U1347" i="18"/>
  <c r="V1346" i="18"/>
  <c r="V1347" i="18" s="1"/>
  <c r="K1524" i="18"/>
  <c r="L1523" i="18"/>
  <c r="L1524" i="18" s="1"/>
  <c r="AE1642" i="18"/>
  <c r="AF1641" i="18"/>
  <c r="AF1642" i="18" s="1"/>
  <c r="U1406" i="18"/>
  <c r="V1405" i="18"/>
  <c r="V1406" i="18" s="1"/>
  <c r="AE2116" i="18"/>
  <c r="AF2115" i="18"/>
  <c r="AF2116" i="18" s="1"/>
  <c r="K3536" i="18"/>
  <c r="L3535" i="18"/>
  <c r="L3536" i="18" s="1"/>
  <c r="V2410" i="18"/>
  <c r="V2411" i="18" s="1"/>
  <c r="U2411" i="18"/>
  <c r="K2175" i="18"/>
  <c r="L2174" i="18"/>
  <c r="L2175" i="18" s="1"/>
  <c r="AF457" i="18"/>
  <c r="AF458" i="18" s="1"/>
  <c r="AE458" i="18"/>
  <c r="BI1939" i="18"/>
  <c r="BJ1938" i="18"/>
  <c r="BJ1939" i="18" s="1"/>
  <c r="U2057" i="18"/>
  <c r="V2056" i="18"/>
  <c r="V2057" i="18" s="1"/>
  <c r="BI1286" i="18"/>
  <c r="BJ1285" i="18"/>
  <c r="BJ1286" i="18" s="1"/>
  <c r="L221" i="18"/>
  <c r="L222" i="18" s="1"/>
  <c r="K222" i="18"/>
  <c r="AE1701" i="18"/>
  <c r="AF1700" i="18"/>
  <c r="AF1701" i="18" s="1"/>
  <c r="V2589" i="18"/>
  <c r="V2590" i="18" s="1"/>
  <c r="U2590" i="18"/>
  <c r="AE3595" i="18"/>
  <c r="AF3594" i="18"/>
  <c r="AF3595" i="18" s="1"/>
  <c r="BI2649" i="18"/>
  <c r="BJ2648" i="18"/>
  <c r="BJ2649" i="18" s="1"/>
  <c r="K1406" i="18"/>
  <c r="L1405" i="18"/>
  <c r="L1406" i="18" s="1"/>
  <c r="K1286" i="18"/>
  <c r="L1285" i="18"/>
  <c r="L1286" i="18" s="1"/>
  <c r="L3417" i="18"/>
  <c r="L3418" i="18" s="1"/>
  <c r="K3418" i="18"/>
  <c r="BI1168" i="18"/>
  <c r="BJ1167" i="18"/>
  <c r="BJ1168" i="18" s="1"/>
  <c r="BJ398" i="18"/>
  <c r="BJ399" i="18" s="1"/>
  <c r="BI399" i="18"/>
  <c r="U2885" i="18"/>
  <c r="V2884" i="18"/>
  <c r="V2885" i="18" s="1"/>
  <c r="K2234" i="18"/>
  <c r="L2233" i="18"/>
  <c r="L2234" i="18" s="1"/>
  <c r="BI2352" i="18"/>
  <c r="BJ2351" i="18"/>
  <c r="BJ2352" i="18" s="1"/>
  <c r="K3595" i="18"/>
  <c r="L3594" i="18"/>
  <c r="L3595" i="18" s="1"/>
  <c r="AE1227" i="18"/>
  <c r="AF1226" i="18"/>
  <c r="AF1227" i="18" s="1"/>
  <c r="U1878" i="18"/>
  <c r="V1877" i="18"/>
  <c r="V1878" i="18" s="1"/>
  <c r="AE932" i="18"/>
  <c r="AF931" i="18"/>
  <c r="AF932" i="18" s="1"/>
  <c r="AF2351" i="18"/>
  <c r="AF2352" i="18" s="1"/>
  <c r="AE2352" i="18"/>
  <c r="AF1818" i="18"/>
  <c r="AF1819" i="18" s="1"/>
  <c r="AE1819" i="18"/>
  <c r="BI1819" i="18"/>
  <c r="BJ1818" i="18"/>
  <c r="BJ1819" i="18" s="1"/>
  <c r="V3181" i="18"/>
  <c r="V3182" i="18" s="1"/>
  <c r="U3182" i="18"/>
  <c r="K1465" i="18"/>
  <c r="L1464" i="18"/>
  <c r="L1465" i="18" s="1"/>
  <c r="BI3123" i="18"/>
  <c r="BJ3122" i="18"/>
  <c r="BJ3123" i="18" s="1"/>
  <c r="U517" i="18"/>
  <c r="V516" i="18"/>
  <c r="V517" i="18" s="1"/>
  <c r="AE3241" i="18"/>
  <c r="AF3240" i="18"/>
  <c r="AF3241" i="18" s="1"/>
  <c r="K163" i="18"/>
  <c r="L162" i="18"/>
  <c r="L163" i="18" s="1"/>
  <c r="L3061" i="18"/>
  <c r="L3062" i="18" s="1"/>
  <c r="K3062" i="18"/>
  <c r="U281" i="18"/>
  <c r="V280" i="18"/>
  <c r="V281" i="18" s="1"/>
  <c r="BI458" i="18"/>
  <c r="BJ457" i="18"/>
  <c r="BJ458" i="18" s="1"/>
  <c r="L3122" i="18"/>
  <c r="L3123" i="18" s="1"/>
  <c r="K3123" i="18"/>
  <c r="L2056" i="18"/>
  <c r="L2057" i="18" s="1"/>
  <c r="K2057" i="18"/>
  <c r="AE3300" i="18"/>
  <c r="AF3299" i="18"/>
  <c r="AF3300" i="18" s="1"/>
  <c r="BJ3181" i="18"/>
  <c r="BJ3182" i="18" s="1"/>
  <c r="BI3182" i="18"/>
  <c r="BI2470" i="18"/>
  <c r="BJ2469" i="18"/>
  <c r="BJ2470" i="18" s="1"/>
  <c r="U163" i="18"/>
  <c r="V162" i="18"/>
  <c r="V163" i="18" s="1"/>
  <c r="U3123" i="18"/>
  <c r="V3122" i="18"/>
  <c r="V3123" i="18" s="1"/>
  <c r="BI1050" i="18"/>
  <c r="BJ1049" i="18"/>
  <c r="BJ1050" i="18" s="1"/>
  <c r="AE1465" i="18"/>
  <c r="AF1464" i="18"/>
  <c r="AF1465" i="18" s="1"/>
  <c r="U2944" i="18"/>
  <c r="V2943" i="18"/>
  <c r="V2944" i="18" s="1"/>
  <c r="AE814" i="18"/>
  <c r="AF813" i="18"/>
  <c r="AF814" i="18" s="1"/>
  <c r="L2884" i="18"/>
  <c r="L2885" i="18" s="1"/>
  <c r="K2885" i="18"/>
  <c r="AE1998" i="18"/>
  <c r="AF1997" i="18"/>
  <c r="AF1998" i="18" s="1"/>
  <c r="K2470" i="18"/>
  <c r="L2469" i="18"/>
  <c r="L2470" i="18" s="1"/>
  <c r="U873" i="18"/>
  <c r="V872" i="18"/>
  <c r="V873" i="18" s="1"/>
  <c r="AE2944" i="18"/>
  <c r="AF2943" i="18"/>
  <c r="AF2944" i="18" s="1"/>
  <c r="BJ1464" i="18"/>
  <c r="BJ1465" i="18" s="1"/>
  <c r="BI1465" i="18"/>
  <c r="K399" i="18"/>
  <c r="L398" i="18"/>
  <c r="L399" i="18" s="1"/>
  <c r="BI3241" i="18"/>
  <c r="BJ3240" i="18"/>
  <c r="BJ3241" i="18" s="1"/>
  <c r="L457" i="18"/>
  <c r="L458" i="18" s="1"/>
  <c r="K458" i="18"/>
  <c r="BI163" i="18"/>
  <c r="BJ162" i="18"/>
  <c r="BJ163" i="18" s="1"/>
  <c r="AE222" i="18"/>
  <c r="AF221" i="18"/>
  <c r="AF222" i="18" s="1"/>
  <c r="AE1878" i="18"/>
  <c r="AF1877" i="18"/>
  <c r="AF1878" i="18" s="1"/>
  <c r="AE3062" i="18"/>
  <c r="AF3061" i="18"/>
  <c r="AF3062" i="18" s="1"/>
  <c r="K3241" i="18"/>
  <c r="L3240" i="18"/>
  <c r="L3241" i="18" s="1"/>
  <c r="AF1346" i="18"/>
  <c r="AF1347" i="18" s="1"/>
  <c r="AE1347" i="18"/>
  <c r="BI1524" i="18"/>
  <c r="BJ1523" i="18"/>
  <c r="BJ1524" i="18" s="1"/>
  <c r="AE3654" i="18"/>
  <c r="AF3653" i="18"/>
  <c r="AF3654" i="18" s="1"/>
  <c r="K340" i="18"/>
  <c r="L339" i="18"/>
  <c r="L340" i="18" s="1"/>
  <c r="BJ2589" i="18"/>
  <c r="BJ2590" i="18" s="1"/>
  <c r="BI2590" i="18"/>
  <c r="K1168" i="18"/>
  <c r="L1167" i="18"/>
  <c r="L1168" i="18" s="1"/>
  <c r="BJ3653" i="18"/>
  <c r="BJ3654" i="18" s="1"/>
  <c r="BI3654" i="18"/>
  <c r="U2175" i="18"/>
  <c r="V2174" i="18"/>
  <c r="V2175" i="18" s="1"/>
  <c r="K1998" i="18"/>
  <c r="L1997" i="18"/>
  <c r="L1998" i="18" s="1"/>
  <c r="AE2411" i="18"/>
  <c r="AF2410" i="18"/>
  <c r="AF2411" i="18" s="1"/>
  <c r="BJ2174" i="18"/>
  <c r="BJ2175" i="18" s="1"/>
  <c r="BI2175" i="18"/>
  <c r="U3595" i="18"/>
  <c r="V3594" i="18"/>
  <c r="V3595" i="18" s="1"/>
  <c r="BJ3061" i="18"/>
  <c r="BJ3062" i="18" s="1"/>
  <c r="BI3062" i="18"/>
  <c r="BI2708" i="18"/>
  <c r="BJ2707" i="18"/>
  <c r="BJ2708" i="18" s="1"/>
  <c r="BJ2825" i="18"/>
  <c r="BJ2826" i="18" s="1"/>
  <c r="BI2826" i="18"/>
  <c r="K635" i="18"/>
  <c r="L634" i="18"/>
  <c r="L635" i="18" s="1"/>
  <c r="AE163" i="18"/>
  <c r="AF162" i="18"/>
  <c r="AF163" i="18" s="1"/>
  <c r="BJ221" i="18"/>
  <c r="BJ222" i="18" s="1"/>
  <c r="BI222" i="18"/>
  <c r="U1583" i="18"/>
  <c r="V1582" i="18"/>
  <c r="V1583" i="18" s="1"/>
  <c r="U2293" i="18"/>
  <c r="V2292" i="18"/>
  <c r="V2293" i="18" s="1"/>
  <c r="AE1760" i="18"/>
  <c r="AF1759" i="18"/>
  <c r="AF1760" i="18" s="1"/>
  <c r="BJ2410" i="18"/>
  <c r="BJ2411" i="18" s="1"/>
  <c r="BI2411" i="18"/>
  <c r="U814" i="18"/>
  <c r="V813" i="18"/>
  <c r="V814" i="18" s="1"/>
  <c r="BJ931" i="18"/>
  <c r="BJ932" i="18" s="1"/>
  <c r="BI932" i="18"/>
  <c r="U1050" i="18"/>
  <c r="V1049" i="18"/>
  <c r="V1050" i="18" s="1"/>
  <c r="BI1642" i="18"/>
  <c r="BJ1641" i="18"/>
  <c r="BJ1642" i="18" s="1"/>
  <c r="U399" i="18"/>
  <c r="V398" i="18"/>
  <c r="V399" i="18" s="1"/>
  <c r="AE2293" i="18"/>
  <c r="AF2292" i="18"/>
  <c r="AF2293" i="18" s="1"/>
  <c r="L990" i="18"/>
  <c r="L991" i="18" s="1"/>
  <c r="K991" i="18"/>
  <c r="AE2649" i="18"/>
  <c r="AF2648" i="18"/>
  <c r="AF2649" i="18" s="1"/>
  <c r="U3241" i="18"/>
  <c r="V3240" i="18"/>
  <c r="V3241" i="18" s="1"/>
  <c r="U1760" i="18"/>
  <c r="V1759" i="18"/>
  <c r="V1760" i="18" s="1"/>
  <c r="K2767" i="18"/>
  <c r="L2766" i="18"/>
  <c r="L2767" i="18" s="1"/>
  <c r="BI2767" i="18"/>
  <c r="BJ2766" i="18"/>
  <c r="BJ2767" i="18" s="1"/>
  <c r="BI3477" i="18"/>
  <c r="BJ3476" i="18"/>
  <c r="BJ3477" i="18" s="1"/>
  <c r="V3002" i="18"/>
  <c r="V3003" i="18" s="1"/>
  <c r="U3003" i="18"/>
  <c r="BJ3002" i="18"/>
  <c r="BJ3003" i="18" s="1"/>
  <c r="BI3003" i="18"/>
  <c r="BI3595" i="18"/>
  <c r="BJ3594" i="18"/>
  <c r="BJ3595" i="18" s="1"/>
  <c r="L280" i="18"/>
  <c r="L281" i="18" s="1"/>
  <c r="K281" i="18"/>
  <c r="BJ1405" i="18"/>
  <c r="BJ1406" i="18" s="1"/>
  <c r="BI1406" i="18"/>
  <c r="AE2767" i="18"/>
  <c r="AF2766" i="18"/>
  <c r="AF2767" i="18" s="1"/>
  <c r="K1760" i="18"/>
  <c r="L1759" i="18"/>
  <c r="L1760" i="18" s="1"/>
  <c r="K2649" i="18"/>
  <c r="L2648" i="18"/>
  <c r="L2649" i="18" s="1"/>
  <c r="U2767" i="18"/>
  <c r="V2766" i="18"/>
  <c r="V2767" i="18" s="1"/>
  <c r="U635" i="18"/>
  <c r="V634" i="18"/>
  <c r="V635" i="18" s="1"/>
  <c r="K3003" i="18"/>
  <c r="L3002" i="18"/>
  <c r="L3003" i="18" s="1"/>
  <c r="K1642" i="18"/>
  <c r="L1641" i="18"/>
  <c r="L1642" i="18" s="1"/>
  <c r="U1998" i="18"/>
  <c r="V1997" i="18"/>
  <c r="V1998" i="18" s="1"/>
  <c r="U3300" i="18"/>
  <c r="V3299" i="18"/>
  <c r="V3300" i="18" s="1"/>
  <c r="U2116" i="18"/>
  <c r="V2115" i="18"/>
  <c r="V2116" i="18" s="1"/>
  <c r="AE1286" i="18"/>
  <c r="AF1285" i="18"/>
  <c r="AF1286" i="18" s="1"/>
  <c r="BI2531" i="18"/>
  <c r="BJ2530" i="18"/>
  <c r="BJ2531" i="18" s="1"/>
  <c r="BI873" i="18"/>
  <c r="BJ872" i="18"/>
  <c r="BJ873" i="18" s="1"/>
  <c r="L2351" i="18"/>
  <c r="L2352" i="18" s="1"/>
  <c r="K2352" i="18"/>
  <c r="U932" i="18"/>
  <c r="V931" i="18"/>
  <c r="V932" i="18" s="1"/>
  <c r="K1109" i="18"/>
  <c r="L1108" i="18"/>
  <c r="L1109" i="18" s="1"/>
  <c r="K1701" i="18"/>
  <c r="L1700" i="18"/>
  <c r="L1701" i="18" s="1"/>
  <c r="V1226" i="18"/>
  <c r="V1227" i="18" s="1"/>
  <c r="U1227" i="18"/>
  <c r="U3359" i="18"/>
  <c r="V3358" i="18"/>
  <c r="V3359" i="18" s="1"/>
  <c r="U104" i="18"/>
  <c r="V103" i="18"/>
  <c r="V104" i="18" s="1"/>
  <c r="BI517" i="18"/>
  <c r="BJ516" i="18"/>
  <c r="BJ517" i="18" s="1"/>
  <c r="L2943" i="18"/>
  <c r="L2944" i="18" s="1"/>
  <c r="K2944" i="18"/>
  <c r="AF2884" i="18"/>
  <c r="AF2885" i="18" s="1"/>
  <c r="AE2885" i="18"/>
  <c r="L575" i="18"/>
  <c r="L576" i="18" s="1"/>
  <c r="K576" i="18"/>
  <c r="AE635" i="18"/>
  <c r="AF634" i="18"/>
  <c r="AF635" i="18" s="1"/>
  <c r="AE3003" i="18"/>
  <c r="AF3002" i="18"/>
  <c r="AF3003" i="18" s="1"/>
  <c r="U222" i="18"/>
  <c r="V221" i="18"/>
  <c r="V222" i="18" s="1"/>
  <c r="BI2944" i="18"/>
  <c r="BJ2943" i="18"/>
  <c r="BJ2944" i="18" s="1"/>
  <c r="K1939" i="18"/>
  <c r="L1938" i="18"/>
  <c r="L1939" i="18" s="1"/>
  <c r="L2707" i="18"/>
  <c r="L2708" i="18" s="1"/>
  <c r="K2708" i="18"/>
  <c r="U3477" i="18"/>
  <c r="V3476" i="18"/>
  <c r="V3477" i="18" s="1"/>
  <c r="K814" i="18"/>
  <c r="L813" i="18"/>
  <c r="L814" i="18" s="1"/>
  <c r="AE3477" i="18"/>
  <c r="AF3476" i="18"/>
  <c r="AF3477" i="18" s="1"/>
  <c r="V3061" i="18"/>
  <c r="V3062" i="18" s="1"/>
  <c r="U3062" i="18"/>
  <c r="AE2175" i="18"/>
  <c r="AF2174" i="18"/>
  <c r="AF2175" i="18" s="1"/>
  <c r="U1819" i="18"/>
  <c r="V1818" i="18"/>
  <c r="V1819" i="18" s="1"/>
  <c r="K2531" i="18"/>
  <c r="L2530" i="18"/>
  <c r="L2531" i="18" s="1"/>
  <c r="AE399" i="18"/>
  <c r="AF398" i="18"/>
  <c r="AF399" i="18" s="1"/>
  <c r="K3359" i="18"/>
  <c r="L3358" i="18"/>
  <c r="L3359" i="18" s="1"/>
  <c r="BI104" i="18"/>
  <c r="BJ103" i="18"/>
  <c r="BJ104" i="18" s="1"/>
  <c r="AF339" i="18"/>
  <c r="AF340" i="18" s="1"/>
  <c r="AE340" i="18"/>
  <c r="U2826" i="18"/>
  <c r="V2825" i="18"/>
  <c r="V2826" i="18" s="1"/>
  <c r="BJ3358" i="18"/>
  <c r="BJ3359" i="18" s="1"/>
  <c r="BI3359" i="18"/>
  <c r="BI2293" i="18"/>
  <c r="BJ2292" i="18"/>
  <c r="BJ2293" i="18" s="1"/>
  <c r="V990" i="18"/>
  <c r="V991" i="18" s="1"/>
  <c r="U991" i="18"/>
  <c r="U1168" i="18"/>
  <c r="V1167" i="18"/>
  <c r="V1168" i="18" s="1"/>
  <c r="K3182" i="18"/>
  <c r="L3181" i="18"/>
  <c r="L3182" i="18" s="1"/>
  <c r="AE2590" i="18"/>
  <c r="AF2589" i="18"/>
  <c r="AF2590" i="18" s="1"/>
  <c r="U1286" i="18"/>
  <c r="V1285" i="18"/>
  <c r="V1286" i="18" s="1"/>
  <c r="BI2885" i="18"/>
  <c r="BJ2884" i="18"/>
  <c r="BJ2885" i="18" s="1"/>
  <c r="V1464" i="18"/>
  <c r="V1465" i="18" s="1"/>
  <c r="U1465" i="18"/>
  <c r="BI1109" i="18"/>
  <c r="BJ1108" i="18"/>
  <c r="BJ1109" i="18" s="1"/>
  <c r="L872" i="18"/>
  <c r="L873" i="18" s="1"/>
  <c r="K873" i="18"/>
  <c r="AE755" i="18"/>
  <c r="AF754" i="18"/>
  <c r="AF755" i="18" s="1"/>
  <c r="K3477" i="18"/>
  <c r="L3476" i="18"/>
  <c r="L3477" i="18" s="1"/>
  <c r="BJ1877" i="18"/>
  <c r="BJ1878" i="18" s="1"/>
  <c r="BI1878" i="18"/>
  <c r="K932" i="18"/>
  <c r="L931" i="18"/>
  <c r="L932" i="18" s="1"/>
  <c r="U340" i="18"/>
  <c r="V339" i="18"/>
  <c r="V340" i="18" s="1"/>
  <c r="AE2826" i="18"/>
  <c r="AF2825" i="18"/>
  <c r="AF2826" i="18" s="1"/>
  <c r="K1819" i="18"/>
  <c r="L1818" i="18"/>
  <c r="L1819" i="18" s="1"/>
  <c r="K2293" i="18"/>
  <c r="L2292" i="18"/>
  <c r="L2293" i="18" s="1"/>
  <c r="V1700" i="18"/>
  <c r="V1701" i="18" s="1"/>
  <c r="U1701" i="18"/>
  <c r="K694" i="18"/>
  <c r="L693" i="18"/>
  <c r="L694" i="18" s="1"/>
  <c r="AE3123" i="18"/>
  <c r="AF3122" i="18"/>
  <c r="AF3123" i="18" s="1"/>
  <c r="BI1227" i="18"/>
  <c r="BJ1226" i="18"/>
  <c r="BJ1227" i="18" s="1"/>
  <c r="U1642" i="18"/>
  <c r="V1641" i="18"/>
  <c r="V1642" i="18" s="1"/>
  <c r="AE873" i="18"/>
  <c r="AF872" i="18"/>
  <c r="AF873" i="18" s="1"/>
  <c r="AF575" i="18"/>
  <c r="AF576" i="18" s="1"/>
  <c r="AE576" i="18"/>
  <c r="K517" i="18"/>
  <c r="L516" i="18"/>
  <c r="L517" i="18" s="1"/>
  <c r="AE2708" i="18"/>
  <c r="AF2707" i="18"/>
  <c r="AF2708" i="18" s="1"/>
  <c r="BI3300" i="18"/>
  <c r="BJ3299" i="18"/>
  <c r="BJ3300" i="18" s="1"/>
  <c r="BI755" i="18"/>
  <c r="BJ754" i="18"/>
  <c r="BJ755" i="18" s="1"/>
  <c r="AF1582" i="18"/>
  <c r="AF1583" i="18" s="1"/>
  <c r="AE1583" i="18"/>
  <c r="AE1109" i="18"/>
  <c r="AF1108" i="18"/>
  <c r="AF1109" i="18" s="1"/>
  <c r="BI635" i="18"/>
  <c r="BJ634" i="18"/>
  <c r="BJ635" i="18" s="1"/>
  <c r="K1878" i="18"/>
  <c r="L1877" i="18"/>
  <c r="L1878" i="18" s="1"/>
  <c r="U2531" i="18"/>
  <c r="V2530" i="18"/>
  <c r="V2531" i="18" s="1"/>
  <c r="BI3536" i="18"/>
  <c r="BJ3535" i="18"/>
  <c r="BJ3536" i="18" s="1"/>
  <c r="U1524" i="18"/>
  <c r="V1523" i="18"/>
  <c r="V1524" i="18" s="1"/>
  <c r="AE1168" i="18"/>
  <c r="AF1167" i="18"/>
  <c r="AF1168" i="18" s="1"/>
  <c r="U3536" i="18"/>
  <c r="V3535" i="18"/>
  <c r="V3536" i="18" s="1"/>
  <c r="AE3182" i="18"/>
  <c r="AF3181" i="18"/>
  <c r="AF3182" i="18" s="1"/>
  <c r="K2411" i="18"/>
  <c r="L2410" i="18"/>
  <c r="L2411" i="18" s="1"/>
  <c r="K1583" i="18"/>
  <c r="L1582" i="18"/>
  <c r="L1583" i="18" s="1"/>
  <c r="U2649" i="18"/>
  <c r="V2648" i="18"/>
  <c r="V2649" i="18" s="1"/>
  <c r="BI576" i="18"/>
  <c r="BJ575" i="18"/>
  <c r="BJ576" i="18" s="1"/>
  <c r="V754" i="18"/>
  <c r="V755" i="18" s="1"/>
  <c r="U755" i="18"/>
  <c r="U2708" i="18"/>
  <c r="V2707" i="18"/>
  <c r="V2708" i="18" s="1"/>
  <c r="AE3359" i="18"/>
  <c r="AF3358" i="18"/>
  <c r="AF3359" i="18" s="1"/>
  <c r="AE694" i="18"/>
  <c r="AF693" i="18"/>
  <c r="AF694" i="18" s="1"/>
  <c r="BJ693" i="18"/>
  <c r="BJ694" i="18" s="1"/>
  <c r="BI694" i="18"/>
  <c r="AE1939" i="18"/>
  <c r="AF1938" i="18"/>
  <c r="AF1939" i="18" s="1"/>
  <c r="K1050" i="18"/>
  <c r="L1049" i="18"/>
  <c r="L1050" i="18" s="1"/>
  <c r="L54" i="14"/>
  <c r="G46" i="14"/>
  <c r="D46" i="14"/>
  <c r="O43" i="14"/>
  <c r="L43" i="14"/>
  <c r="G43" i="14"/>
  <c r="D43" i="14"/>
  <c r="G42" i="14"/>
  <c r="G41" i="14"/>
  <c r="D41" i="14"/>
  <c r="A2" i="14"/>
  <c r="D14" i="14"/>
  <c r="F72" i="14" l="1"/>
  <c r="F71" i="14"/>
  <c r="O18" i="14"/>
  <c r="D34" i="14"/>
  <c r="G34" i="14"/>
  <c r="J33" i="14" s="1"/>
  <c r="L42" i="14" l="1"/>
  <c r="G72" i="14"/>
  <c r="G71" i="14"/>
  <c r="F69" i="14"/>
  <c r="C69" i="14"/>
  <c r="T12" i="14"/>
  <c r="Q16" i="14"/>
  <c r="G54" i="14" s="1"/>
  <c r="G45" i="14"/>
  <c r="D44" i="14" l="1"/>
  <c r="D45" i="14"/>
  <c r="G44" i="14"/>
  <c r="G48" i="14" s="1"/>
  <c r="C51" i="14"/>
  <c r="G51" i="14"/>
  <c r="A58" i="26" s="1"/>
  <c r="O51" i="14"/>
  <c r="A137" i="26" s="1"/>
  <c r="L41" i="14"/>
  <c r="K51" i="14"/>
  <c r="O41" i="14"/>
  <c r="O42" i="14"/>
  <c r="D54" i="14"/>
  <c r="K138" i="26" l="1"/>
  <c r="K141" i="26" s="1"/>
  <c r="E138" i="26"/>
  <c r="E141" i="26" s="1"/>
  <c r="G138" i="26"/>
  <c r="G141" i="26" s="1"/>
  <c r="I138" i="26"/>
  <c r="I141" i="26" s="1"/>
  <c r="C138" i="26"/>
  <c r="C141" i="26" s="1"/>
  <c r="M138" i="26"/>
  <c r="M141" i="26" s="1"/>
  <c r="O44" i="14"/>
  <c r="C52" i="26"/>
  <c r="C55" i="26" s="1"/>
  <c r="C51" i="26"/>
  <c r="C54" i="26" s="1"/>
  <c r="E51" i="26"/>
  <c r="I52" i="26"/>
  <c r="G52" i="26"/>
  <c r="E52" i="26"/>
  <c r="I51" i="26"/>
  <c r="G51" i="26"/>
  <c r="M51" i="26"/>
  <c r="K52" i="26"/>
  <c r="M52" i="26"/>
  <c r="K51" i="26"/>
  <c r="K60" i="26"/>
  <c r="K63" i="26" s="1"/>
  <c r="G60" i="26"/>
  <c r="G63" i="26" s="1"/>
  <c r="C60" i="26"/>
  <c r="C63" i="26" s="1"/>
  <c r="E60" i="26"/>
  <c r="E63" i="26" s="1"/>
  <c r="I139" i="26"/>
  <c r="I142" i="26" s="1"/>
  <c r="I59" i="26"/>
  <c r="I62" i="26" s="1"/>
  <c r="K139" i="26"/>
  <c r="K142" i="26" s="1"/>
  <c r="G139" i="26"/>
  <c r="G142" i="26" s="1"/>
  <c r="C139" i="26"/>
  <c r="C142" i="26" s="1"/>
  <c r="K59" i="26"/>
  <c r="G59" i="26"/>
  <c r="G62" i="26" s="1"/>
  <c r="C59" i="26"/>
  <c r="C62" i="26" s="1"/>
  <c r="M60" i="26"/>
  <c r="M63" i="26" s="1"/>
  <c r="I60" i="26"/>
  <c r="M139" i="26"/>
  <c r="M142" i="26" s="1"/>
  <c r="E139" i="26"/>
  <c r="E142" i="26" s="1"/>
  <c r="M59" i="26"/>
  <c r="M62" i="26" s="1"/>
  <c r="E59" i="26"/>
  <c r="E62" i="26" s="1"/>
  <c r="I63" i="26"/>
  <c r="K62" i="26"/>
  <c r="C131" i="26" l="1"/>
  <c r="C130" i="26"/>
  <c r="I130" i="26"/>
  <c r="I131" i="26"/>
  <c r="K131" i="26"/>
  <c r="E131" i="26"/>
  <c r="M130" i="26"/>
  <c r="K130" i="26"/>
  <c r="G130" i="26"/>
  <c r="E130" i="26"/>
  <c r="M131" i="26"/>
  <c r="G131" i="26"/>
  <c r="E146" i="26" l="1"/>
  <c r="E133" i="26"/>
  <c r="E149" i="26" s="1"/>
  <c r="E134" i="26"/>
  <c r="E150" i="26" s="1"/>
  <c r="E147" i="26"/>
  <c r="C133" i="26"/>
  <c r="C149" i="26" s="1"/>
  <c r="C146" i="26"/>
  <c r="G133" i="26"/>
  <c r="G149" i="26" s="1"/>
  <c r="G146" i="26"/>
  <c r="K147" i="26"/>
  <c r="K134" i="26"/>
  <c r="K150" i="26" s="1"/>
  <c r="C147" i="26"/>
  <c r="C134" i="26"/>
  <c r="C150" i="26" s="1"/>
  <c r="G147" i="26"/>
  <c r="G134" i="26"/>
  <c r="G150" i="26" s="1"/>
  <c r="K146" i="26"/>
  <c r="K133" i="26"/>
  <c r="K149" i="26" s="1"/>
  <c r="I147" i="26"/>
  <c r="I134" i="26"/>
  <c r="I150" i="26" s="1"/>
  <c r="M134" i="26"/>
  <c r="M150" i="26" s="1"/>
  <c r="M147" i="26"/>
  <c r="M146" i="26"/>
  <c r="M133" i="26"/>
  <c r="M149" i="26" s="1"/>
  <c r="I133" i="26"/>
  <c r="I149" i="26" s="1"/>
  <c r="I146" i="26"/>
  <c r="AP20" i="26" l="1"/>
  <c r="L139" i="26" s="1"/>
  <c r="L147" i="26" l="1"/>
  <c r="L182" i="26" s="1"/>
  <c r="M182" i="26" s="1"/>
  <c r="L131" i="26"/>
  <c r="L2715" i="27"/>
  <c r="L2748" i="27" s="1"/>
  <c r="L111" i="27"/>
  <c r="L144" i="27" s="1"/>
  <c r="L3366" i="27"/>
  <c r="L3399" i="27" s="1"/>
  <c r="L1708" i="27"/>
  <c r="L1741" i="27" s="1"/>
  <c r="L2774" i="27"/>
  <c r="L2807" i="27" s="1"/>
  <c r="L1649" i="27"/>
  <c r="L1682" i="27" s="1"/>
  <c r="L3071" i="27"/>
  <c r="L3104" i="27" s="1"/>
  <c r="L170" i="27"/>
  <c r="L203" i="27" s="1"/>
  <c r="L1354" i="27"/>
  <c r="L1387" i="27" s="1"/>
  <c r="L3484" i="27"/>
  <c r="L3517" i="27" s="1"/>
  <c r="L1413" i="27"/>
  <c r="L1446" i="27" s="1"/>
  <c r="L3189" i="27"/>
  <c r="L3222" i="27" s="1"/>
  <c r="L703" i="27"/>
  <c r="L736" i="27" s="1"/>
  <c r="L939" i="27"/>
  <c r="L972" i="27" s="1"/>
  <c r="L642" i="27"/>
  <c r="L675" i="27" s="1"/>
  <c r="L1767" i="27"/>
  <c r="L1800" i="27" s="1"/>
  <c r="AS17" i="26"/>
  <c r="L1295" i="27"/>
  <c r="L1328" i="27" s="1"/>
  <c r="L2597" i="27"/>
  <c r="L2630" i="27" s="1"/>
  <c r="L524" i="27"/>
  <c r="L557" i="27" s="1"/>
  <c r="L347" i="27"/>
  <c r="L380" i="27" s="1"/>
  <c r="L1175" i="27"/>
  <c r="L1208" i="27" s="1"/>
  <c r="L2064" i="27"/>
  <c r="L2097" i="27" s="1"/>
  <c r="L406" i="27"/>
  <c r="L439" i="27" s="1"/>
  <c r="L1887" i="27"/>
  <c r="L1920" i="27" s="1"/>
  <c r="L583" i="27"/>
  <c r="L616" i="27" s="1"/>
  <c r="L880" i="27"/>
  <c r="L913" i="27" s="1"/>
  <c r="L1590" i="27"/>
  <c r="L1623" i="27" s="1"/>
  <c r="L2182" i="27"/>
  <c r="L2215" i="27" s="1"/>
  <c r="L2359" i="27"/>
  <c r="L2392" i="27" s="1"/>
  <c r="L1057" i="27"/>
  <c r="L1090" i="27" s="1"/>
  <c r="L2418" i="27"/>
  <c r="L2451" i="27" s="1"/>
  <c r="L1116" i="27"/>
  <c r="L1149" i="27" s="1"/>
  <c r="L3010" i="27"/>
  <c r="L3043" i="27" s="1"/>
  <c r="L762" i="27"/>
  <c r="L795" i="27" s="1"/>
  <c r="L2005" i="27"/>
  <c r="L2038" i="27" s="1"/>
  <c r="L60" i="26"/>
  <c r="L465" i="27"/>
  <c r="L498" i="27" s="1"/>
  <c r="L998" i="27"/>
  <c r="L1031" i="27" s="1"/>
  <c r="L2833" i="27"/>
  <c r="L2866" i="27" s="1"/>
  <c r="L2951" i="27"/>
  <c r="L2984" i="27" s="1"/>
  <c r="L288" i="27"/>
  <c r="L321" i="27" s="1"/>
  <c r="L3248" i="27"/>
  <c r="L3281" i="27" s="1"/>
  <c r="L2538" i="27"/>
  <c r="L2571" i="27" s="1"/>
  <c r="L1946" i="27"/>
  <c r="L1979" i="27" s="1"/>
  <c r="L52" i="27"/>
  <c r="L85" i="27" s="1"/>
  <c r="L2241" i="27"/>
  <c r="L2274" i="27" s="1"/>
  <c r="L1472" i="27"/>
  <c r="L1505" i="27" s="1"/>
  <c r="L2656" i="27"/>
  <c r="L2689" i="27" s="1"/>
  <c r="L3130" i="27"/>
  <c r="L3163" i="27" s="1"/>
  <c r="L2123" i="27"/>
  <c r="L2156" i="27" s="1"/>
  <c r="L1531" i="27"/>
  <c r="L1564" i="27" s="1"/>
  <c r="L2300" i="27"/>
  <c r="L2333" i="27" s="1"/>
  <c r="L210" i="26"/>
  <c r="L250" i="26" s="1"/>
  <c r="L3602" i="27"/>
  <c r="L3635" i="27" s="1"/>
  <c r="L52" i="26"/>
  <c r="L821" i="27"/>
  <c r="L854" i="27" s="1"/>
  <c r="L1826" i="27"/>
  <c r="L1859" i="27" s="1"/>
  <c r="L3307" i="27"/>
  <c r="L3340" i="27" s="1"/>
  <c r="L2892" i="27"/>
  <c r="L2925" i="27" s="1"/>
  <c r="L229" i="27"/>
  <c r="L262" i="27" s="1"/>
  <c r="L1234" i="27"/>
  <c r="L1267" i="27" s="1"/>
  <c r="L3543" i="27"/>
  <c r="L3576" i="27" s="1"/>
  <c r="L68" i="26"/>
  <c r="L103" i="26" s="1"/>
  <c r="L3425" i="27"/>
  <c r="L3458" i="27" s="1"/>
  <c r="L2479" i="27"/>
  <c r="L2512" i="27" s="1"/>
  <c r="AP18" i="27"/>
  <c r="AS15" i="27" s="1"/>
  <c r="AP21" i="26" l="1"/>
  <c r="L140" i="26" s="1"/>
  <c r="L148" i="26" l="1"/>
  <c r="L183" i="26" s="1"/>
  <c r="M183" i="26" s="1"/>
  <c r="L132" i="26"/>
  <c r="AP22" i="26"/>
  <c r="L141" i="26" s="1"/>
  <c r="L1296" i="27"/>
  <c r="L1329" i="27" s="1"/>
  <c r="L3426" i="27"/>
  <c r="L3459" i="27" s="1"/>
  <c r="L69" i="26"/>
  <c r="L104" i="26" s="1"/>
  <c r="L525" i="27"/>
  <c r="L558" i="27" s="1"/>
  <c r="L1888" i="27"/>
  <c r="L1921" i="27" s="1"/>
  <c r="L881" i="27"/>
  <c r="L914" i="27" s="1"/>
  <c r="L584" i="27"/>
  <c r="L617" i="27" s="1"/>
  <c r="L2598" i="27"/>
  <c r="L2631" i="27" s="1"/>
  <c r="L1827" i="27"/>
  <c r="L1860" i="27" s="1"/>
  <c r="L1117" i="27"/>
  <c r="L1150" i="27" s="1"/>
  <c r="L348" i="27"/>
  <c r="L381" i="27" s="1"/>
  <c r="L61" i="26"/>
  <c r="L230" i="27"/>
  <c r="L263" i="27" s="1"/>
  <c r="L3308" i="27"/>
  <c r="L3341" i="27" s="1"/>
  <c r="L1058" i="27"/>
  <c r="L1091" i="27" s="1"/>
  <c r="L53" i="26"/>
  <c r="L3190" i="27"/>
  <c r="L3223" i="27" s="1"/>
  <c r="L1414" i="27"/>
  <c r="L1447" i="27" s="1"/>
  <c r="L3367" i="27"/>
  <c r="L3400" i="27" s="1"/>
  <c r="L3011" i="27"/>
  <c r="L3044" i="27" s="1"/>
  <c r="L2124" i="27"/>
  <c r="L2157" i="27" s="1"/>
  <c r="L466" i="27"/>
  <c r="L499" i="27" s="1"/>
  <c r="AP19" i="27"/>
  <c r="AT15" i="27" s="1"/>
  <c r="L407" i="27"/>
  <c r="L440" i="27" s="1"/>
  <c r="L2834" i="27"/>
  <c r="L2867" i="27" s="1"/>
  <c r="L704" i="27"/>
  <c r="L737" i="27" s="1"/>
  <c r="L763" i="27"/>
  <c r="L796" i="27" s="1"/>
  <c r="L2242" i="27"/>
  <c r="L2275" i="27" s="1"/>
  <c r="L2183" i="27"/>
  <c r="L2216" i="27" s="1"/>
  <c r="L3249" i="27"/>
  <c r="L3282" i="27" s="1"/>
  <c r="L1355" i="27"/>
  <c r="L1388" i="27" s="1"/>
  <c r="L1235" i="27"/>
  <c r="L1268" i="27" s="1"/>
  <c r="L940" i="27"/>
  <c r="L973" i="27" s="1"/>
  <c r="L2657" i="27"/>
  <c r="L2690" i="27" s="1"/>
  <c r="L3485" i="27"/>
  <c r="L3518" i="27" s="1"/>
  <c r="L211" i="26"/>
  <c r="L251" i="26" s="1"/>
  <c r="L1473" i="27"/>
  <c r="L1506" i="27" s="1"/>
  <c r="L1709" i="27"/>
  <c r="L1742" i="27" s="1"/>
  <c r="L999" i="27"/>
  <c r="L1032" i="27" s="1"/>
  <c r="L3072" i="27"/>
  <c r="L3105" i="27" s="1"/>
  <c r="L643" i="27"/>
  <c r="L676" i="27" s="1"/>
  <c r="L2775" i="27"/>
  <c r="L2808" i="27" s="1"/>
  <c r="L2006" i="27"/>
  <c r="L2039" i="27" s="1"/>
  <c r="L822" i="27"/>
  <c r="L855" i="27" s="1"/>
  <c r="L112" i="27"/>
  <c r="L145" i="27" s="1"/>
  <c r="L289" i="27"/>
  <c r="L322" i="27" s="1"/>
  <c r="L2716" i="27"/>
  <c r="L2749" i="27" s="1"/>
  <c r="L1591" i="27"/>
  <c r="L1624" i="27" s="1"/>
  <c r="L1768" i="27"/>
  <c r="L1801" i="27" s="1"/>
  <c r="L2360" i="27"/>
  <c r="L2393" i="27" s="1"/>
  <c r="L2065" i="27"/>
  <c r="L2098" i="27" s="1"/>
  <c r="L2952" i="27"/>
  <c r="L2985" i="27" s="1"/>
  <c r="L1176" i="27"/>
  <c r="L1209" i="27" s="1"/>
  <c r="L171" i="27"/>
  <c r="L204" i="27" s="1"/>
  <c r="L2480" i="27"/>
  <c r="L2513" i="27" s="1"/>
  <c r="L2893" i="27"/>
  <c r="L2926" i="27" s="1"/>
  <c r="AT17" i="26"/>
  <c r="L3131" i="27"/>
  <c r="L3164" i="27" s="1"/>
  <c r="L1532" i="27"/>
  <c r="L1565" i="27" s="1"/>
  <c r="L1947" i="27"/>
  <c r="L1980" i="27" s="1"/>
  <c r="L53" i="27"/>
  <c r="L86" i="27" s="1"/>
  <c r="L2301" i="27"/>
  <c r="L2334" i="27" s="1"/>
  <c r="L2539" i="27"/>
  <c r="L2572" i="27" s="1"/>
  <c r="L1650" i="27"/>
  <c r="L1683" i="27" s="1"/>
  <c r="L3544" i="27"/>
  <c r="L3577" i="27" s="1"/>
  <c r="L2419" i="27"/>
  <c r="L2452" i="27" s="1"/>
  <c r="L3603" i="27"/>
  <c r="L3636" i="27" s="1"/>
  <c r="AP23" i="26" l="1"/>
  <c r="L3133" i="27" s="1"/>
  <c r="L3166" i="27" s="1"/>
  <c r="L149" i="26"/>
  <c r="L184" i="26" s="1"/>
  <c r="M184" i="26" s="1"/>
  <c r="L133" i="26"/>
  <c r="L3487" i="27"/>
  <c r="L3520" i="27" s="1"/>
  <c r="L824" i="27"/>
  <c r="L857" i="27" s="1"/>
  <c r="L349" i="27"/>
  <c r="L70" i="26"/>
  <c r="L2361" i="27"/>
  <c r="AP20" i="27"/>
  <c r="L1177" i="27"/>
  <c r="L2066" i="27"/>
  <c r="L2420" i="27"/>
  <c r="L1000" i="27"/>
  <c r="L1769" i="27"/>
  <c r="L113" i="27"/>
  <c r="L823" i="27"/>
  <c r="L526" i="27"/>
  <c r="L290" i="27"/>
  <c r="L323" i="27" s="1"/>
  <c r="L2776" i="27"/>
  <c r="L1059" i="27"/>
  <c r="L1828" i="27"/>
  <c r="L2007" i="27"/>
  <c r="L2040" i="27" s="1"/>
  <c r="L705" i="27"/>
  <c r="L2894" i="27"/>
  <c r="L3309" i="27"/>
  <c r="L172" i="27"/>
  <c r="L1889" i="27"/>
  <c r="L941" i="27"/>
  <c r="L3012" i="27"/>
  <c r="AU17" i="26"/>
  <c r="L62" i="26"/>
  <c r="L3073" i="27"/>
  <c r="L1415" i="27"/>
  <c r="L467" i="27"/>
  <c r="L500" i="27" s="1"/>
  <c r="L231" i="27"/>
  <c r="L644" i="27"/>
  <c r="L2835" i="27"/>
  <c r="L1651" i="27"/>
  <c r="L3132" i="27"/>
  <c r="L3165" i="27" s="1"/>
  <c r="L1236" i="27"/>
  <c r="L2243" i="27"/>
  <c r="L3191" i="27"/>
  <c r="L3486" i="27"/>
  <c r="L3368" i="27"/>
  <c r="L3604" i="27"/>
  <c r="L2599" i="27"/>
  <c r="L2632" i="27" s="1"/>
  <c r="L2658" i="27"/>
  <c r="L2691" i="27" s="1"/>
  <c r="L3250" i="27"/>
  <c r="L1710" i="27"/>
  <c r="L1592" i="27"/>
  <c r="L2540" i="27"/>
  <c r="L2573" i="27" s="1"/>
  <c r="L3427" i="27"/>
  <c r="L1948" i="27"/>
  <c r="L2302" i="27"/>
  <c r="L2335" i="27" s="1"/>
  <c r="L882" i="27"/>
  <c r="L585" i="27"/>
  <c r="L1533" i="27"/>
  <c r="L1474" i="27"/>
  <c r="L2953" i="27"/>
  <c r="L2184" i="27"/>
  <c r="L2717" i="27"/>
  <c r="L408" i="27"/>
  <c r="L54" i="27"/>
  <c r="L2125" i="27"/>
  <c r="L764" i="27"/>
  <c r="L212" i="26"/>
  <c r="L1297" i="27"/>
  <c r="L1118" i="27"/>
  <c r="L2481" i="27"/>
  <c r="L3545" i="27"/>
  <c r="L54" i="26"/>
  <c r="L1356" i="27"/>
  <c r="L2600" i="27" l="1"/>
  <c r="L2633" i="27" s="1"/>
  <c r="L706" i="27"/>
  <c r="L739" i="27" s="1"/>
  <c r="L2718" i="27"/>
  <c r="L2751" i="27" s="1"/>
  <c r="L1652" i="27"/>
  <c r="L1685" i="27" s="1"/>
  <c r="L1298" i="27"/>
  <c r="L1331" i="27" s="1"/>
  <c r="L2303" i="27"/>
  <c r="L2336" i="27" s="1"/>
  <c r="L142" i="26"/>
  <c r="L1593" i="27"/>
  <c r="L1626" i="27" s="1"/>
  <c r="L1949" i="27"/>
  <c r="L1982" i="27" s="1"/>
  <c r="L1534" i="27"/>
  <c r="L1567" i="27" s="1"/>
  <c r="L350" i="27"/>
  <c r="L383" i="27" s="1"/>
  <c r="L2895" i="27"/>
  <c r="L2928" i="27" s="1"/>
  <c r="L2185" i="27"/>
  <c r="L2218" i="27" s="1"/>
  <c r="L586" i="27"/>
  <c r="L619" i="27" s="1"/>
  <c r="L3546" i="27"/>
  <c r="L3579" i="27" s="1"/>
  <c r="L1711" i="27"/>
  <c r="L1744" i="27" s="1"/>
  <c r="L527" i="27"/>
  <c r="L560" i="27" s="1"/>
  <c r="L765" i="27"/>
  <c r="L798" i="27" s="1"/>
  <c r="L3192" i="27"/>
  <c r="L3225" i="27" s="1"/>
  <c r="L55" i="26"/>
  <c r="L63" i="26"/>
  <c r="L232" i="27"/>
  <c r="L265" i="27" s="1"/>
  <c r="L1237" i="27"/>
  <c r="L1270" i="27" s="1"/>
  <c r="L173" i="27"/>
  <c r="L206" i="27" s="1"/>
  <c r="L3428" i="27"/>
  <c r="L3461" i="27" s="1"/>
  <c r="L2659" i="27"/>
  <c r="L2692" i="27" s="1"/>
  <c r="L213" i="26"/>
  <c r="L253" i="26" s="1"/>
  <c r="L55" i="27"/>
  <c r="L88" i="27" s="1"/>
  <c r="L2836" i="27"/>
  <c r="L2869" i="27" s="1"/>
  <c r="L2362" i="27"/>
  <c r="L2395" i="27" s="1"/>
  <c r="L2126" i="27"/>
  <c r="L2159" i="27" s="1"/>
  <c r="L645" i="27"/>
  <c r="L678" i="27" s="1"/>
  <c r="AP21" i="27"/>
  <c r="AV15" i="27" s="1"/>
  <c r="L2954" i="27"/>
  <c r="L2987" i="27" s="1"/>
  <c r="L3013" i="27"/>
  <c r="L3046" i="27" s="1"/>
  <c r="L1060" i="27"/>
  <c r="L1093" i="27" s="1"/>
  <c r="L3369" i="27"/>
  <c r="L3402" i="27" s="1"/>
  <c r="L2482" i="27"/>
  <c r="L2515" i="27" s="1"/>
  <c r="L71" i="26"/>
  <c r="L106" i="26" s="1"/>
  <c r="L1357" i="27"/>
  <c r="L1390" i="27" s="1"/>
  <c r="L2244" i="27"/>
  <c r="L2277" i="27" s="1"/>
  <c r="L1829" i="27"/>
  <c r="L1862" i="27" s="1"/>
  <c r="L468" i="27"/>
  <c r="L501" i="27" s="1"/>
  <c r="L114" i="27"/>
  <c r="L147" i="27" s="1"/>
  <c r="L3310" i="27"/>
  <c r="L3343" i="27" s="1"/>
  <c r="L2777" i="27"/>
  <c r="L2810" i="27" s="1"/>
  <c r="L1475" i="27"/>
  <c r="L1508" i="27" s="1"/>
  <c r="L1416" i="27"/>
  <c r="L1449" i="27" s="1"/>
  <c r="L2421" i="27"/>
  <c r="L2454" i="27" s="1"/>
  <c r="L1890" i="27"/>
  <c r="L1923" i="27" s="1"/>
  <c r="L883" i="27"/>
  <c r="L916" i="27" s="1"/>
  <c r="L1119" i="27"/>
  <c r="L1152" i="27" s="1"/>
  <c r="L3074" i="27"/>
  <c r="L3107" i="27" s="1"/>
  <c r="L2541" i="27"/>
  <c r="L2574" i="27" s="1"/>
  <c r="L3605" i="27"/>
  <c r="L3638" i="27" s="1"/>
  <c r="L1770" i="27"/>
  <c r="L1803" i="27" s="1"/>
  <c r="L3251" i="27"/>
  <c r="L3284" i="27" s="1"/>
  <c r="L2067" i="27"/>
  <c r="L2100" i="27" s="1"/>
  <c r="L1001" i="27"/>
  <c r="L1034" i="27" s="1"/>
  <c r="L1178" i="27"/>
  <c r="L1211" i="27" s="1"/>
  <c r="AV17" i="26"/>
  <c r="L409" i="27"/>
  <c r="L442" i="27" s="1"/>
  <c r="L291" i="27"/>
  <c r="L324" i="27" s="1"/>
  <c r="L2008" i="27"/>
  <c r="L2041" i="27" s="1"/>
  <c r="L942" i="27"/>
  <c r="L975" i="27" s="1"/>
  <c r="L150" i="26"/>
  <c r="L185" i="26" s="1"/>
  <c r="M185" i="26" s="1"/>
  <c r="L134" i="26"/>
  <c r="L3460" i="27"/>
  <c r="L3283" i="27"/>
  <c r="L3401" i="27"/>
  <c r="L1269" i="27"/>
  <c r="L2453" i="27"/>
  <c r="L797" i="27"/>
  <c r="L2750" i="27"/>
  <c r="L1743" i="27"/>
  <c r="L3637" i="27"/>
  <c r="L559" i="27"/>
  <c r="L1330" i="27"/>
  <c r="L87" i="27"/>
  <c r="L2986" i="27"/>
  <c r="L915" i="27"/>
  <c r="L3519" i="27"/>
  <c r="L264" i="27"/>
  <c r="L1922" i="27"/>
  <c r="L738" i="27"/>
  <c r="L2809" i="27"/>
  <c r="L146" i="27"/>
  <c r="L2099" i="27"/>
  <c r="L105" i="26"/>
  <c r="L3578" i="27"/>
  <c r="L252" i="26"/>
  <c r="L441" i="27"/>
  <c r="L1507" i="27"/>
  <c r="L1625" i="27"/>
  <c r="L3224" i="27"/>
  <c r="L1684" i="27"/>
  <c r="L205" i="27"/>
  <c r="L1802" i="27"/>
  <c r="L1210" i="27"/>
  <c r="L382" i="27"/>
  <c r="L2514" i="27"/>
  <c r="L1566" i="27"/>
  <c r="L1981" i="27"/>
  <c r="L2276" i="27"/>
  <c r="L2868" i="27"/>
  <c r="L1448" i="27"/>
  <c r="L3045" i="27"/>
  <c r="L3342" i="27"/>
  <c r="L1861" i="27"/>
  <c r="L1033" i="27"/>
  <c r="AU15" i="27"/>
  <c r="L1389" i="27"/>
  <c r="L1151" i="27"/>
  <c r="L2158" i="27"/>
  <c r="L2217" i="27"/>
  <c r="L618" i="27"/>
  <c r="L677" i="27"/>
  <c r="L3106" i="27"/>
  <c r="L974" i="27"/>
  <c r="L2927" i="27"/>
  <c r="L1092" i="27"/>
  <c r="L856" i="27"/>
  <c r="L2394" i="27"/>
  <c r="B25" i="31" l="1"/>
  <c r="B26" i="31" l="1"/>
  <c r="B13" i="31"/>
  <c r="B65" i="31"/>
  <c r="B35" i="31"/>
  <c r="B52" i="31"/>
  <c r="B22" i="31"/>
  <c r="B40" i="31"/>
  <c r="B18" i="31"/>
  <c r="B7" i="31"/>
  <c r="B58" i="31"/>
  <c r="B38" i="31"/>
  <c r="B23" i="31"/>
  <c r="B16" i="31"/>
  <c r="B54" i="31"/>
  <c r="B61" i="31"/>
  <c r="B53" i="31"/>
  <c r="B64" i="31"/>
  <c r="B24" i="31"/>
  <c r="AP18" i="26" l="1"/>
  <c r="L137" i="26" s="1"/>
  <c r="L145" i="26" l="1"/>
  <c r="L180" i="26" s="1"/>
  <c r="M180" i="26" s="1"/>
  <c r="L129" i="26"/>
  <c r="AP19" i="26"/>
  <c r="L138" i="26" s="1"/>
  <c r="L581" i="27"/>
  <c r="L2003" i="27"/>
  <c r="L2772" i="27"/>
  <c r="L2654" i="27"/>
  <c r="L2687" i="27" s="1"/>
  <c r="M2687" i="27" s="1"/>
  <c r="L3187" i="27"/>
  <c r="L1114" i="27"/>
  <c r="L2536" i="27"/>
  <c r="L2713" i="27"/>
  <c r="L1529" i="27"/>
  <c r="L937" i="27"/>
  <c r="L522" i="27"/>
  <c r="L1824" i="27"/>
  <c r="L3128" i="27"/>
  <c r="L168" i="27"/>
  <c r="L2595" i="27"/>
  <c r="L2239" i="27"/>
  <c r="L345" i="27"/>
  <c r="AP16" i="27"/>
  <c r="L878" i="27"/>
  <c r="L760" i="27"/>
  <c r="L3305" i="27"/>
  <c r="L2416" i="27"/>
  <c r="L1411" i="27"/>
  <c r="L208" i="26"/>
  <c r="L227" i="27"/>
  <c r="L2477" i="27"/>
  <c r="L3008" i="27"/>
  <c r="L109" i="27"/>
  <c r="L2831" i="27"/>
  <c r="L50" i="26"/>
  <c r="L1293" i="27"/>
  <c r="L819" i="27"/>
  <c r="L2180" i="27"/>
  <c r="L2298" i="27"/>
  <c r="L2357" i="27"/>
  <c r="L3069" i="27"/>
  <c r="L3364" i="27"/>
  <c r="L996" i="27"/>
  <c r="L1029" i="27" s="1"/>
  <c r="M1029" i="27" s="1"/>
  <c r="L1944" i="27"/>
  <c r="L3246" i="27"/>
  <c r="L1885" i="27"/>
  <c r="L50" i="27"/>
  <c r="L1588" i="27"/>
  <c r="L1706" i="27"/>
  <c r="L286" i="27"/>
  <c r="L1173" i="27"/>
  <c r="L640" i="27"/>
  <c r="L2890" i="27"/>
  <c r="L58" i="26"/>
  <c r="L2062" i="27"/>
  <c r="L1470" i="27"/>
  <c r="L3482" i="27"/>
  <c r="AQ17" i="26"/>
  <c r="L2121" i="27"/>
  <c r="L3600" i="27"/>
  <c r="L1352" i="27"/>
  <c r="L463" i="27"/>
  <c r="L3423" i="27"/>
  <c r="L66" i="26"/>
  <c r="L404" i="27"/>
  <c r="L1055" i="27"/>
  <c r="L2949" i="27"/>
  <c r="L1647" i="27"/>
  <c r="L3541" i="27"/>
  <c r="L1232" i="27"/>
  <c r="L701" i="27"/>
  <c r="L1765" i="27"/>
  <c r="L146" i="26" l="1"/>
  <c r="L181" i="26" s="1"/>
  <c r="M181" i="26" s="1"/>
  <c r="H189" i="26" s="1" a="1"/>
  <c r="L130" i="26"/>
  <c r="L1265" i="27"/>
  <c r="M1265" i="27" s="1"/>
  <c r="L496" i="27"/>
  <c r="M496" i="27" s="1"/>
  <c r="L319" i="27"/>
  <c r="M319" i="27" s="1"/>
  <c r="L1918" i="27"/>
  <c r="M1918" i="27" s="1"/>
  <c r="L3397" i="27"/>
  <c r="M3397" i="27" s="1"/>
  <c r="L2213" i="27"/>
  <c r="M2213" i="27" s="1"/>
  <c r="L2864" i="27"/>
  <c r="M2864" i="27" s="1"/>
  <c r="L260" i="27"/>
  <c r="M260" i="27" s="1"/>
  <c r="L3338" i="27"/>
  <c r="M3338" i="27" s="1"/>
  <c r="L378" i="27"/>
  <c r="M378" i="27" s="1"/>
  <c r="L3161" i="27"/>
  <c r="M3161" i="27" s="1"/>
  <c r="L1562" i="27"/>
  <c r="M1562" i="27" s="1"/>
  <c r="L3220" i="27"/>
  <c r="M3220" i="27" s="1"/>
  <c r="L614" i="27"/>
  <c r="M614" i="27" s="1"/>
  <c r="L1798" i="27"/>
  <c r="M1798" i="27" s="1"/>
  <c r="L1680" i="27"/>
  <c r="M1680" i="27" s="1"/>
  <c r="L101" i="26"/>
  <c r="M101" i="26" s="1"/>
  <c r="L3633" i="27"/>
  <c r="M3633" i="27" s="1"/>
  <c r="L1503" i="27"/>
  <c r="M1503" i="27" s="1"/>
  <c r="L673" i="27"/>
  <c r="M673" i="27" s="1"/>
  <c r="L1621" i="27"/>
  <c r="M1621" i="27" s="1"/>
  <c r="L1977" i="27"/>
  <c r="M1977" i="27" s="1"/>
  <c r="L2390" i="27"/>
  <c r="M2390" i="27" s="1"/>
  <c r="L1326" i="27"/>
  <c r="M1326" i="27" s="1"/>
  <c r="L3041" i="27"/>
  <c r="M3041" i="27" s="1"/>
  <c r="L1444" i="27"/>
  <c r="M1444" i="27" s="1"/>
  <c r="L911" i="27"/>
  <c r="M911" i="27" s="1"/>
  <c r="L2628" i="27"/>
  <c r="M2628" i="27" s="1"/>
  <c r="L555" i="27"/>
  <c r="M555" i="27" s="1"/>
  <c r="L2569" i="27"/>
  <c r="M2569" i="27" s="1"/>
  <c r="L2805" i="27"/>
  <c r="M2805" i="27" s="1"/>
  <c r="L734" i="27"/>
  <c r="M734" i="27" s="1"/>
  <c r="L2982" i="27"/>
  <c r="M2982" i="27" s="1"/>
  <c r="L3456" i="27"/>
  <c r="M3456" i="27" s="1"/>
  <c r="L2154" i="27"/>
  <c r="M2154" i="27" s="1"/>
  <c r="L2095" i="27"/>
  <c r="M2095" i="27" s="1"/>
  <c r="L1206" i="27"/>
  <c r="M1206" i="27" s="1"/>
  <c r="L83" i="27"/>
  <c r="M83" i="27" s="1"/>
  <c r="L2331" i="27"/>
  <c r="M2331" i="27" s="1"/>
  <c r="L2510" i="27"/>
  <c r="M2510" i="27" s="1"/>
  <c r="L2449" i="27"/>
  <c r="M2449" i="27" s="1"/>
  <c r="AQ15" i="27"/>
  <c r="L201" i="27"/>
  <c r="M201" i="27" s="1"/>
  <c r="L970" i="27"/>
  <c r="M970" i="27" s="1"/>
  <c r="L1147" i="27"/>
  <c r="M1147" i="27" s="1"/>
  <c r="L2036" i="27"/>
  <c r="M2036" i="27" s="1"/>
  <c r="L1088" i="27"/>
  <c r="M1088" i="27" s="1"/>
  <c r="L3129" i="27"/>
  <c r="L820" i="27"/>
  <c r="AP17" i="27"/>
  <c r="L1294" i="27"/>
  <c r="L287" i="27"/>
  <c r="L405" i="27"/>
  <c r="L938" i="27"/>
  <c r="L971" i="27" s="1"/>
  <c r="M971" i="27" s="1"/>
  <c r="L110" i="27"/>
  <c r="L1115" i="27"/>
  <c r="L1471" i="27"/>
  <c r="L1707" i="27"/>
  <c r="L2181" i="27"/>
  <c r="L169" i="27"/>
  <c r="L641" i="27"/>
  <c r="L3306" i="27"/>
  <c r="L1945" i="27"/>
  <c r="L1648" i="27"/>
  <c r="L2063" i="27"/>
  <c r="L51" i="27"/>
  <c r="L1353" i="27"/>
  <c r="L59" i="26"/>
  <c r="L51" i="26"/>
  <c r="L2417" i="27"/>
  <c r="L3070" i="27"/>
  <c r="L228" i="27"/>
  <c r="L2714" i="27"/>
  <c r="L2655" i="27"/>
  <c r="L2950" i="27"/>
  <c r="L2358" i="27"/>
  <c r="L1530" i="27"/>
  <c r="L3188" i="27"/>
  <c r="L1412" i="27"/>
  <c r="L3009" i="27"/>
  <c r="L3542" i="27"/>
  <c r="L1233" i="27"/>
  <c r="L1266" i="27" s="1"/>
  <c r="M1266" i="27" s="1"/>
  <c r="L2832" i="27"/>
  <c r="L2240" i="27"/>
  <c r="L523" i="27"/>
  <c r="L1825" i="27"/>
  <c r="L1589" i="27"/>
  <c r="L2596" i="27"/>
  <c r="L2299" i="27"/>
  <c r="L997" i="27"/>
  <c r="L1886" i="27"/>
  <c r="L2537" i="27"/>
  <c r="L1766" i="27"/>
  <c r="L3424" i="27"/>
  <c r="L702" i="27"/>
  <c r="L3247" i="27"/>
  <c r="L2122" i="27"/>
  <c r="L2478" i="27"/>
  <c r="L3483" i="27"/>
  <c r="L3601" i="27"/>
  <c r="L67" i="26"/>
  <c r="L3365" i="27"/>
  <c r="L761" i="27"/>
  <c r="L464" i="27"/>
  <c r="L2004" i="27"/>
  <c r="L582" i="27"/>
  <c r="L615" i="27" s="1"/>
  <c r="M615" i="27" s="1"/>
  <c r="L879" i="27"/>
  <c r="L2773" i="27"/>
  <c r="L2891" i="27"/>
  <c r="L1056" i="27"/>
  <c r="L1089" i="27" s="1"/>
  <c r="M1089" i="27" s="1"/>
  <c r="L1174" i="27"/>
  <c r="AR17" i="26"/>
  <c r="L209" i="26"/>
  <c r="L249" i="26" s="1"/>
  <c r="M249" i="26" s="1"/>
  <c r="L346" i="27"/>
  <c r="L379" i="27" s="1"/>
  <c r="M379" i="27" s="1"/>
  <c r="L3574" i="27"/>
  <c r="M3574" i="27" s="1"/>
  <c r="L437" i="27"/>
  <c r="M437" i="27" s="1"/>
  <c r="L1385" i="27"/>
  <c r="M1385" i="27" s="1"/>
  <c r="L3515" i="27"/>
  <c r="M3515" i="27" s="1"/>
  <c r="L2923" i="27"/>
  <c r="M2923" i="27" s="1"/>
  <c r="L1739" i="27"/>
  <c r="M1739" i="27" s="1"/>
  <c r="L3279" i="27"/>
  <c r="M3279" i="27" s="1"/>
  <c r="L3102" i="27"/>
  <c r="M3102" i="27" s="1"/>
  <c r="L852" i="27"/>
  <c r="M852" i="27" s="1"/>
  <c r="L142" i="27"/>
  <c r="M142" i="27" s="1"/>
  <c r="L248" i="26"/>
  <c r="M248" i="26" s="1"/>
  <c r="L793" i="27"/>
  <c r="M793" i="27" s="1"/>
  <c r="L2272" i="27"/>
  <c r="M2272" i="27" s="1"/>
  <c r="L1857" i="27"/>
  <c r="M1857" i="27" s="1"/>
  <c r="L2746" i="27"/>
  <c r="M2746" i="27" s="1"/>
  <c r="H194" i="26" l="1"/>
  <c r="H190" i="26"/>
  <c r="H192" i="26"/>
  <c r="BB201" i="26" s="1"/>
  <c r="H189" i="26"/>
  <c r="H193" i="26"/>
  <c r="H191" i="26"/>
  <c r="BB200" i="26" s="1"/>
  <c r="BC200" i="26" s="1"/>
  <c r="BD200" i="26" s="1"/>
  <c r="BE200" i="26" s="1"/>
  <c r="BF200" i="26" s="1"/>
  <c r="BG200" i="26" s="1"/>
  <c r="BH200" i="26" s="1"/>
  <c r="BI200" i="26" s="1"/>
  <c r="BJ200" i="26" s="1"/>
  <c r="BK200" i="26" s="1"/>
  <c r="L2037" i="27"/>
  <c r="M2037" i="27" s="1"/>
  <c r="L2155" i="27"/>
  <c r="M2155" i="27" s="1"/>
  <c r="L2332" i="27"/>
  <c r="M2332" i="27" s="1"/>
  <c r="L3575" i="27"/>
  <c r="M3575" i="27" s="1"/>
  <c r="L1563" i="27"/>
  <c r="M1563" i="27" s="1"/>
  <c r="L2096" i="27"/>
  <c r="M2096" i="27" s="1"/>
  <c r="L1504" i="27"/>
  <c r="M1504" i="27" s="1"/>
  <c r="L438" i="27"/>
  <c r="M438" i="27" s="1"/>
  <c r="L853" i="27"/>
  <c r="M853" i="27" s="1"/>
  <c r="L497" i="27"/>
  <c r="M497" i="27" s="1"/>
  <c r="L3280" i="27"/>
  <c r="M3280" i="27" s="1"/>
  <c r="L2629" i="27"/>
  <c r="M2629" i="27" s="1"/>
  <c r="L3042" i="27"/>
  <c r="M3042" i="27" s="1"/>
  <c r="L261" i="27"/>
  <c r="M261" i="27" s="1"/>
  <c r="L202" i="27"/>
  <c r="M202" i="27" s="1"/>
  <c r="L1148" i="27"/>
  <c r="M1148" i="27" s="1"/>
  <c r="L320" i="27"/>
  <c r="M320" i="27" s="1"/>
  <c r="L3162" i="27"/>
  <c r="M3162" i="27" s="1"/>
  <c r="L1207" i="27"/>
  <c r="M1207" i="27" s="1"/>
  <c r="L912" i="27"/>
  <c r="M912" i="27" s="1"/>
  <c r="L794" i="27"/>
  <c r="M794" i="27" s="1"/>
  <c r="L3516" i="27"/>
  <c r="M3516" i="27" s="1"/>
  <c r="L735" i="27"/>
  <c r="M735" i="27" s="1"/>
  <c r="L1919" i="27"/>
  <c r="M1919" i="27" s="1"/>
  <c r="L1622" i="27"/>
  <c r="M1622" i="27" s="1"/>
  <c r="L2865" i="27"/>
  <c r="M2865" i="27" s="1"/>
  <c r="L1445" i="27"/>
  <c r="M1445" i="27" s="1"/>
  <c r="L2983" i="27"/>
  <c r="M2983" i="27" s="1"/>
  <c r="L3103" i="27"/>
  <c r="M3103" i="27" s="1"/>
  <c r="L1386" i="27"/>
  <c r="M1386" i="27" s="1"/>
  <c r="L1978" i="27"/>
  <c r="M1978" i="27" s="1"/>
  <c r="L2214" i="27"/>
  <c r="M2214" i="27" s="1"/>
  <c r="L143" i="27"/>
  <c r="M143" i="27" s="1"/>
  <c r="L1327" i="27"/>
  <c r="M1327" i="27" s="1"/>
  <c r="L2924" i="27"/>
  <c r="M2924" i="27" s="1"/>
  <c r="L102" i="26"/>
  <c r="M102" i="26" s="1"/>
  <c r="L1799" i="27"/>
  <c r="M1799" i="27" s="1"/>
  <c r="L556" i="27"/>
  <c r="M556" i="27" s="1"/>
  <c r="L2747" i="27"/>
  <c r="M2747" i="27" s="1"/>
  <c r="L674" i="27"/>
  <c r="M674" i="27" s="1"/>
  <c r="L2806" i="27"/>
  <c r="M2806" i="27" s="1"/>
  <c r="L3634" i="27"/>
  <c r="M3634" i="27" s="1"/>
  <c r="L2570" i="27"/>
  <c r="M2570" i="27" s="1"/>
  <c r="L2273" i="27"/>
  <c r="M2273" i="27" s="1"/>
  <c r="L2391" i="27"/>
  <c r="M2391" i="27" s="1"/>
  <c r="L1681" i="27"/>
  <c r="M1681" i="27" s="1"/>
  <c r="L3398" i="27"/>
  <c r="M3398" i="27" s="1"/>
  <c r="L2511" i="27"/>
  <c r="M2511" i="27" s="1"/>
  <c r="L3457" i="27"/>
  <c r="M3457" i="27" s="1"/>
  <c r="L1030" i="27"/>
  <c r="M1030" i="27" s="1"/>
  <c r="L1858" i="27"/>
  <c r="M1858" i="27" s="1"/>
  <c r="L3221" i="27"/>
  <c r="M3221" i="27" s="1"/>
  <c r="L2688" i="27"/>
  <c r="M2688" i="27" s="1"/>
  <c r="L2450" i="27"/>
  <c r="M2450" i="27" s="1"/>
  <c r="L84" i="27"/>
  <c r="M84" i="27" s="1"/>
  <c r="L3339" i="27"/>
  <c r="M3339" i="27" s="1"/>
  <c r="L1740" i="27"/>
  <c r="M1740" i="27" s="1"/>
  <c r="AR15" i="27"/>
  <c r="BC201" i="26" l="1"/>
  <c r="M106" i="26"/>
  <c r="M103" i="26"/>
  <c r="M253" i="26"/>
  <c r="M250" i="26"/>
  <c r="B40" i="30"/>
  <c r="B55" i="30"/>
  <c r="B15" i="30"/>
  <c r="B62" i="30"/>
  <c r="B27" i="30"/>
  <c r="B59" i="30"/>
  <c r="B64" i="30"/>
  <c r="B61" i="30"/>
  <c r="B38" i="30"/>
  <c r="B32" i="30"/>
  <c r="B66" i="30"/>
  <c r="B63" i="30"/>
  <c r="B19" i="30"/>
  <c r="B17" i="30"/>
  <c r="B11" i="30"/>
  <c r="B33" i="30"/>
  <c r="B39" i="30"/>
  <c r="B51" i="30"/>
  <c r="B49" i="30"/>
  <c r="B26" i="30"/>
  <c r="B58" i="30"/>
  <c r="B44" i="30"/>
  <c r="B16" i="30"/>
  <c r="B18" i="30"/>
  <c r="B35" i="30"/>
  <c r="B22" i="30"/>
  <c r="BD201" i="26" l="1"/>
  <c r="M1208" i="27"/>
  <c r="M1267" i="27"/>
  <c r="M2451" i="27"/>
  <c r="M2866" i="27"/>
  <c r="M3340" i="27"/>
  <c r="M913" i="27"/>
  <c r="M2630" i="27"/>
  <c r="M2807" i="27"/>
  <c r="M3225" i="27"/>
  <c r="M2274" i="27"/>
  <c r="M675" i="27"/>
  <c r="M442" i="27"/>
  <c r="M3163" i="27"/>
  <c r="M2392" i="27"/>
  <c r="M857" i="27"/>
  <c r="M1979" i="27"/>
  <c r="M1508" i="27"/>
  <c r="M3520" i="27"/>
  <c r="M1090" i="27"/>
  <c r="M3043" i="27"/>
  <c r="M972" i="27"/>
  <c r="M1031" i="27"/>
  <c r="M2987" i="27"/>
  <c r="M1387" i="27"/>
  <c r="M1331" i="27"/>
  <c r="M206" i="27"/>
  <c r="M498" i="27"/>
  <c r="M3517" i="27"/>
  <c r="M1564" i="27"/>
  <c r="M3222" i="27"/>
  <c r="M144" i="27"/>
  <c r="M1149" i="27"/>
  <c r="M3281" i="27"/>
  <c r="M2159" i="27"/>
  <c r="M2038" i="27"/>
  <c r="M3399" i="27"/>
  <c r="M557" i="27"/>
  <c r="M1920" i="27"/>
  <c r="M2984" i="27"/>
  <c r="M736" i="27"/>
  <c r="M1626" i="27"/>
  <c r="M2333" i="27"/>
  <c r="M1152" i="27"/>
  <c r="M501" i="27"/>
  <c r="M2277" i="27"/>
  <c r="M854" i="27"/>
  <c r="M739" i="27"/>
  <c r="M2748" i="27"/>
  <c r="M2571" i="27"/>
  <c r="M795" i="27"/>
  <c r="M2218" i="27"/>
  <c r="M3343" i="27"/>
  <c r="M2156" i="27"/>
  <c r="M1682" i="27"/>
  <c r="M1623" i="27"/>
  <c r="M2215" i="27"/>
  <c r="M203" i="27"/>
  <c r="M1446" i="27"/>
  <c r="M616" i="27"/>
  <c r="M2097" i="27"/>
  <c r="M1328" i="27"/>
  <c r="M3576" i="27"/>
  <c r="M2692" i="27"/>
  <c r="M439" i="27"/>
  <c r="M3635" i="27"/>
  <c r="M2689" i="27"/>
  <c r="M85" i="27"/>
  <c r="M380" i="27"/>
  <c r="M3402" i="27"/>
  <c r="M1741" i="27"/>
  <c r="M1800" i="27"/>
  <c r="M560" i="27"/>
  <c r="M1859" i="27"/>
  <c r="M2928" i="27"/>
  <c r="M2395" i="27"/>
  <c r="M1982" i="27"/>
  <c r="M2336" i="27"/>
  <c r="M2925" i="27"/>
  <c r="M321" i="27"/>
  <c r="M1505" i="27"/>
  <c r="M3579" i="27"/>
  <c r="M262" i="27"/>
  <c r="M3104" i="27"/>
  <c r="M678" i="27"/>
  <c r="M2512" i="27"/>
  <c r="M798" i="27"/>
  <c r="M1685" i="27"/>
  <c r="M383" i="27"/>
  <c r="M3458" i="27"/>
  <c r="M1390" i="27"/>
  <c r="M1803" i="27"/>
  <c r="M265" i="27"/>
  <c r="B54" i="30"/>
  <c r="B24" i="30"/>
  <c r="B9" i="30"/>
  <c r="B21" i="30"/>
  <c r="B25" i="30"/>
  <c r="B42" i="30"/>
  <c r="B50" i="30"/>
  <c r="B46" i="30"/>
  <c r="B12" i="30"/>
  <c r="B13" i="30"/>
  <c r="B65" i="30"/>
  <c r="B48" i="30"/>
  <c r="B43" i="30"/>
  <c r="B29" i="30"/>
  <c r="B23" i="30"/>
  <c r="B52" i="30"/>
  <c r="B7" i="30"/>
  <c r="B10" i="30"/>
  <c r="B41" i="30"/>
  <c r="B30" i="30"/>
  <c r="B57" i="30"/>
  <c r="B8" i="30"/>
  <c r="B28" i="30"/>
  <c r="B47" i="30"/>
  <c r="B36" i="30"/>
  <c r="B14" i="30"/>
  <c r="B56" i="30"/>
  <c r="B37" i="30"/>
  <c r="B60" i="30"/>
  <c r="B31" i="30"/>
  <c r="B45" i="30"/>
  <c r="B34" i="30"/>
  <c r="B53" i="30"/>
  <c r="B20" i="30"/>
  <c r="BE201" i="26" l="1"/>
  <c r="B73" i="30"/>
  <c r="B72" i="30"/>
  <c r="BF201" i="26" l="1"/>
  <c r="B74" i="30"/>
  <c r="BG201" i="26" l="1"/>
  <c r="B50" i="31"/>
  <c r="B19" i="31"/>
  <c r="B51" i="31"/>
  <c r="B60" i="31"/>
  <c r="B39" i="31"/>
  <c r="B34" i="31"/>
  <c r="B42" i="31"/>
  <c r="B47" i="31"/>
  <c r="B49" i="31"/>
  <c r="B32" i="31"/>
  <c r="B56" i="31"/>
  <c r="B12" i="31"/>
  <c r="B57" i="31"/>
  <c r="B45" i="31"/>
  <c r="B8" i="31"/>
  <c r="B48" i="31"/>
  <c r="B30" i="31"/>
  <c r="B29" i="31"/>
  <c r="B43" i="31"/>
  <c r="B14" i="31"/>
  <c r="B11" i="31"/>
  <c r="B41" i="31"/>
  <c r="B21" i="31"/>
  <c r="B44" i="31"/>
  <c r="B55" i="31"/>
  <c r="B37" i="31"/>
  <c r="B20" i="31"/>
  <c r="B27" i="31"/>
  <c r="BH201" i="26" l="1"/>
  <c r="B31" i="31"/>
  <c r="B71" i="31"/>
  <c r="B28" i="31"/>
  <c r="B63" i="31"/>
  <c r="B10" i="31"/>
  <c r="B46" i="31"/>
  <c r="B9" i="31"/>
  <c r="B72" i="31" s="1"/>
  <c r="B17" i="31"/>
  <c r="B33" i="31"/>
  <c r="B66" i="31"/>
  <c r="B59" i="31"/>
  <c r="B15" i="31"/>
  <c r="B62" i="31"/>
  <c r="B36" i="31"/>
  <c r="BI201" i="26" l="1"/>
  <c r="B73" i="31"/>
  <c r="B74" i="31" s="1"/>
  <c r="BJ201" i="26" l="1"/>
  <c r="B2067" i="18"/>
  <c r="B2100" i="18" s="1"/>
  <c r="B1475" i="18"/>
  <c r="B1508" i="18" s="1"/>
  <c r="B1237" i="18"/>
  <c r="B1270" i="18" s="1"/>
  <c r="B3605" i="18"/>
  <c r="B3638" i="18" s="1"/>
  <c r="B2421" i="18"/>
  <c r="B2454" i="18" s="1"/>
  <c r="B114" i="18"/>
  <c r="B147" i="18" s="1"/>
  <c r="B1119" i="18"/>
  <c r="B1152" i="18" s="1"/>
  <c r="B3074" i="18"/>
  <c r="B3107" i="18" s="1"/>
  <c r="B1949" i="18"/>
  <c r="B1982" i="18" s="1"/>
  <c r="B2659" i="18"/>
  <c r="B2692" i="18" s="1"/>
  <c r="B2718" i="18"/>
  <c r="B2751" i="18" s="1"/>
  <c r="B586" i="18"/>
  <c r="B619" i="18" s="1"/>
  <c r="B2836" i="18"/>
  <c r="B2869" i="18" s="1"/>
  <c r="B527" i="18"/>
  <c r="B560" i="18" s="1"/>
  <c r="B468" i="18"/>
  <c r="B501" i="18" s="1"/>
  <c r="B824" i="18"/>
  <c r="B857" i="18" s="1"/>
  <c r="B1711" i="18"/>
  <c r="B1744" i="18" s="1"/>
  <c r="B2541" i="18"/>
  <c r="B2574" i="18" s="1"/>
  <c r="B1178" i="18"/>
  <c r="B1211" i="18" s="1"/>
  <c r="B2303" i="18"/>
  <c r="B2336" i="18" s="1"/>
  <c r="B1357" i="18"/>
  <c r="B1390" i="18" s="1"/>
  <c r="B409" i="18"/>
  <c r="B442" i="18" s="1"/>
  <c r="B2895" i="18"/>
  <c r="B2928" i="18" s="1"/>
  <c r="B3428" i="18"/>
  <c r="B3461" i="18" s="1"/>
  <c r="B291" i="18"/>
  <c r="B324" i="18" s="1"/>
  <c r="B1001" i="18"/>
  <c r="B1034" i="18" s="1"/>
  <c r="B1060" i="18"/>
  <c r="B1093" i="18" s="1"/>
  <c r="B706" i="18"/>
  <c r="B739" i="18" s="1"/>
  <c r="B3192" i="18"/>
  <c r="B3225" i="18" s="1"/>
  <c r="B2244" i="18"/>
  <c r="B2277" i="18" s="1"/>
  <c r="B1890" i="18"/>
  <c r="B1923" i="18" s="1"/>
  <c r="B2362" i="18"/>
  <c r="B2395" i="18" s="1"/>
  <c r="B3310" i="18"/>
  <c r="B3343" i="18" s="1"/>
  <c r="B2954" i="18"/>
  <c r="B2987" i="18" s="1"/>
  <c r="B173" i="18"/>
  <c r="B206" i="18" s="1"/>
  <c r="B2777" i="18"/>
  <c r="B2810" i="18" s="1"/>
  <c r="B765" i="18"/>
  <c r="B798" i="18" s="1"/>
  <c r="B883" i="18"/>
  <c r="B916" i="18" s="1"/>
  <c r="B2126" i="18"/>
  <c r="B2159" i="18" s="1"/>
  <c r="B3133" i="18"/>
  <c r="B3166" i="18" s="1"/>
  <c r="B21" i="18"/>
  <c r="H15" i="18" s="1"/>
  <c r="B1652" i="18"/>
  <c r="B1685" i="18" s="1"/>
  <c r="B2482" i="18"/>
  <c r="B2515" i="18" s="1"/>
  <c r="B1593" i="18"/>
  <c r="B1626" i="18" s="1"/>
  <c r="B1298" i="18"/>
  <c r="B1331" i="18" s="1"/>
  <c r="B942" i="18"/>
  <c r="B975" i="18" s="1"/>
  <c r="B1416" i="18"/>
  <c r="B1449" i="18" s="1"/>
  <c r="B1534" i="18"/>
  <c r="B1567" i="18" s="1"/>
  <c r="B3013" i="18"/>
  <c r="B3046" i="18" s="1"/>
  <c r="B2008" i="18"/>
  <c r="B2041" i="18" s="1"/>
  <c r="B3369" i="18"/>
  <c r="B3402" i="18" s="1"/>
  <c r="B55" i="18"/>
  <c r="B88" i="18" s="1"/>
  <c r="B1770" i="18"/>
  <c r="B1803" i="18" s="1"/>
  <c r="B1829" i="18"/>
  <c r="B1862" i="18" s="1"/>
  <c r="B350" i="18"/>
  <c r="B383" i="18" s="1"/>
  <c r="B3546" i="18"/>
  <c r="B3579" i="18" s="1"/>
  <c r="B2185" i="18"/>
  <c r="B2218" i="18" s="1"/>
  <c r="B3251" i="18"/>
  <c r="B3284" i="18" s="1"/>
  <c r="B645" i="18"/>
  <c r="B678" i="18" s="1"/>
  <c r="B2600" i="18"/>
  <c r="B2633" i="18" s="1"/>
  <c r="B3487" i="18"/>
  <c r="B3520" i="18" s="1"/>
  <c r="B232" i="18"/>
  <c r="B265" i="18" s="1"/>
  <c r="D524" i="18"/>
  <c r="D557" i="18" s="1"/>
  <c r="BK201" i="26" l="1"/>
  <c r="D2951" i="18"/>
  <c r="D2984" i="18" s="1"/>
  <c r="D1413" i="18"/>
  <c r="D1446" i="18" s="1"/>
  <c r="D3366" i="18"/>
  <c r="D3399" i="18" s="1"/>
  <c r="D1057" i="18"/>
  <c r="D1090" i="18" s="1"/>
  <c r="D1295" i="18"/>
  <c r="D1328" i="18" s="1"/>
  <c r="D3010" i="18"/>
  <c r="D3043" i="18" s="1"/>
  <c r="D1234" i="18"/>
  <c r="D1267" i="18" s="1"/>
  <c r="D1116" i="18"/>
  <c r="D1149" i="18" s="1"/>
  <c r="D1946" i="18"/>
  <c r="D1979" i="18" s="1"/>
  <c r="D2715" i="18"/>
  <c r="D2748" i="18" s="1"/>
  <c r="D1531" i="18"/>
  <c r="D1564" i="18" s="1"/>
  <c r="D3248" i="18"/>
  <c r="D3281" i="18" s="1"/>
  <c r="D1649" i="18"/>
  <c r="D1682" i="18" s="1"/>
  <c r="D3484" i="18"/>
  <c r="D3517" i="18" s="1"/>
  <c r="D2774" i="18"/>
  <c r="D2807" i="18" s="1"/>
  <c r="D3425" i="18"/>
  <c r="D3458" i="18" s="1"/>
  <c r="D1175" i="18"/>
  <c r="D1208" i="18" s="1"/>
  <c r="D642" i="18"/>
  <c r="D675" i="18" s="1"/>
  <c r="D1354" i="18"/>
  <c r="D1387" i="18" s="1"/>
  <c r="D111" i="18"/>
  <c r="D144" i="18" s="1"/>
  <c r="D2359" i="18"/>
  <c r="D2392" i="18" s="1"/>
  <c r="D288" i="18"/>
  <c r="D321" i="18" s="1"/>
  <c r="D1767" i="18"/>
  <c r="D1800" i="18" s="1"/>
  <c r="D3307" i="18"/>
  <c r="D3340" i="18" s="1"/>
  <c r="D1708" i="18"/>
  <c r="D1741" i="18" s="1"/>
  <c r="D2479" i="18"/>
  <c r="D2512" i="18" s="1"/>
  <c r="D880" i="18"/>
  <c r="D913" i="18" s="1"/>
  <c r="D2892" i="18"/>
  <c r="D2925" i="18" s="1"/>
  <c r="D703" i="18"/>
  <c r="D736" i="18" s="1"/>
  <c r="D3543" i="18"/>
  <c r="D3576" i="18" s="1"/>
  <c r="D1887" i="18"/>
  <c r="D1920" i="18" s="1"/>
  <c r="D2005" i="18"/>
  <c r="D2038" i="18" s="1"/>
  <c r="D2656" i="18"/>
  <c r="D2689" i="18" s="1"/>
  <c r="D347" i="18"/>
  <c r="D380" i="18" s="1"/>
  <c r="D762" i="18"/>
  <c r="D795" i="18" s="1"/>
  <c r="D939" i="18"/>
  <c r="D972" i="18" s="1"/>
  <c r="D170" i="18"/>
  <c r="D203" i="18" s="1"/>
  <c r="J18" i="18"/>
  <c r="M15" i="18" s="1"/>
  <c r="D2597" i="18"/>
  <c r="D2630" i="18" s="1"/>
  <c r="D2833" i="18"/>
  <c r="D2866" i="18" s="1"/>
  <c r="D3189" i="18"/>
  <c r="D3222" i="18" s="1"/>
  <c r="D3130" i="18"/>
  <c r="D3163" i="18" s="1"/>
  <c r="D229" i="18"/>
  <c r="D262" i="18" s="1"/>
  <c r="D1590" i="18"/>
  <c r="D1623" i="18" s="1"/>
  <c r="D1826" i="18"/>
  <c r="D1859" i="18" s="1"/>
  <c r="D2123" i="18"/>
  <c r="D2156" i="18" s="1"/>
  <c r="D821" i="18"/>
  <c r="D854" i="18" s="1"/>
  <c r="D2241" i="18"/>
  <c r="D2274" i="18" s="1"/>
  <c r="D583" i="18"/>
  <c r="D616" i="18" s="1"/>
  <c r="D406" i="18"/>
  <c r="D439" i="18" s="1"/>
  <c r="D465" i="18"/>
  <c r="D498" i="18" s="1"/>
  <c r="D2538" i="18"/>
  <c r="D2571" i="18" s="1"/>
  <c r="D52" i="18"/>
  <c r="D85" i="18" s="1"/>
  <c r="D2064" i="18"/>
  <c r="D2097" i="18" s="1"/>
  <c r="D2418" i="18"/>
  <c r="D2451" i="18" s="1"/>
  <c r="D998" i="18"/>
  <c r="D1031" i="18" s="1"/>
  <c r="D3602" i="18"/>
  <c r="D3635" i="18" s="1"/>
  <c r="D2300" i="18"/>
  <c r="D2333" i="18" s="1"/>
  <c r="D1472" i="18"/>
  <c r="D1505" i="18" s="1"/>
  <c r="D2182" i="18"/>
  <c r="D2215" i="18" s="1"/>
  <c r="D3071" i="18"/>
  <c r="D3104" i="18" s="1"/>
  <c r="B1116" i="18" l="1"/>
  <c r="B1149" i="18" s="1"/>
  <c r="B406" i="18"/>
  <c r="B439" i="18" s="1"/>
  <c r="B3484" i="18"/>
  <c r="B3517" i="18" s="1"/>
  <c r="B583" i="18"/>
  <c r="B616" i="18" s="1"/>
  <c r="B1413" i="18"/>
  <c r="B1446" i="18" s="1"/>
  <c r="B1946" i="18" l="1"/>
  <c r="B1979" i="18" s="1"/>
  <c r="B2833" i="18"/>
  <c r="B2866" i="18" s="1"/>
  <c r="B2359" i="18"/>
  <c r="B2392" i="18" s="1"/>
  <c r="B229" i="18"/>
  <c r="B262" i="18" s="1"/>
  <c r="B3010" i="18"/>
  <c r="B3043" i="18" s="1"/>
  <c r="B170" i="18"/>
  <c r="B203" i="18" s="1"/>
  <c r="B880" i="18"/>
  <c r="B913" i="18" s="1"/>
  <c r="B52" i="18"/>
  <c r="B85" i="18" s="1"/>
  <c r="B2241" i="18"/>
  <c r="B2274" i="18" s="1"/>
  <c r="B2182" i="18"/>
  <c r="B2215" i="18" s="1"/>
  <c r="B2064" i="18"/>
  <c r="B2097" i="18" s="1"/>
  <c r="B18" i="18"/>
  <c r="E15" i="18" s="1"/>
  <c r="B1708" i="18"/>
  <c r="B1741" i="18" s="1"/>
  <c r="B3543" i="18"/>
  <c r="B3576" i="18" s="1"/>
  <c r="B939" i="18"/>
  <c r="B972" i="18" s="1"/>
  <c r="B3425" i="18"/>
  <c r="B3458" i="18" s="1"/>
  <c r="B465" i="18"/>
  <c r="B498" i="18" s="1"/>
  <c r="B1649" i="18"/>
  <c r="B1682" i="18" s="1"/>
  <c r="B2300" i="18"/>
  <c r="B2333" i="18" s="1"/>
  <c r="B3189" i="18"/>
  <c r="B3222" i="18" s="1"/>
  <c r="B2892" i="18"/>
  <c r="B2925" i="18" s="1"/>
  <c r="B1295" i="18"/>
  <c r="B1328" i="18" s="1"/>
  <c r="B821" i="18"/>
  <c r="B854" i="18" s="1"/>
  <c r="B3366" i="18"/>
  <c r="B3399" i="18" s="1"/>
  <c r="B2479" i="18"/>
  <c r="B2512" i="18" s="1"/>
  <c r="B3602" i="18"/>
  <c r="B3635" i="18" s="1"/>
  <c r="B1767" i="18"/>
  <c r="B1800" i="18" s="1"/>
  <c r="B1234" i="18"/>
  <c r="B1267" i="18" s="1"/>
  <c r="B3071" i="18"/>
  <c r="B3104" i="18" s="1"/>
  <c r="B642" i="18"/>
  <c r="B675" i="18" s="1"/>
  <c r="B2951" i="18"/>
  <c r="B2984" i="18" s="1"/>
  <c r="B347" i="18"/>
  <c r="B380" i="18" s="1"/>
  <c r="B703" i="18"/>
  <c r="B736" i="18" s="1"/>
  <c r="B2656" i="18"/>
  <c r="B2689" i="18" s="1"/>
  <c r="B1590" i="18"/>
  <c r="B1623" i="18" s="1"/>
  <c r="B1472" i="18"/>
  <c r="B1505" i="18" s="1"/>
  <c r="B111" i="18"/>
  <c r="B144" i="18" s="1"/>
  <c r="B2597" i="18"/>
  <c r="B2630" i="18" s="1"/>
  <c r="B2123" i="18"/>
  <c r="B2156" i="18" s="1"/>
  <c r="B2715" i="18"/>
  <c r="B2748" i="18" s="1"/>
  <c r="B2538" i="18"/>
  <c r="B2571" i="18" s="1"/>
  <c r="B762" i="18"/>
  <c r="B795" i="18" s="1"/>
  <c r="B1354" i="18"/>
  <c r="B1387" i="18" s="1"/>
  <c r="B1057" i="18"/>
  <c r="B1090" i="18" s="1"/>
  <c r="B1887" i="18"/>
  <c r="B1920" i="18" s="1"/>
  <c r="B288" i="18"/>
  <c r="B321" i="18" s="1"/>
  <c r="B2005" i="18"/>
  <c r="B2038" i="18" s="1"/>
  <c r="B2418" i="18"/>
  <c r="B2451" i="18" s="1"/>
  <c r="B3307" i="18"/>
  <c r="B3340" i="18" s="1"/>
  <c r="B1531" i="18"/>
  <c r="B1564" i="18" s="1"/>
  <c r="B3130" i="18"/>
  <c r="B3163" i="18" s="1"/>
  <c r="B1826" i="18"/>
  <c r="B1859" i="18" s="1"/>
  <c r="B2774" i="18"/>
  <c r="B2807" i="18" s="1"/>
  <c r="B998" i="18"/>
  <c r="B1031" i="18" s="1"/>
  <c r="B1175" i="18"/>
  <c r="B1208" i="18" s="1"/>
  <c r="B524" i="18"/>
  <c r="B557" i="18" s="1"/>
  <c r="B3248" i="18"/>
  <c r="B3281" i="18" s="1"/>
  <c r="M86" i="27" l="1"/>
  <c r="M87" i="27"/>
  <c r="M88" i="27"/>
  <c r="M145" i="27"/>
  <c r="M146" i="27"/>
  <c r="M147" i="27"/>
  <c r="M204" i="27"/>
  <c r="M205" i="27"/>
  <c r="M263" i="27"/>
  <c r="M264" i="27"/>
  <c r="M322" i="27"/>
  <c r="M323" i="27"/>
  <c r="M324" i="27"/>
  <c r="M381" i="27"/>
  <c r="M382" i="27"/>
  <c r="M440" i="27"/>
  <c r="M441" i="27"/>
  <c r="M499" i="27"/>
  <c r="M500" i="27"/>
  <c r="M558" i="27"/>
  <c r="M559" i="27"/>
  <c r="M617" i="27"/>
  <c r="M618" i="27"/>
  <c r="M619" i="27"/>
  <c r="M676" i="27"/>
  <c r="M677" i="27"/>
  <c r="M737" i="27"/>
  <c r="M738" i="27"/>
  <c r="M796" i="27"/>
  <c r="M797" i="27"/>
  <c r="M855" i="27"/>
  <c r="M856" i="27"/>
  <c r="M914" i="27"/>
  <c r="M915" i="27"/>
  <c r="M916" i="27"/>
  <c r="M973" i="27"/>
  <c r="M974" i="27"/>
  <c r="M975" i="27"/>
  <c r="M1032" i="27"/>
  <c r="M1033" i="27"/>
  <c r="M1034" i="27"/>
  <c r="M1091" i="27"/>
  <c r="M1092" i="27"/>
  <c r="M1093" i="27"/>
  <c r="M1150" i="27"/>
  <c r="M1151" i="27"/>
  <c r="M1209" i="27"/>
  <c r="M1210" i="27"/>
  <c r="M1211" i="27"/>
  <c r="M1268" i="27"/>
  <c r="M1269" i="27"/>
  <c r="M1270" i="27"/>
  <c r="M1329" i="27"/>
  <c r="M1330" i="27"/>
  <c r="M1388" i="27"/>
  <c r="M1389" i="27"/>
  <c r="M1447" i="27"/>
  <c r="M1448" i="27"/>
  <c r="M1449" i="27"/>
  <c r="M1506" i="27"/>
  <c r="M1507" i="27"/>
  <c r="M1565" i="27"/>
  <c r="M1566" i="27"/>
  <c r="M1567" i="27"/>
  <c r="M1624" i="27"/>
  <c r="M1625" i="27"/>
  <c r="M1683" i="27"/>
  <c r="M1684" i="27"/>
  <c r="M1742" i="27"/>
  <c r="M1743" i="27"/>
  <c r="M1744" i="27"/>
  <c r="M1801" i="27"/>
  <c r="M1802" i="27"/>
  <c r="M1860" i="27"/>
  <c r="M1861" i="27"/>
  <c r="M1862" i="27"/>
  <c r="M1921" i="27"/>
  <c r="M1922" i="27"/>
  <c r="M1923" i="27"/>
  <c r="M1980" i="27"/>
  <c r="M1981" i="27"/>
  <c r="M2039" i="27"/>
  <c r="M2040" i="27"/>
  <c r="M2041" i="27"/>
  <c r="M2098" i="27"/>
  <c r="M2099" i="27"/>
  <c r="M2100" i="27"/>
  <c r="M2157" i="27"/>
  <c r="M2158" i="27"/>
  <c r="M2216" i="27"/>
  <c r="M2217" i="27"/>
  <c r="M2275" i="27"/>
  <c r="M2276" i="27"/>
  <c r="M2334" i="27"/>
  <c r="M2335" i="27"/>
  <c r="M2393" i="27"/>
  <c r="M2394" i="27"/>
  <c r="M2452" i="27"/>
  <c r="M2453" i="27"/>
  <c r="M2454" i="27"/>
  <c r="M2513" i="27"/>
  <c r="M2514" i="27"/>
  <c r="M2515" i="27"/>
  <c r="M2572" i="27"/>
  <c r="M2573" i="27"/>
  <c r="M2574" i="27"/>
  <c r="M2631" i="27"/>
  <c r="M2632" i="27"/>
  <c r="M2633" i="27"/>
  <c r="M2690" i="27"/>
  <c r="M2691" i="27"/>
  <c r="M2749" i="27"/>
  <c r="M2750" i="27"/>
  <c r="M2751" i="27"/>
  <c r="M2808" i="27"/>
  <c r="M2809" i="27"/>
  <c r="M2810" i="27"/>
  <c r="M2867" i="27"/>
  <c r="M2868" i="27"/>
  <c r="M2869" i="27"/>
  <c r="M2926" i="27"/>
  <c r="M2927" i="27"/>
  <c r="M2985" i="27"/>
  <c r="M2986" i="27"/>
  <c r="M3044" i="27"/>
  <c r="M3045" i="27"/>
  <c r="M3046" i="27"/>
  <c r="M3105" i="27"/>
  <c r="M3106" i="27"/>
  <c r="M3107" i="27"/>
  <c r="M3164" i="27"/>
  <c r="M3165" i="27"/>
  <c r="M3166" i="27"/>
  <c r="M3223" i="27"/>
  <c r="M3224" i="27"/>
  <c r="M3282" i="27"/>
  <c r="M3283" i="27"/>
  <c r="M3284" i="27"/>
  <c r="M3341" i="27"/>
  <c r="M3342" i="27"/>
  <c r="M3400" i="27"/>
  <c r="M3401" i="27"/>
  <c r="M3459" i="27"/>
  <c r="M3460" i="27"/>
  <c r="M3461" i="27"/>
  <c r="M3518" i="27"/>
  <c r="M3519" i="27"/>
  <c r="M3577" i="27"/>
  <c r="M3578" i="27"/>
  <c r="M3636" i="27"/>
  <c r="M3637" i="27"/>
  <c r="M3638" i="27"/>
  <c r="M104" i="26"/>
  <c r="M105" i="26"/>
  <c r="M251" i="26"/>
  <c r="M252" i="26"/>
  <c r="H1394" i="27" l="1" a="1"/>
  <c r="H1394" i="27" s="1"/>
  <c r="H1512" i="27" a="1"/>
  <c r="H1516" i="27" s="1"/>
  <c r="H2932" i="27" a="1"/>
  <c r="H257" i="26" a="1"/>
  <c r="H259" i="26" s="1"/>
  <c r="BB266" i="26" s="1"/>
  <c r="BC266" i="26" s="1"/>
  <c r="BD266" i="26" s="1"/>
  <c r="BE266" i="26" s="1"/>
  <c r="BF266" i="26" s="1"/>
  <c r="BG266" i="26" s="1"/>
  <c r="BH266" i="26" s="1"/>
  <c r="BI266" i="26" s="1"/>
  <c r="BJ266" i="26" s="1"/>
  <c r="BK266" i="26" s="1"/>
  <c r="H3524" i="27" a="1"/>
  <c r="H3528" i="27" s="1"/>
  <c r="H3170" i="27" a="1"/>
  <c r="H3583" i="27" a="1"/>
  <c r="H3587" i="27" s="1"/>
  <c r="H2519" i="27" a="1"/>
  <c r="H2519" i="27" s="1"/>
  <c r="H2222" i="27" a="1"/>
  <c r="H2224" i="27" s="1"/>
  <c r="BA2231" i="27" s="1"/>
  <c r="BB2231" i="27" s="1"/>
  <c r="BC2231" i="27" s="1"/>
  <c r="BD2231" i="27" s="1"/>
  <c r="BE2231" i="27" s="1"/>
  <c r="BF2231" i="27" s="1"/>
  <c r="BG2231" i="27" s="1"/>
  <c r="BH2231" i="27" s="1"/>
  <c r="BI2231" i="27" s="1"/>
  <c r="BJ2231" i="27" s="1"/>
  <c r="H1335" i="27" a="1"/>
  <c r="H1339" i="27" s="1"/>
  <c r="H387" i="27" a="1"/>
  <c r="H387" i="27" s="1"/>
  <c r="H269" i="27" a="1"/>
  <c r="H1807" i="27" a="1"/>
  <c r="H1807" i="27" s="1"/>
  <c r="H564" i="27" a="1"/>
  <c r="H564" i="27" s="1"/>
  <c r="H1630" i="27" a="1"/>
  <c r="H1632" i="27" s="1"/>
  <c r="BA1639" i="27" s="1"/>
  <c r="H328" i="27" a="1"/>
  <c r="H330" i="27" s="1"/>
  <c r="BA337" i="27" s="1"/>
  <c r="BB337" i="27" s="1"/>
  <c r="BC337" i="27" s="1"/>
  <c r="BD337" i="27" s="1"/>
  <c r="BE337" i="27" s="1"/>
  <c r="BF337" i="27" s="1"/>
  <c r="BG337" i="27" s="1"/>
  <c r="BH337" i="27" s="1"/>
  <c r="BI337" i="27" s="1"/>
  <c r="BJ337" i="27" s="1"/>
  <c r="H2696" i="27" a="1"/>
  <c r="H2698" i="27" s="1"/>
  <c r="BA2705" i="27" s="1"/>
  <c r="BB2705" i="27" s="1"/>
  <c r="BC2705" i="27" s="1"/>
  <c r="BD2705" i="27" s="1"/>
  <c r="BE2705" i="27" s="1"/>
  <c r="BF2705" i="27" s="1"/>
  <c r="BG2705" i="27" s="1"/>
  <c r="BH2705" i="27" s="1"/>
  <c r="BI2705" i="27" s="1"/>
  <c r="BJ2705" i="27" s="1"/>
  <c r="H1453" i="27" a="1"/>
  <c r="H1215" i="27" a="1"/>
  <c r="H1217" i="27" s="1"/>
  <c r="BA1224" i="27" s="1"/>
  <c r="BB1224" i="27" s="1"/>
  <c r="BC1224" i="27" s="1"/>
  <c r="BD1224" i="27" s="1"/>
  <c r="BE1224" i="27" s="1"/>
  <c r="BF1224" i="27" s="1"/>
  <c r="BG1224" i="27" s="1"/>
  <c r="BH1224" i="27" s="1"/>
  <c r="BI1224" i="27" s="1"/>
  <c r="BJ1224" i="27" s="1"/>
  <c r="H1097" i="27" a="1"/>
  <c r="H1099" i="27" s="1"/>
  <c r="BA1106" i="27" s="1"/>
  <c r="BB1106" i="27" s="1"/>
  <c r="BC1106" i="27" s="1"/>
  <c r="BD1106" i="27" s="1"/>
  <c r="BE1106" i="27" s="1"/>
  <c r="BF1106" i="27" s="1"/>
  <c r="BG1106" i="27" s="1"/>
  <c r="BH1106" i="27" s="1"/>
  <c r="BI1106" i="27" s="1"/>
  <c r="BJ1106" i="27" s="1"/>
  <c r="H861" i="27" a="1"/>
  <c r="H862" i="27" s="1"/>
  <c r="H743" i="27" a="1"/>
  <c r="H747" i="27" s="1"/>
  <c r="H3111" i="27" a="1"/>
  <c r="H3113" i="27" s="1"/>
  <c r="BA3120" i="27" s="1"/>
  <c r="BB3120" i="27" s="1"/>
  <c r="BC3120" i="27" s="1"/>
  <c r="BD3120" i="27" s="1"/>
  <c r="BE3120" i="27" s="1"/>
  <c r="BF3120" i="27" s="1"/>
  <c r="BG3120" i="27" s="1"/>
  <c r="BH3120" i="27" s="1"/>
  <c r="BI3120" i="27" s="1"/>
  <c r="BJ3120" i="27" s="1"/>
  <c r="H2814" i="27" a="1"/>
  <c r="H2815" i="27" s="1"/>
  <c r="H151" i="27" a="1"/>
  <c r="H1512" i="27"/>
  <c r="H2045" i="27" a="1"/>
  <c r="H2048" i="27" s="1"/>
  <c r="BA2055" i="27" s="1"/>
  <c r="H1689" i="27" a="1"/>
  <c r="H1692" i="27" s="1"/>
  <c r="BA1699" i="27" s="1"/>
  <c r="H3465" i="27" a="1"/>
  <c r="H3465" i="27" s="1"/>
  <c r="H3050" i="27" a="1"/>
  <c r="H2755" i="27" a="1"/>
  <c r="H2399" i="27" a="1"/>
  <c r="H2340" i="27" a="1"/>
  <c r="H1866" i="27" a="1"/>
  <c r="H1869" i="27" s="1"/>
  <c r="BA1876" i="27" s="1"/>
  <c r="H1274" i="27" a="1"/>
  <c r="H1277" i="27" s="1"/>
  <c r="BA1284" i="27" s="1"/>
  <c r="H979" i="27" a="1"/>
  <c r="H982" i="27" s="1"/>
  <c r="BA989" i="27" s="1"/>
  <c r="H920" i="27" a="1"/>
  <c r="H446" i="27" a="1"/>
  <c r="H3642" i="27" a="1"/>
  <c r="H3229" i="27" a="1"/>
  <c r="H3232" i="27" s="1"/>
  <c r="BA3239" i="27" s="1"/>
  <c r="H2637" i="27" a="1"/>
  <c r="H1571" i="27" a="1"/>
  <c r="H505" i="27" a="1"/>
  <c r="H508" i="27" s="1"/>
  <c r="BA515" i="27" s="1"/>
  <c r="H1986" i="27" a="1"/>
  <c r="H1927" i="27" a="1"/>
  <c r="H1930" i="27" s="1"/>
  <c r="BA1937" i="27" s="1"/>
  <c r="H1038" i="27" a="1"/>
  <c r="H210" i="27" a="1"/>
  <c r="H213" i="27" s="1"/>
  <c r="BA220" i="27" s="1"/>
  <c r="H3406" i="27" a="1"/>
  <c r="H2873" i="27" a="1"/>
  <c r="H3288" i="27" a="1"/>
  <c r="H3347" i="27" a="1"/>
  <c r="H2991" i="27" a="1"/>
  <c r="H2578" i="27" a="1"/>
  <c r="H2458" i="27" a="1"/>
  <c r="H92" i="27" a="1"/>
  <c r="H1748" i="27" a="1"/>
  <c r="H2163" i="27" a="1"/>
  <c r="H2281" i="27" a="1"/>
  <c r="H2104" i="27" a="1"/>
  <c r="H1156" i="27" a="1"/>
  <c r="H682" i="27" a="1"/>
  <c r="H802" i="27" a="1"/>
  <c r="H623" i="27" a="1"/>
  <c r="H1396" i="27" l="1"/>
  <c r="BA1403" i="27" s="1"/>
  <c r="H3524" i="27"/>
  <c r="H1340" i="27"/>
  <c r="H1517" i="27"/>
  <c r="H1514" i="27"/>
  <c r="BA1521" i="27" s="1"/>
  <c r="BB1521" i="27" s="1"/>
  <c r="BC1521" i="27" s="1"/>
  <c r="BD1521" i="27" s="1"/>
  <c r="BE1521" i="27" s="1"/>
  <c r="BF1521" i="27" s="1"/>
  <c r="BG1521" i="27" s="1"/>
  <c r="BH1521" i="27" s="1"/>
  <c r="BI1521" i="27" s="1"/>
  <c r="BJ1521" i="27" s="1"/>
  <c r="H1515" i="27"/>
  <c r="BA1522" i="27" s="1"/>
  <c r="BB1522" i="27" s="1"/>
  <c r="H3584" i="27"/>
  <c r="H1337" i="27"/>
  <c r="BA1344" i="27" s="1"/>
  <c r="BB1344" i="27" s="1"/>
  <c r="BC1344" i="27" s="1"/>
  <c r="BD1344" i="27" s="1"/>
  <c r="BE1344" i="27" s="1"/>
  <c r="BF1344" i="27" s="1"/>
  <c r="BG1344" i="27" s="1"/>
  <c r="H1513" i="27"/>
  <c r="H391" i="27"/>
  <c r="H567" i="27"/>
  <c r="BA574" i="27" s="1"/>
  <c r="BB574" i="27" s="1"/>
  <c r="H3586" i="27"/>
  <c r="BA3593" i="27" s="1"/>
  <c r="BB3593" i="27" s="1"/>
  <c r="H1335" i="27"/>
  <c r="H565" i="27"/>
  <c r="H569" i="27"/>
  <c r="H2757" i="27"/>
  <c r="BA2764" i="27" s="1"/>
  <c r="BB2764" i="27" s="1"/>
  <c r="BC2764" i="27" s="1"/>
  <c r="BD2764" i="27" s="1"/>
  <c r="BE2764" i="27" s="1"/>
  <c r="BF2764" i="27" s="1"/>
  <c r="BG2764" i="27" s="1"/>
  <c r="BH2764" i="27" s="1"/>
  <c r="BI2764" i="27" s="1"/>
  <c r="BJ2764" i="27" s="1"/>
  <c r="H2758" i="27"/>
  <c r="BA2765" i="27" s="1"/>
  <c r="H3172" i="27"/>
  <c r="BA3179" i="27" s="1"/>
  <c r="BB3179" i="27" s="1"/>
  <c r="BC3179" i="27" s="1"/>
  <c r="BD3179" i="27" s="1"/>
  <c r="BE3179" i="27" s="1"/>
  <c r="BF3179" i="27" s="1"/>
  <c r="BG3179" i="27" s="1"/>
  <c r="BH3179" i="27" s="1"/>
  <c r="BI3179" i="27" s="1"/>
  <c r="BJ3179" i="27" s="1"/>
  <c r="H3174" i="27"/>
  <c r="H1458" i="27"/>
  <c r="H1457" i="27"/>
  <c r="H745" i="27"/>
  <c r="BA752" i="27" s="1"/>
  <c r="BB752" i="27" s="1"/>
  <c r="BC752" i="27" s="1"/>
  <c r="BD752" i="27" s="1"/>
  <c r="BE752" i="27" s="1"/>
  <c r="BF752" i="27" s="1"/>
  <c r="BG752" i="27" s="1"/>
  <c r="BH752" i="27" s="1"/>
  <c r="BI752" i="27" s="1"/>
  <c r="BJ752" i="27" s="1"/>
  <c r="H1276" i="27"/>
  <c r="BA1283" i="27" s="1"/>
  <c r="BB1283" i="27" s="1"/>
  <c r="BC1283" i="27" s="1"/>
  <c r="BD1283" i="27" s="1"/>
  <c r="BE1283" i="27" s="1"/>
  <c r="BF1283" i="27" s="1"/>
  <c r="BG1283" i="27" s="1"/>
  <c r="BH1283" i="27" s="1"/>
  <c r="BI1283" i="27" s="1"/>
  <c r="BJ1283" i="27" s="1"/>
  <c r="H274" i="27"/>
  <c r="H272" i="27"/>
  <c r="BA279" i="27" s="1"/>
  <c r="BB279" i="27" s="1"/>
  <c r="BC279" i="27" s="1"/>
  <c r="BD279" i="27" s="1"/>
  <c r="BE279" i="27" s="1"/>
  <c r="BF279" i="27" s="1"/>
  <c r="BG279" i="27" s="1"/>
  <c r="BH279" i="27" s="1"/>
  <c r="BI279" i="27" s="1"/>
  <c r="BJ279" i="27" s="1"/>
  <c r="H270" i="27"/>
  <c r="H2520" i="27"/>
  <c r="H2521" i="27"/>
  <c r="BA2528" i="27" s="1"/>
  <c r="BB2528" i="27" s="1"/>
  <c r="BC2528" i="27" s="1"/>
  <c r="BD2528" i="27" s="1"/>
  <c r="BE2528" i="27" s="1"/>
  <c r="BF2528" i="27" s="1"/>
  <c r="BG2528" i="27" s="1"/>
  <c r="BH2528" i="27" s="1"/>
  <c r="BI2528" i="27" s="1"/>
  <c r="BJ2528" i="27" s="1"/>
  <c r="H2523" i="27"/>
  <c r="H2522" i="27"/>
  <c r="BA2529" i="27" s="1"/>
  <c r="H262" i="26"/>
  <c r="H257" i="26"/>
  <c r="H261" i="26"/>
  <c r="H2933" i="27"/>
  <c r="H2936" i="27"/>
  <c r="H1455" i="27"/>
  <c r="BA1462" i="27" s="1"/>
  <c r="BB1462" i="27" s="1"/>
  <c r="BC1462" i="27" s="1"/>
  <c r="BD1462" i="27" s="1"/>
  <c r="BE1462" i="27" s="1"/>
  <c r="BF1462" i="27" s="1"/>
  <c r="BG1462" i="27" s="1"/>
  <c r="BH1462" i="27" s="1"/>
  <c r="BI1462" i="27" s="1"/>
  <c r="BJ1462" i="27" s="1"/>
  <c r="H1691" i="27"/>
  <c r="BA1698" i="27" s="1"/>
  <c r="BB1698" i="27" s="1"/>
  <c r="BC1698" i="27" s="1"/>
  <c r="BD1698" i="27" s="1"/>
  <c r="BE1698" i="27" s="1"/>
  <c r="BF1698" i="27" s="1"/>
  <c r="BG1698" i="27" s="1"/>
  <c r="BH1698" i="27" s="1"/>
  <c r="BI1698" i="27" s="1"/>
  <c r="BJ1698" i="27" s="1"/>
  <c r="H1929" i="27"/>
  <c r="BA1936" i="27" s="1"/>
  <c r="BB1936" i="27" s="1"/>
  <c r="BC1936" i="27" s="1"/>
  <c r="BD1936" i="27" s="1"/>
  <c r="BE1936" i="27" s="1"/>
  <c r="BF1936" i="27" s="1"/>
  <c r="BG1936" i="27" s="1"/>
  <c r="BH1936" i="27" s="1"/>
  <c r="BI1936" i="27" s="1"/>
  <c r="BJ1936" i="27" s="1"/>
  <c r="H1399" i="27"/>
  <c r="H1454" i="27"/>
  <c r="H3173" i="27"/>
  <c r="BA3180" i="27" s="1"/>
  <c r="BB3180" i="27" s="1"/>
  <c r="BC3180" i="27" s="1"/>
  <c r="H743" i="27"/>
  <c r="H1395" i="27"/>
  <c r="H3171" i="27"/>
  <c r="H1810" i="27"/>
  <c r="BA1817" i="27" s="1"/>
  <c r="BB1817" i="27" s="1"/>
  <c r="H1812" i="27"/>
  <c r="H389" i="27"/>
  <c r="BA396" i="27" s="1"/>
  <c r="BB396" i="27" s="1"/>
  <c r="H863" i="27"/>
  <c r="BA870" i="27" s="1"/>
  <c r="BB870" i="27" s="1"/>
  <c r="BC870" i="27" s="1"/>
  <c r="BD870" i="27" s="1"/>
  <c r="BE870" i="27" s="1"/>
  <c r="BF870" i="27" s="1"/>
  <c r="BG870" i="27" s="1"/>
  <c r="BH870" i="27" s="1"/>
  <c r="BI870" i="27" s="1"/>
  <c r="BJ870" i="27" s="1"/>
  <c r="H2816" i="27"/>
  <c r="BA2823" i="27" s="1"/>
  <c r="BB2823" i="27" s="1"/>
  <c r="BC2823" i="27" s="1"/>
  <c r="BD2823" i="27" s="1"/>
  <c r="BE2823" i="27" s="1"/>
  <c r="BF2823" i="27" s="1"/>
  <c r="BG2823" i="27" s="1"/>
  <c r="BH2823" i="27" s="1"/>
  <c r="BI2823" i="27" s="1"/>
  <c r="BJ2823" i="27" s="1"/>
  <c r="H3175" i="27"/>
  <c r="H1397" i="27"/>
  <c r="BA1404" i="27" s="1"/>
  <c r="BB1404" i="27" s="1"/>
  <c r="BC1404" i="27" s="1"/>
  <c r="BD1404" i="27" s="1"/>
  <c r="BE1404" i="27" s="1"/>
  <c r="BF1404" i="27" s="1"/>
  <c r="BG1404" i="27" s="1"/>
  <c r="BH1404" i="27" s="1"/>
  <c r="BI1404" i="27" s="1"/>
  <c r="BJ1404" i="27" s="1"/>
  <c r="H3588" i="27"/>
  <c r="H2819" i="27"/>
  <c r="H3170" i="27"/>
  <c r="H212" i="27"/>
  <c r="BA219" i="27" s="1"/>
  <c r="BB219" i="27" s="1"/>
  <c r="BC219" i="27" s="1"/>
  <c r="BD219" i="27" s="1"/>
  <c r="BE219" i="27" s="1"/>
  <c r="BF219" i="27" s="1"/>
  <c r="BG219" i="27" s="1"/>
  <c r="BH219" i="27" s="1"/>
  <c r="BI219" i="27" s="1"/>
  <c r="BJ219" i="27" s="1"/>
  <c r="H1218" i="27"/>
  <c r="BA1225" i="27" s="1"/>
  <c r="H2699" i="27"/>
  <c r="BA2706" i="27" s="1"/>
  <c r="BB2706" i="27" s="1"/>
  <c r="H390" i="27"/>
  <c r="BA397" i="27" s="1"/>
  <c r="BB397" i="27" s="1"/>
  <c r="BC397" i="27" s="1"/>
  <c r="BD397" i="27" s="1"/>
  <c r="BE397" i="27" s="1"/>
  <c r="BF397" i="27" s="1"/>
  <c r="BG397" i="27" s="1"/>
  <c r="BH397" i="27" s="1"/>
  <c r="BI397" i="27" s="1"/>
  <c r="BJ397" i="27" s="1"/>
  <c r="H1398" i="27"/>
  <c r="H3231" i="27"/>
  <c r="BA3238" i="27" s="1"/>
  <c r="H260" i="26"/>
  <c r="BB267" i="26" s="1"/>
  <c r="BC267" i="26" s="1"/>
  <c r="H3111" i="27"/>
  <c r="H866" i="27"/>
  <c r="H3525" i="27"/>
  <c r="H1336" i="27"/>
  <c r="H1338" i="27"/>
  <c r="BA1345" i="27" s="1"/>
  <c r="BB1345" i="27" s="1"/>
  <c r="H1453" i="27"/>
  <c r="H2935" i="27"/>
  <c r="BA2942" i="27" s="1"/>
  <c r="BB2942" i="27" s="1"/>
  <c r="H568" i="27"/>
  <c r="H258" i="26"/>
  <c r="H269" i="27"/>
  <c r="H271" i="27"/>
  <c r="BA278" i="27" s="1"/>
  <c r="H2937" i="27"/>
  <c r="H2932" i="27"/>
  <c r="H566" i="27"/>
  <c r="BA573" i="27" s="1"/>
  <c r="BB573" i="27" s="1"/>
  <c r="BC573" i="27" s="1"/>
  <c r="BD573" i="27" s="1"/>
  <c r="BE573" i="27" s="1"/>
  <c r="BF573" i="27" s="1"/>
  <c r="BG573" i="27" s="1"/>
  <c r="BH573" i="27" s="1"/>
  <c r="BI573" i="27" s="1"/>
  <c r="BJ573" i="27" s="1"/>
  <c r="H1456" i="27"/>
  <c r="BA1463" i="27" s="1"/>
  <c r="BB1463" i="27" s="1"/>
  <c r="H746" i="27"/>
  <c r="BA753" i="27" s="1"/>
  <c r="BB753" i="27" s="1"/>
  <c r="H2047" i="27"/>
  <c r="BA2054" i="27" s="1"/>
  <c r="BB2054" i="27" s="1"/>
  <c r="BC2054" i="27" s="1"/>
  <c r="BD2054" i="27" s="1"/>
  <c r="BE2054" i="27" s="1"/>
  <c r="BF2054" i="27" s="1"/>
  <c r="BG2054" i="27" s="1"/>
  <c r="BH2054" i="27" s="1"/>
  <c r="BI2054" i="27" s="1"/>
  <c r="BJ2054" i="27" s="1"/>
  <c r="H3526" i="27"/>
  <c r="BA3533" i="27" s="1"/>
  <c r="BB3533" i="27" s="1"/>
  <c r="BC3533" i="27" s="1"/>
  <c r="BD3533" i="27" s="1"/>
  <c r="BE3533" i="27" s="1"/>
  <c r="BF3533" i="27" s="1"/>
  <c r="BG3533" i="27" s="1"/>
  <c r="BH3533" i="27" s="1"/>
  <c r="BI3533" i="27" s="1"/>
  <c r="BJ3533" i="27" s="1"/>
  <c r="H2524" i="27"/>
  <c r="H2934" i="27"/>
  <c r="BA2941" i="27" s="1"/>
  <c r="BB2941" i="27" s="1"/>
  <c r="BC2941" i="27" s="1"/>
  <c r="BD2941" i="27" s="1"/>
  <c r="BE2941" i="27" s="1"/>
  <c r="H273" i="27"/>
  <c r="H507" i="27"/>
  <c r="BA514" i="27" s="1"/>
  <c r="H981" i="27"/>
  <c r="BA988" i="27" s="1"/>
  <c r="BB988" i="27" s="1"/>
  <c r="BC988" i="27" s="1"/>
  <c r="BD988" i="27" s="1"/>
  <c r="BE988" i="27" s="1"/>
  <c r="BF988" i="27" s="1"/>
  <c r="BG988" i="27" s="1"/>
  <c r="BH988" i="27" s="1"/>
  <c r="BI988" i="27" s="1"/>
  <c r="BJ988" i="27" s="1"/>
  <c r="H2222" i="27"/>
  <c r="H2226" i="27"/>
  <c r="H864" i="27"/>
  <c r="BA871" i="27" s="1"/>
  <c r="BB871" i="27" s="1"/>
  <c r="H3468" i="27"/>
  <c r="BA3475" i="27" s="1"/>
  <c r="BB3475" i="27" s="1"/>
  <c r="H2225" i="27"/>
  <c r="BA2232" i="27" s="1"/>
  <c r="BA2235" i="27" s="1"/>
  <c r="BB315" i="26" s="1"/>
  <c r="H3583" i="27"/>
  <c r="H3529" i="27"/>
  <c r="H2818" i="27"/>
  <c r="H1808" i="27"/>
  <c r="H1809" i="27"/>
  <c r="BA1816" i="27" s="1"/>
  <c r="H2223" i="27"/>
  <c r="H2817" i="27"/>
  <c r="BA2824" i="27" s="1"/>
  <c r="BB2824" i="27" s="1"/>
  <c r="H3527" i="27"/>
  <c r="BA3534" i="27" s="1"/>
  <c r="BB3534" i="27" s="1"/>
  <c r="H392" i="27"/>
  <c r="H3585" i="27"/>
  <c r="BA3592" i="27" s="1"/>
  <c r="BB3592" i="27" s="1"/>
  <c r="BC3592" i="27" s="1"/>
  <c r="BD3592" i="27" s="1"/>
  <c r="BE3592" i="27" s="1"/>
  <c r="BF3592" i="27" s="1"/>
  <c r="BG3592" i="27" s="1"/>
  <c r="BH3592" i="27" s="1"/>
  <c r="BI3592" i="27" s="1"/>
  <c r="BJ3592" i="27" s="1"/>
  <c r="H2814" i="27"/>
  <c r="H1811" i="27"/>
  <c r="H2227" i="27"/>
  <c r="H388" i="27"/>
  <c r="H1216" i="27"/>
  <c r="H1220" i="27"/>
  <c r="H1219" i="27"/>
  <c r="H1215" i="27"/>
  <c r="H1633" i="27"/>
  <c r="BA1640" i="27" s="1"/>
  <c r="BB1640" i="27" s="1"/>
  <c r="BC1640" i="27" s="1"/>
  <c r="BD1640" i="27" s="1"/>
  <c r="H1635" i="27"/>
  <c r="H1630" i="27"/>
  <c r="H1631" i="27"/>
  <c r="H1634" i="27"/>
  <c r="H1868" i="27"/>
  <c r="BA1875" i="27" s="1"/>
  <c r="BB1875" i="27" s="1"/>
  <c r="BC1875" i="27" s="1"/>
  <c r="BD1875" i="27" s="1"/>
  <c r="BE1875" i="27" s="1"/>
  <c r="BF1875" i="27" s="1"/>
  <c r="BG1875" i="27" s="1"/>
  <c r="BH1875" i="27" s="1"/>
  <c r="BI1875" i="27" s="1"/>
  <c r="BJ1875" i="27" s="1"/>
  <c r="H3466" i="27"/>
  <c r="H153" i="27"/>
  <c r="BA160" i="27" s="1"/>
  <c r="BB160" i="27" s="1"/>
  <c r="BC160" i="27" s="1"/>
  <c r="BD160" i="27" s="1"/>
  <c r="BE160" i="27" s="1"/>
  <c r="BF160" i="27" s="1"/>
  <c r="BG160" i="27" s="1"/>
  <c r="BH160" i="27" s="1"/>
  <c r="BI160" i="27" s="1"/>
  <c r="BJ160" i="27" s="1"/>
  <c r="H151" i="27"/>
  <c r="H152" i="27"/>
  <c r="H155" i="27"/>
  <c r="H156" i="27"/>
  <c r="H154" i="27"/>
  <c r="BA161" i="27" s="1"/>
  <c r="H748" i="27"/>
  <c r="H744" i="27"/>
  <c r="H3115" i="27"/>
  <c r="H3116" i="27"/>
  <c r="H1097" i="27"/>
  <c r="H1102" i="27"/>
  <c r="H1098" i="27"/>
  <c r="H1101" i="27"/>
  <c r="H329" i="27"/>
  <c r="H328" i="27"/>
  <c r="H333" i="27"/>
  <c r="H3467" i="27"/>
  <c r="BA3474" i="27" s="1"/>
  <c r="BB3474" i="27" s="1"/>
  <c r="BC3474" i="27" s="1"/>
  <c r="BD3474" i="27" s="1"/>
  <c r="BE3474" i="27" s="1"/>
  <c r="BF3474" i="27" s="1"/>
  <c r="BG3474" i="27" s="1"/>
  <c r="BH3474" i="27" s="1"/>
  <c r="BI3474" i="27" s="1"/>
  <c r="BJ3474" i="27" s="1"/>
  <c r="H332" i="27"/>
  <c r="H1100" i="27"/>
  <c r="BA1107" i="27" s="1"/>
  <c r="H3114" i="27"/>
  <c r="BA3121" i="27" s="1"/>
  <c r="BB3121" i="27" s="1"/>
  <c r="H331" i="27"/>
  <c r="BA338" i="27" s="1"/>
  <c r="BA341" i="27" s="1"/>
  <c r="BB283" i="26" s="1"/>
  <c r="H3112" i="27"/>
  <c r="H861" i="27"/>
  <c r="H865" i="27"/>
  <c r="H2696" i="27"/>
  <c r="H2700" i="27"/>
  <c r="H2701" i="27"/>
  <c r="H2697" i="27"/>
  <c r="H1990" i="27"/>
  <c r="H1989" i="27"/>
  <c r="BA1996" i="27" s="1"/>
  <c r="H1987" i="27"/>
  <c r="H1986" i="27"/>
  <c r="H1988" i="27"/>
  <c r="BA1995" i="27" s="1"/>
  <c r="BB1995" i="27" s="1"/>
  <c r="BC1995" i="27" s="1"/>
  <c r="BD1995" i="27" s="1"/>
  <c r="BE1995" i="27" s="1"/>
  <c r="BF1995" i="27" s="1"/>
  <c r="BG1995" i="27" s="1"/>
  <c r="BH1995" i="27" s="1"/>
  <c r="H1991" i="27"/>
  <c r="BB1639" i="27"/>
  <c r="H449" i="27"/>
  <c r="BA456" i="27" s="1"/>
  <c r="H448" i="27"/>
  <c r="BA455" i="27" s="1"/>
  <c r="BB455" i="27" s="1"/>
  <c r="BC455" i="27" s="1"/>
  <c r="BD455" i="27" s="1"/>
  <c r="BE455" i="27" s="1"/>
  <c r="BF455" i="27" s="1"/>
  <c r="BG455" i="27" s="1"/>
  <c r="BH455" i="27" s="1"/>
  <c r="BI455" i="27" s="1"/>
  <c r="BJ455" i="27" s="1"/>
  <c r="H450" i="27"/>
  <c r="H447" i="27"/>
  <c r="H446" i="27"/>
  <c r="H451" i="27"/>
  <c r="H1871" i="27"/>
  <c r="H1867" i="27"/>
  <c r="H1870" i="27"/>
  <c r="H1866" i="27"/>
  <c r="H3054" i="27"/>
  <c r="H3053" i="27"/>
  <c r="BA3060" i="27" s="1"/>
  <c r="H3051" i="27"/>
  <c r="H3055" i="27"/>
  <c r="H3052" i="27"/>
  <c r="BA3059" i="27" s="1"/>
  <c r="BB3059" i="27" s="1"/>
  <c r="BC3059" i="27" s="1"/>
  <c r="BD3059" i="27" s="1"/>
  <c r="BE3059" i="27" s="1"/>
  <c r="BF3059" i="27" s="1"/>
  <c r="BG3059" i="27" s="1"/>
  <c r="BH3059" i="27" s="1"/>
  <c r="BI3059" i="27" s="1"/>
  <c r="BJ3059" i="27" s="1"/>
  <c r="H3050" i="27"/>
  <c r="H215" i="27"/>
  <c r="H214" i="27"/>
  <c r="H210" i="27"/>
  <c r="H211" i="27"/>
  <c r="H2640" i="27"/>
  <c r="BA2647" i="27" s="1"/>
  <c r="H2639" i="27"/>
  <c r="BA2646" i="27" s="1"/>
  <c r="BB2646" i="27" s="1"/>
  <c r="BC2646" i="27" s="1"/>
  <c r="BD2646" i="27" s="1"/>
  <c r="BE2646" i="27" s="1"/>
  <c r="BF2646" i="27" s="1"/>
  <c r="BG2646" i="27" s="1"/>
  <c r="BH2646" i="27" s="1"/>
  <c r="BI2646" i="27" s="1"/>
  <c r="BJ2646" i="27" s="1"/>
  <c r="H2642" i="27"/>
  <c r="H2641" i="27"/>
  <c r="H2638" i="27"/>
  <c r="H2637" i="27"/>
  <c r="H922" i="27"/>
  <c r="BA929" i="27" s="1"/>
  <c r="BB929" i="27" s="1"/>
  <c r="BC929" i="27" s="1"/>
  <c r="BD929" i="27" s="1"/>
  <c r="BE929" i="27" s="1"/>
  <c r="BF929" i="27" s="1"/>
  <c r="BG929" i="27" s="1"/>
  <c r="BH929" i="27" s="1"/>
  <c r="BI929" i="27" s="1"/>
  <c r="BJ929" i="27" s="1"/>
  <c r="H923" i="27"/>
  <c r="BA930" i="27" s="1"/>
  <c r="H924" i="27"/>
  <c r="H925" i="27"/>
  <c r="H920" i="27"/>
  <c r="H921" i="27"/>
  <c r="H2343" i="27"/>
  <c r="BA2350" i="27" s="1"/>
  <c r="H2345" i="27"/>
  <c r="H2342" i="27"/>
  <c r="BA2349" i="27" s="1"/>
  <c r="BB2349" i="27" s="1"/>
  <c r="BC2349" i="27" s="1"/>
  <c r="BD2349" i="27" s="1"/>
  <c r="BE2349" i="27" s="1"/>
  <c r="BF2349" i="27" s="1"/>
  <c r="H2344" i="27"/>
  <c r="H2340" i="27"/>
  <c r="H2341" i="27"/>
  <c r="H3470" i="27"/>
  <c r="H3469" i="27"/>
  <c r="H1040" i="27"/>
  <c r="BA1047" i="27" s="1"/>
  <c r="BB1047" i="27" s="1"/>
  <c r="BC1047" i="27" s="1"/>
  <c r="BD1047" i="27" s="1"/>
  <c r="BE1047" i="27" s="1"/>
  <c r="BF1047" i="27" s="1"/>
  <c r="BG1047" i="27" s="1"/>
  <c r="BH1047" i="27" s="1"/>
  <c r="BI1047" i="27" s="1"/>
  <c r="BJ1047" i="27" s="1"/>
  <c r="H1043" i="27"/>
  <c r="H1041" i="27"/>
  <c r="BA1048" i="27" s="1"/>
  <c r="H1038" i="27"/>
  <c r="H1039" i="27"/>
  <c r="H1042" i="27"/>
  <c r="H505" i="27"/>
  <c r="H510" i="27"/>
  <c r="H506" i="27"/>
  <c r="H509" i="27"/>
  <c r="H3229" i="27"/>
  <c r="H3233" i="27"/>
  <c r="H3230" i="27"/>
  <c r="H3234" i="27"/>
  <c r="H984" i="27"/>
  <c r="H983" i="27"/>
  <c r="H979" i="27"/>
  <c r="H980" i="27"/>
  <c r="H2402" i="27"/>
  <c r="BA2409" i="27" s="1"/>
  <c r="H2404" i="27"/>
  <c r="H2401" i="27"/>
  <c r="BA2408" i="27" s="1"/>
  <c r="BB2408" i="27" s="1"/>
  <c r="BC2408" i="27" s="1"/>
  <c r="BD2408" i="27" s="1"/>
  <c r="BE2408" i="27" s="1"/>
  <c r="BF2408" i="27" s="1"/>
  <c r="BG2408" i="27" s="1"/>
  <c r="BH2408" i="27" s="1"/>
  <c r="BI2408" i="27" s="1"/>
  <c r="BJ2408" i="27" s="1"/>
  <c r="H2399" i="27"/>
  <c r="H2400" i="27"/>
  <c r="H2403" i="27"/>
  <c r="H2046" i="27"/>
  <c r="H2045" i="27"/>
  <c r="H2050" i="27"/>
  <c r="H2049" i="27"/>
  <c r="H1931" i="27"/>
  <c r="H1932" i="27"/>
  <c r="H1928" i="27"/>
  <c r="H1927" i="27"/>
  <c r="H1574" i="27"/>
  <c r="BA1581" i="27" s="1"/>
  <c r="H1576" i="27"/>
  <c r="H1572" i="27"/>
  <c r="H1571" i="27"/>
  <c r="H1573" i="27"/>
  <c r="BA1580" i="27" s="1"/>
  <c r="BB1580" i="27" s="1"/>
  <c r="BC1580" i="27" s="1"/>
  <c r="BD1580" i="27" s="1"/>
  <c r="BE1580" i="27" s="1"/>
  <c r="BF1580" i="27" s="1"/>
  <c r="BG1580" i="27" s="1"/>
  <c r="BH1580" i="27" s="1"/>
  <c r="BI1580" i="27" s="1"/>
  <c r="BJ1580" i="27" s="1"/>
  <c r="H1575" i="27"/>
  <c r="H3645" i="27"/>
  <c r="BA3652" i="27" s="1"/>
  <c r="H3647" i="27"/>
  <c r="H3644" i="27"/>
  <c r="BA3651" i="27" s="1"/>
  <c r="BB3651" i="27" s="1"/>
  <c r="BC3651" i="27" s="1"/>
  <c r="BD3651" i="27" s="1"/>
  <c r="BE3651" i="27" s="1"/>
  <c r="BF3651" i="27" s="1"/>
  <c r="BG3651" i="27" s="1"/>
  <c r="BH3651" i="27" s="1"/>
  <c r="BI3651" i="27" s="1"/>
  <c r="BJ3651" i="27" s="1"/>
  <c r="H3643" i="27"/>
  <c r="H3646" i="27"/>
  <c r="H3642" i="27"/>
  <c r="H1279" i="27"/>
  <c r="H1278" i="27"/>
  <c r="H1275" i="27"/>
  <c r="H1274" i="27"/>
  <c r="H2756" i="27"/>
  <c r="H2755" i="27"/>
  <c r="H2760" i="27"/>
  <c r="H2759" i="27"/>
  <c r="H1693" i="27"/>
  <c r="H1690" i="27"/>
  <c r="H1694" i="27"/>
  <c r="H1689" i="27"/>
  <c r="H625" i="27"/>
  <c r="BA632" i="27" s="1"/>
  <c r="BB632" i="27" s="1"/>
  <c r="BC632" i="27" s="1"/>
  <c r="BD632" i="27" s="1"/>
  <c r="BE632" i="27" s="1"/>
  <c r="BF632" i="27" s="1"/>
  <c r="BG632" i="27" s="1"/>
  <c r="BH632" i="27" s="1"/>
  <c r="BI632" i="27" s="1"/>
  <c r="BJ632" i="27" s="1"/>
  <c r="H626" i="27"/>
  <c r="BA633" i="27" s="1"/>
  <c r="H628" i="27"/>
  <c r="H623" i="27"/>
  <c r="H627" i="27"/>
  <c r="H624" i="27"/>
  <c r="BB220" i="27"/>
  <c r="H1159" i="27"/>
  <c r="BA1166" i="27" s="1"/>
  <c r="H1158" i="27"/>
  <c r="BA1165" i="27" s="1"/>
  <c r="BB1165" i="27" s="1"/>
  <c r="BC1165" i="27" s="1"/>
  <c r="BD1165" i="27" s="1"/>
  <c r="BE1165" i="27" s="1"/>
  <c r="BF1165" i="27" s="1"/>
  <c r="BG1165" i="27" s="1"/>
  <c r="BH1165" i="27" s="1"/>
  <c r="BI1165" i="27" s="1"/>
  <c r="BJ1165" i="27" s="1"/>
  <c r="H1157" i="27"/>
  <c r="H1156" i="27"/>
  <c r="H1160" i="27"/>
  <c r="H1161" i="27"/>
  <c r="H2165" i="27"/>
  <c r="BA2172" i="27" s="1"/>
  <c r="BB2172" i="27" s="1"/>
  <c r="BC2172" i="27" s="1"/>
  <c r="BD2172" i="27" s="1"/>
  <c r="BE2172" i="27" s="1"/>
  <c r="BF2172" i="27" s="1"/>
  <c r="BG2172" i="27" s="1"/>
  <c r="BH2172" i="27" s="1"/>
  <c r="BI2172" i="27" s="1"/>
  <c r="BJ2172" i="27" s="1"/>
  <c r="H2166" i="27"/>
  <c r="BA2173" i="27" s="1"/>
  <c r="H2168" i="27"/>
  <c r="H2167" i="27"/>
  <c r="H2163" i="27"/>
  <c r="H2164" i="27"/>
  <c r="H94" i="27"/>
  <c r="BA101" i="27" s="1"/>
  <c r="BB101" i="27" s="1"/>
  <c r="BC101" i="27" s="1"/>
  <c r="BD101" i="27" s="1"/>
  <c r="BE101" i="27" s="1"/>
  <c r="BF101" i="27" s="1"/>
  <c r="BG101" i="27" s="1"/>
  <c r="BH101" i="27" s="1"/>
  <c r="BI101" i="27" s="1"/>
  <c r="BJ101" i="27" s="1"/>
  <c r="H95" i="27"/>
  <c r="BA102" i="27" s="1"/>
  <c r="H93" i="27"/>
  <c r="H97" i="27"/>
  <c r="H96" i="27"/>
  <c r="H92" i="27"/>
  <c r="BB515" i="27"/>
  <c r="BB1876" i="27"/>
  <c r="BB989" i="27"/>
  <c r="BB1937" i="27"/>
  <c r="BB1403" i="27"/>
  <c r="H3349" i="27"/>
  <c r="BA3356" i="27" s="1"/>
  <c r="BB3356" i="27" s="1"/>
  <c r="BC3356" i="27" s="1"/>
  <c r="BD3356" i="27" s="1"/>
  <c r="BE3356" i="27" s="1"/>
  <c r="BF3356" i="27" s="1"/>
  <c r="BG3356" i="27" s="1"/>
  <c r="BH3356" i="27" s="1"/>
  <c r="BI3356" i="27" s="1"/>
  <c r="BJ3356" i="27" s="1"/>
  <c r="H3350" i="27"/>
  <c r="BA3357" i="27" s="1"/>
  <c r="H3347" i="27"/>
  <c r="H3348" i="27"/>
  <c r="H3351" i="27"/>
  <c r="H3352" i="27"/>
  <c r="H3408" i="27"/>
  <c r="BA3415" i="27" s="1"/>
  <c r="BB3415" i="27" s="1"/>
  <c r="BC3415" i="27" s="1"/>
  <c r="BD3415" i="27" s="1"/>
  <c r="BE3415" i="27" s="1"/>
  <c r="BF3415" i="27" s="1"/>
  <c r="BG3415" i="27" s="1"/>
  <c r="BH3415" i="27" s="1"/>
  <c r="BI3415" i="27" s="1"/>
  <c r="BJ3415" i="27" s="1"/>
  <c r="H3409" i="27"/>
  <c r="BA3416" i="27" s="1"/>
  <c r="H3411" i="27"/>
  <c r="H3407" i="27"/>
  <c r="H3406" i="27"/>
  <c r="H3410" i="27"/>
  <c r="H2106" i="27"/>
  <c r="BA2113" i="27" s="1"/>
  <c r="BB2113" i="27" s="1"/>
  <c r="BC2113" i="27" s="1"/>
  <c r="BD2113" i="27" s="1"/>
  <c r="BE2113" i="27" s="1"/>
  <c r="BF2113" i="27" s="1"/>
  <c r="BG2113" i="27" s="1"/>
  <c r="BH2113" i="27" s="1"/>
  <c r="BI2113" i="27" s="1"/>
  <c r="BJ2113" i="27" s="1"/>
  <c r="H2107" i="27"/>
  <c r="BA2114" i="27" s="1"/>
  <c r="H2105" i="27"/>
  <c r="H2109" i="27"/>
  <c r="H2108" i="27"/>
  <c r="H2104" i="27"/>
  <c r="H3290" i="27"/>
  <c r="BA3297" i="27" s="1"/>
  <c r="BB3297" i="27" s="1"/>
  <c r="BC3297" i="27" s="1"/>
  <c r="BD3297" i="27" s="1"/>
  <c r="BE3297" i="27" s="1"/>
  <c r="BF3297" i="27" s="1"/>
  <c r="BG3297" i="27" s="1"/>
  <c r="BH3297" i="27" s="1"/>
  <c r="BI3297" i="27" s="1"/>
  <c r="BJ3297" i="27" s="1"/>
  <c r="H3291" i="27"/>
  <c r="BA3298" i="27" s="1"/>
  <c r="H3292" i="27"/>
  <c r="H3288" i="27"/>
  <c r="H3289" i="27"/>
  <c r="H3293" i="27"/>
  <c r="H2283" i="27"/>
  <c r="BA2290" i="27" s="1"/>
  <c r="BB2290" i="27" s="1"/>
  <c r="BC2290" i="27" s="1"/>
  <c r="BD2290" i="27" s="1"/>
  <c r="BE2290" i="27" s="1"/>
  <c r="BF2290" i="27" s="1"/>
  <c r="BG2290" i="27" s="1"/>
  <c r="BH2290" i="27" s="1"/>
  <c r="BI2290" i="27" s="1"/>
  <c r="BJ2290" i="27" s="1"/>
  <c r="H2284" i="27"/>
  <c r="BA2291" i="27" s="1"/>
  <c r="H2286" i="27"/>
  <c r="H2285" i="27"/>
  <c r="H2281" i="27"/>
  <c r="H2282" i="27"/>
  <c r="BB1699" i="27"/>
  <c r="H2580" i="27"/>
  <c r="BA2587" i="27" s="1"/>
  <c r="BB2587" i="27" s="1"/>
  <c r="BC2587" i="27" s="1"/>
  <c r="BD2587" i="27" s="1"/>
  <c r="BE2587" i="27" s="1"/>
  <c r="BF2587" i="27" s="1"/>
  <c r="BG2587" i="27" s="1"/>
  <c r="BH2587" i="27" s="1"/>
  <c r="BI2587" i="27" s="1"/>
  <c r="BJ2587" i="27" s="1"/>
  <c r="H2581" i="27"/>
  <c r="BA2588" i="27" s="1"/>
  <c r="H2582" i="27"/>
  <c r="H2583" i="27"/>
  <c r="H2579" i="27"/>
  <c r="H2578" i="27"/>
  <c r="BB2055" i="27"/>
  <c r="BB3239" i="27"/>
  <c r="H804" i="27"/>
  <c r="BA811" i="27" s="1"/>
  <c r="BB811" i="27" s="1"/>
  <c r="BC811" i="27" s="1"/>
  <c r="BD811" i="27" s="1"/>
  <c r="BE811" i="27" s="1"/>
  <c r="BF811" i="27" s="1"/>
  <c r="BG811" i="27" s="1"/>
  <c r="BH811" i="27" s="1"/>
  <c r="BI811" i="27" s="1"/>
  <c r="BJ811" i="27" s="1"/>
  <c r="H805" i="27"/>
  <c r="BA812" i="27" s="1"/>
  <c r="H802" i="27"/>
  <c r="H806" i="27"/>
  <c r="H803" i="27"/>
  <c r="H807" i="27"/>
  <c r="H2460" i="27"/>
  <c r="BA2467" i="27" s="1"/>
  <c r="BB2467" i="27" s="1"/>
  <c r="BC2467" i="27" s="1"/>
  <c r="BD2467" i="27" s="1"/>
  <c r="BE2467" i="27" s="1"/>
  <c r="BF2467" i="27" s="1"/>
  <c r="BG2467" i="27" s="1"/>
  <c r="BH2467" i="27" s="1"/>
  <c r="BI2467" i="27" s="1"/>
  <c r="BJ2467" i="27" s="1"/>
  <c r="H2461" i="27"/>
  <c r="BA2468" i="27" s="1"/>
  <c r="H2458" i="27"/>
  <c r="H2459" i="27"/>
  <c r="H2463" i="27"/>
  <c r="H2462" i="27"/>
  <c r="BB1284" i="27"/>
  <c r="H684" i="27"/>
  <c r="BA691" i="27" s="1"/>
  <c r="BB691" i="27" s="1"/>
  <c r="BC691" i="27" s="1"/>
  <c r="BD691" i="27" s="1"/>
  <c r="BE691" i="27" s="1"/>
  <c r="BF691" i="27" s="1"/>
  <c r="BG691" i="27" s="1"/>
  <c r="BH691" i="27" s="1"/>
  <c r="BI691" i="27" s="1"/>
  <c r="BJ691" i="27" s="1"/>
  <c r="H685" i="27"/>
  <c r="BA692" i="27" s="1"/>
  <c r="H686" i="27"/>
  <c r="H682" i="27"/>
  <c r="H687" i="27"/>
  <c r="H683" i="27"/>
  <c r="H1750" i="27"/>
  <c r="BA1757" i="27" s="1"/>
  <c r="BB1757" i="27" s="1"/>
  <c r="BC1757" i="27" s="1"/>
  <c r="BD1757" i="27" s="1"/>
  <c r="BE1757" i="27" s="1"/>
  <c r="BF1757" i="27" s="1"/>
  <c r="BG1757" i="27" s="1"/>
  <c r="BH1757" i="27" s="1"/>
  <c r="BI1757" i="27" s="1"/>
  <c r="BJ1757" i="27" s="1"/>
  <c r="H1751" i="27"/>
  <c r="BA1758" i="27" s="1"/>
  <c r="H1748" i="27"/>
  <c r="H1753" i="27"/>
  <c r="H1752" i="27"/>
  <c r="H1749" i="27"/>
  <c r="H2993" i="27"/>
  <c r="BA3000" i="27" s="1"/>
  <c r="BB3000" i="27" s="1"/>
  <c r="BC3000" i="27" s="1"/>
  <c r="BD3000" i="27" s="1"/>
  <c r="BE3000" i="27" s="1"/>
  <c r="BF3000" i="27" s="1"/>
  <c r="BG3000" i="27" s="1"/>
  <c r="BH3000" i="27" s="1"/>
  <c r="BI3000" i="27" s="1"/>
  <c r="BJ3000" i="27" s="1"/>
  <c r="H2994" i="27"/>
  <c r="BA3001" i="27" s="1"/>
  <c r="H2992" i="27"/>
  <c r="H2996" i="27"/>
  <c r="H2991" i="27"/>
  <c r="H2995" i="27"/>
  <c r="H2875" i="27"/>
  <c r="BA2882" i="27" s="1"/>
  <c r="BB2882" i="27" s="1"/>
  <c r="BC2882" i="27" s="1"/>
  <c r="BD2882" i="27" s="1"/>
  <c r="BE2882" i="27" s="1"/>
  <c r="BF2882" i="27" s="1"/>
  <c r="BG2882" i="27" s="1"/>
  <c r="BH2882" i="27" s="1"/>
  <c r="BI2882" i="27" s="1"/>
  <c r="BJ2882" i="27" s="1"/>
  <c r="H2876" i="27"/>
  <c r="BA2883" i="27" s="1"/>
  <c r="H2877" i="27"/>
  <c r="H2874" i="27"/>
  <c r="H2878" i="27"/>
  <c r="H2873" i="27"/>
  <c r="BB271" i="26" l="1"/>
  <c r="BA1525" i="27"/>
  <c r="BB303" i="26" s="1"/>
  <c r="BA1287" i="27"/>
  <c r="BB299" i="26" s="1"/>
  <c r="BA223" i="27"/>
  <c r="BB281" i="26" s="1"/>
  <c r="BA2768" i="27"/>
  <c r="BB324" i="26" s="1"/>
  <c r="BA2827" i="27"/>
  <c r="BB325" i="26" s="1"/>
  <c r="BA1702" i="27"/>
  <c r="BB306" i="26" s="1"/>
  <c r="BA1348" i="27"/>
  <c r="BB300" i="26" s="1"/>
  <c r="BB2765" i="27"/>
  <c r="BC2765" i="27" s="1"/>
  <c r="BB514" i="27"/>
  <c r="BC514" i="27" s="1"/>
  <c r="BD514" i="27" s="1"/>
  <c r="BE514" i="27" s="1"/>
  <c r="BF514" i="27" s="1"/>
  <c r="BG514" i="27" s="1"/>
  <c r="BH514" i="27" s="1"/>
  <c r="BI514" i="27" s="1"/>
  <c r="BJ514" i="27" s="1"/>
  <c r="BA518" i="27"/>
  <c r="BB286" i="26" s="1"/>
  <c r="BB2529" i="27"/>
  <c r="BC2529" i="27" s="1"/>
  <c r="BA2532" i="27"/>
  <c r="BB320" i="26" s="1"/>
  <c r="BA1228" i="27"/>
  <c r="BB298" i="26" s="1"/>
  <c r="BB1225" i="27"/>
  <c r="BB1228" i="27" s="1"/>
  <c r="BC298" i="26" s="1"/>
  <c r="BA756" i="27"/>
  <c r="BB290" i="26" s="1"/>
  <c r="BB3183" i="27"/>
  <c r="BC331" i="26" s="1"/>
  <c r="BA2709" i="27"/>
  <c r="BB323" i="26" s="1"/>
  <c r="BA3183" i="27"/>
  <c r="BB331" i="26" s="1"/>
  <c r="BA1940" i="27"/>
  <c r="BB310" i="26" s="1"/>
  <c r="BA2058" i="27"/>
  <c r="BB312" i="26" s="1"/>
  <c r="BA400" i="27"/>
  <c r="BB284" i="26" s="1"/>
  <c r="DL346" i="26" s="1"/>
  <c r="BB2232" i="27"/>
  <c r="BA577" i="27"/>
  <c r="BB287" i="26" s="1"/>
  <c r="BA874" i="27"/>
  <c r="BB292" i="26" s="1"/>
  <c r="BA1407" i="27"/>
  <c r="BB301" i="26" s="1"/>
  <c r="BA3478" i="27"/>
  <c r="BB336" i="26" s="1"/>
  <c r="BB1107" i="27"/>
  <c r="BC1107" i="27" s="1"/>
  <c r="BA1110" i="27"/>
  <c r="BB296" i="26" s="1"/>
  <c r="BA282" i="27"/>
  <c r="BB282" i="26" s="1"/>
  <c r="BB278" i="27"/>
  <c r="BC2942" i="27"/>
  <c r="BB2945" i="27"/>
  <c r="BC327" i="26" s="1"/>
  <c r="BB1816" i="27"/>
  <c r="BA1820" i="27"/>
  <c r="BB308" i="26" s="1"/>
  <c r="BB3238" i="27"/>
  <c r="BA3242" i="27"/>
  <c r="BB332" i="26" s="1"/>
  <c r="BA2945" i="27"/>
  <c r="BB327" i="26" s="1"/>
  <c r="BA1466" i="27"/>
  <c r="BB302" i="26" s="1"/>
  <c r="BA3596" i="27"/>
  <c r="BB338" i="26" s="1"/>
  <c r="BA992" i="27"/>
  <c r="BB294" i="26" s="1"/>
  <c r="BA1879" i="27"/>
  <c r="BB309" i="26" s="1"/>
  <c r="BA3537" i="27"/>
  <c r="BB337" i="26" s="1"/>
  <c r="BA3124" i="27"/>
  <c r="BB330" i="26" s="1"/>
  <c r="BB338" i="27"/>
  <c r="BC338" i="27" s="1"/>
  <c r="BC1817" i="27"/>
  <c r="BA1643" i="27"/>
  <c r="BB305" i="26" s="1"/>
  <c r="BB161" i="27"/>
  <c r="BA164" i="27"/>
  <c r="BB280" i="26" s="1"/>
  <c r="BE1640" i="27"/>
  <c r="BB3652" i="27"/>
  <c r="BA3655" i="27"/>
  <c r="BB339" i="26" s="1"/>
  <c r="BB3060" i="27"/>
  <c r="BA3063" i="27"/>
  <c r="BB329" i="26" s="1"/>
  <c r="BB2350" i="27"/>
  <c r="BA2353" i="27"/>
  <c r="BB317" i="26" s="1"/>
  <c r="BB2647" i="27"/>
  <c r="BA2650" i="27"/>
  <c r="BB322" i="26" s="1"/>
  <c r="BC1639" i="27"/>
  <c r="BB1643" i="27"/>
  <c r="BC305" i="26" s="1"/>
  <c r="BC3593" i="27"/>
  <c r="BB3596" i="27"/>
  <c r="BC338" i="26" s="1"/>
  <c r="BB1581" i="27"/>
  <c r="BA1584" i="27"/>
  <c r="BB304" i="26" s="1"/>
  <c r="BB2409" i="27"/>
  <c r="BA2412" i="27"/>
  <c r="BB318" i="26" s="1"/>
  <c r="BB1048" i="27"/>
  <c r="BA1051" i="27"/>
  <c r="BB295" i="26" s="1"/>
  <c r="BC1345" i="27"/>
  <c r="BB1348" i="27"/>
  <c r="BC300" i="26" s="1"/>
  <c r="BB930" i="27"/>
  <c r="BA933" i="27"/>
  <c r="BB293" i="26" s="1"/>
  <c r="BB1996" i="27"/>
  <c r="BA1999" i="27"/>
  <c r="BB311" i="26" s="1"/>
  <c r="BB456" i="27"/>
  <c r="BA459" i="27"/>
  <c r="BB285" i="26" s="1"/>
  <c r="BI1995" i="27"/>
  <c r="BC3534" i="27"/>
  <c r="BB3537" i="27"/>
  <c r="BC337" i="26" s="1"/>
  <c r="BC2055" i="27"/>
  <c r="BB2058" i="27"/>
  <c r="BC312" i="26" s="1"/>
  <c r="BC1699" i="27"/>
  <c r="BB1702" i="27"/>
  <c r="BC306" i="26" s="1"/>
  <c r="BC271" i="26"/>
  <c r="BD267" i="26"/>
  <c r="BC1522" i="27"/>
  <c r="BB1525" i="27"/>
  <c r="BC303" i="26" s="1"/>
  <c r="BB1758" i="27"/>
  <c r="BA1761" i="27"/>
  <c r="BB307" i="26" s="1"/>
  <c r="BD3180" i="27"/>
  <c r="BC3183" i="27"/>
  <c r="BD331" i="26" s="1"/>
  <c r="BF2941" i="27"/>
  <c r="BC3475" i="27"/>
  <c r="BB3478" i="27"/>
  <c r="BC336" i="26" s="1"/>
  <c r="BC3239" i="27"/>
  <c r="BC2824" i="27"/>
  <c r="BB2827" i="27"/>
  <c r="BC325" i="26" s="1"/>
  <c r="BC2706" i="27"/>
  <c r="BB2709" i="27"/>
  <c r="BC323" i="26" s="1"/>
  <c r="BC396" i="27"/>
  <c r="BB400" i="27"/>
  <c r="BC284" i="26" s="1"/>
  <c r="BH1344" i="27"/>
  <c r="BC1403" i="27"/>
  <c r="BB1407" i="27"/>
  <c r="BC301" i="26" s="1"/>
  <c r="BC753" i="27"/>
  <c r="BB756" i="27"/>
  <c r="BC290" i="26" s="1"/>
  <c r="BC515" i="27"/>
  <c r="BB1166" i="27"/>
  <c r="BA1169" i="27"/>
  <c r="BB297" i="26" s="1"/>
  <c r="BB2883" i="27"/>
  <c r="BA2886" i="27"/>
  <c r="BB326" i="26" s="1"/>
  <c r="BB3001" i="27"/>
  <c r="BA3004" i="27"/>
  <c r="BB328" i="26" s="1"/>
  <c r="BC574" i="27"/>
  <c r="BB577" i="27"/>
  <c r="BC287" i="26" s="1"/>
  <c r="BC871" i="27"/>
  <c r="BB874" i="27"/>
  <c r="BC292" i="26" s="1"/>
  <c r="BB2468" i="27"/>
  <c r="BA2471" i="27"/>
  <c r="BB319" i="26" s="1"/>
  <c r="BC3121" i="27"/>
  <c r="BB3124" i="27"/>
  <c r="BC330" i="26" s="1"/>
  <c r="BB3357" i="27"/>
  <c r="BA3360" i="27"/>
  <c r="BB334" i="26" s="1"/>
  <c r="BB102" i="27"/>
  <c r="BA105" i="27"/>
  <c r="BB279" i="26" s="1"/>
  <c r="BB692" i="27"/>
  <c r="BA695" i="27"/>
  <c r="BB289" i="26" s="1"/>
  <c r="BC1463" i="27"/>
  <c r="BB1466" i="27"/>
  <c r="BC302" i="26" s="1"/>
  <c r="BG2349" i="27"/>
  <c r="BC1937" i="27"/>
  <c r="BB1940" i="27"/>
  <c r="BC310" i="26" s="1"/>
  <c r="BC989" i="27"/>
  <c r="BB992" i="27"/>
  <c r="BC294" i="26" s="1"/>
  <c r="BC1876" i="27"/>
  <c r="BB1879" i="27"/>
  <c r="BC309" i="26" s="1"/>
  <c r="BC220" i="27"/>
  <c r="BB223" i="27"/>
  <c r="BC281" i="26" s="1"/>
  <c r="BC1284" i="27"/>
  <c r="BB1287" i="27"/>
  <c r="BC299" i="26" s="1"/>
  <c r="BB812" i="27"/>
  <c r="BA815" i="27"/>
  <c r="BB291" i="26" s="1"/>
  <c r="BB2588" i="27"/>
  <c r="BA2591" i="27"/>
  <c r="BB321" i="26" s="1"/>
  <c r="BB2291" i="27"/>
  <c r="BA2294" i="27"/>
  <c r="BB316" i="26" s="1"/>
  <c r="BB3298" i="27"/>
  <c r="BA3301" i="27"/>
  <c r="BB333" i="26" s="1"/>
  <c r="BB2114" i="27"/>
  <c r="BA2117" i="27"/>
  <c r="BB313" i="26" s="1"/>
  <c r="BB3416" i="27"/>
  <c r="BA3419" i="27"/>
  <c r="BB335" i="26" s="1"/>
  <c r="BB2173" i="27"/>
  <c r="BA2176" i="27"/>
  <c r="BB314" i="26" s="1"/>
  <c r="BB633" i="27"/>
  <c r="BA636" i="27"/>
  <c r="BB288" i="26" s="1"/>
  <c r="BA365" i="26" l="1"/>
  <c r="BA361" i="26"/>
  <c r="BA362" i="26"/>
  <c r="DL361" i="26"/>
  <c r="DL344" i="26"/>
  <c r="DL343" i="26"/>
  <c r="BA386" i="26"/>
  <c r="DL387" i="26"/>
  <c r="BA387" i="26"/>
  <c r="DL368" i="26"/>
  <c r="DL386" i="26"/>
  <c r="DL388" i="26"/>
  <c r="BB518" i="27"/>
  <c r="BC286" i="26" s="1"/>
  <c r="BB349" i="26" s="1"/>
  <c r="BC1225" i="27"/>
  <c r="BC1228" i="27" s="1"/>
  <c r="BD298" i="26" s="1"/>
  <c r="BA369" i="26"/>
  <c r="BA350" i="26"/>
  <c r="DL362" i="26"/>
  <c r="BB2768" i="27"/>
  <c r="BC324" i="26" s="1"/>
  <c r="DM387" i="26" s="1"/>
  <c r="BA364" i="26"/>
  <c r="DL348" i="26"/>
  <c r="BA348" i="26"/>
  <c r="BB341" i="27"/>
  <c r="BC283" i="26" s="1"/>
  <c r="BB346" i="26" s="1"/>
  <c r="BA399" i="26"/>
  <c r="BA349" i="26"/>
  <c r="DL373" i="26"/>
  <c r="BA374" i="26"/>
  <c r="BA373" i="26"/>
  <c r="DL372" i="26"/>
  <c r="BA353" i="26"/>
  <c r="DL356" i="26"/>
  <c r="DL347" i="26"/>
  <c r="DL385" i="26"/>
  <c r="DL400" i="26"/>
  <c r="BC3238" i="27"/>
  <c r="BD3238" i="27" s="1"/>
  <c r="BE3238" i="27" s="1"/>
  <c r="BF3238" i="27" s="1"/>
  <c r="BG3238" i="27" s="1"/>
  <c r="BH3238" i="27" s="1"/>
  <c r="BI3238" i="27" s="1"/>
  <c r="BJ3238" i="27" s="1"/>
  <c r="BB3242" i="27"/>
  <c r="BC332" i="26" s="1"/>
  <c r="BB394" i="26" s="1"/>
  <c r="DL359" i="26"/>
  <c r="BB2532" i="27"/>
  <c r="BC320" i="26" s="1"/>
  <c r="BA356" i="26"/>
  <c r="DL371" i="26"/>
  <c r="BA394" i="26"/>
  <c r="DL349" i="26"/>
  <c r="DL345" i="26"/>
  <c r="DL394" i="26"/>
  <c r="BA346" i="26"/>
  <c r="BA344" i="26"/>
  <c r="BA372" i="26"/>
  <c r="BA347" i="26"/>
  <c r="BA358" i="26"/>
  <c r="DL399" i="26"/>
  <c r="DL358" i="26"/>
  <c r="DL374" i="26"/>
  <c r="BA366" i="26"/>
  <c r="DL366" i="26"/>
  <c r="BA393" i="26"/>
  <c r="DL393" i="26"/>
  <c r="BC1816" i="27"/>
  <c r="BD1816" i="27" s="1"/>
  <c r="BE1816" i="27" s="1"/>
  <c r="BF1816" i="27" s="1"/>
  <c r="BG1816" i="27" s="1"/>
  <c r="BH1816" i="27" s="1"/>
  <c r="BI1816" i="27" s="1"/>
  <c r="BJ1816" i="27" s="1"/>
  <c r="BB1820" i="27"/>
  <c r="BC308" i="26" s="1"/>
  <c r="DM371" i="26" s="1"/>
  <c r="DL363" i="26"/>
  <c r="BA363" i="26"/>
  <c r="BA355" i="26"/>
  <c r="DL355" i="26"/>
  <c r="BC2232" i="27"/>
  <c r="BC2235" i="27" s="1"/>
  <c r="BD315" i="26" s="1"/>
  <c r="BB2235" i="27"/>
  <c r="BC315" i="26" s="1"/>
  <c r="BA375" i="26"/>
  <c r="BA368" i="26"/>
  <c r="DL392" i="26"/>
  <c r="DL357" i="26"/>
  <c r="BA357" i="26"/>
  <c r="BA395" i="26"/>
  <c r="BA359" i="26"/>
  <c r="BB1110" i="27"/>
  <c r="BC296" i="26" s="1"/>
  <c r="BA392" i="26"/>
  <c r="DL401" i="26"/>
  <c r="BA400" i="26"/>
  <c r="DL364" i="26"/>
  <c r="BA371" i="26"/>
  <c r="DL369" i="26"/>
  <c r="DL365" i="26"/>
  <c r="BA345" i="26"/>
  <c r="BB282" i="27"/>
  <c r="BC282" i="26" s="1"/>
  <c r="DM344" i="26" s="1"/>
  <c r="BC278" i="27"/>
  <c r="BD2942" i="27"/>
  <c r="BC2945" i="27"/>
  <c r="BD327" i="26" s="1"/>
  <c r="BA343" i="26"/>
  <c r="BA401" i="26"/>
  <c r="BD1817" i="27"/>
  <c r="DL353" i="26"/>
  <c r="BA385" i="26"/>
  <c r="BC161" i="27"/>
  <c r="BB164" i="27"/>
  <c r="BC280" i="26" s="1"/>
  <c r="BB343" i="26" s="1"/>
  <c r="BD338" i="27"/>
  <c r="BC341" i="27"/>
  <c r="BD283" i="26" s="1"/>
  <c r="BC1048" i="27"/>
  <c r="BB1051" i="27"/>
  <c r="BC295" i="26" s="1"/>
  <c r="BB357" i="26" s="1"/>
  <c r="BD3593" i="27"/>
  <c r="BC3596" i="27"/>
  <c r="BD338" i="26" s="1"/>
  <c r="BA380" i="26"/>
  <c r="DL380" i="26"/>
  <c r="BD1639" i="27"/>
  <c r="BC1643" i="27"/>
  <c r="BD305" i="26" s="1"/>
  <c r="BC2350" i="27"/>
  <c r="BB2353" i="27"/>
  <c r="BC317" i="26" s="1"/>
  <c r="BD2529" i="27"/>
  <c r="BC2532" i="27"/>
  <c r="BD320" i="26" s="1"/>
  <c r="BC930" i="27"/>
  <c r="BB933" i="27"/>
  <c r="BC293" i="26" s="1"/>
  <c r="BB356" i="26" s="1"/>
  <c r="BD1345" i="27"/>
  <c r="BC1348" i="27"/>
  <c r="BD300" i="26" s="1"/>
  <c r="BC2409" i="27"/>
  <c r="BB2412" i="27"/>
  <c r="BC318" i="26" s="1"/>
  <c r="BB3063" i="27"/>
  <c r="BC329" i="26" s="1"/>
  <c r="BB392" i="26" s="1"/>
  <c r="BC3060" i="27"/>
  <c r="BC1996" i="27"/>
  <c r="BB1999" i="27"/>
  <c r="BC311" i="26" s="1"/>
  <c r="DM373" i="26" s="1"/>
  <c r="BC1581" i="27"/>
  <c r="BB1584" i="27"/>
  <c r="BC304" i="26" s="1"/>
  <c r="BB366" i="26" s="1"/>
  <c r="BC456" i="27"/>
  <c r="BB459" i="27"/>
  <c r="BC285" i="26" s="1"/>
  <c r="BA367" i="26"/>
  <c r="DL367" i="26"/>
  <c r="BC2647" i="27"/>
  <c r="BB2650" i="27"/>
  <c r="BC322" i="26" s="1"/>
  <c r="BB385" i="26" s="1"/>
  <c r="BC3652" i="27"/>
  <c r="BB3655" i="27"/>
  <c r="BC339" i="26" s="1"/>
  <c r="DM401" i="26" s="1"/>
  <c r="BF1640" i="27"/>
  <c r="BC2114" i="27"/>
  <c r="BB2117" i="27"/>
  <c r="BC313" i="26" s="1"/>
  <c r="BB375" i="26" s="1"/>
  <c r="BC102" i="27"/>
  <c r="BB105" i="27"/>
  <c r="BC279" i="26" s="1"/>
  <c r="BA379" i="26"/>
  <c r="DL379" i="26"/>
  <c r="BA378" i="26"/>
  <c r="DL378" i="26"/>
  <c r="BD871" i="27"/>
  <c r="BC874" i="27"/>
  <c r="BD292" i="26" s="1"/>
  <c r="DL389" i="26"/>
  <c r="BA389" i="26"/>
  <c r="BA388" i="26"/>
  <c r="BA376" i="26"/>
  <c r="DL376" i="26"/>
  <c r="DL375" i="26"/>
  <c r="DM372" i="26"/>
  <c r="BB372" i="26"/>
  <c r="BD1463" i="27"/>
  <c r="BC1466" i="27"/>
  <c r="BD302" i="26" s="1"/>
  <c r="BB393" i="26"/>
  <c r="DM393" i="26"/>
  <c r="BD574" i="27"/>
  <c r="BC577" i="27"/>
  <c r="BD287" i="26" s="1"/>
  <c r="BE3180" i="27"/>
  <c r="BD3183" i="27"/>
  <c r="BE331" i="26" s="1"/>
  <c r="BC2173" i="27"/>
  <c r="BB2176" i="27"/>
  <c r="BC314" i="26" s="1"/>
  <c r="BA352" i="26"/>
  <c r="DL352" i="26"/>
  <c r="BC3357" i="27"/>
  <c r="BB3360" i="27"/>
  <c r="BC334" i="26" s="1"/>
  <c r="BD396" i="27"/>
  <c r="BC400" i="27"/>
  <c r="BD284" i="26" s="1"/>
  <c r="BD2824" i="27"/>
  <c r="BC2827" i="27"/>
  <c r="BD325" i="26" s="1"/>
  <c r="BD3475" i="27"/>
  <c r="BC3478" i="27"/>
  <c r="BD336" i="26" s="1"/>
  <c r="BD2055" i="27"/>
  <c r="BC2058" i="27"/>
  <c r="BD312" i="26" s="1"/>
  <c r="BA351" i="26"/>
  <c r="DL351" i="26"/>
  <c r="DL350" i="26"/>
  <c r="DL398" i="26"/>
  <c r="BA398" i="26"/>
  <c r="BC2588" i="27"/>
  <c r="BB2591" i="27"/>
  <c r="BC321" i="26" s="1"/>
  <c r="BC812" i="27"/>
  <c r="BB815" i="27"/>
  <c r="BC291" i="26" s="1"/>
  <c r="DM361" i="26"/>
  <c r="BB361" i="26"/>
  <c r="BC1758" i="27"/>
  <c r="BB1761" i="27"/>
  <c r="BC307" i="26" s="1"/>
  <c r="BB369" i="26" s="1"/>
  <c r="DL382" i="26"/>
  <c r="BA382" i="26"/>
  <c r="BA381" i="26"/>
  <c r="DL381" i="26"/>
  <c r="BD515" i="27"/>
  <c r="BC518" i="27"/>
  <c r="BD286" i="26" s="1"/>
  <c r="BG2941" i="27"/>
  <c r="DM400" i="26"/>
  <c r="BB400" i="26"/>
  <c r="BD1107" i="27"/>
  <c r="BC1110" i="27"/>
  <c r="BD296" i="26" s="1"/>
  <c r="BD2765" i="27"/>
  <c r="BC2768" i="27"/>
  <c r="BD324" i="26" s="1"/>
  <c r="BC633" i="27"/>
  <c r="BB636" i="27"/>
  <c r="BC288" i="26" s="1"/>
  <c r="DM350" i="26" s="1"/>
  <c r="BC3416" i="27"/>
  <c r="BB3419" i="27"/>
  <c r="BC335" i="26" s="1"/>
  <c r="BA396" i="26"/>
  <c r="DL396" i="26"/>
  <c r="BC2291" i="27"/>
  <c r="BB2294" i="27"/>
  <c r="BC316" i="26" s="1"/>
  <c r="DL395" i="26"/>
  <c r="BD1284" i="27"/>
  <c r="BC1287" i="27"/>
  <c r="BD299" i="26" s="1"/>
  <c r="BC2468" i="27"/>
  <c r="BB2471" i="27"/>
  <c r="BC319" i="26" s="1"/>
  <c r="DL391" i="26"/>
  <c r="BA391" i="26"/>
  <c r="BA390" i="26"/>
  <c r="DL390" i="26"/>
  <c r="BA360" i="26"/>
  <c r="DL360" i="26"/>
  <c r="DM364" i="26"/>
  <c r="BB364" i="26"/>
  <c r="DM363" i="26"/>
  <c r="BB363" i="26"/>
  <c r="BD2706" i="27"/>
  <c r="BC2709" i="27"/>
  <c r="BD323" i="26" s="1"/>
  <c r="BD3239" i="27"/>
  <c r="BE267" i="26"/>
  <c r="BD271" i="26"/>
  <c r="BD1699" i="27"/>
  <c r="BC1702" i="27"/>
  <c r="BD306" i="26" s="1"/>
  <c r="BD3534" i="27"/>
  <c r="BC3537" i="27"/>
  <c r="BD337" i="26" s="1"/>
  <c r="BB362" i="26"/>
  <c r="DM362" i="26"/>
  <c r="BD1876" i="27"/>
  <c r="BC1879" i="27"/>
  <c r="BD309" i="26" s="1"/>
  <c r="BD1937" i="27"/>
  <c r="BC1940" i="27"/>
  <c r="BD310" i="26" s="1"/>
  <c r="BC692" i="27"/>
  <c r="BB695" i="27"/>
  <c r="BC289" i="26" s="1"/>
  <c r="BC3124" i="27"/>
  <c r="BD330" i="26" s="1"/>
  <c r="BD3121" i="27"/>
  <c r="BC2883" i="27"/>
  <c r="BB2886" i="27"/>
  <c r="BC326" i="26" s="1"/>
  <c r="BI1344" i="27"/>
  <c r="BB368" i="26"/>
  <c r="DM368" i="26"/>
  <c r="DL377" i="26"/>
  <c r="BA377" i="26"/>
  <c r="BC3298" i="27"/>
  <c r="BB3301" i="27"/>
  <c r="BC333" i="26" s="1"/>
  <c r="BA384" i="26"/>
  <c r="DL383" i="26"/>
  <c r="DL384" i="26"/>
  <c r="BA383" i="26"/>
  <c r="BA354" i="26"/>
  <c r="DL354" i="26"/>
  <c r="BD220" i="27"/>
  <c r="BC223" i="27"/>
  <c r="BD281" i="26" s="1"/>
  <c r="BD989" i="27"/>
  <c r="BC992" i="27"/>
  <c r="BD294" i="26" s="1"/>
  <c r="BH2349" i="27"/>
  <c r="BB365" i="26"/>
  <c r="DM365" i="26"/>
  <c r="BA342" i="26"/>
  <c r="DL342" i="26"/>
  <c r="BA397" i="26"/>
  <c r="DL397" i="26"/>
  <c r="BC3001" i="27"/>
  <c r="BB3004" i="27"/>
  <c r="BC328" i="26" s="1"/>
  <c r="BC1166" i="27"/>
  <c r="BB1169" i="27"/>
  <c r="BC297" i="26" s="1"/>
  <c r="BD753" i="27"/>
  <c r="BC756" i="27"/>
  <c r="BD290" i="26" s="1"/>
  <c r="BD1403" i="27"/>
  <c r="BC1407" i="27"/>
  <c r="BD301" i="26" s="1"/>
  <c r="BB399" i="26"/>
  <c r="DM399" i="26"/>
  <c r="DL370" i="26"/>
  <c r="BA370" i="26"/>
  <c r="BD1522" i="27"/>
  <c r="BC1525" i="27"/>
  <c r="BD303" i="26" s="1"/>
  <c r="BJ1995" i="27"/>
  <c r="BD1225" i="27" l="1"/>
  <c r="BE1225" i="27" s="1"/>
  <c r="DM394" i="26"/>
  <c r="BB395" i="26"/>
  <c r="DM348" i="26"/>
  <c r="DM349" i="26"/>
  <c r="BC3242" i="27"/>
  <c r="BD332" i="26" s="1"/>
  <c r="BC394" i="26" s="1"/>
  <c r="BB386" i="26"/>
  <c r="BB387" i="26"/>
  <c r="DM346" i="26"/>
  <c r="DM386" i="26"/>
  <c r="DM385" i="26"/>
  <c r="DM347" i="26"/>
  <c r="DM345" i="26"/>
  <c r="BB371" i="26"/>
  <c r="BD2232" i="27"/>
  <c r="BD2235" i="27" s="1"/>
  <c r="BE315" i="26" s="1"/>
  <c r="DM374" i="26"/>
  <c r="DM359" i="26"/>
  <c r="DM366" i="26"/>
  <c r="DM356" i="26"/>
  <c r="DM358" i="26"/>
  <c r="BC1820" i="27"/>
  <c r="BD308" i="26" s="1"/>
  <c r="BC371" i="26" s="1"/>
  <c r="BC282" i="27"/>
  <c r="BD282" i="26" s="1"/>
  <c r="BC344" i="26" s="1"/>
  <c r="BD278" i="27"/>
  <c r="DM357" i="26"/>
  <c r="BE2942" i="27"/>
  <c r="BD2945" i="27"/>
  <c r="BE327" i="26" s="1"/>
  <c r="DM343" i="26"/>
  <c r="BB358" i="26"/>
  <c r="BB345" i="26"/>
  <c r="BB344" i="26"/>
  <c r="BB347" i="26"/>
  <c r="BB348" i="26"/>
  <c r="DM392" i="26"/>
  <c r="DM355" i="26"/>
  <c r="BB373" i="26"/>
  <c r="DM375" i="26"/>
  <c r="BB355" i="26"/>
  <c r="BB401" i="26"/>
  <c r="BB374" i="26"/>
  <c r="BC164" i="27"/>
  <c r="BD280" i="26" s="1"/>
  <c r="BC343" i="26" s="1"/>
  <c r="BD161" i="27"/>
  <c r="BE1817" i="27"/>
  <c r="BD1820" i="27"/>
  <c r="BE308" i="26" s="1"/>
  <c r="BG1640" i="27"/>
  <c r="BD2647" i="27"/>
  <c r="BC2650" i="27"/>
  <c r="BD322" i="26" s="1"/>
  <c r="BC385" i="26" s="1"/>
  <c r="BD456" i="27"/>
  <c r="BC459" i="27"/>
  <c r="BD285" i="26" s="1"/>
  <c r="DN348" i="26" s="1"/>
  <c r="BD1996" i="27"/>
  <c r="BC1999" i="27"/>
  <c r="BD311" i="26" s="1"/>
  <c r="DN374" i="26" s="1"/>
  <c r="BD2409" i="27"/>
  <c r="BC2412" i="27"/>
  <c r="BD318" i="26" s="1"/>
  <c r="BE1639" i="27"/>
  <c r="BD1643" i="27"/>
  <c r="BE305" i="26" s="1"/>
  <c r="BB359" i="26"/>
  <c r="BB367" i="26"/>
  <c r="DM367" i="26"/>
  <c r="DM380" i="26"/>
  <c r="BB380" i="26"/>
  <c r="BE3593" i="27"/>
  <c r="BD3596" i="27"/>
  <c r="BE338" i="26" s="1"/>
  <c r="BD3652" i="27"/>
  <c r="BC3655" i="27"/>
  <c r="BD339" i="26" s="1"/>
  <c r="BC401" i="26" s="1"/>
  <c r="BD1581" i="27"/>
  <c r="BC1584" i="27"/>
  <c r="BD304" i="26" s="1"/>
  <c r="BC366" i="26" s="1"/>
  <c r="BE1345" i="27"/>
  <c r="BD1348" i="27"/>
  <c r="BE300" i="26" s="1"/>
  <c r="BD930" i="27"/>
  <c r="BC933" i="27"/>
  <c r="BD293" i="26" s="1"/>
  <c r="BC356" i="26" s="1"/>
  <c r="BD2532" i="27"/>
  <c r="BE320" i="26" s="1"/>
  <c r="BE2529" i="27"/>
  <c r="BD2350" i="27"/>
  <c r="BC2353" i="27"/>
  <c r="BD317" i="26" s="1"/>
  <c r="DM395" i="26"/>
  <c r="BC3063" i="27"/>
  <c r="BD329" i="26" s="1"/>
  <c r="BD3060" i="27"/>
  <c r="BD1048" i="27"/>
  <c r="BC1051" i="27"/>
  <c r="BD295" i="26" s="1"/>
  <c r="BC357" i="26" s="1"/>
  <c r="BE338" i="27"/>
  <c r="BD341" i="27"/>
  <c r="BE283" i="26" s="1"/>
  <c r="DM391" i="26"/>
  <c r="BB391" i="26"/>
  <c r="DM390" i="26"/>
  <c r="BB390" i="26"/>
  <c r="BB403" i="26"/>
  <c r="BB404" i="26"/>
  <c r="DM389" i="26"/>
  <c r="BB389" i="26"/>
  <c r="DN393" i="26"/>
  <c r="BC393" i="26"/>
  <c r="BE1876" i="27"/>
  <c r="BD1879" i="27"/>
  <c r="BE309" i="26" s="1"/>
  <c r="BE3534" i="27"/>
  <c r="BD3537" i="27"/>
  <c r="BE337" i="26" s="1"/>
  <c r="BC386" i="26"/>
  <c r="DN386" i="26"/>
  <c r="BE1284" i="27"/>
  <c r="BD1287" i="27"/>
  <c r="BE299" i="26" s="1"/>
  <c r="BB398" i="26"/>
  <c r="DM398" i="26"/>
  <c r="BH2941" i="27"/>
  <c r="BE515" i="27"/>
  <c r="BD518" i="27"/>
  <c r="BE286" i="26" s="1"/>
  <c r="BB354" i="26"/>
  <c r="DM354" i="26"/>
  <c r="BD2588" i="27"/>
  <c r="BC2591" i="27"/>
  <c r="BD321" i="26" s="1"/>
  <c r="BE2055" i="27"/>
  <c r="BD2058" i="27"/>
  <c r="BE312" i="26" s="1"/>
  <c r="BB388" i="26"/>
  <c r="BE1403" i="27"/>
  <c r="BD1407" i="27"/>
  <c r="BE301" i="26" s="1"/>
  <c r="BD1166" i="27"/>
  <c r="BC1169" i="27"/>
  <c r="BD297" i="26" s="1"/>
  <c r="BC359" i="26" s="1"/>
  <c r="BD3298" i="27"/>
  <c r="BC3301" i="27"/>
  <c r="BD333" i="26" s="1"/>
  <c r="DM352" i="26"/>
  <c r="BB352" i="26"/>
  <c r="BE1937" i="27"/>
  <c r="BD1940" i="27"/>
  <c r="BE310" i="26" s="1"/>
  <c r="BE1699" i="27"/>
  <c r="BD1702" i="27"/>
  <c r="BE306" i="26" s="1"/>
  <c r="DM353" i="26"/>
  <c r="BD2468" i="27"/>
  <c r="BC2471" i="27"/>
  <c r="BD319" i="26" s="1"/>
  <c r="BB379" i="26"/>
  <c r="DM379" i="26"/>
  <c r="BB378" i="26"/>
  <c r="DM378" i="26"/>
  <c r="BB351" i="26"/>
  <c r="DM351" i="26"/>
  <c r="BC387" i="26"/>
  <c r="DN387" i="26"/>
  <c r="DN361" i="26"/>
  <c r="BC361" i="26"/>
  <c r="BB370" i="26"/>
  <c r="DM370" i="26"/>
  <c r="BB397" i="26"/>
  <c r="DM397" i="26"/>
  <c r="BE1463" i="27"/>
  <c r="BD1466" i="27"/>
  <c r="BE302" i="26" s="1"/>
  <c r="BD2114" i="27"/>
  <c r="BC2117" i="27"/>
  <c r="BD313" i="26" s="1"/>
  <c r="BC375" i="26" s="1"/>
  <c r="BE1522" i="27"/>
  <c r="BD1525" i="27"/>
  <c r="BE303" i="26" s="1"/>
  <c r="DM388" i="26"/>
  <c r="BB350" i="26"/>
  <c r="BI2349" i="27"/>
  <c r="BE220" i="27"/>
  <c r="BD223" i="27"/>
  <c r="BE281" i="26" s="1"/>
  <c r="BJ1344" i="27"/>
  <c r="BE3121" i="27"/>
  <c r="BD3124" i="27"/>
  <c r="BE330" i="26" s="1"/>
  <c r="BD692" i="27"/>
  <c r="BC695" i="27"/>
  <c r="BD289" i="26" s="1"/>
  <c r="DN372" i="26"/>
  <c r="BC372" i="26"/>
  <c r="DN400" i="26"/>
  <c r="BC400" i="26"/>
  <c r="BF267" i="26"/>
  <c r="BE271" i="26"/>
  <c r="BE3239" i="27"/>
  <c r="BD3242" i="27"/>
  <c r="BE332" i="26" s="1"/>
  <c r="BD394" i="26" s="1"/>
  <c r="BC362" i="26"/>
  <c r="DN362" i="26"/>
  <c r="BD2291" i="27"/>
  <c r="BC2294" i="27"/>
  <c r="BD316" i="26" s="1"/>
  <c r="BD633" i="27"/>
  <c r="BC636" i="27"/>
  <c r="BD288" i="26" s="1"/>
  <c r="BE2765" i="27"/>
  <c r="BD2768" i="27"/>
  <c r="BE324" i="26" s="1"/>
  <c r="BC349" i="26"/>
  <c r="DN349" i="26"/>
  <c r="BD1758" i="27"/>
  <c r="BC1761" i="27"/>
  <c r="BD307" i="26" s="1"/>
  <c r="BC369" i="26" s="1"/>
  <c r="DM384" i="26"/>
  <c r="BB384" i="26"/>
  <c r="BB383" i="26"/>
  <c r="DM383" i="26"/>
  <c r="BE2824" i="27"/>
  <c r="BD2827" i="27"/>
  <c r="BE325" i="26" s="1"/>
  <c r="BD3357" i="27"/>
  <c r="BC3360" i="27"/>
  <c r="BD334" i="26" s="1"/>
  <c r="BF3180" i="27"/>
  <c r="BE3183" i="27"/>
  <c r="BF331" i="26" s="1"/>
  <c r="BE753" i="27"/>
  <c r="BD756" i="27"/>
  <c r="BE290" i="26" s="1"/>
  <c r="BC399" i="26"/>
  <c r="DN399" i="26"/>
  <c r="DN346" i="26"/>
  <c r="BC346" i="26"/>
  <c r="BB377" i="26"/>
  <c r="DM377" i="26"/>
  <c r="BE871" i="27"/>
  <c r="BD874" i="27"/>
  <c r="BE292" i="26" s="1"/>
  <c r="BB342" i="26"/>
  <c r="DM342" i="26"/>
  <c r="DN364" i="26"/>
  <c r="BC364" i="26"/>
  <c r="BC363" i="26"/>
  <c r="DN363" i="26"/>
  <c r="DM360" i="26"/>
  <c r="BB360" i="26"/>
  <c r="BD3001" i="27"/>
  <c r="BC3004" i="27"/>
  <c r="BD328" i="26" s="1"/>
  <c r="BE989" i="27"/>
  <c r="BD992" i="27"/>
  <c r="BE294" i="26" s="1"/>
  <c r="DM396" i="26"/>
  <c r="BB396" i="26"/>
  <c r="DM369" i="26"/>
  <c r="BD2883" i="27"/>
  <c r="BC2886" i="27"/>
  <c r="BD326" i="26" s="1"/>
  <c r="DN388" i="26" s="1"/>
  <c r="BC368" i="26"/>
  <c r="DN368" i="26"/>
  <c r="BE2706" i="27"/>
  <c r="BD2709" i="27"/>
  <c r="BE323" i="26" s="1"/>
  <c r="BB353" i="26"/>
  <c r="BB382" i="26"/>
  <c r="DM382" i="26"/>
  <c r="DM381" i="26"/>
  <c r="BB381" i="26"/>
  <c r="BD3416" i="27"/>
  <c r="BC3419" i="27"/>
  <c r="BD335" i="26" s="1"/>
  <c r="BE1107" i="27"/>
  <c r="BD1110" i="27"/>
  <c r="BE296" i="26" s="1"/>
  <c r="BD812" i="27"/>
  <c r="BC815" i="27"/>
  <c r="BD291" i="26" s="1"/>
  <c r="BE3475" i="27"/>
  <c r="BD3478" i="27"/>
  <c r="BE336" i="26" s="1"/>
  <c r="BE396" i="27"/>
  <c r="BD400" i="27"/>
  <c r="BE284" i="26" s="1"/>
  <c r="BD2173" i="27"/>
  <c r="BC2176" i="27"/>
  <c r="BD314" i="26" s="1"/>
  <c r="BE574" i="27"/>
  <c r="BD577" i="27"/>
  <c r="BE287" i="26" s="1"/>
  <c r="BC365" i="26"/>
  <c r="DN365" i="26"/>
  <c r="BD102" i="27"/>
  <c r="BC105" i="27"/>
  <c r="BD279" i="26" s="1"/>
  <c r="DM376" i="26"/>
  <c r="BB376" i="26"/>
  <c r="BD1228" i="27" l="1"/>
  <c r="BE298" i="26" s="1"/>
  <c r="BD361" i="26" s="1"/>
  <c r="BE2232" i="27"/>
  <c r="BF2232" i="27" s="1"/>
  <c r="DN394" i="26"/>
  <c r="BC395" i="26"/>
  <c r="DN344" i="26"/>
  <c r="BC392" i="26"/>
  <c r="DN392" i="26"/>
  <c r="BC373" i="26"/>
  <c r="BC374" i="26"/>
  <c r="DN371" i="26"/>
  <c r="DN356" i="26"/>
  <c r="DN375" i="26"/>
  <c r="DN373" i="26"/>
  <c r="BC355" i="26"/>
  <c r="DN395" i="26"/>
  <c r="BE278" i="27"/>
  <c r="BD282" i="27"/>
  <c r="BE282" i="26" s="1"/>
  <c r="DO344" i="26" s="1"/>
  <c r="DN355" i="26"/>
  <c r="BF2942" i="27"/>
  <c r="BE2945" i="27"/>
  <c r="BF327" i="26" s="1"/>
  <c r="DN345" i="26"/>
  <c r="BC345" i="26"/>
  <c r="BC347" i="26"/>
  <c r="DN343" i="26"/>
  <c r="DN347" i="26"/>
  <c r="BC348" i="26"/>
  <c r="DN369" i="26"/>
  <c r="BE161" i="27"/>
  <c r="BD164" i="27"/>
  <c r="BE280" i="26" s="1"/>
  <c r="DO343" i="26" s="1"/>
  <c r="BF1817" i="27"/>
  <c r="BE1820" i="27"/>
  <c r="BF308" i="26" s="1"/>
  <c r="DN353" i="26"/>
  <c r="BC353" i="26"/>
  <c r="DN380" i="26"/>
  <c r="BC380" i="26"/>
  <c r="BC367" i="26"/>
  <c r="DN367" i="26"/>
  <c r="DO394" i="26"/>
  <c r="DN385" i="26"/>
  <c r="BE1048" i="27"/>
  <c r="BD1051" i="27"/>
  <c r="BE295" i="26" s="1"/>
  <c r="BD358" i="26" s="1"/>
  <c r="BE2350" i="27"/>
  <c r="BD2353" i="27"/>
  <c r="BE317" i="26" s="1"/>
  <c r="BF1345" i="27"/>
  <c r="BE1348" i="27"/>
  <c r="BF300" i="26" s="1"/>
  <c r="BE1581" i="27"/>
  <c r="BD1584" i="27"/>
  <c r="BE304" i="26" s="1"/>
  <c r="BD366" i="26" s="1"/>
  <c r="BE3652" i="27"/>
  <c r="BD3655" i="27"/>
  <c r="BE339" i="26" s="1"/>
  <c r="BD401" i="26" s="1"/>
  <c r="BF1639" i="27"/>
  <c r="BE1643" i="27"/>
  <c r="BF305" i="26" s="1"/>
  <c r="BE2409" i="27"/>
  <c r="BD2412" i="27"/>
  <c r="BE318" i="26" s="1"/>
  <c r="BE456" i="27"/>
  <c r="BD459" i="27"/>
  <c r="BE285" i="26" s="1"/>
  <c r="DO347" i="26" s="1"/>
  <c r="BE2647" i="27"/>
  <c r="BD2650" i="27"/>
  <c r="BE322" i="26" s="1"/>
  <c r="BD385" i="26" s="1"/>
  <c r="BC358" i="26"/>
  <c r="DN357" i="26"/>
  <c r="BE3060" i="27"/>
  <c r="BD3063" i="27"/>
  <c r="BE329" i="26" s="1"/>
  <c r="BD392" i="26" s="1"/>
  <c r="BF2529" i="27"/>
  <c r="BE2532" i="27"/>
  <c r="BF320" i="26" s="1"/>
  <c r="BE3596" i="27"/>
  <c r="BF338" i="26" s="1"/>
  <c r="BF3593" i="27"/>
  <c r="DN401" i="26"/>
  <c r="DN366" i="26"/>
  <c r="DN358" i="26"/>
  <c r="BF338" i="27"/>
  <c r="BE341" i="27"/>
  <c r="BF283" i="26" s="1"/>
  <c r="BE930" i="27"/>
  <c r="BD933" i="27"/>
  <c r="BE293" i="26" s="1"/>
  <c r="BD355" i="26" s="1"/>
  <c r="BE1996" i="27"/>
  <c r="BD1999" i="27"/>
  <c r="BE311" i="26" s="1"/>
  <c r="DO373" i="26" s="1"/>
  <c r="BH1640" i="27"/>
  <c r="BD346" i="26"/>
  <c r="DO346" i="26"/>
  <c r="BE3416" i="27"/>
  <c r="BD3419" i="27"/>
  <c r="BE335" i="26" s="1"/>
  <c r="BF2824" i="27"/>
  <c r="BE2827" i="27"/>
  <c r="BF325" i="26" s="1"/>
  <c r="BF2765" i="27"/>
  <c r="BE2768" i="27"/>
  <c r="BF324" i="26" s="1"/>
  <c r="BF3239" i="27"/>
  <c r="BE3242" i="27"/>
  <c r="BF332" i="26" s="1"/>
  <c r="BE394" i="26" s="1"/>
  <c r="BD393" i="26"/>
  <c r="DO393" i="26"/>
  <c r="BE2468" i="27"/>
  <c r="BD2471" i="27"/>
  <c r="BE319" i="26" s="1"/>
  <c r="BC403" i="26"/>
  <c r="BC404" i="26"/>
  <c r="BG3180" i="27"/>
  <c r="BF3183" i="27"/>
  <c r="BG331" i="26" s="1"/>
  <c r="BC351" i="26"/>
  <c r="DN351" i="26"/>
  <c r="DN352" i="26"/>
  <c r="BC352" i="26"/>
  <c r="BF1463" i="27"/>
  <c r="BE1466" i="27"/>
  <c r="BF302" i="26" s="1"/>
  <c r="BF1937" i="27"/>
  <c r="BE1940" i="27"/>
  <c r="BF310" i="26" s="1"/>
  <c r="BE1166" i="27"/>
  <c r="BD1169" i="27"/>
  <c r="BE297" i="26" s="1"/>
  <c r="DO359" i="26" s="1"/>
  <c r="BI2941" i="27"/>
  <c r="BD362" i="26"/>
  <c r="DO362" i="26"/>
  <c r="BF753" i="27"/>
  <c r="BE756" i="27"/>
  <c r="BF290" i="26" s="1"/>
  <c r="BE1758" i="27"/>
  <c r="BD1761" i="27"/>
  <c r="BE307" i="26" s="1"/>
  <c r="DO369" i="26" s="1"/>
  <c r="BJ2349" i="27"/>
  <c r="BD365" i="26"/>
  <c r="DO365" i="26"/>
  <c r="BF515" i="27"/>
  <c r="BE518" i="27"/>
  <c r="BF286" i="26" s="1"/>
  <c r="BF574" i="27"/>
  <c r="BE577" i="27"/>
  <c r="BF287" i="26" s="1"/>
  <c r="BF396" i="27"/>
  <c r="BE400" i="27"/>
  <c r="BF284" i="26" s="1"/>
  <c r="BC354" i="26"/>
  <c r="DN354" i="26"/>
  <c r="BF2706" i="27"/>
  <c r="BE2709" i="27"/>
  <c r="BF323" i="26" s="1"/>
  <c r="BF871" i="27"/>
  <c r="BE874" i="27"/>
  <c r="BF292" i="26" s="1"/>
  <c r="BC397" i="26"/>
  <c r="DN397" i="26"/>
  <c r="BF3121" i="27"/>
  <c r="BE3124" i="27"/>
  <c r="BF330" i="26" s="1"/>
  <c r="BC377" i="26"/>
  <c r="DN377" i="26"/>
  <c r="BD399" i="26"/>
  <c r="DO399" i="26"/>
  <c r="BE812" i="27"/>
  <c r="BD815" i="27"/>
  <c r="BE291" i="26" s="1"/>
  <c r="BF1225" i="27"/>
  <c r="BE1228" i="27"/>
  <c r="BF298" i="26" s="1"/>
  <c r="BC389" i="26"/>
  <c r="DN389" i="26"/>
  <c r="BC391" i="26"/>
  <c r="DN391" i="26"/>
  <c r="DN390" i="26"/>
  <c r="BC390" i="26"/>
  <c r="DN350" i="26"/>
  <c r="BE3357" i="27"/>
  <c r="BD3360" i="27"/>
  <c r="BE334" i="26" s="1"/>
  <c r="BE633" i="27"/>
  <c r="BD636" i="27"/>
  <c r="BE288" i="26" s="1"/>
  <c r="DO350" i="26" s="1"/>
  <c r="BC379" i="26"/>
  <c r="DN379" i="26"/>
  <c r="BC378" i="26"/>
  <c r="DN378" i="26"/>
  <c r="BE692" i="27"/>
  <c r="BD695" i="27"/>
  <c r="BE289" i="26" s="1"/>
  <c r="BE223" i="27"/>
  <c r="BF281" i="26" s="1"/>
  <c r="BF220" i="27"/>
  <c r="BF1522" i="27"/>
  <c r="BE1525" i="27"/>
  <c r="BF303" i="26" s="1"/>
  <c r="DN376" i="26"/>
  <c r="BC376" i="26"/>
  <c r="DN396" i="26"/>
  <c r="BC396" i="26"/>
  <c r="BD364" i="26"/>
  <c r="DO363" i="26"/>
  <c r="DO364" i="26"/>
  <c r="BD363" i="26"/>
  <c r="DN384" i="26"/>
  <c r="BC384" i="26"/>
  <c r="BC383" i="26"/>
  <c r="DN383" i="26"/>
  <c r="BF1284" i="27"/>
  <c r="BE1287" i="27"/>
  <c r="BF299" i="26" s="1"/>
  <c r="DO400" i="26"/>
  <c r="BD400" i="26"/>
  <c r="DO371" i="26"/>
  <c r="DO372" i="26"/>
  <c r="BD372" i="26"/>
  <c r="BD371" i="26"/>
  <c r="BE102" i="27"/>
  <c r="BD105" i="27"/>
  <c r="BE279" i="26" s="1"/>
  <c r="BF1107" i="27"/>
  <c r="BE1110" i="27"/>
  <c r="BF296" i="26" s="1"/>
  <c r="DO386" i="26"/>
  <c r="BD386" i="26"/>
  <c r="BE1702" i="27"/>
  <c r="BF306" i="26" s="1"/>
  <c r="BF1699" i="27"/>
  <c r="DN360" i="26"/>
  <c r="BC360" i="26"/>
  <c r="BC342" i="26"/>
  <c r="DN342" i="26"/>
  <c r="BE2173" i="27"/>
  <c r="BD2176" i="27"/>
  <c r="BE314" i="26" s="1"/>
  <c r="BF3475" i="27"/>
  <c r="BE3478" i="27"/>
  <c r="BF336" i="26" s="1"/>
  <c r="BC398" i="26"/>
  <c r="DN398" i="26"/>
  <c r="BE2883" i="27"/>
  <c r="BD2886" i="27"/>
  <c r="BE326" i="26" s="1"/>
  <c r="BD388" i="26" s="1"/>
  <c r="BF989" i="27"/>
  <c r="BE992" i="27"/>
  <c r="BF294" i="26" s="1"/>
  <c r="BE3001" i="27"/>
  <c r="BD3004" i="27"/>
  <c r="BE328" i="26" s="1"/>
  <c r="BC350" i="26"/>
  <c r="BC370" i="26"/>
  <c r="DN370" i="26"/>
  <c r="BD387" i="26"/>
  <c r="DO387" i="26"/>
  <c r="BE2291" i="27"/>
  <c r="BD2294" i="27"/>
  <c r="BE316" i="26" s="1"/>
  <c r="BG267" i="26"/>
  <c r="BF271" i="26"/>
  <c r="BE2114" i="27"/>
  <c r="BD2117" i="27"/>
  <c r="BE313" i="26" s="1"/>
  <c r="BD375" i="26" s="1"/>
  <c r="BC388" i="26"/>
  <c r="BC382" i="26"/>
  <c r="BC381" i="26"/>
  <c r="DN382" i="26"/>
  <c r="DN381" i="26"/>
  <c r="BD368" i="26"/>
  <c r="DO368" i="26"/>
  <c r="BD3301" i="27"/>
  <c r="BE333" i="26" s="1"/>
  <c r="BE3298" i="27"/>
  <c r="BF1403" i="27"/>
  <c r="BE1407" i="27"/>
  <c r="BF301" i="26" s="1"/>
  <c r="BF2055" i="27"/>
  <c r="BE2058" i="27"/>
  <c r="BF312" i="26" s="1"/>
  <c r="BE2588" i="27"/>
  <c r="BD2591" i="27"/>
  <c r="BE321" i="26" s="1"/>
  <c r="BD349" i="26"/>
  <c r="DO349" i="26"/>
  <c r="DN359" i="26"/>
  <c r="BF3534" i="27"/>
  <c r="BE3537" i="27"/>
  <c r="BF337" i="26" s="1"/>
  <c r="BF1876" i="27"/>
  <c r="BE1879" i="27"/>
  <c r="BF309" i="26" s="1"/>
  <c r="DO361" i="26" l="1"/>
  <c r="BE2235" i="27"/>
  <c r="BF315" i="26" s="1"/>
  <c r="BD356" i="26"/>
  <c r="BD348" i="26"/>
  <c r="BD359" i="26"/>
  <c r="BD344" i="26"/>
  <c r="DO348" i="26"/>
  <c r="DO385" i="26"/>
  <c r="BD350" i="26"/>
  <c r="BG2942" i="27"/>
  <c r="BF2945" i="27"/>
  <c r="BG327" i="26" s="1"/>
  <c r="DO345" i="26"/>
  <c r="BD345" i="26"/>
  <c r="BE282" i="27"/>
  <c r="BF282" i="26" s="1"/>
  <c r="BE344" i="26" s="1"/>
  <c r="BF278" i="27"/>
  <c r="BD374" i="26"/>
  <c r="DO392" i="26"/>
  <c r="BD373" i="26"/>
  <c r="BD347" i="26"/>
  <c r="DO401" i="26"/>
  <c r="DO355" i="26"/>
  <c r="BD357" i="26"/>
  <c r="DO357" i="26"/>
  <c r="DO358" i="26"/>
  <c r="DO356" i="26"/>
  <c r="BD343" i="26"/>
  <c r="BE164" i="27"/>
  <c r="BF280" i="26" s="1"/>
  <c r="DP343" i="26" s="1"/>
  <c r="BF161" i="27"/>
  <c r="BF1820" i="27"/>
  <c r="BG308" i="26" s="1"/>
  <c r="BG1817" i="27"/>
  <c r="BG3593" i="27"/>
  <c r="BF3596" i="27"/>
  <c r="BG338" i="26" s="1"/>
  <c r="BD367" i="26"/>
  <c r="DO367" i="26"/>
  <c r="DO380" i="26"/>
  <c r="BD380" i="26"/>
  <c r="DO375" i="26"/>
  <c r="DO366" i="26"/>
  <c r="BF1996" i="27"/>
  <c r="BE1999" i="27"/>
  <c r="BF311" i="26" s="1"/>
  <c r="DP374" i="26" s="1"/>
  <c r="BF2235" i="27"/>
  <c r="BG315" i="26" s="1"/>
  <c r="BG2232" i="27"/>
  <c r="BF2647" i="27"/>
  <c r="BE2650" i="27"/>
  <c r="BF322" i="26" s="1"/>
  <c r="BE385" i="26" s="1"/>
  <c r="BF2409" i="27"/>
  <c r="BE2412" i="27"/>
  <c r="BF318" i="26" s="1"/>
  <c r="BG1639" i="27"/>
  <c r="BF1643" i="27"/>
  <c r="BG305" i="26" s="1"/>
  <c r="BF1581" i="27"/>
  <c r="BE1584" i="27"/>
  <c r="BF304" i="26" s="1"/>
  <c r="BE366" i="26" s="1"/>
  <c r="BF2350" i="27"/>
  <c r="BE2353" i="27"/>
  <c r="BF317" i="26" s="1"/>
  <c r="BF1048" i="27"/>
  <c r="BE1051" i="27"/>
  <c r="BF295" i="26" s="1"/>
  <c r="BE357" i="26" s="1"/>
  <c r="DO388" i="26"/>
  <c r="DO374" i="26"/>
  <c r="BI1640" i="27"/>
  <c r="BF930" i="27"/>
  <c r="BE933" i="27"/>
  <c r="BF293" i="26" s="1"/>
  <c r="DP355" i="26" s="1"/>
  <c r="BG338" i="27"/>
  <c r="BF341" i="27"/>
  <c r="BG283" i="26" s="1"/>
  <c r="BF2532" i="27"/>
  <c r="BG320" i="26" s="1"/>
  <c r="BG2529" i="27"/>
  <c r="BF3060" i="27"/>
  <c r="BE3063" i="27"/>
  <c r="BF329" i="26" s="1"/>
  <c r="BE392" i="26" s="1"/>
  <c r="BF456" i="27"/>
  <c r="BE459" i="27"/>
  <c r="BF285" i="26" s="1"/>
  <c r="BE347" i="26" s="1"/>
  <c r="BE3655" i="27"/>
  <c r="BF339" i="26" s="1"/>
  <c r="BE401" i="26" s="1"/>
  <c r="BF3652" i="27"/>
  <c r="BG1345" i="27"/>
  <c r="BF1348" i="27"/>
  <c r="BG300" i="26" s="1"/>
  <c r="BF102" i="27"/>
  <c r="BE105" i="27"/>
  <c r="BF279" i="26" s="1"/>
  <c r="DP346" i="26"/>
  <c r="BE346" i="26"/>
  <c r="BG3239" i="27"/>
  <c r="BF3242" i="27"/>
  <c r="BG332" i="26" s="1"/>
  <c r="DQ394" i="26" s="1"/>
  <c r="BG2824" i="27"/>
  <c r="BF2827" i="27"/>
  <c r="BG325" i="26" s="1"/>
  <c r="BE364" i="26"/>
  <c r="DP364" i="26"/>
  <c r="BE363" i="26"/>
  <c r="DP363" i="26"/>
  <c r="BD396" i="26"/>
  <c r="DO396" i="26"/>
  <c r="BD377" i="26"/>
  <c r="DO377" i="26"/>
  <c r="BF1758" i="27"/>
  <c r="BE1761" i="27"/>
  <c r="BF307" i="26" s="1"/>
  <c r="DP369" i="26" s="1"/>
  <c r="BG753" i="27"/>
  <c r="BF756" i="27"/>
  <c r="BG290" i="26" s="1"/>
  <c r="BJ2941" i="27"/>
  <c r="BG1937" i="27"/>
  <c r="BF1940" i="27"/>
  <c r="BG310" i="26" s="1"/>
  <c r="DP387" i="26"/>
  <c r="BE387" i="26"/>
  <c r="DO398" i="26"/>
  <c r="BD398" i="26"/>
  <c r="BF2114" i="27"/>
  <c r="BE2117" i="27"/>
  <c r="BF313" i="26" s="1"/>
  <c r="BG271" i="26"/>
  <c r="BH267" i="26"/>
  <c r="BE361" i="26"/>
  <c r="DP361" i="26"/>
  <c r="BG2706" i="27"/>
  <c r="BF2709" i="27"/>
  <c r="BG323" i="26" s="1"/>
  <c r="BD391" i="26"/>
  <c r="DO391" i="26"/>
  <c r="DO390" i="26"/>
  <c r="BD390" i="26"/>
  <c r="BG989" i="27"/>
  <c r="BF992" i="27"/>
  <c r="BG294" i="26" s="1"/>
  <c r="BE399" i="26"/>
  <c r="DP399" i="26"/>
  <c r="BF3537" i="27"/>
  <c r="BG337" i="26" s="1"/>
  <c r="BG3534" i="27"/>
  <c r="BF3001" i="27"/>
  <c r="BE3004" i="27"/>
  <c r="BF328" i="26" s="1"/>
  <c r="BF812" i="27"/>
  <c r="BE815" i="27"/>
  <c r="BF291" i="26" s="1"/>
  <c r="BE353" i="26" s="1"/>
  <c r="BE393" i="26"/>
  <c r="DP393" i="26"/>
  <c r="BG574" i="27"/>
  <c r="BF577" i="27"/>
  <c r="BG287" i="26" s="1"/>
  <c r="BG515" i="27"/>
  <c r="BF518" i="27"/>
  <c r="BG286" i="26" s="1"/>
  <c r="BE365" i="26"/>
  <c r="DP365" i="26"/>
  <c r="BH3180" i="27"/>
  <c r="BG3183" i="27"/>
  <c r="BH331" i="26" s="1"/>
  <c r="BG2765" i="27"/>
  <c r="BF2768" i="27"/>
  <c r="BG324" i="26" s="1"/>
  <c r="BF3416" i="27"/>
  <c r="BE3419" i="27"/>
  <c r="BF335" i="26" s="1"/>
  <c r="DP372" i="26"/>
  <c r="BE372" i="26"/>
  <c r="DP371" i="26"/>
  <c r="BE371" i="26"/>
  <c r="BF3298" i="27"/>
  <c r="BE3301" i="27"/>
  <c r="BF333" i="26" s="1"/>
  <c r="BF2291" i="27"/>
  <c r="BE2294" i="27"/>
  <c r="BF316" i="26" s="1"/>
  <c r="BG1107" i="27"/>
  <c r="BF1110" i="27"/>
  <c r="BG296" i="26" s="1"/>
  <c r="BF692" i="27"/>
  <c r="BE695" i="27"/>
  <c r="BF289" i="26" s="1"/>
  <c r="BF633" i="27"/>
  <c r="BE636" i="27"/>
  <c r="BF288" i="26" s="1"/>
  <c r="DP350" i="26" s="1"/>
  <c r="DO370" i="26"/>
  <c r="BD370" i="26"/>
  <c r="BF1166" i="27"/>
  <c r="BE1169" i="27"/>
  <c r="BF297" i="26" s="1"/>
  <c r="BE359" i="26" s="1"/>
  <c r="BF2468" i="27"/>
  <c r="BE2471" i="27"/>
  <c r="BF319" i="26" s="1"/>
  <c r="BG1876" i="27"/>
  <c r="BF1879" i="27"/>
  <c r="BG309" i="26" s="1"/>
  <c r="DP400" i="26"/>
  <c r="BE400" i="26"/>
  <c r="BD369" i="26"/>
  <c r="BD395" i="26"/>
  <c r="BG1699" i="27"/>
  <c r="BF1702" i="27"/>
  <c r="BG306" i="26" s="1"/>
  <c r="BE362" i="26"/>
  <c r="DP362" i="26"/>
  <c r="BG220" i="27"/>
  <c r="BF223" i="27"/>
  <c r="BG281" i="26" s="1"/>
  <c r="BG1225" i="27"/>
  <c r="BF1228" i="27"/>
  <c r="BG298" i="26" s="1"/>
  <c r="DO354" i="26"/>
  <c r="BD354" i="26"/>
  <c r="BF874" i="27"/>
  <c r="BG292" i="26" s="1"/>
  <c r="BG871" i="27"/>
  <c r="BG396" i="27"/>
  <c r="BF400" i="27"/>
  <c r="BG284" i="26" s="1"/>
  <c r="DP349" i="26"/>
  <c r="BE349" i="26"/>
  <c r="BD384" i="26"/>
  <c r="DO383" i="26"/>
  <c r="DO384" i="26"/>
  <c r="BD383" i="26"/>
  <c r="BG1403" i="27"/>
  <c r="BF1407" i="27"/>
  <c r="BG301" i="26" s="1"/>
  <c r="DO395" i="26"/>
  <c r="DO353" i="26"/>
  <c r="BD389" i="26"/>
  <c r="DO389" i="26"/>
  <c r="BF3478" i="27"/>
  <c r="BG336" i="26" s="1"/>
  <c r="BG3475" i="27"/>
  <c r="BF2173" i="27"/>
  <c r="BE2176" i="27"/>
  <c r="BF314" i="26" s="1"/>
  <c r="BD404" i="26"/>
  <c r="BD403" i="26"/>
  <c r="BE368" i="26"/>
  <c r="DP368" i="26"/>
  <c r="BG1284" i="27"/>
  <c r="BF1287" i="27"/>
  <c r="BG299" i="26" s="1"/>
  <c r="BD397" i="26"/>
  <c r="DO397" i="26"/>
  <c r="BF2588" i="27"/>
  <c r="BE2591" i="27"/>
  <c r="BF321" i="26" s="1"/>
  <c r="BG2055" i="27"/>
  <c r="BF2058" i="27"/>
  <c r="BG312" i="26" s="1"/>
  <c r="BD376" i="26"/>
  <c r="DO376" i="26"/>
  <c r="BD379" i="26"/>
  <c r="DO379" i="26"/>
  <c r="BD378" i="26"/>
  <c r="DO378" i="26"/>
  <c r="BD353" i="26"/>
  <c r="BF2883" i="27"/>
  <c r="BE2886" i="27"/>
  <c r="BF326" i="26" s="1"/>
  <c r="DO342" i="26"/>
  <c r="BD342" i="26"/>
  <c r="BG1522" i="27"/>
  <c r="BF1525" i="27"/>
  <c r="BG303" i="26" s="1"/>
  <c r="BD352" i="26"/>
  <c r="DO352" i="26"/>
  <c r="DO351" i="26"/>
  <c r="BD351" i="26"/>
  <c r="BF3357" i="27"/>
  <c r="BE3360" i="27"/>
  <c r="BF334" i="26" s="1"/>
  <c r="BG3121" i="27"/>
  <c r="BF3124" i="27"/>
  <c r="BG330" i="26" s="1"/>
  <c r="BE386" i="26"/>
  <c r="DP386" i="26"/>
  <c r="BD360" i="26"/>
  <c r="DO360" i="26"/>
  <c r="BG1463" i="27"/>
  <c r="BF1466" i="27"/>
  <c r="BG302" i="26" s="1"/>
  <c r="DO381" i="26"/>
  <c r="DO382" i="26"/>
  <c r="BD382" i="26"/>
  <c r="BD381" i="26"/>
  <c r="DP394" i="26"/>
  <c r="BE343" i="26" l="1"/>
  <c r="DP366" i="26"/>
  <c r="DP357" i="26"/>
  <c r="BE369" i="26"/>
  <c r="DP385" i="26"/>
  <c r="BE374" i="26"/>
  <c r="BE373" i="26"/>
  <c r="DP345" i="26"/>
  <c r="DP359" i="26"/>
  <c r="DP358" i="26"/>
  <c r="DP344" i="26"/>
  <c r="BE355" i="26"/>
  <c r="BE345" i="26"/>
  <c r="BE356" i="26"/>
  <c r="BF282" i="27"/>
  <c r="BG282" i="26" s="1"/>
  <c r="DQ344" i="26" s="1"/>
  <c r="BG278" i="27"/>
  <c r="BH2942" i="27"/>
  <c r="BG2945" i="27"/>
  <c r="BH327" i="26" s="1"/>
  <c r="DP392" i="26"/>
  <c r="DP373" i="26"/>
  <c r="DP356" i="26"/>
  <c r="BE358" i="26"/>
  <c r="BE348" i="26"/>
  <c r="BE375" i="26"/>
  <c r="DP375" i="26"/>
  <c r="BE388" i="26"/>
  <c r="DP388" i="26"/>
  <c r="BE395" i="26"/>
  <c r="DP395" i="26"/>
  <c r="BH1817" i="27"/>
  <c r="BG1820" i="27"/>
  <c r="BH308" i="26" s="1"/>
  <c r="BG161" i="27"/>
  <c r="BF164" i="27"/>
  <c r="BG280" i="26" s="1"/>
  <c r="DQ343" i="26" s="1"/>
  <c r="BH1345" i="27"/>
  <c r="BG1348" i="27"/>
  <c r="BH300" i="26" s="1"/>
  <c r="BG456" i="27"/>
  <c r="BF459" i="27"/>
  <c r="BG285" i="26" s="1"/>
  <c r="BH338" i="27"/>
  <c r="BG341" i="27"/>
  <c r="BH283" i="26" s="1"/>
  <c r="DP380" i="26"/>
  <c r="BE380" i="26"/>
  <c r="DP401" i="26"/>
  <c r="BH2232" i="27"/>
  <c r="BG2235" i="27"/>
  <c r="BH315" i="26" s="1"/>
  <c r="DP347" i="26"/>
  <c r="BF3655" i="27"/>
  <c r="BG339" i="26" s="1"/>
  <c r="BG3652" i="27"/>
  <c r="BG2350" i="27"/>
  <c r="BF2353" i="27"/>
  <c r="BG317" i="26" s="1"/>
  <c r="BH1639" i="27"/>
  <c r="BG1643" i="27"/>
  <c r="BH305" i="26" s="1"/>
  <c r="BG2647" i="27"/>
  <c r="BF2650" i="27"/>
  <c r="BG322" i="26" s="1"/>
  <c r="DQ385" i="26" s="1"/>
  <c r="BH2529" i="27"/>
  <c r="BG2532" i="27"/>
  <c r="BH320" i="26" s="1"/>
  <c r="BG1048" i="27"/>
  <c r="BF1051" i="27"/>
  <c r="BG295" i="26" s="1"/>
  <c r="BF358" i="26" s="1"/>
  <c r="BG1581" i="27"/>
  <c r="BF1584" i="27"/>
  <c r="BG304" i="26" s="1"/>
  <c r="BF367" i="26" s="1"/>
  <c r="BG2409" i="27"/>
  <c r="BF2412" i="27"/>
  <c r="BG318" i="26" s="1"/>
  <c r="BG1996" i="27"/>
  <c r="BF1999" i="27"/>
  <c r="BG311" i="26" s="1"/>
  <c r="BF374" i="26" s="1"/>
  <c r="DP348" i="26"/>
  <c r="DP353" i="26"/>
  <c r="BF3063" i="27"/>
  <c r="BG329" i="26" s="1"/>
  <c r="BF392" i="26" s="1"/>
  <c r="BG3060" i="27"/>
  <c r="BG930" i="27"/>
  <c r="BF933" i="27"/>
  <c r="BG293" i="26" s="1"/>
  <c r="DQ356" i="26" s="1"/>
  <c r="BJ1640" i="27"/>
  <c r="BE367" i="26"/>
  <c r="DP367" i="26"/>
  <c r="BH3593" i="27"/>
  <c r="BG3596" i="27"/>
  <c r="BH338" i="26" s="1"/>
  <c r="BF365" i="26"/>
  <c r="DQ365" i="26"/>
  <c r="DP397" i="26"/>
  <c r="BE397" i="26"/>
  <c r="BG2883" i="27"/>
  <c r="BF2886" i="27"/>
  <c r="BG326" i="26" s="1"/>
  <c r="DQ388" i="26" s="1"/>
  <c r="BG2173" i="27"/>
  <c r="BF2176" i="27"/>
  <c r="BG314" i="26" s="1"/>
  <c r="BF364" i="26"/>
  <c r="DQ364" i="26"/>
  <c r="BF363" i="26"/>
  <c r="DQ363" i="26"/>
  <c r="BH871" i="27"/>
  <c r="BG874" i="27"/>
  <c r="BH292" i="26" s="1"/>
  <c r="BF361" i="26"/>
  <c r="DQ361" i="26"/>
  <c r="DQ368" i="26"/>
  <c r="BF368" i="26"/>
  <c r="DQ372" i="26"/>
  <c r="BF371" i="26"/>
  <c r="BF372" i="26"/>
  <c r="DQ371" i="26"/>
  <c r="BE382" i="26"/>
  <c r="DP382" i="26"/>
  <c r="BE381" i="26"/>
  <c r="DP381" i="26"/>
  <c r="BG1166" i="27"/>
  <c r="BF1169" i="27"/>
  <c r="BG297" i="26" s="1"/>
  <c r="DQ359" i="26" s="1"/>
  <c r="BE351" i="26"/>
  <c r="DP351" i="26"/>
  <c r="DP396" i="26"/>
  <c r="BE396" i="26"/>
  <c r="BF349" i="26"/>
  <c r="DQ349" i="26"/>
  <c r="BG812" i="27"/>
  <c r="BF815" i="27"/>
  <c r="BG291" i="26" s="1"/>
  <c r="BF353" i="26" s="1"/>
  <c r="BE391" i="26"/>
  <c r="DP391" i="26"/>
  <c r="DP390" i="26"/>
  <c r="BE390" i="26"/>
  <c r="BG3537" i="27"/>
  <c r="BH337" i="26" s="1"/>
  <c r="BH3534" i="27"/>
  <c r="BH271" i="26"/>
  <c r="BI267" i="26"/>
  <c r="BH1937" i="27"/>
  <c r="BG1940" i="27"/>
  <c r="BH310" i="26" s="1"/>
  <c r="BH1463" i="27"/>
  <c r="BG1466" i="27"/>
  <c r="BH302" i="26" s="1"/>
  <c r="BH3121" i="27"/>
  <c r="BG3124" i="27"/>
  <c r="BH330" i="26" s="1"/>
  <c r="BG3357" i="27"/>
  <c r="BF3360" i="27"/>
  <c r="BG334" i="26" s="1"/>
  <c r="BE403" i="26"/>
  <c r="BE404" i="26"/>
  <c r="DP384" i="26"/>
  <c r="BE384" i="26"/>
  <c r="BE383" i="26"/>
  <c r="DP383" i="26"/>
  <c r="DQ362" i="26"/>
  <c r="BF362" i="26"/>
  <c r="BH3475" i="27"/>
  <c r="BG3478" i="27"/>
  <c r="BH336" i="26" s="1"/>
  <c r="BH1403" i="27"/>
  <c r="BG1407" i="27"/>
  <c r="BH301" i="26" s="1"/>
  <c r="BF346" i="26"/>
  <c r="DQ346" i="26"/>
  <c r="BH1225" i="27"/>
  <c r="BG1228" i="27"/>
  <c r="BH298" i="26" s="1"/>
  <c r="BH220" i="27"/>
  <c r="BG223" i="27"/>
  <c r="BH281" i="26" s="1"/>
  <c r="BH1699" i="27"/>
  <c r="BG1702" i="27"/>
  <c r="BH306" i="26" s="1"/>
  <c r="BH1876" i="27"/>
  <c r="BG1879" i="27"/>
  <c r="BH309" i="26" s="1"/>
  <c r="BG2468" i="27"/>
  <c r="BF2471" i="27"/>
  <c r="BG319" i="26" s="1"/>
  <c r="BG633" i="27"/>
  <c r="BF636" i="27"/>
  <c r="BG288" i="26" s="1"/>
  <c r="BF350" i="26" s="1"/>
  <c r="BH1107" i="27"/>
  <c r="BG1110" i="27"/>
  <c r="BH296" i="26" s="1"/>
  <c r="BG3298" i="27"/>
  <c r="BF3301" i="27"/>
  <c r="BG333" i="26" s="1"/>
  <c r="BI3180" i="27"/>
  <c r="BH3183" i="27"/>
  <c r="BI331" i="26" s="1"/>
  <c r="BH515" i="27"/>
  <c r="BG518" i="27"/>
  <c r="BH286" i="26" s="1"/>
  <c r="BG3001" i="27"/>
  <c r="BF3004" i="27"/>
  <c r="BG328" i="26" s="1"/>
  <c r="BF400" i="26"/>
  <c r="DQ400" i="26"/>
  <c r="BE370" i="26"/>
  <c r="DP370" i="26"/>
  <c r="BH2824" i="27"/>
  <c r="BG2827" i="27"/>
  <c r="BH325" i="26" s="1"/>
  <c r="BH3239" i="27"/>
  <c r="BG3242" i="27"/>
  <c r="BH332" i="26" s="1"/>
  <c r="BF393" i="26"/>
  <c r="DQ393" i="26"/>
  <c r="BG2588" i="27"/>
  <c r="BF2591" i="27"/>
  <c r="BG321" i="26" s="1"/>
  <c r="BH1284" i="27"/>
  <c r="BG1287" i="27"/>
  <c r="BH299" i="26" s="1"/>
  <c r="BF399" i="26"/>
  <c r="DQ399" i="26"/>
  <c r="BH396" i="27"/>
  <c r="BG400" i="27"/>
  <c r="BH284" i="26" s="1"/>
  <c r="BE352" i="26"/>
  <c r="DP352" i="26"/>
  <c r="BE379" i="26"/>
  <c r="DP379" i="26"/>
  <c r="BE378" i="26"/>
  <c r="DP378" i="26"/>
  <c r="BE398" i="26"/>
  <c r="DP398" i="26"/>
  <c r="DQ387" i="26"/>
  <c r="BF387" i="26"/>
  <c r="DQ386" i="26"/>
  <c r="BF386" i="26"/>
  <c r="DP376" i="26"/>
  <c r="BE376" i="26"/>
  <c r="BH753" i="27"/>
  <c r="BG756" i="27"/>
  <c r="BH290" i="26" s="1"/>
  <c r="BG1758" i="27"/>
  <c r="BF1761" i="27"/>
  <c r="BG307" i="26" s="1"/>
  <c r="BF369" i="26" s="1"/>
  <c r="BE342" i="26"/>
  <c r="DP342" i="26"/>
  <c r="BH2055" i="27"/>
  <c r="BG2058" i="27"/>
  <c r="BH312" i="26" s="1"/>
  <c r="BH1522" i="27"/>
  <c r="BG1525" i="27"/>
  <c r="BH303" i="26" s="1"/>
  <c r="DP389" i="26"/>
  <c r="BE389" i="26"/>
  <c r="DP377" i="26"/>
  <c r="BE377" i="26"/>
  <c r="BE350" i="26"/>
  <c r="BE360" i="26"/>
  <c r="DP360" i="26"/>
  <c r="BG692" i="27"/>
  <c r="BF695" i="27"/>
  <c r="BG289" i="26" s="1"/>
  <c r="BG2291" i="27"/>
  <c r="BF2294" i="27"/>
  <c r="BG316" i="26" s="1"/>
  <c r="BG3416" i="27"/>
  <c r="BF3419" i="27"/>
  <c r="BG335" i="26" s="1"/>
  <c r="BG2768" i="27"/>
  <c r="BH324" i="26" s="1"/>
  <c r="BH2765" i="27"/>
  <c r="BH574" i="27"/>
  <c r="BG577" i="27"/>
  <c r="BH287" i="26" s="1"/>
  <c r="DP354" i="26"/>
  <c r="BE354" i="26"/>
  <c r="BH989" i="27"/>
  <c r="BG992" i="27"/>
  <c r="BH294" i="26" s="1"/>
  <c r="BH2706" i="27"/>
  <c r="BG2709" i="27"/>
  <c r="BH323" i="26" s="1"/>
  <c r="BG2114" i="27"/>
  <c r="BF2117" i="27"/>
  <c r="BG313" i="26" s="1"/>
  <c r="BF375" i="26" s="1"/>
  <c r="BF394" i="26"/>
  <c r="BG102" i="27"/>
  <c r="BF105" i="27"/>
  <c r="BG279" i="26" s="1"/>
  <c r="DQ366" i="26" l="1"/>
  <c r="BF366" i="26"/>
  <c r="BF373" i="26"/>
  <c r="BF388" i="26"/>
  <c r="DQ374" i="26"/>
  <c r="DQ357" i="26"/>
  <c r="BF385" i="26"/>
  <c r="BF357" i="26"/>
  <c r="BF401" i="26"/>
  <c r="DQ401" i="26"/>
  <c r="BF343" i="26"/>
  <c r="BF344" i="26"/>
  <c r="BF345" i="26"/>
  <c r="DQ345" i="26"/>
  <c r="BI2942" i="27"/>
  <c r="BH2945" i="27"/>
  <c r="BI327" i="26" s="1"/>
  <c r="DQ353" i="26"/>
  <c r="BH278" i="27"/>
  <c r="BG282" i="27"/>
  <c r="BH282" i="26" s="1"/>
  <c r="BG344" i="26" s="1"/>
  <c r="DQ373" i="26"/>
  <c r="DQ348" i="26"/>
  <c r="DQ347" i="26"/>
  <c r="BI1817" i="27"/>
  <c r="BH1820" i="27"/>
  <c r="BI308" i="26" s="1"/>
  <c r="DQ392" i="26"/>
  <c r="BF395" i="26"/>
  <c r="DQ395" i="26"/>
  <c r="BF347" i="26"/>
  <c r="BF348" i="26"/>
  <c r="BF356" i="26"/>
  <c r="DQ355" i="26"/>
  <c r="BG164" i="27"/>
  <c r="BH280" i="26" s="1"/>
  <c r="DR343" i="26" s="1"/>
  <c r="BH161" i="27"/>
  <c r="BG3063" i="27"/>
  <c r="BH329" i="26" s="1"/>
  <c r="BG392" i="26" s="1"/>
  <c r="BH3060" i="27"/>
  <c r="BI2232" i="27"/>
  <c r="BH2235" i="27"/>
  <c r="BI315" i="26" s="1"/>
  <c r="BI338" i="27"/>
  <c r="BH341" i="27"/>
  <c r="BI283" i="26" s="1"/>
  <c r="BI1345" i="27"/>
  <c r="BH1348" i="27"/>
  <c r="BI300" i="26" s="1"/>
  <c r="DQ358" i="26"/>
  <c r="BH3596" i="27"/>
  <c r="BI338" i="26" s="1"/>
  <c r="BI3593" i="27"/>
  <c r="BH930" i="27"/>
  <c r="BG933" i="27"/>
  <c r="BH293" i="26" s="1"/>
  <c r="BG356" i="26" s="1"/>
  <c r="BG2412" i="27"/>
  <c r="BH318" i="26" s="1"/>
  <c r="BH2409" i="27"/>
  <c r="BH1048" i="27"/>
  <c r="BG1051" i="27"/>
  <c r="BH295" i="26" s="1"/>
  <c r="BG357" i="26" s="1"/>
  <c r="BI2529" i="27"/>
  <c r="BH2532" i="27"/>
  <c r="BI320" i="26" s="1"/>
  <c r="BI1639" i="27"/>
  <c r="BH1643" i="27"/>
  <c r="BI305" i="26" s="1"/>
  <c r="BH3652" i="27"/>
  <c r="BG3655" i="27"/>
  <c r="BH339" i="26" s="1"/>
  <c r="DR401" i="26" s="1"/>
  <c r="DQ350" i="26"/>
  <c r="BF355" i="26"/>
  <c r="BF380" i="26"/>
  <c r="DQ380" i="26"/>
  <c r="DQ367" i="26"/>
  <c r="BH456" i="27"/>
  <c r="BG459" i="27"/>
  <c r="BH285" i="26" s="1"/>
  <c r="BG348" i="26" s="1"/>
  <c r="BH1996" i="27"/>
  <c r="BG1999" i="27"/>
  <c r="BH311" i="26" s="1"/>
  <c r="BH1581" i="27"/>
  <c r="BG1584" i="27"/>
  <c r="BH304" i="26" s="1"/>
  <c r="BG366" i="26" s="1"/>
  <c r="BH2647" i="27"/>
  <c r="BG2650" i="27"/>
  <c r="BH322" i="26" s="1"/>
  <c r="BG385" i="26" s="1"/>
  <c r="BH2350" i="27"/>
  <c r="BG2353" i="27"/>
  <c r="BH317" i="26" s="1"/>
  <c r="BF398" i="26"/>
  <c r="DQ398" i="26"/>
  <c r="BH2827" i="27"/>
  <c r="BI325" i="26" s="1"/>
  <c r="BI2824" i="27"/>
  <c r="BF391" i="26"/>
  <c r="DQ391" i="26"/>
  <c r="DQ390" i="26"/>
  <c r="BF390" i="26"/>
  <c r="BG3301" i="27"/>
  <c r="BH333" i="26" s="1"/>
  <c r="BG395" i="26" s="1"/>
  <c r="BH3298" i="27"/>
  <c r="BF382" i="26"/>
  <c r="DQ382" i="26"/>
  <c r="DQ381" i="26"/>
  <c r="BF381" i="26"/>
  <c r="BI220" i="27"/>
  <c r="BH223" i="27"/>
  <c r="BI281" i="26" s="1"/>
  <c r="BG393" i="26"/>
  <c r="DR393" i="26"/>
  <c r="BI1463" i="27"/>
  <c r="BH1466" i="27"/>
  <c r="BI302" i="26" s="1"/>
  <c r="BJ267" i="26"/>
  <c r="BI271" i="26"/>
  <c r="BH812" i="27"/>
  <c r="BG815" i="27"/>
  <c r="BH291" i="26" s="1"/>
  <c r="BG353" i="26" s="1"/>
  <c r="BH2883" i="27"/>
  <c r="BG2886" i="27"/>
  <c r="BH326" i="26" s="1"/>
  <c r="BG388" i="26" s="1"/>
  <c r="BF376" i="26"/>
  <c r="DQ376" i="26"/>
  <c r="DR386" i="26"/>
  <c r="BG386" i="26"/>
  <c r="BI989" i="27"/>
  <c r="BH992" i="27"/>
  <c r="BI294" i="26" s="1"/>
  <c r="BH3416" i="27"/>
  <c r="BG3419" i="27"/>
  <c r="BH335" i="26" s="1"/>
  <c r="DQ375" i="26"/>
  <c r="BH2588" i="27"/>
  <c r="BG2591" i="27"/>
  <c r="BH321" i="26" s="1"/>
  <c r="BH3001" i="27"/>
  <c r="BG3004" i="27"/>
  <c r="BH328" i="26" s="1"/>
  <c r="DQ351" i="26"/>
  <c r="BF351" i="26"/>
  <c r="BH2468" i="27"/>
  <c r="BG2471" i="27"/>
  <c r="BH319" i="26" s="1"/>
  <c r="BG361" i="26"/>
  <c r="DR361" i="26"/>
  <c r="BI3121" i="27"/>
  <c r="BH3124" i="27"/>
  <c r="BI330" i="26" s="1"/>
  <c r="BI1937" i="27"/>
  <c r="BH1940" i="27"/>
  <c r="BI310" i="26" s="1"/>
  <c r="BH3537" i="27"/>
  <c r="BI337" i="26" s="1"/>
  <c r="BI3534" i="27"/>
  <c r="DR394" i="26"/>
  <c r="BF360" i="26"/>
  <c r="DQ360" i="26"/>
  <c r="BF377" i="26"/>
  <c r="DQ377" i="26"/>
  <c r="BF384" i="26"/>
  <c r="DQ384" i="26"/>
  <c r="DQ383" i="26"/>
  <c r="BF383" i="26"/>
  <c r="BH2114" i="27"/>
  <c r="BG2117" i="27"/>
  <c r="BH313" i="26" s="1"/>
  <c r="BG375" i="26" s="1"/>
  <c r="BI2706" i="27"/>
  <c r="BH2709" i="27"/>
  <c r="BI323" i="26" s="1"/>
  <c r="BI574" i="27"/>
  <c r="BH577" i="27"/>
  <c r="BI287" i="26" s="1"/>
  <c r="BI2765" i="27"/>
  <c r="BH2768" i="27"/>
  <c r="BI324" i="26" s="1"/>
  <c r="BF379" i="26"/>
  <c r="DQ379" i="26"/>
  <c r="DQ378" i="26"/>
  <c r="BF378" i="26"/>
  <c r="BF352" i="26"/>
  <c r="DQ352" i="26"/>
  <c r="BI2055" i="27"/>
  <c r="BH2058" i="27"/>
  <c r="BI312" i="26" s="1"/>
  <c r="BI753" i="27"/>
  <c r="BH756" i="27"/>
  <c r="BI290" i="26" s="1"/>
  <c r="DR346" i="26"/>
  <c r="BG346" i="26"/>
  <c r="BG362" i="26"/>
  <c r="DR362" i="26"/>
  <c r="BI3239" i="27"/>
  <c r="BH3242" i="27"/>
  <c r="BI332" i="26" s="1"/>
  <c r="BH394" i="26" s="1"/>
  <c r="BG349" i="26"/>
  <c r="DR349" i="26"/>
  <c r="BJ3180" i="27"/>
  <c r="BJ3183" i="27" s="1"/>
  <c r="BK331" i="26" s="1"/>
  <c r="BI3183" i="27"/>
  <c r="BJ331" i="26" s="1"/>
  <c r="BI1107" i="27"/>
  <c r="BH1110" i="27"/>
  <c r="BI296" i="26" s="1"/>
  <c r="BH633" i="27"/>
  <c r="BG636" i="27"/>
  <c r="BH288" i="26" s="1"/>
  <c r="DR350" i="26" s="1"/>
  <c r="BG372" i="26"/>
  <c r="DR372" i="26"/>
  <c r="BG371" i="26"/>
  <c r="DR371" i="26"/>
  <c r="BG368" i="26"/>
  <c r="DR368" i="26"/>
  <c r="BI1225" i="27"/>
  <c r="BH1228" i="27"/>
  <c r="BI298" i="26" s="1"/>
  <c r="BG364" i="26"/>
  <c r="DR364" i="26"/>
  <c r="BG363" i="26"/>
  <c r="DR363" i="26"/>
  <c r="BG399" i="26"/>
  <c r="DR399" i="26"/>
  <c r="BF397" i="26"/>
  <c r="DQ397" i="26"/>
  <c r="DR400" i="26"/>
  <c r="BG400" i="26"/>
  <c r="BG394" i="26"/>
  <c r="BH1166" i="27"/>
  <c r="BG1169" i="27"/>
  <c r="BH297" i="26" s="1"/>
  <c r="BG359" i="26" s="1"/>
  <c r="BI871" i="27"/>
  <c r="BH874" i="27"/>
  <c r="BI292" i="26" s="1"/>
  <c r="BH2173" i="27"/>
  <c r="BG2176" i="27"/>
  <c r="BH314" i="26" s="1"/>
  <c r="BH102" i="27"/>
  <c r="BG105" i="27"/>
  <c r="BH279" i="26" s="1"/>
  <c r="BH1758" i="27"/>
  <c r="BG1761" i="27"/>
  <c r="BH307" i="26" s="1"/>
  <c r="BG369" i="26" s="1"/>
  <c r="BF342" i="26"/>
  <c r="DQ342" i="26"/>
  <c r="BG387" i="26"/>
  <c r="DR387" i="26"/>
  <c r="BH2291" i="27"/>
  <c r="BG2294" i="27"/>
  <c r="BH316" i="26" s="1"/>
  <c r="BH692" i="27"/>
  <c r="BG695" i="27"/>
  <c r="BH289" i="26" s="1"/>
  <c r="BI1522" i="27"/>
  <c r="BH1525" i="27"/>
  <c r="BI303" i="26" s="1"/>
  <c r="BF403" i="26"/>
  <c r="BF404" i="26"/>
  <c r="BF370" i="26"/>
  <c r="DQ370" i="26"/>
  <c r="BI396" i="27"/>
  <c r="BH400" i="27"/>
  <c r="BI284" i="26" s="1"/>
  <c r="BI1284" i="27"/>
  <c r="BH1287" i="27"/>
  <c r="BI299" i="26" s="1"/>
  <c r="BI515" i="27"/>
  <c r="BH518" i="27"/>
  <c r="BI286" i="26" s="1"/>
  <c r="DQ396" i="26"/>
  <c r="BF396" i="26"/>
  <c r="BI1876" i="27"/>
  <c r="BH1879" i="27"/>
  <c r="BI309" i="26" s="1"/>
  <c r="BI1699" i="27"/>
  <c r="BH1702" i="27"/>
  <c r="BI306" i="26" s="1"/>
  <c r="BI1403" i="27"/>
  <c r="BH1407" i="27"/>
  <c r="BI301" i="26" s="1"/>
  <c r="BH3478" i="27"/>
  <c r="BI336" i="26" s="1"/>
  <c r="BI3475" i="27"/>
  <c r="BH3357" i="27"/>
  <c r="BG3360" i="27"/>
  <c r="BH334" i="26" s="1"/>
  <c r="BG365" i="26"/>
  <c r="DR365" i="26"/>
  <c r="BF354" i="26"/>
  <c r="DQ354" i="26"/>
  <c r="BF359" i="26"/>
  <c r="DQ369" i="26"/>
  <c r="BF389" i="26"/>
  <c r="DQ389" i="26"/>
  <c r="DR347" i="26" l="1"/>
  <c r="DR344" i="26"/>
  <c r="DR395" i="26"/>
  <c r="DR358" i="26"/>
  <c r="BG343" i="26"/>
  <c r="DR366" i="26"/>
  <c r="DR355" i="26"/>
  <c r="DR357" i="26"/>
  <c r="BG358" i="26"/>
  <c r="DR392" i="26"/>
  <c r="BG347" i="26"/>
  <c r="DR348" i="26"/>
  <c r="BG345" i="26"/>
  <c r="DR345" i="26"/>
  <c r="BJ2942" i="27"/>
  <c r="BJ2945" i="27" s="1"/>
  <c r="BK327" i="26" s="1"/>
  <c r="BI2945" i="27"/>
  <c r="BJ327" i="26" s="1"/>
  <c r="BI278" i="27"/>
  <c r="BH282" i="27"/>
  <c r="BI282" i="26" s="1"/>
  <c r="DS345" i="26" s="1"/>
  <c r="DR353" i="26"/>
  <c r="BH164" i="27"/>
  <c r="BI280" i="26" s="1"/>
  <c r="DS343" i="26" s="1"/>
  <c r="BI161" i="27"/>
  <c r="BG373" i="26"/>
  <c r="DR373" i="26"/>
  <c r="DR374" i="26"/>
  <c r="BG374" i="26"/>
  <c r="BG355" i="26"/>
  <c r="DR385" i="26"/>
  <c r="DR356" i="26"/>
  <c r="BI1820" i="27"/>
  <c r="BJ308" i="26" s="1"/>
  <c r="BJ1817" i="27"/>
  <c r="BJ1820" i="27" s="1"/>
  <c r="BK308" i="26" s="1"/>
  <c r="BI2647" i="27"/>
  <c r="BH2650" i="27"/>
  <c r="BI322" i="26" s="1"/>
  <c r="DS385" i="26" s="1"/>
  <c r="BI1581" i="27"/>
  <c r="BH1584" i="27"/>
  <c r="BI304" i="26" s="1"/>
  <c r="DS366" i="26" s="1"/>
  <c r="BI3652" i="27"/>
  <c r="BH3655" i="27"/>
  <c r="BI339" i="26" s="1"/>
  <c r="BH401" i="26" s="1"/>
  <c r="BI930" i="27"/>
  <c r="BH933" i="27"/>
  <c r="BI293" i="26" s="1"/>
  <c r="DS355" i="26" s="1"/>
  <c r="BJ338" i="27"/>
  <c r="BJ341" i="27" s="1"/>
  <c r="BK283" i="26" s="1"/>
  <c r="BI341" i="27"/>
  <c r="BJ283" i="26" s="1"/>
  <c r="BI2235" i="27"/>
  <c r="BJ315" i="26" s="1"/>
  <c r="BJ2232" i="27"/>
  <c r="BJ2235" i="27" s="1"/>
  <c r="BK315" i="26" s="1"/>
  <c r="DR380" i="26"/>
  <c r="BG380" i="26"/>
  <c r="BI3596" i="27"/>
  <c r="BJ338" i="26" s="1"/>
  <c r="BJ3593" i="27"/>
  <c r="BJ3596" i="27" s="1"/>
  <c r="BK338" i="26" s="1"/>
  <c r="BG401" i="26"/>
  <c r="BI2350" i="27"/>
  <c r="BH2353" i="27"/>
  <c r="BI317" i="26" s="1"/>
  <c r="BI1996" i="27"/>
  <c r="BH1999" i="27"/>
  <c r="BI311" i="26" s="1"/>
  <c r="BH374" i="26" s="1"/>
  <c r="BJ1639" i="27"/>
  <c r="BJ1643" i="27" s="1"/>
  <c r="BK305" i="26" s="1"/>
  <c r="BI1643" i="27"/>
  <c r="BJ305" i="26" s="1"/>
  <c r="BJ2529" i="27"/>
  <c r="BJ2532" i="27" s="1"/>
  <c r="BK320" i="26" s="1"/>
  <c r="BI2532" i="27"/>
  <c r="BJ320" i="26" s="1"/>
  <c r="BI1048" i="27"/>
  <c r="BH1051" i="27"/>
  <c r="BI295" i="26" s="1"/>
  <c r="BH358" i="26" s="1"/>
  <c r="BJ1345" i="27"/>
  <c r="BJ1348" i="27" s="1"/>
  <c r="BK300" i="26" s="1"/>
  <c r="BI1348" i="27"/>
  <c r="BJ300" i="26" s="1"/>
  <c r="DR369" i="26"/>
  <c r="BG367" i="26"/>
  <c r="DR367" i="26"/>
  <c r="BI456" i="27"/>
  <c r="BH459" i="27"/>
  <c r="BI285" i="26" s="1"/>
  <c r="BH347" i="26" s="1"/>
  <c r="BH2412" i="27"/>
  <c r="BI318" i="26" s="1"/>
  <c r="BI2409" i="27"/>
  <c r="BH3063" i="27"/>
  <c r="BI329" i="26" s="1"/>
  <c r="DS392" i="26" s="1"/>
  <c r="BI3060" i="27"/>
  <c r="DS399" i="26"/>
  <c r="BH399" i="26"/>
  <c r="DS346" i="26"/>
  <c r="BH346" i="26"/>
  <c r="BI1758" i="27"/>
  <c r="BH1761" i="27"/>
  <c r="BI307" i="26" s="1"/>
  <c r="BH369" i="26" s="1"/>
  <c r="BG377" i="26"/>
  <c r="DR377" i="26"/>
  <c r="DS386" i="26"/>
  <c r="BH386" i="26"/>
  <c r="BH372" i="26"/>
  <c r="DS371" i="26"/>
  <c r="BH371" i="26"/>
  <c r="DS372" i="26"/>
  <c r="BJ396" i="27"/>
  <c r="BJ400" i="27" s="1"/>
  <c r="BK284" i="26" s="1"/>
  <c r="BI400" i="27"/>
  <c r="BJ284" i="26" s="1"/>
  <c r="BG352" i="26"/>
  <c r="DR352" i="26"/>
  <c r="BG403" i="26"/>
  <c r="BG404" i="26"/>
  <c r="BI2173" i="27"/>
  <c r="BH2176" i="27"/>
  <c r="BI314" i="26" s="1"/>
  <c r="BH361" i="26"/>
  <c r="DS361" i="26"/>
  <c r="BJ574" i="27"/>
  <c r="BJ577" i="27" s="1"/>
  <c r="BK287" i="26" s="1"/>
  <c r="BI577" i="27"/>
  <c r="BJ287" i="26" s="1"/>
  <c r="BJ2706" i="27"/>
  <c r="BJ2709" i="27" s="1"/>
  <c r="BK323" i="26" s="1"/>
  <c r="BI2709" i="27"/>
  <c r="BJ323" i="26" s="1"/>
  <c r="BH400" i="26"/>
  <c r="DS400" i="26"/>
  <c r="BJ3121" i="27"/>
  <c r="BJ3124" i="27" s="1"/>
  <c r="BK330" i="26" s="1"/>
  <c r="BI3124" i="27"/>
  <c r="BJ330" i="26" s="1"/>
  <c r="BJ989" i="27"/>
  <c r="BJ992" i="27" s="1"/>
  <c r="BK294" i="26" s="1"/>
  <c r="BI992" i="27"/>
  <c r="BJ294" i="26" s="1"/>
  <c r="BI2883" i="27"/>
  <c r="BH2886" i="27"/>
  <c r="BI326" i="26" s="1"/>
  <c r="DS388" i="26" s="1"/>
  <c r="BK267" i="26"/>
  <c r="BK271" i="26" s="1"/>
  <c r="BJ271" i="26"/>
  <c r="BJ220" i="27"/>
  <c r="BJ223" i="27" s="1"/>
  <c r="BK281" i="26" s="1"/>
  <c r="BI223" i="27"/>
  <c r="BJ281" i="26" s="1"/>
  <c r="BG396" i="26"/>
  <c r="DR396" i="26"/>
  <c r="BJ1699" i="27"/>
  <c r="BJ1702" i="27" s="1"/>
  <c r="BK306" i="26" s="1"/>
  <c r="BI1702" i="27"/>
  <c r="BJ306" i="26" s="1"/>
  <c r="BJ515" i="27"/>
  <c r="BJ518" i="27" s="1"/>
  <c r="BK286" i="26" s="1"/>
  <c r="BI518" i="27"/>
  <c r="BJ286" i="26" s="1"/>
  <c r="BI2291" i="27"/>
  <c r="BH2294" i="27"/>
  <c r="BI316" i="26" s="1"/>
  <c r="BI2058" i="27"/>
  <c r="BJ312" i="26" s="1"/>
  <c r="BJ2055" i="27"/>
  <c r="BJ2058" i="27" s="1"/>
  <c r="BK312" i="26" s="1"/>
  <c r="BI2468" i="27"/>
  <c r="BH2471" i="27"/>
  <c r="BI319" i="26" s="1"/>
  <c r="BI3001" i="27"/>
  <c r="BH3004" i="27"/>
  <c r="BI328" i="26" s="1"/>
  <c r="BG389" i="26"/>
  <c r="DR389" i="26"/>
  <c r="BG397" i="26"/>
  <c r="DR397" i="26"/>
  <c r="BJ1876" i="27"/>
  <c r="BJ1879" i="27" s="1"/>
  <c r="BK309" i="26" s="1"/>
  <c r="BI1879" i="27"/>
  <c r="BJ309" i="26" s="1"/>
  <c r="BH362" i="26"/>
  <c r="DS362" i="26"/>
  <c r="BI692" i="27"/>
  <c r="BH695" i="27"/>
  <c r="BI289" i="26" s="1"/>
  <c r="DR342" i="26"/>
  <c r="BG342" i="26"/>
  <c r="BG360" i="26"/>
  <c r="DR360" i="26"/>
  <c r="BJ1225" i="27"/>
  <c r="BJ1228" i="27" s="1"/>
  <c r="BK298" i="26" s="1"/>
  <c r="BI1228" i="27"/>
  <c r="BJ298" i="26" s="1"/>
  <c r="BJ1107" i="27"/>
  <c r="BJ1110" i="27" s="1"/>
  <c r="BK296" i="26" s="1"/>
  <c r="BI1110" i="27"/>
  <c r="BJ296" i="26" s="1"/>
  <c r="BJ753" i="27"/>
  <c r="BJ756" i="27" s="1"/>
  <c r="BK290" i="26" s="1"/>
  <c r="BI756" i="27"/>
  <c r="BJ290" i="26" s="1"/>
  <c r="DS387" i="26"/>
  <c r="BH387" i="26"/>
  <c r="BG376" i="26"/>
  <c r="DR376" i="26"/>
  <c r="DR359" i="26"/>
  <c r="DR384" i="26"/>
  <c r="BG384" i="26"/>
  <c r="BG383" i="26"/>
  <c r="DR383" i="26"/>
  <c r="DR398" i="26"/>
  <c r="BG398" i="26"/>
  <c r="DR354" i="26"/>
  <c r="BG354" i="26"/>
  <c r="BH365" i="26"/>
  <c r="DS365" i="26"/>
  <c r="BJ2824" i="27"/>
  <c r="BJ2827" i="27" s="1"/>
  <c r="BK325" i="26" s="1"/>
  <c r="BI2827" i="27"/>
  <c r="BJ325" i="26" s="1"/>
  <c r="BJ1403" i="27"/>
  <c r="BJ1407" i="27" s="1"/>
  <c r="BK301" i="26" s="1"/>
  <c r="BI1407" i="27"/>
  <c r="BJ301" i="26" s="1"/>
  <c r="BI633" i="27"/>
  <c r="BH636" i="27"/>
  <c r="BI288" i="26" s="1"/>
  <c r="BH350" i="26" s="1"/>
  <c r="BJ3534" i="27"/>
  <c r="BJ3537" i="27" s="1"/>
  <c r="BK337" i="26" s="1"/>
  <c r="BI3537" i="27"/>
  <c r="BJ337" i="26" s="1"/>
  <c r="BJ1937" i="27"/>
  <c r="BJ1940" i="27" s="1"/>
  <c r="BK310" i="26" s="1"/>
  <c r="BI1940" i="27"/>
  <c r="BJ310" i="26" s="1"/>
  <c r="BH393" i="26"/>
  <c r="DS393" i="26"/>
  <c r="BI3298" i="27"/>
  <c r="BH3301" i="27"/>
  <c r="BI333" i="26" s="1"/>
  <c r="BI3357" i="27"/>
  <c r="BH3360" i="27"/>
  <c r="BI334" i="26" s="1"/>
  <c r="BJ3475" i="27"/>
  <c r="BJ3478" i="27" s="1"/>
  <c r="BK336" i="26" s="1"/>
  <c r="BI3478" i="27"/>
  <c r="BJ336" i="26" s="1"/>
  <c r="DS364" i="26"/>
  <c r="BH364" i="26"/>
  <c r="DS363" i="26"/>
  <c r="BH363" i="26"/>
  <c r="BH368" i="26"/>
  <c r="DS368" i="26"/>
  <c r="BH349" i="26"/>
  <c r="DS349" i="26"/>
  <c r="DR388" i="26"/>
  <c r="BJ1284" i="27"/>
  <c r="BJ1287" i="27" s="1"/>
  <c r="BK299" i="26" s="1"/>
  <c r="BI1287" i="27"/>
  <c r="BJ299" i="26" s="1"/>
  <c r="BJ1522" i="27"/>
  <c r="BJ1525" i="27" s="1"/>
  <c r="BK303" i="26" s="1"/>
  <c r="BI1525" i="27"/>
  <c r="BJ303" i="26" s="1"/>
  <c r="DR379" i="26"/>
  <c r="BG379" i="26"/>
  <c r="BG378" i="26"/>
  <c r="DR378" i="26"/>
  <c r="BG370" i="26"/>
  <c r="DR370" i="26"/>
  <c r="BI102" i="27"/>
  <c r="BH105" i="27"/>
  <c r="BI279" i="26" s="1"/>
  <c r="BJ871" i="27"/>
  <c r="BJ874" i="27" s="1"/>
  <c r="BK292" i="26" s="1"/>
  <c r="BI874" i="27"/>
  <c r="BJ292" i="26" s="1"/>
  <c r="BI1166" i="27"/>
  <c r="BH1169" i="27"/>
  <c r="BI297" i="26" s="1"/>
  <c r="BH359" i="26" s="1"/>
  <c r="BG351" i="26"/>
  <c r="DR351" i="26"/>
  <c r="BI3242" i="27"/>
  <c r="BJ332" i="26" s="1"/>
  <c r="DT394" i="26" s="1"/>
  <c r="BJ3239" i="27"/>
  <c r="BJ3242" i="27" s="1"/>
  <c r="BK332" i="26" s="1"/>
  <c r="BJ394" i="26" s="1"/>
  <c r="BI2768" i="27"/>
  <c r="BJ324" i="26" s="1"/>
  <c r="BJ2765" i="27"/>
  <c r="BJ2768" i="27" s="1"/>
  <c r="BK324" i="26" s="1"/>
  <c r="BI2114" i="27"/>
  <c r="BH2117" i="27"/>
  <c r="BI313" i="26" s="1"/>
  <c r="BG382" i="26"/>
  <c r="DR382" i="26"/>
  <c r="DR381" i="26"/>
  <c r="BG381" i="26"/>
  <c r="DS394" i="26"/>
  <c r="BG391" i="26"/>
  <c r="DR391" i="26"/>
  <c r="DR390" i="26"/>
  <c r="BG390" i="26"/>
  <c r="BI2588" i="27"/>
  <c r="BH2591" i="27"/>
  <c r="BI321" i="26" s="1"/>
  <c r="DR375" i="26"/>
  <c r="BH3419" i="27"/>
  <c r="BI335" i="26" s="1"/>
  <c r="BI3416" i="27"/>
  <c r="BG350" i="26"/>
  <c r="BI812" i="27"/>
  <c r="BH815" i="27"/>
  <c r="BI291" i="26" s="1"/>
  <c r="BH353" i="26" s="1"/>
  <c r="BJ1463" i="27"/>
  <c r="BJ1466" i="27" s="1"/>
  <c r="BK302" i="26" s="1"/>
  <c r="BI1466" i="27"/>
  <c r="BJ302" i="26" s="1"/>
  <c r="BH392" i="26" l="1"/>
  <c r="BH366" i="26"/>
  <c r="BH344" i="26"/>
  <c r="BH356" i="26"/>
  <c r="DS374" i="26"/>
  <c r="DS369" i="26"/>
  <c r="DS357" i="26"/>
  <c r="DS358" i="26"/>
  <c r="BH343" i="26"/>
  <c r="BH345" i="26"/>
  <c r="DS373" i="26"/>
  <c r="BH355" i="26"/>
  <c r="DS344" i="26"/>
  <c r="BJ278" i="27"/>
  <c r="BJ282" i="27" s="1"/>
  <c r="BK282" i="26" s="1"/>
  <c r="BI282" i="27"/>
  <c r="BJ282" i="26" s="1"/>
  <c r="BI345" i="26" s="1"/>
  <c r="BH357" i="26"/>
  <c r="BH388" i="26"/>
  <c r="BH373" i="26"/>
  <c r="DS356" i="26"/>
  <c r="BH385" i="26"/>
  <c r="DS347" i="26"/>
  <c r="DS401" i="26"/>
  <c r="DS348" i="26"/>
  <c r="BH348" i="26"/>
  <c r="BJ161" i="27"/>
  <c r="BJ164" i="27" s="1"/>
  <c r="BK280" i="26" s="1"/>
  <c r="BI164" i="27"/>
  <c r="BJ280" i="26" s="1"/>
  <c r="BI343" i="26" s="1"/>
  <c r="BJ456" i="27"/>
  <c r="BJ459" i="27" s="1"/>
  <c r="BK285" i="26" s="1"/>
  <c r="BJ347" i="26" s="1"/>
  <c r="BI459" i="27"/>
  <c r="BJ285" i="26" s="1"/>
  <c r="DT348" i="26" s="1"/>
  <c r="BJ1581" i="27"/>
  <c r="BJ1584" i="27" s="1"/>
  <c r="BK304" i="26" s="1"/>
  <c r="BJ366" i="26" s="1"/>
  <c r="BI1584" i="27"/>
  <c r="BJ304" i="26" s="1"/>
  <c r="BI366" i="26" s="1"/>
  <c r="BI3063" i="27"/>
  <c r="BJ329" i="26" s="1"/>
  <c r="DT392" i="26" s="1"/>
  <c r="BJ3060" i="27"/>
  <c r="BJ3063" i="27" s="1"/>
  <c r="BK329" i="26" s="1"/>
  <c r="BJ392" i="26" s="1"/>
  <c r="BJ1048" i="27"/>
  <c r="BJ1051" i="27" s="1"/>
  <c r="BK295" i="26" s="1"/>
  <c r="BJ357" i="26" s="1"/>
  <c r="BI1051" i="27"/>
  <c r="BJ295" i="26" s="1"/>
  <c r="DT357" i="26" s="1"/>
  <c r="BJ1996" i="27"/>
  <c r="BJ1999" i="27" s="1"/>
  <c r="BK311" i="26" s="1"/>
  <c r="BJ374" i="26" s="1"/>
  <c r="BI1999" i="27"/>
  <c r="BJ311" i="26" s="1"/>
  <c r="BI373" i="26" s="1"/>
  <c r="BJ3652" i="27"/>
  <c r="BJ3655" i="27" s="1"/>
  <c r="BK339" i="26" s="1"/>
  <c r="BJ401" i="26" s="1"/>
  <c r="BI3655" i="27"/>
  <c r="BJ339" i="26" s="1"/>
  <c r="DT401" i="26" s="1"/>
  <c r="BH380" i="26"/>
  <c r="DS380" i="26"/>
  <c r="BJ2647" i="27"/>
  <c r="BJ2650" i="27" s="1"/>
  <c r="BK322" i="26" s="1"/>
  <c r="BJ385" i="26" s="1"/>
  <c r="BI2650" i="27"/>
  <c r="BJ322" i="26" s="1"/>
  <c r="BJ2409" i="27"/>
  <c r="BJ2412" i="27" s="1"/>
  <c r="BK318" i="26" s="1"/>
  <c r="BI2412" i="27"/>
  <c r="BJ318" i="26" s="1"/>
  <c r="BJ2350" i="27"/>
  <c r="BJ2353" i="27" s="1"/>
  <c r="BK317" i="26" s="1"/>
  <c r="BI2353" i="27"/>
  <c r="BJ317" i="26" s="1"/>
  <c r="BJ930" i="27"/>
  <c r="BJ933" i="27" s="1"/>
  <c r="BK293" i="26" s="1"/>
  <c r="BJ355" i="26" s="1"/>
  <c r="BI933" i="27"/>
  <c r="BJ293" i="26" s="1"/>
  <c r="DT355" i="26" s="1"/>
  <c r="DS367" i="26"/>
  <c r="BH367" i="26"/>
  <c r="BI3301" i="27"/>
  <c r="BJ333" i="26" s="1"/>
  <c r="BI395" i="26" s="1"/>
  <c r="BJ3298" i="27"/>
  <c r="BJ3301" i="27" s="1"/>
  <c r="BK333" i="26" s="1"/>
  <c r="BJ395" i="26" s="1"/>
  <c r="BH351" i="26"/>
  <c r="DS351" i="26"/>
  <c r="BI364" i="26"/>
  <c r="DT364" i="26"/>
  <c r="BI363" i="26"/>
  <c r="DT363" i="26"/>
  <c r="BJ361" i="26"/>
  <c r="BJ692" i="27"/>
  <c r="BJ695" i="27" s="1"/>
  <c r="BK289" i="26" s="1"/>
  <c r="BI695" i="27"/>
  <c r="BJ289" i="26" s="1"/>
  <c r="BH382" i="26"/>
  <c r="DS382" i="26"/>
  <c r="BH381" i="26"/>
  <c r="DS381" i="26"/>
  <c r="DS350" i="26"/>
  <c r="BH379" i="26"/>
  <c r="DS379" i="26"/>
  <c r="BH378" i="26"/>
  <c r="DS378" i="26"/>
  <c r="BI349" i="26"/>
  <c r="DT349" i="26"/>
  <c r="DT393" i="26"/>
  <c r="BI393" i="26"/>
  <c r="BH377" i="26"/>
  <c r="DS377" i="26"/>
  <c r="DS396" i="26"/>
  <c r="BH396" i="26"/>
  <c r="BI344" i="26"/>
  <c r="BH398" i="26"/>
  <c r="DS398" i="26"/>
  <c r="BJ362" i="26"/>
  <c r="BJ387" i="26"/>
  <c r="BH342" i="26"/>
  <c r="DS342" i="26"/>
  <c r="BH395" i="26"/>
  <c r="BH404" i="26"/>
  <c r="BH403" i="26"/>
  <c r="BI372" i="26"/>
  <c r="DT372" i="26"/>
  <c r="BI371" i="26"/>
  <c r="DT371" i="26"/>
  <c r="BJ2468" i="27"/>
  <c r="BJ2471" i="27" s="1"/>
  <c r="BK319" i="26" s="1"/>
  <c r="BI2471" i="27"/>
  <c r="BJ319" i="26" s="1"/>
  <c r="BJ2291" i="27"/>
  <c r="BJ2294" i="27" s="1"/>
  <c r="BK316" i="26" s="1"/>
  <c r="BI2294" i="27"/>
  <c r="BJ316" i="26" s="1"/>
  <c r="BJ349" i="26"/>
  <c r="BH389" i="26"/>
  <c r="DS389" i="26"/>
  <c r="BJ393" i="26"/>
  <c r="DT386" i="26"/>
  <c r="BI386" i="26"/>
  <c r="BJ2173" i="27"/>
  <c r="BJ2176" i="27" s="1"/>
  <c r="BK314" i="26" s="1"/>
  <c r="BI2176" i="27"/>
  <c r="BJ314" i="26" s="1"/>
  <c r="DS370" i="26"/>
  <c r="BH370" i="26"/>
  <c r="BH354" i="26"/>
  <c r="DS354" i="26"/>
  <c r="BJ3416" i="27"/>
  <c r="BJ3419" i="27" s="1"/>
  <c r="BK335" i="26" s="1"/>
  <c r="BI3419" i="27"/>
  <c r="BJ335" i="26" s="1"/>
  <c r="BJ2588" i="27"/>
  <c r="BJ2591" i="27" s="1"/>
  <c r="BK321" i="26" s="1"/>
  <c r="BI2591" i="27"/>
  <c r="BJ321" i="26" s="1"/>
  <c r="DS376" i="26"/>
  <c r="BH376" i="26"/>
  <c r="BH375" i="26"/>
  <c r="BH360" i="26"/>
  <c r="DS360" i="26"/>
  <c r="DT362" i="26"/>
  <c r="BI362" i="26"/>
  <c r="BJ399" i="26"/>
  <c r="BI3360" i="27"/>
  <c r="BJ334" i="26" s="1"/>
  <c r="BJ3357" i="27"/>
  <c r="BJ3360" i="27" s="1"/>
  <c r="BK334" i="26" s="1"/>
  <c r="DT361" i="26"/>
  <c r="BI361" i="26"/>
  <c r="BH352" i="26"/>
  <c r="DS352" i="26"/>
  <c r="BI3004" i="27"/>
  <c r="BJ328" i="26" s="1"/>
  <c r="BJ3001" i="27"/>
  <c r="BJ3004" i="27" s="1"/>
  <c r="BK328" i="26" s="1"/>
  <c r="BJ368" i="26"/>
  <c r="DS353" i="26"/>
  <c r="DS359" i="26"/>
  <c r="BJ346" i="26"/>
  <c r="BJ812" i="27"/>
  <c r="BJ815" i="27" s="1"/>
  <c r="BK291" i="26" s="1"/>
  <c r="BJ353" i="26" s="1"/>
  <c r="BI815" i="27"/>
  <c r="BJ291" i="26" s="1"/>
  <c r="BI353" i="26" s="1"/>
  <c r="BJ2114" i="27"/>
  <c r="BJ2117" i="27" s="1"/>
  <c r="BK313" i="26" s="1"/>
  <c r="BI2117" i="27"/>
  <c r="BJ313" i="26" s="1"/>
  <c r="DT375" i="26" s="1"/>
  <c r="BJ1166" i="27"/>
  <c r="BJ1169" i="27" s="1"/>
  <c r="BK297" i="26" s="1"/>
  <c r="BJ359" i="26" s="1"/>
  <c r="BI1169" i="27"/>
  <c r="BJ297" i="26" s="1"/>
  <c r="BI359" i="26" s="1"/>
  <c r="BI365" i="26"/>
  <c r="DT365" i="26"/>
  <c r="BI400" i="26"/>
  <c r="DT400" i="26"/>
  <c r="BJ633" i="27"/>
  <c r="BJ636" i="27" s="1"/>
  <c r="BK288" i="26" s="1"/>
  <c r="BJ350" i="26" s="1"/>
  <c r="BI636" i="27"/>
  <c r="BJ288" i="26" s="1"/>
  <c r="DT350" i="26" s="1"/>
  <c r="BJ364" i="26"/>
  <c r="BJ363" i="26"/>
  <c r="BJ365" i="26"/>
  <c r="BH384" i="26"/>
  <c r="DS384" i="26"/>
  <c r="DS383" i="26"/>
  <c r="BH383" i="26"/>
  <c r="BI387" i="26"/>
  <c r="DT387" i="26"/>
  <c r="DS375" i="26"/>
  <c r="BI394" i="26"/>
  <c r="BJ102" i="27"/>
  <c r="BJ105" i="27" s="1"/>
  <c r="BK279" i="26" s="1"/>
  <c r="BI105" i="27"/>
  <c r="BJ279" i="26" s="1"/>
  <c r="BI399" i="26"/>
  <c r="DT399" i="26"/>
  <c r="BH397" i="26"/>
  <c r="DS397" i="26"/>
  <c r="BJ400" i="26"/>
  <c r="DS395" i="26"/>
  <c r="BJ372" i="26"/>
  <c r="BJ371" i="26"/>
  <c r="BH391" i="26"/>
  <c r="DS391" i="26"/>
  <c r="DS390" i="26"/>
  <c r="BH390" i="26"/>
  <c r="DT368" i="26"/>
  <c r="BI368" i="26"/>
  <c r="BJ2883" i="27"/>
  <c r="BJ2886" i="27" s="1"/>
  <c r="BK326" i="26" s="1"/>
  <c r="BI2886" i="27"/>
  <c r="BJ326" i="26" s="1"/>
  <c r="BJ386" i="26"/>
  <c r="BI346" i="26"/>
  <c r="DT346" i="26"/>
  <c r="BJ1758" i="27"/>
  <c r="BJ1761" i="27" s="1"/>
  <c r="BK307" i="26" s="1"/>
  <c r="BJ369" i="26" s="1"/>
  <c r="BI1761" i="27"/>
  <c r="BJ307" i="26" s="1"/>
  <c r="BI369" i="26" s="1"/>
  <c r="DT395" i="26" l="1"/>
  <c r="BI358" i="26"/>
  <c r="BI392" i="26"/>
  <c r="BJ348" i="26"/>
  <c r="DT343" i="26"/>
  <c r="DT347" i="26"/>
  <c r="DT366" i="26"/>
  <c r="DT344" i="26"/>
  <c r="BI374" i="26"/>
  <c r="BI356" i="26"/>
  <c r="DT385" i="26"/>
  <c r="BI385" i="26"/>
  <c r="BI357" i="26"/>
  <c r="DT358" i="26"/>
  <c r="BJ345" i="26"/>
  <c r="BJ344" i="26"/>
  <c r="DT345" i="26"/>
  <c r="DT373" i="26"/>
  <c r="DT374" i="26"/>
  <c r="BJ356" i="26"/>
  <c r="BJ373" i="26"/>
  <c r="BI355" i="26"/>
  <c r="BI348" i="26"/>
  <c r="BI347" i="26"/>
  <c r="BJ343" i="26"/>
  <c r="BJ358" i="26"/>
  <c r="DT356" i="26"/>
  <c r="DT359" i="26"/>
  <c r="BI375" i="26"/>
  <c r="BI367" i="26"/>
  <c r="DT367" i="26"/>
  <c r="BI350" i="26"/>
  <c r="BI401" i="26"/>
  <c r="BJ367" i="26"/>
  <c r="BI380" i="26"/>
  <c r="DT380" i="26"/>
  <c r="BJ380" i="26"/>
  <c r="BJ351" i="26"/>
  <c r="BJ389" i="26"/>
  <c r="BJ376" i="26"/>
  <c r="BI391" i="26"/>
  <c r="DT391" i="26"/>
  <c r="BI390" i="26"/>
  <c r="DT390" i="26"/>
  <c r="BJ397" i="26"/>
  <c r="BJ398" i="26"/>
  <c r="DT377" i="26"/>
  <c r="BI377" i="26"/>
  <c r="DT379" i="26"/>
  <c r="BI379" i="26"/>
  <c r="DT378" i="26"/>
  <c r="BI378" i="26"/>
  <c r="DT382" i="26"/>
  <c r="BI382" i="26"/>
  <c r="BI381" i="26"/>
  <c r="DT381" i="26"/>
  <c r="BJ352" i="26"/>
  <c r="DT342" i="26"/>
  <c r="BI342" i="26"/>
  <c r="BI360" i="26"/>
  <c r="DT360" i="26"/>
  <c r="DT354" i="26"/>
  <c r="BI354" i="26"/>
  <c r="BI397" i="26"/>
  <c r="DT397" i="26"/>
  <c r="BI384" i="26"/>
  <c r="DT384" i="26"/>
  <c r="DT383" i="26"/>
  <c r="BI383" i="26"/>
  <c r="BJ377" i="26"/>
  <c r="BJ379" i="26"/>
  <c r="BJ378" i="26"/>
  <c r="BJ382" i="26"/>
  <c r="BJ381" i="26"/>
  <c r="DT353" i="26"/>
  <c r="BI403" i="26"/>
  <c r="BI404" i="26"/>
  <c r="DT370" i="26"/>
  <c r="BI370" i="26"/>
  <c r="BI389" i="26"/>
  <c r="DT389" i="26"/>
  <c r="DT369" i="26"/>
  <c r="BJ342" i="26"/>
  <c r="BI351" i="26"/>
  <c r="DT351" i="26"/>
  <c r="BJ360" i="26"/>
  <c r="BI376" i="26"/>
  <c r="DT376" i="26"/>
  <c r="BJ354" i="26"/>
  <c r="BJ375" i="26"/>
  <c r="BJ384" i="26"/>
  <c r="BJ383" i="26"/>
  <c r="DT388" i="26"/>
  <c r="BJ396" i="26"/>
  <c r="BJ370" i="26"/>
  <c r="BJ388" i="26"/>
  <c r="BJ391" i="26"/>
  <c r="BJ390" i="26"/>
  <c r="DT398" i="26"/>
  <c r="BI398" i="26"/>
  <c r="BI352" i="26"/>
  <c r="DT352" i="26"/>
  <c r="BI388" i="26"/>
  <c r="BI396" i="26"/>
  <c r="DT396" i="26"/>
  <c r="BJ403" i="26" l="1"/>
  <c r="BJ404" i="26"/>
  <c r="BK403" i="26"/>
  <c r="BK404" i="26"/>
  <c r="B61" i="20" l="1"/>
  <c r="B7" i="23"/>
  <c r="B16" i="20"/>
  <c r="B14" i="23"/>
  <c r="B54" i="23"/>
  <c r="B46" i="20" l="1"/>
  <c r="B44" i="23"/>
  <c r="B19" i="20"/>
  <c r="B30" i="20"/>
  <c r="B42" i="23"/>
  <c r="B49" i="20"/>
  <c r="B44" i="20"/>
  <c r="B29" i="20"/>
  <c r="B35" i="23"/>
  <c r="B26" i="20"/>
  <c r="B24" i="20"/>
  <c r="B11" i="20"/>
  <c r="B50" i="23"/>
  <c r="B51" i="20"/>
  <c r="B66" i="20"/>
  <c r="B51" i="23"/>
  <c r="B58" i="20"/>
  <c r="B15" i="23"/>
  <c r="B18" i="23"/>
  <c r="B50" i="20"/>
  <c r="B53" i="20"/>
  <c r="B12" i="20"/>
  <c r="B24" i="23"/>
  <c r="B31" i="23"/>
  <c r="B19" i="23"/>
  <c r="B52" i="20"/>
  <c r="B8" i="20" l="1"/>
  <c r="B60" i="20"/>
  <c r="B49" i="23"/>
  <c r="B21" i="20"/>
  <c r="B28" i="20"/>
  <c r="B32" i="23"/>
  <c r="B34" i="20"/>
  <c r="B37" i="20"/>
  <c r="B19" i="24"/>
  <c r="B13" i="20"/>
  <c r="B52" i="23"/>
  <c r="B40" i="23"/>
  <c r="B26" i="23"/>
  <c r="B41" i="20"/>
  <c r="B18" i="20"/>
  <c r="B54" i="20"/>
  <c r="B43" i="20"/>
  <c r="B57" i="23"/>
  <c r="B12" i="23"/>
  <c r="B10" i="20"/>
  <c r="B34" i="23"/>
  <c r="B61" i="23"/>
  <c r="B39" i="20"/>
  <c r="B36" i="23"/>
  <c r="B22" i="20"/>
  <c r="B17" i="20"/>
  <c r="B47" i="20"/>
  <c r="B45" i="20"/>
  <c r="B57" i="20"/>
  <c r="B63" i="20"/>
  <c r="B46" i="23"/>
  <c r="B59" i="23"/>
  <c r="B13" i="23"/>
  <c r="B10" i="23"/>
  <c r="B53" i="24" l="1"/>
  <c r="B66" i="24"/>
  <c r="B23" i="24"/>
  <c r="B54" i="24"/>
  <c r="B51" i="24"/>
  <c r="B24" i="24"/>
  <c r="B33" i="24"/>
  <c r="B41" i="24"/>
  <c r="B40" i="24"/>
  <c r="B20" i="24"/>
  <c r="B18" i="24"/>
  <c r="B30" i="24"/>
  <c r="B11" i="24"/>
  <c r="B63" i="24" l="1"/>
  <c r="B55" i="24"/>
  <c r="B8" i="24"/>
  <c r="B26" i="24"/>
  <c r="B61" i="24"/>
  <c r="B34" i="24"/>
  <c r="B58" i="24"/>
  <c r="B36" i="24"/>
  <c r="B15" i="24"/>
  <c r="B52" i="24"/>
  <c r="B12" i="24"/>
  <c r="B64" i="24"/>
  <c r="B39" i="24"/>
  <c r="B10" i="24"/>
  <c r="B43" i="24"/>
  <c r="B21" i="24"/>
  <c r="B65" i="24"/>
  <c r="B56" i="24"/>
  <c r="B59" i="24"/>
  <c r="B50" i="24"/>
  <c r="B28" i="24"/>
  <c r="B48" i="21" l="1"/>
  <c r="B25" i="21"/>
  <c r="B46" i="21" l="1"/>
  <c r="B16" i="21"/>
  <c r="B56" i="21"/>
  <c r="B14" i="21"/>
  <c r="B58" i="21"/>
  <c r="B20" i="21"/>
  <c r="B44" i="21"/>
  <c r="B31" i="21"/>
  <c r="B29" i="21"/>
  <c r="B15" i="21"/>
  <c r="B35" i="21"/>
  <c r="B51" i="21"/>
  <c r="B32" i="21" l="1"/>
  <c r="B59" i="21"/>
  <c r="B47" i="21"/>
  <c r="B62" i="21"/>
  <c r="B45" i="21"/>
  <c r="B41" i="21"/>
  <c r="B9" i="21"/>
  <c r="B33" i="21"/>
  <c r="B50" i="21"/>
  <c r="B34" i="21"/>
  <c r="B40" i="21"/>
  <c r="B21" i="21"/>
  <c r="B28" i="21"/>
  <c r="B8" i="21"/>
  <c r="B39" i="21"/>
  <c r="B60" i="21"/>
  <c r="B66" i="21"/>
  <c r="B22" i="21"/>
  <c r="B10" i="21"/>
  <c r="B17" i="21"/>
  <c r="B54" i="21"/>
  <c r="B57" i="21"/>
  <c r="B43" i="21"/>
  <c r="B42" i="21"/>
  <c r="B37" i="21"/>
  <c r="B8" i="22" l="1"/>
  <c r="B18" i="22"/>
  <c r="B42" i="22"/>
  <c r="B10" i="22"/>
  <c r="B54" i="22"/>
  <c r="B40" i="22"/>
  <c r="B36" i="22"/>
  <c r="B19" i="22"/>
  <c r="B47" i="22"/>
  <c r="B43" i="22"/>
  <c r="B63" i="22"/>
  <c r="B14" i="22"/>
  <c r="B46" i="22"/>
  <c r="B22" i="22"/>
  <c r="B25" i="22"/>
  <c r="B50" i="22"/>
  <c r="B13" i="22"/>
  <c r="B58" i="22"/>
  <c r="B39" i="22"/>
  <c r="B15" i="22"/>
  <c r="B16" i="22"/>
  <c r="B29" i="22"/>
  <c r="B60" i="22"/>
  <c r="B28" i="22"/>
  <c r="B32" i="22"/>
  <c r="B62" i="22"/>
  <c r="B51" i="22"/>
  <c r="B34" i="22"/>
  <c r="B53" i="22"/>
  <c r="B57" i="22"/>
  <c r="B55" i="22"/>
  <c r="B7" i="22"/>
  <c r="B37" i="22"/>
  <c r="B41" i="22"/>
  <c r="B38" i="22"/>
  <c r="B9" i="22"/>
  <c r="B48" i="22"/>
  <c r="B30" i="22"/>
  <c r="B64" i="22"/>
  <c r="B49" i="22"/>
  <c r="B33" i="22"/>
  <c r="B52" i="22"/>
  <c r="B23" i="22"/>
  <c r="B12" i="22"/>
  <c r="B27" i="22"/>
  <c r="B31" i="22"/>
  <c r="B26" i="22"/>
  <c r="B59" i="22" l="1"/>
  <c r="B35" i="22"/>
  <c r="B20" i="22"/>
  <c r="B24" i="22"/>
  <c r="B56" i="22"/>
  <c r="B44" i="22"/>
  <c r="B45" i="22"/>
  <c r="B61" i="22"/>
  <c r="B21" i="22"/>
  <c r="B65" i="22"/>
  <c r="B11" i="22"/>
  <c r="B17" i="22"/>
  <c r="B71" i="22" s="1"/>
  <c r="B66" i="22"/>
  <c r="B72" i="22" l="1"/>
  <c r="B73" i="22" s="1"/>
  <c r="B74" i="22" s="1"/>
  <c r="B12" i="21" l="1"/>
  <c r="B13" i="21"/>
  <c r="B19" i="21"/>
  <c r="B23" i="21"/>
  <c r="B27" i="21"/>
  <c r="B38" i="21"/>
  <c r="B61" i="21"/>
  <c r="B7" i="21"/>
  <c r="B53" i="21"/>
  <c r="B36" i="21"/>
  <c r="B65" i="21"/>
  <c r="B30" i="21"/>
  <c r="B64" i="21"/>
  <c r="B49" i="21"/>
  <c r="B18" i="21"/>
  <c r="B63" i="21"/>
  <c r="B11" i="21"/>
  <c r="B26" i="21"/>
  <c r="B55" i="21"/>
  <c r="B52" i="21"/>
  <c r="B24" i="21"/>
  <c r="B27" i="24"/>
  <c r="B31" i="24"/>
  <c r="B35" i="24"/>
  <c r="B62" i="24"/>
  <c r="B7" i="24"/>
  <c r="B42" i="24"/>
  <c r="B49" i="24"/>
  <c r="B22" i="24"/>
  <c r="B44" i="24"/>
  <c r="B9" i="24"/>
  <c r="B25" i="24"/>
  <c r="B46" i="24"/>
  <c r="B13" i="24"/>
  <c r="B79" i="24" s="1"/>
  <c r="B32" i="24"/>
  <c r="B57" i="24"/>
  <c r="B14" i="24"/>
  <c r="B60" i="24"/>
  <c r="B29" i="24"/>
  <c r="B16" i="24"/>
  <c r="B45" i="24"/>
  <c r="B16" i="23"/>
  <c r="B17" i="23"/>
  <c r="B21" i="23"/>
  <c r="B22" i="23"/>
  <c r="B27" i="23"/>
  <c r="B28" i="23"/>
  <c r="B47" i="24"/>
  <c r="B48" i="24"/>
  <c r="B23" i="20"/>
  <c r="B25" i="20"/>
  <c r="B31" i="20"/>
  <c r="B17" i="24"/>
  <c r="B37" i="24"/>
  <c r="B38" i="24"/>
  <c r="B41" i="23"/>
  <c r="B38" i="20"/>
  <c r="B56" i="23"/>
  <c r="B9" i="20"/>
  <c r="B59" i="20"/>
  <c r="B33" i="23"/>
  <c r="B65" i="23"/>
  <c r="B39" i="23"/>
  <c r="B58" i="23"/>
  <c r="B33" i="20"/>
  <c r="B11" i="23"/>
  <c r="B29" i="23"/>
  <c r="B65" i="20"/>
  <c r="B62" i="23"/>
  <c r="B8" i="23"/>
  <c r="B45" i="23"/>
  <c r="B32" i="20"/>
  <c r="B60" i="23"/>
  <c r="B40" i="20"/>
  <c r="B27" i="20"/>
  <c r="B7" i="20"/>
  <c r="B55" i="23"/>
  <c r="B62" i="20"/>
  <c r="B9" i="23"/>
  <c r="B43" i="23"/>
  <c r="B20" i="20"/>
  <c r="B71" i="20" s="1"/>
  <c r="B56" i="20"/>
  <c r="B63" i="23"/>
  <c r="B20" i="23"/>
  <c r="B64" i="20"/>
  <c r="B42" i="20"/>
  <c r="B25" i="23"/>
  <c r="B64" i="23"/>
  <c r="B36" i="20"/>
  <c r="B38" i="23"/>
  <c r="B48" i="23"/>
  <c r="B14" i="20"/>
  <c r="B15" i="20"/>
  <c r="B35" i="20"/>
  <c r="B23" i="23"/>
  <c r="B66" i="23"/>
  <c r="B47" i="23"/>
  <c r="B37" i="23"/>
  <c r="B30" i="23"/>
  <c r="B48" i="20"/>
  <c r="B55" i="20"/>
  <c r="B53" i="23"/>
  <c r="D73" i="21" l="1"/>
  <c r="B72" i="20"/>
  <c r="C72" i="21"/>
  <c r="C71" i="20"/>
  <c r="B78" i="24"/>
  <c r="C73" i="21"/>
  <c r="C79" i="24"/>
  <c r="D79" i="24"/>
  <c r="D78" i="24"/>
  <c r="C77" i="23"/>
  <c r="B76" i="23"/>
  <c r="C72" i="20"/>
  <c r="C78" i="24"/>
  <c r="C76" i="23"/>
  <c r="D72" i="21"/>
  <c r="B73" i="21"/>
  <c r="B72" i="21"/>
  <c r="B77" i="23"/>
  <c r="C73" i="20" l="1"/>
  <c r="D80" i="24"/>
  <c r="D81" i="24" s="1"/>
  <c r="C78" i="23"/>
  <c r="C79" i="23" s="1"/>
  <c r="D74" i="21"/>
  <c r="AH20" i="26" l="1"/>
  <c r="J139" i="26" s="1"/>
  <c r="J131" i="26" l="1"/>
  <c r="J147" i="26"/>
  <c r="J182" i="26" s="1"/>
  <c r="K182" i="26" s="1"/>
  <c r="J1826" i="27"/>
  <c r="J1859" i="27" s="1"/>
  <c r="K1859" i="27" s="1"/>
  <c r="AH18" i="27"/>
  <c r="AK15" i="27" s="1"/>
  <c r="J210" i="26"/>
  <c r="J250" i="26" s="1"/>
  <c r="K250" i="26" s="1"/>
  <c r="J1354" i="27"/>
  <c r="J1387" i="27" s="1"/>
  <c r="K1387" i="27" s="1"/>
  <c r="J2241" i="27"/>
  <c r="J2274" i="27" s="1"/>
  <c r="K2274" i="27" s="1"/>
  <c r="J703" i="27"/>
  <c r="J736" i="27" s="1"/>
  <c r="K736" i="27" s="1"/>
  <c r="J2892" i="27"/>
  <c r="J2925" i="27" s="1"/>
  <c r="K2925" i="27" s="1"/>
  <c r="J2418" i="27"/>
  <c r="J2451" i="27" s="1"/>
  <c r="K2451" i="27" s="1"/>
  <c r="J642" i="27"/>
  <c r="J675" i="27" s="1"/>
  <c r="K675" i="27" s="1"/>
  <c r="J2774" i="27"/>
  <c r="J2807" i="27" s="1"/>
  <c r="K2807" i="27" s="1"/>
  <c r="J347" i="27"/>
  <c r="J380" i="27" s="1"/>
  <c r="K380" i="27" s="1"/>
  <c r="J3366" i="27"/>
  <c r="J3399" i="27" s="1"/>
  <c r="K3399" i="27" s="1"/>
  <c r="J111" i="27"/>
  <c r="J144" i="27" s="1"/>
  <c r="K144" i="27" s="1"/>
  <c r="J52" i="27"/>
  <c r="J85" i="27" s="1"/>
  <c r="K85" i="27" s="1"/>
  <c r="J2064" i="27"/>
  <c r="J2097" i="27" s="1"/>
  <c r="K2097" i="27" s="1"/>
  <c r="J3189" i="27"/>
  <c r="J3222" i="27" s="1"/>
  <c r="K3222" i="27" s="1"/>
  <c r="J60" i="26"/>
  <c r="J3307" i="27"/>
  <c r="J3340" i="27" s="1"/>
  <c r="K3340" i="27" s="1"/>
  <c r="J2833" i="27"/>
  <c r="J2866" i="27" s="1"/>
  <c r="K2866" i="27" s="1"/>
  <c r="J1531" i="27"/>
  <c r="J1564" i="27" s="1"/>
  <c r="K1564" i="27" s="1"/>
  <c r="J1295" i="27"/>
  <c r="J1328" i="27" s="1"/>
  <c r="K1328" i="27" s="1"/>
  <c r="J465" i="27"/>
  <c r="J498" i="27" s="1"/>
  <c r="K498" i="27" s="1"/>
  <c r="J3248" i="27"/>
  <c r="J3281" i="27" s="1"/>
  <c r="K3281" i="27" s="1"/>
  <c r="J1116" i="27"/>
  <c r="J1149" i="27" s="1"/>
  <c r="K1149" i="27" s="1"/>
  <c r="J288" i="27"/>
  <c r="J321" i="27" s="1"/>
  <c r="J1767" i="27"/>
  <c r="J1800" i="27" s="1"/>
  <c r="K1800" i="27" s="1"/>
  <c r="J583" i="27"/>
  <c r="J616" i="27" s="1"/>
  <c r="K616" i="27" s="1"/>
  <c r="J1413" i="27"/>
  <c r="J1446" i="27" s="1"/>
  <c r="K1446" i="27" s="1"/>
  <c r="J939" i="27"/>
  <c r="J972" i="27" s="1"/>
  <c r="K972" i="27" s="1"/>
  <c r="J2479" i="27"/>
  <c r="J2512" i="27" s="1"/>
  <c r="K2512" i="27" s="1"/>
  <c r="J170" i="27"/>
  <c r="J203" i="27" s="1"/>
  <c r="K203" i="27" s="1"/>
  <c r="J2597" i="27"/>
  <c r="J2630" i="27" s="1"/>
  <c r="K2630" i="27" s="1"/>
  <c r="J2182" i="27"/>
  <c r="J2215" i="27" s="1"/>
  <c r="K2215" i="27" s="1"/>
  <c r="J1057" i="27"/>
  <c r="J1090" i="27" s="1"/>
  <c r="K1090" i="27" s="1"/>
  <c r="J3425" i="27"/>
  <c r="J3458" i="27" s="1"/>
  <c r="K3458" i="27" s="1"/>
  <c r="J3130" i="27"/>
  <c r="J3163" i="27" s="1"/>
  <c r="K3163" i="27" s="1"/>
  <c r="J406" i="27"/>
  <c r="J439" i="27" s="1"/>
  <c r="K439" i="27" s="1"/>
  <c r="J3602" i="27"/>
  <c r="J3635" i="27" s="1"/>
  <c r="AK17" i="26"/>
  <c r="J2951" i="27"/>
  <c r="J2984" i="27" s="1"/>
  <c r="K2984" i="27" s="1"/>
  <c r="J1234" i="27"/>
  <c r="J1267" i="27" s="1"/>
  <c r="K1267" i="27" s="1"/>
  <c r="J2656" i="27"/>
  <c r="J2689" i="27" s="1"/>
  <c r="K2689" i="27" s="1"/>
  <c r="J1472" i="27"/>
  <c r="J1505" i="27" s="1"/>
  <c r="K1505" i="27" s="1"/>
  <c r="J2300" i="27"/>
  <c r="J2333" i="27" s="1"/>
  <c r="K2333" i="27" s="1"/>
  <c r="J524" i="27"/>
  <c r="J557" i="27" s="1"/>
  <c r="K557" i="27" s="1"/>
  <c r="J3543" i="27"/>
  <c r="J3576" i="27" s="1"/>
  <c r="K3576" i="27" s="1"/>
  <c r="J68" i="26"/>
  <c r="J103" i="26" s="1"/>
  <c r="K103" i="26" s="1"/>
  <c r="J762" i="27"/>
  <c r="J795" i="27" s="1"/>
  <c r="K795" i="27" s="1"/>
  <c r="J2123" i="27"/>
  <c r="J2156" i="27" s="1"/>
  <c r="K2156" i="27" s="1"/>
  <c r="J2538" i="27"/>
  <c r="J2571" i="27" s="1"/>
  <c r="K2571" i="27" s="1"/>
  <c r="J3484" i="27"/>
  <c r="J3517" i="27" s="1"/>
  <c r="K3517" i="27" s="1"/>
  <c r="J880" i="27"/>
  <c r="J913" i="27" s="1"/>
  <c r="K913" i="27" s="1"/>
  <c r="J3010" i="27"/>
  <c r="J3043" i="27" s="1"/>
  <c r="K3043" i="27" s="1"/>
  <c r="J1175" i="27"/>
  <c r="J1208" i="27" s="1"/>
  <c r="K1208" i="27" s="1"/>
  <c r="J1946" i="27"/>
  <c r="J1979" i="27" s="1"/>
  <c r="K1979" i="27" s="1"/>
  <c r="J2005" i="27"/>
  <c r="J2038" i="27" s="1"/>
  <c r="K2038" i="27" s="1"/>
  <c r="J1590" i="27"/>
  <c r="J1623" i="27" s="1"/>
  <c r="K1623" i="27" s="1"/>
  <c r="J229" i="27"/>
  <c r="J262" i="27" s="1"/>
  <c r="K262" i="27" s="1"/>
  <c r="J1708" i="27"/>
  <c r="J1741" i="27" s="1"/>
  <c r="K1741" i="27" s="1"/>
  <c r="J2359" i="27"/>
  <c r="J2392" i="27" s="1"/>
  <c r="K2392" i="27" s="1"/>
  <c r="J821" i="27"/>
  <c r="J854" i="27" s="1"/>
  <c r="K854" i="27" s="1"/>
  <c r="J52" i="26"/>
  <c r="J998" i="27"/>
  <c r="J1031" i="27" s="1"/>
  <c r="K1031" i="27" s="1"/>
  <c r="J2715" i="27"/>
  <c r="J2748" i="27" s="1"/>
  <c r="K2748" i="27" s="1"/>
  <c r="J1649" i="27"/>
  <c r="J1682" i="27" s="1"/>
  <c r="K1682" i="27" s="1"/>
  <c r="J3071" i="27"/>
  <c r="J3104" i="27" s="1"/>
  <c r="K3104" i="27" s="1"/>
  <c r="J1887" i="27"/>
  <c r="J1920" i="27" s="1"/>
  <c r="K1920" i="27" s="1"/>
  <c r="AH23" i="26"/>
  <c r="J142" i="26" s="1"/>
  <c r="AH19" i="26"/>
  <c r="AH22" i="26"/>
  <c r="AH18" i="26"/>
  <c r="J137" i="26" s="1"/>
  <c r="AH21" i="26"/>
  <c r="J140" i="26" s="1"/>
  <c r="K321" i="27"/>
  <c r="K3635" i="27"/>
  <c r="AM17" i="26" l="1"/>
  <c r="J141" i="26"/>
  <c r="J2714" i="27"/>
  <c r="J2747" i="27" s="1"/>
  <c r="K2747" i="27" s="1"/>
  <c r="J138" i="26"/>
  <c r="J3306" i="27"/>
  <c r="J3339" i="27" s="1"/>
  <c r="K3339" i="27" s="1"/>
  <c r="J761" i="27"/>
  <c r="J794" i="27" s="1"/>
  <c r="K794" i="27" s="1"/>
  <c r="J169" i="27"/>
  <c r="J202" i="27" s="1"/>
  <c r="K202" i="27" s="1"/>
  <c r="J3483" i="27"/>
  <c r="J3516" i="27" s="1"/>
  <c r="K3516" i="27" s="1"/>
  <c r="J110" i="27"/>
  <c r="J143" i="27" s="1"/>
  <c r="K143" i="27" s="1"/>
  <c r="J702" i="27"/>
  <c r="J735" i="27" s="1"/>
  <c r="K735" i="27" s="1"/>
  <c r="J2417" i="27"/>
  <c r="J2450" i="27" s="1"/>
  <c r="K2450" i="27" s="1"/>
  <c r="AJ17" i="26"/>
  <c r="J2596" i="27"/>
  <c r="J2629" i="27" s="1"/>
  <c r="K2629" i="27" s="1"/>
  <c r="J1766" i="27"/>
  <c r="J1799" i="27" s="1"/>
  <c r="K1799" i="27" s="1"/>
  <c r="J3250" i="27"/>
  <c r="J3283" i="27" s="1"/>
  <c r="K3283" i="27" s="1"/>
  <c r="J149" i="26"/>
  <c r="J184" i="26" s="1"/>
  <c r="K184" i="26" s="1"/>
  <c r="J133" i="26"/>
  <c r="J130" i="26"/>
  <c r="J146" i="26"/>
  <c r="J181" i="26" s="1"/>
  <c r="K181" i="26" s="1"/>
  <c r="J59" i="26"/>
  <c r="J1589" i="27"/>
  <c r="J1622" i="27" s="1"/>
  <c r="K1622" i="27" s="1"/>
  <c r="J3424" i="27"/>
  <c r="J3457" i="27" s="1"/>
  <c r="K3457" i="27" s="1"/>
  <c r="J209" i="26"/>
  <c r="J249" i="26" s="1"/>
  <c r="K249" i="26" s="1"/>
  <c r="J2358" i="27"/>
  <c r="J2391" i="27" s="1"/>
  <c r="K2391" i="27" s="1"/>
  <c r="J1353" i="27"/>
  <c r="J1386" i="27" s="1"/>
  <c r="K1386" i="27" s="1"/>
  <c r="J1058" i="27"/>
  <c r="J1091" i="27" s="1"/>
  <c r="K1091" i="27" s="1"/>
  <c r="J132" i="26"/>
  <c r="J148" i="26"/>
  <c r="J183" i="26" s="1"/>
  <c r="K183" i="26" s="1"/>
  <c r="J2421" i="27"/>
  <c r="J2454" i="27" s="1"/>
  <c r="K2454" i="27" s="1"/>
  <c r="J150" i="26"/>
  <c r="J185" i="26" s="1"/>
  <c r="K185" i="26" s="1"/>
  <c r="J134" i="26"/>
  <c r="J51" i="26"/>
  <c r="J2004" i="27"/>
  <c r="J2037" i="27" s="1"/>
  <c r="K2037" i="27" s="1"/>
  <c r="J3601" i="27"/>
  <c r="J3634" i="27" s="1"/>
  <c r="K3634" i="27" s="1"/>
  <c r="J1648" i="27"/>
  <c r="J1681" i="27" s="1"/>
  <c r="K1681" i="27" s="1"/>
  <c r="J2063" i="27"/>
  <c r="J2096" i="27" s="1"/>
  <c r="K2096" i="27" s="1"/>
  <c r="J1115" i="27"/>
  <c r="J1148" i="27" s="1"/>
  <c r="K1148" i="27" s="1"/>
  <c r="J1232" i="27"/>
  <c r="J1265" i="27" s="1"/>
  <c r="K1265" i="27" s="1"/>
  <c r="J145" i="26"/>
  <c r="J180" i="26" s="1"/>
  <c r="K180" i="26" s="1"/>
  <c r="J129" i="26"/>
  <c r="J3128" i="27"/>
  <c r="J3161" i="27" s="1"/>
  <c r="K3161" i="27" s="1"/>
  <c r="J2536" i="27"/>
  <c r="J2569" i="27" s="1"/>
  <c r="K2569" i="27" s="1"/>
  <c r="J463" i="27"/>
  <c r="J496" i="27" s="1"/>
  <c r="K496" i="27" s="1"/>
  <c r="J2713" i="27"/>
  <c r="J2746" i="27" s="1"/>
  <c r="K2746" i="27" s="1"/>
  <c r="J3604" i="27"/>
  <c r="J3637" i="27" s="1"/>
  <c r="K3637" i="27" s="1"/>
  <c r="J3246" i="27"/>
  <c r="J3279" i="27" s="1"/>
  <c r="K3279" i="27" s="1"/>
  <c r="J1114" i="27"/>
  <c r="J1147" i="27" s="1"/>
  <c r="K1147" i="27" s="1"/>
  <c r="J3545" i="27"/>
  <c r="J3578" i="27" s="1"/>
  <c r="K3578" i="27" s="1"/>
  <c r="J3482" i="27"/>
  <c r="J3515" i="27" s="1"/>
  <c r="K3515" i="27" s="1"/>
  <c r="J66" i="26"/>
  <c r="J101" i="26" s="1"/>
  <c r="K101" i="26" s="1"/>
  <c r="J2121" i="27"/>
  <c r="J2154" i="27" s="1"/>
  <c r="K2154" i="27" s="1"/>
  <c r="J58" i="26"/>
  <c r="J345" i="27"/>
  <c r="J378" i="27" s="1"/>
  <c r="K378" i="27" s="1"/>
  <c r="AI17" i="26"/>
  <c r="J3364" i="27"/>
  <c r="J3397" i="27" s="1"/>
  <c r="K3397" i="27" s="1"/>
  <c r="J2180" i="27"/>
  <c r="J2213" i="27" s="1"/>
  <c r="K2213" i="27" s="1"/>
  <c r="J2831" i="27"/>
  <c r="J2864" i="27" s="1"/>
  <c r="K2864" i="27" s="1"/>
  <c r="J3486" i="27"/>
  <c r="J3519" i="27" s="1"/>
  <c r="K3519" i="27" s="1"/>
  <c r="J2302" i="27"/>
  <c r="J2335" i="27" s="1"/>
  <c r="K2335" i="27" s="1"/>
  <c r="J1474" i="27"/>
  <c r="J1507" i="27" s="1"/>
  <c r="K1507" i="27" s="1"/>
  <c r="J50" i="27"/>
  <c r="J83" i="27" s="1"/>
  <c r="K83" i="27" s="1"/>
  <c r="J286" i="27"/>
  <c r="J319" i="27" s="1"/>
  <c r="K319" i="27" s="1"/>
  <c r="J2477" i="27"/>
  <c r="J2510" i="27" s="1"/>
  <c r="K2510" i="27" s="1"/>
  <c r="J2654" i="27"/>
  <c r="J2687" i="27" s="1"/>
  <c r="K2687" i="27" s="1"/>
  <c r="J1824" i="27"/>
  <c r="J1857" i="27" s="1"/>
  <c r="K1857" i="27" s="1"/>
  <c r="J1297" i="27"/>
  <c r="J1330" i="27" s="1"/>
  <c r="K1330" i="27" s="1"/>
  <c r="J1415" i="27"/>
  <c r="J1448" i="27" s="1"/>
  <c r="K1448" i="27" s="1"/>
  <c r="J62" i="26"/>
  <c r="AH20" i="27"/>
  <c r="AM15" i="27" s="1"/>
  <c r="J211" i="26"/>
  <c r="J251" i="26" s="1"/>
  <c r="K251" i="26" s="1"/>
  <c r="J2066" i="27"/>
  <c r="J2099" i="27" s="1"/>
  <c r="K2099" i="27" s="1"/>
  <c r="J2894" i="27"/>
  <c r="J2927" i="27" s="1"/>
  <c r="K2927" i="27" s="1"/>
  <c r="J1651" i="27"/>
  <c r="J1684" i="27" s="1"/>
  <c r="K1684" i="27" s="1"/>
  <c r="J1055" i="27"/>
  <c r="J1088" i="27" s="1"/>
  <c r="K1088" i="27" s="1"/>
  <c r="J1352" i="27"/>
  <c r="J1385" i="27" s="1"/>
  <c r="K1385" i="27" s="1"/>
  <c r="J2949" i="27"/>
  <c r="J2982" i="27" s="1"/>
  <c r="K2982" i="27" s="1"/>
  <c r="J404" i="27"/>
  <c r="J437" i="27" s="1"/>
  <c r="K437" i="27" s="1"/>
  <c r="J1470" i="27"/>
  <c r="J1503" i="27" s="1"/>
  <c r="K1503" i="27" s="1"/>
  <c r="J3305" i="27"/>
  <c r="J3338" i="27" s="1"/>
  <c r="K3338" i="27" s="1"/>
  <c r="J2834" i="27"/>
  <c r="J2867" i="27" s="1"/>
  <c r="K2867" i="27" s="1"/>
  <c r="J1177" i="27"/>
  <c r="J1210" i="27" s="1"/>
  <c r="K1210" i="27" s="1"/>
  <c r="J2125" i="27"/>
  <c r="J2158" i="27" s="1"/>
  <c r="K2158" i="27" s="1"/>
  <c r="J2658" i="27"/>
  <c r="J2691" i="27" s="1"/>
  <c r="K2691" i="27" s="1"/>
  <c r="J53" i="26"/>
  <c r="AH19" i="27"/>
  <c r="AL15" i="27" s="1"/>
  <c r="J2952" i="27"/>
  <c r="J2985" i="27" s="1"/>
  <c r="K2985" i="27" s="1"/>
  <c r="J1532" i="27"/>
  <c r="J1565" i="27" s="1"/>
  <c r="K1565" i="27" s="1"/>
  <c r="J764" i="27"/>
  <c r="J797" i="27" s="1"/>
  <c r="K797" i="27" s="1"/>
  <c r="J3012" i="27"/>
  <c r="J3045" i="27" s="1"/>
  <c r="K3045" i="27" s="1"/>
  <c r="J2717" i="27"/>
  <c r="J2750" i="27" s="1"/>
  <c r="K2750" i="27" s="1"/>
  <c r="J526" i="27"/>
  <c r="J559" i="27" s="1"/>
  <c r="K559" i="27" s="1"/>
  <c r="J999" i="27"/>
  <c r="J1032" i="27" s="1"/>
  <c r="K1032" i="27" s="1"/>
  <c r="J54" i="26"/>
  <c r="J640" i="27"/>
  <c r="J673" i="27" s="1"/>
  <c r="K673" i="27" s="1"/>
  <c r="J2062" i="27"/>
  <c r="J2095" i="27" s="1"/>
  <c r="K2095" i="27" s="1"/>
  <c r="J3008" i="27"/>
  <c r="J3041" i="27" s="1"/>
  <c r="K3041" i="27" s="1"/>
  <c r="J1293" i="27"/>
  <c r="J1326" i="27" s="1"/>
  <c r="K1326" i="27" s="1"/>
  <c r="J878" i="27"/>
  <c r="J911" i="27" s="1"/>
  <c r="K911" i="27" s="1"/>
  <c r="J2890" i="27"/>
  <c r="J2923" i="27" s="1"/>
  <c r="K2923" i="27" s="1"/>
  <c r="J1769" i="27"/>
  <c r="J1802" i="27" s="1"/>
  <c r="K1802" i="27" s="1"/>
  <c r="J1828" i="27"/>
  <c r="J1861" i="27" s="1"/>
  <c r="K1861" i="27" s="1"/>
  <c r="J113" i="27"/>
  <c r="J146" i="27" s="1"/>
  <c r="K146" i="27" s="1"/>
  <c r="J3427" i="27"/>
  <c r="J3460" i="27" s="1"/>
  <c r="K3460" i="27" s="1"/>
  <c r="J1118" i="27"/>
  <c r="J1151" i="27" s="1"/>
  <c r="K1151" i="27" s="1"/>
  <c r="J1000" i="27"/>
  <c r="J1033" i="27" s="1"/>
  <c r="K1033" i="27" s="1"/>
  <c r="J1710" i="27"/>
  <c r="J1743" i="27" s="1"/>
  <c r="K1743" i="27" s="1"/>
  <c r="J2480" i="27"/>
  <c r="J2513" i="27" s="1"/>
  <c r="K2513" i="27" s="1"/>
  <c r="J1117" i="27"/>
  <c r="J1150" i="27" s="1"/>
  <c r="K1150" i="27" s="1"/>
  <c r="J996" i="27"/>
  <c r="J1029" i="27" s="1"/>
  <c r="K1029" i="27" s="1"/>
  <c r="J2298" i="27"/>
  <c r="J2331" i="27" s="1"/>
  <c r="K2331" i="27" s="1"/>
  <c r="J2416" i="27"/>
  <c r="J2449" i="27" s="1"/>
  <c r="K2449" i="27" s="1"/>
  <c r="J2772" i="27"/>
  <c r="J2805" i="27" s="1"/>
  <c r="K2805" i="27" s="1"/>
  <c r="J3187" i="27"/>
  <c r="J3220" i="27" s="1"/>
  <c r="K3220" i="27" s="1"/>
  <c r="J1173" i="27"/>
  <c r="J1206" i="27" s="1"/>
  <c r="K1206" i="27" s="1"/>
  <c r="J109" i="27"/>
  <c r="J142" i="27" s="1"/>
  <c r="K142" i="27" s="1"/>
  <c r="AH16" i="27"/>
  <c r="AI15" i="27" s="1"/>
  <c r="J2595" i="27"/>
  <c r="J2628" i="27" s="1"/>
  <c r="K2628" i="27" s="1"/>
  <c r="J208" i="26"/>
  <c r="J248" i="26" s="1"/>
  <c r="K248" i="26" s="1"/>
  <c r="J1411" i="27"/>
  <c r="J1444" i="27" s="1"/>
  <c r="K1444" i="27" s="1"/>
  <c r="J168" i="27"/>
  <c r="J201" i="27" s="1"/>
  <c r="K201" i="27" s="1"/>
  <c r="J819" i="27"/>
  <c r="J852" i="27" s="1"/>
  <c r="K852" i="27" s="1"/>
  <c r="J1706" i="27"/>
  <c r="J1739" i="27" s="1"/>
  <c r="K1739" i="27" s="1"/>
  <c r="J1885" i="27"/>
  <c r="J1918" i="27" s="1"/>
  <c r="K1918" i="27" s="1"/>
  <c r="J1355" i="27"/>
  <c r="J1388" i="27" s="1"/>
  <c r="K1388" i="27" s="1"/>
  <c r="J3485" i="27"/>
  <c r="J3518" i="27" s="1"/>
  <c r="K3518" i="27" s="1"/>
  <c r="J3190" i="27"/>
  <c r="J3223" i="27" s="1"/>
  <c r="K3223" i="27" s="1"/>
  <c r="J2301" i="27"/>
  <c r="J2334" i="27" s="1"/>
  <c r="K2334" i="27" s="1"/>
  <c r="J171" i="27"/>
  <c r="J204" i="27" s="1"/>
  <c r="K204" i="27" s="1"/>
  <c r="J50" i="26"/>
  <c r="J61" i="26"/>
  <c r="AL17" i="26"/>
  <c r="J760" i="27"/>
  <c r="J793" i="27" s="1"/>
  <c r="K793" i="27" s="1"/>
  <c r="J522" i="27"/>
  <c r="J555" i="27" s="1"/>
  <c r="K555" i="27" s="1"/>
  <c r="J2239" i="27"/>
  <c r="J2272" i="27" s="1"/>
  <c r="K2272" i="27" s="1"/>
  <c r="J3423" i="27"/>
  <c r="J3456" i="27" s="1"/>
  <c r="K3456" i="27" s="1"/>
  <c r="J2003" i="27"/>
  <c r="J2036" i="27" s="1"/>
  <c r="K2036" i="27" s="1"/>
  <c r="J1765" i="27"/>
  <c r="J1798" i="27" s="1"/>
  <c r="K1798" i="27" s="1"/>
  <c r="J2357" i="27"/>
  <c r="J2390" i="27" s="1"/>
  <c r="K2390" i="27" s="1"/>
  <c r="J937" i="27"/>
  <c r="J970" i="27" s="1"/>
  <c r="K970" i="27" s="1"/>
  <c r="J1529" i="27"/>
  <c r="J1562" i="27" s="1"/>
  <c r="K1562" i="27" s="1"/>
  <c r="J1588" i="27"/>
  <c r="J1621" i="27" s="1"/>
  <c r="K1621" i="27" s="1"/>
  <c r="J3600" i="27"/>
  <c r="J3633" i="27" s="1"/>
  <c r="K3633" i="27" s="1"/>
  <c r="J227" i="27"/>
  <c r="J260" i="27" s="1"/>
  <c r="K260" i="27" s="1"/>
  <c r="J1944" i="27"/>
  <c r="J1977" i="27" s="1"/>
  <c r="K1977" i="27" s="1"/>
  <c r="J1647" i="27"/>
  <c r="J1680" i="27" s="1"/>
  <c r="K1680" i="27" s="1"/>
  <c r="J3541" i="27"/>
  <c r="J3574" i="27" s="1"/>
  <c r="K3574" i="27" s="1"/>
  <c r="J701" i="27"/>
  <c r="J734" i="27" s="1"/>
  <c r="K734" i="27" s="1"/>
  <c r="J3069" i="27"/>
  <c r="J3102" i="27" s="1"/>
  <c r="K3102" i="27" s="1"/>
  <c r="J581" i="27"/>
  <c r="J614" i="27" s="1"/>
  <c r="K614" i="27" s="1"/>
  <c r="J70" i="26"/>
  <c r="J105" i="26" s="1"/>
  <c r="K105" i="26" s="1"/>
  <c r="J3368" i="27"/>
  <c r="J3401" i="27" s="1"/>
  <c r="K3401" i="27" s="1"/>
  <c r="J290" i="27"/>
  <c r="J323" i="27" s="1"/>
  <c r="K323" i="27" s="1"/>
  <c r="J705" i="27"/>
  <c r="J738" i="27" s="1"/>
  <c r="K738" i="27" s="1"/>
  <c r="J1533" i="27"/>
  <c r="J1566" i="27" s="1"/>
  <c r="K1566" i="27" s="1"/>
  <c r="J467" i="27"/>
  <c r="J500" i="27" s="1"/>
  <c r="K500" i="27" s="1"/>
  <c r="J1296" i="27"/>
  <c r="J1329" i="27" s="1"/>
  <c r="K1329" i="27" s="1"/>
  <c r="J230" i="27"/>
  <c r="J263" i="27" s="1"/>
  <c r="K263" i="27" s="1"/>
  <c r="J3426" i="27"/>
  <c r="J3459" i="27" s="1"/>
  <c r="K3459" i="27" s="1"/>
  <c r="J2361" i="27"/>
  <c r="J2394" i="27" s="1"/>
  <c r="K2394" i="27" s="1"/>
  <c r="J3132" i="27"/>
  <c r="J3165" i="27" s="1"/>
  <c r="K3165" i="27" s="1"/>
  <c r="J3072" i="27"/>
  <c r="J3105" i="27" s="1"/>
  <c r="K3105" i="27" s="1"/>
  <c r="J2420" i="27"/>
  <c r="J2453" i="27" s="1"/>
  <c r="K2453" i="27" s="1"/>
  <c r="J1236" i="27"/>
  <c r="J1269" i="27" s="1"/>
  <c r="K1269" i="27" s="1"/>
  <c r="J585" i="27"/>
  <c r="J618" i="27" s="1"/>
  <c r="K618" i="27" s="1"/>
  <c r="J2776" i="27"/>
  <c r="J2809" i="27" s="1"/>
  <c r="K2809" i="27" s="1"/>
  <c r="J882" i="27"/>
  <c r="J915" i="27" s="1"/>
  <c r="K915" i="27" s="1"/>
  <c r="J1059" i="27"/>
  <c r="J1092" i="27" s="1"/>
  <c r="K1092" i="27" s="1"/>
  <c r="J644" i="27"/>
  <c r="J677" i="27" s="1"/>
  <c r="K677" i="27" s="1"/>
  <c r="J2007" i="27"/>
  <c r="J2040" i="27" s="1"/>
  <c r="K2040" i="27" s="1"/>
  <c r="J2835" i="27"/>
  <c r="J2868" i="27" s="1"/>
  <c r="K2868" i="27" s="1"/>
  <c r="J1889" i="27"/>
  <c r="J1922" i="27" s="1"/>
  <c r="K1922" i="27" s="1"/>
  <c r="J3073" i="27"/>
  <c r="J3106" i="27" s="1"/>
  <c r="K3106" i="27" s="1"/>
  <c r="J1948" i="27"/>
  <c r="J1981" i="27" s="1"/>
  <c r="K1981" i="27" s="1"/>
  <c r="J2184" i="27"/>
  <c r="J2217" i="27" s="1"/>
  <c r="K2217" i="27" s="1"/>
  <c r="J2599" i="27"/>
  <c r="J2632" i="27" s="1"/>
  <c r="K2632" i="27" s="1"/>
  <c r="J172" i="27"/>
  <c r="J205" i="27" s="1"/>
  <c r="K205" i="27" s="1"/>
  <c r="J3309" i="27"/>
  <c r="J3342" i="27" s="1"/>
  <c r="K3342" i="27" s="1"/>
  <c r="J2953" i="27"/>
  <c r="J2986" i="27" s="1"/>
  <c r="K2986" i="27" s="1"/>
  <c r="J54" i="27"/>
  <c r="J87" i="27" s="1"/>
  <c r="K87" i="27" s="1"/>
  <c r="J349" i="27"/>
  <c r="J382" i="27" s="1"/>
  <c r="K382" i="27" s="1"/>
  <c r="J941" i="27"/>
  <c r="J974" i="27" s="1"/>
  <c r="K974" i="27" s="1"/>
  <c r="J3191" i="27"/>
  <c r="J3224" i="27" s="1"/>
  <c r="K3224" i="27" s="1"/>
  <c r="J2540" i="27"/>
  <c r="J2573" i="27" s="1"/>
  <c r="K2573" i="27" s="1"/>
  <c r="J2481" i="27"/>
  <c r="J2514" i="27" s="1"/>
  <c r="K2514" i="27" s="1"/>
  <c r="J212" i="26"/>
  <c r="J252" i="26" s="1"/>
  <c r="K252" i="26" s="1"/>
  <c r="J408" i="27"/>
  <c r="J441" i="27" s="1"/>
  <c r="K441" i="27" s="1"/>
  <c r="J1356" i="27"/>
  <c r="J1389" i="27" s="1"/>
  <c r="K1389" i="27" s="1"/>
  <c r="J231" i="27"/>
  <c r="J264" i="27" s="1"/>
  <c r="K264" i="27" s="1"/>
  <c r="J823" i="27"/>
  <c r="J856" i="27" s="1"/>
  <c r="K856" i="27" s="1"/>
  <c r="J2243" i="27"/>
  <c r="J2276" i="27" s="1"/>
  <c r="K2276" i="27" s="1"/>
  <c r="J1592" i="27"/>
  <c r="J1625" i="27" s="1"/>
  <c r="K1625" i="27" s="1"/>
  <c r="AN17" i="26"/>
  <c r="J1890" i="27"/>
  <c r="J1923" i="27" s="1"/>
  <c r="K1923" i="27" s="1"/>
  <c r="J2659" i="27"/>
  <c r="J2692" i="27" s="1"/>
  <c r="K2692" i="27" s="1"/>
  <c r="J527" i="27"/>
  <c r="J560" i="27" s="1"/>
  <c r="K560" i="27" s="1"/>
  <c r="J2777" i="27"/>
  <c r="J2810" i="27" s="1"/>
  <c r="K2810" i="27" s="1"/>
  <c r="J3487" i="27"/>
  <c r="J3520" i="27" s="1"/>
  <c r="K3520" i="27" s="1"/>
  <c r="J2718" i="27"/>
  <c r="J2751" i="27" s="1"/>
  <c r="K2751" i="27" s="1"/>
  <c r="J2126" i="27"/>
  <c r="J2159" i="27" s="1"/>
  <c r="K2159" i="27" s="1"/>
  <c r="J1119" i="27"/>
  <c r="J1152" i="27" s="1"/>
  <c r="K1152" i="27" s="1"/>
  <c r="J883" i="27"/>
  <c r="J916" i="27" s="1"/>
  <c r="K916" i="27" s="1"/>
  <c r="J824" i="27"/>
  <c r="J857" i="27" s="1"/>
  <c r="K857" i="27" s="1"/>
  <c r="J645" i="27"/>
  <c r="J678" i="27" s="1"/>
  <c r="K678" i="27" s="1"/>
  <c r="J2067" i="27"/>
  <c r="J2100" i="27" s="1"/>
  <c r="K2100" i="27" s="1"/>
  <c r="J2008" i="27"/>
  <c r="J2041" i="27" s="1"/>
  <c r="K2041" i="27" s="1"/>
  <c r="J1829" i="27"/>
  <c r="J1862" i="27" s="1"/>
  <c r="K1862" i="27" s="1"/>
  <c r="J942" i="27"/>
  <c r="J975" i="27" s="1"/>
  <c r="K975" i="27" s="1"/>
  <c r="J291" i="27"/>
  <c r="J324" i="27" s="1"/>
  <c r="K324" i="27" s="1"/>
  <c r="J55" i="27"/>
  <c r="J88" i="27" s="1"/>
  <c r="K88" i="27" s="1"/>
  <c r="J3369" i="27"/>
  <c r="J3402" i="27" s="1"/>
  <c r="K3402" i="27" s="1"/>
  <c r="J71" i="26"/>
  <c r="J106" i="26" s="1"/>
  <c r="K106" i="26" s="1"/>
  <c r="J3251" i="27"/>
  <c r="J3284" i="27" s="1"/>
  <c r="K3284" i="27" s="1"/>
  <c r="J1593" i="27"/>
  <c r="J1626" i="27" s="1"/>
  <c r="K1626" i="27" s="1"/>
  <c r="J3074" i="27"/>
  <c r="J3107" i="27" s="1"/>
  <c r="K3107" i="27" s="1"/>
  <c r="J1475" i="27"/>
  <c r="J1508" i="27" s="1"/>
  <c r="K1508" i="27" s="1"/>
  <c r="J1060" i="27"/>
  <c r="J1093" i="27" s="1"/>
  <c r="K1093" i="27" s="1"/>
  <c r="J2895" i="27"/>
  <c r="J2928" i="27" s="1"/>
  <c r="K2928" i="27" s="1"/>
  <c r="J3428" i="27"/>
  <c r="J3461" i="27" s="1"/>
  <c r="K3461" i="27" s="1"/>
  <c r="J232" i="27"/>
  <c r="J265" i="27" s="1"/>
  <c r="K265" i="27" s="1"/>
  <c r="J114" i="27"/>
  <c r="J147" i="27" s="1"/>
  <c r="K147" i="27" s="1"/>
  <c r="J2600" i="27"/>
  <c r="J2633" i="27" s="1"/>
  <c r="K2633" i="27" s="1"/>
  <c r="J468" i="27"/>
  <c r="J501" i="27" s="1"/>
  <c r="K501" i="27" s="1"/>
  <c r="J3310" i="27"/>
  <c r="J3343" i="27" s="1"/>
  <c r="K3343" i="27" s="1"/>
  <c r="J2836" i="27"/>
  <c r="J2869" i="27" s="1"/>
  <c r="K2869" i="27" s="1"/>
  <c r="J2482" i="27"/>
  <c r="J2515" i="27" s="1"/>
  <c r="K2515" i="27" s="1"/>
  <c r="J1237" i="27"/>
  <c r="J1270" i="27" s="1"/>
  <c r="K1270" i="27" s="1"/>
  <c r="J1416" i="27"/>
  <c r="J1449" i="27" s="1"/>
  <c r="K1449" i="27" s="1"/>
  <c r="J586" i="27"/>
  <c r="J619" i="27" s="1"/>
  <c r="K619" i="27" s="1"/>
  <c r="J1001" i="27"/>
  <c r="J1034" i="27" s="1"/>
  <c r="K1034" i="27" s="1"/>
  <c r="J3133" i="27"/>
  <c r="J3166" i="27" s="1"/>
  <c r="K3166" i="27" s="1"/>
  <c r="J2362" i="27"/>
  <c r="J2395" i="27" s="1"/>
  <c r="K2395" i="27" s="1"/>
  <c r="J3546" i="27"/>
  <c r="J3579" i="27" s="1"/>
  <c r="K3579" i="27" s="1"/>
  <c r="J3013" i="27"/>
  <c r="J3046" i="27" s="1"/>
  <c r="K3046" i="27" s="1"/>
  <c r="J1298" i="27"/>
  <c r="J1331" i="27" s="1"/>
  <c r="K1331" i="27" s="1"/>
  <c r="J1357" i="27"/>
  <c r="J1390" i="27" s="1"/>
  <c r="K1390" i="27" s="1"/>
  <c r="J1534" i="27"/>
  <c r="J1567" i="27" s="1"/>
  <c r="K1567" i="27" s="1"/>
  <c r="J350" i="27"/>
  <c r="J383" i="27" s="1"/>
  <c r="K383" i="27" s="1"/>
  <c r="J173" i="27"/>
  <c r="J206" i="27" s="1"/>
  <c r="K206" i="27" s="1"/>
  <c r="J706" i="27"/>
  <c r="J739" i="27" s="1"/>
  <c r="K739" i="27" s="1"/>
  <c r="J2303" i="27"/>
  <c r="J2336" i="27" s="1"/>
  <c r="K2336" i="27" s="1"/>
  <c r="J3192" i="27"/>
  <c r="J3225" i="27" s="1"/>
  <c r="K3225" i="27" s="1"/>
  <c r="J409" i="27"/>
  <c r="J442" i="27" s="1"/>
  <c r="K442" i="27" s="1"/>
  <c r="J213" i="26"/>
  <c r="J253" i="26" s="1"/>
  <c r="K253" i="26" s="1"/>
  <c r="J2541" i="27"/>
  <c r="J2574" i="27" s="1"/>
  <c r="K2574" i="27" s="1"/>
  <c r="AH21" i="27"/>
  <c r="AN15" i="27" s="1"/>
  <c r="J55" i="26"/>
  <c r="J1711" i="27"/>
  <c r="J1744" i="27" s="1"/>
  <c r="K1744" i="27" s="1"/>
  <c r="J2244" i="27"/>
  <c r="J2277" i="27" s="1"/>
  <c r="K2277" i="27" s="1"/>
  <c r="J1949" i="27"/>
  <c r="J1982" i="27" s="1"/>
  <c r="K1982" i="27" s="1"/>
  <c r="J2185" i="27"/>
  <c r="J2218" i="27" s="1"/>
  <c r="K2218" i="27" s="1"/>
  <c r="J765" i="27"/>
  <c r="J798" i="27" s="1"/>
  <c r="K798" i="27" s="1"/>
  <c r="J3605" i="27"/>
  <c r="J3638" i="27" s="1"/>
  <c r="K3638" i="27" s="1"/>
  <c r="J1770" i="27"/>
  <c r="J1803" i="27" s="1"/>
  <c r="K1803" i="27" s="1"/>
  <c r="J63" i="26"/>
  <c r="J1178" i="27"/>
  <c r="J1211" i="27" s="1"/>
  <c r="K1211" i="27" s="1"/>
  <c r="J2954" i="27"/>
  <c r="J2987" i="27" s="1"/>
  <c r="K2987" i="27" s="1"/>
  <c r="J1652" i="27"/>
  <c r="J1685" i="27" s="1"/>
  <c r="K1685" i="27" s="1"/>
  <c r="J1235" i="27"/>
  <c r="J1268" i="27" s="1"/>
  <c r="K1268" i="27" s="1"/>
  <c r="J1709" i="27"/>
  <c r="J1742" i="27" s="1"/>
  <c r="K1742" i="27" s="1"/>
  <c r="J2419" i="27"/>
  <c r="J2452" i="27" s="1"/>
  <c r="K2452" i="27" s="1"/>
  <c r="J584" i="27"/>
  <c r="J617" i="27" s="1"/>
  <c r="K617" i="27" s="1"/>
  <c r="J1650" i="27"/>
  <c r="J1683" i="27" s="1"/>
  <c r="K1683" i="27" s="1"/>
  <c r="J2242" i="27"/>
  <c r="J2275" i="27" s="1"/>
  <c r="K2275" i="27" s="1"/>
  <c r="J1947" i="27"/>
  <c r="J1980" i="27" s="1"/>
  <c r="K1980" i="27" s="1"/>
  <c r="J3131" i="27"/>
  <c r="J3164" i="27" s="1"/>
  <c r="K3164" i="27" s="1"/>
  <c r="J2360" i="27"/>
  <c r="J2393" i="27" s="1"/>
  <c r="K2393" i="27" s="1"/>
  <c r="J1473" i="27"/>
  <c r="J1506" i="27" s="1"/>
  <c r="K1506" i="27" s="1"/>
  <c r="J2893" i="27"/>
  <c r="J2926" i="27" s="1"/>
  <c r="K2926" i="27" s="1"/>
  <c r="J3011" i="27"/>
  <c r="J3044" i="27" s="1"/>
  <c r="K3044" i="27" s="1"/>
  <c r="J3308" i="27"/>
  <c r="J3341" i="27" s="1"/>
  <c r="K3341" i="27" s="1"/>
  <c r="J704" i="27"/>
  <c r="J737" i="27" s="1"/>
  <c r="K737" i="27" s="1"/>
  <c r="J1768" i="27"/>
  <c r="J1801" i="27" s="1"/>
  <c r="K1801" i="27" s="1"/>
  <c r="J2539" i="27"/>
  <c r="J2572" i="27" s="1"/>
  <c r="K2572" i="27" s="1"/>
  <c r="J2657" i="27"/>
  <c r="J2690" i="27" s="1"/>
  <c r="K2690" i="27" s="1"/>
  <c r="J2183" i="27"/>
  <c r="J2216" i="27" s="1"/>
  <c r="K2216" i="27" s="1"/>
  <c r="J2124" i="27"/>
  <c r="J2157" i="27" s="1"/>
  <c r="K2157" i="27" s="1"/>
  <c r="J643" i="27"/>
  <c r="J676" i="27" s="1"/>
  <c r="K676" i="27" s="1"/>
  <c r="J112" i="27"/>
  <c r="J145" i="27" s="1"/>
  <c r="K145" i="27" s="1"/>
  <c r="J763" i="27"/>
  <c r="J796" i="27" s="1"/>
  <c r="K796" i="27" s="1"/>
  <c r="J2006" i="27"/>
  <c r="J2039" i="27" s="1"/>
  <c r="K2039" i="27" s="1"/>
  <c r="J3603" i="27"/>
  <c r="J3636" i="27" s="1"/>
  <c r="K3636" i="27" s="1"/>
  <c r="J940" i="27"/>
  <c r="J973" i="27" s="1"/>
  <c r="K973" i="27" s="1"/>
  <c r="J407" i="27"/>
  <c r="J440" i="27" s="1"/>
  <c r="K440" i="27" s="1"/>
  <c r="J69" i="26"/>
  <c r="J104" i="26" s="1"/>
  <c r="K104" i="26" s="1"/>
  <c r="J3249" i="27"/>
  <c r="J3282" i="27" s="1"/>
  <c r="K3282" i="27" s="1"/>
  <c r="J1888" i="27"/>
  <c r="J1921" i="27" s="1"/>
  <c r="K1921" i="27" s="1"/>
  <c r="J1414" i="27"/>
  <c r="J1447" i="27" s="1"/>
  <c r="K1447" i="27" s="1"/>
  <c r="J1591" i="27"/>
  <c r="J1624" i="27" s="1"/>
  <c r="K1624" i="27" s="1"/>
  <c r="J525" i="27"/>
  <c r="J558" i="27" s="1"/>
  <c r="K558" i="27" s="1"/>
  <c r="J2775" i="27"/>
  <c r="J2808" i="27" s="1"/>
  <c r="K2808" i="27" s="1"/>
  <c r="J2716" i="27"/>
  <c r="J2749" i="27" s="1"/>
  <c r="K2749" i="27" s="1"/>
  <c r="J881" i="27"/>
  <c r="J914" i="27" s="1"/>
  <c r="K914" i="27" s="1"/>
  <c r="J822" i="27"/>
  <c r="J855" i="27" s="1"/>
  <c r="K855" i="27" s="1"/>
  <c r="J3544" i="27"/>
  <c r="J3577" i="27" s="1"/>
  <c r="K3577" i="27" s="1"/>
  <c r="J1176" i="27"/>
  <c r="J1209" i="27" s="1"/>
  <c r="K1209" i="27" s="1"/>
  <c r="J2598" i="27"/>
  <c r="J2631" i="27" s="1"/>
  <c r="K2631" i="27" s="1"/>
  <c r="J2065" i="27"/>
  <c r="J2098" i="27" s="1"/>
  <c r="K2098" i="27" s="1"/>
  <c r="J466" i="27"/>
  <c r="J499" i="27" s="1"/>
  <c r="K499" i="27" s="1"/>
  <c r="J1827" i="27"/>
  <c r="J1860" i="27" s="1"/>
  <c r="K1860" i="27" s="1"/>
  <c r="J348" i="27"/>
  <c r="J381" i="27" s="1"/>
  <c r="K381" i="27" s="1"/>
  <c r="J289" i="27"/>
  <c r="J322" i="27" s="1"/>
  <c r="K322" i="27" s="1"/>
  <c r="J53" i="27"/>
  <c r="J86" i="27" s="1"/>
  <c r="K86" i="27" s="1"/>
  <c r="J3367" i="27"/>
  <c r="J3400" i="27" s="1"/>
  <c r="K3400" i="27" s="1"/>
  <c r="J1056" i="27"/>
  <c r="J1089" i="27" s="1"/>
  <c r="K1089" i="27" s="1"/>
  <c r="J287" i="27"/>
  <c r="J320" i="27" s="1"/>
  <c r="K320" i="27" s="1"/>
  <c r="J3129" i="27"/>
  <c r="J3162" i="27" s="1"/>
  <c r="K3162" i="27" s="1"/>
  <c r="J1886" i="27"/>
  <c r="J1919" i="27" s="1"/>
  <c r="K1919" i="27" s="1"/>
  <c r="J3070" i="27"/>
  <c r="J3103" i="27" s="1"/>
  <c r="K3103" i="27" s="1"/>
  <c r="J2891" i="27"/>
  <c r="J2924" i="27" s="1"/>
  <c r="K2924" i="27" s="1"/>
  <c r="J641" i="27"/>
  <c r="J674" i="27" s="1"/>
  <c r="K674" i="27" s="1"/>
  <c r="J2950" i="27"/>
  <c r="J2983" i="27" s="1"/>
  <c r="K2983" i="27" s="1"/>
  <c r="J3542" i="27"/>
  <c r="J3575" i="27" s="1"/>
  <c r="K3575" i="27" s="1"/>
  <c r="J1471" i="27"/>
  <c r="J1504" i="27" s="1"/>
  <c r="K1504" i="27" s="1"/>
  <c r="J3009" i="27"/>
  <c r="J3042" i="27" s="1"/>
  <c r="K3042" i="27" s="1"/>
  <c r="J405" i="27"/>
  <c r="J438" i="27" s="1"/>
  <c r="K438" i="27" s="1"/>
  <c r="J938" i="27"/>
  <c r="J971" i="27" s="1"/>
  <c r="K971" i="27" s="1"/>
  <c r="J997" i="27"/>
  <c r="J1030" i="27" s="1"/>
  <c r="K1030" i="27" s="1"/>
  <c r="J1233" i="27"/>
  <c r="J1266" i="27" s="1"/>
  <c r="K1266" i="27" s="1"/>
  <c r="J523" i="27"/>
  <c r="J556" i="27" s="1"/>
  <c r="K556" i="27" s="1"/>
  <c r="J2478" i="27"/>
  <c r="J2511" i="27" s="1"/>
  <c r="K2511" i="27" s="1"/>
  <c r="J582" i="27"/>
  <c r="J615" i="27" s="1"/>
  <c r="K615" i="27" s="1"/>
  <c r="J2832" i="27"/>
  <c r="J2865" i="27" s="1"/>
  <c r="K2865" i="27" s="1"/>
  <c r="J1707" i="27"/>
  <c r="J1740" i="27" s="1"/>
  <c r="K1740" i="27" s="1"/>
  <c r="J3247" i="27"/>
  <c r="J3280" i="27" s="1"/>
  <c r="K3280" i="27" s="1"/>
  <c r="J2773" i="27"/>
  <c r="J2806" i="27" s="1"/>
  <c r="K2806" i="27" s="1"/>
  <c r="J1945" i="27"/>
  <c r="J1978" i="27" s="1"/>
  <c r="K1978" i="27" s="1"/>
  <c r="J1530" i="27"/>
  <c r="J1563" i="27" s="1"/>
  <c r="K1563" i="27" s="1"/>
  <c r="J51" i="27"/>
  <c r="J84" i="27" s="1"/>
  <c r="K84" i="27" s="1"/>
  <c r="J2181" i="27"/>
  <c r="J2214" i="27" s="1"/>
  <c r="K2214" i="27" s="1"/>
  <c r="J2655" i="27"/>
  <c r="J2688" i="27" s="1"/>
  <c r="K2688" i="27" s="1"/>
  <c r="AH17" i="27"/>
  <c r="AJ15" i="27" s="1"/>
  <c r="J1174" i="27"/>
  <c r="J1207" i="27" s="1"/>
  <c r="K1207" i="27" s="1"/>
  <c r="J1825" i="27"/>
  <c r="J1858" i="27" s="1"/>
  <c r="K1858" i="27" s="1"/>
  <c r="J2537" i="27"/>
  <c r="J2570" i="27" s="1"/>
  <c r="K2570" i="27" s="1"/>
  <c r="J67" i="26"/>
  <c r="J102" i="26" s="1"/>
  <c r="K102" i="26" s="1"/>
  <c r="J228" i="27"/>
  <c r="J261" i="27" s="1"/>
  <c r="K261" i="27" s="1"/>
  <c r="J346" i="27"/>
  <c r="J379" i="27" s="1"/>
  <c r="K379" i="27" s="1"/>
  <c r="J820" i="27"/>
  <c r="J853" i="27" s="1"/>
  <c r="K853" i="27" s="1"/>
  <c r="J3365" i="27"/>
  <c r="J3398" i="27" s="1"/>
  <c r="K3398" i="27" s="1"/>
  <c r="J2299" i="27"/>
  <c r="J2332" i="27" s="1"/>
  <c r="K2332" i="27" s="1"/>
  <c r="J2122" i="27"/>
  <c r="J2155" i="27" s="1"/>
  <c r="K2155" i="27" s="1"/>
  <c r="J879" i="27"/>
  <c r="J912" i="27" s="1"/>
  <c r="K912" i="27" s="1"/>
  <c r="J1412" i="27"/>
  <c r="J1445" i="27" s="1"/>
  <c r="K1445" i="27" s="1"/>
  <c r="J464" i="27"/>
  <c r="J497" i="27" s="1"/>
  <c r="K497" i="27" s="1"/>
  <c r="J2240" i="27"/>
  <c r="J2273" i="27" s="1"/>
  <c r="K2273" i="27" s="1"/>
  <c r="J1294" i="27"/>
  <c r="J1327" i="27" s="1"/>
  <c r="K1327" i="27" s="1"/>
  <c r="J3188" i="27"/>
  <c r="J3221" i="27" s="1"/>
  <c r="K3221" i="27" s="1"/>
  <c r="G189" i="26" l="1" a="1"/>
  <c r="G1335" i="27" a="1"/>
  <c r="G1337" i="27" s="1"/>
  <c r="AQ1344" i="27" s="1"/>
  <c r="AR1344" i="27" s="1"/>
  <c r="AS1344" i="27" s="1"/>
  <c r="AT1344" i="27" s="1"/>
  <c r="AU1344" i="27" s="1"/>
  <c r="AV1344" i="27" s="1"/>
  <c r="AW1344" i="27" s="1"/>
  <c r="AX1344" i="27" s="1"/>
  <c r="AY1344" i="27" s="1"/>
  <c r="AZ1344" i="27" s="1"/>
  <c r="G210" i="27" a="1"/>
  <c r="G211" i="27" s="1"/>
  <c r="G2873" i="27" a="1"/>
  <c r="G2873" i="27" s="1"/>
  <c r="G1156" i="27" a="1"/>
  <c r="G1158" i="27" s="1"/>
  <c r="AQ1165" i="27" s="1"/>
  <c r="AR1165" i="27" s="1"/>
  <c r="AS1165" i="27" s="1"/>
  <c r="AT1165" i="27" s="1"/>
  <c r="AU1165" i="27" s="1"/>
  <c r="AV1165" i="27" s="1"/>
  <c r="AW1165" i="27" s="1"/>
  <c r="AX1165" i="27" s="1"/>
  <c r="AY1165" i="27" s="1"/>
  <c r="AZ1165" i="27" s="1"/>
  <c r="G3524" i="27" a="1"/>
  <c r="G3528" i="27" s="1"/>
  <c r="G1038" i="27" a="1"/>
  <c r="G1039" i="27" s="1"/>
  <c r="G2578" i="27" a="1"/>
  <c r="G2583" i="27" s="1"/>
  <c r="G2696" i="27" a="1"/>
  <c r="G2697" i="27" s="1"/>
  <c r="G1274" i="27" a="1"/>
  <c r="G1276" i="27" s="1"/>
  <c r="AQ1283" i="27" s="1"/>
  <c r="AR1283" i="27" s="1"/>
  <c r="AS1283" i="27" s="1"/>
  <c r="AT1283" i="27" s="1"/>
  <c r="AU1283" i="27" s="1"/>
  <c r="AV1283" i="27" s="1"/>
  <c r="AW1283" i="27" s="1"/>
  <c r="AX1283" i="27" s="1"/>
  <c r="AY1283" i="27" s="1"/>
  <c r="AZ1283" i="27" s="1"/>
  <c r="G3050" i="27" a="1"/>
  <c r="G3055" i="27" s="1"/>
  <c r="G3170" i="27" a="1"/>
  <c r="G3174" i="27" s="1"/>
  <c r="G1689" i="27" a="1"/>
  <c r="G1693" i="27" s="1"/>
  <c r="G2340" i="27" a="1"/>
  <c r="G2341" i="27" s="1"/>
  <c r="G1097" i="27" a="1"/>
  <c r="G1100" i="27" s="1"/>
  <c r="AQ1107" i="27" s="1"/>
  <c r="G2637" i="27" a="1"/>
  <c r="G2639" i="27" s="1"/>
  <c r="AQ2646" i="27" s="1"/>
  <c r="AR2646" i="27" s="1"/>
  <c r="AS2646" i="27" s="1"/>
  <c r="AT2646" i="27" s="1"/>
  <c r="AU2646" i="27" s="1"/>
  <c r="AV2646" i="27" s="1"/>
  <c r="AW2646" i="27" s="1"/>
  <c r="AX2646" i="27" s="1"/>
  <c r="AY2646" i="27" s="1"/>
  <c r="AZ2646" i="27" s="1"/>
  <c r="G1630" i="27" a="1"/>
  <c r="G1630" i="27" s="1"/>
  <c r="G2458" i="27" a="1"/>
  <c r="G2459" i="27" s="1"/>
  <c r="G2519" i="27" a="1"/>
  <c r="G2521" i="27" s="1"/>
  <c r="AQ2528" i="27" s="1"/>
  <c r="AR2528" i="27" s="1"/>
  <c r="AS2528" i="27" s="1"/>
  <c r="AT2528" i="27" s="1"/>
  <c r="AU2528" i="27" s="1"/>
  <c r="AV2528" i="27" s="1"/>
  <c r="AW2528" i="27" s="1"/>
  <c r="AX2528" i="27" s="1"/>
  <c r="AY2528" i="27" s="1"/>
  <c r="AZ2528" i="27" s="1"/>
  <c r="G1453" i="27" a="1"/>
  <c r="G1457" i="27" s="1"/>
  <c r="G3406" i="27" a="1"/>
  <c r="G3407" i="27" s="1"/>
  <c r="G564" i="27" a="1"/>
  <c r="G565" i="27" s="1"/>
  <c r="G743" i="27" a="1"/>
  <c r="G744" i="27" s="1"/>
  <c r="G3229" i="27" a="1"/>
  <c r="G3229" i="27" s="1"/>
  <c r="G1571" i="27" a="1"/>
  <c r="G1571" i="27" s="1"/>
  <c r="G1748" i="27" a="1"/>
  <c r="G1749" i="27" s="1"/>
  <c r="G446" i="27" a="1"/>
  <c r="G448" i="27" s="1"/>
  <c r="AQ455" i="27" s="1"/>
  <c r="AR455" i="27" s="1"/>
  <c r="AS455" i="27" s="1"/>
  <c r="AT455" i="27" s="1"/>
  <c r="AU455" i="27" s="1"/>
  <c r="AV455" i="27" s="1"/>
  <c r="AW455" i="27" s="1"/>
  <c r="AX455" i="27" s="1"/>
  <c r="AY455" i="27" s="1"/>
  <c r="AZ455" i="27" s="1"/>
  <c r="G2991" i="27" a="1"/>
  <c r="G2996" i="27" s="1"/>
  <c r="G1927" i="27" a="1"/>
  <c r="G1928" i="27" s="1"/>
  <c r="G2755" i="27" a="1"/>
  <c r="G2757" i="27" s="1"/>
  <c r="AQ2764" i="27" s="1"/>
  <c r="AR2764" i="27" s="1"/>
  <c r="AS2764" i="27" s="1"/>
  <c r="AT2764" i="27" s="1"/>
  <c r="AU2764" i="27" s="1"/>
  <c r="AV2764" i="27" s="1"/>
  <c r="AW2764" i="27" s="1"/>
  <c r="AX2764" i="27" s="1"/>
  <c r="AY2764" i="27" s="1"/>
  <c r="AZ2764" i="27" s="1"/>
  <c r="G802" i="27" a="1"/>
  <c r="G805" i="27" s="1"/>
  <c r="AQ812" i="27" s="1"/>
  <c r="G257" i="26" a="1"/>
  <c r="G257" i="26" s="1"/>
  <c r="G1394" i="27" a="1"/>
  <c r="G1397" i="27" s="1"/>
  <c r="AQ1404" i="27" s="1"/>
  <c r="G920" i="27" a="1"/>
  <c r="G922" i="27" s="1"/>
  <c r="AQ929" i="27" s="1"/>
  <c r="AR929" i="27" s="1"/>
  <c r="AS929" i="27" s="1"/>
  <c r="AT929" i="27" s="1"/>
  <c r="AU929" i="27" s="1"/>
  <c r="AV929" i="27" s="1"/>
  <c r="AW929" i="27" s="1"/>
  <c r="AX929" i="27" s="1"/>
  <c r="AY929" i="27" s="1"/>
  <c r="AZ929" i="27" s="1"/>
  <c r="G151" i="27" a="1"/>
  <c r="G154" i="27" s="1"/>
  <c r="AQ161" i="27" s="1"/>
  <c r="G3465" i="27" a="1"/>
  <c r="G3467" i="27" s="1"/>
  <c r="AQ3474" i="27" s="1"/>
  <c r="AR3474" i="27" s="1"/>
  <c r="AS3474" i="27" s="1"/>
  <c r="AT3474" i="27" s="1"/>
  <c r="AU3474" i="27" s="1"/>
  <c r="AV3474" i="27" s="1"/>
  <c r="AW3474" i="27" s="1"/>
  <c r="AX3474" i="27" s="1"/>
  <c r="AY3474" i="27" s="1"/>
  <c r="AZ3474" i="27" s="1"/>
  <c r="G2932" i="27" a="1"/>
  <c r="G2934" i="27" s="1"/>
  <c r="AQ2941" i="27" s="1"/>
  <c r="AR2941" i="27" s="1"/>
  <c r="AS2941" i="27" s="1"/>
  <c r="AT2941" i="27" s="1"/>
  <c r="AU2941" i="27" s="1"/>
  <c r="AV2941" i="27" s="1"/>
  <c r="AW2941" i="27" s="1"/>
  <c r="AX2941" i="27" s="1"/>
  <c r="AY2941" i="27" s="1"/>
  <c r="AZ2941" i="27" s="1"/>
  <c r="G328" i="27" a="1"/>
  <c r="G333" i="27" s="1"/>
  <c r="G2104" i="27" a="1"/>
  <c r="G2105" i="27" s="1"/>
  <c r="G861" i="27" a="1"/>
  <c r="G864" i="27" s="1"/>
  <c r="AQ871" i="27" s="1"/>
  <c r="G1986" i="27" a="1"/>
  <c r="G1986" i="27" s="1"/>
  <c r="G387" i="27" a="1"/>
  <c r="G388" i="27" s="1"/>
  <c r="G2814" i="27" a="1"/>
  <c r="G2817" i="27" s="1"/>
  <c r="AQ2824" i="27" s="1"/>
  <c r="G623" i="27" a="1"/>
  <c r="G624" i="27" s="1"/>
  <c r="G505" i="27" a="1"/>
  <c r="G510" i="27" s="1"/>
  <c r="G92" i="27" a="1"/>
  <c r="G97" i="27" s="1"/>
  <c r="G3288" i="27" a="1"/>
  <c r="G3292" i="27" s="1"/>
  <c r="G3583" i="27" a="1"/>
  <c r="G3583" i="27" s="1"/>
  <c r="G3111" i="27" a="1"/>
  <c r="G3116" i="27" s="1"/>
  <c r="G2045" i="27" a="1"/>
  <c r="G2045" i="27" s="1"/>
  <c r="G1807" i="27" a="1"/>
  <c r="G1809" i="27" s="1"/>
  <c r="AQ1816" i="27" s="1"/>
  <c r="AR1816" i="27" s="1"/>
  <c r="AS1816" i="27" s="1"/>
  <c r="AT1816" i="27" s="1"/>
  <c r="AU1816" i="27" s="1"/>
  <c r="AV1816" i="27" s="1"/>
  <c r="AW1816" i="27" s="1"/>
  <c r="AX1816" i="27" s="1"/>
  <c r="AY1816" i="27" s="1"/>
  <c r="AZ1816" i="27" s="1"/>
  <c r="G682" i="27" a="1"/>
  <c r="G683" i="27" s="1"/>
  <c r="G269" i="27" a="1"/>
  <c r="G1215" i="27" a="1"/>
  <c r="G979" i="27" a="1"/>
  <c r="G3054" i="27"/>
  <c r="G3347" i="27" a="1"/>
  <c r="G2399" i="27" a="1"/>
  <c r="G2281" i="27" a="1"/>
  <c r="G2163" i="27" a="1"/>
  <c r="G1866" i="27" a="1"/>
  <c r="G2222" i="27" a="1"/>
  <c r="G1512" i="27" a="1"/>
  <c r="G3642" i="27" a="1"/>
  <c r="G3529" i="27" l="1"/>
  <c r="G3526" i="27"/>
  <c r="AQ3533" i="27" s="1"/>
  <c r="AR3533" i="27" s="1"/>
  <c r="AS3533" i="27" s="1"/>
  <c r="AT3533" i="27" s="1"/>
  <c r="AU3533" i="27" s="1"/>
  <c r="AV3533" i="27" s="1"/>
  <c r="AW3533" i="27" s="1"/>
  <c r="AX3533" i="27" s="1"/>
  <c r="AY3533" i="27" s="1"/>
  <c r="AZ3533" i="27" s="1"/>
  <c r="G1278" i="27"/>
  <c r="G568" i="27"/>
  <c r="G1338" i="27"/>
  <c r="AQ1345" i="27" s="1"/>
  <c r="G2936" i="27"/>
  <c r="G193" i="26"/>
  <c r="G189" i="26"/>
  <c r="G191" i="26"/>
  <c r="AR200" i="26" s="1"/>
  <c r="AS200" i="26" s="1"/>
  <c r="AT200" i="26" s="1"/>
  <c r="AU200" i="26" s="1"/>
  <c r="AV200" i="26" s="1"/>
  <c r="AW200" i="26" s="1"/>
  <c r="AX200" i="26" s="1"/>
  <c r="AY200" i="26" s="1"/>
  <c r="AZ200" i="26" s="1"/>
  <c r="BA200" i="26" s="1"/>
  <c r="G194" i="26"/>
  <c r="G192" i="26"/>
  <c r="AR201" i="26" s="1"/>
  <c r="G190" i="26"/>
  <c r="G213" i="27"/>
  <c r="AQ220" i="27" s="1"/>
  <c r="G212" i="27"/>
  <c r="AQ219" i="27" s="1"/>
  <c r="AR219" i="27" s="1"/>
  <c r="AS219" i="27" s="1"/>
  <c r="AT219" i="27" s="1"/>
  <c r="AU219" i="27" s="1"/>
  <c r="AV219" i="27" s="1"/>
  <c r="AW219" i="27" s="1"/>
  <c r="AX219" i="27" s="1"/>
  <c r="AY219" i="27" s="1"/>
  <c r="AZ219" i="27" s="1"/>
  <c r="G1335" i="27"/>
  <c r="G3525" i="27"/>
  <c r="G3527" i="27"/>
  <c r="AQ3534" i="27" s="1"/>
  <c r="AR3534" i="27" s="1"/>
  <c r="G1336" i="27"/>
  <c r="G1339" i="27"/>
  <c r="G3524" i="27"/>
  <c r="G2463" i="27"/>
  <c r="G1275" i="27"/>
  <c r="G1340" i="27"/>
  <c r="G1274" i="27"/>
  <c r="G2458" i="27"/>
  <c r="G569" i="27"/>
  <c r="G1042" i="27"/>
  <c r="G921" i="27"/>
  <c r="G210" i="27"/>
  <c r="G1043" i="27"/>
  <c r="G215" i="27"/>
  <c r="G214" i="27"/>
  <c r="G1751" i="27"/>
  <c r="AQ1758" i="27" s="1"/>
  <c r="AR1758" i="27" s="1"/>
  <c r="G92" i="27"/>
  <c r="G3173" i="27"/>
  <c r="AQ3180" i="27" s="1"/>
  <c r="AR3180" i="27" s="1"/>
  <c r="G509" i="27"/>
  <c r="G2876" i="27"/>
  <c r="AQ2883" i="27" s="1"/>
  <c r="AR2883" i="27" s="1"/>
  <c r="G1987" i="27"/>
  <c r="G2874" i="27"/>
  <c r="G1157" i="27"/>
  <c r="G2875" i="27"/>
  <c r="AQ2882" i="27" s="1"/>
  <c r="AR2882" i="27" s="1"/>
  <c r="AS2882" i="27" s="1"/>
  <c r="AT2882" i="27" s="1"/>
  <c r="AU2882" i="27" s="1"/>
  <c r="AV2882" i="27" s="1"/>
  <c r="AW2882" i="27" s="1"/>
  <c r="AX2882" i="27" s="1"/>
  <c r="AY2882" i="27" s="1"/>
  <c r="AZ2882" i="27" s="1"/>
  <c r="G2699" i="27"/>
  <c r="AQ2706" i="27" s="1"/>
  <c r="AR2706" i="27" s="1"/>
  <c r="G2877" i="27"/>
  <c r="G1161" i="27"/>
  <c r="G2109" i="27"/>
  <c r="G2878" i="27"/>
  <c r="G1156" i="27"/>
  <c r="G2638" i="27"/>
  <c r="G1692" i="27"/>
  <c r="AQ1699" i="27" s="1"/>
  <c r="AR1699" i="27" s="1"/>
  <c r="G3586" i="27"/>
  <c r="AQ3593" i="27" s="1"/>
  <c r="AR3593" i="27" s="1"/>
  <c r="G332" i="27"/>
  <c r="G1041" i="27"/>
  <c r="AQ1048" i="27" s="1"/>
  <c r="AR1048" i="27" s="1"/>
  <c r="G2755" i="27"/>
  <c r="G2519" i="27"/>
  <c r="G1160" i="27"/>
  <c r="G389" i="27"/>
  <c r="AQ396" i="27" s="1"/>
  <c r="AR396" i="27" s="1"/>
  <c r="AS396" i="27" s="1"/>
  <c r="AT396" i="27" s="1"/>
  <c r="AU396" i="27" s="1"/>
  <c r="AV396" i="27" s="1"/>
  <c r="AW396" i="27" s="1"/>
  <c r="AX396" i="27" s="1"/>
  <c r="AY396" i="27" s="1"/>
  <c r="AZ396" i="27" s="1"/>
  <c r="G1038" i="27"/>
  <c r="G920" i="27"/>
  <c r="G1159" i="27"/>
  <c r="AQ1166" i="27" s="1"/>
  <c r="AQ1169" i="27" s="1"/>
  <c r="AR297" i="26" s="1"/>
  <c r="G1101" i="27"/>
  <c r="G2582" i="27"/>
  <c r="G1040" i="27"/>
  <c r="AQ1047" i="27" s="1"/>
  <c r="AR1047" i="27" s="1"/>
  <c r="AS1047" i="27" s="1"/>
  <c r="AT1047" i="27" s="1"/>
  <c r="AU1047" i="27" s="1"/>
  <c r="AV1047" i="27" s="1"/>
  <c r="AW1047" i="27" s="1"/>
  <c r="AX1047" i="27" s="1"/>
  <c r="AY1047" i="27" s="1"/>
  <c r="AZ1047" i="27" s="1"/>
  <c r="G2581" i="27"/>
  <c r="AQ2588" i="27" s="1"/>
  <c r="AR2588" i="27" s="1"/>
  <c r="G747" i="27"/>
  <c r="G3234" i="27"/>
  <c r="G3050" i="27"/>
  <c r="G1453" i="27"/>
  <c r="G1097" i="27"/>
  <c r="G93" i="27"/>
  <c r="G387" i="27"/>
  <c r="G804" i="27"/>
  <c r="AQ811" i="27" s="1"/>
  <c r="AR811" i="27" s="1"/>
  <c r="AS811" i="27" s="1"/>
  <c r="AT811" i="27" s="1"/>
  <c r="AU811" i="27" s="1"/>
  <c r="AV811" i="27" s="1"/>
  <c r="AW811" i="27" s="1"/>
  <c r="AX811" i="27" s="1"/>
  <c r="AY811" i="27" s="1"/>
  <c r="AZ811" i="27" s="1"/>
  <c r="G2580" i="27"/>
  <c r="AQ2587" i="27" s="1"/>
  <c r="AR2587" i="27" s="1"/>
  <c r="AS2587" i="27" s="1"/>
  <c r="AT2587" i="27" s="1"/>
  <c r="AU2587" i="27" s="1"/>
  <c r="AV2587" i="27" s="1"/>
  <c r="AW2587" i="27" s="1"/>
  <c r="AX2587" i="27" s="1"/>
  <c r="AY2587" i="27" s="1"/>
  <c r="AZ2587" i="27" s="1"/>
  <c r="G743" i="27"/>
  <c r="G3172" i="27"/>
  <c r="AQ3179" i="27" s="1"/>
  <c r="AR3179" i="27" s="1"/>
  <c r="AS3179" i="27" s="1"/>
  <c r="AT3179" i="27" s="1"/>
  <c r="AU3179" i="27" s="1"/>
  <c r="AV3179" i="27" s="1"/>
  <c r="AW3179" i="27" s="1"/>
  <c r="AX3179" i="27" s="1"/>
  <c r="AY3179" i="27" s="1"/>
  <c r="AZ3179" i="27" s="1"/>
  <c r="G3052" i="27"/>
  <c r="AQ3059" i="27" s="1"/>
  <c r="AR3059" i="27" s="1"/>
  <c r="AS3059" i="27" s="1"/>
  <c r="AT3059" i="27" s="1"/>
  <c r="AU3059" i="27" s="1"/>
  <c r="AV3059" i="27" s="1"/>
  <c r="AW3059" i="27" s="1"/>
  <c r="AX3059" i="27" s="1"/>
  <c r="AY3059" i="27" s="1"/>
  <c r="AZ3059" i="27" s="1"/>
  <c r="G1456" i="27"/>
  <c r="AQ1463" i="27" s="1"/>
  <c r="AR1463" i="27" s="1"/>
  <c r="G3466" i="27"/>
  <c r="G626" i="27"/>
  <c r="AQ633" i="27" s="1"/>
  <c r="AR633" i="27" s="1"/>
  <c r="G2701" i="27"/>
  <c r="G2578" i="27"/>
  <c r="G156" i="27"/>
  <c r="G3171" i="27"/>
  <c r="G866" i="27"/>
  <c r="G260" i="26"/>
  <c r="AR267" i="26" s="1"/>
  <c r="AS267" i="26" s="1"/>
  <c r="G2994" i="27"/>
  <c r="AQ3001" i="27" s="1"/>
  <c r="G2642" i="27"/>
  <c r="G1689" i="27"/>
  <c r="G261" i="26"/>
  <c r="G2995" i="27"/>
  <c r="G3411" i="27"/>
  <c r="G625" i="27"/>
  <c r="AQ632" i="27" s="1"/>
  <c r="AR632" i="27" s="1"/>
  <c r="AS632" i="27" s="1"/>
  <c r="AT632" i="27" s="1"/>
  <c r="AU632" i="27" s="1"/>
  <c r="AV632" i="27" s="1"/>
  <c r="AW632" i="27" s="1"/>
  <c r="AX632" i="27" s="1"/>
  <c r="AY632" i="27" s="1"/>
  <c r="AZ632" i="27" s="1"/>
  <c r="G2700" i="27"/>
  <c r="G2579" i="27"/>
  <c r="G449" i="27"/>
  <c r="AQ456" i="27" s="1"/>
  <c r="AR456" i="27" s="1"/>
  <c r="G3230" i="27"/>
  <c r="G151" i="27"/>
  <c r="G865" i="27"/>
  <c r="G807" i="27"/>
  <c r="G1454" i="27"/>
  <c r="G2637" i="27"/>
  <c r="G3584" i="27"/>
  <c r="G1694" i="27"/>
  <c r="G1635" i="27"/>
  <c r="G2106" i="27"/>
  <c r="AQ2113" i="27" s="1"/>
  <c r="AR2113" i="27" s="1"/>
  <c r="AS2113" i="27" s="1"/>
  <c r="AT2113" i="27" s="1"/>
  <c r="AU2113" i="27" s="1"/>
  <c r="AV2113" i="27" s="1"/>
  <c r="AW2113" i="27" s="1"/>
  <c r="AX2113" i="27" s="1"/>
  <c r="AY2113" i="27" s="1"/>
  <c r="AZ2113" i="27" s="1"/>
  <c r="G2937" i="27"/>
  <c r="G1399" i="27"/>
  <c r="G451" i="27"/>
  <c r="G3233" i="27"/>
  <c r="G3175" i="27"/>
  <c r="G3170" i="27"/>
  <c r="G1277" i="27"/>
  <c r="AQ1284" i="27" s="1"/>
  <c r="AQ1287" i="27" s="1"/>
  <c r="AR299" i="26" s="1"/>
  <c r="G1991" i="27"/>
  <c r="G803" i="27"/>
  <c r="G1575" i="27"/>
  <c r="G1458" i="27"/>
  <c r="G1455" i="27"/>
  <c r="AQ1462" i="27" s="1"/>
  <c r="AR1462" i="27" s="1"/>
  <c r="AS1462" i="27" s="1"/>
  <c r="AT1462" i="27" s="1"/>
  <c r="AU1462" i="27" s="1"/>
  <c r="AV1462" i="27" s="1"/>
  <c r="AW1462" i="27" s="1"/>
  <c r="AX1462" i="27" s="1"/>
  <c r="AY1462" i="27" s="1"/>
  <c r="AZ1462" i="27" s="1"/>
  <c r="G2461" i="27"/>
  <c r="AQ2468" i="27" s="1"/>
  <c r="AR2468" i="27" s="1"/>
  <c r="G2460" i="27"/>
  <c r="AQ2467" i="27" s="1"/>
  <c r="AR2467" i="27" s="1"/>
  <c r="AS2467" i="27" s="1"/>
  <c r="AT2467" i="27" s="1"/>
  <c r="AU2467" i="27" s="1"/>
  <c r="AV2467" i="27" s="1"/>
  <c r="AW2467" i="27" s="1"/>
  <c r="AX2467" i="27" s="1"/>
  <c r="AY2467" i="27" s="1"/>
  <c r="AZ2467" i="27" s="1"/>
  <c r="G2640" i="27"/>
  <c r="AQ2647" i="27" s="1"/>
  <c r="AR2647" i="27" s="1"/>
  <c r="G2342" i="27"/>
  <c r="AQ2349" i="27" s="1"/>
  <c r="AR2349" i="27" s="1"/>
  <c r="AS2349" i="27" s="1"/>
  <c r="AT2349" i="27" s="1"/>
  <c r="AU2349" i="27" s="1"/>
  <c r="AV2349" i="27" s="1"/>
  <c r="AW2349" i="27" s="1"/>
  <c r="AX2349" i="27" s="1"/>
  <c r="AY2349" i="27" s="1"/>
  <c r="AZ2349" i="27" s="1"/>
  <c r="G1927" i="27"/>
  <c r="G564" i="27"/>
  <c r="G566" i="27"/>
  <c r="AQ573" i="27" s="1"/>
  <c r="AR573" i="27" s="1"/>
  <c r="AS573" i="27" s="1"/>
  <c r="AT573" i="27" s="1"/>
  <c r="AU573" i="27" s="1"/>
  <c r="AV573" i="27" s="1"/>
  <c r="AW573" i="27" s="1"/>
  <c r="AX573" i="27" s="1"/>
  <c r="AY573" i="27" s="1"/>
  <c r="AZ573" i="27" s="1"/>
  <c r="G2345" i="27"/>
  <c r="G1398" i="27"/>
  <c r="G1988" i="27"/>
  <c r="AQ1995" i="27" s="1"/>
  <c r="AR1995" i="27" s="1"/>
  <c r="AS1995" i="27" s="1"/>
  <c r="AT1995" i="27" s="1"/>
  <c r="AU1995" i="27" s="1"/>
  <c r="AV1995" i="27" s="1"/>
  <c r="AW1995" i="27" s="1"/>
  <c r="AX1995" i="27" s="1"/>
  <c r="AY1995" i="27" s="1"/>
  <c r="AZ1995" i="27" s="1"/>
  <c r="G1573" i="27"/>
  <c r="AQ1580" i="27" s="1"/>
  <c r="AR1580" i="27" s="1"/>
  <c r="AS1580" i="27" s="1"/>
  <c r="AT1580" i="27" s="1"/>
  <c r="AU1580" i="27" s="1"/>
  <c r="AV1580" i="27" s="1"/>
  <c r="AW1580" i="27" s="1"/>
  <c r="AX1580" i="27" s="1"/>
  <c r="AY1580" i="27" s="1"/>
  <c r="AZ1580" i="27" s="1"/>
  <c r="G2462" i="27"/>
  <c r="G3115" i="27"/>
  <c r="G2340" i="27"/>
  <c r="G2344" i="27"/>
  <c r="G1932" i="27"/>
  <c r="G567" i="27"/>
  <c r="AQ574" i="27" s="1"/>
  <c r="AR574" i="27" s="1"/>
  <c r="G2108" i="27"/>
  <c r="G2933" i="27"/>
  <c r="G2819" i="27"/>
  <c r="G1396" i="27"/>
  <c r="AQ1403" i="27" s="1"/>
  <c r="AR1403" i="27" s="1"/>
  <c r="AS1403" i="27" s="1"/>
  <c r="AT1403" i="27" s="1"/>
  <c r="AU1403" i="27" s="1"/>
  <c r="AV1403" i="27" s="1"/>
  <c r="AW1403" i="27" s="1"/>
  <c r="AX1403" i="27" s="1"/>
  <c r="AY1403" i="27" s="1"/>
  <c r="AZ1403" i="27" s="1"/>
  <c r="G450" i="27"/>
  <c r="G3232" i="27"/>
  <c r="AQ3239" i="27" s="1"/>
  <c r="AR3239" i="27" s="1"/>
  <c r="G155" i="27"/>
  <c r="G1279" i="27"/>
  <c r="G1574" i="27"/>
  <c r="AQ1581" i="27" s="1"/>
  <c r="AR1581" i="27" s="1"/>
  <c r="G2641" i="27"/>
  <c r="G2343" i="27"/>
  <c r="AQ2350" i="27" s="1"/>
  <c r="AR2350" i="27" s="1"/>
  <c r="G1929" i="27"/>
  <c r="AQ1936" i="27" s="1"/>
  <c r="AR1936" i="27" s="1"/>
  <c r="AS1936" i="27" s="1"/>
  <c r="AT1936" i="27" s="1"/>
  <c r="AU1936" i="27" s="1"/>
  <c r="AV1936" i="27" s="1"/>
  <c r="AW1936" i="27" s="1"/>
  <c r="AX1936" i="27" s="1"/>
  <c r="AY1936" i="27" s="1"/>
  <c r="AZ1936" i="27" s="1"/>
  <c r="G330" i="27"/>
  <c r="AQ337" i="27" s="1"/>
  <c r="AR337" i="27" s="1"/>
  <c r="AS337" i="27" s="1"/>
  <c r="AT337" i="27" s="1"/>
  <c r="AU337" i="27" s="1"/>
  <c r="AV337" i="27" s="1"/>
  <c r="AW337" i="27" s="1"/>
  <c r="AX337" i="27" s="1"/>
  <c r="AY337" i="27" s="1"/>
  <c r="AZ337" i="27" s="1"/>
  <c r="G627" i="27"/>
  <c r="G2698" i="27"/>
  <c r="AQ2705" i="27" s="1"/>
  <c r="AR2705" i="27" s="1"/>
  <c r="AS2705" i="27" s="1"/>
  <c r="AT2705" i="27" s="1"/>
  <c r="AU2705" i="27" s="1"/>
  <c r="AV2705" i="27" s="1"/>
  <c r="AW2705" i="27" s="1"/>
  <c r="AX2705" i="27" s="1"/>
  <c r="AY2705" i="27" s="1"/>
  <c r="AZ2705" i="27" s="1"/>
  <c r="G748" i="27"/>
  <c r="G2758" i="27"/>
  <c r="AQ2765" i="27" s="1"/>
  <c r="AR2765" i="27" s="1"/>
  <c r="G1753" i="27"/>
  <c r="G3469" i="27"/>
  <c r="G3053" i="27"/>
  <c r="AQ3060" i="27" s="1"/>
  <c r="AR3060" i="27" s="1"/>
  <c r="G2524" i="27"/>
  <c r="G258" i="26"/>
  <c r="G3408" i="27"/>
  <c r="AQ3415" i="27" s="1"/>
  <c r="AR3415" i="27" s="1"/>
  <c r="AS3415" i="27" s="1"/>
  <c r="AT3415" i="27" s="1"/>
  <c r="AU3415" i="27" s="1"/>
  <c r="AV3415" i="27" s="1"/>
  <c r="AW3415" i="27" s="1"/>
  <c r="AX3415" i="27" s="1"/>
  <c r="AY3415" i="27" s="1"/>
  <c r="AZ3415" i="27" s="1"/>
  <c r="G1690" i="27"/>
  <c r="G390" i="27"/>
  <c r="AQ397" i="27" s="1"/>
  <c r="G1634" i="27"/>
  <c r="G2050" i="27"/>
  <c r="G329" i="27"/>
  <c r="G2696" i="27"/>
  <c r="G923" i="27"/>
  <c r="AQ930" i="27" s="1"/>
  <c r="AQ933" i="27" s="1"/>
  <c r="AR293" i="26" s="1"/>
  <c r="G2760" i="27"/>
  <c r="G1750" i="27"/>
  <c r="AQ1757" i="27" s="1"/>
  <c r="AR1757" i="27" s="1"/>
  <c r="AS1757" i="27" s="1"/>
  <c r="AT1757" i="27" s="1"/>
  <c r="AU1757" i="27" s="1"/>
  <c r="AV1757" i="27" s="1"/>
  <c r="AW1757" i="27" s="1"/>
  <c r="AX1757" i="27" s="1"/>
  <c r="AY1757" i="27" s="1"/>
  <c r="AZ1757" i="27" s="1"/>
  <c r="G3470" i="27"/>
  <c r="G3051" i="27"/>
  <c r="G862" i="27"/>
  <c r="G2522" i="27"/>
  <c r="AQ2529" i="27" s="1"/>
  <c r="AR2529" i="27" s="1"/>
  <c r="G2991" i="27"/>
  <c r="G2047" i="27"/>
  <c r="AQ2054" i="27" s="1"/>
  <c r="AR2054" i="27" s="1"/>
  <c r="AS2054" i="27" s="1"/>
  <c r="AT2054" i="27" s="1"/>
  <c r="AU2054" i="27" s="1"/>
  <c r="AV2054" i="27" s="1"/>
  <c r="AW2054" i="27" s="1"/>
  <c r="AX2054" i="27" s="1"/>
  <c r="AY2054" i="27" s="1"/>
  <c r="AZ2054" i="27" s="1"/>
  <c r="G1102" i="27"/>
  <c r="G3588" i="27"/>
  <c r="G95" i="27"/>
  <c r="AQ102" i="27" s="1"/>
  <c r="AR102" i="27" s="1"/>
  <c r="G3409" i="27"/>
  <c r="AQ3416" i="27" s="1"/>
  <c r="AR3416" i="27" s="1"/>
  <c r="G1691" i="27"/>
  <c r="AQ1698" i="27" s="1"/>
  <c r="AR1698" i="27" s="1"/>
  <c r="AS1698" i="27" s="1"/>
  <c r="AT1698" i="27" s="1"/>
  <c r="AU1698" i="27" s="1"/>
  <c r="AV1698" i="27" s="1"/>
  <c r="AW1698" i="27" s="1"/>
  <c r="AX1698" i="27" s="1"/>
  <c r="AY1698" i="27" s="1"/>
  <c r="AZ1698" i="27" s="1"/>
  <c r="G1631" i="27"/>
  <c r="G2046" i="27"/>
  <c r="G331" i="27"/>
  <c r="AQ338" i="27" s="1"/>
  <c r="AR338" i="27" s="1"/>
  <c r="G628" i="27"/>
  <c r="G925" i="27"/>
  <c r="G746" i="27"/>
  <c r="AQ753" i="27" s="1"/>
  <c r="AR753" i="27" s="1"/>
  <c r="G745" i="27"/>
  <c r="AQ752" i="27" s="1"/>
  <c r="AR752" i="27" s="1"/>
  <c r="AS752" i="27" s="1"/>
  <c r="AT752" i="27" s="1"/>
  <c r="AU752" i="27" s="1"/>
  <c r="AV752" i="27" s="1"/>
  <c r="AW752" i="27" s="1"/>
  <c r="AX752" i="27" s="1"/>
  <c r="AY752" i="27" s="1"/>
  <c r="AZ752" i="27" s="1"/>
  <c r="G2756" i="27"/>
  <c r="G1748" i="27"/>
  <c r="G3465" i="27"/>
  <c r="G861" i="27"/>
  <c r="G863" i="27"/>
  <c r="AQ870" i="27" s="1"/>
  <c r="AR870" i="27" s="1"/>
  <c r="AS870" i="27" s="1"/>
  <c r="AT870" i="27" s="1"/>
  <c r="AU870" i="27" s="1"/>
  <c r="AV870" i="27" s="1"/>
  <c r="AW870" i="27" s="1"/>
  <c r="AX870" i="27" s="1"/>
  <c r="AY870" i="27" s="1"/>
  <c r="AZ870" i="27" s="1"/>
  <c r="G2523" i="27"/>
  <c r="G262" i="26"/>
  <c r="G259" i="26"/>
  <c r="AR266" i="26" s="1"/>
  <c r="AS266" i="26" s="1"/>
  <c r="AT266" i="26" s="1"/>
  <c r="AU266" i="26" s="1"/>
  <c r="AV266" i="26" s="1"/>
  <c r="AW266" i="26" s="1"/>
  <c r="AX266" i="26" s="1"/>
  <c r="AY266" i="26" s="1"/>
  <c r="AZ266" i="26" s="1"/>
  <c r="BA266" i="26" s="1"/>
  <c r="G2993" i="27"/>
  <c r="AQ3000" i="27" s="1"/>
  <c r="AR3000" i="27" s="1"/>
  <c r="AS3000" i="27" s="1"/>
  <c r="AT3000" i="27" s="1"/>
  <c r="AU3000" i="27" s="1"/>
  <c r="AV3000" i="27" s="1"/>
  <c r="AW3000" i="27" s="1"/>
  <c r="AX3000" i="27" s="1"/>
  <c r="AY3000" i="27" s="1"/>
  <c r="AZ3000" i="27" s="1"/>
  <c r="G2049" i="27"/>
  <c r="G2048" i="27"/>
  <c r="AQ2055" i="27" s="1"/>
  <c r="G1098" i="27"/>
  <c r="G1099" i="27"/>
  <c r="AQ1106" i="27" s="1"/>
  <c r="AR1106" i="27" s="1"/>
  <c r="AS1106" i="27" s="1"/>
  <c r="AT1106" i="27" s="1"/>
  <c r="AU1106" i="27" s="1"/>
  <c r="AV1106" i="27" s="1"/>
  <c r="AW1106" i="27" s="1"/>
  <c r="AX1106" i="27" s="1"/>
  <c r="AY1106" i="27" s="1"/>
  <c r="AZ1106" i="27" s="1"/>
  <c r="G3587" i="27"/>
  <c r="G3585" i="27"/>
  <c r="AQ3592" i="27" s="1"/>
  <c r="AR3592" i="27" s="1"/>
  <c r="AS3592" i="27" s="1"/>
  <c r="AT3592" i="27" s="1"/>
  <c r="AU3592" i="27" s="1"/>
  <c r="AV3592" i="27" s="1"/>
  <c r="AW3592" i="27" s="1"/>
  <c r="AX3592" i="27" s="1"/>
  <c r="AY3592" i="27" s="1"/>
  <c r="AZ3592" i="27" s="1"/>
  <c r="G94" i="27"/>
  <c r="AQ101" i="27" s="1"/>
  <c r="AR101" i="27" s="1"/>
  <c r="AS101" i="27" s="1"/>
  <c r="AT101" i="27" s="1"/>
  <c r="AU101" i="27" s="1"/>
  <c r="AV101" i="27" s="1"/>
  <c r="AW101" i="27" s="1"/>
  <c r="AX101" i="27" s="1"/>
  <c r="AY101" i="27" s="1"/>
  <c r="AZ101" i="27" s="1"/>
  <c r="G3406" i="27"/>
  <c r="G392" i="27"/>
  <c r="G1632" i="27"/>
  <c r="AQ1639" i="27" s="1"/>
  <c r="AR1639" i="27" s="1"/>
  <c r="AS1639" i="27" s="1"/>
  <c r="AT1639" i="27" s="1"/>
  <c r="AU1639" i="27" s="1"/>
  <c r="AV1639" i="27" s="1"/>
  <c r="AW1639" i="27" s="1"/>
  <c r="AX1639" i="27" s="1"/>
  <c r="AY1639" i="27" s="1"/>
  <c r="AZ1639" i="27" s="1"/>
  <c r="G1633" i="27"/>
  <c r="AQ1640" i="27" s="1"/>
  <c r="AR1640" i="27" s="1"/>
  <c r="G328" i="27"/>
  <c r="G623" i="27"/>
  <c r="G924" i="27"/>
  <c r="G2759" i="27"/>
  <c r="G1752" i="27"/>
  <c r="G3468" i="27"/>
  <c r="AQ3475" i="27" s="1"/>
  <c r="AR3475" i="27" s="1"/>
  <c r="G2520" i="27"/>
  <c r="G2992" i="27"/>
  <c r="G96" i="27"/>
  <c r="G3410" i="27"/>
  <c r="G391" i="27"/>
  <c r="G687" i="27"/>
  <c r="G2107" i="27"/>
  <c r="AQ2114" i="27" s="1"/>
  <c r="AR2114" i="27" s="1"/>
  <c r="G2935" i="27"/>
  <c r="AQ2942" i="27" s="1"/>
  <c r="AR2942" i="27" s="1"/>
  <c r="G2814" i="27"/>
  <c r="G1394" i="27"/>
  <c r="G446" i="27"/>
  <c r="G447" i="27"/>
  <c r="G153" i="27"/>
  <c r="AQ160" i="27" s="1"/>
  <c r="AR160" i="27" s="1"/>
  <c r="AS160" i="27" s="1"/>
  <c r="AT160" i="27" s="1"/>
  <c r="AU160" i="27" s="1"/>
  <c r="AV160" i="27" s="1"/>
  <c r="AW160" i="27" s="1"/>
  <c r="AX160" i="27" s="1"/>
  <c r="AY160" i="27" s="1"/>
  <c r="AZ160" i="27" s="1"/>
  <c r="G1989" i="27"/>
  <c r="AQ1996" i="27" s="1"/>
  <c r="AR1996" i="27" s="1"/>
  <c r="G802" i="27"/>
  <c r="G1576" i="27"/>
  <c r="G3113" i="27"/>
  <c r="AQ3120" i="27" s="1"/>
  <c r="AR3120" i="27" s="1"/>
  <c r="AS3120" i="27" s="1"/>
  <c r="AT3120" i="27" s="1"/>
  <c r="AU3120" i="27" s="1"/>
  <c r="AV3120" i="27" s="1"/>
  <c r="AW3120" i="27" s="1"/>
  <c r="AX3120" i="27" s="1"/>
  <c r="AY3120" i="27" s="1"/>
  <c r="AZ3120" i="27" s="1"/>
  <c r="G505" i="27"/>
  <c r="G508" i="27"/>
  <c r="AQ515" i="27" s="1"/>
  <c r="AR515" i="27" s="1"/>
  <c r="G1930" i="27"/>
  <c r="AQ1937" i="27" s="1"/>
  <c r="G3111" i="27"/>
  <c r="G3112" i="27"/>
  <c r="G506" i="27"/>
  <c r="G507" i="27"/>
  <c r="AQ514" i="27" s="1"/>
  <c r="AR514" i="27" s="1"/>
  <c r="AS514" i="27" s="1"/>
  <c r="AT514" i="27" s="1"/>
  <c r="AU514" i="27" s="1"/>
  <c r="AV514" i="27" s="1"/>
  <c r="AW514" i="27" s="1"/>
  <c r="AX514" i="27" s="1"/>
  <c r="AY514" i="27" s="1"/>
  <c r="AZ514" i="27" s="1"/>
  <c r="G2104" i="27"/>
  <c r="G2932" i="27"/>
  <c r="G1395" i="27"/>
  <c r="G3231" i="27"/>
  <c r="AQ3238" i="27" s="1"/>
  <c r="AR3238" i="27" s="1"/>
  <c r="AS3238" i="27" s="1"/>
  <c r="AT3238" i="27" s="1"/>
  <c r="AU3238" i="27" s="1"/>
  <c r="AV3238" i="27" s="1"/>
  <c r="AW3238" i="27" s="1"/>
  <c r="AX3238" i="27" s="1"/>
  <c r="AY3238" i="27" s="1"/>
  <c r="AZ3238" i="27" s="1"/>
  <c r="G152" i="27"/>
  <c r="G1990" i="27"/>
  <c r="G806" i="27"/>
  <c r="G1572" i="27"/>
  <c r="G3114" i="27"/>
  <c r="AQ3121" i="27" s="1"/>
  <c r="AQ3124" i="27" s="1"/>
  <c r="AR330" i="26" s="1"/>
  <c r="G1931" i="27"/>
  <c r="G686" i="27"/>
  <c r="G2818" i="27"/>
  <c r="G1810" i="27"/>
  <c r="AQ1817" i="27" s="1"/>
  <c r="AQ1820" i="27" s="1"/>
  <c r="AR308" i="26" s="1"/>
  <c r="G3289" i="27"/>
  <c r="G682" i="27"/>
  <c r="G684" i="27"/>
  <c r="AQ691" i="27" s="1"/>
  <c r="AR691" i="27" s="1"/>
  <c r="AS691" i="27" s="1"/>
  <c r="AT691" i="27" s="1"/>
  <c r="AU691" i="27" s="1"/>
  <c r="AV691" i="27" s="1"/>
  <c r="AW691" i="27" s="1"/>
  <c r="AX691" i="27" s="1"/>
  <c r="AY691" i="27" s="1"/>
  <c r="AZ691" i="27" s="1"/>
  <c r="G1807" i="27"/>
  <c r="G3293" i="27"/>
  <c r="G3291" i="27"/>
  <c r="AQ3298" i="27" s="1"/>
  <c r="AR3298" i="27" s="1"/>
  <c r="G1808" i="27"/>
  <c r="G1811" i="27"/>
  <c r="G3290" i="27"/>
  <c r="AQ3297" i="27" s="1"/>
  <c r="AR3297" i="27" s="1"/>
  <c r="AS3297" i="27" s="1"/>
  <c r="AT3297" i="27" s="1"/>
  <c r="AU3297" i="27" s="1"/>
  <c r="AV3297" i="27" s="1"/>
  <c r="AW3297" i="27" s="1"/>
  <c r="AX3297" i="27" s="1"/>
  <c r="AY3297" i="27" s="1"/>
  <c r="AZ3297" i="27" s="1"/>
  <c r="G685" i="27"/>
  <c r="AQ692" i="27" s="1"/>
  <c r="AR692" i="27" s="1"/>
  <c r="G2816" i="27"/>
  <c r="AQ2823" i="27" s="1"/>
  <c r="AR2823" i="27" s="1"/>
  <c r="AS2823" i="27" s="1"/>
  <c r="AT2823" i="27" s="1"/>
  <c r="AU2823" i="27" s="1"/>
  <c r="AV2823" i="27" s="1"/>
  <c r="AW2823" i="27" s="1"/>
  <c r="AX2823" i="27" s="1"/>
  <c r="AY2823" i="27" s="1"/>
  <c r="AZ2823" i="27" s="1"/>
  <c r="G2815" i="27"/>
  <c r="G1812" i="27"/>
  <c r="G3288" i="27"/>
  <c r="G2224" i="27"/>
  <c r="AQ2231" i="27" s="1"/>
  <c r="AR2231" i="27" s="1"/>
  <c r="AS2231" i="27" s="1"/>
  <c r="AT2231" i="27" s="1"/>
  <c r="AU2231" i="27" s="1"/>
  <c r="AV2231" i="27" s="1"/>
  <c r="AW2231" i="27" s="1"/>
  <c r="AX2231" i="27" s="1"/>
  <c r="AY2231" i="27" s="1"/>
  <c r="AZ2231" i="27" s="1"/>
  <c r="G2223" i="27"/>
  <c r="G2222" i="27"/>
  <c r="G2227" i="27"/>
  <c r="G2225" i="27"/>
  <c r="AQ2232" i="27" s="1"/>
  <c r="G2226" i="27"/>
  <c r="AR1404" i="27"/>
  <c r="AR812" i="27"/>
  <c r="G3645" i="27"/>
  <c r="AQ3652" i="27" s="1"/>
  <c r="G3646" i="27"/>
  <c r="G3642" i="27"/>
  <c r="G3644" i="27"/>
  <c r="AQ3651" i="27" s="1"/>
  <c r="AR3651" i="27" s="1"/>
  <c r="AS3651" i="27" s="1"/>
  <c r="AT3651" i="27" s="1"/>
  <c r="AU3651" i="27" s="1"/>
  <c r="AV3651" i="27" s="1"/>
  <c r="AW3651" i="27" s="1"/>
  <c r="AX3651" i="27" s="1"/>
  <c r="AY3651" i="27" s="1"/>
  <c r="AZ3651" i="27" s="1"/>
  <c r="G3647" i="27"/>
  <c r="G3643" i="27"/>
  <c r="AR2824" i="27"/>
  <c r="G2166" i="27"/>
  <c r="AQ2173" i="27" s="1"/>
  <c r="G2168" i="27"/>
  <c r="G2164" i="27"/>
  <c r="G2165" i="27"/>
  <c r="AQ2172" i="27" s="1"/>
  <c r="AR2172" i="27" s="1"/>
  <c r="AS2172" i="27" s="1"/>
  <c r="AT2172" i="27" s="1"/>
  <c r="AU2172" i="27" s="1"/>
  <c r="AV2172" i="27" s="1"/>
  <c r="AW2172" i="27" s="1"/>
  <c r="AX2172" i="27" s="1"/>
  <c r="AY2172" i="27" s="1"/>
  <c r="AZ2172" i="27" s="1"/>
  <c r="G2163" i="27"/>
  <c r="G2167" i="27"/>
  <c r="AQ1348" i="27"/>
  <c r="AR300" i="26" s="1"/>
  <c r="AR1345" i="27"/>
  <c r="AR220" i="27"/>
  <c r="G2283" i="27"/>
  <c r="AQ2290" i="27" s="1"/>
  <c r="AR2290" i="27" s="1"/>
  <c r="AS2290" i="27" s="1"/>
  <c r="AT2290" i="27" s="1"/>
  <c r="AU2290" i="27" s="1"/>
  <c r="AV2290" i="27" s="1"/>
  <c r="AW2290" i="27" s="1"/>
  <c r="AX2290" i="27" s="1"/>
  <c r="AY2290" i="27" s="1"/>
  <c r="AZ2290" i="27" s="1"/>
  <c r="G2281" i="27"/>
  <c r="G2286" i="27"/>
  <c r="G2282" i="27"/>
  <c r="G2284" i="27"/>
  <c r="AQ2291" i="27" s="1"/>
  <c r="G2285" i="27"/>
  <c r="G3349" i="27"/>
  <c r="AQ3356" i="27" s="1"/>
  <c r="AR3356" i="27" s="1"/>
  <c r="AS3356" i="27" s="1"/>
  <c r="AT3356" i="27" s="1"/>
  <c r="AU3356" i="27" s="1"/>
  <c r="AV3356" i="27" s="1"/>
  <c r="AW3356" i="27" s="1"/>
  <c r="AX3356" i="27" s="1"/>
  <c r="AY3356" i="27" s="1"/>
  <c r="AZ3356" i="27" s="1"/>
  <c r="G3352" i="27"/>
  <c r="G3348" i="27"/>
  <c r="G3347" i="27"/>
  <c r="G3351" i="27"/>
  <c r="G3350" i="27"/>
  <c r="AQ3357" i="27" s="1"/>
  <c r="AR161" i="27"/>
  <c r="AR871" i="27"/>
  <c r="G1869" i="27"/>
  <c r="AQ1876" i="27" s="1"/>
  <c r="G1868" i="27"/>
  <c r="AQ1875" i="27" s="1"/>
  <c r="AR1875" i="27" s="1"/>
  <c r="AS1875" i="27" s="1"/>
  <c r="AT1875" i="27" s="1"/>
  <c r="AU1875" i="27" s="1"/>
  <c r="AV1875" i="27" s="1"/>
  <c r="AW1875" i="27" s="1"/>
  <c r="AX1875" i="27" s="1"/>
  <c r="AY1875" i="27" s="1"/>
  <c r="AZ1875" i="27" s="1"/>
  <c r="G1866" i="27"/>
  <c r="G1871" i="27"/>
  <c r="G1867" i="27"/>
  <c r="G1870" i="27"/>
  <c r="G1217" i="27"/>
  <c r="AQ1224" i="27" s="1"/>
  <c r="AR1224" i="27" s="1"/>
  <c r="AS1224" i="27" s="1"/>
  <c r="AT1224" i="27" s="1"/>
  <c r="AU1224" i="27" s="1"/>
  <c r="AV1224" i="27" s="1"/>
  <c r="AW1224" i="27" s="1"/>
  <c r="AX1224" i="27" s="1"/>
  <c r="AY1224" i="27" s="1"/>
  <c r="AZ1224" i="27" s="1"/>
  <c r="G1218" i="27"/>
  <c r="AQ1225" i="27" s="1"/>
  <c r="G1220" i="27"/>
  <c r="G1219" i="27"/>
  <c r="G1215" i="27"/>
  <c r="G1216" i="27"/>
  <c r="G1514" i="27"/>
  <c r="AQ1521" i="27" s="1"/>
  <c r="AR1521" i="27" s="1"/>
  <c r="AS1521" i="27" s="1"/>
  <c r="AT1521" i="27" s="1"/>
  <c r="AU1521" i="27" s="1"/>
  <c r="AV1521" i="27" s="1"/>
  <c r="AW1521" i="27" s="1"/>
  <c r="AX1521" i="27" s="1"/>
  <c r="AY1521" i="27" s="1"/>
  <c r="AZ1521" i="27" s="1"/>
  <c r="G1517" i="27"/>
  <c r="G1513" i="27"/>
  <c r="G1512" i="27"/>
  <c r="G1515" i="27"/>
  <c r="AQ1522" i="27" s="1"/>
  <c r="G1516" i="27"/>
  <c r="G2401" i="27"/>
  <c r="AQ2408" i="27" s="1"/>
  <c r="AR2408" i="27" s="1"/>
  <c r="AS2408" i="27" s="1"/>
  <c r="AT2408" i="27" s="1"/>
  <c r="AU2408" i="27" s="1"/>
  <c r="AV2408" i="27" s="1"/>
  <c r="AW2408" i="27" s="1"/>
  <c r="AX2408" i="27" s="1"/>
  <c r="AY2408" i="27" s="1"/>
  <c r="AZ2408" i="27" s="1"/>
  <c r="G2399" i="27"/>
  <c r="G2402" i="27"/>
  <c r="AQ2409" i="27" s="1"/>
  <c r="G2404" i="27"/>
  <c r="G2403" i="27"/>
  <c r="G2400" i="27"/>
  <c r="AR1107" i="27"/>
  <c r="G984" i="27"/>
  <c r="G979" i="27"/>
  <c r="G981" i="27"/>
  <c r="AQ988" i="27" s="1"/>
  <c r="AR988" i="27" s="1"/>
  <c r="AS988" i="27" s="1"/>
  <c r="AT988" i="27" s="1"/>
  <c r="AU988" i="27" s="1"/>
  <c r="AV988" i="27" s="1"/>
  <c r="AW988" i="27" s="1"/>
  <c r="AX988" i="27" s="1"/>
  <c r="AY988" i="27" s="1"/>
  <c r="AZ988" i="27" s="1"/>
  <c r="G980" i="27"/>
  <c r="G983" i="27"/>
  <c r="G982" i="27"/>
  <c r="AQ989" i="27" s="1"/>
  <c r="G269" i="27"/>
  <c r="G270" i="27"/>
  <c r="G272" i="27"/>
  <c r="AQ279" i="27" s="1"/>
  <c r="G273" i="27"/>
  <c r="G274" i="27"/>
  <c r="G271" i="27"/>
  <c r="AQ278" i="27" s="1"/>
  <c r="AR278" i="27" s="1"/>
  <c r="AS278" i="27" s="1"/>
  <c r="AT278" i="27" s="1"/>
  <c r="AU278" i="27" s="1"/>
  <c r="AV278" i="27" s="1"/>
  <c r="AW278" i="27" s="1"/>
  <c r="AX278" i="27" s="1"/>
  <c r="AY278" i="27" s="1"/>
  <c r="AZ278" i="27" s="1"/>
  <c r="AS201" i="26" l="1"/>
  <c r="AQ223" i="27"/>
  <c r="AR281" i="26" s="1"/>
  <c r="AQ3537" i="27"/>
  <c r="AR337" i="26" s="1"/>
  <c r="AQ400" i="27"/>
  <c r="AR284" i="26" s="1"/>
  <c r="AQ2117" i="27"/>
  <c r="AR313" i="26" s="1"/>
  <c r="AQ3183" i="27"/>
  <c r="AR331" i="26" s="1"/>
  <c r="DB393" i="26" s="1"/>
  <c r="AQ1051" i="27"/>
  <c r="AR295" i="26" s="1"/>
  <c r="AR1166" i="27"/>
  <c r="AR1169" i="27" s="1"/>
  <c r="AS297" i="26" s="1"/>
  <c r="AQ2886" i="27"/>
  <c r="AR326" i="26" s="1"/>
  <c r="AQ3004" i="27"/>
  <c r="AR328" i="26" s="1"/>
  <c r="AQ2650" i="27"/>
  <c r="AR322" i="26" s="1"/>
  <c r="AR1284" i="27"/>
  <c r="AS1284" i="27" s="1"/>
  <c r="AQ1584" i="27"/>
  <c r="AR304" i="26" s="1"/>
  <c r="AQ1110" i="27"/>
  <c r="AR296" i="26" s="1"/>
  <c r="AQ359" i="26" s="1"/>
  <c r="AR397" i="27"/>
  <c r="AR400" i="27" s="1"/>
  <c r="AS284" i="26" s="1"/>
  <c r="AQ2591" i="27"/>
  <c r="AR321" i="26" s="1"/>
  <c r="AQ164" i="27"/>
  <c r="AR280" i="26" s="1"/>
  <c r="AR3001" i="27"/>
  <c r="AS3001" i="27" s="1"/>
  <c r="AQ815" i="27"/>
  <c r="AR291" i="26" s="1"/>
  <c r="AQ1761" i="27"/>
  <c r="AR307" i="26" s="1"/>
  <c r="AQ370" i="26" s="1"/>
  <c r="AQ636" i="27"/>
  <c r="AR288" i="26" s="1"/>
  <c r="AQ3063" i="27"/>
  <c r="AR329" i="26" s="1"/>
  <c r="DB392" i="26" s="1"/>
  <c r="AQ2532" i="27"/>
  <c r="AR320" i="26" s="1"/>
  <c r="AQ459" i="27"/>
  <c r="AR285" i="26" s="1"/>
  <c r="DB347" i="26" s="1"/>
  <c r="AQ1702" i="27"/>
  <c r="AR306" i="26" s="1"/>
  <c r="AQ2768" i="27"/>
  <c r="AR324" i="26" s="1"/>
  <c r="AQ1940" i="27"/>
  <c r="AR310" i="26" s="1"/>
  <c r="AQ3419" i="27"/>
  <c r="AR335" i="26" s="1"/>
  <c r="AQ3596" i="27"/>
  <c r="AR338" i="26" s="1"/>
  <c r="AQ1407" i="27"/>
  <c r="AR301" i="26" s="1"/>
  <c r="DB363" i="26" s="1"/>
  <c r="AR1937" i="27"/>
  <c r="AR1940" i="27" s="1"/>
  <c r="AS310" i="26" s="1"/>
  <c r="AQ2353" i="27"/>
  <c r="AR317" i="26" s="1"/>
  <c r="AQ3478" i="27"/>
  <c r="AR336" i="26" s="1"/>
  <c r="AQ2709" i="27"/>
  <c r="AR323" i="26" s="1"/>
  <c r="DB386" i="26" s="1"/>
  <c r="AQ1466" i="27"/>
  <c r="AR302" i="26" s="1"/>
  <c r="AQ341" i="27"/>
  <c r="AR283" i="26" s="1"/>
  <c r="AQ346" i="26" s="1"/>
  <c r="AQ2471" i="27"/>
  <c r="AR319" i="26" s="1"/>
  <c r="AQ874" i="27"/>
  <c r="AR292" i="26" s="1"/>
  <c r="DB355" i="26" s="1"/>
  <c r="AQ577" i="27"/>
  <c r="AR287" i="26" s="1"/>
  <c r="AQ2058" i="27"/>
  <c r="AR312" i="26" s="1"/>
  <c r="AR930" i="27"/>
  <c r="AR933" i="27" s="1"/>
  <c r="AS293" i="26" s="1"/>
  <c r="AR3121" i="27"/>
  <c r="AS3121" i="27" s="1"/>
  <c r="AQ3242" i="27"/>
  <c r="AR332" i="26" s="1"/>
  <c r="AQ756" i="27"/>
  <c r="AR290" i="26" s="1"/>
  <c r="AQ2945" i="27"/>
  <c r="AR327" i="26" s="1"/>
  <c r="AR2055" i="27"/>
  <c r="AS2055" i="27" s="1"/>
  <c r="AR1817" i="27"/>
  <c r="AR1820" i="27" s="1"/>
  <c r="AS308" i="26" s="1"/>
  <c r="AQ1643" i="27"/>
  <c r="AR305" i="26" s="1"/>
  <c r="AQ368" i="26" s="1"/>
  <c r="AR271" i="26"/>
  <c r="AQ1999" i="27"/>
  <c r="AR311" i="26" s="1"/>
  <c r="AQ3301" i="27"/>
  <c r="AR333" i="26" s="1"/>
  <c r="AQ395" i="26" s="1"/>
  <c r="AQ105" i="27"/>
  <c r="AR279" i="26" s="1"/>
  <c r="AQ342" i="26" s="1"/>
  <c r="AQ695" i="27"/>
  <c r="AR289" i="26" s="1"/>
  <c r="AQ518" i="27"/>
  <c r="AR286" i="26" s="1"/>
  <c r="AQ2827" i="27"/>
  <c r="AR325" i="26" s="1"/>
  <c r="AS1581" i="27"/>
  <c r="AR1584" i="27"/>
  <c r="AS304" i="26" s="1"/>
  <c r="AS3475" i="27"/>
  <c r="AR3478" i="27"/>
  <c r="AS336" i="26" s="1"/>
  <c r="AR2945" i="27"/>
  <c r="AS327" i="26" s="1"/>
  <c r="AS2942" i="27"/>
  <c r="AS102" i="27"/>
  <c r="AR105" i="27"/>
  <c r="AS279" i="26" s="1"/>
  <c r="AR1466" i="27"/>
  <c r="AS302" i="26" s="1"/>
  <c r="AS1463" i="27"/>
  <c r="AQ2412" i="27"/>
  <c r="AR318" i="26" s="1"/>
  <c r="AR2409" i="27"/>
  <c r="AS633" i="27"/>
  <c r="AR636" i="27"/>
  <c r="AS288" i="26" s="1"/>
  <c r="AR518" i="27"/>
  <c r="AS286" i="26" s="1"/>
  <c r="AS515" i="27"/>
  <c r="AR2650" i="27"/>
  <c r="AS322" i="26" s="1"/>
  <c r="AS2647" i="27"/>
  <c r="AS2468" i="27"/>
  <c r="AR2471" i="27"/>
  <c r="AS319" i="26" s="1"/>
  <c r="AR2532" i="27"/>
  <c r="AS320" i="26" s="1"/>
  <c r="AS2529" i="27"/>
  <c r="AS3298" i="27"/>
  <c r="AR3301" i="27"/>
  <c r="AS333" i="26" s="1"/>
  <c r="AR2291" i="27"/>
  <c r="AQ2294" i="27"/>
  <c r="AR316" i="26" s="1"/>
  <c r="AQ2176" i="27"/>
  <c r="AR314" i="26" s="1"/>
  <c r="AR2173" i="27"/>
  <c r="AQ3655" i="27"/>
  <c r="AR339" i="26" s="1"/>
  <c r="AR3652" i="27"/>
  <c r="AQ2235" i="27"/>
  <c r="AR315" i="26" s="1"/>
  <c r="AR2232" i="27"/>
  <c r="AR1643" i="27"/>
  <c r="AS305" i="26" s="1"/>
  <c r="AS1640" i="27"/>
  <c r="AS3239" i="27"/>
  <c r="AR3242" i="27"/>
  <c r="AS332" i="26" s="1"/>
  <c r="AR2768" i="27"/>
  <c r="AS324" i="26" s="1"/>
  <c r="AS2765" i="27"/>
  <c r="AQ1525" i="27"/>
  <c r="AR303" i="26" s="1"/>
  <c r="AR1522" i="27"/>
  <c r="AQ1228" i="27"/>
  <c r="AR298" i="26" s="1"/>
  <c r="AQ360" i="26" s="1"/>
  <c r="AR1225" i="27"/>
  <c r="AR3183" i="27"/>
  <c r="AS331" i="26" s="1"/>
  <c r="AS3180" i="27"/>
  <c r="AS456" i="27"/>
  <c r="AR459" i="27"/>
  <c r="AS285" i="26" s="1"/>
  <c r="AQ1879" i="27"/>
  <c r="AR309" i="26" s="1"/>
  <c r="AQ371" i="26" s="1"/>
  <c r="AR1876" i="27"/>
  <c r="AS2350" i="27"/>
  <c r="AR2353" i="27"/>
  <c r="AS317" i="26" s="1"/>
  <c r="AR2591" i="27"/>
  <c r="AS321" i="26" s="1"/>
  <c r="AS2588" i="27"/>
  <c r="AR577" i="27"/>
  <c r="AS287" i="26" s="1"/>
  <c r="AS574" i="27"/>
  <c r="AR3357" i="27"/>
  <c r="AQ3360" i="27"/>
  <c r="AR334" i="26" s="1"/>
  <c r="AR1051" i="27"/>
  <c r="AS295" i="26" s="1"/>
  <c r="AS1048" i="27"/>
  <c r="AR1999" i="27"/>
  <c r="AS311" i="26" s="1"/>
  <c r="AS1996" i="27"/>
  <c r="AS1345" i="27"/>
  <c r="AR1348" i="27"/>
  <c r="AS300" i="26" s="1"/>
  <c r="AR2117" i="27"/>
  <c r="AS313" i="26" s="1"/>
  <c r="AS2114" i="27"/>
  <c r="AR3596" i="27"/>
  <c r="AS338" i="26" s="1"/>
  <c r="AS3593" i="27"/>
  <c r="AS1699" i="27"/>
  <c r="AR1702" i="27"/>
  <c r="AS306" i="26" s="1"/>
  <c r="DB362" i="26"/>
  <c r="AQ362" i="26"/>
  <c r="AS161" i="27"/>
  <c r="AR164" i="27"/>
  <c r="AS280" i="26" s="1"/>
  <c r="AS271" i="26"/>
  <c r="AT267" i="26"/>
  <c r="AR756" i="27"/>
  <c r="AS290" i="26" s="1"/>
  <c r="AS753" i="27"/>
  <c r="AR3063" i="27"/>
  <c r="AS329" i="26" s="1"/>
  <c r="AS3060" i="27"/>
  <c r="AR2709" i="27"/>
  <c r="AS323" i="26" s="1"/>
  <c r="AS2706" i="27"/>
  <c r="AR695" i="27"/>
  <c r="AS289" i="26" s="1"/>
  <c r="AS692" i="27"/>
  <c r="AR279" i="27"/>
  <c r="AQ282" i="27"/>
  <c r="AR282" i="26" s="1"/>
  <c r="AS1107" i="27"/>
  <c r="AR1110" i="27"/>
  <c r="AS296" i="26" s="1"/>
  <c r="AQ992" i="27"/>
  <c r="AR294" i="26" s="1"/>
  <c r="DB356" i="26" s="1"/>
  <c r="AR989" i="27"/>
  <c r="AS338" i="27"/>
  <c r="AR341" i="27"/>
  <c r="AS283" i="26" s="1"/>
  <c r="AR3419" i="27"/>
  <c r="AS335" i="26" s="1"/>
  <c r="AS3416" i="27"/>
  <c r="AR874" i="27"/>
  <c r="AS292" i="26" s="1"/>
  <c r="AS871" i="27"/>
  <c r="AS1758" i="27"/>
  <c r="AR1761" i="27"/>
  <c r="AS307" i="26" s="1"/>
  <c r="AS3534" i="27"/>
  <c r="AR3537" i="27"/>
  <c r="AS337" i="26" s="1"/>
  <c r="AS220" i="27"/>
  <c r="AR223" i="27"/>
  <c r="AS281" i="26" s="1"/>
  <c r="AR2886" i="27"/>
  <c r="AS326" i="26" s="1"/>
  <c r="AS2883" i="27"/>
  <c r="AR2827" i="27"/>
  <c r="AS325" i="26" s="1"/>
  <c r="AS2824" i="27"/>
  <c r="AR815" i="27"/>
  <c r="AS291" i="26" s="1"/>
  <c r="AS812" i="27"/>
  <c r="AS1404" i="27"/>
  <c r="AR1407" i="27"/>
  <c r="AS301" i="26" s="1"/>
  <c r="DB349" i="26" l="1"/>
  <c r="DB373" i="26"/>
  <c r="DB344" i="26"/>
  <c r="AQ390" i="26"/>
  <c r="AT201" i="26"/>
  <c r="DB343" i="26"/>
  <c r="AQ399" i="26"/>
  <c r="DB400" i="26"/>
  <c r="AQ391" i="26"/>
  <c r="DB389" i="26"/>
  <c r="AQ363" i="26"/>
  <c r="AS930" i="27"/>
  <c r="AS933" i="27" s="1"/>
  <c r="AT293" i="26" s="1"/>
  <c r="DB359" i="26"/>
  <c r="AR3004" i="27"/>
  <c r="AS328" i="26" s="1"/>
  <c r="AR391" i="26" s="1"/>
  <c r="AQ392" i="26"/>
  <c r="AQ393" i="26"/>
  <c r="AQ394" i="26"/>
  <c r="AQ401" i="26"/>
  <c r="AQ375" i="26"/>
  <c r="AQ343" i="26"/>
  <c r="DB376" i="26"/>
  <c r="DB391" i="26"/>
  <c r="AS1166" i="27"/>
  <c r="AT1166" i="27" s="1"/>
  <c r="DB358" i="26"/>
  <c r="AR3124" i="27"/>
  <c r="AS330" i="26" s="1"/>
  <c r="DC392" i="26" s="1"/>
  <c r="AS397" i="27"/>
  <c r="AT397" i="27" s="1"/>
  <c r="AQ383" i="26"/>
  <c r="AQ358" i="26"/>
  <c r="AR1287" i="27"/>
  <c r="AS299" i="26" s="1"/>
  <c r="DC362" i="26" s="1"/>
  <c r="AQ350" i="26"/>
  <c r="DB367" i="26"/>
  <c r="DB368" i="26"/>
  <c r="AQ400" i="26"/>
  <c r="AQ380" i="26"/>
  <c r="AQ384" i="26"/>
  <c r="DB353" i="26"/>
  <c r="DB399" i="26"/>
  <c r="DB351" i="26"/>
  <c r="DB384" i="26"/>
  <c r="AS1937" i="27"/>
  <c r="AT1937" i="27" s="1"/>
  <c r="DB370" i="26"/>
  <c r="DB375" i="26"/>
  <c r="DB369" i="26"/>
  <c r="DB383" i="26"/>
  <c r="DB346" i="26"/>
  <c r="AQ382" i="26"/>
  <c r="AR2058" i="27"/>
  <c r="AS312" i="26" s="1"/>
  <c r="DC374" i="26" s="1"/>
  <c r="DB380" i="26"/>
  <c r="AQ348" i="26"/>
  <c r="AQ347" i="26"/>
  <c r="DB354" i="26"/>
  <c r="DB350" i="26"/>
  <c r="AQ374" i="26"/>
  <c r="AS1817" i="27"/>
  <c r="AS1820" i="27" s="1"/>
  <c r="AT308" i="26" s="1"/>
  <c r="DB394" i="26"/>
  <c r="AQ353" i="26"/>
  <c r="DB382" i="26"/>
  <c r="AQ369" i="26"/>
  <c r="AQ398" i="26"/>
  <c r="AQ385" i="26"/>
  <c r="DB364" i="26"/>
  <c r="AQ352" i="26"/>
  <c r="DB387" i="26"/>
  <c r="AQ367" i="26"/>
  <c r="DB398" i="26"/>
  <c r="DB385" i="26"/>
  <c r="AQ389" i="26"/>
  <c r="AQ355" i="26"/>
  <c r="DB342" i="26"/>
  <c r="DB352" i="26"/>
  <c r="AQ364" i="26"/>
  <c r="AQ376" i="26"/>
  <c r="AQ354" i="26"/>
  <c r="AQ373" i="26"/>
  <c r="AQ351" i="26"/>
  <c r="DB390" i="26"/>
  <c r="AQ386" i="26"/>
  <c r="DB374" i="26"/>
  <c r="AQ365" i="26"/>
  <c r="DB388" i="26"/>
  <c r="AQ387" i="26"/>
  <c r="DB348" i="26"/>
  <c r="DB396" i="26"/>
  <c r="AQ349" i="26"/>
  <c r="DB395" i="26"/>
  <c r="DB401" i="26"/>
  <c r="DB360" i="26"/>
  <c r="AQ388" i="26"/>
  <c r="DB365" i="26"/>
  <c r="AR389" i="26"/>
  <c r="DC389" i="26"/>
  <c r="AS223" i="27"/>
  <c r="AT281" i="26" s="1"/>
  <c r="AT220" i="27"/>
  <c r="AT1048" i="27"/>
  <c r="AS1051" i="27"/>
  <c r="AT295" i="26" s="1"/>
  <c r="DC394" i="26"/>
  <c r="AR394" i="26"/>
  <c r="AS1466" i="27"/>
  <c r="AT302" i="26" s="1"/>
  <c r="AT1463" i="27"/>
  <c r="AS815" i="27"/>
  <c r="AT291" i="26" s="1"/>
  <c r="AT812" i="27"/>
  <c r="AS2827" i="27"/>
  <c r="AT325" i="26" s="1"/>
  <c r="AT2824" i="27"/>
  <c r="AS1761" i="27"/>
  <c r="AT307" i="26" s="1"/>
  <c r="AT1758" i="27"/>
  <c r="AR347" i="26"/>
  <c r="DC347" i="26"/>
  <c r="AS1287" i="27"/>
  <c r="AT299" i="26" s="1"/>
  <c r="AT1284" i="27"/>
  <c r="AR373" i="26"/>
  <c r="DC373" i="26"/>
  <c r="AQ357" i="26"/>
  <c r="DB357" i="26"/>
  <c r="AS1110" i="27"/>
  <c r="AT296" i="26" s="1"/>
  <c r="AT1107" i="27"/>
  <c r="AR352" i="26"/>
  <c r="DC352" i="26"/>
  <c r="AS3063" i="27"/>
  <c r="AT329" i="26" s="1"/>
  <c r="AT3060" i="27"/>
  <c r="AU267" i="26"/>
  <c r="AT271" i="26"/>
  <c r="AS3596" i="27"/>
  <c r="AT338" i="26" s="1"/>
  <c r="AT3593" i="27"/>
  <c r="DC363" i="26"/>
  <c r="AR363" i="26"/>
  <c r="AT1996" i="27"/>
  <c r="AS1999" i="27"/>
  <c r="AT311" i="26" s="1"/>
  <c r="DC358" i="26"/>
  <c r="AR358" i="26"/>
  <c r="DC350" i="26"/>
  <c r="AR350" i="26"/>
  <c r="AR348" i="26"/>
  <c r="DC348" i="26"/>
  <c r="DB371" i="26"/>
  <c r="AS1522" i="27"/>
  <c r="AR1525" i="27"/>
  <c r="AS303" i="26" s="1"/>
  <c r="DC365" i="26" s="1"/>
  <c r="AT3239" i="27"/>
  <c r="AS3242" i="27"/>
  <c r="AT332" i="26" s="1"/>
  <c r="DC368" i="26"/>
  <c r="AR368" i="26"/>
  <c r="DB378" i="26"/>
  <c r="AQ378" i="26"/>
  <c r="AQ379" i="26"/>
  <c r="DB379" i="26"/>
  <c r="AT2468" i="27"/>
  <c r="AS2471" i="27"/>
  <c r="AT319" i="26" s="1"/>
  <c r="AR349" i="26"/>
  <c r="DC349" i="26"/>
  <c r="AS636" i="27"/>
  <c r="AT288" i="26" s="1"/>
  <c r="AT633" i="27"/>
  <c r="AR342" i="26"/>
  <c r="DC342" i="26"/>
  <c r="AS3478" i="27"/>
  <c r="AT336" i="26" s="1"/>
  <c r="AT3475" i="27"/>
  <c r="AS1584" i="27"/>
  <c r="AT304" i="26" s="1"/>
  <c r="AT1581" i="27"/>
  <c r="AS1407" i="27"/>
  <c r="AT301" i="26" s="1"/>
  <c r="AT1404" i="27"/>
  <c r="DC370" i="26"/>
  <c r="AR370" i="26"/>
  <c r="AT871" i="27"/>
  <c r="AS874" i="27"/>
  <c r="AT292" i="26" s="1"/>
  <c r="AR992" i="27"/>
  <c r="AS294" i="26" s="1"/>
  <c r="DC356" i="26" s="1"/>
  <c r="AS989" i="27"/>
  <c r="AR386" i="26"/>
  <c r="DC386" i="26"/>
  <c r="AS577" i="27"/>
  <c r="AT287" i="26" s="1"/>
  <c r="AT574" i="27"/>
  <c r="AS2353" i="27"/>
  <c r="AT317" i="26" s="1"/>
  <c r="AT2350" i="27"/>
  <c r="DC351" i="26"/>
  <c r="AR351" i="26"/>
  <c r="AT2055" i="27"/>
  <c r="AS2058" i="27"/>
  <c r="AT312" i="26" s="1"/>
  <c r="DC399" i="26"/>
  <c r="AR399" i="26"/>
  <c r="AR355" i="26"/>
  <c r="DC355" i="26"/>
  <c r="AR354" i="26"/>
  <c r="DC354" i="26"/>
  <c r="AR343" i="26"/>
  <c r="DC343" i="26"/>
  <c r="DC369" i="26"/>
  <c r="AR369" i="26"/>
  <c r="AS1348" i="27"/>
  <c r="AT300" i="26" s="1"/>
  <c r="AT1345" i="27"/>
  <c r="AQ397" i="26"/>
  <c r="DB397" i="26"/>
  <c r="AT2588" i="27"/>
  <c r="AS2591" i="27"/>
  <c r="AT321" i="26" s="1"/>
  <c r="AQ396" i="26"/>
  <c r="AS459" i="27"/>
  <c r="AT285" i="26" s="1"/>
  <c r="AT456" i="27"/>
  <c r="AR1228" i="27"/>
  <c r="AS298" i="26" s="1"/>
  <c r="AR360" i="26" s="1"/>
  <c r="AS1225" i="27"/>
  <c r="AQ366" i="26"/>
  <c r="DB366" i="26"/>
  <c r="AT2765" i="27"/>
  <c r="AS2768" i="27"/>
  <c r="AT324" i="26" s="1"/>
  <c r="AS3004" i="27"/>
  <c r="AT328" i="26" s="1"/>
  <c r="AT3001" i="27"/>
  <c r="AS3652" i="27"/>
  <c r="AR3655" i="27"/>
  <c r="AS339" i="26" s="1"/>
  <c r="AR401" i="26" s="1"/>
  <c r="AS2173" i="27"/>
  <c r="AR2176" i="27"/>
  <c r="AS314" i="26" s="1"/>
  <c r="AR376" i="26" s="1"/>
  <c r="AS2291" i="27"/>
  <c r="AR2294" i="27"/>
  <c r="AS316" i="26" s="1"/>
  <c r="AS3301" i="27"/>
  <c r="AT333" i="26" s="1"/>
  <c r="AT3298" i="27"/>
  <c r="AT2647" i="27"/>
  <c r="AS2650" i="27"/>
  <c r="AT322" i="26" s="1"/>
  <c r="AR2412" i="27"/>
  <c r="AS318" i="26" s="1"/>
  <c r="AR380" i="26" s="1"/>
  <c r="AS2409" i="27"/>
  <c r="AT102" i="27"/>
  <c r="AS105" i="27"/>
  <c r="AT279" i="26" s="1"/>
  <c r="AS2945" i="27"/>
  <c r="AT327" i="26" s="1"/>
  <c r="AT2942" i="27"/>
  <c r="DC359" i="26"/>
  <c r="AR359" i="26"/>
  <c r="AS695" i="27"/>
  <c r="AT289" i="26" s="1"/>
  <c r="AT692" i="27"/>
  <c r="DC353" i="26"/>
  <c r="AR353" i="26"/>
  <c r="DB372" i="26"/>
  <c r="AQ372" i="26"/>
  <c r="DC395" i="26"/>
  <c r="AR395" i="26"/>
  <c r="AS1643" i="27"/>
  <c r="AT305" i="26" s="1"/>
  <c r="AT1640" i="27"/>
  <c r="AS2232" i="27"/>
  <c r="AR2235" i="27"/>
  <c r="AS315" i="26" s="1"/>
  <c r="AR383" i="26"/>
  <c r="DC383" i="26"/>
  <c r="DC382" i="26"/>
  <c r="AR382" i="26"/>
  <c r="AS518" i="27"/>
  <c r="AT286" i="26" s="1"/>
  <c r="AT515" i="27"/>
  <c r="DC367" i="26"/>
  <c r="AR367" i="26"/>
  <c r="DC388" i="26"/>
  <c r="AR388" i="26"/>
  <c r="AR400" i="26"/>
  <c r="DC400" i="26"/>
  <c r="AS3419" i="27"/>
  <c r="AT335" i="26" s="1"/>
  <c r="AT3416" i="27"/>
  <c r="DC346" i="26"/>
  <c r="AR346" i="26"/>
  <c r="AQ345" i="26"/>
  <c r="DB345" i="26"/>
  <c r="AR364" i="26"/>
  <c r="DC364" i="26"/>
  <c r="AS2886" i="27"/>
  <c r="AT326" i="26" s="1"/>
  <c r="AT2883" i="27"/>
  <c r="AS3537" i="27"/>
  <c r="AT337" i="26" s="1"/>
  <c r="AT3534" i="27"/>
  <c r="AR398" i="26"/>
  <c r="DC398" i="26"/>
  <c r="AT338" i="27"/>
  <c r="AS341" i="27"/>
  <c r="AT283" i="26" s="1"/>
  <c r="AR282" i="27"/>
  <c r="AS282" i="26" s="1"/>
  <c r="AR344" i="26" s="1"/>
  <c r="AS279" i="27"/>
  <c r="AS2709" i="27"/>
  <c r="AT323" i="26" s="1"/>
  <c r="AT2706" i="27"/>
  <c r="AT753" i="27"/>
  <c r="AS756" i="27"/>
  <c r="AT290" i="26" s="1"/>
  <c r="AT161" i="27"/>
  <c r="AS164" i="27"/>
  <c r="AT280" i="26" s="1"/>
  <c r="AQ356" i="26"/>
  <c r="AS1702" i="27"/>
  <c r="AT306" i="26" s="1"/>
  <c r="AT1699" i="27"/>
  <c r="AS2117" i="27"/>
  <c r="AT313" i="26" s="1"/>
  <c r="AT2114" i="27"/>
  <c r="AQ344" i="26"/>
  <c r="AR3360" i="27"/>
  <c r="AS334" i="26" s="1"/>
  <c r="AR396" i="26" s="1"/>
  <c r="AS3357" i="27"/>
  <c r="DC384" i="26"/>
  <c r="AR384" i="26"/>
  <c r="AR1879" i="27"/>
  <c r="AS309" i="26" s="1"/>
  <c r="DC371" i="26" s="1"/>
  <c r="AS1876" i="27"/>
  <c r="AT3180" i="27"/>
  <c r="AS3183" i="27"/>
  <c r="AT331" i="26" s="1"/>
  <c r="DB361" i="26"/>
  <c r="AQ361" i="26"/>
  <c r="DC387" i="26"/>
  <c r="AR387" i="26"/>
  <c r="AS3124" i="27"/>
  <c r="AT330" i="26" s="1"/>
  <c r="AT3121" i="27"/>
  <c r="AQ377" i="26"/>
  <c r="DB377" i="26"/>
  <c r="AS2532" i="27"/>
  <c r="AT320" i="26" s="1"/>
  <c r="AT2529" i="27"/>
  <c r="AR385" i="26"/>
  <c r="DC385" i="26"/>
  <c r="DB381" i="26"/>
  <c r="AQ381" i="26"/>
  <c r="AU201" i="26" l="1"/>
  <c r="DC391" i="26"/>
  <c r="AS1169" i="27"/>
  <c r="AT297" i="26" s="1"/>
  <c r="AS359" i="26" s="1"/>
  <c r="DC393" i="26"/>
  <c r="AR390" i="26"/>
  <c r="AR375" i="26"/>
  <c r="AT930" i="27"/>
  <c r="AT933" i="27" s="1"/>
  <c r="AU293" i="26" s="1"/>
  <c r="DC390" i="26"/>
  <c r="AS400" i="27"/>
  <c r="AT284" i="26" s="1"/>
  <c r="AS347" i="26" s="1"/>
  <c r="AR393" i="26"/>
  <c r="AR392" i="26"/>
  <c r="AR362" i="26"/>
  <c r="DC375" i="26"/>
  <c r="AR356" i="26"/>
  <c r="AS1940" i="27"/>
  <c r="AT310" i="26" s="1"/>
  <c r="AS373" i="26" s="1"/>
  <c r="AR374" i="26"/>
  <c r="AT1817" i="27"/>
  <c r="AU1817" i="27" s="1"/>
  <c r="DC380" i="26"/>
  <c r="AR365" i="26"/>
  <c r="DC360" i="26"/>
  <c r="DC401" i="26"/>
  <c r="DC376" i="26"/>
  <c r="AR403" i="26"/>
  <c r="DC396" i="26"/>
  <c r="AS282" i="27"/>
  <c r="AT282" i="26" s="1"/>
  <c r="AS344" i="26" s="1"/>
  <c r="AT279" i="27"/>
  <c r="AT2886" i="27"/>
  <c r="AU326" i="26" s="1"/>
  <c r="AU2883" i="27"/>
  <c r="AT518" i="27"/>
  <c r="AU286" i="26" s="1"/>
  <c r="AU515" i="27"/>
  <c r="AS385" i="26"/>
  <c r="DD385" i="26"/>
  <c r="AS2294" i="27"/>
  <c r="AT316" i="26" s="1"/>
  <c r="AT2291" i="27"/>
  <c r="AT3652" i="27"/>
  <c r="AS3655" i="27"/>
  <c r="AT339" i="26" s="1"/>
  <c r="DD401" i="26" s="1"/>
  <c r="DD387" i="26"/>
  <c r="AS387" i="26"/>
  <c r="DD348" i="26"/>
  <c r="AS348" i="26"/>
  <c r="AU574" i="27"/>
  <c r="AT577" i="27"/>
  <c r="AU287" i="26" s="1"/>
  <c r="DD374" i="26"/>
  <c r="AS374" i="26"/>
  <c r="DD370" i="26"/>
  <c r="AS370" i="26"/>
  <c r="AT2532" i="27"/>
  <c r="AU320" i="26" s="1"/>
  <c r="AU2529" i="27"/>
  <c r="DD393" i="26"/>
  <c r="AS393" i="26"/>
  <c r="DC372" i="26"/>
  <c r="AR372" i="26"/>
  <c r="AS383" i="26"/>
  <c r="DD383" i="26"/>
  <c r="AU3180" i="27"/>
  <c r="AT3183" i="27"/>
  <c r="AU331" i="26" s="1"/>
  <c r="AT1169" i="27"/>
  <c r="AU297" i="26" s="1"/>
  <c r="AU1166" i="27"/>
  <c r="DD369" i="26"/>
  <c r="AS369" i="26"/>
  <c r="AT164" i="27"/>
  <c r="AU280" i="26" s="1"/>
  <c r="AU161" i="27"/>
  <c r="AS386" i="26"/>
  <c r="DD386" i="26"/>
  <c r="AR371" i="26"/>
  <c r="AT3537" i="27"/>
  <c r="AU337" i="26" s="1"/>
  <c r="AU3534" i="27"/>
  <c r="AS2235" i="27"/>
  <c r="AT315" i="26" s="1"/>
  <c r="AT2232" i="27"/>
  <c r="AT695" i="27"/>
  <c r="AU289" i="26" s="1"/>
  <c r="AU692" i="27"/>
  <c r="DC381" i="26"/>
  <c r="AR381" i="26"/>
  <c r="AT3301" i="27"/>
  <c r="AU333" i="26" s="1"/>
  <c r="AU3298" i="27"/>
  <c r="AR379" i="26"/>
  <c r="DC379" i="26"/>
  <c r="AT459" i="27"/>
  <c r="AU285" i="26" s="1"/>
  <c r="AU456" i="27"/>
  <c r="AU2588" i="27"/>
  <c r="AT2591" i="27"/>
  <c r="AU321" i="26" s="1"/>
  <c r="AU2055" i="27"/>
  <c r="AT2058" i="27"/>
  <c r="AU312" i="26" s="1"/>
  <c r="AS367" i="26"/>
  <c r="DD367" i="26"/>
  <c r="AS351" i="26"/>
  <c r="DD351" i="26"/>
  <c r="AU2468" i="27"/>
  <c r="AT2471" i="27"/>
  <c r="AU319" i="26" s="1"/>
  <c r="DC366" i="26"/>
  <c r="AR366" i="26"/>
  <c r="AT3063" i="27"/>
  <c r="AU329" i="26" s="1"/>
  <c r="AU3060" i="27"/>
  <c r="AU1758" i="27"/>
  <c r="AT1761" i="27"/>
  <c r="AU307" i="26" s="1"/>
  <c r="AT1466" i="27"/>
  <c r="AU302" i="26" s="1"/>
  <c r="AU1463" i="27"/>
  <c r="AU220" i="27"/>
  <c r="AT223" i="27"/>
  <c r="AU281" i="26" s="1"/>
  <c r="AT3124" i="27"/>
  <c r="AU330" i="26" s="1"/>
  <c r="AU3121" i="27"/>
  <c r="DD353" i="26"/>
  <c r="AS353" i="26"/>
  <c r="DD400" i="26"/>
  <c r="AS400" i="26"/>
  <c r="AT400" i="27"/>
  <c r="AU284" i="26" s="1"/>
  <c r="AU397" i="27"/>
  <c r="AT1522" i="27"/>
  <c r="AS1525" i="27"/>
  <c r="AT303" i="26" s="1"/>
  <c r="DD365" i="26" s="1"/>
  <c r="DD392" i="26"/>
  <c r="AS392" i="26"/>
  <c r="AR404" i="26"/>
  <c r="AR397" i="26"/>
  <c r="DC397" i="26"/>
  <c r="AU753" i="27"/>
  <c r="AT756" i="27"/>
  <c r="AU290" i="26" s="1"/>
  <c r="DC345" i="26"/>
  <c r="AR345" i="26"/>
  <c r="AS389" i="26"/>
  <c r="DD389" i="26"/>
  <c r="AT3419" i="27"/>
  <c r="AU335" i="26" s="1"/>
  <c r="AU3416" i="27"/>
  <c r="AS349" i="26"/>
  <c r="DD349" i="26"/>
  <c r="DD368" i="26"/>
  <c r="AS368" i="26"/>
  <c r="AT2945" i="27"/>
  <c r="AU327" i="26" s="1"/>
  <c r="AU2942" i="27"/>
  <c r="AU102" i="27"/>
  <c r="AT105" i="27"/>
  <c r="AU279" i="26" s="1"/>
  <c r="AT2650" i="27"/>
  <c r="AU322" i="26" s="1"/>
  <c r="AU2647" i="27"/>
  <c r="AR377" i="26"/>
  <c r="DC377" i="26"/>
  <c r="AU3001" i="27"/>
  <c r="AT3004" i="27"/>
  <c r="AU328" i="26" s="1"/>
  <c r="AT2768" i="27"/>
  <c r="AU324" i="26" s="1"/>
  <c r="AU2765" i="27"/>
  <c r="AT1225" i="27"/>
  <c r="AS1228" i="27"/>
  <c r="AT298" i="26" s="1"/>
  <c r="AU1345" i="27"/>
  <c r="AT1348" i="27"/>
  <c r="AU300" i="26" s="1"/>
  <c r="DD350" i="26"/>
  <c r="AS350" i="26"/>
  <c r="AS992" i="27"/>
  <c r="AT294" i="26" s="1"/>
  <c r="AS356" i="26" s="1"/>
  <c r="AT989" i="27"/>
  <c r="AS355" i="26"/>
  <c r="DD355" i="26"/>
  <c r="AU1404" i="27"/>
  <c r="AT1407" i="27"/>
  <c r="AU301" i="26" s="1"/>
  <c r="AT3478" i="27"/>
  <c r="AU336" i="26" s="1"/>
  <c r="AU3475" i="27"/>
  <c r="DD395" i="26"/>
  <c r="AS395" i="26"/>
  <c r="AT1999" i="27"/>
  <c r="AU311" i="26" s="1"/>
  <c r="AU1996" i="27"/>
  <c r="AT1110" i="27"/>
  <c r="AU296" i="26" s="1"/>
  <c r="AU1107" i="27"/>
  <c r="AS362" i="26"/>
  <c r="DD362" i="26"/>
  <c r="AU2824" i="27"/>
  <c r="AT2827" i="27"/>
  <c r="AU325" i="26" s="1"/>
  <c r="AT815" i="27"/>
  <c r="AU291" i="26" s="1"/>
  <c r="AU812" i="27"/>
  <c r="AS358" i="26"/>
  <c r="DD358" i="26"/>
  <c r="AS1879" i="27"/>
  <c r="AT309" i="26" s="1"/>
  <c r="AS371" i="26" s="1"/>
  <c r="AT1876" i="27"/>
  <c r="AS3360" i="27"/>
  <c r="AT334" i="26" s="1"/>
  <c r="AS396" i="26" s="1"/>
  <c r="AT3357" i="27"/>
  <c r="AT2117" i="27"/>
  <c r="AU313" i="26" s="1"/>
  <c r="AU2114" i="27"/>
  <c r="AT1643" i="27"/>
  <c r="AU305" i="26" s="1"/>
  <c r="AU1640" i="27"/>
  <c r="AS352" i="26"/>
  <c r="DD352" i="26"/>
  <c r="AU1937" i="27"/>
  <c r="AT1940" i="27"/>
  <c r="AU310" i="26" s="1"/>
  <c r="DD342" i="26"/>
  <c r="AS342" i="26"/>
  <c r="AT3596" i="27"/>
  <c r="AU338" i="26" s="1"/>
  <c r="AU3593" i="27"/>
  <c r="AT1287" i="27"/>
  <c r="AU299" i="26" s="1"/>
  <c r="AU1284" i="27"/>
  <c r="AS394" i="26"/>
  <c r="DD394" i="26"/>
  <c r="AU1699" i="27"/>
  <c r="AT1702" i="27"/>
  <c r="AU306" i="26" s="1"/>
  <c r="AS343" i="26"/>
  <c r="DD343" i="26"/>
  <c r="AU2706" i="27"/>
  <c r="AT2709" i="27"/>
  <c r="AU323" i="26" s="1"/>
  <c r="AU338" i="27"/>
  <c r="AT341" i="27"/>
  <c r="AU283" i="26" s="1"/>
  <c r="DC344" i="26"/>
  <c r="DD398" i="26"/>
  <c r="AS398" i="26"/>
  <c r="AR378" i="26"/>
  <c r="DC378" i="26"/>
  <c r="DD390" i="26"/>
  <c r="AS390" i="26"/>
  <c r="AT2409" i="27"/>
  <c r="AS2412" i="27"/>
  <c r="AT318" i="26" s="1"/>
  <c r="AS2176" i="27"/>
  <c r="AT314" i="26" s="1"/>
  <c r="DD376" i="26" s="1"/>
  <c r="AT2173" i="27"/>
  <c r="DD391" i="26"/>
  <c r="AS391" i="26"/>
  <c r="DC361" i="26"/>
  <c r="AR361" i="26"/>
  <c r="AS384" i="26"/>
  <c r="DD384" i="26"/>
  <c r="AS363" i="26"/>
  <c r="DD363" i="26"/>
  <c r="DD375" i="26"/>
  <c r="AS375" i="26"/>
  <c r="AT2353" i="27"/>
  <c r="AU317" i="26" s="1"/>
  <c r="AU2350" i="27"/>
  <c r="DC357" i="26"/>
  <c r="AR357" i="26"/>
  <c r="AT874" i="27"/>
  <c r="AU292" i="26" s="1"/>
  <c r="AU871" i="27"/>
  <c r="DD364" i="26"/>
  <c r="AS364" i="26"/>
  <c r="AT1584" i="27"/>
  <c r="AU304" i="26" s="1"/>
  <c r="AU1581" i="27"/>
  <c r="AS399" i="26"/>
  <c r="DD399" i="26"/>
  <c r="AT636" i="27"/>
  <c r="AU288" i="26" s="1"/>
  <c r="AU633" i="27"/>
  <c r="AS382" i="26"/>
  <c r="DD382" i="26"/>
  <c r="AU3239" i="27"/>
  <c r="AT3242" i="27"/>
  <c r="AU332" i="26" s="1"/>
  <c r="AV267" i="26"/>
  <c r="AU271" i="26"/>
  <c r="AS388" i="26"/>
  <c r="DD388" i="26"/>
  <c r="AS354" i="26"/>
  <c r="DD354" i="26"/>
  <c r="AU1048" i="27"/>
  <c r="AT1051" i="27"/>
  <c r="AU295" i="26" s="1"/>
  <c r="AV201" i="26" l="1"/>
  <c r="DD360" i="26"/>
  <c r="DD359" i="26"/>
  <c r="AU930" i="27"/>
  <c r="AV930" i="27" s="1"/>
  <c r="AS346" i="26"/>
  <c r="DD346" i="26"/>
  <c r="DD347" i="26"/>
  <c r="DD373" i="26"/>
  <c r="AT1820" i="27"/>
  <c r="AU308" i="26" s="1"/>
  <c r="AT370" i="26" s="1"/>
  <c r="AS365" i="26"/>
  <c r="AS376" i="26"/>
  <c r="AS404" i="26"/>
  <c r="AS401" i="26"/>
  <c r="AS360" i="26"/>
  <c r="AV271" i="26"/>
  <c r="AW267" i="26"/>
  <c r="DE395" i="26"/>
  <c r="AT395" i="26"/>
  <c r="DD381" i="26"/>
  <c r="AS381" i="26"/>
  <c r="DE369" i="26"/>
  <c r="AT369" i="26"/>
  <c r="AV1284" i="27"/>
  <c r="AU1287" i="27"/>
  <c r="AV299" i="26" s="1"/>
  <c r="AU3357" i="27"/>
  <c r="AT3360" i="27"/>
  <c r="AU334" i="26" s="1"/>
  <c r="DE359" i="26"/>
  <c r="AT359" i="26"/>
  <c r="AT374" i="26"/>
  <c r="DE374" i="26"/>
  <c r="AV3121" i="27"/>
  <c r="AU3124" i="27"/>
  <c r="AV330" i="26" s="1"/>
  <c r="AU2591" i="27"/>
  <c r="AV321" i="26" s="1"/>
  <c r="AV2588" i="27"/>
  <c r="AT348" i="26"/>
  <c r="DE348" i="26"/>
  <c r="AU695" i="27"/>
  <c r="AV289" i="26" s="1"/>
  <c r="AV692" i="27"/>
  <c r="DE343" i="26"/>
  <c r="AT343" i="26"/>
  <c r="AV515" i="27"/>
  <c r="AU518" i="27"/>
  <c r="AV286" i="26" s="1"/>
  <c r="AU2886" i="27"/>
  <c r="AV326" i="26" s="1"/>
  <c r="AV2883" i="27"/>
  <c r="AU636" i="27"/>
  <c r="AV288" i="26" s="1"/>
  <c r="AV633" i="27"/>
  <c r="AU1584" i="27"/>
  <c r="AV304" i="26" s="1"/>
  <c r="AV1581" i="27"/>
  <c r="AU2709" i="27"/>
  <c r="AV323" i="26" s="1"/>
  <c r="AV2706" i="27"/>
  <c r="AU1702" i="27"/>
  <c r="AV306" i="26" s="1"/>
  <c r="AV1699" i="27"/>
  <c r="AS397" i="26"/>
  <c r="DD397" i="26"/>
  <c r="AU105" i="27"/>
  <c r="AV279" i="26" s="1"/>
  <c r="AV102" i="27"/>
  <c r="DE351" i="26"/>
  <c r="AT351" i="26"/>
  <c r="DE367" i="26"/>
  <c r="AT367" i="26"/>
  <c r="AV871" i="27"/>
  <c r="AU874" i="27"/>
  <c r="AV292" i="26" s="1"/>
  <c r="DD377" i="26"/>
  <c r="AS377" i="26"/>
  <c r="AT368" i="26"/>
  <c r="DE368" i="26"/>
  <c r="AU2117" i="27"/>
  <c r="AV313" i="26" s="1"/>
  <c r="AV2114" i="27"/>
  <c r="DD372" i="26"/>
  <c r="AS372" i="26"/>
  <c r="AT354" i="26"/>
  <c r="DE354" i="26"/>
  <c r="AU3478" i="27"/>
  <c r="AV336" i="26" s="1"/>
  <c r="AV3475" i="27"/>
  <c r="DE364" i="26"/>
  <c r="AT364" i="26"/>
  <c r="AT992" i="27"/>
  <c r="AU294" i="26" s="1"/>
  <c r="DE356" i="26" s="1"/>
  <c r="AU989" i="27"/>
  <c r="AV2765" i="27"/>
  <c r="AU2768" i="27"/>
  <c r="AV324" i="26" s="1"/>
  <c r="AU2650" i="27"/>
  <c r="AV322" i="26" s="1"/>
  <c r="AV2647" i="27"/>
  <c r="AV2942" i="27"/>
  <c r="AU2945" i="27"/>
  <c r="AV327" i="26" s="1"/>
  <c r="AU3419" i="27"/>
  <c r="AV335" i="26" s="1"/>
  <c r="AV3416" i="27"/>
  <c r="AU756" i="27"/>
  <c r="AV290" i="26" s="1"/>
  <c r="AV753" i="27"/>
  <c r="AS366" i="26"/>
  <c r="DD366" i="26"/>
  <c r="AT347" i="26"/>
  <c r="DE347" i="26"/>
  <c r="DE392" i="26"/>
  <c r="AT392" i="26"/>
  <c r="AT382" i="26"/>
  <c r="DE382" i="26"/>
  <c r="AS403" i="26"/>
  <c r="DD380" i="26"/>
  <c r="AT375" i="26"/>
  <c r="DE375" i="26"/>
  <c r="AV3298" i="27"/>
  <c r="AU3301" i="27"/>
  <c r="AV333" i="26" s="1"/>
  <c r="DD378" i="26"/>
  <c r="AS378" i="26"/>
  <c r="AU3537" i="27"/>
  <c r="AV337" i="26" s="1"/>
  <c r="AV3534" i="27"/>
  <c r="AU1169" i="27"/>
  <c r="AV297" i="26" s="1"/>
  <c r="AV1166" i="27"/>
  <c r="AT394" i="26"/>
  <c r="DE394" i="26"/>
  <c r="DE383" i="26"/>
  <c r="AT383" i="26"/>
  <c r="DD344" i="26"/>
  <c r="AT350" i="26"/>
  <c r="DE350" i="26"/>
  <c r="AS379" i="26"/>
  <c r="DD379" i="26"/>
  <c r="AU1051" i="27"/>
  <c r="AV295" i="26" s="1"/>
  <c r="AV1048" i="27"/>
  <c r="AT355" i="26"/>
  <c r="DE355" i="26"/>
  <c r="AU2353" i="27"/>
  <c r="AV317" i="26" s="1"/>
  <c r="AV2350" i="27"/>
  <c r="AT346" i="26"/>
  <c r="DE346" i="26"/>
  <c r="AV3593" i="27"/>
  <c r="AU3596" i="27"/>
  <c r="AV338" i="26" s="1"/>
  <c r="DD371" i="26"/>
  <c r="DE388" i="26"/>
  <c r="AT388" i="26"/>
  <c r="AU1110" i="27"/>
  <c r="AV296" i="26" s="1"/>
  <c r="AV1107" i="27"/>
  <c r="AV1996" i="27"/>
  <c r="AU1999" i="27"/>
  <c r="AV311" i="26" s="1"/>
  <c r="DE399" i="26"/>
  <c r="AT399" i="26"/>
  <c r="AU1407" i="27"/>
  <c r="AV301" i="26" s="1"/>
  <c r="AV1404" i="27"/>
  <c r="DD357" i="26"/>
  <c r="AS357" i="26"/>
  <c r="DE363" i="26"/>
  <c r="AT363" i="26"/>
  <c r="AT387" i="26"/>
  <c r="DE387" i="26"/>
  <c r="DE385" i="26"/>
  <c r="AT385" i="26"/>
  <c r="DE390" i="26"/>
  <c r="AT390" i="26"/>
  <c r="DE398" i="26"/>
  <c r="AT398" i="26"/>
  <c r="AT1525" i="27"/>
  <c r="AU303" i="26" s="1"/>
  <c r="DE365" i="26" s="1"/>
  <c r="AU1522" i="27"/>
  <c r="DD356" i="26"/>
  <c r="AU2471" i="27"/>
  <c r="AV319" i="26" s="1"/>
  <c r="AV2468" i="27"/>
  <c r="AS380" i="26"/>
  <c r="AV2055" i="27"/>
  <c r="AU2058" i="27"/>
  <c r="AV312" i="26" s="1"/>
  <c r="AU1820" i="27"/>
  <c r="AV308" i="26" s="1"/>
  <c r="AV1817" i="27"/>
  <c r="AT384" i="26"/>
  <c r="DE384" i="26"/>
  <c r="AU459" i="27"/>
  <c r="AV285" i="26" s="1"/>
  <c r="AV456" i="27"/>
  <c r="AT400" i="26"/>
  <c r="DE400" i="26"/>
  <c r="AU164" i="27"/>
  <c r="AV280" i="26" s="1"/>
  <c r="AV161" i="27"/>
  <c r="AV3180" i="27"/>
  <c r="AU3183" i="27"/>
  <c r="AV331" i="26" s="1"/>
  <c r="AU577" i="27"/>
  <c r="AV287" i="26" s="1"/>
  <c r="AV574" i="27"/>
  <c r="DD396" i="26"/>
  <c r="AT282" i="27"/>
  <c r="AU282" i="26" s="1"/>
  <c r="DE344" i="26" s="1"/>
  <c r="AU279" i="27"/>
  <c r="DE386" i="26"/>
  <c r="AT386" i="26"/>
  <c r="AU2827" i="27"/>
  <c r="AV325" i="26" s="1"/>
  <c r="AV2824" i="27"/>
  <c r="AU1348" i="27"/>
  <c r="AV300" i="26" s="1"/>
  <c r="AV1345" i="27"/>
  <c r="AS361" i="26"/>
  <c r="DD361" i="26"/>
  <c r="AU223" i="27"/>
  <c r="AV281" i="26" s="1"/>
  <c r="AV220" i="27"/>
  <c r="AU1466" i="27"/>
  <c r="AV302" i="26" s="1"/>
  <c r="AV1463" i="27"/>
  <c r="AU1761" i="27"/>
  <c r="AV307" i="26" s="1"/>
  <c r="AV1758" i="27"/>
  <c r="AV3239" i="27"/>
  <c r="AU3242" i="27"/>
  <c r="AV332" i="26" s="1"/>
  <c r="AT2176" i="27"/>
  <c r="AU314" i="26" s="1"/>
  <c r="AT376" i="26" s="1"/>
  <c r="AU2173" i="27"/>
  <c r="AT2412" i="27"/>
  <c r="AU318" i="26" s="1"/>
  <c r="AT380" i="26" s="1"/>
  <c r="AU2409" i="27"/>
  <c r="AU1940" i="27"/>
  <c r="AV310" i="26" s="1"/>
  <c r="AV1937" i="27"/>
  <c r="AT1879" i="27"/>
  <c r="AU309" i="26" s="1"/>
  <c r="AU1876" i="27"/>
  <c r="AT353" i="26"/>
  <c r="DE353" i="26"/>
  <c r="AU400" i="27"/>
  <c r="AV284" i="26" s="1"/>
  <c r="AV397" i="27"/>
  <c r="DE393" i="26"/>
  <c r="AT393" i="26"/>
  <c r="AU3063" i="27"/>
  <c r="AV329" i="26" s="1"/>
  <c r="AV3060" i="27"/>
  <c r="AT352" i="26"/>
  <c r="DE352" i="26"/>
  <c r="AT2235" i="27"/>
  <c r="AU315" i="26" s="1"/>
  <c r="AU2232" i="27"/>
  <c r="AU2532" i="27"/>
  <c r="AV320" i="26" s="1"/>
  <c r="AV2529" i="27"/>
  <c r="AT2294" i="27"/>
  <c r="AU316" i="26" s="1"/>
  <c r="AU2291" i="27"/>
  <c r="DE349" i="26"/>
  <c r="AT349" i="26"/>
  <c r="AT389" i="26"/>
  <c r="DE389" i="26"/>
  <c r="AV338" i="27"/>
  <c r="AU341" i="27"/>
  <c r="AV283" i="26" s="1"/>
  <c r="AT373" i="26"/>
  <c r="DE373" i="26"/>
  <c r="DE391" i="26"/>
  <c r="AT391" i="26"/>
  <c r="AT342" i="26"/>
  <c r="DE342" i="26"/>
  <c r="AT3655" i="27"/>
  <c r="AU339" i="26" s="1"/>
  <c r="DE401" i="26" s="1"/>
  <c r="AU3652" i="27"/>
  <c r="DD345" i="26"/>
  <c r="AS345" i="26"/>
  <c r="AT362" i="26"/>
  <c r="DE362" i="26"/>
  <c r="AU1643" i="27"/>
  <c r="AV305" i="26" s="1"/>
  <c r="AV1640" i="27"/>
  <c r="AU815" i="27"/>
  <c r="AV291" i="26" s="1"/>
  <c r="AV812" i="27"/>
  <c r="AT1228" i="27"/>
  <c r="AU298" i="26" s="1"/>
  <c r="AU1225" i="27"/>
  <c r="AV3001" i="27"/>
  <c r="AU3004" i="27"/>
  <c r="AV328" i="26" s="1"/>
  <c r="DE358" i="26"/>
  <c r="AT358" i="26"/>
  <c r="AW201" i="26" l="1"/>
  <c r="AU933" i="27"/>
  <c r="AV293" i="26" s="1"/>
  <c r="DF355" i="26" s="1"/>
  <c r="DE370" i="26"/>
  <c r="AT365" i="26"/>
  <c r="AT356" i="26"/>
  <c r="AT401" i="26"/>
  <c r="AT404" i="26"/>
  <c r="AV3004" i="27"/>
  <c r="AW328" i="26" s="1"/>
  <c r="AW3001" i="27"/>
  <c r="AU346" i="26"/>
  <c r="DF346" i="26"/>
  <c r="AT372" i="26"/>
  <c r="DE372" i="26"/>
  <c r="AT381" i="26"/>
  <c r="DE381" i="26"/>
  <c r="AV3242" i="27"/>
  <c r="AW332" i="26" s="1"/>
  <c r="AW3239" i="27"/>
  <c r="AV577" i="27"/>
  <c r="AW287" i="26" s="1"/>
  <c r="AW574" i="27"/>
  <c r="AU394" i="26"/>
  <c r="DF394" i="26"/>
  <c r="AW161" i="27"/>
  <c r="AV164" i="27"/>
  <c r="AW280" i="26" s="1"/>
  <c r="AV1820" i="27"/>
  <c r="AW308" i="26" s="1"/>
  <c r="AW1817" i="27"/>
  <c r="AV2058" i="27"/>
  <c r="AW312" i="26" s="1"/>
  <c r="AW2055" i="27"/>
  <c r="AU374" i="26"/>
  <c r="DF374" i="26"/>
  <c r="AW3593" i="27"/>
  <c r="AV3596" i="27"/>
  <c r="AW338" i="26" s="1"/>
  <c r="AT371" i="26"/>
  <c r="DF387" i="26"/>
  <c r="AU387" i="26"/>
  <c r="AV2117" i="27"/>
  <c r="AW313" i="26" s="1"/>
  <c r="AW2114" i="27"/>
  <c r="AT397" i="26"/>
  <c r="DE397" i="26"/>
  <c r="AU2176" i="27"/>
  <c r="AV314" i="26" s="1"/>
  <c r="DF376" i="26" s="1"/>
  <c r="AV2173" i="27"/>
  <c r="AW1758" i="27"/>
  <c r="AV1761" i="27"/>
  <c r="AW307" i="26" s="1"/>
  <c r="AV3183" i="27"/>
  <c r="AW331" i="26" s="1"/>
  <c r="AW3180" i="27"/>
  <c r="DF343" i="26"/>
  <c r="AU343" i="26"/>
  <c r="AU364" i="26"/>
  <c r="DF364" i="26"/>
  <c r="AT361" i="26"/>
  <c r="DE361" i="26"/>
  <c r="AV815" i="27"/>
  <c r="AW291" i="26" s="1"/>
  <c r="AW812" i="27"/>
  <c r="AV2291" i="27"/>
  <c r="AU2294" i="27"/>
  <c r="AV316" i="26" s="1"/>
  <c r="AU383" i="26"/>
  <c r="DF383" i="26"/>
  <c r="AV1940" i="27"/>
  <c r="AW310" i="26" s="1"/>
  <c r="AW1937" i="27"/>
  <c r="AU370" i="26"/>
  <c r="DF370" i="26"/>
  <c r="AV2827" i="27"/>
  <c r="AW325" i="26" s="1"/>
  <c r="AW2824" i="27"/>
  <c r="AT360" i="26"/>
  <c r="AU391" i="26"/>
  <c r="DF391" i="26"/>
  <c r="DF354" i="26"/>
  <c r="AU354" i="26"/>
  <c r="AT403" i="26"/>
  <c r="DE379" i="26"/>
  <c r="AT379" i="26"/>
  <c r="AV2232" i="27"/>
  <c r="AU2235" i="27"/>
  <c r="AV315" i="26" s="1"/>
  <c r="AW3060" i="27"/>
  <c r="AV3063" i="27"/>
  <c r="AW329" i="26" s="1"/>
  <c r="AU347" i="26"/>
  <c r="DF347" i="26"/>
  <c r="AU1879" i="27"/>
  <c r="AV309" i="26" s="1"/>
  <c r="AU371" i="26" s="1"/>
  <c r="AV1876" i="27"/>
  <c r="DF373" i="26"/>
  <c r="AU373" i="26"/>
  <c r="AV2409" i="27"/>
  <c r="AU2412" i="27"/>
  <c r="AV318" i="26" s="1"/>
  <c r="AU380" i="26" s="1"/>
  <c r="DF395" i="26"/>
  <c r="AU395" i="26"/>
  <c r="AV1466" i="27"/>
  <c r="AW302" i="26" s="1"/>
  <c r="AW1463" i="27"/>
  <c r="AV1348" i="27"/>
  <c r="AW300" i="26" s="1"/>
  <c r="AW1345" i="27"/>
  <c r="DF388" i="26"/>
  <c r="AU388" i="26"/>
  <c r="DE345" i="26"/>
  <c r="AT345" i="26"/>
  <c r="DE360" i="26"/>
  <c r="DE396" i="26"/>
  <c r="AV459" i="27"/>
  <c r="AW285" i="26" s="1"/>
  <c r="AW456" i="27"/>
  <c r="DF375" i="26"/>
  <c r="AU375" i="26"/>
  <c r="AV2471" i="27"/>
  <c r="AW319" i="26" s="1"/>
  <c r="AW2468" i="27"/>
  <c r="AT344" i="26"/>
  <c r="AU359" i="26"/>
  <c r="DF359" i="26"/>
  <c r="AU358" i="26"/>
  <c r="DF358" i="26"/>
  <c r="AV1169" i="27"/>
  <c r="AW297" i="26" s="1"/>
  <c r="AW1166" i="27"/>
  <c r="DF385" i="26"/>
  <c r="AU385" i="26"/>
  <c r="AT357" i="26"/>
  <c r="DE357" i="26"/>
  <c r="AU342" i="26"/>
  <c r="DF342" i="26"/>
  <c r="AV2709" i="27"/>
  <c r="AW323" i="26" s="1"/>
  <c r="AW2706" i="27"/>
  <c r="DF367" i="26"/>
  <c r="AU367" i="26"/>
  <c r="AV518" i="27"/>
  <c r="AW286" i="26" s="1"/>
  <c r="AW515" i="27"/>
  <c r="AV3124" i="27"/>
  <c r="AW330" i="26" s="1"/>
  <c r="AW3121" i="27"/>
  <c r="AV1287" i="27"/>
  <c r="AW299" i="26" s="1"/>
  <c r="AW1284" i="27"/>
  <c r="AX267" i="26"/>
  <c r="AW271" i="26"/>
  <c r="AW1640" i="27"/>
  <c r="AV1643" i="27"/>
  <c r="AW305" i="26" s="1"/>
  <c r="DE378" i="26"/>
  <c r="AT378" i="26"/>
  <c r="AU363" i="26"/>
  <c r="DF363" i="26"/>
  <c r="AU348" i="26"/>
  <c r="DF348" i="26"/>
  <c r="DF382" i="26"/>
  <c r="AU382" i="26"/>
  <c r="AV3301" i="27"/>
  <c r="AW333" i="26" s="1"/>
  <c r="AW3298" i="27"/>
  <c r="AU386" i="26"/>
  <c r="DF386" i="26"/>
  <c r="AW2883" i="27"/>
  <c r="AV2886" i="27"/>
  <c r="AW326" i="26" s="1"/>
  <c r="AV2591" i="27"/>
  <c r="AW321" i="26" s="1"/>
  <c r="AW2588" i="27"/>
  <c r="AU1228" i="27"/>
  <c r="AV298" i="26" s="1"/>
  <c r="AU360" i="26" s="1"/>
  <c r="AV1225" i="27"/>
  <c r="DF368" i="26"/>
  <c r="AU368" i="26"/>
  <c r="AW2529" i="27"/>
  <c r="AV2532" i="27"/>
  <c r="AW320" i="26" s="1"/>
  <c r="AV1999" i="27"/>
  <c r="AW311" i="26" s="1"/>
  <c r="AW1996" i="27"/>
  <c r="AW3534" i="27"/>
  <c r="AV3537" i="27"/>
  <c r="AW337" i="26" s="1"/>
  <c r="DE371" i="26"/>
  <c r="AU353" i="26"/>
  <c r="DF353" i="26"/>
  <c r="DF398" i="26"/>
  <c r="AU398" i="26"/>
  <c r="AW2942" i="27"/>
  <c r="AV2945" i="27"/>
  <c r="AW327" i="26" s="1"/>
  <c r="AV2768" i="27"/>
  <c r="AW324" i="26" s="1"/>
  <c r="AW2765" i="27"/>
  <c r="AV3478" i="27"/>
  <c r="AW336" i="26" s="1"/>
  <c r="AW3475" i="27"/>
  <c r="AV1702" i="27"/>
  <c r="AW306" i="26" s="1"/>
  <c r="AW1699" i="27"/>
  <c r="DF351" i="26"/>
  <c r="AU351" i="26"/>
  <c r="DF389" i="26"/>
  <c r="AU389" i="26"/>
  <c r="AW692" i="27"/>
  <c r="AV695" i="27"/>
  <c r="AW289" i="26" s="1"/>
  <c r="AU384" i="26"/>
  <c r="DF384" i="26"/>
  <c r="AW930" i="27"/>
  <c r="AV933" i="27"/>
  <c r="AW293" i="26" s="1"/>
  <c r="AU3360" i="27"/>
  <c r="AV334" i="26" s="1"/>
  <c r="DF396" i="26" s="1"/>
  <c r="AV3357" i="27"/>
  <c r="AU392" i="26"/>
  <c r="DF392" i="26"/>
  <c r="AV1407" i="27"/>
  <c r="AW301" i="26" s="1"/>
  <c r="AW1404" i="27"/>
  <c r="AW753" i="27"/>
  <c r="AV756" i="27"/>
  <c r="AW290" i="26" s="1"/>
  <c r="AW3416" i="27"/>
  <c r="AV3419" i="27"/>
  <c r="AW335" i="26" s="1"/>
  <c r="AU390" i="26"/>
  <c r="DF390" i="26"/>
  <c r="AV874" i="27"/>
  <c r="AW292" i="26" s="1"/>
  <c r="AW871" i="27"/>
  <c r="AW633" i="27"/>
  <c r="AV636" i="27"/>
  <c r="AW288" i="26" s="1"/>
  <c r="AV3652" i="27"/>
  <c r="AU3655" i="27"/>
  <c r="AV339" i="26" s="1"/>
  <c r="DF401" i="26" s="1"/>
  <c r="AV341" i="27"/>
  <c r="AW283" i="26" s="1"/>
  <c r="AW338" i="27"/>
  <c r="DE380" i="26"/>
  <c r="AV223" i="27"/>
  <c r="AW281" i="26" s="1"/>
  <c r="AW220" i="27"/>
  <c r="AU350" i="26"/>
  <c r="DF350" i="26"/>
  <c r="AU1525" i="27"/>
  <c r="AV303" i="26" s="1"/>
  <c r="DF365" i="26" s="1"/>
  <c r="AV1522" i="27"/>
  <c r="AV400" i="27"/>
  <c r="AW284" i="26" s="1"/>
  <c r="AW397" i="27"/>
  <c r="DE377" i="26"/>
  <c r="AT377" i="26"/>
  <c r="AU282" i="27"/>
  <c r="AV282" i="26" s="1"/>
  <c r="DF344" i="26" s="1"/>
  <c r="AV279" i="27"/>
  <c r="AT396" i="26"/>
  <c r="AT366" i="26"/>
  <c r="DE366" i="26"/>
  <c r="AV1110" i="27"/>
  <c r="AW296" i="26" s="1"/>
  <c r="AW1107" i="27"/>
  <c r="DE376" i="26"/>
  <c r="AV2353" i="27"/>
  <c r="AW317" i="26" s="1"/>
  <c r="AW2350" i="27"/>
  <c r="AV1051" i="27"/>
  <c r="AW295" i="26" s="1"/>
  <c r="AW1048" i="27"/>
  <c r="AU400" i="26"/>
  <c r="DF400" i="26"/>
  <c r="AV2650" i="27"/>
  <c r="AW322" i="26" s="1"/>
  <c r="AW2647" i="27"/>
  <c r="AU992" i="27"/>
  <c r="AV294" i="26" s="1"/>
  <c r="AV989" i="27"/>
  <c r="AU399" i="26"/>
  <c r="DF399" i="26"/>
  <c r="AW102" i="27"/>
  <c r="AV105" i="27"/>
  <c r="AW279" i="26" s="1"/>
  <c r="DF369" i="26"/>
  <c r="AU369" i="26"/>
  <c r="AW1581" i="27"/>
  <c r="AV1584" i="27"/>
  <c r="AW304" i="26" s="1"/>
  <c r="DF349" i="26"/>
  <c r="AU349" i="26"/>
  <c r="DF352" i="26"/>
  <c r="AU352" i="26"/>
  <c r="AU393" i="26"/>
  <c r="DF393" i="26"/>
  <c r="AU362" i="26"/>
  <c r="DF362" i="26"/>
  <c r="AU355" i="26" l="1"/>
  <c r="AU356" i="26"/>
  <c r="AX201" i="26"/>
  <c r="DF360" i="26"/>
  <c r="AU376" i="26"/>
  <c r="DF380" i="26"/>
  <c r="AU403" i="26"/>
  <c r="AU404" i="26"/>
  <c r="AU401" i="26"/>
  <c r="AW1584" i="27"/>
  <c r="AX304" i="26" s="1"/>
  <c r="AX1581" i="27"/>
  <c r="AV3655" i="27"/>
  <c r="AW339" i="26" s="1"/>
  <c r="DG401" i="26" s="1"/>
  <c r="AW3652" i="27"/>
  <c r="AW2945" i="27"/>
  <c r="AX327" i="26" s="1"/>
  <c r="AX2942" i="27"/>
  <c r="DG383" i="26"/>
  <c r="AV383" i="26"/>
  <c r="AW2591" i="27"/>
  <c r="AX321" i="26" s="1"/>
  <c r="AX2588" i="27"/>
  <c r="AV389" i="26"/>
  <c r="DG389" i="26"/>
  <c r="AV2235" i="27"/>
  <c r="AW315" i="26" s="1"/>
  <c r="AW2232" i="27"/>
  <c r="DF379" i="26"/>
  <c r="AU379" i="26"/>
  <c r="AV343" i="26"/>
  <c r="DG343" i="26"/>
  <c r="AV350" i="26"/>
  <c r="DG350" i="26"/>
  <c r="AX2647" i="27"/>
  <c r="AW2650" i="27"/>
  <c r="AX322" i="26" s="1"/>
  <c r="AX1048" i="27"/>
  <c r="AW1051" i="27"/>
  <c r="AX295" i="26" s="1"/>
  <c r="AV282" i="27"/>
  <c r="AW282" i="26" s="1"/>
  <c r="DG344" i="26" s="1"/>
  <c r="AW279" i="27"/>
  <c r="AX397" i="27"/>
  <c r="AW400" i="27"/>
  <c r="AX284" i="26" s="1"/>
  <c r="AW223" i="27"/>
  <c r="AX281" i="26" s="1"/>
  <c r="AX220" i="27"/>
  <c r="AW341" i="27"/>
  <c r="AX283" i="26" s="1"/>
  <c r="AX338" i="27"/>
  <c r="AW3419" i="27"/>
  <c r="AX335" i="26" s="1"/>
  <c r="AX3416" i="27"/>
  <c r="AW1702" i="27"/>
  <c r="AX306" i="26" s="1"/>
  <c r="AX1699" i="27"/>
  <c r="AX3475" i="27"/>
  <c r="AW3478" i="27"/>
  <c r="AX336" i="26" s="1"/>
  <c r="AW2768" i="27"/>
  <c r="AX324" i="26" s="1"/>
  <c r="AX2765" i="27"/>
  <c r="AW1999" i="27"/>
  <c r="AX311" i="26" s="1"/>
  <c r="AX1996" i="27"/>
  <c r="AW2532" i="27"/>
  <c r="AX320" i="26" s="1"/>
  <c r="AX2529" i="27"/>
  <c r="AW1225" i="27"/>
  <c r="AV1228" i="27"/>
  <c r="AW298" i="26" s="1"/>
  <c r="AV360" i="26" s="1"/>
  <c r="AV384" i="26"/>
  <c r="DG384" i="26"/>
  <c r="AW2886" i="27"/>
  <c r="AX326" i="26" s="1"/>
  <c r="AX2883" i="27"/>
  <c r="AW1643" i="27"/>
  <c r="AX305" i="26" s="1"/>
  <c r="AX1640" i="27"/>
  <c r="AW518" i="27"/>
  <c r="AX286" i="26" s="1"/>
  <c r="AX515" i="27"/>
  <c r="DG386" i="26"/>
  <c r="AV386" i="26"/>
  <c r="AW1169" i="27"/>
  <c r="AX297" i="26" s="1"/>
  <c r="AX1166" i="27"/>
  <c r="AV348" i="26"/>
  <c r="DG348" i="26"/>
  <c r="AW1348" i="27"/>
  <c r="AX300" i="26" s="1"/>
  <c r="AX1345" i="27"/>
  <c r="AU372" i="26"/>
  <c r="DF372" i="26"/>
  <c r="AV373" i="26"/>
  <c r="DG373" i="26"/>
  <c r="AV2294" i="27"/>
  <c r="AW316" i="26" s="1"/>
  <c r="AW2291" i="27"/>
  <c r="AW3183" i="27"/>
  <c r="AX331" i="26" s="1"/>
  <c r="AX3180" i="27"/>
  <c r="AW1761" i="27"/>
  <c r="AX307" i="26" s="1"/>
  <c r="AX1758" i="27"/>
  <c r="AW2173" i="27"/>
  <c r="AV2176" i="27"/>
  <c r="AW314" i="26" s="1"/>
  <c r="AV376" i="26" s="1"/>
  <c r="AX3593" i="27"/>
  <c r="AW3596" i="27"/>
  <c r="AX338" i="26" s="1"/>
  <c r="AW164" i="27"/>
  <c r="AX280" i="26" s="1"/>
  <c r="AX161" i="27"/>
  <c r="AW3242" i="27"/>
  <c r="AX332" i="26" s="1"/>
  <c r="AX3239" i="27"/>
  <c r="DG368" i="26"/>
  <c r="AV368" i="26"/>
  <c r="DG362" i="26"/>
  <c r="AV362" i="26"/>
  <c r="AW2709" i="27"/>
  <c r="AX323" i="26" s="1"/>
  <c r="AX2706" i="27"/>
  <c r="AW459" i="27"/>
  <c r="AX285" i="26" s="1"/>
  <c r="AX456" i="27"/>
  <c r="AX1463" i="27"/>
  <c r="AW1466" i="27"/>
  <c r="AX302" i="26" s="1"/>
  <c r="AV2412" i="27"/>
  <c r="AW318" i="26" s="1"/>
  <c r="AV380" i="26" s="1"/>
  <c r="AW2409" i="27"/>
  <c r="AV346" i="26"/>
  <c r="DG346" i="26"/>
  <c r="AX871" i="27"/>
  <c r="AW874" i="27"/>
  <c r="AX292" i="26" s="1"/>
  <c r="AV353" i="26"/>
  <c r="DG353" i="26"/>
  <c r="AW1407" i="27"/>
  <c r="AX301" i="26" s="1"/>
  <c r="AX1404" i="27"/>
  <c r="AV369" i="26"/>
  <c r="DG369" i="26"/>
  <c r="AV399" i="26"/>
  <c r="DG399" i="26"/>
  <c r="DG387" i="26"/>
  <c r="AV387" i="26"/>
  <c r="DG400" i="26"/>
  <c r="AV400" i="26"/>
  <c r="AV374" i="26"/>
  <c r="DG374" i="26"/>
  <c r="DF361" i="26"/>
  <c r="AU361" i="26"/>
  <c r="AW3301" i="27"/>
  <c r="AX333" i="26" s="1"/>
  <c r="AX3298" i="27"/>
  <c r="AV349" i="26"/>
  <c r="DG349" i="26"/>
  <c r="AW2471" i="27"/>
  <c r="AX319" i="26" s="1"/>
  <c r="AX2468" i="27"/>
  <c r="DG363" i="26"/>
  <c r="AV363" i="26"/>
  <c r="AV392" i="26"/>
  <c r="DG392" i="26"/>
  <c r="AW815" i="27"/>
  <c r="AX291" i="26" s="1"/>
  <c r="AX812" i="27"/>
  <c r="AV394" i="26"/>
  <c r="DG394" i="26"/>
  <c r="AU377" i="26"/>
  <c r="DF377" i="26"/>
  <c r="AW2058" i="27"/>
  <c r="AX312" i="26" s="1"/>
  <c r="AX2055" i="27"/>
  <c r="AV395" i="26"/>
  <c r="DG395" i="26"/>
  <c r="AW3004" i="27"/>
  <c r="AX328" i="26" s="1"/>
  <c r="AX3001" i="27"/>
  <c r="AV992" i="27"/>
  <c r="AW294" i="26" s="1"/>
  <c r="AV356" i="26" s="1"/>
  <c r="AW989" i="27"/>
  <c r="DG359" i="26"/>
  <c r="AV359" i="26"/>
  <c r="DF366" i="26"/>
  <c r="AU366" i="26"/>
  <c r="DG398" i="26"/>
  <c r="AV398" i="26"/>
  <c r="DF397" i="26"/>
  <c r="AU397" i="26"/>
  <c r="AW933" i="27"/>
  <c r="AX293" i="26" s="1"/>
  <c r="AX930" i="27"/>
  <c r="AW695" i="27"/>
  <c r="AX289" i="26" s="1"/>
  <c r="AX692" i="27"/>
  <c r="DG393" i="26"/>
  <c r="AV393" i="26"/>
  <c r="AV1879" i="27"/>
  <c r="AW309" i="26" s="1"/>
  <c r="DG371" i="26" s="1"/>
  <c r="AW1876" i="27"/>
  <c r="DG388" i="26"/>
  <c r="AV388" i="26"/>
  <c r="AW1940" i="27"/>
  <c r="AX310" i="26" s="1"/>
  <c r="AX1937" i="27"/>
  <c r="AV370" i="26"/>
  <c r="DG370" i="26"/>
  <c r="AW2117" i="27"/>
  <c r="AX313" i="26" s="1"/>
  <c r="AX2114" i="27"/>
  <c r="AW1820" i="27"/>
  <c r="AX308" i="26" s="1"/>
  <c r="AX1817" i="27"/>
  <c r="AU357" i="26"/>
  <c r="DF357" i="26"/>
  <c r="AW2353" i="27"/>
  <c r="AX317" i="26" s="1"/>
  <c r="AX2350" i="27"/>
  <c r="DG342" i="26"/>
  <c r="AV342" i="26"/>
  <c r="DG385" i="26"/>
  <c r="AV385" i="26"/>
  <c r="DG358" i="26"/>
  <c r="AV358" i="26"/>
  <c r="AU345" i="26"/>
  <c r="DF345" i="26"/>
  <c r="AV347" i="26"/>
  <c r="DG347" i="26"/>
  <c r="AV344" i="26"/>
  <c r="DG351" i="26"/>
  <c r="AV351" i="26"/>
  <c r="AV367" i="26"/>
  <c r="DG367" i="26"/>
  <c r="AW105" i="27"/>
  <c r="AX279" i="26" s="1"/>
  <c r="AX102" i="27"/>
  <c r="AW1110" i="27"/>
  <c r="AX296" i="26" s="1"/>
  <c r="AX1107" i="27"/>
  <c r="AV1525" i="27"/>
  <c r="AW303" i="26" s="1"/>
  <c r="DG365" i="26" s="1"/>
  <c r="AW1522" i="27"/>
  <c r="DF356" i="26"/>
  <c r="AW636" i="27"/>
  <c r="AX288" i="26" s="1"/>
  <c r="AX633" i="27"/>
  <c r="DG355" i="26"/>
  <c r="AV355" i="26"/>
  <c r="AW756" i="27"/>
  <c r="AX290" i="26" s="1"/>
  <c r="AX753" i="27"/>
  <c r="AV364" i="26"/>
  <c r="DG364" i="26"/>
  <c r="AV3360" i="27"/>
  <c r="AW334" i="26" s="1"/>
  <c r="AV396" i="26" s="1"/>
  <c r="AW3357" i="27"/>
  <c r="AV352" i="26"/>
  <c r="DG352" i="26"/>
  <c r="DG390" i="26"/>
  <c r="AV390" i="26"/>
  <c r="AW3537" i="27"/>
  <c r="AX337" i="26" s="1"/>
  <c r="AX3534" i="27"/>
  <c r="AY267" i="26"/>
  <c r="AX271" i="26"/>
  <c r="AW1287" i="27"/>
  <c r="AX299" i="26" s="1"/>
  <c r="AX1284" i="27"/>
  <c r="AW3124" i="27"/>
  <c r="AX330" i="26" s="1"/>
  <c r="AX3121" i="27"/>
  <c r="AU396" i="26"/>
  <c r="DG382" i="26"/>
  <c r="AV382" i="26"/>
  <c r="AU381" i="26"/>
  <c r="DF381" i="26"/>
  <c r="AW3063" i="27"/>
  <c r="AX329" i="26" s="1"/>
  <c r="AX3060" i="27"/>
  <c r="AU378" i="26"/>
  <c r="DF378" i="26"/>
  <c r="AW2827" i="27"/>
  <c r="AX325" i="26" s="1"/>
  <c r="AX2824" i="27"/>
  <c r="AU344" i="26"/>
  <c r="AV354" i="26"/>
  <c r="DG354" i="26"/>
  <c r="DF371" i="26"/>
  <c r="AV375" i="26"/>
  <c r="DG375" i="26"/>
  <c r="AW577" i="27"/>
  <c r="AX287" i="26" s="1"/>
  <c r="AX574" i="27"/>
  <c r="AU365" i="26"/>
  <c r="DG391" i="26"/>
  <c r="AV391" i="26"/>
  <c r="AY201" i="26" l="1"/>
  <c r="DG396" i="26"/>
  <c r="DG360" i="26"/>
  <c r="AV404" i="26"/>
  <c r="AV401" i="26"/>
  <c r="AV403" i="26"/>
  <c r="AV371" i="26"/>
  <c r="DG376" i="26"/>
  <c r="AX1110" i="27"/>
  <c r="AY296" i="26" s="1"/>
  <c r="AY1107" i="27"/>
  <c r="AX1407" i="27"/>
  <c r="AY301" i="26" s="1"/>
  <c r="AY1404" i="27"/>
  <c r="AW2412" i="27"/>
  <c r="AX318" i="26" s="1"/>
  <c r="AW380" i="26" s="1"/>
  <c r="AX2409" i="27"/>
  <c r="DH348" i="26"/>
  <c r="AW348" i="26"/>
  <c r="AX518" i="27"/>
  <c r="AY286" i="26" s="1"/>
  <c r="AY515" i="27"/>
  <c r="AY1640" i="27"/>
  <c r="AX1643" i="27"/>
  <c r="AY305" i="26" s="1"/>
  <c r="AX2532" i="27"/>
  <c r="AY320" i="26" s="1"/>
  <c r="AY2529" i="27"/>
  <c r="DG378" i="26"/>
  <c r="AV378" i="26"/>
  <c r="DH384" i="26"/>
  <c r="AW384" i="26"/>
  <c r="AW390" i="26"/>
  <c r="DH390" i="26"/>
  <c r="AW350" i="26"/>
  <c r="DH350" i="26"/>
  <c r="AW388" i="26"/>
  <c r="DH388" i="26"/>
  <c r="DH359" i="26"/>
  <c r="AW359" i="26"/>
  <c r="AX2117" i="27"/>
  <c r="AY313" i="26" s="1"/>
  <c r="AY2114" i="27"/>
  <c r="AV357" i="26"/>
  <c r="DG357" i="26"/>
  <c r="DH391" i="26"/>
  <c r="AW391" i="26"/>
  <c r="AY1284" i="27"/>
  <c r="AX1287" i="27"/>
  <c r="AY299" i="26" s="1"/>
  <c r="AX756" i="27"/>
  <c r="AY290" i="26" s="1"/>
  <c r="AY753" i="27"/>
  <c r="DG380" i="26"/>
  <c r="AX1820" i="27"/>
  <c r="AY308" i="26" s="1"/>
  <c r="AY1817" i="27"/>
  <c r="AW1879" i="27"/>
  <c r="AX309" i="26" s="1"/>
  <c r="AW371" i="26" s="1"/>
  <c r="AX1876" i="27"/>
  <c r="AY930" i="27"/>
  <c r="AX933" i="27"/>
  <c r="AY293" i="26" s="1"/>
  <c r="AX815" i="27"/>
  <c r="AY291" i="26" s="1"/>
  <c r="AY812" i="27"/>
  <c r="AX2471" i="27"/>
  <c r="AY319" i="26" s="1"/>
  <c r="AY2468" i="27"/>
  <c r="AY3298" i="27"/>
  <c r="AX3301" i="27"/>
  <c r="AY333" i="26" s="1"/>
  <c r="AY1463" i="27"/>
  <c r="AX1466" i="27"/>
  <c r="AY302" i="26" s="1"/>
  <c r="DH386" i="26"/>
  <c r="AW386" i="26"/>
  <c r="AX3242" i="27"/>
  <c r="AY332" i="26" s="1"/>
  <c r="AY3239" i="27"/>
  <c r="AX1761" i="27"/>
  <c r="AY307" i="26" s="1"/>
  <c r="AY1758" i="27"/>
  <c r="AW362" i="26"/>
  <c r="DH362" i="26"/>
  <c r="DG356" i="26"/>
  <c r="AW353" i="26"/>
  <c r="DH353" i="26"/>
  <c r="AW351" i="26"/>
  <c r="DH351" i="26"/>
  <c r="AW1525" i="27"/>
  <c r="AX303" i="26" s="1"/>
  <c r="AW365" i="26" s="1"/>
  <c r="AX1522" i="27"/>
  <c r="AY102" i="27"/>
  <c r="AX105" i="27"/>
  <c r="AY279" i="26" s="1"/>
  <c r="DG372" i="26"/>
  <c r="AV372" i="26"/>
  <c r="DH354" i="26"/>
  <c r="AW354" i="26"/>
  <c r="AW382" i="26"/>
  <c r="DH382" i="26"/>
  <c r="AX459" i="27"/>
  <c r="AY285" i="26" s="1"/>
  <c r="AY456" i="27"/>
  <c r="DH395" i="26"/>
  <c r="AW395" i="26"/>
  <c r="AX164" i="27"/>
  <c r="AY280" i="26" s="1"/>
  <c r="AY161" i="27"/>
  <c r="DG377" i="26"/>
  <c r="AV377" i="26"/>
  <c r="AW370" i="26"/>
  <c r="DH370" i="26"/>
  <c r="AW2294" i="27"/>
  <c r="AX316" i="26" s="1"/>
  <c r="AX2291" i="27"/>
  <c r="AV365" i="26"/>
  <c r="AY1166" i="27"/>
  <c r="AX1169" i="27"/>
  <c r="AY297" i="26" s="1"/>
  <c r="DH389" i="26"/>
  <c r="AW389" i="26"/>
  <c r="AW1228" i="27"/>
  <c r="AX298" i="26" s="1"/>
  <c r="AX1225" i="27"/>
  <c r="DH399" i="26"/>
  <c r="AW399" i="26"/>
  <c r="AW369" i="26"/>
  <c r="DH369" i="26"/>
  <c r="AY3416" i="27"/>
  <c r="AX3419" i="27"/>
  <c r="AY335" i="26" s="1"/>
  <c r="AX341" i="27"/>
  <c r="AY283" i="26" s="1"/>
  <c r="AY338" i="27"/>
  <c r="AX400" i="27"/>
  <c r="AY284" i="26" s="1"/>
  <c r="AY397" i="27"/>
  <c r="AY1048" i="27"/>
  <c r="AX1051" i="27"/>
  <c r="AY295" i="26" s="1"/>
  <c r="AW2235" i="27"/>
  <c r="AX315" i="26" s="1"/>
  <c r="AX2232" i="27"/>
  <c r="AX2591" i="27"/>
  <c r="AY321" i="26" s="1"/>
  <c r="AY2588" i="27"/>
  <c r="AY2942" i="27"/>
  <c r="AX2945" i="27"/>
  <c r="AY327" i="26" s="1"/>
  <c r="AY1581" i="27"/>
  <c r="AX1584" i="27"/>
  <c r="AY304" i="26" s="1"/>
  <c r="AY2824" i="27"/>
  <c r="AX2827" i="27"/>
  <c r="AY325" i="26" s="1"/>
  <c r="DH342" i="26"/>
  <c r="AW342" i="26"/>
  <c r="AX1940" i="27"/>
  <c r="AY310" i="26" s="1"/>
  <c r="AY1937" i="27"/>
  <c r="AY692" i="27"/>
  <c r="AX695" i="27"/>
  <c r="AY289" i="26" s="1"/>
  <c r="AW398" i="26"/>
  <c r="DH398" i="26"/>
  <c r="AW393" i="26"/>
  <c r="DH393" i="26"/>
  <c r="AY271" i="26"/>
  <c r="AZ267" i="26"/>
  <c r="AX3537" i="27"/>
  <c r="AY337" i="26" s="1"/>
  <c r="AY3534" i="27"/>
  <c r="AW3360" i="27"/>
  <c r="AX334" i="26" s="1"/>
  <c r="AX3357" i="27"/>
  <c r="DH373" i="26"/>
  <c r="AW373" i="26"/>
  <c r="AX2058" i="27"/>
  <c r="AY312" i="26" s="1"/>
  <c r="AY2055" i="27"/>
  <c r="AX2709" i="27"/>
  <c r="AY323" i="26" s="1"/>
  <c r="AY2706" i="27"/>
  <c r="AX3596" i="27"/>
  <c r="AY338" i="26" s="1"/>
  <c r="AY3593" i="27"/>
  <c r="DH394" i="26"/>
  <c r="AW394" i="26"/>
  <c r="AY1345" i="27"/>
  <c r="AX1348" i="27"/>
  <c r="AY300" i="26" s="1"/>
  <c r="DH349" i="26"/>
  <c r="AW349" i="26"/>
  <c r="AW368" i="26"/>
  <c r="DH368" i="26"/>
  <c r="AW383" i="26"/>
  <c r="DH383" i="26"/>
  <c r="AX1999" i="27"/>
  <c r="AY311" i="26" s="1"/>
  <c r="AY1996" i="27"/>
  <c r="AX2768" i="27"/>
  <c r="AY324" i="26" s="1"/>
  <c r="AY2765" i="27"/>
  <c r="AX223" i="27"/>
  <c r="AY281" i="26" s="1"/>
  <c r="AY220" i="27"/>
  <c r="AX279" i="27"/>
  <c r="AW282" i="27"/>
  <c r="AX282" i="26" s="1"/>
  <c r="DH344" i="26" s="1"/>
  <c r="DH385" i="26"/>
  <c r="AW385" i="26"/>
  <c r="AX3652" i="27"/>
  <c r="AW3655" i="27"/>
  <c r="AX339" i="26" s="1"/>
  <c r="AW401" i="26" s="1"/>
  <c r="AX577" i="27"/>
  <c r="AY287" i="26" s="1"/>
  <c r="AY574" i="27"/>
  <c r="AX3063" i="27"/>
  <c r="AY329" i="26" s="1"/>
  <c r="AY3060" i="27"/>
  <c r="AY3121" i="27"/>
  <c r="AX3124" i="27"/>
  <c r="AY330" i="26" s="1"/>
  <c r="AV366" i="26"/>
  <c r="DG366" i="26"/>
  <c r="AY2350" i="27"/>
  <c r="AX2353" i="27"/>
  <c r="AY317" i="26" s="1"/>
  <c r="AW992" i="27"/>
  <c r="AX294" i="26" s="1"/>
  <c r="AW356" i="26" s="1"/>
  <c r="AX989" i="27"/>
  <c r="AY3001" i="27"/>
  <c r="AX3004" i="27"/>
  <c r="AY328" i="26" s="1"/>
  <c r="DH355" i="26"/>
  <c r="AW355" i="26"/>
  <c r="DH343" i="26"/>
  <c r="AW343" i="26"/>
  <c r="AX2173" i="27"/>
  <c r="AW2176" i="27"/>
  <c r="AX314" i="26" s="1"/>
  <c r="AX3183" i="27"/>
  <c r="AY331" i="26" s="1"/>
  <c r="AY3180" i="27"/>
  <c r="DG379" i="26"/>
  <c r="AV379" i="26"/>
  <c r="AX3478" i="27"/>
  <c r="AY336" i="26" s="1"/>
  <c r="AY3475" i="27"/>
  <c r="DH346" i="26"/>
  <c r="AW346" i="26"/>
  <c r="AW367" i="26"/>
  <c r="DH367" i="26"/>
  <c r="AW392" i="26"/>
  <c r="DH392" i="26"/>
  <c r="AW352" i="26"/>
  <c r="DH352" i="26"/>
  <c r="AW364" i="26"/>
  <c r="DH364" i="26"/>
  <c r="AY871" i="27"/>
  <c r="AX874" i="27"/>
  <c r="AY292" i="26" s="1"/>
  <c r="DG381" i="26"/>
  <c r="AV381" i="26"/>
  <c r="DH400" i="26"/>
  <c r="AW400" i="26"/>
  <c r="DG397" i="26"/>
  <c r="AV397" i="26"/>
  <c r="AY633" i="27"/>
  <c r="AX636" i="27"/>
  <c r="AY288" i="26" s="1"/>
  <c r="DH375" i="26"/>
  <c r="AW375" i="26"/>
  <c r="DH363" i="26"/>
  <c r="AW363" i="26"/>
  <c r="AX2886" i="27"/>
  <c r="AY326" i="26" s="1"/>
  <c r="AY2883" i="27"/>
  <c r="DG361" i="26"/>
  <c r="AV361" i="26"/>
  <c r="DH374" i="26"/>
  <c r="AW374" i="26"/>
  <c r="DH387" i="26"/>
  <c r="AW387" i="26"/>
  <c r="AY1699" i="27"/>
  <c r="AX1702" i="27"/>
  <c r="AY306" i="26" s="1"/>
  <c r="DH347" i="26"/>
  <c r="AW347" i="26"/>
  <c r="AV345" i="26"/>
  <c r="DG345" i="26"/>
  <c r="AW358" i="26"/>
  <c r="DH358" i="26"/>
  <c r="AX2650" i="27"/>
  <c r="AY322" i="26" s="1"/>
  <c r="AY2647" i="27"/>
  <c r="AZ201" i="26" l="1"/>
  <c r="DH365" i="26"/>
  <c r="AW344" i="26"/>
  <c r="DH401" i="26"/>
  <c r="DH380" i="26"/>
  <c r="DH371" i="26"/>
  <c r="AW403" i="26"/>
  <c r="AX393" i="26"/>
  <c r="DI393" i="26"/>
  <c r="DI363" i="26"/>
  <c r="AX363" i="26"/>
  <c r="AZ1581" i="27"/>
  <c r="AZ1584" i="27" s="1"/>
  <c r="BA304" i="26" s="1"/>
  <c r="AY1584" i="27"/>
  <c r="AZ304" i="26" s="1"/>
  <c r="DH378" i="26"/>
  <c r="AW378" i="26"/>
  <c r="AX2294" i="27"/>
  <c r="AY316" i="26" s="1"/>
  <c r="AY2291" i="27"/>
  <c r="AZ1817" i="27"/>
  <c r="AZ1820" i="27" s="1"/>
  <c r="BA308" i="26" s="1"/>
  <c r="AY1820" i="27"/>
  <c r="AZ308" i="26" s="1"/>
  <c r="AY1702" i="27"/>
  <c r="AZ306" i="26" s="1"/>
  <c r="AZ1699" i="27"/>
  <c r="AZ1702" i="27" s="1"/>
  <c r="BA306" i="26" s="1"/>
  <c r="AW377" i="26"/>
  <c r="DH377" i="26"/>
  <c r="AY1999" i="27"/>
  <c r="AZ311" i="26" s="1"/>
  <c r="AZ1996" i="27"/>
  <c r="AZ1999" i="27" s="1"/>
  <c r="BA311" i="26" s="1"/>
  <c r="AX386" i="26"/>
  <c r="DI386" i="26"/>
  <c r="AX3360" i="27"/>
  <c r="AY334" i="26" s="1"/>
  <c r="AX396" i="26" s="1"/>
  <c r="AY3357" i="27"/>
  <c r="BA267" i="26"/>
  <c r="BA271" i="26" s="1"/>
  <c r="AZ271" i="26"/>
  <c r="AY695" i="27"/>
  <c r="AZ289" i="26" s="1"/>
  <c r="AZ692" i="27"/>
  <c r="AZ695" i="27" s="1"/>
  <c r="BA289" i="26" s="1"/>
  <c r="AZ2824" i="27"/>
  <c r="AZ2827" i="27" s="1"/>
  <c r="BA325" i="26" s="1"/>
  <c r="AY2827" i="27"/>
  <c r="AZ325" i="26" s="1"/>
  <c r="AX390" i="26"/>
  <c r="DI390" i="26"/>
  <c r="AY400" i="27"/>
  <c r="AZ284" i="26" s="1"/>
  <c r="AZ397" i="27"/>
  <c r="AZ400" i="27" s="1"/>
  <c r="BA284" i="26" s="1"/>
  <c r="DI398" i="26"/>
  <c r="AX398" i="26"/>
  <c r="AW361" i="26"/>
  <c r="DH361" i="26"/>
  <c r="AW379" i="26"/>
  <c r="DH379" i="26"/>
  <c r="AX1525" i="27"/>
  <c r="AY303" i="26" s="1"/>
  <c r="AX365" i="26" s="1"/>
  <c r="AY1522" i="27"/>
  <c r="AZ3239" i="27"/>
  <c r="AZ3242" i="27" s="1"/>
  <c r="BA332" i="26" s="1"/>
  <c r="AY3242" i="27"/>
  <c r="AZ332" i="26" s="1"/>
  <c r="DI382" i="26"/>
  <c r="AX382" i="26"/>
  <c r="AX354" i="26"/>
  <c r="DI354" i="26"/>
  <c r="DH372" i="26"/>
  <c r="AW372" i="26"/>
  <c r="AX362" i="26"/>
  <c r="DI362" i="26"/>
  <c r="DI368" i="26"/>
  <c r="AX368" i="26"/>
  <c r="DH381" i="26"/>
  <c r="AW381" i="26"/>
  <c r="AX359" i="26"/>
  <c r="DI359" i="26"/>
  <c r="AX394" i="26"/>
  <c r="DI394" i="26"/>
  <c r="DI392" i="26"/>
  <c r="AX392" i="26"/>
  <c r="AZ2706" i="27"/>
  <c r="AZ2709" i="27" s="1"/>
  <c r="BA323" i="26" s="1"/>
  <c r="AY2709" i="27"/>
  <c r="AZ323" i="26" s="1"/>
  <c r="DI352" i="26"/>
  <c r="AX352" i="26"/>
  <c r="DI373" i="26"/>
  <c r="AX373" i="26"/>
  <c r="DI388" i="26"/>
  <c r="AX388" i="26"/>
  <c r="AX384" i="26"/>
  <c r="DI384" i="26"/>
  <c r="AX348" i="26"/>
  <c r="DI348" i="26"/>
  <c r="AY815" i="27"/>
  <c r="AZ291" i="26" s="1"/>
  <c r="AZ812" i="27"/>
  <c r="AZ815" i="27" s="1"/>
  <c r="BA291" i="26" s="1"/>
  <c r="AX1879" i="27"/>
  <c r="AY309" i="26" s="1"/>
  <c r="DI371" i="26" s="1"/>
  <c r="AY1876" i="27"/>
  <c r="DI383" i="26"/>
  <c r="AX383" i="26"/>
  <c r="DI349" i="26"/>
  <c r="AX349" i="26"/>
  <c r="AX385" i="26"/>
  <c r="DI385" i="26"/>
  <c r="AY2173" i="27"/>
  <c r="AX2176" i="27"/>
  <c r="AY314" i="26" s="1"/>
  <c r="AY223" i="27"/>
  <c r="AZ281" i="26" s="1"/>
  <c r="AZ220" i="27"/>
  <c r="AZ223" i="27" s="1"/>
  <c r="BA281" i="26" s="1"/>
  <c r="AW404" i="26"/>
  <c r="AW397" i="26"/>
  <c r="DH397" i="26"/>
  <c r="AX347" i="26"/>
  <c r="DI347" i="26"/>
  <c r="AZ3416" i="27"/>
  <c r="AZ3419" i="27" s="1"/>
  <c r="BA335" i="26" s="1"/>
  <c r="AY3419" i="27"/>
  <c r="AZ335" i="26" s="1"/>
  <c r="AZ1166" i="27"/>
  <c r="AZ1169" i="27" s="1"/>
  <c r="BA297" i="26" s="1"/>
  <c r="AY1169" i="27"/>
  <c r="AZ297" i="26" s="1"/>
  <c r="AW396" i="26"/>
  <c r="AX342" i="26"/>
  <c r="DI342" i="26"/>
  <c r="DH366" i="26"/>
  <c r="AW366" i="26"/>
  <c r="AZ1758" i="27"/>
  <c r="AZ1761" i="27" s="1"/>
  <c r="BA307" i="26" s="1"/>
  <c r="AY1761" i="27"/>
  <c r="AZ307" i="26" s="1"/>
  <c r="AX395" i="26"/>
  <c r="DI395" i="26"/>
  <c r="AZ1463" i="27"/>
  <c r="AZ1466" i="27" s="1"/>
  <c r="BA302" i="26" s="1"/>
  <c r="AY1466" i="27"/>
  <c r="AZ302" i="26" s="1"/>
  <c r="AW376" i="26"/>
  <c r="AZ1284" i="27"/>
  <c r="AZ1287" i="27" s="1"/>
  <c r="BA299" i="26" s="1"/>
  <c r="AY1287" i="27"/>
  <c r="AZ299" i="26" s="1"/>
  <c r="AY1643" i="27"/>
  <c r="AZ305" i="26" s="1"/>
  <c r="AZ1640" i="27"/>
  <c r="AZ1643" i="27" s="1"/>
  <c r="BA305" i="26" s="1"/>
  <c r="AW360" i="26"/>
  <c r="AX369" i="26"/>
  <c r="DI369" i="26"/>
  <c r="DI351" i="26"/>
  <c r="AX351" i="26"/>
  <c r="AY3004" i="27"/>
  <c r="AZ328" i="26" s="1"/>
  <c r="AZ3001" i="27"/>
  <c r="AZ3004" i="27" s="1"/>
  <c r="BA328" i="26" s="1"/>
  <c r="AX3655" i="27"/>
  <c r="AY339" i="26" s="1"/>
  <c r="AX401" i="26" s="1"/>
  <c r="AY3652" i="27"/>
  <c r="AY279" i="27"/>
  <c r="AX282" i="27"/>
  <c r="AY282" i="26" s="1"/>
  <c r="DI344" i="26" s="1"/>
  <c r="DI387" i="26"/>
  <c r="AX387" i="26"/>
  <c r="DI400" i="26"/>
  <c r="AX400" i="26"/>
  <c r="DI346" i="26"/>
  <c r="AX346" i="26"/>
  <c r="AY1225" i="27"/>
  <c r="AX1228" i="27"/>
  <c r="AY298" i="26" s="1"/>
  <c r="AX360" i="26" s="1"/>
  <c r="AY3301" i="27"/>
  <c r="AZ333" i="26" s="1"/>
  <c r="AZ3298" i="27"/>
  <c r="AZ3301" i="27" s="1"/>
  <c r="BA333" i="26" s="1"/>
  <c r="AY2471" i="27"/>
  <c r="AZ319" i="26" s="1"/>
  <c r="AZ2468" i="27"/>
  <c r="AZ2471" i="27" s="1"/>
  <c r="BA319" i="26" s="1"/>
  <c r="AY933" i="27"/>
  <c r="AZ293" i="26" s="1"/>
  <c r="AZ930" i="27"/>
  <c r="AZ933" i="27" s="1"/>
  <c r="BA293" i="26" s="1"/>
  <c r="AX353" i="26"/>
  <c r="DI353" i="26"/>
  <c r="AZ2114" i="27"/>
  <c r="AZ2117" i="27" s="1"/>
  <c r="BA313" i="26" s="1"/>
  <c r="AY2117" i="27"/>
  <c r="AZ313" i="26" s="1"/>
  <c r="AY2409" i="27"/>
  <c r="AX2412" i="27"/>
  <c r="AY318" i="26" s="1"/>
  <c r="AX380" i="26" s="1"/>
  <c r="AX364" i="26"/>
  <c r="DI364" i="26"/>
  <c r="AZ1107" i="27"/>
  <c r="AZ1110" i="27" s="1"/>
  <c r="BA296" i="26" s="1"/>
  <c r="AY1110" i="27"/>
  <c r="AZ296" i="26" s="1"/>
  <c r="AZ2647" i="27"/>
  <c r="AZ2650" i="27" s="1"/>
  <c r="BA322" i="26" s="1"/>
  <c r="AY2650" i="27"/>
  <c r="AZ322" i="26" s="1"/>
  <c r="AY2886" i="27"/>
  <c r="AZ326" i="26" s="1"/>
  <c r="AZ2883" i="27"/>
  <c r="AZ2886" i="27" s="1"/>
  <c r="BA326" i="26" s="1"/>
  <c r="AZ633" i="27"/>
  <c r="AZ636" i="27" s="1"/>
  <c r="BA288" i="26" s="1"/>
  <c r="AY636" i="27"/>
  <c r="AZ288" i="26" s="1"/>
  <c r="DI355" i="26"/>
  <c r="AX355" i="26"/>
  <c r="AX992" i="27"/>
  <c r="AY294" i="26" s="1"/>
  <c r="DI356" i="26" s="1"/>
  <c r="AY989" i="27"/>
  <c r="AY2353" i="27"/>
  <c r="AZ317" i="26" s="1"/>
  <c r="AZ2350" i="27"/>
  <c r="AZ2353" i="27" s="1"/>
  <c r="BA317" i="26" s="1"/>
  <c r="AZ3121" i="27"/>
  <c r="AZ3124" i="27" s="1"/>
  <c r="BA330" i="26" s="1"/>
  <c r="AY3124" i="27"/>
  <c r="AZ330" i="26" s="1"/>
  <c r="AY577" i="27"/>
  <c r="AZ287" i="26" s="1"/>
  <c r="AZ574" i="27"/>
  <c r="AZ577" i="27" s="1"/>
  <c r="BA287" i="26" s="1"/>
  <c r="AY1348" i="27"/>
  <c r="AZ300" i="26" s="1"/>
  <c r="AZ1345" i="27"/>
  <c r="AZ1348" i="27" s="1"/>
  <c r="BA300" i="26" s="1"/>
  <c r="AX389" i="26"/>
  <c r="DI389" i="26"/>
  <c r="AZ871" i="27"/>
  <c r="AZ874" i="27" s="1"/>
  <c r="BA292" i="26" s="1"/>
  <c r="AY874" i="27"/>
  <c r="AZ292" i="26" s="1"/>
  <c r="AY3478" i="27"/>
  <c r="AZ336" i="26" s="1"/>
  <c r="AZ3475" i="27"/>
  <c r="AZ3478" i="27" s="1"/>
  <c r="BA336" i="26" s="1"/>
  <c r="AW357" i="26"/>
  <c r="DH357" i="26"/>
  <c r="DI350" i="26"/>
  <c r="AX350" i="26"/>
  <c r="DI374" i="26"/>
  <c r="AX374" i="26"/>
  <c r="AZ3593" i="27"/>
  <c r="AZ3596" i="27" s="1"/>
  <c r="BA338" i="26" s="1"/>
  <c r="AY3596" i="27"/>
  <c r="AZ338" i="26" s="1"/>
  <c r="AY2058" i="27"/>
  <c r="AZ312" i="26" s="1"/>
  <c r="AZ2055" i="27"/>
  <c r="AZ2058" i="27" s="1"/>
  <c r="BA312" i="26" s="1"/>
  <c r="AZ2942" i="27"/>
  <c r="AZ2945" i="27" s="1"/>
  <c r="BA327" i="26" s="1"/>
  <c r="AY2945" i="27"/>
  <c r="AZ327" i="26" s="1"/>
  <c r="AX358" i="26"/>
  <c r="DI358" i="26"/>
  <c r="AY164" i="27"/>
  <c r="AZ280" i="26" s="1"/>
  <c r="AZ161" i="27"/>
  <c r="AZ164" i="27" s="1"/>
  <c r="BA280" i="26" s="1"/>
  <c r="AX399" i="26"/>
  <c r="DI399" i="26"/>
  <c r="AZ3180" i="27"/>
  <c r="AZ3183" i="27" s="1"/>
  <c r="BA331" i="26" s="1"/>
  <c r="AY3183" i="27"/>
  <c r="AZ331" i="26" s="1"/>
  <c r="DI391" i="26"/>
  <c r="AX391" i="26"/>
  <c r="AY3063" i="27"/>
  <c r="AZ329" i="26" s="1"/>
  <c r="AZ3060" i="27"/>
  <c r="AZ3063" i="27" s="1"/>
  <c r="BA329" i="26" s="1"/>
  <c r="DH345" i="26"/>
  <c r="AW345" i="26"/>
  <c r="AZ2765" i="27"/>
  <c r="AZ2768" i="27" s="1"/>
  <c r="BA324" i="26" s="1"/>
  <c r="AY2768" i="27"/>
  <c r="AZ324" i="26" s="1"/>
  <c r="DI375" i="26"/>
  <c r="AX375" i="26"/>
  <c r="AZ3534" i="27"/>
  <c r="AZ3537" i="27" s="1"/>
  <c r="BA337" i="26" s="1"/>
  <c r="AY3537" i="27"/>
  <c r="AZ337" i="26" s="1"/>
  <c r="AZ1937" i="27"/>
  <c r="AZ1940" i="27" s="1"/>
  <c r="BA310" i="26" s="1"/>
  <c r="AY1940" i="27"/>
  <c r="AZ310" i="26" s="1"/>
  <c r="DI367" i="26"/>
  <c r="AX367" i="26"/>
  <c r="AZ2588" i="27"/>
  <c r="AZ2591" i="27" s="1"/>
  <c r="BA321" i="26" s="1"/>
  <c r="AY2591" i="27"/>
  <c r="AZ321" i="26" s="1"/>
  <c r="AX2235" i="27"/>
  <c r="AY315" i="26" s="1"/>
  <c r="AY2232" i="27"/>
  <c r="AY1051" i="27"/>
  <c r="AZ295" i="26" s="1"/>
  <c r="AZ1048" i="27"/>
  <c r="AZ1051" i="27" s="1"/>
  <c r="BA295" i="26" s="1"/>
  <c r="AY341" i="27"/>
  <c r="AZ283" i="26" s="1"/>
  <c r="AZ338" i="27"/>
  <c r="AZ341" i="27" s="1"/>
  <c r="BA283" i="26" s="1"/>
  <c r="AX343" i="26"/>
  <c r="DI343" i="26"/>
  <c r="AY459" i="27"/>
  <c r="AZ285" i="26" s="1"/>
  <c r="AZ456" i="27"/>
  <c r="AZ459" i="27" s="1"/>
  <c r="BA285" i="26" s="1"/>
  <c r="DH396" i="26"/>
  <c r="DH356" i="26"/>
  <c r="AY105" i="27"/>
  <c r="AZ279" i="26" s="1"/>
  <c r="AZ102" i="27"/>
  <c r="AZ105" i="27" s="1"/>
  <c r="BA279" i="26" s="1"/>
  <c r="DI370" i="26"/>
  <c r="AX370" i="26"/>
  <c r="DH376" i="26"/>
  <c r="AY756" i="27"/>
  <c r="AZ290" i="26" s="1"/>
  <c r="AZ753" i="27"/>
  <c r="AZ756" i="27" s="1"/>
  <c r="BA290" i="26" s="1"/>
  <c r="AZ2529" i="27"/>
  <c r="AZ2532" i="27" s="1"/>
  <c r="BA320" i="26" s="1"/>
  <c r="AY2532" i="27"/>
  <c r="AZ320" i="26" s="1"/>
  <c r="AY518" i="27"/>
  <c r="AZ286" i="26" s="1"/>
  <c r="AZ515" i="27"/>
  <c r="AZ518" i="27" s="1"/>
  <c r="BA286" i="26" s="1"/>
  <c r="DH360" i="26"/>
  <c r="AY1407" i="27"/>
  <c r="AZ301" i="26" s="1"/>
  <c r="AZ1404" i="27"/>
  <c r="AZ1407" i="27" s="1"/>
  <c r="BA301" i="26" s="1"/>
  <c r="BA201" i="26" l="1"/>
  <c r="DI365" i="26"/>
  <c r="AX356" i="26"/>
  <c r="DI396" i="26"/>
  <c r="DI401" i="26"/>
  <c r="AX403" i="26"/>
  <c r="AX404" i="26"/>
  <c r="AX371" i="26"/>
  <c r="AY364" i="26"/>
  <c r="DJ364" i="26"/>
  <c r="DK373" i="26"/>
  <c r="AZ373" i="26"/>
  <c r="DI345" i="26"/>
  <c r="AX345" i="26"/>
  <c r="DK349" i="26"/>
  <c r="AZ349" i="26"/>
  <c r="DK342" i="26"/>
  <c r="AZ342" i="26"/>
  <c r="DK346" i="26"/>
  <c r="AZ346" i="26"/>
  <c r="AZ2232" i="27"/>
  <c r="AZ2235" i="27" s="1"/>
  <c r="BA315" i="26" s="1"/>
  <c r="AY2235" i="27"/>
  <c r="AZ315" i="26" s="1"/>
  <c r="AY400" i="26"/>
  <c r="DJ400" i="26"/>
  <c r="AX344" i="26"/>
  <c r="AY392" i="26"/>
  <c r="DJ392" i="26"/>
  <c r="AZ394" i="26"/>
  <c r="DK394" i="26"/>
  <c r="AZ343" i="26"/>
  <c r="DK343" i="26"/>
  <c r="AY390" i="26"/>
  <c r="DJ390" i="26"/>
  <c r="DJ355" i="26"/>
  <c r="AY355" i="26"/>
  <c r="DJ350" i="26"/>
  <c r="AY350" i="26"/>
  <c r="DK385" i="26"/>
  <c r="AZ385" i="26"/>
  <c r="AZ359" i="26"/>
  <c r="DK359" i="26"/>
  <c r="AY2412" i="27"/>
  <c r="AZ318" i="26" s="1"/>
  <c r="AY380" i="26" s="1"/>
  <c r="AZ2409" i="27"/>
  <c r="AZ2412" i="27" s="1"/>
  <c r="BA318" i="26" s="1"/>
  <c r="AZ380" i="26" s="1"/>
  <c r="AY1228" i="27"/>
  <c r="AZ298" i="26" s="1"/>
  <c r="AZ1225" i="27"/>
  <c r="AZ1228" i="27" s="1"/>
  <c r="BA298" i="26" s="1"/>
  <c r="AZ360" i="26" s="1"/>
  <c r="AZ279" i="27"/>
  <c r="AZ282" i="27" s="1"/>
  <c r="BA282" i="26" s="1"/>
  <c r="DK344" i="26" s="1"/>
  <c r="AY282" i="27"/>
  <c r="AZ282" i="26" s="1"/>
  <c r="AY344" i="26" s="1"/>
  <c r="DJ391" i="26"/>
  <c r="AY391" i="26"/>
  <c r="DK398" i="26"/>
  <c r="AZ398" i="26"/>
  <c r="DI377" i="26"/>
  <c r="AX377" i="26"/>
  <c r="AZ1876" i="27"/>
  <c r="AZ1879" i="27" s="1"/>
  <c r="BA309" i="26" s="1"/>
  <c r="AZ371" i="26" s="1"/>
  <c r="AY1879" i="27"/>
  <c r="AZ309" i="26" s="1"/>
  <c r="AY371" i="26" s="1"/>
  <c r="DJ354" i="26"/>
  <c r="AY354" i="26"/>
  <c r="DJ386" i="26"/>
  <c r="AY386" i="26"/>
  <c r="DI380" i="26"/>
  <c r="AX376" i="26"/>
  <c r="AY395" i="26"/>
  <c r="DJ395" i="26"/>
  <c r="DI360" i="26"/>
  <c r="DI379" i="26"/>
  <c r="AX379" i="26"/>
  <c r="DK367" i="26"/>
  <c r="AZ367" i="26"/>
  <c r="AY359" i="26"/>
  <c r="DJ359" i="26"/>
  <c r="DJ398" i="26"/>
  <c r="AY398" i="26"/>
  <c r="AZ354" i="26"/>
  <c r="DK354" i="26"/>
  <c r="DJ349" i="26"/>
  <c r="AY349" i="26"/>
  <c r="AZ348" i="26"/>
  <c r="DK348" i="26"/>
  <c r="AY346" i="26"/>
  <c r="DJ346" i="26"/>
  <c r="DK400" i="26"/>
  <c r="AZ400" i="26"/>
  <c r="DK390" i="26"/>
  <c r="AZ390" i="26"/>
  <c r="AY3655" i="27"/>
  <c r="AZ339" i="26" s="1"/>
  <c r="DJ401" i="26" s="1"/>
  <c r="AZ3652" i="27"/>
  <c r="AZ3655" i="27" s="1"/>
  <c r="BA339" i="26" s="1"/>
  <c r="DK401" i="26" s="1"/>
  <c r="DK368" i="26"/>
  <c r="AZ368" i="26"/>
  <c r="AY362" i="26"/>
  <c r="DJ362" i="26"/>
  <c r="AY370" i="26"/>
  <c r="DJ370" i="26"/>
  <c r="AZ2173" i="27"/>
  <c r="AZ2176" i="27" s="1"/>
  <c r="BA314" i="26" s="1"/>
  <c r="DK376" i="26" s="1"/>
  <c r="AY2176" i="27"/>
  <c r="AZ314" i="26" s="1"/>
  <c r="AY376" i="26" s="1"/>
  <c r="AX372" i="26"/>
  <c r="DI372" i="26"/>
  <c r="DK386" i="26"/>
  <c r="AZ386" i="26"/>
  <c r="DI376" i="26"/>
  <c r="DK395" i="26"/>
  <c r="AZ395" i="26"/>
  <c r="AZ1522" i="27"/>
  <c r="AZ1525" i="27" s="1"/>
  <c r="BA303" i="26" s="1"/>
  <c r="AY1525" i="27"/>
  <c r="AZ303" i="26" s="1"/>
  <c r="DJ365" i="26" s="1"/>
  <c r="DK347" i="26"/>
  <c r="AZ347" i="26"/>
  <c r="DJ388" i="26"/>
  <c r="AY388" i="26"/>
  <c r="DK352" i="26"/>
  <c r="AZ352" i="26"/>
  <c r="AZ3357" i="27"/>
  <c r="AZ3360" i="27" s="1"/>
  <c r="BA334" i="26" s="1"/>
  <c r="DK396" i="26" s="1"/>
  <c r="AY3360" i="27"/>
  <c r="AZ334" i="26" s="1"/>
  <c r="AY396" i="26" s="1"/>
  <c r="DK383" i="26"/>
  <c r="AZ383" i="26"/>
  <c r="AY358" i="26"/>
  <c r="DJ358" i="26"/>
  <c r="DK384" i="26"/>
  <c r="AZ384" i="26"/>
  <c r="DK392" i="26"/>
  <c r="AZ392" i="26"/>
  <c r="DJ394" i="26"/>
  <c r="AY394" i="26"/>
  <c r="AY375" i="26"/>
  <c r="DJ375" i="26"/>
  <c r="DK350" i="26"/>
  <c r="AZ350" i="26"/>
  <c r="DJ385" i="26"/>
  <c r="AY385" i="26"/>
  <c r="AX381" i="26"/>
  <c r="DI381" i="26"/>
  <c r="AY382" i="26"/>
  <c r="DJ382" i="26"/>
  <c r="DI361" i="26"/>
  <c r="AX361" i="26"/>
  <c r="DK391" i="26"/>
  <c r="AZ391" i="26"/>
  <c r="DJ374" i="26"/>
  <c r="AY374" i="26"/>
  <c r="DJ369" i="26"/>
  <c r="AY369" i="26"/>
  <c r="AY2294" i="27"/>
  <c r="AZ316" i="26" s="1"/>
  <c r="AZ2291" i="27"/>
  <c r="AZ2294" i="27" s="1"/>
  <c r="BA316" i="26" s="1"/>
  <c r="DJ367" i="26"/>
  <c r="AY367" i="26"/>
  <c r="DK353" i="26"/>
  <c r="AZ353" i="26"/>
  <c r="AY353" i="26"/>
  <c r="DJ353" i="26"/>
  <c r="AY342" i="26"/>
  <c r="DJ342" i="26"/>
  <c r="DI378" i="26"/>
  <c r="AX378" i="26"/>
  <c r="AY387" i="26"/>
  <c r="DJ387" i="26"/>
  <c r="AY343" i="26"/>
  <c r="DJ343" i="26"/>
  <c r="AZ399" i="26"/>
  <c r="DK399" i="26"/>
  <c r="DK355" i="26"/>
  <c r="AZ355" i="26"/>
  <c r="AZ363" i="26"/>
  <c r="DK363" i="26"/>
  <c r="DJ393" i="26"/>
  <c r="AY393" i="26"/>
  <c r="AZ989" i="27"/>
  <c r="AZ992" i="27" s="1"/>
  <c r="BA294" i="26" s="1"/>
  <c r="DK356" i="26" s="1"/>
  <c r="AY992" i="27"/>
  <c r="AZ294" i="26" s="1"/>
  <c r="AY356" i="26" s="1"/>
  <c r="AY351" i="26"/>
  <c r="DJ351" i="26"/>
  <c r="AZ389" i="26"/>
  <c r="DK389" i="26"/>
  <c r="DK364" i="26"/>
  <c r="AZ364" i="26"/>
  <c r="DJ383" i="26"/>
  <c r="AY383" i="26"/>
  <c r="DJ348" i="26"/>
  <c r="AY348" i="26"/>
  <c r="DK358" i="26"/>
  <c r="AZ358" i="26"/>
  <c r="AY384" i="26"/>
  <c r="DJ384" i="26"/>
  <c r="AY373" i="26"/>
  <c r="DJ373" i="26"/>
  <c r="AZ387" i="26"/>
  <c r="DK387" i="26"/>
  <c r="DK375" i="26"/>
  <c r="AZ375" i="26"/>
  <c r="AZ401" i="26"/>
  <c r="DJ399" i="26"/>
  <c r="AY399" i="26"/>
  <c r="AY363" i="26"/>
  <c r="DJ363" i="26"/>
  <c r="AZ393" i="26"/>
  <c r="DK393" i="26"/>
  <c r="DI357" i="26"/>
  <c r="AX357" i="26"/>
  <c r="DK351" i="26"/>
  <c r="AZ351" i="26"/>
  <c r="AY389" i="26"/>
  <c r="DJ389" i="26"/>
  <c r="DK382" i="26"/>
  <c r="AZ382" i="26"/>
  <c r="DJ368" i="26"/>
  <c r="AY368" i="26"/>
  <c r="DK362" i="26"/>
  <c r="AZ362" i="26"/>
  <c r="AZ370" i="26"/>
  <c r="DK370" i="26"/>
  <c r="AX366" i="26"/>
  <c r="DI366" i="26"/>
  <c r="AY347" i="26"/>
  <c r="DJ347" i="26"/>
  <c r="DK388" i="26"/>
  <c r="AZ388" i="26"/>
  <c r="AY352" i="26"/>
  <c r="DJ352" i="26"/>
  <c r="AX397" i="26"/>
  <c r="DI397" i="26"/>
  <c r="AZ374" i="26"/>
  <c r="DK374" i="26"/>
  <c r="DK369" i="26"/>
  <c r="AZ369" i="26"/>
  <c r="DK371" i="26" l="1"/>
  <c r="AZ344" i="26"/>
  <c r="DJ376" i="26"/>
  <c r="AY401" i="26"/>
  <c r="DJ396" i="26"/>
  <c r="DK360" i="26"/>
  <c r="DJ371" i="26"/>
  <c r="AY365" i="26"/>
  <c r="AY403" i="26"/>
  <c r="AY404" i="26"/>
  <c r="AY361" i="26"/>
  <c r="DJ361" i="26"/>
  <c r="DK381" i="26"/>
  <c r="AZ381" i="26"/>
  <c r="AZ357" i="26"/>
  <c r="DK357" i="26"/>
  <c r="DK380" i="26"/>
  <c r="AY360" i="26"/>
  <c r="DK372" i="26"/>
  <c r="AZ372" i="26"/>
  <c r="AZ345" i="26"/>
  <c r="DK345" i="26"/>
  <c r="DJ381" i="26"/>
  <c r="AY381" i="26"/>
  <c r="AY379" i="26"/>
  <c r="DJ379" i="26"/>
  <c r="DK397" i="26"/>
  <c r="AZ397" i="26"/>
  <c r="AZ366" i="26"/>
  <c r="DK366" i="26"/>
  <c r="AZ377" i="26"/>
  <c r="DK377" i="26"/>
  <c r="DJ378" i="26"/>
  <c r="AY378" i="26"/>
  <c r="DJ357" i="26"/>
  <c r="AY357" i="26"/>
  <c r="DJ360" i="26"/>
  <c r="DJ372" i="26"/>
  <c r="AY372" i="26"/>
  <c r="AY345" i="26"/>
  <c r="DJ345" i="26"/>
  <c r="AZ396" i="26"/>
  <c r="DK378" i="26"/>
  <c r="AZ378" i="26"/>
  <c r="DJ344" i="26"/>
  <c r="AZ365" i="26"/>
  <c r="DK365" i="26"/>
  <c r="DK379" i="26"/>
  <c r="AZ379" i="26"/>
  <c r="AZ376" i="26"/>
  <c r="DJ397" i="26"/>
  <c r="AY397" i="26"/>
  <c r="AY366" i="26"/>
  <c r="DJ366" i="26"/>
  <c r="AY377" i="26"/>
  <c r="DJ377" i="26"/>
  <c r="AZ356" i="26"/>
  <c r="DK361" i="26"/>
  <c r="AZ361" i="26"/>
  <c r="DJ356" i="26"/>
  <c r="DJ380" i="26"/>
  <c r="AZ403" i="26" l="1"/>
  <c r="AZ404" i="26"/>
  <c r="BA403" i="26"/>
  <c r="BA404" i="26"/>
  <c r="B20" i="26" l="1"/>
  <c r="B2005" i="27" l="1"/>
  <c r="B2038" i="27" s="1"/>
  <c r="B131" i="26"/>
  <c r="B147" i="26"/>
  <c r="B182" i="26" s="1"/>
  <c r="B139" i="26"/>
  <c r="B68" i="26"/>
  <c r="B103" i="26" s="1"/>
  <c r="B347" i="27"/>
  <c r="B380" i="27" s="1"/>
  <c r="B52" i="27"/>
  <c r="B85" i="27" s="1"/>
  <c r="B2951" i="27"/>
  <c r="B2984" i="27" s="1"/>
  <c r="B210" i="26"/>
  <c r="B250" i="26" s="1"/>
  <c r="B2774" i="27"/>
  <c r="B2807" i="27" s="1"/>
  <c r="B2479" i="27"/>
  <c r="B2512" i="27" s="1"/>
  <c r="B1413" i="27"/>
  <c r="B1446" i="27" s="1"/>
  <c r="B60" i="26"/>
  <c r="B1887" i="27"/>
  <c r="B1920" i="27" s="1"/>
  <c r="B170" i="27"/>
  <c r="B203" i="27" s="1"/>
  <c r="B1116" i="27"/>
  <c r="B1149" i="27" s="1"/>
  <c r="B2656" i="27"/>
  <c r="B2689" i="27" s="1"/>
  <c r="B52" i="26"/>
  <c r="B1175" i="27"/>
  <c r="B1208" i="27" s="1"/>
  <c r="B2359" i="27"/>
  <c r="B2392" i="27" s="1"/>
  <c r="B3425" i="27"/>
  <c r="B3458" i="27" s="1"/>
  <c r="B2300" i="27"/>
  <c r="B2333" i="27" s="1"/>
  <c r="B3366" i="27"/>
  <c r="B3399" i="27" s="1"/>
  <c r="B2715" i="27"/>
  <c r="B2748" i="27" s="1"/>
  <c r="B1354" i="27"/>
  <c r="B1387" i="27" s="1"/>
  <c r="B703" i="27"/>
  <c r="B736" i="27" s="1"/>
  <c r="B2182" i="27"/>
  <c r="B2215" i="27" s="1"/>
  <c r="B1472" i="27"/>
  <c r="B1505" i="27" s="1"/>
  <c r="B3248" i="27"/>
  <c r="B3281" i="27" s="1"/>
  <c r="B465" i="27"/>
  <c r="B498" i="27" s="1"/>
  <c r="E17" i="26"/>
  <c r="B2064" i="27"/>
  <c r="B2097" i="27" s="1"/>
  <c r="B1295" i="27"/>
  <c r="B1328" i="27" s="1"/>
  <c r="B1708" i="27"/>
  <c r="B1741" i="27" s="1"/>
  <c r="B2833" i="27"/>
  <c r="B2866" i="27" s="1"/>
  <c r="B1590" i="27"/>
  <c r="B1623" i="27" s="1"/>
  <c r="B2418" i="27"/>
  <c r="B2451" i="27" s="1"/>
  <c r="B3189" i="27"/>
  <c r="B3222" i="27" s="1"/>
  <c r="B3543" i="27"/>
  <c r="B3576" i="27" s="1"/>
  <c r="B2597" i="27"/>
  <c r="B2630" i="27" s="1"/>
  <c r="B229" i="27"/>
  <c r="B262" i="27" s="1"/>
  <c r="B1946" i="27"/>
  <c r="B1979" i="27" s="1"/>
  <c r="B2538" i="27"/>
  <c r="B2571" i="27" s="1"/>
  <c r="B18" i="27"/>
  <c r="E15" i="27" s="1"/>
  <c r="B111" i="27"/>
  <c r="B144" i="27" s="1"/>
  <c r="B880" i="27"/>
  <c r="B913" i="27" s="1"/>
  <c r="B821" i="27"/>
  <c r="B854" i="27" s="1"/>
  <c r="B1649" i="27"/>
  <c r="B1682" i="27" s="1"/>
  <c r="B406" i="27"/>
  <c r="B439" i="27" s="1"/>
  <c r="B642" i="27"/>
  <c r="B675" i="27" s="1"/>
  <c r="B583" i="27"/>
  <c r="B616" i="27" s="1"/>
  <c r="B2123" i="27"/>
  <c r="B2156" i="27" s="1"/>
  <c r="B939" i="27"/>
  <c r="B972" i="27" s="1"/>
  <c r="B1234" i="27"/>
  <c r="B1267" i="27" s="1"/>
  <c r="B2241" i="27"/>
  <c r="B2274" i="27" s="1"/>
  <c r="B524" i="27"/>
  <c r="B557" i="27" s="1"/>
  <c r="B1057" i="27"/>
  <c r="B1090" i="27" s="1"/>
  <c r="B3307" i="27"/>
  <c r="B3340" i="27" s="1"/>
  <c r="B288" i="27"/>
  <c r="B321" i="27" s="1"/>
  <c r="B3010" i="27"/>
  <c r="B3043" i="27" s="1"/>
  <c r="B3130" i="27"/>
  <c r="B3163" i="27" s="1"/>
  <c r="B1767" i="27"/>
  <c r="B1800" i="27" s="1"/>
  <c r="B3484" i="27"/>
  <c r="B3517" i="27" s="1"/>
  <c r="B1531" i="27"/>
  <c r="B1564" i="27" s="1"/>
  <c r="B3071" i="27"/>
  <c r="B3104" i="27" s="1"/>
  <c r="B3602" i="27"/>
  <c r="B3635" i="27" s="1"/>
  <c r="B23" i="26"/>
  <c r="B998" i="27"/>
  <c r="B1031" i="27" s="1"/>
  <c r="B2892" i="27"/>
  <c r="B2925" i="27" s="1"/>
  <c r="B1826" i="27"/>
  <c r="B1859" i="27" s="1"/>
  <c r="B762" i="27"/>
  <c r="B795" i="27" s="1"/>
  <c r="B142" i="26" l="1"/>
  <c r="B150" i="26"/>
  <c r="B185" i="26" s="1"/>
  <c r="B134" i="26"/>
  <c r="B409" i="27"/>
  <c r="B442" i="27" s="1"/>
  <c r="B942" i="27"/>
  <c r="B975" i="27" s="1"/>
  <c r="B3013" i="27"/>
  <c r="B3046" i="27" s="1"/>
  <c r="B2482" i="27"/>
  <c r="B2515" i="27" s="1"/>
  <c r="B1890" i="27"/>
  <c r="B1923" i="27" s="1"/>
  <c r="H17" i="26"/>
  <c r="B586" i="27"/>
  <c r="B619" i="27" s="1"/>
  <c r="B2362" i="27"/>
  <c r="B2395" i="27" s="1"/>
  <c r="B706" i="27"/>
  <c r="B739" i="27" s="1"/>
  <c r="B1416" i="27"/>
  <c r="B1449" i="27" s="1"/>
  <c r="B114" i="27"/>
  <c r="B147" i="27" s="1"/>
  <c r="B1949" i="27"/>
  <c r="B1982" i="27" s="1"/>
  <c r="B765" i="27"/>
  <c r="B798" i="27" s="1"/>
  <c r="B2067" i="27"/>
  <c r="B2100" i="27" s="1"/>
  <c r="B3487" i="27"/>
  <c r="B3520" i="27" s="1"/>
  <c r="B1711" i="27"/>
  <c r="B1744" i="27" s="1"/>
  <c r="B883" i="27"/>
  <c r="B916" i="27" s="1"/>
  <c r="B1119" i="27"/>
  <c r="B1152" i="27" s="1"/>
  <c r="B3074" i="27"/>
  <c r="B3107" i="27" s="1"/>
  <c r="B645" i="27"/>
  <c r="B678" i="27" s="1"/>
  <c r="B1357" i="27"/>
  <c r="B1390" i="27" s="1"/>
  <c r="B2008" i="27"/>
  <c r="B2041" i="27" s="1"/>
  <c r="B2303" i="27"/>
  <c r="B2336" i="27" s="1"/>
  <c r="B527" i="27"/>
  <c r="B560" i="27" s="1"/>
  <c r="B468" i="27"/>
  <c r="B501" i="27" s="1"/>
  <c r="B3133" i="27"/>
  <c r="B3166" i="27" s="1"/>
  <c r="B2659" i="27"/>
  <c r="B2692" i="27" s="1"/>
  <c r="B2421" i="27"/>
  <c r="B2454" i="27" s="1"/>
  <c r="B2718" i="27"/>
  <c r="B2751" i="27" s="1"/>
  <c r="B232" i="27"/>
  <c r="B265" i="27" s="1"/>
  <c r="B3251" i="27"/>
  <c r="B3284" i="27" s="1"/>
  <c r="B824" i="27"/>
  <c r="B857" i="27" s="1"/>
  <c r="B2777" i="27"/>
  <c r="B2810" i="27" s="1"/>
  <c r="B1060" i="27"/>
  <c r="B1093" i="27" s="1"/>
  <c r="B1770" i="27"/>
  <c r="B1803" i="27" s="1"/>
  <c r="B55" i="27"/>
  <c r="B88" i="27" s="1"/>
  <c r="B3428" i="27"/>
  <c r="B3461" i="27" s="1"/>
  <c r="B1001" i="27"/>
  <c r="B1034" i="27" s="1"/>
  <c r="B2126" i="27"/>
  <c r="B2159" i="27" s="1"/>
  <c r="B3310" i="27"/>
  <c r="B3343" i="27" s="1"/>
  <c r="B2836" i="27"/>
  <c r="B2869" i="27" s="1"/>
  <c r="B1178" i="27"/>
  <c r="B1211" i="27" s="1"/>
  <c r="B3369" i="27"/>
  <c r="B3402" i="27" s="1"/>
  <c r="B3605" i="27"/>
  <c r="B3638" i="27" s="1"/>
  <c r="B2541" i="27"/>
  <c r="B2574" i="27" s="1"/>
  <c r="B1237" i="27"/>
  <c r="B1270" i="27" s="1"/>
  <c r="B1593" i="27"/>
  <c r="B1626" i="27" s="1"/>
  <c r="B2244" i="27"/>
  <c r="B2277" i="27" s="1"/>
  <c r="B2895" i="27"/>
  <c r="B2928" i="27" s="1"/>
  <c r="B1475" i="27"/>
  <c r="B1508" i="27" s="1"/>
  <c r="B350" i="27"/>
  <c r="B383" i="27" s="1"/>
  <c r="B1652" i="27"/>
  <c r="B1685" i="27" s="1"/>
  <c r="B3546" i="27"/>
  <c r="B3579" i="27" s="1"/>
  <c r="B2600" i="27"/>
  <c r="B2633" i="27" s="1"/>
  <c r="B213" i="26"/>
  <c r="B253" i="26" s="1"/>
  <c r="B2185" i="27"/>
  <c r="B2218" i="27" s="1"/>
  <c r="B291" i="27"/>
  <c r="B324" i="27" s="1"/>
  <c r="B1829" i="27"/>
  <c r="B1862" i="27" s="1"/>
  <c r="B71" i="26"/>
  <c r="B106" i="26" s="1"/>
  <c r="B3192" i="27"/>
  <c r="B3225" i="27" s="1"/>
  <c r="B2954" i="27"/>
  <c r="B2987" i="27" s="1"/>
  <c r="B1534" i="27"/>
  <c r="B1567" i="27" s="1"/>
  <c r="B1298" i="27"/>
  <c r="B1331" i="27" s="1"/>
  <c r="B173" i="27"/>
  <c r="B206" i="27" s="1"/>
  <c r="B21" i="27"/>
  <c r="H15" i="27" s="1"/>
  <c r="B63" i="26"/>
  <c r="B55" i="26"/>
  <c r="J20" i="26"/>
  <c r="D139" i="26" s="1"/>
  <c r="D147" i="26" l="1"/>
  <c r="D182" i="26" s="1"/>
  <c r="D131" i="26"/>
  <c r="D2123" i="27"/>
  <c r="D2156" i="27" s="1"/>
  <c r="D1826" i="27"/>
  <c r="D1859" i="27" s="1"/>
  <c r="D2892" i="27"/>
  <c r="D2925" i="27" s="1"/>
  <c r="D3130" i="27"/>
  <c r="D3163" i="27" s="1"/>
  <c r="D2656" i="27"/>
  <c r="D2689" i="27" s="1"/>
  <c r="J23" i="26"/>
  <c r="D142" i="26" s="1"/>
  <c r="D1472" i="27"/>
  <c r="D1505" i="27" s="1"/>
  <c r="D1057" i="27"/>
  <c r="D1090" i="27" s="1"/>
  <c r="D3307" i="27"/>
  <c r="D3340" i="27" s="1"/>
  <c r="D998" i="27"/>
  <c r="D1031" i="27" s="1"/>
  <c r="D3071" i="27"/>
  <c r="D3104" i="27" s="1"/>
  <c r="D642" i="27"/>
  <c r="D675" i="27" s="1"/>
  <c r="D1295" i="27"/>
  <c r="D1328" i="27" s="1"/>
  <c r="D1116" i="27"/>
  <c r="D1149" i="27" s="1"/>
  <c r="D1531" i="27"/>
  <c r="D1564" i="27" s="1"/>
  <c r="D288" i="27"/>
  <c r="D321" i="27" s="1"/>
  <c r="D1234" i="27"/>
  <c r="D1267" i="27" s="1"/>
  <c r="D2241" i="27"/>
  <c r="D2274" i="27" s="1"/>
  <c r="D2418" i="27"/>
  <c r="D2451" i="27" s="1"/>
  <c r="D2715" i="27"/>
  <c r="D2748" i="27" s="1"/>
  <c r="D229" i="27"/>
  <c r="D262" i="27" s="1"/>
  <c r="D524" i="27"/>
  <c r="D557" i="27" s="1"/>
  <c r="D170" i="27"/>
  <c r="D203" i="27" s="1"/>
  <c r="D2538" i="27"/>
  <c r="D2571" i="27" s="1"/>
  <c r="D1590" i="27"/>
  <c r="D1623" i="27" s="1"/>
  <c r="D3189" i="27"/>
  <c r="D3222" i="27" s="1"/>
  <c r="D2005" i="27"/>
  <c r="D2038" i="27" s="1"/>
  <c r="D2833" i="27"/>
  <c r="D2866" i="27" s="1"/>
  <c r="D3248" i="27"/>
  <c r="D3281" i="27" s="1"/>
  <c r="D347" i="27"/>
  <c r="D380" i="27" s="1"/>
  <c r="D821" i="27"/>
  <c r="D854" i="27" s="1"/>
  <c r="D3366" i="27"/>
  <c r="D3399" i="27" s="1"/>
  <c r="D2182" i="27"/>
  <c r="D2215" i="27" s="1"/>
  <c r="D1354" i="27"/>
  <c r="D1387" i="27" s="1"/>
  <c r="D3602" i="27"/>
  <c r="D3635" i="27" s="1"/>
  <c r="D880" i="27"/>
  <c r="D913" i="27" s="1"/>
  <c r="D703" i="27"/>
  <c r="D736" i="27" s="1"/>
  <c r="D1413" i="27"/>
  <c r="D1446" i="27" s="1"/>
  <c r="D2479" i="27"/>
  <c r="D2512" i="27" s="1"/>
  <c r="D1887" i="27"/>
  <c r="D1920" i="27" s="1"/>
  <c r="D210" i="26"/>
  <c r="D250" i="26" s="1"/>
  <c r="D1767" i="27"/>
  <c r="D1800" i="27" s="1"/>
  <c r="D1175" i="27"/>
  <c r="D1208" i="27" s="1"/>
  <c r="D1649" i="27"/>
  <c r="D1682" i="27" s="1"/>
  <c r="D3010" i="27"/>
  <c r="D3043" i="27" s="1"/>
  <c r="D111" i="27"/>
  <c r="D144" i="27" s="1"/>
  <c r="D1946" i="27"/>
  <c r="D1979" i="27" s="1"/>
  <c r="D762" i="27"/>
  <c r="D795" i="27" s="1"/>
  <c r="D2064" i="27"/>
  <c r="D2097" i="27" s="1"/>
  <c r="D3484" i="27"/>
  <c r="D3517" i="27" s="1"/>
  <c r="D1708" i="27"/>
  <c r="D1741" i="27" s="1"/>
  <c r="D465" i="27"/>
  <c r="D498" i="27" s="1"/>
  <c r="D2951" i="27"/>
  <c r="D2984" i="27" s="1"/>
  <c r="D2774" i="27"/>
  <c r="D2807" i="27" s="1"/>
  <c r="D2300" i="27"/>
  <c r="D2333" i="27" s="1"/>
  <c r="D406" i="27"/>
  <c r="D439" i="27" s="1"/>
  <c r="D583" i="27"/>
  <c r="D616" i="27" s="1"/>
  <c r="D939" i="27"/>
  <c r="D972" i="27" s="1"/>
  <c r="D68" i="26"/>
  <c r="D103" i="26" s="1"/>
  <c r="J18" i="27"/>
  <c r="M15" i="27" s="1"/>
  <c r="D2359" i="27"/>
  <c r="D2392" i="27" s="1"/>
  <c r="D52" i="27"/>
  <c r="D85" i="27" s="1"/>
  <c r="D2597" i="27"/>
  <c r="D2630" i="27" s="1"/>
  <c r="D3425" i="27"/>
  <c r="D3458" i="27" s="1"/>
  <c r="D3543" i="27"/>
  <c r="D3576" i="27" s="1"/>
  <c r="D60" i="26"/>
  <c r="M17" i="26"/>
  <c r="D52" i="26"/>
  <c r="D150" i="26" l="1"/>
  <c r="D185" i="26" s="1"/>
  <c r="D134" i="26"/>
  <c r="D3428" i="27"/>
  <c r="D3461" i="27" s="1"/>
  <c r="D1357" i="27"/>
  <c r="D1390" i="27" s="1"/>
  <c r="D3074" i="27"/>
  <c r="D3107" i="27" s="1"/>
  <c r="D1060" i="27"/>
  <c r="D1093" i="27" s="1"/>
  <c r="D1711" i="27"/>
  <c r="D1744" i="27" s="1"/>
  <c r="D2362" i="27"/>
  <c r="D2395" i="27" s="1"/>
  <c r="D1652" i="27"/>
  <c r="D1685" i="27" s="1"/>
  <c r="D409" i="27"/>
  <c r="D442" i="27" s="1"/>
  <c r="D1416" i="27"/>
  <c r="D1449" i="27" s="1"/>
  <c r="D1534" i="27"/>
  <c r="D1567" i="27" s="1"/>
  <c r="D468" i="27"/>
  <c r="D501" i="27" s="1"/>
  <c r="D2482" i="27"/>
  <c r="D2515" i="27" s="1"/>
  <c r="D291" i="27"/>
  <c r="D324" i="27" s="1"/>
  <c r="D2895" i="27"/>
  <c r="D2928" i="27" s="1"/>
  <c r="D2541" i="27"/>
  <c r="D2574" i="27" s="1"/>
  <c r="D2303" i="27"/>
  <c r="D2336" i="27" s="1"/>
  <c r="D2836" i="27"/>
  <c r="D2869" i="27" s="1"/>
  <c r="D645" i="27"/>
  <c r="D678" i="27" s="1"/>
  <c r="D2777" i="27"/>
  <c r="D2810" i="27" s="1"/>
  <c r="R20" i="26"/>
  <c r="F139" i="26" s="1"/>
  <c r="D3546" i="27"/>
  <c r="D3579" i="27" s="1"/>
  <c r="D3487" i="27"/>
  <c r="D3520" i="27" s="1"/>
  <c r="D1949" i="27"/>
  <c r="D1982" i="27" s="1"/>
  <c r="D2067" i="27"/>
  <c r="D2100" i="27" s="1"/>
  <c r="D883" i="27"/>
  <c r="D916" i="27" s="1"/>
  <c r="D1237" i="27"/>
  <c r="D1270" i="27" s="1"/>
  <c r="D3251" i="27"/>
  <c r="D3284" i="27" s="1"/>
  <c r="D942" i="27"/>
  <c r="D975" i="27" s="1"/>
  <c r="D3192" i="27"/>
  <c r="D3225" i="27" s="1"/>
  <c r="D1298" i="27"/>
  <c r="D1331" i="27" s="1"/>
  <c r="D2718" i="27"/>
  <c r="D2751" i="27" s="1"/>
  <c r="D3013" i="27"/>
  <c r="D3046" i="27" s="1"/>
  <c r="D3369" i="27"/>
  <c r="D3402" i="27" s="1"/>
  <c r="D173" i="27"/>
  <c r="D206" i="27" s="1"/>
  <c r="D1001" i="27"/>
  <c r="D1034" i="27" s="1"/>
  <c r="D2659" i="27"/>
  <c r="D2692" i="27" s="1"/>
  <c r="D1829" i="27"/>
  <c r="D1862" i="27" s="1"/>
  <c r="D1119" i="27"/>
  <c r="D1152" i="27" s="1"/>
  <c r="D3605" i="27"/>
  <c r="D3638" i="27" s="1"/>
  <c r="D2421" i="27"/>
  <c r="D2454" i="27" s="1"/>
  <c r="D1890" i="27"/>
  <c r="D1923" i="27" s="1"/>
  <c r="D1770" i="27"/>
  <c r="D1803" i="27" s="1"/>
  <c r="D2126" i="27"/>
  <c r="D2159" i="27" s="1"/>
  <c r="D55" i="27"/>
  <c r="D88" i="27" s="1"/>
  <c r="D586" i="27"/>
  <c r="D619" i="27" s="1"/>
  <c r="D706" i="27"/>
  <c r="D739" i="27" s="1"/>
  <c r="D3310" i="27"/>
  <c r="D3343" i="27" s="1"/>
  <c r="D350" i="27"/>
  <c r="D383" i="27" s="1"/>
  <c r="D3133" i="27"/>
  <c r="D3166" i="27" s="1"/>
  <c r="D824" i="27"/>
  <c r="D857" i="27" s="1"/>
  <c r="D114" i="27"/>
  <c r="D147" i="27" s="1"/>
  <c r="D2185" i="27"/>
  <c r="D2218" i="27" s="1"/>
  <c r="D1593" i="27"/>
  <c r="D1626" i="27" s="1"/>
  <c r="D213" i="26"/>
  <c r="D253" i="26" s="1"/>
  <c r="D2600" i="27"/>
  <c r="D2633" i="27" s="1"/>
  <c r="D765" i="27"/>
  <c r="D798" i="27" s="1"/>
  <c r="D232" i="27"/>
  <c r="D265" i="27" s="1"/>
  <c r="P17" i="26"/>
  <c r="D2244" i="27"/>
  <c r="D2277" i="27" s="1"/>
  <c r="D1178" i="27"/>
  <c r="D1211" i="27" s="1"/>
  <c r="D2008" i="27"/>
  <c r="D2041" i="27" s="1"/>
  <c r="D1475" i="27"/>
  <c r="D1508" i="27" s="1"/>
  <c r="D71" i="26"/>
  <c r="D106" i="26" s="1"/>
  <c r="D2954" i="27"/>
  <c r="D2987" i="27" s="1"/>
  <c r="J21" i="27"/>
  <c r="P15" i="27" s="1"/>
  <c r="D527" i="27"/>
  <c r="D560" i="27" s="1"/>
  <c r="D55" i="26"/>
  <c r="D63" i="26"/>
  <c r="F131" i="26" l="1"/>
  <c r="F147" i="26"/>
  <c r="F182" i="26" s="1"/>
  <c r="F170" i="27"/>
  <c r="F203" i="27" s="1"/>
  <c r="F2005" i="27"/>
  <c r="F2038" i="27" s="1"/>
  <c r="F998" i="27"/>
  <c r="F1031" i="27" s="1"/>
  <c r="F2656" i="27"/>
  <c r="F2689" i="27" s="1"/>
  <c r="F229" i="27"/>
  <c r="F262" i="27" s="1"/>
  <c r="F1472" i="27"/>
  <c r="F1505" i="27" s="1"/>
  <c r="F3543" i="27"/>
  <c r="F3576" i="27" s="1"/>
  <c r="F2064" i="27"/>
  <c r="F2097" i="27" s="1"/>
  <c r="F3484" i="27"/>
  <c r="F3517" i="27" s="1"/>
  <c r="F880" i="27"/>
  <c r="F913" i="27" s="1"/>
  <c r="F1234" i="27"/>
  <c r="F1267" i="27" s="1"/>
  <c r="F762" i="27"/>
  <c r="F795" i="27" s="1"/>
  <c r="F3307" i="27"/>
  <c r="F3340" i="27" s="1"/>
  <c r="F3602" i="27"/>
  <c r="F3635" i="27" s="1"/>
  <c r="F1116" i="27"/>
  <c r="F1149" i="27" s="1"/>
  <c r="F347" i="27"/>
  <c r="F380" i="27" s="1"/>
  <c r="F3248" i="27"/>
  <c r="F3281" i="27" s="1"/>
  <c r="F1826" i="27"/>
  <c r="F1859" i="27" s="1"/>
  <c r="F2597" i="27"/>
  <c r="F2630" i="27" s="1"/>
  <c r="F1175" i="27"/>
  <c r="F1208" i="27" s="1"/>
  <c r="F821" i="27"/>
  <c r="F854" i="27" s="1"/>
  <c r="F1887" i="27"/>
  <c r="F1920" i="27" s="1"/>
  <c r="F524" i="27"/>
  <c r="F557" i="27" s="1"/>
  <c r="F2123" i="27"/>
  <c r="F2156" i="27" s="1"/>
  <c r="F52" i="27"/>
  <c r="F85" i="27" s="1"/>
  <c r="F583" i="27"/>
  <c r="F616" i="27" s="1"/>
  <c r="F703" i="27"/>
  <c r="F736" i="27" s="1"/>
  <c r="F2418" i="27"/>
  <c r="F2451" i="27" s="1"/>
  <c r="F2715" i="27"/>
  <c r="F2748" i="27" s="1"/>
  <c r="F3366" i="27"/>
  <c r="F3399" i="27" s="1"/>
  <c r="F1590" i="27"/>
  <c r="F1623" i="27" s="1"/>
  <c r="F939" i="27"/>
  <c r="F972" i="27" s="1"/>
  <c r="F2951" i="27"/>
  <c r="F2984" i="27" s="1"/>
  <c r="F1946" i="27"/>
  <c r="F1979" i="27" s="1"/>
  <c r="F3189" i="27"/>
  <c r="F3222" i="27" s="1"/>
  <c r="F3130" i="27"/>
  <c r="F3163" i="27" s="1"/>
  <c r="F2241" i="27"/>
  <c r="F2274" i="27" s="1"/>
  <c r="F111" i="27"/>
  <c r="F144" i="27" s="1"/>
  <c r="F1708" i="27"/>
  <c r="F1741" i="27" s="1"/>
  <c r="F2359" i="27"/>
  <c r="F2392" i="27" s="1"/>
  <c r="F1649" i="27"/>
  <c r="F1682" i="27" s="1"/>
  <c r="F406" i="27"/>
  <c r="F439" i="27" s="1"/>
  <c r="F1413" i="27"/>
  <c r="F1446" i="27" s="1"/>
  <c r="F1531" i="27"/>
  <c r="F1564" i="27" s="1"/>
  <c r="F465" i="27"/>
  <c r="F498" i="27" s="1"/>
  <c r="F2182" i="27"/>
  <c r="F2215" i="27" s="1"/>
  <c r="F1354" i="27"/>
  <c r="F1387" i="27" s="1"/>
  <c r="F3071" i="27"/>
  <c r="F3104" i="27" s="1"/>
  <c r="F1057" i="27"/>
  <c r="F1090" i="27" s="1"/>
  <c r="F2892" i="27"/>
  <c r="F2925" i="27" s="1"/>
  <c r="F2538" i="27"/>
  <c r="F2571" i="27" s="1"/>
  <c r="F2300" i="27"/>
  <c r="F2333" i="27" s="1"/>
  <c r="F2833" i="27"/>
  <c r="F2866" i="27" s="1"/>
  <c r="F642" i="27"/>
  <c r="F675" i="27" s="1"/>
  <c r="F2774" i="27"/>
  <c r="F2807" i="27" s="1"/>
  <c r="F3010" i="27"/>
  <c r="F3043" i="27" s="1"/>
  <c r="F68" i="26"/>
  <c r="F103" i="26" s="1"/>
  <c r="F1767" i="27"/>
  <c r="F1800" i="27" s="1"/>
  <c r="R18" i="27"/>
  <c r="U15" i="27" s="1"/>
  <c r="F1295" i="27"/>
  <c r="F1328" i="27" s="1"/>
  <c r="F288" i="27"/>
  <c r="F321" i="27" s="1"/>
  <c r="F2479" i="27"/>
  <c r="F2512" i="27" s="1"/>
  <c r="F210" i="26"/>
  <c r="F250" i="26" s="1"/>
  <c r="F3425" i="27"/>
  <c r="F3458" i="27" s="1"/>
  <c r="F60" i="26"/>
  <c r="F52" i="26"/>
  <c r="U17" i="26"/>
  <c r="Z20" i="26" l="1"/>
  <c r="H139" i="26" s="1"/>
  <c r="H147" i="26" l="1"/>
  <c r="H182" i="26" s="1"/>
  <c r="I182" i="26" s="1"/>
  <c r="H131" i="26"/>
  <c r="H3248" i="27"/>
  <c r="H3281" i="27" s="1"/>
  <c r="H406" i="27"/>
  <c r="H439" i="27" s="1"/>
  <c r="H2241" i="27"/>
  <c r="H2274" i="27" s="1"/>
  <c r="H52" i="27"/>
  <c r="H85" i="27" s="1"/>
  <c r="H3010" i="27"/>
  <c r="H3043" i="27" s="1"/>
  <c r="H3366" i="27"/>
  <c r="H3399" i="27" s="1"/>
  <c r="H3602" i="27"/>
  <c r="H3635" i="27" s="1"/>
  <c r="H288" i="27"/>
  <c r="H321" i="27" s="1"/>
  <c r="H2597" i="27"/>
  <c r="H2630" i="27" s="1"/>
  <c r="Z23" i="26"/>
  <c r="H142" i="26" s="1"/>
  <c r="H2359" i="27"/>
  <c r="H2392" i="27" s="1"/>
  <c r="H1590" i="27"/>
  <c r="H1623" i="27" s="1"/>
  <c r="H465" i="27"/>
  <c r="H498" i="27" s="1"/>
  <c r="H1057" i="27"/>
  <c r="H1090" i="27" s="1"/>
  <c r="H1354" i="27"/>
  <c r="H1387" i="27" s="1"/>
  <c r="H3307" i="27"/>
  <c r="H3340" i="27" s="1"/>
  <c r="H1708" i="27"/>
  <c r="H1741" i="27" s="1"/>
  <c r="H2715" i="27"/>
  <c r="H2748" i="27" s="1"/>
  <c r="H3130" i="27"/>
  <c r="H3163" i="27" s="1"/>
  <c r="H3543" i="27"/>
  <c r="H3576" i="27" s="1"/>
  <c r="H2774" i="27"/>
  <c r="H2807" i="27" s="1"/>
  <c r="H939" i="27"/>
  <c r="H972" i="27" s="1"/>
  <c r="H3189" i="27"/>
  <c r="H3222" i="27" s="1"/>
  <c r="H2656" i="27"/>
  <c r="H2689" i="27" s="1"/>
  <c r="H111" i="27"/>
  <c r="H144" i="27" s="1"/>
  <c r="H1649" i="27"/>
  <c r="H1682" i="27" s="1"/>
  <c r="H3071" i="27"/>
  <c r="H3104" i="27" s="1"/>
  <c r="H1887" i="27"/>
  <c r="H1920" i="27" s="1"/>
  <c r="H1531" i="27"/>
  <c r="H1564" i="27" s="1"/>
  <c r="H1767" i="27"/>
  <c r="H1800" i="27" s="1"/>
  <c r="H3484" i="27"/>
  <c r="H3517" i="27" s="1"/>
  <c r="H1946" i="27"/>
  <c r="H1979" i="27" s="1"/>
  <c r="H524" i="27"/>
  <c r="H557" i="27" s="1"/>
  <c r="H998" i="27"/>
  <c r="H1031" i="27" s="1"/>
  <c r="H2064" i="27"/>
  <c r="H2097" i="27" s="1"/>
  <c r="H1116" i="27"/>
  <c r="H1149" i="27" s="1"/>
  <c r="H762" i="27"/>
  <c r="H795" i="27" s="1"/>
  <c r="H2418" i="27"/>
  <c r="H2451" i="27" s="1"/>
  <c r="H1175" i="27"/>
  <c r="H1208" i="27" s="1"/>
  <c r="H347" i="27"/>
  <c r="H380" i="27" s="1"/>
  <c r="H583" i="27"/>
  <c r="H616" i="27" s="1"/>
  <c r="H2182" i="27"/>
  <c r="H2215" i="27" s="1"/>
  <c r="H880" i="27"/>
  <c r="H913" i="27" s="1"/>
  <c r="H2300" i="27"/>
  <c r="H2333" i="27" s="1"/>
  <c r="H210" i="26"/>
  <c r="H250" i="26" s="1"/>
  <c r="H2479" i="27"/>
  <c r="H2512" i="27" s="1"/>
  <c r="H821" i="27"/>
  <c r="H854" i="27" s="1"/>
  <c r="H703" i="27"/>
  <c r="H736" i="27" s="1"/>
  <c r="H1472" i="27"/>
  <c r="H1505" i="27" s="1"/>
  <c r="H1295" i="27"/>
  <c r="H1328" i="27" s="1"/>
  <c r="H642" i="27"/>
  <c r="H675" i="27" s="1"/>
  <c r="H3425" i="27"/>
  <c r="H3458" i="27" s="1"/>
  <c r="H2951" i="27"/>
  <c r="H2984" i="27" s="1"/>
  <c r="H2123" i="27"/>
  <c r="H2156" i="27" s="1"/>
  <c r="H170" i="27"/>
  <c r="H203" i="27" s="1"/>
  <c r="H68" i="26"/>
  <c r="H103" i="26" s="1"/>
  <c r="H1413" i="27"/>
  <c r="H1446" i="27" s="1"/>
  <c r="H2833" i="27"/>
  <c r="H2866" i="27" s="1"/>
  <c r="H1826" i="27"/>
  <c r="H1859" i="27" s="1"/>
  <c r="H2005" i="27"/>
  <c r="H2038" i="27" s="1"/>
  <c r="H1234" i="27"/>
  <c r="H1267" i="27" s="1"/>
  <c r="H229" i="27"/>
  <c r="H262" i="27" s="1"/>
  <c r="H2892" i="27"/>
  <c r="H2925" i="27" s="1"/>
  <c r="Z18" i="27"/>
  <c r="AC15" i="27" s="1"/>
  <c r="H2538" i="27"/>
  <c r="H2571" i="27" s="1"/>
  <c r="H52" i="26"/>
  <c r="AC17" i="26"/>
  <c r="H60" i="26"/>
  <c r="H150" i="26" l="1"/>
  <c r="H185" i="26" s="1"/>
  <c r="I185" i="26" s="1"/>
  <c r="H134" i="26"/>
  <c r="AF17" i="26"/>
  <c r="H232" i="27"/>
  <c r="H265" i="27" s="1"/>
  <c r="H2895" i="27"/>
  <c r="H2928" i="27" s="1"/>
  <c r="H942" i="27"/>
  <c r="H975" i="27" s="1"/>
  <c r="H3605" i="27"/>
  <c r="H3638" i="27" s="1"/>
  <c r="H3369" i="27"/>
  <c r="H3402" i="27" s="1"/>
  <c r="H2836" i="27"/>
  <c r="H2869" i="27" s="1"/>
  <c r="H1593" i="27"/>
  <c r="H1626" i="27" s="1"/>
  <c r="H1237" i="27"/>
  <c r="H1270" i="27" s="1"/>
  <c r="H2718" i="27"/>
  <c r="H2751" i="27" s="1"/>
  <c r="H527" i="27"/>
  <c r="H560" i="27" s="1"/>
  <c r="H824" i="27"/>
  <c r="H857" i="27" s="1"/>
  <c r="H1949" i="27"/>
  <c r="H1982" i="27" s="1"/>
  <c r="H3428" i="27"/>
  <c r="H3461" i="27" s="1"/>
  <c r="H1416" i="27"/>
  <c r="H1449" i="27" s="1"/>
  <c r="H2482" i="27"/>
  <c r="H2515" i="27" s="1"/>
  <c r="H2421" i="27"/>
  <c r="H2454" i="27" s="1"/>
  <c r="H3133" i="27"/>
  <c r="H3166" i="27" s="1"/>
  <c r="H3251" i="27"/>
  <c r="H3284" i="27" s="1"/>
  <c r="H2126" i="27"/>
  <c r="H2159" i="27" s="1"/>
  <c r="H3310" i="27"/>
  <c r="H3343" i="27" s="1"/>
  <c r="H1475" i="27"/>
  <c r="H1508" i="27" s="1"/>
  <c r="H586" i="27"/>
  <c r="H619" i="27" s="1"/>
  <c r="H468" i="27"/>
  <c r="H501" i="27" s="1"/>
  <c r="H173" i="27"/>
  <c r="H206" i="27" s="1"/>
  <c r="H3487" i="27"/>
  <c r="H3520" i="27" s="1"/>
  <c r="H3192" i="27"/>
  <c r="H3225" i="27" s="1"/>
  <c r="H2244" i="27"/>
  <c r="H2277" i="27" s="1"/>
  <c r="H1357" i="27"/>
  <c r="H1390" i="27" s="1"/>
  <c r="H1534" i="27"/>
  <c r="H1567" i="27" s="1"/>
  <c r="H2659" i="27"/>
  <c r="H2692" i="27" s="1"/>
  <c r="H2954" i="27"/>
  <c r="H2987" i="27" s="1"/>
  <c r="H706" i="27"/>
  <c r="H739" i="27" s="1"/>
  <c r="H3074" i="27"/>
  <c r="H3107" i="27" s="1"/>
  <c r="H1711" i="27"/>
  <c r="H1744" i="27" s="1"/>
  <c r="H2541" i="27"/>
  <c r="H2574" i="27" s="1"/>
  <c r="H1890" i="27"/>
  <c r="H1923" i="27" s="1"/>
  <c r="H2362" i="27"/>
  <c r="H2395" i="27" s="1"/>
  <c r="H3013" i="27"/>
  <c r="H3046" i="27" s="1"/>
  <c r="H645" i="27"/>
  <c r="H678" i="27" s="1"/>
  <c r="H2008" i="27"/>
  <c r="H2041" i="27" s="1"/>
  <c r="H2600" i="27"/>
  <c r="H2633" i="27" s="1"/>
  <c r="H1001" i="27"/>
  <c r="H1034" i="27" s="1"/>
  <c r="H2067" i="27"/>
  <c r="H2100" i="27" s="1"/>
  <c r="Z21" i="27"/>
  <c r="AF15" i="27" s="1"/>
  <c r="H2185" i="27"/>
  <c r="H2218" i="27" s="1"/>
  <c r="H765" i="27"/>
  <c r="H798" i="27" s="1"/>
  <c r="H409" i="27"/>
  <c r="H442" i="27" s="1"/>
  <c r="H55" i="27"/>
  <c r="H88" i="27" s="1"/>
  <c r="H1178" i="27"/>
  <c r="H1211" i="27" s="1"/>
  <c r="H213" i="26"/>
  <c r="H253" i="26" s="1"/>
  <c r="H291" i="27"/>
  <c r="H324" i="27" s="1"/>
  <c r="H2777" i="27"/>
  <c r="H2810" i="27" s="1"/>
  <c r="H1298" i="27"/>
  <c r="H1331" i="27" s="1"/>
  <c r="H1119" i="27"/>
  <c r="H1152" i="27" s="1"/>
  <c r="H2303" i="27"/>
  <c r="H2336" i="27" s="1"/>
  <c r="H3546" i="27"/>
  <c r="H3579" i="27" s="1"/>
  <c r="H1060" i="27"/>
  <c r="H1093" i="27" s="1"/>
  <c r="H883" i="27"/>
  <c r="H916" i="27" s="1"/>
  <c r="H1770" i="27"/>
  <c r="H1803" i="27" s="1"/>
  <c r="H71" i="26"/>
  <c r="H106" i="26" s="1"/>
  <c r="H114" i="27"/>
  <c r="H147" i="27" s="1"/>
  <c r="H1829" i="27"/>
  <c r="H1862" i="27" s="1"/>
  <c r="H350" i="27"/>
  <c r="H383" i="27" s="1"/>
  <c r="H55" i="26"/>
  <c r="H63" i="26"/>
  <c r="H1652" i="27"/>
  <c r="H1685" i="27" s="1"/>
  <c r="Z18" i="26" l="1"/>
  <c r="H137" i="26" s="1"/>
  <c r="H145" i="26" l="1"/>
  <c r="H180" i="26" s="1"/>
  <c r="I180" i="26" s="1"/>
  <c r="H129" i="26"/>
  <c r="Z21" i="26"/>
  <c r="H140" i="26" s="1"/>
  <c r="H208" i="26"/>
  <c r="H760" i="27"/>
  <c r="H1411" i="27"/>
  <c r="H345" i="27"/>
  <c r="H378" i="27" s="1"/>
  <c r="I378" i="27" s="1"/>
  <c r="Z16" i="27"/>
  <c r="H878" i="27"/>
  <c r="H1352" i="27"/>
  <c r="H2536" i="27"/>
  <c r="H227" i="27"/>
  <c r="H2831" i="27"/>
  <c r="H2062" i="27"/>
  <c r="H109" i="27"/>
  <c r="H142" i="27" s="1"/>
  <c r="I142" i="27" s="1"/>
  <c r="H2416" i="27"/>
  <c r="H1055" i="27"/>
  <c r="H50" i="27"/>
  <c r="H3246" i="27"/>
  <c r="H3279" i="27" s="1"/>
  <c r="I3279" i="27" s="1"/>
  <c r="H168" i="27"/>
  <c r="H2003" i="27"/>
  <c r="H1647" i="27"/>
  <c r="H2357" i="27"/>
  <c r="H1114" i="27"/>
  <c r="H1293" i="27"/>
  <c r="H2949" i="27"/>
  <c r="H2477" i="27"/>
  <c r="H3600" i="27"/>
  <c r="H2180" i="27"/>
  <c r="H2213" i="27" s="1"/>
  <c r="I2213" i="27" s="1"/>
  <c r="H3482" i="27"/>
  <c r="H1706" i="27"/>
  <c r="H1470" i="27"/>
  <c r="H66" i="26"/>
  <c r="H3364" i="27"/>
  <c r="H3397" i="27" s="1"/>
  <c r="I3397" i="27" s="1"/>
  <c r="H1529" i="27"/>
  <c r="H1824" i="27"/>
  <c r="H1885" i="27"/>
  <c r="H3069" i="27"/>
  <c r="H2595" i="27"/>
  <c r="H2654" i="27"/>
  <c r="H2772" i="27"/>
  <c r="H2239" i="27"/>
  <c r="H3128" i="27"/>
  <c r="H1944" i="27"/>
  <c r="H2298" i="27"/>
  <c r="H1232" i="27"/>
  <c r="H1765" i="27"/>
  <c r="H463" i="27"/>
  <c r="H937" i="27"/>
  <c r="H286" i="27"/>
  <c r="H701" i="27"/>
  <c r="H3008" i="27"/>
  <c r="H3305" i="27"/>
  <c r="H640" i="27"/>
  <c r="H673" i="27" s="1"/>
  <c r="I673" i="27" s="1"/>
  <c r="H819" i="27"/>
  <c r="H2890" i="27"/>
  <c r="H2121" i="27"/>
  <c r="H996" i="27"/>
  <c r="H1173" i="27"/>
  <c r="H581" i="27"/>
  <c r="H3423" i="27"/>
  <c r="AA17" i="26"/>
  <c r="H3541" i="27"/>
  <c r="H522" i="27"/>
  <c r="H1588" i="27"/>
  <c r="H1621" i="27" s="1"/>
  <c r="I1621" i="27" s="1"/>
  <c r="H50" i="26"/>
  <c r="H3187" i="27"/>
  <c r="H2713" i="27"/>
  <c r="H404" i="27"/>
  <c r="H58" i="26"/>
  <c r="Z19" i="26"/>
  <c r="H138" i="26" s="1"/>
  <c r="H146" i="26" l="1"/>
  <c r="H181" i="26" s="1"/>
  <c r="I181" i="26" s="1"/>
  <c r="H130" i="26"/>
  <c r="H148" i="26"/>
  <c r="H183" i="26" s="1"/>
  <c r="I183" i="26" s="1"/>
  <c r="H132" i="26"/>
  <c r="Z22" i="26"/>
  <c r="H141" i="26" s="1"/>
  <c r="H2122" i="27"/>
  <c r="H2155" i="27" s="1"/>
  <c r="I2155" i="27" s="1"/>
  <c r="H3542" i="27"/>
  <c r="H3575" i="27" s="1"/>
  <c r="I3575" i="27" s="1"/>
  <c r="H1766" i="27"/>
  <c r="H1799" i="27" s="1"/>
  <c r="I1799" i="27" s="1"/>
  <c r="H3306" i="27"/>
  <c r="H3339" i="27" s="1"/>
  <c r="I3339" i="27" s="1"/>
  <c r="H464" i="27"/>
  <c r="H1707" i="27"/>
  <c r="H1886" i="27"/>
  <c r="H1919" i="27" s="1"/>
  <c r="I1919" i="27" s="1"/>
  <c r="H2358" i="27"/>
  <c r="H523" i="27"/>
  <c r="H582" i="27"/>
  <c r="H2004" i="27"/>
  <c r="H2037" i="27" s="1"/>
  <c r="I2037" i="27" s="1"/>
  <c r="H1233" i="27"/>
  <c r="H1648" i="27"/>
  <c r="H1681" i="27" s="1"/>
  <c r="I1681" i="27" s="1"/>
  <c r="H2181" i="27"/>
  <c r="H2214" i="27" s="1"/>
  <c r="I2214" i="27" s="1"/>
  <c r="H3129" i="27"/>
  <c r="H3162" i="27" s="1"/>
  <c r="I3162" i="27" s="1"/>
  <c r="H405" i="27"/>
  <c r="H1825" i="27"/>
  <c r="H2240" i="27"/>
  <c r="H2273" i="27" s="1"/>
  <c r="I2273" i="27" s="1"/>
  <c r="Z17" i="27"/>
  <c r="H1471" i="27"/>
  <c r="H1504" i="27" s="1"/>
  <c r="I1504" i="27" s="1"/>
  <c r="H1115" i="27"/>
  <c r="H938" i="27"/>
  <c r="H971" i="27" s="1"/>
  <c r="I971" i="27" s="1"/>
  <c r="H3188" i="27"/>
  <c r="H3221" i="27" s="1"/>
  <c r="I3221" i="27" s="1"/>
  <c r="H1294" i="27"/>
  <c r="H1327" i="27" s="1"/>
  <c r="I1327" i="27" s="1"/>
  <c r="H2950" i="27"/>
  <c r="H2983" i="27" s="1"/>
  <c r="I2983" i="27" s="1"/>
  <c r="H287" i="27"/>
  <c r="H320" i="27" s="1"/>
  <c r="I320" i="27" s="1"/>
  <c r="H702" i="27"/>
  <c r="H735" i="27" s="1"/>
  <c r="I735" i="27" s="1"/>
  <c r="H3424" i="27"/>
  <c r="H3457" i="27" s="1"/>
  <c r="I3457" i="27" s="1"/>
  <c r="H209" i="26"/>
  <c r="H1412" i="27"/>
  <c r="H2832" i="27"/>
  <c r="H820" i="27"/>
  <c r="H2063" i="27"/>
  <c r="H2299" i="27"/>
  <c r="H2332" i="27" s="1"/>
  <c r="I2332" i="27" s="1"/>
  <c r="H2417" i="27"/>
  <c r="H1056" i="27"/>
  <c r="H1089" i="27" s="1"/>
  <c r="I1089" i="27" s="1"/>
  <c r="H641" i="27"/>
  <c r="H3070" i="27"/>
  <c r="H3103" i="27" s="1"/>
  <c r="I3103" i="27" s="1"/>
  <c r="H2714" i="27"/>
  <c r="H2747" i="27" s="1"/>
  <c r="I2747" i="27" s="1"/>
  <c r="H1945" i="27"/>
  <c r="H1978" i="27" s="1"/>
  <c r="I1978" i="27" s="1"/>
  <c r="H2655" i="27"/>
  <c r="H2688" i="27" s="1"/>
  <c r="I2688" i="27" s="1"/>
  <c r="H110" i="27"/>
  <c r="H143" i="27" s="1"/>
  <c r="I143" i="27" s="1"/>
  <c r="H1353" i="27"/>
  <c r="H1386" i="27" s="1"/>
  <c r="I1386" i="27" s="1"/>
  <c r="H2537" i="27"/>
  <c r="H67" i="26"/>
  <c r="H102" i="26" s="1"/>
  <c r="I102" i="26" s="1"/>
  <c r="H1589" i="27"/>
  <c r="H1622" i="27" s="1"/>
  <c r="I1622" i="27" s="1"/>
  <c r="H1174" i="27"/>
  <c r="H1207" i="27" s="1"/>
  <c r="I1207" i="27" s="1"/>
  <c r="H169" i="27"/>
  <c r="H2478" i="27"/>
  <c r="H1530" i="27"/>
  <c r="H1563" i="27" s="1"/>
  <c r="I1563" i="27" s="1"/>
  <c r="H2773" i="27"/>
  <c r="H2806" i="27" s="1"/>
  <c r="I2806" i="27" s="1"/>
  <c r="H997" i="27"/>
  <c r="H3009" i="27"/>
  <c r="H3365" i="27"/>
  <c r="H2891" i="27"/>
  <c r="H879" i="27"/>
  <c r="H912" i="27" s="1"/>
  <c r="I912" i="27" s="1"/>
  <c r="H761" i="27"/>
  <c r="H794" i="27" s="1"/>
  <c r="I794" i="27" s="1"/>
  <c r="H228" i="27"/>
  <c r="H3601" i="27"/>
  <c r="H51" i="27"/>
  <c r="H3247" i="27"/>
  <c r="H3280" i="27" s="1"/>
  <c r="I3280" i="27" s="1"/>
  <c r="H59" i="26"/>
  <c r="H2596" i="27"/>
  <c r="H2629" i="27" s="1"/>
  <c r="I2629" i="27" s="1"/>
  <c r="H3483" i="27"/>
  <c r="H3516" i="27" s="1"/>
  <c r="I3516" i="27" s="1"/>
  <c r="H51" i="26"/>
  <c r="H346" i="27"/>
  <c r="AB17" i="26"/>
  <c r="H3220" i="27"/>
  <c r="I3220" i="27" s="1"/>
  <c r="H3574" i="27"/>
  <c r="I3574" i="27" s="1"/>
  <c r="H1206" i="27"/>
  <c r="I1206" i="27" s="1"/>
  <c r="H852" i="27"/>
  <c r="I852" i="27" s="1"/>
  <c r="H734" i="27"/>
  <c r="I734" i="27" s="1"/>
  <c r="H1798" i="27"/>
  <c r="I1798" i="27" s="1"/>
  <c r="H3161" i="27"/>
  <c r="I3161" i="27" s="1"/>
  <c r="H2628" i="27"/>
  <c r="I2628" i="27" s="1"/>
  <c r="H1562" i="27"/>
  <c r="I1562" i="27" s="1"/>
  <c r="H1739" i="27"/>
  <c r="I1739" i="27" s="1"/>
  <c r="H2510" i="27"/>
  <c r="I2510" i="27" s="1"/>
  <c r="H2390" i="27"/>
  <c r="I2390" i="27" s="1"/>
  <c r="H2569" i="27"/>
  <c r="I2569" i="27" s="1"/>
  <c r="H2065" i="27"/>
  <c r="H2098" i="27" s="1"/>
  <c r="I2098" i="27" s="1"/>
  <c r="H2775" i="27"/>
  <c r="H2808" i="27" s="1"/>
  <c r="I2808" i="27" s="1"/>
  <c r="H643" i="27"/>
  <c r="H676" i="27" s="1"/>
  <c r="I676" i="27" s="1"/>
  <c r="H2893" i="27"/>
  <c r="H2926" i="27" s="1"/>
  <c r="I2926" i="27" s="1"/>
  <c r="H1176" i="27"/>
  <c r="H1209" i="27" s="1"/>
  <c r="I1209" i="27" s="1"/>
  <c r="H348" i="27"/>
  <c r="H381" i="27" s="1"/>
  <c r="I381" i="27" s="1"/>
  <c r="H1888" i="27"/>
  <c r="H1921" i="27" s="1"/>
  <c r="I1921" i="27" s="1"/>
  <c r="H466" i="27"/>
  <c r="H499" i="27" s="1"/>
  <c r="I499" i="27" s="1"/>
  <c r="H1296" i="27"/>
  <c r="H1329" i="27" s="1"/>
  <c r="I1329" i="27" s="1"/>
  <c r="H1650" i="27"/>
  <c r="H1683" i="27" s="1"/>
  <c r="I1683" i="27" s="1"/>
  <c r="H2952" i="27"/>
  <c r="H2985" i="27" s="1"/>
  <c r="I2985" i="27" s="1"/>
  <c r="H112" i="27"/>
  <c r="H145" i="27" s="1"/>
  <c r="I145" i="27" s="1"/>
  <c r="H1709" i="27"/>
  <c r="H1742" i="27" s="1"/>
  <c r="I1742" i="27" s="1"/>
  <c r="H525" i="27"/>
  <c r="H558" i="27" s="1"/>
  <c r="I558" i="27" s="1"/>
  <c r="H407" i="27"/>
  <c r="H440" i="27" s="1"/>
  <c r="I440" i="27" s="1"/>
  <c r="H2716" i="27"/>
  <c r="H2749" i="27" s="1"/>
  <c r="I2749" i="27" s="1"/>
  <c r="H171" i="27"/>
  <c r="H204" i="27" s="1"/>
  <c r="I204" i="27" s="1"/>
  <c r="H289" i="27"/>
  <c r="H322" i="27" s="1"/>
  <c r="I322" i="27" s="1"/>
  <c r="H3544" i="27"/>
  <c r="H3577" i="27" s="1"/>
  <c r="I3577" i="27" s="1"/>
  <c r="H2419" i="27"/>
  <c r="H2452" i="27" s="1"/>
  <c r="I2452" i="27" s="1"/>
  <c r="H999" i="27"/>
  <c r="H1032" i="27" s="1"/>
  <c r="I1032" i="27" s="1"/>
  <c r="H2657" i="27"/>
  <c r="H2690" i="27" s="1"/>
  <c r="I2690" i="27" s="1"/>
  <c r="H3308" i="27"/>
  <c r="H3341" i="27" s="1"/>
  <c r="I3341" i="27" s="1"/>
  <c r="H1473" i="27"/>
  <c r="H1506" i="27" s="1"/>
  <c r="I1506" i="27" s="1"/>
  <c r="H2006" i="27"/>
  <c r="H2039" i="27" s="1"/>
  <c r="I2039" i="27" s="1"/>
  <c r="H230" i="27"/>
  <c r="H263" i="27" s="1"/>
  <c r="I263" i="27" s="1"/>
  <c r="H1058" i="27"/>
  <c r="H1091" i="27" s="1"/>
  <c r="I1091" i="27" s="1"/>
  <c r="H704" i="27"/>
  <c r="H737" i="27" s="1"/>
  <c r="I737" i="27" s="1"/>
  <c r="H2598" i="27"/>
  <c r="H2631" i="27" s="1"/>
  <c r="I2631" i="27" s="1"/>
  <c r="H1947" i="27"/>
  <c r="H1980" i="27" s="1"/>
  <c r="I1980" i="27" s="1"/>
  <c r="H2360" i="27"/>
  <c r="H2393" i="27" s="1"/>
  <c r="I2393" i="27" s="1"/>
  <c r="H822" i="27"/>
  <c r="H855" i="27" s="1"/>
  <c r="I855" i="27" s="1"/>
  <c r="H1827" i="27"/>
  <c r="H1860" i="27" s="1"/>
  <c r="I1860" i="27" s="1"/>
  <c r="H69" i="26"/>
  <c r="H104" i="26" s="1"/>
  <c r="I104" i="26" s="1"/>
  <c r="H2834" i="27"/>
  <c r="H2867" i="27" s="1"/>
  <c r="I2867" i="27" s="1"/>
  <c r="H1355" i="27"/>
  <c r="H1388" i="27" s="1"/>
  <c r="I1388" i="27" s="1"/>
  <c r="H2539" i="27"/>
  <c r="H2572" i="27" s="1"/>
  <c r="I2572" i="27" s="1"/>
  <c r="H53" i="27"/>
  <c r="H86" i="27" s="1"/>
  <c r="I86" i="27" s="1"/>
  <c r="H2124" i="27"/>
  <c r="H2157" i="27" s="1"/>
  <c r="I2157" i="27" s="1"/>
  <c r="H1414" i="27"/>
  <c r="H1447" i="27" s="1"/>
  <c r="I1447" i="27" s="1"/>
  <c r="H763" i="27"/>
  <c r="H796" i="27" s="1"/>
  <c r="I796" i="27" s="1"/>
  <c r="H1591" i="27"/>
  <c r="H1624" i="27" s="1"/>
  <c r="I1624" i="27" s="1"/>
  <c r="H3485" i="27"/>
  <c r="H3518" i="27" s="1"/>
  <c r="I3518" i="27" s="1"/>
  <c r="H211" i="26"/>
  <c r="H251" i="26" s="1"/>
  <c r="I251" i="26" s="1"/>
  <c r="H940" i="27"/>
  <c r="H973" i="27" s="1"/>
  <c r="I973" i="27" s="1"/>
  <c r="H3249" i="27"/>
  <c r="H3282" i="27" s="1"/>
  <c r="I3282" i="27" s="1"/>
  <c r="H3426" i="27"/>
  <c r="H3459" i="27" s="1"/>
  <c r="I3459" i="27" s="1"/>
  <c r="H3072" i="27"/>
  <c r="H3105" i="27" s="1"/>
  <c r="I3105" i="27" s="1"/>
  <c r="Z19" i="27"/>
  <c r="AD15" i="27" s="1"/>
  <c r="H2242" i="27"/>
  <c r="H2275" i="27" s="1"/>
  <c r="I2275" i="27" s="1"/>
  <c r="H3367" i="27"/>
  <c r="H3400" i="27" s="1"/>
  <c r="I3400" i="27" s="1"/>
  <c r="H3603" i="27"/>
  <c r="H3636" i="27" s="1"/>
  <c r="I3636" i="27" s="1"/>
  <c r="H2183" i="27"/>
  <c r="H2216" i="27" s="1"/>
  <c r="I2216" i="27" s="1"/>
  <c r="H584" i="27"/>
  <c r="H617" i="27" s="1"/>
  <c r="I617" i="27" s="1"/>
  <c r="H2480" i="27"/>
  <c r="H2513" i="27" s="1"/>
  <c r="I2513" i="27" s="1"/>
  <c r="H2301" i="27"/>
  <c r="H2334" i="27" s="1"/>
  <c r="I2334" i="27" s="1"/>
  <c r="H3011" i="27"/>
  <c r="H3044" i="27" s="1"/>
  <c r="I3044" i="27" s="1"/>
  <c r="H3131" i="27"/>
  <c r="H3164" i="27" s="1"/>
  <c r="I3164" i="27" s="1"/>
  <c r="H1235" i="27"/>
  <c r="H1268" i="27" s="1"/>
  <c r="I1268" i="27" s="1"/>
  <c r="H881" i="27"/>
  <c r="H914" i="27" s="1"/>
  <c r="I914" i="27" s="1"/>
  <c r="H1768" i="27"/>
  <c r="H1801" i="27" s="1"/>
  <c r="I1801" i="27" s="1"/>
  <c r="H3190" i="27"/>
  <c r="H3223" i="27" s="1"/>
  <c r="I3223" i="27" s="1"/>
  <c r="H1532" i="27"/>
  <c r="H1565" i="27" s="1"/>
  <c r="I1565" i="27" s="1"/>
  <c r="AD17" i="26"/>
  <c r="H53" i="26"/>
  <c r="H1117" i="27"/>
  <c r="H1150" i="27" s="1"/>
  <c r="I1150" i="27" s="1"/>
  <c r="H61" i="26"/>
  <c r="H1029" i="27"/>
  <c r="I1029" i="27" s="1"/>
  <c r="H319" i="27"/>
  <c r="I319" i="27" s="1"/>
  <c r="H1265" i="27"/>
  <c r="I1265" i="27" s="1"/>
  <c r="H2272" i="27"/>
  <c r="I2272" i="27" s="1"/>
  <c r="H3102" i="27"/>
  <c r="I3102" i="27" s="1"/>
  <c r="H3515" i="27"/>
  <c r="I3515" i="27" s="1"/>
  <c r="H2982" i="27"/>
  <c r="I2982" i="27" s="1"/>
  <c r="H1680" i="27"/>
  <c r="I1680" i="27" s="1"/>
  <c r="H83" i="27"/>
  <c r="I83" i="27" s="1"/>
  <c r="H2095" i="27"/>
  <c r="I2095" i="27" s="1"/>
  <c r="H1385" i="27"/>
  <c r="I1385" i="27" s="1"/>
  <c r="H1444" i="27"/>
  <c r="I1444" i="27" s="1"/>
  <c r="H437" i="27"/>
  <c r="I437" i="27" s="1"/>
  <c r="H3456" i="27"/>
  <c r="I3456" i="27" s="1"/>
  <c r="H2154" i="27"/>
  <c r="I2154" i="27" s="1"/>
  <c r="H3338" i="27"/>
  <c r="I3338" i="27" s="1"/>
  <c r="H970" i="27"/>
  <c r="I970" i="27" s="1"/>
  <c r="H2331" i="27"/>
  <c r="I2331" i="27" s="1"/>
  <c r="H2805" i="27"/>
  <c r="I2805" i="27" s="1"/>
  <c r="H1918" i="27"/>
  <c r="I1918" i="27" s="1"/>
  <c r="H101" i="26"/>
  <c r="I101" i="26" s="1"/>
  <c r="H1326" i="27"/>
  <c r="I1326" i="27" s="1"/>
  <c r="H2036" i="27"/>
  <c r="I2036" i="27" s="1"/>
  <c r="H1088" i="27"/>
  <c r="I1088" i="27" s="1"/>
  <c r="H2864" i="27"/>
  <c r="I2864" i="27" s="1"/>
  <c r="H911" i="27"/>
  <c r="I911" i="27" s="1"/>
  <c r="H793" i="27"/>
  <c r="I793" i="27" s="1"/>
  <c r="H2746" i="27"/>
  <c r="I2746" i="27" s="1"/>
  <c r="H555" i="27"/>
  <c r="I555" i="27" s="1"/>
  <c r="H614" i="27"/>
  <c r="I614" i="27" s="1"/>
  <c r="H2923" i="27"/>
  <c r="I2923" i="27" s="1"/>
  <c r="H3041" i="27"/>
  <c r="I3041" i="27" s="1"/>
  <c r="H496" i="27"/>
  <c r="I496" i="27" s="1"/>
  <c r="H1977" i="27"/>
  <c r="I1977" i="27" s="1"/>
  <c r="H2687" i="27"/>
  <c r="I2687" i="27" s="1"/>
  <c r="H1857" i="27"/>
  <c r="I1857" i="27" s="1"/>
  <c r="H1503" i="27"/>
  <c r="I1503" i="27" s="1"/>
  <c r="H3633" i="27"/>
  <c r="I3633" i="27" s="1"/>
  <c r="H1147" i="27"/>
  <c r="I1147" i="27" s="1"/>
  <c r="H201" i="27"/>
  <c r="I201" i="27" s="1"/>
  <c r="H2449" i="27"/>
  <c r="I2449" i="27" s="1"/>
  <c r="H260" i="27"/>
  <c r="I260" i="27" s="1"/>
  <c r="AA15" i="27"/>
  <c r="H248" i="26"/>
  <c r="I248" i="26" s="1"/>
  <c r="H149" i="26" l="1"/>
  <c r="H184" i="26" s="1"/>
  <c r="I184" i="26" s="1"/>
  <c r="F189" i="26" s="1" a="1"/>
  <c r="H133" i="26"/>
  <c r="H3042" i="27"/>
  <c r="I3042" i="27" s="1"/>
  <c r="H2511" i="27"/>
  <c r="I2511" i="27" s="1"/>
  <c r="H674" i="27"/>
  <c r="I674" i="27" s="1"/>
  <c r="H2096" i="27"/>
  <c r="I2096" i="27" s="1"/>
  <c r="H249" i="26"/>
  <c r="I249" i="26" s="1"/>
  <c r="H1148" i="27"/>
  <c r="I1148" i="27" s="1"/>
  <c r="H1858" i="27"/>
  <c r="I1858" i="27" s="1"/>
  <c r="H556" i="27"/>
  <c r="I556" i="27" s="1"/>
  <c r="H497" i="27"/>
  <c r="I497" i="27" s="1"/>
  <c r="H379" i="27"/>
  <c r="I379" i="27" s="1"/>
  <c r="H261" i="27"/>
  <c r="I261" i="27" s="1"/>
  <c r="H3398" i="27"/>
  <c r="I3398" i="27" s="1"/>
  <c r="H1445" i="27"/>
  <c r="I1445" i="27" s="1"/>
  <c r="H84" i="27"/>
  <c r="I84" i="27" s="1"/>
  <c r="H1030" i="27"/>
  <c r="I1030" i="27" s="1"/>
  <c r="H202" i="27"/>
  <c r="I202" i="27" s="1"/>
  <c r="H2570" i="27"/>
  <c r="I2570" i="27" s="1"/>
  <c r="H853" i="27"/>
  <c r="I853" i="27" s="1"/>
  <c r="H438" i="27"/>
  <c r="I438" i="27" s="1"/>
  <c r="H1266" i="27"/>
  <c r="I1266" i="27" s="1"/>
  <c r="H2391" i="27"/>
  <c r="I2391" i="27" s="1"/>
  <c r="H1236" i="27"/>
  <c r="H2894" i="27"/>
  <c r="H2302" i="27"/>
  <c r="H1710" i="27"/>
  <c r="H408" i="27"/>
  <c r="H705" i="27"/>
  <c r="H2540" i="27"/>
  <c r="H1948" i="27"/>
  <c r="H3427" i="27"/>
  <c r="H3250" i="27"/>
  <c r="H1651" i="27"/>
  <c r="H882" i="27"/>
  <c r="H349" i="27"/>
  <c r="H3486" i="27"/>
  <c r="H2125" i="27"/>
  <c r="H2243" i="27"/>
  <c r="H3073" i="27"/>
  <c r="H644" i="27"/>
  <c r="H1533" i="27"/>
  <c r="H2835" i="27"/>
  <c r="H1828" i="27"/>
  <c r="H526" i="27"/>
  <c r="H764" i="27"/>
  <c r="H2184" i="27"/>
  <c r="H1415" i="27"/>
  <c r="H585" i="27"/>
  <c r="H3191" i="27"/>
  <c r="H1118" i="27"/>
  <c r="H3604" i="27"/>
  <c r="H172" i="27"/>
  <c r="H1000" i="27"/>
  <c r="H2776" i="27"/>
  <c r="H113" i="27"/>
  <c r="H1297" i="27"/>
  <c r="H941" i="27"/>
  <c r="H2066" i="27"/>
  <c r="H3545" i="27"/>
  <c r="H1474" i="27"/>
  <c r="H70" i="26"/>
  <c r="H1059" i="27"/>
  <c r="H1889" i="27"/>
  <c r="H2361" i="27"/>
  <c r="H290" i="27"/>
  <c r="H2953" i="27"/>
  <c r="H1592" i="27"/>
  <c r="H2599" i="27"/>
  <c r="H823" i="27"/>
  <c r="H212" i="26"/>
  <c r="H2007" i="27"/>
  <c r="H2420" i="27"/>
  <c r="H2481" i="27"/>
  <c r="H1769" i="27"/>
  <c r="H467" i="27"/>
  <c r="H2658" i="27"/>
  <c r="H231" i="27"/>
  <c r="H3012" i="27"/>
  <c r="H3309" i="27"/>
  <c r="H2717" i="27"/>
  <c r="H3368" i="27"/>
  <c r="H54" i="27"/>
  <c r="H1356" i="27"/>
  <c r="H1177" i="27"/>
  <c r="H3132" i="27"/>
  <c r="Z20" i="27"/>
  <c r="H62" i="26"/>
  <c r="AE17" i="26"/>
  <c r="H54" i="26"/>
  <c r="H615" i="27"/>
  <c r="I615" i="27" s="1"/>
  <c r="H1740" i="27"/>
  <c r="I1740" i="27" s="1"/>
  <c r="H3634" i="27"/>
  <c r="I3634" i="27" s="1"/>
  <c r="H2924" i="27"/>
  <c r="I2924" i="27" s="1"/>
  <c r="H2450" i="27"/>
  <c r="I2450" i="27" s="1"/>
  <c r="H2865" i="27"/>
  <c r="I2865" i="27" s="1"/>
  <c r="AB15" i="27"/>
  <c r="F192" i="26" l="1"/>
  <c r="AH201" i="26" s="1"/>
  <c r="F194" i="26"/>
  <c r="F190" i="26"/>
  <c r="F193" i="26"/>
  <c r="F191" i="26"/>
  <c r="AH200" i="26" s="1"/>
  <c r="AI200" i="26" s="1"/>
  <c r="AJ200" i="26" s="1"/>
  <c r="AK200" i="26" s="1"/>
  <c r="AL200" i="26" s="1"/>
  <c r="AM200" i="26" s="1"/>
  <c r="AN200" i="26" s="1"/>
  <c r="AO200" i="26" s="1"/>
  <c r="AP200" i="26" s="1"/>
  <c r="AQ200" i="26" s="1"/>
  <c r="F189" i="26"/>
  <c r="H3165" i="27"/>
  <c r="I3165" i="27" s="1"/>
  <c r="H3401" i="27"/>
  <c r="I3401" i="27" s="1"/>
  <c r="H264" i="27"/>
  <c r="I264" i="27" s="1"/>
  <c r="H2514" i="27"/>
  <c r="I2514" i="27" s="1"/>
  <c r="H856" i="27"/>
  <c r="I856" i="27" s="1"/>
  <c r="H323" i="27"/>
  <c r="I323" i="27" s="1"/>
  <c r="H105" i="26"/>
  <c r="I105" i="26" s="1"/>
  <c r="H974" i="27"/>
  <c r="I974" i="27" s="1"/>
  <c r="H1033" i="27"/>
  <c r="I1033" i="27" s="1"/>
  <c r="H3224" i="27"/>
  <c r="I3224" i="27" s="1"/>
  <c r="H797" i="27"/>
  <c r="I797" i="27" s="1"/>
  <c r="H1566" i="27"/>
  <c r="I1566" i="27" s="1"/>
  <c r="H2158" i="27"/>
  <c r="I2158" i="27" s="1"/>
  <c r="H1684" i="27"/>
  <c r="I1684" i="27" s="1"/>
  <c r="H2573" i="27"/>
  <c r="I2573" i="27" s="1"/>
  <c r="H2335" i="27"/>
  <c r="I2335" i="27" s="1"/>
  <c r="AE15" i="27"/>
  <c r="H87" i="27"/>
  <c r="I87" i="27" s="1"/>
  <c r="H3045" i="27"/>
  <c r="I3045" i="27" s="1"/>
  <c r="H1802" i="27"/>
  <c r="I1802" i="27" s="1"/>
  <c r="H252" i="26"/>
  <c r="I252" i="26" s="1"/>
  <c r="H2986" i="27"/>
  <c r="I2986" i="27" s="1"/>
  <c r="H1092" i="27"/>
  <c r="I1092" i="27" s="1"/>
  <c r="H2099" i="27"/>
  <c r="I2099" i="27" s="1"/>
  <c r="H2809" i="27"/>
  <c r="I2809" i="27" s="1"/>
  <c r="H1151" i="27"/>
  <c r="I1151" i="27" s="1"/>
  <c r="H2217" i="27"/>
  <c r="I2217" i="27" s="1"/>
  <c r="H2868" i="27"/>
  <c r="I2868" i="27" s="1"/>
  <c r="H2276" i="27"/>
  <c r="I2276" i="27" s="1"/>
  <c r="H915" i="27"/>
  <c r="I915" i="27" s="1"/>
  <c r="H1981" i="27"/>
  <c r="I1981" i="27" s="1"/>
  <c r="H1743" i="27"/>
  <c r="I1743" i="27" s="1"/>
  <c r="H1210" i="27"/>
  <c r="I1210" i="27" s="1"/>
  <c r="H2750" i="27"/>
  <c r="I2750" i="27" s="1"/>
  <c r="H2691" i="27"/>
  <c r="I2691" i="27" s="1"/>
  <c r="H2453" i="27"/>
  <c r="I2453" i="27" s="1"/>
  <c r="H2632" i="27"/>
  <c r="I2632" i="27" s="1"/>
  <c r="H2394" i="27"/>
  <c r="I2394" i="27" s="1"/>
  <c r="H1507" i="27"/>
  <c r="I1507" i="27" s="1"/>
  <c r="H1330" i="27"/>
  <c r="I1330" i="27" s="1"/>
  <c r="H205" i="27"/>
  <c r="I205" i="27" s="1"/>
  <c r="H618" i="27"/>
  <c r="I618" i="27" s="1"/>
  <c r="H559" i="27"/>
  <c r="I559" i="27" s="1"/>
  <c r="H677" i="27"/>
  <c r="I677" i="27" s="1"/>
  <c r="H3519" i="27"/>
  <c r="I3519" i="27" s="1"/>
  <c r="H3283" i="27"/>
  <c r="I3283" i="27" s="1"/>
  <c r="H738" i="27"/>
  <c r="I738" i="27" s="1"/>
  <c r="H2927" i="27"/>
  <c r="I2927" i="27" s="1"/>
  <c r="H1389" i="27"/>
  <c r="I1389" i="27" s="1"/>
  <c r="H3342" i="27"/>
  <c r="I3342" i="27" s="1"/>
  <c r="H500" i="27"/>
  <c r="I500" i="27" s="1"/>
  <c r="H2040" i="27"/>
  <c r="I2040" i="27" s="1"/>
  <c r="H1625" i="27"/>
  <c r="I1625" i="27" s="1"/>
  <c r="H1922" i="27"/>
  <c r="I1922" i="27" s="1"/>
  <c r="H3578" i="27"/>
  <c r="I3578" i="27" s="1"/>
  <c r="H146" i="27"/>
  <c r="I146" i="27" s="1"/>
  <c r="H3637" i="27"/>
  <c r="I3637" i="27" s="1"/>
  <c r="H1448" i="27"/>
  <c r="I1448" i="27" s="1"/>
  <c r="H1861" i="27"/>
  <c r="I1861" i="27" s="1"/>
  <c r="H3106" i="27"/>
  <c r="I3106" i="27" s="1"/>
  <c r="H382" i="27"/>
  <c r="I382" i="27" s="1"/>
  <c r="H3460" i="27"/>
  <c r="I3460" i="27" s="1"/>
  <c r="H441" i="27"/>
  <c r="I441" i="27" s="1"/>
  <c r="H1269" i="27"/>
  <c r="I1269" i="27" s="1"/>
  <c r="AI201" i="26" l="1"/>
  <c r="I103" i="26"/>
  <c r="I250" i="26"/>
  <c r="AJ201" i="26" l="1"/>
  <c r="I1328" i="27"/>
  <c r="I736" i="27"/>
  <c r="I1267" i="27"/>
  <c r="I3043" i="27"/>
  <c r="I144" i="27"/>
  <c r="I2451" i="27"/>
  <c r="I1090" i="27"/>
  <c r="I854" i="27"/>
  <c r="I1800" i="27"/>
  <c r="I2392" i="27"/>
  <c r="I2689" i="27"/>
  <c r="I1031" i="27"/>
  <c r="I1741" i="27"/>
  <c r="I1505" i="27"/>
  <c r="I3576" i="27"/>
  <c r="I2925" i="27"/>
  <c r="I262" i="27"/>
  <c r="I3399" i="27"/>
  <c r="I498" i="27"/>
  <c r="I913" i="27"/>
  <c r="I1859" i="27"/>
  <c r="I2274" i="27"/>
  <c r="I2571" i="27"/>
  <c r="I795" i="27"/>
  <c r="I2630" i="27"/>
  <c r="I2156" i="27"/>
  <c r="I2807" i="27"/>
  <c r="I675" i="27"/>
  <c r="I3163" i="27"/>
  <c r="I1208" i="27"/>
  <c r="I1920" i="27"/>
  <c r="I85" i="27"/>
  <c r="I1682" i="27"/>
  <c r="I3517" i="27"/>
  <c r="I321" i="27"/>
  <c r="I3635" i="27"/>
  <c r="I1564" i="27"/>
  <c r="I203" i="27"/>
  <c r="I2215" i="27"/>
  <c r="I1387" i="27"/>
  <c r="I2333" i="27"/>
  <c r="I557" i="27"/>
  <c r="I3222" i="27"/>
  <c r="I1623" i="27"/>
  <c r="I3104" i="27"/>
  <c r="I1979" i="27"/>
  <c r="I2512" i="27"/>
  <c r="I1446" i="27"/>
  <c r="I439" i="27"/>
  <c r="I1149" i="27"/>
  <c r="I2866" i="27"/>
  <c r="I380" i="27"/>
  <c r="I616" i="27"/>
  <c r="I2984" i="27"/>
  <c r="I2748" i="27"/>
  <c r="I2097" i="27"/>
  <c r="I3340" i="27"/>
  <c r="I3458" i="27"/>
  <c r="I2038" i="27"/>
  <c r="I3281" i="27"/>
  <c r="I972" i="27"/>
  <c r="AK201" i="26" l="1"/>
  <c r="AL201" i="26" l="1"/>
  <c r="AM201" i="26" l="1"/>
  <c r="AN201" i="26" l="1"/>
  <c r="AO201" i="26" l="1"/>
  <c r="L2123" i="18"/>
  <c r="L2156" i="18" s="1"/>
  <c r="L583" i="18"/>
  <c r="L616" i="18" s="1"/>
  <c r="L1887" i="18"/>
  <c r="L1920" i="18" s="1"/>
  <c r="L1826" i="18"/>
  <c r="L1859" i="18" s="1"/>
  <c r="L465" i="18"/>
  <c r="L498" i="18" s="1"/>
  <c r="L3130" i="18"/>
  <c r="L3163" i="18" s="1"/>
  <c r="L3543" i="18"/>
  <c r="L3576" i="18" s="1"/>
  <c r="L1234" i="18"/>
  <c r="L1267" i="18" s="1"/>
  <c r="L3366" i="18"/>
  <c r="L3399" i="18" s="1"/>
  <c r="L1295" i="18"/>
  <c r="L1328" i="18" s="1"/>
  <c r="L1354" i="18"/>
  <c r="L1387" i="18" s="1"/>
  <c r="L3484" i="18"/>
  <c r="L3517" i="18" s="1"/>
  <c r="L2833" i="18"/>
  <c r="L2866" i="18" s="1"/>
  <c r="L288" i="18"/>
  <c r="L321" i="18" s="1"/>
  <c r="L2359" i="18"/>
  <c r="L2392" i="18" s="1"/>
  <c r="L703" i="18"/>
  <c r="L736" i="18" s="1"/>
  <c r="L1057" i="18"/>
  <c r="L1090" i="18" s="1"/>
  <c r="L111" i="18"/>
  <c r="L144" i="18" s="1"/>
  <c r="L229" i="18"/>
  <c r="L262" i="18" s="1"/>
  <c r="L1472" i="18"/>
  <c r="L1505" i="18" s="1"/>
  <c r="L1649" i="18"/>
  <c r="L1682" i="18" s="1"/>
  <c r="L1413" i="18"/>
  <c r="L1446" i="18" s="1"/>
  <c r="L642" i="18"/>
  <c r="L675" i="18" s="1"/>
  <c r="L2182" i="18"/>
  <c r="L2215" i="18" s="1"/>
  <c r="L2597" i="18"/>
  <c r="L2630" i="18" s="1"/>
  <c r="AP18" i="18"/>
  <c r="AS15" i="18" s="1"/>
  <c r="L1531" i="18"/>
  <c r="L1564" i="18" s="1"/>
  <c r="L3602" i="18"/>
  <c r="L3635" i="18" s="1"/>
  <c r="L880" i="18"/>
  <c r="L913" i="18" s="1"/>
  <c r="L3425" i="18"/>
  <c r="L3458" i="18" s="1"/>
  <c r="L1767" i="18"/>
  <c r="L1800" i="18" s="1"/>
  <c r="L2005" i="18"/>
  <c r="L2038" i="18" s="1"/>
  <c r="L170" i="18"/>
  <c r="L203" i="18" s="1"/>
  <c r="L1946" i="18"/>
  <c r="L1979" i="18" s="1"/>
  <c r="L524" i="18"/>
  <c r="L557" i="18" s="1"/>
  <c r="L998" i="18"/>
  <c r="L1031" i="18" s="1"/>
  <c r="L3307" i="18"/>
  <c r="L3340" i="18" s="1"/>
  <c r="L2656" i="18"/>
  <c r="L2689" i="18" s="1"/>
  <c r="L3010" i="18"/>
  <c r="L3043" i="18" s="1"/>
  <c r="L2951" i="18"/>
  <c r="L2984" i="18" s="1"/>
  <c r="L821" i="18"/>
  <c r="L854" i="18" s="1"/>
  <c r="L3071" i="18"/>
  <c r="L3104" i="18" s="1"/>
  <c r="L2418" i="18"/>
  <c r="L2451" i="18" s="1"/>
  <c r="L2538" i="18"/>
  <c r="L2571" i="18" s="1"/>
  <c r="L2715" i="18"/>
  <c r="L2748" i="18" s="1"/>
  <c r="L2064" i="18"/>
  <c r="L2097" i="18" s="1"/>
  <c r="L1175" i="18"/>
  <c r="L1208" i="18" s="1"/>
  <c r="L1708" i="18"/>
  <c r="L1741" i="18" s="1"/>
  <c r="L2774" i="18"/>
  <c r="L2807" i="18" s="1"/>
  <c r="L3248" i="18"/>
  <c r="L3281" i="18" s="1"/>
  <c r="L762" i="18"/>
  <c r="L795" i="18" s="1"/>
  <c r="L1116" i="18"/>
  <c r="L1149" i="18" s="1"/>
  <c r="L2479" i="18"/>
  <c r="L2512" i="18" s="1"/>
  <c r="L52" i="18"/>
  <c r="L85" i="18" s="1"/>
  <c r="L2300" i="18"/>
  <c r="L2333" i="18" s="1"/>
  <c r="L1590" i="18"/>
  <c r="L1623" i="18" s="1"/>
  <c r="L406" i="18"/>
  <c r="L439" i="18" s="1"/>
  <c r="L939" i="18"/>
  <c r="L972" i="18" s="1"/>
  <c r="L2241" i="18"/>
  <c r="L2274" i="18" s="1"/>
  <c r="L347" i="18"/>
  <c r="L380" i="18" s="1"/>
  <c r="L2892" i="18"/>
  <c r="L2925" i="18" s="1"/>
  <c r="L3189" i="18"/>
  <c r="L3222" i="18" s="1"/>
  <c r="AP201" i="26" l="1"/>
  <c r="L466" i="18"/>
  <c r="L499" i="18" s="1"/>
  <c r="L2716" i="18"/>
  <c r="L2749" i="18" s="1"/>
  <c r="L1827" i="18"/>
  <c r="L1860" i="18" s="1"/>
  <c r="L3308" i="18"/>
  <c r="L3341" i="18" s="1"/>
  <c r="L2360" i="18"/>
  <c r="L2393" i="18" s="1"/>
  <c r="L2242" i="18"/>
  <c r="L2275" i="18" s="1"/>
  <c r="L2893" i="18"/>
  <c r="L2926" i="18" s="1"/>
  <c r="L3544" i="18"/>
  <c r="L3577" i="18" s="1"/>
  <c r="L2006" i="18"/>
  <c r="L2039" i="18" s="1"/>
  <c r="L53" i="18"/>
  <c r="L86" i="18" s="1"/>
  <c r="L348" i="18"/>
  <c r="L381" i="18" s="1"/>
  <c r="L2419" i="18"/>
  <c r="L2452" i="18" s="1"/>
  <c r="L2539" i="18"/>
  <c r="L2572" i="18" s="1"/>
  <c r="L881" i="18"/>
  <c r="L914" i="18" s="1"/>
  <c r="L2124" i="18"/>
  <c r="L2157" i="18" s="1"/>
  <c r="L2065" i="18"/>
  <c r="L2098" i="18" s="1"/>
  <c r="L2952" i="18"/>
  <c r="L2985" i="18" s="1"/>
  <c r="L3190" i="18"/>
  <c r="L3223" i="18" s="1"/>
  <c r="L1296" i="18"/>
  <c r="L1329" i="18" s="1"/>
  <c r="L2183" i="18"/>
  <c r="L2216" i="18" s="1"/>
  <c r="AP19" i="18"/>
  <c r="AT15" i="18" s="1"/>
  <c r="L3367" i="18"/>
  <c r="L3400" i="18" s="1"/>
  <c r="L763" i="18"/>
  <c r="L796" i="18" s="1"/>
  <c r="L2657" i="18"/>
  <c r="L2690" i="18" s="1"/>
  <c r="L1888" i="18"/>
  <c r="L1921" i="18" s="1"/>
  <c r="L999" i="18"/>
  <c r="L1032" i="18" s="1"/>
  <c r="L1414" i="18"/>
  <c r="L1447" i="18" s="1"/>
  <c r="L3603" i="18"/>
  <c r="L3636" i="18" s="1"/>
  <c r="L230" i="18"/>
  <c r="L263" i="18" s="1"/>
  <c r="L3485" i="18"/>
  <c r="L3518" i="18" s="1"/>
  <c r="L1591" i="18"/>
  <c r="L1624" i="18" s="1"/>
  <c r="L3131" i="18"/>
  <c r="L3164" i="18" s="1"/>
  <c r="L3249" i="18"/>
  <c r="L3282" i="18" s="1"/>
  <c r="L1117" i="18"/>
  <c r="L1150" i="18" s="1"/>
  <c r="L1176" i="18"/>
  <c r="L1209" i="18" s="1"/>
  <c r="L2834" i="18"/>
  <c r="L2867" i="18" s="1"/>
  <c r="L584" i="18"/>
  <c r="L617" i="18" s="1"/>
  <c r="L2480" i="18"/>
  <c r="L2513" i="18" s="1"/>
  <c r="L1355" i="18"/>
  <c r="L1388" i="18" s="1"/>
  <c r="L1947" i="18"/>
  <c r="L1980" i="18" s="1"/>
  <c r="L1650" i="18"/>
  <c r="L1683" i="18" s="1"/>
  <c r="L3426" i="18"/>
  <c r="L3459" i="18" s="1"/>
  <c r="L1058" i="18"/>
  <c r="L1091" i="18" s="1"/>
  <c r="L3011" i="18"/>
  <c r="L3044" i="18" s="1"/>
  <c r="L1473" i="18"/>
  <c r="L1506" i="18" s="1"/>
  <c r="L822" i="18"/>
  <c r="L855" i="18" s="1"/>
  <c r="L1235" i="18"/>
  <c r="L1268" i="18" s="1"/>
  <c r="L1768" i="18"/>
  <c r="L1801" i="18" s="1"/>
  <c r="L171" i="18"/>
  <c r="L204" i="18" s="1"/>
  <c r="L940" i="18"/>
  <c r="L973" i="18" s="1"/>
  <c r="L2598" i="18"/>
  <c r="L2631" i="18" s="1"/>
  <c r="L3072" i="18"/>
  <c r="L3105" i="18" s="1"/>
  <c r="L1709" i="18"/>
  <c r="L1742" i="18" s="1"/>
  <c r="L525" i="18"/>
  <c r="L558" i="18" s="1"/>
  <c r="L407" i="18"/>
  <c r="L440" i="18" s="1"/>
  <c r="L112" i="18"/>
  <c r="L145" i="18" s="1"/>
  <c r="L2775" i="18"/>
  <c r="L2808" i="18" s="1"/>
  <c r="L704" i="18"/>
  <c r="L737" i="18" s="1"/>
  <c r="L2301" i="18"/>
  <c r="L2334" i="18" s="1"/>
  <c r="L643" i="18"/>
  <c r="L676" i="18" s="1"/>
  <c r="L1532" i="18"/>
  <c r="L1565" i="18" s="1"/>
  <c r="L289" i="18"/>
  <c r="L322" i="18" s="1"/>
  <c r="AQ201" i="26" l="1"/>
  <c r="L1118" i="18"/>
  <c r="L1151" i="18" s="1"/>
  <c r="L1177" i="18"/>
  <c r="L1210" i="18" s="1"/>
  <c r="L2835" i="18"/>
  <c r="L2868" i="18" s="1"/>
  <c r="L585" i="18"/>
  <c r="L618" i="18" s="1"/>
  <c r="L2481" i="18"/>
  <c r="L2514" i="18" s="1"/>
  <c r="L1356" i="18"/>
  <c r="L1389" i="18" s="1"/>
  <c r="L1948" i="18"/>
  <c r="L1981" i="18" s="1"/>
  <c r="L1651" i="18"/>
  <c r="L1684" i="18" s="1"/>
  <c r="L3427" i="18"/>
  <c r="L3460" i="18" s="1"/>
  <c r="L1059" i="18"/>
  <c r="L1092" i="18" s="1"/>
  <c r="L3012" i="18"/>
  <c r="L3045" i="18" s="1"/>
  <c r="L1474" i="18"/>
  <c r="L1507" i="18" s="1"/>
  <c r="L823" i="18"/>
  <c r="L856" i="18" s="1"/>
  <c r="L1236" i="18"/>
  <c r="L1269" i="18" s="1"/>
  <c r="L1769" i="18"/>
  <c r="L1802" i="18" s="1"/>
  <c r="L1828" i="18"/>
  <c r="L1861" i="18" s="1"/>
  <c r="L3309" i="18"/>
  <c r="L3342" i="18" s="1"/>
  <c r="L2361" i="18"/>
  <c r="L2394" i="18" s="1"/>
  <c r="L2243" i="18"/>
  <c r="L2276" i="18" s="1"/>
  <c r="L2894" i="18"/>
  <c r="L2927" i="18" s="1"/>
  <c r="L3545" i="18"/>
  <c r="L3578" i="18" s="1"/>
  <c r="L2007" i="18"/>
  <c r="L2040" i="18" s="1"/>
  <c r="L54" i="18"/>
  <c r="L87" i="18" s="1"/>
  <c r="L349" i="18"/>
  <c r="L382" i="18" s="1"/>
  <c r="L2420" i="18"/>
  <c r="L2453" i="18" s="1"/>
  <c r="L2540" i="18"/>
  <c r="L2573" i="18" s="1"/>
  <c r="L882" i="18"/>
  <c r="L915" i="18" s="1"/>
  <c r="L2125" i="18"/>
  <c r="L2158" i="18" s="1"/>
  <c r="L2066" i="18"/>
  <c r="L2099" i="18" s="1"/>
  <c r="L290" i="18"/>
  <c r="L323" i="18" s="1"/>
  <c r="L1710" i="18"/>
  <c r="L1743" i="18" s="1"/>
  <c r="L705" i="18"/>
  <c r="L738" i="18" s="1"/>
  <c r="L1533" i="18"/>
  <c r="L1566" i="18" s="1"/>
  <c r="L3073" i="18"/>
  <c r="L3106" i="18" s="1"/>
  <c r="L2776" i="18"/>
  <c r="L2809" i="18" s="1"/>
  <c r="L408" i="18"/>
  <c r="L441" i="18" s="1"/>
  <c r="L644" i="18"/>
  <c r="L677" i="18" s="1"/>
  <c r="L2599" i="18"/>
  <c r="L2632" i="18" s="1"/>
  <c r="L113" i="18"/>
  <c r="L146" i="18" s="1"/>
  <c r="L526" i="18"/>
  <c r="L559" i="18" s="1"/>
  <c r="L2302" i="18"/>
  <c r="L2335" i="18" s="1"/>
  <c r="L941" i="18"/>
  <c r="L974" i="18" s="1"/>
  <c r="L2717" i="18"/>
  <c r="L2750" i="18" s="1"/>
  <c r="L467" i="18"/>
  <c r="L500" i="18" s="1"/>
  <c r="L1297" i="18"/>
  <c r="L1330" i="18" s="1"/>
  <c r="L2658" i="18"/>
  <c r="L2691" i="18" s="1"/>
  <c r="L3604" i="18"/>
  <c r="L3637" i="18" s="1"/>
  <c r="L3132" i="18"/>
  <c r="L3165" i="18" s="1"/>
  <c r="L172" i="18"/>
  <c r="L205" i="18" s="1"/>
  <c r="L3368" i="18"/>
  <c r="L3401" i="18" s="1"/>
  <c r="L1000" i="18"/>
  <c r="L1033" i="18" s="1"/>
  <c r="L3486" i="18"/>
  <c r="L3519" i="18" s="1"/>
  <c r="L3191" i="18"/>
  <c r="L3224" i="18" s="1"/>
  <c r="AP20" i="18"/>
  <c r="AU15" i="18" s="1"/>
  <c r="L764" i="18"/>
  <c r="L797" i="18" s="1"/>
  <c r="L1415" i="18"/>
  <c r="L1448" i="18" s="1"/>
  <c r="L1592" i="18"/>
  <c r="L1625" i="18" s="1"/>
  <c r="L2953" i="18"/>
  <c r="L2986" i="18" s="1"/>
  <c r="L2184" i="18"/>
  <c r="L2217" i="18" s="1"/>
  <c r="L1889" i="18"/>
  <c r="L1922" i="18" s="1"/>
  <c r="L231" i="18"/>
  <c r="L264" i="18" s="1"/>
  <c r="L3250" i="18"/>
  <c r="L3283" i="18" s="1"/>
  <c r="L291" i="18" l="1"/>
  <c r="L324" i="18" s="1"/>
  <c r="L1711" i="18"/>
  <c r="L1744" i="18" s="1"/>
  <c r="L706" i="18"/>
  <c r="L739" i="18" s="1"/>
  <c r="L1534" i="18"/>
  <c r="L1567" i="18" s="1"/>
  <c r="L3074" i="18"/>
  <c r="L3107" i="18" s="1"/>
  <c r="L2777" i="18"/>
  <c r="L2810" i="18" s="1"/>
  <c r="L409" i="18"/>
  <c r="L442" i="18" s="1"/>
  <c r="L645" i="18"/>
  <c r="L678" i="18" s="1"/>
  <c r="L2600" i="18"/>
  <c r="L2633" i="18" s="1"/>
  <c r="L114" i="18"/>
  <c r="L147" i="18" s="1"/>
  <c r="L527" i="18"/>
  <c r="L560" i="18" s="1"/>
  <c r="L2303" i="18"/>
  <c r="L2336" i="18" s="1"/>
  <c r="L942" i="18"/>
  <c r="L975" i="18" s="1"/>
  <c r="L2718" i="18"/>
  <c r="L2751" i="18" s="1"/>
  <c r="L468" i="18"/>
  <c r="L501" i="18" s="1"/>
  <c r="L1119" i="18"/>
  <c r="L1152" i="18" s="1"/>
  <c r="L1178" i="18"/>
  <c r="L1211" i="18" s="1"/>
  <c r="L2836" i="18"/>
  <c r="L2869" i="18" s="1"/>
  <c r="L586" i="18"/>
  <c r="L619" i="18" s="1"/>
  <c r="L2482" i="18"/>
  <c r="L2515" i="18" s="1"/>
  <c r="L1357" i="18"/>
  <c r="L1390" i="18" s="1"/>
  <c r="L1949" i="18"/>
  <c r="L1982" i="18" s="1"/>
  <c r="L1652" i="18"/>
  <c r="L1685" i="18" s="1"/>
  <c r="L3428" i="18"/>
  <c r="L3461" i="18" s="1"/>
  <c r="L1060" i="18"/>
  <c r="L1093" i="18" s="1"/>
  <c r="L3013" i="18"/>
  <c r="L3046" i="18" s="1"/>
  <c r="L1475" i="18"/>
  <c r="L1508" i="18" s="1"/>
  <c r="L824" i="18"/>
  <c r="L857" i="18" s="1"/>
  <c r="L3192" i="18"/>
  <c r="L3225" i="18" s="1"/>
  <c r="L1298" i="18"/>
  <c r="L1331" i="18" s="1"/>
  <c r="L2185" i="18"/>
  <c r="L2218" i="18" s="1"/>
  <c r="AP21" i="18"/>
  <c r="AV15" i="18" s="1"/>
  <c r="L3369" i="18"/>
  <c r="L3402" i="18" s="1"/>
  <c r="L765" i="18"/>
  <c r="L798" i="18" s="1"/>
  <c r="L2659" i="18"/>
  <c r="L2692" i="18" s="1"/>
  <c r="L1890" i="18"/>
  <c r="L1923" i="18" s="1"/>
  <c r="L1001" i="18"/>
  <c r="L1034" i="18" s="1"/>
  <c r="L1416" i="18"/>
  <c r="L1449" i="18" s="1"/>
  <c r="L3605" i="18"/>
  <c r="L3638" i="18" s="1"/>
  <c r="L232" i="18"/>
  <c r="L265" i="18" s="1"/>
  <c r="L3487" i="18"/>
  <c r="L3520" i="18" s="1"/>
  <c r="L1593" i="18"/>
  <c r="L1626" i="18" s="1"/>
  <c r="L3133" i="18"/>
  <c r="L3166" i="18" s="1"/>
  <c r="L3251" i="18"/>
  <c r="L3284" i="18" s="1"/>
  <c r="L173" i="18"/>
  <c r="L206" i="18" s="1"/>
  <c r="L2362" i="18"/>
  <c r="L2395" i="18" s="1"/>
  <c r="L2008" i="18"/>
  <c r="L2041" i="18" s="1"/>
  <c r="L2421" i="18"/>
  <c r="L2454" i="18" s="1"/>
  <c r="L2067" i="18"/>
  <c r="L2100" i="18" s="1"/>
  <c r="L1829" i="18"/>
  <c r="L1862" i="18" s="1"/>
  <c r="L2895" i="18"/>
  <c r="L2928" i="18" s="1"/>
  <c r="L350" i="18"/>
  <c r="L383" i="18" s="1"/>
  <c r="L3310" i="18"/>
  <c r="L3343" i="18" s="1"/>
  <c r="L3546" i="18"/>
  <c r="L3579" i="18" s="1"/>
  <c r="L2126" i="18"/>
  <c r="L2159" i="18" s="1"/>
  <c r="L1237" i="18"/>
  <c r="L1270" i="18" s="1"/>
  <c r="L2244" i="18"/>
  <c r="L2277" i="18" s="1"/>
  <c r="L55" i="18"/>
  <c r="L88" i="18" s="1"/>
  <c r="L2541" i="18"/>
  <c r="L2574" i="18" s="1"/>
  <c r="L1770" i="18"/>
  <c r="L1803" i="18" s="1"/>
  <c r="L883" i="18"/>
  <c r="L916" i="18" s="1"/>
  <c r="L2954" i="18"/>
  <c r="L2987" i="18" s="1"/>
  <c r="L1824" i="18" l="1"/>
  <c r="L2239" i="18"/>
  <c r="L1706" i="18"/>
  <c r="L701" i="18"/>
  <c r="L404" i="18"/>
  <c r="L1411" i="18"/>
  <c r="L996" i="18"/>
  <c r="L3069" i="18"/>
  <c r="L2477" i="18"/>
  <c r="L1055" i="18"/>
  <c r="L1765" i="18"/>
  <c r="L3246" i="18"/>
  <c r="L1470" i="18"/>
  <c r="L2713" i="18"/>
  <c r="L463" i="18"/>
  <c r="L3008" i="18"/>
  <c r="L1173" i="18"/>
  <c r="L2831" i="18"/>
  <c r="L1293" i="18"/>
  <c r="L2180" i="18"/>
  <c r="L50" i="18"/>
  <c r="L1114" i="18"/>
  <c r="L1647" i="18"/>
  <c r="L345" i="18"/>
  <c r="L1352" i="18"/>
  <c r="L3482" i="18"/>
  <c r="L3423" i="18"/>
  <c r="L2062" i="18"/>
  <c r="L2298" i="18"/>
  <c r="L819" i="18"/>
  <c r="L2949" i="18"/>
  <c r="L522" i="18"/>
  <c r="L286" i="18"/>
  <c r="AP16" i="18"/>
  <c r="L1529" i="18"/>
  <c r="L3305" i="18"/>
  <c r="L2357" i="18"/>
  <c r="L1944" i="18"/>
  <c r="L2654" i="18"/>
  <c r="L2595" i="18"/>
  <c r="L2003" i="18"/>
  <c r="L937" i="18"/>
  <c r="L109" i="18"/>
  <c r="L1232" i="18"/>
  <c r="L1588" i="18"/>
  <c r="L2416" i="18"/>
  <c r="L3187" i="18"/>
  <c r="L3364" i="18"/>
  <c r="L760" i="18"/>
  <c r="L2890" i="18"/>
  <c r="L640" i="18"/>
  <c r="L2772" i="18"/>
  <c r="L3600" i="18"/>
  <c r="L581" i="18"/>
  <c r="L1885" i="18"/>
  <c r="L3128" i="18"/>
  <c r="L227" i="18"/>
  <c r="L168" i="18"/>
  <c r="L2121" i="18"/>
  <c r="L878" i="18"/>
  <c r="L2536" i="18"/>
  <c r="L3541" i="18"/>
  <c r="L2569" i="18" l="1"/>
  <c r="M2569" i="18" s="1"/>
  <c r="L260" i="18"/>
  <c r="M260" i="18" s="1"/>
  <c r="L3633" i="18"/>
  <c r="M3633" i="18" s="1"/>
  <c r="L1265" i="18"/>
  <c r="M1265" i="18" s="1"/>
  <c r="L2390" i="18"/>
  <c r="M2390" i="18" s="1"/>
  <c r="L319" i="18"/>
  <c r="M319" i="18" s="1"/>
  <c r="L852" i="18"/>
  <c r="M852" i="18" s="1"/>
  <c r="L3515" i="18"/>
  <c r="M3515" i="18" s="1"/>
  <c r="L1147" i="18"/>
  <c r="M1147" i="18" s="1"/>
  <c r="L2864" i="18"/>
  <c r="M2864" i="18" s="1"/>
  <c r="L2746" i="18"/>
  <c r="M2746" i="18" s="1"/>
  <c r="L1798" i="18"/>
  <c r="M1798" i="18" s="1"/>
  <c r="L1029" i="18"/>
  <c r="M1029" i="18" s="1"/>
  <c r="L1739" i="18"/>
  <c r="M1739" i="18" s="1"/>
  <c r="L911" i="18"/>
  <c r="M911" i="18" s="1"/>
  <c r="L3161" i="18"/>
  <c r="M3161" i="18" s="1"/>
  <c r="L2805" i="18"/>
  <c r="M2805" i="18" s="1"/>
  <c r="L793" i="18"/>
  <c r="M793" i="18" s="1"/>
  <c r="L2449" i="18"/>
  <c r="M2449" i="18" s="1"/>
  <c r="L142" i="18"/>
  <c r="M142" i="18" s="1"/>
  <c r="L2628" i="18"/>
  <c r="M2628" i="18" s="1"/>
  <c r="L3338" i="18"/>
  <c r="M3338" i="18" s="1"/>
  <c r="L555" i="18"/>
  <c r="M555" i="18" s="1"/>
  <c r="L2331" i="18"/>
  <c r="M2331" i="18" s="1"/>
  <c r="L1385" i="18"/>
  <c r="M1385" i="18" s="1"/>
  <c r="L83" i="18"/>
  <c r="M83" i="18" s="1"/>
  <c r="L1206" i="18"/>
  <c r="M1206" i="18" s="1"/>
  <c r="L1503" i="18"/>
  <c r="M1503" i="18" s="1"/>
  <c r="L1088" i="18"/>
  <c r="M1088" i="18" s="1"/>
  <c r="L1444" i="18"/>
  <c r="M1444" i="18" s="1"/>
  <c r="L2272" i="18"/>
  <c r="M2272" i="18" s="1"/>
  <c r="L2154" i="18"/>
  <c r="M2154" i="18" s="1"/>
  <c r="L1918" i="18"/>
  <c r="M1918" i="18" s="1"/>
  <c r="L673" i="18"/>
  <c r="M673" i="18" s="1"/>
  <c r="L3397" i="18"/>
  <c r="M3397" i="18" s="1"/>
  <c r="L970" i="18"/>
  <c r="M970" i="18" s="1"/>
  <c r="L2687" i="18"/>
  <c r="M2687" i="18" s="1"/>
  <c r="L1562" i="18"/>
  <c r="M1562" i="18" s="1"/>
  <c r="L2982" i="18"/>
  <c r="M2982" i="18" s="1"/>
  <c r="L2095" i="18"/>
  <c r="M2095" i="18" s="1"/>
  <c r="L378" i="18"/>
  <c r="M378" i="18" s="1"/>
  <c r="L2213" i="18"/>
  <c r="M2213" i="18" s="1"/>
  <c r="L3041" i="18"/>
  <c r="M3041" i="18" s="1"/>
  <c r="L2510" i="18"/>
  <c r="M2510" i="18" s="1"/>
  <c r="L437" i="18"/>
  <c r="M437" i="18" s="1"/>
  <c r="L1857" i="18"/>
  <c r="M1857" i="18" s="1"/>
  <c r="L3574" i="18"/>
  <c r="M3574" i="18" s="1"/>
  <c r="L201" i="18"/>
  <c r="M201" i="18" s="1"/>
  <c r="L614" i="18"/>
  <c r="M614" i="18" s="1"/>
  <c r="L2923" i="18"/>
  <c r="M2923" i="18" s="1"/>
  <c r="L3220" i="18"/>
  <c r="M3220" i="18" s="1"/>
  <c r="L1621" i="18"/>
  <c r="M1621" i="18" s="1"/>
  <c r="L2036" i="18"/>
  <c r="M2036" i="18" s="1"/>
  <c r="L1977" i="18"/>
  <c r="M1977" i="18" s="1"/>
  <c r="AQ15" i="18"/>
  <c r="L3456" i="18"/>
  <c r="M3456" i="18" s="1"/>
  <c r="L1680" i="18"/>
  <c r="M1680" i="18" s="1"/>
  <c r="L1326" i="18"/>
  <c r="M1326" i="18" s="1"/>
  <c r="L496" i="18"/>
  <c r="M496" i="18" s="1"/>
  <c r="L3279" i="18"/>
  <c r="M3279" i="18" s="1"/>
  <c r="L3102" i="18"/>
  <c r="M3102" i="18" s="1"/>
  <c r="L734" i="18"/>
  <c r="M734" i="18" s="1"/>
  <c r="L1707" i="18"/>
  <c r="L287" i="18"/>
  <c r="L2891" i="18"/>
  <c r="L3542" i="18"/>
  <c r="L2240" i="18"/>
  <c r="L641" i="18"/>
  <c r="L2832" i="18"/>
  <c r="L2478" i="18"/>
  <c r="L228" i="18"/>
  <c r="L820" i="18"/>
  <c r="L3129" i="18"/>
  <c r="L1589" i="18"/>
  <c r="L2063" i="18"/>
  <c r="L2950" i="18"/>
  <c r="L1294" i="18"/>
  <c r="L3188" i="18"/>
  <c r="L702" i="18"/>
  <c r="L735" i="18" s="1"/>
  <c r="M735" i="18" s="1"/>
  <c r="AP17" i="18"/>
  <c r="L1886" i="18"/>
  <c r="L761" i="18"/>
  <c r="L1648" i="18"/>
  <c r="L3070" i="18"/>
  <c r="L1353" i="18"/>
  <c r="L51" i="18"/>
  <c r="L523" i="18"/>
  <c r="L3247" i="18"/>
  <c r="L2417" i="18"/>
  <c r="L464" i="18"/>
  <c r="L1766" i="18"/>
  <c r="L2299" i="18"/>
  <c r="L3306" i="18"/>
  <c r="L1825" i="18"/>
  <c r="L1858" i="18" s="1"/>
  <c r="M1858" i="18" s="1"/>
  <c r="L2181" i="18"/>
  <c r="L997" i="18"/>
  <c r="L2004" i="18"/>
  <c r="L2655" i="18"/>
  <c r="L2688" i="18" s="1"/>
  <c r="M2688" i="18" s="1"/>
  <c r="L2596" i="18"/>
  <c r="L1945" i="18"/>
  <c r="L405" i="18"/>
  <c r="L1530" i="18"/>
  <c r="L2537" i="18"/>
  <c r="L1233" i="18"/>
  <c r="L879" i="18"/>
  <c r="L110" i="18"/>
  <c r="L3483" i="18"/>
  <c r="L1115" i="18"/>
  <c r="L1174" i="18"/>
  <c r="L2358" i="18"/>
  <c r="L3365" i="18"/>
  <c r="L1412" i="18"/>
  <c r="L2773" i="18"/>
  <c r="L3601" i="18"/>
  <c r="L346" i="18"/>
  <c r="L582" i="18"/>
  <c r="L3424" i="18"/>
  <c r="L2122" i="18"/>
  <c r="L169" i="18"/>
  <c r="L1471" i="18"/>
  <c r="L1056" i="18"/>
  <c r="L938" i="18"/>
  <c r="L3009" i="18"/>
  <c r="L2714" i="18"/>
  <c r="L2747" i="18" l="1"/>
  <c r="M2747" i="18" s="1"/>
  <c r="L3042" i="18"/>
  <c r="M3042" i="18" s="1"/>
  <c r="L202" i="18"/>
  <c r="M202" i="18" s="1"/>
  <c r="L379" i="18"/>
  <c r="M379" i="18" s="1"/>
  <c r="L3398" i="18"/>
  <c r="M3398" i="18" s="1"/>
  <c r="L912" i="18"/>
  <c r="M912" i="18" s="1"/>
  <c r="L438" i="18"/>
  <c r="M438" i="18" s="1"/>
  <c r="L2037" i="18"/>
  <c r="M2037" i="18" s="1"/>
  <c r="L3339" i="18"/>
  <c r="M3339" i="18" s="1"/>
  <c r="L497" i="18"/>
  <c r="M497" i="18" s="1"/>
  <c r="L84" i="18"/>
  <c r="M84" i="18" s="1"/>
  <c r="L794" i="18"/>
  <c r="M794" i="18" s="1"/>
  <c r="L3221" i="18"/>
  <c r="M3221" i="18" s="1"/>
  <c r="L1622" i="18"/>
  <c r="M1622" i="18" s="1"/>
  <c r="L261" i="18"/>
  <c r="M261" i="18" s="1"/>
  <c r="L674" i="18"/>
  <c r="M674" i="18" s="1"/>
  <c r="L971" i="18"/>
  <c r="M971" i="18" s="1"/>
  <c r="L2155" i="18"/>
  <c r="M2155" i="18" s="1"/>
  <c r="L3634" i="18"/>
  <c r="M3634" i="18" s="1"/>
  <c r="L2391" i="18"/>
  <c r="M2391" i="18" s="1"/>
  <c r="L3516" i="18"/>
  <c r="M3516" i="18" s="1"/>
  <c r="L1266" i="18"/>
  <c r="M1266" i="18" s="1"/>
  <c r="L1978" i="18"/>
  <c r="M1978" i="18" s="1"/>
  <c r="L1030" i="18"/>
  <c r="M1030" i="18" s="1"/>
  <c r="L2332" i="18"/>
  <c r="M2332" i="18" s="1"/>
  <c r="L2450" i="18"/>
  <c r="M2450" i="18" s="1"/>
  <c r="L1386" i="18"/>
  <c r="M1386" i="18" s="1"/>
  <c r="L1919" i="18"/>
  <c r="M1919" i="18" s="1"/>
  <c r="L1327" i="18"/>
  <c r="M1327" i="18" s="1"/>
  <c r="L3162" i="18"/>
  <c r="M3162" i="18" s="1"/>
  <c r="L2511" i="18"/>
  <c r="M2511" i="18" s="1"/>
  <c r="L2273" i="18"/>
  <c r="M2273" i="18" s="1"/>
  <c r="L320" i="18"/>
  <c r="M320" i="18" s="1"/>
  <c r="L1089" i="18"/>
  <c r="M1089" i="18" s="1"/>
  <c r="L3457" i="18"/>
  <c r="M3457" i="18" s="1"/>
  <c r="L2806" i="18"/>
  <c r="M2806" i="18" s="1"/>
  <c r="L1207" i="18"/>
  <c r="M1207" i="18" s="1"/>
  <c r="L2570" i="18"/>
  <c r="M2570" i="18" s="1"/>
  <c r="L2629" i="18"/>
  <c r="M2629" i="18" s="1"/>
  <c r="L2214" i="18"/>
  <c r="M2214" i="18" s="1"/>
  <c r="L3280" i="18"/>
  <c r="M3280" i="18" s="1"/>
  <c r="L3103" i="18"/>
  <c r="M3103" i="18" s="1"/>
  <c r="AR15" i="18"/>
  <c r="L2983" i="18"/>
  <c r="M2983" i="18" s="1"/>
  <c r="L3575" i="18"/>
  <c r="M3575" i="18" s="1"/>
  <c r="L1740" i="18"/>
  <c r="M1740" i="18" s="1"/>
  <c r="L1504" i="18"/>
  <c r="M1504" i="18" s="1"/>
  <c r="L615" i="18"/>
  <c r="M615" i="18" s="1"/>
  <c r="L1445" i="18"/>
  <c r="M1445" i="18" s="1"/>
  <c r="L1148" i="18"/>
  <c r="M1148" i="18" s="1"/>
  <c r="L143" i="18"/>
  <c r="M143" i="18" s="1"/>
  <c r="L1563" i="18"/>
  <c r="M1563" i="18" s="1"/>
  <c r="L1799" i="18"/>
  <c r="M1799" i="18" s="1"/>
  <c r="L556" i="18"/>
  <c r="M556" i="18" s="1"/>
  <c r="L1681" i="18"/>
  <c r="M1681" i="18" s="1"/>
  <c r="L2096" i="18"/>
  <c r="M2096" i="18" s="1"/>
  <c r="L853" i="18"/>
  <c r="M853" i="18" s="1"/>
  <c r="L2865" i="18"/>
  <c r="M2865" i="18" s="1"/>
  <c r="L2924" i="18"/>
  <c r="M2924" i="18" s="1"/>
  <c r="M2984" i="18" l="1"/>
  <c r="M2097" i="18"/>
  <c r="M2215" i="18"/>
  <c r="M2571" i="18"/>
  <c r="M1920" i="18"/>
  <c r="M795" i="18"/>
  <c r="M1741" i="18"/>
  <c r="M2807" i="18"/>
  <c r="M2689" i="18"/>
  <c r="M2333" i="18"/>
  <c r="M1564" i="18"/>
  <c r="M2630" i="18"/>
  <c r="M1682" i="18"/>
  <c r="M2925" i="18"/>
  <c r="M3043" i="18"/>
  <c r="M1031" i="18"/>
  <c r="M3163" i="18"/>
  <c r="M498" i="18"/>
  <c r="M85" i="18"/>
  <c r="M1800" i="18"/>
  <c r="M675" i="18"/>
  <c r="M321" i="18"/>
  <c r="M1387" i="18"/>
  <c r="M2451" i="18"/>
  <c r="M2392" i="18"/>
  <c r="M3222" i="18"/>
  <c r="M913" i="18"/>
  <c r="M972" i="18"/>
  <c r="M2748" i="18"/>
  <c r="M1859" i="18"/>
  <c r="M3281" i="18"/>
  <c r="M736" i="18"/>
  <c r="M854" i="18"/>
  <c r="M2038" i="18"/>
  <c r="M2156" i="18"/>
  <c r="M2866" i="18"/>
  <c r="M1208" i="18"/>
  <c r="M2274" i="18"/>
  <c r="M3340" i="18"/>
  <c r="M3635" i="18"/>
  <c r="M1446" i="18"/>
  <c r="M439" i="18"/>
  <c r="M557" i="18"/>
  <c r="M1149" i="18"/>
  <c r="M3576" i="18"/>
  <c r="M3399" i="18"/>
  <c r="M144" i="18"/>
  <c r="M3517" i="18"/>
  <c r="M1623" i="18"/>
  <c r="M3104" i="18"/>
  <c r="M1090" i="18"/>
  <c r="M203" i="18"/>
  <c r="M1505" i="18"/>
  <c r="M3458" i="18"/>
  <c r="M1328" i="18"/>
  <c r="M1267" i="18"/>
  <c r="M1979" i="18"/>
  <c r="M616" i="18"/>
  <c r="M262" i="18"/>
  <c r="M380" i="18"/>
  <c r="M2512" i="18"/>
  <c r="M3400" i="18" l="1"/>
  <c r="M3401" i="18"/>
  <c r="M3402" i="18"/>
  <c r="M737" i="18"/>
  <c r="M738" i="18"/>
  <c r="M739" i="18"/>
  <c r="M2867" i="18"/>
  <c r="M2868" i="18"/>
  <c r="M2869" i="18"/>
  <c r="M2216" i="18"/>
  <c r="M2217" i="18"/>
  <c r="M2218" i="18"/>
  <c r="M86" i="18"/>
  <c r="M87" i="18"/>
  <c r="M88" i="18"/>
  <c r="M2157" i="18"/>
  <c r="M2158" i="18"/>
  <c r="M2159" i="18"/>
  <c r="M1209" i="18"/>
  <c r="M1210" i="18"/>
  <c r="M1211" i="18"/>
  <c r="M2572" i="18"/>
  <c r="M2573" i="18"/>
  <c r="M2574" i="18"/>
  <c r="M1150" i="18"/>
  <c r="M1151" i="18"/>
  <c r="M1152" i="18"/>
  <c r="M2098" i="18"/>
  <c r="M2099" i="18"/>
  <c r="M2100" i="18"/>
  <c r="M1921" i="18"/>
  <c r="M1922" i="18"/>
  <c r="M1923" i="18"/>
  <c r="M1091" i="18"/>
  <c r="M1092" i="18"/>
  <c r="M1093" i="18"/>
  <c r="M2631" i="18"/>
  <c r="M2632" i="18"/>
  <c r="M2633" i="18"/>
  <c r="M440" i="18"/>
  <c r="M441" i="18"/>
  <c r="M442" i="18"/>
  <c r="M2808" i="18"/>
  <c r="M2809" i="18"/>
  <c r="M2810" i="18"/>
  <c r="M914" i="18"/>
  <c r="M915" i="18"/>
  <c r="M916" i="18"/>
  <c r="M2690" i="18"/>
  <c r="M2691" i="18"/>
  <c r="M2692" i="18"/>
  <c r="M2393" i="18"/>
  <c r="M2394" i="18"/>
  <c r="M2395" i="18"/>
  <c r="M2452" i="18"/>
  <c r="M2453" i="18"/>
  <c r="M2454" i="18"/>
  <c r="M3636" i="18"/>
  <c r="M3637" i="18"/>
  <c r="M3638" i="18"/>
  <c r="M2926" i="18"/>
  <c r="M2927" i="18"/>
  <c r="M2928" i="18"/>
  <c r="M381" i="18"/>
  <c r="M382" i="18"/>
  <c r="M383" i="18"/>
  <c r="M3518" i="18"/>
  <c r="M3519" i="18"/>
  <c r="M3520" i="18"/>
  <c r="M1565" i="18"/>
  <c r="M1566" i="18"/>
  <c r="M1567" i="18"/>
  <c r="M1329" i="18"/>
  <c r="M1330" i="18"/>
  <c r="M1331" i="18"/>
  <c r="M3044" i="18"/>
  <c r="M3045" i="18"/>
  <c r="M3046" i="18"/>
  <c r="M1268" i="18"/>
  <c r="M1269" i="18"/>
  <c r="M1270" i="18"/>
  <c r="M3164" i="18"/>
  <c r="M3165" i="18"/>
  <c r="M3166" i="18"/>
  <c r="M3282" i="18"/>
  <c r="M3283" i="18"/>
  <c r="M3284" i="18"/>
  <c r="M1742" i="18"/>
  <c r="M1743" i="18"/>
  <c r="M1744" i="18"/>
  <c r="M1032" i="18"/>
  <c r="M1033" i="18"/>
  <c r="M1034" i="18"/>
  <c r="M145" i="18"/>
  <c r="M146" i="18"/>
  <c r="M147" i="18"/>
  <c r="M3223" i="18"/>
  <c r="M3224" i="18"/>
  <c r="M3225" i="18"/>
  <c r="M1506" i="18"/>
  <c r="M1507" i="18"/>
  <c r="M1508" i="18"/>
  <c r="M2513" i="18"/>
  <c r="M2514" i="18"/>
  <c r="M2515" i="18"/>
  <c r="M676" i="18"/>
  <c r="M677" i="18"/>
  <c r="M678" i="18"/>
  <c r="M796" i="18"/>
  <c r="M797" i="18"/>
  <c r="M798" i="18"/>
  <c r="M855" i="18"/>
  <c r="M856" i="18"/>
  <c r="M857" i="18"/>
  <c r="M2749" i="18"/>
  <c r="M2750" i="18"/>
  <c r="M2751" i="18"/>
  <c r="M973" i="18"/>
  <c r="M974" i="18"/>
  <c r="M975" i="18"/>
  <c r="M1624" i="18"/>
  <c r="M1625" i="18"/>
  <c r="M1626" i="18"/>
  <c r="M2039" i="18"/>
  <c r="M2040" i="18"/>
  <c r="M2041" i="18"/>
  <c r="M558" i="18"/>
  <c r="M559" i="18"/>
  <c r="M560" i="18"/>
  <c r="M2334" i="18"/>
  <c r="M2335" i="18"/>
  <c r="M2336" i="18"/>
  <c r="M3459" i="18"/>
  <c r="M3460" i="18"/>
  <c r="M3461" i="18"/>
  <c r="M1447" i="18"/>
  <c r="M1448" i="18"/>
  <c r="M1449" i="18"/>
  <c r="M1860" i="18"/>
  <c r="M1861" i="18"/>
  <c r="M1862" i="18"/>
  <c r="M3105" i="18"/>
  <c r="M3106" i="18"/>
  <c r="M3107" i="18"/>
  <c r="M2985" i="18"/>
  <c r="M2986" i="18"/>
  <c r="M2987" i="18"/>
  <c r="M322" i="18"/>
  <c r="M323" i="18"/>
  <c r="M324" i="18"/>
  <c r="M3341" i="18"/>
  <c r="M3342" i="18"/>
  <c r="M3343" i="18"/>
  <c r="M263" i="18"/>
  <c r="M264" i="18"/>
  <c r="M265" i="18"/>
  <c r="M617" i="18"/>
  <c r="M618" i="18"/>
  <c r="M619" i="18"/>
  <c r="M204" i="18"/>
  <c r="M205" i="18"/>
  <c r="M206" i="18"/>
  <c r="M3577" i="18"/>
  <c r="M3578" i="18"/>
  <c r="M3579" i="18"/>
  <c r="M1388" i="18"/>
  <c r="M1389" i="18"/>
  <c r="M1390" i="18"/>
  <c r="M1801" i="18"/>
  <c r="M1802" i="18"/>
  <c r="M1803" i="18"/>
  <c r="M1980" i="18"/>
  <c r="M1981" i="18"/>
  <c r="M1982" i="18"/>
  <c r="M2275" i="18"/>
  <c r="M2276" i="18"/>
  <c r="M2277" i="18"/>
  <c r="M1683" i="18"/>
  <c r="M1684" i="18"/>
  <c r="M1685" i="18"/>
  <c r="M499" i="18"/>
  <c r="M500" i="18"/>
  <c r="M501" i="18"/>
  <c r="H623" i="18" l="1" a="1"/>
  <c r="H3465" i="18" a="1"/>
  <c r="H3470" i="18" s="1"/>
  <c r="H2222" i="18" a="1"/>
  <c r="H2224" i="18" s="1"/>
  <c r="BA2231" i="18" s="1"/>
  <c r="BB2231" i="18" s="1"/>
  <c r="BC2231" i="18" s="1"/>
  <c r="BD2231" i="18" s="1"/>
  <c r="BE2231" i="18" s="1"/>
  <c r="BF2231" i="18" s="1"/>
  <c r="BG2231" i="18" s="1"/>
  <c r="BH2231" i="18" s="1"/>
  <c r="BI2231" i="18" s="1"/>
  <c r="BJ2231" i="18" s="1"/>
  <c r="H505" i="18" a="1"/>
  <c r="H510" i="18" s="1"/>
  <c r="H3050" i="18" a="1"/>
  <c r="H3051" i="18" s="1"/>
  <c r="H3347" i="18" a="1"/>
  <c r="H3347" i="18" s="1"/>
  <c r="H564" i="18" a="1"/>
  <c r="H568" i="18" s="1"/>
  <c r="H1274" i="18" a="1"/>
  <c r="H1274" i="18" s="1"/>
  <c r="H1807" i="18" a="1"/>
  <c r="H1808" i="18" s="1"/>
  <c r="H2932" i="18" a="1"/>
  <c r="H2932" i="18" s="1"/>
  <c r="H92" i="18" a="1"/>
  <c r="H93" i="18" s="1"/>
  <c r="H2755" i="18" a="1"/>
  <c r="H2758" i="18" s="1"/>
  <c r="BA2765" i="18" s="1"/>
  <c r="BB2765" i="18" s="1"/>
  <c r="BC2765" i="18" s="1"/>
  <c r="H2519" i="18" a="1"/>
  <c r="H2519" i="18" s="1"/>
  <c r="H1097" i="18" a="1"/>
  <c r="H1102" i="18" s="1"/>
  <c r="H623" i="18"/>
  <c r="H624" i="18"/>
  <c r="H2223" i="18"/>
  <c r="H1630" i="18" a="1"/>
  <c r="H1633" i="18" s="1"/>
  <c r="BA1640" i="18" s="1"/>
  <c r="H802" i="18" a="1"/>
  <c r="H803" i="18" s="1"/>
  <c r="H151" i="18" a="1"/>
  <c r="H156" i="18" s="1"/>
  <c r="H387" i="18" a="1"/>
  <c r="H390" i="18" s="1"/>
  <c r="BA397" i="18" s="1"/>
  <c r="BB397" i="18" s="1"/>
  <c r="H2045" i="18" a="1"/>
  <c r="H2050" i="18" s="1"/>
  <c r="H3229" i="18" a="1"/>
  <c r="H3230" i="18" s="1"/>
  <c r="H3288" i="18" a="1"/>
  <c r="H3293" i="18" s="1"/>
  <c r="H1512" i="18" a="1"/>
  <c r="H1516" i="18" s="1"/>
  <c r="H1571" i="18" a="1"/>
  <c r="H1572" i="18" s="1"/>
  <c r="H920" i="18" a="1"/>
  <c r="H925" i="18" s="1"/>
  <c r="H625" i="18"/>
  <c r="BA632" i="18" s="1"/>
  <c r="BB632" i="18" s="1"/>
  <c r="BC632" i="18" s="1"/>
  <c r="BD632" i="18" s="1"/>
  <c r="BE632" i="18" s="1"/>
  <c r="BF632" i="18" s="1"/>
  <c r="BG632" i="18" s="1"/>
  <c r="BH632" i="18" s="1"/>
  <c r="BI632" i="18" s="1"/>
  <c r="BJ632" i="18" s="1"/>
  <c r="H628" i="18"/>
  <c r="H627" i="18"/>
  <c r="H2458" i="18" a="1"/>
  <c r="H2461" i="18" s="1"/>
  <c r="BA2468" i="18" s="1"/>
  <c r="H1156" i="18" a="1"/>
  <c r="H2991" i="18" a="1"/>
  <c r="H2994" i="18" s="1"/>
  <c r="BA3001" i="18" s="1"/>
  <c r="H861" i="18" a="1"/>
  <c r="H1335" i="18" a="1"/>
  <c r="H1337" i="18" s="1"/>
  <c r="BA1344" i="18" s="1"/>
  <c r="BB1344" i="18" s="1"/>
  <c r="BC1344" i="18" s="1"/>
  <c r="BD1344" i="18" s="1"/>
  <c r="BE1344" i="18" s="1"/>
  <c r="BF1344" i="18" s="1"/>
  <c r="BG1344" i="18" s="1"/>
  <c r="BH1344" i="18" s="1"/>
  <c r="BI1344" i="18" s="1"/>
  <c r="BJ1344" i="18" s="1"/>
  <c r="H2637" i="18" a="1"/>
  <c r="H2640" i="18" s="1"/>
  <c r="BA2647" i="18" s="1"/>
  <c r="H743" i="18" a="1"/>
  <c r="H745" i="18" s="1"/>
  <c r="BA752" i="18" s="1"/>
  <c r="BB752" i="18" s="1"/>
  <c r="BC752" i="18" s="1"/>
  <c r="BD752" i="18" s="1"/>
  <c r="BE752" i="18" s="1"/>
  <c r="BF752" i="18" s="1"/>
  <c r="BG752" i="18" s="1"/>
  <c r="BH752" i="18" s="1"/>
  <c r="BI752" i="18" s="1"/>
  <c r="BJ752" i="18" s="1"/>
  <c r="H1689" i="18" a="1"/>
  <c r="H1692" i="18" s="1"/>
  <c r="BA1699" i="18" s="1"/>
  <c r="H269" i="18" a="1"/>
  <c r="H328" i="18" a="1"/>
  <c r="H331" i="18" s="1"/>
  <c r="BA338" i="18" s="1"/>
  <c r="H2814" i="18" a="1"/>
  <c r="H2104" i="18" a="1"/>
  <c r="H2106" i="18" s="1"/>
  <c r="BA2113" i="18" s="1"/>
  <c r="BB2113" i="18" s="1"/>
  <c r="BC2113" i="18" s="1"/>
  <c r="BD2113" i="18" s="1"/>
  <c r="BE2113" i="18" s="1"/>
  <c r="BF2113" i="18" s="1"/>
  <c r="BG2113" i="18" s="1"/>
  <c r="BH2113" i="18" s="1"/>
  <c r="BI2113" i="18" s="1"/>
  <c r="BJ2113" i="18" s="1"/>
  <c r="H3583" i="18" a="1"/>
  <c r="H3586" i="18" s="1"/>
  <c r="BA3593" i="18" s="1"/>
  <c r="H210" i="18" a="1"/>
  <c r="H213" i="18" s="1"/>
  <c r="BA220" i="18" s="1"/>
  <c r="H1453" i="18" a="1"/>
  <c r="H1455" i="18" s="1"/>
  <c r="BA1462" i="18" s="1"/>
  <c r="BB1462" i="18" s="1"/>
  <c r="BC1462" i="18" s="1"/>
  <c r="BD1462" i="18" s="1"/>
  <c r="BE1462" i="18" s="1"/>
  <c r="BF1462" i="18" s="1"/>
  <c r="BG1462" i="18" s="1"/>
  <c r="BH1462" i="18" s="1"/>
  <c r="BI1462" i="18" s="1"/>
  <c r="BJ1462" i="18" s="1"/>
  <c r="H2340" i="18" a="1"/>
  <c r="H1748" i="18" a="1"/>
  <c r="H3642" i="18" a="1"/>
  <c r="H3645" i="18" s="1"/>
  <c r="BA3652" i="18" s="1"/>
  <c r="H2281" i="18" a="1"/>
  <c r="H2286" i="18" s="1"/>
  <c r="H3111" i="18" a="1"/>
  <c r="H979" i="18" a="1"/>
  <c r="H3170" i="18" a="1"/>
  <c r="H3172" i="18" s="1"/>
  <c r="BA3179" i="18" s="1"/>
  <c r="BB3179" i="18" s="1"/>
  <c r="BC3179" i="18" s="1"/>
  <c r="BD3179" i="18" s="1"/>
  <c r="BE3179" i="18" s="1"/>
  <c r="BF3179" i="18" s="1"/>
  <c r="BG3179" i="18" s="1"/>
  <c r="BH3179" i="18" s="1"/>
  <c r="BI3179" i="18" s="1"/>
  <c r="BJ3179" i="18" s="1"/>
  <c r="H3524" i="18" a="1"/>
  <c r="H3526" i="18" s="1"/>
  <c r="BA3533" i="18" s="1"/>
  <c r="BB3533" i="18" s="1"/>
  <c r="BC3533" i="18" s="1"/>
  <c r="BD3533" i="18" s="1"/>
  <c r="BE3533" i="18" s="1"/>
  <c r="BF3533" i="18" s="1"/>
  <c r="BG3533" i="18" s="1"/>
  <c r="BH3533" i="18" s="1"/>
  <c r="BI3533" i="18" s="1"/>
  <c r="BJ3533" i="18" s="1"/>
  <c r="H2399" i="18" a="1"/>
  <c r="H2401" i="18" s="1"/>
  <c r="BA2408" i="18" s="1"/>
  <c r="BB2408" i="18" s="1"/>
  <c r="BC2408" i="18" s="1"/>
  <c r="BD2408" i="18" s="1"/>
  <c r="BE2408" i="18" s="1"/>
  <c r="BF2408" i="18" s="1"/>
  <c r="BG2408" i="18" s="1"/>
  <c r="BH2408" i="18" s="1"/>
  <c r="BI2408" i="18" s="1"/>
  <c r="BJ2408" i="18" s="1"/>
  <c r="H2696" i="18" a="1"/>
  <c r="H446" i="18" a="1"/>
  <c r="H448" i="18" s="1"/>
  <c r="BA455" i="18" s="1"/>
  <c r="BB455" i="18" s="1"/>
  <c r="BC455" i="18" s="1"/>
  <c r="BD455" i="18" s="1"/>
  <c r="BE455" i="18" s="1"/>
  <c r="BF455" i="18" s="1"/>
  <c r="BG455" i="18" s="1"/>
  <c r="BH455" i="18" s="1"/>
  <c r="BI455" i="18" s="1"/>
  <c r="BJ455" i="18" s="1"/>
  <c r="H3406" i="18" a="1"/>
  <c r="H1394" i="18" a="1"/>
  <c r="H3052" i="18"/>
  <c r="BA3059" i="18" s="1"/>
  <c r="BB3059" i="18" s="1"/>
  <c r="BC3059" i="18" s="1"/>
  <c r="BD3059" i="18" s="1"/>
  <c r="BE3059" i="18" s="1"/>
  <c r="BF3059" i="18" s="1"/>
  <c r="BG3059" i="18" s="1"/>
  <c r="BH3059" i="18" s="1"/>
  <c r="BI3059" i="18" s="1"/>
  <c r="BJ3059" i="18" s="1"/>
  <c r="H1986" i="18" a="1"/>
  <c r="H626" i="18"/>
  <c r="BA633" i="18" s="1"/>
  <c r="H682" i="18" a="1"/>
  <c r="H1866" i="18" a="1"/>
  <c r="H1038" i="18" a="1"/>
  <c r="H1927" i="18" a="1"/>
  <c r="H1215" i="18" a="1"/>
  <c r="H2578" i="18" a="1"/>
  <c r="H2163" i="18" a="1"/>
  <c r="H2873" i="18" a="1"/>
  <c r="H3465" i="18" l="1"/>
  <c r="H2047" i="18"/>
  <c r="BA2054" i="18" s="1"/>
  <c r="BB2054" i="18" s="1"/>
  <c r="BC2054" i="18" s="1"/>
  <c r="BD2054" i="18" s="1"/>
  <c r="BE2054" i="18" s="1"/>
  <c r="BF2054" i="18" s="1"/>
  <c r="BG2054" i="18" s="1"/>
  <c r="BH2054" i="18" s="1"/>
  <c r="BI2054" i="18" s="1"/>
  <c r="BJ2054" i="18" s="1"/>
  <c r="H1630" i="18"/>
  <c r="H2222" i="18"/>
  <c r="H2227" i="18"/>
  <c r="H2225" i="18"/>
  <c r="BA2232" i="18" s="1"/>
  <c r="BA2235" i="18" s="1"/>
  <c r="H2045" i="18"/>
  <c r="H2226" i="18"/>
  <c r="H1691" i="18"/>
  <c r="BA1698" i="18" s="1"/>
  <c r="BB1698" i="18" s="1"/>
  <c r="BC1698" i="18" s="1"/>
  <c r="BD1698" i="18" s="1"/>
  <c r="BE1698" i="18" s="1"/>
  <c r="BF1698" i="18" s="1"/>
  <c r="BG1698" i="18" s="1"/>
  <c r="BH1698" i="18" s="1"/>
  <c r="BI1698" i="18" s="1"/>
  <c r="BJ1698" i="18" s="1"/>
  <c r="H3173" i="18"/>
  <c r="BA3180" i="18" s="1"/>
  <c r="BB3180" i="18" s="1"/>
  <c r="H3467" i="18"/>
  <c r="BA3474" i="18" s="1"/>
  <c r="BB3474" i="18" s="1"/>
  <c r="BC3474" i="18" s="1"/>
  <c r="BD3474" i="18" s="1"/>
  <c r="BE3474" i="18" s="1"/>
  <c r="BF3474" i="18" s="1"/>
  <c r="BG3474" i="18" s="1"/>
  <c r="BH3474" i="18" s="1"/>
  <c r="BI3474" i="18" s="1"/>
  <c r="BJ3474" i="18" s="1"/>
  <c r="H3466" i="18"/>
  <c r="H3468" i="18"/>
  <c r="BA3475" i="18" s="1"/>
  <c r="BB3475" i="18" s="1"/>
  <c r="H2048" i="18"/>
  <c r="BA2055" i="18" s="1"/>
  <c r="BA2058" i="18" s="1"/>
  <c r="H1632" i="18"/>
  <c r="BA1639" i="18" s="1"/>
  <c r="BB1639" i="18" s="1"/>
  <c r="BC1639" i="18" s="1"/>
  <c r="BD1639" i="18" s="1"/>
  <c r="BE1639" i="18" s="1"/>
  <c r="BF1639" i="18" s="1"/>
  <c r="BG1639" i="18" s="1"/>
  <c r="BH1639" i="18" s="1"/>
  <c r="BI1639" i="18" s="1"/>
  <c r="BJ1639" i="18" s="1"/>
  <c r="H1515" i="18"/>
  <c r="BA1522" i="18" s="1"/>
  <c r="BB1522" i="18" s="1"/>
  <c r="H3469" i="18"/>
  <c r="H2755" i="18"/>
  <c r="H2934" i="18"/>
  <c r="BA2941" i="18" s="1"/>
  <c r="BB2941" i="18" s="1"/>
  <c r="BC2941" i="18" s="1"/>
  <c r="BD2941" i="18" s="1"/>
  <c r="BE2941" i="18" s="1"/>
  <c r="BF2941" i="18" s="1"/>
  <c r="BG2941" i="18" s="1"/>
  <c r="BH2941" i="18" s="1"/>
  <c r="BI2941" i="18" s="1"/>
  <c r="BJ2941" i="18" s="1"/>
  <c r="H569" i="18"/>
  <c r="H566" i="18"/>
  <c r="BA573" i="18" s="1"/>
  <c r="BB573" i="18" s="1"/>
  <c r="BC573" i="18" s="1"/>
  <c r="BD573" i="18" s="1"/>
  <c r="BE573" i="18" s="1"/>
  <c r="BF573" i="18" s="1"/>
  <c r="BG573" i="18" s="1"/>
  <c r="BH573" i="18" s="1"/>
  <c r="BI573" i="18" s="1"/>
  <c r="BJ573" i="18" s="1"/>
  <c r="H1097" i="18"/>
  <c r="H2937" i="18"/>
  <c r="H567" i="18"/>
  <c r="BA574" i="18" s="1"/>
  <c r="BB574" i="18" s="1"/>
  <c r="H2935" i="18"/>
  <c r="BA2942" i="18" s="1"/>
  <c r="BB2942" i="18" s="1"/>
  <c r="H505" i="18"/>
  <c r="H1099" i="18"/>
  <c r="BA1106" i="18" s="1"/>
  <c r="BB1106" i="18" s="1"/>
  <c r="BC1106" i="18" s="1"/>
  <c r="BD1106" i="18" s="1"/>
  <c r="BE1106" i="18" s="1"/>
  <c r="BF1106" i="18" s="1"/>
  <c r="BG1106" i="18" s="1"/>
  <c r="BH1106" i="18" s="1"/>
  <c r="BI1106" i="18" s="1"/>
  <c r="BJ1106" i="18" s="1"/>
  <c r="H509" i="18"/>
  <c r="H2936" i="18"/>
  <c r="H1101" i="18"/>
  <c r="H1100" i="18"/>
  <c r="BA1107" i="18" s="1"/>
  <c r="BA1110" i="18" s="1"/>
  <c r="H506" i="18"/>
  <c r="H2933" i="18"/>
  <c r="H924" i="18"/>
  <c r="H507" i="18"/>
  <c r="BA514" i="18" s="1"/>
  <c r="BB514" i="18" s="1"/>
  <c r="BC514" i="18" s="1"/>
  <c r="BD514" i="18" s="1"/>
  <c r="BE514" i="18" s="1"/>
  <c r="BF514" i="18" s="1"/>
  <c r="BG514" i="18" s="1"/>
  <c r="BH514" i="18" s="1"/>
  <c r="BI514" i="18" s="1"/>
  <c r="BJ514" i="18" s="1"/>
  <c r="H449" i="18"/>
  <c r="BA456" i="18" s="1"/>
  <c r="BA459" i="18" s="1"/>
  <c r="H508" i="18"/>
  <c r="BA515" i="18" s="1"/>
  <c r="H1098" i="18"/>
  <c r="H1807" i="18"/>
  <c r="H3050" i="18"/>
  <c r="H212" i="18"/>
  <c r="BA219" i="18" s="1"/>
  <c r="BB219" i="18" s="1"/>
  <c r="BC219" i="18" s="1"/>
  <c r="BD219" i="18" s="1"/>
  <c r="BE219" i="18" s="1"/>
  <c r="BF219" i="18" s="1"/>
  <c r="BG219" i="18" s="1"/>
  <c r="BH219" i="18" s="1"/>
  <c r="BI219" i="18" s="1"/>
  <c r="BJ219" i="18" s="1"/>
  <c r="H1276" i="18"/>
  <c r="BA1283" i="18" s="1"/>
  <c r="BB1283" i="18" s="1"/>
  <c r="BC1283" i="18" s="1"/>
  <c r="BD1283" i="18" s="1"/>
  <c r="BE1283" i="18" s="1"/>
  <c r="BF1283" i="18" s="1"/>
  <c r="BG1283" i="18" s="1"/>
  <c r="BH1283" i="18" s="1"/>
  <c r="BI1283" i="18" s="1"/>
  <c r="BJ1283" i="18" s="1"/>
  <c r="H1690" i="18"/>
  <c r="H1278" i="18"/>
  <c r="H92" i="18"/>
  <c r="H1576" i="18"/>
  <c r="H3054" i="18"/>
  <c r="H391" i="18"/>
  <c r="H923" i="18"/>
  <c r="BA930" i="18" s="1"/>
  <c r="BB930" i="18" s="1"/>
  <c r="H2760" i="18"/>
  <c r="H921" i="18"/>
  <c r="H1810" i="18"/>
  <c r="BA1817" i="18" s="1"/>
  <c r="BB1817" i="18" s="1"/>
  <c r="H3644" i="18"/>
  <c r="BA3651" i="18" s="1"/>
  <c r="BB3651" i="18" s="1"/>
  <c r="BC3651" i="18" s="1"/>
  <c r="BD3651" i="18" s="1"/>
  <c r="BE3651" i="18" s="1"/>
  <c r="BF3651" i="18" s="1"/>
  <c r="BG3651" i="18" s="1"/>
  <c r="BH3651" i="18" s="1"/>
  <c r="BI3651" i="18" s="1"/>
  <c r="BJ3651" i="18" s="1"/>
  <c r="H922" i="18"/>
  <c r="BA929" i="18" s="1"/>
  <c r="BB929" i="18" s="1"/>
  <c r="BC929" i="18" s="1"/>
  <c r="BD929" i="18" s="1"/>
  <c r="BE929" i="18" s="1"/>
  <c r="BF929" i="18" s="1"/>
  <c r="BG929" i="18" s="1"/>
  <c r="BH929" i="18" s="1"/>
  <c r="BI929" i="18" s="1"/>
  <c r="BJ929" i="18" s="1"/>
  <c r="H2521" i="18"/>
  <c r="BA2528" i="18" s="1"/>
  <c r="BB2528" i="18" s="1"/>
  <c r="BC2528" i="18" s="1"/>
  <c r="BD2528" i="18" s="1"/>
  <c r="BE2528" i="18" s="1"/>
  <c r="BF2528" i="18" s="1"/>
  <c r="BG2528" i="18" s="1"/>
  <c r="BH2528" i="18" s="1"/>
  <c r="BI2528" i="18" s="1"/>
  <c r="BJ2528" i="18" s="1"/>
  <c r="H1454" i="18"/>
  <c r="H2757" i="18"/>
  <c r="BA2764" i="18" s="1"/>
  <c r="BB2764" i="18" s="1"/>
  <c r="H920" i="18"/>
  <c r="H392" i="18"/>
  <c r="H95" i="18"/>
  <c r="BA102" i="18" s="1"/>
  <c r="H1275" i="18"/>
  <c r="H2107" i="18"/>
  <c r="BA2114" i="18" s="1"/>
  <c r="BB2114" i="18" s="1"/>
  <c r="H1338" i="18"/>
  <c r="BA1345" i="18" s="1"/>
  <c r="BB1345" i="18" s="1"/>
  <c r="H3233" i="18"/>
  <c r="H1279" i="18"/>
  <c r="H94" i="18"/>
  <c r="BA101" i="18" s="1"/>
  <c r="BB101" i="18" s="1"/>
  <c r="BC101" i="18" s="1"/>
  <c r="BD101" i="18" s="1"/>
  <c r="BE101" i="18" s="1"/>
  <c r="BF101" i="18" s="1"/>
  <c r="BG101" i="18" s="1"/>
  <c r="BH101" i="18" s="1"/>
  <c r="BI101" i="18" s="1"/>
  <c r="BJ101" i="18" s="1"/>
  <c r="H3055" i="18"/>
  <c r="H1277" i="18"/>
  <c r="BA1284" i="18" s="1"/>
  <c r="H3053" i="18"/>
  <c r="BA3060" i="18" s="1"/>
  <c r="BB3060" i="18" s="1"/>
  <c r="H2459" i="18"/>
  <c r="H97" i="18"/>
  <c r="H96" i="18"/>
  <c r="H1574" i="18"/>
  <c r="BA1581" i="18" s="1"/>
  <c r="BB1581" i="18" s="1"/>
  <c r="BC1581" i="18" s="1"/>
  <c r="BD1581" i="18" s="1"/>
  <c r="BE1581" i="18" s="1"/>
  <c r="BF1581" i="18" s="1"/>
  <c r="BG1581" i="18" s="1"/>
  <c r="BH1581" i="18" s="1"/>
  <c r="BI1581" i="18" s="1"/>
  <c r="BJ1581" i="18" s="1"/>
  <c r="H3527" i="18"/>
  <c r="BA3534" i="18" s="1"/>
  <c r="BB3534" i="18" s="1"/>
  <c r="H1573" i="18"/>
  <c r="BA1580" i="18" s="1"/>
  <c r="BB1580" i="18" s="1"/>
  <c r="H2282" i="18"/>
  <c r="H1458" i="18"/>
  <c r="H2283" i="18"/>
  <c r="BA2290" i="18" s="1"/>
  <c r="BB2290" i="18" s="1"/>
  <c r="BC2290" i="18" s="1"/>
  <c r="BD2290" i="18" s="1"/>
  <c r="BE2290" i="18" s="1"/>
  <c r="BF2290" i="18" s="1"/>
  <c r="BG2290" i="18" s="1"/>
  <c r="BH2290" i="18" s="1"/>
  <c r="BI2290" i="18" s="1"/>
  <c r="BJ2290" i="18" s="1"/>
  <c r="H387" i="18"/>
  <c r="H3350" i="18"/>
  <c r="BA3357" i="18" s="1"/>
  <c r="BB3357" i="18" s="1"/>
  <c r="H1809" i="18"/>
  <c r="BA1816" i="18" s="1"/>
  <c r="BB1816" i="18" s="1"/>
  <c r="BC1816" i="18" s="1"/>
  <c r="BD1816" i="18" s="1"/>
  <c r="BE1816" i="18" s="1"/>
  <c r="BF1816" i="18" s="1"/>
  <c r="BG1816" i="18" s="1"/>
  <c r="BH1816" i="18" s="1"/>
  <c r="BI1816" i="18" s="1"/>
  <c r="BJ1816" i="18" s="1"/>
  <c r="H155" i="18"/>
  <c r="H151" i="18"/>
  <c r="H3348" i="18"/>
  <c r="H3352" i="18"/>
  <c r="H3234" i="18"/>
  <c r="H1812" i="18"/>
  <c r="H2520" i="18"/>
  <c r="H804" i="18"/>
  <c r="BA811" i="18" s="1"/>
  <c r="BB811" i="18" s="1"/>
  <c r="BC811" i="18" s="1"/>
  <c r="BD811" i="18" s="1"/>
  <c r="BE811" i="18" s="1"/>
  <c r="BF811" i="18" s="1"/>
  <c r="BG811" i="18" s="1"/>
  <c r="BH811" i="18" s="1"/>
  <c r="BI811" i="18" s="1"/>
  <c r="BJ811" i="18" s="1"/>
  <c r="H3231" i="18"/>
  <c r="BA3238" i="18" s="1"/>
  <c r="BB3238" i="18" s="1"/>
  <c r="BC3238" i="18" s="1"/>
  <c r="BD3238" i="18" s="1"/>
  <c r="BE3238" i="18" s="1"/>
  <c r="BF3238" i="18" s="1"/>
  <c r="BG3238" i="18" s="1"/>
  <c r="BH3238" i="18" s="1"/>
  <c r="BI3238" i="18" s="1"/>
  <c r="BJ3238" i="18" s="1"/>
  <c r="H2523" i="18"/>
  <c r="H802" i="18"/>
  <c r="H3351" i="18"/>
  <c r="H3289" i="18"/>
  <c r="H3229" i="18"/>
  <c r="H1571" i="18"/>
  <c r="H1811" i="18"/>
  <c r="H2756" i="18"/>
  <c r="H2759" i="18"/>
  <c r="H3290" i="18"/>
  <c r="BA3297" i="18" s="1"/>
  <c r="BB3297" i="18" s="1"/>
  <c r="BC3297" i="18" s="1"/>
  <c r="BD3297" i="18" s="1"/>
  <c r="BE3297" i="18" s="1"/>
  <c r="BF3297" i="18" s="1"/>
  <c r="BG3297" i="18" s="1"/>
  <c r="BH3297" i="18" s="1"/>
  <c r="BI3297" i="18" s="1"/>
  <c r="BJ3297" i="18" s="1"/>
  <c r="H805" i="18"/>
  <c r="BA812" i="18" s="1"/>
  <c r="BB812" i="18" s="1"/>
  <c r="H3232" i="18"/>
  <c r="BA3239" i="18" s="1"/>
  <c r="BB3239" i="18" s="1"/>
  <c r="H2522" i="18"/>
  <c r="BA2529" i="18" s="1"/>
  <c r="BB2529" i="18" s="1"/>
  <c r="H3349" i="18"/>
  <c r="BA3356" i="18" s="1"/>
  <c r="BB3356" i="18" s="1"/>
  <c r="BC3356" i="18" s="1"/>
  <c r="BD3356" i="18" s="1"/>
  <c r="BE3356" i="18" s="1"/>
  <c r="BF3356" i="18" s="1"/>
  <c r="BG3356" i="18" s="1"/>
  <c r="BH3356" i="18" s="1"/>
  <c r="BI3356" i="18" s="1"/>
  <c r="BJ3356" i="18" s="1"/>
  <c r="H2524" i="18"/>
  <c r="H564" i="18"/>
  <c r="H565" i="18"/>
  <c r="H2402" i="18"/>
  <c r="BA2409" i="18" s="1"/>
  <c r="BB2409" i="18" s="1"/>
  <c r="H2463" i="18"/>
  <c r="H3288" i="18"/>
  <c r="H1635" i="18"/>
  <c r="H1631" i="18"/>
  <c r="H1634" i="18"/>
  <c r="H1513" i="18"/>
  <c r="H1517" i="18"/>
  <c r="H3291" i="18"/>
  <c r="BA3298" i="18" s="1"/>
  <c r="H153" i="18"/>
  <c r="BA160" i="18" s="1"/>
  <c r="BB160" i="18" s="1"/>
  <c r="BC160" i="18" s="1"/>
  <c r="BD160" i="18" s="1"/>
  <c r="BE160" i="18" s="1"/>
  <c r="BF160" i="18" s="1"/>
  <c r="BG160" i="18" s="1"/>
  <c r="BH160" i="18" s="1"/>
  <c r="BI160" i="18" s="1"/>
  <c r="BJ160" i="18" s="1"/>
  <c r="H2458" i="18"/>
  <c r="H2460" i="18"/>
  <c r="BA2467" i="18" s="1"/>
  <c r="BB2467" i="18" s="1"/>
  <c r="BC2467" i="18" s="1"/>
  <c r="BD2467" i="18" s="1"/>
  <c r="BE2467" i="18" s="1"/>
  <c r="BF2467" i="18" s="1"/>
  <c r="BG2467" i="18" s="1"/>
  <c r="BH2467" i="18" s="1"/>
  <c r="BI2467" i="18" s="1"/>
  <c r="BJ2467" i="18" s="1"/>
  <c r="H152" i="18"/>
  <c r="H3292" i="18"/>
  <c r="H1575" i="18"/>
  <c r="H807" i="18"/>
  <c r="H806" i="18"/>
  <c r="H1514" i="18"/>
  <c r="BA1521" i="18" s="1"/>
  <c r="BB1521" i="18" s="1"/>
  <c r="BC1521" i="18" s="1"/>
  <c r="BD1521" i="18" s="1"/>
  <c r="BE1521" i="18" s="1"/>
  <c r="BF1521" i="18" s="1"/>
  <c r="BG1521" i="18" s="1"/>
  <c r="BH1521" i="18" s="1"/>
  <c r="BI1521" i="18" s="1"/>
  <c r="BJ1521" i="18" s="1"/>
  <c r="H154" i="18"/>
  <c r="BA161" i="18" s="1"/>
  <c r="BB161" i="18" s="1"/>
  <c r="H2462" i="18"/>
  <c r="H388" i="18"/>
  <c r="H1512" i="18"/>
  <c r="H389" i="18"/>
  <c r="BA396" i="18" s="1"/>
  <c r="BB396" i="18" s="1"/>
  <c r="BC396" i="18" s="1"/>
  <c r="BD396" i="18" s="1"/>
  <c r="BE396" i="18" s="1"/>
  <c r="BF396" i="18" s="1"/>
  <c r="BG396" i="18" s="1"/>
  <c r="BH396" i="18" s="1"/>
  <c r="BI396" i="18" s="1"/>
  <c r="BJ396" i="18" s="1"/>
  <c r="H2046" i="18"/>
  <c r="H2049" i="18"/>
  <c r="H2696" i="18"/>
  <c r="H2700" i="18"/>
  <c r="H2701" i="18"/>
  <c r="H2697" i="18"/>
  <c r="H979" i="18"/>
  <c r="H984" i="18"/>
  <c r="H980" i="18"/>
  <c r="H983" i="18"/>
  <c r="H1751" i="18"/>
  <c r="BA1758" i="18" s="1"/>
  <c r="H1753" i="18"/>
  <c r="H1750" i="18"/>
  <c r="BA1757" i="18" s="1"/>
  <c r="BB1757" i="18" s="1"/>
  <c r="BC1757" i="18" s="1"/>
  <c r="BD1757" i="18" s="1"/>
  <c r="BE1757" i="18" s="1"/>
  <c r="BF1757" i="18" s="1"/>
  <c r="BG1757" i="18" s="1"/>
  <c r="BH1757" i="18" s="1"/>
  <c r="BI1757" i="18" s="1"/>
  <c r="BJ1757" i="18" s="1"/>
  <c r="H1752" i="18"/>
  <c r="H1749" i="18"/>
  <c r="H1748" i="18"/>
  <c r="H3583" i="18"/>
  <c r="H3587" i="18"/>
  <c r="H3584" i="18"/>
  <c r="H328" i="18"/>
  <c r="H332" i="18"/>
  <c r="H333" i="18"/>
  <c r="H329" i="18"/>
  <c r="H743" i="18"/>
  <c r="H748" i="18"/>
  <c r="H744" i="18"/>
  <c r="H747" i="18"/>
  <c r="H2993" i="18"/>
  <c r="BA3000" i="18" s="1"/>
  <c r="BB3000" i="18" s="1"/>
  <c r="BC3000" i="18" s="1"/>
  <c r="BD3000" i="18" s="1"/>
  <c r="BE3000" i="18" s="1"/>
  <c r="BF3000" i="18" s="1"/>
  <c r="BG3000" i="18" s="1"/>
  <c r="BH3000" i="18" s="1"/>
  <c r="BI3000" i="18" s="1"/>
  <c r="BJ3000" i="18" s="1"/>
  <c r="H2992" i="18"/>
  <c r="H2991" i="18"/>
  <c r="H2995" i="18"/>
  <c r="H2996" i="18"/>
  <c r="H1159" i="18"/>
  <c r="BA1166" i="18" s="1"/>
  <c r="H1158" i="18"/>
  <c r="BA1165" i="18" s="1"/>
  <c r="BB1165" i="18" s="1"/>
  <c r="BC1165" i="18" s="1"/>
  <c r="BD1165" i="18" s="1"/>
  <c r="BE1165" i="18" s="1"/>
  <c r="BF1165" i="18" s="1"/>
  <c r="BG1165" i="18" s="1"/>
  <c r="BH1165" i="18" s="1"/>
  <c r="BI1165" i="18" s="1"/>
  <c r="BJ1165" i="18" s="1"/>
  <c r="H1161" i="18"/>
  <c r="H1160" i="18"/>
  <c r="H1156" i="18"/>
  <c r="H1157" i="18"/>
  <c r="H330" i="18"/>
  <c r="BA337" i="18" s="1"/>
  <c r="BB337" i="18" s="1"/>
  <c r="BC337" i="18" s="1"/>
  <c r="BD337" i="18" s="1"/>
  <c r="BE337" i="18" s="1"/>
  <c r="BF337" i="18" s="1"/>
  <c r="BG337" i="18" s="1"/>
  <c r="BH337" i="18" s="1"/>
  <c r="BI337" i="18" s="1"/>
  <c r="BJ337" i="18" s="1"/>
  <c r="H2698" i="18"/>
  <c r="BA2705" i="18" s="1"/>
  <c r="BB2705" i="18" s="1"/>
  <c r="BC2705" i="18" s="1"/>
  <c r="BD2705" i="18" s="1"/>
  <c r="BE2705" i="18" s="1"/>
  <c r="BF2705" i="18" s="1"/>
  <c r="BG2705" i="18" s="1"/>
  <c r="BH2705" i="18" s="1"/>
  <c r="BI2705" i="18" s="1"/>
  <c r="BJ2705" i="18" s="1"/>
  <c r="H3585" i="18"/>
  <c r="BA3592" i="18" s="1"/>
  <c r="BB3592" i="18" s="1"/>
  <c r="BC3592" i="18" s="1"/>
  <c r="BD3592" i="18" s="1"/>
  <c r="BE3592" i="18" s="1"/>
  <c r="BF3592" i="18" s="1"/>
  <c r="BG3592" i="18" s="1"/>
  <c r="BH3592" i="18" s="1"/>
  <c r="BI3592" i="18" s="1"/>
  <c r="BJ3592" i="18" s="1"/>
  <c r="H2281" i="18"/>
  <c r="H2284" i="18"/>
  <c r="BA2291" i="18" s="1"/>
  <c r="BB2291" i="18" s="1"/>
  <c r="H2400" i="18"/>
  <c r="H2403" i="18"/>
  <c r="H2404" i="18"/>
  <c r="H2399" i="18"/>
  <c r="H3113" i="18"/>
  <c r="BA3120" i="18" s="1"/>
  <c r="BB3120" i="18" s="1"/>
  <c r="BC3120" i="18" s="1"/>
  <c r="BD3120" i="18" s="1"/>
  <c r="BE3120" i="18" s="1"/>
  <c r="BF3120" i="18" s="1"/>
  <c r="BG3120" i="18" s="1"/>
  <c r="BH3120" i="18" s="1"/>
  <c r="BI3120" i="18" s="1"/>
  <c r="BJ3120" i="18" s="1"/>
  <c r="H3111" i="18"/>
  <c r="H3114" i="18"/>
  <c r="BA3121" i="18" s="1"/>
  <c r="H3112" i="18"/>
  <c r="H3115" i="18"/>
  <c r="H3116" i="18"/>
  <c r="H2342" i="18"/>
  <c r="BA2349" i="18" s="1"/>
  <c r="BB2349" i="18" s="1"/>
  <c r="BC2349" i="18" s="1"/>
  <c r="BD2349" i="18" s="1"/>
  <c r="BE2349" i="18" s="1"/>
  <c r="BF2349" i="18" s="1"/>
  <c r="BG2349" i="18" s="1"/>
  <c r="BH2349" i="18" s="1"/>
  <c r="BI2349" i="18" s="1"/>
  <c r="BJ2349" i="18" s="1"/>
  <c r="H2343" i="18"/>
  <c r="BA2350" i="18" s="1"/>
  <c r="H2341" i="18"/>
  <c r="H2340" i="18"/>
  <c r="H2345" i="18"/>
  <c r="H2344" i="18"/>
  <c r="H272" i="18"/>
  <c r="BA279" i="18" s="1"/>
  <c r="H273" i="18"/>
  <c r="H269" i="18"/>
  <c r="H274" i="18"/>
  <c r="H271" i="18"/>
  <c r="BA278" i="18" s="1"/>
  <c r="BB278" i="18" s="1"/>
  <c r="BC278" i="18" s="1"/>
  <c r="BD278" i="18" s="1"/>
  <c r="BE278" i="18" s="1"/>
  <c r="BF278" i="18" s="1"/>
  <c r="BG278" i="18" s="1"/>
  <c r="BH278" i="18" s="1"/>
  <c r="BI278" i="18" s="1"/>
  <c r="BJ278" i="18" s="1"/>
  <c r="H270" i="18"/>
  <c r="H2639" i="18"/>
  <c r="BA2646" i="18" s="1"/>
  <c r="BB2646" i="18" s="1"/>
  <c r="BC2646" i="18" s="1"/>
  <c r="BD2646" i="18" s="1"/>
  <c r="BE2646" i="18" s="1"/>
  <c r="BF2646" i="18" s="1"/>
  <c r="BG2646" i="18" s="1"/>
  <c r="BH2646" i="18" s="1"/>
  <c r="BI2646" i="18" s="1"/>
  <c r="BJ2646" i="18" s="1"/>
  <c r="H2642" i="18"/>
  <c r="H2638" i="18"/>
  <c r="H2641" i="18"/>
  <c r="H2637" i="18"/>
  <c r="H2699" i="18"/>
  <c r="BA2706" i="18" s="1"/>
  <c r="BB2706" i="18" s="1"/>
  <c r="H982" i="18"/>
  <c r="BA989" i="18" s="1"/>
  <c r="BB989" i="18" s="1"/>
  <c r="H3409" i="18"/>
  <c r="BA3416" i="18" s="1"/>
  <c r="H3408" i="18"/>
  <c r="BA3415" i="18" s="1"/>
  <c r="BB3415" i="18" s="1"/>
  <c r="BC3415" i="18" s="1"/>
  <c r="BD3415" i="18" s="1"/>
  <c r="BE3415" i="18" s="1"/>
  <c r="BF3415" i="18" s="1"/>
  <c r="BG3415" i="18" s="1"/>
  <c r="BH3415" i="18" s="1"/>
  <c r="BI3415" i="18" s="1"/>
  <c r="BJ3415" i="18" s="1"/>
  <c r="H3406" i="18"/>
  <c r="H3410" i="18"/>
  <c r="H3407" i="18"/>
  <c r="H3411" i="18"/>
  <c r="H3525" i="18"/>
  <c r="H3528" i="18"/>
  <c r="H3529" i="18"/>
  <c r="H3524" i="18"/>
  <c r="H1456" i="18"/>
  <c r="BA1463" i="18" s="1"/>
  <c r="BB1463" i="18" s="1"/>
  <c r="BC1463" i="18" s="1"/>
  <c r="H1453" i="18"/>
  <c r="H2104" i="18"/>
  <c r="H2109" i="18"/>
  <c r="H2108" i="18"/>
  <c r="H2105" i="18"/>
  <c r="H1335" i="18"/>
  <c r="H1336" i="18"/>
  <c r="H1339" i="18"/>
  <c r="H1340" i="18"/>
  <c r="BC397" i="18"/>
  <c r="H746" i="18"/>
  <c r="BA753" i="18" s="1"/>
  <c r="BB753" i="18" s="1"/>
  <c r="H981" i="18"/>
  <c r="BA988" i="18" s="1"/>
  <c r="BB988" i="18" s="1"/>
  <c r="BC988" i="18" s="1"/>
  <c r="BD988" i="18" s="1"/>
  <c r="BE988" i="18" s="1"/>
  <c r="BF988" i="18" s="1"/>
  <c r="BG988" i="18" s="1"/>
  <c r="BH988" i="18" s="1"/>
  <c r="BI988" i="18" s="1"/>
  <c r="BJ988" i="18" s="1"/>
  <c r="H3588" i="18"/>
  <c r="H1457" i="18"/>
  <c r="H2285" i="18"/>
  <c r="H447" i="18"/>
  <c r="H450" i="18"/>
  <c r="H446" i="18"/>
  <c r="H451" i="18"/>
  <c r="H3170" i="18"/>
  <c r="H3171" i="18"/>
  <c r="H3175" i="18"/>
  <c r="H3174" i="18"/>
  <c r="H3646" i="18"/>
  <c r="H3643" i="18"/>
  <c r="H3647" i="18"/>
  <c r="H3642" i="18"/>
  <c r="H211" i="18"/>
  <c r="H210" i="18"/>
  <c r="H214" i="18"/>
  <c r="H215" i="18"/>
  <c r="H2817" i="18"/>
  <c r="BA2824" i="18" s="1"/>
  <c r="H2816" i="18"/>
  <c r="BA2823" i="18" s="1"/>
  <c r="BB2823" i="18" s="1"/>
  <c r="BC2823" i="18" s="1"/>
  <c r="BD2823" i="18" s="1"/>
  <c r="BE2823" i="18" s="1"/>
  <c r="BF2823" i="18" s="1"/>
  <c r="BG2823" i="18" s="1"/>
  <c r="BH2823" i="18" s="1"/>
  <c r="BI2823" i="18" s="1"/>
  <c r="BJ2823" i="18" s="1"/>
  <c r="H2815" i="18"/>
  <c r="H2818" i="18"/>
  <c r="H2814" i="18"/>
  <c r="H2819" i="18"/>
  <c r="H1693" i="18"/>
  <c r="H1694" i="18"/>
  <c r="H1689" i="18"/>
  <c r="H864" i="18"/>
  <c r="BA871" i="18" s="1"/>
  <c r="H863" i="18"/>
  <c r="BA870" i="18" s="1"/>
  <c r="BB870" i="18" s="1"/>
  <c r="BC870" i="18" s="1"/>
  <c r="BD870" i="18" s="1"/>
  <c r="BE870" i="18" s="1"/>
  <c r="BF870" i="18" s="1"/>
  <c r="BG870" i="18" s="1"/>
  <c r="BH870" i="18" s="1"/>
  <c r="BI870" i="18" s="1"/>
  <c r="BJ870" i="18" s="1"/>
  <c r="H866" i="18"/>
  <c r="H862" i="18"/>
  <c r="H865" i="18"/>
  <c r="H861" i="18"/>
  <c r="H2580" i="18"/>
  <c r="BA2587" i="18" s="1"/>
  <c r="BB2587" i="18" s="1"/>
  <c r="BC2587" i="18" s="1"/>
  <c r="BD2587" i="18" s="1"/>
  <c r="BE2587" i="18" s="1"/>
  <c r="BF2587" i="18" s="1"/>
  <c r="BG2587" i="18" s="1"/>
  <c r="BH2587" i="18" s="1"/>
  <c r="BI2587" i="18" s="1"/>
  <c r="BJ2587" i="18" s="1"/>
  <c r="H2581" i="18"/>
  <c r="BA2588" i="18" s="1"/>
  <c r="H2583" i="18"/>
  <c r="H2578" i="18"/>
  <c r="H2582" i="18"/>
  <c r="H2579" i="18"/>
  <c r="H1988" i="18"/>
  <c r="BA1995" i="18" s="1"/>
  <c r="BB1995" i="18" s="1"/>
  <c r="BC1995" i="18" s="1"/>
  <c r="BD1995" i="18" s="1"/>
  <c r="BE1995" i="18" s="1"/>
  <c r="BF1995" i="18" s="1"/>
  <c r="BG1995" i="18" s="1"/>
  <c r="BH1995" i="18" s="1"/>
  <c r="BI1995" i="18" s="1"/>
  <c r="BJ1995" i="18" s="1"/>
  <c r="H1989" i="18"/>
  <c r="BA1996" i="18" s="1"/>
  <c r="H1986" i="18"/>
  <c r="H1990" i="18"/>
  <c r="H1987" i="18"/>
  <c r="H1991" i="18"/>
  <c r="H1040" i="18"/>
  <c r="BA1047" i="18" s="1"/>
  <c r="BB1047" i="18" s="1"/>
  <c r="BC1047" i="18" s="1"/>
  <c r="BD1047" i="18" s="1"/>
  <c r="BE1047" i="18" s="1"/>
  <c r="BF1047" i="18" s="1"/>
  <c r="BG1047" i="18" s="1"/>
  <c r="BH1047" i="18" s="1"/>
  <c r="BI1047" i="18" s="1"/>
  <c r="BJ1047" i="18" s="1"/>
  <c r="H1041" i="18"/>
  <c r="BA1048" i="18" s="1"/>
  <c r="H1038" i="18"/>
  <c r="H1043" i="18"/>
  <c r="H1039" i="18"/>
  <c r="H1042" i="18"/>
  <c r="BB515" i="18"/>
  <c r="BB3652" i="18"/>
  <c r="H685" i="18"/>
  <c r="BA692" i="18" s="1"/>
  <c r="H684" i="18"/>
  <c r="BA691" i="18" s="1"/>
  <c r="BB691" i="18" s="1"/>
  <c r="BC691" i="18" s="1"/>
  <c r="BD691" i="18" s="1"/>
  <c r="BE691" i="18" s="1"/>
  <c r="BF691" i="18" s="1"/>
  <c r="BG691" i="18" s="1"/>
  <c r="BH691" i="18" s="1"/>
  <c r="BI691" i="18" s="1"/>
  <c r="BJ691" i="18" s="1"/>
  <c r="H682" i="18"/>
  <c r="H687" i="18"/>
  <c r="H683" i="18"/>
  <c r="H686" i="18"/>
  <c r="BB338" i="18"/>
  <c r="BB3593" i="18"/>
  <c r="BB1699" i="18"/>
  <c r="H1396" i="18"/>
  <c r="BA1403" i="18" s="1"/>
  <c r="BB1403" i="18" s="1"/>
  <c r="BC1403" i="18" s="1"/>
  <c r="BD1403" i="18" s="1"/>
  <c r="BE1403" i="18" s="1"/>
  <c r="BF1403" i="18" s="1"/>
  <c r="BG1403" i="18" s="1"/>
  <c r="BH1403" i="18" s="1"/>
  <c r="BI1403" i="18" s="1"/>
  <c r="BJ1403" i="18" s="1"/>
  <c r="H1397" i="18"/>
  <c r="BA1404" i="18" s="1"/>
  <c r="H1395" i="18"/>
  <c r="H1399" i="18"/>
  <c r="H1394" i="18"/>
  <c r="H1398" i="18"/>
  <c r="H1930" i="18"/>
  <c r="BA1937" i="18" s="1"/>
  <c r="H1929" i="18"/>
  <c r="BA1936" i="18" s="1"/>
  <c r="BB1936" i="18" s="1"/>
  <c r="BC1936" i="18" s="1"/>
  <c r="BD1936" i="18" s="1"/>
  <c r="BE1936" i="18" s="1"/>
  <c r="BF1936" i="18" s="1"/>
  <c r="BG1936" i="18" s="1"/>
  <c r="BH1936" i="18" s="1"/>
  <c r="BI1936" i="18" s="1"/>
  <c r="BJ1936" i="18" s="1"/>
  <c r="H1932" i="18"/>
  <c r="H1927" i="18"/>
  <c r="H1931" i="18"/>
  <c r="H1928" i="18"/>
  <c r="BB2647" i="18"/>
  <c r="BD2765" i="18"/>
  <c r="BB3001" i="18"/>
  <c r="BB2468" i="18"/>
  <c r="H2876" i="18"/>
  <c r="BA2883" i="18" s="1"/>
  <c r="H2875" i="18"/>
  <c r="BA2882" i="18" s="1"/>
  <c r="BB2882" i="18" s="1"/>
  <c r="BC2882" i="18" s="1"/>
  <c r="BD2882" i="18" s="1"/>
  <c r="BE2882" i="18" s="1"/>
  <c r="BF2882" i="18" s="1"/>
  <c r="BG2882" i="18" s="1"/>
  <c r="BH2882" i="18" s="1"/>
  <c r="BI2882" i="18" s="1"/>
  <c r="BJ2882" i="18" s="1"/>
  <c r="H2878" i="18"/>
  <c r="H2873" i="18"/>
  <c r="H2877" i="18"/>
  <c r="H2874" i="18"/>
  <c r="BB1640" i="18"/>
  <c r="BB220" i="18"/>
  <c r="H2165" i="18"/>
  <c r="BA2172" i="18" s="1"/>
  <c r="BB2172" i="18" s="1"/>
  <c r="BC2172" i="18" s="1"/>
  <c r="BD2172" i="18" s="1"/>
  <c r="BE2172" i="18" s="1"/>
  <c r="BF2172" i="18" s="1"/>
  <c r="BG2172" i="18" s="1"/>
  <c r="BH2172" i="18" s="1"/>
  <c r="BI2172" i="18" s="1"/>
  <c r="BJ2172" i="18" s="1"/>
  <c r="H2166" i="18"/>
  <c r="BA2173" i="18" s="1"/>
  <c r="H2164" i="18"/>
  <c r="H2168" i="18"/>
  <c r="H2163" i="18"/>
  <c r="H2167" i="18"/>
  <c r="H1218" i="18"/>
  <c r="BA1225" i="18" s="1"/>
  <c r="H1217" i="18"/>
  <c r="BA1224" i="18" s="1"/>
  <c r="BB1224" i="18" s="1"/>
  <c r="BC1224" i="18" s="1"/>
  <c r="BD1224" i="18" s="1"/>
  <c r="BE1224" i="18" s="1"/>
  <c r="BF1224" i="18" s="1"/>
  <c r="BG1224" i="18" s="1"/>
  <c r="BH1224" i="18" s="1"/>
  <c r="BI1224" i="18" s="1"/>
  <c r="BJ1224" i="18" s="1"/>
  <c r="H1216" i="18"/>
  <c r="H1220" i="18"/>
  <c r="H1215" i="18"/>
  <c r="H1219" i="18"/>
  <c r="H1869" i="18"/>
  <c r="BA1876" i="18" s="1"/>
  <c r="H1868" i="18"/>
  <c r="BA1875" i="18" s="1"/>
  <c r="BB1875" i="18" s="1"/>
  <c r="BC1875" i="18" s="1"/>
  <c r="BD1875" i="18" s="1"/>
  <c r="BE1875" i="18" s="1"/>
  <c r="BF1875" i="18" s="1"/>
  <c r="BG1875" i="18" s="1"/>
  <c r="BH1875" i="18" s="1"/>
  <c r="BI1875" i="18" s="1"/>
  <c r="BJ1875" i="18" s="1"/>
  <c r="H1866" i="18"/>
  <c r="H1871" i="18"/>
  <c r="H1867" i="18"/>
  <c r="H1870" i="18"/>
  <c r="BB633" i="18"/>
  <c r="BA636" i="18"/>
  <c r="BA1287" i="18" l="1"/>
  <c r="BB2232" i="18"/>
  <c r="BB2235" i="18" s="1"/>
  <c r="BA3183" i="18"/>
  <c r="BA3478" i="18"/>
  <c r="BA1643" i="18"/>
  <c r="BA1702" i="18"/>
  <c r="BB456" i="18"/>
  <c r="BC456" i="18" s="1"/>
  <c r="BB2055" i="18"/>
  <c r="BC2055" i="18" s="1"/>
  <c r="BA577" i="18"/>
  <c r="BA2945" i="18"/>
  <c r="BA3537" i="18"/>
  <c r="BA3063" i="18"/>
  <c r="BA2768" i="18"/>
  <c r="BB1107" i="18"/>
  <c r="BC1107" i="18" s="1"/>
  <c r="BA518" i="18"/>
  <c r="BA1525" i="18"/>
  <c r="BA3360" i="18"/>
  <c r="BA223" i="18"/>
  <c r="BA2532" i="18"/>
  <c r="BB1284" i="18"/>
  <c r="BC1284" i="18" s="1"/>
  <c r="BA3301" i="18"/>
  <c r="BA1348" i="18"/>
  <c r="BA3655" i="18"/>
  <c r="BA1466" i="18"/>
  <c r="BB1584" i="18"/>
  <c r="BA1820" i="18"/>
  <c r="BA756" i="18"/>
  <c r="BA933" i="18"/>
  <c r="BA3596" i="18"/>
  <c r="BB3298" i="18"/>
  <c r="BC3298" i="18" s="1"/>
  <c r="BC1580" i="18"/>
  <c r="BD1580" i="18" s="1"/>
  <c r="BA2117" i="18"/>
  <c r="BB1466" i="18"/>
  <c r="BA815" i="18"/>
  <c r="BA2412" i="18"/>
  <c r="BA2294" i="18"/>
  <c r="BA1584" i="18"/>
  <c r="BB102" i="18"/>
  <c r="BA105" i="18"/>
  <c r="BA3242" i="18"/>
  <c r="BA341" i="18"/>
  <c r="BA400" i="18"/>
  <c r="BA164" i="18"/>
  <c r="BB400" i="18"/>
  <c r="BA2471" i="18"/>
  <c r="BA992" i="18"/>
  <c r="BB2824" i="18"/>
  <c r="BA2827" i="18"/>
  <c r="BB279" i="18"/>
  <c r="BA282" i="18"/>
  <c r="BB3121" i="18"/>
  <c r="BA3124" i="18"/>
  <c r="BA2650" i="18"/>
  <c r="BC3357" i="18"/>
  <c r="BB3360" i="18"/>
  <c r="BB1166" i="18"/>
  <c r="BA1169" i="18"/>
  <c r="BD397" i="18"/>
  <c r="BC400" i="18"/>
  <c r="BC2764" i="18"/>
  <c r="BB2768" i="18"/>
  <c r="BA3004" i="18"/>
  <c r="BA2709" i="18"/>
  <c r="BB871" i="18"/>
  <c r="BA874" i="18"/>
  <c r="BB3416" i="18"/>
  <c r="BA3419" i="18"/>
  <c r="BB2350" i="18"/>
  <c r="BA2353" i="18"/>
  <c r="BB1758" i="18"/>
  <c r="BA1761" i="18"/>
  <c r="BB636" i="18"/>
  <c r="BC633" i="18"/>
  <c r="BB2058" i="18"/>
  <c r="BC2409" i="18"/>
  <c r="BB2412" i="18"/>
  <c r="BB2588" i="18"/>
  <c r="BA2591" i="18"/>
  <c r="BC3239" i="18"/>
  <c r="BB3242" i="18"/>
  <c r="BC161" i="18"/>
  <c r="BB164" i="18"/>
  <c r="BC1817" i="18"/>
  <c r="BB1820" i="18"/>
  <c r="BB992" i="18"/>
  <c r="BC989" i="18"/>
  <c r="BC753" i="18"/>
  <c r="BB756" i="18"/>
  <c r="BB577" i="18"/>
  <c r="BC574" i="18"/>
  <c r="BA1228" i="18"/>
  <c r="BB1225" i="18"/>
  <c r="BC220" i="18"/>
  <c r="BB223" i="18"/>
  <c r="BC3475" i="18"/>
  <c r="BB3478" i="18"/>
  <c r="BD1463" i="18"/>
  <c r="BC1466" i="18"/>
  <c r="BB3596" i="18"/>
  <c r="BC3593" i="18"/>
  <c r="BC812" i="18"/>
  <c r="BB815" i="18"/>
  <c r="BB692" i="18"/>
  <c r="BA695" i="18"/>
  <c r="BC3180" i="18"/>
  <c r="BB3183" i="18"/>
  <c r="BB1996" i="18"/>
  <c r="BA1999" i="18"/>
  <c r="BB1876" i="18"/>
  <c r="BA1879" i="18"/>
  <c r="BC1699" i="18"/>
  <c r="BB1702" i="18"/>
  <c r="BB2294" i="18"/>
  <c r="BC2291" i="18"/>
  <c r="BB1048" i="18"/>
  <c r="BA1051" i="18"/>
  <c r="BC2529" i="18"/>
  <c r="BB2532" i="18"/>
  <c r="BB1643" i="18"/>
  <c r="BC1640" i="18"/>
  <c r="BB2883" i="18"/>
  <c r="BA2886" i="18"/>
  <c r="BC3001" i="18"/>
  <c r="BB3004" i="18"/>
  <c r="BB933" i="18"/>
  <c r="BC930" i="18"/>
  <c r="BB1937" i="18"/>
  <c r="BA1940" i="18"/>
  <c r="BC1345" i="18"/>
  <c r="BB1348" i="18"/>
  <c r="BC338" i="18"/>
  <c r="BB341" i="18"/>
  <c r="BC3652" i="18"/>
  <c r="BB3655" i="18"/>
  <c r="BC3060" i="18"/>
  <c r="BB3063" i="18"/>
  <c r="BB2173" i="18"/>
  <c r="BA2176" i="18"/>
  <c r="BC2468" i="18"/>
  <c r="BB2471" i="18"/>
  <c r="BB2945" i="18"/>
  <c r="BC2942" i="18"/>
  <c r="BE2765" i="18"/>
  <c r="BC2647" i="18"/>
  <c r="BB2650" i="18"/>
  <c r="BC2114" i="18"/>
  <c r="BB2117" i="18"/>
  <c r="BB1404" i="18"/>
  <c r="BA1407" i="18"/>
  <c r="BC2706" i="18"/>
  <c r="BB2709" i="18"/>
  <c r="BC2232" i="18"/>
  <c r="BC515" i="18"/>
  <c r="BB518" i="18"/>
  <c r="BC1522" i="18"/>
  <c r="BB1525" i="18"/>
  <c r="BC3534" i="18"/>
  <c r="BB3537" i="18"/>
  <c r="BB1110" i="18" l="1"/>
  <c r="BB459" i="18"/>
  <c r="BC1584" i="18"/>
  <c r="BB1287" i="18"/>
  <c r="BB3301" i="18"/>
  <c r="BC102" i="18"/>
  <c r="BB105" i="18"/>
  <c r="BC1758" i="18"/>
  <c r="BB1761" i="18"/>
  <c r="BD1107" i="18"/>
  <c r="BC1110" i="18"/>
  <c r="BC3416" i="18"/>
  <c r="BB3419" i="18"/>
  <c r="BC1166" i="18"/>
  <c r="BB1169" i="18"/>
  <c r="BD3357" i="18"/>
  <c r="BC3360" i="18"/>
  <c r="BB3124" i="18"/>
  <c r="BC3121" i="18"/>
  <c r="BB2353" i="18"/>
  <c r="BC2350" i="18"/>
  <c r="BC871" i="18"/>
  <c r="BB874" i="18"/>
  <c r="BD2764" i="18"/>
  <c r="BC2768" i="18"/>
  <c r="BE397" i="18"/>
  <c r="BD400" i="18"/>
  <c r="BC279" i="18"/>
  <c r="BB282" i="18"/>
  <c r="BC2824" i="18"/>
  <c r="BB2827" i="18"/>
  <c r="BD3298" i="18"/>
  <c r="BC3301" i="18"/>
  <c r="BD1522" i="18"/>
  <c r="BC1525" i="18"/>
  <c r="BD2232" i="18"/>
  <c r="BC2235" i="18"/>
  <c r="BD2706" i="18"/>
  <c r="BC2709" i="18"/>
  <c r="BC2945" i="18"/>
  <c r="BD2942" i="18"/>
  <c r="BD2468" i="18"/>
  <c r="BC2471" i="18"/>
  <c r="BB2176" i="18"/>
  <c r="BC2173" i="18"/>
  <c r="BD3652" i="18"/>
  <c r="BC3655" i="18"/>
  <c r="BD1345" i="18"/>
  <c r="BC1348" i="18"/>
  <c r="BC1937" i="18"/>
  <c r="BB1940" i="18"/>
  <c r="BD1284" i="18"/>
  <c r="BC1287" i="18"/>
  <c r="BC1643" i="18"/>
  <c r="BD1640" i="18"/>
  <c r="BC1048" i="18"/>
  <c r="BB1051" i="18"/>
  <c r="BD1699" i="18"/>
  <c r="BC1702" i="18"/>
  <c r="BC1876" i="18"/>
  <c r="BB1879" i="18"/>
  <c r="BD3593" i="18"/>
  <c r="BC3596" i="18"/>
  <c r="BD220" i="18"/>
  <c r="BC223" i="18"/>
  <c r="BC1225" i="18"/>
  <c r="BB1228" i="18"/>
  <c r="BC2650" i="18"/>
  <c r="BD2647" i="18"/>
  <c r="BD930" i="18"/>
  <c r="BC933" i="18"/>
  <c r="BC2532" i="18"/>
  <c r="BD2529" i="18"/>
  <c r="BC2294" i="18"/>
  <c r="BD2291" i="18"/>
  <c r="BC692" i="18"/>
  <c r="BB695" i="18"/>
  <c r="BE1463" i="18"/>
  <c r="BD1466" i="18"/>
  <c r="BC2588" i="18"/>
  <c r="BB2591" i="18"/>
  <c r="BD2409" i="18"/>
  <c r="BC2412" i="18"/>
  <c r="BD633" i="18"/>
  <c r="BC636" i="18"/>
  <c r="BD3534" i="18"/>
  <c r="BC3537" i="18"/>
  <c r="BD515" i="18"/>
  <c r="BC518" i="18"/>
  <c r="BD456" i="18"/>
  <c r="BC459" i="18"/>
  <c r="BC1404" i="18"/>
  <c r="BB1407" i="18"/>
  <c r="BD3060" i="18"/>
  <c r="BC3063" i="18"/>
  <c r="BD338" i="18"/>
  <c r="BC341" i="18"/>
  <c r="BD3001" i="18"/>
  <c r="BC3004" i="18"/>
  <c r="BC1996" i="18"/>
  <c r="BB1999" i="18"/>
  <c r="BD3475" i="18"/>
  <c r="BC3478" i="18"/>
  <c r="BC756" i="18"/>
  <c r="BD753" i="18"/>
  <c r="BC1820" i="18"/>
  <c r="BD1817" i="18"/>
  <c r="BD161" i="18"/>
  <c r="BC164" i="18"/>
  <c r="BD3239" i="18"/>
  <c r="BC3242" i="18"/>
  <c r="BD2055" i="18"/>
  <c r="BC2058" i="18"/>
  <c r="BD2114" i="18"/>
  <c r="BC2117" i="18"/>
  <c r="BF2765" i="18"/>
  <c r="BC2883" i="18"/>
  <c r="BB2886" i="18"/>
  <c r="BE1580" i="18"/>
  <c r="BD1584" i="18"/>
  <c r="BD3180" i="18"/>
  <c r="BC3183" i="18"/>
  <c r="BD812" i="18"/>
  <c r="BC815" i="18"/>
  <c r="BC577" i="18"/>
  <c r="BD574" i="18"/>
  <c r="BC992" i="18"/>
  <c r="BD989" i="18"/>
  <c r="BD102" i="18" l="1"/>
  <c r="BC105" i="18"/>
  <c r="BC282" i="18"/>
  <c r="BD279" i="18"/>
  <c r="BE2764" i="18"/>
  <c r="BD2768" i="18"/>
  <c r="BC3124" i="18"/>
  <c r="BD3121" i="18"/>
  <c r="BE3357" i="18"/>
  <c r="BD3360" i="18"/>
  <c r="BE1107" i="18"/>
  <c r="BD1110" i="18"/>
  <c r="BD2824" i="18"/>
  <c r="BC2827" i="18"/>
  <c r="BF397" i="18"/>
  <c r="BE400" i="18"/>
  <c r="BD871" i="18"/>
  <c r="BC874" i="18"/>
  <c r="BC2353" i="18"/>
  <c r="BD2350" i="18"/>
  <c r="BD1166" i="18"/>
  <c r="BC1169" i="18"/>
  <c r="BD3416" i="18"/>
  <c r="BC3419" i="18"/>
  <c r="BD1758" i="18"/>
  <c r="BC1761" i="18"/>
  <c r="BE3001" i="18"/>
  <c r="BD3004" i="18"/>
  <c r="BE338" i="18"/>
  <c r="BD341" i="18"/>
  <c r="BE515" i="18"/>
  <c r="BD518" i="18"/>
  <c r="BE2409" i="18"/>
  <c r="BD2412" i="18"/>
  <c r="BC2176" i="18"/>
  <c r="BD2173" i="18"/>
  <c r="BD2117" i="18"/>
  <c r="BE2114" i="18"/>
  <c r="BE3239" i="18"/>
  <c r="BD3242" i="18"/>
  <c r="BE2529" i="18"/>
  <c r="BD2532" i="18"/>
  <c r="BD1048" i="18"/>
  <c r="BC1051" i="18"/>
  <c r="BE989" i="18"/>
  <c r="BD992" i="18"/>
  <c r="BE3180" i="18"/>
  <c r="BD3183" i="18"/>
  <c r="BF1580" i="18"/>
  <c r="BE1584" i="18"/>
  <c r="BG2765" i="18"/>
  <c r="BE1817" i="18"/>
  <c r="BD1820" i="18"/>
  <c r="BC1999" i="18"/>
  <c r="BD1996" i="18"/>
  <c r="BC1407" i="18"/>
  <c r="BD1404" i="18"/>
  <c r="BE456" i="18"/>
  <c r="BD459" i="18"/>
  <c r="BE3534" i="18"/>
  <c r="BD3537" i="18"/>
  <c r="BF1463" i="18"/>
  <c r="BE1466" i="18"/>
  <c r="BD692" i="18"/>
  <c r="BC695" i="18"/>
  <c r="BE2291" i="18"/>
  <c r="BD2294" i="18"/>
  <c r="BE2647" i="18"/>
  <c r="BD2650" i="18"/>
  <c r="BD1225" i="18"/>
  <c r="BC1228" i="18"/>
  <c r="BE220" i="18"/>
  <c r="BD223" i="18"/>
  <c r="BD1287" i="18"/>
  <c r="BE1284" i="18"/>
  <c r="BD1937" i="18"/>
  <c r="BC1940" i="18"/>
  <c r="BE1345" i="18"/>
  <c r="BD1348" i="18"/>
  <c r="BE574" i="18"/>
  <c r="BD577" i="18"/>
  <c r="BE812" i="18"/>
  <c r="BD815" i="18"/>
  <c r="BD2883" i="18"/>
  <c r="BC2886" i="18"/>
  <c r="BD756" i="18"/>
  <c r="BE753" i="18"/>
  <c r="BE3652" i="18"/>
  <c r="BD3655" i="18"/>
  <c r="BE2942" i="18"/>
  <c r="BD2945" i="18"/>
  <c r="BE161" i="18"/>
  <c r="BD164" i="18"/>
  <c r="BE930" i="18"/>
  <c r="BD933" i="18"/>
  <c r="BD1876" i="18"/>
  <c r="BC1879" i="18"/>
  <c r="BE2232" i="18"/>
  <c r="BD2235" i="18"/>
  <c r="BE3298" i="18"/>
  <c r="BD3301" i="18"/>
  <c r="BE2055" i="18"/>
  <c r="BD2058" i="18"/>
  <c r="BD3478" i="18"/>
  <c r="BE3475" i="18"/>
  <c r="BE3060" i="18"/>
  <c r="BD3063" i="18"/>
  <c r="BE633" i="18"/>
  <c r="BD636" i="18"/>
  <c r="BC2591" i="18"/>
  <c r="BD2588" i="18"/>
  <c r="BE3593" i="18"/>
  <c r="BD3596" i="18"/>
  <c r="BE1699" i="18"/>
  <c r="BD1702" i="18"/>
  <c r="BE1640" i="18"/>
  <c r="BD1643" i="18"/>
  <c r="BE2468" i="18"/>
  <c r="BD2471" i="18"/>
  <c r="BE2706" i="18"/>
  <c r="BD2709" i="18"/>
  <c r="BD1525" i="18"/>
  <c r="BE1522" i="18"/>
  <c r="BE102" i="18" l="1"/>
  <c r="BD105" i="18"/>
  <c r="BD2353" i="18"/>
  <c r="BE2350" i="18"/>
  <c r="BF3357" i="18"/>
  <c r="BE3360" i="18"/>
  <c r="BE3121" i="18"/>
  <c r="BD3124" i="18"/>
  <c r="BF2764" i="18"/>
  <c r="BE2768" i="18"/>
  <c r="BD3419" i="18"/>
  <c r="BE3416" i="18"/>
  <c r="BF400" i="18"/>
  <c r="BG397" i="18"/>
  <c r="BE279" i="18"/>
  <c r="BD282" i="18"/>
  <c r="BE1758" i="18"/>
  <c r="BD1761" i="18"/>
  <c r="BE1166" i="18"/>
  <c r="BD1169" i="18"/>
  <c r="BD874" i="18"/>
  <c r="BE871" i="18"/>
  <c r="BE2824" i="18"/>
  <c r="BD2827" i="18"/>
  <c r="BE1110" i="18"/>
  <c r="BF1107" i="18"/>
  <c r="BE2709" i="18"/>
  <c r="BF2706" i="18"/>
  <c r="BE3596" i="18"/>
  <c r="BF3593" i="18"/>
  <c r="BE3655" i="18"/>
  <c r="BF3652" i="18"/>
  <c r="BF1284" i="18"/>
  <c r="BE1287" i="18"/>
  <c r="BE2294" i="18"/>
  <c r="BF2291" i="18"/>
  <c r="BF1522" i="18"/>
  <c r="BE1525" i="18"/>
  <c r="BE2588" i="18"/>
  <c r="BD2591" i="18"/>
  <c r="BF3475" i="18"/>
  <c r="BE3478" i="18"/>
  <c r="BF2055" i="18"/>
  <c r="BE2058" i="18"/>
  <c r="BE2235" i="18"/>
  <c r="BF2232" i="18"/>
  <c r="BF574" i="18"/>
  <c r="BE577" i="18"/>
  <c r="BF220" i="18"/>
  <c r="BE223" i="18"/>
  <c r="BF989" i="18"/>
  <c r="BE992" i="18"/>
  <c r="BF2529" i="18"/>
  <c r="BE2532" i="18"/>
  <c r="BF2468" i="18"/>
  <c r="BE2471" i="18"/>
  <c r="BF1640" i="18"/>
  <c r="BE1643" i="18"/>
  <c r="BD1879" i="18"/>
  <c r="BE1876" i="18"/>
  <c r="BE933" i="18"/>
  <c r="BF930" i="18"/>
  <c r="BF2942" i="18"/>
  <c r="BE2945" i="18"/>
  <c r="BE3537" i="18"/>
  <c r="BF3534" i="18"/>
  <c r="BF1817" i="18"/>
  <c r="BE1820" i="18"/>
  <c r="BE2173" i="18"/>
  <c r="BD2176" i="18"/>
  <c r="BE2412" i="18"/>
  <c r="BF2409" i="18"/>
  <c r="BE518" i="18"/>
  <c r="BF515" i="18"/>
  <c r="BF3001" i="18"/>
  <c r="BE3004" i="18"/>
  <c r="BE1702" i="18"/>
  <c r="BF1699" i="18"/>
  <c r="BF633" i="18"/>
  <c r="BE636" i="18"/>
  <c r="BE2883" i="18"/>
  <c r="BD2886" i="18"/>
  <c r="BF1345" i="18"/>
  <c r="BE1348" i="18"/>
  <c r="BF456" i="18"/>
  <c r="BE459" i="18"/>
  <c r="BE692" i="18"/>
  <c r="BD695" i="18"/>
  <c r="BG1463" i="18"/>
  <c r="BF1466" i="18"/>
  <c r="BE1404" i="18"/>
  <c r="BD1407" i="18"/>
  <c r="BE1048" i="18"/>
  <c r="BD1051" i="18"/>
  <c r="BE2117" i="18"/>
  <c r="BF2114" i="18"/>
  <c r="BF3060" i="18"/>
  <c r="BE3063" i="18"/>
  <c r="BE3301" i="18"/>
  <c r="BF3298" i="18"/>
  <c r="BF161" i="18"/>
  <c r="BE164" i="18"/>
  <c r="BF753" i="18"/>
  <c r="BE756" i="18"/>
  <c r="BE815" i="18"/>
  <c r="BF812" i="18"/>
  <c r="BE1937" i="18"/>
  <c r="BD1940" i="18"/>
  <c r="BE1225" i="18"/>
  <c r="BD1228" i="18"/>
  <c r="BF2647" i="18"/>
  <c r="BE2650" i="18"/>
  <c r="BD1999" i="18"/>
  <c r="BE1996" i="18"/>
  <c r="BH2765" i="18"/>
  <c r="BG1580" i="18"/>
  <c r="BF1584" i="18"/>
  <c r="BF3180" i="18"/>
  <c r="BE3183" i="18"/>
  <c r="BF3239" i="18"/>
  <c r="BE3242" i="18"/>
  <c r="BF338" i="18"/>
  <c r="BE341" i="18"/>
  <c r="BE105" i="18" l="1"/>
  <c r="BF102" i="18"/>
  <c r="BE2827" i="18"/>
  <c r="BF2824" i="18"/>
  <c r="BF1166" i="18"/>
  <c r="BE1169" i="18"/>
  <c r="BF1110" i="18"/>
  <c r="BG1107" i="18"/>
  <c r="BE874" i="18"/>
  <c r="BF871" i="18"/>
  <c r="BF279" i="18"/>
  <c r="BE282" i="18"/>
  <c r="BG400" i="18"/>
  <c r="BH397" i="18"/>
  <c r="BG2764" i="18"/>
  <c r="BF2768" i="18"/>
  <c r="BG3357" i="18"/>
  <c r="BF3360" i="18"/>
  <c r="BE1761" i="18"/>
  <c r="BF1758" i="18"/>
  <c r="BF2350" i="18"/>
  <c r="BE2353" i="18"/>
  <c r="BF3416" i="18"/>
  <c r="BE3419" i="18"/>
  <c r="BE3124" i="18"/>
  <c r="BF3121" i="18"/>
  <c r="BF341" i="18"/>
  <c r="BG338" i="18"/>
  <c r="BG1584" i="18"/>
  <c r="BH1580" i="18"/>
  <c r="BF2650" i="18"/>
  <c r="BG2647" i="18"/>
  <c r="BG3298" i="18"/>
  <c r="BF3301" i="18"/>
  <c r="BG161" i="18"/>
  <c r="BF164" i="18"/>
  <c r="BF1048" i="18"/>
  <c r="BE1051" i="18"/>
  <c r="BF3004" i="18"/>
  <c r="BG3001" i="18"/>
  <c r="BG2409" i="18"/>
  <c r="BF2412" i="18"/>
  <c r="BF933" i="18"/>
  <c r="BG930" i="18"/>
  <c r="BF992" i="18"/>
  <c r="BG989" i="18"/>
  <c r="BG574" i="18"/>
  <c r="BF577" i="18"/>
  <c r="BG3180" i="18"/>
  <c r="BF3183" i="18"/>
  <c r="BF1225" i="18"/>
  <c r="BE1228" i="18"/>
  <c r="BG3060" i="18"/>
  <c r="BF3063" i="18"/>
  <c r="BG2114" i="18"/>
  <c r="BF2117" i="18"/>
  <c r="BF692" i="18"/>
  <c r="BE695" i="18"/>
  <c r="BF459" i="18"/>
  <c r="BG456" i="18"/>
  <c r="BF1702" i="18"/>
  <c r="BG1699" i="18"/>
  <c r="BF2173" i="18"/>
  <c r="BE2176" i="18"/>
  <c r="BG3534" i="18"/>
  <c r="BF3537" i="18"/>
  <c r="BG1640" i="18"/>
  <c r="BF1643" i="18"/>
  <c r="BG2529" i="18"/>
  <c r="BF2532" i="18"/>
  <c r="BG2232" i="18"/>
  <c r="BF2235" i="18"/>
  <c r="BF3478" i="18"/>
  <c r="BG3475" i="18"/>
  <c r="BG2706" i="18"/>
  <c r="BF2709" i="18"/>
  <c r="BF1996" i="18"/>
  <c r="BE1999" i="18"/>
  <c r="BF1404" i="18"/>
  <c r="BE1407" i="18"/>
  <c r="BH1463" i="18"/>
  <c r="BG1466" i="18"/>
  <c r="BF1348" i="18"/>
  <c r="BG1345" i="18"/>
  <c r="BF636" i="18"/>
  <c r="BG633" i="18"/>
  <c r="BG515" i="18"/>
  <c r="BF518" i="18"/>
  <c r="BF1820" i="18"/>
  <c r="BG1817" i="18"/>
  <c r="BG2942" i="18"/>
  <c r="BF2945" i="18"/>
  <c r="BG2055" i="18"/>
  <c r="BF2058" i="18"/>
  <c r="BF2588" i="18"/>
  <c r="BE2591" i="18"/>
  <c r="BG1522" i="18"/>
  <c r="BF1525" i="18"/>
  <c r="BG3652" i="18"/>
  <c r="BF3655" i="18"/>
  <c r="BF3242" i="18"/>
  <c r="BG3239" i="18"/>
  <c r="BI2765" i="18"/>
  <c r="BE1940" i="18"/>
  <c r="BF1937" i="18"/>
  <c r="BG812" i="18"/>
  <c r="BF815" i="18"/>
  <c r="BG753" i="18"/>
  <c r="BF756" i="18"/>
  <c r="BF2883" i="18"/>
  <c r="BE2886" i="18"/>
  <c r="BF1876" i="18"/>
  <c r="BE1879" i="18"/>
  <c r="BG2468" i="18"/>
  <c r="BF2471" i="18"/>
  <c r="BG220" i="18"/>
  <c r="BF223" i="18"/>
  <c r="BG2291" i="18"/>
  <c r="BF2294" i="18"/>
  <c r="BF1287" i="18"/>
  <c r="BG1284" i="18"/>
  <c r="BF3596" i="18"/>
  <c r="BG3593" i="18"/>
  <c r="BF105" i="18" l="1"/>
  <c r="BG102" i="18"/>
  <c r="BH1107" i="18"/>
  <c r="BG1110" i="18"/>
  <c r="BF2827" i="18"/>
  <c r="BG2824" i="18"/>
  <c r="BF2353" i="18"/>
  <c r="BG2350" i="18"/>
  <c r="BH2764" i="18"/>
  <c r="BG2768" i="18"/>
  <c r="BF282" i="18"/>
  <c r="BG279" i="18"/>
  <c r="BG3416" i="18"/>
  <c r="BF3419" i="18"/>
  <c r="BG1758" i="18"/>
  <c r="BF1761" i="18"/>
  <c r="BI397" i="18"/>
  <c r="BH400" i="18"/>
  <c r="BF874" i="18"/>
  <c r="BG871" i="18"/>
  <c r="BG3121" i="18"/>
  <c r="BF3124" i="18"/>
  <c r="BH3357" i="18"/>
  <c r="BG3360" i="18"/>
  <c r="BG1166" i="18"/>
  <c r="BF1169" i="18"/>
  <c r="BH1817" i="18"/>
  <c r="BG1820" i="18"/>
  <c r="BH1345" i="18"/>
  <c r="BG1348" i="18"/>
  <c r="BG3478" i="18"/>
  <c r="BH3475" i="18"/>
  <c r="BH2529" i="18"/>
  <c r="BG2532" i="18"/>
  <c r="BH989" i="18"/>
  <c r="BG992" i="18"/>
  <c r="BH3001" i="18"/>
  <c r="BG3004" i="18"/>
  <c r="BG2709" i="18"/>
  <c r="BH2706" i="18"/>
  <c r="BH2232" i="18"/>
  <c r="BG2235" i="18"/>
  <c r="BG2173" i="18"/>
  <c r="BF2176" i="18"/>
  <c r="BG692" i="18"/>
  <c r="BF695" i="18"/>
  <c r="BH3060" i="18"/>
  <c r="BG3063" i="18"/>
  <c r="BF1051" i="18"/>
  <c r="BG1048" i="18"/>
  <c r="BG3301" i="18"/>
  <c r="BH3298" i="18"/>
  <c r="BG1876" i="18"/>
  <c r="BF1879" i="18"/>
  <c r="BH515" i="18"/>
  <c r="BG518" i="18"/>
  <c r="BG577" i="18"/>
  <c r="BH574" i="18"/>
  <c r="BH2291" i="18"/>
  <c r="BG2294" i="18"/>
  <c r="BJ2765" i="18"/>
  <c r="BH633" i="18"/>
  <c r="BG636" i="18"/>
  <c r="BI1463" i="18"/>
  <c r="BH1466" i="18"/>
  <c r="BG2945" i="18"/>
  <c r="BH2942" i="18"/>
  <c r="BH1640" i="18"/>
  <c r="BG1643" i="18"/>
  <c r="BG3537" i="18"/>
  <c r="BH3534" i="18"/>
  <c r="BH3180" i="18"/>
  <c r="BG3183" i="18"/>
  <c r="BG2650" i="18"/>
  <c r="BH2647" i="18"/>
  <c r="BG341" i="18"/>
  <c r="BH338" i="18"/>
  <c r="BH3593" i="18"/>
  <c r="BG3596" i="18"/>
  <c r="BG2883" i="18"/>
  <c r="BF2886" i="18"/>
  <c r="BH753" i="18"/>
  <c r="BG756" i="18"/>
  <c r="BG815" i="18"/>
  <c r="BH812" i="18"/>
  <c r="BH3239" i="18"/>
  <c r="BG3242" i="18"/>
  <c r="BI1580" i="18"/>
  <c r="BH1584" i="18"/>
  <c r="BG3655" i="18"/>
  <c r="BH3652" i="18"/>
  <c r="BH1522" i="18"/>
  <c r="BG1525" i="18"/>
  <c r="BF2591" i="18"/>
  <c r="BG2588" i="18"/>
  <c r="BG1287" i="18"/>
  <c r="BH1284" i="18"/>
  <c r="BG223" i="18"/>
  <c r="BH220" i="18"/>
  <c r="BH2468" i="18"/>
  <c r="BG2471" i="18"/>
  <c r="BF1940" i="18"/>
  <c r="BG1937" i="18"/>
  <c r="BH2055" i="18"/>
  <c r="BG2058" i="18"/>
  <c r="BG1404" i="18"/>
  <c r="BF1407" i="18"/>
  <c r="BF1999" i="18"/>
  <c r="BG1996" i="18"/>
  <c r="BH1699" i="18"/>
  <c r="BG1702" i="18"/>
  <c r="BH456" i="18"/>
  <c r="BG459" i="18"/>
  <c r="BH2114" i="18"/>
  <c r="BG2117" i="18"/>
  <c r="BF1228" i="18"/>
  <c r="BG1225" i="18"/>
  <c r="BH930" i="18"/>
  <c r="BG933" i="18"/>
  <c r="BG2412" i="18"/>
  <c r="BH2409" i="18"/>
  <c r="BH161" i="18"/>
  <c r="BG164" i="18"/>
  <c r="BH102" i="18" l="1"/>
  <c r="BG105" i="18"/>
  <c r="BH1166" i="18"/>
  <c r="BG1169" i="18"/>
  <c r="BG3124" i="18"/>
  <c r="BH3121" i="18"/>
  <c r="BI400" i="18"/>
  <c r="BJ397" i="18"/>
  <c r="BJ400" i="18" s="1"/>
  <c r="BG1761" i="18"/>
  <c r="BH1758" i="18"/>
  <c r="BI2764" i="18"/>
  <c r="BH2768" i="18"/>
  <c r="BI1107" i="18"/>
  <c r="BH1110" i="18"/>
  <c r="BH3360" i="18"/>
  <c r="BI3357" i="18"/>
  <c r="BG874" i="18"/>
  <c r="BH871" i="18"/>
  <c r="BH279" i="18"/>
  <c r="BG282" i="18"/>
  <c r="BG2353" i="18"/>
  <c r="BH2350" i="18"/>
  <c r="BG2827" i="18"/>
  <c r="BH2824" i="18"/>
  <c r="BG3419" i="18"/>
  <c r="BH3416" i="18"/>
  <c r="BI3239" i="18"/>
  <c r="BH3242" i="18"/>
  <c r="BI753" i="18"/>
  <c r="BH756" i="18"/>
  <c r="BH1643" i="18"/>
  <c r="BI1640" i="18"/>
  <c r="BI1466" i="18"/>
  <c r="BJ1463" i="18"/>
  <c r="BJ1466" i="18" s="1"/>
  <c r="BI989" i="18"/>
  <c r="BH992" i="18"/>
  <c r="BI2114" i="18"/>
  <c r="BH2117" i="18"/>
  <c r="BI3652" i="18"/>
  <c r="BH3655" i="18"/>
  <c r="BI812" i="18"/>
  <c r="BH815" i="18"/>
  <c r="BH3183" i="18"/>
  <c r="BI3180" i="18"/>
  <c r="BI515" i="18"/>
  <c r="BH518" i="18"/>
  <c r="BI2232" i="18"/>
  <c r="BH2235" i="18"/>
  <c r="BH1820" i="18"/>
  <c r="BI1817" i="18"/>
  <c r="BI456" i="18"/>
  <c r="BH459" i="18"/>
  <c r="BH2650" i="18"/>
  <c r="BI2647" i="18"/>
  <c r="BI2942" i="18"/>
  <c r="BH2945" i="18"/>
  <c r="BI2529" i="18"/>
  <c r="BH2532" i="18"/>
  <c r="BI3475" i="18"/>
  <c r="BH3478" i="18"/>
  <c r="BI930" i="18"/>
  <c r="BH933" i="18"/>
  <c r="BJ1580" i="18"/>
  <c r="BJ1584" i="18" s="1"/>
  <c r="BI1584" i="18"/>
  <c r="BH341" i="18"/>
  <c r="BI338" i="18"/>
  <c r="BI633" i="18"/>
  <c r="BH636" i="18"/>
  <c r="BH2294" i="18"/>
  <c r="BI2291" i="18"/>
  <c r="BH577" i="18"/>
  <c r="BI574" i="18"/>
  <c r="BH1876" i="18"/>
  <c r="BG1879" i="18"/>
  <c r="BH3301" i="18"/>
  <c r="BI3298" i="18"/>
  <c r="BG1051" i="18"/>
  <c r="BH1048" i="18"/>
  <c r="BI3060" i="18"/>
  <c r="BH3063" i="18"/>
  <c r="BH692" i="18"/>
  <c r="BG695" i="18"/>
  <c r="BI3001" i="18"/>
  <c r="BH3004" i="18"/>
  <c r="BI1345" i="18"/>
  <c r="BH1348" i="18"/>
  <c r="BG1228" i="18"/>
  <c r="BH1225" i="18"/>
  <c r="BH1287" i="18"/>
  <c r="BI1284" i="18"/>
  <c r="BH2709" i="18"/>
  <c r="BI2706" i="18"/>
  <c r="BH1404" i="18"/>
  <c r="BG1407" i="18"/>
  <c r="BH2058" i="18"/>
  <c r="BI2055" i="18"/>
  <c r="BI2468" i="18"/>
  <c r="BH2471" i="18"/>
  <c r="BI1522" i="18"/>
  <c r="BH1525" i="18"/>
  <c r="BI161" i="18"/>
  <c r="BH164" i="18"/>
  <c r="BH2412" i="18"/>
  <c r="BI2409" i="18"/>
  <c r="BI1699" i="18"/>
  <c r="BH1702" i="18"/>
  <c r="BH1996" i="18"/>
  <c r="BG1999" i="18"/>
  <c r="BG1940" i="18"/>
  <c r="BH1937" i="18"/>
  <c r="BH223" i="18"/>
  <c r="BI220" i="18"/>
  <c r="BH2588" i="18"/>
  <c r="BG2591" i="18"/>
  <c r="BH2883" i="18"/>
  <c r="BG2886" i="18"/>
  <c r="BH3596" i="18"/>
  <c r="BI3593" i="18"/>
  <c r="BI3534" i="18"/>
  <c r="BH3537" i="18"/>
  <c r="BG2176" i="18"/>
  <c r="BH2173" i="18"/>
  <c r="BH105" i="18" l="1"/>
  <c r="BI102" i="18"/>
  <c r="BI2350" i="18"/>
  <c r="BH2353" i="18"/>
  <c r="BH874" i="18"/>
  <c r="BI871" i="18"/>
  <c r="BJ2764" i="18"/>
  <c r="BJ2768" i="18" s="1"/>
  <c r="BI2768" i="18"/>
  <c r="BI1758" i="18"/>
  <c r="BH1761" i="18"/>
  <c r="BH3124" i="18"/>
  <c r="BI3121" i="18"/>
  <c r="BI3416" i="18"/>
  <c r="BH3419" i="18"/>
  <c r="BH2827" i="18"/>
  <c r="BI2824" i="18"/>
  <c r="BJ3357" i="18"/>
  <c r="BJ3360" i="18" s="1"/>
  <c r="BI3360" i="18"/>
  <c r="BI1110" i="18"/>
  <c r="BJ1107" i="18"/>
  <c r="BJ1110" i="18" s="1"/>
  <c r="BI279" i="18"/>
  <c r="BH282" i="18"/>
  <c r="BI1166" i="18"/>
  <c r="BH1169" i="18"/>
  <c r="BI2883" i="18"/>
  <c r="BH2886" i="18"/>
  <c r="BH1407" i="18"/>
  <c r="BI1404" i="18"/>
  <c r="BJ1345" i="18"/>
  <c r="BJ1348" i="18" s="1"/>
  <c r="BI1348" i="18"/>
  <c r="BJ3060" i="18"/>
  <c r="BJ3063" i="18" s="1"/>
  <c r="BI3063" i="18"/>
  <c r="BJ633" i="18"/>
  <c r="BJ636" i="18" s="1"/>
  <c r="BI636" i="18"/>
  <c r="BI3655" i="18"/>
  <c r="BJ3652" i="18"/>
  <c r="BJ3655" i="18" s="1"/>
  <c r="BJ1640" i="18"/>
  <c r="BJ1643" i="18" s="1"/>
  <c r="BI1643" i="18"/>
  <c r="BJ3534" i="18"/>
  <c r="BJ3537" i="18" s="1"/>
  <c r="BI3537" i="18"/>
  <c r="BJ3593" i="18"/>
  <c r="BJ3596" i="18" s="1"/>
  <c r="BI3596" i="18"/>
  <c r="BH2591" i="18"/>
  <c r="BI2588" i="18"/>
  <c r="BJ161" i="18"/>
  <c r="BJ164" i="18" s="1"/>
  <c r="BI164" i="18"/>
  <c r="BI1225" i="18"/>
  <c r="BH1228" i="18"/>
  <c r="BJ2291" i="18"/>
  <c r="BJ2294" i="18" s="1"/>
  <c r="BI2294" i="18"/>
  <c r="BJ3475" i="18"/>
  <c r="BJ3478" i="18" s="1"/>
  <c r="BI3478" i="18"/>
  <c r="BI459" i="18"/>
  <c r="BJ456" i="18"/>
  <c r="BJ459" i="18" s="1"/>
  <c r="BJ2232" i="18"/>
  <c r="BJ2235" i="18" s="1"/>
  <c r="BI2235" i="18"/>
  <c r="BJ515" i="18"/>
  <c r="BJ518" i="18" s="1"/>
  <c r="BI518" i="18"/>
  <c r="BJ812" i="18"/>
  <c r="BJ815" i="18" s="1"/>
  <c r="BI815" i="18"/>
  <c r="BJ2114" i="18"/>
  <c r="BJ2117" i="18" s="1"/>
  <c r="BI2117" i="18"/>
  <c r="BJ3239" i="18"/>
  <c r="BJ3242" i="18" s="1"/>
  <c r="BI3242" i="18"/>
  <c r="BH1999" i="18"/>
  <c r="BI1996" i="18"/>
  <c r="BI1702" i="18"/>
  <c r="BJ1699" i="18"/>
  <c r="BJ1702" i="18" s="1"/>
  <c r="BJ2468" i="18"/>
  <c r="BJ2471" i="18" s="1"/>
  <c r="BI2471" i="18"/>
  <c r="BI1287" i="18"/>
  <c r="BJ1284" i="18"/>
  <c r="BJ1287" i="18" s="1"/>
  <c r="BJ3001" i="18"/>
  <c r="BJ3004" i="18" s="1"/>
  <c r="BI3004" i="18"/>
  <c r="BI692" i="18"/>
  <c r="BH695" i="18"/>
  <c r="BI1876" i="18"/>
  <c r="BH1879" i="18"/>
  <c r="BJ338" i="18"/>
  <c r="BJ341" i="18" s="1"/>
  <c r="BI341" i="18"/>
  <c r="BI2650" i="18"/>
  <c r="BJ2647" i="18"/>
  <c r="BJ2650" i="18" s="1"/>
  <c r="BJ3180" i="18"/>
  <c r="BJ3183" i="18" s="1"/>
  <c r="BI3183" i="18"/>
  <c r="BI2173" i="18"/>
  <c r="BH2176" i="18"/>
  <c r="BJ220" i="18"/>
  <c r="BJ223" i="18" s="1"/>
  <c r="BI223" i="18"/>
  <c r="BH1940" i="18"/>
  <c r="BI1937" i="18"/>
  <c r="BJ2409" i="18"/>
  <c r="BJ2412" i="18" s="1"/>
  <c r="BI2412" i="18"/>
  <c r="BI1525" i="18"/>
  <c r="BJ1522" i="18"/>
  <c r="BJ1525" i="18" s="1"/>
  <c r="BJ2055" i="18"/>
  <c r="BJ2058" i="18" s="1"/>
  <c r="BI2058" i="18"/>
  <c r="BI2709" i="18"/>
  <c r="BJ2706" i="18"/>
  <c r="BJ2709" i="18" s="1"/>
  <c r="BH1051" i="18"/>
  <c r="BI1048" i="18"/>
  <c r="BJ3298" i="18"/>
  <c r="BJ3301" i="18" s="1"/>
  <c r="BI3301" i="18"/>
  <c r="BI577" i="18"/>
  <c r="BJ574" i="18"/>
  <c r="BJ577" i="18" s="1"/>
  <c r="BI933" i="18"/>
  <c r="BJ930" i="18"/>
  <c r="BJ933" i="18" s="1"/>
  <c r="BI2532" i="18"/>
  <c r="BJ2529" i="18"/>
  <c r="BJ2532" i="18" s="1"/>
  <c r="BI2945" i="18"/>
  <c r="BJ2942" i="18"/>
  <c r="BJ2945" i="18" s="1"/>
  <c r="BI1820" i="18"/>
  <c r="BJ1817" i="18"/>
  <c r="BJ1820" i="18" s="1"/>
  <c r="BJ989" i="18"/>
  <c r="BJ992" i="18" s="1"/>
  <c r="BI992" i="18"/>
  <c r="BJ753" i="18"/>
  <c r="BJ756" i="18" s="1"/>
  <c r="BI756" i="18"/>
  <c r="BI105" i="18" l="1"/>
  <c r="BJ102" i="18"/>
  <c r="BJ105" i="18" s="1"/>
  <c r="BJ1166" i="18"/>
  <c r="BJ1169" i="18" s="1"/>
  <c r="BI1169" i="18"/>
  <c r="BJ1758" i="18"/>
  <c r="BJ1761" i="18" s="1"/>
  <c r="BI1761" i="18"/>
  <c r="BI874" i="18"/>
  <c r="BJ871" i="18"/>
  <c r="BJ874" i="18" s="1"/>
  <c r="BI3419" i="18"/>
  <c r="BJ3416" i="18"/>
  <c r="BJ3419" i="18" s="1"/>
  <c r="BJ3121" i="18"/>
  <c r="BJ3124" i="18" s="1"/>
  <c r="BI3124" i="18"/>
  <c r="BJ279" i="18"/>
  <c r="BJ282" i="18" s="1"/>
  <c r="BI282" i="18"/>
  <c r="BJ2824" i="18"/>
  <c r="BJ2827" i="18" s="1"/>
  <c r="BI2827" i="18"/>
  <c r="BJ2350" i="18"/>
  <c r="BJ2353" i="18" s="1"/>
  <c r="BI2353" i="18"/>
  <c r="BI695" i="18"/>
  <c r="BJ692" i="18"/>
  <c r="BJ695" i="18" s="1"/>
  <c r="BI1999" i="18"/>
  <c r="BJ1996" i="18"/>
  <c r="BJ1999" i="18" s="1"/>
  <c r="BI1940" i="18"/>
  <c r="BJ1937" i="18"/>
  <c r="BJ1940" i="18" s="1"/>
  <c r="BJ1225" i="18"/>
  <c r="BJ1228" i="18" s="1"/>
  <c r="BI1228" i="18"/>
  <c r="BJ2588" i="18"/>
  <c r="BJ2591" i="18" s="1"/>
  <c r="BI2591" i="18"/>
  <c r="BJ2173" i="18"/>
  <c r="BJ2176" i="18" s="1"/>
  <c r="BI2176" i="18"/>
  <c r="BJ1404" i="18"/>
  <c r="BJ1407" i="18" s="1"/>
  <c r="BI1407" i="18"/>
  <c r="BJ1048" i="18"/>
  <c r="BJ1051" i="18" s="1"/>
  <c r="BI1051" i="18"/>
  <c r="BJ1876" i="18"/>
  <c r="BJ1879" i="18" s="1"/>
  <c r="BI1879" i="18"/>
  <c r="BI2886" i="18"/>
  <c r="BJ2883" i="18"/>
  <c r="BJ2886" i="18" s="1"/>
  <c r="I206" i="27" l="1"/>
  <c r="F210" i="27" s="1" a="1"/>
  <c r="F211" i="27" s="1"/>
  <c r="I265" i="27"/>
  <c r="F269" i="27" s="1" a="1"/>
  <c r="F269" i="27" s="1"/>
  <c r="I1508" i="27"/>
  <c r="F1512" i="27" s="1" a="1"/>
  <c r="F1516" i="27" s="1"/>
  <c r="I324" i="27"/>
  <c r="F328" i="27" s="1" a="1"/>
  <c r="F330" i="27" s="1"/>
  <c r="AG337" i="27" s="1"/>
  <c r="AH337" i="27" s="1"/>
  <c r="AI337" i="27" s="1"/>
  <c r="AJ337" i="27" s="1"/>
  <c r="AK337" i="27" s="1"/>
  <c r="AL337" i="27" s="1"/>
  <c r="AM337" i="27" s="1"/>
  <c r="AN337" i="27" s="1"/>
  <c r="AO337" i="27" s="1"/>
  <c r="AP337" i="27" s="1"/>
  <c r="I2100" i="27"/>
  <c r="F2104" i="27" s="1" a="1"/>
  <c r="F2105" i="27" s="1"/>
  <c r="I975" i="27"/>
  <c r="F979" i="27" s="1" a="1"/>
  <c r="F981" i="27" s="1"/>
  <c r="AG988" i="27" s="1"/>
  <c r="AH988" i="27" s="1"/>
  <c r="AI988" i="27" s="1"/>
  <c r="I3343" i="27"/>
  <c r="F3347" i="27" s="1" a="1"/>
  <c r="I1803" i="27"/>
  <c r="F1807" i="27" s="1" a="1"/>
  <c r="F1807" i="27" s="1"/>
  <c r="I147" i="27"/>
  <c r="F151" i="27" s="1" a="1"/>
  <c r="F153" i="27" s="1"/>
  <c r="AG160" i="27" s="1"/>
  <c r="I1152" i="27"/>
  <c r="F1156" i="27" s="1" a="1"/>
  <c r="F1160" i="27" s="1"/>
  <c r="I916" i="27"/>
  <c r="F920" i="27" s="1" a="1"/>
  <c r="F920" i="27" s="1"/>
  <c r="I2041" i="27"/>
  <c r="F2045" i="27" s="1" a="1"/>
  <c r="F2049" i="27" s="1"/>
  <c r="I798" i="27"/>
  <c r="F802" i="27" s="1" a="1"/>
  <c r="F803" i="27" s="1"/>
  <c r="I2277" i="27"/>
  <c r="F2281" i="27" s="1" a="1"/>
  <c r="F2282" i="27" s="1"/>
  <c r="I1034" i="27"/>
  <c r="F1038" i="27" s="1" a="1"/>
  <c r="F1039" i="27" s="1"/>
  <c r="I3461" i="27"/>
  <c r="F3465" i="27" s="1" a="1"/>
  <c r="F3466" i="27" s="1"/>
  <c r="I3107" i="27"/>
  <c r="F3111" i="27" s="1" a="1"/>
  <c r="F3113" i="27" s="1"/>
  <c r="AG3120" i="27" s="1"/>
  <c r="AH3120" i="27" s="1"/>
  <c r="AI3120" i="27" s="1"/>
  <c r="AJ3120" i="27" s="1"/>
  <c r="AK3120" i="27" s="1"/>
  <c r="AL3120" i="27" s="1"/>
  <c r="AM3120" i="27" s="1"/>
  <c r="AN3120" i="27" s="1"/>
  <c r="AO3120" i="27" s="1"/>
  <c r="AP3120" i="27" s="1"/>
  <c r="I1744" i="27"/>
  <c r="F1748" i="27" s="1" a="1"/>
  <c r="F1751" i="27" s="1"/>
  <c r="AG1758" i="27" s="1"/>
  <c r="AH1758" i="27" s="1"/>
  <c r="I501" i="27"/>
  <c r="F505" i="27" s="1" a="1"/>
  <c r="F506" i="27" s="1"/>
  <c r="I3046" i="27"/>
  <c r="F3050" i="27" s="1" a="1"/>
  <c r="F3054" i="27" s="1"/>
  <c r="I2810" i="27"/>
  <c r="F2814" i="27" s="1" a="1"/>
  <c r="F2816" i="27" s="1"/>
  <c r="AG2823" i="27" s="1"/>
  <c r="AH2823" i="27" s="1"/>
  <c r="AI2823" i="27" s="1"/>
  <c r="AJ2823" i="27" s="1"/>
  <c r="AK2823" i="27" s="1"/>
  <c r="AL2823" i="27" s="1"/>
  <c r="AM2823" i="27" s="1"/>
  <c r="AN2823" i="27" s="1"/>
  <c r="AO2823" i="27" s="1"/>
  <c r="AP2823" i="27" s="1"/>
  <c r="I1626" i="27"/>
  <c r="F1630" i="27" s="1" a="1"/>
  <c r="I678" i="27"/>
  <c r="F682" i="27" s="1" a="1"/>
  <c r="F684" i="27" s="1"/>
  <c r="AG691" i="27" s="1"/>
  <c r="AH691" i="27" s="1"/>
  <c r="AI691" i="27" s="1"/>
  <c r="AJ691" i="27" s="1"/>
  <c r="AK691" i="27" s="1"/>
  <c r="AL691" i="27" s="1"/>
  <c r="AM691" i="27" s="1"/>
  <c r="AN691" i="27" s="1"/>
  <c r="AO691" i="27" s="1"/>
  <c r="AP691" i="27" s="1"/>
  <c r="I857" i="27"/>
  <c r="F861" i="27" s="1" a="1"/>
  <c r="F863" i="27" s="1"/>
  <c r="AG870" i="27" s="1"/>
  <c r="AH870" i="27" s="1"/>
  <c r="AI870" i="27" s="1"/>
  <c r="AJ870" i="27" s="1"/>
  <c r="AK870" i="27" s="1"/>
  <c r="AL870" i="27" s="1"/>
  <c r="AM870" i="27" s="1"/>
  <c r="AN870" i="27" s="1"/>
  <c r="AO870" i="27" s="1"/>
  <c r="AP870" i="27" s="1"/>
  <c r="I2395" i="27"/>
  <c r="F2399" i="27" s="1" a="1"/>
  <c r="I2633" i="27"/>
  <c r="F2637" i="27" s="1" a="1"/>
  <c r="F2641" i="27" s="1"/>
  <c r="I1982" i="27"/>
  <c r="F1986" i="27" s="1" a="1"/>
  <c r="I2515" i="27"/>
  <c r="F2519" i="27" s="1" a="1"/>
  <c r="F2522" i="27" s="1"/>
  <c r="AG2529" i="27" s="1"/>
  <c r="I1270" i="27"/>
  <c r="F1274" i="27" s="1" a="1"/>
  <c r="F1274" i="27" s="1"/>
  <c r="I1685" i="27"/>
  <c r="F1689" i="27" s="1" a="1"/>
  <c r="F1694" i="27" s="1"/>
  <c r="I1211" i="27"/>
  <c r="F1215" i="27" s="1" a="1"/>
  <c r="F1215" i="27" s="1"/>
  <c r="I2336" i="27"/>
  <c r="F2340" i="27" s="1" a="1"/>
  <c r="F2340" i="27" s="1"/>
  <c r="I3579" i="27"/>
  <c r="F3583" i="27" s="1" a="1"/>
  <c r="F3586" i="27" s="1"/>
  <c r="AG3593" i="27" s="1"/>
  <c r="I3225" i="27"/>
  <c r="F3229" i="27" s="1" a="1"/>
  <c r="F3229" i="27" s="1"/>
  <c r="I2869" i="27"/>
  <c r="F2873" i="27" s="1" a="1"/>
  <c r="F2877" i="27" s="1"/>
  <c r="I1567" i="27"/>
  <c r="F1571" i="27" s="1" a="1"/>
  <c r="I1923" i="27"/>
  <c r="F1927" i="27" s="1" a="1"/>
  <c r="F1931" i="27" s="1"/>
  <c r="I619" i="27"/>
  <c r="F623" i="27" s="1" a="1"/>
  <c r="F627" i="27" s="1"/>
  <c r="I3520" i="27"/>
  <c r="F3524" i="27" s="1" a="1"/>
  <c r="I3402" i="27"/>
  <c r="F3406" i="27" s="1" a="1"/>
  <c r="F3408" i="27" s="1"/>
  <c r="AG3415" i="27" s="1"/>
  <c r="AH3415" i="27" s="1"/>
  <c r="AI3415" i="27" s="1"/>
  <c r="AJ3415" i="27" s="1"/>
  <c r="AK3415" i="27" s="1"/>
  <c r="AL3415" i="27" s="1"/>
  <c r="AM3415" i="27" s="1"/>
  <c r="AN3415" i="27" s="1"/>
  <c r="AO3415" i="27" s="1"/>
  <c r="AP3415" i="27" s="1"/>
  <c r="I1331" i="27"/>
  <c r="F1335" i="27" s="1" a="1"/>
  <c r="F1339" i="27" s="1"/>
  <c r="I2692" i="27"/>
  <c r="F2696" i="27" s="1" a="1"/>
  <c r="I560" i="27"/>
  <c r="F564" i="27" s="1" a="1"/>
  <c r="I1093" i="27"/>
  <c r="F1097" i="27" s="1" a="1"/>
  <c r="F1098" i="27" s="1"/>
  <c r="I2159" i="27"/>
  <c r="F2163" i="27" s="1" a="1"/>
  <c r="F2165" i="27" s="1"/>
  <c r="AG2172" i="27" s="1"/>
  <c r="I2751" i="27"/>
  <c r="F2755" i="27" s="1" a="1"/>
  <c r="F2758" i="27" s="1"/>
  <c r="AG2765" i="27" s="1"/>
  <c r="AH2765" i="27" s="1"/>
  <c r="AI2765" i="27" s="1"/>
  <c r="AJ2765" i="27" s="1"/>
  <c r="AK2765" i="27" s="1"/>
  <c r="AL2765" i="27" s="1"/>
  <c r="AM2765" i="27" s="1"/>
  <c r="AN2765" i="27" s="1"/>
  <c r="AO2765" i="27" s="1"/>
  <c r="AP2765" i="27" s="1"/>
  <c r="I2454" i="27"/>
  <c r="F2458" i="27" s="1" a="1"/>
  <c r="F2460" i="27" s="1"/>
  <c r="AG2467" i="27" s="1"/>
  <c r="AH2467" i="27" s="1"/>
  <c r="AI2467" i="27" s="1"/>
  <c r="AJ2467" i="27" s="1"/>
  <c r="AK2467" i="27" s="1"/>
  <c r="AL2467" i="27" s="1"/>
  <c r="AM2467" i="27" s="1"/>
  <c r="AN2467" i="27" s="1"/>
  <c r="AO2467" i="27" s="1"/>
  <c r="AP2467" i="27" s="1"/>
  <c r="I1862" i="27"/>
  <c r="F1866" i="27" s="1" a="1"/>
  <c r="F1866" i="27" s="1"/>
  <c r="I739" i="27"/>
  <c r="F743" i="27" s="1" a="1"/>
  <c r="F747" i="27" s="1"/>
  <c r="I2574" i="27"/>
  <c r="F2578" i="27" s="1" a="1"/>
  <c r="F2581" i="27" s="1"/>
  <c r="AG2588" i="27" s="1"/>
  <c r="I383" i="27"/>
  <c r="F387" i="27" s="1" a="1"/>
  <c r="F387" i="27" s="1"/>
  <c r="I3284" i="27"/>
  <c r="F3288" i="27" s="1" a="1"/>
  <c r="F3293" i="27" s="1"/>
  <c r="I88" i="27"/>
  <c r="F92" i="27" s="1" a="1"/>
  <c r="I1390" i="27"/>
  <c r="F1394" i="27" s="1" a="1"/>
  <c r="F1395" i="27" s="1"/>
  <c r="I3638" i="27"/>
  <c r="F3642" i="27" s="1" a="1"/>
  <c r="F3644" i="27" s="1"/>
  <c r="AG3651" i="27" s="1"/>
  <c r="AH3651" i="27" s="1"/>
  <c r="AI3651" i="27" s="1"/>
  <c r="AJ3651" i="27" s="1"/>
  <c r="AK3651" i="27" s="1"/>
  <c r="AL3651" i="27" s="1"/>
  <c r="AM3651" i="27" s="1"/>
  <c r="AN3651" i="27" s="1"/>
  <c r="AO3651" i="27" s="1"/>
  <c r="AP3651" i="27" s="1"/>
  <c r="I442" i="27"/>
  <c r="F446" i="27" s="1" a="1"/>
  <c r="F450" i="27" s="1"/>
  <c r="I2987" i="27"/>
  <c r="F2991" i="27" s="1" a="1"/>
  <c r="I2928" i="27"/>
  <c r="F2932" i="27" s="1" a="1"/>
  <c r="F2934" i="27" s="1"/>
  <c r="AG2941" i="27" s="1"/>
  <c r="AH2941" i="27" s="1"/>
  <c r="AI2941" i="27" s="1"/>
  <c r="AJ2941" i="27" s="1"/>
  <c r="AK2941" i="27" s="1"/>
  <c r="AL2941" i="27" s="1"/>
  <c r="AM2941" i="27" s="1"/>
  <c r="AN2941" i="27" s="1"/>
  <c r="AO2941" i="27" s="1"/>
  <c r="AP2941" i="27" s="1"/>
  <c r="I2218" i="27"/>
  <c r="F2222" i="27" s="1" a="1"/>
  <c r="F2227" i="27" s="1"/>
  <c r="I1449" i="27"/>
  <c r="F1453" i="27" s="1" a="1"/>
  <c r="F1453" i="27" s="1"/>
  <c r="I3166" i="27"/>
  <c r="F3170" i="27" s="1" a="1"/>
  <c r="F3171" i="27" s="1"/>
  <c r="C80" i="29"/>
  <c r="I106" i="26"/>
  <c r="I253" i="26"/>
  <c r="F257" i="26" s="1" a="1"/>
  <c r="F259" i="26" s="1"/>
  <c r="AH266" i="26" s="1"/>
  <c r="AI266" i="26" s="1"/>
  <c r="AJ266" i="26" s="1"/>
  <c r="AK266" i="26" s="1"/>
  <c r="AL266" i="26" s="1"/>
  <c r="AM266" i="26" s="1"/>
  <c r="AN266" i="26" s="1"/>
  <c r="AO266" i="26" s="1"/>
  <c r="AP266" i="26" s="1"/>
  <c r="AQ266" i="26" s="1"/>
  <c r="F3111" i="27"/>
  <c r="F215" i="27"/>
  <c r="F2819" i="27"/>
  <c r="F2818" i="27"/>
  <c r="F802" i="27"/>
  <c r="F624" i="27"/>
  <c r="F866" i="27" l="1"/>
  <c r="F1038" i="27"/>
  <c r="F924" i="27"/>
  <c r="F744" i="27"/>
  <c r="F273" i="27"/>
  <c r="F2524" i="27"/>
  <c r="F1513" i="27"/>
  <c r="F510" i="27"/>
  <c r="F1517" i="27"/>
  <c r="F2519" i="27"/>
  <c r="F861" i="27"/>
  <c r="F980" i="27"/>
  <c r="F984" i="27"/>
  <c r="F2050" i="27"/>
  <c r="F274" i="27"/>
  <c r="F2285" i="27"/>
  <c r="F2642" i="27"/>
  <c r="F2523" i="27"/>
  <c r="F743" i="27"/>
  <c r="F2344" i="27"/>
  <c r="F569" i="27"/>
  <c r="F565" i="27"/>
  <c r="F982" i="27"/>
  <c r="AG989" i="27" s="1"/>
  <c r="AH989" i="27" s="1"/>
  <c r="AH992" i="27" s="1"/>
  <c r="AI294" i="26" s="1"/>
  <c r="F2937" i="27"/>
  <c r="F1693" i="27"/>
  <c r="F2164" i="27"/>
  <c r="F2935" i="27"/>
  <c r="AG2942" i="27" s="1"/>
  <c r="AG2945" i="27" s="1"/>
  <c r="AH327" i="26" s="1"/>
  <c r="F3525" i="27"/>
  <c r="F3529" i="27"/>
  <c r="F3524" i="27"/>
  <c r="F1690" i="27"/>
  <c r="F214" i="27"/>
  <c r="F1454" i="27"/>
  <c r="F2281" i="27"/>
  <c r="F568" i="27"/>
  <c r="F2223" i="27"/>
  <c r="F2462" i="27"/>
  <c r="F210" i="27"/>
  <c r="F2109" i="27"/>
  <c r="F1043" i="27"/>
  <c r="F3406" i="27"/>
  <c r="F1808" i="27"/>
  <c r="F2222" i="27"/>
  <c r="F1927" i="27"/>
  <c r="F2046" i="27"/>
  <c r="F2108" i="27"/>
  <c r="F392" i="27"/>
  <c r="F2047" i="27"/>
  <c r="AG2054" i="27" s="1"/>
  <c r="AH2054" i="27" s="1"/>
  <c r="AI2054" i="27" s="1"/>
  <c r="AJ2054" i="27" s="1"/>
  <c r="AK2054" i="27" s="1"/>
  <c r="AL2054" i="27" s="1"/>
  <c r="AM2054" i="27" s="1"/>
  <c r="AN2054" i="27" s="1"/>
  <c r="AO2054" i="27" s="1"/>
  <c r="AP2054" i="27" s="1"/>
  <c r="F3347" i="27"/>
  <c r="F3348" i="27"/>
  <c r="F1991" i="27"/>
  <c r="F1987" i="27"/>
  <c r="F3411" i="27"/>
  <c r="F509" i="27"/>
  <c r="F807" i="27"/>
  <c r="F2463" i="27"/>
  <c r="F683" i="27"/>
  <c r="F1157" i="27"/>
  <c r="F2583" i="27"/>
  <c r="F3112" i="27"/>
  <c r="F1753" i="27"/>
  <c r="F3643" i="27"/>
  <c r="F806" i="27"/>
  <c r="F2458" i="27"/>
  <c r="F3230" i="27"/>
  <c r="F1161" i="27"/>
  <c r="F2932" i="27"/>
  <c r="F2579" i="27"/>
  <c r="F748" i="27"/>
  <c r="F2755" i="27"/>
  <c r="F3115" i="27"/>
  <c r="F328" i="27"/>
  <c r="F1220" i="27"/>
  <c r="F451" i="27"/>
  <c r="F564" i="27"/>
  <c r="F505" i="27"/>
  <c r="F3470" i="27"/>
  <c r="F1928" i="27"/>
  <c r="F2637" i="27"/>
  <c r="F3584" i="27"/>
  <c r="F3116" i="27"/>
  <c r="F1097" i="27"/>
  <c r="F2580" i="27"/>
  <c r="AG2587" i="27" s="1"/>
  <c r="AH2587" i="27" s="1"/>
  <c r="AI2587" i="27" s="1"/>
  <c r="AJ2587" i="27" s="1"/>
  <c r="AK2587" i="27" s="1"/>
  <c r="AL2587" i="27" s="1"/>
  <c r="AM2587" i="27" s="1"/>
  <c r="AN2587" i="27" s="1"/>
  <c r="AO2587" i="27" s="1"/>
  <c r="AP2587" i="27" s="1"/>
  <c r="F2461" i="27"/>
  <c r="AG2468" i="27" s="1"/>
  <c r="AH2468" i="27" s="1"/>
  <c r="AI2468" i="27" s="1"/>
  <c r="F3409" i="27"/>
  <c r="AG3416" i="27" s="1"/>
  <c r="AH3416" i="27" s="1"/>
  <c r="AI3416" i="27" s="1"/>
  <c r="AJ3416" i="27" s="1"/>
  <c r="AK3416" i="27" s="1"/>
  <c r="F3114" i="27"/>
  <c r="AG3121" i="27" s="1"/>
  <c r="AG3124" i="27" s="1"/>
  <c r="AH330" i="26" s="1"/>
  <c r="F1571" i="27"/>
  <c r="F1572" i="27"/>
  <c r="F1575" i="27"/>
  <c r="F1576" i="27"/>
  <c r="F1630" i="27"/>
  <c r="F1631" i="27"/>
  <c r="F1634" i="27"/>
  <c r="F1635" i="27"/>
  <c r="AI989" i="27"/>
  <c r="AJ989" i="27" s="1"/>
  <c r="AK989" i="27" s="1"/>
  <c r="F2403" i="27"/>
  <c r="F2404" i="27"/>
  <c r="F2399" i="27"/>
  <c r="F2400" i="27"/>
  <c r="F95" i="27"/>
  <c r="AG102" i="27" s="1"/>
  <c r="AH102" i="27" s="1"/>
  <c r="AI102" i="27" s="1"/>
  <c r="AJ102" i="27" s="1"/>
  <c r="F92" i="27"/>
  <c r="F93" i="27"/>
  <c r="F97" i="27"/>
  <c r="F96" i="27"/>
  <c r="F257" i="26"/>
  <c r="F262" i="26"/>
  <c r="F1457" i="27"/>
  <c r="F1042" i="27"/>
  <c r="F1749" i="27"/>
  <c r="F3407" i="27"/>
  <c r="F623" i="27"/>
  <c r="F1811" i="27"/>
  <c r="F3647" i="27"/>
  <c r="F1398" i="27"/>
  <c r="F2815" i="27"/>
  <c r="F979" i="27"/>
  <c r="F2163" i="27"/>
  <c r="F1990" i="27"/>
  <c r="F2933" i="27"/>
  <c r="F151" i="27"/>
  <c r="F2578" i="27"/>
  <c r="F3587" i="27"/>
  <c r="F3289" i="27"/>
  <c r="F2756" i="27"/>
  <c r="F3170" i="27"/>
  <c r="F333" i="27"/>
  <c r="F1512" i="27"/>
  <c r="F258" i="26"/>
  <c r="F1458" i="27"/>
  <c r="F1752" i="27"/>
  <c r="F446" i="27"/>
  <c r="F628" i="27"/>
  <c r="F3646" i="27"/>
  <c r="F2168" i="27"/>
  <c r="F1986" i="27"/>
  <c r="F152" i="27"/>
  <c r="F3588" i="27"/>
  <c r="F2759" i="27"/>
  <c r="F329" i="27"/>
  <c r="F261" i="26"/>
  <c r="F1748" i="27"/>
  <c r="F3410" i="27"/>
  <c r="F1812" i="27"/>
  <c r="F3642" i="27"/>
  <c r="F2226" i="27"/>
  <c r="F862" i="27"/>
  <c r="F2459" i="27"/>
  <c r="F983" i="27"/>
  <c r="F2167" i="27"/>
  <c r="F2936" i="27"/>
  <c r="F2582" i="27"/>
  <c r="F3583" i="27"/>
  <c r="F2760" i="27"/>
  <c r="F332" i="27"/>
  <c r="F260" i="26"/>
  <c r="AH267" i="26" s="1"/>
  <c r="AI267" i="26" s="1"/>
  <c r="AJ267" i="26" s="1"/>
  <c r="F3645" i="27"/>
  <c r="AG3652" i="27" s="1"/>
  <c r="AG3655" i="27" s="1"/>
  <c r="AH339" i="26" s="1"/>
  <c r="F2166" i="27"/>
  <c r="AG2173" i="27" s="1"/>
  <c r="AH2173" i="27" s="1"/>
  <c r="AI2173" i="27" s="1"/>
  <c r="AJ2173" i="27" s="1"/>
  <c r="AK2173" i="27" s="1"/>
  <c r="F3585" i="27"/>
  <c r="AG3592" i="27" s="1"/>
  <c r="AH3592" i="27" s="1"/>
  <c r="AI3592" i="27" s="1"/>
  <c r="AJ3592" i="27" s="1"/>
  <c r="AK3592" i="27" s="1"/>
  <c r="AL3592" i="27" s="1"/>
  <c r="AM3592" i="27" s="1"/>
  <c r="AN3592" i="27" s="1"/>
  <c r="AO3592" i="27" s="1"/>
  <c r="AP3592" i="27" s="1"/>
  <c r="F331" i="27"/>
  <c r="AG338" i="27" s="1"/>
  <c r="AG341" i="27" s="1"/>
  <c r="AH283" i="26" s="1"/>
  <c r="F2696" i="27"/>
  <c r="F2701" i="27"/>
  <c r="F2700" i="27"/>
  <c r="F2697" i="27"/>
  <c r="F2995" i="27"/>
  <c r="F2993" i="27"/>
  <c r="AG3000" i="27" s="1"/>
  <c r="AH3000" i="27" s="1"/>
  <c r="AI3000" i="27" s="1"/>
  <c r="AJ3000" i="27" s="1"/>
  <c r="AK3000" i="27" s="1"/>
  <c r="F1869" i="27"/>
  <c r="AG1876" i="27" s="1"/>
  <c r="AH1876" i="27" s="1"/>
  <c r="F1871" i="27"/>
  <c r="F1868" i="27"/>
  <c r="AG1875" i="27" s="1"/>
  <c r="AH1875" i="27" s="1"/>
  <c r="AI1875" i="27" s="1"/>
  <c r="AJ1875" i="27" s="1"/>
  <c r="AK1875" i="27" s="1"/>
  <c r="AL1875" i="27" s="1"/>
  <c r="AM1875" i="27" s="1"/>
  <c r="AN1875" i="27" s="1"/>
  <c r="AO1875" i="27" s="1"/>
  <c r="AP1875" i="27" s="1"/>
  <c r="F1867" i="27"/>
  <c r="F2876" i="27"/>
  <c r="AG2883" i="27" s="1"/>
  <c r="F2873" i="27"/>
  <c r="F1275" i="27"/>
  <c r="F1278" i="27"/>
  <c r="F3350" i="27"/>
  <c r="AG3357" i="27" s="1"/>
  <c r="F3352" i="27"/>
  <c r="F3349" i="27"/>
  <c r="AG3356" i="27" s="1"/>
  <c r="AH3356" i="27" s="1"/>
  <c r="AI3356" i="27" s="1"/>
  <c r="AJ3356" i="27" s="1"/>
  <c r="AK3356" i="27" s="1"/>
  <c r="AL3356" i="27" s="1"/>
  <c r="AM3356" i="27" s="1"/>
  <c r="AN3356" i="27" s="1"/>
  <c r="AO3356" i="27" s="1"/>
  <c r="AP3356" i="27" s="1"/>
  <c r="F2286" i="27"/>
  <c r="F447" i="27"/>
  <c r="F1394" i="27"/>
  <c r="F2341" i="27"/>
  <c r="F3469" i="27"/>
  <c r="F1689" i="27"/>
  <c r="F686" i="27"/>
  <c r="F1156" i="27"/>
  <c r="F2878" i="27"/>
  <c r="F2992" i="27"/>
  <c r="F2104" i="27"/>
  <c r="F3351" i="27"/>
  <c r="F3288" i="27"/>
  <c r="F1870" i="27"/>
  <c r="F1279" i="27"/>
  <c r="F3173" i="27"/>
  <c r="AG3180" i="27" s="1"/>
  <c r="AH3180" i="27" s="1"/>
  <c r="F3174" i="27"/>
  <c r="F3175" i="27"/>
  <c r="F1101" i="27"/>
  <c r="F1102" i="27"/>
  <c r="AJ988" i="27"/>
  <c r="AK988" i="27" s="1"/>
  <c r="AL988" i="27" s="1"/>
  <c r="AM988" i="27" s="1"/>
  <c r="AN988" i="27" s="1"/>
  <c r="AO988" i="27" s="1"/>
  <c r="AP988" i="27" s="1"/>
  <c r="F1219" i="27"/>
  <c r="F1216" i="27"/>
  <c r="F2048" i="27"/>
  <c r="AG2055" i="27" s="1"/>
  <c r="F2045" i="27"/>
  <c r="F272" i="27"/>
  <c r="AG279" i="27" s="1"/>
  <c r="AH279" i="27" s="1"/>
  <c r="F270" i="27"/>
  <c r="F2991" i="27"/>
  <c r="F388" i="27"/>
  <c r="F391" i="27"/>
  <c r="AH2172" i="27"/>
  <c r="F3231" i="27"/>
  <c r="AG3238" i="27" s="1"/>
  <c r="AH3238" i="27" s="1"/>
  <c r="F3232" i="27"/>
  <c r="AG3239" i="27" s="1"/>
  <c r="AH3239" i="27" s="1"/>
  <c r="AI3239" i="27" s="1"/>
  <c r="AJ3239" i="27" s="1"/>
  <c r="AK3239" i="27" s="1"/>
  <c r="F3234" i="27"/>
  <c r="AH2529" i="27"/>
  <c r="AI2529" i="27" s="1"/>
  <c r="AJ2529" i="27" s="1"/>
  <c r="AK2529" i="27" s="1"/>
  <c r="AL2529" i="27" s="1"/>
  <c r="AM2529" i="27" s="1"/>
  <c r="AN2529" i="27" s="1"/>
  <c r="AO2529" i="27" s="1"/>
  <c r="F685" i="27"/>
  <c r="AG692" i="27" s="1"/>
  <c r="F687" i="27"/>
  <c r="F3052" i="27"/>
  <c r="AG3059" i="27" s="1"/>
  <c r="AH3059" i="27" s="1"/>
  <c r="AI3059" i="27" s="1"/>
  <c r="AJ3059" i="27" s="1"/>
  <c r="F3053" i="27"/>
  <c r="AG3060" i="27" s="1"/>
  <c r="F3051" i="27"/>
  <c r="F3055" i="27"/>
  <c r="F154" i="27"/>
  <c r="AG161" i="27" s="1"/>
  <c r="AH161" i="27" s="1"/>
  <c r="AI161" i="27" s="1"/>
  <c r="AJ161" i="27" s="1"/>
  <c r="AK161" i="27" s="1"/>
  <c r="AL161" i="27" s="1"/>
  <c r="AM161" i="27" s="1"/>
  <c r="AN161" i="27" s="1"/>
  <c r="AO161" i="27" s="1"/>
  <c r="AP161" i="27" s="1"/>
  <c r="F155" i="27"/>
  <c r="F1399" i="27"/>
  <c r="F2345" i="27"/>
  <c r="F3465" i="27"/>
  <c r="F1932" i="27"/>
  <c r="F682" i="27"/>
  <c r="F3233" i="27"/>
  <c r="F2638" i="27"/>
  <c r="F156" i="27"/>
  <c r="F2874" i="27"/>
  <c r="F2996" i="27"/>
  <c r="F3292" i="27"/>
  <c r="F3050" i="27"/>
  <c r="F2994" i="27"/>
  <c r="AG3001" i="27" s="1"/>
  <c r="F3527" i="27"/>
  <c r="AG3534" i="27" s="1"/>
  <c r="F3526" i="27"/>
  <c r="AG3533" i="27" s="1"/>
  <c r="AH3533" i="27" s="1"/>
  <c r="AI3533" i="27" s="1"/>
  <c r="AJ3533" i="27" s="1"/>
  <c r="AK3533" i="27" s="1"/>
  <c r="AL3533" i="27" s="1"/>
  <c r="AM3533" i="27" s="1"/>
  <c r="AN3533" i="27" s="1"/>
  <c r="AO3533" i="27" s="1"/>
  <c r="AP3533" i="27" s="1"/>
  <c r="F3528" i="27"/>
  <c r="F2875" i="27"/>
  <c r="AG2882" i="27" s="1"/>
  <c r="AH2882" i="27" s="1"/>
  <c r="AI2882" i="27" s="1"/>
  <c r="AJ2882" i="27" s="1"/>
  <c r="AK2882" i="27" s="1"/>
  <c r="AL2882" i="27" s="1"/>
  <c r="AM2882" i="27" s="1"/>
  <c r="AN2882" i="27" s="1"/>
  <c r="AO2882" i="27" s="1"/>
  <c r="AP2882" i="27" s="1"/>
  <c r="F2521" i="27"/>
  <c r="AG2528" i="27" s="1"/>
  <c r="AH2528" i="27" s="1"/>
  <c r="AI2528" i="27" s="1"/>
  <c r="F2520" i="27"/>
  <c r="F864" i="27"/>
  <c r="AG871" i="27" s="1"/>
  <c r="F865" i="27"/>
  <c r="F2817" i="27"/>
  <c r="AG2824" i="27" s="1"/>
  <c r="F2814" i="27"/>
  <c r="F923" i="27"/>
  <c r="AG930" i="27" s="1"/>
  <c r="AH930" i="27" s="1"/>
  <c r="AI930" i="27" s="1"/>
  <c r="AJ930" i="27" s="1"/>
  <c r="AK930" i="27" s="1"/>
  <c r="AL930" i="27" s="1"/>
  <c r="AM930" i="27" s="1"/>
  <c r="AN930" i="27" s="1"/>
  <c r="AO930" i="27" s="1"/>
  <c r="AP930" i="27" s="1"/>
  <c r="F925" i="27"/>
  <c r="F921" i="27"/>
  <c r="F94" i="27"/>
  <c r="AG101" i="27" s="1"/>
  <c r="AH101" i="27" s="1"/>
  <c r="F1337" i="27"/>
  <c r="AG1344" i="27" s="1"/>
  <c r="AH1344" i="27" s="1"/>
  <c r="AI1344" i="27" s="1"/>
  <c r="AJ1344" i="27" s="1"/>
  <c r="AK1344" i="27" s="1"/>
  <c r="AL1344" i="27" s="1"/>
  <c r="AM1344" i="27" s="1"/>
  <c r="AN1344" i="27" s="1"/>
  <c r="AO1344" i="27" s="1"/>
  <c r="AP1344" i="27" s="1"/>
  <c r="F1338" i="27"/>
  <c r="AG1345" i="27" s="1"/>
  <c r="F1335" i="27"/>
  <c r="F1340" i="27"/>
  <c r="F1336" i="27"/>
  <c r="AH271" i="26"/>
  <c r="F3172" i="27"/>
  <c r="AG3179" i="27" s="1"/>
  <c r="AH3179" i="27" s="1"/>
  <c r="AI3179" i="27" s="1"/>
  <c r="AJ3179" i="27" s="1"/>
  <c r="AK3179" i="27" s="1"/>
  <c r="AL3179" i="27" s="1"/>
  <c r="AM3179" i="27" s="1"/>
  <c r="AN3179" i="27" s="1"/>
  <c r="AO3179" i="27" s="1"/>
  <c r="AP3179" i="27" s="1"/>
  <c r="AI1758" i="27"/>
  <c r="F1099" i="27"/>
  <c r="AG1106" i="27" s="1"/>
  <c r="AH1106" i="27" s="1"/>
  <c r="AI1106" i="27" s="1"/>
  <c r="AJ1106" i="27" s="1"/>
  <c r="AK1106" i="27" s="1"/>
  <c r="AL1106" i="27" s="1"/>
  <c r="AM1106" i="27" s="1"/>
  <c r="AN1106" i="27" s="1"/>
  <c r="AO1106" i="27" s="1"/>
  <c r="AP1106" i="27" s="1"/>
  <c r="F1100" i="27"/>
  <c r="AG1107" i="27" s="1"/>
  <c r="F2699" i="27"/>
  <c r="AG2706" i="27" s="1"/>
  <c r="F2698" i="27"/>
  <c r="AG2705" i="27" s="1"/>
  <c r="AH2705" i="27" s="1"/>
  <c r="AI2705" i="27" s="1"/>
  <c r="AJ2705" i="27" s="1"/>
  <c r="AK2705" i="27" s="1"/>
  <c r="AL2705" i="27" s="1"/>
  <c r="AM2705" i="27" s="1"/>
  <c r="AN2705" i="27" s="1"/>
  <c r="AO2705" i="27" s="1"/>
  <c r="AP2705" i="27" s="1"/>
  <c r="F625" i="27"/>
  <c r="AG632" i="27" s="1"/>
  <c r="AH632" i="27" s="1"/>
  <c r="AI632" i="27" s="1"/>
  <c r="AJ632" i="27" s="1"/>
  <c r="AK632" i="27" s="1"/>
  <c r="AL632" i="27" s="1"/>
  <c r="AM632" i="27" s="1"/>
  <c r="AN632" i="27" s="1"/>
  <c r="AO632" i="27" s="1"/>
  <c r="AP632" i="27" s="1"/>
  <c r="F626" i="27"/>
  <c r="AG633" i="27" s="1"/>
  <c r="F1456" i="27"/>
  <c r="AG1463" i="27" s="1"/>
  <c r="F1455" i="27"/>
  <c r="AG1462" i="27" s="1"/>
  <c r="AH1462" i="27" s="1"/>
  <c r="AI1462" i="27" s="1"/>
  <c r="AJ1462" i="27" s="1"/>
  <c r="AK1462" i="27" s="1"/>
  <c r="AL1462" i="27" s="1"/>
  <c r="AM1462" i="27" s="1"/>
  <c r="AN1462" i="27" s="1"/>
  <c r="AO1462" i="27" s="1"/>
  <c r="AP1462" i="27" s="1"/>
  <c r="F2224" i="27"/>
  <c r="AG2231" i="27" s="1"/>
  <c r="AH2231" i="27" s="1"/>
  <c r="AI2231" i="27" s="1"/>
  <c r="AJ2231" i="27" s="1"/>
  <c r="AK2231" i="27" s="1"/>
  <c r="AL2231" i="27" s="1"/>
  <c r="AM2231" i="27" s="1"/>
  <c r="AN2231" i="27" s="1"/>
  <c r="AO2231" i="27" s="1"/>
  <c r="AP2231" i="27" s="1"/>
  <c r="F2225" i="27"/>
  <c r="AG2232" i="27" s="1"/>
  <c r="F2402" i="27"/>
  <c r="AG2409" i="27" s="1"/>
  <c r="F2401" i="27"/>
  <c r="AG2408" i="27" s="1"/>
  <c r="AH2408" i="27" s="1"/>
  <c r="AI2408" i="27" s="1"/>
  <c r="AJ2408" i="27" s="1"/>
  <c r="AK2408" i="27" s="1"/>
  <c r="AL2408" i="27" s="1"/>
  <c r="AM2408" i="27" s="1"/>
  <c r="AN2408" i="27" s="1"/>
  <c r="AO2408" i="27" s="1"/>
  <c r="AP2408" i="27" s="1"/>
  <c r="F1396" i="27"/>
  <c r="AG1403" i="27" s="1"/>
  <c r="AH1403" i="27" s="1"/>
  <c r="AI1403" i="27" s="1"/>
  <c r="AJ1403" i="27" s="1"/>
  <c r="AK1403" i="27" s="1"/>
  <c r="AL1403" i="27" s="1"/>
  <c r="AM1403" i="27" s="1"/>
  <c r="AN1403" i="27" s="1"/>
  <c r="AO1403" i="27" s="1"/>
  <c r="AP1403" i="27" s="1"/>
  <c r="F1397" i="27"/>
  <c r="AG1404" i="27" s="1"/>
  <c r="F1930" i="27"/>
  <c r="AG1937" i="27" s="1"/>
  <c r="F1929" i="27"/>
  <c r="AG1936" i="27" s="1"/>
  <c r="AH1936" i="27" s="1"/>
  <c r="AI1936" i="27" s="1"/>
  <c r="AJ1936" i="27" s="1"/>
  <c r="AK1936" i="27" s="1"/>
  <c r="AL1936" i="27" s="1"/>
  <c r="AM1936" i="27" s="1"/>
  <c r="AN1936" i="27" s="1"/>
  <c r="AO1936" i="27" s="1"/>
  <c r="AP1936" i="27" s="1"/>
  <c r="F805" i="27"/>
  <c r="AG812" i="27" s="1"/>
  <c r="F804" i="27"/>
  <c r="AG811" i="27" s="1"/>
  <c r="AH811" i="27" s="1"/>
  <c r="AI811" i="27" s="1"/>
  <c r="AJ811" i="27" s="1"/>
  <c r="AK811" i="27" s="1"/>
  <c r="AL811" i="27" s="1"/>
  <c r="AM811" i="27" s="1"/>
  <c r="AN811" i="27" s="1"/>
  <c r="AO811" i="27" s="1"/>
  <c r="AP811" i="27" s="1"/>
  <c r="F1159" i="27"/>
  <c r="AG1166" i="27" s="1"/>
  <c r="F1158" i="27"/>
  <c r="AG1165" i="27" s="1"/>
  <c r="AH1165" i="27" s="1"/>
  <c r="AI1165" i="27" s="1"/>
  <c r="AJ1165" i="27" s="1"/>
  <c r="AK1165" i="27" s="1"/>
  <c r="AL1165" i="27" s="1"/>
  <c r="AM1165" i="27" s="1"/>
  <c r="AN1165" i="27" s="1"/>
  <c r="AO1165" i="27" s="1"/>
  <c r="AP1165" i="27" s="1"/>
  <c r="AH160" i="27"/>
  <c r="F449" i="27"/>
  <c r="AG456" i="27" s="1"/>
  <c r="F448" i="27"/>
  <c r="AG455" i="27" s="1"/>
  <c r="AH455" i="27" s="1"/>
  <c r="AI455" i="27" s="1"/>
  <c r="AJ455" i="27" s="1"/>
  <c r="AK455" i="27" s="1"/>
  <c r="AL455" i="27" s="1"/>
  <c r="AM455" i="27" s="1"/>
  <c r="AN455" i="27" s="1"/>
  <c r="AO455" i="27" s="1"/>
  <c r="AP455" i="27" s="1"/>
  <c r="AH2588" i="27"/>
  <c r="F745" i="27"/>
  <c r="AG752" i="27" s="1"/>
  <c r="AH752" i="27" s="1"/>
  <c r="AI752" i="27" s="1"/>
  <c r="AJ752" i="27" s="1"/>
  <c r="AK752" i="27" s="1"/>
  <c r="AL752" i="27" s="1"/>
  <c r="AM752" i="27" s="1"/>
  <c r="AN752" i="27" s="1"/>
  <c r="AO752" i="27" s="1"/>
  <c r="AP752" i="27" s="1"/>
  <c r="F746" i="27"/>
  <c r="AG753" i="27" s="1"/>
  <c r="F2343" i="27"/>
  <c r="AG2350" i="27" s="1"/>
  <c r="F2342" i="27"/>
  <c r="AG2349" i="27" s="1"/>
  <c r="AH2349" i="27" s="1"/>
  <c r="AI2349" i="27" s="1"/>
  <c r="AJ2349" i="27" s="1"/>
  <c r="AK2349" i="27" s="1"/>
  <c r="AL2349" i="27" s="1"/>
  <c r="AM2349" i="27" s="1"/>
  <c r="AN2349" i="27" s="1"/>
  <c r="AO2349" i="27" s="1"/>
  <c r="AP2349" i="27" s="1"/>
  <c r="F1810" i="27"/>
  <c r="AG1817" i="27" s="1"/>
  <c r="F1809" i="27"/>
  <c r="AG1816" i="27" s="1"/>
  <c r="AH1816" i="27" s="1"/>
  <c r="AI1816" i="27" s="1"/>
  <c r="AJ1816" i="27" s="1"/>
  <c r="AK1816" i="27" s="1"/>
  <c r="AL1816" i="27" s="1"/>
  <c r="AM1816" i="27" s="1"/>
  <c r="AN1816" i="27" s="1"/>
  <c r="AO1816" i="27" s="1"/>
  <c r="AP1816" i="27" s="1"/>
  <c r="F2107" i="27"/>
  <c r="AG2114" i="27" s="1"/>
  <c r="F2106" i="27"/>
  <c r="AG2113" i="27" s="1"/>
  <c r="AH2113" i="27" s="1"/>
  <c r="AI2113" i="27" s="1"/>
  <c r="AJ2113" i="27" s="1"/>
  <c r="AK2113" i="27" s="1"/>
  <c r="AL2113" i="27" s="1"/>
  <c r="AM2113" i="27" s="1"/>
  <c r="AN2113" i="27" s="1"/>
  <c r="AO2113" i="27" s="1"/>
  <c r="AP2113" i="27" s="1"/>
  <c r="F389" i="27"/>
  <c r="AG396" i="27" s="1"/>
  <c r="AH396" i="27" s="1"/>
  <c r="AI396" i="27" s="1"/>
  <c r="AJ396" i="27" s="1"/>
  <c r="AK396" i="27" s="1"/>
  <c r="AL396" i="27" s="1"/>
  <c r="AM396" i="27" s="1"/>
  <c r="AN396" i="27" s="1"/>
  <c r="AO396" i="27" s="1"/>
  <c r="AP396" i="27" s="1"/>
  <c r="F390" i="27"/>
  <c r="AG397" i="27" s="1"/>
  <c r="F567" i="27"/>
  <c r="AG574" i="27" s="1"/>
  <c r="F566" i="27"/>
  <c r="AG573" i="27" s="1"/>
  <c r="AH573" i="27" s="1"/>
  <c r="AI573" i="27" s="1"/>
  <c r="AJ573" i="27" s="1"/>
  <c r="AK573" i="27" s="1"/>
  <c r="AL573" i="27" s="1"/>
  <c r="AM573" i="27" s="1"/>
  <c r="AN573" i="27" s="1"/>
  <c r="AO573" i="27" s="1"/>
  <c r="AP573" i="27" s="1"/>
  <c r="F1217" i="27"/>
  <c r="AG1224" i="27" s="1"/>
  <c r="AH1224" i="27" s="1"/>
  <c r="AI1224" i="27" s="1"/>
  <c r="AJ1224" i="27" s="1"/>
  <c r="AK1224" i="27" s="1"/>
  <c r="AL1224" i="27" s="1"/>
  <c r="AM1224" i="27" s="1"/>
  <c r="AN1224" i="27" s="1"/>
  <c r="AO1224" i="27" s="1"/>
  <c r="AP1224" i="27" s="1"/>
  <c r="F1218" i="27"/>
  <c r="AG1225" i="27" s="1"/>
  <c r="F1692" i="27"/>
  <c r="AG1699" i="27" s="1"/>
  <c r="F1691" i="27"/>
  <c r="AG1698" i="27" s="1"/>
  <c r="AH1698" i="27" s="1"/>
  <c r="AI1698" i="27" s="1"/>
  <c r="AJ1698" i="27" s="1"/>
  <c r="AK1698" i="27" s="1"/>
  <c r="AL1698" i="27" s="1"/>
  <c r="AM1698" i="27" s="1"/>
  <c r="AN1698" i="27" s="1"/>
  <c r="AO1698" i="27" s="1"/>
  <c r="AP1698" i="27" s="1"/>
  <c r="F507" i="27"/>
  <c r="AG514" i="27" s="1"/>
  <c r="AH514" i="27" s="1"/>
  <c r="AI514" i="27" s="1"/>
  <c r="AJ514" i="27" s="1"/>
  <c r="AK514" i="27" s="1"/>
  <c r="AL514" i="27" s="1"/>
  <c r="AM514" i="27" s="1"/>
  <c r="AN514" i="27" s="1"/>
  <c r="AO514" i="27" s="1"/>
  <c r="AP514" i="27" s="1"/>
  <c r="F508" i="27"/>
  <c r="AG515" i="27" s="1"/>
  <c r="F3468" i="27"/>
  <c r="AG3475" i="27" s="1"/>
  <c r="F3467" i="27"/>
  <c r="AG3474" i="27" s="1"/>
  <c r="AH3474" i="27" s="1"/>
  <c r="AI3474" i="27" s="1"/>
  <c r="AJ3474" i="27" s="1"/>
  <c r="AK3474" i="27" s="1"/>
  <c r="AL3474" i="27" s="1"/>
  <c r="AM3474" i="27" s="1"/>
  <c r="AN3474" i="27" s="1"/>
  <c r="AO3474" i="27" s="1"/>
  <c r="AP3474" i="27" s="1"/>
  <c r="F1040" i="27"/>
  <c r="AG1047" i="27" s="1"/>
  <c r="AH1047" i="27" s="1"/>
  <c r="AI1047" i="27" s="1"/>
  <c r="AJ1047" i="27" s="1"/>
  <c r="AK1047" i="27" s="1"/>
  <c r="AL1047" i="27" s="1"/>
  <c r="AM1047" i="27" s="1"/>
  <c r="AN1047" i="27" s="1"/>
  <c r="AO1047" i="27" s="1"/>
  <c r="AP1047" i="27" s="1"/>
  <c r="F1041" i="27"/>
  <c r="AG1048" i="27" s="1"/>
  <c r="F1573" i="27"/>
  <c r="AG1580" i="27" s="1"/>
  <c r="AH1580" i="27" s="1"/>
  <c r="AI1580" i="27" s="1"/>
  <c r="AJ1580" i="27" s="1"/>
  <c r="AK1580" i="27" s="1"/>
  <c r="AL1580" i="27" s="1"/>
  <c r="AM1580" i="27" s="1"/>
  <c r="AN1580" i="27" s="1"/>
  <c r="AO1580" i="27" s="1"/>
  <c r="AP1580" i="27" s="1"/>
  <c r="F1574" i="27"/>
  <c r="AG1581" i="27" s="1"/>
  <c r="AH3593" i="27"/>
  <c r="F2640" i="27"/>
  <c r="AG2647" i="27" s="1"/>
  <c r="F2639" i="27"/>
  <c r="AG2646" i="27" s="1"/>
  <c r="AH2646" i="27" s="1"/>
  <c r="AI2646" i="27" s="1"/>
  <c r="AJ2646" i="27" s="1"/>
  <c r="AK2646" i="27" s="1"/>
  <c r="AL2646" i="27" s="1"/>
  <c r="AM2646" i="27" s="1"/>
  <c r="AN2646" i="27" s="1"/>
  <c r="AO2646" i="27" s="1"/>
  <c r="AP2646" i="27" s="1"/>
  <c r="F3290" i="27"/>
  <c r="AG3297" i="27" s="1"/>
  <c r="AH3297" i="27" s="1"/>
  <c r="AI3297" i="27" s="1"/>
  <c r="AJ3297" i="27" s="1"/>
  <c r="AK3297" i="27" s="1"/>
  <c r="AL3297" i="27" s="1"/>
  <c r="AM3297" i="27" s="1"/>
  <c r="AN3297" i="27" s="1"/>
  <c r="AO3297" i="27" s="1"/>
  <c r="AP3297" i="27" s="1"/>
  <c r="F3291" i="27"/>
  <c r="AG3298" i="27" s="1"/>
  <c r="F2757" i="27"/>
  <c r="AG2764" i="27" s="1"/>
  <c r="F1989" i="27"/>
  <c r="AG1996" i="27" s="1"/>
  <c r="F1988" i="27"/>
  <c r="AG1995" i="27" s="1"/>
  <c r="AH1995" i="27" s="1"/>
  <c r="AI1995" i="27" s="1"/>
  <c r="AJ1995" i="27" s="1"/>
  <c r="AK1995" i="27" s="1"/>
  <c r="AL1995" i="27" s="1"/>
  <c r="AM1995" i="27" s="1"/>
  <c r="AN1995" i="27" s="1"/>
  <c r="AO1995" i="27" s="1"/>
  <c r="AP1995" i="27" s="1"/>
  <c r="F2284" i="27"/>
  <c r="AG2291" i="27" s="1"/>
  <c r="F2283" i="27"/>
  <c r="AG2290" i="27" s="1"/>
  <c r="AH2290" i="27" s="1"/>
  <c r="AI2290" i="27" s="1"/>
  <c r="AJ2290" i="27" s="1"/>
  <c r="AK2290" i="27" s="1"/>
  <c r="AL2290" i="27" s="1"/>
  <c r="AM2290" i="27" s="1"/>
  <c r="AN2290" i="27" s="1"/>
  <c r="AO2290" i="27" s="1"/>
  <c r="AP2290" i="27" s="1"/>
  <c r="F1632" i="27"/>
  <c r="AG1639" i="27" s="1"/>
  <c r="AH1639" i="27" s="1"/>
  <c r="AI1639" i="27" s="1"/>
  <c r="AJ1639" i="27" s="1"/>
  <c r="AK1639" i="27" s="1"/>
  <c r="AL1639" i="27" s="1"/>
  <c r="AM1639" i="27" s="1"/>
  <c r="AN1639" i="27" s="1"/>
  <c r="AO1639" i="27" s="1"/>
  <c r="AP1639" i="27" s="1"/>
  <c r="F1633" i="27"/>
  <c r="AG1640" i="27" s="1"/>
  <c r="F1514" i="27"/>
  <c r="AG1521" i="27" s="1"/>
  <c r="AH1521" i="27" s="1"/>
  <c r="AI1521" i="27" s="1"/>
  <c r="AJ1521" i="27" s="1"/>
  <c r="AK1521" i="27" s="1"/>
  <c r="AL1521" i="27" s="1"/>
  <c r="AM1521" i="27" s="1"/>
  <c r="AN1521" i="27" s="1"/>
  <c r="AO1521" i="27" s="1"/>
  <c r="AP1521" i="27" s="1"/>
  <c r="F1515" i="27"/>
  <c r="AG1522" i="27" s="1"/>
  <c r="F1277" i="27"/>
  <c r="AG1284" i="27" s="1"/>
  <c r="F1276" i="27"/>
  <c r="AG1283" i="27" s="1"/>
  <c r="AH1283" i="27" s="1"/>
  <c r="AI1283" i="27" s="1"/>
  <c r="AJ1283" i="27" s="1"/>
  <c r="AK1283" i="27" s="1"/>
  <c r="AL1283" i="27" s="1"/>
  <c r="AM1283" i="27" s="1"/>
  <c r="AN1283" i="27" s="1"/>
  <c r="AO1283" i="27" s="1"/>
  <c r="AP1283" i="27" s="1"/>
  <c r="F1750" i="27"/>
  <c r="AG1757" i="27" s="1"/>
  <c r="F922" i="27"/>
  <c r="AG929" i="27" s="1"/>
  <c r="F271" i="27"/>
  <c r="AG278" i="27" s="1"/>
  <c r="AH278" i="27" s="1"/>
  <c r="AI278" i="27" s="1"/>
  <c r="AJ278" i="27" s="1"/>
  <c r="AK278" i="27" s="1"/>
  <c r="AL278" i="27" s="1"/>
  <c r="AM278" i="27" s="1"/>
  <c r="AN278" i="27" s="1"/>
  <c r="AO278" i="27" s="1"/>
  <c r="AP278" i="27" s="1"/>
  <c r="F212" i="27"/>
  <c r="AG219" i="27" s="1"/>
  <c r="AH219" i="27" s="1"/>
  <c r="AI219" i="27" s="1"/>
  <c r="AJ219" i="27" s="1"/>
  <c r="AK219" i="27" s="1"/>
  <c r="AL219" i="27" s="1"/>
  <c r="AM219" i="27" s="1"/>
  <c r="AN219" i="27" s="1"/>
  <c r="AO219" i="27" s="1"/>
  <c r="AP219" i="27" s="1"/>
  <c r="F213" i="27"/>
  <c r="AG220" i="27" s="1"/>
  <c r="AH3652" i="27" l="1"/>
  <c r="AJ3419" i="27"/>
  <c r="AK335" i="26" s="1"/>
  <c r="AI3419" i="27"/>
  <c r="AJ335" i="26" s="1"/>
  <c r="AJ992" i="27"/>
  <c r="AK294" i="26" s="1"/>
  <c r="AI992" i="27"/>
  <c r="AJ294" i="26" s="1"/>
  <c r="AG992" i="27"/>
  <c r="AH294" i="26" s="1"/>
  <c r="AH2942" i="27"/>
  <c r="AG3596" i="27"/>
  <c r="AH338" i="26" s="1"/>
  <c r="AG401" i="26" s="1"/>
  <c r="AG3419" i="27"/>
  <c r="AH335" i="26" s="1"/>
  <c r="AH3121" i="27"/>
  <c r="AH3124" i="27" s="1"/>
  <c r="AI330" i="26" s="1"/>
  <c r="AI271" i="26"/>
  <c r="AH3419" i="27"/>
  <c r="AI335" i="26" s="1"/>
  <c r="AH2471" i="27"/>
  <c r="AI319" i="26" s="1"/>
  <c r="AJ2468" i="27"/>
  <c r="AI2471" i="27"/>
  <c r="AJ319" i="26" s="1"/>
  <c r="AG2176" i="27"/>
  <c r="AH314" i="26" s="1"/>
  <c r="AG2591" i="27"/>
  <c r="AH321" i="26" s="1"/>
  <c r="AG164" i="27"/>
  <c r="AH280" i="26" s="1"/>
  <c r="AG105" i="27"/>
  <c r="AH279" i="26" s="1"/>
  <c r="AG2471" i="27"/>
  <c r="AH319" i="26" s="1"/>
  <c r="AG1879" i="27"/>
  <c r="AH309" i="26" s="1"/>
  <c r="AH338" i="27"/>
  <c r="AH341" i="27" s="1"/>
  <c r="AI283" i="26" s="1"/>
  <c r="AH2824" i="27"/>
  <c r="AG2827" i="27"/>
  <c r="AH325" i="26" s="1"/>
  <c r="AH3534" i="27"/>
  <c r="AG3537" i="27"/>
  <c r="AH337" i="26" s="1"/>
  <c r="AH3001" i="27"/>
  <c r="AG3004" i="27"/>
  <c r="AH328" i="26" s="1"/>
  <c r="AG2532" i="27"/>
  <c r="AH320" i="26" s="1"/>
  <c r="AG383" i="26" s="1"/>
  <c r="AI3121" i="27"/>
  <c r="AH3357" i="27"/>
  <c r="AG3360" i="27"/>
  <c r="AH334" i="26" s="1"/>
  <c r="AH2883" i="27"/>
  <c r="AG2886" i="27"/>
  <c r="AH326" i="26" s="1"/>
  <c r="AG3242" i="27"/>
  <c r="AH332" i="26" s="1"/>
  <c r="AH871" i="27"/>
  <c r="AG874" i="27"/>
  <c r="AH292" i="26" s="1"/>
  <c r="AH2176" i="27"/>
  <c r="AI314" i="26" s="1"/>
  <c r="AI2172" i="27"/>
  <c r="AG3183" i="27"/>
  <c r="AH331" i="26" s="1"/>
  <c r="CR393" i="26" s="1"/>
  <c r="AH3060" i="27"/>
  <c r="AG3063" i="27"/>
  <c r="AH329" i="26" s="1"/>
  <c r="AH2532" i="27"/>
  <c r="AI320" i="26" s="1"/>
  <c r="AI101" i="27"/>
  <c r="AH105" i="27"/>
  <c r="AI279" i="26" s="1"/>
  <c r="AH692" i="27"/>
  <c r="AG695" i="27"/>
  <c r="AH289" i="26" s="1"/>
  <c r="AH2055" i="27"/>
  <c r="AG2058" i="27"/>
  <c r="AH312" i="26" s="1"/>
  <c r="AK102" i="27"/>
  <c r="AH1757" i="27"/>
  <c r="AG1761" i="27"/>
  <c r="AH307" i="26" s="1"/>
  <c r="AI279" i="27"/>
  <c r="AH282" i="27"/>
  <c r="AI282" i="26" s="1"/>
  <c r="AH2764" i="27"/>
  <c r="AG2768" i="27"/>
  <c r="AH324" i="26" s="1"/>
  <c r="AL989" i="27"/>
  <c r="AK992" i="27"/>
  <c r="AL294" i="26" s="1"/>
  <c r="AG1287" i="27"/>
  <c r="AH299" i="26" s="1"/>
  <c r="AH1284" i="27"/>
  <c r="AG2650" i="27"/>
  <c r="AH322" i="26" s="1"/>
  <c r="AH2647" i="27"/>
  <c r="AI3593" i="27"/>
  <c r="AH3596" i="27"/>
  <c r="AI338" i="26" s="1"/>
  <c r="AH397" i="27"/>
  <c r="AG400" i="27"/>
  <c r="AH284" i="26" s="1"/>
  <c r="AG756" i="27"/>
  <c r="AH290" i="26" s="1"/>
  <c r="AH753" i="27"/>
  <c r="AH1463" i="27"/>
  <c r="AG1466" i="27"/>
  <c r="AH302" i="26" s="1"/>
  <c r="AL3000" i="27"/>
  <c r="AP2529" i="27"/>
  <c r="AH3183" i="27"/>
  <c r="AI331" i="26" s="1"/>
  <c r="AI3180" i="27"/>
  <c r="AJ271" i="26"/>
  <c r="AK267" i="26"/>
  <c r="AH929" i="27"/>
  <c r="AG933" i="27"/>
  <c r="AH293" i="26" s="1"/>
  <c r="AG282" i="27"/>
  <c r="AH282" i="26" s="1"/>
  <c r="AH1996" i="27"/>
  <c r="AG1999" i="27"/>
  <c r="AH311" i="26" s="1"/>
  <c r="AH1581" i="27"/>
  <c r="AG1584" i="27"/>
  <c r="AH304" i="26" s="1"/>
  <c r="AH1817" i="27"/>
  <c r="AG1820" i="27"/>
  <c r="AH308" i="26" s="1"/>
  <c r="AG2353" i="27"/>
  <c r="AH317" i="26" s="1"/>
  <c r="AH2350" i="27"/>
  <c r="AH456" i="27"/>
  <c r="AG459" i="27"/>
  <c r="AH285" i="26" s="1"/>
  <c r="AH812" i="27"/>
  <c r="AG815" i="27"/>
  <c r="AH291" i="26" s="1"/>
  <c r="AH1937" i="27"/>
  <c r="AG1940" i="27"/>
  <c r="AH310" i="26" s="1"/>
  <c r="AG1407" i="27"/>
  <c r="AH301" i="26" s="1"/>
  <c r="AH1404" i="27"/>
  <c r="AK3059" i="27"/>
  <c r="AI3238" i="27"/>
  <c r="AH3242" i="27"/>
  <c r="AI332" i="26" s="1"/>
  <c r="AH2232" i="27"/>
  <c r="AG2235" i="27"/>
  <c r="AH315" i="26" s="1"/>
  <c r="AH1345" i="27"/>
  <c r="AG1348" i="27"/>
  <c r="AH300" i="26" s="1"/>
  <c r="R23" i="26"/>
  <c r="F142" i="26" s="1"/>
  <c r="AG223" i="27"/>
  <c r="AH281" i="26" s="1"/>
  <c r="AH220" i="27"/>
  <c r="AH1640" i="27"/>
  <c r="AG1643" i="27"/>
  <c r="AH305" i="26" s="1"/>
  <c r="AH3475" i="27"/>
  <c r="AG3478" i="27"/>
  <c r="AH336" i="26" s="1"/>
  <c r="AH1699" i="27"/>
  <c r="AG1702" i="27"/>
  <c r="AH306" i="26" s="1"/>
  <c r="AH574" i="27"/>
  <c r="AG577" i="27"/>
  <c r="AH287" i="26" s="1"/>
  <c r="AI3652" i="27"/>
  <c r="AH3655" i="27"/>
  <c r="AI339" i="26" s="1"/>
  <c r="AI2532" i="27"/>
  <c r="AJ320" i="26" s="1"/>
  <c r="AJ2528" i="27"/>
  <c r="AH2706" i="27"/>
  <c r="AG2709" i="27"/>
  <c r="AH323" i="26" s="1"/>
  <c r="AH1522" i="27"/>
  <c r="AG1525" i="27"/>
  <c r="AH303" i="26" s="1"/>
  <c r="AH2291" i="27"/>
  <c r="AG2294" i="27"/>
  <c r="AH316" i="26" s="1"/>
  <c r="AH3298" i="27"/>
  <c r="AG3301" i="27"/>
  <c r="AH333" i="26" s="1"/>
  <c r="AH1048" i="27"/>
  <c r="AG1051" i="27"/>
  <c r="AH295" i="26" s="1"/>
  <c r="AH515" i="27"/>
  <c r="AG518" i="27"/>
  <c r="AH286" i="26" s="1"/>
  <c r="AH1225" i="27"/>
  <c r="AG1228" i="27"/>
  <c r="AH298" i="26" s="1"/>
  <c r="AH2114" i="27"/>
  <c r="AG2117" i="27"/>
  <c r="AH313" i="26" s="1"/>
  <c r="AL3239" i="27"/>
  <c r="AI1876" i="27"/>
  <c r="AH1879" i="27"/>
  <c r="AI309" i="26" s="1"/>
  <c r="AH2591" i="27"/>
  <c r="AI321" i="26" s="1"/>
  <c r="AI2588" i="27"/>
  <c r="AI160" i="27"/>
  <c r="AH164" i="27"/>
  <c r="AI280" i="26" s="1"/>
  <c r="AH1166" i="27"/>
  <c r="AG1169" i="27"/>
  <c r="AH297" i="26" s="1"/>
  <c r="AL2173" i="27"/>
  <c r="AH2409" i="27"/>
  <c r="AG2412" i="27"/>
  <c r="AH318" i="26" s="1"/>
  <c r="AH633" i="27"/>
  <c r="AG636" i="27"/>
  <c r="AH288" i="26" s="1"/>
  <c r="AG1110" i="27"/>
  <c r="AH296" i="26" s="1"/>
  <c r="AH1107" i="27"/>
  <c r="AJ1758" i="27"/>
  <c r="AL3416" i="27"/>
  <c r="AK3419" i="27"/>
  <c r="AL335" i="26" s="1"/>
  <c r="AH383" i="26" l="1"/>
  <c r="AI338" i="27"/>
  <c r="AJ338" i="27" s="1"/>
  <c r="AG343" i="26"/>
  <c r="AG342" i="26"/>
  <c r="CR401" i="26"/>
  <c r="AH2945" i="27"/>
  <c r="AI327" i="26" s="1"/>
  <c r="AI2942" i="27"/>
  <c r="CR400" i="26"/>
  <c r="CR342" i="26"/>
  <c r="AG372" i="26"/>
  <c r="AH382" i="26"/>
  <c r="CS382" i="26"/>
  <c r="F150" i="26"/>
  <c r="F185" i="26" s="1"/>
  <c r="F134" i="26"/>
  <c r="AJ2471" i="27"/>
  <c r="AK319" i="26" s="1"/>
  <c r="AK2468" i="27"/>
  <c r="AG393" i="26"/>
  <c r="CR395" i="26"/>
  <c r="CR397" i="26"/>
  <c r="AG397" i="26"/>
  <c r="AH3537" i="27"/>
  <c r="AI337" i="26" s="1"/>
  <c r="AI3534" i="27"/>
  <c r="CR394" i="26"/>
  <c r="AJ2172" i="27"/>
  <c r="AI2176" i="27"/>
  <c r="AJ314" i="26" s="1"/>
  <c r="AI3357" i="27"/>
  <c r="AH3360" i="27"/>
  <c r="AI334" i="26" s="1"/>
  <c r="CR391" i="26"/>
  <c r="AG391" i="26"/>
  <c r="AG390" i="26"/>
  <c r="CR390" i="26"/>
  <c r="CR388" i="26"/>
  <c r="AG388" i="26"/>
  <c r="AG394" i="26"/>
  <c r="AI2055" i="27"/>
  <c r="AH2058" i="27"/>
  <c r="AI312" i="26" s="1"/>
  <c r="AJ101" i="27"/>
  <c r="AI105" i="27"/>
  <c r="AJ279" i="26" s="1"/>
  <c r="CR392" i="26"/>
  <c r="AG392" i="26"/>
  <c r="AG389" i="26"/>
  <c r="CR389" i="26"/>
  <c r="AI3001" i="27"/>
  <c r="AH3004" i="27"/>
  <c r="AI328" i="26" s="1"/>
  <c r="AI2824" i="27"/>
  <c r="AH2827" i="27"/>
  <c r="AI325" i="26" s="1"/>
  <c r="CR343" i="26"/>
  <c r="AH695" i="27"/>
  <c r="AI289" i="26" s="1"/>
  <c r="AI692" i="27"/>
  <c r="AI871" i="27"/>
  <c r="AH874" i="27"/>
  <c r="AI292" i="26" s="1"/>
  <c r="AG382" i="26"/>
  <c r="CR382" i="26"/>
  <c r="CR383" i="26"/>
  <c r="AL102" i="27"/>
  <c r="AI3060" i="27"/>
  <c r="AH3063" i="27"/>
  <c r="AI329" i="26" s="1"/>
  <c r="AI2883" i="27"/>
  <c r="AH2886" i="27"/>
  <c r="AI326" i="26" s="1"/>
  <c r="AJ3121" i="27"/>
  <c r="AI3124" i="27"/>
  <c r="AJ330" i="26" s="1"/>
  <c r="AG400" i="26"/>
  <c r="AG360" i="26"/>
  <c r="CR360" i="26"/>
  <c r="AG358" i="26"/>
  <c r="CR358" i="26"/>
  <c r="CR357" i="26"/>
  <c r="AG357" i="26"/>
  <c r="AG366" i="26"/>
  <c r="CR366" i="26"/>
  <c r="AI3655" i="27"/>
  <c r="AJ339" i="26" s="1"/>
  <c r="AJ3652" i="27"/>
  <c r="AI574" i="27"/>
  <c r="AH577" i="27"/>
  <c r="AI287" i="26" s="1"/>
  <c r="AI3475" i="27"/>
  <c r="AH3478" i="27"/>
  <c r="AI336" i="26" s="1"/>
  <c r="AI1640" i="27"/>
  <c r="AH1643" i="27"/>
  <c r="AI305" i="26" s="1"/>
  <c r="AI1345" i="27"/>
  <c r="AH1348" i="27"/>
  <c r="AI300" i="26" s="1"/>
  <c r="AG364" i="26"/>
  <c r="CR364" i="26"/>
  <c r="AI812" i="27"/>
  <c r="AH815" i="27"/>
  <c r="AI291" i="26" s="1"/>
  <c r="CR367" i="26"/>
  <c r="AG367" i="26"/>
  <c r="AG345" i="26"/>
  <c r="CR345" i="26"/>
  <c r="AH393" i="26"/>
  <c r="CS393" i="26"/>
  <c r="CS394" i="26"/>
  <c r="AH394" i="26"/>
  <c r="AG346" i="26"/>
  <c r="CR346" i="26"/>
  <c r="AG347" i="26"/>
  <c r="CR347" i="26"/>
  <c r="AH345" i="26"/>
  <c r="CS345" i="26"/>
  <c r="CR359" i="26"/>
  <c r="AG359" i="26"/>
  <c r="AM2173" i="27"/>
  <c r="AI1166" i="27"/>
  <c r="AH1169" i="27"/>
  <c r="AI297" i="26" s="1"/>
  <c r="AM3239" i="27"/>
  <c r="AI1048" i="27"/>
  <c r="AH1051" i="27"/>
  <c r="AI295" i="26" s="1"/>
  <c r="AH1525" i="27"/>
  <c r="AI303" i="26" s="1"/>
  <c r="AI1522" i="27"/>
  <c r="AG369" i="26"/>
  <c r="CR369" i="26"/>
  <c r="AI220" i="27"/>
  <c r="AH223" i="27"/>
  <c r="AI281" i="26" s="1"/>
  <c r="CR373" i="26"/>
  <c r="AG373" i="26"/>
  <c r="AI456" i="27"/>
  <c r="AH459" i="27"/>
  <c r="AI285" i="26" s="1"/>
  <c r="AG380" i="26"/>
  <c r="CR380" i="26"/>
  <c r="AI1581" i="27"/>
  <c r="AH1584" i="27"/>
  <c r="AI304" i="26" s="1"/>
  <c r="AG356" i="26"/>
  <c r="CR356" i="26"/>
  <c r="AG355" i="26"/>
  <c r="CR355" i="26"/>
  <c r="AK271" i="26"/>
  <c r="AL267" i="26"/>
  <c r="AM3000" i="27"/>
  <c r="AI397" i="27"/>
  <c r="AH400" i="27"/>
  <c r="AI284" i="26" s="1"/>
  <c r="AG385" i="26"/>
  <c r="CR385" i="26"/>
  <c r="CR384" i="26"/>
  <c r="AJ279" i="27"/>
  <c r="AI282" i="27"/>
  <c r="AJ282" i="26" s="1"/>
  <c r="CR351" i="26"/>
  <c r="AG351" i="26"/>
  <c r="CR381" i="26"/>
  <c r="AG381" i="26"/>
  <c r="AH342" i="26"/>
  <c r="CS342" i="26"/>
  <c r="AG376" i="26"/>
  <c r="CR376" i="26"/>
  <c r="CR375" i="26"/>
  <c r="AG375" i="26"/>
  <c r="CR349" i="26"/>
  <c r="AG349" i="26"/>
  <c r="AG379" i="26"/>
  <c r="CR379" i="26"/>
  <c r="AH2709" i="27"/>
  <c r="AI323" i="26" s="1"/>
  <c r="AI2706" i="27"/>
  <c r="AI1699" i="27"/>
  <c r="AH1702" i="27"/>
  <c r="AI306" i="26" s="1"/>
  <c r="AG344" i="26"/>
  <c r="CR344" i="26"/>
  <c r="AI2232" i="27"/>
  <c r="AH2235" i="27"/>
  <c r="AI315" i="26" s="1"/>
  <c r="AL3059" i="27"/>
  <c r="AH1940" i="27"/>
  <c r="AI310" i="26" s="1"/>
  <c r="AH372" i="26" s="1"/>
  <c r="AI1937" i="27"/>
  <c r="AI382" i="26"/>
  <c r="AG371" i="26"/>
  <c r="CR371" i="26"/>
  <c r="AG374" i="26"/>
  <c r="CR374" i="26"/>
  <c r="AI929" i="27"/>
  <c r="AH933" i="27"/>
  <c r="AI293" i="26" s="1"/>
  <c r="CR365" i="26"/>
  <c r="AG365" i="26"/>
  <c r="AI753" i="27"/>
  <c r="AH756" i="27"/>
  <c r="AI290" i="26" s="1"/>
  <c r="AH401" i="26"/>
  <c r="CS401" i="26"/>
  <c r="AI1284" i="27"/>
  <c r="AH1287" i="27"/>
  <c r="AI299" i="26" s="1"/>
  <c r="AG384" i="26"/>
  <c r="AG387" i="26"/>
  <c r="CR387" i="26"/>
  <c r="AG370" i="26"/>
  <c r="CR370" i="26"/>
  <c r="AK1758" i="27"/>
  <c r="AI1107" i="27"/>
  <c r="AH1110" i="27"/>
  <c r="AI296" i="26" s="1"/>
  <c r="AJ2588" i="27"/>
  <c r="AI2591" i="27"/>
  <c r="AJ321" i="26" s="1"/>
  <c r="AI383" i="26" s="1"/>
  <c r="AG361" i="26"/>
  <c r="CR361" i="26"/>
  <c r="AG396" i="26"/>
  <c r="CR396" i="26"/>
  <c r="AJ3238" i="27"/>
  <c r="AI3242" i="27"/>
  <c r="AJ332" i="26" s="1"/>
  <c r="AG348" i="26"/>
  <c r="CR348" i="26"/>
  <c r="AH2353" i="27"/>
  <c r="AI317" i="26" s="1"/>
  <c r="AI2350" i="27"/>
  <c r="AI2647" i="27"/>
  <c r="AH2650" i="27"/>
  <c r="AI322" i="26" s="1"/>
  <c r="CS384" i="26" s="1"/>
  <c r="AM989" i="27"/>
  <c r="AL992" i="27"/>
  <c r="AM294" i="26" s="1"/>
  <c r="AH1228" i="27"/>
  <c r="AI298" i="26" s="1"/>
  <c r="AI1225" i="27"/>
  <c r="AI3298" i="27"/>
  <c r="AH3301" i="27"/>
  <c r="AI333" i="26" s="1"/>
  <c r="AH395" i="26" s="1"/>
  <c r="AG386" i="26"/>
  <c r="CR386" i="26"/>
  <c r="AG378" i="26"/>
  <c r="CR378" i="26"/>
  <c r="AG377" i="26"/>
  <c r="CR377" i="26"/>
  <c r="AM3416" i="27"/>
  <c r="AL3419" i="27"/>
  <c r="AM335" i="26" s="1"/>
  <c r="AI633" i="27"/>
  <c r="AH636" i="27"/>
  <c r="AI288" i="26" s="1"/>
  <c r="AI2409" i="27"/>
  <c r="AH2412" i="27"/>
  <c r="AI318" i="26" s="1"/>
  <c r="AJ160" i="27"/>
  <c r="AI164" i="27"/>
  <c r="AJ280" i="26" s="1"/>
  <c r="AJ1876" i="27"/>
  <c r="AI1879" i="27"/>
  <c r="AJ309" i="26" s="1"/>
  <c r="AI2114" i="27"/>
  <c r="AH2117" i="27"/>
  <c r="AI313" i="26" s="1"/>
  <c r="AI515" i="27"/>
  <c r="AH518" i="27"/>
  <c r="AI286" i="26" s="1"/>
  <c r="AI2291" i="27"/>
  <c r="AH2294" i="27"/>
  <c r="AI316" i="26" s="1"/>
  <c r="AK2528" i="27"/>
  <c r="AJ2532" i="27"/>
  <c r="AK320" i="26" s="1"/>
  <c r="CR372" i="26"/>
  <c r="AG350" i="26"/>
  <c r="CR350" i="26"/>
  <c r="AG398" i="26"/>
  <c r="CR398" i="26"/>
  <c r="CR399" i="26"/>
  <c r="AG399" i="26"/>
  <c r="AG368" i="26"/>
  <c r="CR368" i="26"/>
  <c r="F824" i="27"/>
  <c r="F857" i="27" s="1"/>
  <c r="F114" i="27"/>
  <c r="F147" i="27" s="1"/>
  <c r="F3369" i="27"/>
  <c r="F3402" i="27" s="1"/>
  <c r="F1890" i="27"/>
  <c r="F1923" i="27" s="1"/>
  <c r="X17" i="26"/>
  <c r="B18" i="26" s="1"/>
  <c r="F232" i="27"/>
  <c r="F265" i="27" s="1"/>
  <c r="F173" i="27"/>
  <c r="F206" i="27" s="1"/>
  <c r="F1060" i="27"/>
  <c r="F1093" i="27" s="1"/>
  <c r="F3251" i="27"/>
  <c r="F3284" i="27" s="1"/>
  <c r="F1711" i="27"/>
  <c r="F1744" i="27" s="1"/>
  <c r="F2421" i="27"/>
  <c r="F2454" i="27" s="1"/>
  <c r="F3013" i="27"/>
  <c r="F3046" i="27" s="1"/>
  <c r="F765" i="27"/>
  <c r="F798" i="27" s="1"/>
  <c r="F3487" i="27"/>
  <c r="F3520" i="27" s="1"/>
  <c r="F2836" i="27"/>
  <c r="F2869" i="27" s="1"/>
  <c r="F1001" i="27"/>
  <c r="F1034" i="27" s="1"/>
  <c r="F3310" i="27"/>
  <c r="F3343" i="27" s="1"/>
  <c r="F1593" i="27"/>
  <c r="F1626" i="27" s="1"/>
  <c r="F3428" i="27"/>
  <c r="F3461" i="27" s="1"/>
  <c r="F586" i="27"/>
  <c r="F619" i="27" s="1"/>
  <c r="F2244" i="27"/>
  <c r="F2277" i="27" s="1"/>
  <c r="F2954" i="27"/>
  <c r="F2987" i="27" s="1"/>
  <c r="F409" i="27"/>
  <c r="F442" i="27" s="1"/>
  <c r="F1416" i="27"/>
  <c r="F1449" i="27" s="1"/>
  <c r="F71" i="26"/>
  <c r="F106" i="26" s="1"/>
  <c r="F3133" i="27"/>
  <c r="F3166" i="27" s="1"/>
  <c r="F706" i="27"/>
  <c r="F739" i="27" s="1"/>
  <c r="F2067" i="27"/>
  <c r="F2100" i="27" s="1"/>
  <c r="F3546" i="27"/>
  <c r="F3579" i="27" s="1"/>
  <c r="F2008" i="27"/>
  <c r="F2041" i="27" s="1"/>
  <c r="F2185" i="27"/>
  <c r="F2218" i="27" s="1"/>
  <c r="F2126" i="27"/>
  <c r="F2159" i="27" s="1"/>
  <c r="F1298" i="27"/>
  <c r="F1331" i="27" s="1"/>
  <c r="F291" i="27"/>
  <c r="F324" i="27" s="1"/>
  <c r="F2541" i="27"/>
  <c r="F2574" i="27" s="1"/>
  <c r="F1652" i="27"/>
  <c r="F1685" i="27" s="1"/>
  <c r="F55" i="26"/>
  <c r="F1237" i="27"/>
  <c r="F1270" i="27" s="1"/>
  <c r="F350" i="27"/>
  <c r="F383" i="27" s="1"/>
  <c r="F1534" i="27"/>
  <c r="F1567" i="27" s="1"/>
  <c r="F3074" i="27"/>
  <c r="F3107" i="27" s="1"/>
  <c r="F1178" i="27"/>
  <c r="F1211" i="27" s="1"/>
  <c r="F1770" i="27"/>
  <c r="F1803" i="27" s="1"/>
  <c r="F468" i="27"/>
  <c r="F501" i="27" s="1"/>
  <c r="F2303" i="27"/>
  <c r="F2336" i="27" s="1"/>
  <c r="F2659" i="27"/>
  <c r="F2692" i="27" s="1"/>
  <c r="F2482" i="27"/>
  <c r="F2515" i="27" s="1"/>
  <c r="F55" i="27"/>
  <c r="F88" i="27" s="1"/>
  <c r="F942" i="27"/>
  <c r="F975" i="27" s="1"/>
  <c r="F645" i="27"/>
  <c r="F678" i="27" s="1"/>
  <c r="F2718" i="27"/>
  <c r="F2751" i="27" s="1"/>
  <c r="F1357" i="27"/>
  <c r="F1390" i="27" s="1"/>
  <c r="F1829" i="27"/>
  <c r="F1862" i="27" s="1"/>
  <c r="F1119" i="27"/>
  <c r="F1152" i="27" s="1"/>
  <c r="F2600" i="27"/>
  <c r="F2633" i="27" s="1"/>
  <c r="F213" i="26"/>
  <c r="F253" i="26" s="1"/>
  <c r="R21" i="27"/>
  <c r="X15" i="27" s="1"/>
  <c r="F3192" i="27"/>
  <c r="F3225" i="27" s="1"/>
  <c r="F527" i="27"/>
  <c r="F560" i="27" s="1"/>
  <c r="F2362" i="27"/>
  <c r="F2395" i="27" s="1"/>
  <c r="F2895" i="27"/>
  <c r="F2928" i="27" s="1"/>
  <c r="F1475" i="27"/>
  <c r="F1508" i="27" s="1"/>
  <c r="F63" i="26"/>
  <c r="F2777" i="27"/>
  <c r="F2810" i="27" s="1"/>
  <c r="F883" i="27"/>
  <c r="F916" i="27" s="1"/>
  <c r="F1949" i="27"/>
  <c r="F1982" i="27" s="1"/>
  <c r="F3605" i="27"/>
  <c r="F3638" i="27" s="1"/>
  <c r="AG363" i="26"/>
  <c r="CR363" i="26"/>
  <c r="CS383" i="26"/>
  <c r="AI1404" i="27"/>
  <c r="AH1407" i="27"/>
  <c r="AI301" i="26" s="1"/>
  <c r="AG354" i="26"/>
  <c r="CR354" i="26"/>
  <c r="CT382" i="26"/>
  <c r="AI1817" i="27"/>
  <c r="AH1820" i="27"/>
  <c r="AI308" i="26" s="1"/>
  <c r="AH1999" i="27"/>
  <c r="AI311" i="26" s="1"/>
  <c r="AI1996" i="27"/>
  <c r="AI3183" i="27"/>
  <c r="AJ331" i="26" s="1"/>
  <c r="AJ3180" i="27"/>
  <c r="AH1466" i="27"/>
  <c r="AI302" i="26" s="1"/>
  <c r="AI1463" i="27"/>
  <c r="AG395" i="26"/>
  <c r="AG353" i="26"/>
  <c r="CR353" i="26"/>
  <c r="AG352" i="26"/>
  <c r="CR352" i="26"/>
  <c r="AJ3593" i="27"/>
  <c r="AI3596" i="27"/>
  <c r="AJ338" i="26" s="1"/>
  <c r="AG362" i="26"/>
  <c r="CR362" i="26"/>
  <c r="AI2764" i="27"/>
  <c r="AH2768" i="27"/>
  <c r="AI324" i="26" s="1"/>
  <c r="AI1757" i="27"/>
  <c r="AH1761" i="27"/>
  <c r="AI307" i="26" s="1"/>
  <c r="AI341" i="27" l="1"/>
  <c r="AJ283" i="26" s="1"/>
  <c r="AJ2942" i="27"/>
  <c r="AI2945" i="27"/>
  <c r="AJ327" i="26" s="1"/>
  <c r="B137" i="26"/>
  <c r="B145" i="26"/>
  <c r="B129" i="26"/>
  <c r="AL2468" i="27"/>
  <c r="AK2471" i="27"/>
  <c r="AL319" i="26" s="1"/>
  <c r="AH384" i="26"/>
  <c r="AH403" i="26"/>
  <c r="AI3537" i="27"/>
  <c r="AJ337" i="26" s="1"/>
  <c r="CT400" i="26" s="1"/>
  <c r="AJ3534" i="27"/>
  <c r="AJ2883" i="27"/>
  <c r="AI2886" i="27"/>
  <c r="AJ326" i="26" s="1"/>
  <c r="AM102" i="27"/>
  <c r="CS397" i="26"/>
  <c r="AH397" i="26"/>
  <c r="AH400" i="26"/>
  <c r="CS400" i="26"/>
  <c r="AH404" i="26"/>
  <c r="CS392" i="26"/>
  <c r="AH392" i="26"/>
  <c r="AJ871" i="27"/>
  <c r="AI874" i="27"/>
  <c r="AJ292" i="26" s="1"/>
  <c r="CS388" i="26"/>
  <c r="AH388" i="26"/>
  <c r="AJ3357" i="27"/>
  <c r="AI3360" i="27"/>
  <c r="AJ334" i="26" s="1"/>
  <c r="AJ341" i="27"/>
  <c r="AK283" i="26" s="1"/>
  <c r="AK338" i="27"/>
  <c r="CS389" i="26"/>
  <c r="AH389" i="26"/>
  <c r="AH391" i="26"/>
  <c r="CS391" i="26"/>
  <c r="AH390" i="26"/>
  <c r="CS390" i="26"/>
  <c r="AK2172" i="27"/>
  <c r="AJ2176" i="27"/>
  <c r="AK314" i="26" s="1"/>
  <c r="AJ3001" i="27"/>
  <c r="AI3004" i="27"/>
  <c r="AJ328" i="26" s="1"/>
  <c r="AI2058" i="27"/>
  <c r="AJ312" i="26" s="1"/>
  <c r="AJ2055" i="27"/>
  <c r="AK3121" i="27"/>
  <c r="AJ3124" i="27"/>
  <c r="AK330" i="26" s="1"/>
  <c r="AJ3060" i="27"/>
  <c r="AI3063" i="27"/>
  <c r="AJ329" i="26" s="1"/>
  <c r="AI695" i="27"/>
  <c r="AJ289" i="26" s="1"/>
  <c r="AJ692" i="27"/>
  <c r="AI2827" i="27"/>
  <c r="AJ325" i="26" s="1"/>
  <c r="AJ2824" i="27"/>
  <c r="AK101" i="27"/>
  <c r="AJ105" i="27"/>
  <c r="AK279" i="26" s="1"/>
  <c r="AL2528" i="27"/>
  <c r="AK2532" i="27"/>
  <c r="AL320" i="26" s="1"/>
  <c r="AJ515" i="27"/>
  <c r="AI518" i="27"/>
  <c r="AJ286" i="26" s="1"/>
  <c r="AI2412" i="27"/>
  <c r="AJ318" i="26" s="1"/>
  <c r="AJ2409" i="27"/>
  <c r="AN3416" i="27"/>
  <c r="AM3419" i="27"/>
  <c r="AN335" i="26" s="1"/>
  <c r="AH359" i="26"/>
  <c r="CS359" i="26"/>
  <c r="AH356" i="26"/>
  <c r="CS356" i="26"/>
  <c r="AH355" i="26"/>
  <c r="CS355" i="26"/>
  <c r="AJ2232" i="27"/>
  <c r="AI2235" i="27"/>
  <c r="AJ315" i="26" s="1"/>
  <c r="AL271" i="26"/>
  <c r="AM267" i="26"/>
  <c r="AH367" i="26"/>
  <c r="CS367" i="26"/>
  <c r="CS344" i="26"/>
  <c r="AH344" i="26"/>
  <c r="CS368" i="26"/>
  <c r="AH368" i="26"/>
  <c r="AH350" i="26"/>
  <c r="CS350" i="26"/>
  <c r="CT383" i="26"/>
  <c r="AI401" i="26"/>
  <c r="CT401" i="26"/>
  <c r="AH364" i="26"/>
  <c r="CS364" i="26"/>
  <c r="B19" i="26"/>
  <c r="B21" i="26"/>
  <c r="B2003" i="27"/>
  <c r="B3246" i="27"/>
  <c r="B581" i="27"/>
  <c r="B996" i="27"/>
  <c r="B2180" i="27"/>
  <c r="B16" i="27"/>
  <c r="B2949" i="27"/>
  <c r="B1529" i="27"/>
  <c r="B3541" i="27"/>
  <c r="B463" i="27"/>
  <c r="B2477" i="27"/>
  <c r="B58" i="26"/>
  <c r="B50" i="27"/>
  <c r="B937" i="27"/>
  <c r="B3008" i="27"/>
  <c r="B3482" i="27"/>
  <c r="B1647" i="27"/>
  <c r="B701" i="27"/>
  <c r="B1352" i="27"/>
  <c r="B1588" i="27"/>
  <c r="B2121" i="27"/>
  <c r="B1055" i="27"/>
  <c r="B2298" i="27"/>
  <c r="B819" i="27"/>
  <c r="B227" i="27"/>
  <c r="B640" i="27"/>
  <c r="B3423" i="27"/>
  <c r="B404" i="27"/>
  <c r="B168" i="27"/>
  <c r="C17" i="26"/>
  <c r="B208" i="26"/>
  <c r="B1944" i="27"/>
  <c r="B286" i="27"/>
  <c r="B1293" i="27"/>
  <c r="B66" i="26"/>
  <c r="B2062" i="27"/>
  <c r="B1765" i="27"/>
  <c r="B1470" i="27"/>
  <c r="B2595" i="27"/>
  <c r="B345" i="27"/>
  <c r="B3069" i="27"/>
  <c r="B109" i="27"/>
  <c r="B1885" i="27"/>
  <c r="B1824" i="27"/>
  <c r="B1411" i="27"/>
  <c r="B2654" i="27"/>
  <c r="B2239" i="27"/>
  <c r="B3600" i="27"/>
  <c r="B1173" i="27"/>
  <c r="B760" i="27"/>
  <c r="B2713" i="27"/>
  <c r="B1232" i="27"/>
  <c r="B3305" i="27"/>
  <c r="B878" i="27"/>
  <c r="B522" i="27"/>
  <c r="B2772" i="27"/>
  <c r="B2416" i="27"/>
  <c r="B2890" i="27"/>
  <c r="B3364" i="27"/>
  <c r="B3187" i="27"/>
  <c r="B2831" i="27"/>
  <c r="B2357" i="27"/>
  <c r="B1114" i="27"/>
  <c r="B1706" i="27"/>
  <c r="B50" i="26"/>
  <c r="B2536" i="27"/>
  <c r="B3128" i="27"/>
  <c r="AH379" i="26"/>
  <c r="CS379" i="26"/>
  <c r="CS376" i="26"/>
  <c r="AH376" i="26"/>
  <c r="AH375" i="26"/>
  <c r="CS375" i="26"/>
  <c r="CT342" i="26"/>
  <c r="AI342" i="26"/>
  <c r="AH351" i="26"/>
  <c r="CS351" i="26"/>
  <c r="AJ3298" i="27"/>
  <c r="AI3301" i="27"/>
  <c r="AJ333" i="26" s="1"/>
  <c r="CT395" i="26" s="1"/>
  <c r="AM992" i="27"/>
  <c r="AN294" i="26" s="1"/>
  <c r="AN989" i="27"/>
  <c r="AH380" i="26"/>
  <c r="CS380" i="26"/>
  <c r="AK3238" i="27"/>
  <c r="AJ3242" i="27"/>
  <c r="AK332" i="26" s="1"/>
  <c r="AK2588" i="27"/>
  <c r="AJ2591" i="27"/>
  <c r="AK321" i="26" s="1"/>
  <c r="CU383" i="26" s="1"/>
  <c r="AJ1107" i="27"/>
  <c r="AI1110" i="27"/>
  <c r="AJ296" i="26" s="1"/>
  <c r="CS362" i="26"/>
  <c r="AH362" i="26"/>
  <c r="AH353" i="26"/>
  <c r="CS353" i="26"/>
  <c r="CS352" i="26"/>
  <c r="AH352" i="26"/>
  <c r="AJ929" i="27"/>
  <c r="AI933" i="27"/>
  <c r="AJ293" i="26" s="1"/>
  <c r="AH369" i="26"/>
  <c r="CS369" i="26"/>
  <c r="AJ2706" i="27"/>
  <c r="AI2709" i="27"/>
  <c r="AJ323" i="26" s="1"/>
  <c r="CS372" i="26"/>
  <c r="CS343" i="26"/>
  <c r="AJ397" i="27"/>
  <c r="AI400" i="27"/>
  <c r="AJ284" i="26" s="1"/>
  <c r="AJ1581" i="27"/>
  <c r="AI1584" i="27"/>
  <c r="AJ304" i="26" s="1"/>
  <c r="AJ456" i="27"/>
  <c r="AI459" i="27"/>
  <c r="AJ285" i="26" s="1"/>
  <c r="AJ220" i="27"/>
  <c r="AI223" i="27"/>
  <c r="AJ281" i="26" s="1"/>
  <c r="CT343" i="26" s="1"/>
  <c r="AH366" i="26"/>
  <c r="CS366" i="26"/>
  <c r="AN3239" i="27"/>
  <c r="AN2173" i="27"/>
  <c r="CS354" i="26"/>
  <c r="AH354" i="26"/>
  <c r="AH363" i="26"/>
  <c r="CS363" i="26"/>
  <c r="AJ1640" i="27"/>
  <c r="AI1643" i="27"/>
  <c r="AJ305" i="26" s="1"/>
  <c r="AJ574" i="27"/>
  <c r="AI577" i="27"/>
  <c r="AJ287" i="26" s="1"/>
  <c r="AJ1757" i="27"/>
  <c r="AI1761" i="27"/>
  <c r="AJ307" i="26" s="1"/>
  <c r="AJ3596" i="27"/>
  <c r="AK338" i="26" s="1"/>
  <c r="AK3593" i="27"/>
  <c r="AJ1463" i="27"/>
  <c r="AI1466" i="27"/>
  <c r="AJ302" i="26" s="1"/>
  <c r="AK3180" i="27"/>
  <c r="AJ3183" i="27"/>
  <c r="AK331" i="26" s="1"/>
  <c r="AI1999" i="27"/>
  <c r="AJ311" i="26" s="1"/>
  <c r="AJ1996" i="27"/>
  <c r="AJ1404" i="27"/>
  <c r="AI1407" i="27"/>
  <c r="AJ301" i="26" s="1"/>
  <c r="AJ2291" i="27"/>
  <c r="AI2294" i="27"/>
  <c r="AJ316" i="26" s="1"/>
  <c r="AJ2114" i="27"/>
  <c r="AI2117" i="27"/>
  <c r="AJ313" i="26" s="1"/>
  <c r="AK160" i="27"/>
  <c r="AJ164" i="27"/>
  <c r="AK280" i="26" s="1"/>
  <c r="AJ633" i="27"/>
  <c r="AI636" i="27"/>
  <c r="AJ288" i="26" s="1"/>
  <c r="AJ1225" i="27"/>
  <c r="AI1228" i="27"/>
  <c r="AJ298" i="26" s="1"/>
  <c r="AH385" i="26"/>
  <c r="CS385" i="26"/>
  <c r="AJ1284" i="27"/>
  <c r="AI1287" i="27"/>
  <c r="AJ299" i="26" s="1"/>
  <c r="AJ753" i="27"/>
  <c r="AI756" i="27"/>
  <c r="AJ290" i="26" s="1"/>
  <c r="AM3059" i="27"/>
  <c r="AJ1699" i="27"/>
  <c r="AI1702" i="27"/>
  <c r="AJ306" i="26" s="1"/>
  <c r="CS386" i="26"/>
  <c r="AH386" i="26"/>
  <c r="AH343" i="26"/>
  <c r="AH358" i="26"/>
  <c r="CS358" i="26"/>
  <c r="AH357" i="26"/>
  <c r="CS357" i="26"/>
  <c r="CS360" i="26"/>
  <c r="AH360" i="26"/>
  <c r="AJ812" i="27"/>
  <c r="AI815" i="27"/>
  <c r="AJ291" i="26" s="1"/>
  <c r="AJ1345" i="27"/>
  <c r="AI1348" i="27"/>
  <c r="AJ300" i="26" s="1"/>
  <c r="AH399" i="26"/>
  <c r="CS399" i="26"/>
  <c r="AH398" i="26"/>
  <c r="CS398" i="26"/>
  <c r="AJ3655" i="27"/>
  <c r="AK339" i="26" s="1"/>
  <c r="AK3652" i="27"/>
  <c r="AJ2764" i="27"/>
  <c r="AI2768" i="27"/>
  <c r="AJ324" i="26" s="1"/>
  <c r="AH371" i="26"/>
  <c r="CS371" i="26"/>
  <c r="AK1876" i="27"/>
  <c r="AJ1879" i="27"/>
  <c r="AK309" i="26" s="1"/>
  <c r="AH396" i="26"/>
  <c r="CS396" i="26"/>
  <c r="AI2353" i="27"/>
  <c r="AJ317" i="26" s="1"/>
  <c r="AJ2350" i="27"/>
  <c r="AH373" i="26"/>
  <c r="CS373" i="26"/>
  <c r="AK279" i="27"/>
  <c r="AJ282" i="27"/>
  <c r="AK282" i="26" s="1"/>
  <c r="AH347" i="26"/>
  <c r="CS347" i="26"/>
  <c r="CS346" i="26"/>
  <c r="AH346" i="26"/>
  <c r="AH348" i="26"/>
  <c r="CS348" i="26"/>
  <c r="AJ1522" i="27"/>
  <c r="AI1525" i="27"/>
  <c r="AJ303" i="26" s="1"/>
  <c r="CS370" i="26"/>
  <c r="AH370" i="26"/>
  <c r="AJ1817" i="27"/>
  <c r="AI1820" i="27"/>
  <c r="AJ308" i="26" s="1"/>
  <c r="AH387" i="26"/>
  <c r="CS387" i="26"/>
  <c r="AH365" i="26"/>
  <c r="CS365" i="26"/>
  <c r="AI394" i="26"/>
  <c r="CT394" i="26"/>
  <c r="AI393" i="26"/>
  <c r="CT393" i="26"/>
  <c r="AH374" i="26"/>
  <c r="CS374" i="26"/>
  <c r="CS395" i="26"/>
  <c r="AJ382" i="26"/>
  <c r="CU382" i="26"/>
  <c r="AH349" i="26"/>
  <c r="CS349" i="26"/>
  <c r="AH381" i="26"/>
  <c r="CS381" i="26"/>
  <c r="AH361" i="26"/>
  <c r="CS361" i="26"/>
  <c r="AJ2647" i="27"/>
  <c r="AI2650" i="27"/>
  <c r="AJ322" i="26" s="1"/>
  <c r="CT384" i="26" s="1"/>
  <c r="AL1758" i="27"/>
  <c r="AI1940" i="27"/>
  <c r="AJ310" i="26" s="1"/>
  <c r="CT372" i="26" s="1"/>
  <c r="AJ1937" i="27"/>
  <c r="AH377" i="26"/>
  <c r="CS377" i="26"/>
  <c r="CS378" i="26"/>
  <c r="AH378" i="26"/>
  <c r="AI345" i="26"/>
  <c r="CT345" i="26"/>
  <c r="AN3000" i="27"/>
  <c r="AJ1048" i="27"/>
  <c r="AI1051" i="27"/>
  <c r="AJ295" i="26" s="1"/>
  <c r="AJ1166" i="27"/>
  <c r="AI1169" i="27"/>
  <c r="AJ297" i="26" s="1"/>
  <c r="AJ3475" i="27"/>
  <c r="AI3478" i="27"/>
  <c r="AJ336" i="26" s="1"/>
  <c r="AK2942" i="27" l="1"/>
  <c r="AJ2945" i="27"/>
  <c r="AK327" i="26" s="1"/>
  <c r="AI400" i="26"/>
  <c r="B132" i="26"/>
  <c r="B148" i="26"/>
  <c r="B183" i="26" s="1"/>
  <c r="C183" i="26" s="1"/>
  <c r="B140" i="26"/>
  <c r="B130" i="26"/>
  <c r="B146" i="26"/>
  <c r="B181" i="26" s="1"/>
  <c r="C181" i="26" s="1"/>
  <c r="B138" i="26"/>
  <c r="B180" i="26"/>
  <c r="C180" i="26" s="1"/>
  <c r="AL2471" i="27"/>
  <c r="AM319" i="26" s="1"/>
  <c r="AM2468" i="27"/>
  <c r="AI372" i="26"/>
  <c r="CT389" i="26"/>
  <c r="AI389" i="26"/>
  <c r="AL101" i="27"/>
  <c r="AK105" i="27"/>
  <c r="AL279" i="26" s="1"/>
  <c r="AL3121" i="27"/>
  <c r="AK3124" i="27"/>
  <c r="AL330" i="26" s="1"/>
  <c r="AK2883" i="27"/>
  <c r="AJ2886" i="27"/>
  <c r="AK326" i="26" s="1"/>
  <c r="AJ2827" i="27"/>
  <c r="AK325" i="26" s="1"/>
  <c r="AK2824" i="27"/>
  <c r="AI392" i="26"/>
  <c r="CT392" i="26"/>
  <c r="AK3001" i="27"/>
  <c r="AJ3004" i="27"/>
  <c r="AK328" i="26" s="1"/>
  <c r="AK3357" i="27"/>
  <c r="AJ3360" i="27"/>
  <c r="AK334" i="26" s="1"/>
  <c r="AK871" i="27"/>
  <c r="AJ874" i="27"/>
  <c r="AK292" i="26" s="1"/>
  <c r="AJ3537" i="27"/>
  <c r="AK337" i="26" s="1"/>
  <c r="AJ400" i="26" s="1"/>
  <c r="AK3534" i="27"/>
  <c r="AJ695" i="27"/>
  <c r="AK289" i="26" s="1"/>
  <c r="AK692" i="27"/>
  <c r="AL2172" i="27"/>
  <c r="AK2176" i="27"/>
  <c r="AL314" i="26" s="1"/>
  <c r="CT391" i="26"/>
  <c r="AI391" i="26"/>
  <c r="AI390" i="26"/>
  <c r="CT390" i="26"/>
  <c r="CT397" i="26"/>
  <c r="AI397" i="26"/>
  <c r="AI384" i="26"/>
  <c r="AI403" i="26"/>
  <c r="AI388" i="26"/>
  <c r="CT388" i="26"/>
  <c r="AK3060" i="27"/>
  <c r="AJ3063" i="27"/>
  <c r="AK329" i="26" s="1"/>
  <c r="AJ2058" i="27"/>
  <c r="AK312" i="26" s="1"/>
  <c r="AK2055" i="27"/>
  <c r="AL338" i="27"/>
  <c r="AK341" i="27"/>
  <c r="AL283" i="26" s="1"/>
  <c r="AN102" i="27"/>
  <c r="AK3475" i="27"/>
  <c r="AJ3478" i="27"/>
  <c r="AK336" i="26" s="1"/>
  <c r="AK1817" i="27"/>
  <c r="AJ1820" i="27"/>
  <c r="AK308" i="26" s="1"/>
  <c r="AK1048" i="27"/>
  <c r="AJ1051" i="27"/>
  <c r="AK295" i="26" s="1"/>
  <c r="AM1758" i="27"/>
  <c r="AK2647" i="27"/>
  <c r="AJ2650" i="27"/>
  <c r="AK322" i="26" s="1"/>
  <c r="AJ384" i="26" s="1"/>
  <c r="AK1522" i="27"/>
  <c r="AJ1525" i="27"/>
  <c r="AK303" i="26" s="1"/>
  <c r="AL279" i="27"/>
  <c r="AK282" i="27"/>
  <c r="AL282" i="26" s="1"/>
  <c r="CT380" i="26"/>
  <c r="AI380" i="26"/>
  <c r="AL1876" i="27"/>
  <c r="AK1879" i="27"/>
  <c r="AL309" i="26" s="1"/>
  <c r="AK812" i="27"/>
  <c r="AJ815" i="27"/>
  <c r="AK291" i="26" s="1"/>
  <c r="AJ756" i="27"/>
  <c r="AK290" i="26" s="1"/>
  <c r="AK753" i="27"/>
  <c r="AJ342" i="26"/>
  <c r="CU342" i="26"/>
  <c r="AI379" i="26"/>
  <c r="CT379" i="26"/>
  <c r="AK1996" i="27"/>
  <c r="AJ1999" i="27"/>
  <c r="AK311" i="26" s="1"/>
  <c r="AI365" i="26"/>
  <c r="CT365" i="26"/>
  <c r="AI370" i="26"/>
  <c r="CT370" i="26"/>
  <c r="AI368" i="26"/>
  <c r="CT368" i="26"/>
  <c r="AI344" i="26"/>
  <c r="CT344" i="26"/>
  <c r="AI367" i="26"/>
  <c r="CT367" i="26"/>
  <c r="AI347" i="26"/>
  <c r="CT347" i="26"/>
  <c r="AI346" i="26"/>
  <c r="CT346" i="26"/>
  <c r="AI386" i="26"/>
  <c r="CT386" i="26"/>
  <c r="CT356" i="26"/>
  <c r="AI356" i="26"/>
  <c r="AI355" i="26"/>
  <c r="CT355" i="26"/>
  <c r="AI359" i="26"/>
  <c r="CT359" i="26"/>
  <c r="AN992" i="27"/>
  <c r="AO294" i="26" s="1"/>
  <c r="AO989" i="27"/>
  <c r="B2864" i="27"/>
  <c r="B2449" i="27"/>
  <c r="B3338" i="27"/>
  <c r="B1206" i="27"/>
  <c r="B1857" i="27"/>
  <c r="B378" i="27"/>
  <c r="B101" i="26"/>
  <c r="B248" i="26"/>
  <c r="B201" i="27"/>
  <c r="B260" i="27"/>
  <c r="B2154" i="27"/>
  <c r="B1680" i="27"/>
  <c r="B83" i="27"/>
  <c r="B2510" i="27"/>
  <c r="B2982" i="27"/>
  <c r="B614" i="27"/>
  <c r="B22" i="26"/>
  <c r="B209" i="26"/>
  <c r="B249" i="26" s="1"/>
  <c r="B2181" i="27"/>
  <c r="B2214" i="27" s="1"/>
  <c r="B761" i="27"/>
  <c r="B794" i="27" s="1"/>
  <c r="B17" i="27"/>
  <c r="D15" i="27" s="1"/>
  <c r="B2004" i="27"/>
  <c r="B2037" i="27" s="1"/>
  <c r="B2596" i="27"/>
  <c r="B2629" i="27" s="1"/>
  <c r="B346" i="27"/>
  <c r="B379" i="27" s="1"/>
  <c r="B3070" i="27"/>
  <c r="B3103" i="27" s="1"/>
  <c r="B2773" i="27"/>
  <c r="B2806" i="27" s="1"/>
  <c r="B2417" i="27"/>
  <c r="B2450" i="27" s="1"/>
  <c r="B2891" i="27"/>
  <c r="B2924" i="27" s="1"/>
  <c r="B110" i="27"/>
  <c r="B143" i="27" s="1"/>
  <c r="B3601" i="27"/>
  <c r="B3634" i="27" s="1"/>
  <c r="B3365" i="27"/>
  <c r="B3398" i="27" s="1"/>
  <c r="B1886" i="27"/>
  <c r="B1919" i="27" s="1"/>
  <c r="B1825" i="27"/>
  <c r="B1858" i="27" s="1"/>
  <c r="B3188" i="27"/>
  <c r="B3221" i="27" s="1"/>
  <c r="B2537" i="27"/>
  <c r="B2570" i="27" s="1"/>
  <c r="B1412" i="27"/>
  <c r="B1445" i="27" s="1"/>
  <c r="B1174" i="27"/>
  <c r="B1207" i="27" s="1"/>
  <c r="B2832" i="27"/>
  <c r="B2865" i="27" s="1"/>
  <c r="B2358" i="27"/>
  <c r="B2391" i="27" s="1"/>
  <c r="B1115" i="27"/>
  <c r="B1148" i="27" s="1"/>
  <c r="B2655" i="27"/>
  <c r="B2688" i="27" s="1"/>
  <c r="B1707" i="27"/>
  <c r="B1740" i="27" s="1"/>
  <c r="B2240" i="27"/>
  <c r="B2273" i="27" s="1"/>
  <c r="B51" i="26"/>
  <c r="B2950" i="27"/>
  <c r="B2983" i="27" s="1"/>
  <c r="B1530" i="27"/>
  <c r="B1563" i="27" s="1"/>
  <c r="B3542" i="27"/>
  <c r="B3575" i="27" s="1"/>
  <c r="B464" i="27"/>
  <c r="B497" i="27" s="1"/>
  <c r="B2478" i="27"/>
  <c r="B2511" i="27" s="1"/>
  <c r="B938" i="27"/>
  <c r="B971" i="27" s="1"/>
  <c r="B1648" i="27"/>
  <c r="B1681" i="27" s="1"/>
  <c r="B1353" i="27"/>
  <c r="B1386" i="27" s="1"/>
  <c r="B1589" i="27"/>
  <c r="B1622" i="27" s="1"/>
  <c r="B1056" i="27"/>
  <c r="B1089" i="27" s="1"/>
  <c r="B2299" i="27"/>
  <c r="B2332" i="27" s="1"/>
  <c r="B820" i="27"/>
  <c r="B853" i="27" s="1"/>
  <c r="B641" i="27"/>
  <c r="B674" i="27" s="1"/>
  <c r="B3424" i="27"/>
  <c r="B3457" i="27" s="1"/>
  <c r="B3247" i="27"/>
  <c r="B3280" i="27" s="1"/>
  <c r="B1945" i="27"/>
  <c r="B1978" i="27" s="1"/>
  <c r="B287" i="27"/>
  <c r="B320" i="27" s="1"/>
  <c r="B1294" i="27"/>
  <c r="B1327" i="27" s="1"/>
  <c r="B67" i="26"/>
  <c r="B102" i="26" s="1"/>
  <c r="B3129" i="27"/>
  <c r="B3162" i="27" s="1"/>
  <c r="B2063" i="27"/>
  <c r="B2096" i="27" s="1"/>
  <c r="B1766" i="27"/>
  <c r="B1799" i="27" s="1"/>
  <c r="B582" i="27"/>
  <c r="B615" i="27" s="1"/>
  <c r="B997" i="27"/>
  <c r="B1030" i="27" s="1"/>
  <c r="B59" i="26"/>
  <c r="B51" i="27"/>
  <c r="B84" i="27" s="1"/>
  <c r="B702" i="27"/>
  <c r="B735" i="27" s="1"/>
  <c r="B169" i="27"/>
  <c r="B202" i="27" s="1"/>
  <c r="B1471" i="27"/>
  <c r="B1504" i="27" s="1"/>
  <c r="B2714" i="27"/>
  <c r="B2747" i="27" s="1"/>
  <c r="B1233" i="27"/>
  <c r="B1266" i="27" s="1"/>
  <c r="B879" i="27"/>
  <c r="B912" i="27" s="1"/>
  <c r="B523" i="27"/>
  <c r="B556" i="27" s="1"/>
  <c r="B3306" i="27"/>
  <c r="B3339" i="27" s="1"/>
  <c r="B228" i="27"/>
  <c r="B261" i="27" s="1"/>
  <c r="D17" i="26"/>
  <c r="B3483" i="27"/>
  <c r="B3516" i="27" s="1"/>
  <c r="B2122" i="27"/>
  <c r="B2155" i="27" s="1"/>
  <c r="B405" i="27"/>
  <c r="B438" i="27" s="1"/>
  <c r="B3009" i="27"/>
  <c r="B3042" i="27" s="1"/>
  <c r="AN3419" i="27"/>
  <c r="AO335" i="26" s="1"/>
  <c r="AO3416" i="27"/>
  <c r="AK515" i="27"/>
  <c r="AJ518" i="27"/>
  <c r="AK286" i="26" s="1"/>
  <c r="AI399" i="26"/>
  <c r="CT399" i="26"/>
  <c r="AI398" i="26"/>
  <c r="CT398" i="26"/>
  <c r="AI360" i="26"/>
  <c r="CT360" i="26"/>
  <c r="AO3000" i="27"/>
  <c r="AI371" i="26"/>
  <c r="CT371" i="26"/>
  <c r="AI387" i="26"/>
  <c r="CT387" i="26"/>
  <c r="AI363" i="26"/>
  <c r="CT363" i="26"/>
  <c r="AI369" i="26"/>
  <c r="CT369" i="26"/>
  <c r="AI362" i="26"/>
  <c r="CT362" i="26"/>
  <c r="AL160" i="27"/>
  <c r="AK164" i="27"/>
  <c r="AL280" i="26" s="1"/>
  <c r="AK2291" i="27"/>
  <c r="AJ2294" i="27"/>
  <c r="AK316" i="26" s="1"/>
  <c r="CT374" i="26"/>
  <c r="AI374" i="26"/>
  <c r="AK1463" i="27"/>
  <c r="AJ1466" i="27"/>
  <c r="AK302" i="26" s="1"/>
  <c r="AK1757" i="27"/>
  <c r="AJ1761" i="27"/>
  <c r="AK307" i="26" s="1"/>
  <c r="AK1640" i="27"/>
  <c r="AJ1643" i="27"/>
  <c r="AK305" i="26" s="1"/>
  <c r="AO3239" i="27"/>
  <c r="AK220" i="27"/>
  <c r="AJ223" i="27"/>
  <c r="AK281" i="26" s="1"/>
  <c r="AJ343" i="26" s="1"/>
  <c r="AK1581" i="27"/>
  <c r="AJ1584" i="27"/>
  <c r="AK304" i="26" s="1"/>
  <c r="AK397" i="27"/>
  <c r="AJ400" i="27"/>
  <c r="AK284" i="26" s="1"/>
  <c r="AK2706" i="27"/>
  <c r="AJ2709" i="27"/>
  <c r="AK323" i="26" s="1"/>
  <c r="AK929" i="27"/>
  <c r="AJ933" i="27"/>
  <c r="AK293" i="26" s="1"/>
  <c r="AK1107" i="27"/>
  <c r="AJ1110" i="27"/>
  <c r="AK296" i="26" s="1"/>
  <c r="AL3238" i="27"/>
  <c r="AK3242" i="27"/>
  <c r="AL332" i="26" s="1"/>
  <c r="B3161" i="27"/>
  <c r="B1739" i="27"/>
  <c r="B3220" i="27"/>
  <c r="B2805" i="27"/>
  <c r="B1265" i="27"/>
  <c r="B3633" i="27"/>
  <c r="B2272" i="27"/>
  <c r="B1918" i="27"/>
  <c r="B2628" i="27"/>
  <c r="B1503" i="27"/>
  <c r="B1326" i="27"/>
  <c r="B437" i="27"/>
  <c r="B852" i="27"/>
  <c r="B1621" i="27"/>
  <c r="B3515" i="27"/>
  <c r="B496" i="27"/>
  <c r="C15" i="27"/>
  <c r="B3279" i="27"/>
  <c r="AN267" i="26"/>
  <c r="AM271" i="26"/>
  <c r="AI404" i="26"/>
  <c r="AI378" i="26"/>
  <c r="CT378" i="26"/>
  <c r="AI377" i="26"/>
  <c r="CT377" i="26"/>
  <c r="AK2409" i="27"/>
  <c r="AJ2412" i="27"/>
  <c r="AK318" i="26" s="1"/>
  <c r="CV382" i="26"/>
  <c r="AK382" i="26"/>
  <c r="AK1166" i="27"/>
  <c r="AJ1169" i="27"/>
  <c r="AK297" i="26" s="1"/>
  <c r="AK1937" i="27"/>
  <c r="AJ1940" i="27"/>
  <c r="AK310" i="26" s="1"/>
  <c r="CU372" i="26" s="1"/>
  <c r="AK2764" i="27"/>
  <c r="AJ2768" i="27"/>
  <c r="AK324" i="26" s="1"/>
  <c r="AK1345" i="27"/>
  <c r="AJ1348" i="27"/>
  <c r="AK300" i="26" s="1"/>
  <c r="AK1699" i="27"/>
  <c r="AJ1702" i="27"/>
  <c r="AK306" i="26" s="1"/>
  <c r="AN3059" i="27"/>
  <c r="AJ1287" i="27"/>
  <c r="AK299" i="26" s="1"/>
  <c r="AK1284" i="27"/>
  <c r="AI361" i="26"/>
  <c r="CT361" i="26"/>
  <c r="AI351" i="26"/>
  <c r="CT351" i="26"/>
  <c r="AI376" i="26"/>
  <c r="CT376" i="26"/>
  <c r="AI375" i="26"/>
  <c r="CT375" i="26"/>
  <c r="CT364" i="26"/>
  <c r="AI364" i="26"/>
  <c r="AJ393" i="26"/>
  <c r="CU393" i="26"/>
  <c r="CU394" i="26"/>
  <c r="AJ394" i="26"/>
  <c r="AL3593" i="27"/>
  <c r="AK3596" i="27"/>
  <c r="AL338" i="26" s="1"/>
  <c r="CT350" i="26"/>
  <c r="AI350" i="26"/>
  <c r="CT348" i="26"/>
  <c r="AI348" i="26"/>
  <c r="CT396" i="26"/>
  <c r="AI396" i="26"/>
  <c r="B2569" i="27"/>
  <c r="B1147" i="27"/>
  <c r="B3397" i="27"/>
  <c r="B555" i="27"/>
  <c r="B2746" i="27"/>
  <c r="B2687" i="27"/>
  <c r="B142" i="27"/>
  <c r="B1798" i="27"/>
  <c r="B319" i="27"/>
  <c r="B3456" i="27"/>
  <c r="B2331" i="27"/>
  <c r="B1385" i="27"/>
  <c r="B3041" i="27"/>
  <c r="B3574" i="27"/>
  <c r="B2213" i="27"/>
  <c r="B2036" i="27"/>
  <c r="AJ2235" i="27"/>
  <c r="AK315" i="26" s="1"/>
  <c r="AK2232" i="27"/>
  <c r="AI395" i="26"/>
  <c r="AI381" i="26"/>
  <c r="CT381" i="26"/>
  <c r="AM2528" i="27"/>
  <c r="AL2532" i="27"/>
  <c r="AM320" i="26" s="1"/>
  <c r="AI357" i="26"/>
  <c r="CT357" i="26"/>
  <c r="CT358" i="26"/>
  <c r="AI358" i="26"/>
  <c r="AI373" i="26"/>
  <c r="CT373" i="26"/>
  <c r="AI385" i="26"/>
  <c r="CT385" i="26"/>
  <c r="AJ383" i="26"/>
  <c r="CT366" i="26"/>
  <c r="AI366" i="26"/>
  <c r="AJ345" i="26"/>
  <c r="CU345" i="26"/>
  <c r="AK2350" i="27"/>
  <c r="AJ2353" i="27"/>
  <c r="AK317" i="26" s="1"/>
  <c r="AL3652" i="27"/>
  <c r="AK3655" i="27"/>
  <c r="AL339" i="26" s="1"/>
  <c r="AI354" i="26"/>
  <c r="CT354" i="26"/>
  <c r="AI353" i="26"/>
  <c r="CT353" i="26"/>
  <c r="AI352" i="26"/>
  <c r="CT352" i="26"/>
  <c r="AK1225" i="27"/>
  <c r="AJ1228" i="27"/>
  <c r="AK298" i="26" s="1"/>
  <c r="AK633" i="27"/>
  <c r="AJ636" i="27"/>
  <c r="AK288" i="26" s="1"/>
  <c r="AK2114" i="27"/>
  <c r="AJ2117" i="27"/>
  <c r="AK313" i="26" s="1"/>
  <c r="AK1404" i="27"/>
  <c r="AJ1407" i="27"/>
  <c r="AK301" i="26" s="1"/>
  <c r="AK3183" i="27"/>
  <c r="AL331" i="26" s="1"/>
  <c r="AL3180" i="27"/>
  <c r="AJ401" i="26"/>
  <c r="CU401" i="26"/>
  <c r="AK574" i="27"/>
  <c r="AJ577" i="27"/>
  <c r="AK287" i="26" s="1"/>
  <c r="AO2173" i="27"/>
  <c r="AJ459" i="27"/>
  <c r="AK285" i="26" s="1"/>
  <c r="AK456" i="27"/>
  <c r="AL2588" i="27"/>
  <c r="AK2591" i="27"/>
  <c r="AL321" i="26" s="1"/>
  <c r="AK383" i="26" s="1"/>
  <c r="AJ3301" i="27"/>
  <c r="AK333" i="26" s="1"/>
  <c r="CU395" i="26" s="1"/>
  <c r="AK3298" i="27"/>
  <c r="AI343" i="26"/>
  <c r="B2390" i="27"/>
  <c r="B2923" i="27"/>
  <c r="B911" i="27"/>
  <c r="B793" i="27"/>
  <c r="B1444" i="27"/>
  <c r="B3102" i="27"/>
  <c r="B2095" i="27"/>
  <c r="B1977" i="27"/>
  <c r="B673" i="27"/>
  <c r="B1088" i="27"/>
  <c r="B734" i="27"/>
  <c r="B970" i="27"/>
  <c r="B1562" i="27"/>
  <c r="B1029" i="27"/>
  <c r="J18" i="26"/>
  <c r="D137" i="26" s="1"/>
  <c r="B53" i="27"/>
  <c r="B86" i="27" s="1"/>
  <c r="C86" i="27" s="1"/>
  <c r="B2598" i="27"/>
  <c r="B2631" i="27" s="1"/>
  <c r="C2631" i="27" s="1"/>
  <c r="B348" i="27"/>
  <c r="B381" i="27" s="1"/>
  <c r="C381" i="27" s="1"/>
  <c r="B940" i="27"/>
  <c r="B973" i="27" s="1"/>
  <c r="C973" i="27" s="1"/>
  <c r="B3011" i="27"/>
  <c r="B3044" i="27" s="1"/>
  <c r="C3044" i="27" s="1"/>
  <c r="B211" i="26"/>
  <c r="B251" i="26" s="1"/>
  <c r="C251" i="26" s="1"/>
  <c r="B2183" i="27"/>
  <c r="B2216" i="27" s="1"/>
  <c r="C2216" i="27" s="1"/>
  <c r="B19" i="27"/>
  <c r="F15" i="27" s="1"/>
  <c r="B3249" i="27"/>
  <c r="B3282" i="27" s="1"/>
  <c r="C3282" i="27" s="1"/>
  <c r="B584" i="27"/>
  <c r="B617" i="27" s="1"/>
  <c r="C617" i="27" s="1"/>
  <c r="B2716" i="27"/>
  <c r="B2749" i="27" s="1"/>
  <c r="C2749" i="27" s="1"/>
  <c r="B1235" i="27"/>
  <c r="B1268" i="27" s="1"/>
  <c r="C1268" i="27" s="1"/>
  <c r="B289" i="27"/>
  <c r="B322" i="27" s="1"/>
  <c r="C322" i="27" s="1"/>
  <c r="B1296" i="27"/>
  <c r="B1329" i="27" s="1"/>
  <c r="C1329" i="27" s="1"/>
  <c r="B69" i="26"/>
  <c r="B104" i="26" s="1"/>
  <c r="C104" i="26" s="1"/>
  <c r="B3308" i="27"/>
  <c r="B3341" i="27" s="1"/>
  <c r="C3341" i="27" s="1"/>
  <c r="B3131" i="27"/>
  <c r="B3164" i="27" s="1"/>
  <c r="C3164" i="27" s="1"/>
  <c r="B2065" i="27"/>
  <c r="B2098" i="27" s="1"/>
  <c r="C2098" i="27" s="1"/>
  <c r="B881" i="27"/>
  <c r="B914" i="27" s="1"/>
  <c r="C914" i="27" s="1"/>
  <c r="B763" i="27"/>
  <c r="B796" i="27" s="1"/>
  <c r="C796" i="27" s="1"/>
  <c r="B525" i="27"/>
  <c r="B558" i="27" s="1"/>
  <c r="C558" i="27" s="1"/>
  <c r="B1768" i="27"/>
  <c r="B1801" i="27" s="1"/>
  <c r="C1801" i="27" s="1"/>
  <c r="F17" i="26"/>
  <c r="B2006" i="27"/>
  <c r="B2039" i="27" s="1"/>
  <c r="C2039" i="27" s="1"/>
  <c r="B3072" i="27"/>
  <c r="B3105" i="27" s="1"/>
  <c r="C3105" i="27" s="1"/>
  <c r="B1947" i="27"/>
  <c r="B1980" i="27" s="1"/>
  <c r="C1980" i="27" s="1"/>
  <c r="B2775" i="27"/>
  <c r="B2808" i="27" s="1"/>
  <c r="C2808" i="27" s="1"/>
  <c r="B2419" i="27"/>
  <c r="B2452" i="27" s="1"/>
  <c r="C2452" i="27" s="1"/>
  <c r="B2893" i="27"/>
  <c r="B2926" i="27" s="1"/>
  <c r="C2926" i="27" s="1"/>
  <c r="B112" i="27"/>
  <c r="B145" i="27" s="1"/>
  <c r="C145" i="27" s="1"/>
  <c r="B3603" i="27"/>
  <c r="B3636" i="27" s="1"/>
  <c r="C3636" i="27" s="1"/>
  <c r="B3367" i="27"/>
  <c r="B3400" i="27" s="1"/>
  <c r="C3400" i="27" s="1"/>
  <c r="B1888" i="27"/>
  <c r="B1921" i="27" s="1"/>
  <c r="C1921" i="27" s="1"/>
  <c r="B1827" i="27"/>
  <c r="B1860" i="27" s="1"/>
  <c r="C1860" i="27" s="1"/>
  <c r="B3190" i="27"/>
  <c r="B3223" i="27" s="1"/>
  <c r="C3223" i="27" s="1"/>
  <c r="B2539" i="27"/>
  <c r="B2572" i="27" s="1"/>
  <c r="C2572" i="27" s="1"/>
  <c r="B1414" i="27"/>
  <c r="B1447" i="27" s="1"/>
  <c r="C1447" i="27" s="1"/>
  <c r="B1176" i="27"/>
  <c r="B1209" i="27" s="1"/>
  <c r="C1209" i="27" s="1"/>
  <c r="B2834" i="27"/>
  <c r="B2867" i="27" s="1"/>
  <c r="C2867" i="27" s="1"/>
  <c r="B2360" i="27"/>
  <c r="B2393" i="27" s="1"/>
  <c r="C2393" i="27" s="1"/>
  <c r="B1117" i="27"/>
  <c r="B1150" i="27" s="1"/>
  <c r="C1150" i="27" s="1"/>
  <c r="B2657" i="27"/>
  <c r="B2690" i="27" s="1"/>
  <c r="C2690" i="27" s="1"/>
  <c r="B1709" i="27"/>
  <c r="B1742" i="27" s="1"/>
  <c r="C1742" i="27" s="1"/>
  <c r="B2242" i="27"/>
  <c r="B2275" i="27" s="1"/>
  <c r="C2275" i="27" s="1"/>
  <c r="B53" i="26"/>
  <c r="B61" i="26"/>
  <c r="B999" i="27"/>
  <c r="B1032" i="27" s="1"/>
  <c r="C1032" i="27" s="1"/>
  <c r="B2952" i="27"/>
  <c r="B2985" i="27" s="1"/>
  <c r="C2985" i="27" s="1"/>
  <c r="B466" i="27"/>
  <c r="B499" i="27" s="1"/>
  <c r="C499" i="27" s="1"/>
  <c r="B1650" i="27"/>
  <c r="B1683" i="27" s="1"/>
  <c r="C1683" i="27" s="1"/>
  <c r="B1355" i="27"/>
  <c r="B1388" i="27" s="1"/>
  <c r="C1388" i="27" s="1"/>
  <c r="B1591" i="27"/>
  <c r="B1624" i="27" s="1"/>
  <c r="C1624" i="27" s="1"/>
  <c r="B2124" i="27"/>
  <c r="B2157" i="27" s="1"/>
  <c r="C2157" i="27" s="1"/>
  <c r="B1058" i="27"/>
  <c r="B1091" i="27" s="1"/>
  <c r="C1091" i="27" s="1"/>
  <c r="B2301" i="27"/>
  <c r="B2334" i="27" s="1"/>
  <c r="C2334" i="27" s="1"/>
  <c r="B822" i="27"/>
  <c r="B855" i="27" s="1"/>
  <c r="C855" i="27" s="1"/>
  <c r="B643" i="27"/>
  <c r="B676" i="27" s="1"/>
  <c r="C676" i="27" s="1"/>
  <c r="B3426" i="27"/>
  <c r="B3459" i="27" s="1"/>
  <c r="C3459" i="27" s="1"/>
  <c r="B3485" i="27"/>
  <c r="B3518" i="27" s="1"/>
  <c r="C3518" i="27" s="1"/>
  <c r="B230" i="27"/>
  <c r="B263" i="27" s="1"/>
  <c r="C263" i="27" s="1"/>
  <c r="B407" i="27"/>
  <c r="B440" i="27" s="1"/>
  <c r="C440" i="27" s="1"/>
  <c r="B3544" i="27"/>
  <c r="B3577" i="27" s="1"/>
  <c r="C3577" i="27" s="1"/>
  <c r="B704" i="27"/>
  <c r="B737" i="27" s="1"/>
  <c r="C737" i="27" s="1"/>
  <c r="B171" i="27"/>
  <c r="B204" i="27" s="1"/>
  <c r="C204" i="27" s="1"/>
  <c r="B1473" i="27"/>
  <c r="B1506" i="27" s="1"/>
  <c r="C1506" i="27" s="1"/>
  <c r="B1532" i="27"/>
  <c r="B1565" i="27" s="1"/>
  <c r="C1565" i="27" s="1"/>
  <c r="B2480" i="27"/>
  <c r="B2513" i="27" s="1"/>
  <c r="C2513" i="27" s="1"/>
  <c r="AI349" i="26"/>
  <c r="CT349" i="26"/>
  <c r="CU384" i="26" l="1"/>
  <c r="AK2945" i="27"/>
  <c r="AL327" i="26" s="1"/>
  <c r="AL2942" i="27"/>
  <c r="AJ372" i="26"/>
  <c r="B141" i="26"/>
  <c r="B149" i="26"/>
  <c r="B133" i="26"/>
  <c r="D145" i="26"/>
  <c r="D129" i="26"/>
  <c r="AN2468" i="27"/>
  <c r="AM2471" i="27"/>
  <c r="AN319" i="26" s="1"/>
  <c r="CV383" i="26"/>
  <c r="AL3060" i="27"/>
  <c r="AK3063" i="27"/>
  <c r="AL329" i="26" s="1"/>
  <c r="AM2172" i="27"/>
  <c r="AL2176" i="27"/>
  <c r="AM314" i="26" s="1"/>
  <c r="AL3357" i="27"/>
  <c r="AK3360" i="27"/>
  <c r="AL334" i="26" s="1"/>
  <c r="AK2886" i="27"/>
  <c r="AL326" i="26" s="1"/>
  <c r="AL2883" i="27"/>
  <c r="AO102" i="27"/>
  <c r="AL2055" i="27"/>
  <c r="AK2058" i="27"/>
  <c r="AL312" i="26" s="1"/>
  <c r="AK695" i="27"/>
  <c r="AL289" i="26" s="1"/>
  <c r="AL692" i="27"/>
  <c r="AJ391" i="26"/>
  <c r="CU391" i="26"/>
  <c r="AJ390" i="26"/>
  <c r="CU390" i="26"/>
  <c r="AL2824" i="27"/>
  <c r="AK2827" i="27"/>
  <c r="AL325" i="26" s="1"/>
  <c r="AJ404" i="26"/>
  <c r="AL871" i="27"/>
  <c r="AK874" i="27"/>
  <c r="AL292" i="26" s="1"/>
  <c r="AL3001" i="27"/>
  <c r="AK3004" i="27"/>
  <c r="AL328" i="26" s="1"/>
  <c r="CU388" i="26"/>
  <c r="AJ388" i="26"/>
  <c r="AM3121" i="27"/>
  <c r="AL3124" i="27"/>
  <c r="AM330" i="26" s="1"/>
  <c r="AL341" i="27"/>
  <c r="AM283" i="26" s="1"/>
  <c r="AM338" i="27"/>
  <c r="AM101" i="27"/>
  <c r="AL105" i="27"/>
  <c r="AM279" i="26" s="1"/>
  <c r="CU392" i="26"/>
  <c r="AJ392" i="26"/>
  <c r="AL3534" i="27"/>
  <c r="AK3537" i="27"/>
  <c r="AL337" i="26" s="1"/>
  <c r="CU397" i="26"/>
  <c r="AJ397" i="26"/>
  <c r="CU389" i="26"/>
  <c r="AJ389" i="26"/>
  <c r="CU400" i="26"/>
  <c r="AL2591" i="27"/>
  <c r="AM321" i="26" s="1"/>
  <c r="AL383" i="26" s="1"/>
  <c r="AM2588" i="27"/>
  <c r="AK394" i="26"/>
  <c r="CV394" i="26"/>
  <c r="AK393" i="26"/>
  <c r="CV393" i="26"/>
  <c r="AL2114" i="27"/>
  <c r="AK2117" i="27"/>
  <c r="AL313" i="26" s="1"/>
  <c r="AK1228" i="27"/>
  <c r="AL298" i="26" s="1"/>
  <c r="AL1225" i="27"/>
  <c r="AM3652" i="27"/>
  <c r="AL3655" i="27"/>
  <c r="AM339" i="26" s="1"/>
  <c r="AL2232" i="27"/>
  <c r="AK2235" i="27"/>
  <c r="AL315" i="26" s="1"/>
  <c r="AJ387" i="26"/>
  <c r="CU387" i="26"/>
  <c r="AJ347" i="26"/>
  <c r="CU347" i="26"/>
  <c r="AJ346" i="26"/>
  <c r="CU346" i="26"/>
  <c r="AJ368" i="26"/>
  <c r="CU368" i="26"/>
  <c r="AJ379" i="26"/>
  <c r="CU379" i="26"/>
  <c r="AP3416" i="27"/>
  <c r="AP3419" i="27" s="1"/>
  <c r="AQ335" i="26" s="1"/>
  <c r="AO3419" i="27"/>
  <c r="AP335" i="26" s="1"/>
  <c r="AM1876" i="27"/>
  <c r="AL1879" i="27"/>
  <c r="AM309" i="26" s="1"/>
  <c r="AL2647" i="27"/>
  <c r="AK2650" i="27"/>
  <c r="AL322" i="26" s="1"/>
  <c r="AK384" i="26" s="1"/>
  <c r="AJ351" i="26"/>
  <c r="CU351" i="26"/>
  <c r="AM3238" i="27"/>
  <c r="AL3242" i="27"/>
  <c r="AM332" i="26" s="1"/>
  <c r="AL397" i="27"/>
  <c r="AK400" i="27"/>
  <c r="AL284" i="26" s="1"/>
  <c r="AL1640" i="27"/>
  <c r="AK1643" i="27"/>
  <c r="AL305" i="26" s="1"/>
  <c r="AL1463" i="27"/>
  <c r="AK1466" i="27"/>
  <c r="AL302" i="26" s="1"/>
  <c r="AP3000" i="27"/>
  <c r="AJ374" i="26"/>
  <c r="CU374" i="26"/>
  <c r="CU354" i="26"/>
  <c r="AJ354" i="26"/>
  <c r="AJ371" i="26"/>
  <c r="CU371" i="26"/>
  <c r="D2003" i="27"/>
  <c r="J21" i="26"/>
  <c r="D140" i="26" s="1"/>
  <c r="D3246" i="27"/>
  <c r="D581" i="27"/>
  <c r="D760" i="27"/>
  <c r="D345" i="27"/>
  <c r="D208" i="26"/>
  <c r="J16" i="27"/>
  <c r="D996" i="27"/>
  <c r="D3008" i="27"/>
  <c r="D1944" i="27"/>
  <c r="D1588" i="27"/>
  <c r="D2949" i="27"/>
  <c r="D1529" i="27"/>
  <c r="D3541" i="27"/>
  <c r="D463" i="27"/>
  <c r="D2477" i="27"/>
  <c r="D50" i="26"/>
  <c r="D2595" i="27"/>
  <c r="D3482" i="27"/>
  <c r="D1647" i="27"/>
  <c r="D701" i="27"/>
  <c r="D1352" i="27"/>
  <c r="D2298" i="27"/>
  <c r="D819" i="27"/>
  <c r="D227" i="27"/>
  <c r="D640" i="27"/>
  <c r="D3423" i="27"/>
  <c r="D404" i="27"/>
  <c r="D168" i="27"/>
  <c r="D522" i="27"/>
  <c r="D2180" i="27"/>
  <c r="D2713" i="27"/>
  <c r="D1232" i="27"/>
  <c r="D2536" i="27"/>
  <c r="D3305" i="27"/>
  <c r="D878" i="27"/>
  <c r="D937" i="27"/>
  <c r="D2772" i="27"/>
  <c r="D2416" i="27"/>
  <c r="D2890" i="27"/>
  <c r="D3600" i="27"/>
  <c r="D3364" i="27"/>
  <c r="D3187" i="27"/>
  <c r="D1173" i="27"/>
  <c r="D2831" i="27"/>
  <c r="D2357" i="27"/>
  <c r="D1114" i="27"/>
  <c r="D1706" i="27"/>
  <c r="D1470" i="27"/>
  <c r="K17" i="26"/>
  <c r="D58" i="26"/>
  <c r="D3069" i="27"/>
  <c r="D2121" i="27"/>
  <c r="D1885" i="27"/>
  <c r="D3128" i="27"/>
  <c r="D2239" i="27"/>
  <c r="D286" i="27"/>
  <c r="D1293" i="27"/>
  <c r="D66" i="26"/>
  <c r="D2654" i="27"/>
  <c r="D1765" i="27"/>
  <c r="D50" i="27"/>
  <c r="D109" i="27"/>
  <c r="D1824" i="27"/>
  <c r="D1055" i="27"/>
  <c r="D2062" i="27"/>
  <c r="D1411" i="27"/>
  <c r="CU396" i="26"/>
  <c r="AJ396" i="26"/>
  <c r="AP2173" i="27"/>
  <c r="AL1404" i="27"/>
  <c r="AK1407" i="27"/>
  <c r="AL301" i="26" s="1"/>
  <c r="AL633" i="27"/>
  <c r="AK636" i="27"/>
  <c r="AL288" i="26" s="1"/>
  <c r="CW382" i="26"/>
  <c r="AL382" i="26"/>
  <c r="AK401" i="26"/>
  <c r="CV401" i="26"/>
  <c r="AL1284" i="27"/>
  <c r="AK1287" i="27"/>
  <c r="AL299" i="26" s="1"/>
  <c r="AJ369" i="26"/>
  <c r="CU369" i="26"/>
  <c r="AJ363" i="26"/>
  <c r="CU363" i="26"/>
  <c r="AJ373" i="26"/>
  <c r="CU373" i="26"/>
  <c r="AJ360" i="26"/>
  <c r="CU360" i="26"/>
  <c r="AJ381" i="26"/>
  <c r="CU381" i="26"/>
  <c r="AN271" i="26"/>
  <c r="AO267" i="26"/>
  <c r="AJ359" i="26"/>
  <c r="CU359" i="26"/>
  <c r="CU386" i="26"/>
  <c r="AJ386" i="26"/>
  <c r="AJ367" i="26"/>
  <c r="CU367" i="26"/>
  <c r="CU370" i="26"/>
  <c r="AJ370" i="26"/>
  <c r="AK342" i="26"/>
  <c r="CV342" i="26"/>
  <c r="AJ349" i="26"/>
  <c r="CU349" i="26"/>
  <c r="AJ403" i="26"/>
  <c r="AJ395" i="26"/>
  <c r="AL1996" i="27"/>
  <c r="AK1999" i="27"/>
  <c r="AL311" i="26" s="1"/>
  <c r="AL812" i="27"/>
  <c r="AK815" i="27"/>
  <c r="AL291" i="26" s="1"/>
  <c r="AL1522" i="27"/>
  <c r="AK1525" i="27"/>
  <c r="AL303" i="26" s="1"/>
  <c r="AN1758" i="27"/>
  <c r="AL1048" i="27"/>
  <c r="AK1051" i="27"/>
  <c r="AL295" i="26" s="1"/>
  <c r="AL1817" i="27"/>
  <c r="AK1820" i="27"/>
  <c r="AL308" i="26" s="1"/>
  <c r="AL3475" i="27"/>
  <c r="AK3478" i="27"/>
  <c r="AL336" i="26" s="1"/>
  <c r="CU348" i="26"/>
  <c r="AJ348" i="26"/>
  <c r="AL574" i="27"/>
  <c r="AK577" i="27"/>
  <c r="AL287" i="26" s="1"/>
  <c r="AL2350" i="27"/>
  <c r="AK2353" i="27"/>
  <c r="AL317" i="26" s="1"/>
  <c r="AJ355" i="26"/>
  <c r="CU355" i="26"/>
  <c r="CU356" i="26"/>
  <c r="AJ356" i="26"/>
  <c r="AJ344" i="26"/>
  <c r="CU344" i="26"/>
  <c r="AJ365" i="26"/>
  <c r="CU365" i="26"/>
  <c r="AJ353" i="26"/>
  <c r="CU353" i="26"/>
  <c r="AJ352" i="26"/>
  <c r="CU352" i="26"/>
  <c r="AM279" i="27"/>
  <c r="AL282" i="27"/>
  <c r="AM282" i="26" s="1"/>
  <c r="AL3298" i="27"/>
  <c r="AK3301" i="27"/>
  <c r="AL333" i="26" s="1"/>
  <c r="CU364" i="26"/>
  <c r="AJ364" i="26"/>
  <c r="CU378" i="26"/>
  <c r="AJ378" i="26"/>
  <c r="CU377" i="26"/>
  <c r="AJ377" i="26"/>
  <c r="AO3059" i="27"/>
  <c r="AL2764" i="27"/>
  <c r="AK2768" i="27"/>
  <c r="AL324" i="26" s="1"/>
  <c r="AL929" i="27"/>
  <c r="AK933" i="27"/>
  <c r="AL293" i="26" s="1"/>
  <c r="AL220" i="27"/>
  <c r="AK223" i="27"/>
  <c r="AL281" i="26" s="1"/>
  <c r="AL2291" i="27"/>
  <c r="AK2294" i="27"/>
  <c r="AL316" i="26" s="1"/>
  <c r="AJ366" i="26"/>
  <c r="CU366" i="26"/>
  <c r="AJ358" i="26"/>
  <c r="CU358" i="26"/>
  <c r="AJ357" i="26"/>
  <c r="CU357" i="26"/>
  <c r="AJ399" i="26"/>
  <c r="CU399" i="26"/>
  <c r="CU398" i="26"/>
  <c r="AJ398" i="26"/>
  <c r="AL456" i="27"/>
  <c r="AK459" i="27"/>
  <c r="AL285" i="26" s="1"/>
  <c r="AJ350" i="26"/>
  <c r="CU350" i="26"/>
  <c r="AM3180" i="27"/>
  <c r="AL3183" i="27"/>
  <c r="AM331" i="26" s="1"/>
  <c r="AJ376" i="26"/>
  <c r="CU376" i="26"/>
  <c r="AJ375" i="26"/>
  <c r="CU375" i="26"/>
  <c r="AJ361" i="26"/>
  <c r="CU361" i="26"/>
  <c r="CU380" i="26"/>
  <c r="AJ380" i="26"/>
  <c r="AN2528" i="27"/>
  <c r="AM2532" i="27"/>
  <c r="AN320" i="26" s="1"/>
  <c r="AM3593" i="27"/>
  <c r="AL3596" i="27"/>
  <c r="AM338" i="26" s="1"/>
  <c r="CU362" i="26"/>
  <c r="AJ362" i="26"/>
  <c r="AK1702" i="27"/>
  <c r="AL306" i="26" s="1"/>
  <c r="AL1699" i="27"/>
  <c r="AL1345" i="27"/>
  <c r="AK1348" i="27"/>
  <c r="AL300" i="26" s="1"/>
  <c r="AL1937" i="27"/>
  <c r="AK1940" i="27"/>
  <c r="AL310" i="26" s="1"/>
  <c r="AK372" i="26" s="1"/>
  <c r="AK1169" i="27"/>
  <c r="AL297" i="26" s="1"/>
  <c r="AL1166" i="27"/>
  <c r="AL2409" i="27"/>
  <c r="AK2412" i="27"/>
  <c r="AL318" i="26" s="1"/>
  <c r="AL1107" i="27"/>
  <c r="AK1110" i="27"/>
  <c r="AL296" i="26" s="1"/>
  <c r="AL2706" i="27"/>
  <c r="AK2709" i="27"/>
  <c r="AL323" i="26" s="1"/>
  <c r="AL1581" i="27"/>
  <c r="AK1584" i="27"/>
  <c r="AL304" i="26" s="1"/>
  <c r="AP3239" i="27"/>
  <c r="AL1757" i="27"/>
  <c r="AK1761" i="27"/>
  <c r="AL307" i="26" s="1"/>
  <c r="AM160" i="27"/>
  <c r="AL164" i="27"/>
  <c r="AM280" i="26" s="1"/>
  <c r="AL515" i="27"/>
  <c r="AK518" i="27"/>
  <c r="AL286" i="26" s="1"/>
  <c r="J19" i="26"/>
  <c r="D138" i="26" s="1"/>
  <c r="B3250" i="27"/>
  <c r="B585" i="27"/>
  <c r="B618" i="27" s="1"/>
  <c r="C618" i="27" s="1"/>
  <c r="B1000" i="27"/>
  <c r="B54" i="27"/>
  <c r="B2599" i="27"/>
  <c r="B2632" i="27" s="1"/>
  <c r="C2632" i="27" s="1"/>
  <c r="B941" i="27"/>
  <c r="B3486" i="27"/>
  <c r="B1651" i="27"/>
  <c r="B1684" i="27" s="1"/>
  <c r="C1684" i="27" s="1"/>
  <c r="B705" i="27"/>
  <c r="B1356" i="27"/>
  <c r="B2125" i="27"/>
  <c r="B1059" i="27"/>
  <c r="B1092" i="27" s="1"/>
  <c r="C1092" i="27" s="1"/>
  <c r="B2302" i="27"/>
  <c r="B823" i="27"/>
  <c r="B231" i="27"/>
  <c r="B644" i="27"/>
  <c r="B3427" i="27"/>
  <c r="B3460" i="27" s="1"/>
  <c r="C3460" i="27" s="1"/>
  <c r="B408" i="27"/>
  <c r="B172" i="27"/>
  <c r="B205" i="27" s="1"/>
  <c r="C205" i="27" s="1"/>
  <c r="B526" i="27"/>
  <c r="B1474" i="27"/>
  <c r="G17" i="26"/>
  <c r="B2184" i="27"/>
  <c r="B20" i="27"/>
  <c r="B2717" i="27"/>
  <c r="B1236" i="27"/>
  <c r="B290" i="27"/>
  <c r="B1297" i="27"/>
  <c r="B1330" i="27" s="1"/>
  <c r="C1330" i="27" s="1"/>
  <c r="B70" i="26"/>
  <c r="B3309" i="27"/>
  <c r="B3132" i="27"/>
  <c r="B2066" i="27"/>
  <c r="B2099" i="27" s="1"/>
  <c r="C2099" i="27" s="1"/>
  <c r="B882" i="27"/>
  <c r="B349" i="27"/>
  <c r="B382" i="27" s="1"/>
  <c r="C382" i="27" s="1"/>
  <c r="B764" i="27"/>
  <c r="B2658" i="27"/>
  <c r="B2691" i="27" s="1"/>
  <c r="C2691" i="27" s="1"/>
  <c r="B1769" i="27"/>
  <c r="B1802" i="27" s="1"/>
  <c r="C1802" i="27" s="1"/>
  <c r="B62" i="26"/>
  <c r="B2007" i="27"/>
  <c r="B1948" i="27"/>
  <c r="B1981" i="27" s="1"/>
  <c r="C1981" i="27" s="1"/>
  <c r="B2776" i="27"/>
  <c r="B2420" i="27"/>
  <c r="B2894" i="27"/>
  <c r="B1592" i="27"/>
  <c r="B3604" i="27"/>
  <c r="B3368" i="27"/>
  <c r="B3191" i="27"/>
  <c r="B1415" i="27"/>
  <c r="B1177" i="27"/>
  <c r="B1210" i="27" s="1"/>
  <c r="C1210" i="27" s="1"/>
  <c r="B2835" i="27"/>
  <c r="B2361" i="27"/>
  <c r="B1118" i="27"/>
  <c r="B1710" i="27"/>
  <c r="B54" i="26"/>
  <c r="B212" i="26"/>
  <c r="B252" i="26" s="1"/>
  <c r="C252" i="26" s="1"/>
  <c r="B2953" i="27"/>
  <c r="B467" i="27"/>
  <c r="B3012" i="27"/>
  <c r="B2540" i="27"/>
  <c r="B1533" i="27"/>
  <c r="B1566" i="27" s="1"/>
  <c r="C1566" i="27" s="1"/>
  <c r="B2481" i="27"/>
  <c r="B113" i="27"/>
  <c r="B146" i="27" s="1"/>
  <c r="C146" i="27" s="1"/>
  <c r="B1828" i="27"/>
  <c r="B1861" i="27" s="1"/>
  <c r="C1861" i="27" s="1"/>
  <c r="B3545" i="27"/>
  <c r="B3578" i="27" s="1"/>
  <c r="C3578" i="27" s="1"/>
  <c r="B2243" i="27"/>
  <c r="B3073" i="27"/>
  <c r="B1889" i="27"/>
  <c r="AP989" i="27"/>
  <c r="AP992" i="27" s="1"/>
  <c r="AQ294" i="26" s="1"/>
  <c r="AO992" i="27"/>
  <c r="AP294" i="26" s="1"/>
  <c r="CU343" i="26"/>
  <c r="AL753" i="27"/>
  <c r="AK756" i="27"/>
  <c r="AL290" i="26" s="1"/>
  <c r="AK345" i="26"/>
  <c r="CV345" i="26"/>
  <c r="AJ385" i="26"/>
  <c r="CU385" i="26"/>
  <c r="AM2942" i="27" l="1"/>
  <c r="AL2945" i="27"/>
  <c r="AM327" i="26" s="1"/>
  <c r="D148" i="26"/>
  <c r="D183" i="26" s="1"/>
  <c r="E183" i="26" s="1"/>
  <c r="D132" i="26"/>
  <c r="D180" i="26"/>
  <c r="E180" i="26" s="1"/>
  <c r="B184" i="26"/>
  <c r="C184" i="26" s="1"/>
  <c r="D146" i="26"/>
  <c r="D130" i="26"/>
  <c r="AN2471" i="27"/>
  <c r="AO319" i="26" s="1"/>
  <c r="AO2468" i="27"/>
  <c r="AK404" i="26"/>
  <c r="AN101" i="27"/>
  <c r="AM105" i="27"/>
  <c r="AN279" i="26" s="1"/>
  <c r="AN3121" i="27"/>
  <c r="AM3124" i="27"/>
  <c r="AN330" i="26" s="1"/>
  <c r="AM3001" i="27"/>
  <c r="AL3004" i="27"/>
  <c r="AM328" i="26" s="1"/>
  <c r="AM2883" i="27"/>
  <c r="AL2886" i="27"/>
  <c r="AM326" i="26" s="1"/>
  <c r="AN2172" i="27"/>
  <c r="AM2176" i="27"/>
  <c r="AN314" i="26" s="1"/>
  <c r="CV384" i="26"/>
  <c r="CW383" i="26"/>
  <c r="AM871" i="27"/>
  <c r="AL874" i="27"/>
  <c r="AM292" i="26" s="1"/>
  <c r="AL695" i="27"/>
  <c r="AM289" i="26" s="1"/>
  <c r="AM692" i="27"/>
  <c r="AP102" i="27"/>
  <c r="AK397" i="26"/>
  <c r="CV397" i="26"/>
  <c r="AK392" i="26"/>
  <c r="CV392" i="26"/>
  <c r="AM3534" i="27"/>
  <c r="AL3537" i="27"/>
  <c r="AM337" i="26" s="1"/>
  <c r="CW400" i="26" s="1"/>
  <c r="AK388" i="26"/>
  <c r="CV388" i="26"/>
  <c r="AN338" i="27"/>
  <c r="AM341" i="27"/>
  <c r="AN283" i="26" s="1"/>
  <c r="AM2824" i="27"/>
  <c r="AL2827" i="27"/>
  <c r="AM325" i="26" s="1"/>
  <c r="AM2055" i="27"/>
  <c r="AL2058" i="27"/>
  <c r="AM312" i="26" s="1"/>
  <c r="AK389" i="26"/>
  <c r="CV389" i="26"/>
  <c r="CV400" i="26"/>
  <c r="AK400" i="26"/>
  <c r="CV391" i="26"/>
  <c r="AK391" i="26"/>
  <c r="CV390" i="26"/>
  <c r="AK390" i="26"/>
  <c r="AM3357" i="27"/>
  <c r="AL3360" i="27"/>
  <c r="AM334" i="26" s="1"/>
  <c r="AM3060" i="27"/>
  <c r="AL3063" i="27"/>
  <c r="AM329" i="26" s="1"/>
  <c r="B2986" i="27"/>
  <c r="C2986" i="27" s="1"/>
  <c r="B1151" i="27"/>
  <c r="C1151" i="27" s="1"/>
  <c r="B1448" i="27"/>
  <c r="C1448" i="27" s="1"/>
  <c r="B1625" i="27"/>
  <c r="C1625" i="27" s="1"/>
  <c r="G15" i="27"/>
  <c r="B559" i="27"/>
  <c r="C559" i="27" s="1"/>
  <c r="B677" i="27"/>
  <c r="C677" i="27" s="1"/>
  <c r="B87" i="27"/>
  <c r="C87" i="27" s="1"/>
  <c r="D209" i="26"/>
  <c r="D2181" i="27"/>
  <c r="J17" i="27"/>
  <c r="L15" i="27" s="1"/>
  <c r="D997" i="27"/>
  <c r="J22" i="26"/>
  <c r="D141" i="26" s="1"/>
  <c r="D2004" i="27"/>
  <c r="D51" i="27"/>
  <c r="D938" i="27"/>
  <c r="D971" i="27" s="1"/>
  <c r="E971" i="27" s="1"/>
  <c r="D3070" i="27"/>
  <c r="D3103" i="27" s="1"/>
  <c r="E3103" i="27" s="1"/>
  <c r="D2773" i="27"/>
  <c r="D2417" i="27"/>
  <c r="D2891" i="27"/>
  <c r="D110" i="27"/>
  <c r="D143" i="27" s="1"/>
  <c r="E143" i="27" s="1"/>
  <c r="D3601" i="27"/>
  <c r="D2122" i="27"/>
  <c r="D3365" i="27"/>
  <c r="D1886" i="27"/>
  <c r="D1825" i="27"/>
  <c r="D3188" i="27"/>
  <c r="D1766" i="27"/>
  <c r="D3129" i="27"/>
  <c r="D2240" i="27"/>
  <c r="D1174" i="27"/>
  <c r="L17" i="26"/>
  <c r="D3247" i="27"/>
  <c r="D582" i="27"/>
  <c r="D3009" i="27"/>
  <c r="D1945" i="27"/>
  <c r="D1589" i="27"/>
  <c r="D1622" i="27" s="1"/>
  <c r="E1622" i="27" s="1"/>
  <c r="D2950" i="27"/>
  <c r="D523" i="27"/>
  <c r="D556" i="27" s="1"/>
  <c r="E556" i="27" s="1"/>
  <c r="D2655" i="27"/>
  <c r="D2688" i="27" s="1"/>
  <c r="E2688" i="27" s="1"/>
  <c r="D2478" i="27"/>
  <c r="D1530" i="27"/>
  <c r="D1563" i="27" s="1"/>
  <c r="E1563" i="27" s="1"/>
  <c r="D3483" i="27"/>
  <c r="D702" i="27"/>
  <c r="D1707" i="27"/>
  <c r="D3542" i="27"/>
  <c r="D228" i="27"/>
  <c r="D346" i="27"/>
  <c r="D405" i="27"/>
  <c r="D2714" i="27"/>
  <c r="D1233" i="27"/>
  <c r="D1266" i="27" s="1"/>
  <c r="E1266" i="27" s="1"/>
  <c r="D2358" i="27"/>
  <c r="D2537" i="27"/>
  <c r="D3306" i="27"/>
  <c r="D1056" i="27"/>
  <c r="D1089" i="27" s="1"/>
  <c r="E1089" i="27" s="1"/>
  <c r="D879" i="27"/>
  <c r="D464" i="27"/>
  <c r="D1412" i="27"/>
  <c r="D1445" i="27" s="1"/>
  <c r="E1445" i="27" s="1"/>
  <c r="D2063" i="27"/>
  <c r="D2096" i="27" s="1"/>
  <c r="E2096" i="27" s="1"/>
  <c r="D51" i="26"/>
  <c r="D2596" i="27"/>
  <c r="D1648" i="27"/>
  <c r="D1353" i="27"/>
  <c r="D2299" i="27"/>
  <c r="D1115" i="27"/>
  <c r="D641" i="27"/>
  <c r="D674" i="27" s="1"/>
  <c r="E674" i="27" s="1"/>
  <c r="D761" i="27"/>
  <c r="D287" i="27"/>
  <c r="D1294" i="27"/>
  <c r="D1327" i="27" s="1"/>
  <c r="E1327" i="27" s="1"/>
  <c r="D67" i="26"/>
  <c r="D169" i="27"/>
  <c r="D820" i="27"/>
  <c r="D2832" i="27"/>
  <c r="D59" i="26"/>
  <c r="D1471" i="27"/>
  <c r="D3424" i="27"/>
  <c r="AN160" i="27"/>
  <c r="AM164" i="27"/>
  <c r="AN280" i="26" s="1"/>
  <c r="AM2706" i="27"/>
  <c r="AL2709" i="27"/>
  <c r="AM323" i="26" s="1"/>
  <c r="AM1166" i="27"/>
  <c r="AL1169" i="27"/>
  <c r="AM297" i="26" s="1"/>
  <c r="AK363" i="26"/>
  <c r="CV363" i="26"/>
  <c r="AK379" i="26"/>
  <c r="CV379" i="26"/>
  <c r="AK356" i="26"/>
  <c r="CV356" i="26"/>
  <c r="AK355" i="26"/>
  <c r="CV355" i="26"/>
  <c r="AK396" i="26"/>
  <c r="CV396" i="26"/>
  <c r="AL345" i="26"/>
  <c r="CW345" i="26"/>
  <c r="AM2350" i="27"/>
  <c r="AL2353" i="27"/>
  <c r="AM317" i="26" s="1"/>
  <c r="CV399" i="26"/>
  <c r="AK399" i="26"/>
  <c r="CV398" i="26"/>
  <c r="AK398" i="26"/>
  <c r="AK358" i="26"/>
  <c r="CV358" i="26"/>
  <c r="AK357" i="26"/>
  <c r="CV357" i="26"/>
  <c r="AK366" i="26"/>
  <c r="CV366" i="26"/>
  <c r="AK403" i="26"/>
  <c r="AM1284" i="27"/>
  <c r="AL1287" i="27"/>
  <c r="AM299" i="26" s="1"/>
  <c r="CV351" i="26"/>
  <c r="AK351" i="26"/>
  <c r="D1088" i="27"/>
  <c r="E1088" i="27" s="1"/>
  <c r="D1798" i="27"/>
  <c r="E1798" i="27" s="1"/>
  <c r="D319" i="27"/>
  <c r="E319" i="27" s="1"/>
  <c r="D2154" i="27"/>
  <c r="E2154" i="27" s="1"/>
  <c r="D1503" i="27"/>
  <c r="E1503" i="27" s="1"/>
  <c r="D2864" i="27"/>
  <c r="E2864" i="27" s="1"/>
  <c r="D3633" i="27"/>
  <c r="E3633" i="27" s="1"/>
  <c r="D970" i="27"/>
  <c r="E970" i="27" s="1"/>
  <c r="D1265" i="27"/>
  <c r="E1265" i="27" s="1"/>
  <c r="D201" i="27"/>
  <c r="E201" i="27" s="1"/>
  <c r="D260" i="27"/>
  <c r="E260" i="27" s="1"/>
  <c r="D734" i="27"/>
  <c r="E734" i="27" s="1"/>
  <c r="D1562" i="27"/>
  <c r="E1562" i="27" s="1"/>
  <c r="D3041" i="27"/>
  <c r="E3041" i="27" s="1"/>
  <c r="D378" i="27"/>
  <c r="E378" i="27" s="1"/>
  <c r="R18" i="26"/>
  <c r="F137" i="26" s="1"/>
  <c r="D53" i="27"/>
  <c r="D86" i="27" s="1"/>
  <c r="E86" i="27" s="1"/>
  <c r="D2598" i="27"/>
  <c r="D2631" i="27" s="1"/>
  <c r="E2631" i="27" s="1"/>
  <c r="D940" i="27"/>
  <c r="D973" i="27" s="1"/>
  <c r="E973" i="27" s="1"/>
  <c r="D3011" i="27"/>
  <c r="D3044" i="27" s="1"/>
  <c r="E3044" i="27" s="1"/>
  <c r="D211" i="26"/>
  <c r="D251" i="26" s="1"/>
  <c r="E251" i="26" s="1"/>
  <c r="D2183" i="27"/>
  <c r="D2216" i="27" s="1"/>
  <c r="E2216" i="27" s="1"/>
  <c r="J19" i="27"/>
  <c r="N15" i="27" s="1"/>
  <c r="D999" i="27"/>
  <c r="D1032" i="27" s="1"/>
  <c r="E1032" i="27" s="1"/>
  <c r="D763" i="27"/>
  <c r="D796" i="27" s="1"/>
  <c r="E796" i="27" s="1"/>
  <c r="D2716" i="27"/>
  <c r="D2749" i="27" s="1"/>
  <c r="E2749" i="27" s="1"/>
  <c r="D1235" i="27"/>
  <c r="D1268" i="27" s="1"/>
  <c r="E1268" i="27" s="1"/>
  <c r="D289" i="27"/>
  <c r="D322" i="27" s="1"/>
  <c r="E322" i="27" s="1"/>
  <c r="D1058" i="27"/>
  <c r="D1091" i="27" s="1"/>
  <c r="E1091" i="27" s="1"/>
  <c r="D1296" i="27"/>
  <c r="D1329" i="27" s="1"/>
  <c r="E1329" i="27" s="1"/>
  <c r="D69" i="26"/>
  <c r="D104" i="26" s="1"/>
  <c r="E104" i="26" s="1"/>
  <c r="D2539" i="27"/>
  <c r="D2572" i="27" s="1"/>
  <c r="E2572" i="27" s="1"/>
  <c r="D3308" i="27"/>
  <c r="D3341" i="27" s="1"/>
  <c r="E3341" i="27" s="1"/>
  <c r="D1414" i="27"/>
  <c r="D1447" i="27" s="1"/>
  <c r="E1447" i="27" s="1"/>
  <c r="D2065" i="27"/>
  <c r="D2098" i="27" s="1"/>
  <c r="E2098" i="27" s="1"/>
  <c r="D2834" i="27"/>
  <c r="D2867" i="27" s="1"/>
  <c r="E2867" i="27" s="1"/>
  <c r="D2360" i="27"/>
  <c r="D2393" i="27" s="1"/>
  <c r="E2393" i="27" s="1"/>
  <c r="D1117" i="27"/>
  <c r="D1150" i="27" s="1"/>
  <c r="E1150" i="27" s="1"/>
  <c r="D1709" i="27"/>
  <c r="D1742" i="27" s="1"/>
  <c r="E1742" i="27" s="1"/>
  <c r="D2242" i="27"/>
  <c r="D2275" i="27" s="1"/>
  <c r="E2275" i="27" s="1"/>
  <c r="D1473" i="27"/>
  <c r="D1506" i="27" s="1"/>
  <c r="E1506" i="27" s="1"/>
  <c r="D53" i="26"/>
  <c r="D3072" i="27"/>
  <c r="D3105" i="27" s="1"/>
  <c r="E3105" i="27" s="1"/>
  <c r="D2775" i="27"/>
  <c r="D2808" i="27" s="1"/>
  <c r="E2808" i="27" s="1"/>
  <c r="D2419" i="27"/>
  <c r="D2452" i="27" s="1"/>
  <c r="E2452" i="27" s="1"/>
  <c r="D2893" i="27"/>
  <c r="D2926" i="27" s="1"/>
  <c r="E2926" i="27" s="1"/>
  <c r="D112" i="27"/>
  <c r="D145" i="27" s="1"/>
  <c r="E145" i="27" s="1"/>
  <c r="D3603" i="27"/>
  <c r="D3636" i="27" s="1"/>
  <c r="E3636" i="27" s="1"/>
  <c r="D2124" i="27"/>
  <c r="D2157" i="27" s="1"/>
  <c r="E2157" i="27" s="1"/>
  <c r="D3367" i="27"/>
  <c r="D3400" i="27" s="1"/>
  <c r="E3400" i="27" s="1"/>
  <c r="D1888" i="27"/>
  <c r="D1921" i="27" s="1"/>
  <c r="E1921" i="27" s="1"/>
  <c r="D1827" i="27"/>
  <c r="D1860" i="27" s="1"/>
  <c r="E1860" i="27" s="1"/>
  <c r="D3190" i="27"/>
  <c r="D3223" i="27" s="1"/>
  <c r="E3223" i="27" s="1"/>
  <c r="D3131" i="27"/>
  <c r="D3164" i="27" s="1"/>
  <c r="E3164" i="27" s="1"/>
  <c r="D1176" i="27"/>
  <c r="D1209" i="27" s="1"/>
  <c r="E1209" i="27" s="1"/>
  <c r="D3544" i="27"/>
  <c r="D3577" i="27" s="1"/>
  <c r="E3577" i="27" s="1"/>
  <c r="D466" i="27"/>
  <c r="D499" i="27" s="1"/>
  <c r="E499" i="27" s="1"/>
  <c r="D2480" i="27"/>
  <c r="D2513" i="27" s="1"/>
  <c r="E2513" i="27" s="1"/>
  <c r="N17" i="26"/>
  <c r="D584" i="27"/>
  <c r="D617" i="27" s="1"/>
  <c r="E617" i="27" s="1"/>
  <c r="D1532" i="27"/>
  <c r="D1565" i="27" s="1"/>
  <c r="E1565" i="27" s="1"/>
  <c r="D171" i="27"/>
  <c r="D204" i="27" s="1"/>
  <c r="E204" i="27" s="1"/>
  <c r="D525" i="27"/>
  <c r="D558" i="27" s="1"/>
  <c r="E558" i="27" s="1"/>
  <c r="D2006" i="27"/>
  <c r="D2039" i="27" s="1"/>
  <c r="E2039" i="27" s="1"/>
  <c r="D3485" i="27"/>
  <c r="D3518" i="27" s="1"/>
  <c r="E3518" i="27" s="1"/>
  <c r="D704" i="27"/>
  <c r="D737" i="27" s="1"/>
  <c r="E737" i="27" s="1"/>
  <c r="D230" i="27"/>
  <c r="D263" i="27" s="1"/>
  <c r="E263" i="27" s="1"/>
  <c r="D407" i="27"/>
  <c r="D440" i="27" s="1"/>
  <c r="E440" i="27" s="1"/>
  <c r="D881" i="27"/>
  <c r="D914" i="27" s="1"/>
  <c r="E914" i="27" s="1"/>
  <c r="D822" i="27"/>
  <c r="D855" i="27" s="1"/>
  <c r="E855" i="27" s="1"/>
  <c r="D3426" i="27"/>
  <c r="D3459" i="27" s="1"/>
  <c r="E3459" i="27" s="1"/>
  <c r="D61" i="26"/>
  <c r="D3249" i="27"/>
  <c r="D3282" i="27" s="1"/>
  <c r="E3282" i="27" s="1"/>
  <c r="D1947" i="27"/>
  <c r="D1980" i="27" s="1"/>
  <c r="E1980" i="27" s="1"/>
  <c r="D1591" i="27"/>
  <c r="D1624" i="27" s="1"/>
  <c r="E1624" i="27" s="1"/>
  <c r="D2952" i="27"/>
  <c r="D2985" i="27" s="1"/>
  <c r="E2985" i="27" s="1"/>
  <c r="D1650" i="27"/>
  <c r="D1683" i="27" s="1"/>
  <c r="E1683" i="27" s="1"/>
  <c r="D1355" i="27"/>
  <c r="D1388" i="27" s="1"/>
  <c r="E1388" i="27" s="1"/>
  <c r="D2301" i="27"/>
  <c r="D2334" i="27" s="1"/>
  <c r="E2334" i="27" s="1"/>
  <c r="D348" i="27"/>
  <c r="D381" i="27" s="1"/>
  <c r="E381" i="27" s="1"/>
  <c r="D2657" i="27"/>
  <c r="D2690" i="27" s="1"/>
  <c r="E2690" i="27" s="1"/>
  <c r="D1768" i="27"/>
  <c r="D1801" i="27" s="1"/>
  <c r="E1801" i="27" s="1"/>
  <c r="D643" i="27"/>
  <c r="D676" i="27" s="1"/>
  <c r="E676" i="27" s="1"/>
  <c r="AM1463" i="27"/>
  <c r="AL1466" i="27"/>
  <c r="AM302" i="26" s="1"/>
  <c r="AM397" i="27"/>
  <c r="AL400" i="27"/>
  <c r="AM284" i="26" s="1"/>
  <c r="AN1876" i="27"/>
  <c r="AM1879" i="27"/>
  <c r="AN309" i="26" s="1"/>
  <c r="AL1228" i="27"/>
  <c r="AM298" i="26" s="1"/>
  <c r="AM1225" i="27"/>
  <c r="AM2591" i="27"/>
  <c r="AN321" i="26" s="1"/>
  <c r="AN2588" i="27"/>
  <c r="AK353" i="26"/>
  <c r="CV353" i="26"/>
  <c r="AK352" i="26"/>
  <c r="CV352" i="26"/>
  <c r="B1922" i="27"/>
  <c r="C1922" i="27" s="1"/>
  <c r="B2573" i="27"/>
  <c r="C2573" i="27" s="1"/>
  <c r="B2394" i="27"/>
  <c r="C2394" i="27" s="1"/>
  <c r="B3224" i="27"/>
  <c r="C3224" i="27" s="1"/>
  <c r="B2927" i="27"/>
  <c r="C2927" i="27" s="1"/>
  <c r="B2040" i="27"/>
  <c r="C2040" i="27" s="1"/>
  <c r="B797" i="27"/>
  <c r="C797" i="27" s="1"/>
  <c r="B3165" i="27"/>
  <c r="C3165" i="27" s="1"/>
  <c r="B323" i="27"/>
  <c r="C323" i="27" s="1"/>
  <c r="B2217" i="27"/>
  <c r="C2217" i="27" s="1"/>
  <c r="B264" i="27"/>
  <c r="C264" i="27" s="1"/>
  <c r="B2158" i="27"/>
  <c r="C2158" i="27" s="1"/>
  <c r="B3519" i="27"/>
  <c r="C3519" i="27" s="1"/>
  <c r="B1033" i="27"/>
  <c r="C1033" i="27" s="1"/>
  <c r="CV349" i="26"/>
  <c r="AK349" i="26"/>
  <c r="AK370" i="26"/>
  <c r="CV370" i="26"/>
  <c r="CV367" i="26"/>
  <c r="AK367" i="26"/>
  <c r="CV359" i="26"/>
  <c r="AK359" i="26"/>
  <c r="AK360" i="26"/>
  <c r="CV360" i="26"/>
  <c r="AL1348" i="27"/>
  <c r="AM300" i="26" s="1"/>
  <c r="AM1345" i="27"/>
  <c r="AM2291" i="27"/>
  <c r="AL2294" i="27"/>
  <c r="AM316" i="26" s="1"/>
  <c r="AM929" i="27"/>
  <c r="AL933" i="27"/>
  <c r="AM293" i="26" s="1"/>
  <c r="AP3059" i="27"/>
  <c r="AM3298" i="27"/>
  <c r="AL3301" i="27"/>
  <c r="AM333" i="26" s="1"/>
  <c r="CW395" i="26" s="1"/>
  <c r="AM282" i="27"/>
  <c r="AN282" i="26" s="1"/>
  <c r="AN279" i="27"/>
  <c r="AK350" i="26"/>
  <c r="CV350" i="26"/>
  <c r="AL3478" i="27"/>
  <c r="AM336" i="26" s="1"/>
  <c r="AM3475" i="27"/>
  <c r="AM1048" i="27"/>
  <c r="AL1051" i="27"/>
  <c r="AM295" i="26" s="1"/>
  <c r="AM1522" i="27"/>
  <c r="AL1525" i="27"/>
  <c r="AM303" i="26" s="1"/>
  <c r="AM633" i="27"/>
  <c r="AL636" i="27"/>
  <c r="AM288" i="26" s="1"/>
  <c r="D1857" i="27"/>
  <c r="E1857" i="27" s="1"/>
  <c r="D2687" i="27"/>
  <c r="E2687" i="27" s="1"/>
  <c r="D2272" i="27"/>
  <c r="E2272" i="27" s="1"/>
  <c r="D3102" i="27"/>
  <c r="E3102" i="27" s="1"/>
  <c r="D1739" i="27"/>
  <c r="E1739" i="27" s="1"/>
  <c r="D1206" i="27"/>
  <c r="E1206" i="27" s="1"/>
  <c r="D2923" i="27"/>
  <c r="E2923" i="27" s="1"/>
  <c r="D911" i="27"/>
  <c r="E911" i="27" s="1"/>
  <c r="D2746" i="27"/>
  <c r="E2746" i="27" s="1"/>
  <c r="D437" i="27"/>
  <c r="E437" i="27" s="1"/>
  <c r="D852" i="27"/>
  <c r="E852" i="27" s="1"/>
  <c r="D1680" i="27"/>
  <c r="E1680" i="27" s="1"/>
  <c r="D2510" i="27"/>
  <c r="E2510" i="27" s="1"/>
  <c r="D2982" i="27"/>
  <c r="E2982" i="27" s="1"/>
  <c r="D1029" i="27"/>
  <c r="E1029" i="27" s="1"/>
  <c r="D793" i="27"/>
  <c r="E793" i="27" s="1"/>
  <c r="D2036" i="27"/>
  <c r="E2036" i="27" s="1"/>
  <c r="AK368" i="26"/>
  <c r="CV368" i="26"/>
  <c r="AL395" i="26"/>
  <c r="AK385" i="26"/>
  <c r="CV385" i="26"/>
  <c r="CV395" i="26"/>
  <c r="AK361" i="26"/>
  <c r="CV361" i="26"/>
  <c r="AM753" i="27"/>
  <c r="AL756" i="27"/>
  <c r="AM290" i="26" s="1"/>
  <c r="B3106" i="27"/>
  <c r="C3106" i="27" s="1"/>
  <c r="B3045" i="27"/>
  <c r="C3045" i="27" s="1"/>
  <c r="B2868" i="27"/>
  <c r="C2868" i="27" s="1"/>
  <c r="B3401" i="27"/>
  <c r="C3401" i="27" s="1"/>
  <c r="B2453" i="27"/>
  <c r="C2453" i="27" s="1"/>
  <c r="B3342" i="27"/>
  <c r="C3342" i="27" s="1"/>
  <c r="B1269" i="27"/>
  <c r="C1269" i="27" s="1"/>
  <c r="B441" i="27"/>
  <c r="C441" i="27" s="1"/>
  <c r="B856" i="27"/>
  <c r="C856" i="27" s="1"/>
  <c r="B1389" i="27"/>
  <c r="C1389" i="27" s="1"/>
  <c r="B974" i="27"/>
  <c r="C974" i="27" s="1"/>
  <c r="AM515" i="27"/>
  <c r="AL518" i="27"/>
  <c r="AM286" i="26" s="1"/>
  <c r="AM1757" i="27"/>
  <c r="AL1761" i="27"/>
  <c r="AM307" i="26" s="1"/>
  <c r="AM1581" i="27"/>
  <c r="AL1584" i="27"/>
  <c r="AM304" i="26" s="1"/>
  <c r="AM1107" i="27"/>
  <c r="AL1110" i="27"/>
  <c r="AM296" i="26" s="1"/>
  <c r="CV381" i="26"/>
  <c r="AK381" i="26"/>
  <c r="CV373" i="26"/>
  <c r="AK373" i="26"/>
  <c r="AL1702" i="27"/>
  <c r="AM306" i="26" s="1"/>
  <c r="AM1699" i="27"/>
  <c r="AL401" i="26"/>
  <c r="CW401" i="26"/>
  <c r="AM382" i="26"/>
  <c r="CX382" i="26"/>
  <c r="CW394" i="26"/>
  <c r="AL394" i="26"/>
  <c r="AL393" i="26"/>
  <c r="CW393" i="26"/>
  <c r="AK348" i="26"/>
  <c r="CV348" i="26"/>
  <c r="AK344" i="26"/>
  <c r="CV344" i="26"/>
  <c r="AK387" i="26"/>
  <c r="CV387" i="26"/>
  <c r="AM574" i="27"/>
  <c r="AL577" i="27"/>
  <c r="AM287" i="26" s="1"/>
  <c r="AK371" i="26"/>
  <c r="CV371" i="26"/>
  <c r="AO1758" i="27"/>
  <c r="AK354" i="26"/>
  <c r="CV354" i="26"/>
  <c r="AK374" i="26"/>
  <c r="CV374" i="26"/>
  <c r="AK343" i="26"/>
  <c r="AK364" i="26"/>
  <c r="CV364" i="26"/>
  <c r="D1444" i="27"/>
  <c r="E1444" i="27" s="1"/>
  <c r="D142" i="27"/>
  <c r="E142" i="27" s="1"/>
  <c r="D101" i="26"/>
  <c r="E101" i="26" s="1"/>
  <c r="D3161" i="27"/>
  <c r="E3161" i="27" s="1"/>
  <c r="D1147" i="27"/>
  <c r="E1147" i="27" s="1"/>
  <c r="D3220" i="27"/>
  <c r="E3220" i="27" s="1"/>
  <c r="D2449" i="27"/>
  <c r="E2449" i="27" s="1"/>
  <c r="D3338" i="27"/>
  <c r="E3338" i="27" s="1"/>
  <c r="D2213" i="27"/>
  <c r="E2213" i="27" s="1"/>
  <c r="D3456" i="27"/>
  <c r="E3456" i="27" s="1"/>
  <c r="D2331" i="27"/>
  <c r="E2331" i="27" s="1"/>
  <c r="D3515" i="27"/>
  <c r="E3515" i="27" s="1"/>
  <c r="D496" i="27"/>
  <c r="E496" i="27" s="1"/>
  <c r="D1621" i="27"/>
  <c r="E1621" i="27" s="1"/>
  <c r="K15" i="27"/>
  <c r="D614" i="27"/>
  <c r="E614" i="27" s="1"/>
  <c r="AM1640" i="27"/>
  <c r="AL1643" i="27"/>
  <c r="AM305" i="26" s="1"/>
  <c r="AN3238" i="27"/>
  <c r="AM3242" i="27"/>
  <c r="AN332" i="26" s="1"/>
  <c r="AM2647" i="27"/>
  <c r="AL2650" i="27"/>
  <c r="AM322" i="26" s="1"/>
  <c r="AK395" i="26"/>
  <c r="AK378" i="26"/>
  <c r="CV378" i="26"/>
  <c r="AK377" i="26"/>
  <c r="CV377" i="26"/>
  <c r="AK376" i="26"/>
  <c r="CV376" i="26"/>
  <c r="CV375" i="26"/>
  <c r="AK375" i="26"/>
  <c r="CV372" i="26"/>
  <c r="B2276" i="27"/>
  <c r="C2276" i="27" s="1"/>
  <c r="B2514" i="27"/>
  <c r="C2514" i="27" s="1"/>
  <c r="B500" i="27"/>
  <c r="C500" i="27" s="1"/>
  <c r="B1743" i="27"/>
  <c r="C1743" i="27" s="1"/>
  <c r="B3637" i="27"/>
  <c r="C3637" i="27" s="1"/>
  <c r="B2809" i="27"/>
  <c r="C2809" i="27" s="1"/>
  <c r="B915" i="27"/>
  <c r="C915" i="27" s="1"/>
  <c r="B105" i="26"/>
  <c r="C105" i="26" s="1"/>
  <c r="B2750" i="27"/>
  <c r="C2750" i="27" s="1"/>
  <c r="B1507" i="27"/>
  <c r="C1507" i="27" s="1"/>
  <c r="B2335" i="27"/>
  <c r="C2335" i="27" s="1"/>
  <c r="B738" i="27"/>
  <c r="C738" i="27" s="1"/>
  <c r="B3283" i="27"/>
  <c r="C3283" i="27" s="1"/>
  <c r="AL342" i="26"/>
  <c r="CW342" i="26"/>
  <c r="AK386" i="26"/>
  <c r="CV386" i="26"/>
  <c r="AM2409" i="27"/>
  <c r="AL2412" i="27"/>
  <c r="AM318" i="26" s="1"/>
  <c r="AM1937" i="27"/>
  <c r="AL1940" i="27"/>
  <c r="AM310" i="26" s="1"/>
  <c r="AL372" i="26" s="1"/>
  <c r="AK369" i="26"/>
  <c r="CV369" i="26"/>
  <c r="AN3593" i="27"/>
  <c r="AM3596" i="27"/>
  <c r="AN338" i="26" s="1"/>
  <c r="AO2528" i="27"/>
  <c r="AN2532" i="27"/>
  <c r="AO320" i="26" s="1"/>
  <c r="AM3183" i="27"/>
  <c r="AN331" i="26" s="1"/>
  <c r="AN3180" i="27"/>
  <c r="AM456" i="27"/>
  <c r="AL459" i="27"/>
  <c r="AM285" i="26" s="1"/>
  <c r="AL223" i="27"/>
  <c r="AM281" i="26" s="1"/>
  <c r="AM220" i="27"/>
  <c r="AM2764" i="27"/>
  <c r="AL2768" i="27"/>
  <c r="AM324" i="26" s="1"/>
  <c r="AK380" i="26"/>
  <c r="CV380" i="26"/>
  <c r="AM1817" i="27"/>
  <c r="AL1820" i="27"/>
  <c r="AM308" i="26" s="1"/>
  <c r="AM812" i="27"/>
  <c r="AL815" i="27"/>
  <c r="AM291" i="26" s="1"/>
  <c r="AL1999" i="27"/>
  <c r="AM311" i="26" s="1"/>
  <c r="AM1996" i="27"/>
  <c r="CV343" i="26"/>
  <c r="AP267" i="26"/>
  <c r="AO271" i="26"/>
  <c r="AK362" i="26"/>
  <c r="CV362" i="26"/>
  <c r="AL400" i="26"/>
  <c r="AM1404" i="27"/>
  <c r="AL1407" i="27"/>
  <c r="AM301" i="26" s="1"/>
  <c r="D2095" i="27"/>
  <c r="E2095" i="27" s="1"/>
  <c r="D83" i="27"/>
  <c r="E83" i="27" s="1"/>
  <c r="D1326" i="27"/>
  <c r="E1326" i="27" s="1"/>
  <c r="D1918" i="27"/>
  <c r="E1918" i="27" s="1"/>
  <c r="D2390" i="27"/>
  <c r="E2390" i="27" s="1"/>
  <c r="D3397" i="27"/>
  <c r="E3397" i="27" s="1"/>
  <c r="D2805" i="27"/>
  <c r="E2805" i="27" s="1"/>
  <c r="D2569" i="27"/>
  <c r="E2569" i="27" s="1"/>
  <c r="D555" i="27"/>
  <c r="E555" i="27" s="1"/>
  <c r="D673" i="27"/>
  <c r="E673" i="27" s="1"/>
  <c r="D1385" i="27"/>
  <c r="E1385" i="27" s="1"/>
  <c r="D2628" i="27"/>
  <c r="E2628" i="27" s="1"/>
  <c r="D3574" i="27"/>
  <c r="E3574" i="27" s="1"/>
  <c r="D1977" i="27"/>
  <c r="E1977" i="27" s="1"/>
  <c r="D248" i="26"/>
  <c r="E248" i="26" s="1"/>
  <c r="D3279" i="27"/>
  <c r="E3279" i="27" s="1"/>
  <c r="CV365" i="26"/>
  <c r="AK365" i="26"/>
  <c r="AK347" i="26"/>
  <c r="CV347" i="26"/>
  <c r="AK346" i="26"/>
  <c r="CV346" i="26"/>
  <c r="AL2235" i="27"/>
  <c r="AM315" i="26" s="1"/>
  <c r="AM2232" i="27"/>
  <c r="AN3652" i="27"/>
  <c r="AM3655" i="27"/>
  <c r="AN339" i="26" s="1"/>
  <c r="AM2114" i="27"/>
  <c r="AL2117" i="27"/>
  <c r="AM313" i="26" s="1"/>
  <c r="AM2945" i="27" l="1"/>
  <c r="AN327" i="26" s="1"/>
  <c r="AN2942" i="27"/>
  <c r="R21" i="26"/>
  <c r="F129" i="26"/>
  <c r="F145" i="26"/>
  <c r="D181" i="26"/>
  <c r="E181" i="26" s="1"/>
  <c r="D149" i="26"/>
  <c r="D184" i="26" s="1"/>
  <c r="E184" i="26" s="1"/>
  <c r="D133" i="26"/>
  <c r="AP2468" i="27"/>
  <c r="AP2471" i="27" s="1"/>
  <c r="AQ319" i="26" s="1"/>
  <c r="AO2471" i="27"/>
  <c r="AP319" i="26" s="1"/>
  <c r="AM2886" i="27"/>
  <c r="AN326" i="26" s="1"/>
  <c r="AN2883" i="27"/>
  <c r="CW392" i="26"/>
  <c r="AL392" i="26"/>
  <c r="AN871" i="27"/>
  <c r="AM874" i="27"/>
  <c r="AN292" i="26" s="1"/>
  <c r="AO2172" i="27"/>
  <c r="AN2176" i="27"/>
  <c r="AO314" i="26" s="1"/>
  <c r="AL391" i="26"/>
  <c r="CW391" i="26"/>
  <c r="AL390" i="26"/>
  <c r="CW390" i="26"/>
  <c r="AL403" i="26"/>
  <c r="AN3060" i="27"/>
  <c r="AM3063" i="27"/>
  <c r="AN329" i="26" s="1"/>
  <c r="AN2055" i="27"/>
  <c r="AM2058" i="27"/>
  <c r="AN312" i="26" s="1"/>
  <c r="AN341" i="27"/>
  <c r="AO283" i="26" s="1"/>
  <c r="AO338" i="27"/>
  <c r="AN692" i="27"/>
  <c r="AM695" i="27"/>
  <c r="AN289" i="26" s="1"/>
  <c r="AN3001" i="27"/>
  <c r="AM3004" i="27"/>
  <c r="AN328" i="26" s="1"/>
  <c r="AO101" i="27"/>
  <c r="AN105" i="27"/>
  <c r="AO279" i="26" s="1"/>
  <c r="AM3360" i="27"/>
  <c r="AN334" i="26" s="1"/>
  <c r="AN3357" i="27"/>
  <c r="AN2824" i="27"/>
  <c r="AM2827" i="27"/>
  <c r="AN325" i="26" s="1"/>
  <c r="AN3124" i="27"/>
  <c r="AO330" i="26" s="1"/>
  <c r="AO3121" i="27"/>
  <c r="AL404" i="26"/>
  <c r="CW397" i="26"/>
  <c r="AL397" i="26"/>
  <c r="CW388" i="26"/>
  <c r="AL388" i="26"/>
  <c r="AM3537" i="27"/>
  <c r="AN337" i="26" s="1"/>
  <c r="AM400" i="26" s="1"/>
  <c r="AN3534" i="27"/>
  <c r="AL389" i="26"/>
  <c r="CW389" i="26"/>
  <c r="AN2764" i="27"/>
  <c r="AM2768" i="27"/>
  <c r="AN324" i="26" s="1"/>
  <c r="AN456" i="27"/>
  <c r="AM459" i="27"/>
  <c r="AN285" i="26" s="1"/>
  <c r="AP2528" i="27"/>
  <c r="AP2532" i="27" s="1"/>
  <c r="AQ320" i="26" s="1"/>
  <c r="AO2532" i="27"/>
  <c r="AP320" i="26" s="1"/>
  <c r="AL373" i="26"/>
  <c r="CW373" i="26"/>
  <c r="AN1640" i="27"/>
  <c r="AM1643" i="27"/>
  <c r="AN305" i="26" s="1"/>
  <c r="AL369" i="26"/>
  <c r="CW369" i="26"/>
  <c r="AL349" i="26"/>
  <c r="CW349" i="26"/>
  <c r="AL399" i="26"/>
  <c r="CW399" i="26"/>
  <c r="AL398" i="26"/>
  <c r="CW398" i="26"/>
  <c r="CX345" i="26"/>
  <c r="AM345" i="26"/>
  <c r="AN1463" i="27"/>
  <c r="AM1466" i="27"/>
  <c r="AN302" i="26" s="1"/>
  <c r="D497" i="27"/>
  <c r="E497" i="27" s="1"/>
  <c r="D438" i="27"/>
  <c r="E438" i="27" s="1"/>
  <c r="D2511" i="27"/>
  <c r="E2511" i="27" s="1"/>
  <c r="R19" i="26"/>
  <c r="F138" i="26" s="1"/>
  <c r="D3250" i="27"/>
  <c r="D585" i="27"/>
  <c r="D764" i="27"/>
  <c r="D1356" i="27"/>
  <c r="D1000" i="27"/>
  <c r="D172" i="27"/>
  <c r="D2243" i="27"/>
  <c r="D54" i="27"/>
  <c r="D2599" i="27"/>
  <c r="D1828" i="27"/>
  <c r="D3604" i="27"/>
  <c r="D1059" i="27"/>
  <c r="D349" i="27"/>
  <c r="D3191" i="27"/>
  <c r="D2658" i="27"/>
  <c r="D2894" i="27"/>
  <c r="D941" i="27"/>
  <c r="D3012" i="27"/>
  <c r="D1415" i="27"/>
  <c r="D2007" i="27"/>
  <c r="D1118" i="27"/>
  <c r="D644" i="27"/>
  <c r="D1236" i="27"/>
  <c r="D3427" i="27"/>
  <c r="D1651" i="27"/>
  <c r="D3132" i="27"/>
  <c r="D231" i="27"/>
  <c r="D408" i="27"/>
  <c r="D1769" i="27"/>
  <c r="D62" i="26"/>
  <c r="D212" i="26"/>
  <c r="J20" i="27"/>
  <c r="D1533" i="27"/>
  <c r="D1474" i="27"/>
  <c r="D1177" i="27"/>
  <c r="D3368" i="27"/>
  <c r="D705" i="27"/>
  <c r="D1297" i="27"/>
  <c r="D2540" i="27"/>
  <c r="D3309" i="27"/>
  <c r="D2361" i="27"/>
  <c r="D2125" i="27"/>
  <c r="D882" i="27"/>
  <c r="D1710" i="27"/>
  <c r="D1889" i="27"/>
  <c r="D3545" i="27"/>
  <c r="D2184" i="27"/>
  <c r="D2481" i="27"/>
  <c r="D3073" i="27"/>
  <c r="D290" i="27"/>
  <c r="D467" i="27"/>
  <c r="D113" i="27"/>
  <c r="D2717" i="27"/>
  <c r="D2066" i="27"/>
  <c r="D2776" i="27"/>
  <c r="D70" i="26"/>
  <c r="D526" i="27"/>
  <c r="D823" i="27"/>
  <c r="D2835" i="27"/>
  <c r="D54" i="26"/>
  <c r="D1948" i="27"/>
  <c r="D1592" i="27"/>
  <c r="D2953" i="27"/>
  <c r="O17" i="26"/>
  <c r="D3486" i="27"/>
  <c r="D2302" i="27"/>
  <c r="D2420" i="27"/>
  <c r="D249" i="26"/>
  <c r="E249" i="26" s="1"/>
  <c r="AM2117" i="27"/>
  <c r="AN313" i="26" s="1"/>
  <c r="AN2114" i="27"/>
  <c r="CW372" i="26"/>
  <c r="AN1404" i="27"/>
  <c r="AM1407" i="27"/>
  <c r="AN301" i="26" s="1"/>
  <c r="AN1996" i="27"/>
  <c r="AM1999" i="27"/>
  <c r="AN311" i="26" s="1"/>
  <c r="AL344" i="26"/>
  <c r="CW344" i="26"/>
  <c r="AO3180" i="27"/>
  <c r="AN3183" i="27"/>
  <c r="AO331" i="26" s="1"/>
  <c r="AO3593" i="27"/>
  <c r="AN3596" i="27"/>
  <c r="AO338" i="26" s="1"/>
  <c r="AN1937" i="27"/>
  <c r="AM1940" i="27"/>
  <c r="AN310" i="26" s="1"/>
  <c r="AM372" i="26" s="1"/>
  <c r="AL385" i="26"/>
  <c r="CW385" i="26"/>
  <c r="AL350" i="26"/>
  <c r="CW350" i="26"/>
  <c r="AL351" i="26"/>
  <c r="CW351" i="26"/>
  <c r="AN929" i="27"/>
  <c r="AM933" i="27"/>
  <c r="AN293" i="26" s="1"/>
  <c r="AL347" i="26"/>
  <c r="CW347" i="26"/>
  <c r="CW346" i="26"/>
  <c r="AL346" i="26"/>
  <c r="CW380" i="26"/>
  <c r="AL380" i="26"/>
  <c r="D3457" i="27"/>
  <c r="E3457" i="27" s="1"/>
  <c r="D853" i="27"/>
  <c r="E853" i="27" s="1"/>
  <c r="D320" i="27"/>
  <c r="E320" i="27" s="1"/>
  <c r="D2332" i="27"/>
  <c r="E2332" i="27" s="1"/>
  <c r="D912" i="27"/>
  <c r="E912" i="27" s="1"/>
  <c r="D2391" i="27"/>
  <c r="E2391" i="27" s="1"/>
  <c r="D379" i="27"/>
  <c r="E379" i="27" s="1"/>
  <c r="D735" i="27"/>
  <c r="E735" i="27" s="1"/>
  <c r="D1030" i="27"/>
  <c r="E1030" i="27" s="1"/>
  <c r="AP271" i="26"/>
  <c r="AQ267" i="26"/>
  <c r="AQ271" i="26" s="1"/>
  <c r="AL374" i="26"/>
  <c r="CW374" i="26"/>
  <c r="AN1817" i="27"/>
  <c r="AM1820" i="27"/>
  <c r="AN308" i="26" s="1"/>
  <c r="AM394" i="26"/>
  <c r="CX394" i="26"/>
  <c r="AM393" i="26"/>
  <c r="CX393" i="26"/>
  <c r="AL381" i="26"/>
  <c r="CW381" i="26"/>
  <c r="AL343" i="26"/>
  <c r="AN2647" i="27"/>
  <c r="AM2650" i="27"/>
  <c r="AN322" i="26" s="1"/>
  <c r="CX384" i="26" s="1"/>
  <c r="AO3238" i="27"/>
  <c r="AN3242" i="27"/>
  <c r="AO332" i="26" s="1"/>
  <c r="AN574" i="27"/>
  <c r="AM577" i="27"/>
  <c r="AN287" i="26" s="1"/>
  <c r="CX383" i="26"/>
  <c r="AL359" i="26"/>
  <c r="CW359" i="26"/>
  <c r="CW370" i="26"/>
  <c r="AL370" i="26"/>
  <c r="AN753" i="27"/>
  <c r="AM756" i="27"/>
  <c r="AN290" i="26" s="1"/>
  <c r="CW384" i="26"/>
  <c r="AN633" i="27"/>
  <c r="AM636" i="27"/>
  <c r="AN288" i="26" s="1"/>
  <c r="AN1048" i="27"/>
  <c r="AM1051" i="27"/>
  <c r="AN295" i="26" s="1"/>
  <c r="AL379" i="26"/>
  <c r="CW379" i="26"/>
  <c r="AN1345" i="27"/>
  <c r="AM1348" i="27"/>
  <c r="AN300" i="26" s="1"/>
  <c r="AL361" i="26"/>
  <c r="CW361" i="26"/>
  <c r="AN397" i="27"/>
  <c r="AM400" i="27"/>
  <c r="AN284" i="26" s="1"/>
  <c r="CW362" i="26"/>
  <c r="AL362" i="26"/>
  <c r="AM2353" i="27"/>
  <c r="AN317" i="26" s="1"/>
  <c r="AN2350" i="27"/>
  <c r="AM342" i="26"/>
  <c r="CX342" i="26"/>
  <c r="D1504" i="27"/>
  <c r="E1504" i="27" s="1"/>
  <c r="D202" i="27"/>
  <c r="E202" i="27" s="1"/>
  <c r="D794" i="27"/>
  <c r="E794" i="27" s="1"/>
  <c r="D1386" i="27"/>
  <c r="E1386" i="27" s="1"/>
  <c r="D261" i="27"/>
  <c r="E261" i="27" s="1"/>
  <c r="D3516" i="27"/>
  <c r="E3516" i="27" s="1"/>
  <c r="D3042" i="27"/>
  <c r="E3042" i="27" s="1"/>
  <c r="D1207" i="27"/>
  <c r="E1207" i="27" s="1"/>
  <c r="D3221" i="27"/>
  <c r="E3221" i="27" s="1"/>
  <c r="D2155" i="27"/>
  <c r="E2155" i="27" s="1"/>
  <c r="D2450" i="27"/>
  <c r="E2450" i="27" s="1"/>
  <c r="D84" i="27"/>
  <c r="E84" i="27" s="1"/>
  <c r="AL376" i="26"/>
  <c r="CW376" i="26"/>
  <c r="CW375" i="26"/>
  <c r="AL375" i="26"/>
  <c r="AN2232" i="27"/>
  <c r="AM2235" i="27"/>
  <c r="AN315" i="26" s="1"/>
  <c r="CW364" i="26"/>
  <c r="AL364" i="26"/>
  <c r="AN812" i="27"/>
  <c r="AM815" i="27"/>
  <c r="AN291" i="26" s="1"/>
  <c r="AM223" i="27"/>
  <c r="AN281" i="26" s="1"/>
  <c r="AM343" i="26" s="1"/>
  <c r="AN220" i="27"/>
  <c r="CX401" i="26"/>
  <c r="AM401" i="26"/>
  <c r="AL367" i="26"/>
  <c r="CW367" i="26"/>
  <c r="AM1525" i="27"/>
  <c r="AN303" i="26" s="1"/>
  <c r="AN1522" i="27"/>
  <c r="AN3298" i="27"/>
  <c r="AM3301" i="27"/>
  <c r="AN333" i="26" s="1"/>
  <c r="AM395" i="26" s="1"/>
  <c r="CW356" i="26"/>
  <c r="AL356" i="26"/>
  <c r="AL355" i="26"/>
  <c r="CW355" i="26"/>
  <c r="AL360" i="26"/>
  <c r="CW360" i="26"/>
  <c r="CW386" i="26"/>
  <c r="AL386" i="26"/>
  <c r="D2865" i="27"/>
  <c r="E2865" i="27" s="1"/>
  <c r="D1148" i="27"/>
  <c r="E1148" i="27" s="1"/>
  <c r="D2629" i="27"/>
  <c r="E2629" i="27" s="1"/>
  <c r="D2570" i="27"/>
  <c r="E2570" i="27" s="1"/>
  <c r="D1740" i="27"/>
  <c r="E1740" i="27" s="1"/>
  <c r="D3280" i="27"/>
  <c r="E3280" i="27" s="1"/>
  <c r="D3162" i="27"/>
  <c r="E3162" i="27" s="1"/>
  <c r="D1919" i="27"/>
  <c r="E1919" i="27" s="1"/>
  <c r="CW378" i="26"/>
  <c r="AL378" i="26"/>
  <c r="CW377" i="26"/>
  <c r="AL377" i="26"/>
  <c r="AL371" i="26"/>
  <c r="CW371" i="26"/>
  <c r="CW343" i="26"/>
  <c r="AN1581" i="27"/>
  <c r="AM1584" i="27"/>
  <c r="AN304" i="26" s="1"/>
  <c r="AM518" i="27"/>
  <c r="AN286" i="26" s="1"/>
  <c r="AN515" i="27"/>
  <c r="AL353" i="26"/>
  <c r="CW353" i="26"/>
  <c r="CW352" i="26"/>
  <c r="AL352" i="26"/>
  <c r="AL358" i="26"/>
  <c r="CW358" i="26"/>
  <c r="CW357" i="26"/>
  <c r="AL357" i="26"/>
  <c r="AN1225" i="27"/>
  <c r="AM1228" i="27"/>
  <c r="AN298" i="26" s="1"/>
  <c r="F2003" i="27"/>
  <c r="F109" i="27"/>
  <c r="F1529" i="27"/>
  <c r="F227" i="27"/>
  <c r="F404" i="27"/>
  <c r="F1765" i="27"/>
  <c r="F1824" i="27"/>
  <c r="F1293" i="27"/>
  <c r="F996" i="27"/>
  <c r="F1173" i="27"/>
  <c r="F1055" i="27"/>
  <c r="F66" i="26"/>
  <c r="F2890" i="27"/>
  <c r="F3246" i="27"/>
  <c r="F581" i="27"/>
  <c r="F760" i="27"/>
  <c r="F1706" i="27"/>
  <c r="F2062" i="27"/>
  <c r="F2357" i="27"/>
  <c r="F3541" i="27"/>
  <c r="F819" i="27"/>
  <c r="F2654" i="27"/>
  <c r="F2121" i="27"/>
  <c r="F1114" i="27"/>
  <c r="F3482" i="27"/>
  <c r="F2477" i="27"/>
  <c r="F2831" i="27"/>
  <c r="F2180" i="27"/>
  <c r="R16" i="27"/>
  <c r="F3600" i="27"/>
  <c r="F463" i="27"/>
  <c r="F3008" i="27"/>
  <c r="F1647" i="27"/>
  <c r="F1470" i="27"/>
  <c r="F2536" i="27"/>
  <c r="F1352" i="27"/>
  <c r="F50" i="27"/>
  <c r="F345" i="27"/>
  <c r="F1411" i="27"/>
  <c r="F937" i="27"/>
  <c r="F640" i="27"/>
  <c r="F1944" i="27"/>
  <c r="F1588" i="27"/>
  <c r="F3305" i="27"/>
  <c r="F2713" i="27"/>
  <c r="F50" i="26"/>
  <c r="F3069" i="27"/>
  <c r="F1232" i="27"/>
  <c r="F168" i="27"/>
  <c r="F522" i="27"/>
  <c r="S17" i="26"/>
  <c r="F2772" i="27"/>
  <c r="F3364" i="27"/>
  <c r="F3187" i="27"/>
  <c r="F3128" i="27"/>
  <c r="F2239" i="27"/>
  <c r="F878" i="27"/>
  <c r="F286" i="27"/>
  <c r="F701" i="27"/>
  <c r="F2595" i="27"/>
  <c r="F3423" i="27"/>
  <c r="F2416" i="27"/>
  <c r="F2298" i="27"/>
  <c r="F1885" i="27"/>
  <c r="F58" i="26"/>
  <c r="F2949" i="27"/>
  <c r="F208" i="26"/>
  <c r="AN1166" i="27"/>
  <c r="AM1169" i="27"/>
  <c r="AN297" i="26" s="1"/>
  <c r="AN2706" i="27"/>
  <c r="AM2709" i="27"/>
  <c r="AN323" i="26" s="1"/>
  <c r="D1978" i="27"/>
  <c r="E1978" i="27" s="1"/>
  <c r="D1799" i="27"/>
  <c r="E1799" i="27" s="1"/>
  <c r="D3398" i="27"/>
  <c r="E3398" i="27" s="1"/>
  <c r="D2924" i="27"/>
  <c r="E2924" i="27" s="1"/>
  <c r="AN3655" i="27"/>
  <c r="AO339" i="26" s="1"/>
  <c r="AO3652" i="27"/>
  <c r="CW354" i="26"/>
  <c r="AL354" i="26"/>
  <c r="AL387" i="26"/>
  <c r="CW387" i="26"/>
  <c r="CW348" i="26"/>
  <c r="AL348" i="26"/>
  <c r="AN382" i="26"/>
  <c r="CY382" i="26"/>
  <c r="AN2409" i="27"/>
  <c r="AM2412" i="27"/>
  <c r="AN318" i="26" s="1"/>
  <c r="AL368" i="26"/>
  <c r="CW368" i="26"/>
  <c r="AP1758" i="27"/>
  <c r="AM383" i="26"/>
  <c r="AN1699" i="27"/>
  <c r="AM1702" i="27"/>
  <c r="AN306" i="26" s="1"/>
  <c r="AM1110" i="27"/>
  <c r="AN296" i="26" s="1"/>
  <c r="AN1107" i="27"/>
  <c r="AN1757" i="27"/>
  <c r="AM1761" i="27"/>
  <c r="AN307" i="26" s="1"/>
  <c r="AL384" i="26"/>
  <c r="AL366" i="26"/>
  <c r="CW366" i="26"/>
  <c r="AN3475" i="27"/>
  <c r="AM3478" i="27"/>
  <c r="AN336" i="26" s="1"/>
  <c r="AN282" i="27"/>
  <c r="AO282" i="26" s="1"/>
  <c r="AO279" i="27"/>
  <c r="CW396" i="26"/>
  <c r="AL396" i="26"/>
  <c r="AN2291" i="27"/>
  <c r="AM2294" i="27"/>
  <c r="AN316" i="26" s="1"/>
  <c r="AL363" i="26"/>
  <c r="CW363" i="26"/>
  <c r="AN2591" i="27"/>
  <c r="AO321" i="26" s="1"/>
  <c r="AN383" i="26" s="1"/>
  <c r="AO2588" i="27"/>
  <c r="AN1879" i="27"/>
  <c r="AO309" i="26" s="1"/>
  <c r="AO1876" i="27"/>
  <c r="AL365" i="26"/>
  <c r="CW365" i="26"/>
  <c r="AN1284" i="27"/>
  <c r="AM1287" i="27"/>
  <c r="AN299" i="26" s="1"/>
  <c r="AO160" i="27"/>
  <c r="AN164" i="27"/>
  <c r="AO280" i="26" s="1"/>
  <c r="D102" i="26"/>
  <c r="E102" i="26" s="1"/>
  <c r="D1681" i="27"/>
  <c r="E1681" i="27" s="1"/>
  <c r="D3339" i="27"/>
  <c r="E3339" i="27" s="1"/>
  <c r="D2747" i="27"/>
  <c r="E2747" i="27" s="1"/>
  <c r="D3575" i="27"/>
  <c r="E3575" i="27" s="1"/>
  <c r="D2983" i="27"/>
  <c r="E2983" i="27" s="1"/>
  <c r="D615" i="27"/>
  <c r="E615" i="27" s="1"/>
  <c r="D2273" i="27"/>
  <c r="E2273" i="27" s="1"/>
  <c r="D1858" i="27"/>
  <c r="E1858" i="27" s="1"/>
  <c r="D3634" i="27"/>
  <c r="E3634" i="27" s="1"/>
  <c r="D2806" i="27"/>
  <c r="E2806" i="27" s="1"/>
  <c r="D2037" i="27"/>
  <c r="E2037" i="27" s="1"/>
  <c r="D2214" i="27"/>
  <c r="E2214" i="27" s="1"/>
  <c r="F3011" i="27" l="1"/>
  <c r="F3044" i="27" s="1"/>
  <c r="F140" i="26"/>
  <c r="F643" i="27"/>
  <c r="F676" i="27" s="1"/>
  <c r="F289" i="27"/>
  <c r="F322" i="27" s="1"/>
  <c r="F2183" i="27"/>
  <c r="F2216" i="27" s="1"/>
  <c r="F3190" i="27"/>
  <c r="F3223" i="27" s="1"/>
  <c r="F348" i="27"/>
  <c r="F381" i="27" s="1"/>
  <c r="F1532" i="27"/>
  <c r="F1565" i="27" s="1"/>
  <c r="AN2945" i="27"/>
  <c r="AO327" i="26" s="1"/>
  <c r="AO2942" i="27"/>
  <c r="F2539" i="27"/>
  <c r="F2572" i="27" s="1"/>
  <c r="F3308" i="27"/>
  <c r="F3341" i="27" s="1"/>
  <c r="F2419" i="27"/>
  <c r="F2452" i="27" s="1"/>
  <c r="F1473" i="27"/>
  <c r="F1506" i="27" s="1"/>
  <c r="F999" i="27"/>
  <c r="F1032" i="27" s="1"/>
  <c r="F466" i="27"/>
  <c r="F499" i="27" s="1"/>
  <c r="F407" i="27"/>
  <c r="F440" i="27" s="1"/>
  <c r="F53" i="26"/>
  <c r="F940" i="27"/>
  <c r="F973" i="27" s="1"/>
  <c r="F3485" i="27"/>
  <c r="F3518" i="27" s="1"/>
  <c r="F148" i="26"/>
  <c r="F183" i="26" s="1"/>
  <c r="G183" i="26" s="1"/>
  <c r="F132" i="26"/>
  <c r="F763" i="27"/>
  <c r="F796" i="27" s="1"/>
  <c r="F3072" i="27"/>
  <c r="F2124" i="27"/>
  <c r="F2157" i="27" s="1"/>
  <c r="F69" i="26"/>
  <c r="F104" i="26" s="1"/>
  <c r="F1827" i="27"/>
  <c r="F1860" i="27" s="1"/>
  <c r="F211" i="26"/>
  <c r="F251" i="26" s="1"/>
  <c r="F3603" i="27"/>
  <c r="F3636" i="27" s="1"/>
  <c r="F2598" i="27"/>
  <c r="F2631" i="27" s="1"/>
  <c r="F704" i="27"/>
  <c r="F737" i="27" s="1"/>
  <c r="F1117" i="27"/>
  <c r="F2480" i="27"/>
  <c r="F2513" i="27" s="1"/>
  <c r="F3249" i="27"/>
  <c r="F3282" i="27" s="1"/>
  <c r="V17" i="26"/>
  <c r="F3544" i="27"/>
  <c r="F3577" i="27" s="1"/>
  <c r="F2065" i="27"/>
  <c r="F2098" i="27" s="1"/>
  <c r="F2775" i="27"/>
  <c r="F2808" i="27" s="1"/>
  <c r="F1058" i="27"/>
  <c r="F1091" i="27" s="1"/>
  <c r="F2716" i="27"/>
  <c r="F2749" i="27" s="1"/>
  <c r="F3131" i="27"/>
  <c r="F3164" i="27" s="1"/>
  <c r="F2006" i="27"/>
  <c r="F2039" i="27" s="1"/>
  <c r="F584" i="27"/>
  <c r="F617" i="27" s="1"/>
  <c r="F53" i="27"/>
  <c r="F86" i="27" s="1"/>
  <c r="F1296" i="27"/>
  <c r="F1329" i="27" s="1"/>
  <c r="F1888" i="27"/>
  <c r="F1921" i="27" s="1"/>
  <c r="F2657" i="27"/>
  <c r="F2690" i="27" s="1"/>
  <c r="F2893" i="27"/>
  <c r="F1768" i="27"/>
  <c r="F1801" i="27" s="1"/>
  <c r="F881" i="27"/>
  <c r="F914" i="27" s="1"/>
  <c r="F1414" i="27"/>
  <c r="F2242" i="27"/>
  <c r="F2275" i="27" s="1"/>
  <c r="F1650" i="27"/>
  <c r="F1683" i="27" s="1"/>
  <c r="F3367" i="27"/>
  <c r="F3400" i="27" s="1"/>
  <c r="F61" i="26"/>
  <c r="F180" i="26"/>
  <c r="G180" i="26" s="1"/>
  <c r="CX400" i="26"/>
  <c r="R22" i="26"/>
  <c r="F1651" i="27" s="1"/>
  <c r="F130" i="26"/>
  <c r="F146" i="26"/>
  <c r="F2360" i="27"/>
  <c r="F2393" i="27" s="1"/>
  <c r="F1235" i="27"/>
  <c r="F1268" i="27" s="1"/>
  <c r="F822" i="27"/>
  <c r="F855" i="27" s="1"/>
  <c r="F525" i="27"/>
  <c r="F558" i="27" s="1"/>
  <c r="F2834" i="27"/>
  <c r="F2867" i="27" s="1"/>
  <c r="F1176" i="27"/>
  <c r="F1209" i="27" s="1"/>
  <c r="F2301" i="27"/>
  <c r="F2334" i="27" s="1"/>
  <c r="F1947" i="27"/>
  <c r="F1980" i="27" s="1"/>
  <c r="F171" i="27"/>
  <c r="F204" i="27" s="1"/>
  <c r="F2952" i="27"/>
  <c r="R19" i="27"/>
  <c r="V15" i="27" s="1"/>
  <c r="F112" i="27"/>
  <c r="F145" i="27" s="1"/>
  <c r="F1591" i="27"/>
  <c r="F1624" i="27" s="1"/>
  <c r="F3426" i="27"/>
  <c r="F3459" i="27" s="1"/>
  <c r="F1355" i="27"/>
  <c r="F1388" i="27" s="1"/>
  <c r="F230" i="27"/>
  <c r="F263" i="27" s="1"/>
  <c r="F1709" i="27"/>
  <c r="F1742" i="27" s="1"/>
  <c r="CX395" i="26"/>
  <c r="CX372" i="26"/>
  <c r="AM404" i="26"/>
  <c r="AO3124" i="27"/>
  <c r="AP330" i="26" s="1"/>
  <c r="AP3121" i="27"/>
  <c r="AP3124" i="27" s="1"/>
  <c r="AQ330" i="26" s="1"/>
  <c r="AN3360" i="27"/>
  <c r="AO334" i="26" s="1"/>
  <c r="AO3357" i="27"/>
  <c r="AM392" i="26"/>
  <c r="CX392" i="26"/>
  <c r="CX389" i="26"/>
  <c r="AM389" i="26"/>
  <c r="CX397" i="26"/>
  <c r="AM397" i="26"/>
  <c r="AO3001" i="27"/>
  <c r="AN3004" i="27"/>
  <c r="AO328" i="26" s="1"/>
  <c r="AO3060" i="27"/>
  <c r="AN3063" i="27"/>
  <c r="AO329" i="26" s="1"/>
  <c r="AP2172" i="27"/>
  <c r="AP2176" i="27" s="1"/>
  <c r="AQ314" i="26" s="1"/>
  <c r="AO2176" i="27"/>
  <c r="AP314" i="26" s="1"/>
  <c r="CX343" i="26"/>
  <c r="CX388" i="26"/>
  <c r="AM388" i="26"/>
  <c r="AO3534" i="27"/>
  <c r="AN3537" i="27"/>
  <c r="AO337" i="26" s="1"/>
  <c r="AM391" i="26"/>
  <c r="CX391" i="26"/>
  <c r="AM390" i="26"/>
  <c r="CX390" i="26"/>
  <c r="AP338" i="27"/>
  <c r="AP341" i="27" s="1"/>
  <c r="AQ283" i="26" s="1"/>
  <c r="AO341" i="27"/>
  <c r="AP283" i="26" s="1"/>
  <c r="AM403" i="26"/>
  <c r="F2066" i="27"/>
  <c r="F2099" i="27" s="1"/>
  <c r="AO2824" i="27"/>
  <c r="AN2827" i="27"/>
  <c r="AO325" i="26" s="1"/>
  <c r="AP101" i="27"/>
  <c r="AP105" i="27" s="1"/>
  <c r="AQ279" i="26" s="1"/>
  <c r="AO105" i="27"/>
  <c r="AP279" i="26" s="1"/>
  <c r="AO692" i="27"/>
  <c r="AN695" i="27"/>
  <c r="AO289" i="26" s="1"/>
  <c r="AN2058" i="27"/>
  <c r="AO312" i="26" s="1"/>
  <c r="AO2055" i="27"/>
  <c r="AN874" i="27"/>
  <c r="AO292" i="26" s="1"/>
  <c r="AO871" i="27"/>
  <c r="AN2886" i="27"/>
  <c r="AO326" i="26" s="1"/>
  <c r="AO2883" i="27"/>
  <c r="AO1879" i="27"/>
  <c r="AP309" i="26" s="1"/>
  <c r="AP1876" i="27"/>
  <c r="AP1879" i="27" s="1"/>
  <c r="AQ309" i="26" s="1"/>
  <c r="AO2291" i="27"/>
  <c r="AN2294" i="27"/>
  <c r="AO316" i="26" s="1"/>
  <c r="AM399" i="26"/>
  <c r="CX399" i="26"/>
  <c r="CX398" i="26"/>
  <c r="AM398" i="26"/>
  <c r="AO1757" i="27"/>
  <c r="AN1761" i="27"/>
  <c r="AO307" i="26" s="1"/>
  <c r="CX369" i="26"/>
  <c r="AM369" i="26"/>
  <c r="CY383" i="26"/>
  <c r="AN2709" i="27"/>
  <c r="AO323" i="26" s="1"/>
  <c r="AO2706" i="27"/>
  <c r="AO1166" i="27"/>
  <c r="AN1169" i="27"/>
  <c r="AO297" i="26" s="1"/>
  <c r="F2982" i="27"/>
  <c r="G2982" i="27" s="1"/>
  <c r="F2449" i="27"/>
  <c r="G2449" i="27" s="1"/>
  <c r="F319" i="27"/>
  <c r="G319" i="27" s="1"/>
  <c r="F3220" i="27"/>
  <c r="G3220" i="27" s="1"/>
  <c r="F555" i="27"/>
  <c r="G555" i="27" s="1"/>
  <c r="F1977" i="27"/>
  <c r="G1977" i="27" s="1"/>
  <c r="F378" i="27"/>
  <c r="G378" i="27" s="1"/>
  <c r="F1503" i="27"/>
  <c r="G1503" i="27" s="1"/>
  <c r="F3633" i="27"/>
  <c r="G3633" i="27" s="1"/>
  <c r="F2510" i="27"/>
  <c r="G2510" i="27" s="1"/>
  <c r="F2687" i="27"/>
  <c r="G2687" i="27" s="1"/>
  <c r="F2095" i="27"/>
  <c r="G2095" i="27" s="1"/>
  <c r="F3279" i="27"/>
  <c r="G3279" i="27" s="1"/>
  <c r="F1206" i="27"/>
  <c r="G1206" i="27" s="1"/>
  <c r="F1798" i="27"/>
  <c r="G1798" i="27" s="1"/>
  <c r="F142" i="27"/>
  <c r="G142" i="27" s="1"/>
  <c r="CX361" i="26"/>
  <c r="AM361" i="26"/>
  <c r="AM349" i="26"/>
  <c r="CX349" i="26"/>
  <c r="AO3298" i="27"/>
  <c r="AN3301" i="27"/>
  <c r="AO333" i="26" s="1"/>
  <c r="CY395" i="26" s="1"/>
  <c r="AM354" i="26"/>
  <c r="CX354" i="26"/>
  <c r="AM378" i="26"/>
  <c r="CX378" i="26"/>
  <c r="CX377" i="26"/>
  <c r="AM377" i="26"/>
  <c r="AO397" i="27"/>
  <c r="AN400" i="27"/>
  <c r="AO284" i="26" s="1"/>
  <c r="CX363" i="26"/>
  <c r="AM363" i="26"/>
  <c r="AO753" i="27"/>
  <c r="AN756" i="27"/>
  <c r="AO290" i="26" s="1"/>
  <c r="AM350" i="26"/>
  <c r="CX350" i="26"/>
  <c r="AP3238" i="27"/>
  <c r="AP3242" i="27" s="1"/>
  <c r="AQ332" i="26" s="1"/>
  <c r="AO3242" i="27"/>
  <c r="AP332" i="26" s="1"/>
  <c r="AO2647" i="27"/>
  <c r="AN2650" i="27"/>
  <c r="AO322" i="26" s="1"/>
  <c r="CY384" i="26" s="1"/>
  <c r="AM356" i="26"/>
  <c r="CX356" i="26"/>
  <c r="CX355" i="26"/>
  <c r="AM355" i="26"/>
  <c r="AN1940" i="27"/>
  <c r="AO310" i="26" s="1"/>
  <c r="CY372" i="26" s="1"/>
  <c r="AO1937" i="27"/>
  <c r="AN394" i="26"/>
  <c r="CY394" i="26"/>
  <c r="AN393" i="26"/>
  <c r="CY393" i="26"/>
  <c r="AN1999" i="27"/>
  <c r="AO311" i="26" s="1"/>
  <c r="AO1996" i="27"/>
  <c r="D105" i="26"/>
  <c r="E105" i="26" s="1"/>
  <c r="D146" i="27"/>
  <c r="E146" i="27" s="1"/>
  <c r="D2514" i="27"/>
  <c r="E2514" i="27" s="1"/>
  <c r="D1743" i="27"/>
  <c r="E1743" i="27" s="1"/>
  <c r="D3342" i="27"/>
  <c r="E3342" i="27" s="1"/>
  <c r="D3401" i="27"/>
  <c r="E3401" i="27" s="1"/>
  <c r="O15" i="27"/>
  <c r="D441" i="27"/>
  <c r="E441" i="27" s="1"/>
  <c r="D3460" i="27"/>
  <c r="E3460" i="27" s="1"/>
  <c r="D2040" i="27"/>
  <c r="E2040" i="27" s="1"/>
  <c r="D2927" i="27"/>
  <c r="E2927" i="27" s="1"/>
  <c r="D1092" i="27"/>
  <c r="E1092" i="27" s="1"/>
  <c r="D87" i="27"/>
  <c r="E87" i="27" s="1"/>
  <c r="D1389" i="27"/>
  <c r="E1389" i="27" s="1"/>
  <c r="F1233" i="27"/>
  <c r="F3424" i="27"/>
  <c r="F209" i="26"/>
  <c r="F3601" i="27"/>
  <c r="F2181" i="27"/>
  <c r="F702" i="27"/>
  <c r="F1707" i="27"/>
  <c r="F3070" i="27"/>
  <c r="F3188" i="27"/>
  <c r="F2832" i="27"/>
  <c r="F761" i="27"/>
  <c r="F1115" i="27"/>
  <c r="F2714" i="27"/>
  <c r="F3129" i="27"/>
  <c r="F1945" i="27"/>
  <c r="F2122" i="27"/>
  <c r="F2358" i="27"/>
  <c r="F67" i="26"/>
  <c r="F3483" i="27"/>
  <c r="F641" i="27"/>
  <c r="F110" i="27"/>
  <c r="F2417" i="27"/>
  <c r="F2004" i="27"/>
  <c r="F405" i="27"/>
  <c r="F1766" i="27"/>
  <c r="F1056" i="27"/>
  <c r="F3009" i="27"/>
  <c r="F1530" i="27"/>
  <c r="R17" i="27"/>
  <c r="F464" i="27"/>
  <c r="F51" i="27"/>
  <c r="F2240" i="27"/>
  <c r="F1412" i="27"/>
  <c r="F1471" i="27"/>
  <c r="F820" i="27"/>
  <c r="F997" i="27"/>
  <c r="F2773" i="27"/>
  <c r="F2655" i="27"/>
  <c r="F1825" i="27"/>
  <c r="F1648" i="27"/>
  <c r="C1662" i="27" s="1"/>
  <c r="F1589" i="27"/>
  <c r="F2299" i="27"/>
  <c r="F3247" i="27"/>
  <c r="F879" i="27"/>
  <c r="F3365" i="27"/>
  <c r="F582" i="27"/>
  <c r="F3542" i="27"/>
  <c r="F2950" i="27"/>
  <c r="F169" i="27"/>
  <c r="F228" i="27"/>
  <c r="F3306" i="27"/>
  <c r="F51" i="26"/>
  <c r="F2596" i="27"/>
  <c r="F2537" i="27"/>
  <c r="F1174" i="27"/>
  <c r="F346" i="27"/>
  <c r="F287" i="27"/>
  <c r="F59" i="26"/>
  <c r="F2478" i="27"/>
  <c r="F1886" i="27"/>
  <c r="T17" i="26"/>
  <c r="F1353" i="27"/>
  <c r="F523" i="27"/>
  <c r="F2891" i="27"/>
  <c r="F938" i="27"/>
  <c r="F2063" i="27"/>
  <c r="F1294" i="27"/>
  <c r="AM365" i="26"/>
  <c r="CX365" i="26"/>
  <c r="AO1640" i="27"/>
  <c r="AN1643" i="27"/>
  <c r="AO305" i="26" s="1"/>
  <c r="AP382" i="26"/>
  <c r="DA382" i="26"/>
  <c r="AO2764" i="27"/>
  <c r="AN2768" i="27"/>
  <c r="AO324" i="26" s="1"/>
  <c r="AN342" i="26"/>
  <c r="CY342" i="26"/>
  <c r="AM362" i="26"/>
  <c r="CX362" i="26"/>
  <c r="AO2591" i="27"/>
  <c r="AP321" i="26" s="1"/>
  <c r="CZ383" i="26" s="1"/>
  <c r="AP2588" i="27"/>
  <c r="AP2591" i="27" s="1"/>
  <c r="AQ321" i="26" s="1"/>
  <c r="DA383" i="26" s="1"/>
  <c r="AO282" i="27"/>
  <c r="AP282" i="26" s="1"/>
  <c r="AP279" i="27"/>
  <c r="AP282" i="27" s="1"/>
  <c r="AQ282" i="26" s="1"/>
  <c r="AN3478" i="27"/>
  <c r="AO336" i="26" s="1"/>
  <c r="AO3475" i="27"/>
  <c r="AO1107" i="27"/>
  <c r="AN1110" i="27"/>
  <c r="AO296" i="26" s="1"/>
  <c r="AO1699" i="27"/>
  <c r="AN1702" i="27"/>
  <c r="AO306" i="26" s="1"/>
  <c r="AM381" i="26"/>
  <c r="CX381" i="26"/>
  <c r="AP3652" i="27"/>
  <c r="AP3655" i="27" s="1"/>
  <c r="AQ339" i="26" s="1"/>
  <c r="AO3655" i="27"/>
  <c r="AP339" i="26" s="1"/>
  <c r="F3456" i="27"/>
  <c r="G3456" i="27" s="1"/>
  <c r="F911" i="27"/>
  <c r="G911" i="27" s="1"/>
  <c r="F3397" i="27"/>
  <c r="G3397" i="27" s="1"/>
  <c r="F201" i="27"/>
  <c r="G201" i="27" s="1"/>
  <c r="F2746" i="27"/>
  <c r="G2746" i="27" s="1"/>
  <c r="F673" i="27"/>
  <c r="G673" i="27" s="1"/>
  <c r="F83" i="27"/>
  <c r="G83" i="27" s="1"/>
  <c r="F1680" i="27"/>
  <c r="G1680" i="27" s="1"/>
  <c r="S15" i="27"/>
  <c r="F3515" i="27"/>
  <c r="G3515" i="27" s="1"/>
  <c r="F852" i="27"/>
  <c r="G852" i="27" s="1"/>
  <c r="F1739" i="27"/>
  <c r="G1739" i="27" s="1"/>
  <c r="F2923" i="27"/>
  <c r="G2923" i="27" s="1"/>
  <c r="F1029" i="27"/>
  <c r="G1029" i="27" s="1"/>
  <c r="F437" i="27"/>
  <c r="G437" i="27" s="1"/>
  <c r="F2036" i="27"/>
  <c r="G2036" i="27" s="1"/>
  <c r="AO1225" i="27"/>
  <c r="AN1228" i="27"/>
  <c r="AO298" i="26" s="1"/>
  <c r="AM367" i="26"/>
  <c r="CX367" i="26"/>
  <c r="AN1525" i="27"/>
  <c r="AO303" i="26" s="1"/>
  <c r="AO1522" i="27"/>
  <c r="AO812" i="27"/>
  <c r="AN815" i="27"/>
  <c r="AO291" i="26" s="1"/>
  <c r="AO2232" i="27"/>
  <c r="AN2235" i="27"/>
  <c r="AO315" i="26" s="1"/>
  <c r="AO2350" i="27"/>
  <c r="AN2353" i="27"/>
  <c r="AO317" i="26" s="1"/>
  <c r="AO1345" i="27"/>
  <c r="AN1348" i="27"/>
  <c r="AO300" i="26" s="1"/>
  <c r="AN577" i="27"/>
  <c r="AO287" i="26" s="1"/>
  <c r="AO574" i="27"/>
  <c r="CX371" i="26"/>
  <c r="AM371" i="26"/>
  <c r="AN933" i="27"/>
  <c r="AO293" i="26" s="1"/>
  <c r="AO929" i="27"/>
  <c r="AN401" i="26"/>
  <c r="CY401" i="26"/>
  <c r="AP3180" i="27"/>
  <c r="AP3183" i="27" s="1"/>
  <c r="AQ331" i="26" s="1"/>
  <c r="AO3183" i="27"/>
  <c r="AP331" i="26" s="1"/>
  <c r="AO2114" i="27"/>
  <c r="AN2117" i="27"/>
  <c r="AO313" i="26" s="1"/>
  <c r="D2453" i="27"/>
  <c r="E2453" i="27" s="1"/>
  <c r="D2986" i="27"/>
  <c r="E2986" i="27" s="1"/>
  <c r="D2868" i="27"/>
  <c r="E2868" i="27" s="1"/>
  <c r="D2809" i="27"/>
  <c r="E2809" i="27" s="1"/>
  <c r="D500" i="27"/>
  <c r="E500" i="27" s="1"/>
  <c r="D2217" i="27"/>
  <c r="E2217" i="27" s="1"/>
  <c r="D915" i="27"/>
  <c r="E915" i="27" s="1"/>
  <c r="D2573" i="27"/>
  <c r="E2573" i="27" s="1"/>
  <c r="D1210" i="27"/>
  <c r="E1210" i="27" s="1"/>
  <c r="D252" i="26"/>
  <c r="E252" i="26" s="1"/>
  <c r="D264" i="27"/>
  <c r="E264" i="27" s="1"/>
  <c r="D1269" i="27"/>
  <c r="E1269" i="27" s="1"/>
  <c r="D1448" i="27"/>
  <c r="E1448" i="27" s="1"/>
  <c r="D2691" i="27"/>
  <c r="E2691" i="27" s="1"/>
  <c r="D3637" i="27"/>
  <c r="E3637" i="27" s="1"/>
  <c r="D2276" i="27"/>
  <c r="E2276" i="27" s="1"/>
  <c r="D797" i="27"/>
  <c r="E797" i="27" s="1"/>
  <c r="AO1463" i="27"/>
  <c r="AN1466" i="27"/>
  <c r="AO302" i="26" s="1"/>
  <c r="AM348" i="26"/>
  <c r="CX348" i="26"/>
  <c r="AP160" i="27"/>
  <c r="AP164" i="27" s="1"/>
  <c r="AQ280" i="26" s="1"/>
  <c r="AO164" i="27"/>
  <c r="AP280" i="26" s="1"/>
  <c r="AO1284" i="27"/>
  <c r="AN1287" i="27"/>
  <c r="AO299" i="26" s="1"/>
  <c r="AN345" i="26"/>
  <c r="CY345" i="26"/>
  <c r="AM359" i="26"/>
  <c r="CX359" i="26"/>
  <c r="AO2409" i="27"/>
  <c r="AN2412" i="27"/>
  <c r="AO318" i="26" s="1"/>
  <c r="F1918" i="27"/>
  <c r="G1918" i="27" s="1"/>
  <c r="F2628" i="27"/>
  <c r="G2628" i="27" s="1"/>
  <c r="F2272" i="27"/>
  <c r="G2272" i="27" s="1"/>
  <c r="F2805" i="27"/>
  <c r="G2805" i="27" s="1"/>
  <c r="F1265" i="27"/>
  <c r="G1265" i="27" s="1"/>
  <c r="F3338" i="27"/>
  <c r="G3338" i="27" s="1"/>
  <c r="F970" i="27"/>
  <c r="G970" i="27" s="1"/>
  <c r="F1385" i="27"/>
  <c r="G1385" i="27" s="1"/>
  <c r="F3041" i="27"/>
  <c r="G3041" i="27" s="1"/>
  <c r="F2213" i="27"/>
  <c r="G2213" i="27" s="1"/>
  <c r="F1147" i="27"/>
  <c r="G1147" i="27" s="1"/>
  <c r="F3574" i="27"/>
  <c r="G3574" i="27" s="1"/>
  <c r="F793" i="27"/>
  <c r="G793" i="27" s="1"/>
  <c r="F101" i="26"/>
  <c r="G101" i="26" s="1"/>
  <c r="F1326" i="27"/>
  <c r="G1326" i="27" s="1"/>
  <c r="F260" i="27"/>
  <c r="G260" i="27" s="1"/>
  <c r="AO1581" i="27"/>
  <c r="AN1584" i="27"/>
  <c r="AO304" i="26" s="1"/>
  <c r="AM366" i="26"/>
  <c r="CX366" i="26"/>
  <c r="AO220" i="27"/>
  <c r="AN223" i="27"/>
  <c r="AO281" i="26" s="1"/>
  <c r="CY343" i="26" s="1"/>
  <c r="AM380" i="26"/>
  <c r="CX380" i="26"/>
  <c r="AM358" i="26"/>
  <c r="CX358" i="26"/>
  <c r="AM357" i="26"/>
  <c r="CX357" i="26"/>
  <c r="AM351" i="26"/>
  <c r="CX351" i="26"/>
  <c r="AO1817" i="27"/>
  <c r="AN1820" i="27"/>
  <c r="AO308" i="26" s="1"/>
  <c r="AP3593" i="27"/>
  <c r="AP3596" i="27" s="1"/>
  <c r="AQ338" i="26" s="1"/>
  <c r="AO3596" i="27"/>
  <c r="AP338" i="26" s="1"/>
  <c r="AM364" i="26"/>
  <c r="CX364" i="26"/>
  <c r="AM376" i="26"/>
  <c r="CX376" i="26"/>
  <c r="AM375" i="26"/>
  <c r="CX375" i="26"/>
  <c r="D2335" i="27"/>
  <c r="E2335" i="27" s="1"/>
  <c r="D1625" i="27"/>
  <c r="E1625" i="27" s="1"/>
  <c r="D856" i="27"/>
  <c r="E856" i="27" s="1"/>
  <c r="D2099" i="27"/>
  <c r="E2099" i="27" s="1"/>
  <c r="D323" i="27"/>
  <c r="E323" i="27" s="1"/>
  <c r="D3578" i="27"/>
  <c r="E3578" i="27" s="1"/>
  <c r="D2158" i="27"/>
  <c r="E2158" i="27" s="1"/>
  <c r="D1330" i="27"/>
  <c r="E1330" i="27" s="1"/>
  <c r="D1507" i="27"/>
  <c r="E1507" i="27" s="1"/>
  <c r="D3165" i="27"/>
  <c r="E3165" i="27" s="1"/>
  <c r="D677" i="27"/>
  <c r="E677" i="27" s="1"/>
  <c r="D3045" i="27"/>
  <c r="E3045" i="27" s="1"/>
  <c r="D3224" i="27"/>
  <c r="E3224" i="27" s="1"/>
  <c r="D1861" i="27"/>
  <c r="E1861" i="27" s="1"/>
  <c r="D205" i="27"/>
  <c r="E205" i="27" s="1"/>
  <c r="D618" i="27"/>
  <c r="E618" i="27" s="1"/>
  <c r="AO456" i="27"/>
  <c r="AN459" i="27"/>
  <c r="AO285" i="26" s="1"/>
  <c r="CX379" i="26"/>
  <c r="AM379" i="26"/>
  <c r="AM370" i="26"/>
  <c r="CX370" i="26"/>
  <c r="AM386" i="26"/>
  <c r="CX386" i="26"/>
  <c r="AM360" i="26"/>
  <c r="CX360" i="26"/>
  <c r="F248" i="26"/>
  <c r="G248" i="26" s="1"/>
  <c r="F2331" i="27"/>
  <c r="G2331" i="27" s="1"/>
  <c r="F734" i="27"/>
  <c r="G734" i="27" s="1"/>
  <c r="F3161" i="27"/>
  <c r="G3161" i="27" s="1"/>
  <c r="F3102" i="27"/>
  <c r="G3102" i="27" s="1"/>
  <c r="F1621" i="27"/>
  <c r="G1621" i="27" s="1"/>
  <c r="F1444" i="27"/>
  <c r="G1444" i="27" s="1"/>
  <c r="F2569" i="27"/>
  <c r="G2569" i="27" s="1"/>
  <c r="F496" i="27"/>
  <c r="G496" i="27" s="1"/>
  <c r="F2864" i="27"/>
  <c r="G2864" i="27" s="1"/>
  <c r="F2154" i="27"/>
  <c r="G2154" i="27" s="1"/>
  <c r="F2390" i="27"/>
  <c r="G2390" i="27" s="1"/>
  <c r="F614" i="27"/>
  <c r="G614" i="27" s="1"/>
  <c r="F1088" i="27"/>
  <c r="G1088" i="27" s="1"/>
  <c r="F1857" i="27"/>
  <c r="G1857" i="27" s="1"/>
  <c r="F1562" i="27"/>
  <c r="G1562" i="27" s="1"/>
  <c r="AN518" i="27"/>
  <c r="AO286" i="26" s="1"/>
  <c r="AO515" i="27"/>
  <c r="AM396" i="26"/>
  <c r="CX396" i="26"/>
  <c r="AM344" i="26"/>
  <c r="CX344" i="26"/>
  <c r="CX347" i="26"/>
  <c r="AM347" i="26"/>
  <c r="AM346" i="26"/>
  <c r="CX346" i="26"/>
  <c r="AO1048" i="27"/>
  <c r="AN1051" i="27"/>
  <c r="AO295" i="26" s="1"/>
  <c r="AO633" i="27"/>
  <c r="AN636" i="27"/>
  <c r="AO288" i="26" s="1"/>
  <c r="CX353" i="26"/>
  <c r="AM353" i="26"/>
  <c r="AM352" i="26"/>
  <c r="CX352" i="26"/>
  <c r="CX385" i="26"/>
  <c r="AM385" i="26"/>
  <c r="AM373" i="26"/>
  <c r="CX373" i="26"/>
  <c r="AM374" i="26"/>
  <c r="CX374" i="26"/>
  <c r="AO1404" i="27"/>
  <c r="AN1407" i="27"/>
  <c r="AO301" i="26" s="1"/>
  <c r="D3519" i="27"/>
  <c r="E3519" i="27" s="1"/>
  <c r="D1981" i="27"/>
  <c r="E1981" i="27" s="1"/>
  <c r="D559" i="27"/>
  <c r="E559" i="27" s="1"/>
  <c r="D2750" i="27"/>
  <c r="E2750" i="27" s="1"/>
  <c r="D3106" i="27"/>
  <c r="E3106" i="27" s="1"/>
  <c r="D1922" i="27"/>
  <c r="E1922" i="27" s="1"/>
  <c r="D2394" i="27"/>
  <c r="E2394" i="27" s="1"/>
  <c r="D738" i="27"/>
  <c r="E738" i="27" s="1"/>
  <c r="D1566" i="27"/>
  <c r="E1566" i="27" s="1"/>
  <c r="D1802" i="27"/>
  <c r="E1802" i="27" s="1"/>
  <c r="D1684" i="27"/>
  <c r="E1684" i="27" s="1"/>
  <c r="D1151" i="27"/>
  <c r="E1151" i="27" s="1"/>
  <c r="D974" i="27"/>
  <c r="E974" i="27" s="1"/>
  <c r="D382" i="27"/>
  <c r="E382" i="27" s="1"/>
  <c r="D2632" i="27"/>
  <c r="E2632" i="27" s="1"/>
  <c r="D1033" i="27"/>
  <c r="E1033" i="27" s="1"/>
  <c r="D3283" i="27"/>
  <c r="E3283" i="27" s="1"/>
  <c r="AM384" i="26"/>
  <c r="AM368" i="26"/>
  <c r="CX368" i="26"/>
  <c r="AO382" i="26"/>
  <c r="CZ382" i="26"/>
  <c r="CX387" i="26"/>
  <c r="AM387" i="26"/>
  <c r="AO383" i="26" l="1"/>
  <c r="C2255" i="27"/>
  <c r="F1236" i="27"/>
  <c r="C1249" i="27" s="1"/>
  <c r="C1657" i="27"/>
  <c r="F3309" i="27"/>
  <c r="F3368" i="27"/>
  <c r="F3401" i="27" s="1"/>
  <c r="F941" i="27"/>
  <c r="F1059" i="27"/>
  <c r="F141" i="26"/>
  <c r="C1660" i="27"/>
  <c r="AO2945" i="27"/>
  <c r="AP327" i="26" s="1"/>
  <c r="AP2942" i="27"/>
  <c r="AP2945" i="27" s="1"/>
  <c r="AQ327" i="26" s="1"/>
  <c r="C3609" i="27"/>
  <c r="C1669" i="27"/>
  <c r="F290" i="27"/>
  <c r="C295" i="27" s="1"/>
  <c r="F2125" i="27"/>
  <c r="C2137" i="27" s="1"/>
  <c r="F2481" i="27"/>
  <c r="F1948" i="27"/>
  <c r="F1981" i="27" s="1"/>
  <c r="F3427" i="27"/>
  <c r="C3440" i="27" s="1"/>
  <c r="F467" i="27"/>
  <c r="C481" i="27" s="1"/>
  <c r="F54" i="26"/>
  <c r="F113" i="27"/>
  <c r="F146" i="27" s="1"/>
  <c r="F2658" i="27"/>
  <c r="C2667" i="27" s="1"/>
  <c r="F764" i="27"/>
  <c r="F3012" i="27"/>
  <c r="C3023" i="27" s="1"/>
  <c r="F2776" i="27"/>
  <c r="C2792" i="27" s="1"/>
  <c r="F2243" i="27"/>
  <c r="C2249" i="27" s="1"/>
  <c r="R20" i="27"/>
  <c r="F2953" i="27"/>
  <c r="C2975" i="27" s="1"/>
  <c r="F2184" i="27"/>
  <c r="F3545" i="27"/>
  <c r="C3556" i="27" s="1"/>
  <c r="F1592" i="27"/>
  <c r="C1613" i="27" s="1"/>
  <c r="C2079" i="27"/>
  <c r="C2074" i="27"/>
  <c r="F2688" i="27"/>
  <c r="G2688" i="27" s="1"/>
  <c r="C2673" i="27"/>
  <c r="F2985" i="27"/>
  <c r="F1447" i="27"/>
  <c r="F1684" i="27"/>
  <c r="C1667" i="27"/>
  <c r="F149" i="26"/>
  <c r="C160" i="26" s="1"/>
  <c r="F133" i="26"/>
  <c r="F3604" i="27"/>
  <c r="C3619" i="27" s="1"/>
  <c r="F1533" i="27"/>
  <c r="F2540" i="27"/>
  <c r="C2553" i="27" s="1"/>
  <c r="F1356" i="27"/>
  <c r="C1373" i="27" s="1"/>
  <c r="F882" i="27"/>
  <c r="C904" i="27" s="1"/>
  <c r="F1710" i="27"/>
  <c r="F644" i="27"/>
  <c r="C649" i="27" s="1"/>
  <c r="F1415" i="27"/>
  <c r="C1420" i="27" s="1"/>
  <c r="F526" i="27"/>
  <c r="C543" i="27" s="1"/>
  <c r="F1828" i="27"/>
  <c r="F3486" i="27"/>
  <c r="C3497" i="27" s="1"/>
  <c r="F70" i="26"/>
  <c r="C89" i="26" s="1"/>
  <c r="F3191" i="27"/>
  <c r="C3206" i="27" s="1"/>
  <c r="F54" i="27"/>
  <c r="F1000" i="27"/>
  <c r="C1012" i="27" s="1"/>
  <c r="F2894" i="27"/>
  <c r="C2917" i="27" s="1"/>
  <c r="F3073" i="27"/>
  <c r="C3085" i="27" s="1"/>
  <c r="F172" i="27"/>
  <c r="C175" i="27" s="1"/>
  <c r="F1769" i="27"/>
  <c r="F1802" i="27" s="1"/>
  <c r="F349" i="27"/>
  <c r="C354" i="27" s="1"/>
  <c r="F212" i="26"/>
  <c r="C219" i="26" s="1"/>
  <c r="F2835" i="27"/>
  <c r="C2841" i="27" s="1"/>
  <c r="F3132" i="27"/>
  <c r="F705" i="27"/>
  <c r="C716" i="27" s="1"/>
  <c r="F3250" i="27"/>
  <c r="C3255" i="27" s="1"/>
  <c r="F1474" i="27"/>
  <c r="C1496" i="27" s="1"/>
  <c r="F231" i="27"/>
  <c r="F264" i="27" s="1"/>
  <c r="F2302" i="27"/>
  <c r="C2315" i="27" s="1"/>
  <c r="F62" i="26"/>
  <c r="F2361" i="27"/>
  <c r="C2381" i="27" s="1"/>
  <c r="F1118" i="27"/>
  <c r="F408" i="27"/>
  <c r="C418" i="27" s="1"/>
  <c r="F1177" i="27"/>
  <c r="C1184" i="27" s="1"/>
  <c r="F585" i="27"/>
  <c r="C592" i="27" s="1"/>
  <c r="F2599" i="27"/>
  <c r="C2603" i="27" s="1"/>
  <c r="F1297" i="27"/>
  <c r="C1302" i="27" s="1"/>
  <c r="F2420" i="27"/>
  <c r="C2425" i="27" s="1"/>
  <c r="F2007" i="27"/>
  <c r="F2040" i="27" s="1"/>
  <c r="F823" i="27"/>
  <c r="F1889" i="27"/>
  <c r="C1901" i="27" s="1"/>
  <c r="W17" i="26"/>
  <c r="K28" i="26" s="1"/>
  <c r="F2717" i="27"/>
  <c r="C2729" i="27" s="1"/>
  <c r="F2926" i="27"/>
  <c r="F1150" i="27"/>
  <c r="F3105" i="27"/>
  <c r="F181" i="26"/>
  <c r="G181" i="26" s="1"/>
  <c r="C161" i="26"/>
  <c r="C162" i="26"/>
  <c r="C154" i="26"/>
  <c r="C544" i="27"/>
  <c r="C3557" i="27"/>
  <c r="C66" i="27"/>
  <c r="C783" i="27"/>
  <c r="C534" i="27"/>
  <c r="C3498" i="27"/>
  <c r="C2259" i="27"/>
  <c r="F1269" i="27"/>
  <c r="F974" i="27"/>
  <c r="C961" i="27"/>
  <c r="C2494" i="27"/>
  <c r="C718" i="27"/>
  <c r="C2314" i="27"/>
  <c r="C944" i="27"/>
  <c r="C2548" i="27"/>
  <c r="C2084" i="27"/>
  <c r="M44" i="26"/>
  <c r="L26" i="26"/>
  <c r="C3199" i="27"/>
  <c r="F2276" i="27"/>
  <c r="C1075" i="27"/>
  <c r="C539" i="27"/>
  <c r="C533" i="27"/>
  <c r="C2486" i="27"/>
  <c r="F1207" i="27"/>
  <c r="G1207" i="27" s="1"/>
  <c r="C1190" i="27"/>
  <c r="C3322" i="27"/>
  <c r="C3550" i="27"/>
  <c r="C3558" i="27"/>
  <c r="C836" i="27"/>
  <c r="C3024" i="27"/>
  <c r="C2020" i="27"/>
  <c r="C3499" i="27"/>
  <c r="C1953" i="27"/>
  <c r="C776" i="27"/>
  <c r="C769" i="27"/>
  <c r="C1722" i="27"/>
  <c r="C2561" i="27"/>
  <c r="C2433" i="27"/>
  <c r="C3079" i="27"/>
  <c r="C1019" i="27"/>
  <c r="C885" i="27"/>
  <c r="C953" i="27"/>
  <c r="C950" i="27"/>
  <c r="C945" i="27"/>
  <c r="C955" i="27"/>
  <c r="C947" i="27"/>
  <c r="C3374" i="27"/>
  <c r="C957" i="27"/>
  <c r="E39" i="26"/>
  <c r="C954" i="27"/>
  <c r="E31" i="26"/>
  <c r="M46" i="26"/>
  <c r="M37" i="26"/>
  <c r="M36" i="26"/>
  <c r="M39" i="26"/>
  <c r="E37" i="26"/>
  <c r="M31" i="26"/>
  <c r="M32" i="26"/>
  <c r="M26" i="26"/>
  <c r="M29" i="26"/>
  <c r="M38" i="26"/>
  <c r="L43" i="26"/>
  <c r="E30" i="26"/>
  <c r="M30" i="26"/>
  <c r="L28" i="26"/>
  <c r="F44" i="26"/>
  <c r="M28" i="26"/>
  <c r="M40" i="26"/>
  <c r="V33" i="26"/>
  <c r="L41" i="26"/>
  <c r="E44" i="26"/>
  <c r="M35" i="26"/>
  <c r="M43" i="26"/>
  <c r="M27" i="26"/>
  <c r="M33" i="26"/>
  <c r="E28" i="26"/>
  <c r="M42" i="26"/>
  <c r="M41" i="26"/>
  <c r="E34" i="26"/>
  <c r="C2612" i="27"/>
  <c r="C185" i="27"/>
  <c r="C1782" i="27"/>
  <c r="C1774" i="27"/>
  <c r="AN404" i="26"/>
  <c r="M45" i="26"/>
  <c r="C959" i="27"/>
  <c r="F143" i="27"/>
  <c r="G143" i="27" s="1"/>
  <c r="F1266" i="27"/>
  <c r="G1266" i="27" s="1"/>
  <c r="AP692" i="27"/>
  <c r="AP695" i="27" s="1"/>
  <c r="AQ289" i="26" s="1"/>
  <c r="AO695" i="27"/>
  <c r="AP289" i="26" s="1"/>
  <c r="AO2827" i="27"/>
  <c r="AP325" i="26" s="1"/>
  <c r="AP2824" i="27"/>
  <c r="AP2827" i="27" s="1"/>
  <c r="AQ325" i="26" s="1"/>
  <c r="AN400" i="26"/>
  <c r="CY400" i="26"/>
  <c r="CY392" i="26"/>
  <c r="AN392" i="26"/>
  <c r="C1668" i="27"/>
  <c r="AN403" i="26"/>
  <c r="C2080" i="27"/>
  <c r="C2730" i="27"/>
  <c r="C362" i="27"/>
  <c r="C368" i="27"/>
  <c r="C2966" i="27"/>
  <c r="C2962" i="27"/>
  <c r="C1663" i="27"/>
  <c r="C1664" i="27"/>
  <c r="C1666" i="27"/>
  <c r="C2256" i="27"/>
  <c r="C1546" i="27"/>
  <c r="C421" i="27"/>
  <c r="C657" i="27"/>
  <c r="C3090" i="27"/>
  <c r="C3086" i="27"/>
  <c r="C3616" i="27"/>
  <c r="C413" i="27"/>
  <c r="AP3357" i="27"/>
  <c r="AP3360" i="27" s="1"/>
  <c r="AQ334" i="26" s="1"/>
  <c r="AO3360" i="27"/>
  <c r="AP334" i="26" s="1"/>
  <c r="C3328" i="27"/>
  <c r="C2089" i="27"/>
  <c r="C1248" i="27"/>
  <c r="C2189" i="27"/>
  <c r="C1655" i="27"/>
  <c r="C3325" i="27"/>
  <c r="AO874" i="27"/>
  <c r="AP292" i="26" s="1"/>
  <c r="AP871" i="27"/>
  <c r="AP874" i="27" s="1"/>
  <c r="AQ292" i="26" s="1"/>
  <c r="AN388" i="26"/>
  <c r="CY388" i="26"/>
  <c r="C3490" i="27"/>
  <c r="AP3001" i="27"/>
  <c r="AP3004" i="27" s="1"/>
  <c r="AQ328" i="26" s="1"/>
  <c r="AO3004" i="27"/>
  <c r="AP328" i="26" s="1"/>
  <c r="AN397" i="26"/>
  <c r="CY397" i="26"/>
  <c r="C225" i="26"/>
  <c r="C2493" i="27"/>
  <c r="AO2886" i="27"/>
  <c r="AP326" i="26" s="1"/>
  <c r="AP2883" i="27"/>
  <c r="AP2886" i="27" s="1"/>
  <c r="AQ326" i="26" s="1"/>
  <c r="AO2058" i="27"/>
  <c r="AP312" i="26" s="1"/>
  <c r="AP2055" i="27"/>
  <c r="AP2058" i="27" s="1"/>
  <c r="AQ312" i="26" s="1"/>
  <c r="AO3537" i="27"/>
  <c r="AP337" i="26" s="1"/>
  <c r="CZ400" i="26" s="1"/>
  <c r="AP3534" i="27"/>
  <c r="AP3537" i="27" s="1"/>
  <c r="AQ337" i="26" s="1"/>
  <c r="AP400" i="26" s="1"/>
  <c r="AP3060" i="27"/>
  <c r="AP3063" i="27" s="1"/>
  <c r="AQ329" i="26" s="1"/>
  <c r="AO3063" i="27"/>
  <c r="AP329" i="26" s="1"/>
  <c r="AN389" i="26"/>
  <c r="CY389" i="26"/>
  <c r="CY391" i="26"/>
  <c r="AN391" i="26"/>
  <c r="CY390" i="26"/>
  <c r="AN390" i="26"/>
  <c r="C777" i="27"/>
  <c r="AO2412" i="27"/>
  <c r="AP318" i="26" s="1"/>
  <c r="AP2409" i="27"/>
  <c r="AP2412" i="27" s="1"/>
  <c r="AQ318" i="26" s="1"/>
  <c r="AO1287" i="27"/>
  <c r="AP299" i="26" s="1"/>
  <c r="AP1284" i="27"/>
  <c r="AP1287" i="27" s="1"/>
  <c r="AQ299" i="26" s="1"/>
  <c r="F2096" i="27"/>
  <c r="G2096" i="27" s="1"/>
  <c r="C2072" i="27"/>
  <c r="F1386" i="27"/>
  <c r="G1386" i="27" s="1"/>
  <c r="F2570" i="27"/>
  <c r="G2570" i="27" s="1"/>
  <c r="C2552" i="27"/>
  <c r="C2543" i="27"/>
  <c r="F261" i="27"/>
  <c r="G261" i="27" s="1"/>
  <c r="F615" i="27"/>
  <c r="G615" i="27" s="1"/>
  <c r="C597" i="27"/>
  <c r="F2332" i="27"/>
  <c r="G2332" i="27" s="1"/>
  <c r="F1504" i="27"/>
  <c r="G1504" i="27" s="1"/>
  <c r="F497" i="27"/>
  <c r="G497" i="27" s="1"/>
  <c r="C471" i="27"/>
  <c r="F1089" i="27"/>
  <c r="G1089" i="27" s="1"/>
  <c r="C1073" i="27"/>
  <c r="C1080" i="27"/>
  <c r="F102" i="26"/>
  <c r="G102" i="26" s="1"/>
  <c r="F3162" i="27"/>
  <c r="G3162" i="27" s="1"/>
  <c r="C3144" i="27"/>
  <c r="F2865" i="27"/>
  <c r="G2865" i="27" s="1"/>
  <c r="C2840" i="27"/>
  <c r="F735" i="27"/>
  <c r="G735" i="27" s="1"/>
  <c r="C714" i="27"/>
  <c r="F3457" i="27"/>
  <c r="G3457" i="27" s="1"/>
  <c r="CY373" i="26"/>
  <c r="AN373" i="26"/>
  <c r="C2078" i="27"/>
  <c r="AP1166" i="27"/>
  <c r="AP1169" i="27" s="1"/>
  <c r="AQ297" i="26" s="1"/>
  <c r="AO1169" i="27"/>
  <c r="AP297" i="26" s="1"/>
  <c r="CY379" i="26"/>
  <c r="AN379" i="26"/>
  <c r="C478" i="27"/>
  <c r="AN348" i="26"/>
  <c r="CY348" i="26"/>
  <c r="C2086" i="27"/>
  <c r="C2071" i="27"/>
  <c r="AP401" i="26"/>
  <c r="DA401" i="26"/>
  <c r="C2663" i="27"/>
  <c r="CY365" i="26"/>
  <c r="AN365" i="26"/>
  <c r="C489" i="27"/>
  <c r="C710" i="27"/>
  <c r="AN361" i="26"/>
  <c r="CY361" i="26"/>
  <c r="AP3475" i="27"/>
  <c r="AP3478" i="27" s="1"/>
  <c r="AQ336" i="26" s="1"/>
  <c r="AO3478" i="27"/>
  <c r="AP336" i="26" s="1"/>
  <c r="AN372" i="26"/>
  <c r="F971" i="27"/>
  <c r="G971" i="27" s="1"/>
  <c r="C958" i="27"/>
  <c r="F320" i="27"/>
  <c r="G320" i="27" s="1"/>
  <c r="F2629" i="27"/>
  <c r="G2629" i="27" s="1"/>
  <c r="F202" i="27"/>
  <c r="G202" i="27" s="1"/>
  <c r="F3398" i="27"/>
  <c r="G3398" i="27" s="1"/>
  <c r="C3387" i="27"/>
  <c r="F1622" i="27"/>
  <c r="G1622" i="27" s="1"/>
  <c r="F2806" i="27"/>
  <c r="G2806" i="27" s="1"/>
  <c r="C2788" i="27"/>
  <c r="F1445" i="27"/>
  <c r="G1445" i="27" s="1"/>
  <c r="T15" i="27"/>
  <c r="F1799" i="27"/>
  <c r="G1799" i="27" s="1"/>
  <c r="F2391" i="27"/>
  <c r="G2391" i="27" s="1"/>
  <c r="E29" i="26"/>
  <c r="AO1999" i="27"/>
  <c r="AP311" i="26" s="1"/>
  <c r="AP1996" i="27"/>
  <c r="AP1999" i="27" s="1"/>
  <c r="AQ311" i="26" s="1"/>
  <c r="AN385" i="26"/>
  <c r="CY385" i="26"/>
  <c r="C301" i="27"/>
  <c r="C2432" i="27"/>
  <c r="AO2709" i="27"/>
  <c r="AP323" i="26" s="1"/>
  <c r="AP2706" i="27"/>
  <c r="AP2709" i="27" s="1"/>
  <c r="AQ323" i="26" s="1"/>
  <c r="C472" i="27"/>
  <c r="C962" i="27"/>
  <c r="T42" i="26"/>
  <c r="C3196" i="27"/>
  <c r="AP633" i="27"/>
  <c r="AP636" i="27" s="1"/>
  <c r="AQ288" i="26" s="1"/>
  <c r="AO636" i="27"/>
  <c r="AP288" i="26" s="1"/>
  <c r="AN358" i="26"/>
  <c r="CY358" i="26"/>
  <c r="CY357" i="26"/>
  <c r="AN357" i="26"/>
  <c r="E27" i="26"/>
  <c r="N43" i="26"/>
  <c r="G46" i="26"/>
  <c r="C1071" i="27"/>
  <c r="C2846" i="27"/>
  <c r="C717" i="27"/>
  <c r="C2313" i="27"/>
  <c r="E32" i="26"/>
  <c r="C964" i="27"/>
  <c r="L29" i="26"/>
  <c r="AO459" i="27"/>
  <c r="AP285" i="26" s="1"/>
  <c r="AP456" i="27"/>
  <c r="AP459" i="27" s="1"/>
  <c r="AQ285" i="26" s="1"/>
  <c r="C2088" i="27"/>
  <c r="C2076" i="27"/>
  <c r="C2069" i="27"/>
  <c r="C2085" i="27"/>
  <c r="C2323" i="27"/>
  <c r="CY371" i="26"/>
  <c r="AN371" i="26"/>
  <c r="C948" i="27"/>
  <c r="AN344" i="26"/>
  <c r="CY344" i="26"/>
  <c r="C2611" i="27"/>
  <c r="AN367" i="26"/>
  <c r="CY367" i="26"/>
  <c r="C242" i="27"/>
  <c r="C2610" i="27"/>
  <c r="AN384" i="26"/>
  <c r="DA342" i="26"/>
  <c r="AP342" i="26"/>
  <c r="AP1463" i="27"/>
  <c r="AP1466" i="27" s="1"/>
  <c r="AQ302" i="26" s="1"/>
  <c r="AO1466" i="27"/>
  <c r="AP302" i="26" s="1"/>
  <c r="C1250" i="27"/>
  <c r="H41" i="26"/>
  <c r="AN376" i="26"/>
  <c r="CY376" i="26"/>
  <c r="CY375" i="26"/>
  <c r="AN375" i="26"/>
  <c r="AP394" i="26"/>
  <c r="DA394" i="26"/>
  <c r="DA393" i="26"/>
  <c r="AP393" i="26"/>
  <c r="AP929" i="27"/>
  <c r="AP933" i="27" s="1"/>
  <c r="AQ293" i="26" s="1"/>
  <c r="AO933" i="27"/>
  <c r="AP293" i="26" s="1"/>
  <c r="K40" i="26"/>
  <c r="AN380" i="26"/>
  <c r="CY380" i="26"/>
  <c r="AO2235" i="27"/>
  <c r="AP315" i="26" s="1"/>
  <c r="AP2232" i="27"/>
  <c r="AP2235" i="27" s="1"/>
  <c r="AQ315" i="26" s="1"/>
  <c r="AN366" i="26"/>
  <c r="CY366" i="26"/>
  <c r="AO1228" i="27"/>
  <c r="AP298" i="26" s="1"/>
  <c r="AP1225" i="27"/>
  <c r="AP1228" i="27" s="1"/>
  <c r="AQ298" i="26" s="1"/>
  <c r="L35" i="26"/>
  <c r="N26" i="26"/>
  <c r="L27" i="26"/>
  <c r="AN399" i="26"/>
  <c r="CY399" i="26"/>
  <c r="AN398" i="26"/>
  <c r="CY398" i="26"/>
  <c r="AN343" i="26"/>
  <c r="CY387" i="26"/>
  <c r="AN387" i="26"/>
  <c r="AP383" i="26"/>
  <c r="L44" i="26"/>
  <c r="K44" i="26"/>
  <c r="F2924" i="27"/>
  <c r="G2924" i="27" s="1"/>
  <c r="F1919" i="27"/>
  <c r="G1919" i="27" s="1"/>
  <c r="F379" i="27"/>
  <c r="G379" i="27" s="1"/>
  <c r="C361" i="27"/>
  <c r="C366" i="27"/>
  <c r="F2983" i="27"/>
  <c r="G2983" i="27" s="1"/>
  <c r="F912" i="27"/>
  <c r="G912" i="27" s="1"/>
  <c r="C897" i="27"/>
  <c r="C903" i="27"/>
  <c r="F1681" i="27"/>
  <c r="G1681" i="27" s="1"/>
  <c r="C1661" i="27"/>
  <c r="C1665" i="27"/>
  <c r="C1658" i="27"/>
  <c r="C1656" i="27"/>
  <c r="C1654" i="27"/>
  <c r="C1659" i="27"/>
  <c r="C1672" i="27"/>
  <c r="C1671" i="27"/>
  <c r="C1674" i="27"/>
  <c r="C1673" i="27"/>
  <c r="C1670" i="27"/>
  <c r="F1030" i="27"/>
  <c r="G1030" i="27" s="1"/>
  <c r="C1008" i="27"/>
  <c r="F2273" i="27"/>
  <c r="G2273" i="27" s="1"/>
  <c r="C2248" i="27"/>
  <c r="F1563" i="27"/>
  <c r="G1563" i="27" s="1"/>
  <c r="F438" i="27"/>
  <c r="G438" i="27" s="1"/>
  <c r="C420" i="27"/>
  <c r="C412" i="27"/>
  <c r="F674" i="27"/>
  <c r="G674" i="27" s="1"/>
  <c r="F2155" i="27"/>
  <c r="G2155" i="27" s="1"/>
  <c r="F1148" i="27"/>
  <c r="G1148" i="27" s="1"/>
  <c r="F3103" i="27"/>
  <c r="G3103" i="27" s="1"/>
  <c r="C3087" i="27"/>
  <c r="C3078" i="27"/>
  <c r="C3082" i="27"/>
  <c r="F3634" i="27"/>
  <c r="G3634" i="27" s="1"/>
  <c r="C3627" i="27"/>
  <c r="C3373" i="27"/>
  <c r="S42" i="26"/>
  <c r="AN374" i="26"/>
  <c r="CY374" i="26"/>
  <c r="AP2647" i="27"/>
  <c r="AP2650" i="27" s="1"/>
  <c r="AQ322" i="26" s="1"/>
  <c r="AO2650" i="27"/>
  <c r="AP322" i="26" s="1"/>
  <c r="CZ384" i="26" s="1"/>
  <c r="CY347" i="26"/>
  <c r="AN347" i="26"/>
  <c r="CY346" i="26"/>
  <c r="AN346" i="26"/>
  <c r="C3203" i="27"/>
  <c r="C2077" i="27"/>
  <c r="C2669" i="27"/>
  <c r="AN386" i="26"/>
  <c r="CY386" i="26"/>
  <c r="AN370" i="26"/>
  <c r="CY370" i="26"/>
  <c r="C2307" i="27"/>
  <c r="AP1404" i="27"/>
  <c r="AP1407" i="27" s="1"/>
  <c r="AQ301" i="26" s="1"/>
  <c r="AO1407" i="27"/>
  <c r="AP301" i="26" s="1"/>
  <c r="AO518" i="27"/>
  <c r="AP286" i="26" s="1"/>
  <c r="AP515" i="27"/>
  <c r="AP518" i="27" s="1"/>
  <c r="AQ286" i="26" s="1"/>
  <c r="CZ401" i="26"/>
  <c r="AO401" i="26"/>
  <c r="AN350" i="26"/>
  <c r="CY350" i="26"/>
  <c r="AO1348" i="27"/>
  <c r="AP300" i="26" s="1"/>
  <c r="AP1345" i="27"/>
  <c r="AP1348" i="27" s="1"/>
  <c r="AQ300" i="26" s="1"/>
  <c r="AO815" i="27"/>
  <c r="AP291" i="26" s="1"/>
  <c r="AP812" i="27"/>
  <c r="AP815" i="27" s="1"/>
  <c r="AQ291" i="26" s="1"/>
  <c r="AO1702" i="27"/>
  <c r="AP306" i="26" s="1"/>
  <c r="AP1699" i="27"/>
  <c r="AP1702" i="27" s="1"/>
  <c r="AQ306" i="26" s="1"/>
  <c r="AO1110" i="27"/>
  <c r="AP296" i="26" s="1"/>
  <c r="AP1107" i="27"/>
  <c r="AP1110" i="27" s="1"/>
  <c r="AQ296" i="26" s="1"/>
  <c r="CZ345" i="26"/>
  <c r="AO345" i="26"/>
  <c r="AN368" i="26"/>
  <c r="CY368" i="26"/>
  <c r="F2450" i="27"/>
  <c r="G2450" i="27" s="1"/>
  <c r="C2439" i="27"/>
  <c r="AN353" i="26"/>
  <c r="CY353" i="26"/>
  <c r="AN352" i="26"/>
  <c r="CY352" i="26"/>
  <c r="C1479" i="27"/>
  <c r="AN396" i="26"/>
  <c r="CY396" i="26"/>
  <c r="AN351" i="26"/>
  <c r="CY351" i="26"/>
  <c r="CY349" i="26"/>
  <c r="AN349" i="26"/>
  <c r="C1066" i="27"/>
  <c r="C2082" i="27"/>
  <c r="C2081" i="27"/>
  <c r="C243" i="27"/>
  <c r="AO342" i="26"/>
  <c r="CZ342" i="26"/>
  <c r="AO394" i="26"/>
  <c r="CZ394" i="26"/>
  <c r="CZ393" i="26"/>
  <c r="AO393" i="26"/>
  <c r="AN378" i="26"/>
  <c r="CY378" i="26"/>
  <c r="AN377" i="26"/>
  <c r="CY377" i="26"/>
  <c r="AO1525" i="27"/>
  <c r="AP303" i="26" s="1"/>
  <c r="AP1522" i="27"/>
  <c r="AP1525" i="27" s="1"/>
  <c r="AQ303" i="26" s="1"/>
  <c r="AP1640" i="27"/>
  <c r="AP1643" i="27" s="1"/>
  <c r="AQ305" i="26" s="1"/>
  <c r="AO1643" i="27"/>
  <c r="AP305" i="26" s="1"/>
  <c r="K36" i="26"/>
  <c r="L36" i="26"/>
  <c r="L42" i="26"/>
  <c r="L33" i="26"/>
  <c r="E26" i="26"/>
  <c r="J37" i="26"/>
  <c r="K29" i="26"/>
  <c r="D43" i="26"/>
  <c r="L40" i="26"/>
  <c r="K34" i="26"/>
  <c r="E35" i="26"/>
  <c r="Q26" i="26"/>
  <c r="K45" i="26"/>
  <c r="L37" i="26"/>
  <c r="T34" i="26"/>
  <c r="K37" i="26"/>
  <c r="U26" i="26"/>
  <c r="N39" i="26"/>
  <c r="K31" i="26"/>
  <c r="O31" i="26"/>
  <c r="U37" i="26"/>
  <c r="L46" i="26"/>
  <c r="E40" i="26"/>
  <c r="R32" i="26"/>
  <c r="T40" i="26"/>
  <c r="W30" i="26"/>
  <c r="L30" i="26"/>
  <c r="E41" i="26"/>
  <c r="L31" i="26"/>
  <c r="K46" i="26"/>
  <c r="N44" i="26"/>
  <c r="K26" i="26"/>
  <c r="O42" i="26"/>
  <c r="P32" i="26"/>
  <c r="E46" i="26"/>
  <c r="Q32" i="26"/>
  <c r="L38" i="26"/>
  <c r="I27" i="26"/>
  <c r="Q33" i="26"/>
  <c r="E43" i="26"/>
  <c r="J32" i="26"/>
  <c r="F39" i="26"/>
  <c r="K27" i="26"/>
  <c r="R45" i="26"/>
  <c r="I29" i="26"/>
  <c r="F2747" i="27"/>
  <c r="G2747" i="27" s="1"/>
  <c r="F3221" i="27"/>
  <c r="G3221" i="27" s="1"/>
  <c r="C3211" i="27"/>
  <c r="F2214" i="27"/>
  <c r="G2214" i="27" s="1"/>
  <c r="R38" i="26"/>
  <c r="H40" i="26"/>
  <c r="AO756" i="27"/>
  <c r="AP290" i="26" s="1"/>
  <c r="AP753" i="27"/>
  <c r="AP756" i="27" s="1"/>
  <c r="AQ290" i="26" s="1"/>
  <c r="AO3301" i="27"/>
  <c r="AP333" i="26" s="1"/>
  <c r="CZ395" i="26" s="1"/>
  <c r="AP3298" i="27"/>
  <c r="AP3301" i="27" s="1"/>
  <c r="AQ333" i="26" s="1"/>
  <c r="AP395" i="26" s="1"/>
  <c r="C2670" i="27"/>
  <c r="AO2294" i="27"/>
  <c r="AP316" i="26" s="1"/>
  <c r="AP2291" i="27"/>
  <c r="AP2294" i="27" s="1"/>
  <c r="AQ316" i="26" s="1"/>
  <c r="C960" i="27"/>
  <c r="C963" i="27"/>
  <c r="C713" i="27"/>
  <c r="W38" i="26"/>
  <c r="AN364" i="26"/>
  <c r="CY364" i="26"/>
  <c r="J40" i="26"/>
  <c r="C3447" i="27"/>
  <c r="AN395" i="26"/>
  <c r="E38" i="26"/>
  <c r="AP1048" i="27"/>
  <c r="AP1051" i="27" s="1"/>
  <c r="AQ295" i="26" s="1"/>
  <c r="AO1051" i="27"/>
  <c r="AP295" i="26" s="1"/>
  <c r="C234" i="27"/>
  <c r="C179" i="27"/>
  <c r="C2604" i="27"/>
  <c r="E33" i="26"/>
  <c r="C3138" i="27"/>
  <c r="C2366" i="27"/>
  <c r="C1063" i="27"/>
  <c r="C2372" i="27"/>
  <c r="C2551" i="27"/>
  <c r="C1064" i="27"/>
  <c r="E42" i="26"/>
  <c r="C605" i="27"/>
  <c r="F40" i="26"/>
  <c r="C606" i="27"/>
  <c r="C2075" i="27"/>
  <c r="C2073" i="27"/>
  <c r="C2087" i="27"/>
  <c r="C2083" i="27"/>
  <c r="R42" i="26"/>
  <c r="C37" i="26"/>
  <c r="AO1820" i="27"/>
  <c r="AP308" i="26" s="1"/>
  <c r="AP1817" i="27"/>
  <c r="AP1820" i="27" s="1"/>
  <c r="AQ308" i="26" s="1"/>
  <c r="C949" i="27"/>
  <c r="AO223" i="27"/>
  <c r="AP281" i="26" s="1"/>
  <c r="CZ343" i="26" s="1"/>
  <c r="AP220" i="27"/>
  <c r="AP223" i="27" s="1"/>
  <c r="AQ281" i="26" s="1"/>
  <c r="DA343" i="26" s="1"/>
  <c r="AP1581" i="27"/>
  <c r="AP1584" i="27" s="1"/>
  <c r="AQ304" i="26" s="1"/>
  <c r="AO1584" i="27"/>
  <c r="AP304" i="26" s="1"/>
  <c r="C2196" i="27"/>
  <c r="C952" i="27"/>
  <c r="CY381" i="26"/>
  <c r="AN381" i="26"/>
  <c r="AN362" i="26"/>
  <c r="CY362" i="26"/>
  <c r="C1254" i="27"/>
  <c r="C2557" i="27"/>
  <c r="C2427" i="27"/>
  <c r="L39" i="26"/>
  <c r="W44" i="26"/>
  <c r="W46" i="26"/>
  <c r="AO2117" i="27"/>
  <c r="AP313" i="26" s="1"/>
  <c r="AP2114" i="27"/>
  <c r="AP2117" i="27" s="1"/>
  <c r="AQ313" i="26" s="1"/>
  <c r="N37" i="26"/>
  <c r="AN356" i="26"/>
  <c r="CY356" i="26"/>
  <c r="AN355" i="26"/>
  <c r="CY355" i="26"/>
  <c r="G31" i="26"/>
  <c r="C2618" i="27"/>
  <c r="E36" i="26"/>
  <c r="AO577" i="27"/>
  <c r="AP287" i="26" s="1"/>
  <c r="AP574" i="27"/>
  <c r="AP577" i="27" s="1"/>
  <c r="AQ287" i="26" s="1"/>
  <c r="CY363" i="26"/>
  <c r="AN363" i="26"/>
  <c r="C299" i="27"/>
  <c r="AP2350" i="27"/>
  <c r="AP2353" i="27" s="1"/>
  <c r="AQ317" i="26" s="1"/>
  <c r="AO2353" i="27"/>
  <c r="AP317" i="26" s="1"/>
  <c r="AN354" i="26"/>
  <c r="CY354" i="26"/>
  <c r="C2545" i="27"/>
  <c r="G41" i="26"/>
  <c r="P26" i="26"/>
  <c r="K35" i="26"/>
  <c r="F35" i="26"/>
  <c r="L34" i="26"/>
  <c r="C2321" i="27"/>
  <c r="F34" i="26"/>
  <c r="C2441" i="27"/>
  <c r="AN369" i="26"/>
  <c r="CY369" i="26"/>
  <c r="AN359" i="26"/>
  <c r="CY359" i="26"/>
  <c r="O45" i="26"/>
  <c r="AP345" i="26"/>
  <c r="DA345" i="26"/>
  <c r="C951" i="27"/>
  <c r="C946" i="27"/>
  <c r="AP2764" i="27"/>
  <c r="AP2768" i="27" s="1"/>
  <c r="AQ324" i="26" s="1"/>
  <c r="AO2768" i="27"/>
  <c r="AP324" i="26" s="1"/>
  <c r="L45" i="26"/>
  <c r="K41" i="26"/>
  <c r="D34" i="26"/>
  <c r="D27" i="26"/>
  <c r="F1327" i="27"/>
  <c r="G1327" i="27" s="1"/>
  <c r="F556" i="27"/>
  <c r="G556" i="27" s="1"/>
  <c r="C531" i="27"/>
  <c r="F2511" i="27"/>
  <c r="G2511" i="27" s="1"/>
  <c r="F3339" i="27"/>
  <c r="G3339" i="27" s="1"/>
  <c r="C3313" i="27"/>
  <c r="F3575" i="27"/>
  <c r="G3575" i="27" s="1"/>
  <c r="C3568" i="27"/>
  <c r="F3280" i="27"/>
  <c r="G3280" i="27" s="1"/>
  <c r="F1858" i="27"/>
  <c r="G1858" i="27" s="1"/>
  <c r="C1840" i="27"/>
  <c r="F853" i="27"/>
  <c r="G853" i="27" s="1"/>
  <c r="C835" i="27"/>
  <c r="F84" i="27"/>
  <c r="G84" i="27" s="1"/>
  <c r="C59" i="27"/>
  <c r="F3042" i="27"/>
  <c r="G3042" i="27" s="1"/>
  <c r="C3017" i="27"/>
  <c r="F2037" i="27"/>
  <c r="G2037" i="27" s="1"/>
  <c r="F3516" i="27"/>
  <c r="G3516" i="27" s="1"/>
  <c r="C3500" i="27"/>
  <c r="C3502" i="27"/>
  <c r="C3503" i="27"/>
  <c r="C3495" i="27"/>
  <c r="C3501" i="27"/>
  <c r="C3491" i="27"/>
  <c r="C3492" i="27"/>
  <c r="C3496" i="27"/>
  <c r="C3494" i="27"/>
  <c r="F1978" i="27"/>
  <c r="G1978" i="27" s="1"/>
  <c r="F794" i="27"/>
  <c r="G794" i="27" s="1"/>
  <c r="C785" i="27"/>
  <c r="F1740" i="27"/>
  <c r="G1740" i="27" s="1"/>
  <c r="C1715" i="27"/>
  <c r="F249" i="26"/>
  <c r="G249" i="26" s="1"/>
  <c r="C1361" i="27"/>
  <c r="C3430" i="27"/>
  <c r="C3382" i="27"/>
  <c r="H39" i="26"/>
  <c r="O38" i="26"/>
  <c r="O32" i="26"/>
  <c r="S30" i="26"/>
  <c r="O43" i="26"/>
  <c r="P44" i="26"/>
  <c r="U32" i="26"/>
  <c r="P36" i="26"/>
  <c r="Q34" i="26"/>
  <c r="U29" i="26"/>
  <c r="Q45" i="26"/>
  <c r="R27" i="26"/>
  <c r="G38" i="26"/>
  <c r="Q41" i="26"/>
  <c r="E45" i="26"/>
  <c r="U46" i="26"/>
  <c r="I42" i="26"/>
  <c r="T27" i="26"/>
  <c r="AP1937" i="27"/>
  <c r="AP1940" i="27" s="1"/>
  <c r="AQ310" i="26" s="1"/>
  <c r="AP372" i="26" s="1"/>
  <c r="AO1940" i="27"/>
  <c r="AP310" i="26" s="1"/>
  <c r="AO372" i="26" s="1"/>
  <c r="AO400" i="27"/>
  <c r="AP284" i="26" s="1"/>
  <c r="AP397" i="27"/>
  <c r="AP400" i="27" s="1"/>
  <c r="AQ284" i="26" s="1"/>
  <c r="C1488" i="27"/>
  <c r="C1182" i="27"/>
  <c r="C2437" i="27"/>
  <c r="C1188" i="27"/>
  <c r="C2070" i="27"/>
  <c r="C1486" i="27"/>
  <c r="C360" i="27"/>
  <c r="C1959" i="27"/>
  <c r="C538" i="27"/>
  <c r="C3202" i="27"/>
  <c r="AN360" i="26"/>
  <c r="CY360" i="26"/>
  <c r="AP1757" i="27"/>
  <c r="AP1761" i="27" s="1"/>
  <c r="AQ307" i="26" s="1"/>
  <c r="AO1761" i="27"/>
  <c r="AP307" i="26" s="1"/>
  <c r="C310" i="27"/>
  <c r="C956" i="27"/>
  <c r="C2613" i="27"/>
  <c r="C1477" i="27" l="1"/>
  <c r="C118" i="27"/>
  <c r="C1241" i="27"/>
  <c r="C306" i="27"/>
  <c r="C596" i="27"/>
  <c r="C3439" i="27"/>
  <c r="C3433" i="27"/>
  <c r="C3379" i="27"/>
  <c r="C2373" i="27"/>
  <c r="C124" i="27"/>
  <c r="C1485" i="27"/>
  <c r="C3432" i="27"/>
  <c r="C2850" i="27"/>
  <c r="C602" i="27"/>
  <c r="C125" i="27"/>
  <c r="C2906" i="27"/>
  <c r="C126" i="27"/>
  <c r="C1427" i="27"/>
  <c r="C296" i="27"/>
  <c r="C2019" i="27"/>
  <c r="M34" i="26"/>
  <c r="C590" i="27"/>
  <c r="L32" i="26"/>
  <c r="C2958" i="27"/>
  <c r="C3615" i="27"/>
  <c r="C887" i="27"/>
  <c r="C3438" i="27"/>
  <c r="C183" i="27"/>
  <c r="C1597" i="27"/>
  <c r="C177" i="27"/>
  <c r="C304" i="27"/>
  <c r="C2847" i="27"/>
  <c r="C1252" i="27"/>
  <c r="C2789" i="27"/>
  <c r="C303" i="27"/>
  <c r="K42" i="26"/>
  <c r="K33" i="26"/>
  <c r="C1005" i="27"/>
  <c r="K39" i="26"/>
  <c r="C3204" i="27"/>
  <c r="C603" i="27"/>
  <c r="C1489" i="27"/>
  <c r="C1251" i="27"/>
  <c r="C2781" i="27"/>
  <c r="C2376" i="27"/>
  <c r="C184" i="27"/>
  <c r="C1490" i="27"/>
  <c r="C1480" i="27"/>
  <c r="C2857" i="27"/>
  <c r="C2374" i="27"/>
  <c r="C1253" i="27"/>
  <c r="C1605" i="27"/>
  <c r="C302" i="27"/>
  <c r="C3372" i="27"/>
  <c r="K43" i="26"/>
  <c r="C2431" i="27"/>
  <c r="C895" i="27"/>
  <c r="C656" i="27"/>
  <c r="C537" i="27"/>
  <c r="C217" i="26"/>
  <c r="C1898" i="27"/>
  <c r="C1900" i="27"/>
  <c r="C1306" i="27"/>
  <c r="C1308" i="27"/>
  <c r="C1128" i="27"/>
  <c r="C1129" i="27"/>
  <c r="F3165" i="27"/>
  <c r="C3143" i="27"/>
  <c r="C76" i="27"/>
  <c r="C65" i="27"/>
  <c r="C1848" i="27"/>
  <c r="C1839" i="27"/>
  <c r="F1743" i="27"/>
  <c r="C1721" i="27"/>
  <c r="C1541" i="27"/>
  <c r="C1544" i="27"/>
  <c r="C2190" i="27"/>
  <c r="C2195" i="27"/>
  <c r="C83" i="26"/>
  <c r="C1123" i="27"/>
  <c r="C2197" i="27"/>
  <c r="C1079" i="27"/>
  <c r="C1070" i="27"/>
  <c r="F3342" i="27"/>
  <c r="C3320" i="27"/>
  <c r="C223" i="26"/>
  <c r="C2905" i="27"/>
  <c r="C2899" i="27"/>
  <c r="C3383" i="27"/>
  <c r="C1833" i="27"/>
  <c r="C3318" i="27"/>
  <c r="C2728" i="27"/>
  <c r="C1256" i="27"/>
  <c r="C1367" i="27"/>
  <c r="C3386" i="27"/>
  <c r="C2130" i="27"/>
  <c r="C1246" i="27"/>
  <c r="C1240" i="27"/>
  <c r="C1607" i="27"/>
  <c r="C3388" i="27"/>
  <c r="C1082" i="27"/>
  <c r="C1259" i="27"/>
  <c r="C2907" i="27"/>
  <c r="C1242" i="27"/>
  <c r="C1781" i="27"/>
  <c r="C1961" i="27"/>
  <c r="C2012" i="27"/>
  <c r="C3263" i="27"/>
  <c r="C1189" i="27"/>
  <c r="C1309" i="27"/>
  <c r="C1239" i="27"/>
  <c r="C1257" i="27"/>
  <c r="C3314" i="27"/>
  <c r="C1841" i="27"/>
  <c r="C842" i="27"/>
  <c r="C834" i="27"/>
  <c r="C3095" i="27"/>
  <c r="C3084" i="27"/>
  <c r="C2671" i="27"/>
  <c r="F2514" i="27"/>
  <c r="C2492" i="27"/>
  <c r="C894" i="27"/>
  <c r="C1072" i="27"/>
  <c r="C1011" i="27"/>
  <c r="C2964" i="27"/>
  <c r="C2254" i="27"/>
  <c r="C3617" i="27"/>
  <c r="C1545" i="27"/>
  <c r="C2965" i="27"/>
  <c r="C1780" i="27"/>
  <c r="F2750" i="27"/>
  <c r="C2722" i="27"/>
  <c r="C3264" i="27"/>
  <c r="C3261" i="27"/>
  <c r="C1430" i="27"/>
  <c r="C1426" i="27"/>
  <c r="C2146" i="27"/>
  <c r="C2136" i="27"/>
  <c r="C3145" i="27"/>
  <c r="C1131" i="27"/>
  <c r="C480" i="27"/>
  <c r="C3380" i="27"/>
  <c r="C2018" i="27"/>
  <c r="C1960" i="27"/>
  <c r="C238" i="27"/>
  <c r="C1728" i="27"/>
  <c r="C1076" i="27"/>
  <c r="C3262" i="27"/>
  <c r="C3327" i="27"/>
  <c r="C1255" i="27"/>
  <c r="C1247" i="27"/>
  <c r="C81" i="26"/>
  <c r="C1538" i="27"/>
  <c r="C1074" i="27"/>
  <c r="C1244" i="27"/>
  <c r="C1603" i="27"/>
  <c r="C3391" i="27"/>
  <c r="C1604" i="27"/>
  <c r="C236" i="27"/>
  <c r="C1368" i="27"/>
  <c r="C3137" i="27"/>
  <c r="C1068" i="27"/>
  <c r="C479" i="27"/>
  <c r="C1723" i="27"/>
  <c r="C1902" i="27"/>
  <c r="C1243" i="27"/>
  <c r="C1258" i="27"/>
  <c r="C1245" i="27"/>
  <c r="C1428" i="27"/>
  <c r="C3381" i="27"/>
  <c r="C3025" i="27"/>
  <c r="C1310" i="27"/>
  <c r="C224" i="26"/>
  <c r="C67" i="27"/>
  <c r="C3321" i="27"/>
  <c r="C2848" i="27"/>
  <c r="K32" i="26"/>
  <c r="C648" i="27"/>
  <c r="C655" i="27"/>
  <c r="C1487" i="27"/>
  <c r="C1369" i="27"/>
  <c r="C1013" i="27"/>
  <c r="F797" i="27"/>
  <c r="C775" i="27"/>
  <c r="C1130" i="27"/>
  <c r="C244" i="27"/>
  <c r="C598" i="27"/>
  <c r="K38" i="26"/>
  <c r="C893" i="27"/>
  <c r="C2787" i="27"/>
  <c r="C828" i="27"/>
  <c r="K30" i="26"/>
  <c r="C2138" i="27"/>
  <c r="C1894" i="27"/>
  <c r="C419" i="27"/>
  <c r="C3375" i="27"/>
  <c r="C2010" i="27"/>
  <c r="C1955" i="27"/>
  <c r="C2030" i="27"/>
  <c r="C75" i="27"/>
  <c r="C3317" i="27"/>
  <c r="C1543" i="27"/>
  <c r="C3389" i="27"/>
  <c r="C2134" i="27"/>
  <c r="C1553" i="27"/>
  <c r="C3378" i="27"/>
  <c r="C1078" i="27"/>
  <c r="C3371" i="27"/>
  <c r="C3148" i="27"/>
  <c r="C1062" i="27"/>
  <c r="C1081" i="27"/>
  <c r="C3323" i="27"/>
  <c r="C3319" i="27"/>
  <c r="C3329" i="27"/>
  <c r="C3377" i="27"/>
  <c r="C3390" i="27"/>
  <c r="C3316" i="27"/>
  <c r="F1092" i="27"/>
  <c r="C1733" i="27"/>
  <c r="C3312" i="27"/>
  <c r="C3315" i="27"/>
  <c r="C77" i="27"/>
  <c r="C1845" i="27"/>
  <c r="C3331" i="27"/>
  <c r="C3332" i="27"/>
  <c r="C3385" i="27"/>
  <c r="C1069" i="27"/>
  <c r="C3376" i="27"/>
  <c r="C1067" i="27"/>
  <c r="C1077" i="27"/>
  <c r="C1065" i="27"/>
  <c r="C3324" i="27"/>
  <c r="C3330" i="27"/>
  <c r="C3326" i="27"/>
  <c r="C3384" i="27"/>
  <c r="C2845" i="27"/>
  <c r="C181" i="27"/>
  <c r="C599" i="27"/>
  <c r="C3625" i="27"/>
  <c r="C3077" i="27"/>
  <c r="C3094" i="27"/>
  <c r="C896" i="27"/>
  <c r="C1493" i="27"/>
  <c r="C2369" i="27"/>
  <c r="C2838" i="27"/>
  <c r="C601" i="27"/>
  <c r="C191" i="27"/>
  <c r="C549" i="27"/>
  <c r="C2384" i="27"/>
  <c r="C3608" i="27"/>
  <c r="C831" i="27"/>
  <c r="C3200" i="27"/>
  <c r="C2606" i="27"/>
  <c r="C178" i="27"/>
  <c r="C1484" i="27"/>
  <c r="C3198" i="27"/>
  <c r="C2852" i="27"/>
  <c r="C2380" i="27"/>
  <c r="C2605" i="27"/>
  <c r="C1478" i="27"/>
  <c r="C2733" i="27"/>
  <c r="C1492" i="27"/>
  <c r="C3611" i="27"/>
  <c r="C3081" i="27"/>
  <c r="C3076" i="27"/>
  <c r="C3080" i="27"/>
  <c r="C899" i="27"/>
  <c r="C902" i="27"/>
  <c r="C1491" i="27"/>
  <c r="C180" i="27"/>
  <c r="C1482" i="27"/>
  <c r="C3208" i="27"/>
  <c r="C2364" i="27"/>
  <c r="C2365" i="27"/>
  <c r="C595" i="27"/>
  <c r="C2855" i="27"/>
  <c r="C2844" i="27"/>
  <c r="C607" i="27"/>
  <c r="C3195" i="27"/>
  <c r="C190" i="27"/>
  <c r="C2375" i="27"/>
  <c r="C589" i="27"/>
  <c r="C846" i="27"/>
  <c r="C193" i="27"/>
  <c r="C2851" i="27"/>
  <c r="C2854" i="27"/>
  <c r="C3096" i="27"/>
  <c r="C900" i="27"/>
  <c r="C1481" i="27"/>
  <c r="C195" i="27"/>
  <c r="C3209" i="27"/>
  <c r="C2370" i="27"/>
  <c r="C2621" i="27"/>
  <c r="C588" i="27"/>
  <c r="C2839" i="27"/>
  <c r="C3194" i="27"/>
  <c r="C3613" i="27"/>
  <c r="C188" i="27"/>
  <c r="C3607" i="27"/>
  <c r="C2368" i="27"/>
  <c r="C121" i="27"/>
  <c r="C216" i="26"/>
  <c r="C844" i="27"/>
  <c r="C2842" i="27"/>
  <c r="DA400" i="26"/>
  <c r="C3201" i="27"/>
  <c r="C194" i="27"/>
  <c r="C594" i="27"/>
  <c r="C604" i="27"/>
  <c r="C591" i="27"/>
  <c r="C2858" i="27"/>
  <c r="C189" i="27"/>
  <c r="C3622" i="27"/>
  <c r="C3620" i="27"/>
  <c r="C3088" i="27"/>
  <c r="C2133" i="27"/>
  <c r="C888" i="27"/>
  <c r="C905" i="27"/>
  <c r="C600" i="27"/>
  <c r="C2371" i="27"/>
  <c r="C186" i="27"/>
  <c r="C2849" i="27"/>
  <c r="C1495" i="27"/>
  <c r="C608" i="27"/>
  <c r="C3089" i="27"/>
  <c r="C3213" i="27"/>
  <c r="C547" i="27"/>
  <c r="C892" i="27"/>
  <c r="C2013" i="27"/>
  <c r="C838" i="27"/>
  <c r="C120" i="27"/>
  <c r="C2021" i="27"/>
  <c r="C221" i="26"/>
  <c r="C2720" i="27"/>
  <c r="C2014" i="27"/>
  <c r="C2022" i="27"/>
  <c r="C2734" i="27"/>
  <c r="C2738" i="27"/>
  <c r="C2784" i="27"/>
  <c r="C215" i="26"/>
  <c r="C2504" i="27"/>
  <c r="C87" i="26"/>
  <c r="C1437" i="27"/>
  <c r="C220" i="26"/>
  <c r="C2786" i="27"/>
  <c r="C134" i="27"/>
  <c r="C2794" i="27"/>
  <c r="C130" i="27"/>
  <c r="C244" i="26"/>
  <c r="C1421" i="27"/>
  <c r="C2972" i="27"/>
  <c r="C2028" i="27"/>
  <c r="C2732" i="27"/>
  <c r="C2206" i="27"/>
  <c r="C2737" i="27"/>
  <c r="C2727" i="27"/>
  <c r="C2205" i="27"/>
  <c r="C2740" i="27"/>
  <c r="C2026" i="27"/>
  <c r="C2017" i="27"/>
  <c r="C2723" i="27"/>
  <c r="C2027" i="27"/>
  <c r="C2198" i="27"/>
  <c r="C2731" i="27"/>
  <c r="C2739" i="27"/>
  <c r="C2900" i="27"/>
  <c r="C2721" i="27"/>
  <c r="C1193" i="27"/>
  <c r="C2025" i="27"/>
  <c r="C230" i="26"/>
  <c r="C226" i="26"/>
  <c r="C1963" i="27"/>
  <c r="C2015" i="27"/>
  <c r="C2724" i="27"/>
  <c r="C2725" i="27"/>
  <c r="C2029" i="27"/>
  <c r="C229" i="26"/>
  <c r="C2011" i="27"/>
  <c r="C2736" i="27"/>
  <c r="C2726" i="27"/>
  <c r="C2735" i="27"/>
  <c r="C2023" i="27"/>
  <c r="C2970" i="27"/>
  <c r="C2200" i="27"/>
  <c r="C1951" i="27"/>
  <c r="U38" i="26"/>
  <c r="Q42" i="26"/>
  <c r="T30" i="26"/>
  <c r="F29" i="26"/>
  <c r="V42" i="26"/>
  <c r="V32" i="26"/>
  <c r="C40" i="26"/>
  <c r="J41" i="26"/>
  <c r="F43" i="26"/>
  <c r="U34" i="26"/>
  <c r="C38" i="26"/>
  <c r="S26" i="26"/>
  <c r="U39" i="26"/>
  <c r="J31" i="26"/>
  <c r="F28" i="26"/>
  <c r="D36" i="26"/>
  <c r="G44" i="26"/>
  <c r="N46" i="26"/>
  <c r="C31" i="26"/>
  <c r="G33" i="26"/>
  <c r="H26" i="26"/>
  <c r="N27" i="26"/>
  <c r="V28" i="26"/>
  <c r="T35" i="26"/>
  <c r="W34" i="26"/>
  <c r="I43" i="26"/>
  <c r="J39" i="26"/>
  <c r="C35" i="26"/>
  <c r="J46" i="26"/>
  <c r="N41" i="26"/>
  <c r="S41" i="26"/>
  <c r="H43" i="26"/>
  <c r="C27" i="26"/>
  <c r="J26" i="26"/>
  <c r="S34" i="26"/>
  <c r="I38" i="26"/>
  <c r="C30" i="26"/>
  <c r="W27" i="26"/>
  <c r="O36" i="26"/>
  <c r="F33" i="26"/>
  <c r="U36" i="26"/>
  <c r="R43" i="26"/>
  <c r="J30" i="26"/>
  <c r="W37" i="26"/>
  <c r="G26" i="26"/>
  <c r="C39" i="26"/>
  <c r="W42" i="26"/>
  <c r="U43" i="26"/>
  <c r="T39" i="26"/>
  <c r="S32" i="26"/>
  <c r="G43" i="26"/>
  <c r="H32" i="26"/>
  <c r="N36" i="26"/>
  <c r="F32" i="26"/>
  <c r="H27" i="26"/>
  <c r="G42" i="26"/>
  <c r="S38" i="26"/>
  <c r="H33" i="26"/>
  <c r="Q28" i="26"/>
  <c r="V43" i="26"/>
  <c r="Q37" i="26"/>
  <c r="D33" i="26"/>
  <c r="N28" i="26"/>
  <c r="O26" i="26"/>
  <c r="W39" i="26"/>
  <c r="V34" i="26"/>
  <c r="J38" i="26"/>
  <c r="J35" i="26"/>
  <c r="P42" i="26"/>
  <c r="O44" i="26"/>
  <c r="R31" i="26"/>
  <c r="C2426" i="27"/>
  <c r="C2435" i="27"/>
  <c r="C426" i="27"/>
  <c r="C417" i="27"/>
  <c r="C2320" i="27"/>
  <c r="C2317" i="27"/>
  <c r="C2319" i="27"/>
  <c r="C2316" i="27"/>
  <c r="C2325" i="27"/>
  <c r="C2308" i="27"/>
  <c r="C2318" i="27"/>
  <c r="C2312" i="27"/>
  <c r="C720" i="27"/>
  <c r="C723" i="27"/>
  <c r="C728" i="27"/>
  <c r="C722" i="27"/>
  <c r="C724" i="27"/>
  <c r="C708" i="27"/>
  <c r="C358" i="27"/>
  <c r="C367" i="27"/>
  <c r="C1021" i="27"/>
  <c r="C1004" i="27"/>
  <c r="C1015" i="27"/>
  <c r="C3509" i="27"/>
  <c r="C3505" i="27"/>
  <c r="C2563" i="27"/>
  <c r="C2560" i="27"/>
  <c r="C2544" i="27"/>
  <c r="F2573" i="27"/>
  <c r="C2546" i="27"/>
  <c r="C2559" i="27"/>
  <c r="C2549" i="27"/>
  <c r="C168" i="26"/>
  <c r="C171" i="26"/>
  <c r="F2217" i="27"/>
  <c r="C2187" i="27"/>
  <c r="C2188" i="27"/>
  <c r="C2193" i="27"/>
  <c r="C2201" i="27"/>
  <c r="C2192" i="27"/>
  <c r="C2203" i="27"/>
  <c r="C2207" i="27"/>
  <c r="C2194" i="27"/>
  <c r="C2204" i="27"/>
  <c r="C2202" i="27"/>
  <c r="F2691" i="27"/>
  <c r="C2661" i="27"/>
  <c r="C2675" i="27"/>
  <c r="C2664" i="27"/>
  <c r="C2679" i="27"/>
  <c r="C2681" i="27"/>
  <c r="C2668" i="27"/>
  <c r="C2662" i="27"/>
  <c r="C2677" i="27"/>
  <c r="C2672" i="27"/>
  <c r="C2678" i="27"/>
  <c r="C2674" i="27"/>
  <c r="C2676" i="27"/>
  <c r="C2680" i="27"/>
  <c r="C2665" i="27"/>
  <c r="C1967" i="27"/>
  <c r="C1962" i="27"/>
  <c r="C1971" i="27"/>
  <c r="C1968" i="27"/>
  <c r="C1954" i="27"/>
  <c r="C1958" i="27"/>
  <c r="C1956" i="27"/>
  <c r="C1965" i="27"/>
  <c r="C1952" i="27"/>
  <c r="C1964" i="27"/>
  <c r="C1957" i="27"/>
  <c r="C1969" i="27"/>
  <c r="C1970" i="27"/>
  <c r="C2191" i="27"/>
  <c r="C1966" i="27"/>
  <c r="C2666" i="27"/>
  <c r="C2199" i="27"/>
  <c r="C2024" i="27"/>
  <c r="F1625" i="27"/>
  <c r="C1599" i="27"/>
  <c r="C1601" i="27"/>
  <c r="C1608" i="27"/>
  <c r="C1600" i="27"/>
  <c r="C1596" i="27"/>
  <c r="C1615" i="27"/>
  <c r="C1611" i="27"/>
  <c r="C1595" i="27"/>
  <c r="C1598" i="27"/>
  <c r="C1609" i="27"/>
  <c r="C1614" i="27"/>
  <c r="W15" i="27"/>
  <c r="K40" i="27" s="1"/>
  <c r="K35" i="27"/>
  <c r="K28" i="27"/>
  <c r="K39" i="27"/>
  <c r="M31" i="27"/>
  <c r="E30" i="27"/>
  <c r="E38" i="27"/>
  <c r="E41" i="27"/>
  <c r="F3045" i="27"/>
  <c r="C3018" i="27"/>
  <c r="C3034" i="27"/>
  <c r="F500" i="27"/>
  <c r="C485" i="27"/>
  <c r="C476" i="27"/>
  <c r="C487" i="27"/>
  <c r="C474" i="27"/>
  <c r="C486" i="27"/>
  <c r="C483" i="27"/>
  <c r="C484" i="27"/>
  <c r="C470" i="27"/>
  <c r="C482" i="27"/>
  <c r="C477" i="27"/>
  <c r="C475" i="27"/>
  <c r="C490" i="27"/>
  <c r="C2145" i="27"/>
  <c r="F2158" i="27"/>
  <c r="C2148" i="27"/>
  <c r="C2131" i="27"/>
  <c r="C2135" i="27"/>
  <c r="C2140" i="27"/>
  <c r="C2132" i="27"/>
  <c r="C2139" i="27"/>
  <c r="C2147" i="27"/>
  <c r="C2129" i="27"/>
  <c r="C2143" i="27"/>
  <c r="C2128" i="27"/>
  <c r="E29" i="27"/>
  <c r="C1610" i="27"/>
  <c r="K37" i="27"/>
  <c r="C473" i="27"/>
  <c r="C2142" i="27"/>
  <c r="C1612" i="27"/>
  <c r="C1606" i="27"/>
  <c r="P28" i="26"/>
  <c r="D45" i="26"/>
  <c r="F36" i="26"/>
  <c r="Q44" i="26"/>
  <c r="D28" i="26"/>
  <c r="W32" i="26"/>
  <c r="T46" i="26"/>
  <c r="T36" i="26"/>
  <c r="H36" i="26"/>
  <c r="G29" i="26"/>
  <c r="R46" i="26"/>
  <c r="I26" i="26"/>
  <c r="C45" i="26"/>
  <c r="I33" i="26"/>
  <c r="G35" i="26"/>
  <c r="S27" i="26"/>
  <c r="F41" i="26"/>
  <c r="J45" i="26"/>
  <c r="R44" i="26"/>
  <c r="W29" i="26"/>
  <c r="G40" i="26"/>
  <c r="Q43" i="26"/>
  <c r="P40" i="26"/>
  <c r="V36" i="26"/>
  <c r="V45" i="26"/>
  <c r="D44" i="26"/>
  <c r="W26" i="26"/>
  <c r="T44" i="26"/>
  <c r="R34" i="26"/>
  <c r="W43" i="26"/>
  <c r="N29" i="26"/>
  <c r="O30" i="26"/>
  <c r="C32" i="26"/>
  <c r="V41" i="26"/>
  <c r="P46" i="26"/>
  <c r="Q39" i="26"/>
  <c r="O29" i="26"/>
  <c r="O39" i="26"/>
  <c r="I35" i="26"/>
  <c r="W40" i="26"/>
  <c r="J28" i="26"/>
  <c r="U27" i="26"/>
  <c r="P38" i="26"/>
  <c r="G37" i="26"/>
  <c r="V37" i="26"/>
  <c r="D31" i="26"/>
  <c r="C46" i="26"/>
  <c r="J44" i="26"/>
  <c r="U40" i="26"/>
  <c r="H42" i="26"/>
  <c r="P41" i="26"/>
  <c r="D26" i="26"/>
  <c r="F30" i="26"/>
  <c r="S43" i="26"/>
  <c r="P31" i="26"/>
  <c r="T28" i="26"/>
  <c r="U33" i="26"/>
  <c r="G27" i="26"/>
  <c r="H34" i="26"/>
  <c r="Q36" i="26"/>
  <c r="R30" i="26"/>
  <c r="O33" i="26"/>
  <c r="W41" i="26"/>
  <c r="D30" i="26"/>
  <c r="O41" i="26"/>
  <c r="H38" i="26"/>
  <c r="C43" i="26"/>
  <c r="F45" i="26"/>
  <c r="J34" i="26"/>
  <c r="T29" i="26"/>
  <c r="I41" i="26"/>
  <c r="S37" i="26"/>
  <c r="N42" i="26"/>
  <c r="I40" i="26"/>
  <c r="C36" i="26"/>
  <c r="V44" i="26"/>
  <c r="C29" i="26"/>
  <c r="R36" i="26"/>
  <c r="T32" i="26"/>
  <c r="C41" i="26"/>
  <c r="H44" i="26"/>
  <c r="W36" i="26"/>
  <c r="D39" i="26"/>
  <c r="Q40" i="26"/>
  <c r="P34" i="26"/>
  <c r="N45" i="26"/>
  <c r="V40" i="26"/>
  <c r="P37" i="26"/>
  <c r="R37" i="26"/>
  <c r="U44" i="26"/>
  <c r="J43" i="26"/>
  <c r="Q27" i="26"/>
  <c r="S44" i="26"/>
  <c r="P30" i="26"/>
  <c r="O46" i="26"/>
  <c r="T38" i="26"/>
  <c r="W31" i="26"/>
  <c r="V38" i="26"/>
  <c r="S28" i="26"/>
  <c r="G30" i="26"/>
  <c r="P35" i="26"/>
  <c r="D38" i="26"/>
  <c r="V31" i="26"/>
  <c r="I46" i="26"/>
  <c r="C33" i="26"/>
  <c r="H35" i="26"/>
  <c r="D32" i="26"/>
  <c r="S45" i="26"/>
  <c r="Q30" i="26"/>
  <c r="W33" i="26"/>
  <c r="S39" i="26"/>
  <c r="N35" i="26"/>
  <c r="O37" i="26"/>
  <c r="H31" i="26"/>
  <c r="S31" i="26"/>
  <c r="I36" i="26"/>
  <c r="C44" i="26"/>
  <c r="F37" i="26"/>
  <c r="R40" i="26"/>
  <c r="U31" i="26"/>
  <c r="Q38" i="26"/>
  <c r="T45" i="26"/>
  <c r="R29" i="26"/>
  <c r="J27" i="26"/>
  <c r="V30" i="26"/>
  <c r="U42" i="26"/>
  <c r="S46" i="26"/>
  <c r="I45" i="26"/>
  <c r="H46" i="26"/>
  <c r="P45" i="26"/>
  <c r="J33" i="26"/>
  <c r="O34" i="26"/>
  <c r="Q46" i="26"/>
  <c r="T31" i="26"/>
  <c r="N31" i="26"/>
  <c r="T41" i="26"/>
  <c r="U41" i="26"/>
  <c r="U30" i="26"/>
  <c r="F42" i="26"/>
  <c r="I34" i="26"/>
  <c r="O35" i="26"/>
  <c r="V39" i="26"/>
  <c r="F46" i="26"/>
  <c r="S33" i="26"/>
  <c r="U45" i="26"/>
  <c r="I39" i="26"/>
  <c r="O40" i="26"/>
  <c r="I37" i="26"/>
  <c r="P39" i="26"/>
  <c r="C42" i="26"/>
  <c r="C28" i="26"/>
  <c r="H37" i="26"/>
  <c r="R28" i="26"/>
  <c r="F31" i="26"/>
  <c r="P29" i="26"/>
  <c r="O27" i="26"/>
  <c r="U35" i="26"/>
  <c r="F38" i="26"/>
  <c r="G39" i="26"/>
  <c r="H45" i="26"/>
  <c r="S36" i="26"/>
  <c r="N40" i="26"/>
  <c r="V27" i="26"/>
  <c r="C34" i="26"/>
  <c r="G45" i="26"/>
  <c r="I44" i="26"/>
  <c r="S40" i="26"/>
  <c r="W45" i="26"/>
  <c r="D40" i="26"/>
  <c r="C2434" i="27"/>
  <c r="C2430" i="27"/>
  <c r="C2440" i="27"/>
  <c r="C2442" i="27"/>
  <c r="C2443" i="27"/>
  <c r="C2424" i="27"/>
  <c r="C2423" i="27"/>
  <c r="C1602" i="27"/>
  <c r="F1210" i="27"/>
  <c r="C1196" i="27"/>
  <c r="C1192" i="27"/>
  <c r="C3253" i="27"/>
  <c r="C3258" i="27"/>
  <c r="C3266" i="27"/>
  <c r="C3271" i="27"/>
  <c r="C3254" i="27"/>
  <c r="F252" i="26"/>
  <c r="C227" i="26"/>
  <c r="C222" i="26"/>
  <c r="C2910" i="27"/>
  <c r="C2902" i="27"/>
  <c r="C2915" i="27"/>
  <c r="C2903" i="27"/>
  <c r="C90" i="26"/>
  <c r="C91" i="26"/>
  <c r="C86" i="26"/>
  <c r="F1448" i="27"/>
  <c r="C1435" i="27"/>
  <c r="C1423" i="27"/>
  <c r="C1360" i="27"/>
  <c r="C1375" i="27"/>
  <c r="F1389" i="27"/>
  <c r="C1365" i="27"/>
  <c r="K24" i="27"/>
  <c r="K27" i="27"/>
  <c r="C488" i="27"/>
  <c r="C3022" i="27"/>
  <c r="C3031" i="27"/>
  <c r="C2144" i="27"/>
  <c r="F1330" i="27"/>
  <c r="C1305" i="27"/>
  <c r="C1316" i="27"/>
  <c r="C428" i="27"/>
  <c r="C430" i="27"/>
  <c r="C429" i="27"/>
  <c r="C425" i="27"/>
  <c r="C415" i="27"/>
  <c r="C424" i="27"/>
  <c r="C414" i="27"/>
  <c r="C422" i="27"/>
  <c r="C2310" i="27"/>
  <c r="C2311" i="27"/>
  <c r="C2322" i="27"/>
  <c r="C2306" i="27"/>
  <c r="C721" i="27"/>
  <c r="C712" i="27"/>
  <c r="C726" i="27"/>
  <c r="C365" i="27"/>
  <c r="C352" i="27"/>
  <c r="C357" i="27"/>
  <c r="C1007" i="27"/>
  <c r="C1006" i="27"/>
  <c r="C1020" i="27"/>
  <c r="C1022" i="27"/>
  <c r="C1018" i="27"/>
  <c r="C666" i="27"/>
  <c r="C652" i="27"/>
  <c r="C664" i="27"/>
  <c r="C2558" i="27"/>
  <c r="C2550" i="27"/>
  <c r="C2556" i="27"/>
  <c r="C2554" i="27"/>
  <c r="C2547" i="27"/>
  <c r="C152" i="26"/>
  <c r="C166" i="26"/>
  <c r="C157" i="26"/>
  <c r="C3551" i="27"/>
  <c r="C3566" i="27"/>
  <c r="C3437" i="27"/>
  <c r="C3442" i="27"/>
  <c r="C3434" i="27"/>
  <c r="F323" i="27"/>
  <c r="C293" i="27"/>
  <c r="C300" i="27"/>
  <c r="M41" i="27"/>
  <c r="C784" i="27"/>
  <c r="C2622" i="27"/>
  <c r="C787" i="27"/>
  <c r="C839" i="27"/>
  <c r="C2615" i="27"/>
  <c r="C297" i="27"/>
  <c r="C294" i="27"/>
  <c r="C1773" i="27"/>
  <c r="C3142" i="27"/>
  <c r="C2616" i="27"/>
  <c r="C1540" i="27"/>
  <c r="C3436" i="27"/>
  <c r="C3435" i="27"/>
  <c r="C313" i="27"/>
  <c r="C237" i="27"/>
  <c r="C3444" i="27"/>
  <c r="C3445" i="27"/>
  <c r="C1719" i="27"/>
  <c r="C1549" i="27"/>
  <c r="C3431" i="27"/>
  <c r="C1783" i="27"/>
  <c r="C2608" i="27"/>
  <c r="C781" i="27"/>
  <c r="C780" i="27"/>
  <c r="C827" i="27"/>
  <c r="C1834" i="27"/>
  <c r="C770" i="27"/>
  <c r="C786" i="27"/>
  <c r="C1850" i="27"/>
  <c r="C1181" i="27"/>
  <c r="C3443" i="27"/>
  <c r="C1548" i="27"/>
  <c r="C2258" i="27"/>
  <c r="C3448" i="27"/>
  <c r="C305" i="27"/>
  <c r="C239" i="27"/>
  <c r="C1777" i="27"/>
  <c r="C309" i="27"/>
  <c r="C311" i="27"/>
  <c r="C3146" i="27"/>
  <c r="C3449" i="27"/>
  <c r="C3155" i="27"/>
  <c r="C1730" i="27"/>
  <c r="F3460" i="27"/>
  <c r="C767" i="27"/>
  <c r="C771" i="27"/>
  <c r="C841" i="27"/>
  <c r="F2632" i="27"/>
  <c r="C768" i="27"/>
  <c r="C782" i="27"/>
  <c r="C57" i="27"/>
  <c r="C3446" i="27"/>
  <c r="C3441" i="27"/>
  <c r="C1126" i="27"/>
  <c r="C2614" i="27"/>
  <c r="C3450" i="27"/>
  <c r="C2602" i="27"/>
  <c r="C1790" i="27"/>
  <c r="C298" i="27"/>
  <c r="C241" i="27"/>
  <c r="C240" i="27"/>
  <c r="C778" i="27"/>
  <c r="C2253" i="27"/>
  <c r="C3549" i="27"/>
  <c r="C312" i="27"/>
  <c r="C307" i="27"/>
  <c r="C308" i="27"/>
  <c r="C772" i="27"/>
  <c r="C843" i="27"/>
  <c r="C779" i="27"/>
  <c r="C2260" i="27"/>
  <c r="C1727" i="27"/>
  <c r="C773" i="27"/>
  <c r="C774" i="27"/>
  <c r="C832" i="27"/>
  <c r="C2782" i="27"/>
  <c r="C122" i="27"/>
  <c r="C77" i="26"/>
  <c r="C1363" i="27"/>
  <c r="C93" i="26"/>
  <c r="C92" i="26"/>
  <c r="C1374" i="27"/>
  <c r="C2960" i="27"/>
  <c r="C2904" i="27"/>
  <c r="C2909" i="27"/>
  <c r="C1424" i="27"/>
  <c r="C1419" i="27"/>
  <c r="C129" i="27"/>
  <c r="C85" i="26"/>
  <c r="C1433" i="27"/>
  <c r="C2780" i="27"/>
  <c r="C2779" i="27"/>
  <c r="C1362" i="27"/>
  <c r="C1364" i="27"/>
  <c r="C123" i="27"/>
  <c r="C2971" i="27"/>
  <c r="C2973" i="27"/>
  <c r="C131" i="27"/>
  <c r="C1429" i="27"/>
  <c r="C2795" i="27"/>
  <c r="C2897" i="27"/>
  <c r="C241" i="26"/>
  <c r="C3273" i="27"/>
  <c r="C3270" i="27"/>
  <c r="C1186" i="27"/>
  <c r="C1197" i="27"/>
  <c r="C1432" i="27"/>
  <c r="C1185" i="27"/>
  <c r="C242" i="26"/>
  <c r="C3265" i="27"/>
  <c r="C1191" i="27"/>
  <c r="C1180" i="27"/>
  <c r="C2969" i="27"/>
  <c r="C2908" i="27"/>
  <c r="C2968" i="27"/>
  <c r="C1907" i="27"/>
  <c r="C128" i="27"/>
  <c r="C243" i="26"/>
  <c r="C1366" i="27"/>
  <c r="C117" i="27"/>
  <c r="C1906" i="27"/>
  <c r="C1372" i="27"/>
  <c r="C2959" i="27"/>
  <c r="C2911" i="27"/>
  <c r="C2898" i="27"/>
  <c r="C2785" i="27"/>
  <c r="C1425" i="27"/>
  <c r="C119" i="27"/>
  <c r="C132" i="27"/>
  <c r="C1378" i="27"/>
  <c r="C2799" i="27"/>
  <c r="C88" i="26"/>
  <c r="C2963" i="27"/>
  <c r="C135" i="27"/>
  <c r="C2967" i="27"/>
  <c r="C1912" i="27"/>
  <c r="C2901" i="27"/>
  <c r="C116" i="27"/>
  <c r="C1436" i="27"/>
  <c r="C2797" i="27"/>
  <c r="C235" i="26"/>
  <c r="C3259" i="27"/>
  <c r="C3268" i="27"/>
  <c r="C1195" i="27"/>
  <c r="C3272" i="27"/>
  <c r="C1910" i="27"/>
  <c r="C238" i="26"/>
  <c r="C3257" i="27"/>
  <c r="C1194" i="27"/>
  <c r="C1199" i="27"/>
  <c r="C1313" i="27"/>
  <c r="C2798" i="27"/>
  <c r="C2957" i="27"/>
  <c r="C1431" i="27"/>
  <c r="C1376" i="27"/>
  <c r="C218" i="26"/>
  <c r="C228" i="26"/>
  <c r="C237" i="26"/>
  <c r="C1434" i="27"/>
  <c r="C127" i="27"/>
  <c r="C1371" i="27"/>
  <c r="C234" i="26"/>
  <c r="C231" i="26"/>
  <c r="C240" i="26"/>
  <c r="C232" i="26"/>
  <c r="C3256" i="27"/>
  <c r="C2783" i="27"/>
  <c r="C1438" i="27"/>
  <c r="C79" i="26"/>
  <c r="C1379" i="27"/>
  <c r="C1370" i="27"/>
  <c r="C2961" i="27"/>
  <c r="C2956" i="27"/>
  <c r="C2912" i="27"/>
  <c r="C2914" i="27"/>
  <c r="C1418" i="27"/>
  <c r="C2796" i="27"/>
  <c r="C2791" i="27"/>
  <c r="C1359" i="27"/>
  <c r="C1377" i="27"/>
  <c r="C136" i="27"/>
  <c r="C133" i="27"/>
  <c r="C2790" i="27"/>
  <c r="C2793" i="27"/>
  <c r="C236" i="26"/>
  <c r="C3269" i="27"/>
  <c r="C3267" i="27"/>
  <c r="C1187" i="27"/>
  <c r="C1198" i="27"/>
  <c r="C1909" i="27"/>
  <c r="C1312" i="27"/>
  <c r="C1307" i="27"/>
  <c r="C239" i="26"/>
  <c r="C1200" i="27"/>
  <c r="F2809" i="27"/>
  <c r="C1729" i="27"/>
  <c r="C3027" i="27"/>
  <c r="C1121" i="27"/>
  <c r="C2485" i="27"/>
  <c r="C2498" i="27"/>
  <c r="C1124" i="27"/>
  <c r="C1542" i="27"/>
  <c r="C1556" i="27"/>
  <c r="C2266" i="27"/>
  <c r="C3153" i="27"/>
  <c r="C3135" i="27"/>
  <c r="C1792" i="27"/>
  <c r="C1785" i="27"/>
  <c r="C3140" i="27"/>
  <c r="C3149" i="27"/>
  <c r="C3147" i="27"/>
  <c r="C1300" i="27"/>
  <c r="C3020" i="27"/>
  <c r="C1318" i="27"/>
  <c r="C3554" i="27"/>
  <c r="C1717" i="27"/>
  <c r="C3555" i="27"/>
  <c r="C3028" i="27"/>
  <c r="C1132" i="27"/>
  <c r="C3021" i="27"/>
  <c r="C3563" i="27"/>
  <c r="C1787" i="27"/>
  <c r="C1552" i="27"/>
  <c r="C1732" i="27"/>
  <c r="C70" i="27"/>
  <c r="C1836" i="27"/>
  <c r="C2487" i="27"/>
  <c r="C1304" i="27"/>
  <c r="F1922" i="27"/>
  <c r="C1905" i="27"/>
  <c r="C254" i="27"/>
  <c r="C1125" i="27"/>
  <c r="C1319" i="27"/>
  <c r="C2496" i="27"/>
  <c r="C1895" i="27"/>
  <c r="C1911" i="27"/>
  <c r="C2262" i="27"/>
  <c r="C2263" i="27"/>
  <c r="C1720" i="27"/>
  <c r="C1718" i="27"/>
  <c r="C3029" i="27"/>
  <c r="C60" i="27"/>
  <c r="C1849" i="27"/>
  <c r="C3553" i="27"/>
  <c r="C2501" i="27"/>
  <c r="C1301" i="27"/>
  <c r="C2488" i="27"/>
  <c r="C1422" i="27"/>
  <c r="C1122" i="27"/>
  <c r="C3026" i="27"/>
  <c r="C1844" i="27"/>
  <c r="C3548" i="27"/>
  <c r="C1713" i="27"/>
  <c r="C253" i="27"/>
  <c r="C2264" i="27"/>
  <c r="C3151" i="27"/>
  <c r="C1139" i="27"/>
  <c r="C1554" i="27"/>
  <c r="C1551" i="27"/>
  <c r="C2246" i="27"/>
  <c r="C1893" i="27"/>
  <c r="C1786" i="27"/>
  <c r="C252" i="27"/>
  <c r="C3141" i="27"/>
  <c r="C1789" i="27"/>
  <c r="C1772" i="27"/>
  <c r="C249" i="27"/>
  <c r="C248" i="27"/>
  <c r="C3139" i="27"/>
  <c r="C3136" i="27"/>
  <c r="C1726" i="27"/>
  <c r="C1731" i="27"/>
  <c r="C73" i="27"/>
  <c r="C3565" i="27"/>
  <c r="C1138" i="27"/>
  <c r="C2265" i="27"/>
  <c r="C1896" i="27"/>
  <c r="C3564" i="27"/>
  <c r="C3019" i="27"/>
  <c r="F3578" i="27"/>
  <c r="C1791" i="27"/>
  <c r="C1536" i="27"/>
  <c r="C3015" i="27"/>
  <c r="C58" i="27"/>
  <c r="C1847" i="27"/>
  <c r="C3562" i="27"/>
  <c r="C2502" i="27"/>
  <c r="C1314" i="27"/>
  <c r="C2250" i="27"/>
  <c r="C1141" i="27"/>
  <c r="C1135" i="27"/>
  <c r="C62" i="27"/>
  <c r="C1837" i="27"/>
  <c r="C1904" i="27"/>
  <c r="C1903" i="27"/>
  <c r="C2252" i="27"/>
  <c r="C3033" i="27"/>
  <c r="C1851" i="27"/>
  <c r="C2489" i="27"/>
  <c r="C1303" i="27"/>
  <c r="C1315" i="27"/>
  <c r="C1127" i="27"/>
  <c r="C1899" i="27"/>
  <c r="C246" i="27"/>
  <c r="C233" i="26"/>
  <c r="F2986" i="27"/>
  <c r="C2976" i="27"/>
  <c r="C2141" i="27"/>
  <c r="C1724" i="27"/>
  <c r="C71" i="27"/>
  <c r="C74" i="27"/>
  <c r="C2499" i="27"/>
  <c r="C1714" i="27"/>
  <c r="C68" i="27"/>
  <c r="C72" i="27"/>
  <c r="C1838" i="27"/>
  <c r="C2497" i="27"/>
  <c r="C251" i="27"/>
  <c r="C1779" i="27"/>
  <c r="C1843" i="27"/>
  <c r="C2500" i="27"/>
  <c r="C1725" i="27"/>
  <c r="C69" i="27"/>
  <c r="C63" i="27"/>
  <c r="C64" i="27"/>
  <c r="C1846" i="27"/>
  <c r="C3560" i="27"/>
  <c r="C2491" i="27"/>
  <c r="C250" i="27"/>
  <c r="C235" i="27"/>
  <c r="C1778" i="27"/>
  <c r="C2484" i="27"/>
  <c r="C1311" i="27"/>
  <c r="C2261" i="27"/>
  <c r="C1908" i="27"/>
  <c r="C247" i="27"/>
  <c r="C1776" i="27"/>
  <c r="C1775" i="27"/>
  <c r="C1784" i="27"/>
  <c r="C3152" i="27"/>
  <c r="C3150" i="27"/>
  <c r="C3035" i="27"/>
  <c r="C1716" i="27"/>
  <c r="F87" i="27"/>
  <c r="C2247" i="27"/>
  <c r="C3561" i="27"/>
  <c r="C3032" i="27"/>
  <c r="C3559" i="27"/>
  <c r="C1788" i="27"/>
  <c r="C2490" i="27"/>
  <c r="C3030" i="27"/>
  <c r="C61" i="27"/>
  <c r="C1842" i="27"/>
  <c r="C3552" i="27"/>
  <c r="C2495" i="27"/>
  <c r="C2251" i="27"/>
  <c r="C1137" i="27"/>
  <c r="C1835" i="27"/>
  <c r="C2257" i="27"/>
  <c r="C3567" i="27"/>
  <c r="C1832" i="27"/>
  <c r="C3016" i="27"/>
  <c r="C2503" i="27"/>
  <c r="C1317" i="27"/>
  <c r="C1320" i="27"/>
  <c r="C1133" i="27"/>
  <c r="C3154" i="27"/>
  <c r="C2974" i="27"/>
  <c r="M42" i="27"/>
  <c r="L38" i="27"/>
  <c r="D37" i="26"/>
  <c r="S29" i="26"/>
  <c r="R39" i="26"/>
  <c r="U28" i="26"/>
  <c r="D35" i="26"/>
  <c r="I31" i="26"/>
  <c r="J36" i="26"/>
  <c r="P27" i="26"/>
  <c r="N32" i="26"/>
  <c r="I30" i="26"/>
  <c r="P43" i="26"/>
  <c r="D42" i="26"/>
  <c r="V46" i="26"/>
  <c r="T37" i="26"/>
  <c r="Q29" i="26"/>
  <c r="R35" i="26"/>
  <c r="Q35" i="26"/>
  <c r="G36" i="26"/>
  <c r="N33" i="26"/>
  <c r="G28" i="26"/>
  <c r="J42" i="26"/>
  <c r="N30" i="26"/>
  <c r="O28" i="26"/>
  <c r="D41" i="26"/>
  <c r="I32" i="26"/>
  <c r="W28" i="26"/>
  <c r="R26" i="26"/>
  <c r="S35" i="26"/>
  <c r="G32" i="26"/>
  <c r="N38" i="26"/>
  <c r="G34" i="26"/>
  <c r="R41" i="26"/>
  <c r="P33" i="26"/>
  <c r="W35" i="26"/>
  <c r="J29" i="26"/>
  <c r="V26" i="26"/>
  <c r="R33" i="26"/>
  <c r="H28" i="26"/>
  <c r="V35" i="26"/>
  <c r="F27" i="26"/>
  <c r="I28" i="26"/>
  <c r="T43" i="26"/>
  <c r="D29" i="26"/>
  <c r="F26" i="26"/>
  <c r="T26" i="26"/>
  <c r="H30" i="26"/>
  <c r="T33" i="26"/>
  <c r="H29" i="26"/>
  <c r="N34" i="26"/>
  <c r="V29" i="26"/>
  <c r="C2436" i="27"/>
  <c r="C2428" i="27"/>
  <c r="C2429" i="27"/>
  <c r="C2438" i="27"/>
  <c r="F441" i="27"/>
  <c r="C411" i="27"/>
  <c r="C423" i="27"/>
  <c r="C427" i="27"/>
  <c r="C431" i="27"/>
  <c r="C416" i="27"/>
  <c r="F2335" i="27"/>
  <c r="C2309" i="27"/>
  <c r="C2305" i="27"/>
  <c r="C2324" i="27"/>
  <c r="F738" i="27"/>
  <c r="C711" i="27"/>
  <c r="C725" i="27"/>
  <c r="C709" i="27"/>
  <c r="C719" i="27"/>
  <c r="C727" i="27"/>
  <c r="C715" i="27"/>
  <c r="F382" i="27"/>
  <c r="C359" i="27"/>
  <c r="C363" i="27"/>
  <c r="C371" i="27"/>
  <c r="C355" i="27"/>
  <c r="C370" i="27"/>
  <c r="C369" i="27"/>
  <c r="C372" i="27"/>
  <c r="C356" i="27"/>
  <c r="C364" i="27"/>
  <c r="C353" i="27"/>
  <c r="F1033" i="27"/>
  <c r="C1023" i="27"/>
  <c r="C1010" i="27"/>
  <c r="C1014" i="27"/>
  <c r="C1016" i="27"/>
  <c r="C1003" i="27"/>
  <c r="C1009" i="27"/>
  <c r="C1017" i="27"/>
  <c r="C3493" i="27"/>
  <c r="C3507" i="27"/>
  <c r="C3506" i="27"/>
  <c r="C3504" i="27"/>
  <c r="C3489" i="27"/>
  <c r="F3519" i="27"/>
  <c r="F677" i="27"/>
  <c r="C663" i="27"/>
  <c r="C651" i="27"/>
  <c r="C665" i="27"/>
  <c r="C650" i="27"/>
  <c r="C662" i="27"/>
  <c r="C658" i="27"/>
  <c r="C653" i="27"/>
  <c r="C660" i="27"/>
  <c r="C661" i="27"/>
  <c r="C659" i="27"/>
  <c r="C654" i="27"/>
  <c r="C667" i="27"/>
  <c r="C647" i="27"/>
  <c r="C2555" i="27"/>
  <c r="C2562" i="27"/>
  <c r="F184" i="26"/>
  <c r="G184" i="26" s="1"/>
  <c r="C155" i="26"/>
  <c r="C156" i="26"/>
  <c r="C169" i="26"/>
  <c r="C163" i="26"/>
  <c r="C164" i="26"/>
  <c r="C172" i="26"/>
  <c r="C153" i="26"/>
  <c r="C158" i="26"/>
  <c r="C165" i="26"/>
  <c r="C170" i="26"/>
  <c r="C159" i="26"/>
  <c r="P41" i="27"/>
  <c r="O29" i="27"/>
  <c r="C830" i="27"/>
  <c r="Q31" i="26"/>
  <c r="F2453" i="27"/>
  <c r="C167" i="26"/>
  <c r="C26" i="26"/>
  <c r="C3508" i="27"/>
  <c r="M33" i="27"/>
  <c r="M40" i="27"/>
  <c r="F856" i="27"/>
  <c r="C829" i="27"/>
  <c r="C837" i="27"/>
  <c r="C840" i="27"/>
  <c r="C826" i="27"/>
  <c r="C845" i="27"/>
  <c r="C833" i="27"/>
  <c r="C2620" i="27"/>
  <c r="C2617" i="27"/>
  <c r="C2619" i="27"/>
  <c r="C2609" i="27"/>
  <c r="C2607" i="27"/>
  <c r="F618" i="27"/>
  <c r="C593" i="27"/>
  <c r="F2394" i="27"/>
  <c r="C2377" i="27"/>
  <c r="C2382" i="27"/>
  <c r="C2379" i="27"/>
  <c r="C2367" i="27"/>
  <c r="C2383" i="27"/>
  <c r="C2378" i="27"/>
  <c r="F1507" i="27"/>
  <c r="C1494" i="27"/>
  <c r="C1497" i="27"/>
  <c r="C1483" i="27"/>
  <c r="F2868" i="27"/>
  <c r="C2843" i="27"/>
  <c r="C2853" i="27"/>
  <c r="C2856" i="27"/>
  <c r="F205" i="27"/>
  <c r="C187" i="27"/>
  <c r="C176" i="27"/>
  <c r="C182" i="27"/>
  <c r="C192" i="27"/>
  <c r="F3106" i="27"/>
  <c r="C3091" i="27"/>
  <c r="C3083" i="27"/>
  <c r="C3093" i="27"/>
  <c r="C3092" i="27"/>
  <c r="F3224" i="27"/>
  <c r="C3212" i="27"/>
  <c r="C3210" i="27"/>
  <c r="C3197" i="27"/>
  <c r="C3207" i="27"/>
  <c r="C3205" i="27"/>
  <c r="C3214" i="27"/>
  <c r="F559" i="27"/>
  <c r="C529" i="27"/>
  <c r="C532" i="27"/>
  <c r="C542" i="27"/>
  <c r="C548" i="27"/>
  <c r="C535" i="27"/>
  <c r="C545" i="27"/>
  <c r="C536" i="27"/>
  <c r="C541" i="27"/>
  <c r="C540" i="27"/>
  <c r="C530" i="27"/>
  <c r="F915" i="27"/>
  <c r="C898" i="27"/>
  <c r="C901" i="27"/>
  <c r="C886" i="27"/>
  <c r="C889" i="27"/>
  <c r="C890" i="27"/>
  <c r="C891" i="27"/>
  <c r="F3637" i="27"/>
  <c r="C3624" i="27"/>
  <c r="C3614" i="27"/>
  <c r="C3623" i="27"/>
  <c r="C3610" i="27"/>
  <c r="C3626" i="27"/>
  <c r="C3618" i="27"/>
  <c r="C3621" i="27"/>
  <c r="C3612" i="27"/>
  <c r="D46" i="26"/>
  <c r="C546" i="27"/>
  <c r="C2016" i="27"/>
  <c r="C1892" i="27"/>
  <c r="C1897" i="27"/>
  <c r="F1151" i="27"/>
  <c r="C1134" i="27"/>
  <c r="C1140" i="27"/>
  <c r="C1136" i="27"/>
  <c r="F1861" i="27"/>
  <c r="C1831" i="27"/>
  <c r="F1566" i="27"/>
  <c r="C1555" i="27"/>
  <c r="C1550" i="27"/>
  <c r="C1547" i="27"/>
  <c r="C1539" i="27"/>
  <c r="C1537" i="27"/>
  <c r="C245" i="27"/>
  <c r="C1183" i="27"/>
  <c r="F3283" i="27"/>
  <c r="C3260" i="27"/>
  <c r="F2927" i="27"/>
  <c r="C2916" i="27"/>
  <c r="C2913" i="27"/>
  <c r="F105" i="26"/>
  <c r="AO400" i="26"/>
  <c r="M24" i="27"/>
  <c r="M32" i="27"/>
  <c r="L33" i="27"/>
  <c r="L40" i="27"/>
  <c r="O28" i="27"/>
  <c r="M43" i="27"/>
  <c r="M27" i="27"/>
  <c r="L36" i="27"/>
  <c r="E43" i="27"/>
  <c r="F34" i="27"/>
  <c r="E35" i="27"/>
  <c r="T31" i="27"/>
  <c r="I25" i="27"/>
  <c r="S40" i="27"/>
  <c r="E36" i="27"/>
  <c r="E42" i="27"/>
  <c r="S35" i="27"/>
  <c r="M37" i="27"/>
  <c r="R44" i="27"/>
  <c r="L27" i="27"/>
  <c r="H42" i="27"/>
  <c r="M35" i="27"/>
  <c r="L44" i="27"/>
  <c r="M30" i="27"/>
  <c r="E44" i="27"/>
  <c r="M38" i="27"/>
  <c r="L35" i="27"/>
  <c r="M39" i="27"/>
  <c r="M29" i="27"/>
  <c r="M25" i="27"/>
  <c r="L25" i="27"/>
  <c r="L30" i="27"/>
  <c r="M26" i="27"/>
  <c r="L42" i="27"/>
  <c r="T28" i="27"/>
  <c r="L39" i="27"/>
  <c r="I36" i="27"/>
  <c r="L41" i="27"/>
  <c r="S37" i="27"/>
  <c r="J34" i="27"/>
  <c r="U25" i="27"/>
  <c r="C37" i="27"/>
  <c r="E33" i="27"/>
  <c r="F36" i="27"/>
  <c r="E26" i="27"/>
  <c r="P27" i="27"/>
  <c r="V33" i="27"/>
  <c r="F37" i="27"/>
  <c r="S24" i="27"/>
  <c r="E37" i="27"/>
  <c r="S43" i="27"/>
  <c r="C44" i="27"/>
  <c r="L32" i="27"/>
  <c r="M44" i="27"/>
  <c r="E31" i="27"/>
  <c r="Q39" i="27"/>
  <c r="R28" i="27"/>
  <c r="E25" i="27"/>
  <c r="E32" i="27"/>
  <c r="Q34" i="27"/>
  <c r="E40" i="27"/>
  <c r="H39" i="27"/>
  <c r="E39" i="27"/>
  <c r="V34" i="27"/>
  <c r="R37" i="27"/>
  <c r="L31" i="27"/>
  <c r="AO388" i="26"/>
  <c r="CZ388" i="26"/>
  <c r="CZ372" i="26"/>
  <c r="AO389" i="26"/>
  <c r="CZ389" i="26"/>
  <c r="DA391" i="26"/>
  <c r="AP391" i="26"/>
  <c r="DA390" i="26"/>
  <c r="AP390" i="26"/>
  <c r="CZ392" i="26"/>
  <c r="AO392" i="26"/>
  <c r="M28" i="27"/>
  <c r="M34" i="27"/>
  <c r="AP389" i="26"/>
  <c r="DA389" i="26"/>
  <c r="CZ391" i="26"/>
  <c r="AO391" i="26"/>
  <c r="CZ390" i="26"/>
  <c r="AO390" i="26"/>
  <c r="DA397" i="26"/>
  <c r="AP397" i="26"/>
  <c r="AO404" i="26"/>
  <c r="DA392" i="26"/>
  <c r="AP392" i="26"/>
  <c r="AO397" i="26"/>
  <c r="CZ397" i="26"/>
  <c r="DA388" i="26"/>
  <c r="AP388" i="26"/>
  <c r="AP361" i="26"/>
  <c r="DA361" i="26"/>
  <c r="DA365" i="26"/>
  <c r="AP365" i="26"/>
  <c r="AP380" i="26"/>
  <c r="DA380" i="26"/>
  <c r="DA395" i="26"/>
  <c r="DA359" i="26"/>
  <c r="AP359" i="26"/>
  <c r="AP363" i="26"/>
  <c r="DA363" i="26"/>
  <c r="AO349" i="26"/>
  <c r="CZ349" i="26"/>
  <c r="AP385" i="26"/>
  <c r="DA385" i="26"/>
  <c r="DA384" i="26"/>
  <c r="CZ361" i="26"/>
  <c r="AO361" i="26"/>
  <c r="AO378" i="26"/>
  <c r="CZ378" i="26"/>
  <c r="CZ377" i="26"/>
  <c r="AO377" i="26"/>
  <c r="DA399" i="26"/>
  <c r="AP399" i="26"/>
  <c r="AP398" i="26"/>
  <c r="DA398" i="26"/>
  <c r="AP360" i="26"/>
  <c r="DA360" i="26"/>
  <c r="AO403" i="26"/>
  <c r="AP362" i="26"/>
  <c r="DA362" i="26"/>
  <c r="AP387" i="26"/>
  <c r="DA387" i="26"/>
  <c r="DA367" i="26"/>
  <c r="AP367" i="26"/>
  <c r="AO344" i="26"/>
  <c r="CZ344" i="26"/>
  <c r="AO343" i="26"/>
  <c r="AO354" i="26"/>
  <c r="CZ354" i="26"/>
  <c r="DA349" i="26"/>
  <c r="AP349" i="26"/>
  <c r="AO348" i="26"/>
  <c r="CZ348" i="26"/>
  <c r="AO360" i="26"/>
  <c r="CZ360" i="26"/>
  <c r="AO358" i="26"/>
  <c r="CZ358" i="26"/>
  <c r="AO357" i="26"/>
  <c r="CZ357" i="26"/>
  <c r="AP376" i="26"/>
  <c r="DA376" i="26"/>
  <c r="DA375" i="26"/>
  <c r="AP375" i="26"/>
  <c r="AP371" i="26"/>
  <c r="DA371" i="26"/>
  <c r="AP358" i="26"/>
  <c r="DA358" i="26"/>
  <c r="DA357" i="26"/>
  <c r="AP357" i="26"/>
  <c r="AP379" i="26"/>
  <c r="DA379" i="26"/>
  <c r="AO368" i="26"/>
  <c r="CZ368" i="26"/>
  <c r="AP366" i="26"/>
  <c r="DA366" i="26"/>
  <c r="CZ359" i="26"/>
  <c r="AO359" i="26"/>
  <c r="AO363" i="26"/>
  <c r="CZ363" i="26"/>
  <c r="AO364" i="26"/>
  <c r="CZ364" i="26"/>
  <c r="AP384" i="26"/>
  <c r="AO356" i="26"/>
  <c r="CZ356" i="26"/>
  <c r="AO355" i="26"/>
  <c r="CZ355" i="26"/>
  <c r="CZ351" i="26"/>
  <c r="AO351" i="26"/>
  <c r="AP374" i="26"/>
  <c r="DA374" i="26"/>
  <c r="K36" i="27"/>
  <c r="N31" i="27"/>
  <c r="L43" i="27"/>
  <c r="S41" i="27"/>
  <c r="K44" i="27"/>
  <c r="O42" i="27"/>
  <c r="L26" i="27"/>
  <c r="I42" i="27"/>
  <c r="K31" i="27"/>
  <c r="C29" i="27"/>
  <c r="U44" i="27"/>
  <c r="N27" i="27"/>
  <c r="D26" i="27"/>
  <c r="K33" i="27"/>
  <c r="O27" i="27"/>
  <c r="E28" i="27"/>
  <c r="L29" i="27"/>
  <c r="R36" i="27"/>
  <c r="L24" i="27"/>
  <c r="D40" i="27"/>
  <c r="S27" i="27"/>
  <c r="K41" i="27"/>
  <c r="I29" i="27"/>
  <c r="T39" i="27"/>
  <c r="K25" i="27"/>
  <c r="D30" i="27"/>
  <c r="U28" i="27"/>
  <c r="D36" i="27"/>
  <c r="L37" i="27"/>
  <c r="AO362" i="26"/>
  <c r="CZ362" i="26"/>
  <c r="AP370" i="26"/>
  <c r="DA370" i="26"/>
  <c r="AO380" i="26"/>
  <c r="CZ380" i="26"/>
  <c r="AP350" i="26"/>
  <c r="DA350" i="26"/>
  <c r="AP396" i="26"/>
  <c r="DA396" i="26"/>
  <c r="CZ369" i="26"/>
  <c r="AO369" i="26"/>
  <c r="CZ385" i="26"/>
  <c r="AO385" i="26"/>
  <c r="AP378" i="26"/>
  <c r="DA378" i="26"/>
  <c r="DA377" i="26"/>
  <c r="AP377" i="26"/>
  <c r="AO386" i="26"/>
  <c r="CZ386" i="26"/>
  <c r="CZ399" i="26"/>
  <c r="AO399" i="26"/>
  <c r="AO398" i="26"/>
  <c r="CZ398" i="26"/>
  <c r="AO381" i="26"/>
  <c r="CZ381" i="26"/>
  <c r="AO350" i="26"/>
  <c r="CZ350" i="26"/>
  <c r="AO396" i="26"/>
  <c r="CZ396" i="26"/>
  <c r="AP347" i="26"/>
  <c r="DA347" i="26"/>
  <c r="AP346" i="26"/>
  <c r="DA346" i="26"/>
  <c r="AO395" i="26"/>
  <c r="AO373" i="26"/>
  <c r="CZ373" i="26"/>
  <c r="AP353" i="26"/>
  <c r="DA353" i="26"/>
  <c r="AP352" i="26"/>
  <c r="DA352" i="26"/>
  <c r="AO370" i="26"/>
  <c r="CZ370" i="26"/>
  <c r="AO347" i="26"/>
  <c r="CZ347" i="26"/>
  <c r="AO346" i="26"/>
  <c r="CZ346" i="26"/>
  <c r="DA373" i="26"/>
  <c r="AP373" i="26"/>
  <c r="AO387" i="26"/>
  <c r="CZ387" i="26"/>
  <c r="AO384" i="26"/>
  <c r="AO376" i="26"/>
  <c r="CZ376" i="26"/>
  <c r="CZ375" i="26"/>
  <c r="AO375" i="26"/>
  <c r="CZ367" i="26"/>
  <c r="AO367" i="26"/>
  <c r="AP344" i="26"/>
  <c r="DA344" i="26"/>
  <c r="AO371" i="26"/>
  <c r="CZ371" i="26"/>
  <c r="AO379" i="26"/>
  <c r="CZ379" i="26"/>
  <c r="CZ353" i="26"/>
  <c r="AO353" i="26"/>
  <c r="CZ352" i="26"/>
  <c r="AO352" i="26"/>
  <c r="AP368" i="26"/>
  <c r="DA368" i="26"/>
  <c r="AO366" i="26"/>
  <c r="CZ366" i="26"/>
  <c r="AP369" i="26"/>
  <c r="DA369" i="26"/>
  <c r="AP354" i="26"/>
  <c r="DA354" i="26"/>
  <c r="AP364" i="26"/>
  <c r="DA364" i="26"/>
  <c r="DA372" i="26"/>
  <c r="AP356" i="26"/>
  <c r="DA356" i="26"/>
  <c r="AP355" i="26"/>
  <c r="DA355" i="26"/>
  <c r="AO365" i="26"/>
  <c r="CZ365" i="26"/>
  <c r="AP343" i="26"/>
  <c r="AP348" i="26"/>
  <c r="DA348" i="26"/>
  <c r="DA351" i="26"/>
  <c r="AP351" i="26"/>
  <c r="AP386" i="26"/>
  <c r="DA386" i="26"/>
  <c r="AO374" i="26"/>
  <c r="CZ374" i="26"/>
  <c r="L28" i="27"/>
  <c r="K42" i="27"/>
  <c r="DA381" i="26"/>
  <c r="AP381" i="26"/>
  <c r="M36" i="27" l="1"/>
  <c r="L34" i="27"/>
  <c r="K30" i="27"/>
  <c r="E24" i="27"/>
  <c r="K43" i="27"/>
  <c r="E27" i="27"/>
  <c r="H40" i="27"/>
  <c r="K34" i="27"/>
  <c r="K32" i="27"/>
  <c r="K38" i="27"/>
  <c r="E34" i="27"/>
  <c r="K29" i="27"/>
  <c r="K26" i="27"/>
  <c r="Q37" i="27"/>
  <c r="O24" i="27"/>
  <c r="Q24" i="27"/>
  <c r="I40" i="27"/>
  <c r="C39" i="27"/>
  <c r="U36" i="27"/>
  <c r="I44" i="27"/>
  <c r="T29" i="27"/>
  <c r="F42" i="27"/>
  <c r="F28" i="27"/>
  <c r="R43" i="27"/>
  <c r="J30" i="27"/>
  <c r="V37" i="27"/>
  <c r="N30" i="27"/>
  <c r="H41" i="27"/>
  <c r="N39" i="27"/>
  <c r="I31" i="27"/>
  <c r="F30" i="27"/>
  <c r="N33" i="27"/>
  <c r="N24" i="27"/>
  <c r="W35" i="27"/>
  <c r="Q27" i="27"/>
  <c r="G32" i="27"/>
  <c r="O40" i="27"/>
  <c r="D37" i="27"/>
  <c r="I27" i="27"/>
  <c r="S39" i="27"/>
  <c r="R38" i="27"/>
  <c r="D29" i="27"/>
  <c r="I28" i="27"/>
  <c r="J31" i="27"/>
  <c r="C31" i="27"/>
  <c r="G31" i="27"/>
  <c r="G38" i="27"/>
  <c r="P44" i="27"/>
  <c r="N29" i="27"/>
  <c r="W29" i="27"/>
  <c r="U39" i="27"/>
  <c r="V28" i="27"/>
  <c r="C43" i="27"/>
  <c r="U26" i="27"/>
  <c r="T36" i="27"/>
  <c r="C35" i="27"/>
  <c r="V27" i="27"/>
  <c r="C26" i="27"/>
  <c r="G40" i="27"/>
  <c r="T37" i="27"/>
  <c r="O31" i="27"/>
  <c r="W27" i="27"/>
  <c r="P30" i="27"/>
  <c r="N34" i="27"/>
  <c r="U31" i="27"/>
  <c r="V43" i="27"/>
  <c r="Q32" i="27"/>
  <c r="T40" i="27"/>
  <c r="W31" i="27"/>
  <c r="W28" i="27"/>
  <c r="W32" i="27"/>
  <c r="I39" i="27"/>
  <c r="T38" i="27"/>
  <c r="O38" i="27"/>
  <c r="W39" i="27"/>
  <c r="J26" i="27"/>
  <c r="V29" i="27"/>
  <c r="F31" i="27"/>
  <c r="F25" i="27"/>
  <c r="H44" i="27"/>
  <c r="G29" i="27"/>
  <c r="O34" i="27"/>
  <c r="V39" i="27"/>
  <c r="H37" i="27"/>
  <c r="C27" i="27"/>
  <c r="C41" i="27"/>
  <c r="N26" i="27"/>
  <c r="D42" i="27"/>
  <c r="R40" i="27"/>
  <c r="N25" i="27"/>
  <c r="W42" i="27"/>
  <c r="H30" i="27"/>
  <c r="H38" i="27"/>
  <c r="N43" i="27"/>
  <c r="Q44" i="27"/>
  <c r="I26" i="27"/>
  <c r="P35" i="27"/>
  <c r="W24" i="27"/>
  <c r="O33" i="27"/>
  <c r="Q31" i="27"/>
  <c r="Q36" i="27"/>
  <c r="V41" i="27"/>
  <c r="R30" i="27"/>
  <c r="S38" i="27"/>
  <c r="G27" i="27"/>
  <c r="G33" i="27"/>
  <c r="I32" i="27"/>
  <c r="P43" i="27"/>
  <c r="Q42" i="27"/>
  <c r="D43" i="27"/>
  <c r="D24" i="27"/>
  <c r="N32" i="27"/>
  <c r="O39" i="27"/>
  <c r="Q40" i="27"/>
  <c r="W40" i="27"/>
  <c r="P24" i="27"/>
  <c r="Q30" i="27"/>
  <c r="N41" i="27"/>
  <c r="G37" i="27"/>
  <c r="J24" i="27"/>
  <c r="G35" i="27"/>
  <c r="U29" i="27"/>
  <c r="V35" i="27"/>
  <c r="F44" i="27"/>
  <c r="J44" i="27"/>
  <c r="J35" i="27"/>
  <c r="D34" i="27"/>
  <c r="H36" i="27"/>
  <c r="S36" i="27"/>
  <c r="J38" i="27"/>
  <c r="U38" i="27"/>
  <c r="V36" i="27"/>
  <c r="W37" i="27"/>
  <c r="D41" i="27"/>
  <c r="F39" i="27"/>
  <c r="R42" i="27"/>
  <c r="T44" i="27"/>
  <c r="I41" i="27"/>
  <c r="O35" i="27"/>
  <c r="Q28" i="27"/>
  <c r="N42" i="27"/>
  <c r="J39" i="27"/>
  <c r="V42" i="27"/>
  <c r="T27" i="27"/>
  <c r="S31" i="27"/>
  <c r="Q26" i="27"/>
  <c r="F33" i="27"/>
  <c r="W34" i="27"/>
  <c r="O32" i="27"/>
  <c r="O37" i="27"/>
  <c r="S33" i="27"/>
  <c r="C30" i="27"/>
  <c r="U41" i="27"/>
  <c r="N40" i="27"/>
  <c r="N44" i="27"/>
  <c r="O26" i="27"/>
  <c r="S25" i="27"/>
  <c r="V32" i="27"/>
  <c r="H25" i="27"/>
  <c r="G25" i="27"/>
  <c r="G34" i="27"/>
  <c r="U27" i="27"/>
  <c r="J28" i="27"/>
  <c r="D25" i="27"/>
  <c r="G41" i="27"/>
  <c r="T33" i="27"/>
  <c r="U32" i="27"/>
  <c r="D39" i="27"/>
  <c r="N36" i="27"/>
  <c r="F41" i="27"/>
  <c r="O30" i="27"/>
  <c r="W25" i="27"/>
  <c r="J43" i="27"/>
  <c r="F40" i="27"/>
  <c r="H24" i="27"/>
  <c r="Q38" i="27"/>
  <c r="P39" i="27"/>
  <c r="F24" i="27"/>
  <c r="J2249" i="27" s="1" a="1"/>
  <c r="F27" i="27"/>
  <c r="W36" i="27"/>
  <c r="T43" i="27"/>
  <c r="J32" i="27"/>
  <c r="D27" i="27"/>
  <c r="I35" i="27"/>
  <c r="R41" i="27"/>
  <c r="V38" i="27"/>
  <c r="S26" i="27"/>
  <c r="I38" i="27"/>
  <c r="T34" i="27"/>
  <c r="T42" i="27"/>
  <c r="G39" i="27"/>
  <c r="T30" i="27"/>
  <c r="W41" i="27"/>
  <c r="R34" i="27"/>
  <c r="P33" i="27"/>
  <c r="P29" i="27"/>
  <c r="V24" i="27"/>
  <c r="W38" i="27"/>
  <c r="D44" i="27"/>
  <c r="C36" i="27"/>
  <c r="U24" i="27"/>
  <c r="D31" i="27"/>
  <c r="C42" i="27"/>
  <c r="F43" i="27"/>
  <c r="C34" i="27"/>
  <c r="Q25" i="27"/>
  <c r="U37" i="27"/>
  <c r="R24" i="27"/>
  <c r="J36" i="27"/>
  <c r="F32" i="27"/>
  <c r="R25" i="27"/>
  <c r="P36" i="27"/>
  <c r="R32" i="27"/>
  <c r="F35" i="27"/>
  <c r="N28" i="27"/>
  <c r="I37" i="27"/>
  <c r="P28" i="27"/>
  <c r="N37" i="27"/>
  <c r="V25" i="27"/>
  <c r="R27" i="27"/>
  <c r="R31" i="27"/>
  <c r="C25" i="27"/>
  <c r="K3492" i="27" s="1" a="1"/>
  <c r="D35" i="27"/>
  <c r="U40" i="27"/>
  <c r="G36" i="27"/>
  <c r="P42" i="27"/>
  <c r="T26" i="27"/>
  <c r="N38" i="27"/>
  <c r="D38" i="27"/>
  <c r="O36" i="27"/>
  <c r="W44" i="27"/>
  <c r="V26" i="27"/>
  <c r="P26" i="27"/>
  <c r="U43" i="27"/>
  <c r="P31" i="27"/>
  <c r="O44" i="27"/>
  <c r="W43" i="27"/>
  <c r="G30" i="27"/>
  <c r="W30" i="27"/>
  <c r="G44" i="27"/>
  <c r="J40" i="27"/>
  <c r="Q35" i="27"/>
  <c r="P37" i="27"/>
  <c r="U42" i="27"/>
  <c r="G42" i="27"/>
  <c r="D32" i="27"/>
  <c r="H29" i="27"/>
  <c r="H35" i="27"/>
  <c r="W33" i="27"/>
  <c r="U34" i="27"/>
  <c r="D28" i="27"/>
  <c r="I34" i="27"/>
  <c r="H32" i="27"/>
  <c r="G43" i="27"/>
  <c r="J29" i="27"/>
  <c r="S44" i="27"/>
  <c r="U30" i="27"/>
  <c r="V31" i="27"/>
  <c r="C24" i="27"/>
  <c r="C40" i="27"/>
  <c r="J37" i="27"/>
  <c r="R29" i="27"/>
  <c r="H27" i="27"/>
  <c r="N35" i="27"/>
  <c r="J27" i="27"/>
  <c r="S29" i="27"/>
  <c r="F26" i="27"/>
  <c r="I43" i="27"/>
  <c r="I24" i="27"/>
  <c r="V30" i="27"/>
  <c r="Q41" i="27"/>
  <c r="I30" i="27"/>
  <c r="T41" i="27"/>
  <c r="P32" i="27"/>
  <c r="G28" i="27"/>
  <c r="F29" i="27"/>
  <c r="T24" i="27"/>
  <c r="O41" i="27"/>
  <c r="P38" i="27"/>
  <c r="Q43" i="27"/>
  <c r="H31" i="27"/>
  <c r="T35" i="27"/>
  <c r="J25" i="27"/>
  <c r="O25" i="27"/>
  <c r="T25" i="27"/>
  <c r="P25" i="27"/>
  <c r="O43" i="27"/>
  <c r="S30" i="27"/>
  <c r="C38" i="27"/>
  <c r="J42" i="27"/>
  <c r="L220" i="26" a="1"/>
  <c r="L220" i="26" s="1"/>
  <c r="M220" i="26" a="1"/>
  <c r="M221" i="26" s="1"/>
  <c r="F38" i="27"/>
  <c r="R35" i="27"/>
  <c r="R39" i="27"/>
  <c r="I220" i="26" a="1"/>
  <c r="I222" i="26" s="1"/>
  <c r="L230" i="26" a="1"/>
  <c r="L230" i="26" s="1"/>
  <c r="I33" i="27"/>
  <c r="T32" i="27"/>
  <c r="U33" i="27"/>
  <c r="S34" i="27"/>
  <c r="R33" i="27"/>
  <c r="J33" i="27"/>
  <c r="H34" i="27"/>
  <c r="C33" i="27"/>
  <c r="S32" i="27"/>
  <c r="U35" i="27"/>
  <c r="Q33" i="27"/>
  <c r="H43" i="27"/>
  <c r="H28" i="27"/>
  <c r="S28" i="27"/>
  <c r="G26" i="27"/>
  <c r="I119" i="27" s="1" a="1"/>
  <c r="C32" i="27"/>
  <c r="V44" i="27"/>
  <c r="C28" i="27"/>
  <c r="R26" i="27"/>
  <c r="H26" i="27"/>
  <c r="D33" i="27"/>
  <c r="W26" i="27"/>
  <c r="P34" i="27"/>
  <c r="Q29" i="27"/>
  <c r="H33" i="27"/>
  <c r="G24" i="27"/>
  <c r="V40" i="27"/>
  <c r="P40" i="27"/>
  <c r="J41" i="27"/>
  <c r="S42" i="27"/>
  <c r="L591" i="27" a="1"/>
  <c r="L591" i="27" s="1"/>
  <c r="U220" i="26" a="1"/>
  <c r="U221" i="26" s="1"/>
  <c r="J230" i="26" a="1"/>
  <c r="V220" i="26" a="1"/>
  <c r="V226" i="26" s="1"/>
  <c r="C248" i="26" s="1"/>
  <c r="K230" i="26" a="1"/>
  <c r="K234" i="26" s="1"/>
  <c r="T220" i="26" a="1"/>
  <c r="T222" i="26" s="1"/>
  <c r="K220" i="26" a="1"/>
  <c r="K221" i="26" s="1"/>
  <c r="I230" i="26" a="1"/>
  <c r="P78" i="26" a="1"/>
  <c r="P84" i="26" s="1"/>
  <c r="S220" i="26" a="1"/>
  <c r="S224" i="26" s="1"/>
  <c r="J220" i="26" a="1"/>
  <c r="J222" i="26" s="1"/>
  <c r="H220" i="26" a="1"/>
  <c r="H221" i="26" s="1"/>
  <c r="H230" i="26" a="1"/>
  <c r="H233" i="26" s="1"/>
  <c r="J168" i="26" a="1"/>
  <c r="I168" i="26" a="1"/>
  <c r="H168" i="26" a="1"/>
  <c r="R157" i="26" a="1"/>
  <c r="H157" i="26" a="1"/>
  <c r="G157" i="26" a="1"/>
  <c r="K168" i="26" a="1"/>
  <c r="S157" i="26" a="1"/>
  <c r="L157" i="26" a="1"/>
  <c r="K157" i="26" a="1"/>
  <c r="G168" i="26" a="1"/>
  <c r="P157" i="26" a="1"/>
  <c r="I157" i="26" a="1"/>
  <c r="Q157" i="26" a="1"/>
  <c r="J157" i="26" a="1"/>
  <c r="L1954" i="27" a="1"/>
  <c r="L1955" i="27" s="1"/>
  <c r="AP403" i="26"/>
  <c r="L1124" i="27" a="1"/>
  <c r="L1124" i="27" s="1"/>
  <c r="U226" i="26"/>
  <c r="AQ403" i="26"/>
  <c r="AQ404" i="26"/>
  <c r="AP404" i="26"/>
  <c r="K3197" i="27" a="1"/>
  <c r="K1303" i="27" a="1"/>
  <c r="L2546" i="27" l="1" a="1"/>
  <c r="L2546" i="27" s="1"/>
  <c r="K591" i="27" a="1"/>
  <c r="K593" i="27" s="1"/>
  <c r="J1065" i="27" a="1"/>
  <c r="K2308" i="27" a="1"/>
  <c r="L3256" i="27" a="1"/>
  <c r="L3257" i="27" s="1"/>
  <c r="K3433" i="27" a="1"/>
  <c r="K650" i="27" a="1"/>
  <c r="J3551" i="27" a="1"/>
  <c r="J3551" i="27" s="1"/>
  <c r="I223" i="26"/>
  <c r="K119" i="27" a="1"/>
  <c r="K1539" i="27" a="1"/>
  <c r="K1541" i="27" s="1"/>
  <c r="L3492" i="27" a="1"/>
  <c r="L3493" i="27" s="1"/>
  <c r="L3018" i="27" a="1"/>
  <c r="L414" i="27" a="1"/>
  <c r="L414" i="27" s="1"/>
  <c r="L1421" i="27" a="1"/>
  <c r="L1422" i="27" s="1"/>
  <c r="J1716" i="27" a="1"/>
  <c r="J1718" i="27" s="1"/>
  <c r="K1183" i="27" a="1"/>
  <c r="K1183" i="27" s="1"/>
  <c r="L532" i="27" a="1"/>
  <c r="L533" i="27" s="1"/>
  <c r="L2605" i="27" a="1"/>
  <c r="L2605" i="27" s="1"/>
  <c r="L2782" i="27" a="1"/>
  <c r="L1183" i="27" a="1"/>
  <c r="L1183" i="27" s="1"/>
  <c r="J2308" i="27" a="1"/>
  <c r="J2310" i="27" s="1"/>
  <c r="K3610" i="27" a="1"/>
  <c r="K1124" i="27" a="1"/>
  <c r="K1124" i="27" s="1"/>
  <c r="K1480" i="27" a="1"/>
  <c r="K2605" i="27" a="1"/>
  <c r="K2605" i="27" s="1"/>
  <c r="K2734" i="27" a="1"/>
  <c r="K2959" i="27" a="1"/>
  <c r="K2961" i="27" s="1"/>
  <c r="K2546" i="27" a="1"/>
  <c r="K711" i="27" a="1"/>
  <c r="K713" i="27" s="1"/>
  <c r="L3433" i="27" a="1"/>
  <c r="L3433" i="27" s="1"/>
  <c r="L2013" i="27" a="1"/>
  <c r="L296" i="27" a="1"/>
  <c r="L297" i="27" s="1"/>
  <c r="H232" i="26"/>
  <c r="K3374" i="27" a="1"/>
  <c r="K1421" i="27" a="1"/>
  <c r="K1422" i="27" s="1"/>
  <c r="K473" i="27" a="1"/>
  <c r="K60" i="27" a="1"/>
  <c r="K62" i="27" s="1"/>
  <c r="K1834" i="27" a="1"/>
  <c r="K1835" i="27" s="1"/>
  <c r="I711" i="27" a="1"/>
  <c r="I714" i="27" s="1"/>
  <c r="K2013" i="27" a="1"/>
  <c r="K3079" i="27" a="1"/>
  <c r="K3081" i="27" s="1"/>
  <c r="K1657" i="27" a="1"/>
  <c r="K1895" i="27" a="1"/>
  <c r="K248" i="27" a="1"/>
  <c r="L3079" i="27" a="1"/>
  <c r="L3080" i="27" s="1"/>
  <c r="L2841" i="27" a="1"/>
  <c r="L1895" i="27" a="1"/>
  <c r="L3138" i="27" a="1"/>
  <c r="L2487" i="27" a="1"/>
  <c r="L2487" i="27" s="1"/>
  <c r="L770" i="27" a="1"/>
  <c r="L473" i="27" a="1"/>
  <c r="L474" i="27" s="1"/>
  <c r="L1598" i="27" a="1"/>
  <c r="J1421" i="27" a="1"/>
  <c r="L2190" i="27" a="1"/>
  <c r="K947" i="27" a="1"/>
  <c r="J2013" i="27" a="1"/>
  <c r="K2249" i="27" a="1"/>
  <c r="K296" i="27" a="1"/>
  <c r="K3256" i="27" a="1"/>
  <c r="K3257" i="27" s="1"/>
  <c r="L592" i="27"/>
  <c r="K3018" i="27" a="1"/>
  <c r="K3019" i="27" s="1"/>
  <c r="K2841" i="27" a="1"/>
  <c r="K2842" i="27" s="1"/>
  <c r="K829" i="27" a="1"/>
  <c r="K830" i="27" s="1"/>
  <c r="K2426" i="27" a="1"/>
  <c r="K2782" i="27" a="1"/>
  <c r="K2782" i="27" s="1"/>
  <c r="M220" i="26"/>
  <c r="C250" i="26" s="1"/>
  <c r="L2131" i="27" a="1"/>
  <c r="L2132" i="27" s="1"/>
  <c r="K230" i="26"/>
  <c r="L947" i="27" a="1"/>
  <c r="L948" i="27" s="1"/>
  <c r="K231" i="26"/>
  <c r="L119" i="27" a="1"/>
  <c r="L119" i="27" s="1"/>
  <c r="L2367" i="27" a="1"/>
  <c r="L237" i="27" a="1"/>
  <c r="L238" i="27" s="1"/>
  <c r="I2546" i="27" a="1"/>
  <c r="J591" i="27" a="1"/>
  <c r="J592" i="27" s="1"/>
  <c r="J178" i="27" a="1"/>
  <c r="J1834" i="27" a="1"/>
  <c r="J3079" i="27" a="1"/>
  <c r="J3197" i="27" a="1"/>
  <c r="J650" i="27" a="1"/>
  <c r="J1124" i="27" a="1"/>
  <c r="J3315" i="27" a="1"/>
  <c r="J3317" i="27" s="1"/>
  <c r="J2426" i="27" a="1"/>
  <c r="J2429" i="27" s="1"/>
  <c r="I1421" i="27" a="1"/>
  <c r="I1425" i="27" s="1"/>
  <c r="J1539" i="27" a="1"/>
  <c r="J1539" i="27" s="1"/>
  <c r="J2841" i="27" a="1"/>
  <c r="I237" i="27" a="1"/>
  <c r="I238" i="27" s="1"/>
  <c r="I1183" i="27" a="1"/>
  <c r="J2131" i="27" a="1"/>
  <c r="J2134" i="27" s="1"/>
  <c r="K543" i="27" a="1"/>
  <c r="K1906" i="27" a="1"/>
  <c r="K1910" i="27" s="1"/>
  <c r="K1017" i="27" a="1"/>
  <c r="K1019" i="27" s="1"/>
  <c r="I2072" i="27" a="1"/>
  <c r="I2074" i="27" s="1"/>
  <c r="K425" i="27" a="1"/>
  <c r="J3433" i="27" a="1"/>
  <c r="J3433" i="27" s="1"/>
  <c r="J1775" i="27" a="1"/>
  <c r="J1775" i="27" s="1"/>
  <c r="J1006" i="27" a="1"/>
  <c r="K3267" i="27" a="1"/>
  <c r="J1598" i="27" a="1"/>
  <c r="J1601" i="27" s="1"/>
  <c r="J770" i="27" a="1"/>
  <c r="J772" i="27" s="1"/>
  <c r="K2970" i="27" a="1"/>
  <c r="J414" i="27" a="1"/>
  <c r="J415" i="27" s="1"/>
  <c r="J1242" i="27" a="1"/>
  <c r="J1242" i="27" s="1"/>
  <c r="J2900" i="27" a="1"/>
  <c r="J1303" i="27" a="1"/>
  <c r="J1305" i="27" s="1"/>
  <c r="J231" i="26"/>
  <c r="J232" i="26"/>
  <c r="I3374" i="27" a="1"/>
  <c r="K2319" i="27" a="1"/>
  <c r="K2323" i="27" s="1"/>
  <c r="J2190" i="27" a="1"/>
  <c r="J2192" i="27" s="1"/>
  <c r="J532" i="27" a="1"/>
  <c r="J533" i="27" s="1"/>
  <c r="J947" i="27" a="1"/>
  <c r="K1362" i="27" a="1"/>
  <c r="J3610" i="27" a="1"/>
  <c r="J3611" i="27" s="1"/>
  <c r="K1550" i="27" a="1"/>
  <c r="J2367" i="27" a="1"/>
  <c r="J2368" i="27" s="1"/>
  <c r="K220" i="26"/>
  <c r="K2900" i="27" a="1"/>
  <c r="J2782" i="27" a="1"/>
  <c r="J2785" i="27" s="1"/>
  <c r="J829" i="27" a="1"/>
  <c r="J831" i="27" s="1"/>
  <c r="J2072" i="27" a="1"/>
  <c r="J2073" i="27" s="1"/>
  <c r="I2013" i="27" a="1"/>
  <c r="I2017" i="27" s="1"/>
  <c r="J3018" i="27" a="1"/>
  <c r="J888" i="27" a="1"/>
  <c r="J2546" i="27" a="1"/>
  <c r="K178" i="27" a="1"/>
  <c r="K178" i="27" s="1"/>
  <c r="L2664" i="27" a="1"/>
  <c r="L1006" i="27" a="1"/>
  <c r="L829" i="27" a="1"/>
  <c r="L711" i="27" a="1"/>
  <c r="L2072" i="27" a="1"/>
  <c r="L1480" i="27" a="1"/>
  <c r="L1481" i="27" s="1"/>
  <c r="L1657" i="27" a="1"/>
  <c r="L1657" i="27" s="1"/>
  <c r="L178" i="27" a="1"/>
  <c r="L179" i="27" s="1"/>
  <c r="L3610" i="27" a="1"/>
  <c r="L2723" i="27" a="1"/>
  <c r="K1242" i="27" a="1"/>
  <c r="K1242" i="27" s="1"/>
  <c r="I829" i="27" a="1"/>
  <c r="I831" i="27" s="1"/>
  <c r="K355" i="27" a="1"/>
  <c r="K355" i="27" s="1"/>
  <c r="K2131" i="27" a="1"/>
  <c r="K1775" i="27" a="1"/>
  <c r="K1776" i="27" s="1"/>
  <c r="I1539" i="27" a="1"/>
  <c r="I1541" i="27" s="1"/>
  <c r="I473" i="27" a="1"/>
  <c r="I2426" i="27" a="1"/>
  <c r="I2426" i="27" s="1"/>
  <c r="I225" i="26"/>
  <c r="I1480" i="27" a="1"/>
  <c r="J1362" i="27" a="1"/>
  <c r="J1365" i="27" s="1"/>
  <c r="K1716" i="27" a="1"/>
  <c r="K1716" i="27" s="1"/>
  <c r="K414" i="27" a="1"/>
  <c r="K415" i="27" s="1"/>
  <c r="J711" i="27" a="1"/>
  <c r="J712" i="27" s="1"/>
  <c r="J1183" i="27" a="1"/>
  <c r="K888" i="27" a="1"/>
  <c r="K890" i="27" s="1"/>
  <c r="J3374" i="27" a="1"/>
  <c r="J3256" i="27" a="1"/>
  <c r="J3256" i="27" s="1"/>
  <c r="J296" i="27" a="1"/>
  <c r="J296" i="27" s="1"/>
  <c r="K770" i="27" a="1"/>
  <c r="L650" i="27" a="1"/>
  <c r="L1242" i="27" a="1"/>
  <c r="L2308" i="27" a="1"/>
  <c r="L3197" i="27" a="1"/>
  <c r="L888" i="27" a="1"/>
  <c r="K2664" i="27" a="1"/>
  <c r="K3551" i="27" a="1"/>
  <c r="J1954" i="27" a="1"/>
  <c r="J2605" i="27" a="1"/>
  <c r="J3138" i="27" a="1"/>
  <c r="J3141" i="27" s="1"/>
  <c r="I650" i="27" a="1"/>
  <c r="J355" i="27" a="1"/>
  <c r="K2072" i="27" a="1"/>
  <c r="K2072" i="27" s="1"/>
  <c r="K3315" i="27" a="1"/>
  <c r="J2723" i="27" a="1"/>
  <c r="J2724" i="27" s="1"/>
  <c r="J1895" i="27" a="1"/>
  <c r="J119" i="27" a="1"/>
  <c r="J119" i="27" s="1"/>
  <c r="K2367" i="27" a="1"/>
  <c r="J2487" i="27" a="1"/>
  <c r="K2190" i="27" a="1"/>
  <c r="K2192" i="27" s="1"/>
  <c r="J60" i="27" a="1"/>
  <c r="J62" i="27" s="1"/>
  <c r="I221" i="26"/>
  <c r="K237" i="27" a="1"/>
  <c r="K237" i="27" s="1"/>
  <c r="K2024" i="27" a="1"/>
  <c r="K2024" i="27" s="1"/>
  <c r="K3138" i="27" a="1"/>
  <c r="K532" i="27" a="1"/>
  <c r="J473" i="27" a="1"/>
  <c r="J473" i="27" s="1"/>
  <c r="K1006" i="27" a="1"/>
  <c r="J1657" i="27" a="1"/>
  <c r="J1659" i="27" s="1"/>
  <c r="J2959" i="27" a="1"/>
  <c r="J2959" i="27" s="1"/>
  <c r="J237" i="27" a="1"/>
  <c r="J238" i="27" s="1"/>
  <c r="J1480" i="27" a="1"/>
  <c r="I2959" i="27" a="1"/>
  <c r="I2961" i="27" s="1"/>
  <c r="K1954" i="27" a="1"/>
  <c r="K2487" i="27" a="1"/>
  <c r="K2488" i="27" s="1"/>
  <c r="K2723" i="27" a="1"/>
  <c r="J3492" i="27" a="1"/>
  <c r="K1598" i="27" a="1"/>
  <c r="K1598" i="27" s="1"/>
  <c r="K1065" i="27" a="1"/>
  <c r="J2664" i="27" a="1"/>
  <c r="L1716" i="27" a="1"/>
  <c r="L1717" i="27" s="1"/>
  <c r="L60" i="27" a="1"/>
  <c r="L61" i="27" s="1"/>
  <c r="L2426" i="27" a="1"/>
  <c r="L1539" i="27" a="1"/>
  <c r="L1065" i="27" a="1"/>
  <c r="L1065" i="27" s="1"/>
  <c r="L2900" i="27" a="1"/>
  <c r="L2901" i="27" s="1"/>
  <c r="L2959" i="27" a="1"/>
  <c r="L3315" i="27" a="1"/>
  <c r="L355" i="27" a="1"/>
  <c r="L1834" i="27" a="1"/>
  <c r="L1835" i="27" s="1"/>
  <c r="L1362" i="27" a="1"/>
  <c r="L1303" i="27" a="1"/>
  <c r="L2249" i="27" a="1"/>
  <c r="L2249" i="27" s="1"/>
  <c r="L1775" i="27" a="1"/>
  <c r="L1775" i="27" s="1"/>
  <c r="L3374" i="27" a="1"/>
  <c r="L3551" i="27" a="1"/>
  <c r="S226" i="26"/>
  <c r="S229" i="26"/>
  <c r="S228" i="26"/>
  <c r="S222" i="26"/>
  <c r="S223" i="26"/>
  <c r="L232" i="26"/>
  <c r="J236" i="26"/>
  <c r="S225" i="26"/>
  <c r="H237" i="26"/>
  <c r="I2308" i="27" a="1"/>
  <c r="I2312" i="27" s="1"/>
  <c r="I3492" i="27" a="1"/>
  <c r="K602" i="27" a="1"/>
  <c r="I2367" i="27" a="1"/>
  <c r="I3433" i="27" a="1"/>
  <c r="I3436" i="27" s="1"/>
  <c r="K3090" i="27" a="1"/>
  <c r="K3090" i="27" s="1"/>
  <c r="K3385" i="27" a="1"/>
  <c r="K3389" i="27" s="1"/>
  <c r="I2605" i="27" a="1"/>
  <c r="I2609" i="27" s="1"/>
  <c r="I770" i="27" a="1"/>
  <c r="I770" i="27" s="1"/>
  <c r="J230" i="26"/>
  <c r="J235" i="26"/>
  <c r="I414" i="27" a="1"/>
  <c r="I417" i="27" s="1"/>
  <c r="I2190" i="27" a="1"/>
  <c r="I2249" i="27" a="1"/>
  <c r="I2251" i="27" s="1"/>
  <c r="I60" i="27" a="1"/>
  <c r="I60" i="27" s="1"/>
  <c r="I2131" i="27" a="1"/>
  <c r="I2131" i="27" s="1"/>
  <c r="K1135" i="27" a="1"/>
  <c r="K1139" i="27" s="1"/>
  <c r="K3326" i="27" a="1"/>
  <c r="K2852" i="27" a="1"/>
  <c r="K223" i="26"/>
  <c r="G253" i="26" s="1"/>
  <c r="K71" i="27" a="1"/>
  <c r="K74" i="27" s="1"/>
  <c r="I2900" i="27" a="1"/>
  <c r="K2378" i="27" a="1"/>
  <c r="K2378" i="27" s="1"/>
  <c r="K1668" i="27" a="1"/>
  <c r="K1669" i="27" s="1"/>
  <c r="K781" i="27" a="1"/>
  <c r="K784" i="27" s="1"/>
  <c r="I1242" i="27" a="1"/>
  <c r="I1006" i="27" a="1"/>
  <c r="I1007" i="27" s="1"/>
  <c r="I2841" i="27" a="1"/>
  <c r="I2842" i="27" s="1"/>
  <c r="K130" i="27" a="1"/>
  <c r="K1609" i="27" a="1"/>
  <c r="H235" i="26"/>
  <c r="K1373" i="27" a="1"/>
  <c r="K1375" i="27" s="1"/>
  <c r="S2249" i="27" a="1"/>
  <c r="I296" i="27" a="1"/>
  <c r="I300" i="27" s="1"/>
  <c r="I3018" i="27" a="1"/>
  <c r="K2201" i="27" a="1"/>
  <c r="K2204" i="27" s="1"/>
  <c r="K1253" i="27" a="1"/>
  <c r="K1194" i="27" a="1"/>
  <c r="I2664" i="27" a="1"/>
  <c r="I2666" i="27" s="1"/>
  <c r="K1965" i="27" a="1"/>
  <c r="J233" i="26"/>
  <c r="S221" i="26"/>
  <c r="S220" i="26"/>
  <c r="K1076" i="27" a="1"/>
  <c r="I3079" i="27" a="1"/>
  <c r="I3080" i="27" s="1"/>
  <c r="I3256" i="27" a="1"/>
  <c r="K2260" i="27" a="1"/>
  <c r="K2911" i="27" a="1"/>
  <c r="K2914" i="27" s="1"/>
  <c r="K2793" i="27" a="1"/>
  <c r="I355" i="27" a="1"/>
  <c r="I1834" i="27" a="1"/>
  <c r="K1432" i="27" a="1"/>
  <c r="K1433" i="27" s="1"/>
  <c r="I591" i="27" a="1"/>
  <c r="I594" i="27" s="1"/>
  <c r="K958" i="27" a="1"/>
  <c r="I220" i="26"/>
  <c r="I224" i="26"/>
  <c r="K222" i="26"/>
  <c r="K2616" i="27" a="1"/>
  <c r="I1598" i="27" a="1"/>
  <c r="I1598" i="27" s="1"/>
  <c r="I3197" i="27" a="1"/>
  <c r="I3200" i="27" s="1"/>
  <c r="I3610" i="27" a="1"/>
  <c r="I3611" i="27" s="1"/>
  <c r="I1124" i="27" a="1"/>
  <c r="J224" i="26"/>
  <c r="I3138" i="27" a="1"/>
  <c r="K2437" i="27" a="1"/>
  <c r="K2440" i="27" s="1"/>
  <c r="I3315" i="27" a="1"/>
  <c r="K3503" i="27" a="1"/>
  <c r="K661" i="27" a="1"/>
  <c r="I947" i="27" a="1"/>
  <c r="L234" i="26"/>
  <c r="L231" i="26"/>
  <c r="K3562" i="27" a="1"/>
  <c r="K3563" i="27" s="1"/>
  <c r="I1954" i="27" a="1"/>
  <c r="L233" i="26"/>
  <c r="H238" i="26"/>
  <c r="I1303" i="27" a="1"/>
  <c r="K1786" i="27" a="1"/>
  <c r="K1790" i="27" s="1"/>
  <c r="I1775" i="27" a="1"/>
  <c r="I1779" i="27" s="1"/>
  <c r="K2142" i="27" a="1"/>
  <c r="K2145" i="27" s="1"/>
  <c r="I1895" i="27" a="1"/>
  <c r="K840" i="27" a="1"/>
  <c r="K841" i="27" s="1"/>
  <c r="K484" i="27" a="1"/>
  <c r="K3149" i="27" a="1"/>
  <c r="J234" i="26"/>
  <c r="S227" i="26"/>
  <c r="S230" i="26"/>
  <c r="K2557" i="27" a="1"/>
  <c r="K2560" i="27" s="1"/>
  <c r="K2498" i="27" a="1"/>
  <c r="I178" i="27" a="1"/>
  <c r="K3444" i="27" a="1"/>
  <c r="K899" i="27" a="1"/>
  <c r="I2723" i="27" a="1"/>
  <c r="K2675" i="27" a="1"/>
  <c r="K2675" i="27" s="1"/>
  <c r="I1657" i="27" a="1"/>
  <c r="I1659" i="27" s="1"/>
  <c r="I2487" i="27" a="1"/>
  <c r="K3208" i="27" a="1"/>
  <c r="K307" i="27" a="1"/>
  <c r="I1716" i="27" a="1"/>
  <c r="I1720" i="27" s="1"/>
  <c r="I888" i="27" a="1"/>
  <c r="I3551" i="27" a="1"/>
  <c r="I3554" i="27" s="1"/>
  <c r="K1727" i="27" a="1"/>
  <c r="K2083" i="27" a="1"/>
  <c r="K2083" i="27" s="1"/>
  <c r="I1362" i="27" a="1"/>
  <c r="K1314" i="27" a="1"/>
  <c r="K722" i="27" a="1"/>
  <c r="K722" i="27" s="1"/>
  <c r="K1845" i="27" a="1"/>
  <c r="K1849" i="27" s="1"/>
  <c r="K3621" i="27" a="1"/>
  <c r="I532" i="27" a="1"/>
  <c r="K366" i="27" a="1"/>
  <c r="K368" i="27" s="1"/>
  <c r="K1491" i="27" a="1"/>
  <c r="K189" i="27" a="1"/>
  <c r="K191" i="27" s="1"/>
  <c r="K3029" i="27" a="1"/>
  <c r="K3030" i="27" s="1"/>
  <c r="I1065" i="27" a="1"/>
  <c r="I2782" i="27" a="1"/>
  <c r="I2784" i="27" s="1"/>
  <c r="H414" i="27" a="1"/>
  <c r="G1480" i="27" a="1"/>
  <c r="H223" i="26"/>
  <c r="T224" i="26"/>
  <c r="K1540" i="27"/>
  <c r="I1906" i="27" a="1"/>
  <c r="I1909" i="27" s="1"/>
  <c r="V223" i="26"/>
  <c r="G251" i="26" s="1"/>
  <c r="H3090" i="27" a="1"/>
  <c r="H3091" i="27" s="1"/>
  <c r="R650" i="27" a="1"/>
  <c r="R651" i="27" s="1"/>
  <c r="R3138" i="27" a="1"/>
  <c r="R3140" i="27" s="1"/>
  <c r="V224" i="26"/>
  <c r="G252" i="26" s="1"/>
  <c r="T227" i="26"/>
  <c r="S1834" i="27" a="1"/>
  <c r="R3256" i="27" a="1"/>
  <c r="J1017" i="27" a="1"/>
  <c r="L60" i="27"/>
  <c r="T221" i="26"/>
  <c r="H2083" i="27" a="1"/>
  <c r="Q2013" i="27" a="1"/>
  <c r="Q2015" i="27" s="1"/>
  <c r="H60" i="27" a="1"/>
  <c r="H3562" i="27" a="1"/>
  <c r="Q2487" i="27" a="1"/>
  <c r="H2142" i="27" a="1"/>
  <c r="G1598" i="27" a="1"/>
  <c r="G1602" i="27" s="1"/>
  <c r="L1125" i="27"/>
  <c r="G1242" i="27" a="1"/>
  <c r="G602" i="27" a="1"/>
  <c r="G602" i="27" s="1"/>
  <c r="L1184" i="27"/>
  <c r="L222" i="26"/>
  <c r="I958" i="27" a="1"/>
  <c r="I963" i="27" s="1"/>
  <c r="J602" i="27" a="1"/>
  <c r="J605" i="27" s="1"/>
  <c r="I3316" i="27"/>
  <c r="J3029" i="27" a="1"/>
  <c r="J3032" i="27" s="1"/>
  <c r="K232" i="26"/>
  <c r="Q2900" i="27" a="1"/>
  <c r="H1539" i="27" a="1"/>
  <c r="H1542" i="27" s="1"/>
  <c r="Q1954" i="27" a="1"/>
  <c r="Q1960" i="27" s="1"/>
  <c r="G2959" i="27" a="1"/>
  <c r="G2964" i="27" s="1"/>
  <c r="R1303" i="27" a="1"/>
  <c r="R1305" i="27" s="1"/>
  <c r="G1775" i="27" a="1"/>
  <c r="G1779" i="27" s="1"/>
  <c r="R1539" i="27" a="1"/>
  <c r="Q60" i="27" a="1"/>
  <c r="Q62" i="27" s="1"/>
  <c r="Q3197" i="27" a="1"/>
  <c r="Q3197" i="27" s="1"/>
  <c r="I307" i="27" a="1"/>
  <c r="I307" i="27" s="1"/>
  <c r="P2249" i="27" a="1"/>
  <c r="K3566" i="27"/>
  <c r="L221" i="26"/>
  <c r="R2249" i="27" a="1"/>
  <c r="R2249" i="27" s="1"/>
  <c r="R532" i="27" a="1"/>
  <c r="V225" i="26"/>
  <c r="V221" i="26"/>
  <c r="G2190" i="27" a="1"/>
  <c r="G2191" i="27" s="1"/>
  <c r="P532" i="27" a="1"/>
  <c r="P541" i="27" s="1"/>
  <c r="S532" i="27" a="1"/>
  <c r="S539" i="27" s="1"/>
  <c r="C556" i="27" s="1"/>
  <c r="I3267" i="27" a="1"/>
  <c r="P2605" i="27" a="1"/>
  <c r="P2607" i="27" s="1"/>
  <c r="Q3018" i="27" a="1"/>
  <c r="Q3026" i="27" s="1"/>
  <c r="T226" i="26"/>
  <c r="T220" i="26"/>
  <c r="T225" i="26"/>
  <c r="G3197" i="27" a="1"/>
  <c r="I1066" i="27"/>
  <c r="G661" i="27" a="1"/>
  <c r="G669" i="27" s="1"/>
  <c r="R1421" i="27" a="1"/>
  <c r="R1422" i="27" s="1"/>
  <c r="R2426" i="27" a="1"/>
  <c r="H1845" i="27" a="1"/>
  <c r="H1850" i="27" s="1"/>
  <c r="H1657" i="27" a="1"/>
  <c r="P1716" i="27" a="1"/>
  <c r="P1722" i="27" s="1"/>
  <c r="P2072" i="27" a="1"/>
  <c r="P2079" i="27" s="1"/>
  <c r="H711" i="27" a="1"/>
  <c r="T229" i="26"/>
  <c r="T228" i="26"/>
  <c r="G2319" i="27" a="1"/>
  <c r="G2320" i="27" s="1"/>
  <c r="P3551" i="27" a="1"/>
  <c r="P3554" i="27" s="1"/>
  <c r="G2367" i="27" a="1"/>
  <c r="R829" i="27" a="1"/>
  <c r="R833" i="27" s="1"/>
  <c r="V220" i="26"/>
  <c r="V222" i="26"/>
  <c r="L1716" i="27"/>
  <c r="H1668" i="27" a="1"/>
  <c r="S1775" i="27" a="1"/>
  <c r="H178" i="27" a="1"/>
  <c r="H181" i="27" s="1"/>
  <c r="G840" i="27" a="1"/>
  <c r="R3315" i="27" a="1"/>
  <c r="R3322" i="27" s="1"/>
  <c r="Q3433" i="27" a="1"/>
  <c r="H296" i="27" a="1"/>
  <c r="H300" i="27" s="1"/>
  <c r="H2959" i="27" a="1"/>
  <c r="H2960" i="27" s="1"/>
  <c r="Q1539" i="27" a="1"/>
  <c r="Q1541" i="27" s="1"/>
  <c r="Q3079" i="27" a="1"/>
  <c r="P1954" i="27" a="1"/>
  <c r="P1961" i="27" s="1"/>
  <c r="G1895" i="27" a="1"/>
  <c r="G1901" i="27" s="1"/>
  <c r="J2793" i="27" a="1"/>
  <c r="J2798" i="27" s="1"/>
  <c r="V227" i="26"/>
  <c r="C249" i="26" s="1"/>
  <c r="Q650" i="27" a="1"/>
  <c r="Q655" i="27" s="1"/>
  <c r="P178" i="27" a="1"/>
  <c r="P185" i="27" s="1"/>
  <c r="P2959" i="27" a="1"/>
  <c r="P2959" i="27" s="1"/>
  <c r="Q1065" i="27" a="1"/>
  <c r="H2487" i="27" a="1"/>
  <c r="H2488" i="27" s="1"/>
  <c r="Q3315" i="27" a="1"/>
  <c r="Q3315" i="27" s="1"/>
  <c r="K1185" i="27"/>
  <c r="G414" i="27" a="1"/>
  <c r="T223" i="26"/>
  <c r="L1834" i="27"/>
  <c r="L178" i="27"/>
  <c r="Q119" i="27" a="1"/>
  <c r="H3503" i="27" a="1"/>
  <c r="S2546" i="27" a="1"/>
  <c r="S2546" i="27" s="1"/>
  <c r="S3197" i="27" a="1"/>
  <c r="S3201" i="27" s="1"/>
  <c r="G3224" i="27" s="1"/>
  <c r="P3433" i="27" a="1"/>
  <c r="P3440" i="27" s="1"/>
  <c r="Q1183" i="27" a="1"/>
  <c r="H3197" i="27" a="1"/>
  <c r="H3199" i="27" s="1"/>
  <c r="R3551" i="27" a="1"/>
  <c r="R3552" i="27" s="1"/>
  <c r="J248" i="27" a="1"/>
  <c r="H1609" i="27" a="1"/>
  <c r="I899" i="27" a="1"/>
  <c r="I899" i="27" s="1"/>
  <c r="G355" i="27" a="1"/>
  <c r="G361" i="27" s="1"/>
  <c r="H3149" i="27" a="1"/>
  <c r="S1065" i="27" a="1"/>
  <c r="J2260" i="27" a="1"/>
  <c r="H2900" i="27" a="1"/>
  <c r="H2901" i="27" s="1"/>
  <c r="I3326" i="27" a="1"/>
  <c r="I3332" i="27" s="1"/>
  <c r="P2426" i="27" a="1"/>
  <c r="G1491" i="27" a="1"/>
  <c r="G1495" i="27" s="1"/>
  <c r="S770" i="27" a="1"/>
  <c r="G1539" i="27" a="1"/>
  <c r="P3197" i="27" a="1"/>
  <c r="P119" i="27" a="1"/>
  <c r="P121" i="27" s="1"/>
  <c r="S2723" i="27" a="1"/>
  <c r="S2728" i="27" s="1"/>
  <c r="H3267" i="27" a="1"/>
  <c r="H3273" i="27" s="1"/>
  <c r="S2664" i="27" a="1"/>
  <c r="G3018" i="27" a="1"/>
  <c r="Q2131" i="27" a="1"/>
  <c r="I840" i="27" a="1"/>
  <c r="I843" i="27" s="1"/>
  <c r="H2911" i="27" a="1"/>
  <c r="G237" i="27" a="1"/>
  <c r="G242" i="27" s="1"/>
  <c r="J3385" i="27" a="1"/>
  <c r="P237" i="27" a="1"/>
  <c r="H2605" i="27" a="1"/>
  <c r="H2605" i="27" s="1"/>
  <c r="J1194" i="27" a="1"/>
  <c r="J1196" i="27" s="1"/>
  <c r="G3138" i="27" a="1"/>
  <c r="G3140" i="27" s="1"/>
  <c r="S3018" i="27" a="1"/>
  <c r="H602" i="27" a="1"/>
  <c r="G2378" i="27" a="1"/>
  <c r="G2382" i="27" s="1"/>
  <c r="H1432" i="27" a="1"/>
  <c r="H1435" i="27" s="1"/>
  <c r="S1124" i="27" a="1"/>
  <c r="G2083" i="27" a="1"/>
  <c r="I1550" i="27" a="1"/>
  <c r="G829" i="27" a="1"/>
  <c r="G834" i="27" s="1"/>
  <c r="Q1362" i="27" a="1"/>
  <c r="R3079" i="27" a="1"/>
  <c r="G2852" i="27" a="1"/>
  <c r="P1421" i="27" a="1"/>
  <c r="P1428" i="27" s="1"/>
  <c r="J1906" i="27" a="1"/>
  <c r="H899" i="27" a="1"/>
  <c r="S3138" i="27" a="1"/>
  <c r="S237" i="27" a="1"/>
  <c r="S2426" i="27" a="1"/>
  <c r="S2426" i="27" s="1"/>
  <c r="J3326" i="27" a="1"/>
  <c r="R3374" i="27" a="1"/>
  <c r="R3382" i="27" s="1"/>
  <c r="S178" i="27" a="1"/>
  <c r="G2664" i="27" a="1"/>
  <c r="P1124" i="27" a="1"/>
  <c r="H3610" i="27" a="1"/>
  <c r="G1303" i="27" a="1"/>
  <c r="G2072" i="27" a="1"/>
  <c r="G296" i="27" a="1"/>
  <c r="Q3374" i="27" a="1"/>
  <c r="H661" i="27" a="1"/>
  <c r="Q2249" i="27" a="1"/>
  <c r="H1727" i="27" a="1"/>
  <c r="G2201" i="27" a="1"/>
  <c r="G2206" i="27" s="1"/>
  <c r="I1432" i="27" a="1"/>
  <c r="H2024" i="27" a="1"/>
  <c r="Q2367" i="27" a="1"/>
  <c r="S3374" i="27" a="1"/>
  <c r="P947" i="27" a="1"/>
  <c r="H3374" i="27" a="1"/>
  <c r="I543" i="27" a="1"/>
  <c r="I1609" i="27" a="1"/>
  <c r="I1610" i="27" s="1"/>
  <c r="Q770" i="27" a="1"/>
  <c r="S3551" i="27" a="1"/>
  <c r="H1362" i="27" a="1"/>
  <c r="J2557" i="27" a="1"/>
  <c r="J2561" i="27" s="1"/>
  <c r="G3149" i="27" a="1"/>
  <c r="G3157" i="27" s="1"/>
  <c r="G3090" i="27" a="1"/>
  <c r="G899" i="27" a="1"/>
  <c r="Q2190" i="27" a="1"/>
  <c r="Q2198" i="27" s="1"/>
  <c r="R414" i="27" a="1"/>
  <c r="S2605" i="27" a="1"/>
  <c r="G189" i="27" a="1"/>
  <c r="R711" i="27" a="1"/>
  <c r="R714" i="27" s="1"/>
  <c r="H1303" i="27" a="1"/>
  <c r="H2249" i="27" a="1"/>
  <c r="S2782" i="27" a="1"/>
  <c r="Q1716" i="27" a="1"/>
  <c r="Q1719" i="27" s="1"/>
  <c r="H3385" i="27" a="1"/>
  <c r="S2900" i="27" a="1"/>
  <c r="R1065" i="27" a="1"/>
  <c r="P2487" i="27" a="1"/>
  <c r="I71" i="27" a="1"/>
  <c r="P1895" i="27" a="1"/>
  <c r="G366" i="27" a="1"/>
  <c r="P473" i="27" a="1"/>
  <c r="P482" i="27" s="1"/>
  <c r="S3492" i="27" a="1"/>
  <c r="S3499" i="27" s="1"/>
  <c r="C3516" i="27" s="1"/>
  <c r="H237" i="27" a="1"/>
  <c r="H3621" i="27" a="1"/>
  <c r="G2024" i="27" a="1"/>
  <c r="Q3551" i="27" a="1"/>
  <c r="Q3556" i="27" s="1"/>
  <c r="G2675" i="27" a="1"/>
  <c r="P3079" i="27" a="1"/>
  <c r="I1491" i="27" a="1"/>
  <c r="H2201" i="27" a="1"/>
  <c r="G543" i="27" a="1"/>
  <c r="G549" i="27" s="1"/>
  <c r="H3138" i="27" a="1"/>
  <c r="P1065" i="27" a="1"/>
  <c r="R1598" i="27" a="1"/>
  <c r="R1605" i="27" s="1"/>
  <c r="P2723" i="27" a="1"/>
  <c r="G2546" i="27" a="1"/>
  <c r="H1598" i="27" a="1"/>
  <c r="H1601" i="27" s="1"/>
  <c r="I1373" i="27" a="1"/>
  <c r="S1598" i="27" a="1"/>
  <c r="H1906" i="27" a="1"/>
  <c r="K1956" i="27"/>
  <c r="H2013" i="27" a="1"/>
  <c r="J2911" i="27" a="1"/>
  <c r="J2914" i="27" s="1"/>
  <c r="K3433" i="27"/>
  <c r="G3326" i="27" a="1"/>
  <c r="G3326" i="27" s="1"/>
  <c r="P2131" i="27" a="1"/>
  <c r="G650" i="27" a="1"/>
  <c r="G653" i="27" s="1"/>
  <c r="R1954" i="27" a="1"/>
  <c r="J543" i="27" a="1"/>
  <c r="H1716" i="27" a="1"/>
  <c r="P3256" i="27" a="1"/>
  <c r="P3265" i="27" s="1"/>
  <c r="Q1124" i="27" a="1"/>
  <c r="Q1131" i="27" s="1"/>
  <c r="J366" i="27" a="1"/>
  <c r="G425" i="27" a="1"/>
  <c r="P3374" i="27" a="1"/>
  <c r="R591" i="27" a="1"/>
  <c r="S119" i="27" a="1"/>
  <c r="H770" i="27" a="1"/>
  <c r="I3029" i="27" a="1"/>
  <c r="I3032" i="27" s="1"/>
  <c r="S3610" i="27" a="1"/>
  <c r="G3503" i="27" a="1"/>
  <c r="G3508" i="27" s="1"/>
  <c r="G1253" i="27" a="1"/>
  <c r="H1550" i="27" a="1"/>
  <c r="P711" i="27" a="1"/>
  <c r="S414" i="27" a="1"/>
  <c r="H1242" i="27" a="1"/>
  <c r="Q2959" i="27" a="1"/>
  <c r="Q2961" i="27" s="1"/>
  <c r="G1314" i="27" a="1"/>
  <c r="Q1006" i="27" a="1"/>
  <c r="R3197" i="27" a="1"/>
  <c r="H3256" i="27" a="1"/>
  <c r="H3261" i="27" s="1"/>
  <c r="Q2782" i="27" a="1"/>
  <c r="Q2785" i="27" s="1"/>
  <c r="G3551" i="27" a="1"/>
  <c r="Q473" i="27" a="1"/>
  <c r="P1242" i="27" a="1"/>
  <c r="P1244" i="27" s="1"/>
  <c r="R237" i="27" a="1"/>
  <c r="J840" i="27" a="1"/>
  <c r="J842" i="27" s="1"/>
  <c r="J2970" i="27" a="1"/>
  <c r="P1539" i="27" a="1"/>
  <c r="P1547" i="27" s="1"/>
  <c r="I2024" i="27" a="1"/>
  <c r="P2664" i="27" a="1"/>
  <c r="G3029" i="27" a="1"/>
  <c r="J899" i="27" a="1"/>
  <c r="P1834" i="27" a="1"/>
  <c r="G1550" i="27" a="1"/>
  <c r="I366" i="27" a="1"/>
  <c r="H1373" i="27" a="1"/>
  <c r="H1378" i="27" s="1"/>
  <c r="J2852" i="27" a="1"/>
  <c r="H1895" i="27" a="1"/>
  <c r="H1491" i="27" a="1"/>
  <c r="H1498" i="27" s="1"/>
  <c r="J722" i="27" a="1"/>
  <c r="J724" i="27" s="1"/>
  <c r="J3267" i="27" a="1"/>
  <c r="S2841" i="27" a="1"/>
  <c r="S2190" i="27" a="1"/>
  <c r="S650" i="27" a="1"/>
  <c r="S651" i="27" s="1"/>
  <c r="S1242" i="27" a="1"/>
  <c r="S1245" i="27" s="1"/>
  <c r="G1268" i="27" s="1"/>
  <c r="G711" i="27" a="1"/>
  <c r="R947" i="27" a="1"/>
  <c r="G2308" i="27" a="1"/>
  <c r="I3090" i="27" a="1"/>
  <c r="G1065" i="27" a="1"/>
  <c r="R2664" i="27" a="1"/>
  <c r="R178" i="27" a="1"/>
  <c r="R179" i="27" s="1"/>
  <c r="Q3610" i="27" a="1"/>
  <c r="H2734" i="27" a="1"/>
  <c r="G119" i="27" a="1"/>
  <c r="I2437" i="27" a="1"/>
  <c r="I2442" i="27" s="1"/>
  <c r="P2308" i="27" a="1"/>
  <c r="P2311" i="27" s="1"/>
  <c r="P1303" i="27" a="1"/>
  <c r="P1310" i="27" s="1"/>
  <c r="H3079" i="27" a="1"/>
  <c r="J1491" i="27" a="1"/>
  <c r="J1491" i="27" s="1"/>
  <c r="R1183" i="27" a="1"/>
  <c r="R1184" i="27" s="1"/>
  <c r="G1135" i="27" a="1"/>
  <c r="J2319" i="27" a="1"/>
  <c r="I1135" i="27" a="1"/>
  <c r="I1139" i="27" s="1"/>
  <c r="H2970" i="27" a="1"/>
  <c r="G3374" i="27" a="1"/>
  <c r="Q2841" i="27" a="1"/>
  <c r="P2841" i="27" a="1"/>
  <c r="P2844" i="27" s="1"/>
  <c r="H1480" i="27" a="1"/>
  <c r="J425" i="27" a="1"/>
  <c r="G2911" i="27" a="1"/>
  <c r="R3018" i="27" a="1"/>
  <c r="H2319" i="27" a="1"/>
  <c r="H2323" i="27" s="1"/>
  <c r="R3433" i="27" a="1"/>
  <c r="J1668" i="27" a="1"/>
  <c r="Q414" i="27" a="1"/>
  <c r="S296" i="27" a="1"/>
  <c r="S303" i="27" s="1"/>
  <c r="C320" i="27" s="1"/>
  <c r="R355" i="27" a="1"/>
  <c r="R360" i="27" s="1"/>
  <c r="R2782" i="27" a="1"/>
  <c r="H2437" i="27" a="1"/>
  <c r="H2444" i="27" s="1"/>
  <c r="R1834" i="27" a="1"/>
  <c r="R1836" i="27" s="1"/>
  <c r="J661" i="27" a="1"/>
  <c r="Q2308" i="27" a="1"/>
  <c r="G2616" i="27" a="1"/>
  <c r="H2841" i="27" a="1"/>
  <c r="P1775" i="27" a="1"/>
  <c r="I2319" i="27" a="1"/>
  <c r="G781" i="27" a="1"/>
  <c r="Q2605" i="27" a="1"/>
  <c r="H1421" i="27" a="1"/>
  <c r="J958" i="27" a="1"/>
  <c r="R2367" i="27" a="1"/>
  <c r="H307" i="27" a="1"/>
  <c r="G307" i="27" a="1"/>
  <c r="P3315" i="27" a="1"/>
  <c r="J484" i="27" a="1"/>
  <c r="H2782" i="27" a="1"/>
  <c r="R2072" i="27" a="1"/>
  <c r="G178" i="27" a="1"/>
  <c r="G248" i="27" a="1"/>
  <c r="H189" i="27" a="1"/>
  <c r="I425" i="27" a="1"/>
  <c r="I429" i="27" s="1"/>
  <c r="I484" i="27" a="1"/>
  <c r="P2546" i="27" a="1"/>
  <c r="I3149" i="27" a="1"/>
  <c r="H1065" i="27" a="1"/>
  <c r="J1727" i="27" a="1"/>
  <c r="J1253" i="27" a="1"/>
  <c r="H355" i="27" a="1"/>
  <c r="J2083" i="27" a="1"/>
  <c r="J2087" i="27" s="1"/>
  <c r="Q1242" i="27" a="1"/>
  <c r="G1124" i="27" a="1"/>
  <c r="G1127" i="27" s="1"/>
  <c r="S1006" i="27" a="1"/>
  <c r="S1013" i="27" s="1"/>
  <c r="C1030" i="27" s="1"/>
  <c r="S1954" i="27" a="1"/>
  <c r="S1421" i="27" a="1"/>
  <c r="G2131" i="27" a="1"/>
  <c r="G591" i="27" a="1"/>
  <c r="R2546" i="27" a="1"/>
  <c r="S2367" i="27" a="1"/>
  <c r="G1432" i="27" a="1"/>
  <c r="H248" i="27" a="1"/>
  <c r="H252" i="27" s="1"/>
  <c r="P2367" i="27" a="1"/>
  <c r="I2852" i="27" a="1"/>
  <c r="I2793" i="27" a="1"/>
  <c r="S3256" i="27" a="1"/>
  <c r="J3090" i="27" a="1"/>
  <c r="G2734" i="27" a="1"/>
  <c r="S3433" i="27" a="1"/>
  <c r="S3436" i="27" s="1"/>
  <c r="G3459" i="27" s="1"/>
  <c r="G1194" i="27" a="1"/>
  <c r="S1480" i="27" a="1"/>
  <c r="P3610" i="27" a="1"/>
  <c r="H532" i="27" a="1"/>
  <c r="I3444" i="27" a="1"/>
  <c r="G1845" i="27" a="1"/>
  <c r="G722" i="27" a="1"/>
  <c r="G3610" i="27" a="1"/>
  <c r="G3610" i="27" s="1"/>
  <c r="J1609" i="27" a="1"/>
  <c r="J1612" i="27" s="1"/>
  <c r="H3444" i="27" a="1"/>
  <c r="I2675" i="27" a="1"/>
  <c r="G2841" i="27" a="1"/>
  <c r="G2847" i="27" s="1"/>
  <c r="Q296" i="27" a="1"/>
  <c r="Q304" i="27" s="1"/>
  <c r="H840" i="27" a="1"/>
  <c r="S829" i="27" a="1"/>
  <c r="I3385" i="27" a="1"/>
  <c r="I3388" i="27" s="1"/>
  <c r="G3492" i="27" a="1"/>
  <c r="G3498" i="27" s="1"/>
  <c r="G770" i="27" a="1"/>
  <c r="G1609" i="27" a="1"/>
  <c r="S591" i="27" a="1"/>
  <c r="S592" i="27" s="1"/>
  <c r="J1076" i="27" a="1"/>
  <c r="J1079" i="27" s="1"/>
  <c r="G532" i="27" a="1"/>
  <c r="P1480" i="27" a="1"/>
  <c r="J2498" i="27" a="1"/>
  <c r="J2500" i="27" s="1"/>
  <c r="R119" i="27" a="1"/>
  <c r="R122" i="27" s="1"/>
  <c r="G2426" i="27" a="1"/>
  <c r="H366" i="27" a="1"/>
  <c r="Q237" i="27" a="1"/>
  <c r="Q243" i="27" s="1"/>
  <c r="J3503" i="27" a="1"/>
  <c r="I1786" i="27" a="1"/>
  <c r="Q591" i="27" a="1"/>
  <c r="J130" i="27" a="1"/>
  <c r="J132" i="27" s="1"/>
  <c r="J1135" i="27" a="1"/>
  <c r="J1138" i="27" s="1"/>
  <c r="I3621" i="27" a="1"/>
  <c r="P829" i="27" a="1"/>
  <c r="P60" i="27" a="1"/>
  <c r="P60" i="27" s="1"/>
  <c r="R2487" i="27" a="1"/>
  <c r="P3018" i="27" a="1"/>
  <c r="S1362" i="27" a="1"/>
  <c r="H2131" i="27" a="1"/>
  <c r="H2134" i="27" s="1"/>
  <c r="J189" i="27" a="1"/>
  <c r="J193" i="27" s="1"/>
  <c r="J71" i="27" a="1"/>
  <c r="S3315" i="27" a="1"/>
  <c r="G2487" i="27" a="1"/>
  <c r="G2493" i="27" s="1"/>
  <c r="G1421" i="27" a="1"/>
  <c r="G1423" i="27" s="1"/>
  <c r="I1314" i="27" a="1"/>
  <c r="S1895" i="27" a="1"/>
  <c r="G3444" i="27" a="1"/>
  <c r="I248" i="27" a="1"/>
  <c r="H3326" i="27" a="1"/>
  <c r="G2605" i="27" a="1"/>
  <c r="G2610" i="27" s="1"/>
  <c r="Q1303" i="27" a="1"/>
  <c r="G2260" i="27" a="1"/>
  <c r="G2266" i="27" s="1"/>
  <c r="H543" i="27" a="1"/>
  <c r="J1965" i="27" a="1"/>
  <c r="J1969" i="27" s="1"/>
  <c r="P2782" i="27" a="1"/>
  <c r="J2378" i="27" a="1"/>
  <c r="J2142" i="27" a="1"/>
  <c r="J2145" i="27" s="1"/>
  <c r="J3621" i="27" a="1"/>
  <c r="I1727" i="27" a="1"/>
  <c r="G1668" i="27" a="1"/>
  <c r="G71" i="27" a="1"/>
  <c r="H3551" i="27" a="1"/>
  <c r="J2616" i="27" a="1"/>
  <c r="P650" i="27" a="1"/>
  <c r="P355" i="27" a="1"/>
  <c r="H1965" i="27" a="1"/>
  <c r="H484" i="27" a="1"/>
  <c r="Q1657" i="27" a="1"/>
  <c r="Q1480" i="27" a="1"/>
  <c r="Q1483" i="27" s="1"/>
  <c r="I2911" i="27" a="1"/>
  <c r="G1716" i="27" a="1"/>
  <c r="G1719" i="27" s="1"/>
  <c r="S2487" i="27" a="1"/>
  <c r="G2498" i="27" a="1"/>
  <c r="G2504" i="27" s="1"/>
  <c r="Q2664" i="27" a="1"/>
  <c r="I1965" i="27" a="1"/>
  <c r="Q2723" i="27" a="1"/>
  <c r="G2013" i="27" a="1"/>
  <c r="R1716" i="27" a="1"/>
  <c r="R1718" i="27" s="1"/>
  <c r="Q532" i="27" a="1"/>
  <c r="G3315" i="27" a="1"/>
  <c r="I2378" i="27" a="1"/>
  <c r="P1657" i="27" a="1"/>
  <c r="P1661" i="27" s="1"/>
  <c r="G1786" i="27" a="1"/>
  <c r="P3492" i="27" a="1"/>
  <c r="H2260" i="27" a="1"/>
  <c r="H1194" i="27" a="1"/>
  <c r="H1196" i="27" s="1"/>
  <c r="I2616" i="27" a="1"/>
  <c r="I2619" i="27" s="1"/>
  <c r="J781" i="27" a="1"/>
  <c r="H1786" i="27" a="1"/>
  <c r="H1076" i="27" a="1"/>
  <c r="H1081" i="27" s="1"/>
  <c r="P888" i="27" a="1"/>
  <c r="P888" i="27" s="1"/>
  <c r="R888" i="27" a="1"/>
  <c r="I1194" i="27" a="1"/>
  <c r="R1657" i="27" a="1"/>
  <c r="R1660" i="27" s="1"/>
  <c r="P1183" i="27" a="1"/>
  <c r="G1965" i="27" a="1"/>
  <c r="R3610" i="27" a="1"/>
  <c r="R3616" i="27" s="1"/>
  <c r="I2557" i="27" a="1"/>
  <c r="S3079" i="27" a="1"/>
  <c r="I130" i="27" a="1"/>
  <c r="H888" i="27" a="1"/>
  <c r="H888" i="27" s="1"/>
  <c r="R770" i="27" a="1"/>
  <c r="R771" i="27" s="1"/>
  <c r="I781" i="27" a="1"/>
  <c r="I784" i="27" s="1"/>
  <c r="G3208" i="27" a="1"/>
  <c r="I2201" i="27" a="1"/>
  <c r="R2959" i="27" a="1"/>
  <c r="I1017" i="27" a="1"/>
  <c r="Q3492" i="27" a="1"/>
  <c r="R2605" i="27" a="1"/>
  <c r="S888" i="27" a="1"/>
  <c r="S888" i="27" s="1"/>
  <c r="J2675" i="27" a="1"/>
  <c r="R1006" i="27" a="1"/>
  <c r="G2970" i="27" a="1"/>
  <c r="J1845" i="27" a="1"/>
  <c r="S1657" i="27" a="1"/>
  <c r="J1786" i="27" a="1"/>
  <c r="J1786" i="27" s="1"/>
  <c r="H3315" i="27" a="1"/>
  <c r="S1183" i="27" a="1"/>
  <c r="S1184" i="27" s="1"/>
  <c r="R1480" i="27" a="1"/>
  <c r="H3492" i="27" a="1"/>
  <c r="H2675" i="27" a="1"/>
  <c r="H2676" i="27" s="1"/>
  <c r="S947" i="27" a="1"/>
  <c r="S951" i="27" s="1"/>
  <c r="G974" i="27" s="1"/>
  <c r="S355" i="27" a="1"/>
  <c r="I3503" i="27" a="1"/>
  <c r="Q1421" i="27" a="1"/>
  <c r="H2426" i="27" a="1"/>
  <c r="H2431" i="27" s="1"/>
  <c r="G1076" i="27" a="1"/>
  <c r="G1373" i="27" a="1"/>
  <c r="H958" i="27" a="1"/>
  <c r="G1906" i="27" a="1"/>
  <c r="H1253" i="27" a="1"/>
  <c r="P591" i="27" a="1"/>
  <c r="P599" i="27" s="1"/>
  <c r="Q1775" i="27" a="1"/>
  <c r="J1373" i="27" a="1"/>
  <c r="I2083" i="27" a="1"/>
  <c r="G2723" i="27" a="1"/>
  <c r="G2723" i="27" s="1"/>
  <c r="H1954" i="27" a="1"/>
  <c r="H130" i="27" a="1"/>
  <c r="H130" i="27" s="1"/>
  <c r="R1124" i="27" a="1"/>
  <c r="G1834" i="27" a="1"/>
  <c r="G1839" i="27" s="1"/>
  <c r="S1539" i="27" a="1"/>
  <c r="S1543" i="27" s="1"/>
  <c r="G1566" i="27" s="1"/>
  <c r="Q178" i="27" a="1"/>
  <c r="Q181" i="27" s="1"/>
  <c r="H119" i="27" a="1"/>
  <c r="Q888" i="27" a="1"/>
  <c r="Q888" i="27" s="1"/>
  <c r="G3267" i="27" a="1"/>
  <c r="G3274" i="27" s="1"/>
  <c r="H2723" i="27" a="1"/>
  <c r="H2723" i="27" s="1"/>
  <c r="Q947" i="27" a="1"/>
  <c r="H226" i="26"/>
  <c r="Q1834" i="27" a="1"/>
  <c r="Q1839" i="27" s="1"/>
  <c r="H2546" i="27" a="1"/>
  <c r="H2546" i="27" s="1"/>
  <c r="I2970" i="27" a="1"/>
  <c r="I661" i="27" a="1"/>
  <c r="I661" i="27" s="1"/>
  <c r="G3621" i="27" a="1"/>
  <c r="G3623" i="27" s="1"/>
  <c r="H2498" i="27" a="1"/>
  <c r="H2505" i="27" s="1"/>
  <c r="H2072" i="27" a="1"/>
  <c r="H2190" i="27" a="1"/>
  <c r="H2192" i="27" s="1"/>
  <c r="H1314" i="27" a="1"/>
  <c r="H1317" i="27" s="1"/>
  <c r="H1017" i="27" a="1"/>
  <c r="H1018" i="27" s="1"/>
  <c r="G473" i="27" a="1"/>
  <c r="G130" i="27" a="1"/>
  <c r="G132" i="27" s="1"/>
  <c r="I3562" i="27" a="1"/>
  <c r="I3562" i="27" s="1"/>
  <c r="J2201" i="27" a="1"/>
  <c r="J2206" i="27" s="1"/>
  <c r="H947" i="27" a="1"/>
  <c r="J307" i="27" a="1"/>
  <c r="H3018" i="27" a="1"/>
  <c r="H3022" i="27" s="1"/>
  <c r="J223" i="26"/>
  <c r="J221" i="26"/>
  <c r="J220" i="26"/>
  <c r="I232" i="26"/>
  <c r="I235" i="26"/>
  <c r="I236" i="26"/>
  <c r="K235" i="26"/>
  <c r="K233" i="26"/>
  <c r="L3018" i="27"/>
  <c r="L3019" i="27"/>
  <c r="H234" i="26"/>
  <c r="H71" i="27" a="1"/>
  <c r="H231" i="26"/>
  <c r="G1017" i="27" a="1"/>
  <c r="G1018" i="27" s="1"/>
  <c r="I2142" i="27" a="1"/>
  <c r="R2308" i="27" a="1"/>
  <c r="R2316" i="27" s="1"/>
  <c r="R296" i="27" a="1"/>
  <c r="R300" i="27" s="1"/>
  <c r="J2437" i="27" a="1"/>
  <c r="J2441" i="27" s="1"/>
  <c r="J2024" i="27" a="1"/>
  <c r="G1183" i="27" a="1"/>
  <c r="G1186" i="27" s="1"/>
  <c r="G2900" i="27" a="1"/>
  <c r="I602" i="27" a="1"/>
  <c r="I608" i="27" s="1"/>
  <c r="S2308" i="27" a="1"/>
  <c r="S2309" i="27" s="1"/>
  <c r="R2013" i="27" a="1"/>
  <c r="R2017" i="27" s="1"/>
  <c r="I722" i="27" a="1"/>
  <c r="R1775" i="27" a="1"/>
  <c r="R1782" i="27" s="1"/>
  <c r="G958" i="27" a="1"/>
  <c r="R1362" i="27" a="1"/>
  <c r="R1366" i="27" s="1"/>
  <c r="S1716" i="27" a="1"/>
  <c r="H2664" i="27" a="1"/>
  <c r="H2668" i="27" s="1"/>
  <c r="S60" i="27" a="1"/>
  <c r="Q829" i="27" a="1"/>
  <c r="Q833" i="27" s="1"/>
  <c r="H781" i="27" a="1"/>
  <c r="I3208" i="27" a="1"/>
  <c r="I3209" i="27" s="1"/>
  <c r="S2013" i="27" a="1"/>
  <c r="P2190" i="27" a="1"/>
  <c r="R2900" i="27" a="1"/>
  <c r="R2905" i="27" s="1"/>
  <c r="S1303" i="27" a="1"/>
  <c r="S1305" i="27" s="1"/>
  <c r="H650" i="27" a="1"/>
  <c r="H2378" i="27" a="1"/>
  <c r="J2734" i="27" a="1"/>
  <c r="H1775" i="27" a="1"/>
  <c r="H1183" i="27" a="1"/>
  <c r="G947" i="27" a="1"/>
  <c r="G949" i="27" s="1"/>
  <c r="H2852" i="27" a="1"/>
  <c r="H1834" i="27" a="1"/>
  <c r="H1836" i="27" s="1"/>
  <c r="R1242" i="27" a="1"/>
  <c r="G3562" i="27" a="1"/>
  <c r="G3433" i="27" a="1"/>
  <c r="Q1598" i="27" a="1"/>
  <c r="Q1603" i="27" s="1"/>
  <c r="Q3256" i="27" a="1"/>
  <c r="P414" i="27" a="1"/>
  <c r="P417" i="27" s="1"/>
  <c r="G1727" i="27" a="1"/>
  <c r="G2782" i="27" a="1"/>
  <c r="G2785" i="27" s="1"/>
  <c r="G3256" i="27" a="1"/>
  <c r="H722" i="27" a="1"/>
  <c r="H722" i="27" s="1"/>
  <c r="P1006" i="27" a="1"/>
  <c r="P1010" i="27" s="1"/>
  <c r="R2131" i="27" a="1"/>
  <c r="R2131" i="27" s="1"/>
  <c r="P3138" i="27" a="1"/>
  <c r="G1657" i="27" a="1"/>
  <c r="G1657" i="27" s="1"/>
  <c r="H473" i="27" a="1"/>
  <c r="H477" i="27" s="1"/>
  <c r="H1124" i="27" a="1"/>
  <c r="G484" i="27" a="1"/>
  <c r="G1006" i="27" a="1"/>
  <c r="G1006" i="27" s="1"/>
  <c r="R2841" i="27" a="1"/>
  <c r="H2557" i="27" a="1"/>
  <c r="H2563" i="27" s="1"/>
  <c r="I189" i="27" a="1"/>
  <c r="I192" i="27" s="1"/>
  <c r="I2260" i="27" a="1"/>
  <c r="I2261" i="27" s="1"/>
  <c r="I2498" i="27" a="1"/>
  <c r="I2498" i="27" s="1"/>
  <c r="L2606" i="27"/>
  <c r="I1845" i="27" a="1"/>
  <c r="G2249" i="27" a="1"/>
  <c r="G2253" i="27" s="1"/>
  <c r="H425" i="27" a="1"/>
  <c r="S2131" i="27" a="1"/>
  <c r="S2133" i="27" s="1"/>
  <c r="G3079" i="27" a="1"/>
  <c r="G1362" i="27" a="1"/>
  <c r="R1895" i="27" a="1"/>
  <c r="R1903" i="27" s="1"/>
  <c r="G2793" i="27" a="1"/>
  <c r="I2734" i="27" a="1"/>
  <c r="R473" i="27" a="1"/>
  <c r="P296" i="27" a="1"/>
  <c r="P2900" i="27" a="1"/>
  <c r="P2900" i="27" s="1"/>
  <c r="J3149" i="27" a="1"/>
  <c r="J3152" i="27" s="1"/>
  <c r="Q2426" i="27" a="1"/>
  <c r="Q2434" i="27" s="1"/>
  <c r="R3492" i="27" a="1"/>
  <c r="G3385" i="27" a="1"/>
  <c r="Q2546" i="27" a="1"/>
  <c r="G888" i="27" a="1"/>
  <c r="G894" i="27" s="1"/>
  <c r="P770" i="27" a="1"/>
  <c r="R2190" i="27" a="1"/>
  <c r="R2192" i="27" s="1"/>
  <c r="H2793" i="27" a="1"/>
  <c r="H2616" i="27" a="1"/>
  <c r="J3444" i="27" a="1"/>
  <c r="J3445" i="27" s="1"/>
  <c r="Q711" i="27" a="1"/>
  <c r="I1668" i="27" a="1"/>
  <c r="S473" i="27" a="1"/>
  <c r="S473" i="27" s="1"/>
  <c r="R2723" i="27" a="1"/>
  <c r="S711" i="27" a="1"/>
  <c r="S713" i="27" s="1"/>
  <c r="H3208" i="27" a="1"/>
  <c r="H3215" i="27" s="1"/>
  <c r="J1432" i="27" a="1"/>
  <c r="J1314" i="27" a="1"/>
  <c r="Q3138" i="27" a="1"/>
  <c r="Q3142" i="27" s="1"/>
  <c r="Q355" i="27" a="1"/>
  <c r="Q358" i="27" s="1"/>
  <c r="H2367" i="27" a="1"/>
  <c r="H2367" i="27" s="1"/>
  <c r="H829" i="27" a="1"/>
  <c r="I1253" i="27" a="1"/>
  <c r="J3562" i="27" a="1"/>
  <c r="J3566" i="27" s="1"/>
  <c r="G2142" i="27" a="1"/>
  <c r="G2146" i="27" s="1"/>
  <c r="P1362" i="27" a="1"/>
  <c r="R60" i="27" a="1"/>
  <c r="R65" i="27" s="1"/>
  <c r="S2072" i="27" a="1"/>
  <c r="S2074" i="27" s="1"/>
  <c r="Q1895" i="27" a="1"/>
  <c r="Q1897" i="27" s="1"/>
  <c r="H3433" i="27" a="1"/>
  <c r="H3435" i="27" s="1"/>
  <c r="G60" i="27" a="1"/>
  <c r="G64" i="27" s="1"/>
  <c r="H2308" i="27" a="1"/>
  <c r="P2013" i="27" a="1"/>
  <c r="P2015" i="27" s="1"/>
  <c r="S2959" i="27" a="1"/>
  <c r="Q2072" i="27" a="1"/>
  <c r="P1598" i="27" a="1"/>
  <c r="G2557" i="27" a="1"/>
  <c r="H3029" i="27" a="1"/>
  <c r="I1076" i="27" a="1"/>
  <c r="H1135" i="27" a="1"/>
  <c r="H1142" i="27" s="1"/>
  <c r="G1954" i="27" a="1"/>
  <c r="G1959" i="27" s="1"/>
  <c r="G2437" i="27" a="1"/>
  <c r="G2442" i="27" s="1"/>
  <c r="J1550" i="27" a="1"/>
  <c r="H591" i="27" a="1"/>
  <c r="J3208" i="27" a="1"/>
  <c r="J3212" i="27" s="1"/>
  <c r="H1006" i="27" a="1"/>
  <c r="H1009" i="27" s="1"/>
  <c r="K546" i="27"/>
  <c r="U220" i="26"/>
  <c r="J3081" i="27"/>
  <c r="P85" i="26"/>
  <c r="P88" i="26"/>
  <c r="P82" i="26"/>
  <c r="P78" i="26"/>
  <c r="P79" i="26"/>
  <c r="P81" i="26"/>
  <c r="P86" i="26"/>
  <c r="P83" i="26"/>
  <c r="P80" i="26"/>
  <c r="P87" i="26"/>
  <c r="L2547" i="27"/>
  <c r="L296" i="27"/>
  <c r="L3492" i="27"/>
  <c r="U228" i="26"/>
  <c r="U222" i="26"/>
  <c r="U223" i="26"/>
  <c r="U224" i="26"/>
  <c r="K1600" i="27"/>
  <c r="U227" i="26"/>
  <c r="U225" i="26"/>
  <c r="H230" i="26"/>
  <c r="H236" i="26"/>
  <c r="K3032" i="27"/>
  <c r="K1184" i="27"/>
  <c r="J3257" i="27"/>
  <c r="L415" i="27"/>
  <c r="H220" i="26"/>
  <c r="I231" i="26"/>
  <c r="I233" i="26"/>
  <c r="J1727" i="27"/>
  <c r="L1776" i="27"/>
  <c r="J3258" i="27"/>
  <c r="H222" i="26"/>
  <c r="H225" i="26"/>
  <c r="I234" i="26"/>
  <c r="I237" i="26"/>
  <c r="J1732" i="27"/>
  <c r="J3259" i="27"/>
  <c r="H224" i="26"/>
  <c r="I230" i="26"/>
  <c r="J1731" i="27"/>
  <c r="L1421" i="27"/>
  <c r="L1480" i="27"/>
  <c r="L2900" i="27"/>
  <c r="L1066" i="27"/>
  <c r="Q163" i="26"/>
  <c r="Q159" i="26"/>
  <c r="Q165" i="26"/>
  <c r="Q161" i="26"/>
  <c r="Q157" i="26"/>
  <c r="Q164" i="26"/>
  <c r="Q160" i="26"/>
  <c r="Q162" i="26"/>
  <c r="Q158" i="26"/>
  <c r="Q166" i="26"/>
  <c r="K158" i="26"/>
  <c r="K159" i="26"/>
  <c r="K157" i="26"/>
  <c r="G160" i="26"/>
  <c r="G162" i="26"/>
  <c r="G158" i="26"/>
  <c r="G157" i="26"/>
  <c r="G161" i="26"/>
  <c r="G159" i="26"/>
  <c r="G163" i="26"/>
  <c r="I173" i="26"/>
  <c r="I169" i="26"/>
  <c r="I171" i="26"/>
  <c r="I170" i="26"/>
  <c r="I168" i="26"/>
  <c r="I174" i="26"/>
  <c r="I172" i="26"/>
  <c r="H160" i="26"/>
  <c r="H162" i="26"/>
  <c r="H158" i="26"/>
  <c r="H157" i="26"/>
  <c r="H161" i="26"/>
  <c r="H159" i="26"/>
  <c r="H2608" i="27"/>
  <c r="P167" i="26"/>
  <c r="P163" i="26"/>
  <c r="P159" i="26"/>
  <c r="P165" i="26"/>
  <c r="P161" i="26"/>
  <c r="P157" i="26"/>
  <c r="P164" i="26"/>
  <c r="P162" i="26"/>
  <c r="P160" i="26"/>
  <c r="P166" i="26"/>
  <c r="P158" i="26"/>
  <c r="S162" i="26"/>
  <c r="S158" i="26"/>
  <c r="S164" i="26"/>
  <c r="S160" i="26"/>
  <c r="S163" i="26"/>
  <c r="S159" i="26"/>
  <c r="S157" i="26"/>
  <c r="S161" i="26"/>
  <c r="R164" i="26"/>
  <c r="R160" i="26"/>
  <c r="R162" i="26"/>
  <c r="R158" i="26"/>
  <c r="R165" i="26"/>
  <c r="R161" i="26"/>
  <c r="R157" i="26"/>
  <c r="R163" i="26"/>
  <c r="R159" i="26"/>
  <c r="I161" i="26"/>
  <c r="I157" i="26"/>
  <c r="I159" i="26"/>
  <c r="I158" i="26"/>
  <c r="I160" i="26"/>
  <c r="L158" i="26"/>
  <c r="L157" i="26"/>
  <c r="J173" i="26"/>
  <c r="J169" i="26"/>
  <c r="J171" i="26"/>
  <c r="J170" i="26"/>
  <c r="J168" i="26"/>
  <c r="J172" i="26"/>
  <c r="L1954" i="27"/>
  <c r="L3256" i="27"/>
  <c r="J1126" i="27"/>
  <c r="H2609" i="27"/>
  <c r="J159" i="26"/>
  <c r="J157" i="26"/>
  <c r="C182" i="26" s="1"/>
  <c r="J160" i="26"/>
  <c r="G185" i="26" s="1"/>
  <c r="J158" i="26"/>
  <c r="G176" i="26"/>
  <c r="G172" i="26"/>
  <c r="G168" i="26"/>
  <c r="G171" i="26"/>
  <c r="G175" i="26"/>
  <c r="G170" i="26"/>
  <c r="G174" i="26"/>
  <c r="G169" i="26"/>
  <c r="G173" i="26"/>
  <c r="K170" i="26"/>
  <c r="K172" i="26"/>
  <c r="K168" i="26"/>
  <c r="K171" i="26"/>
  <c r="K169" i="26"/>
  <c r="H174" i="26"/>
  <c r="H170" i="26"/>
  <c r="H172" i="26"/>
  <c r="H171" i="26"/>
  <c r="H175" i="26"/>
  <c r="H169" i="26"/>
  <c r="H173" i="26"/>
  <c r="H168" i="26"/>
  <c r="K662" i="27"/>
  <c r="K3565" i="27"/>
  <c r="L1658" i="27"/>
  <c r="H1494" i="27"/>
  <c r="J2546" i="27"/>
  <c r="L3079" i="27"/>
  <c r="K2441" i="27"/>
  <c r="J2913" i="27"/>
  <c r="J1728" i="27"/>
  <c r="H1491" i="27"/>
  <c r="J2916" i="27"/>
  <c r="K829" i="27"/>
  <c r="H2607" i="27"/>
  <c r="H2610" i="27"/>
  <c r="J3200" i="27"/>
  <c r="J3492" i="27"/>
  <c r="L3434" i="27"/>
  <c r="K192" i="27"/>
  <c r="H2606" i="27"/>
  <c r="I949" i="27"/>
  <c r="K1897" i="27"/>
  <c r="K1611" i="27"/>
  <c r="H1497" i="27"/>
  <c r="K1599" i="27"/>
  <c r="K1613" i="27"/>
  <c r="K665" i="27"/>
  <c r="K193" i="27"/>
  <c r="J2912" i="27"/>
  <c r="K180" i="27"/>
  <c r="H1496" i="27"/>
  <c r="J3079" i="27"/>
  <c r="J3374" i="27"/>
  <c r="K664" i="27"/>
  <c r="K3564" i="27"/>
  <c r="K3562" i="27"/>
  <c r="K544" i="27"/>
  <c r="K1539" i="27"/>
  <c r="K190" i="27"/>
  <c r="K189" i="27"/>
  <c r="J2915" i="27"/>
  <c r="J2911" i="27"/>
  <c r="J1306" i="27"/>
  <c r="K179" i="27"/>
  <c r="H1495" i="27"/>
  <c r="H1492" i="27"/>
  <c r="I3318" i="27"/>
  <c r="H1493" i="27"/>
  <c r="H72" i="27"/>
  <c r="J3622" i="27"/>
  <c r="G1671" i="27"/>
  <c r="G1669" i="27"/>
  <c r="G1672" i="27"/>
  <c r="G1674" i="27"/>
  <c r="G1673" i="27"/>
  <c r="J1965" i="27"/>
  <c r="J1966" i="27"/>
  <c r="J1967" i="27"/>
  <c r="J1970" i="27"/>
  <c r="G78" i="27"/>
  <c r="I2369" i="27"/>
  <c r="J2252" i="27"/>
  <c r="J2250" i="27"/>
  <c r="J2249" i="27"/>
  <c r="J2251" i="27"/>
  <c r="Q1664" i="27"/>
  <c r="Q1657" i="27"/>
  <c r="Q1663" i="27"/>
  <c r="Q1658" i="27"/>
  <c r="Q1661" i="27"/>
  <c r="K1196" i="27"/>
  <c r="K1198" i="27"/>
  <c r="H775" i="27"/>
  <c r="H774" i="27"/>
  <c r="H770" i="27"/>
  <c r="H773" i="27"/>
  <c r="H771" i="27"/>
  <c r="H772" i="27"/>
  <c r="H1777" i="27"/>
  <c r="K485" i="27"/>
  <c r="J2427" i="27"/>
  <c r="J2426" i="27"/>
  <c r="S2789" i="27"/>
  <c r="C2806" i="27" s="1"/>
  <c r="S2782" i="27"/>
  <c r="S2787" i="27"/>
  <c r="S2784" i="27"/>
  <c r="S2785" i="27"/>
  <c r="G2808" i="27" s="1"/>
  <c r="S2786" i="27"/>
  <c r="G2809" i="27" s="1"/>
  <c r="S2783" i="27"/>
  <c r="S2788" i="27"/>
  <c r="C2805" i="27" s="1"/>
  <c r="G1246" i="27"/>
  <c r="G1244" i="27"/>
  <c r="G1242" i="27"/>
  <c r="G1245" i="27"/>
  <c r="G1243" i="27"/>
  <c r="G1247" i="27"/>
  <c r="G1248" i="27"/>
  <c r="G2194" i="27"/>
  <c r="G2190" i="27"/>
  <c r="R2967" i="27"/>
  <c r="R2610" i="27"/>
  <c r="P3199" i="27"/>
  <c r="P3201" i="27"/>
  <c r="P3198" i="27"/>
  <c r="P3206" i="27"/>
  <c r="P3203" i="27"/>
  <c r="P3207" i="27"/>
  <c r="P3204" i="27"/>
  <c r="P3205" i="27"/>
  <c r="P3197" i="27"/>
  <c r="P3202" i="27"/>
  <c r="P3200" i="27"/>
  <c r="I3503" i="27"/>
  <c r="I3507" i="27"/>
  <c r="I3504" i="27"/>
  <c r="I3505" i="27"/>
  <c r="Q477" i="27"/>
  <c r="Q475" i="27"/>
  <c r="Q476" i="27"/>
  <c r="Q473" i="27"/>
  <c r="Q481" i="27"/>
  <c r="Q479" i="27"/>
  <c r="Q480" i="27"/>
  <c r="Q474" i="27"/>
  <c r="Q482" i="27"/>
  <c r="Q478" i="27"/>
  <c r="S1896" i="27"/>
  <c r="S1897" i="27"/>
  <c r="S1901" i="27"/>
  <c r="C1918" i="27" s="1"/>
  <c r="S1902" i="27"/>
  <c r="C1919" i="27" s="1"/>
  <c r="S1898" i="27"/>
  <c r="G1921" i="27" s="1"/>
  <c r="S1895" i="27"/>
  <c r="I237" i="27"/>
  <c r="I240" i="27"/>
  <c r="H372" i="27"/>
  <c r="H366" i="27"/>
  <c r="H373" i="27"/>
  <c r="H367" i="27"/>
  <c r="H371" i="27"/>
  <c r="H370" i="27"/>
  <c r="H368" i="27"/>
  <c r="H369" i="27"/>
  <c r="I1306" i="27"/>
  <c r="I1305" i="27"/>
  <c r="I1304" i="27"/>
  <c r="I1303" i="27"/>
  <c r="I1307" i="27"/>
  <c r="I2310" i="27"/>
  <c r="I2309" i="27"/>
  <c r="I2311" i="27"/>
  <c r="I2308" i="27"/>
  <c r="K1788" i="27"/>
  <c r="S2251" i="27"/>
  <c r="Q3433" i="27"/>
  <c r="Q3438" i="27"/>
  <c r="Q3442" i="27"/>
  <c r="Q3437" i="27"/>
  <c r="Q3434" i="27"/>
  <c r="Q3439" i="27"/>
  <c r="Q3441" i="27"/>
  <c r="Q3435" i="27"/>
  <c r="Q3436" i="27"/>
  <c r="Q3440" i="27"/>
  <c r="H297" i="27"/>
  <c r="P3553" i="27"/>
  <c r="P3551" i="27"/>
  <c r="K1244" i="27"/>
  <c r="K427" i="27"/>
  <c r="K425" i="27"/>
  <c r="R658" i="27"/>
  <c r="R3143" i="27"/>
  <c r="R3144" i="27"/>
  <c r="R3142" i="27"/>
  <c r="G2963" i="27"/>
  <c r="G2962" i="27"/>
  <c r="H1716" i="27"/>
  <c r="H1720" i="27"/>
  <c r="H1719" i="27"/>
  <c r="H1717" i="27"/>
  <c r="H1721" i="27"/>
  <c r="H1718" i="27"/>
  <c r="H1367" i="27"/>
  <c r="H1365" i="27"/>
  <c r="H1366" i="27"/>
  <c r="H1363" i="27"/>
  <c r="H1362" i="27"/>
  <c r="H1364" i="27"/>
  <c r="G2372" i="27"/>
  <c r="G2373" i="27"/>
  <c r="G2368" i="27"/>
  <c r="I3437" i="27"/>
  <c r="I3433" i="27"/>
  <c r="I3434" i="27"/>
  <c r="I3435" i="27"/>
  <c r="R1541" i="27"/>
  <c r="R1544" i="27"/>
  <c r="R1540" i="27"/>
  <c r="R1543" i="27"/>
  <c r="R1542" i="27"/>
  <c r="R1545" i="27"/>
  <c r="R1546" i="27"/>
  <c r="R1547" i="27"/>
  <c r="R1539" i="27"/>
  <c r="G431" i="27"/>
  <c r="G429" i="27"/>
  <c r="G433" i="27"/>
  <c r="G426" i="27"/>
  <c r="G427" i="27"/>
  <c r="G432" i="27"/>
  <c r="G428" i="27"/>
  <c r="G430" i="27"/>
  <c r="G425" i="27"/>
  <c r="J2608" i="27"/>
  <c r="J3138" i="27"/>
  <c r="J3140" i="27"/>
  <c r="J3139" i="27"/>
  <c r="K3612" i="27"/>
  <c r="K3610" i="27"/>
  <c r="K3611" i="27"/>
  <c r="I2668" i="27"/>
  <c r="I1897" i="27"/>
  <c r="I1898" i="27"/>
  <c r="I1896" i="27"/>
  <c r="I1895" i="27"/>
  <c r="I1899" i="27"/>
  <c r="S1306" i="27"/>
  <c r="G1329" i="27" s="1"/>
  <c r="G3317" i="27"/>
  <c r="G3315" i="27"/>
  <c r="G3319" i="27"/>
  <c r="P1658" i="27"/>
  <c r="J355" i="27"/>
  <c r="G1260" i="27"/>
  <c r="G1256" i="27"/>
  <c r="G1253" i="27"/>
  <c r="G1255" i="27"/>
  <c r="G1261" i="27"/>
  <c r="G1259" i="27"/>
  <c r="G1254" i="27"/>
  <c r="G1257" i="27"/>
  <c r="G1258" i="27"/>
  <c r="Q3202" i="27"/>
  <c r="I309" i="27"/>
  <c r="E253" i="26"/>
  <c r="G250" i="26"/>
  <c r="H1247" i="27"/>
  <c r="H1245" i="27"/>
  <c r="H1243" i="27"/>
  <c r="H1242" i="27"/>
  <c r="H1244" i="27"/>
  <c r="H1246" i="27"/>
  <c r="S2900" i="27"/>
  <c r="I179" i="27"/>
  <c r="H1129" i="27"/>
  <c r="J1019" i="27"/>
  <c r="J1017" i="27"/>
  <c r="J1020" i="27"/>
  <c r="J1021" i="27"/>
  <c r="J1018" i="27"/>
  <c r="J1022" i="27"/>
  <c r="P1903" i="27"/>
  <c r="I2726" i="27"/>
  <c r="I2723" i="27"/>
  <c r="I2727" i="27"/>
  <c r="I2725" i="27"/>
  <c r="I2724" i="27"/>
  <c r="G2977" i="27"/>
  <c r="J1847" i="27"/>
  <c r="J1848" i="27"/>
  <c r="K2677" i="27"/>
  <c r="J3613" i="27"/>
  <c r="J3612" i="27"/>
  <c r="J3610" i="27"/>
  <c r="I2132" i="27"/>
  <c r="I2134" i="27"/>
  <c r="I2135" i="27"/>
  <c r="I2133" i="27"/>
  <c r="J1788" i="27"/>
  <c r="J1790" i="27"/>
  <c r="J1791" i="27"/>
  <c r="J1789" i="27"/>
  <c r="J1787" i="27"/>
  <c r="G2075" i="27"/>
  <c r="G2073" i="27"/>
  <c r="I1661" i="27"/>
  <c r="I1658" i="27"/>
  <c r="K61" i="27"/>
  <c r="P2436" i="27"/>
  <c r="P2431" i="27"/>
  <c r="P2433" i="27"/>
  <c r="P2426" i="27"/>
  <c r="P2435" i="27"/>
  <c r="P2432" i="27"/>
  <c r="P2434" i="27"/>
  <c r="P2428" i="27"/>
  <c r="P2430" i="27"/>
  <c r="P2427" i="27"/>
  <c r="P2429" i="27"/>
  <c r="H1661" i="27"/>
  <c r="H241" i="27"/>
  <c r="I1838" i="27"/>
  <c r="I1834" i="27"/>
  <c r="I1837" i="27"/>
  <c r="H3626" i="27"/>
  <c r="H3625" i="27"/>
  <c r="H3628" i="27"/>
  <c r="H3622" i="27"/>
  <c r="H3624" i="27"/>
  <c r="H3621" i="27"/>
  <c r="H3623" i="27"/>
  <c r="H3627" i="27"/>
  <c r="J2842" i="27"/>
  <c r="J2844" i="27"/>
  <c r="K3258" i="27"/>
  <c r="J1065" i="27"/>
  <c r="J1066" i="27"/>
  <c r="J1067" i="27"/>
  <c r="J1068" i="27"/>
  <c r="S1065" i="27"/>
  <c r="S1071" i="27"/>
  <c r="C1088" i="27" s="1"/>
  <c r="S1068" i="27"/>
  <c r="G1091" i="27" s="1"/>
  <c r="S1066" i="27"/>
  <c r="S1070" i="27"/>
  <c r="S1069" i="27"/>
  <c r="G1092" i="27" s="1"/>
  <c r="S1067" i="27"/>
  <c r="S1072" i="27"/>
  <c r="C1089" i="27" s="1"/>
  <c r="K960" i="27"/>
  <c r="K962" i="27"/>
  <c r="K959" i="27"/>
  <c r="K958" i="27"/>
  <c r="K961" i="27"/>
  <c r="R2195" i="27"/>
  <c r="R2198" i="27"/>
  <c r="G2682" i="27"/>
  <c r="G182" i="27"/>
  <c r="G184" i="27"/>
  <c r="G183" i="27"/>
  <c r="G180" i="27"/>
  <c r="G179" i="27"/>
  <c r="G178" i="27"/>
  <c r="G181" i="27"/>
  <c r="R2072" i="27"/>
  <c r="R2079" i="27"/>
  <c r="I888" i="27"/>
  <c r="I889" i="27"/>
  <c r="I891" i="27"/>
  <c r="I892" i="27"/>
  <c r="I890" i="27"/>
  <c r="P3317" i="27"/>
  <c r="P3321" i="27"/>
  <c r="P3319" i="27"/>
  <c r="P3322" i="27"/>
  <c r="P3324" i="27"/>
  <c r="P3320" i="27"/>
  <c r="P3325" i="27"/>
  <c r="P3323" i="27"/>
  <c r="P3315" i="27"/>
  <c r="P3318" i="27"/>
  <c r="P3316" i="27"/>
  <c r="G307" i="27"/>
  <c r="K1728" i="27"/>
  <c r="K1729" i="27"/>
  <c r="J959" i="27"/>
  <c r="J961" i="27"/>
  <c r="J960" i="27"/>
  <c r="J963" i="27"/>
  <c r="J962" i="27"/>
  <c r="J958" i="27"/>
  <c r="J1373" i="27"/>
  <c r="G2728" i="27"/>
  <c r="G2726" i="27"/>
  <c r="G2727" i="27"/>
  <c r="G2729" i="27"/>
  <c r="G2725" i="27"/>
  <c r="H1954" i="27"/>
  <c r="P3079" i="27"/>
  <c r="P3086" i="27"/>
  <c r="P3082" i="27"/>
  <c r="P3081" i="27"/>
  <c r="P3080" i="27"/>
  <c r="P3083" i="27"/>
  <c r="P3085" i="27"/>
  <c r="P3084" i="27"/>
  <c r="P3089" i="27"/>
  <c r="P3088" i="27"/>
  <c r="P3087" i="27"/>
  <c r="S718" i="27"/>
  <c r="C735" i="27" s="1"/>
  <c r="S716" i="27"/>
  <c r="K2086" i="27"/>
  <c r="R2784" i="27"/>
  <c r="R2790" i="27"/>
  <c r="R2789" i="27"/>
  <c r="R2783" i="27"/>
  <c r="R2787" i="27"/>
  <c r="R2788" i="27"/>
  <c r="R2782" i="27"/>
  <c r="R2786" i="27"/>
  <c r="R2785" i="27"/>
  <c r="K3197" i="27"/>
  <c r="K3199" i="27"/>
  <c r="K3198" i="27"/>
  <c r="J830" i="27"/>
  <c r="H905" i="27"/>
  <c r="H899" i="27"/>
  <c r="H904" i="27"/>
  <c r="H906" i="27"/>
  <c r="H900" i="27"/>
  <c r="H902" i="27"/>
  <c r="H901" i="27"/>
  <c r="H903" i="27"/>
  <c r="J1907" i="27"/>
  <c r="K416" i="27"/>
  <c r="J2961" i="27"/>
  <c r="J2962" i="27"/>
  <c r="J2960" i="27"/>
  <c r="R3080" i="27"/>
  <c r="R3083" i="27"/>
  <c r="R3082" i="27"/>
  <c r="R3085" i="27"/>
  <c r="R3087" i="27"/>
  <c r="R3081" i="27"/>
  <c r="R3086" i="27"/>
  <c r="R3079" i="27"/>
  <c r="R3084" i="27"/>
  <c r="J3315" i="27"/>
  <c r="J3318" i="27"/>
  <c r="Q1364" i="27"/>
  <c r="I532" i="27"/>
  <c r="I1243" i="27"/>
  <c r="I1245" i="27"/>
  <c r="H2551" i="27"/>
  <c r="I666" i="27"/>
  <c r="I665" i="27"/>
  <c r="I662" i="27"/>
  <c r="I664" i="27"/>
  <c r="I663" i="27"/>
  <c r="I2015" i="27"/>
  <c r="I2013" i="27"/>
  <c r="I2016" i="27"/>
  <c r="I2014" i="27"/>
  <c r="S1129" i="27"/>
  <c r="S1126" i="27"/>
  <c r="H2190" i="27"/>
  <c r="H2194" i="27"/>
  <c r="H2195" i="27"/>
  <c r="G1071" i="27"/>
  <c r="I366" i="27"/>
  <c r="I371" i="27"/>
  <c r="I367" i="27"/>
  <c r="I369" i="27"/>
  <c r="I372" i="27"/>
  <c r="I370" i="27"/>
  <c r="I368" i="27"/>
  <c r="G717" i="27"/>
  <c r="H607" i="27"/>
  <c r="H604" i="27"/>
  <c r="H608" i="27"/>
  <c r="H602" i="27"/>
  <c r="H603" i="27"/>
  <c r="H605" i="27"/>
  <c r="H606" i="27"/>
  <c r="H609" i="27"/>
  <c r="S1955" i="27"/>
  <c r="Q1247" i="27"/>
  <c r="Q1250" i="27"/>
  <c r="Q1245" i="27"/>
  <c r="Q1249" i="27"/>
  <c r="Q1243" i="27"/>
  <c r="Q1248" i="27"/>
  <c r="Q1246" i="27"/>
  <c r="Q1251" i="27"/>
  <c r="Q1242" i="27"/>
  <c r="Q1244" i="27"/>
  <c r="P358" i="27"/>
  <c r="I2911" i="27"/>
  <c r="S2491" i="27"/>
  <c r="G2514" i="27" s="1"/>
  <c r="S2492" i="27"/>
  <c r="S2490" i="27"/>
  <c r="G2513" i="27" s="1"/>
  <c r="S2488" i="27"/>
  <c r="S2493" i="27"/>
  <c r="C2510" i="27" s="1"/>
  <c r="S2494" i="27"/>
  <c r="C2511" i="27" s="1"/>
  <c r="S2487" i="27"/>
  <c r="S2489" i="27"/>
  <c r="J3434" i="27"/>
  <c r="G907" i="27"/>
  <c r="G902" i="27"/>
  <c r="G901" i="27"/>
  <c r="G905" i="27"/>
  <c r="G899" i="27"/>
  <c r="G904" i="27"/>
  <c r="G903" i="27"/>
  <c r="G906" i="27"/>
  <c r="G900" i="27"/>
  <c r="P3502" i="27"/>
  <c r="P3499" i="27"/>
  <c r="P3498" i="27"/>
  <c r="P3492" i="27"/>
  <c r="P3500" i="27"/>
  <c r="P3493" i="27"/>
  <c r="P3497" i="27"/>
  <c r="P3494" i="27"/>
  <c r="P3495" i="27"/>
  <c r="P3501" i="27"/>
  <c r="P3496" i="27"/>
  <c r="I2607" i="27"/>
  <c r="I2608" i="27"/>
  <c r="I2606" i="27"/>
  <c r="I771" i="27"/>
  <c r="I772" i="27"/>
  <c r="I773" i="27"/>
  <c r="I774" i="27"/>
  <c r="Q2372" i="27"/>
  <c r="Q2374" i="27"/>
  <c r="Q2369" i="27"/>
  <c r="Q2375" i="27"/>
  <c r="Q2370" i="27"/>
  <c r="Q2376" i="27"/>
  <c r="Q2371" i="27"/>
  <c r="Q2367" i="27"/>
  <c r="Q2368" i="27"/>
  <c r="Q2373" i="27"/>
  <c r="H2914" i="27"/>
  <c r="H2912" i="27"/>
  <c r="H2915" i="27"/>
  <c r="H2911" i="27"/>
  <c r="H2913" i="27"/>
  <c r="H2917" i="27"/>
  <c r="H2918" i="27"/>
  <c r="H2916" i="27"/>
  <c r="H1733" i="27"/>
  <c r="H1731" i="27"/>
  <c r="H1728" i="27"/>
  <c r="H1734" i="27"/>
  <c r="H1732" i="27"/>
  <c r="H1729" i="27"/>
  <c r="H1727" i="27"/>
  <c r="H1730" i="27"/>
  <c r="R1073" i="27"/>
  <c r="R1066" i="27"/>
  <c r="R1070" i="27"/>
  <c r="R1071" i="27"/>
  <c r="R1068" i="27"/>
  <c r="R1067" i="27"/>
  <c r="R1065" i="27"/>
  <c r="R1072" i="27"/>
  <c r="R1069" i="27"/>
  <c r="I1543" i="27"/>
  <c r="I1539" i="27"/>
  <c r="I1542" i="27"/>
  <c r="I1540" i="27"/>
  <c r="J120" i="27"/>
  <c r="J122" i="27"/>
  <c r="J121" i="27"/>
  <c r="H3495" i="27"/>
  <c r="H3496" i="27"/>
  <c r="H3497" i="27"/>
  <c r="H3492" i="27"/>
  <c r="H3493" i="27"/>
  <c r="H3494" i="27"/>
  <c r="J2265" i="27"/>
  <c r="G3556" i="27"/>
  <c r="G3551" i="27"/>
  <c r="G2609" i="27"/>
  <c r="G2608" i="27"/>
  <c r="G2605" i="27"/>
  <c r="G2606" i="27"/>
  <c r="G2611" i="27"/>
  <c r="G2607" i="27"/>
  <c r="J248" i="27"/>
  <c r="J250" i="27"/>
  <c r="I2904" i="27"/>
  <c r="I2903" i="27"/>
  <c r="P597" i="27"/>
  <c r="P600" i="27"/>
  <c r="P592" i="27"/>
  <c r="P595" i="27"/>
  <c r="P601" i="27"/>
  <c r="P594" i="27"/>
  <c r="P596" i="27"/>
  <c r="P598" i="27"/>
  <c r="Q592" i="27"/>
  <c r="Q595" i="27"/>
  <c r="Q599" i="27"/>
  <c r="Q593" i="27"/>
  <c r="Q600" i="27"/>
  <c r="Q596" i="27"/>
  <c r="Q597" i="27"/>
  <c r="Q598" i="27"/>
  <c r="Q594" i="27"/>
  <c r="Q591" i="27"/>
  <c r="P1487" i="27"/>
  <c r="P1490" i="27"/>
  <c r="P1481" i="27"/>
  <c r="P1485" i="27"/>
  <c r="P1482" i="27"/>
  <c r="P1480" i="27"/>
  <c r="P1484" i="27"/>
  <c r="P1489" i="27"/>
  <c r="P1483" i="27"/>
  <c r="P1488" i="27"/>
  <c r="P1486" i="27"/>
  <c r="G1617" i="27"/>
  <c r="G1615" i="27"/>
  <c r="G1612" i="27"/>
  <c r="G1616" i="27"/>
  <c r="G1611" i="27"/>
  <c r="G1613" i="27"/>
  <c r="G1609" i="27"/>
  <c r="G1610" i="27"/>
  <c r="G1614" i="27"/>
  <c r="I3613" i="27"/>
  <c r="I3610" i="27"/>
  <c r="I3612" i="27"/>
  <c r="J1716" i="27"/>
  <c r="J1717" i="27"/>
  <c r="I2677" i="27"/>
  <c r="I2681" i="27"/>
  <c r="I2679" i="27"/>
  <c r="I2680" i="27"/>
  <c r="I2675" i="27"/>
  <c r="I2678" i="27"/>
  <c r="I2676" i="27"/>
  <c r="G544" i="27"/>
  <c r="S1603" i="27"/>
  <c r="S1605" i="27"/>
  <c r="C1622" i="27" s="1"/>
  <c r="H3140" i="27"/>
  <c r="H3143" i="27"/>
  <c r="H3138" i="27"/>
  <c r="H3142" i="27"/>
  <c r="H3139" i="27"/>
  <c r="H3141" i="27"/>
  <c r="G2090" i="27"/>
  <c r="G2083" i="27"/>
  <c r="G2091" i="27"/>
  <c r="G2086" i="27"/>
  <c r="G2087" i="27"/>
  <c r="G2089" i="27"/>
  <c r="G2088" i="27"/>
  <c r="G2084" i="27"/>
  <c r="G2085" i="27"/>
  <c r="J3095" i="27"/>
  <c r="J3093" i="27"/>
  <c r="S2373" i="27"/>
  <c r="C2390" i="27" s="1"/>
  <c r="S2368" i="27"/>
  <c r="S2372" i="27"/>
  <c r="S2367" i="27"/>
  <c r="S2370" i="27"/>
  <c r="G2393" i="27" s="1"/>
  <c r="S2369" i="27"/>
  <c r="S2374" i="27"/>
  <c r="C2391" i="27" s="1"/>
  <c r="S2371" i="27"/>
  <c r="G2394" i="27" s="1"/>
  <c r="G477" i="27"/>
  <c r="G476" i="27"/>
  <c r="G478" i="27"/>
  <c r="S2190" i="27"/>
  <c r="S2196" i="27"/>
  <c r="C2213" i="27" s="1"/>
  <c r="S2195" i="27"/>
  <c r="S2192" i="27"/>
  <c r="S2197" i="27"/>
  <c r="C2214" i="27" s="1"/>
  <c r="S2194" i="27"/>
  <c r="G2217" i="27" s="1"/>
  <c r="S2191" i="27"/>
  <c r="S2193" i="27"/>
  <c r="G2216" i="27" s="1"/>
  <c r="G1017" i="27"/>
  <c r="G1020" i="27"/>
  <c r="G1019" i="27"/>
  <c r="I3022" i="27"/>
  <c r="K2201" i="27"/>
  <c r="P1956" i="27"/>
  <c r="H3565" i="27"/>
  <c r="H3567" i="27"/>
  <c r="H3562" i="27"/>
  <c r="Q2493" i="27"/>
  <c r="Q2491" i="27"/>
  <c r="Q2492" i="27"/>
  <c r="Q2488" i="27"/>
  <c r="Q2495" i="27"/>
  <c r="Q2494" i="27"/>
  <c r="Q2496" i="27"/>
  <c r="Q2489" i="27"/>
  <c r="Q2487" i="27"/>
  <c r="Q2490" i="27"/>
  <c r="R2430" i="27"/>
  <c r="R2433" i="27"/>
  <c r="R2429" i="27"/>
  <c r="R2426" i="27"/>
  <c r="R2432" i="27"/>
  <c r="R2428" i="27"/>
  <c r="R2427" i="27"/>
  <c r="R2431" i="27"/>
  <c r="R2434" i="27"/>
  <c r="G192" i="27"/>
  <c r="G196" i="27"/>
  <c r="G194" i="27"/>
  <c r="G193" i="27"/>
  <c r="G197" i="27"/>
  <c r="G190" i="27"/>
  <c r="G195" i="27"/>
  <c r="G189" i="27"/>
  <c r="G191" i="27"/>
  <c r="G947" i="27"/>
  <c r="K1421" i="27"/>
  <c r="H1839" i="27"/>
  <c r="I2547" i="27"/>
  <c r="I2548" i="27"/>
  <c r="H1788" i="27"/>
  <c r="E250" i="26"/>
  <c r="C253" i="26"/>
  <c r="H1080" i="27"/>
  <c r="R889" i="27"/>
  <c r="R888" i="27"/>
  <c r="R895" i="27"/>
  <c r="R890" i="27"/>
  <c r="R896" i="27"/>
  <c r="R893" i="27"/>
  <c r="R891" i="27"/>
  <c r="R892" i="27"/>
  <c r="R894" i="27"/>
  <c r="I1195" i="27"/>
  <c r="R1662" i="27"/>
  <c r="R1664" i="27"/>
  <c r="G1966" i="27"/>
  <c r="G1969" i="27"/>
  <c r="G1971" i="27"/>
  <c r="G1965" i="27"/>
  <c r="G1970" i="27"/>
  <c r="G1973" i="27"/>
  <c r="G1972" i="27"/>
  <c r="G1968" i="27"/>
  <c r="G1967" i="27"/>
  <c r="K1775" i="27"/>
  <c r="K1777" i="27"/>
  <c r="K1078" i="27"/>
  <c r="K1076" i="27"/>
  <c r="K3270" i="27"/>
  <c r="K3269" i="27"/>
  <c r="I133" i="27"/>
  <c r="I134" i="27"/>
  <c r="I131" i="27"/>
  <c r="I136" i="27"/>
  <c r="I132" i="27"/>
  <c r="I135" i="27"/>
  <c r="I130" i="27"/>
  <c r="Q2253" i="27"/>
  <c r="Q2251" i="27"/>
  <c r="S2668" i="27"/>
  <c r="G2691" i="27" s="1"/>
  <c r="S2664" i="27"/>
  <c r="S2667" i="27"/>
  <c r="G2690" i="27" s="1"/>
  <c r="S2671" i="27"/>
  <c r="C2688" i="27" s="1"/>
  <c r="S2665" i="27"/>
  <c r="S2669" i="27"/>
  <c r="S2666" i="27"/>
  <c r="S2670" i="27"/>
  <c r="C2687" i="27" s="1"/>
  <c r="H3271" i="27"/>
  <c r="H2558" i="27"/>
  <c r="H2562" i="27"/>
  <c r="H2559" i="27"/>
  <c r="R1008" i="27"/>
  <c r="R1011" i="27"/>
  <c r="R1014" i="27"/>
  <c r="R1013" i="27"/>
  <c r="R1012" i="27"/>
  <c r="R1007" i="27"/>
  <c r="R1010" i="27"/>
  <c r="R1006" i="27"/>
  <c r="R1009" i="27"/>
  <c r="G367" i="27"/>
  <c r="G373" i="27"/>
  <c r="G366" i="27"/>
  <c r="G374" i="27"/>
  <c r="G371" i="27"/>
  <c r="G372" i="27"/>
  <c r="G370" i="27"/>
  <c r="G369" i="27"/>
  <c r="G368" i="27"/>
  <c r="Q1015" i="27"/>
  <c r="Q1014" i="27"/>
  <c r="H178" i="27"/>
  <c r="J1600" i="27"/>
  <c r="I3270" i="27"/>
  <c r="I3268" i="27"/>
  <c r="I3271" i="27"/>
  <c r="I3269" i="27"/>
  <c r="I3272" i="27"/>
  <c r="I3273" i="27"/>
  <c r="I3267" i="27"/>
  <c r="G846" i="27"/>
  <c r="G848" i="27"/>
  <c r="G844" i="27"/>
  <c r="G843" i="27"/>
  <c r="G841" i="27"/>
  <c r="R3203" i="27"/>
  <c r="R3197" i="27"/>
  <c r="R3201" i="27"/>
  <c r="R3200" i="27"/>
  <c r="R3198" i="27"/>
  <c r="R3205" i="27"/>
  <c r="R3204" i="27"/>
  <c r="R3202" i="27"/>
  <c r="R3199" i="27"/>
  <c r="G2793" i="27"/>
  <c r="G2795" i="27"/>
  <c r="I2740" i="27"/>
  <c r="I359" i="27"/>
  <c r="I355" i="27"/>
  <c r="I357" i="27"/>
  <c r="I358" i="27"/>
  <c r="I356" i="27"/>
  <c r="K2959" i="27"/>
  <c r="K2960" i="27"/>
  <c r="S950" i="27"/>
  <c r="G973" i="27" s="1"/>
  <c r="K1434" i="27"/>
  <c r="K1432" i="27"/>
  <c r="K2854" i="27"/>
  <c r="K2856" i="27"/>
  <c r="K2853" i="27"/>
  <c r="G3387" i="27"/>
  <c r="G3390" i="27"/>
  <c r="K1834" i="27"/>
  <c r="K1836" i="27"/>
  <c r="J1424" i="27"/>
  <c r="H3154" i="27"/>
  <c r="J3327" i="27"/>
  <c r="J3330" i="27"/>
  <c r="J3328" i="27"/>
  <c r="J3326" i="27"/>
  <c r="J3331" i="27"/>
  <c r="J3329" i="27"/>
  <c r="I484" i="27"/>
  <c r="I485" i="27"/>
  <c r="I490" i="27"/>
  <c r="I489" i="27"/>
  <c r="I487" i="27"/>
  <c r="I486" i="27"/>
  <c r="I488" i="27"/>
  <c r="K2617" i="27"/>
  <c r="K2616" i="27"/>
  <c r="K2619" i="27"/>
  <c r="K2618" i="27"/>
  <c r="K2620" i="27"/>
  <c r="I713" i="27"/>
  <c r="I712" i="27"/>
  <c r="I711" i="27"/>
  <c r="I1600" i="27"/>
  <c r="G420" i="27"/>
  <c r="G415" i="27"/>
  <c r="G419" i="27"/>
  <c r="G414" i="27"/>
  <c r="G417" i="27"/>
  <c r="G418" i="27"/>
  <c r="G416" i="27"/>
  <c r="K2547" i="27"/>
  <c r="K2546" i="27"/>
  <c r="K2548" i="27"/>
  <c r="Q715" i="27"/>
  <c r="I2324" i="27"/>
  <c r="I2325" i="27"/>
  <c r="I2322" i="27"/>
  <c r="I2323" i="27"/>
  <c r="I2320" i="27"/>
  <c r="I2321" i="27"/>
  <c r="I2319" i="27"/>
  <c r="J416" i="27"/>
  <c r="J414" i="27"/>
  <c r="P1775" i="27"/>
  <c r="P1781" i="27"/>
  <c r="Q2309" i="27"/>
  <c r="Q2315" i="27"/>
  <c r="Q2316" i="27"/>
  <c r="Q2312" i="27"/>
  <c r="Q2310" i="27"/>
  <c r="Q2313" i="27"/>
  <c r="Q2308" i="27"/>
  <c r="Q2311" i="27"/>
  <c r="Q2314" i="27"/>
  <c r="Q2317" i="27"/>
  <c r="G1836" i="27"/>
  <c r="G1838" i="27"/>
  <c r="G1834" i="27"/>
  <c r="G1837" i="27"/>
  <c r="G1840" i="27"/>
  <c r="G1835" i="27"/>
  <c r="J1245" i="27"/>
  <c r="J1671" i="27"/>
  <c r="J1673" i="27"/>
  <c r="J1668" i="27"/>
  <c r="J1669" i="27"/>
  <c r="J1670" i="27"/>
  <c r="J1672" i="27"/>
  <c r="R3441" i="27"/>
  <c r="I122" i="27"/>
  <c r="I120" i="27"/>
  <c r="I121" i="27"/>
  <c r="I119" i="27"/>
  <c r="I123" i="27"/>
  <c r="G2917" i="27"/>
  <c r="G2915" i="27"/>
  <c r="G2916" i="27"/>
  <c r="G2918" i="27"/>
  <c r="G2911" i="27"/>
  <c r="G2912" i="27"/>
  <c r="G2914" i="27"/>
  <c r="G2919" i="27"/>
  <c r="G2913" i="27"/>
  <c r="J427" i="27"/>
  <c r="Q897" i="27"/>
  <c r="Q891" i="27"/>
  <c r="Q889" i="27"/>
  <c r="Q896" i="27"/>
  <c r="Q890" i="27"/>
  <c r="Q893" i="27"/>
  <c r="P3438" i="27"/>
  <c r="I1259" i="27"/>
  <c r="I1254" i="27"/>
  <c r="Q2842" i="27"/>
  <c r="Q2850" i="27"/>
  <c r="Q2849" i="27"/>
  <c r="Q2841" i="27"/>
  <c r="Q2846" i="27"/>
  <c r="Q2844" i="27"/>
  <c r="Q2847" i="27"/>
  <c r="Q2848" i="27"/>
  <c r="Q2845" i="27"/>
  <c r="Q2843" i="27"/>
  <c r="G3377" i="27"/>
  <c r="G3378" i="27"/>
  <c r="J2322" i="27"/>
  <c r="J2323" i="27"/>
  <c r="J2324" i="27"/>
  <c r="J2319" i="27"/>
  <c r="J2321" i="27"/>
  <c r="J2320" i="27"/>
  <c r="K3080" i="27"/>
  <c r="I1125" i="27"/>
  <c r="I1127" i="27"/>
  <c r="I1126" i="27"/>
  <c r="I1128" i="27"/>
  <c r="I1124" i="27"/>
  <c r="J711" i="27"/>
  <c r="J713" i="27"/>
  <c r="J714" i="27"/>
  <c r="Q3020" i="27"/>
  <c r="Q3023" i="27"/>
  <c r="K2841" i="27"/>
  <c r="K2843" i="27"/>
  <c r="I3447" i="27"/>
  <c r="P3619" i="27"/>
  <c r="P3610" i="27"/>
  <c r="P3618" i="27"/>
  <c r="P3616" i="27"/>
  <c r="P3614" i="27"/>
  <c r="P3615" i="27"/>
  <c r="P3611" i="27"/>
  <c r="P3613" i="27"/>
  <c r="P3612" i="27"/>
  <c r="P3617" i="27"/>
  <c r="P3620" i="27"/>
  <c r="S1487" i="27"/>
  <c r="C1504" i="27" s="1"/>
  <c r="G3621" i="27"/>
  <c r="I2856" i="27"/>
  <c r="I2854" i="27"/>
  <c r="I2855" i="27"/>
  <c r="I2852" i="27"/>
  <c r="I2853" i="27"/>
  <c r="I2858" i="27"/>
  <c r="I2857" i="27"/>
  <c r="P2370" i="27"/>
  <c r="P2377" i="27"/>
  <c r="R2670" i="27"/>
  <c r="R2667" i="27"/>
  <c r="R2665" i="27"/>
  <c r="R2668" i="27"/>
  <c r="R2666" i="27"/>
  <c r="R2672" i="27"/>
  <c r="R2664" i="27"/>
  <c r="R2669" i="27"/>
  <c r="R2671" i="27"/>
  <c r="S1836" i="27"/>
  <c r="I1076" i="27"/>
  <c r="I1080" i="27"/>
  <c r="P656" i="27"/>
  <c r="P660" i="27"/>
  <c r="P658" i="27"/>
  <c r="P653" i="27"/>
  <c r="P650" i="27"/>
  <c r="P659" i="27"/>
  <c r="P651" i="27"/>
  <c r="P657" i="27"/>
  <c r="P655" i="27"/>
  <c r="P652" i="27"/>
  <c r="P654" i="27"/>
  <c r="H1970" i="27"/>
  <c r="Q1489" i="27"/>
  <c r="I833" i="27"/>
  <c r="I830" i="27"/>
  <c r="I832" i="27"/>
  <c r="I829" i="27"/>
  <c r="G2500" i="27"/>
  <c r="H1186" i="27"/>
  <c r="H2263" i="27"/>
  <c r="J786" i="27"/>
  <c r="J785" i="27"/>
  <c r="J781" i="27"/>
  <c r="J783" i="27"/>
  <c r="J782" i="27"/>
  <c r="J784" i="27"/>
  <c r="G1776" i="27"/>
  <c r="G1780" i="27"/>
  <c r="P245" i="27"/>
  <c r="P247" i="27"/>
  <c r="P243" i="27"/>
  <c r="K3315" i="27"/>
  <c r="K3317" i="27"/>
  <c r="K3316" i="27"/>
  <c r="I416" i="27"/>
  <c r="I418" i="27"/>
  <c r="I414" i="27"/>
  <c r="R772" i="27"/>
  <c r="S1778" i="27"/>
  <c r="G1801" i="27" s="1"/>
  <c r="Q3495" i="27"/>
  <c r="Q3497" i="27"/>
  <c r="Q3492" i="27"/>
  <c r="Q3500" i="27"/>
  <c r="Q3501" i="27"/>
  <c r="Q3498" i="27"/>
  <c r="Q3494" i="27"/>
  <c r="Q3496" i="27"/>
  <c r="Q3499" i="27"/>
  <c r="Q3493" i="27"/>
  <c r="S889" i="27"/>
  <c r="S2137" i="27"/>
  <c r="C2154" i="27" s="1"/>
  <c r="S2138" i="27"/>
  <c r="C2155" i="27" s="1"/>
  <c r="S2135" i="27"/>
  <c r="G2158" i="27" s="1"/>
  <c r="J1898" i="27"/>
  <c r="J1896" i="27"/>
  <c r="K1126" i="27"/>
  <c r="K1125" i="27"/>
  <c r="H3320" i="27"/>
  <c r="P1127" i="27"/>
  <c r="P1124" i="27"/>
  <c r="P1131" i="27"/>
  <c r="P1133" i="27"/>
  <c r="P1130" i="27"/>
  <c r="P1126" i="27"/>
  <c r="P1132" i="27"/>
  <c r="P1129" i="27"/>
  <c r="P1128" i="27"/>
  <c r="P1134" i="27"/>
  <c r="P1125" i="27"/>
  <c r="Q2426" i="27"/>
  <c r="K2190" i="27"/>
  <c r="I1317" i="27"/>
  <c r="I1316" i="27"/>
  <c r="K1481" i="27"/>
  <c r="K1482" i="27"/>
  <c r="K1480" i="27"/>
  <c r="K2028" i="27"/>
  <c r="I3555" i="27"/>
  <c r="I3551" i="27"/>
  <c r="I3552" i="27"/>
  <c r="I3198" i="27"/>
  <c r="J2970" i="27"/>
  <c r="J2975" i="27"/>
  <c r="J2971" i="27"/>
  <c r="J2974" i="27"/>
  <c r="J2973" i="27"/>
  <c r="J2972" i="27"/>
  <c r="I1483" i="27"/>
  <c r="I1484" i="27"/>
  <c r="I1481" i="27"/>
  <c r="I1482" i="27"/>
  <c r="I1480" i="27"/>
  <c r="K533" i="27"/>
  <c r="K534" i="27"/>
  <c r="K532" i="27"/>
  <c r="G2430" i="27"/>
  <c r="Q3140" i="27"/>
  <c r="G532" i="27"/>
  <c r="G536" i="27"/>
  <c r="K1314" i="27"/>
  <c r="K1316" i="27"/>
  <c r="P2610" i="27"/>
  <c r="P2609" i="27"/>
  <c r="P2612" i="27"/>
  <c r="P2614" i="27"/>
  <c r="S833" i="27"/>
  <c r="G856" i="27" s="1"/>
  <c r="S836" i="27"/>
  <c r="C853" i="27" s="1"/>
  <c r="S830" i="27"/>
  <c r="S834" i="27"/>
  <c r="S835" i="27"/>
  <c r="C852" i="27" s="1"/>
  <c r="S832" i="27"/>
  <c r="G855" i="27" s="1"/>
  <c r="S831" i="27"/>
  <c r="S829" i="27"/>
  <c r="H840" i="27"/>
  <c r="H846" i="27"/>
  <c r="J2072" i="27"/>
  <c r="J2074" i="27"/>
  <c r="J2075" i="27"/>
  <c r="H3447" i="27"/>
  <c r="H3451" i="27"/>
  <c r="J593" i="27"/>
  <c r="J591" i="27"/>
  <c r="R60" i="27"/>
  <c r="R66" i="27"/>
  <c r="K711" i="27"/>
  <c r="Q1840" i="27"/>
  <c r="H1912" i="27"/>
  <c r="H1907" i="27"/>
  <c r="H1911" i="27"/>
  <c r="H1913" i="27"/>
  <c r="H1908" i="27"/>
  <c r="H1906" i="27"/>
  <c r="H1909" i="27"/>
  <c r="H1910" i="27"/>
  <c r="K3494" i="27"/>
  <c r="K3492" i="27"/>
  <c r="K3493" i="27"/>
  <c r="H2312" i="27"/>
  <c r="I1006" i="27"/>
  <c r="I1010" i="27"/>
  <c r="I1009" i="27"/>
  <c r="Q2078" i="27"/>
  <c r="Q2076" i="27"/>
  <c r="Q2077" i="27"/>
  <c r="R2547" i="27"/>
  <c r="R2550" i="27"/>
  <c r="S2845" i="27"/>
  <c r="G2868" i="27" s="1"/>
  <c r="S2842" i="27"/>
  <c r="I2148" i="27"/>
  <c r="R2310" i="27"/>
  <c r="J2439" i="27"/>
  <c r="J2442" i="27"/>
  <c r="J2438" i="27"/>
  <c r="I606" i="27"/>
  <c r="I607" i="27"/>
  <c r="I603" i="27"/>
  <c r="I605" i="27"/>
  <c r="I297" i="27"/>
  <c r="I299" i="27"/>
  <c r="I296" i="27"/>
  <c r="I298" i="27"/>
  <c r="K1907" i="27"/>
  <c r="K1906" i="27"/>
  <c r="K1909" i="27"/>
  <c r="J2190" i="27"/>
  <c r="J2191" i="27"/>
  <c r="J2193" i="27"/>
  <c r="R1781" i="27"/>
  <c r="R1778" i="27"/>
  <c r="R1776" i="27"/>
  <c r="R1779" i="27"/>
  <c r="R1775" i="27"/>
  <c r="R1363" i="27"/>
  <c r="I1775" i="27"/>
  <c r="I1777" i="27"/>
  <c r="I1776" i="27"/>
  <c r="H2665" i="27"/>
  <c r="H2666" i="27"/>
  <c r="H2669" i="27"/>
  <c r="K652" i="27"/>
  <c r="K650" i="27"/>
  <c r="K651" i="27"/>
  <c r="Q834" i="27"/>
  <c r="Q831" i="27"/>
  <c r="I3212" i="27"/>
  <c r="I3213" i="27"/>
  <c r="I3214" i="27"/>
  <c r="I3210" i="27"/>
  <c r="I3211" i="27"/>
  <c r="J2015" i="27"/>
  <c r="K2146" i="27"/>
  <c r="G664" i="27"/>
  <c r="I959" i="27"/>
  <c r="I961" i="27"/>
  <c r="K2606" i="27"/>
  <c r="K1373" i="27"/>
  <c r="K2319" i="27"/>
  <c r="H3379" i="27"/>
  <c r="H3377" i="27"/>
  <c r="P2131" i="27"/>
  <c r="P2137" i="27"/>
  <c r="P2138" i="27"/>
  <c r="P2136" i="27"/>
  <c r="P2132" i="27"/>
  <c r="P2140" i="27"/>
  <c r="P2133" i="27"/>
  <c r="P2135" i="27"/>
  <c r="P2134" i="27"/>
  <c r="P2141" i="27"/>
  <c r="P2139" i="27"/>
  <c r="I544" i="27"/>
  <c r="I543" i="27"/>
  <c r="I545" i="27"/>
  <c r="I546" i="27"/>
  <c r="I549" i="27"/>
  <c r="I547" i="27"/>
  <c r="I548" i="27"/>
  <c r="K2664" i="27"/>
  <c r="K2665" i="27"/>
  <c r="K2666" i="27"/>
  <c r="K947" i="27"/>
  <c r="K949" i="27"/>
  <c r="K948" i="27"/>
  <c r="Q1954" i="27"/>
  <c r="Q1956" i="27"/>
  <c r="Q1958" i="27"/>
  <c r="Q1957" i="27"/>
  <c r="Q1955" i="27"/>
  <c r="Q1962" i="27"/>
  <c r="Q1963" i="27"/>
  <c r="Q1959" i="27"/>
  <c r="R1429" i="27"/>
  <c r="R1421" i="27"/>
  <c r="R1428" i="27"/>
  <c r="R1426" i="27"/>
  <c r="S3553" i="27"/>
  <c r="S3554" i="27"/>
  <c r="G3577" i="27" s="1"/>
  <c r="J1956" i="27"/>
  <c r="J548" i="27"/>
  <c r="H2088" i="27"/>
  <c r="H2090" i="27"/>
  <c r="H2087" i="27"/>
  <c r="H2089" i="27"/>
  <c r="H2084" i="27"/>
  <c r="H2086" i="27"/>
  <c r="H2085" i="27"/>
  <c r="H2083" i="27"/>
  <c r="K3375" i="27"/>
  <c r="K3376" i="27"/>
  <c r="K3374" i="27"/>
  <c r="J366" i="27"/>
  <c r="Q1539" i="27"/>
  <c r="J532" i="27"/>
  <c r="J535" i="27"/>
  <c r="P3383" i="27"/>
  <c r="G3091" i="27"/>
  <c r="G3094" i="27"/>
  <c r="Q3085" i="27"/>
  <c r="Q3086" i="27"/>
  <c r="Q3087" i="27"/>
  <c r="Q3088" i="27"/>
  <c r="Q3079" i="27"/>
  <c r="Q3084" i="27"/>
  <c r="Q3081" i="27"/>
  <c r="Q3083" i="27"/>
  <c r="Q3082" i="27"/>
  <c r="Q3080" i="27"/>
  <c r="J607" i="27"/>
  <c r="J602" i="27"/>
  <c r="J606" i="27"/>
  <c r="J603" i="27"/>
  <c r="Q2729" i="27"/>
  <c r="Q2724" i="27"/>
  <c r="Q2727" i="27"/>
  <c r="Q2731" i="27"/>
  <c r="Q2726" i="27"/>
  <c r="Q2732" i="27"/>
  <c r="Q2728" i="27"/>
  <c r="Q2730" i="27"/>
  <c r="Q2723" i="27"/>
  <c r="Q2725" i="27"/>
  <c r="G2017" i="27"/>
  <c r="G2019" i="27"/>
  <c r="G2015" i="27"/>
  <c r="R1723" i="27"/>
  <c r="R1717" i="27"/>
  <c r="S2608" i="27"/>
  <c r="G2631" i="27" s="1"/>
  <c r="S2607" i="27"/>
  <c r="R2251" i="27"/>
  <c r="R2253" i="27"/>
  <c r="R2255" i="27"/>
  <c r="R2252" i="27"/>
  <c r="K844" i="27"/>
  <c r="K840" i="27"/>
  <c r="K842" i="27"/>
  <c r="R534" i="27"/>
  <c r="R536" i="27"/>
  <c r="R539" i="27"/>
  <c r="R532" i="27"/>
  <c r="R538" i="27"/>
  <c r="R540" i="27"/>
  <c r="R533" i="27"/>
  <c r="R537" i="27"/>
  <c r="R535" i="27"/>
  <c r="J947" i="27"/>
  <c r="G1603" i="27"/>
  <c r="G1601" i="27"/>
  <c r="K2073" i="27"/>
  <c r="K2074" i="27"/>
  <c r="K2737" i="27"/>
  <c r="K2735" i="27"/>
  <c r="K2736" i="27"/>
  <c r="K2734" i="27"/>
  <c r="K2738" i="27"/>
  <c r="K1969" i="27"/>
  <c r="K1968" i="27"/>
  <c r="K1967" i="27"/>
  <c r="K1965" i="27"/>
  <c r="K1966" i="27"/>
  <c r="Q1607" i="27"/>
  <c r="Q1605" i="27"/>
  <c r="Q1602" i="27"/>
  <c r="Q1598" i="27"/>
  <c r="Q1601" i="27"/>
  <c r="P421" i="27"/>
  <c r="P420" i="27"/>
  <c r="G2783" i="27"/>
  <c r="G2782" i="27"/>
  <c r="G2788" i="27"/>
  <c r="G2787" i="27"/>
  <c r="H727" i="27"/>
  <c r="H2025" i="27"/>
  <c r="H2026" i="27"/>
  <c r="K2499" i="27"/>
  <c r="K2502" i="27"/>
  <c r="K2498" i="27"/>
  <c r="K2501" i="27"/>
  <c r="K2500" i="27"/>
  <c r="R2134" i="27"/>
  <c r="R2136" i="27"/>
  <c r="R2138" i="27"/>
  <c r="R2137" i="27"/>
  <c r="P3142" i="27"/>
  <c r="K1303" i="27"/>
  <c r="K1304" i="27"/>
  <c r="K1305" i="27"/>
  <c r="I3079" i="27"/>
  <c r="I2194" i="27"/>
  <c r="I2191" i="27"/>
  <c r="I2193" i="27"/>
  <c r="I2192" i="27"/>
  <c r="I2190" i="27"/>
  <c r="I3258" i="27"/>
  <c r="I3259" i="27"/>
  <c r="I3256" i="27"/>
  <c r="I3260" i="27"/>
  <c r="I3257" i="27"/>
  <c r="G3213" i="27"/>
  <c r="G3215" i="27"/>
  <c r="G3210" i="27"/>
  <c r="G3212" i="27"/>
  <c r="G3214" i="27"/>
  <c r="G3216" i="27"/>
  <c r="G3209" i="27"/>
  <c r="G3211" i="27"/>
  <c r="G3208" i="27"/>
  <c r="I2203" i="27"/>
  <c r="I2201" i="27"/>
  <c r="K2261" i="27"/>
  <c r="K2263" i="27"/>
  <c r="K2264" i="27"/>
  <c r="K2260" i="27"/>
  <c r="K2262" i="27"/>
  <c r="I1847" i="27"/>
  <c r="G296" i="27"/>
  <c r="G302" i="27"/>
  <c r="G299" i="27"/>
  <c r="G298" i="27"/>
  <c r="G297" i="27"/>
  <c r="G301" i="27"/>
  <c r="G300" i="27"/>
  <c r="G1541" i="27"/>
  <c r="G1542" i="27"/>
  <c r="I62" i="27"/>
  <c r="I61" i="27"/>
  <c r="I64" i="27"/>
  <c r="I63" i="27"/>
  <c r="K2912" i="27"/>
  <c r="K2913" i="27"/>
  <c r="J3554" i="27"/>
  <c r="J3553" i="27"/>
  <c r="J3552" i="27"/>
  <c r="G1492" i="27"/>
  <c r="G1497" i="27"/>
  <c r="K298" i="27"/>
  <c r="K296" i="27"/>
  <c r="K297" i="27"/>
  <c r="I476" i="27"/>
  <c r="P2962" i="27"/>
  <c r="H415" i="27"/>
  <c r="H419" i="27"/>
  <c r="H417" i="27"/>
  <c r="H416" i="27"/>
  <c r="H418" i="27"/>
  <c r="H414" i="27"/>
  <c r="Q1074" i="27"/>
  <c r="Q1065" i="27"/>
  <c r="Q1066" i="27"/>
  <c r="Q1070" i="27"/>
  <c r="Q1072" i="27"/>
  <c r="Q1071" i="27"/>
  <c r="Q1069" i="27"/>
  <c r="Q1067" i="27"/>
  <c r="Q1073" i="27"/>
  <c r="Q1068" i="27"/>
  <c r="G605" i="27"/>
  <c r="G607" i="27"/>
  <c r="K3327" i="27"/>
  <c r="P2905" i="27"/>
  <c r="P2909" i="27"/>
  <c r="P2904" i="27"/>
  <c r="P2908" i="27"/>
  <c r="P2902" i="27"/>
  <c r="P2901" i="27"/>
  <c r="K2368" i="27"/>
  <c r="K2367" i="27"/>
  <c r="K2369" i="27"/>
  <c r="K3209" i="27"/>
  <c r="K3212" i="27"/>
  <c r="K3211" i="27"/>
  <c r="K3210" i="27"/>
  <c r="K3208" i="27"/>
  <c r="I593" i="27"/>
  <c r="H2489" i="27"/>
  <c r="H2487" i="27"/>
  <c r="J63" i="27"/>
  <c r="J60" i="27"/>
  <c r="J61" i="27"/>
  <c r="Q1422" i="27"/>
  <c r="Q1425" i="27"/>
  <c r="H2429" i="27"/>
  <c r="H2428" i="27"/>
  <c r="P1723" i="27"/>
  <c r="P1725" i="27"/>
  <c r="P1726" i="27"/>
  <c r="P1721" i="27"/>
  <c r="P1720" i="27"/>
  <c r="G1376" i="27"/>
  <c r="G1377" i="27"/>
  <c r="G1380" i="27"/>
  <c r="G1381" i="27"/>
  <c r="G1373" i="27"/>
  <c r="G1379" i="27"/>
  <c r="G1378" i="27"/>
  <c r="G1375" i="27"/>
  <c r="G1374" i="27"/>
  <c r="I904" i="27"/>
  <c r="I905" i="27"/>
  <c r="I901" i="27"/>
  <c r="H1614" i="27"/>
  <c r="H1616" i="27"/>
  <c r="H1610" i="27"/>
  <c r="H1612" i="27"/>
  <c r="H1615" i="27"/>
  <c r="H1609" i="27"/>
  <c r="H1613" i="27"/>
  <c r="H1611" i="27"/>
  <c r="K2901" i="27"/>
  <c r="K2900" i="27"/>
  <c r="K2902" i="27"/>
  <c r="S3320" i="27"/>
  <c r="S3319" i="27"/>
  <c r="G3342" i="27" s="1"/>
  <c r="S3316" i="27"/>
  <c r="S3315" i="27"/>
  <c r="S3318" i="27"/>
  <c r="G3341" i="27" s="1"/>
  <c r="S3317" i="27"/>
  <c r="S3321" i="27"/>
  <c r="C3338" i="27" s="1"/>
  <c r="S3322" i="27"/>
  <c r="C3339" i="27" s="1"/>
  <c r="J76" i="27"/>
  <c r="S1368" i="27"/>
  <c r="C1385" i="27" s="1"/>
  <c r="S1363" i="27"/>
  <c r="S1362" i="27"/>
  <c r="S1367" i="27"/>
  <c r="S1366" i="27"/>
  <c r="G1389" i="27" s="1"/>
  <c r="S1364" i="27"/>
  <c r="S1369" i="27"/>
  <c r="C1386" i="27" s="1"/>
  <c r="S1365" i="27"/>
  <c r="G1388" i="27" s="1"/>
  <c r="P3018" i="27"/>
  <c r="P3019" i="27"/>
  <c r="J3029" i="27"/>
  <c r="P832" i="27"/>
  <c r="P830" i="27"/>
  <c r="P835" i="27"/>
  <c r="P839" i="27"/>
  <c r="P833" i="27"/>
  <c r="P838" i="27"/>
  <c r="P834" i="27"/>
  <c r="P829" i="27"/>
  <c r="P837" i="27"/>
  <c r="P831" i="27"/>
  <c r="P836" i="27"/>
  <c r="K2381" i="27"/>
  <c r="K2379" i="27"/>
  <c r="K2380" i="27"/>
  <c r="K2382" i="27"/>
  <c r="H3200" i="27"/>
  <c r="J2311" i="27"/>
  <c r="S476" i="27"/>
  <c r="G499" i="27" s="1"/>
  <c r="H131" i="27"/>
  <c r="K1668" i="27"/>
  <c r="K1671" i="27"/>
  <c r="K1670" i="27"/>
  <c r="I1366" i="27"/>
  <c r="I1364" i="27"/>
  <c r="I1362" i="27"/>
  <c r="I1363" i="27"/>
  <c r="I1365" i="27"/>
  <c r="Q1190" i="27"/>
  <c r="Q1185" i="27"/>
  <c r="Q1187" i="27"/>
  <c r="Q1189" i="27"/>
  <c r="Q1186" i="27"/>
  <c r="Q1184" i="27"/>
  <c r="Q1188" i="27"/>
  <c r="Q1191" i="27"/>
  <c r="Q1183" i="27"/>
  <c r="Q1192" i="27"/>
  <c r="K1717" i="27"/>
  <c r="Q186" i="27"/>
  <c r="Q182" i="27"/>
  <c r="J1657" i="27"/>
  <c r="J1658" i="27"/>
  <c r="J1660" i="27"/>
  <c r="P2252" i="27"/>
  <c r="P2249" i="27"/>
  <c r="P2258" i="27"/>
  <c r="P2259" i="27"/>
  <c r="P2257" i="27"/>
  <c r="P2253" i="27"/>
  <c r="P2256" i="27"/>
  <c r="P2255" i="27"/>
  <c r="P2250" i="27"/>
  <c r="P2254" i="27"/>
  <c r="P2251" i="27"/>
  <c r="P2673" i="27"/>
  <c r="P2664" i="27"/>
  <c r="K3020" i="27"/>
  <c r="K723" i="27"/>
  <c r="K724" i="27"/>
  <c r="G776" i="27"/>
  <c r="K1845" i="27"/>
  <c r="G3034" i="27"/>
  <c r="G3036" i="27"/>
  <c r="G3030" i="27"/>
  <c r="G3035" i="27"/>
  <c r="G3033" i="27"/>
  <c r="G3037" i="27"/>
  <c r="G3031" i="27"/>
  <c r="G3029" i="27"/>
  <c r="G3032" i="27"/>
  <c r="H2724" i="27"/>
  <c r="H2728" i="27"/>
  <c r="K3624" i="27"/>
  <c r="K3623" i="27"/>
  <c r="K3621" i="27"/>
  <c r="K3625" i="27"/>
  <c r="K3622" i="27"/>
  <c r="G729" i="27"/>
  <c r="G728" i="27"/>
  <c r="G723" i="27"/>
  <c r="G730" i="27"/>
  <c r="G725" i="27"/>
  <c r="G726" i="27"/>
  <c r="G727" i="27"/>
  <c r="G724" i="27"/>
  <c r="G722" i="27"/>
  <c r="G1853" i="27"/>
  <c r="G1847" i="27"/>
  <c r="G1851" i="27"/>
  <c r="G1143" i="27"/>
  <c r="G1135" i="27"/>
  <c r="I2959" i="27"/>
  <c r="I2960" i="27"/>
  <c r="I2963" i="27"/>
  <c r="I2962" i="27"/>
  <c r="H3084" i="27"/>
  <c r="H3081" i="27"/>
  <c r="H3080" i="27"/>
  <c r="H3082" i="27"/>
  <c r="H3079" i="27"/>
  <c r="H3083" i="27"/>
  <c r="K1658" i="27"/>
  <c r="K1657" i="27"/>
  <c r="K1659" i="27"/>
  <c r="G2741" i="27"/>
  <c r="G2737" i="27"/>
  <c r="G2742" i="27"/>
  <c r="G2739" i="27"/>
  <c r="G2736" i="27"/>
  <c r="G2740" i="27"/>
  <c r="G2734" i="27"/>
  <c r="G2738" i="27"/>
  <c r="G2735" i="27"/>
  <c r="H2503" i="27"/>
  <c r="H2501" i="27"/>
  <c r="I2439" i="27"/>
  <c r="G119" i="27"/>
  <c r="G123" i="27"/>
  <c r="G122" i="27"/>
  <c r="G121" i="27"/>
  <c r="G120" i="27"/>
  <c r="G125" i="27"/>
  <c r="G124" i="27"/>
  <c r="H2734" i="27"/>
  <c r="H2738" i="27"/>
  <c r="G2385" i="27"/>
  <c r="G1551" i="27"/>
  <c r="G1555" i="27"/>
  <c r="R954" i="27"/>
  <c r="R952" i="27"/>
  <c r="R953" i="27"/>
  <c r="R950" i="27"/>
  <c r="R951" i="27"/>
  <c r="R955" i="27"/>
  <c r="R948" i="27"/>
  <c r="R949" i="27"/>
  <c r="R947" i="27"/>
  <c r="H3504" i="27"/>
  <c r="H3506" i="27"/>
  <c r="H3509" i="27"/>
  <c r="H3508" i="27"/>
  <c r="H3505" i="27"/>
  <c r="H3507" i="27"/>
  <c r="H3503" i="27"/>
  <c r="H3510" i="27"/>
  <c r="S1421" i="27"/>
  <c r="S1424" i="27"/>
  <c r="G1447" i="27" s="1"/>
  <c r="S1428" i="27"/>
  <c r="C1445" i="27" s="1"/>
  <c r="S1425" i="27"/>
  <c r="G1448" i="27" s="1"/>
  <c r="S1427" i="27"/>
  <c r="C1444" i="27" s="1"/>
  <c r="S1423" i="27"/>
  <c r="S1426" i="27"/>
  <c r="S1422" i="27"/>
  <c r="P2731" i="27"/>
  <c r="P2728" i="27"/>
  <c r="P2732" i="27"/>
  <c r="S3021" i="27"/>
  <c r="G3044" i="27" s="1"/>
  <c r="S3024" i="27"/>
  <c r="C3041" i="27" s="1"/>
  <c r="S3020" i="27"/>
  <c r="I3566" i="27"/>
  <c r="G3141" i="27"/>
  <c r="G2546" i="27"/>
  <c r="G2552" i="27"/>
  <c r="G2547" i="27"/>
  <c r="G2548" i="27"/>
  <c r="G2550" i="27"/>
  <c r="G2551" i="27"/>
  <c r="G2549" i="27"/>
  <c r="J3199" i="27" l="1"/>
  <c r="J3197" i="27"/>
  <c r="J3198" i="27"/>
  <c r="L1896" i="27"/>
  <c r="C1923" i="27" s="1"/>
  <c r="L1895" i="27"/>
  <c r="K1895" i="27"/>
  <c r="K1896" i="27"/>
  <c r="L2014" i="27"/>
  <c r="L2013" i="27"/>
  <c r="L2783" i="27"/>
  <c r="L2782" i="27"/>
  <c r="K2309" i="27"/>
  <c r="K2308" i="27"/>
  <c r="K2310" i="27"/>
  <c r="K3018" i="27"/>
  <c r="J2308" i="27"/>
  <c r="P1717" i="27"/>
  <c r="P1719" i="27"/>
  <c r="P1718" i="27"/>
  <c r="H2491" i="27"/>
  <c r="P2966" i="27"/>
  <c r="J2797" i="27"/>
  <c r="R2257" i="27"/>
  <c r="J534" i="27"/>
  <c r="R1425" i="27"/>
  <c r="R1423" i="27"/>
  <c r="R1427" i="27"/>
  <c r="K2607" i="27"/>
  <c r="K1908" i="27"/>
  <c r="K712" i="27"/>
  <c r="J594" i="27"/>
  <c r="P2605" i="27"/>
  <c r="P2615" i="27"/>
  <c r="G1777" i="27"/>
  <c r="J1243" i="27"/>
  <c r="I715" i="27"/>
  <c r="J1599" i="27"/>
  <c r="H180" i="27"/>
  <c r="K1423" i="27"/>
  <c r="J1719" i="27"/>
  <c r="Q652" i="27"/>
  <c r="J3435" i="27"/>
  <c r="K3256" i="27"/>
  <c r="G2960" i="27"/>
  <c r="H296" i="27"/>
  <c r="I239" i="27"/>
  <c r="S538" i="27"/>
  <c r="C555" i="27" s="1"/>
  <c r="J2428" i="27"/>
  <c r="L2131" i="27"/>
  <c r="K831" i="27"/>
  <c r="I1836" i="27"/>
  <c r="I1835" i="27"/>
  <c r="L120" i="27"/>
  <c r="K1955" i="27"/>
  <c r="K1954" i="27"/>
  <c r="L712" i="27"/>
  <c r="C739" i="27" s="1"/>
  <c r="C743" i="27" s="1" a="1"/>
  <c r="L711" i="27"/>
  <c r="P3559" i="27"/>
  <c r="P3560" i="27"/>
  <c r="G2965" i="27"/>
  <c r="G2959" i="27"/>
  <c r="K2249" i="27"/>
  <c r="K2250" i="27"/>
  <c r="J1422" i="27"/>
  <c r="J1423" i="27"/>
  <c r="K121" i="27"/>
  <c r="K120" i="27"/>
  <c r="K3434" i="27"/>
  <c r="K3435" i="27"/>
  <c r="K591" i="27"/>
  <c r="K592" i="27"/>
  <c r="J2309" i="27"/>
  <c r="P1724" i="27"/>
  <c r="P1716" i="27"/>
  <c r="H2492" i="27"/>
  <c r="P2963" i="27"/>
  <c r="R2250" i="27"/>
  <c r="R2254" i="27"/>
  <c r="Q1545" i="27"/>
  <c r="R1424" i="27"/>
  <c r="K3079" i="27"/>
  <c r="J1244" i="27"/>
  <c r="J1598" i="27"/>
  <c r="P1959" i="27"/>
  <c r="J3436" i="27"/>
  <c r="G2961" i="27"/>
  <c r="P3557" i="27"/>
  <c r="I241" i="27"/>
  <c r="G2195" i="27"/>
  <c r="K2784" i="27"/>
  <c r="L947" i="27"/>
  <c r="C972" i="27" s="1"/>
  <c r="L532" i="27"/>
  <c r="C557" i="27" s="1"/>
  <c r="Q720" i="27"/>
  <c r="Q719" i="27"/>
  <c r="G3391" i="27"/>
  <c r="G3389" i="27"/>
  <c r="G2801" i="27"/>
  <c r="G2797" i="27"/>
  <c r="G479" i="27"/>
  <c r="G474" i="27"/>
  <c r="G473" i="27"/>
  <c r="H3564" i="27"/>
  <c r="H3568" i="27"/>
  <c r="L473" i="27"/>
  <c r="C498" i="27" s="1"/>
  <c r="R3258" i="27"/>
  <c r="R3263" i="27"/>
  <c r="I536" i="27"/>
  <c r="I534" i="27"/>
  <c r="K308" i="27"/>
  <c r="K309" i="27"/>
  <c r="I181" i="27"/>
  <c r="I178" i="27"/>
  <c r="I1954" i="27"/>
  <c r="I1958" i="27"/>
  <c r="K1609" i="27"/>
  <c r="K1612" i="27"/>
  <c r="K1610" i="27"/>
  <c r="I1242" i="27"/>
  <c r="I1244" i="27"/>
  <c r="I2901" i="27"/>
  <c r="I2902" i="27"/>
  <c r="L2488" i="27"/>
  <c r="K2131" i="27"/>
  <c r="K2133" i="27"/>
  <c r="G2135" i="27"/>
  <c r="G2132" i="27"/>
  <c r="Q3376" i="27"/>
  <c r="Q3374" i="27"/>
  <c r="Q656" i="27"/>
  <c r="Q654" i="27"/>
  <c r="P1954" i="27"/>
  <c r="P1955" i="27"/>
  <c r="H182" i="27"/>
  <c r="H179" i="27"/>
  <c r="P3556" i="27"/>
  <c r="P3552" i="27"/>
  <c r="P3555" i="27"/>
  <c r="P2611" i="27"/>
  <c r="P2606" i="27"/>
  <c r="G2193" i="27"/>
  <c r="G2192" i="27"/>
  <c r="I310" i="27"/>
  <c r="I311" i="27"/>
  <c r="G1781" i="27"/>
  <c r="G1775" i="27"/>
  <c r="K1318" i="27"/>
  <c r="K1315" i="27"/>
  <c r="K1197" i="27"/>
  <c r="K1195" i="27"/>
  <c r="H1138" i="27"/>
  <c r="G2378" i="27"/>
  <c r="K1718" i="27"/>
  <c r="H3197" i="27"/>
  <c r="H2135" i="27"/>
  <c r="H2490" i="27"/>
  <c r="P2910" i="27"/>
  <c r="P2903" i="27"/>
  <c r="R2133" i="27"/>
  <c r="R2132" i="27"/>
  <c r="G2784" i="27"/>
  <c r="Q1599" i="27"/>
  <c r="Q1600" i="27"/>
  <c r="K843" i="27"/>
  <c r="R2256" i="27"/>
  <c r="I3208" i="27"/>
  <c r="H2667" i="27"/>
  <c r="H2664" i="27"/>
  <c r="R1777" i="27"/>
  <c r="G66" i="27"/>
  <c r="R62" i="27"/>
  <c r="P2613" i="27"/>
  <c r="P2608" i="27"/>
  <c r="K1317" i="27"/>
  <c r="Q3146" i="27"/>
  <c r="I3553" i="27"/>
  <c r="K2191" i="27"/>
  <c r="S2134" i="27"/>
  <c r="G2157" i="27" s="1"/>
  <c r="G1778" i="27"/>
  <c r="G136" i="27"/>
  <c r="S2547" i="27"/>
  <c r="Q894" i="27"/>
  <c r="Q714" i="27"/>
  <c r="J1421" i="27"/>
  <c r="G3386" i="27"/>
  <c r="G2799" i="27"/>
  <c r="H183" i="27"/>
  <c r="H2564" i="27"/>
  <c r="H1838" i="27"/>
  <c r="H3563" i="27"/>
  <c r="P1964" i="27"/>
  <c r="G475" i="27"/>
  <c r="I3614" i="27"/>
  <c r="I2900" i="27"/>
  <c r="K2251" i="27"/>
  <c r="Q657" i="27"/>
  <c r="I667" i="27"/>
  <c r="S2073" i="27"/>
  <c r="I1246" i="27"/>
  <c r="R2193" i="27"/>
  <c r="K310" i="27"/>
  <c r="K60" i="27"/>
  <c r="K2679" i="27"/>
  <c r="R3264" i="27"/>
  <c r="I308" i="27"/>
  <c r="R3141" i="27"/>
  <c r="R3146" i="27"/>
  <c r="P3561" i="27"/>
  <c r="P3558" i="27"/>
  <c r="K1786" i="27"/>
  <c r="K119" i="27"/>
  <c r="G2196" i="27"/>
  <c r="K1194" i="27"/>
  <c r="K2783" i="27"/>
  <c r="G1435" i="27"/>
  <c r="G1440" i="27"/>
  <c r="H1373" i="27"/>
  <c r="P1242" i="27"/>
  <c r="L237" i="27"/>
  <c r="G2381" i="27"/>
  <c r="G2384" i="27"/>
  <c r="G1498" i="27"/>
  <c r="I1615" i="27"/>
  <c r="S652" i="27"/>
  <c r="J1553" i="27"/>
  <c r="J1550" i="27"/>
  <c r="H1128" i="27"/>
  <c r="H1127" i="27"/>
  <c r="H1779" i="27"/>
  <c r="H1778" i="27"/>
  <c r="I602" i="27"/>
  <c r="I604" i="27"/>
  <c r="J2440" i="27"/>
  <c r="J2437" i="27"/>
  <c r="G1024" i="27"/>
  <c r="G1023" i="27"/>
  <c r="H2191" i="27"/>
  <c r="H2193" i="27"/>
  <c r="Q892" i="27"/>
  <c r="Q895" i="27"/>
  <c r="P593" i="27"/>
  <c r="P591" i="27"/>
  <c r="G2724" i="27"/>
  <c r="K1255" i="27"/>
  <c r="K1256" i="27"/>
  <c r="K1254" i="27"/>
  <c r="K1257" i="27"/>
  <c r="K1253" i="27"/>
  <c r="K131" i="27"/>
  <c r="K132" i="27"/>
  <c r="K130" i="27"/>
  <c r="K133" i="27"/>
  <c r="K134" i="27"/>
  <c r="J2489" i="27"/>
  <c r="J2487" i="27"/>
  <c r="I650" i="27"/>
  <c r="I651" i="27"/>
  <c r="L2309" i="27"/>
  <c r="C2336" i="27" s="1"/>
  <c r="L2308" i="27"/>
  <c r="J1186" i="27"/>
  <c r="J1184" i="27"/>
  <c r="I475" i="27"/>
  <c r="I473" i="27"/>
  <c r="I474" i="27"/>
  <c r="L3611" i="27"/>
  <c r="C3638" i="27" s="1"/>
  <c r="L3610" i="27"/>
  <c r="C3635" i="27" s="1"/>
  <c r="K1550" i="27"/>
  <c r="K1551" i="27"/>
  <c r="K1554" i="27"/>
  <c r="J950" i="27"/>
  <c r="J949" i="27"/>
  <c r="J2902" i="27"/>
  <c r="J2901" i="27"/>
  <c r="I1183" i="27"/>
  <c r="I1186" i="27"/>
  <c r="I1187" i="27"/>
  <c r="J653" i="27"/>
  <c r="J651" i="27"/>
  <c r="L2367" i="27"/>
  <c r="L2368" i="27"/>
  <c r="C2395" i="27" s="1"/>
  <c r="J2014" i="27"/>
  <c r="J2016" i="27"/>
  <c r="L3139" i="27"/>
  <c r="C3166" i="27" s="1"/>
  <c r="L3138" i="27"/>
  <c r="K2014" i="27"/>
  <c r="K2013" i="27"/>
  <c r="P1607" i="27"/>
  <c r="P1602" i="27"/>
  <c r="P1598" i="27"/>
  <c r="H3208" i="27"/>
  <c r="H3213" i="27"/>
  <c r="H3212" i="27"/>
  <c r="Q2554" i="27"/>
  <c r="Q2550" i="27"/>
  <c r="Q2548" i="27"/>
  <c r="I2737" i="27"/>
  <c r="I2736" i="27"/>
  <c r="I1848" i="27"/>
  <c r="I1849" i="27"/>
  <c r="P3139" i="27"/>
  <c r="P3143" i="27"/>
  <c r="P3147" i="27"/>
  <c r="Q3258" i="27"/>
  <c r="Q3259" i="27"/>
  <c r="R1247" i="27"/>
  <c r="R1245" i="27"/>
  <c r="R1250" i="27"/>
  <c r="H1188" i="27"/>
  <c r="H1187" i="27"/>
  <c r="H1185" i="27"/>
  <c r="H1184" i="27"/>
  <c r="H653" i="27"/>
  <c r="H654" i="27"/>
  <c r="S2014" i="27"/>
  <c r="S2015" i="27"/>
  <c r="S2016" i="27"/>
  <c r="G2039" i="27" s="1"/>
  <c r="S2013" i="27"/>
  <c r="C2038" i="27" s="1"/>
  <c r="S60" i="27"/>
  <c r="S67" i="27"/>
  <c r="C84" i="27" s="1"/>
  <c r="S62" i="27"/>
  <c r="G962" i="27"/>
  <c r="G963" i="27"/>
  <c r="S2313" i="27"/>
  <c r="S2311" i="27"/>
  <c r="G2334" i="27" s="1"/>
  <c r="S2310" i="27"/>
  <c r="S2312" i="27"/>
  <c r="G2335" i="27" s="1"/>
  <c r="J2026" i="27"/>
  <c r="J2028" i="27"/>
  <c r="I2146" i="27"/>
  <c r="I2145" i="27"/>
  <c r="I2144" i="27"/>
  <c r="I2142" i="27"/>
  <c r="J309" i="27"/>
  <c r="J311" i="27"/>
  <c r="G138" i="27"/>
  <c r="G130" i="27"/>
  <c r="G133" i="27"/>
  <c r="G134" i="27"/>
  <c r="G3628" i="27"/>
  <c r="G3624" i="27"/>
  <c r="G3629" i="27"/>
  <c r="G3622" i="27"/>
  <c r="G3626" i="27"/>
  <c r="Q1837" i="27"/>
  <c r="Q1843" i="27"/>
  <c r="Q1834" i="27"/>
  <c r="Q1842" i="27"/>
  <c r="Q1841" i="27"/>
  <c r="G3267" i="27"/>
  <c r="G3270" i="27"/>
  <c r="G3273" i="27"/>
  <c r="S1542" i="27"/>
  <c r="G1565" i="27" s="1"/>
  <c r="S1546" i="27"/>
  <c r="C1563" i="27" s="1"/>
  <c r="S1545" i="27"/>
  <c r="C1562" i="27" s="1"/>
  <c r="S1540" i="27"/>
  <c r="H1955" i="27"/>
  <c r="H1959" i="27"/>
  <c r="H1957" i="27"/>
  <c r="Q1782" i="27"/>
  <c r="Q1777" i="27"/>
  <c r="Q1779" i="27"/>
  <c r="Q1780" i="27"/>
  <c r="Q1783" i="27"/>
  <c r="Q1784" i="27"/>
  <c r="H964" i="27"/>
  <c r="H959" i="27"/>
  <c r="H965" i="27"/>
  <c r="H962" i="27"/>
  <c r="Q1424" i="27"/>
  <c r="Q1423" i="27"/>
  <c r="Q1430" i="27"/>
  <c r="Q1428" i="27"/>
  <c r="Q1429" i="27"/>
  <c r="Q1426" i="27"/>
  <c r="Q1427" i="27"/>
  <c r="H2675" i="27"/>
  <c r="H2681" i="27"/>
  <c r="H2682" i="27"/>
  <c r="H2679" i="27"/>
  <c r="H2677" i="27"/>
  <c r="H3315" i="27"/>
  <c r="H3316" i="27"/>
  <c r="H3317" i="27"/>
  <c r="H3319" i="27"/>
  <c r="G2975" i="27"/>
  <c r="G2976" i="27"/>
  <c r="G2974" i="27"/>
  <c r="G2970" i="27"/>
  <c r="R2609" i="27"/>
  <c r="R2607" i="27"/>
  <c r="R2611" i="27"/>
  <c r="I2207" i="27"/>
  <c r="I2205" i="27"/>
  <c r="I2204" i="27"/>
  <c r="I2202" i="27"/>
  <c r="I2206" i="27"/>
  <c r="H890" i="27"/>
  <c r="H889" i="27"/>
  <c r="H892" i="27"/>
  <c r="R3611" i="27"/>
  <c r="R3610" i="27"/>
  <c r="R3613" i="27"/>
  <c r="I1196" i="27"/>
  <c r="I1200" i="27"/>
  <c r="I1197" i="27"/>
  <c r="H1786" i="27"/>
  <c r="H1789" i="27"/>
  <c r="H1790" i="27"/>
  <c r="H2264" i="27"/>
  <c r="H2265" i="27"/>
  <c r="H2262" i="27"/>
  <c r="H2266" i="27"/>
  <c r="H2261" i="27"/>
  <c r="H2267" i="27"/>
  <c r="I2380" i="27"/>
  <c r="I2379" i="27"/>
  <c r="I2382" i="27"/>
  <c r="I2383" i="27"/>
  <c r="G2016" i="27"/>
  <c r="G2018" i="27"/>
  <c r="G2014" i="27"/>
  <c r="G2013" i="27"/>
  <c r="G2506" i="27"/>
  <c r="G2505" i="27"/>
  <c r="G2498" i="27"/>
  <c r="G2501" i="27"/>
  <c r="G2503" i="27"/>
  <c r="G2502" i="27"/>
  <c r="Q1488" i="27"/>
  <c r="Q1486" i="27"/>
  <c r="Q1485" i="27"/>
  <c r="Q1480" i="27"/>
  <c r="Q1487" i="27"/>
  <c r="Q1482" i="27"/>
  <c r="Q1481" i="27"/>
  <c r="P362" i="27"/>
  <c r="P355" i="27"/>
  <c r="P359" i="27"/>
  <c r="P360" i="27"/>
  <c r="P364" i="27"/>
  <c r="P357" i="27"/>
  <c r="G75" i="27"/>
  <c r="G73" i="27"/>
  <c r="G76" i="27"/>
  <c r="G72" i="27"/>
  <c r="G77" i="27"/>
  <c r="J2146" i="27"/>
  <c r="J2143" i="27"/>
  <c r="H550" i="27"/>
  <c r="H549" i="27"/>
  <c r="H546" i="27"/>
  <c r="H547" i="27"/>
  <c r="H3331" i="27"/>
  <c r="H3333" i="27"/>
  <c r="H3328" i="27"/>
  <c r="H3327" i="27"/>
  <c r="I1320" i="27"/>
  <c r="I1318" i="27"/>
  <c r="I1319" i="27"/>
  <c r="I1314" i="27"/>
  <c r="I1315" i="27"/>
  <c r="J72" i="27"/>
  <c r="J74" i="27"/>
  <c r="J73" i="27"/>
  <c r="J71" i="27"/>
  <c r="P3028" i="27"/>
  <c r="P3026" i="27"/>
  <c r="P3025" i="27"/>
  <c r="P3022" i="27"/>
  <c r="P3024" i="27"/>
  <c r="P3027" i="27"/>
  <c r="P3020" i="27"/>
  <c r="P3023" i="27"/>
  <c r="I3622" i="27"/>
  <c r="I3627" i="27"/>
  <c r="I3623" i="27"/>
  <c r="I1790" i="27"/>
  <c r="I1788" i="27"/>
  <c r="G2428" i="27"/>
  <c r="G2429" i="27"/>
  <c r="G2427" i="27"/>
  <c r="G2431" i="27"/>
  <c r="G2432" i="27"/>
  <c r="G533" i="27"/>
  <c r="G534" i="27"/>
  <c r="G538" i="27"/>
  <c r="G535" i="27"/>
  <c r="G537" i="27"/>
  <c r="G771" i="27"/>
  <c r="G775" i="27"/>
  <c r="G772" i="27"/>
  <c r="G773" i="27"/>
  <c r="G770" i="27"/>
  <c r="H847" i="27"/>
  <c r="H841" i="27"/>
  <c r="H843" i="27"/>
  <c r="H842" i="27"/>
  <c r="H844" i="27"/>
  <c r="H3448" i="27"/>
  <c r="H3450" i="27"/>
  <c r="H3446" i="27"/>
  <c r="H3444" i="27"/>
  <c r="H3449" i="27"/>
  <c r="H3445" i="27"/>
  <c r="G1845" i="27"/>
  <c r="G1852" i="27"/>
  <c r="G1849" i="27"/>
  <c r="G1846" i="27"/>
  <c r="G1848" i="27"/>
  <c r="G1850" i="27"/>
  <c r="S1483" i="27"/>
  <c r="G1506" i="27" s="1"/>
  <c r="S1486" i="27"/>
  <c r="C1503" i="27" s="1"/>
  <c r="S1482" i="27"/>
  <c r="S1480" i="27"/>
  <c r="S1484" i="27"/>
  <c r="G1507" i="27" s="1"/>
  <c r="S1481" i="27"/>
  <c r="J3091" i="27"/>
  <c r="J3092" i="27"/>
  <c r="J3090" i="27"/>
  <c r="P2375" i="27"/>
  <c r="P2367" i="27"/>
  <c r="P2376" i="27"/>
  <c r="P2374" i="27"/>
  <c r="P2369" i="27"/>
  <c r="P2371" i="27"/>
  <c r="P2372" i="27"/>
  <c r="P2368" i="27"/>
  <c r="R2549" i="27"/>
  <c r="R2553" i="27"/>
  <c r="R2548" i="27"/>
  <c r="R2554" i="27"/>
  <c r="R2552" i="27"/>
  <c r="R2551" i="27"/>
  <c r="S1959" i="27"/>
  <c r="S1954" i="27"/>
  <c r="S1960" i="27"/>
  <c r="C1977" i="27" s="1"/>
  <c r="S1956" i="27"/>
  <c r="S1958" i="27"/>
  <c r="G1981" i="27" s="1"/>
  <c r="S1957" i="27"/>
  <c r="G1980" i="27" s="1"/>
  <c r="I431" i="27"/>
  <c r="I427" i="27"/>
  <c r="I426" i="27"/>
  <c r="I430" i="27"/>
  <c r="I425" i="27"/>
  <c r="I428" i="27"/>
  <c r="R2074" i="27"/>
  <c r="R2080" i="27"/>
  <c r="R2075" i="27"/>
  <c r="R2073" i="27"/>
  <c r="R2077" i="27"/>
  <c r="R2078" i="27"/>
  <c r="R2076" i="27"/>
  <c r="G315" i="27"/>
  <c r="G309" i="27"/>
  <c r="G312" i="27"/>
  <c r="G308" i="27"/>
  <c r="G314" i="27"/>
  <c r="G311" i="27"/>
  <c r="G310" i="27"/>
  <c r="G313" i="27"/>
  <c r="H1424" i="27"/>
  <c r="H1423" i="27"/>
  <c r="H1425" i="27"/>
  <c r="H1421" i="27"/>
  <c r="H1422" i="27"/>
  <c r="P1782" i="27"/>
  <c r="P1783" i="27"/>
  <c r="P1785" i="27"/>
  <c r="P1780" i="27"/>
  <c r="P1776" i="27"/>
  <c r="P1778" i="27"/>
  <c r="P1777" i="27"/>
  <c r="P1784" i="27"/>
  <c r="J666" i="27"/>
  <c r="J664" i="27"/>
  <c r="J661" i="27"/>
  <c r="J662" i="27"/>
  <c r="J665" i="27"/>
  <c r="R357" i="27"/>
  <c r="R356" i="27"/>
  <c r="R355" i="27"/>
  <c r="R359" i="27"/>
  <c r="R358" i="27"/>
  <c r="R363" i="27"/>
  <c r="R361" i="27"/>
  <c r="R3439" i="27"/>
  <c r="R3434" i="27"/>
  <c r="R3433" i="27"/>
  <c r="R3437" i="27"/>
  <c r="R3440" i="27"/>
  <c r="R3436" i="27"/>
  <c r="R3435" i="27"/>
  <c r="J425" i="27"/>
  <c r="J426" i="27"/>
  <c r="J429" i="27"/>
  <c r="J428" i="27"/>
  <c r="G3380" i="27"/>
  <c r="G3379" i="27"/>
  <c r="G3375" i="27"/>
  <c r="G3374" i="27"/>
  <c r="G1136" i="27"/>
  <c r="G1138" i="27"/>
  <c r="G1142" i="27"/>
  <c r="G1137" i="27"/>
  <c r="G1141" i="27"/>
  <c r="G1140" i="27"/>
  <c r="P1305" i="27"/>
  <c r="P1308" i="27"/>
  <c r="P1313" i="27"/>
  <c r="P1309" i="27"/>
  <c r="P1312" i="27"/>
  <c r="P1303" i="27"/>
  <c r="P1304" i="27"/>
  <c r="P1307" i="27"/>
  <c r="P1306" i="27"/>
  <c r="H2741" i="27"/>
  <c r="H2735" i="27"/>
  <c r="H2739" i="27"/>
  <c r="H2736" i="27"/>
  <c r="H2740" i="27"/>
  <c r="G1067" i="27"/>
  <c r="G1069" i="27"/>
  <c r="G1066" i="27"/>
  <c r="G1065" i="27"/>
  <c r="G1068" i="27"/>
  <c r="G1070" i="27"/>
  <c r="G713" i="27"/>
  <c r="G715" i="27"/>
  <c r="G712" i="27"/>
  <c r="G714" i="27"/>
  <c r="G716" i="27"/>
  <c r="G711" i="27"/>
  <c r="S2846" i="27"/>
  <c r="S2841" i="27"/>
  <c r="S2843" i="27"/>
  <c r="S2844" i="27"/>
  <c r="G2867" i="27" s="1"/>
  <c r="S2847" i="27"/>
  <c r="C2864" i="27" s="1"/>
  <c r="H1900" i="27"/>
  <c r="H1898" i="27"/>
  <c r="H1896" i="27"/>
  <c r="G1556" i="27"/>
  <c r="G1557" i="27"/>
  <c r="G1550" i="27"/>
  <c r="G1558" i="27"/>
  <c r="G1553" i="27"/>
  <c r="G1554" i="27"/>
  <c r="P2665" i="27"/>
  <c r="P2674" i="27"/>
  <c r="P2667" i="27"/>
  <c r="P2669" i="27"/>
  <c r="P2666" i="27"/>
  <c r="P2672" i="27"/>
  <c r="P2668" i="27"/>
  <c r="P2671" i="27"/>
  <c r="J845" i="27"/>
  <c r="J843" i="27"/>
  <c r="J841" i="27"/>
  <c r="J844" i="27"/>
  <c r="J840" i="27"/>
  <c r="G3552" i="27"/>
  <c r="G3553" i="27"/>
  <c r="G3555" i="27"/>
  <c r="G3557" i="27"/>
  <c r="G3554" i="27"/>
  <c r="Q1009" i="27"/>
  <c r="Q1006" i="27"/>
  <c r="Q1007" i="27"/>
  <c r="Q1008" i="27"/>
  <c r="Q1013" i="27"/>
  <c r="Q1011" i="27"/>
  <c r="Q1012" i="27"/>
  <c r="S417" i="27"/>
  <c r="G440" i="27" s="1"/>
  <c r="S418" i="27"/>
  <c r="G441" i="27" s="1"/>
  <c r="S416" i="27"/>
  <c r="G3507" i="27"/>
  <c r="G3503" i="27"/>
  <c r="G3509" i="27"/>
  <c r="G3511" i="27"/>
  <c r="S122" i="27"/>
  <c r="G145" i="27" s="1"/>
  <c r="S123" i="27"/>
  <c r="G146" i="27" s="1"/>
  <c r="S119" i="27"/>
  <c r="S121" i="27"/>
  <c r="J371" i="27"/>
  <c r="J369" i="27"/>
  <c r="J368" i="27"/>
  <c r="J367" i="27"/>
  <c r="J543" i="27"/>
  <c r="J547" i="27"/>
  <c r="J546" i="27"/>
  <c r="J544" i="27"/>
  <c r="G3329" i="27"/>
  <c r="G3331" i="27"/>
  <c r="G3333" i="27"/>
  <c r="H2013" i="27"/>
  <c r="H2017" i="27"/>
  <c r="H2014" i="27"/>
  <c r="H2018" i="27"/>
  <c r="S1604" i="27"/>
  <c r="C1621" i="27" s="1"/>
  <c r="S1598" i="27"/>
  <c r="S1600" i="27"/>
  <c r="S1602" i="27"/>
  <c r="G1625" i="27" s="1"/>
  <c r="S1601" i="27"/>
  <c r="G1624" i="27" s="1"/>
  <c r="S1599" i="27"/>
  <c r="P2727" i="27"/>
  <c r="P2726" i="27"/>
  <c r="P2725" i="27"/>
  <c r="P2729" i="27"/>
  <c r="P2723" i="27"/>
  <c r="P2730" i="27"/>
  <c r="P2724" i="27"/>
  <c r="G546" i="27"/>
  <c r="G547" i="27"/>
  <c r="G551" i="27"/>
  <c r="G543" i="27"/>
  <c r="G548" i="27"/>
  <c r="G545" i="27"/>
  <c r="G2681" i="27"/>
  <c r="G2678" i="27"/>
  <c r="G2680" i="27"/>
  <c r="G2675" i="27"/>
  <c r="G2679" i="27"/>
  <c r="G2677" i="27"/>
  <c r="G2676" i="27"/>
  <c r="G2683" i="27"/>
  <c r="H242" i="27"/>
  <c r="H237" i="27"/>
  <c r="H240" i="27"/>
  <c r="H238" i="27"/>
  <c r="H239" i="27"/>
  <c r="P1898" i="27"/>
  <c r="P1902" i="27"/>
  <c r="P1904" i="27"/>
  <c r="P1900" i="27"/>
  <c r="P1897" i="27"/>
  <c r="P1901" i="27"/>
  <c r="S2906" i="27"/>
  <c r="C2923" i="27" s="1"/>
  <c r="S2907" i="27"/>
  <c r="C2924" i="27" s="1"/>
  <c r="S2902" i="27"/>
  <c r="H2250" i="27"/>
  <c r="H2249" i="27"/>
  <c r="S2605" i="27"/>
  <c r="S2612" i="27"/>
  <c r="C2629" i="27" s="1"/>
  <c r="S2610" i="27"/>
  <c r="S2609" i="27"/>
  <c r="G2632" i="27" s="1"/>
  <c r="S2606" i="27"/>
  <c r="G3093" i="27"/>
  <c r="G3092" i="27"/>
  <c r="G3090" i="27"/>
  <c r="G3098" i="27"/>
  <c r="G3095" i="27"/>
  <c r="G3096" i="27"/>
  <c r="S3557" i="27"/>
  <c r="C3574" i="27" s="1"/>
  <c r="S3552" i="27"/>
  <c r="S3558" i="27"/>
  <c r="C3575" i="27" s="1"/>
  <c r="S3555" i="27"/>
  <c r="G3578" i="27" s="1"/>
  <c r="S3556" i="27"/>
  <c r="H3375" i="27"/>
  <c r="H3374" i="27"/>
  <c r="H3378" i="27"/>
  <c r="H3376" i="27"/>
  <c r="H2031" i="27"/>
  <c r="H2030" i="27"/>
  <c r="H2029" i="27"/>
  <c r="H2028" i="27"/>
  <c r="H2027" i="27"/>
  <c r="Q2252" i="27"/>
  <c r="Q2254" i="27"/>
  <c r="Q2255" i="27"/>
  <c r="Q2249" i="27"/>
  <c r="Q2250" i="27"/>
  <c r="Q2257" i="27"/>
  <c r="Q2256" i="27"/>
  <c r="G2074" i="27"/>
  <c r="G2072" i="27"/>
  <c r="G2076" i="27"/>
  <c r="G2077" i="27"/>
  <c r="G2078" i="27"/>
  <c r="G2668" i="27"/>
  <c r="G2667" i="27"/>
  <c r="G2664" i="27"/>
  <c r="S2428" i="27"/>
  <c r="S2429" i="27"/>
  <c r="G2452" i="27" s="1"/>
  <c r="S2430" i="27"/>
  <c r="G2453" i="27" s="1"/>
  <c r="S2432" i="27"/>
  <c r="C2449" i="27" s="1"/>
  <c r="S2433" i="27"/>
  <c r="C2450" i="27" s="1"/>
  <c r="S2427" i="27"/>
  <c r="S2431" i="27"/>
  <c r="J1908" i="27"/>
  <c r="J1910" i="27"/>
  <c r="J1906" i="27"/>
  <c r="J1911" i="27"/>
  <c r="J1909" i="27"/>
  <c r="Q1368" i="27"/>
  <c r="Q1363" i="27"/>
  <c r="Q1371" i="27"/>
  <c r="Q1365" i="27"/>
  <c r="Q1367" i="27"/>
  <c r="Q1366" i="27"/>
  <c r="Q1362" i="27"/>
  <c r="Q1370" i="27"/>
  <c r="S1131" i="27"/>
  <c r="C1148" i="27" s="1"/>
  <c r="S1125" i="27"/>
  <c r="S1130" i="27"/>
  <c r="C1147" i="27" s="1"/>
  <c r="S1124" i="27"/>
  <c r="S1128" i="27"/>
  <c r="G1151" i="27" s="1"/>
  <c r="S1127" i="27"/>
  <c r="G1150" i="27" s="1"/>
  <c r="S3019" i="27"/>
  <c r="S3025" i="27"/>
  <c r="C3042" i="27" s="1"/>
  <c r="S3023" i="27"/>
  <c r="S3022" i="27"/>
  <c r="G3045" i="27" s="1"/>
  <c r="P240" i="27"/>
  <c r="P241" i="27"/>
  <c r="P239" i="27"/>
  <c r="P242" i="27"/>
  <c r="P237" i="27"/>
  <c r="P238" i="27"/>
  <c r="P246" i="27"/>
  <c r="I844" i="27"/>
  <c r="I842" i="27"/>
  <c r="H3267" i="27"/>
  <c r="H3268" i="27"/>
  <c r="H3272" i="27"/>
  <c r="H3269" i="27"/>
  <c r="H3270" i="27"/>
  <c r="H3274" i="27"/>
  <c r="G1539" i="27"/>
  <c r="G1540" i="27"/>
  <c r="G1544" i="27"/>
  <c r="G1543" i="27"/>
  <c r="I3328" i="27"/>
  <c r="I3326" i="27"/>
  <c r="I3330" i="27"/>
  <c r="I3327" i="27"/>
  <c r="I3329" i="27"/>
  <c r="I3331" i="27"/>
  <c r="H3155" i="27"/>
  <c r="H3149" i="27"/>
  <c r="H3150" i="27"/>
  <c r="H3151" i="27"/>
  <c r="H3156" i="27"/>
  <c r="H3153" i="27"/>
  <c r="J253" i="27"/>
  <c r="J249" i="27"/>
  <c r="J251" i="27"/>
  <c r="J252" i="27"/>
  <c r="P3435" i="27"/>
  <c r="P3439" i="27"/>
  <c r="P3433" i="27"/>
  <c r="P3442" i="27"/>
  <c r="P3436" i="27"/>
  <c r="P3437" i="27"/>
  <c r="P3434" i="27"/>
  <c r="P3443" i="27"/>
  <c r="Q127" i="27"/>
  <c r="Q128" i="27"/>
  <c r="Q122" i="27"/>
  <c r="Q119" i="27"/>
  <c r="Q120" i="27"/>
  <c r="Q121" i="27"/>
  <c r="S3018" i="27"/>
  <c r="P2733" i="27"/>
  <c r="G1552" i="27"/>
  <c r="H2737" i="27"/>
  <c r="G1139" i="27"/>
  <c r="G774" i="27"/>
  <c r="P2670" i="27"/>
  <c r="I1184" i="27"/>
  <c r="P3021" i="27"/>
  <c r="J75" i="27"/>
  <c r="Q1421" i="27"/>
  <c r="G1545" i="27"/>
  <c r="P3146" i="27"/>
  <c r="H2024" i="27"/>
  <c r="S2611" i="27"/>
  <c r="C2628" i="27" s="1"/>
  <c r="G3097" i="27"/>
  <c r="J370" i="27"/>
  <c r="J545" i="27"/>
  <c r="S3551" i="27"/>
  <c r="S2019" i="27"/>
  <c r="C2036" i="27" s="1"/>
  <c r="S2848" i="27"/>
  <c r="C2865" i="27" s="1"/>
  <c r="R2546" i="27"/>
  <c r="Q1835" i="27"/>
  <c r="H845" i="27"/>
  <c r="G2426" i="27"/>
  <c r="H3318" i="27"/>
  <c r="P244" i="27"/>
  <c r="H2260" i="27"/>
  <c r="G2499" i="27"/>
  <c r="Q1484" i="27"/>
  <c r="P2373" i="27"/>
  <c r="G3625" i="27"/>
  <c r="S1485" i="27"/>
  <c r="G3376" i="27"/>
  <c r="P3441" i="27"/>
  <c r="J430" i="27"/>
  <c r="R3438" i="27"/>
  <c r="J663" i="27"/>
  <c r="P1779" i="27"/>
  <c r="H3152" i="27"/>
  <c r="Q2553" i="27"/>
  <c r="Q1010" i="27"/>
  <c r="Q2258" i="27"/>
  <c r="R3618" i="27"/>
  <c r="H1793" i="27"/>
  <c r="R1246" i="27"/>
  <c r="G960" i="27"/>
  <c r="J3094" i="27"/>
  <c r="G550" i="27"/>
  <c r="P363" i="27"/>
  <c r="S1961" i="27"/>
  <c r="C1978" i="27" s="1"/>
  <c r="P1311" i="27"/>
  <c r="Q1369" i="27"/>
  <c r="R362" i="27"/>
  <c r="H1426" i="27"/>
  <c r="H963" i="27"/>
  <c r="P1896" i="27"/>
  <c r="S419" i="27"/>
  <c r="I1786" i="27"/>
  <c r="J2083" i="27"/>
  <c r="S2253" i="27"/>
  <c r="G2276" i="27" s="1"/>
  <c r="S2255" i="27"/>
  <c r="C2272" i="27" s="1"/>
  <c r="S2254" i="27"/>
  <c r="S2252" i="27"/>
  <c r="G2275" i="27" s="1"/>
  <c r="S2249" i="27"/>
  <c r="S2250" i="27"/>
  <c r="S2256" i="27"/>
  <c r="C2273" i="27" s="1"/>
  <c r="K1135" i="27"/>
  <c r="K1137" i="27"/>
  <c r="K3094" i="27"/>
  <c r="K3091" i="27"/>
  <c r="L1362" i="27"/>
  <c r="L1363" i="27"/>
  <c r="C1390" i="27" s="1"/>
  <c r="L2426" i="27"/>
  <c r="C2451" i="27" s="1"/>
  <c r="L2427" i="27"/>
  <c r="K238" i="27"/>
  <c r="K239" i="27"/>
  <c r="J2723" i="27"/>
  <c r="J2726" i="27"/>
  <c r="K3552" i="27"/>
  <c r="K3553" i="27"/>
  <c r="J770" i="27"/>
  <c r="J771" i="27"/>
  <c r="I1423" i="27"/>
  <c r="I1421" i="27"/>
  <c r="I1424" i="27"/>
  <c r="J178" i="27"/>
  <c r="J180" i="27"/>
  <c r="J181" i="27"/>
  <c r="K2426" i="27"/>
  <c r="K2427" i="27"/>
  <c r="K2428" i="27"/>
  <c r="L1598" i="27"/>
  <c r="L1599" i="27"/>
  <c r="K251" i="27"/>
  <c r="K252" i="27"/>
  <c r="K249" i="27"/>
  <c r="K248" i="27"/>
  <c r="K475" i="27"/>
  <c r="K473" i="27"/>
  <c r="K474" i="27"/>
  <c r="J179" i="27"/>
  <c r="J773" i="27"/>
  <c r="K1552" i="27"/>
  <c r="J948" i="27"/>
  <c r="K3551" i="27"/>
  <c r="J2013" i="27"/>
  <c r="K2015" i="27"/>
  <c r="K250" i="27"/>
  <c r="J298" i="27"/>
  <c r="H595" i="27"/>
  <c r="H592" i="27"/>
  <c r="H1135" i="27"/>
  <c r="H1136" i="27"/>
  <c r="H1139" i="27"/>
  <c r="H2313" i="27"/>
  <c r="H2309" i="27"/>
  <c r="Q363" i="27"/>
  <c r="Q362" i="27"/>
  <c r="Q364" i="27"/>
  <c r="Q360" i="27"/>
  <c r="I1673" i="27"/>
  <c r="I1669" i="27"/>
  <c r="H2800" i="27"/>
  <c r="H2793" i="27"/>
  <c r="J3150" i="27"/>
  <c r="J3149" i="27"/>
  <c r="G3081" i="27"/>
  <c r="G3082" i="27"/>
  <c r="G3085" i="27"/>
  <c r="I191" i="27"/>
  <c r="I189" i="27"/>
  <c r="I193" i="27"/>
  <c r="G486" i="27"/>
  <c r="G485" i="27"/>
  <c r="G491" i="27"/>
  <c r="G3262" i="27"/>
  <c r="G3260" i="27"/>
  <c r="G3256" i="27"/>
  <c r="G3258" i="27"/>
  <c r="H1141" i="27"/>
  <c r="Q361" i="27"/>
  <c r="I1185" i="27"/>
  <c r="I1851" i="27"/>
  <c r="J2725" i="27"/>
  <c r="G3259" i="27"/>
  <c r="H2310" i="27"/>
  <c r="H2794" i="27"/>
  <c r="Q2551" i="27"/>
  <c r="K1017" i="27"/>
  <c r="H652" i="27"/>
  <c r="G2618" i="27"/>
  <c r="G2620" i="27"/>
  <c r="P1545" i="27"/>
  <c r="P1546" i="27"/>
  <c r="H1553" i="27"/>
  <c r="H1552" i="27"/>
  <c r="P1075" i="27"/>
  <c r="P1067" i="27"/>
  <c r="I1492" i="27"/>
  <c r="I1496" i="27"/>
  <c r="P2488" i="27"/>
  <c r="P2492" i="27"/>
  <c r="G845" i="27"/>
  <c r="G842" i="27"/>
  <c r="G2370" i="27"/>
  <c r="G2369" i="27"/>
  <c r="G2371" i="27"/>
  <c r="G2367" i="27"/>
  <c r="H1662" i="27"/>
  <c r="H1657" i="27"/>
  <c r="G2856" i="27"/>
  <c r="G2853" i="27"/>
  <c r="Q651" i="27"/>
  <c r="Q653" i="27"/>
  <c r="Q659" i="27"/>
  <c r="P1958" i="27"/>
  <c r="P1960" i="27"/>
  <c r="P1962" i="27"/>
  <c r="H298" i="27"/>
  <c r="H299" i="27"/>
  <c r="H301" i="27"/>
  <c r="K2855" i="27"/>
  <c r="K2852" i="27"/>
  <c r="I2370" i="27"/>
  <c r="I2367" i="27"/>
  <c r="I2368" i="27"/>
  <c r="L355" i="27"/>
  <c r="L356" i="27"/>
  <c r="C383" i="27" s="1"/>
  <c r="J3495" i="27"/>
  <c r="J3494" i="27"/>
  <c r="J3493" i="27"/>
  <c r="K3138" i="27"/>
  <c r="K3139" i="27"/>
  <c r="J2606" i="27"/>
  <c r="J2607" i="27"/>
  <c r="J2605" i="27"/>
  <c r="L650" i="27"/>
  <c r="L651" i="27"/>
  <c r="J3377" i="27"/>
  <c r="J3375" i="27"/>
  <c r="J3376" i="27"/>
  <c r="J2549" i="27"/>
  <c r="J2547" i="27"/>
  <c r="J2548" i="27"/>
  <c r="K3267" i="27"/>
  <c r="K3268" i="27"/>
  <c r="K429" i="27"/>
  <c r="K428" i="27"/>
  <c r="K426" i="27"/>
  <c r="K543" i="27"/>
  <c r="K545" i="27"/>
  <c r="J2841" i="27"/>
  <c r="J2843" i="27"/>
  <c r="J3080" i="27"/>
  <c r="J3082" i="27"/>
  <c r="I2546" i="27"/>
  <c r="I2549" i="27"/>
  <c r="L2191" i="27"/>
  <c r="L2190" i="27"/>
  <c r="C2215" i="27" s="1"/>
  <c r="L770" i="27"/>
  <c r="C795" i="27" s="1"/>
  <c r="L771" i="27"/>
  <c r="C798" i="27" s="1"/>
  <c r="L2841" i="27"/>
  <c r="C2866" i="27" s="1"/>
  <c r="L2842" i="27"/>
  <c r="C2869" i="27" s="1"/>
  <c r="G2380" i="27"/>
  <c r="K1848" i="27"/>
  <c r="J604" i="27"/>
  <c r="Q1961" i="27"/>
  <c r="G663" i="27"/>
  <c r="I1008" i="27"/>
  <c r="G2201" i="27"/>
  <c r="I415" i="27"/>
  <c r="G240" i="27"/>
  <c r="S2552" i="27"/>
  <c r="C2569" i="27" s="1"/>
  <c r="J417" i="27"/>
  <c r="G840" i="27"/>
  <c r="G847" i="27"/>
  <c r="K3271" i="27"/>
  <c r="I2550" i="27"/>
  <c r="P1963" i="27"/>
  <c r="P1957" i="27"/>
  <c r="Q650" i="27"/>
  <c r="Q658" i="27"/>
  <c r="I2605" i="27"/>
  <c r="J3316" i="27"/>
  <c r="K414" i="27"/>
  <c r="K3140" i="27"/>
  <c r="K1243" i="27"/>
  <c r="I2371" i="27"/>
  <c r="K547" i="27"/>
  <c r="L2250" i="27"/>
  <c r="Q2908" i="27"/>
  <c r="Q2904" i="27"/>
  <c r="H3569" i="27"/>
  <c r="H3566" i="27"/>
  <c r="R3262" i="27"/>
  <c r="R3259" i="27"/>
  <c r="R3256" i="27"/>
  <c r="R3260" i="27"/>
  <c r="R3261" i="27"/>
  <c r="R3257" i="27"/>
  <c r="K3033" i="27"/>
  <c r="K3031" i="27"/>
  <c r="K3029" i="27"/>
  <c r="I533" i="27"/>
  <c r="I535" i="27"/>
  <c r="K307" i="27"/>
  <c r="K311" i="27"/>
  <c r="K2676" i="27"/>
  <c r="K2678" i="27"/>
  <c r="I180" i="27"/>
  <c r="I182" i="27"/>
  <c r="K1787" i="27"/>
  <c r="K1789" i="27"/>
  <c r="I1955" i="27"/>
  <c r="I1956" i="27"/>
  <c r="I1957" i="27"/>
  <c r="I951" i="27"/>
  <c r="I950" i="27"/>
  <c r="I947" i="27"/>
  <c r="I948" i="27"/>
  <c r="K2437" i="27"/>
  <c r="K2439" i="27"/>
  <c r="K2438" i="27"/>
  <c r="R3138" i="27"/>
  <c r="R3145" i="27"/>
  <c r="R3139" i="27"/>
  <c r="I312" i="27"/>
  <c r="I313" i="27"/>
  <c r="C1090" i="27"/>
  <c r="P2789" i="27"/>
  <c r="P2790" i="27"/>
  <c r="G3448" i="27"/>
  <c r="G3451" i="27"/>
  <c r="P61" i="27"/>
  <c r="P68" i="27"/>
  <c r="G3613" i="27"/>
  <c r="G3616" i="27"/>
  <c r="S3440" i="27"/>
  <c r="C3457" i="27" s="1"/>
  <c r="S3437" i="27"/>
  <c r="G3460" i="27" s="1"/>
  <c r="I2799" i="27"/>
  <c r="I2795" i="27"/>
  <c r="P2547" i="27"/>
  <c r="P2549" i="27"/>
  <c r="P2556" i="27"/>
  <c r="J484" i="27"/>
  <c r="J489" i="27"/>
  <c r="G785" i="27"/>
  <c r="G781" i="27"/>
  <c r="Q422" i="27"/>
  <c r="Q415" i="27"/>
  <c r="J1495" i="27"/>
  <c r="J1496" i="27"/>
  <c r="I2440" i="27"/>
  <c r="I2441" i="27"/>
  <c r="G2314" i="27"/>
  <c r="G2313" i="27"/>
  <c r="H1379" i="27"/>
  <c r="H1374" i="27"/>
  <c r="J902" i="27"/>
  <c r="J904" i="27"/>
  <c r="P1248" i="27"/>
  <c r="P1249" i="27"/>
  <c r="P1251" i="27"/>
  <c r="P3375" i="27"/>
  <c r="P3381" i="27"/>
  <c r="G2031" i="27"/>
  <c r="G2026" i="27"/>
  <c r="G2028" i="27"/>
  <c r="G2027" i="27"/>
  <c r="G2024" i="27"/>
  <c r="P2496" i="27"/>
  <c r="P2491" i="27"/>
  <c r="P2490" i="27"/>
  <c r="Q2199" i="27"/>
  <c r="Q2192" i="27"/>
  <c r="Q2196" i="27"/>
  <c r="H1375" i="27"/>
  <c r="S3435" i="27"/>
  <c r="G3614" i="27"/>
  <c r="J901" i="27"/>
  <c r="I3387" i="27"/>
  <c r="P1548" i="27"/>
  <c r="P1252" i="27"/>
  <c r="G2030" i="27"/>
  <c r="P2493" i="27"/>
  <c r="P1012" i="27"/>
  <c r="R716" i="27"/>
  <c r="P3374" i="27"/>
  <c r="P3266" i="27"/>
  <c r="G656" i="27"/>
  <c r="S594" i="27"/>
  <c r="G617" i="27" s="1"/>
  <c r="J2501" i="27"/>
  <c r="P63" i="27"/>
  <c r="G3450" i="27"/>
  <c r="Q1721" i="27"/>
  <c r="Q2194" i="27"/>
  <c r="H3257" i="27"/>
  <c r="K3328" i="27"/>
  <c r="K3329" i="27"/>
  <c r="L3552" i="27"/>
  <c r="L3551" i="27"/>
  <c r="C3576" i="27" s="1"/>
  <c r="L1303" i="27"/>
  <c r="C1328" i="27" s="1"/>
  <c r="L1304" i="27"/>
  <c r="C1331" i="27" s="1"/>
  <c r="L3315" i="27"/>
  <c r="C3340" i="27" s="1"/>
  <c r="L3316" i="27"/>
  <c r="C3343" i="27" s="1"/>
  <c r="L1539" i="27"/>
  <c r="C1564" i="27" s="1"/>
  <c r="L1540" i="27"/>
  <c r="J2666" i="27"/>
  <c r="J2664" i="27"/>
  <c r="J2667" i="27"/>
  <c r="J2665" i="27"/>
  <c r="K2723" i="27"/>
  <c r="K2725" i="27"/>
  <c r="K2724" i="27"/>
  <c r="J1482" i="27"/>
  <c r="E1508" i="27" s="1"/>
  <c r="J1480" i="27"/>
  <c r="J1481" i="27"/>
  <c r="E1505" i="27" s="1"/>
  <c r="K1008" i="27"/>
  <c r="K1006" i="27"/>
  <c r="K2025" i="27"/>
  <c r="K2026" i="27"/>
  <c r="J1897" i="27"/>
  <c r="J1895" i="27"/>
  <c r="J357" i="27"/>
  <c r="J358" i="27"/>
  <c r="J356" i="27"/>
  <c r="J1955" i="27"/>
  <c r="E1979" i="27" s="1"/>
  <c r="J1957" i="27"/>
  <c r="L3197" i="27"/>
  <c r="C3222" i="27" s="1"/>
  <c r="L3198" i="27"/>
  <c r="C3225" i="27" s="1"/>
  <c r="K771" i="27"/>
  <c r="K772" i="27"/>
  <c r="K770" i="27"/>
  <c r="K889" i="27"/>
  <c r="K888" i="27"/>
  <c r="I2428" i="27"/>
  <c r="I2430" i="27"/>
  <c r="I2427" i="27"/>
  <c r="L2723" i="27"/>
  <c r="L2724" i="27"/>
  <c r="L1006" i="27"/>
  <c r="C1031" i="27" s="1"/>
  <c r="L1007" i="27"/>
  <c r="C1034" i="27" s="1"/>
  <c r="J888" i="27"/>
  <c r="J889" i="27"/>
  <c r="J891" i="27"/>
  <c r="J832" i="27"/>
  <c r="J829" i="27"/>
  <c r="J2370" i="27"/>
  <c r="J2367" i="27"/>
  <c r="K1364" i="27"/>
  <c r="K1363" i="27"/>
  <c r="K1362" i="27"/>
  <c r="K2322" i="27"/>
  <c r="K2321" i="27"/>
  <c r="J1304" i="27"/>
  <c r="E1328" i="27" s="1"/>
  <c r="J1303" i="27"/>
  <c r="K2973" i="27"/>
  <c r="K2974" i="27"/>
  <c r="K2970" i="27"/>
  <c r="K2971" i="27"/>
  <c r="J1009" i="27"/>
  <c r="G1034" i="27" s="1"/>
  <c r="J1008" i="27"/>
  <c r="J1006" i="27"/>
  <c r="J1007" i="27"/>
  <c r="I2072" i="27"/>
  <c r="I2073" i="27"/>
  <c r="I2076" i="27"/>
  <c r="I2075" i="27"/>
  <c r="J2131" i="27"/>
  <c r="J2133" i="27"/>
  <c r="J2132" i="27"/>
  <c r="J1541" i="27"/>
  <c r="J1540" i="27"/>
  <c r="E1564" i="27" s="1"/>
  <c r="J1542" i="27"/>
  <c r="J1125" i="27"/>
  <c r="C1152" i="27" s="1"/>
  <c r="J1127" i="27"/>
  <c r="J1124" i="27"/>
  <c r="C1149" i="27" s="1"/>
  <c r="J1836" i="27"/>
  <c r="J1837" i="27"/>
  <c r="J1835" i="27"/>
  <c r="J1834" i="27"/>
  <c r="G2379" i="27"/>
  <c r="I3390" i="27"/>
  <c r="J2369" i="27"/>
  <c r="G2032" i="27"/>
  <c r="P2487" i="27"/>
  <c r="H1845" i="27"/>
  <c r="H1554" i="27"/>
  <c r="P3378" i="27"/>
  <c r="J1954" i="27"/>
  <c r="G650" i="27"/>
  <c r="K2320" i="27"/>
  <c r="K1007" i="27"/>
  <c r="K2027" i="27"/>
  <c r="G3452" i="27"/>
  <c r="I2429" i="27"/>
  <c r="Q2193" i="27"/>
  <c r="I2797" i="27"/>
  <c r="Q417" i="27"/>
  <c r="I1493" i="27"/>
  <c r="K2132" i="27"/>
  <c r="J1483" i="27"/>
  <c r="K2972" i="27"/>
  <c r="J890" i="27"/>
  <c r="J1198" i="27"/>
  <c r="Q1311" i="27"/>
  <c r="Q1312" i="27"/>
  <c r="Q1306" i="27"/>
  <c r="G2490" i="27"/>
  <c r="G2487" i="27"/>
  <c r="H2136" i="27"/>
  <c r="H2133" i="27"/>
  <c r="Q242" i="27"/>
  <c r="Q240" i="27"/>
  <c r="Q237" i="27"/>
  <c r="G2842" i="27"/>
  <c r="G2843" i="27"/>
  <c r="H532" i="27"/>
  <c r="H536" i="27"/>
  <c r="G1438" i="27"/>
  <c r="G1434" i="27"/>
  <c r="G249" i="27"/>
  <c r="G253" i="27"/>
  <c r="G252" i="27"/>
  <c r="R2374" i="27"/>
  <c r="R2368" i="27"/>
  <c r="H2441" i="27"/>
  <c r="H2442" i="27"/>
  <c r="R3020" i="27"/>
  <c r="R3024" i="27"/>
  <c r="I1141" i="27"/>
  <c r="I1135" i="27"/>
  <c r="R183" i="27"/>
  <c r="R178" i="27"/>
  <c r="R184" i="27"/>
  <c r="S656" i="27"/>
  <c r="C673" i="27" s="1"/>
  <c r="S653" i="27"/>
  <c r="G676" i="27" s="1"/>
  <c r="P1543" i="27"/>
  <c r="P1540" i="27"/>
  <c r="Q2963" i="27"/>
  <c r="Q2960" i="27"/>
  <c r="Q2964" i="27"/>
  <c r="I3033" i="27"/>
  <c r="I3031" i="27"/>
  <c r="P3262" i="27"/>
  <c r="P3259" i="27"/>
  <c r="P483" i="27"/>
  <c r="P475" i="27"/>
  <c r="P476" i="27"/>
  <c r="Q1720" i="27"/>
  <c r="Q1716" i="27"/>
  <c r="Q1725" i="27"/>
  <c r="Q1718" i="27"/>
  <c r="R713" i="27"/>
  <c r="R711" i="27"/>
  <c r="J2558" i="27"/>
  <c r="J2559" i="27"/>
  <c r="J2557" i="27"/>
  <c r="I1611" i="27"/>
  <c r="I1613" i="27"/>
  <c r="S3379" i="27"/>
  <c r="G3402" i="27" s="1"/>
  <c r="S3374" i="27"/>
  <c r="G2202" i="27"/>
  <c r="G2204" i="27"/>
  <c r="G2209" i="27"/>
  <c r="Q3383" i="27"/>
  <c r="Q3377" i="27"/>
  <c r="Q3375" i="27"/>
  <c r="H3612" i="27"/>
  <c r="H3613" i="27"/>
  <c r="H3611" i="27"/>
  <c r="R3374" i="27"/>
  <c r="R3378" i="27"/>
  <c r="R3379" i="27"/>
  <c r="R3377" i="27"/>
  <c r="S3144" i="27"/>
  <c r="C3161" i="27" s="1"/>
  <c r="S3141" i="27"/>
  <c r="G3164" i="27" s="1"/>
  <c r="I1551" i="27"/>
  <c r="I1556" i="27"/>
  <c r="G2386" i="27"/>
  <c r="G2383" i="27"/>
  <c r="G243" i="27"/>
  <c r="G237" i="27"/>
  <c r="G239" i="27"/>
  <c r="G238" i="27"/>
  <c r="G241" i="27"/>
  <c r="G3018" i="27"/>
  <c r="G3024" i="27"/>
  <c r="G3020" i="27"/>
  <c r="P128" i="27"/>
  <c r="P126" i="27"/>
  <c r="P129" i="27"/>
  <c r="P125" i="27"/>
  <c r="G1499" i="27"/>
  <c r="G1494" i="27"/>
  <c r="G1491" i="27"/>
  <c r="G1493" i="27"/>
  <c r="G1496" i="27"/>
  <c r="J2264" i="27"/>
  <c r="J2260" i="27"/>
  <c r="J2262" i="27"/>
  <c r="I903" i="27"/>
  <c r="I902" i="27"/>
  <c r="I900" i="27"/>
  <c r="H3201" i="27"/>
  <c r="H3198" i="27"/>
  <c r="H3202" i="27"/>
  <c r="S2551" i="27"/>
  <c r="G2574" i="27" s="1"/>
  <c r="S2550" i="27"/>
  <c r="G2573" i="27" s="1"/>
  <c r="S2548" i="27"/>
  <c r="H2379" i="27"/>
  <c r="H2378" i="27"/>
  <c r="P2195" i="27"/>
  <c r="P2199" i="27"/>
  <c r="P2190" i="27"/>
  <c r="J1375" i="27"/>
  <c r="J1377" i="27"/>
  <c r="G1911" i="27"/>
  <c r="G1909" i="27"/>
  <c r="R2966" i="27"/>
  <c r="R2960" i="27"/>
  <c r="I2560" i="27"/>
  <c r="I2561" i="27"/>
  <c r="Q2664" i="27"/>
  <c r="Q2669" i="27"/>
  <c r="I2913" i="27"/>
  <c r="I2916" i="27"/>
  <c r="H1966" i="27"/>
  <c r="H1968" i="27"/>
  <c r="I2250" i="27"/>
  <c r="I2249" i="27"/>
  <c r="I3495" i="27"/>
  <c r="I3492" i="27"/>
  <c r="L3375" i="27"/>
  <c r="L3374" i="27"/>
  <c r="L2959" i="27"/>
  <c r="C2984" i="27" s="1"/>
  <c r="L2960" i="27"/>
  <c r="C2987" i="27" s="1"/>
  <c r="K1066" i="27"/>
  <c r="K1067" i="27"/>
  <c r="K1065" i="27"/>
  <c r="K2489" i="27"/>
  <c r="K2487" i="27"/>
  <c r="J239" i="27"/>
  <c r="J237" i="27"/>
  <c r="J474" i="27"/>
  <c r="J475" i="27"/>
  <c r="G498" i="27" s="1"/>
  <c r="J2490" i="27"/>
  <c r="J2488" i="27"/>
  <c r="E2512" i="27" s="1"/>
  <c r="I652" i="27"/>
  <c r="I653" i="27"/>
  <c r="I654" i="27"/>
  <c r="J297" i="27"/>
  <c r="C324" i="27" s="1"/>
  <c r="J299" i="27"/>
  <c r="J1183" i="27"/>
  <c r="C1208" i="27" s="1"/>
  <c r="J1185" i="27"/>
  <c r="J1362" i="27"/>
  <c r="J1363" i="27"/>
  <c r="K357" i="27"/>
  <c r="K356" i="27"/>
  <c r="L2072" i="27"/>
  <c r="C2097" i="27" s="1"/>
  <c r="L2073" i="27"/>
  <c r="C2100" i="27" s="1"/>
  <c r="L2665" i="27"/>
  <c r="L2664" i="27"/>
  <c r="J3020" i="27"/>
  <c r="G3043" i="27" s="1"/>
  <c r="J3019" i="27"/>
  <c r="J3018" i="27"/>
  <c r="C3043" i="27" s="1"/>
  <c r="J2782" i="27"/>
  <c r="J2783" i="27"/>
  <c r="E2807" i="27" s="1"/>
  <c r="I3377" i="27"/>
  <c r="I3374" i="27"/>
  <c r="I3378" i="27"/>
  <c r="I3376" i="27"/>
  <c r="I3375" i="27"/>
  <c r="J2903" i="27"/>
  <c r="J2900" i="27"/>
  <c r="J1778" i="27"/>
  <c r="J1776" i="27"/>
  <c r="K1020" i="27"/>
  <c r="K1021" i="27"/>
  <c r="K1018" i="27"/>
  <c r="H134" i="27"/>
  <c r="K1553" i="27"/>
  <c r="I477" i="27"/>
  <c r="I1422" i="27"/>
  <c r="P418" i="27"/>
  <c r="R1720" i="27"/>
  <c r="K3092" i="27"/>
  <c r="R1362" i="27"/>
  <c r="G1187" i="27"/>
  <c r="R775" i="27"/>
  <c r="H1967" i="27"/>
  <c r="J240" i="27"/>
  <c r="G2142" i="27"/>
  <c r="K783" i="27"/>
  <c r="J1364" i="27"/>
  <c r="G1387" i="27" s="1"/>
  <c r="J2784" i="27"/>
  <c r="R3318" i="27"/>
  <c r="J476" i="27"/>
  <c r="J1777" i="27"/>
  <c r="E1803" i="27" s="1"/>
  <c r="J3021" i="27"/>
  <c r="J650" i="27"/>
  <c r="C675" i="27" s="1"/>
  <c r="J652" i="27"/>
  <c r="G3198" i="27"/>
  <c r="G3201" i="27"/>
  <c r="H62" i="27"/>
  <c r="H64" i="27"/>
  <c r="S1838" i="27"/>
  <c r="G1861" i="27" s="1"/>
  <c r="S1839" i="27"/>
  <c r="I2487" i="27"/>
  <c r="I2489" i="27"/>
  <c r="I2491" i="27"/>
  <c r="K901" i="27"/>
  <c r="K902" i="27"/>
  <c r="I3139" i="27"/>
  <c r="I3138" i="27"/>
  <c r="K2796" i="27"/>
  <c r="K2794" i="27"/>
  <c r="I3019" i="27"/>
  <c r="I3021" i="27"/>
  <c r="I3018" i="27"/>
  <c r="S1782" i="27"/>
  <c r="C1799" i="27" s="1"/>
  <c r="S1777" i="27"/>
  <c r="H711" i="27"/>
  <c r="H714" i="27"/>
  <c r="H716" i="27"/>
  <c r="G1482" i="27"/>
  <c r="G1483" i="27"/>
  <c r="K1730" i="27"/>
  <c r="K1731" i="27"/>
  <c r="K3447" i="27"/>
  <c r="K3446" i="27"/>
  <c r="I1602" i="27"/>
  <c r="I1601" i="27"/>
  <c r="K1077" i="27"/>
  <c r="K1079" i="27"/>
  <c r="L1242" i="27"/>
  <c r="C1267" i="27" s="1"/>
  <c r="L1243" i="27"/>
  <c r="C1270" i="27" s="1"/>
  <c r="L889" i="27"/>
  <c r="C916" i="27" s="1"/>
  <c r="L888" i="27"/>
  <c r="L830" i="27"/>
  <c r="L829" i="27"/>
  <c r="R3316" i="27"/>
  <c r="R3323" i="27"/>
  <c r="R3320" i="27"/>
  <c r="R3321" i="27"/>
  <c r="G2323" i="27"/>
  <c r="G2319" i="27"/>
  <c r="G2322" i="27"/>
  <c r="G2325" i="27"/>
  <c r="G2321" i="27"/>
  <c r="Q3200" i="27"/>
  <c r="Q3205" i="27"/>
  <c r="Q3198" i="27"/>
  <c r="Q3199" i="27"/>
  <c r="Q3203" i="27"/>
  <c r="I1910" i="27"/>
  <c r="I1908" i="27"/>
  <c r="I1907" i="27"/>
  <c r="K1494" i="27"/>
  <c r="K1492" i="27"/>
  <c r="K1491" i="27"/>
  <c r="K3150" i="27"/>
  <c r="K3151" i="27"/>
  <c r="K3507" i="27"/>
  <c r="K3504" i="27"/>
  <c r="K3503" i="27"/>
  <c r="K3506" i="27"/>
  <c r="K3505" i="27"/>
  <c r="K73" i="27"/>
  <c r="K71" i="27"/>
  <c r="K72" i="27"/>
  <c r="K606" i="27"/>
  <c r="K602" i="27"/>
  <c r="K605" i="27"/>
  <c r="J3033" i="27"/>
  <c r="J3031" i="27"/>
  <c r="I592" i="27"/>
  <c r="K3326" i="27"/>
  <c r="G608" i="27"/>
  <c r="G603" i="27"/>
  <c r="P2968" i="27"/>
  <c r="P2967" i="27"/>
  <c r="I3082" i="27"/>
  <c r="G1598" i="27"/>
  <c r="G1600" i="27"/>
  <c r="J2796" i="27"/>
  <c r="Q1544" i="27"/>
  <c r="Q1548" i="27"/>
  <c r="Q1546" i="27"/>
  <c r="I964" i="27"/>
  <c r="K2143" i="27"/>
  <c r="I3199" i="27"/>
  <c r="S1779" i="27"/>
  <c r="G1802" i="27" s="1"/>
  <c r="S1776" i="27"/>
  <c r="S1840" i="27"/>
  <c r="C1857" i="27" s="1"/>
  <c r="S1834" i="27"/>
  <c r="Q3019" i="27"/>
  <c r="Q3021" i="27"/>
  <c r="I2488" i="27"/>
  <c r="H715" i="27"/>
  <c r="K2087" i="27"/>
  <c r="I1906" i="27"/>
  <c r="Q3201" i="27"/>
  <c r="K3153" i="27"/>
  <c r="R653" i="27"/>
  <c r="R3315" i="27"/>
  <c r="K75" i="27"/>
  <c r="S537" i="27"/>
  <c r="K369" i="27"/>
  <c r="K366" i="27"/>
  <c r="K370" i="27"/>
  <c r="K486" i="27"/>
  <c r="K488" i="27"/>
  <c r="I3315" i="27"/>
  <c r="I3317" i="27"/>
  <c r="I3319" i="27"/>
  <c r="I3493" i="27"/>
  <c r="I3496" i="27"/>
  <c r="K1846" i="27"/>
  <c r="K726" i="27"/>
  <c r="K725" i="27"/>
  <c r="K1672" i="27"/>
  <c r="J3034" i="27"/>
  <c r="J3030" i="27"/>
  <c r="I591" i="27"/>
  <c r="K3330" i="27"/>
  <c r="K1138" i="27"/>
  <c r="K1136" i="27"/>
  <c r="G606" i="27"/>
  <c r="G610" i="27"/>
  <c r="P2964" i="27"/>
  <c r="P2969" i="27"/>
  <c r="P2961" i="27"/>
  <c r="K2911" i="27"/>
  <c r="P187" i="27"/>
  <c r="I3083" i="27"/>
  <c r="I3081" i="27"/>
  <c r="G1604" i="27"/>
  <c r="J2793" i="27"/>
  <c r="J2795" i="27"/>
  <c r="K3093" i="27"/>
  <c r="Q1543" i="27"/>
  <c r="Q1540" i="27"/>
  <c r="Q1547" i="27"/>
  <c r="K1376" i="27"/>
  <c r="I958" i="27"/>
  <c r="G665" i="27"/>
  <c r="G666" i="27"/>
  <c r="G667" i="27"/>
  <c r="K2142" i="27"/>
  <c r="I1778" i="27"/>
  <c r="I3197" i="27"/>
  <c r="I3201" i="27"/>
  <c r="S1775" i="27"/>
  <c r="S1780" i="27"/>
  <c r="S1835" i="27"/>
  <c r="S1837" i="27"/>
  <c r="G1860" i="27" s="1"/>
  <c r="G3200" i="27"/>
  <c r="G3197" i="27"/>
  <c r="I3141" i="27"/>
  <c r="Q3024" i="27"/>
  <c r="Q3018" i="27"/>
  <c r="Q3027" i="27"/>
  <c r="I1599" i="27"/>
  <c r="K1436" i="27"/>
  <c r="I2490" i="27"/>
  <c r="K2795" i="27"/>
  <c r="K1080" i="27"/>
  <c r="K2203" i="27"/>
  <c r="I3020" i="27"/>
  <c r="K782" i="27"/>
  <c r="K785" i="27"/>
  <c r="H712" i="27"/>
  <c r="K2085" i="27"/>
  <c r="K2084" i="27"/>
  <c r="K1727" i="27"/>
  <c r="H1658" i="27"/>
  <c r="I1660" i="27"/>
  <c r="K900" i="27"/>
  <c r="I2252" i="27"/>
  <c r="I1912" i="27"/>
  <c r="Q3206" i="27"/>
  <c r="K3152" i="27"/>
  <c r="R3319" i="27"/>
  <c r="K484" i="27"/>
  <c r="K603" i="27"/>
  <c r="I3494" i="27"/>
  <c r="K367" i="27"/>
  <c r="G2326" i="27"/>
  <c r="K1493" i="27"/>
  <c r="S1303" i="27"/>
  <c r="S1310" i="27"/>
  <c r="C1327" i="27" s="1"/>
  <c r="I3508" i="27"/>
  <c r="I3506" i="27"/>
  <c r="I3509" i="27"/>
  <c r="G3318" i="27"/>
  <c r="G3316" i="27"/>
  <c r="G3320" i="27"/>
  <c r="G3321" i="27"/>
  <c r="Q1660" i="27"/>
  <c r="Q1665" i="27"/>
  <c r="Q1662" i="27"/>
  <c r="Q1666" i="27"/>
  <c r="Q1659" i="27"/>
  <c r="G1670" i="27"/>
  <c r="G1676" i="27"/>
  <c r="G1675" i="27"/>
  <c r="G1668" i="27"/>
  <c r="J2144" i="27"/>
  <c r="J2147" i="27"/>
  <c r="J2142" i="27"/>
  <c r="H548" i="27"/>
  <c r="H544" i="27"/>
  <c r="H545" i="27"/>
  <c r="H543" i="27"/>
  <c r="H3332" i="27"/>
  <c r="H3329" i="27"/>
  <c r="H3330" i="27"/>
  <c r="H3326" i="27"/>
  <c r="I3625" i="27"/>
  <c r="I3621" i="27"/>
  <c r="I3626" i="27"/>
  <c r="I3624" i="27"/>
  <c r="I1792" i="27"/>
  <c r="I1787" i="27"/>
  <c r="I1791" i="27"/>
  <c r="I1789" i="27"/>
  <c r="J2088" i="27"/>
  <c r="J2084" i="27"/>
  <c r="J2086" i="27"/>
  <c r="J2085" i="27"/>
  <c r="H1070" i="27"/>
  <c r="H1065" i="27"/>
  <c r="H1069" i="27"/>
  <c r="H1067" i="27"/>
  <c r="S421" i="27"/>
  <c r="C438" i="27" s="1"/>
  <c r="S415" i="27"/>
  <c r="S420" i="27"/>
  <c r="C437" i="27" s="1"/>
  <c r="S414" i="27"/>
  <c r="G3510" i="27"/>
  <c r="G3506" i="27"/>
  <c r="G3505" i="27"/>
  <c r="G3504" i="27"/>
  <c r="S124" i="27"/>
  <c r="S126" i="27"/>
  <c r="C143" i="27" s="1"/>
  <c r="S125" i="27"/>
  <c r="C142" i="27" s="1"/>
  <c r="S120" i="27"/>
  <c r="G3327" i="27"/>
  <c r="G3332" i="27"/>
  <c r="G3330" i="27"/>
  <c r="G3328" i="27"/>
  <c r="G3334" i="27"/>
  <c r="H2015" i="27"/>
  <c r="H2016" i="27"/>
  <c r="P1905" i="27"/>
  <c r="P1899" i="27"/>
  <c r="P1895" i="27"/>
  <c r="S2904" i="27"/>
  <c r="G2927" i="27" s="1"/>
  <c r="S2901" i="27"/>
  <c r="S2905" i="27"/>
  <c r="G2928" i="27" s="1"/>
  <c r="S2903" i="27"/>
  <c r="G2926" i="27" s="1"/>
  <c r="H2252" i="27"/>
  <c r="H2254" i="27"/>
  <c r="H2253" i="27"/>
  <c r="H2251" i="27"/>
  <c r="G2670" i="27"/>
  <c r="G2669" i="27"/>
  <c r="G2666" i="27"/>
  <c r="G2665" i="27"/>
  <c r="I845" i="27"/>
  <c r="I846" i="27"/>
  <c r="I841" i="27"/>
  <c r="I840" i="27"/>
  <c r="Q126" i="27"/>
  <c r="Q125" i="27"/>
  <c r="Q123" i="27"/>
  <c r="Q124" i="27"/>
  <c r="S532" i="27"/>
  <c r="S534" i="27"/>
  <c r="S533" i="27"/>
  <c r="S535" i="27"/>
  <c r="G558" i="27" s="1"/>
  <c r="H1539" i="27"/>
  <c r="H1540" i="27"/>
  <c r="H1543" i="27"/>
  <c r="H60" i="27"/>
  <c r="H63" i="27"/>
  <c r="H65" i="27"/>
  <c r="R657" i="27"/>
  <c r="R656" i="27"/>
  <c r="R650" i="27"/>
  <c r="R655" i="27"/>
  <c r="I2782" i="27"/>
  <c r="I2786" i="27"/>
  <c r="I2783" i="27"/>
  <c r="I2785" i="27"/>
  <c r="K2557" i="27"/>
  <c r="K2561" i="27"/>
  <c r="K2559" i="27"/>
  <c r="I2841" i="27"/>
  <c r="I2845" i="27"/>
  <c r="I2843" i="27"/>
  <c r="K3385" i="27"/>
  <c r="K3386" i="27"/>
  <c r="K1847" i="27"/>
  <c r="P2965" i="27"/>
  <c r="K1377" i="27"/>
  <c r="I962" i="27"/>
  <c r="G662" i="27"/>
  <c r="G668" i="27"/>
  <c r="G3199" i="27"/>
  <c r="G3202" i="27"/>
  <c r="I3140" i="27"/>
  <c r="Q3022" i="27"/>
  <c r="K2793" i="27"/>
  <c r="K2202" i="27"/>
  <c r="K781" i="27"/>
  <c r="H1660" i="27"/>
  <c r="K903" i="27"/>
  <c r="H1541" i="27"/>
  <c r="K3387" i="27"/>
  <c r="G2324" i="27"/>
  <c r="H2145" i="27"/>
  <c r="H2142" i="27"/>
  <c r="I1068" i="27"/>
  <c r="I1069" i="27"/>
  <c r="I1067" i="27"/>
  <c r="I1065" i="27"/>
  <c r="I1717" i="27"/>
  <c r="I1719" i="27"/>
  <c r="I1716" i="27"/>
  <c r="K3445" i="27"/>
  <c r="K3444" i="27"/>
  <c r="K3448" i="27"/>
  <c r="I2667" i="27"/>
  <c r="I2664" i="27"/>
  <c r="I595" i="27"/>
  <c r="G609" i="27"/>
  <c r="G604" i="27"/>
  <c r="P2960" i="27"/>
  <c r="K2915" i="27"/>
  <c r="G1599" i="27"/>
  <c r="J2794" i="27"/>
  <c r="Q1542" i="27"/>
  <c r="K1374" i="27"/>
  <c r="I960" i="27"/>
  <c r="G661" i="27"/>
  <c r="K2144" i="27"/>
  <c r="S1781" i="27"/>
  <c r="C1798" i="27" s="1"/>
  <c r="S1841" i="27"/>
  <c r="C1858" i="27" s="1"/>
  <c r="G3203" i="27"/>
  <c r="I3142" i="27"/>
  <c r="Q3025" i="27"/>
  <c r="K1435" i="27"/>
  <c r="K2797" i="27"/>
  <c r="K2205" i="27"/>
  <c r="H713" i="27"/>
  <c r="H1659" i="27"/>
  <c r="I1657" i="27"/>
  <c r="K899" i="27"/>
  <c r="I2253" i="27"/>
  <c r="K2558" i="27"/>
  <c r="I1911" i="27"/>
  <c r="Q3204" i="27"/>
  <c r="K3149" i="27"/>
  <c r="I2665" i="27"/>
  <c r="H61" i="27"/>
  <c r="R652" i="27"/>
  <c r="R654" i="27"/>
  <c r="H3097" i="27"/>
  <c r="H1544" i="27"/>
  <c r="R3317" i="27"/>
  <c r="I1718" i="27"/>
  <c r="S536" i="27"/>
  <c r="G559" i="27" s="1"/>
  <c r="K487" i="27"/>
  <c r="K3388" i="27"/>
  <c r="K604" i="27"/>
  <c r="I2844" i="27"/>
  <c r="K1495" i="27"/>
  <c r="J2856" i="27"/>
  <c r="J2852" i="27"/>
  <c r="G2327" i="27"/>
  <c r="K661" i="27"/>
  <c r="K663" i="27"/>
  <c r="H593" i="27"/>
  <c r="Q65" i="27"/>
  <c r="Q68" i="27"/>
  <c r="Q64" i="27"/>
  <c r="Q2022" i="27"/>
  <c r="Q2017" i="27"/>
  <c r="Q2013" i="27"/>
  <c r="Q2016" i="27"/>
  <c r="Q63" i="27"/>
  <c r="Q2901" i="27"/>
  <c r="Q2020" i="27"/>
  <c r="H3096" i="27"/>
  <c r="Q2905" i="27"/>
  <c r="Q2014" i="27"/>
  <c r="H3094" i="27"/>
  <c r="S770" i="27"/>
  <c r="S774" i="27"/>
  <c r="G797" i="27" s="1"/>
  <c r="P535" i="27"/>
  <c r="P540" i="27"/>
  <c r="R1306" i="27"/>
  <c r="R1307" i="27"/>
  <c r="H2144" i="27"/>
  <c r="H2146" i="27"/>
  <c r="G1484" i="27"/>
  <c r="G1481" i="27"/>
  <c r="G1480" i="27"/>
  <c r="S771" i="27"/>
  <c r="G2558" i="27"/>
  <c r="G2562" i="27"/>
  <c r="G2249" i="27"/>
  <c r="G1896" i="27"/>
  <c r="Q66" i="27"/>
  <c r="Q69" i="27"/>
  <c r="G1957" i="27"/>
  <c r="S478" i="27"/>
  <c r="G2254" i="27"/>
  <c r="P178" i="27"/>
  <c r="R831" i="27"/>
  <c r="Q67" i="27"/>
  <c r="Q61" i="27"/>
  <c r="G1485" i="27"/>
  <c r="H2148" i="27"/>
  <c r="R1309" i="27"/>
  <c r="Q2019" i="27"/>
  <c r="Q2907" i="27"/>
  <c r="Q2900" i="27"/>
  <c r="Q2906" i="27"/>
  <c r="Q2903" i="27"/>
  <c r="Q2909" i="27"/>
  <c r="Q2902" i="27"/>
  <c r="H3095" i="27"/>
  <c r="H3090" i="27"/>
  <c r="H3093" i="27"/>
  <c r="H3092" i="27"/>
  <c r="Q60" i="27"/>
  <c r="S3200" i="27"/>
  <c r="G3223" i="27" s="1"/>
  <c r="G1486" i="27"/>
  <c r="H2147" i="27"/>
  <c r="H2617" i="27"/>
  <c r="H2620" i="27"/>
  <c r="H1008" i="27"/>
  <c r="I3567" i="27"/>
  <c r="H1140" i="27"/>
  <c r="H2498" i="27"/>
  <c r="H2725" i="27"/>
  <c r="Q187" i="27"/>
  <c r="Q356" i="27"/>
  <c r="Q355" i="27"/>
  <c r="H133" i="27"/>
  <c r="P3145" i="27"/>
  <c r="G3257" i="27"/>
  <c r="S2017" i="27"/>
  <c r="G2040" i="27" s="1"/>
  <c r="R1368" i="27"/>
  <c r="S2314" i="27"/>
  <c r="C2331" i="27" s="1"/>
  <c r="G1183" i="27"/>
  <c r="R2309" i="27"/>
  <c r="I2143" i="27"/>
  <c r="H2308" i="27"/>
  <c r="Q1838" i="27"/>
  <c r="Q1836" i="27"/>
  <c r="H1183" i="27"/>
  <c r="G135" i="27"/>
  <c r="G3627" i="27"/>
  <c r="H3214" i="27"/>
  <c r="G1912" i="27"/>
  <c r="H2795" i="27"/>
  <c r="Q2555" i="27"/>
  <c r="I2739" i="27"/>
  <c r="R2015" i="27"/>
  <c r="G3275" i="27"/>
  <c r="H1011" i="27"/>
  <c r="H3032" i="27"/>
  <c r="H3033" i="27"/>
  <c r="H834" i="27"/>
  <c r="H829" i="27"/>
  <c r="J1317" i="27"/>
  <c r="J1319" i="27"/>
  <c r="P305" i="27"/>
  <c r="P300" i="27"/>
  <c r="R2845" i="27"/>
  <c r="R2849" i="27"/>
  <c r="G3435" i="27"/>
  <c r="G3437" i="27"/>
  <c r="H781" i="27"/>
  <c r="H786" i="27"/>
  <c r="I727" i="27"/>
  <c r="I723" i="27"/>
  <c r="I728" i="27"/>
  <c r="I722" i="27"/>
  <c r="Q951" i="27"/>
  <c r="Q955" i="27"/>
  <c r="Q952" i="27"/>
  <c r="Q954" i="27"/>
  <c r="Q950" i="27"/>
  <c r="H1256" i="27"/>
  <c r="H1253" i="27"/>
  <c r="S362" i="27"/>
  <c r="C379" i="27" s="1"/>
  <c r="S357" i="27"/>
  <c r="S359" i="27"/>
  <c r="G382" i="27" s="1"/>
  <c r="J2675" i="27"/>
  <c r="J2679" i="27"/>
  <c r="J2677" i="27"/>
  <c r="J2676" i="27"/>
  <c r="S3084" i="27"/>
  <c r="G3107" i="27" s="1"/>
  <c r="S3079" i="27"/>
  <c r="S3082" i="27"/>
  <c r="G3105" i="27" s="1"/>
  <c r="Q532" i="27"/>
  <c r="Q541" i="27"/>
  <c r="Q534" i="27"/>
  <c r="Q533" i="27"/>
  <c r="Q535" i="27"/>
  <c r="Q538" i="27"/>
  <c r="Q537" i="27"/>
  <c r="Q536" i="27"/>
  <c r="Q539" i="27"/>
  <c r="G1722" i="27"/>
  <c r="G1721" i="27"/>
  <c r="G1716" i="27"/>
  <c r="G1717" i="27"/>
  <c r="G1720" i="27"/>
  <c r="G1718" i="27"/>
  <c r="I1727" i="27"/>
  <c r="I1729" i="27"/>
  <c r="I1730" i="27"/>
  <c r="I1732" i="27"/>
  <c r="I1733" i="27"/>
  <c r="I1731" i="27"/>
  <c r="J2381" i="27"/>
  <c r="J2380" i="27"/>
  <c r="J2379" i="27"/>
  <c r="J2383" i="27"/>
  <c r="J2382" i="27"/>
  <c r="R2494" i="27"/>
  <c r="R2488" i="27"/>
  <c r="R2489" i="27"/>
  <c r="R2490" i="27"/>
  <c r="R2492" i="27"/>
  <c r="R2495" i="27"/>
  <c r="R2487" i="27"/>
  <c r="R2491" i="27"/>
  <c r="J3507" i="27"/>
  <c r="J3503" i="27"/>
  <c r="J3508" i="27"/>
  <c r="J3506" i="27"/>
  <c r="J3504" i="27"/>
  <c r="J1077" i="27"/>
  <c r="J1080" i="27"/>
  <c r="J1081" i="27"/>
  <c r="J1076" i="27"/>
  <c r="J1078" i="27"/>
  <c r="G1201" i="27"/>
  <c r="G1197" i="27"/>
  <c r="G1195" i="27"/>
  <c r="G1194" i="27"/>
  <c r="G1200" i="27"/>
  <c r="G1196" i="27"/>
  <c r="G1199" i="27"/>
  <c r="G1198" i="27"/>
  <c r="S1012" i="27"/>
  <c r="C1029" i="27" s="1"/>
  <c r="S1008" i="27"/>
  <c r="S1010" i="27"/>
  <c r="G1033" i="27" s="1"/>
  <c r="S1006" i="27"/>
  <c r="S1009" i="27"/>
  <c r="G1032" i="27" s="1"/>
  <c r="S1011" i="27"/>
  <c r="S1007" i="27"/>
  <c r="I3152" i="27"/>
  <c r="I3155" i="27"/>
  <c r="I3150" i="27"/>
  <c r="I3153" i="27"/>
  <c r="I3154" i="27"/>
  <c r="I3151" i="27"/>
  <c r="H2787" i="27"/>
  <c r="H2786" i="27"/>
  <c r="H2785" i="27"/>
  <c r="H2782" i="27"/>
  <c r="H2783" i="27"/>
  <c r="R1841" i="27"/>
  <c r="R1838" i="27"/>
  <c r="R1837" i="27"/>
  <c r="R1842" i="27"/>
  <c r="R1834" i="27"/>
  <c r="R1835" i="27"/>
  <c r="R1839" i="27"/>
  <c r="R1840" i="27"/>
  <c r="H1481" i="27"/>
  <c r="H1480" i="27"/>
  <c r="H1483" i="27"/>
  <c r="H1482" i="27"/>
  <c r="H1485" i="27"/>
  <c r="R1185" i="27"/>
  <c r="R1190" i="27"/>
  <c r="R1189" i="27"/>
  <c r="R1187" i="27"/>
  <c r="R1188" i="27"/>
  <c r="R1186" i="27"/>
  <c r="R1183" i="27"/>
  <c r="P1834" i="27"/>
  <c r="P1836" i="27"/>
  <c r="P1841" i="27"/>
  <c r="P1842" i="27"/>
  <c r="P1835" i="27"/>
  <c r="P1837" i="27"/>
  <c r="P1843" i="27"/>
  <c r="P1840" i="27"/>
  <c r="P1838" i="27"/>
  <c r="P1839" i="27"/>
  <c r="I2027" i="27"/>
  <c r="I2025" i="27"/>
  <c r="I2030" i="27"/>
  <c r="I2026" i="27"/>
  <c r="I2024" i="27"/>
  <c r="I2029" i="27"/>
  <c r="I2028" i="27"/>
  <c r="G1314" i="27"/>
  <c r="G1317" i="27"/>
  <c r="G1320" i="27"/>
  <c r="G1315" i="27"/>
  <c r="G1322" i="27"/>
  <c r="G1319" i="27"/>
  <c r="G1321" i="27"/>
  <c r="G1318" i="27"/>
  <c r="G1316" i="27"/>
  <c r="R598" i="27"/>
  <c r="R591" i="27"/>
  <c r="R599" i="27"/>
  <c r="R596" i="27"/>
  <c r="R593" i="27"/>
  <c r="R595" i="27"/>
  <c r="R597" i="27"/>
  <c r="R594" i="27"/>
  <c r="I1379" i="27"/>
  <c r="I1374" i="27"/>
  <c r="I1377" i="27"/>
  <c r="I1376" i="27"/>
  <c r="I1378" i="27"/>
  <c r="I1373" i="27"/>
  <c r="H2201" i="27"/>
  <c r="H2203" i="27"/>
  <c r="H2202" i="27"/>
  <c r="H2204" i="27"/>
  <c r="H2206" i="27"/>
  <c r="H2205" i="27"/>
  <c r="H2207" i="27"/>
  <c r="I73" i="27"/>
  <c r="I77" i="27"/>
  <c r="I74" i="27"/>
  <c r="I75" i="27"/>
  <c r="I76" i="27"/>
  <c r="I72" i="27"/>
  <c r="P951" i="27"/>
  <c r="P949" i="27"/>
  <c r="P952" i="27"/>
  <c r="P947" i="27"/>
  <c r="P950" i="27"/>
  <c r="P957" i="27"/>
  <c r="P953" i="27"/>
  <c r="P948" i="27"/>
  <c r="P954" i="27"/>
  <c r="P956" i="27"/>
  <c r="P955" i="27"/>
  <c r="R1191" i="27"/>
  <c r="Q949" i="27"/>
  <c r="R298" i="27"/>
  <c r="H2784" i="27"/>
  <c r="I1728" i="27"/>
  <c r="I71" i="27"/>
  <c r="Q540" i="27"/>
  <c r="I726" i="27"/>
  <c r="H1257" i="27"/>
  <c r="P1844" i="27"/>
  <c r="R592" i="27"/>
  <c r="J2378" i="27"/>
  <c r="P1369" i="27"/>
  <c r="P1368" i="27"/>
  <c r="R2729" i="27"/>
  <c r="R2723" i="27"/>
  <c r="R3500" i="27"/>
  <c r="R3492" i="27"/>
  <c r="H2856" i="27"/>
  <c r="H2857" i="27"/>
  <c r="J2734" i="27"/>
  <c r="J2738" i="27"/>
  <c r="J2737" i="27"/>
  <c r="J2739" i="27"/>
  <c r="S1723" i="27"/>
  <c r="C1740" i="27" s="1"/>
  <c r="S1720" i="27"/>
  <c r="G1743" i="27" s="1"/>
  <c r="S1717" i="27"/>
  <c r="G2900" i="27"/>
  <c r="G2905" i="27"/>
  <c r="H1019" i="27"/>
  <c r="H1023" i="27"/>
  <c r="H1022" i="27"/>
  <c r="I2974" i="27"/>
  <c r="I2973" i="27"/>
  <c r="R1131" i="27"/>
  <c r="R1128" i="27"/>
  <c r="R1127" i="27"/>
  <c r="R1126" i="27"/>
  <c r="R1132" i="27"/>
  <c r="G1076" i="27"/>
  <c r="G1079" i="27"/>
  <c r="G1083" i="27"/>
  <c r="G1078" i="27"/>
  <c r="G1077" i="27"/>
  <c r="G1080" i="27"/>
  <c r="S1657" i="27"/>
  <c r="S1661" i="27"/>
  <c r="G1684" i="27" s="1"/>
  <c r="I786" i="27"/>
  <c r="I781" i="27"/>
  <c r="I782" i="27"/>
  <c r="I787" i="27"/>
  <c r="P1183" i="27"/>
  <c r="P1192" i="27"/>
  <c r="G1792" i="27"/>
  <c r="G1786" i="27"/>
  <c r="G1790" i="27"/>
  <c r="G1793" i="27"/>
  <c r="G1788" i="27"/>
  <c r="G1791" i="27"/>
  <c r="G1794" i="27"/>
  <c r="H487" i="27"/>
  <c r="H488" i="27"/>
  <c r="H489" i="27"/>
  <c r="H486" i="27"/>
  <c r="H491" i="27"/>
  <c r="H484" i="27"/>
  <c r="H485" i="27"/>
  <c r="H490" i="27"/>
  <c r="J2618" i="27"/>
  <c r="J2616" i="27"/>
  <c r="J2620" i="27"/>
  <c r="J2621" i="27"/>
  <c r="J2619" i="27"/>
  <c r="J2617" i="27"/>
  <c r="G2268" i="27"/>
  <c r="G2267" i="27"/>
  <c r="G2264" i="27"/>
  <c r="G2262" i="27"/>
  <c r="G2265" i="27"/>
  <c r="G2260" i="27"/>
  <c r="G2261" i="27"/>
  <c r="G2263" i="27"/>
  <c r="G1426" i="27"/>
  <c r="G1422" i="27"/>
  <c r="G1427" i="27"/>
  <c r="G1424" i="27"/>
  <c r="G1425" i="27"/>
  <c r="G1421" i="27"/>
  <c r="J191" i="27"/>
  <c r="J192" i="27"/>
  <c r="J189" i="27"/>
  <c r="J190" i="27"/>
  <c r="J194" i="27"/>
  <c r="J1139" i="27"/>
  <c r="J1136" i="27"/>
  <c r="J1137" i="27"/>
  <c r="J1140" i="27"/>
  <c r="J1135" i="27"/>
  <c r="R126" i="27"/>
  <c r="R124" i="27"/>
  <c r="R119" i="27"/>
  <c r="R127" i="27"/>
  <c r="R121" i="27"/>
  <c r="R125" i="27"/>
  <c r="R120" i="27"/>
  <c r="R123" i="27"/>
  <c r="G3496" i="27"/>
  <c r="G3493" i="27"/>
  <c r="G3492" i="27"/>
  <c r="G3497" i="27"/>
  <c r="G3495" i="27"/>
  <c r="G3494" i="27"/>
  <c r="J1610" i="27"/>
  <c r="J1611" i="27"/>
  <c r="J1614" i="27"/>
  <c r="J1609" i="27"/>
  <c r="J1613" i="27"/>
  <c r="I3444" i="27"/>
  <c r="I3445" i="27"/>
  <c r="I3449" i="27"/>
  <c r="I3448" i="27"/>
  <c r="I3446" i="27"/>
  <c r="I3450" i="27"/>
  <c r="H249" i="27"/>
  <c r="H253" i="27"/>
  <c r="H255" i="27"/>
  <c r="H251" i="27"/>
  <c r="H254" i="27"/>
  <c r="H250" i="27"/>
  <c r="H248" i="27"/>
  <c r="H358" i="27"/>
  <c r="H355" i="27"/>
  <c r="H357" i="27"/>
  <c r="H359" i="27"/>
  <c r="H360" i="27"/>
  <c r="H356" i="27"/>
  <c r="H195" i="27"/>
  <c r="H190" i="27"/>
  <c r="H189" i="27"/>
  <c r="H191" i="27"/>
  <c r="H196" i="27"/>
  <c r="H194" i="27"/>
  <c r="H193" i="27"/>
  <c r="H311" i="27"/>
  <c r="H308" i="27"/>
  <c r="H314" i="27"/>
  <c r="H310" i="27"/>
  <c r="H313" i="27"/>
  <c r="H309" i="27"/>
  <c r="H312" i="27"/>
  <c r="H2844" i="27"/>
  <c r="H2842" i="27"/>
  <c r="H2841" i="27"/>
  <c r="H2845" i="27"/>
  <c r="H2843" i="27"/>
  <c r="H2846" i="27"/>
  <c r="H2322" i="27"/>
  <c r="H2319" i="27"/>
  <c r="H2324" i="27"/>
  <c r="H2320" i="27"/>
  <c r="H2321" i="27"/>
  <c r="H2325" i="27"/>
  <c r="H2326" i="27"/>
  <c r="H2974" i="27"/>
  <c r="H2977" i="27"/>
  <c r="H2973" i="27"/>
  <c r="H2971" i="27"/>
  <c r="H2970" i="27"/>
  <c r="H2975" i="27"/>
  <c r="H2972" i="27"/>
  <c r="Q3614" i="27"/>
  <c r="Q3618" i="27"/>
  <c r="Q3613" i="27"/>
  <c r="Q3611" i="27"/>
  <c r="Q3610" i="27"/>
  <c r="Q3617" i="27"/>
  <c r="Q3615" i="27"/>
  <c r="Q3619" i="27"/>
  <c r="Q3612" i="27"/>
  <c r="S1242" i="27"/>
  <c r="S1246" i="27"/>
  <c r="G1269" i="27" s="1"/>
  <c r="S1247" i="27"/>
  <c r="S1244" i="27"/>
  <c r="S1243" i="27"/>
  <c r="S1249" i="27"/>
  <c r="C1266" i="27" s="1"/>
  <c r="S1248" i="27"/>
  <c r="C1265" i="27" s="1"/>
  <c r="J2854" i="27"/>
  <c r="J2857" i="27"/>
  <c r="R237" i="27"/>
  <c r="R242" i="27"/>
  <c r="R238" i="27"/>
  <c r="R243" i="27"/>
  <c r="R239" i="27"/>
  <c r="R240" i="27"/>
  <c r="R245" i="27"/>
  <c r="R241" i="27"/>
  <c r="R244" i="27"/>
  <c r="P712" i="27"/>
  <c r="P713" i="27"/>
  <c r="P721" i="27"/>
  <c r="P717" i="27"/>
  <c r="P720" i="27"/>
  <c r="P716" i="27"/>
  <c r="P715" i="27"/>
  <c r="P714" i="27"/>
  <c r="P719" i="27"/>
  <c r="P711" i="27"/>
  <c r="P718" i="27"/>
  <c r="Q1127" i="27"/>
  <c r="Q1130" i="27"/>
  <c r="Q1133" i="27"/>
  <c r="Q1126" i="27"/>
  <c r="Q1125" i="27"/>
  <c r="Q1128" i="27"/>
  <c r="Q1129" i="27"/>
  <c r="Q1124" i="27"/>
  <c r="Q1132" i="27"/>
  <c r="R1606" i="27"/>
  <c r="R1604" i="27"/>
  <c r="R1602" i="27"/>
  <c r="R1601" i="27"/>
  <c r="R1599" i="27"/>
  <c r="R1600" i="27"/>
  <c r="R1603" i="27"/>
  <c r="R1598" i="27"/>
  <c r="S3493" i="27"/>
  <c r="S3497" i="27"/>
  <c r="G3520" i="27" s="1"/>
  <c r="S3492" i="27"/>
  <c r="S3494" i="27"/>
  <c r="S3495" i="27"/>
  <c r="G3518" i="27" s="1"/>
  <c r="S3498" i="27"/>
  <c r="C3515" i="27" s="1"/>
  <c r="S3496" i="27"/>
  <c r="G3519" i="27" s="1"/>
  <c r="H3388" i="27"/>
  <c r="H3389" i="27"/>
  <c r="H3390" i="27"/>
  <c r="H3386" i="27"/>
  <c r="H3392" i="27"/>
  <c r="H3387" i="27"/>
  <c r="H3385" i="27"/>
  <c r="H1305" i="27"/>
  <c r="H1303" i="27"/>
  <c r="H1307" i="27"/>
  <c r="H1306" i="27"/>
  <c r="H1308" i="27"/>
  <c r="G3151" i="27"/>
  <c r="G3150" i="27"/>
  <c r="G3154" i="27"/>
  <c r="G3156" i="27"/>
  <c r="G3149" i="27"/>
  <c r="G3155" i="27"/>
  <c r="G3153" i="27"/>
  <c r="G3152" i="27"/>
  <c r="Q774" i="27"/>
  <c r="Q775" i="27"/>
  <c r="Q779" i="27"/>
  <c r="Q778" i="27"/>
  <c r="Q773" i="27"/>
  <c r="Q772" i="27"/>
  <c r="Q771" i="27"/>
  <c r="Q776" i="27"/>
  <c r="H662" i="27"/>
  <c r="H667" i="27"/>
  <c r="H668" i="27"/>
  <c r="H661" i="27"/>
  <c r="H665" i="27"/>
  <c r="H666" i="27"/>
  <c r="H663" i="27"/>
  <c r="H664" i="27"/>
  <c r="G1304" i="27"/>
  <c r="G1307" i="27"/>
  <c r="G1305" i="27"/>
  <c r="G1306" i="27"/>
  <c r="G1303" i="27"/>
  <c r="G1309" i="27"/>
  <c r="G1308" i="27"/>
  <c r="S183" i="27"/>
  <c r="S179" i="27"/>
  <c r="S185" i="27"/>
  <c r="C202" i="27" s="1"/>
  <c r="S178" i="27"/>
  <c r="S184" i="27"/>
  <c r="C201" i="27" s="1"/>
  <c r="S180" i="27"/>
  <c r="S181" i="27"/>
  <c r="G204" i="27" s="1"/>
  <c r="S244" i="27"/>
  <c r="C261" i="27" s="1"/>
  <c r="S241" i="27"/>
  <c r="G264" i="27" s="1"/>
  <c r="S237" i="27"/>
  <c r="S239" i="27"/>
  <c r="S238" i="27"/>
  <c r="S243" i="27"/>
  <c r="C260" i="27" s="1"/>
  <c r="S240" i="27"/>
  <c r="G263" i="27" s="1"/>
  <c r="P1427" i="27"/>
  <c r="P1430" i="27"/>
  <c r="P1429" i="27"/>
  <c r="P1425" i="27"/>
  <c r="P1422" i="27"/>
  <c r="P1431" i="27"/>
  <c r="P1426" i="27"/>
  <c r="P1423" i="27"/>
  <c r="P1421" i="27"/>
  <c r="P1424" i="27"/>
  <c r="G829" i="27"/>
  <c r="G831" i="27"/>
  <c r="G833" i="27"/>
  <c r="G835" i="27"/>
  <c r="G832" i="27"/>
  <c r="G830" i="27"/>
  <c r="H1439" i="27"/>
  <c r="H1432" i="27"/>
  <c r="H1433" i="27"/>
  <c r="H1434" i="27"/>
  <c r="H1437" i="27"/>
  <c r="H1438" i="27"/>
  <c r="H1436" i="27"/>
  <c r="G3142" i="27"/>
  <c r="G3143" i="27"/>
  <c r="G3139" i="27"/>
  <c r="G3144" i="27"/>
  <c r="G3138" i="27"/>
  <c r="J3389" i="27"/>
  <c r="J3388" i="27"/>
  <c r="J3387" i="27"/>
  <c r="J3385" i="27"/>
  <c r="J3390" i="27"/>
  <c r="J3386" i="27"/>
  <c r="P777" i="27"/>
  <c r="P779" i="27"/>
  <c r="G1732" i="27"/>
  <c r="G1730" i="27"/>
  <c r="G1731" i="27"/>
  <c r="G1733" i="27"/>
  <c r="R2908" i="27"/>
  <c r="R2900" i="27"/>
  <c r="R2907" i="27"/>
  <c r="R2901" i="27"/>
  <c r="R2904" i="27"/>
  <c r="H2076" i="27"/>
  <c r="H2072" i="27"/>
  <c r="H122" i="27"/>
  <c r="H119" i="27"/>
  <c r="H120" i="27"/>
  <c r="H121" i="27"/>
  <c r="I2084" i="27"/>
  <c r="I2087" i="27"/>
  <c r="I2086" i="27"/>
  <c r="R1485" i="27"/>
  <c r="R1488" i="27"/>
  <c r="I1019" i="27"/>
  <c r="I1021" i="27"/>
  <c r="P890" i="27"/>
  <c r="P892" i="27"/>
  <c r="I2621" i="27"/>
  <c r="I2618" i="27"/>
  <c r="I2617" i="27"/>
  <c r="I2616" i="27"/>
  <c r="I1968" i="27"/>
  <c r="I1965" i="27"/>
  <c r="I1967" i="27"/>
  <c r="I1970" i="27"/>
  <c r="I1966" i="27"/>
  <c r="I1969" i="27"/>
  <c r="I1971" i="27"/>
  <c r="I249" i="27"/>
  <c r="I248" i="27"/>
  <c r="I251" i="27"/>
  <c r="I254" i="27"/>
  <c r="I252" i="27"/>
  <c r="I253" i="27"/>
  <c r="I250" i="27"/>
  <c r="Q301" i="27"/>
  <c r="Q299" i="27"/>
  <c r="Q302" i="27"/>
  <c r="Q296" i="27"/>
  <c r="Q297" i="27"/>
  <c r="Q305" i="27"/>
  <c r="Q298" i="27"/>
  <c r="Q303" i="27"/>
  <c r="Q300" i="27"/>
  <c r="S3258" i="27"/>
  <c r="S3260" i="27"/>
  <c r="G3283" i="27" s="1"/>
  <c r="S3257" i="27"/>
  <c r="S3261" i="27"/>
  <c r="S3263" i="27"/>
  <c r="C3280" i="27" s="1"/>
  <c r="S3262" i="27"/>
  <c r="C3279" i="27" s="1"/>
  <c r="S3259" i="27"/>
  <c r="G3282" i="27" s="1"/>
  <c r="S3256" i="27"/>
  <c r="C3281" i="27" s="1"/>
  <c r="G594" i="27"/>
  <c r="G591" i="27"/>
  <c r="G596" i="27"/>
  <c r="G592" i="27"/>
  <c r="G595" i="27"/>
  <c r="G597" i="27"/>
  <c r="Q2613" i="27"/>
  <c r="Q2614" i="27"/>
  <c r="Q2606" i="27"/>
  <c r="Q2609" i="27"/>
  <c r="Q2605" i="27"/>
  <c r="Q2608" i="27"/>
  <c r="Q2610" i="27"/>
  <c r="Q2607" i="27"/>
  <c r="Q2611" i="27"/>
  <c r="Q2612" i="27"/>
  <c r="S296" i="27"/>
  <c r="S301" i="27"/>
  <c r="G324" i="27" s="1"/>
  <c r="S297" i="27"/>
  <c r="S299" i="27"/>
  <c r="G322" i="27" s="1"/>
  <c r="S300" i="27"/>
  <c r="G323" i="27" s="1"/>
  <c r="S302" i="27"/>
  <c r="C319" i="27" s="1"/>
  <c r="S298" i="27"/>
  <c r="P2314" i="27"/>
  <c r="P2313" i="27"/>
  <c r="P2312" i="27"/>
  <c r="P2316" i="27"/>
  <c r="P2318" i="27"/>
  <c r="P2317" i="27"/>
  <c r="P2315" i="27"/>
  <c r="P2310" i="27"/>
  <c r="P2309" i="27"/>
  <c r="P2308" i="27"/>
  <c r="I3094" i="27"/>
  <c r="I3095" i="27"/>
  <c r="I3092" i="27"/>
  <c r="I3096" i="27"/>
  <c r="I3091" i="27"/>
  <c r="I3090" i="27"/>
  <c r="J3267" i="27"/>
  <c r="J3268" i="27"/>
  <c r="J3271" i="27"/>
  <c r="Q2782" i="27"/>
  <c r="Q2787" i="27"/>
  <c r="Q2790" i="27"/>
  <c r="Q2791" i="27"/>
  <c r="Q2789" i="27"/>
  <c r="Q2783" i="27"/>
  <c r="Q2786" i="27"/>
  <c r="Q2784" i="27"/>
  <c r="Q2788" i="27"/>
  <c r="S3615" i="27"/>
  <c r="S3612" i="27"/>
  <c r="S3616" i="27"/>
  <c r="C3633" i="27" s="1"/>
  <c r="S3611" i="27"/>
  <c r="S3613" i="27"/>
  <c r="G3636" i="27" s="1"/>
  <c r="S3614" i="27"/>
  <c r="G3637" i="27" s="1"/>
  <c r="S3617" i="27"/>
  <c r="C3634" i="27" s="1"/>
  <c r="R1959" i="27"/>
  <c r="R1956" i="27"/>
  <c r="R1955" i="27"/>
  <c r="R1958" i="27"/>
  <c r="R1954" i="27"/>
  <c r="R1957" i="27"/>
  <c r="R1960" i="27"/>
  <c r="R1962" i="27"/>
  <c r="R1961" i="27"/>
  <c r="Q3553" i="27"/>
  <c r="Q3559" i="27"/>
  <c r="Q3552" i="27"/>
  <c r="Q3554" i="27"/>
  <c r="Q3560" i="27"/>
  <c r="Q3557" i="27"/>
  <c r="Q3558" i="27"/>
  <c r="Q3551" i="27"/>
  <c r="Q3555" i="27"/>
  <c r="R422" i="27"/>
  <c r="R420" i="27"/>
  <c r="R418" i="27"/>
  <c r="R414" i="27"/>
  <c r="R416" i="27"/>
  <c r="R415" i="27"/>
  <c r="R417" i="27"/>
  <c r="R421" i="27"/>
  <c r="I1436" i="27"/>
  <c r="I1433" i="27"/>
  <c r="I1432" i="27"/>
  <c r="I1438" i="27"/>
  <c r="I1437" i="27"/>
  <c r="I1434" i="27"/>
  <c r="I1435" i="27"/>
  <c r="R1125" i="27"/>
  <c r="I2085" i="27"/>
  <c r="Q770" i="27"/>
  <c r="I3093" i="27"/>
  <c r="R419" i="27"/>
  <c r="H1484" i="27"/>
  <c r="S182" i="27"/>
  <c r="G205" i="27" s="1"/>
  <c r="H1024" i="27"/>
  <c r="Q3616" i="27"/>
  <c r="S242" i="27"/>
  <c r="R2493" i="27"/>
  <c r="H1304" i="27"/>
  <c r="Q777" i="27"/>
  <c r="G593" i="27"/>
  <c r="H2208" i="27"/>
  <c r="I3149" i="27"/>
  <c r="G1202" i="27"/>
  <c r="H2976" i="27"/>
  <c r="I1375" i="27"/>
  <c r="H192" i="27"/>
  <c r="J3505" i="27"/>
  <c r="H307" i="27"/>
  <c r="H3391" i="27"/>
  <c r="S3610" i="27"/>
  <c r="J1551" i="27"/>
  <c r="J1555" i="27"/>
  <c r="J1552" i="27"/>
  <c r="J1554" i="27"/>
  <c r="I1077" i="27"/>
  <c r="I1081" i="27"/>
  <c r="I1079" i="27"/>
  <c r="I1078" i="27"/>
  <c r="Q2080" i="27"/>
  <c r="Q2081" i="27"/>
  <c r="Q2075" i="27"/>
  <c r="Q2073" i="27"/>
  <c r="Q2079" i="27"/>
  <c r="Q2072" i="27"/>
  <c r="Q2074" i="27"/>
  <c r="G65" i="27"/>
  <c r="G60" i="27"/>
  <c r="G63" i="27"/>
  <c r="G62" i="27"/>
  <c r="G61" i="27"/>
  <c r="R67" i="27"/>
  <c r="R68" i="27"/>
  <c r="R61" i="27"/>
  <c r="R63" i="27"/>
  <c r="R64" i="27"/>
  <c r="I1256" i="27"/>
  <c r="I1257" i="27"/>
  <c r="I1258" i="27"/>
  <c r="I1255" i="27"/>
  <c r="I1253" i="27"/>
  <c r="Q2136" i="27"/>
  <c r="Q2140" i="27"/>
  <c r="Q2132" i="27"/>
  <c r="Q2139" i="27"/>
  <c r="Q2133" i="27"/>
  <c r="Q2135" i="27"/>
  <c r="Q2134" i="27"/>
  <c r="Q2137" i="27"/>
  <c r="S2727" i="27"/>
  <c r="G2750" i="27" s="1"/>
  <c r="S2729" i="27"/>
  <c r="C2746" i="27" s="1"/>
  <c r="S2723" i="27"/>
  <c r="S2724" i="27"/>
  <c r="S2730" i="27"/>
  <c r="C2747" i="27" s="1"/>
  <c r="S2725" i="27"/>
  <c r="S777" i="27"/>
  <c r="C794" i="27" s="1"/>
  <c r="S772" i="27"/>
  <c r="S775" i="27"/>
  <c r="S776" i="27"/>
  <c r="C793" i="27" s="1"/>
  <c r="H2902" i="27"/>
  <c r="H2904" i="27"/>
  <c r="H2905" i="27"/>
  <c r="H2903" i="27"/>
  <c r="H2900" i="27"/>
  <c r="G358" i="27"/>
  <c r="G356" i="27"/>
  <c r="G355" i="27"/>
  <c r="G360" i="27"/>
  <c r="G359" i="27"/>
  <c r="R3554" i="27"/>
  <c r="R3553" i="27"/>
  <c r="R3555" i="27"/>
  <c r="R3558" i="27"/>
  <c r="R3557" i="27"/>
  <c r="R3551" i="27"/>
  <c r="R3559" i="27"/>
  <c r="S3199" i="27"/>
  <c r="S3197" i="27"/>
  <c r="S3198" i="27"/>
  <c r="S3202" i="27"/>
  <c r="S3204" i="27"/>
  <c r="C3221" i="27" s="1"/>
  <c r="Q3319" i="27"/>
  <c r="Q3316" i="27"/>
  <c r="P186" i="27"/>
  <c r="P188" i="27"/>
  <c r="P180" i="27"/>
  <c r="P182" i="27"/>
  <c r="G1899" i="27"/>
  <c r="G1900" i="27"/>
  <c r="G1898" i="27"/>
  <c r="H2964" i="27"/>
  <c r="H2962" i="27"/>
  <c r="H2961" i="27"/>
  <c r="H1672" i="27"/>
  <c r="H1671" i="27"/>
  <c r="R832" i="27"/>
  <c r="R836" i="27"/>
  <c r="R835" i="27"/>
  <c r="R830" i="27"/>
  <c r="H1848" i="27"/>
  <c r="H1851" i="27"/>
  <c r="H1846" i="27"/>
  <c r="G357" i="27"/>
  <c r="Q2138" i="27"/>
  <c r="S773" i="27"/>
  <c r="G796" i="27" s="1"/>
  <c r="S3203" i="27"/>
  <c r="C3220" i="27" s="1"/>
  <c r="I1082" i="27"/>
  <c r="Q3318" i="27"/>
  <c r="P2082" i="27"/>
  <c r="R3556" i="27"/>
  <c r="S2726" i="27"/>
  <c r="G2749" i="27" s="1"/>
  <c r="Q2131" i="27"/>
  <c r="J3208" i="27"/>
  <c r="Q3139" i="27"/>
  <c r="Q3143" i="27"/>
  <c r="Q3141" i="27"/>
  <c r="S714" i="27"/>
  <c r="G737" i="27" s="1"/>
  <c r="S717" i="27"/>
  <c r="C734" i="27" s="1"/>
  <c r="S711" i="27"/>
  <c r="Q717" i="27"/>
  <c r="Q718" i="27"/>
  <c r="R2194" i="27"/>
  <c r="R2190" i="27"/>
  <c r="R2196" i="27"/>
  <c r="R2197" i="27"/>
  <c r="G3385" i="27"/>
  <c r="G3392" i="27"/>
  <c r="G2800" i="27"/>
  <c r="G2794" i="27"/>
  <c r="G2798" i="27"/>
  <c r="S2136" i="27"/>
  <c r="S2132" i="27"/>
  <c r="H2557" i="27"/>
  <c r="H2561" i="27"/>
  <c r="H1125" i="27"/>
  <c r="H1124" i="27"/>
  <c r="H1835" i="27"/>
  <c r="H1837" i="27"/>
  <c r="H1780" i="27"/>
  <c r="H1776" i="27"/>
  <c r="S1309" i="27"/>
  <c r="C1326" i="27" s="1"/>
  <c r="S1304" i="27"/>
  <c r="S1307" i="27"/>
  <c r="G1330" i="27" s="1"/>
  <c r="G1022" i="27"/>
  <c r="G1025" i="27"/>
  <c r="G1021" i="27"/>
  <c r="H948" i="27"/>
  <c r="H950" i="27"/>
  <c r="Q2433" i="27"/>
  <c r="Q2427" i="27"/>
  <c r="Q3138" i="27"/>
  <c r="Q3145" i="27"/>
  <c r="Q711" i="27"/>
  <c r="Q713" i="27"/>
  <c r="S712" i="27"/>
  <c r="J1433" i="27"/>
  <c r="J1432" i="27"/>
  <c r="R476" i="27"/>
  <c r="R473" i="27"/>
  <c r="G1366" i="27"/>
  <c r="G1368" i="27"/>
  <c r="G1659" i="27"/>
  <c r="G1661" i="27"/>
  <c r="S475" i="27"/>
  <c r="P2907" i="27"/>
  <c r="P2906" i="27"/>
  <c r="R2135" i="27"/>
  <c r="R2139" i="27"/>
  <c r="H725" i="27"/>
  <c r="G2786" i="27"/>
  <c r="Q1604" i="27"/>
  <c r="Q1606" i="27"/>
  <c r="G2633" i="27"/>
  <c r="Q835" i="27"/>
  <c r="R1780" i="27"/>
  <c r="R1783" i="27"/>
  <c r="G2557" i="27"/>
  <c r="Q3147" i="27"/>
  <c r="Q3144" i="27"/>
  <c r="G1362" i="27"/>
  <c r="S2131" i="27"/>
  <c r="Q712" i="27"/>
  <c r="Q716" i="27"/>
  <c r="G3393" i="27"/>
  <c r="G3388" i="27"/>
  <c r="G2796" i="27"/>
  <c r="H2560" i="27"/>
  <c r="H1834" i="27"/>
  <c r="S715" i="27"/>
  <c r="G738" i="27" s="1"/>
  <c r="H2619" i="27"/>
  <c r="R2191" i="27"/>
  <c r="G891" i="27"/>
  <c r="H1126" i="27"/>
  <c r="S1308" i="27"/>
  <c r="H1775" i="27"/>
  <c r="R1304" i="27"/>
  <c r="R1308" i="27"/>
  <c r="R1310" i="27"/>
  <c r="H2143" i="27"/>
  <c r="H2149" i="27"/>
  <c r="Q2018" i="27"/>
  <c r="Q2021" i="27"/>
  <c r="P539" i="27"/>
  <c r="R1303" i="27"/>
  <c r="R1311" i="27"/>
  <c r="S2964" i="27"/>
  <c r="S2960" i="27"/>
  <c r="H431" i="27"/>
  <c r="H425" i="27"/>
  <c r="S1716" i="27"/>
  <c r="S1721" i="27"/>
  <c r="G1744" i="27" s="1"/>
  <c r="S1719" i="27"/>
  <c r="G1742" i="27" s="1"/>
  <c r="G2904" i="27"/>
  <c r="G2902" i="27"/>
  <c r="G2903" i="27"/>
  <c r="R1481" i="27"/>
  <c r="R1483" i="27"/>
  <c r="R1487" i="27"/>
  <c r="R1484" i="27"/>
  <c r="P898" i="27"/>
  <c r="P895" i="27"/>
  <c r="P894" i="27"/>
  <c r="P891" i="27"/>
  <c r="P889" i="27"/>
  <c r="H1669" i="27"/>
  <c r="H1668" i="27"/>
  <c r="H1670" i="27"/>
  <c r="P538" i="27"/>
  <c r="P536" i="27"/>
  <c r="P534" i="27"/>
  <c r="P532" i="27"/>
  <c r="P301" i="27"/>
  <c r="Q1904" i="27"/>
  <c r="Q1900" i="27"/>
  <c r="Q1895" i="27"/>
  <c r="G3566" i="27"/>
  <c r="G3563" i="27"/>
  <c r="G3568" i="27"/>
  <c r="H3554" i="27"/>
  <c r="H3552" i="27"/>
  <c r="H3555" i="27"/>
  <c r="J131" i="27"/>
  <c r="J133" i="27"/>
  <c r="G2616" i="27"/>
  <c r="G2617" i="27"/>
  <c r="P2841" i="27"/>
  <c r="P2842" i="27"/>
  <c r="P2845" i="27"/>
  <c r="P1074" i="27"/>
  <c r="P1070" i="27"/>
  <c r="I1495" i="27"/>
  <c r="I1494" i="27"/>
  <c r="I1497" i="27"/>
  <c r="P481" i="27"/>
  <c r="P478" i="27"/>
  <c r="S3380" i="27"/>
  <c r="C3397" i="27" s="1"/>
  <c r="S3376" i="27"/>
  <c r="S3145" i="27"/>
  <c r="C3162" i="27" s="1"/>
  <c r="S3140" i="27"/>
  <c r="G2857" i="27"/>
  <c r="G2860" i="27"/>
  <c r="I1553" i="27"/>
  <c r="I1554" i="27"/>
  <c r="G3023" i="27"/>
  <c r="G3022" i="27"/>
  <c r="G3019" i="27"/>
  <c r="G3433" i="27"/>
  <c r="G3438" i="27"/>
  <c r="G3439" i="27"/>
  <c r="H2855" i="27"/>
  <c r="H2858" i="27"/>
  <c r="H2859" i="27"/>
  <c r="H2852" i="27"/>
  <c r="H785" i="27"/>
  <c r="H783" i="27"/>
  <c r="H784" i="27"/>
  <c r="H782" i="27"/>
  <c r="R301" i="27"/>
  <c r="R304" i="27"/>
  <c r="R303" i="27"/>
  <c r="R296" i="27"/>
  <c r="H2074" i="27"/>
  <c r="H2073" i="27"/>
  <c r="H2075" i="27"/>
  <c r="I2971" i="27"/>
  <c r="I2975" i="27"/>
  <c r="I2972" i="27"/>
  <c r="H1255" i="27"/>
  <c r="H1254" i="27"/>
  <c r="S358" i="27"/>
  <c r="G381" i="27" s="1"/>
  <c r="S360" i="27"/>
  <c r="S1660" i="27"/>
  <c r="G1683" i="27" s="1"/>
  <c r="S1663" i="27"/>
  <c r="C1680" i="27" s="1"/>
  <c r="S1664" i="27"/>
  <c r="C1681" i="27" s="1"/>
  <c r="I1018" i="27"/>
  <c r="I1022" i="27"/>
  <c r="I1017" i="27"/>
  <c r="S3083" i="27"/>
  <c r="G3106" i="27" s="1"/>
  <c r="S3081" i="27"/>
  <c r="P1193" i="27"/>
  <c r="P1191" i="27"/>
  <c r="P1189" i="27"/>
  <c r="P1188" i="27"/>
  <c r="P1184" i="27"/>
  <c r="Q3323" i="27"/>
  <c r="Q3320" i="27"/>
  <c r="Q3324" i="27"/>
  <c r="P2073" i="27"/>
  <c r="P2081" i="27"/>
  <c r="P2074" i="27"/>
  <c r="P2075" i="27"/>
  <c r="P2072" i="27"/>
  <c r="G2440" i="27"/>
  <c r="H1021" i="27"/>
  <c r="H1017" i="27"/>
  <c r="Q956" i="27"/>
  <c r="Q953" i="27"/>
  <c r="H123" i="27"/>
  <c r="H124" i="27"/>
  <c r="R1130" i="27"/>
  <c r="R1124" i="27"/>
  <c r="R2726" i="27"/>
  <c r="I2083" i="27"/>
  <c r="I2088" i="27"/>
  <c r="G1084" i="27"/>
  <c r="G1081" i="27"/>
  <c r="P183" i="27"/>
  <c r="P179" i="27"/>
  <c r="P181" i="27"/>
  <c r="I783" i="27"/>
  <c r="I785" i="27"/>
  <c r="H1849" i="27"/>
  <c r="H1852" i="27"/>
  <c r="G1734" i="27"/>
  <c r="G1728" i="27"/>
  <c r="R834" i="27"/>
  <c r="R837" i="27"/>
  <c r="G1895" i="27"/>
  <c r="G1897" i="27"/>
  <c r="H2959" i="27"/>
  <c r="R2903" i="27"/>
  <c r="R2906" i="27"/>
  <c r="I724" i="27"/>
  <c r="I2622" i="27"/>
  <c r="J2736" i="27"/>
  <c r="H1260" i="27"/>
  <c r="Q3321" i="27"/>
  <c r="Q3317" i="27"/>
  <c r="S356" i="27"/>
  <c r="S361" i="27"/>
  <c r="C378" i="27" s="1"/>
  <c r="R1902" i="27"/>
  <c r="J2680" i="27"/>
  <c r="S3085" i="27"/>
  <c r="C3102" i="27" s="1"/>
  <c r="P1187" i="27"/>
  <c r="P1186" i="27"/>
  <c r="P896" i="27"/>
  <c r="G3434" i="27"/>
  <c r="H2854" i="27"/>
  <c r="H788" i="27"/>
  <c r="S1718" i="27"/>
  <c r="G2901" i="27"/>
  <c r="R297" i="27"/>
  <c r="R302" i="27"/>
  <c r="I1020" i="27"/>
  <c r="H2077" i="27"/>
  <c r="I2976" i="27"/>
  <c r="P2077" i="27"/>
  <c r="P2076" i="27"/>
  <c r="S1662" i="27"/>
  <c r="S1658" i="27"/>
  <c r="H1675" i="27"/>
  <c r="P537" i="27"/>
  <c r="P542" i="27"/>
  <c r="R1480" i="27"/>
  <c r="P2013" i="27"/>
  <c r="P2014" i="27"/>
  <c r="G2144" i="27"/>
  <c r="G2145" i="27"/>
  <c r="G892" i="27"/>
  <c r="G889" i="27"/>
  <c r="G1009" i="27"/>
  <c r="G1007" i="27"/>
  <c r="H2385" i="27"/>
  <c r="H2383" i="27"/>
  <c r="H76" i="27"/>
  <c r="H78" i="27"/>
  <c r="H1320" i="27"/>
  <c r="H1314" i="27"/>
  <c r="S1189" i="27"/>
  <c r="C1206" i="27" s="1"/>
  <c r="S1185" i="27"/>
  <c r="H1078" i="27"/>
  <c r="H1077" i="27"/>
  <c r="P1663" i="27"/>
  <c r="P1657" i="27"/>
  <c r="Q2671" i="27"/>
  <c r="Q2666" i="27"/>
  <c r="J3623" i="27"/>
  <c r="J3626" i="27"/>
  <c r="P2787" i="27"/>
  <c r="P2786" i="27"/>
  <c r="G1125" i="27"/>
  <c r="G1129" i="27"/>
  <c r="G1124" i="27"/>
  <c r="J1257" i="27"/>
  <c r="J1255" i="27"/>
  <c r="G2437" i="27"/>
  <c r="I3565" i="27"/>
  <c r="H1020" i="27"/>
  <c r="I2438" i="27"/>
  <c r="H2499" i="27"/>
  <c r="S3439" i="27"/>
  <c r="C3456" i="27" s="1"/>
  <c r="J1492" i="27"/>
  <c r="G3615" i="27"/>
  <c r="Q947" i="27"/>
  <c r="Q948" i="27"/>
  <c r="H2727" i="27"/>
  <c r="I3386" i="27"/>
  <c r="Q178" i="27"/>
  <c r="Q179" i="27"/>
  <c r="R1129" i="27"/>
  <c r="H137" i="27"/>
  <c r="R2730" i="27"/>
  <c r="S477" i="27"/>
  <c r="G500" i="27" s="1"/>
  <c r="I2089" i="27"/>
  <c r="H2132" i="27"/>
  <c r="G2492" i="27"/>
  <c r="G1082" i="27"/>
  <c r="H2427" i="27"/>
  <c r="P297" i="27"/>
  <c r="P184" i="27"/>
  <c r="H1847" i="27"/>
  <c r="G1729" i="27"/>
  <c r="G1727" i="27"/>
  <c r="R829" i="27"/>
  <c r="H2963" i="27"/>
  <c r="R2902" i="27"/>
  <c r="I725" i="27"/>
  <c r="R2311" i="27"/>
  <c r="J2499" i="27"/>
  <c r="Q238" i="27"/>
  <c r="G3447" i="27"/>
  <c r="I2620" i="27"/>
  <c r="J2735" i="27"/>
  <c r="Q420" i="27"/>
  <c r="G784" i="27"/>
  <c r="H1258" i="27"/>
  <c r="H1259" i="27"/>
  <c r="G256" i="27"/>
  <c r="Q3322" i="27"/>
  <c r="P2550" i="27"/>
  <c r="S355" i="27"/>
  <c r="C380" i="27" s="1"/>
  <c r="S947" i="27"/>
  <c r="R478" i="27"/>
  <c r="J2678" i="27"/>
  <c r="I2265" i="27"/>
  <c r="S3080" i="27"/>
  <c r="S3086" i="27"/>
  <c r="C3103" i="27" s="1"/>
  <c r="I2557" i="27"/>
  <c r="P1185" i="27"/>
  <c r="P1190" i="27"/>
  <c r="P893" i="27"/>
  <c r="P897" i="27"/>
  <c r="G3436" i="27"/>
  <c r="P2197" i="27"/>
  <c r="H787" i="27"/>
  <c r="S1722" i="27"/>
  <c r="C1739" i="27" s="1"/>
  <c r="R2018" i="27"/>
  <c r="G2906" i="27"/>
  <c r="R299" i="27"/>
  <c r="P2022" i="27"/>
  <c r="Q1305" i="27"/>
  <c r="S1186" i="27"/>
  <c r="G1209" i="27" s="1"/>
  <c r="I1023" i="27"/>
  <c r="H1194" i="27"/>
  <c r="S2963" i="27"/>
  <c r="G2986" i="27" s="1"/>
  <c r="I2970" i="27"/>
  <c r="H3437" i="27"/>
  <c r="Q1901" i="27"/>
  <c r="P2848" i="27"/>
  <c r="H2368" i="27"/>
  <c r="P2078" i="27"/>
  <c r="P2080" i="27"/>
  <c r="R2375" i="27"/>
  <c r="S1659" i="27"/>
  <c r="H1673" i="27"/>
  <c r="H1674" i="27"/>
  <c r="P533" i="27"/>
  <c r="P1660" i="27"/>
  <c r="R1482" i="27"/>
  <c r="R1486" i="27"/>
  <c r="R2965" i="27"/>
  <c r="H3553" i="27"/>
  <c r="J2203" i="27"/>
  <c r="J726" i="27"/>
  <c r="J1253" i="27"/>
  <c r="P1606" i="27"/>
  <c r="P1604" i="27"/>
  <c r="P1599" i="27"/>
  <c r="S2076" i="27"/>
  <c r="G2099" i="27" s="1"/>
  <c r="S2072" i="27"/>
  <c r="S2078" i="27"/>
  <c r="C2095" i="27" s="1"/>
  <c r="J3563" i="27"/>
  <c r="J3565" i="27"/>
  <c r="I1674" i="27"/>
  <c r="I1670" i="27"/>
  <c r="I195" i="27"/>
  <c r="I190" i="27"/>
  <c r="G487" i="27"/>
  <c r="G488" i="27"/>
  <c r="Q3257" i="27"/>
  <c r="Q3265" i="27"/>
  <c r="Q3256" i="27"/>
  <c r="R1242" i="27"/>
  <c r="R1244" i="27"/>
  <c r="S65" i="27"/>
  <c r="S63" i="27"/>
  <c r="G86" i="27" s="1"/>
  <c r="S66" i="27"/>
  <c r="C83" i="27" s="1"/>
  <c r="G958" i="27"/>
  <c r="G959" i="27"/>
  <c r="G965" i="27"/>
  <c r="J2029" i="27"/>
  <c r="J2027" i="27"/>
  <c r="J308" i="27"/>
  <c r="J307" i="27"/>
  <c r="J310" i="27"/>
  <c r="G3271" i="27"/>
  <c r="G3269" i="27"/>
  <c r="G3268" i="27"/>
  <c r="G3272" i="27"/>
  <c r="S1541" i="27"/>
  <c r="S1539" i="27"/>
  <c r="S1544" i="27"/>
  <c r="H1958" i="27"/>
  <c r="H1956" i="27"/>
  <c r="Q1776" i="27"/>
  <c r="Q1781" i="27"/>
  <c r="Q1778" i="27"/>
  <c r="Q1775" i="27"/>
  <c r="H958" i="27"/>
  <c r="H961" i="27"/>
  <c r="H960" i="27"/>
  <c r="H2678" i="27"/>
  <c r="H2680" i="27"/>
  <c r="G2973" i="27"/>
  <c r="G2971" i="27"/>
  <c r="G2972" i="27"/>
  <c r="G2978" i="27"/>
  <c r="R2606" i="27"/>
  <c r="R2612" i="27"/>
  <c r="R2608" i="27"/>
  <c r="R2605" i="27"/>
  <c r="R2613" i="27"/>
  <c r="H893" i="27"/>
  <c r="H891" i="27"/>
  <c r="R3614" i="27"/>
  <c r="R3612" i="27"/>
  <c r="R3617" i="27"/>
  <c r="R3615" i="27"/>
  <c r="I1199" i="27"/>
  <c r="I1198" i="27"/>
  <c r="I1194" i="27"/>
  <c r="H1787" i="27"/>
  <c r="H1791" i="27"/>
  <c r="H1792" i="27"/>
  <c r="I2381" i="27"/>
  <c r="I2378" i="27"/>
  <c r="I2384" i="27"/>
  <c r="P127" i="27"/>
  <c r="J1968" i="27"/>
  <c r="P361" i="27"/>
  <c r="P356" i="27"/>
  <c r="P365" i="27"/>
  <c r="G79" i="27"/>
  <c r="G74" i="27"/>
  <c r="G71" i="27"/>
  <c r="S1899" i="27"/>
  <c r="G1922" i="27" s="1"/>
  <c r="S1900" i="27"/>
  <c r="G2454" i="27"/>
  <c r="G1787" i="27"/>
  <c r="G1789" i="27"/>
  <c r="P1371" i="27"/>
  <c r="P1363" i="27"/>
  <c r="P1365" i="27"/>
  <c r="J3449" i="27"/>
  <c r="J3447" i="27"/>
  <c r="R3498" i="27"/>
  <c r="R3497" i="27"/>
  <c r="H429" i="27"/>
  <c r="H432" i="27"/>
  <c r="P1009" i="27"/>
  <c r="P1011" i="27"/>
  <c r="P1013" i="27"/>
  <c r="G2444" i="27"/>
  <c r="P1006" i="27"/>
  <c r="G1958" i="27"/>
  <c r="G1955" i="27"/>
  <c r="P2017" i="27"/>
  <c r="P2021" i="27"/>
  <c r="P2020" i="27"/>
  <c r="H2370" i="27"/>
  <c r="H2371" i="27"/>
  <c r="J1435" i="27"/>
  <c r="J1434" i="27"/>
  <c r="H2616" i="27"/>
  <c r="H2623" i="27"/>
  <c r="R479" i="27"/>
  <c r="R477" i="27"/>
  <c r="I2264" i="27"/>
  <c r="I2262" i="27"/>
  <c r="G1660" i="27"/>
  <c r="G1662" i="27"/>
  <c r="H723" i="27"/>
  <c r="H728" i="27"/>
  <c r="G948" i="27"/>
  <c r="G950" i="27"/>
  <c r="P2191" i="27"/>
  <c r="P2196" i="27"/>
  <c r="R2019" i="27"/>
  <c r="R2021" i="27"/>
  <c r="H73" i="27"/>
  <c r="H75" i="27"/>
  <c r="H1319" i="27"/>
  <c r="H1321" i="27"/>
  <c r="H2549" i="27"/>
  <c r="H2548" i="27"/>
  <c r="G1913" i="27"/>
  <c r="G1906" i="27"/>
  <c r="S1187" i="27"/>
  <c r="G1210" i="27" s="1"/>
  <c r="S1183" i="27"/>
  <c r="J1845" i="27"/>
  <c r="J1846" i="27"/>
  <c r="R773" i="27"/>
  <c r="R776" i="27"/>
  <c r="H1082" i="27"/>
  <c r="H1083" i="27"/>
  <c r="H1200" i="27"/>
  <c r="H1199" i="27"/>
  <c r="Q2673" i="27"/>
  <c r="Q2670" i="27"/>
  <c r="P2784" i="27"/>
  <c r="P2792" i="27"/>
  <c r="P2782" i="27"/>
  <c r="P69" i="27"/>
  <c r="P67" i="27"/>
  <c r="P62" i="27"/>
  <c r="G2841" i="27"/>
  <c r="G2846" i="27"/>
  <c r="H535" i="27"/>
  <c r="H537" i="27"/>
  <c r="G1436" i="27"/>
  <c r="G1437" i="27"/>
  <c r="P2553" i="27"/>
  <c r="P2552" i="27"/>
  <c r="P2554" i="27"/>
  <c r="J486" i="27"/>
  <c r="J487" i="27"/>
  <c r="G783" i="27"/>
  <c r="G787" i="27"/>
  <c r="G782" i="27"/>
  <c r="Q418" i="27"/>
  <c r="Q421" i="27"/>
  <c r="Q423" i="27"/>
  <c r="I1138" i="27"/>
  <c r="I1137" i="27"/>
  <c r="R180" i="27"/>
  <c r="R182" i="27"/>
  <c r="H3256" i="27"/>
  <c r="H3258" i="27"/>
  <c r="Q2965" i="27"/>
  <c r="Q2959" i="27"/>
  <c r="H1557" i="27"/>
  <c r="H1550" i="27"/>
  <c r="P3261" i="27"/>
  <c r="P3260" i="27"/>
  <c r="P3256" i="27"/>
  <c r="G654" i="27"/>
  <c r="G652" i="27"/>
  <c r="H1599" i="27"/>
  <c r="H1603" i="27"/>
  <c r="H1600" i="27"/>
  <c r="H1602" i="27"/>
  <c r="P1071" i="27"/>
  <c r="P1073" i="27"/>
  <c r="P1065" i="27"/>
  <c r="P480" i="27"/>
  <c r="P477" i="27"/>
  <c r="P479" i="27"/>
  <c r="P2489" i="27"/>
  <c r="P2497" i="27"/>
  <c r="Q1724" i="27"/>
  <c r="Q1717" i="27"/>
  <c r="Q1722" i="27"/>
  <c r="R719" i="27"/>
  <c r="R718" i="27"/>
  <c r="R717" i="27"/>
  <c r="Q2195" i="27"/>
  <c r="Q2191" i="27"/>
  <c r="I1609" i="27"/>
  <c r="I1612" i="27"/>
  <c r="S3375" i="27"/>
  <c r="S3377" i="27"/>
  <c r="G3400" i="27" s="1"/>
  <c r="G2203" i="27"/>
  <c r="G2208" i="27"/>
  <c r="G2205" i="27"/>
  <c r="Q3382" i="27"/>
  <c r="Q3378" i="27"/>
  <c r="Q3381" i="27"/>
  <c r="H3615" i="27"/>
  <c r="H3610" i="27"/>
  <c r="R3381" i="27"/>
  <c r="R3380" i="27"/>
  <c r="S3138" i="27"/>
  <c r="S3142" i="27"/>
  <c r="G3165" i="27" s="1"/>
  <c r="G2852" i="27"/>
  <c r="G2854" i="27"/>
  <c r="G2859" i="27"/>
  <c r="I1552" i="27"/>
  <c r="I1550" i="27"/>
  <c r="J1195" i="27"/>
  <c r="J1199" i="27"/>
  <c r="J1194" i="27"/>
  <c r="J1197" i="27"/>
  <c r="P124" i="27"/>
  <c r="P120" i="27"/>
  <c r="P122" i="27"/>
  <c r="J2261" i="27"/>
  <c r="J2263" i="27"/>
  <c r="S2553" i="27"/>
  <c r="C2570" i="27" s="1"/>
  <c r="S2549" i="27"/>
  <c r="G2572" i="27" s="1"/>
  <c r="H3036" i="27"/>
  <c r="H3030" i="27"/>
  <c r="P778" i="27"/>
  <c r="P774" i="27"/>
  <c r="P775" i="27"/>
  <c r="R1900" i="27"/>
  <c r="R1897" i="27"/>
  <c r="I2500" i="27"/>
  <c r="I2503" i="27"/>
  <c r="H474" i="27"/>
  <c r="H476" i="27"/>
  <c r="P303" i="27"/>
  <c r="P302" i="27"/>
  <c r="P304" i="27"/>
  <c r="J3448" i="27"/>
  <c r="R1898" i="27"/>
  <c r="R1895" i="27"/>
  <c r="I2499" i="27"/>
  <c r="R2846" i="27"/>
  <c r="H473" i="27"/>
  <c r="R3494" i="27"/>
  <c r="R3496" i="27"/>
  <c r="H428" i="27"/>
  <c r="P1362" i="27"/>
  <c r="H830" i="27"/>
  <c r="P770" i="27"/>
  <c r="P776" i="27"/>
  <c r="G2561" i="27"/>
  <c r="G2560" i="27"/>
  <c r="G2148" i="27"/>
  <c r="G2143" i="27"/>
  <c r="G2149" i="27"/>
  <c r="Q2431" i="27"/>
  <c r="Q2435" i="27"/>
  <c r="G2252" i="27"/>
  <c r="G2250" i="27"/>
  <c r="P423" i="27"/>
  <c r="P419" i="27"/>
  <c r="P415" i="27"/>
  <c r="H2382" i="27"/>
  <c r="H2380" i="27"/>
  <c r="R1370" i="27"/>
  <c r="R1365" i="27"/>
  <c r="S891" i="27"/>
  <c r="G914" i="27" s="1"/>
  <c r="S890" i="27"/>
  <c r="R1657" i="27"/>
  <c r="R1665" i="27"/>
  <c r="R1724" i="27"/>
  <c r="R1716" i="27"/>
  <c r="I2915" i="27"/>
  <c r="I2917" i="27"/>
  <c r="Q1304" i="27"/>
  <c r="Q1307" i="27"/>
  <c r="S595" i="27"/>
  <c r="G618" i="27" s="1"/>
  <c r="S597" i="27"/>
  <c r="C614" i="27" s="1"/>
  <c r="I2794" i="27"/>
  <c r="I2798" i="27"/>
  <c r="J1254" i="27"/>
  <c r="J1256" i="27"/>
  <c r="R2372" i="27"/>
  <c r="R2373" i="27"/>
  <c r="H2443" i="27"/>
  <c r="H2439" i="27"/>
  <c r="R3019" i="27"/>
  <c r="R3023" i="27"/>
  <c r="R3018" i="27"/>
  <c r="G2311" i="27"/>
  <c r="G2309" i="27"/>
  <c r="J722" i="27"/>
  <c r="J725" i="27"/>
  <c r="P3380" i="27"/>
  <c r="P3377" i="27"/>
  <c r="G2438" i="27"/>
  <c r="G2441" i="27"/>
  <c r="H1380" i="27"/>
  <c r="I3563" i="27"/>
  <c r="I2437" i="27"/>
  <c r="H2504" i="27"/>
  <c r="S3438" i="27"/>
  <c r="J1494" i="27"/>
  <c r="G3612" i="27"/>
  <c r="H2726" i="27"/>
  <c r="J899" i="27"/>
  <c r="I3389" i="27"/>
  <c r="Q180" i="27"/>
  <c r="P1544" i="27"/>
  <c r="P1542" i="27"/>
  <c r="P1549" i="27"/>
  <c r="H132" i="27"/>
  <c r="H136" i="27"/>
  <c r="R2724" i="27"/>
  <c r="R2725" i="27"/>
  <c r="G2489" i="27"/>
  <c r="P1246" i="27"/>
  <c r="P1245" i="27"/>
  <c r="H2430" i="27"/>
  <c r="P299" i="27"/>
  <c r="P296" i="27"/>
  <c r="P306" i="27"/>
  <c r="P1016" i="27"/>
  <c r="H729" i="27"/>
  <c r="P414" i="27"/>
  <c r="H1556" i="27"/>
  <c r="R1719" i="27"/>
  <c r="P3384" i="27"/>
  <c r="P3263" i="27"/>
  <c r="G1184" i="27"/>
  <c r="G1188" i="27"/>
  <c r="R2314" i="27"/>
  <c r="G1954" i="27"/>
  <c r="G2559" i="27"/>
  <c r="G1433" i="27"/>
  <c r="R186" i="27"/>
  <c r="S598" i="27"/>
  <c r="C615" i="27" s="1"/>
  <c r="S596" i="27"/>
  <c r="J2502" i="27"/>
  <c r="P66" i="27"/>
  <c r="P70" i="27"/>
  <c r="G3445" i="27"/>
  <c r="Q2429" i="27"/>
  <c r="G2159" i="27"/>
  <c r="S893" i="27"/>
  <c r="S892" i="27"/>
  <c r="G915" i="27" s="1"/>
  <c r="R778" i="27"/>
  <c r="H534" i="27"/>
  <c r="I1140" i="27"/>
  <c r="R3026" i="27"/>
  <c r="R3021" i="27"/>
  <c r="Q416" i="27"/>
  <c r="H2440" i="27"/>
  <c r="G788" i="27"/>
  <c r="G1914" i="27"/>
  <c r="P2555" i="27"/>
  <c r="R480" i="27"/>
  <c r="R1901" i="27"/>
  <c r="I2501" i="27"/>
  <c r="I2504" i="27"/>
  <c r="I2266" i="27"/>
  <c r="R2847" i="27"/>
  <c r="G951" i="27"/>
  <c r="G953" i="27"/>
  <c r="P2194" i="27"/>
  <c r="P2192" i="27"/>
  <c r="P2198" i="27"/>
  <c r="R2016" i="27"/>
  <c r="Q1303" i="27"/>
  <c r="R3499" i="27"/>
  <c r="R3495" i="27"/>
  <c r="S1188" i="27"/>
  <c r="H427" i="27"/>
  <c r="H1195" i="27"/>
  <c r="H1197" i="27"/>
  <c r="G1128" i="27"/>
  <c r="P1068" i="27"/>
  <c r="P1072" i="27"/>
  <c r="H2547" i="27"/>
  <c r="H3433" i="27"/>
  <c r="Q1898" i="27"/>
  <c r="P1372" i="27"/>
  <c r="G2150" i="27"/>
  <c r="H833" i="27"/>
  <c r="H2372" i="27"/>
  <c r="J1374" i="27"/>
  <c r="R2369" i="27"/>
  <c r="R2367" i="27"/>
  <c r="J488" i="27"/>
  <c r="H2618" i="27"/>
  <c r="P771" i="27"/>
  <c r="P772" i="27"/>
  <c r="Q2968" i="27"/>
  <c r="J1314" i="27"/>
  <c r="J1436" i="27"/>
  <c r="J135" i="27"/>
  <c r="H594" i="27"/>
  <c r="H591" i="27"/>
  <c r="S2077" i="27"/>
  <c r="S2075" i="27"/>
  <c r="G2098" i="27" s="1"/>
  <c r="J3562" i="27"/>
  <c r="J3567" i="27"/>
  <c r="H3211" i="27"/>
  <c r="H3210" i="27"/>
  <c r="Q2552" i="27"/>
  <c r="Q2547" i="27"/>
  <c r="Q2546" i="27"/>
  <c r="I2735" i="27"/>
  <c r="I2734" i="27"/>
  <c r="G3083" i="27"/>
  <c r="G3084" i="27"/>
  <c r="I1850" i="27"/>
  <c r="I1846" i="27"/>
  <c r="P3144" i="27"/>
  <c r="P3141" i="27"/>
  <c r="P3148" i="27"/>
  <c r="Q3260" i="27"/>
  <c r="Q3261" i="27"/>
  <c r="Q3263" i="27"/>
  <c r="R1243" i="27"/>
  <c r="R1249" i="27"/>
  <c r="H655" i="27"/>
  <c r="H651" i="27"/>
  <c r="S2020" i="27"/>
  <c r="C2037" i="27" s="1"/>
  <c r="S2018" i="27"/>
  <c r="S61" i="27"/>
  <c r="S64" i="27"/>
  <c r="G87" i="27" s="1"/>
  <c r="G966" i="27"/>
  <c r="G964" i="27"/>
  <c r="G961" i="27"/>
  <c r="S2315" i="27"/>
  <c r="C2332" i="27" s="1"/>
  <c r="S2308" i="27"/>
  <c r="J2025" i="27"/>
  <c r="J2024" i="27"/>
  <c r="S2965" i="27"/>
  <c r="C2982" i="27" s="1"/>
  <c r="S2961" i="27"/>
  <c r="R2841" i="27"/>
  <c r="R2848" i="27"/>
  <c r="R2842" i="27"/>
  <c r="G2443" i="27"/>
  <c r="R2731" i="27"/>
  <c r="R2728" i="27"/>
  <c r="P1014" i="27"/>
  <c r="H3029" i="27"/>
  <c r="S2962" i="27"/>
  <c r="G2985" i="27" s="1"/>
  <c r="H3438" i="27"/>
  <c r="P1367" i="27"/>
  <c r="J1316" i="27"/>
  <c r="Q1896" i="27"/>
  <c r="Q1899" i="27"/>
  <c r="G890" i="27"/>
  <c r="G888" i="27"/>
  <c r="G1365" i="27"/>
  <c r="G1367" i="27"/>
  <c r="G1012" i="27"/>
  <c r="G1008" i="27"/>
  <c r="G3562" i="27"/>
  <c r="G3569" i="27"/>
  <c r="G3570" i="27"/>
  <c r="Q829" i="27"/>
  <c r="Q836" i="27"/>
  <c r="Q830" i="27"/>
  <c r="R2308" i="27"/>
  <c r="R2312" i="27"/>
  <c r="H3021" i="27"/>
  <c r="H3019" i="27"/>
  <c r="H3018" i="27"/>
  <c r="S948" i="27"/>
  <c r="S949" i="27"/>
  <c r="R2963" i="27"/>
  <c r="R2961" i="27"/>
  <c r="I2563" i="27"/>
  <c r="I2558" i="27"/>
  <c r="P1662" i="27"/>
  <c r="P1667" i="27"/>
  <c r="H1969" i="27"/>
  <c r="H1972" i="27"/>
  <c r="G3446" i="27"/>
  <c r="G3444" i="27"/>
  <c r="Q245" i="27"/>
  <c r="Q241" i="27"/>
  <c r="Q244" i="27"/>
  <c r="G2131" i="27"/>
  <c r="G2137" i="27"/>
  <c r="G254" i="27"/>
  <c r="G255" i="27"/>
  <c r="G2624" i="27"/>
  <c r="G2623" i="27"/>
  <c r="P2847" i="27"/>
  <c r="P2843" i="27"/>
  <c r="P2849" i="27"/>
  <c r="S650" i="27"/>
  <c r="S657" i="27"/>
  <c r="C674" i="27" s="1"/>
  <c r="I3035" i="27"/>
  <c r="I3034" i="27"/>
  <c r="G2439" i="27"/>
  <c r="H1377" i="27"/>
  <c r="I3564" i="27"/>
  <c r="I2443" i="27"/>
  <c r="H2500" i="27"/>
  <c r="S3434" i="27"/>
  <c r="J1493" i="27"/>
  <c r="G3611" i="27"/>
  <c r="J903" i="27"/>
  <c r="I3391" i="27"/>
  <c r="Q185" i="27"/>
  <c r="C262" i="27"/>
  <c r="S480" i="27"/>
  <c r="C497" i="27" s="1"/>
  <c r="S479" i="27"/>
  <c r="C496" i="27" s="1"/>
  <c r="H2131" i="27"/>
  <c r="G2488" i="27"/>
  <c r="P1250" i="27"/>
  <c r="H2426" i="27"/>
  <c r="G2255" i="27"/>
  <c r="P1015" i="27"/>
  <c r="H726" i="27"/>
  <c r="P422" i="27"/>
  <c r="H1555" i="27"/>
  <c r="I3029" i="27"/>
  <c r="R1721" i="27"/>
  <c r="P3379" i="27"/>
  <c r="P3258" i="27"/>
  <c r="Q832" i="27"/>
  <c r="R1364" i="27"/>
  <c r="R1369" i="27"/>
  <c r="G1960" i="27"/>
  <c r="G2563" i="27"/>
  <c r="G1432" i="27"/>
  <c r="G2844" i="27"/>
  <c r="Q2432" i="27"/>
  <c r="G1363" i="27"/>
  <c r="R774" i="27"/>
  <c r="H1971" i="27"/>
  <c r="G2136" i="27"/>
  <c r="G2133" i="27"/>
  <c r="G2312" i="27"/>
  <c r="I2796" i="27"/>
  <c r="G2619" i="27"/>
  <c r="G786" i="27"/>
  <c r="J3444" i="27"/>
  <c r="G1907" i="27"/>
  <c r="G251" i="27"/>
  <c r="P2551" i="27"/>
  <c r="S953" i="27"/>
  <c r="C970" i="27" s="1"/>
  <c r="R474" i="27"/>
  <c r="H475" i="27"/>
  <c r="I2559" i="27"/>
  <c r="R1659" i="27"/>
  <c r="R1658" i="27"/>
  <c r="H1076" i="27"/>
  <c r="G3565" i="27"/>
  <c r="R2013" i="27"/>
  <c r="P2019" i="27"/>
  <c r="P2018" i="27"/>
  <c r="Q1309" i="27"/>
  <c r="I2912" i="27"/>
  <c r="H3031" i="27"/>
  <c r="H1316" i="27"/>
  <c r="H1318" i="27"/>
  <c r="P1366" i="27"/>
  <c r="P2850" i="27"/>
  <c r="H832" i="27"/>
  <c r="J1378" i="27"/>
  <c r="H3259" i="27"/>
  <c r="J1849" i="27"/>
  <c r="G1011" i="27"/>
  <c r="G1658" i="27"/>
  <c r="Q2962" i="27"/>
  <c r="P1665" i="27"/>
  <c r="P1664" i="27"/>
  <c r="H2384" i="27"/>
  <c r="R2964" i="27"/>
  <c r="R2962" i="27"/>
  <c r="Q2665" i="27"/>
  <c r="Q2667" i="27"/>
  <c r="P2791" i="27"/>
  <c r="P2788" i="27"/>
  <c r="H3551" i="27"/>
  <c r="J3625" i="27"/>
  <c r="J3621" i="27"/>
  <c r="H77" i="27"/>
  <c r="H1598" i="27"/>
  <c r="J727" i="27"/>
  <c r="H1010" i="27"/>
  <c r="H3020" i="27"/>
  <c r="H1006" i="27"/>
  <c r="P1608" i="27"/>
  <c r="P1600" i="27"/>
  <c r="I1668" i="27"/>
  <c r="I1672" i="27"/>
  <c r="H2796" i="27"/>
  <c r="H2799" i="27"/>
  <c r="J3153" i="27"/>
  <c r="J3154" i="27"/>
  <c r="G489" i="27"/>
  <c r="G484" i="27"/>
  <c r="G2445" i="27"/>
  <c r="H1376" i="27"/>
  <c r="I3568" i="27"/>
  <c r="H1137" i="27"/>
  <c r="H2502" i="27"/>
  <c r="S3433" i="27"/>
  <c r="J900" i="27"/>
  <c r="I3385" i="27"/>
  <c r="Q183" i="27"/>
  <c r="Q184" i="27"/>
  <c r="Q359" i="27"/>
  <c r="Q357" i="27"/>
  <c r="P1541" i="27"/>
  <c r="P1539" i="27"/>
  <c r="H135" i="27"/>
  <c r="R2727" i="27"/>
  <c r="S474" i="27"/>
  <c r="G2491" i="27"/>
  <c r="P1247" i="27"/>
  <c r="P1243" i="27"/>
  <c r="G2025" i="27"/>
  <c r="G2029" i="27"/>
  <c r="P298" i="27"/>
  <c r="G2251" i="27"/>
  <c r="I1845" i="27"/>
  <c r="P2495" i="27"/>
  <c r="P2494" i="27"/>
  <c r="P3140" i="27"/>
  <c r="P3138" i="27"/>
  <c r="P1007" i="27"/>
  <c r="P1008" i="27"/>
  <c r="H724" i="27"/>
  <c r="G3261" i="27"/>
  <c r="P424" i="27"/>
  <c r="P416" i="27"/>
  <c r="H1551" i="27"/>
  <c r="R715" i="27"/>
  <c r="R712" i="27"/>
  <c r="I3030" i="27"/>
  <c r="R1722" i="27"/>
  <c r="P3376" i="27"/>
  <c r="P3382" i="27"/>
  <c r="J2562" i="27"/>
  <c r="J2560" i="27"/>
  <c r="P3257" i="27"/>
  <c r="P3264" i="27"/>
  <c r="I1614" i="27"/>
  <c r="G651" i="27"/>
  <c r="G655" i="27"/>
  <c r="Q837" i="27"/>
  <c r="Q838" i="27"/>
  <c r="R1367" i="27"/>
  <c r="G1189" i="27"/>
  <c r="G1185" i="27"/>
  <c r="R2313" i="27"/>
  <c r="R2315" i="27"/>
  <c r="G1956" i="27"/>
  <c r="S655" i="27"/>
  <c r="G678" i="27" s="1"/>
  <c r="S654" i="27"/>
  <c r="G677" i="27" s="1"/>
  <c r="G2564" i="27"/>
  <c r="G2565" i="27"/>
  <c r="G1439" i="27"/>
  <c r="R181" i="27"/>
  <c r="R185" i="27"/>
  <c r="H2311" i="27"/>
  <c r="G2845" i="27"/>
  <c r="S591" i="27"/>
  <c r="S593" i="27"/>
  <c r="J2498" i="27"/>
  <c r="J2503" i="27"/>
  <c r="Q246" i="27"/>
  <c r="Q239" i="27"/>
  <c r="P64" i="27"/>
  <c r="P65" i="27"/>
  <c r="G3449" i="27"/>
  <c r="Q2430" i="27"/>
  <c r="Q2428" i="27"/>
  <c r="G1364" i="27"/>
  <c r="Q3380" i="27"/>
  <c r="Q3379" i="27"/>
  <c r="S894" i="27"/>
  <c r="C911" i="27" s="1"/>
  <c r="S895" i="27"/>
  <c r="C912" i="27" s="1"/>
  <c r="R777" i="27"/>
  <c r="R770" i="27"/>
  <c r="G2207" i="27"/>
  <c r="Q1723" i="27"/>
  <c r="Q2190" i="27"/>
  <c r="Q2197" i="27"/>
  <c r="H1965" i="27"/>
  <c r="G1862" i="27"/>
  <c r="G2134" i="27"/>
  <c r="G2308" i="27"/>
  <c r="G2310" i="27"/>
  <c r="C2571" i="27"/>
  <c r="I2793" i="27"/>
  <c r="H533" i="27"/>
  <c r="I1136" i="27"/>
  <c r="R3022" i="27"/>
  <c r="R3025" i="27"/>
  <c r="Q414" i="27"/>
  <c r="Q419" i="27"/>
  <c r="I1491" i="27"/>
  <c r="H3209" i="27"/>
  <c r="H2438" i="27"/>
  <c r="H2437" i="27"/>
  <c r="G2621" i="27"/>
  <c r="G2622" i="27"/>
  <c r="G789" i="27"/>
  <c r="J3446" i="27"/>
  <c r="G1908" i="27"/>
  <c r="G1910" i="27"/>
  <c r="G250" i="27"/>
  <c r="G248" i="27"/>
  <c r="P2548" i="27"/>
  <c r="P2546" i="27"/>
  <c r="H2797" i="27"/>
  <c r="H2798" i="27"/>
  <c r="R3375" i="27"/>
  <c r="R3376" i="27"/>
  <c r="Q2549" i="27"/>
  <c r="S952" i="27"/>
  <c r="S954" i="27"/>
  <c r="C971" i="27" s="1"/>
  <c r="R481" i="27"/>
  <c r="R475" i="27"/>
  <c r="I2738" i="27"/>
  <c r="R1899" i="27"/>
  <c r="R1896" i="27"/>
  <c r="P473" i="27"/>
  <c r="P474" i="27"/>
  <c r="I2502" i="27"/>
  <c r="I2263" i="27"/>
  <c r="I2260" i="27"/>
  <c r="I194" i="27"/>
  <c r="R2843" i="27"/>
  <c r="R2844" i="27"/>
  <c r="H478" i="27"/>
  <c r="I2562" i="27"/>
  <c r="R1661" i="27"/>
  <c r="R1663" i="27"/>
  <c r="H1079" i="27"/>
  <c r="G3567" i="27"/>
  <c r="G3564" i="27"/>
  <c r="R1248" i="27"/>
  <c r="G952" i="27"/>
  <c r="P2193" i="27"/>
  <c r="P2200" i="27"/>
  <c r="R2020" i="27"/>
  <c r="R2014" i="27"/>
  <c r="P1603" i="27"/>
  <c r="P1605" i="27"/>
  <c r="P1601" i="27"/>
  <c r="P2023" i="27"/>
  <c r="P2016" i="27"/>
  <c r="S3143" i="27"/>
  <c r="S3139" i="27"/>
  <c r="Q1308" i="27"/>
  <c r="Q1310" i="27"/>
  <c r="R3493" i="27"/>
  <c r="S1190" i="27"/>
  <c r="C1207" i="27" s="1"/>
  <c r="H430" i="27"/>
  <c r="H426" i="27"/>
  <c r="P123" i="27"/>
  <c r="P119" i="27"/>
  <c r="H1198" i="27"/>
  <c r="H1201" i="27"/>
  <c r="I2914" i="27"/>
  <c r="G1126" i="27"/>
  <c r="G1130" i="27"/>
  <c r="H3034" i="27"/>
  <c r="H3035" i="27"/>
  <c r="H1315" i="27"/>
  <c r="S2966" i="27"/>
  <c r="C2983" i="27" s="1"/>
  <c r="S2959" i="27"/>
  <c r="P1069" i="27"/>
  <c r="P1066" i="27"/>
  <c r="H2550" i="27"/>
  <c r="H3436" i="27"/>
  <c r="H3434" i="27"/>
  <c r="I1555" i="27"/>
  <c r="Q1903" i="27"/>
  <c r="Q1902" i="27"/>
  <c r="S2079" i="27"/>
  <c r="C2096" i="27" s="1"/>
  <c r="P1364" i="27"/>
  <c r="P1370" i="27"/>
  <c r="G2147" i="27"/>
  <c r="J3564" i="27"/>
  <c r="P2846" i="27"/>
  <c r="P2851" i="27"/>
  <c r="H831" i="27"/>
  <c r="G2858" i="27"/>
  <c r="G2855" i="27"/>
  <c r="H2369" i="27"/>
  <c r="I1671" i="27"/>
  <c r="J1376" i="27"/>
  <c r="R2370" i="27"/>
  <c r="R2371" i="27"/>
  <c r="J485" i="27"/>
  <c r="H2622" i="27"/>
  <c r="H2621" i="27"/>
  <c r="P780" i="27"/>
  <c r="P773" i="27"/>
  <c r="G893" i="27"/>
  <c r="H3260" i="27"/>
  <c r="J1850" i="27"/>
  <c r="G1010" i="27"/>
  <c r="G492" i="27"/>
  <c r="G490" i="27"/>
  <c r="G3021" i="27"/>
  <c r="G1663" i="27"/>
  <c r="Q2966" i="27"/>
  <c r="Q2967" i="27"/>
  <c r="Q3262" i="27"/>
  <c r="Q3264" i="27"/>
  <c r="P1666" i="27"/>
  <c r="P1659" i="27"/>
  <c r="H2381" i="27"/>
  <c r="H650" i="27"/>
  <c r="J1315" i="27"/>
  <c r="J1318" i="27"/>
  <c r="J1437" i="27"/>
  <c r="J130" i="27"/>
  <c r="J134" i="27"/>
  <c r="J3151" i="27"/>
  <c r="H3614" i="27"/>
  <c r="G3080" i="27"/>
  <c r="G3079" i="27"/>
  <c r="R2959" i="27"/>
  <c r="S3381" i="27"/>
  <c r="C3398" i="27" s="1"/>
  <c r="S3378" i="27"/>
  <c r="G3401" i="27" s="1"/>
  <c r="Q2668" i="27"/>
  <c r="Q2672" i="27"/>
  <c r="P2785" i="27"/>
  <c r="P2783" i="27"/>
  <c r="H3556" i="27"/>
  <c r="J3624" i="27"/>
  <c r="H71" i="27"/>
  <c r="H74" i="27"/>
  <c r="J723" i="27"/>
  <c r="H1007" i="27"/>
  <c r="J1258" i="27"/>
  <c r="H3023" i="27"/>
  <c r="H596" i="27"/>
  <c r="J2204" i="27"/>
  <c r="J2202" i="27"/>
  <c r="J2205" i="27"/>
  <c r="J2201" i="27"/>
  <c r="J3272" i="27"/>
  <c r="J3269" i="27"/>
  <c r="J3270" i="27"/>
  <c r="J2853" i="27"/>
  <c r="J2855" i="27"/>
  <c r="J1730" i="27"/>
  <c r="J1729" i="27"/>
  <c r="G1735" i="27"/>
  <c r="C2630" i="27"/>
  <c r="I2147" i="27"/>
  <c r="G131" i="27"/>
  <c r="G137" i="27"/>
  <c r="H2853" i="27"/>
  <c r="J312" i="27"/>
  <c r="J3211" i="27"/>
  <c r="J3210" i="27"/>
  <c r="J3213" i="27"/>
  <c r="J3209" i="27"/>
  <c r="H949" i="27"/>
  <c r="H952" i="27"/>
  <c r="H951" i="27"/>
  <c r="H947" i="27"/>
  <c r="H1066" i="27"/>
  <c r="H1068" i="27"/>
  <c r="H1895" i="27"/>
  <c r="H1899" i="27"/>
  <c r="H1897" i="27"/>
  <c r="G1390" i="27"/>
  <c r="G3225" i="27"/>
  <c r="C257" i="26" a="1"/>
  <c r="C259" i="26" s="1"/>
  <c r="C266" i="26" s="1"/>
  <c r="D266" i="26" s="1"/>
  <c r="E266" i="26" s="1"/>
  <c r="F266" i="26" s="1"/>
  <c r="G266" i="26" s="1"/>
  <c r="H266" i="26" s="1"/>
  <c r="I266" i="26" s="1"/>
  <c r="J266" i="26" s="1"/>
  <c r="K266" i="26" s="1"/>
  <c r="L266" i="26" s="1"/>
  <c r="M266" i="26" s="1"/>
  <c r="G3284" i="27"/>
  <c r="G916" i="27"/>
  <c r="G1152" i="27"/>
  <c r="G1449" i="27"/>
  <c r="E185" i="26"/>
  <c r="G182" i="26"/>
  <c r="C1741" i="27"/>
  <c r="C185" i="26"/>
  <c r="C189" i="26" s="1" a="1"/>
  <c r="E182" i="26"/>
  <c r="D189" i="26" s="1" a="1"/>
  <c r="E189" i="26" a="1"/>
  <c r="E257" i="26" a="1"/>
  <c r="E260" i="26" s="1"/>
  <c r="X267" i="26" s="1"/>
  <c r="G1331" i="27"/>
  <c r="C1920" i="27"/>
  <c r="C144" i="27"/>
  <c r="G3461" i="27"/>
  <c r="G1803" i="27"/>
  <c r="C2925" i="27"/>
  <c r="G501" i="27"/>
  <c r="G857" i="27"/>
  <c r="C1505" i="27"/>
  <c r="G3166" i="27"/>
  <c r="G2277" i="27"/>
  <c r="G3046" i="27"/>
  <c r="G265" i="27"/>
  <c r="C1387" i="27"/>
  <c r="C3517" i="27"/>
  <c r="G2041" i="27"/>
  <c r="C2333" i="27"/>
  <c r="C321" i="27"/>
  <c r="G2692" i="27"/>
  <c r="G88" i="27"/>
  <c r="G2395" i="27"/>
  <c r="G1685" i="27"/>
  <c r="G2751" i="27"/>
  <c r="C1446" i="27"/>
  <c r="G3343" i="27"/>
  <c r="C2392" i="27"/>
  <c r="C1623" i="27"/>
  <c r="G1211" i="27"/>
  <c r="G2515" i="27"/>
  <c r="G2987" i="27"/>
  <c r="C736" i="27"/>
  <c r="G206" i="27"/>
  <c r="G1093" i="27"/>
  <c r="C2748" i="27"/>
  <c r="C439" i="27"/>
  <c r="G3638" i="27"/>
  <c r="G1923" i="27"/>
  <c r="C2807" i="27"/>
  <c r="G147" i="27"/>
  <c r="C3458" i="27"/>
  <c r="G798" i="27"/>
  <c r="G3579" i="27"/>
  <c r="G2336" i="27"/>
  <c r="G2869" i="27"/>
  <c r="C616" i="27"/>
  <c r="G619" i="27"/>
  <c r="C1800" i="27"/>
  <c r="G1508" i="27"/>
  <c r="C3104" i="27"/>
  <c r="G2218" i="27"/>
  <c r="C3163" i="27"/>
  <c r="G2100" i="27"/>
  <c r="G1567" i="27"/>
  <c r="G739" i="27"/>
  <c r="C203" i="27"/>
  <c r="C1682" i="27"/>
  <c r="G975" i="27"/>
  <c r="C85" i="27"/>
  <c r="G1626" i="27"/>
  <c r="C2512" i="27"/>
  <c r="C1979" i="27"/>
  <c r="G1982" i="27"/>
  <c r="G1270" i="27"/>
  <c r="G442" i="27"/>
  <c r="C2274" i="27"/>
  <c r="G560" i="27"/>
  <c r="G2810" i="27"/>
  <c r="G1446" i="27"/>
  <c r="E1449" i="27"/>
  <c r="C3461" i="27"/>
  <c r="E3458" i="27"/>
  <c r="G262" i="27"/>
  <c r="E265" i="27"/>
  <c r="E1390" i="27"/>
  <c r="E1800" i="27"/>
  <c r="C1803" i="27"/>
  <c r="C1862" i="27"/>
  <c r="E1859" i="27"/>
  <c r="E2571" i="27"/>
  <c r="C2574" i="27"/>
  <c r="C1508" i="27"/>
  <c r="G1505" i="27"/>
  <c r="E380" i="27"/>
  <c r="C3107" i="27"/>
  <c r="E3104" i="27"/>
  <c r="E88" i="27"/>
  <c r="G85" i="27"/>
  <c r="E2218" i="27"/>
  <c r="G2215" i="27"/>
  <c r="E3281" i="27"/>
  <c r="C3284" i="27"/>
  <c r="C1626" i="27"/>
  <c r="E1623" i="27"/>
  <c r="E3163" i="27"/>
  <c r="G1208" i="27"/>
  <c r="E1211" i="27"/>
  <c r="E1034" i="27"/>
  <c r="G1031" i="27"/>
  <c r="E2984" i="27"/>
  <c r="C206" i="27"/>
  <c r="E203" i="27"/>
  <c r="E3638" i="27"/>
  <c r="G3635" i="27"/>
  <c r="G1328" i="27"/>
  <c r="E1331" i="27"/>
  <c r="C2277" i="27"/>
  <c r="E2274" i="27"/>
  <c r="C2810" i="27"/>
  <c r="E144" i="27"/>
  <c r="C147" i="27"/>
  <c r="C3046" i="27"/>
  <c r="E3043" i="27"/>
  <c r="E498" i="27"/>
  <c r="C501" i="27"/>
  <c r="E3340" i="27"/>
  <c r="E3517" i="27"/>
  <c r="C3520" i="27"/>
  <c r="C2633" i="27"/>
  <c r="E2630" i="27"/>
  <c r="E2633" i="27"/>
  <c r="G2630" i="27"/>
  <c r="E2038" i="27"/>
  <c r="C2041" i="27"/>
  <c r="G3222" i="27"/>
  <c r="E3225" i="27"/>
  <c r="E2159" i="27"/>
  <c r="G2156" i="27"/>
  <c r="G913" i="27"/>
  <c r="E916" i="27"/>
  <c r="E975" i="27"/>
  <c r="G972" i="27"/>
  <c r="C975" i="27"/>
  <c r="E972" i="27"/>
  <c r="E2689" i="27"/>
  <c r="D257" i="26" a="1"/>
  <c r="E85" i="27"/>
  <c r="C88" i="27"/>
  <c r="E1744" i="27"/>
  <c r="G1741" i="27"/>
  <c r="E2215" i="27"/>
  <c r="C2218" i="27"/>
  <c r="E2395" i="27"/>
  <c r="G2392" i="27"/>
  <c r="E2392" i="27"/>
  <c r="E1626" i="27"/>
  <c r="G1623" i="27"/>
  <c r="G2512" i="27"/>
  <c r="E2515" i="27"/>
  <c r="C2515" i="27"/>
  <c r="E1031" i="27"/>
  <c r="G1979" i="27"/>
  <c r="E1982" i="27"/>
  <c r="C1982" i="27"/>
  <c r="E1270" i="27"/>
  <c r="G1267" i="27"/>
  <c r="E1267" i="27"/>
  <c r="E1149" i="27"/>
  <c r="E2987" i="27"/>
  <c r="G2984" i="27"/>
  <c r="C1093" i="27"/>
  <c r="E1090" i="27"/>
  <c r="E2925" i="27"/>
  <c r="C2928" i="27"/>
  <c r="E439" i="27"/>
  <c r="C442" i="27"/>
  <c r="E3635" i="27"/>
  <c r="E2277" i="27"/>
  <c r="G2274" i="27"/>
  <c r="C560" i="27"/>
  <c r="E557" i="27"/>
  <c r="G3399" i="27"/>
  <c r="E3402" i="27"/>
  <c r="E3046" i="27"/>
  <c r="E1387" i="27"/>
  <c r="E3520" i="27"/>
  <c r="G3517" i="27"/>
  <c r="G854" i="27"/>
  <c r="E857" i="27"/>
  <c r="C857" i="27"/>
  <c r="E854" i="27"/>
  <c r="C1449" i="27"/>
  <c r="E1446" i="27"/>
  <c r="G3458" i="27"/>
  <c r="E3461" i="27"/>
  <c r="E798" i="27"/>
  <c r="G795" i="27"/>
  <c r="C3579" i="27"/>
  <c r="E3576" i="27"/>
  <c r="E2333" i="27"/>
  <c r="E2866" i="27"/>
  <c r="E3222" i="27"/>
  <c r="E619" i="27"/>
  <c r="G616" i="27"/>
  <c r="E913" i="27"/>
  <c r="E1862" i="27"/>
  <c r="G1859" i="27"/>
  <c r="E321" i="27"/>
  <c r="G380" i="27"/>
  <c r="E383" i="27"/>
  <c r="C1211" i="27"/>
  <c r="E1208" i="27"/>
  <c r="G2097" i="27"/>
  <c r="E2100" i="27"/>
  <c r="G1564" i="27"/>
  <c r="E1567" i="27"/>
  <c r="E736" i="27"/>
  <c r="E739" i="27"/>
  <c r="G736" i="27"/>
  <c r="E2451" i="27"/>
  <c r="C2454" i="27"/>
  <c r="G1090" i="27"/>
  <c r="E1093" i="27"/>
  <c r="E1685" i="27"/>
  <c r="G1682" i="27"/>
  <c r="C2751" i="27"/>
  <c r="E2748" i="27"/>
  <c r="G2748" i="27"/>
  <c r="E2751" i="27"/>
  <c r="G439" i="27"/>
  <c r="E442" i="27"/>
  <c r="G1920" i="27"/>
  <c r="E1923" i="27"/>
  <c r="E560" i="27"/>
  <c r="G557" i="27"/>
  <c r="E3399" i="27"/>
  <c r="C3402" i="27"/>
  <c r="G144" i="27"/>
  <c r="E147" i="27"/>
  <c r="E501" i="27"/>
  <c r="G3340" i="27"/>
  <c r="E3343" i="27"/>
  <c r="C265" i="27"/>
  <c r="E262" i="27"/>
  <c r="E795" i="27"/>
  <c r="E3579" i="27"/>
  <c r="G3576" i="27"/>
  <c r="E2041" i="27"/>
  <c r="G2038" i="27"/>
  <c r="E2045" i="27" s="1" a="1"/>
  <c r="G2333" i="27"/>
  <c r="E2336" i="27"/>
  <c r="E2869" i="27"/>
  <c r="G2866" i="27"/>
  <c r="G675" i="27"/>
  <c r="E678" i="27"/>
  <c r="E675" i="27"/>
  <c r="C678" i="27"/>
  <c r="E616" i="27"/>
  <c r="C619" i="27"/>
  <c r="E2156" i="27"/>
  <c r="C2159" i="27"/>
  <c r="G1800" i="27"/>
  <c r="E2574" i="27"/>
  <c r="G2571" i="27"/>
  <c r="G321" i="27"/>
  <c r="E324" i="27"/>
  <c r="E2692" i="27"/>
  <c r="G2689" i="27"/>
  <c r="G3104" i="27"/>
  <c r="E3107" i="27"/>
  <c r="E1741" i="27"/>
  <c r="C1744" i="27"/>
  <c r="G3281" i="27"/>
  <c r="E3284" i="27"/>
  <c r="G3163" i="27"/>
  <c r="E3166" i="27"/>
  <c r="E1152" i="27"/>
  <c r="G1149" i="27"/>
  <c r="E2097" i="27"/>
  <c r="C1567" i="27"/>
  <c r="E2454" i="27"/>
  <c r="G2451" i="27"/>
  <c r="G203" i="27"/>
  <c r="E206" i="27"/>
  <c r="E1682" i="27"/>
  <c r="C1685" i="27"/>
  <c r="G2925" i="27"/>
  <c r="E2928" i="27"/>
  <c r="E1920" i="27"/>
  <c r="E2810" i="27"/>
  <c r="G2807" i="27"/>
  <c r="C1097" i="27" l="1" a="1"/>
  <c r="C854" i="27"/>
  <c r="C2692" i="27"/>
  <c r="C913" i="27"/>
  <c r="C920" i="27" s="1" a="1"/>
  <c r="E3229" i="27" a="1"/>
  <c r="E3230" i="27" s="1"/>
  <c r="C3465" i="27" a="1"/>
  <c r="C3469" i="27" s="1"/>
  <c r="C2689" i="27"/>
  <c r="C2696" i="27" s="1" a="1"/>
  <c r="C3399" i="27"/>
  <c r="C3406" i="27" s="1" a="1"/>
  <c r="E1156" i="27" a="1"/>
  <c r="E1156" i="27" s="1"/>
  <c r="D1927" i="27" a="1"/>
  <c r="D1932" i="27" s="1"/>
  <c r="E2578" i="27" a="1"/>
  <c r="E2580" i="27" s="1"/>
  <c r="W2587" i="27" s="1"/>
  <c r="X2587" i="27" s="1"/>
  <c r="Y2587" i="27" s="1"/>
  <c r="Z2587" i="27" s="1"/>
  <c r="AA2587" i="27" s="1"/>
  <c r="AB2587" i="27" s="1"/>
  <c r="AC2587" i="27" s="1"/>
  <c r="AD2587" i="27" s="1"/>
  <c r="AE2587" i="27" s="1"/>
  <c r="AF2587" i="27" s="1"/>
  <c r="C682" i="27" a="1"/>
  <c r="C686" i="27" s="1"/>
  <c r="C802" i="27" a="1"/>
  <c r="C806" i="27" s="1"/>
  <c r="C861" i="27" a="1"/>
  <c r="C866" i="27" s="1"/>
  <c r="C3288" i="27" a="1"/>
  <c r="C3291" i="27" s="1"/>
  <c r="B3298" i="27" s="1"/>
  <c r="C3050" i="27" a="1"/>
  <c r="C3051" i="27" s="1"/>
  <c r="C2156" i="27"/>
  <c r="C2163" i="27" s="1" a="1"/>
  <c r="C1859" i="27"/>
  <c r="C1866" i="27" s="1" a="1"/>
  <c r="G383" i="27"/>
  <c r="E387" i="27" s="1" a="1"/>
  <c r="E2814" i="27" a="1"/>
  <c r="E2816" i="27" s="1"/>
  <c r="W2823" i="27" s="1"/>
  <c r="X2823" i="27" s="1"/>
  <c r="Y2823" i="27" s="1"/>
  <c r="Z2823" i="27" s="1"/>
  <c r="AA2823" i="27" s="1"/>
  <c r="AB2823" i="27" s="1"/>
  <c r="AC2823" i="27" s="1"/>
  <c r="AD2823" i="27" s="1"/>
  <c r="AE2823" i="27" s="1"/>
  <c r="AF2823" i="27" s="1"/>
  <c r="C328" i="27" a="1"/>
  <c r="C333" i="27" s="1"/>
  <c r="E3406" i="27" a="1"/>
  <c r="E3411" i="27" s="1"/>
  <c r="E2637" i="27" a="1"/>
  <c r="E2641" i="27" s="1"/>
  <c r="E2932" i="27" a="1"/>
  <c r="E2935" i="27" s="1"/>
  <c r="W2942" i="27" s="1"/>
  <c r="E328" i="27" a="1"/>
  <c r="E332" i="27" s="1"/>
  <c r="E1866" i="27" a="1"/>
  <c r="E1870" i="27" s="1"/>
  <c r="E3524" i="27" a="1"/>
  <c r="E3526" i="27" s="1"/>
  <c r="W3533" i="27" s="1"/>
  <c r="X3533" i="27" s="1"/>
  <c r="Y3533" i="27" s="1"/>
  <c r="Z3533" i="27" s="1"/>
  <c r="AA3533" i="27" s="1"/>
  <c r="AB3533" i="27" s="1"/>
  <c r="AC3533" i="27" s="1"/>
  <c r="AD3533" i="27" s="1"/>
  <c r="AE3533" i="27" s="1"/>
  <c r="AF3533" i="27" s="1"/>
  <c r="C1335" i="27" a="1"/>
  <c r="C1339" i="27" s="1"/>
  <c r="E1748" i="27" a="1"/>
  <c r="E1751" i="27" s="1"/>
  <c r="W1758" i="27" s="1"/>
  <c r="C387" i="27" a="1"/>
  <c r="C387" i="27" s="1"/>
  <c r="C3170" i="27" a="1"/>
  <c r="C3172" i="27" s="1"/>
  <c r="B3179" i="27" s="1"/>
  <c r="C3179" i="27" s="1"/>
  <c r="D3179" i="27" s="1"/>
  <c r="E3179" i="27" s="1"/>
  <c r="F3179" i="27" s="1"/>
  <c r="G3179" i="27" s="1"/>
  <c r="H3179" i="27" s="1"/>
  <c r="I3179" i="27" s="1"/>
  <c r="J3179" i="27" s="1"/>
  <c r="K3179" i="27" s="1"/>
  <c r="L3179" i="27" s="1"/>
  <c r="E2458" i="27" a="1"/>
  <c r="E2463" i="27" s="1"/>
  <c r="E2696" i="27" a="1"/>
  <c r="E2696" i="27" s="1"/>
  <c r="E682" i="27" a="1"/>
  <c r="E685" i="27" s="1"/>
  <c r="W692" i="27" s="1"/>
  <c r="E2340" i="27" a="1"/>
  <c r="E2341" i="27" s="1"/>
  <c r="C269" i="27" a="1"/>
  <c r="C271" i="27" s="1"/>
  <c r="B278" i="27" s="1"/>
  <c r="C278" i="27" s="1"/>
  <c r="D278" i="27" s="1"/>
  <c r="E278" i="27" s="1"/>
  <c r="F278" i="27" s="1"/>
  <c r="G278" i="27" s="1"/>
  <c r="H278" i="27" s="1"/>
  <c r="I278" i="27" s="1"/>
  <c r="J278" i="27" s="1"/>
  <c r="K278" i="27" s="1"/>
  <c r="L278" i="27" s="1"/>
  <c r="E1689" i="27" a="1"/>
  <c r="E1689" i="27" s="1"/>
  <c r="C2458" i="27" a="1"/>
  <c r="C2461" i="27" s="1"/>
  <c r="B2468" i="27" s="1"/>
  <c r="D743" i="27" a="1"/>
  <c r="D747" i="27" s="1"/>
  <c r="D92" i="27" a="1"/>
  <c r="D92" i="27" s="1"/>
  <c r="E210" i="27" a="1"/>
  <c r="E213" i="27" s="1"/>
  <c r="W220" i="27" s="1"/>
  <c r="E3288" i="27" a="1"/>
  <c r="E3292" i="27" s="1"/>
  <c r="E3111" i="27" a="1"/>
  <c r="E3116" i="27" s="1"/>
  <c r="E1807" i="27" a="1"/>
  <c r="E1809" i="27" s="1"/>
  <c r="W1816" i="27" s="1"/>
  <c r="X1816" i="27" s="1"/>
  <c r="Y1816" i="27" s="1"/>
  <c r="Z1816" i="27" s="1"/>
  <c r="AA1816" i="27" s="1"/>
  <c r="AB1816" i="27" s="1"/>
  <c r="AC1816" i="27" s="1"/>
  <c r="AD1816" i="27" s="1"/>
  <c r="AE1816" i="27" s="1"/>
  <c r="AF1816" i="27" s="1"/>
  <c r="E2163" i="27" a="1"/>
  <c r="E2163" i="27" s="1"/>
  <c r="E1394" i="27" a="1"/>
  <c r="E1399" i="27" s="1"/>
  <c r="E861" i="27" a="1"/>
  <c r="E865" i="27" s="1"/>
  <c r="C2578" i="27" a="1"/>
  <c r="C2580" i="27" s="1"/>
  <c r="B2587" i="27" s="1"/>
  <c r="C2587" i="27" s="1"/>
  <c r="D2587" i="27" s="1"/>
  <c r="E2587" i="27" s="1"/>
  <c r="F2587" i="27" s="1"/>
  <c r="G2587" i="27" s="1"/>
  <c r="H2587" i="27" s="1"/>
  <c r="I2587" i="27" s="1"/>
  <c r="J2587" i="27" s="1"/>
  <c r="K2587" i="27" s="1"/>
  <c r="L2587" i="27" s="1"/>
  <c r="C3229" i="27" a="1"/>
  <c r="C3234" i="27" s="1"/>
  <c r="C260" i="26"/>
  <c r="C267" i="26" s="1"/>
  <c r="C271" i="26" s="1"/>
  <c r="C1927" i="27" a="1"/>
  <c r="C1929" i="27" s="1"/>
  <c r="B1936" i="27" s="1"/>
  <c r="C1936" i="27" s="1"/>
  <c r="D1936" i="27" s="1"/>
  <c r="E1936" i="27" s="1"/>
  <c r="F1936" i="27" s="1"/>
  <c r="G1936" i="27" s="1"/>
  <c r="H1936" i="27" s="1"/>
  <c r="I1936" i="27" s="1"/>
  <c r="J1936" i="27" s="1"/>
  <c r="K1936" i="27" s="1"/>
  <c r="L1936" i="27" s="1"/>
  <c r="C979" i="27" a="1"/>
  <c r="C980" i="27" s="1"/>
  <c r="C2045" i="27" a="1"/>
  <c r="C2049" i="27" s="1"/>
  <c r="D623" i="27" a="1"/>
  <c r="D626" i="27" s="1"/>
  <c r="M633" i="27" s="1"/>
  <c r="C2340" i="27" a="1"/>
  <c r="C2345" i="27" s="1"/>
  <c r="C1453" i="27" a="1"/>
  <c r="C1454" i="27" s="1"/>
  <c r="C1394" i="27" a="1"/>
  <c r="C1398" i="27" s="1"/>
  <c r="D2222" i="27" a="1"/>
  <c r="D2226" i="27" s="1"/>
  <c r="C2637" i="27" a="1"/>
  <c r="C2639" i="27" s="1"/>
  <c r="B2646" i="27" s="1"/>
  <c r="C2646" i="27" s="1"/>
  <c r="D2646" i="27" s="1"/>
  <c r="E2646" i="27" s="1"/>
  <c r="F2646" i="27" s="1"/>
  <c r="G2646" i="27" s="1"/>
  <c r="H2646" i="27" s="1"/>
  <c r="I2646" i="27" s="1"/>
  <c r="J2646" i="27" s="1"/>
  <c r="K2646" i="27" s="1"/>
  <c r="L2646" i="27" s="1"/>
  <c r="E1335" i="27" a="1"/>
  <c r="E1337" i="27" s="1"/>
  <c r="W1344" i="27" s="1"/>
  <c r="X1344" i="27" s="1"/>
  <c r="Y1344" i="27" s="1"/>
  <c r="Z1344" i="27" s="1"/>
  <c r="AA1344" i="27" s="1"/>
  <c r="AB1344" i="27" s="1"/>
  <c r="AC1344" i="27" s="1"/>
  <c r="AD1344" i="27" s="1"/>
  <c r="AE1344" i="27" s="1"/>
  <c r="AF1344" i="27" s="1"/>
  <c r="E3465" i="27" a="1"/>
  <c r="E3467" i="27" s="1"/>
  <c r="W3474" i="27" s="1"/>
  <c r="X3474" i="27" s="1"/>
  <c r="Y3474" i="27" s="1"/>
  <c r="Z3474" i="27" s="1"/>
  <c r="AA3474" i="27" s="1"/>
  <c r="AB3474" i="27" s="1"/>
  <c r="AC3474" i="27" s="1"/>
  <c r="AD3474" i="27" s="1"/>
  <c r="AE3474" i="27" s="1"/>
  <c r="AF3474" i="27" s="1"/>
  <c r="E3050" i="27" a="1"/>
  <c r="E3053" i="27" s="1"/>
  <c r="W3060" i="27" s="1"/>
  <c r="E1986" i="27" a="1"/>
  <c r="E1987" i="27" s="1"/>
  <c r="E1215" i="27" a="1"/>
  <c r="E1216" i="27" s="1"/>
  <c r="E1453" i="27" a="1"/>
  <c r="E1456" i="27" s="1"/>
  <c r="W1463" i="27" s="1"/>
  <c r="C262" i="26"/>
  <c r="C1274" i="27" a="1"/>
  <c r="C1275" i="27" s="1"/>
  <c r="C261" i="26"/>
  <c r="C257" i="26"/>
  <c r="C2932" i="27" a="1"/>
  <c r="C2934" i="27" s="1"/>
  <c r="B2941" i="27" s="1"/>
  <c r="C2941" i="27" s="1"/>
  <c r="D2941" i="27" s="1"/>
  <c r="E2941" i="27" s="1"/>
  <c r="F2941" i="27" s="1"/>
  <c r="G2941" i="27" s="1"/>
  <c r="H2941" i="27" s="1"/>
  <c r="I2941" i="27" s="1"/>
  <c r="J2941" i="27" s="1"/>
  <c r="K2941" i="27" s="1"/>
  <c r="L2941" i="27" s="1"/>
  <c r="C3642" i="27" a="1"/>
  <c r="C3643" i="27" s="1"/>
  <c r="C258" i="26"/>
  <c r="C1748" i="27" a="1"/>
  <c r="C1750" i="27" s="1"/>
  <c r="B1757" i="27" s="1"/>
  <c r="C1757" i="27" s="1"/>
  <c r="D1757" i="27" s="1"/>
  <c r="E1757" i="27" s="1"/>
  <c r="F1757" i="27" s="1"/>
  <c r="G1757" i="27" s="1"/>
  <c r="H1757" i="27" s="1"/>
  <c r="I1757" i="27" s="1"/>
  <c r="J1757" i="27" s="1"/>
  <c r="K1757" i="27" s="1"/>
  <c r="L1757" i="27" s="1"/>
  <c r="D802" i="27" a="1"/>
  <c r="D803" i="27" s="1"/>
  <c r="C505" i="27" a="1"/>
  <c r="C505" i="27" s="1"/>
  <c r="C1807" i="27" a="1"/>
  <c r="C1810" i="27" s="1"/>
  <c r="B1817" i="27" s="1"/>
  <c r="C564" i="27" a="1"/>
  <c r="C566" i="27" s="1"/>
  <c r="B573" i="27" s="1"/>
  <c r="C573" i="27" s="1"/>
  <c r="D573" i="27" s="1"/>
  <c r="E573" i="27" s="1"/>
  <c r="F573" i="27" s="1"/>
  <c r="G573" i="27" s="1"/>
  <c r="H573" i="27" s="1"/>
  <c r="I573" i="27" s="1"/>
  <c r="J573" i="27" s="1"/>
  <c r="K573" i="27" s="1"/>
  <c r="L573" i="27" s="1"/>
  <c r="E920" i="27" a="1"/>
  <c r="E925" i="27" s="1"/>
  <c r="D2163" i="27" a="1"/>
  <c r="D2165" i="27" s="1"/>
  <c r="M2172" i="27" s="1"/>
  <c r="N2172" i="27" s="1"/>
  <c r="O2172" i="27" s="1"/>
  <c r="P2172" i="27" s="1"/>
  <c r="Q2172" i="27" s="1"/>
  <c r="R2172" i="27" s="1"/>
  <c r="S2172" i="27" s="1"/>
  <c r="T2172" i="27" s="1"/>
  <c r="U2172" i="27" s="1"/>
  <c r="V2172" i="27" s="1"/>
  <c r="E1038" i="27" a="1"/>
  <c r="E1043" i="27" s="1"/>
  <c r="D920" i="27" a="1"/>
  <c r="D921" i="27" s="1"/>
  <c r="D3229" i="27" a="1"/>
  <c r="D3230" i="27" s="1"/>
  <c r="C1215" i="27" a="1"/>
  <c r="C1217" i="27" s="1"/>
  <c r="B1224" i="27" s="1"/>
  <c r="C1224" i="27" s="1"/>
  <c r="D1224" i="27" s="1"/>
  <c r="E1224" i="27" s="1"/>
  <c r="F1224" i="27" s="1"/>
  <c r="G1224" i="27" s="1"/>
  <c r="H1224" i="27" s="1"/>
  <c r="I1224" i="27" s="1"/>
  <c r="J1224" i="27" s="1"/>
  <c r="K1224" i="27" s="1"/>
  <c r="L1224" i="27" s="1"/>
  <c r="E802" i="27" a="1"/>
  <c r="E807" i="27" s="1"/>
  <c r="C1986" i="27" a="1"/>
  <c r="C1987" i="27" s="1"/>
  <c r="C1630" i="27" a="1"/>
  <c r="C1633" i="27" s="1"/>
  <c r="B1640" i="27" s="1"/>
  <c r="C2991" i="27" a="1"/>
  <c r="C2991" i="27" s="1"/>
  <c r="C193" i="26"/>
  <c r="C189" i="26"/>
  <c r="C191" i="26"/>
  <c r="C200" i="26" s="1"/>
  <c r="D200" i="26" s="1"/>
  <c r="E200" i="26" s="1"/>
  <c r="F200" i="26" s="1"/>
  <c r="G200" i="26" s="1"/>
  <c r="H200" i="26" s="1"/>
  <c r="I200" i="26" s="1"/>
  <c r="J200" i="26" s="1"/>
  <c r="K200" i="26" s="1"/>
  <c r="L200" i="26" s="1"/>
  <c r="M200" i="26" s="1"/>
  <c r="C192" i="26"/>
  <c r="C201" i="26" s="1"/>
  <c r="C190" i="26"/>
  <c r="C194" i="26"/>
  <c r="C1571" i="27" a="1"/>
  <c r="C1576" i="27" s="1"/>
  <c r="E3347" i="27" a="1"/>
  <c r="E3349" i="27" s="1"/>
  <c r="W3356" i="27" s="1"/>
  <c r="X3356" i="27" s="1"/>
  <c r="Y3356" i="27" s="1"/>
  <c r="Z3356" i="27" s="1"/>
  <c r="AA3356" i="27" s="1"/>
  <c r="AB3356" i="27" s="1"/>
  <c r="AC3356" i="27" s="1"/>
  <c r="AD3356" i="27" s="1"/>
  <c r="AE3356" i="27" s="1"/>
  <c r="AF3356" i="27" s="1"/>
  <c r="E151" i="27" a="1"/>
  <c r="E151" i="27" s="1"/>
  <c r="E446" i="27" a="1"/>
  <c r="E451" i="27" s="1"/>
  <c r="D2755" i="27" a="1"/>
  <c r="D2758" i="27" s="1"/>
  <c r="M2765" i="27" s="1"/>
  <c r="E743" i="27" a="1"/>
  <c r="E746" i="27" s="1"/>
  <c r="W753" i="27" s="1"/>
  <c r="E623" i="27" a="1"/>
  <c r="E627" i="27" s="1"/>
  <c r="C446" i="27" a="1"/>
  <c r="C446" i="27" s="1"/>
  <c r="C1038" i="27" a="1"/>
  <c r="C1041" i="27" s="1"/>
  <c r="B1048" i="27" s="1"/>
  <c r="C2873" i="27" a="1"/>
  <c r="C2873" i="27" s="1"/>
  <c r="C3583" i="27" a="1"/>
  <c r="C3585" i="27" s="1"/>
  <c r="B3592" i="27" s="1"/>
  <c r="C3592" i="27" s="1"/>
  <c r="D3592" i="27" s="1"/>
  <c r="E3592" i="27" s="1"/>
  <c r="F3592" i="27" s="1"/>
  <c r="G3592" i="27" s="1"/>
  <c r="H3592" i="27" s="1"/>
  <c r="I3592" i="27" s="1"/>
  <c r="J3592" i="27" s="1"/>
  <c r="K3592" i="27" s="1"/>
  <c r="L3592" i="27" s="1"/>
  <c r="D1335" i="27" a="1"/>
  <c r="D1337" i="27" s="1"/>
  <c r="M1344" i="27" s="1"/>
  <c r="N1344" i="27" s="1"/>
  <c r="O1344" i="27" s="1"/>
  <c r="P1344" i="27" s="1"/>
  <c r="Q1344" i="27" s="1"/>
  <c r="R1344" i="27" s="1"/>
  <c r="S1344" i="27" s="1"/>
  <c r="T1344" i="27" s="1"/>
  <c r="U1344" i="27" s="1"/>
  <c r="V1344" i="27" s="1"/>
  <c r="C3524" i="27" a="1"/>
  <c r="C3526" i="27" s="1"/>
  <c r="B3533" i="27" s="1"/>
  <c r="C3533" i="27" s="1"/>
  <c r="D3533" i="27" s="1"/>
  <c r="E3533" i="27" s="1"/>
  <c r="F3533" i="27" s="1"/>
  <c r="G3533" i="27" s="1"/>
  <c r="H3533" i="27" s="1"/>
  <c r="I3533" i="27" s="1"/>
  <c r="J3533" i="27" s="1"/>
  <c r="K3533" i="27" s="1"/>
  <c r="L3533" i="27" s="1"/>
  <c r="C151" i="27" a="1"/>
  <c r="C153" i="27" s="1"/>
  <c r="B160" i="27" s="1"/>
  <c r="C160" i="27" s="1"/>
  <c r="D160" i="27" s="1"/>
  <c r="E160" i="27" s="1"/>
  <c r="F160" i="27" s="1"/>
  <c r="G160" i="27" s="1"/>
  <c r="H160" i="27" s="1"/>
  <c r="I160" i="27" s="1"/>
  <c r="J160" i="27" s="1"/>
  <c r="K160" i="27" s="1"/>
  <c r="L160" i="27" s="1"/>
  <c r="E2222" i="27" a="1"/>
  <c r="E2223" i="27" s="1"/>
  <c r="C2222" i="27" a="1"/>
  <c r="C2222" i="27" s="1"/>
  <c r="E191" i="26"/>
  <c r="X200" i="26" s="1"/>
  <c r="Y200" i="26" s="1"/>
  <c r="Z200" i="26" s="1"/>
  <c r="AA200" i="26" s="1"/>
  <c r="AB200" i="26" s="1"/>
  <c r="AC200" i="26" s="1"/>
  <c r="AD200" i="26" s="1"/>
  <c r="AE200" i="26" s="1"/>
  <c r="AF200" i="26" s="1"/>
  <c r="AG200" i="26" s="1"/>
  <c r="E193" i="26"/>
  <c r="E189" i="26"/>
  <c r="E194" i="26"/>
  <c r="E192" i="26"/>
  <c r="X201" i="26" s="1"/>
  <c r="E190" i="26"/>
  <c r="D1689" i="27" a="1"/>
  <c r="D1693" i="27" s="1"/>
  <c r="E505" i="27" a="1"/>
  <c r="E507" i="27" s="1"/>
  <c r="W514" i="27" s="1"/>
  <c r="X514" i="27" s="1"/>
  <c r="Y514" i="27" s="1"/>
  <c r="Z514" i="27" s="1"/>
  <c r="AA514" i="27" s="1"/>
  <c r="AB514" i="27" s="1"/>
  <c r="AC514" i="27" s="1"/>
  <c r="AD514" i="27" s="1"/>
  <c r="AE514" i="27" s="1"/>
  <c r="AF514" i="27" s="1"/>
  <c r="E2281" i="27" a="1"/>
  <c r="E2282" i="27" s="1"/>
  <c r="E979" i="27" a="1"/>
  <c r="E982" i="27" s="1"/>
  <c r="W989" i="27" s="1"/>
  <c r="D194" i="26"/>
  <c r="D190" i="26"/>
  <c r="D192" i="26"/>
  <c r="N201" i="26" s="1"/>
  <c r="D193" i="26"/>
  <c r="D191" i="26"/>
  <c r="N200" i="26" s="1"/>
  <c r="O200" i="26" s="1"/>
  <c r="P200" i="26" s="1"/>
  <c r="Q200" i="26" s="1"/>
  <c r="R200" i="26" s="1"/>
  <c r="S200" i="26" s="1"/>
  <c r="T200" i="26" s="1"/>
  <c r="U200" i="26" s="1"/>
  <c r="V200" i="26" s="1"/>
  <c r="W200" i="26" s="1"/>
  <c r="D189" i="26"/>
  <c r="E258" i="26"/>
  <c r="E262" i="26"/>
  <c r="E259" i="26"/>
  <c r="X266" i="26" s="1"/>
  <c r="Y266" i="26" s="1"/>
  <c r="Z266" i="26" s="1"/>
  <c r="AA266" i="26" s="1"/>
  <c r="AB266" i="26" s="1"/>
  <c r="AC266" i="26" s="1"/>
  <c r="AD266" i="26" s="1"/>
  <c r="AE266" i="26" s="1"/>
  <c r="AF266" i="26" s="1"/>
  <c r="AG266" i="26" s="1"/>
  <c r="E261" i="26"/>
  <c r="E257" i="26"/>
  <c r="C1156" i="27" a="1"/>
  <c r="C1158" i="27" s="1"/>
  <c r="B1165" i="27" s="1"/>
  <c r="C1165" i="27" s="1"/>
  <c r="D1165" i="27" s="1"/>
  <c r="E1165" i="27" s="1"/>
  <c r="F1165" i="27" s="1"/>
  <c r="G1165" i="27" s="1"/>
  <c r="H1165" i="27" s="1"/>
  <c r="I1165" i="27" s="1"/>
  <c r="J1165" i="27" s="1"/>
  <c r="K1165" i="27" s="1"/>
  <c r="L1165" i="27" s="1"/>
  <c r="D2519" i="27" a="1"/>
  <c r="D2524" i="27" s="1"/>
  <c r="E269" i="27" a="1"/>
  <c r="E269" i="27" s="1"/>
  <c r="C92" i="27" a="1"/>
  <c r="C95" i="27" s="1"/>
  <c r="B102" i="27" s="1"/>
  <c r="C210" i="27" a="1"/>
  <c r="C212" i="27" s="1"/>
  <c r="B219" i="27" s="1"/>
  <c r="C219" i="27" s="1"/>
  <c r="D219" i="27" s="1"/>
  <c r="E219" i="27" s="1"/>
  <c r="F219" i="27" s="1"/>
  <c r="G219" i="27" s="1"/>
  <c r="H219" i="27" s="1"/>
  <c r="I219" i="27" s="1"/>
  <c r="J219" i="27" s="1"/>
  <c r="K219" i="27" s="1"/>
  <c r="L219" i="27" s="1"/>
  <c r="E92" i="27" a="1"/>
  <c r="E95" i="27" s="1"/>
  <c r="W102" i="27" s="1"/>
  <c r="E2755" i="27" a="1"/>
  <c r="E2760" i="27" s="1"/>
  <c r="D1215" i="27" a="1"/>
  <c r="D1220" i="27" s="1"/>
  <c r="C3347" i="27" a="1"/>
  <c r="C3347" i="27" s="1"/>
  <c r="C1512" i="27" a="1"/>
  <c r="C1516" i="27" s="1"/>
  <c r="C2814" i="27" a="1"/>
  <c r="C2817" i="27" s="1"/>
  <c r="B2824" i="27" s="1"/>
  <c r="C2399" i="27" a="1"/>
  <c r="C2402" i="27" s="1"/>
  <c r="B2409" i="27" s="1"/>
  <c r="D1571" i="27" a="1"/>
  <c r="D1571" i="27" s="1"/>
  <c r="E3170" i="27" a="1"/>
  <c r="E3175" i="27" s="1"/>
  <c r="C2755" i="27" a="1"/>
  <c r="C2755" i="27" s="1"/>
  <c r="D3642" i="27" a="1"/>
  <c r="D3644" i="27" s="1"/>
  <c r="M3651" i="27" s="1"/>
  <c r="N3651" i="27" s="1"/>
  <c r="O3651" i="27" s="1"/>
  <c r="P3651" i="27" s="1"/>
  <c r="Q3651" i="27" s="1"/>
  <c r="R3651" i="27" s="1"/>
  <c r="S3651" i="27" s="1"/>
  <c r="T3651" i="27" s="1"/>
  <c r="U3651" i="27" s="1"/>
  <c r="V3651" i="27" s="1"/>
  <c r="C2519" i="27" a="1"/>
  <c r="C2521" i="27" s="1"/>
  <c r="B2528" i="27" s="1"/>
  <c r="C2528" i="27" s="1"/>
  <c r="D2528" i="27" s="1"/>
  <c r="E2528" i="27" s="1"/>
  <c r="F2528" i="27" s="1"/>
  <c r="G2528" i="27" s="1"/>
  <c r="H2528" i="27" s="1"/>
  <c r="I2528" i="27" s="1"/>
  <c r="J2528" i="27" s="1"/>
  <c r="K2528" i="27" s="1"/>
  <c r="L2528" i="27" s="1"/>
  <c r="E2399" i="27" a="1"/>
  <c r="E2401" i="27" s="1"/>
  <c r="W2408" i="27" s="1"/>
  <c r="X2408" i="27" s="1"/>
  <c r="Y2408" i="27" s="1"/>
  <c r="Z2408" i="27" s="1"/>
  <c r="AA2408" i="27" s="1"/>
  <c r="AB2408" i="27" s="1"/>
  <c r="AC2408" i="27" s="1"/>
  <c r="AD2408" i="27" s="1"/>
  <c r="AE2408" i="27" s="1"/>
  <c r="AF2408" i="27" s="1"/>
  <c r="E3642" i="27" a="1"/>
  <c r="E3644" i="27" s="1"/>
  <c r="W3651" i="27" s="1"/>
  <c r="X3651" i="27" s="1"/>
  <c r="Y3651" i="27" s="1"/>
  <c r="Z3651" i="27" s="1"/>
  <c r="AA3651" i="27" s="1"/>
  <c r="AB3651" i="27" s="1"/>
  <c r="AC3651" i="27" s="1"/>
  <c r="AD3651" i="27" s="1"/>
  <c r="AE3651" i="27" s="1"/>
  <c r="AF3651" i="27" s="1"/>
  <c r="D2991" i="27" a="1"/>
  <c r="D2991" i="27" s="1"/>
  <c r="C2281" i="27" a="1"/>
  <c r="C2282" i="27" s="1"/>
  <c r="C3111" i="27" a="1"/>
  <c r="C3114" i="27" s="1"/>
  <c r="B3121" i="27" s="1"/>
  <c r="C2104" i="27" a="1"/>
  <c r="C2104" i="27" s="1"/>
  <c r="C623" i="27" a="1"/>
  <c r="C626" i="27" s="1"/>
  <c r="B633" i="27" s="1"/>
  <c r="E3583" i="27" a="1"/>
  <c r="E3588" i="27" s="1"/>
  <c r="E564" i="27" a="1"/>
  <c r="E566" i="27" s="1"/>
  <c r="W573" i="27" s="1"/>
  <c r="X573" i="27" s="1"/>
  <c r="Y573" i="27" s="1"/>
  <c r="Z573" i="27" s="1"/>
  <c r="AA573" i="27" s="1"/>
  <c r="AB573" i="27" s="1"/>
  <c r="AC573" i="27" s="1"/>
  <c r="AD573" i="27" s="1"/>
  <c r="AE573" i="27" s="1"/>
  <c r="AF573" i="27" s="1"/>
  <c r="E1571" i="27" a="1"/>
  <c r="E1575" i="27" s="1"/>
  <c r="D564" i="27" a="1"/>
  <c r="D565" i="27" s="1"/>
  <c r="E2991" i="27" a="1"/>
  <c r="E2992" i="27" s="1"/>
  <c r="D1748" i="27" a="1"/>
  <c r="D1749" i="27" s="1"/>
  <c r="D2340" i="27" a="1"/>
  <c r="D2345" i="27" s="1"/>
  <c r="E1274" i="27" a="1"/>
  <c r="E1276" i="27" s="1"/>
  <c r="W1283" i="27" s="1"/>
  <c r="X1283" i="27" s="1"/>
  <c r="Y1283" i="27" s="1"/>
  <c r="Z1283" i="27" s="1"/>
  <c r="AA1283" i="27" s="1"/>
  <c r="AB1283" i="27" s="1"/>
  <c r="AC1283" i="27" s="1"/>
  <c r="AD1283" i="27" s="1"/>
  <c r="AE1283" i="27" s="1"/>
  <c r="AF1283" i="27" s="1"/>
  <c r="E1630" i="27" a="1"/>
  <c r="E1630" i="27" s="1"/>
  <c r="D2104" i="27" a="1"/>
  <c r="D2108" i="27" s="1"/>
  <c r="E1927" i="27" a="1"/>
  <c r="E1930" i="27" s="1"/>
  <c r="W1937" i="27" s="1"/>
  <c r="E1097" i="27" a="1"/>
  <c r="E1098" i="27" s="1"/>
  <c r="D2458" i="27" a="1"/>
  <c r="D2460" i="27" s="1"/>
  <c r="M2467" i="27" s="1"/>
  <c r="N2467" i="27" s="1"/>
  <c r="O2467" i="27" s="1"/>
  <c r="P2467" i="27" s="1"/>
  <c r="Q2467" i="27" s="1"/>
  <c r="R2467" i="27" s="1"/>
  <c r="S2467" i="27" s="1"/>
  <c r="T2467" i="27" s="1"/>
  <c r="U2467" i="27" s="1"/>
  <c r="V2467" i="27" s="1"/>
  <c r="E2104" i="27" a="1"/>
  <c r="E2106" i="27" s="1"/>
  <c r="W2113" i="27" s="1"/>
  <c r="X2113" i="27" s="1"/>
  <c r="Y2113" i="27" s="1"/>
  <c r="Z2113" i="27" s="1"/>
  <c r="AA2113" i="27" s="1"/>
  <c r="AB2113" i="27" s="1"/>
  <c r="AC2113" i="27" s="1"/>
  <c r="AD2113" i="27" s="1"/>
  <c r="AE2113" i="27" s="1"/>
  <c r="AF2113" i="27" s="1"/>
  <c r="D2873" i="27" a="1"/>
  <c r="D2875" i="27" s="1"/>
  <c r="M2882" i="27" s="1"/>
  <c r="N2882" i="27" s="1"/>
  <c r="O2882" i="27" s="1"/>
  <c r="P2882" i="27" s="1"/>
  <c r="Q2882" i="27" s="1"/>
  <c r="R2882" i="27" s="1"/>
  <c r="S2882" i="27" s="1"/>
  <c r="T2882" i="27" s="1"/>
  <c r="U2882" i="27" s="1"/>
  <c r="V2882" i="27" s="1"/>
  <c r="D1453" i="27" a="1"/>
  <c r="D1458" i="27" s="1"/>
  <c r="D1097" i="27" a="1"/>
  <c r="D1098" i="27" s="1"/>
  <c r="D2399" i="27" a="1"/>
  <c r="D2404" i="27" s="1"/>
  <c r="D2637" i="27" a="1"/>
  <c r="D2639" i="27" s="1"/>
  <c r="M2646" i="27" s="1"/>
  <c r="N2646" i="27" s="1"/>
  <c r="O2646" i="27" s="1"/>
  <c r="P2646" i="27" s="1"/>
  <c r="Q2646" i="27" s="1"/>
  <c r="R2646" i="27" s="1"/>
  <c r="S2646" i="27" s="1"/>
  <c r="T2646" i="27" s="1"/>
  <c r="U2646" i="27" s="1"/>
  <c r="V2646" i="27" s="1"/>
  <c r="E1512" i="27" a="1"/>
  <c r="E1514" i="27" s="1"/>
  <c r="W1521" i="27" s="1"/>
  <c r="X1521" i="27" s="1"/>
  <c r="Y1521" i="27" s="1"/>
  <c r="Z1521" i="27" s="1"/>
  <c r="AA1521" i="27" s="1"/>
  <c r="AB1521" i="27" s="1"/>
  <c r="AC1521" i="27" s="1"/>
  <c r="AD1521" i="27" s="1"/>
  <c r="AE1521" i="27" s="1"/>
  <c r="AF1521" i="27" s="1"/>
  <c r="D3524" i="27" a="1"/>
  <c r="D3525" i="27" s="1"/>
  <c r="D2281" i="27" a="1"/>
  <c r="D2285" i="27" s="1"/>
  <c r="C1689" i="27" a="1"/>
  <c r="C1689" i="27" s="1"/>
  <c r="E2873" i="27" a="1"/>
  <c r="E2873" i="27" s="1"/>
  <c r="D269" i="27" a="1"/>
  <c r="D270" i="27" s="1"/>
  <c r="D328" i="27" a="1"/>
  <c r="D333" i="27" s="1"/>
  <c r="E2519" i="27" a="1"/>
  <c r="E2523" i="27" s="1"/>
  <c r="D979" i="27" a="1"/>
  <c r="D983" i="27" s="1"/>
  <c r="D3050" i="27" a="1"/>
  <c r="D3051" i="27" s="1"/>
  <c r="C685" i="27"/>
  <c r="B692" i="27" s="1"/>
  <c r="C1455" i="27"/>
  <c r="B1462" i="27" s="1"/>
  <c r="C1462" i="27" s="1"/>
  <c r="D1462" i="27" s="1"/>
  <c r="E1462" i="27" s="1"/>
  <c r="F1462" i="27" s="1"/>
  <c r="G1462" i="27" s="1"/>
  <c r="H1462" i="27" s="1"/>
  <c r="I1462" i="27" s="1"/>
  <c r="J1462" i="27" s="1"/>
  <c r="K1462" i="27" s="1"/>
  <c r="L1462" i="27" s="1"/>
  <c r="C3292" i="27"/>
  <c r="C331" i="27"/>
  <c r="B338" i="27" s="1"/>
  <c r="C3231" i="27"/>
  <c r="B3238" i="27" s="1"/>
  <c r="C3238" i="27" s="1"/>
  <c r="D3238" i="27" s="1"/>
  <c r="E3238" i="27" s="1"/>
  <c r="F3238" i="27" s="1"/>
  <c r="G3238" i="27" s="1"/>
  <c r="H3238" i="27" s="1"/>
  <c r="I3238" i="27" s="1"/>
  <c r="J3238" i="27" s="1"/>
  <c r="K3238" i="27" s="1"/>
  <c r="L3238" i="27" s="1"/>
  <c r="C3054" i="27"/>
  <c r="C805" i="27"/>
  <c r="B812" i="27" s="1"/>
  <c r="C2460" i="27"/>
  <c r="B2467" i="27" s="1"/>
  <c r="C2467" i="27" s="1"/>
  <c r="D2467" i="27" s="1"/>
  <c r="E2467" i="27" s="1"/>
  <c r="F2467" i="27" s="1"/>
  <c r="G2467" i="27" s="1"/>
  <c r="H2467" i="27" s="1"/>
  <c r="I2467" i="27" s="1"/>
  <c r="J2467" i="27" s="1"/>
  <c r="K2467" i="27" s="1"/>
  <c r="L2467" i="27" s="1"/>
  <c r="C745" i="27"/>
  <c r="B752" i="27" s="1"/>
  <c r="C752" i="27" s="1"/>
  <c r="D752" i="27" s="1"/>
  <c r="E752" i="27" s="1"/>
  <c r="F752" i="27" s="1"/>
  <c r="G752" i="27" s="1"/>
  <c r="H752" i="27" s="1"/>
  <c r="I752" i="27" s="1"/>
  <c r="J752" i="27" s="1"/>
  <c r="K752" i="27" s="1"/>
  <c r="L752" i="27" s="1"/>
  <c r="C744" i="27"/>
  <c r="C748" i="27"/>
  <c r="C747" i="27"/>
  <c r="C746" i="27"/>
  <c r="B753" i="27" s="1"/>
  <c r="C743" i="27"/>
  <c r="C1337" i="27"/>
  <c r="B1344" i="27" s="1"/>
  <c r="C1344" i="27" s="1"/>
  <c r="D1344" i="27" s="1"/>
  <c r="E1344" i="27" s="1"/>
  <c r="F1344" i="27" s="1"/>
  <c r="G1344" i="27" s="1"/>
  <c r="H1344" i="27" s="1"/>
  <c r="I1344" i="27" s="1"/>
  <c r="J1344" i="27" s="1"/>
  <c r="K1344" i="27" s="1"/>
  <c r="L1344" i="27" s="1"/>
  <c r="C451" i="27"/>
  <c r="D1931" i="27"/>
  <c r="D3583" i="27" a="1"/>
  <c r="E1750" i="27"/>
  <c r="W1757" i="27" s="1"/>
  <c r="X1757" i="27" s="1"/>
  <c r="Y1757" i="27" s="1"/>
  <c r="Z1757" i="27" s="1"/>
  <c r="AA1757" i="27" s="1"/>
  <c r="AB1757" i="27" s="1"/>
  <c r="AC1757" i="27" s="1"/>
  <c r="AD1757" i="27" s="1"/>
  <c r="AE1757" i="27" s="1"/>
  <c r="AF1757" i="27" s="1"/>
  <c r="D259" i="26"/>
  <c r="N266" i="26" s="1"/>
  <c r="O266" i="26" s="1"/>
  <c r="P266" i="26" s="1"/>
  <c r="Q266" i="26" s="1"/>
  <c r="R266" i="26" s="1"/>
  <c r="S266" i="26" s="1"/>
  <c r="T266" i="26" s="1"/>
  <c r="U266" i="26" s="1"/>
  <c r="V266" i="26" s="1"/>
  <c r="W266" i="26" s="1"/>
  <c r="D260" i="26"/>
  <c r="N267" i="26" s="1"/>
  <c r="D257" i="26"/>
  <c r="D261" i="26"/>
  <c r="D258" i="26"/>
  <c r="D262" i="26"/>
  <c r="D151" i="27" a="1"/>
  <c r="D210" i="27" a="1"/>
  <c r="D3170" i="27" a="1"/>
  <c r="D2578" i="27" a="1"/>
  <c r="D1807" i="27" a="1"/>
  <c r="C1099" i="27"/>
  <c r="B1106" i="27" s="1"/>
  <c r="C1106" i="27" s="1"/>
  <c r="D1106" i="27" s="1"/>
  <c r="E1106" i="27" s="1"/>
  <c r="F1106" i="27" s="1"/>
  <c r="G1106" i="27" s="1"/>
  <c r="H1106" i="27" s="1"/>
  <c r="I1106" i="27" s="1"/>
  <c r="J1106" i="27" s="1"/>
  <c r="K1106" i="27" s="1"/>
  <c r="L1106" i="27" s="1"/>
  <c r="C1102" i="27"/>
  <c r="C1101" i="27"/>
  <c r="C1097" i="27"/>
  <c r="C1098" i="27"/>
  <c r="C1100" i="27"/>
  <c r="B1107" i="27" s="1"/>
  <c r="D682" i="27" a="1"/>
  <c r="E2047" i="27"/>
  <c r="W2054" i="27" s="1"/>
  <c r="X2054" i="27" s="1"/>
  <c r="Y2054" i="27" s="1"/>
  <c r="Z2054" i="27" s="1"/>
  <c r="AA2054" i="27" s="1"/>
  <c r="AB2054" i="27" s="1"/>
  <c r="AC2054" i="27" s="1"/>
  <c r="AD2054" i="27" s="1"/>
  <c r="AE2054" i="27" s="1"/>
  <c r="AF2054" i="27" s="1"/>
  <c r="E2048" i="27"/>
  <c r="W2055" i="27" s="1"/>
  <c r="E2046" i="27"/>
  <c r="E2050" i="27"/>
  <c r="E2045" i="27"/>
  <c r="E2049" i="27"/>
  <c r="D3234" i="27"/>
  <c r="D861" i="27" a="1"/>
  <c r="E3406" i="27"/>
  <c r="E3408" i="27"/>
  <c r="W3415" i="27" s="1"/>
  <c r="X3415" i="27" s="1"/>
  <c r="Y3415" i="27" s="1"/>
  <c r="Z3415" i="27" s="1"/>
  <c r="AA3415" i="27" s="1"/>
  <c r="AB3415" i="27" s="1"/>
  <c r="AC3415" i="27" s="1"/>
  <c r="AD3415" i="27" s="1"/>
  <c r="AE3415" i="27" s="1"/>
  <c r="AF3415" i="27" s="1"/>
  <c r="D446" i="27" a="1"/>
  <c r="D1038" i="27" a="1"/>
  <c r="D2045" i="27" a="1"/>
  <c r="D3347" i="27" a="1"/>
  <c r="D2814" i="27" a="1"/>
  <c r="D3288" i="27" a="1"/>
  <c r="D387" i="27" a="1"/>
  <c r="D1512" i="27" a="1"/>
  <c r="D1866" i="27" a="1"/>
  <c r="E2817" i="27"/>
  <c r="W2824" i="27" s="1"/>
  <c r="E2819" i="27"/>
  <c r="E2461" i="27"/>
  <c r="W2468" i="27" s="1"/>
  <c r="C1634" i="27"/>
  <c r="E3291" i="27"/>
  <c r="W3298" i="27" s="1"/>
  <c r="E331" i="27"/>
  <c r="W338" i="27" s="1"/>
  <c r="D627" i="27"/>
  <c r="C3468" i="27"/>
  <c r="B3475" i="27" s="1"/>
  <c r="C3466" i="27"/>
  <c r="C3173" i="27"/>
  <c r="B3180" i="27" s="1"/>
  <c r="C3170" i="27"/>
  <c r="C2582" i="27"/>
  <c r="E3469" i="27"/>
  <c r="D1274" i="27" a="1"/>
  <c r="D1986" i="27" a="1"/>
  <c r="D2696" i="27" a="1"/>
  <c r="E921" i="27"/>
  <c r="E3231" i="27"/>
  <c r="W3238" i="27" s="1"/>
  <c r="X3238" i="27" s="1"/>
  <c r="Y3238" i="27" s="1"/>
  <c r="Z3238" i="27" s="1"/>
  <c r="AA3238" i="27" s="1"/>
  <c r="AB3238" i="27" s="1"/>
  <c r="AC3238" i="27" s="1"/>
  <c r="AD3238" i="27" s="1"/>
  <c r="AE3238" i="27" s="1"/>
  <c r="AF3238" i="27" s="1"/>
  <c r="E3232" i="27"/>
  <c r="W3239" i="27" s="1"/>
  <c r="E3229" i="27"/>
  <c r="E3233" i="27"/>
  <c r="D505" i="27" a="1"/>
  <c r="D1630" i="27" a="1"/>
  <c r="D267" i="26"/>
  <c r="Y267" i="26"/>
  <c r="E215" i="27"/>
  <c r="E1159" i="27"/>
  <c r="W1166" i="27" s="1"/>
  <c r="E1158" i="27"/>
  <c r="W1165" i="27" s="1"/>
  <c r="X1165" i="27" s="1"/>
  <c r="Y1165" i="27" s="1"/>
  <c r="Z1165" i="27" s="1"/>
  <c r="AA1165" i="27" s="1"/>
  <c r="AB1165" i="27" s="1"/>
  <c r="AC1165" i="27" s="1"/>
  <c r="AD1165" i="27" s="1"/>
  <c r="AE1165" i="27" s="1"/>
  <c r="AF1165" i="27" s="1"/>
  <c r="E1157" i="27"/>
  <c r="E1160" i="27"/>
  <c r="E2698" i="27"/>
  <c r="W2705" i="27" s="1"/>
  <c r="X2705" i="27" s="1"/>
  <c r="Y2705" i="27" s="1"/>
  <c r="Z2705" i="27" s="1"/>
  <c r="AA2705" i="27" s="1"/>
  <c r="AB2705" i="27" s="1"/>
  <c r="AC2705" i="27" s="1"/>
  <c r="AD2705" i="27" s="1"/>
  <c r="AE2705" i="27" s="1"/>
  <c r="AF2705" i="27" s="1"/>
  <c r="E2578" i="27"/>
  <c r="E2581" i="27"/>
  <c r="W2588" i="27" s="1"/>
  <c r="E2582" i="27"/>
  <c r="E2579" i="27"/>
  <c r="E1811" i="27"/>
  <c r="E1807" i="27"/>
  <c r="E2340" i="27"/>
  <c r="D804" i="27"/>
  <c r="M811" i="27" s="1"/>
  <c r="N811" i="27" s="1"/>
  <c r="O811" i="27" s="1"/>
  <c r="P811" i="27" s="1"/>
  <c r="Q811" i="27" s="1"/>
  <c r="R811" i="27" s="1"/>
  <c r="S811" i="27" s="1"/>
  <c r="T811" i="27" s="1"/>
  <c r="U811" i="27" s="1"/>
  <c r="V811" i="27" s="1"/>
  <c r="C272" i="27"/>
  <c r="B279" i="27" s="1"/>
  <c r="D3406" i="27" a="1"/>
  <c r="D745" i="27"/>
  <c r="M752" i="27" s="1"/>
  <c r="N752" i="27" s="1"/>
  <c r="O752" i="27" s="1"/>
  <c r="P752" i="27" s="1"/>
  <c r="Q752" i="27" s="1"/>
  <c r="R752" i="27" s="1"/>
  <c r="S752" i="27" s="1"/>
  <c r="T752" i="27" s="1"/>
  <c r="U752" i="27" s="1"/>
  <c r="V752" i="27" s="1"/>
  <c r="D743" i="27"/>
  <c r="E1871" i="27"/>
  <c r="E1867" i="27"/>
  <c r="D924" i="27"/>
  <c r="C864" i="27"/>
  <c r="B871" i="27" s="1"/>
  <c r="C865" i="27"/>
  <c r="D1394" i="27" a="1"/>
  <c r="E3051" i="27"/>
  <c r="D2932" i="27" a="1"/>
  <c r="D1156" i="27" a="1"/>
  <c r="D2225" i="27"/>
  <c r="M2232" i="27" s="1"/>
  <c r="D94" i="27"/>
  <c r="M101" i="27" s="1"/>
  <c r="N101" i="27" s="1"/>
  <c r="O101" i="27" s="1"/>
  <c r="P101" i="27" s="1"/>
  <c r="Q101" i="27" s="1"/>
  <c r="R101" i="27" s="1"/>
  <c r="S101" i="27" s="1"/>
  <c r="T101" i="27" s="1"/>
  <c r="U101" i="27" s="1"/>
  <c r="V101" i="27" s="1"/>
  <c r="D96" i="27"/>
  <c r="E2165" i="27"/>
  <c r="W2172" i="27" s="1"/>
  <c r="X2172" i="27" s="1"/>
  <c r="Y2172" i="27" s="1"/>
  <c r="Z2172" i="27" s="1"/>
  <c r="AA2172" i="27" s="1"/>
  <c r="AB2172" i="27" s="1"/>
  <c r="AC2172" i="27" s="1"/>
  <c r="AD2172" i="27" s="1"/>
  <c r="AE2172" i="27" s="1"/>
  <c r="AF2172" i="27" s="1"/>
  <c r="E1215" i="27"/>
  <c r="D3111" i="27" a="1"/>
  <c r="E1397" i="27"/>
  <c r="W1404" i="27" s="1"/>
  <c r="D3465" i="27" a="1"/>
  <c r="C3409" i="27" l="1"/>
  <c r="B3416" i="27" s="1"/>
  <c r="C3407" i="27"/>
  <c r="C924" i="27"/>
  <c r="C921" i="27"/>
  <c r="C925" i="27"/>
  <c r="C923" i="27"/>
  <c r="B930" i="27" s="1"/>
  <c r="B933" i="27" s="1"/>
  <c r="C293" i="26" s="1"/>
  <c r="C922" i="27"/>
  <c r="B929" i="27" s="1"/>
  <c r="C929" i="27" s="1"/>
  <c r="D929" i="27" s="1"/>
  <c r="E929" i="27" s="1"/>
  <c r="F929" i="27" s="1"/>
  <c r="G929" i="27" s="1"/>
  <c r="H929" i="27" s="1"/>
  <c r="I929" i="27" s="1"/>
  <c r="J929" i="27" s="1"/>
  <c r="K929" i="27" s="1"/>
  <c r="L929" i="27" s="1"/>
  <c r="C920" i="27"/>
  <c r="E922" i="27"/>
  <c r="W929" i="27" s="1"/>
  <c r="X929" i="27" s="1"/>
  <c r="Y929" i="27" s="1"/>
  <c r="Z929" i="27" s="1"/>
  <c r="AA929" i="27" s="1"/>
  <c r="AB929" i="27" s="1"/>
  <c r="AC929" i="27" s="1"/>
  <c r="AD929" i="27" s="1"/>
  <c r="AE929" i="27" s="1"/>
  <c r="AF929" i="27" s="1"/>
  <c r="D628" i="27"/>
  <c r="E3288" i="27"/>
  <c r="C1631" i="27"/>
  <c r="E2814" i="27"/>
  <c r="C3050" i="27"/>
  <c r="C1039" i="27"/>
  <c r="C682" i="27"/>
  <c r="C683" i="27"/>
  <c r="E1398" i="27"/>
  <c r="E1866" i="27"/>
  <c r="E1869" i="27"/>
  <c r="W1876" i="27" s="1"/>
  <c r="W1879" i="27" s="1"/>
  <c r="X309" i="26" s="1"/>
  <c r="D2760" i="27"/>
  <c r="D806" i="27"/>
  <c r="E684" i="27"/>
  <c r="W691" i="27" s="1"/>
  <c r="X691" i="27" s="1"/>
  <c r="Y691" i="27" s="1"/>
  <c r="Z691" i="27" s="1"/>
  <c r="AA691" i="27" s="1"/>
  <c r="AB691" i="27" s="1"/>
  <c r="AC691" i="27" s="1"/>
  <c r="AD691" i="27" s="1"/>
  <c r="AE691" i="27" s="1"/>
  <c r="AF691" i="27" s="1"/>
  <c r="E2583" i="27"/>
  <c r="E1458" i="27"/>
  <c r="E2638" i="27"/>
  <c r="E3468" i="27"/>
  <c r="W3475" i="27" s="1"/>
  <c r="D623" i="27"/>
  <c r="E3290" i="27"/>
  <c r="W3297" i="27" s="1"/>
  <c r="X3297" i="27" s="1"/>
  <c r="Y3297" i="27" s="1"/>
  <c r="Z3297" i="27" s="1"/>
  <c r="AA3297" i="27" s="1"/>
  <c r="AB3297" i="27" s="1"/>
  <c r="AC3297" i="27" s="1"/>
  <c r="AD3297" i="27" s="1"/>
  <c r="AE3297" i="27" s="1"/>
  <c r="AF3297" i="27" s="1"/>
  <c r="E2815" i="27"/>
  <c r="D1338" i="27"/>
  <c r="M1345" i="27" s="1"/>
  <c r="E3525" i="27"/>
  <c r="D3232" i="27"/>
  <c r="M3239" i="27" s="1"/>
  <c r="C3528" i="27"/>
  <c r="C3055" i="27"/>
  <c r="C3053" i="27"/>
  <c r="B3060" i="27" s="1"/>
  <c r="C3289" i="27"/>
  <c r="C1395" i="27"/>
  <c r="C687" i="27"/>
  <c r="C684" i="27"/>
  <c r="B691" i="27" s="1"/>
  <c r="C691" i="27" s="1"/>
  <c r="D691" i="27" s="1"/>
  <c r="E691" i="27" s="1"/>
  <c r="F691" i="27" s="1"/>
  <c r="G691" i="27" s="1"/>
  <c r="H691" i="27" s="1"/>
  <c r="I691" i="27" s="1"/>
  <c r="J691" i="27" s="1"/>
  <c r="K691" i="27" s="1"/>
  <c r="L691" i="27" s="1"/>
  <c r="E3050" i="27"/>
  <c r="D3231" i="27"/>
  <c r="M3238" i="27" s="1"/>
  <c r="N3238" i="27" s="1"/>
  <c r="O3238" i="27" s="1"/>
  <c r="P3238" i="27" s="1"/>
  <c r="Q3238" i="27" s="1"/>
  <c r="R3238" i="27" s="1"/>
  <c r="S3238" i="27" s="1"/>
  <c r="T3238" i="27" s="1"/>
  <c r="U3238" i="27" s="1"/>
  <c r="V3238" i="27" s="1"/>
  <c r="E1396" i="27"/>
  <c r="W1403" i="27" s="1"/>
  <c r="X1403" i="27" s="1"/>
  <c r="Y1403" i="27" s="1"/>
  <c r="Z1403" i="27" s="1"/>
  <c r="AA1403" i="27" s="1"/>
  <c r="AB1403" i="27" s="1"/>
  <c r="AC1403" i="27" s="1"/>
  <c r="AD1403" i="27" s="1"/>
  <c r="AE1403" i="27" s="1"/>
  <c r="AF1403" i="27" s="1"/>
  <c r="E2168" i="27"/>
  <c r="D2227" i="27"/>
  <c r="E3055" i="27"/>
  <c r="E1868" i="27"/>
  <c r="W1875" i="27" s="1"/>
  <c r="X1875" i="27" s="1"/>
  <c r="Y1875" i="27" s="1"/>
  <c r="Z1875" i="27" s="1"/>
  <c r="AA1875" i="27" s="1"/>
  <c r="AB1875" i="27" s="1"/>
  <c r="AC1875" i="27" s="1"/>
  <c r="AD1875" i="27" s="1"/>
  <c r="AE1875" i="27" s="1"/>
  <c r="AF1875" i="27" s="1"/>
  <c r="E450" i="27"/>
  <c r="D802" i="27"/>
  <c r="E2697" i="27"/>
  <c r="E1453" i="27"/>
  <c r="E2640" i="27"/>
  <c r="W2647" i="27" s="1"/>
  <c r="X2647" i="27" s="1"/>
  <c r="C2224" i="27"/>
  <c r="B2231" i="27" s="1"/>
  <c r="C2231" i="27" s="1"/>
  <c r="D2231" i="27" s="1"/>
  <c r="E2231" i="27" s="1"/>
  <c r="F2231" i="27" s="1"/>
  <c r="G2231" i="27" s="1"/>
  <c r="H2231" i="27" s="1"/>
  <c r="I2231" i="27" s="1"/>
  <c r="J2231" i="27" s="1"/>
  <c r="K2231" i="27" s="1"/>
  <c r="L2231" i="27" s="1"/>
  <c r="E2818" i="27"/>
  <c r="E2281" i="27"/>
  <c r="E1690" i="27"/>
  <c r="C1991" i="27"/>
  <c r="C2047" i="27"/>
  <c r="B2054" i="27" s="1"/>
  <c r="C2054" i="27" s="1"/>
  <c r="D2054" i="27" s="1"/>
  <c r="E2054" i="27" s="1"/>
  <c r="F2054" i="27" s="1"/>
  <c r="G2054" i="27" s="1"/>
  <c r="H2054" i="27" s="1"/>
  <c r="I2054" i="27" s="1"/>
  <c r="J2054" i="27" s="1"/>
  <c r="K2054" i="27" s="1"/>
  <c r="L2054" i="27" s="1"/>
  <c r="C3052" i="27"/>
  <c r="B3059" i="27" s="1"/>
  <c r="C3059" i="27" s="1"/>
  <c r="D3059" i="27" s="1"/>
  <c r="E3059" i="27" s="1"/>
  <c r="F3059" i="27" s="1"/>
  <c r="G3059" i="27" s="1"/>
  <c r="H3059" i="27" s="1"/>
  <c r="I3059" i="27" s="1"/>
  <c r="J3059" i="27" s="1"/>
  <c r="K3059" i="27" s="1"/>
  <c r="L3059" i="27" s="1"/>
  <c r="C3288" i="27"/>
  <c r="C1397" i="27"/>
  <c r="B1404" i="27" s="1"/>
  <c r="E1161" i="27"/>
  <c r="E3234" i="27"/>
  <c r="E1574" i="27"/>
  <c r="W1581" i="27" s="1"/>
  <c r="X1581" i="27" s="1"/>
  <c r="C1335" i="27"/>
  <c r="C2697" i="27"/>
  <c r="C2696" i="27"/>
  <c r="C2701" i="27"/>
  <c r="C2699" i="27"/>
  <c r="B2706" i="27" s="1"/>
  <c r="B2709" i="27" s="1"/>
  <c r="C323" i="26" s="1"/>
  <c r="C2700" i="27"/>
  <c r="C2698" i="27"/>
  <c r="B2705" i="27" s="1"/>
  <c r="C2705" i="27" s="1"/>
  <c r="D2705" i="27" s="1"/>
  <c r="E2705" i="27" s="1"/>
  <c r="F2705" i="27" s="1"/>
  <c r="G2705" i="27" s="1"/>
  <c r="H2705" i="27" s="1"/>
  <c r="I2705" i="27" s="1"/>
  <c r="J2705" i="27" s="1"/>
  <c r="K2705" i="27" s="1"/>
  <c r="L2705" i="27" s="1"/>
  <c r="C1871" i="27"/>
  <c r="C1869" i="27"/>
  <c r="B1876" i="27" s="1"/>
  <c r="B1879" i="27" s="1"/>
  <c r="C309" i="26" s="1"/>
  <c r="C1866" i="27"/>
  <c r="C1868" i="27"/>
  <c r="B1875" i="27" s="1"/>
  <c r="C1875" i="27" s="1"/>
  <c r="D1875" i="27" s="1"/>
  <c r="E1875" i="27" s="1"/>
  <c r="F1875" i="27" s="1"/>
  <c r="G1875" i="27" s="1"/>
  <c r="H1875" i="27" s="1"/>
  <c r="I1875" i="27" s="1"/>
  <c r="J1875" i="27" s="1"/>
  <c r="K1875" i="27" s="1"/>
  <c r="L1875" i="27" s="1"/>
  <c r="C1870" i="27"/>
  <c r="C1867" i="27"/>
  <c r="C3171" i="27"/>
  <c r="E328" i="27"/>
  <c r="E329" i="27"/>
  <c r="E2343" i="27"/>
  <c r="W2350" i="27" s="1"/>
  <c r="E2345" i="27"/>
  <c r="C863" i="27"/>
  <c r="B870" i="27" s="1"/>
  <c r="C870" i="27" s="1"/>
  <c r="D870" i="27" s="1"/>
  <c r="E870" i="27" s="1"/>
  <c r="F870" i="27" s="1"/>
  <c r="G870" i="27" s="1"/>
  <c r="H870" i="27" s="1"/>
  <c r="I870" i="27" s="1"/>
  <c r="J870" i="27" s="1"/>
  <c r="K870" i="27" s="1"/>
  <c r="L870" i="27" s="1"/>
  <c r="C2401" i="27"/>
  <c r="B2408" i="27" s="1"/>
  <c r="C2408" i="27" s="1"/>
  <c r="D2408" i="27" s="1"/>
  <c r="E2408" i="27" s="1"/>
  <c r="F2408" i="27" s="1"/>
  <c r="G2408" i="27" s="1"/>
  <c r="H2408" i="27" s="1"/>
  <c r="I2408" i="27" s="1"/>
  <c r="J2408" i="27" s="1"/>
  <c r="K2408" i="27" s="1"/>
  <c r="L2408" i="27" s="1"/>
  <c r="D748" i="27"/>
  <c r="D2757" i="27"/>
  <c r="M2764" i="27" s="1"/>
  <c r="N2764" i="27" s="1"/>
  <c r="O2764" i="27" s="1"/>
  <c r="P2764" i="27" s="1"/>
  <c r="Q2764" i="27" s="1"/>
  <c r="R2764" i="27" s="1"/>
  <c r="S2764" i="27" s="1"/>
  <c r="T2764" i="27" s="1"/>
  <c r="U2764" i="27" s="1"/>
  <c r="V2764" i="27" s="1"/>
  <c r="D807" i="27"/>
  <c r="E2344" i="27"/>
  <c r="E2342" i="27"/>
  <c r="W2349" i="27" s="1"/>
  <c r="X2349" i="27" s="1"/>
  <c r="Y2349" i="27" s="1"/>
  <c r="Z2349" i="27" s="1"/>
  <c r="AA2349" i="27" s="1"/>
  <c r="AB2349" i="27" s="1"/>
  <c r="AC2349" i="27" s="1"/>
  <c r="AD2349" i="27" s="1"/>
  <c r="AE2349" i="27" s="1"/>
  <c r="AF2349" i="27" s="1"/>
  <c r="E923" i="27"/>
  <c r="W930" i="27" s="1"/>
  <c r="X930" i="27" s="1"/>
  <c r="E920" i="27"/>
  <c r="C96" i="27"/>
  <c r="C3174" i="27"/>
  <c r="C3470" i="27"/>
  <c r="C3465" i="27"/>
  <c r="D625" i="27"/>
  <c r="M632" i="27" s="1"/>
  <c r="N632" i="27" s="1"/>
  <c r="O632" i="27" s="1"/>
  <c r="P632" i="27" s="1"/>
  <c r="Q632" i="27" s="1"/>
  <c r="R632" i="27" s="1"/>
  <c r="S632" i="27" s="1"/>
  <c r="T632" i="27" s="1"/>
  <c r="U632" i="27" s="1"/>
  <c r="V632" i="27" s="1"/>
  <c r="E333" i="27"/>
  <c r="E330" i="27"/>
  <c r="W337" i="27" s="1"/>
  <c r="X337" i="27" s="1"/>
  <c r="Y337" i="27" s="1"/>
  <c r="Z337" i="27" s="1"/>
  <c r="AA337" i="27" s="1"/>
  <c r="AB337" i="27" s="1"/>
  <c r="AC337" i="27" s="1"/>
  <c r="AD337" i="27" s="1"/>
  <c r="AE337" i="27" s="1"/>
  <c r="AF337" i="27" s="1"/>
  <c r="E3293" i="27"/>
  <c r="C1632" i="27"/>
  <c r="B1639" i="27" s="1"/>
  <c r="C1639" i="27" s="1"/>
  <c r="D1639" i="27" s="1"/>
  <c r="E1639" i="27" s="1"/>
  <c r="F1639" i="27" s="1"/>
  <c r="G1639" i="27" s="1"/>
  <c r="H1639" i="27" s="1"/>
  <c r="I1639" i="27" s="1"/>
  <c r="J1639" i="27" s="1"/>
  <c r="K1639" i="27" s="1"/>
  <c r="L1639" i="27" s="1"/>
  <c r="C1635" i="27"/>
  <c r="E2283" i="27"/>
  <c r="W2290" i="27" s="1"/>
  <c r="X2290" i="27" s="1"/>
  <c r="Y2290" i="27" s="1"/>
  <c r="Z2290" i="27" s="1"/>
  <c r="AA2290" i="27" s="1"/>
  <c r="AB2290" i="27" s="1"/>
  <c r="AC2290" i="27" s="1"/>
  <c r="AD2290" i="27" s="1"/>
  <c r="AE2290" i="27" s="1"/>
  <c r="AF2290" i="27" s="1"/>
  <c r="E3407" i="27"/>
  <c r="D3233" i="27"/>
  <c r="E2937" i="27"/>
  <c r="D1216" i="27"/>
  <c r="D1930" i="27"/>
  <c r="M1937" i="27" s="1"/>
  <c r="C1338" i="27"/>
  <c r="B1345" i="27" s="1"/>
  <c r="C1345" i="27" s="1"/>
  <c r="C803" i="27"/>
  <c r="C1572" i="27"/>
  <c r="C861" i="27"/>
  <c r="D746" i="27"/>
  <c r="M753" i="27" s="1"/>
  <c r="M756" i="27" s="1"/>
  <c r="N290" i="26" s="1"/>
  <c r="E3409" i="27"/>
  <c r="W3416" i="27" s="1"/>
  <c r="W3419" i="27" s="1"/>
  <c r="X335" i="26" s="1"/>
  <c r="C1336" i="27"/>
  <c r="E1395" i="27"/>
  <c r="E1394" i="27"/>
  <c r="D2223" i="27"/>
  <c r="D2224" i="27"/>
  <c r="M2231" i="27" s="1"/>
  <c r="N2231" i="27" s="1"/>
  <c r="O2231" i="27" s="1"/>
  <c r="P2231" i="27" s="1"/>
  <c r="Q2231" i="27" s="1"/>
  <c r="R2231" i="27" s="1"/>
  <c r="S2231" i="27" s="1"/>
  <c r="T2231" i="27" s="1"/>
  <c r="U2231" i="27" s="1"/>
  <c r="V2231" i="27" s="1"/>
  <c r="E3054" i="27"/>
  <c r="C388" i="27"/>
  <c r="D2222" i="27"/>
  <c r="E3052" i="27"/>
  <c r="W3059" i="27" s="1"/>
  <c r="X3059" i="27" s="1"/>
  <c r="Y3059" i="27" s="1"/>
  <c r="Z3059" i="27" s="1"/>
  <c r="AA3059" i="27" s="1"/>
  <c r="AB3059" i="27" s="1"/>
  <c r="AC3059" i="27" s="1"/>
  <c r="AD3059" i="27" s="1"/>
  <c r="AE3059" i="27" s="1"/>
  <c r="AF3059" i="27" s="1"/>
  <c r="C862" i="27"/>
  <c r="D744" i="27"/>
  <c r="D2756" i="27"/>
  <c r="D805" i="27"/>
  <c r="M812" i="27" s="1"/>
  <c r="M815" i="27" s="1"/>
  <c r="N291" i="26" s="1"/>
  <c r="E682" i="27"/>
  <c r="E924" i="27"/>
  <c r="C3175" i="27"/>
  <c r="C3467" i="27"/>
  <c r="B3474" i="27" s="1"/>
  <c r="C3474" i="27" s="1"/>
  <c r="D3474" i="27" s="1"/>
  <c r="E3474" i="27" s="1"/>
  <c r="F3474" i="27" s="1"/>
  <c r="G3474" i="27" s="1"/>
  <c r="H3474" i="27" s="1"/>
  <c r="I3474" i="27" s="1"/>
  <c r="J3474" i="27" s="1"/>
  <c r="K3474" i="27" s="1"/>
  <c r="L3474" i="27" s="1"/>
  <c r="D624" i="27"/>
  <c r="E3289" i="27"/>
  <c r="C1630" i="27"/>
  <c r="E3410" i="27"/>
  <c r="D3229" i="27"/>
  <c r="E862" i="27"/>
  <c r="C2936" i="27"/>
  <c r="D1929" i="27"/>
  <c r="M1936" i="27" s="1"/>
  <c r="N1936" i="27" s="1"/>
  <c r="O1936" i="27" s="1"/>
  <c r="P1936" i="27" s="1"/>
  <c r="Q1936" i="27" s="1"/>
  <c r="R1936" i="27" s="1"/>
  <c r="S1936" i="27" s="1"/>
  <c r="T1936" i="27" s="1"/>
  <c r="U1936" i="27" s="1"/>
  <c r="V1936" i="27" s="1"/>
  <c r="C1340" i="27"/>
  <c r="C2463" i="27"/>
  <c r="C804" i="27"/>
  <c r="B811" i="27" s="1"/>
  <c r="C811" i="27" s="1"/>
  <c r="D811" i="27" s="1"/>
  <c r="E811" i="27" s="1"/>
  <c r="F811" i="27" s="1"/>
  <c r="G811" i="27" s="1"/>
  <c r="H811" i="27" s="1"/>
  <c r="I811" i="27" s="1"/>
  <c r="J811" i="27" s="1"/>
  <c r="K811" i="27" s="1"/>
  <c r="L811" i="27" s="1"/>
  <c r="C332" i="27"/>
  <c r="C1575" i="27"/>
  <c r="E388" i="27"/>
  <c r="E387" i="27"/>
  <c r="E391" i="27"/>
  <c r="C2167" i="27"/>
  <c r="C2168" i="27"/>
  <c r="C2166" i="27"/>
  <c r="B2173" i="27" s="1"/>
  <c r="C2173" i="27" s="1"/>
  <c r="C2164" i="27"/>
  <c r="C2165" i="27"/>
  <c r="B2172" i="27" s="1"/>
  <c r="C2172" i="27" s="1"/>
  <c r="D2172" i="27" s="1"/>
  <c r="E2172" i="27" s="1"/>
  <c r="F2172" i="27" s="1"/>
  <c r="G2172" i="27" s="1"/>
  <c r="H2172" i="27" s="1"/>
  <c r="I2172" i="27" s="1"/>
  <c r="J2172" i="27" s="1"/>
  <c r="K2172" i="27" s="1"/>
  <c r="L2172" i="27" s="1"/>
  <c r="C2163" i="27"/>
  <c r="E2167" i="27"/>
  <c r="C389" i="27"/>
  <c r="B396" i="27" s="1"/>
  <c r="C396" i="27" s="1"/>
  <c r="D396" i="27" s="1"/>
  <c r="E396" i="27" s="1"/>
  <c r="F396" i="27" s="1"/>
  <c r="G396" i="27" s="1"/>
  <c r="H396" i="27" s="1"/>
  <c r="I396" i="27" s="1"/>
  <c r="J396" i="27" s="1"/>
  <c r="K396" i="27" s="1"/>
  <c r="L396" i="27" s="1"/>
  <c r="D920" i="27"/>
  <c r="E448" i="27"/>
  <c r="W455" i="27" s="1"/>
  <c r="X455" i="27" s="1"/>
  <c r="Y455" i="27" s="1"/>
  <c r="Z455" i="27" s="1"/>
  <c r="AA455" i="27" s="1"/>
  <c r="AB455" i="27" s="1"/>
  <c r="AC455" i="27" s="1"/>
  <c r="AD455" i="27" s="1"/>
  <c r="AE455" i="27" s="1"/>
  <c r="AF455" i="27" s="1"/>
  <c r="C269" i="27"/>
  <c r="E214" i="27"/>
  <c r="C3411" i="27"/>
  <c r="E272" i="27"/>
  <c r="W279" i="27" s="1"/>
  <c r="E2639" i="27"/>
  <c r="W2646" i="27" s="1"/>
  <c r="X2646" i="27" s="1"/>
  <c r="Y2646" i="27" s="1"/>
  <c r="Z2646" i="27" s="1"/>
  <c r="AA2646" i="27" s="1"/>
  <c r="AB2646" i="27" s="1"/>
  <c r="AC2646" i="27" s="1"/>
  <c r="AD2646" i="27" s="1"/>
  <c r="AE2646" i="27" s="1"/>
  <c r="AF2646" i="27" s="1"/>
  <c r="D2876" i="27"/>
  <c r="M2883" i="27" s="1"/>
  <c r="N2883" i="27" s="1"/>
  <c r="E509" i="27"/>
  <c r="C2226" i="27"/>
  <c r="E2462" i="27"/>
  <c r="E3528" i="27"/>
  <c r="C2638" i="27"/>
  <c r="E2934" i="27"/>
  <c r="W2941" i="27" s="1"/>
  <c r="X2941" i="27" s="1"/>
  <c r="Y2941" i="27" s="1"/>
  <c r="Z2941" i="27" s="1"/>
  <c r="AA2941" i="27" s="1"/>
  <c r="AB2941" i="27" s="1"/>
  <c r="AC2941" i="27" s="1"/>
  <c r="AD2941" i="27" s="1"/>
  <c r="AE2941" i="27" s="1"/>
  <c r="AF2941" i="27" s="1"/>
  <c r="E1752" i="27"/>
  <c r="D1927" i="27"/>
  <c r="D1928" i="27"/>
  <c r="C2048" i="27"/>
  <c r="B2055" i="27" s="1"/>
  <c r="C2055" i="27" s="1"/>
  <c r="C2458" i="27"/>
  <c r="C802" i="27"/>
  <c r="C3229" i="27"/>
  <c r="C3293" i="27"/>
  <c r="C3290" i="27"/>
  <c r="B3297" i="27" s="1"/>
  <c r="C3297" i="27" s="1"/>
  <c r="D3297" i="27" s="1"/>
  <c r="E3297" i="27" s="1"/>
  <c r="F3297" i="27" s="1"/>
  <c r="G3297" i="27" s="1"/>
  <c r="H3297" i="27" s="1"/>
  <c r="I3297" i="27" s="1"/>
  <c r="J3297" i="27" s="1"/>
  <c r="K3297" i="27" s="1"/>
  <c r="L3297" i="27" s="1"/>
  <c r="C1399" i="27"/>
  <c r="C391" i="27"/>
  <c r="D95" i="27"/>
  <c r="M102" i="27" s="1"/>
  <c r="N102" i="27" s="1"/>
  <c r="C274" i="27"/>
  <c r="E686" i="27"/>
  <c r="E212" i="27"/>
  <c r="W219" i="27" s="1"/>
  <c r="X219" i="27" s="1"/>
  <c r="Y219" i="27" s="1"/>
  <c r="Z219" i="27" s="1"/>
  <c r="AA219" i="27" s="1"/>
  <c r="AB219" i="27" s="1"/>
  <c r="AC219" i="27" s="1"/>
  <c r="AD219" i="27" s="1"/>
  <c r="AE219" i="27" s="1"/>
  <c r="AF219" i="27" s="1"/>
  <c r="C3410" i="27"/>
  <c r="E1457" i="27"/>
  <c r="E3465" i="27"/>
  <c r="E2460" i="27"/>
  <c r="W2467" i="27" s="1"/>
  <c r="X2467" i="27" s="1"/>
  <c r="Y2467" i="27" s="1"/>
  <c r="Z2467" i="27" s="1"/>
  <c r="AA2467" i="27" s="1"/>
  <c r="AB2467" i="27" s="1"/>
  <c r="AC2467" i="27" s="1"/>
  <c r="AD2467" i="27" s="1"/>
  <c r="AE2467" i="27" s="1"/>
  <c r="AF2467" i="27" s="1"/>
  <c r="D1336" i="27"/>
  <c r="E3524" i="27"/>
  <c r="E744" i="27"/>
  <c r="C1990" i="27"/>
  <c r="E2936" i="27"/>
  <c r="E1753" i="27"/>
  <c r="C2050" i="27"/>
  <c r="C1692" i="27"/>
  <c r="B1699" i="27" s="1"/>
  <c r="C1699" i="27" s="1"/>
  <c r="C807" i="27"/>
  <c r="C3233" i="27"/>
  <c r="C328" i="27"/>
  <c r="E2164" i="27"/>
  <c r="E2166" i="27"/>
  <c r="W2173" i="27" s="1"/>
  <c r="X2173" i="27" s="1"/>
  <c r="C390" i="27"/>
  <c r="B397" i="27" s="1"/>
  <c r="C397" i="27" s="1"/>
  <c r="D93" i="27"/>
  <c r="D97" i="27"/>
  <c r="D922" i="27"/>
  <c r="M929" i="27" s="1"/>
  <c r="N929" i="27" s="1"/>
  <c r="O929" i="27" s="1"/>
  <c r="P929" i="27" s="1"/>
  <c r="Q929" i="27" s="1"/>
  <c r="R929" i="27" s="1"/>
  <c r="S929" i="27" s="1"/>
  <c r="T929" i="27" s="1"/>
  <c r="U929" i="27" s="1"/>
  <c r="V929" i="27" s="1"/>
  <c r="E446" i="27"/>
  <c r="C273" i="27"/>
  <c r="E683" i="27"/>
  <c r="E687" i="27"/>
  <c r="E210" i="27"/>
  <c r="C3406" i="27"/>
  <c r="C3408" i="27"/>
  <c r="B3415" i="27" s="1"/>
  <c r="C3415" i="27" s="1"/>
  <c r="D3415" i="27" s="1"/>
  <c r="E3415" i="27" s="1"/>
  <c r="F3415" i="27" s="1"/>
  <c r="G3415" i="27" s="1"/>
  <c r="H3415" i="27" s="1"/>
  <c r="I3415" i="27" s="1"/>
  <c r="J3415" i="27" s="1"/>
  <c r="K3415" i="27" s="1"/>
  <c r="L3415" i="27" s="1"/>
  <c r="E1454" i="27"/>
  <c r="E1455" i="27"/>
  <c r="W1462" i="27" s="1"/>
  <c r="X1462" i="27" s="1"/>
  <c r="Y1462" i="27" s="1"/>
  <c r="Z1462" i="27" s="1"/>
  <c r="AA1462" i="27" s="1"/>
  <c r="AB1462" i="27" s="1"/>
  <c r="AC1462" i="27" s="1"/>
  <c r="AD1462" i="27" s="1"/>
  <c r="AE1462" i="27" s="1"/>
  <c r="AF1462" i="27" s="1"/>
  <c r="E2637" i="27"/>
  <c r="E3466" i="27"/>
  <c r="E3470" i="27"/>
  <c r="C1277" i="27"/>
  <c r="B1284" i="27" s="1"/>
  <c r="C1284" i="27" s="1"/>
  <c r="E508" i="27"/>
  <c r="W515" i="27" s="1"/>
  <c r="W518" i="27" s="1"/>
  <c r="X286" i="26" s="1"/>
  <c r="E2459" i="27"/>
  <c r="D1339" i="27"/>
  <c r="E3527" i="27"/>
  <c r="W3534" i="27" s="1"/>
  <c r="W3537" i="27" s="1"/>
  <c r="X337" i="26" s="1"/>
  <c r="C1988" i="27"/>
  <c r="B1995" i="27" s="1"/>
  <c r="C1995" i="27" s="1"/>
  <c r="D1995" i="27" s="1"/>
  <c r="E1995" i="27" s="1"/>
  <c r="F1995" i="27" s="1"/>
  <c r="G1995" i="27" s="1"/>
  <c r="H1995" i="27" s="1"/>
  <c r="I1995" i="27" s="1"/>
  <c r="J1995" i="27" s="1"/>
  <c r="K1995" i="27" s="1"/>
  <c r="L1995" i="27" s="1"/>
  <c r="E2933" i="27"/>
  <c r="E2932" i="27"/>
  <c r="E1748" i="27"/>
  <c r="C2996" i="27"/>
  <c r="C2045" i="27"/>
  <c r="C2459" i="27"/>
  <c r="C2462" i="27"/>
  <c r="C3232" i="27"/>
  <c r="B3239" i="27" s="1"/>
  <c r="B3242" i="27" s="1"/>
  <c r="C332" i="26" s="1"/>
  <c r="C330" i="27"/>
  <c r="B337" i="27" s="1"/>
  <c r="C337" i="27" s="1"/>
  <c r="D337" i="27" s="1"/>
  <c r="E337" i="27" s="1"/>
  <c r="F337" i="27" s="1"/>
  <c r="G337" i="27" s="1"/>
  <c r="H337" i="27" s="1"/>
  <c r="I337" i="27" s="1"/>
  <c r="J337" i="27" s="1"/>
  <c r="K337" i="27" s="1"/>
  <c r="L337" i="27" s="1"/>
  <c r="C329" i="27"/>
  <c r="C1394" i="27"/>
  <c r="C1396" i="27"/>
  <c r="B1403" i="27" s="1"/>
  <c r="C1403" i="27" s="1"/>
  <c r="D1403" i="27" s="1"/>
  <c r="E1403" i="27" s="1"/>
  <c r="F1403" i="27" s="1"/>
  <c r="G1403" i="27" s="1"/>
  <c r="H1403" i="27" s="1"/>
  <c r="I1403" i="27" s="1"/>
  <c r="J1403" i="27" s="1"/>
  <c r="K1403" i="27" s="1"/>
  <c r="L1403" i="27" s="1"/>
  <c r="C392" i="27"/>
  <c r="D923" i="27"/>
  <c r="M930" i="27" s="1"/>
  <c r="M933" i="27" s="1"/>
  <c r="N293" i="26" s="1"/>
  <c r="C1218" i="27"/>
  <c r="B1225" i="27" s="1"/>
  <c r="B1228" i="27" s="1"/>
  <c r="C298" i="26" s="1"/>
  <c r="E447" i="27"/>
  <c r="C270" i="27"/>
  <c r="E211" i="27"/>
  <c r="E273" i="27"/>
  <c r="E2642" i="27"/>
  <c r="E506" i="27"/>
  <c r="E3112" i="27"/>
  <c r="C2227" i="27"/>
  <c r="E2458" i="27"/>
  <c r="E3529" i="27"/>
  <c r="E3646" i="27"/>
  <c r="E1749" i="27"/>
  <c r="E861" i="27"/>
  <c r="C2046" i="27"/>
  <c r="C569" i="27"/>
  <c r="C3645" i="27"/>
  <c r="B3652" i="27" s="1"/>
  <c r="C3652" i="27" s="1"/>
  <c r="C3230" i="27"/>
  <c r="E1335" i="27"/>
  <c r="C2579" i="27"/>
  <c r="C2578" i="27"/>
  <c r="E389" i="27"/>
  <c r="W396" i="27" s="1"/>
  <c r="X396" i="27" s="1"/>
  <c r="Y396" i="27" s="1"/>
  <c r="Z396" i="27" s="1"/>
  <c r="AA396" i="27" s="1"/>
  <c r="AB396" i="27" s="1"/>
  <c r="AC396" i="27" s="1"/>
  <c r="AD396" i="27" s="1"/>
  <c r="AE396" i="27" s="1"/>
  <c r="AF396" i="27" s="1"/>
  <c r="E1810" i="27"/>
  <c r="W1817" i="27" s="1"/>
  <c r="W1820" i="27" s="1"/>
  <c r="X308" i="26" s="1"/>
  <c r="E2699" i="27"/>
  <c r="W2706" i="27" s="1"/>
  <c r="W2709" i="27" s="1"/>
  <c r="X323" i="26" s="1"/>
  <c r="C2583" i="27"/>
  <c r="C2581" i="27"/>
  <c r="B2588" i="27" s="1"/>
  <c r="C2588" i="27" s="1"/>
  <c r="E390" i="27"/>
  <c r="W397" i="27" s="1"/>
  <c r="E1691" i="27"/>
  <c r="W1698" i="27" s="1"/>
  <c r="X1698" i="27" s="1"/>
  <c r="Y1698" i="27" s="1"/>
  <c r="Z1698" i="27" s="1"/>
  <c r="AA1698" i="27" s="1"/>
  <c r="AB1698" i="27" s="1"/>
  <c r="AC1698" i="27" s="1"/>
  <c r="AD1698" i="27" s="1"/>
  <c r="AE1698" i="27" s="1"/>
  <c r="AF1698" i="27" s="1"/>
  <c r="E1694" i="27"/>
  <c r="E1808" i="27"/>
  <c r="E2700" i="27"/>
  <c r="E392" i="27"/>
  <c r="C1513" i="27"/>
  <c r="E1693" i="27"/>
  <c r="E153" i="27"/>
  <c r="W160" i="27" s="1"/>
  <c r="X160" i="27" s="1"/>
  <c r="Y160" i="27" s="1"/>
  <c r="Z160" i="27" s="1"/>
  <c r="AA160" i="27" s="1"/>
  <c r="AB160" i="27" s="1"/>
  <c r="AC160" i="27" s="1"/>
  <c r="AD160" i="27" s="1"/>
  <c r="AE160" i="27" s="1"/>
  <c r="AF160" i="27" s="1"/>
  <c r="E2399" i="27"/>
  <c r="C982" i="27"/>
  <c r="B989" i="27" s="1"/>
  <c r="C989" i="27" s="1"/>
  <c r="C1458" i="27"/>
  <c r="E1336" i="27"/>
  <c r="E1812" i="27"/>
  <c r="E2701" i="27"/>
  <c r="E1692" i="27"/>
  <c r="W1699" i="27" s="1"/>
  <c r="X1699" i="27" s="1"/>
  <c r="E3587" i="27"/>
  <c r="C1279" i="27"/>
  <c r="D2164" i="27"/>
  <c r="E3115" i="27"/>
  <c r="E3113" i="27"/>
  <c r="W3120" i="27" s="1"/>
  <c r="X3120" i="27" s="1"/>
  <c r="Y3120" i="27" s="1"/>
  <c r="Z3120" i="27" s="1"/>
  <c r="AA3120" i="27" s="1"/>
  <c r="AB3120" i="27" s="1"/>
  <c r="AC3120" i="27" s="1"/>
  <c r="AD3120" i="27" s="1"/>
  <c r="AE3120" i="27" s="1"/>
  <c r="AF3120" i="27" s="1"/>
  <c r="C2342" i="27"/>
  <c r="B2349" i="27" s="1"/>
  <c r="C2349" i="27" s="1"/>
  <c r="D2349" i="27" s="1"/>
  <c r="E2349" i="27" s="1"/>
  <c r="F2349" i="27" s="1"/>
  <c r="G2349" i="27" s="1"/>
  <c r="H2349" i="27" s="1"/>
  <c r="I2349" i="27" s="1"/>
  <c r="J2349" i="27" s="1"/>
  <c r="K2349" i="27" s="1"/>
  <c r="L2349" i="27" s="1"/>
  <c r="E1989" i="27"/>
  <c r="W1996" i="27" s="1"/>
  <c r="X1996" i="27" s="1"/>
  <c r="C1927" i="27"/>
  <c r="E866" i="27"/>
  <c r="C1156" i="27"/>
  <c r="C3350" i="27"/>
  <c r="B3357" i="27" s="1"/>
  <c r="C1928" i="27"/>
  <c r="E864" i="27"/>
  <c r="W871" i="27" s="1"/>
  <c r="E863" i="27"/>
  <c r="W870" i="27" s="1"/>
  <c r="X870" i="27" s="1"/>
  <c r="Y870" i="27" s="1"/>
  <c r="Z870" i="27" s="1"/>
  <c r="AA870" i="27" s="1"/>
  <c r="AB870" i="27" s="1"/>
  <c r="AC870" i="27" s="1"/>
  <c r="AD870" i="27" s="1"/>
  <c r="AE870" i="27" s="1"/>
  <c r="AF870" i="27" s="1"/>
  <c r="E3347" i="27"/>
  <c r="C3644" i="27"/>
  <c r="B3651" i="27" s="1"/>
  <c r="C3651" i="27" s="1"/>
  <c r="D3651" i="27" s="1"/>
  <c r="E3651" i="27" s="1"/>
  <c r="F3651" i="27" s="1"/>
  <c r="G3651" i="27" s="1"/>
  <c r="H3651" i="27" s="1"/>
  <c r="I3651" i="27" s="1"/>
  <c r="J3651" i="27" s="1"/>
  <c r="K3651" i="27" s="1"/>
  <c r="L3651" i="27" s="1"/>
  <c r="C1276" i="27"/>
  <c r="B1283" i="27" s="1"/>
  <c r="C1283" i="27" s="1"/>
  <c r="D1283" i="27" s="1"/>
  <c r="E1283" i="27" s="1"/>
  <c r="F1283" i="27" s="1"/>
  <c r="G1283" i="27" s="1"/>
  <c r="H1283" i="27" s="1"/>
  <c r="I1283" i="27" s="1"/>
  <c r="J1283" i="27" s="1"/>
  <c r="K1283" i="27" s="1"/>
  <c r="L1283" i="27" s="1"/>
  <c r="E3114" i="27"/>
  <c r="W3121" i="27" s="1"/>
  <c r="X3121" i="27" s="1"/>
  <c r="C2343" i="27"/>
  <c r="B2350" i="27" s="1"/>
  <c r="C2350" i="27" s="1"/>
  <c r="C2641" i="27"/>
  <c r="C1278" i="27"/>
  <c r="E3111" i="27"/>
  <c r="C2344" i="27"/>
  <c r="C2640" i="27"/>
  <c r="B2647" i="27" s="1"/>
  <c r="C2647" i="27" s="1"/>
  <c r="E1986" i="27"/>
  <c r="C1930" i="27"/>
  <c r="B1937" i="27" s="1"/>
  <c r="C1937" i="27" s="1"/>
  <c r="C3646" i="27"/>
  <c r="E1220" i="27"/>
  <c r="E1042" i="27"/>
  <c r="E1340" i="27"/>
  <c r="D2519" i="27"/>
  <c r="C984" i="27"/>
  <c r="C1274" i="27"/>
  <c r="D2167" i="27"/>
  <c r="C2341" i="27"/>
  <c r="C1809" i="27"/>
  <c r="B1816" i="27" s="1"/>
  <c r="C1816" i="27" s="1"/>
  <c r="D1816" i="27" s="1"/>
  <c r="E1816" i="27" s="1"/>
  <c r="F1816" i="27" s="1"/>
  <c r="G1816" i="27" s="1"/>
  <c r="H1816" i="27" s="1"/>
  <c r="I1816" i="27" s="1"/>
  <c r="J1816" i="27" s="1"/>
  <c r="K1816" i="27" s="1"/>
  <c r="L1816" i="27" s="1"/>
  <c r="C2642" i="27"/>
  <c r="C2637" i="27"/>
  <c r="E94" i="27"/>
  <c r="W101" i="27" s="1"/>
  <c r="X101" i="27" s="1"/>
  <c r="Y101" i="27" s="1"/>
  <c r="Z101" i="27" s="1"/>
  <c r="AA101" i="27" s="1"/>
  <c r="AB101" i="27" s="1"/>
  <c r="AC101" i="27" s="1"/>
  <c r="AD101" i="27" s="1"/>
  <c r="AE101" i="27" s="1"/>
  <c r="AF101" i="27" s="1"/>
  <c r="D2282" i="27"/>
  <c r="E1991" i="27"/>
  <c r="E1988" i="27"/>
  <c r="W1995" i="27" s="1"/>
  <c r="X1995" i="27" s="1"/>
  <c r="Y1995" i="27" s="1"/>
  <c r="Z1995" i="27" s="1"/>
  <c r="AA1995" i="27" s="1"/>
  <c r="AB1995" i="27" s="1"/>
  <c r="AC1995" i="27" s="1"/>
  <c r="AD1995" i="27" s="1"/>
  <c r="AE1995" i="27" s="1"/>
  <c r="AF1995" i="27" s="1"/>
  <c r="C1931" i="27"/>
  <c r="C1932" i="27"/>
  <c r="C3647" i="27"/>
  <c r="C3642" i="27"/>
  <c r="C1453" i="27"/>
  <c r="C3586" i="27"/>
  <c r="B3593" i="27" s="1"/>
  <c r="B3596" i="27" s="1"/>
  <c r="C338" i="26" s="1"/>
  <c r="D2109" i="27"/>
  <c r="C1812" i="27"/>
  <c r="E97" i="27"/>
  <c r="C983" i="27"/>
  <c r="C1456" i="27"/>
  <c r="B1463" i="27" s="1"/>
  <c r="B1466" i="27" s="1"/>
  <c r="C302" i="26" s="1"/>
  <c r="E1218" i="27"/>
  <c r="W1225" i="27" s="1"/>
  <c r="X1225" i="27" s="1"/>
  <c r="E1038" i="27"/>
  <c r="E1338" i="27"/>
  <c r="W1345" i="27" s="1"/>
  <c r="W1348" i="27" s="1"/>
  <c r="X300" i="26" s="1"/>
  <c r="D2401" i="27"/>
  <c r="M2408" i="27" s="1"/>
  <c r="N2408" i="27" s="1"/>
  <c r="O2408" i="27" s="1"/>
  <c r="P2408" i="27" s="1"/>
  <c r="Q2408" i="27" s="1"/>
  <c r="R2408" i="27" s="1"/>
  <c r="S2408" i="27" s="1"/>
  <c r="T2408" i="27" s="1"/>
  <c r="U2408" i="27" s="1"/>
  <c r="V2408" i="27" s="1"/>
  <c r="D1576" i="27"/>
  <c r="E2105" i="27"/>
  <c r="E983" i="27"/>
  <c r="C979" i="27"/>
  <c r="C981" i="27"/>
  <c r="B988" i="27" s="1"/>
  <c r="C988" i="27" s="1"/>
  <c r="D988" i="27" s="1"/>
  <c r="E988" i="27" s="1"/>
  <c r="F988" i="27" s="1"/>
  <c r="G988" i="27" s="1"/>
  <c r="H988" i="27" s="1"/>
  <c r="I988" i="27" s="1"/>
  <c r="J988" i="27" s="1"/>
  <c r="K988" i="27" s="1"/>
  <c r="L988" i="27" s="1"/>
  <c r="E1219" i="27"/>
  <c r="E1339" i="27"/>
  <c r="E3172" i="27"/>
  <c r="W3179" i="27" s="1"/>
  <c r="X3179" i="27" s="1"/>
  <c r="Y3179" i="27" s="1"/>
  <c r="Z3179" i="27" s="1"/>
  <c r="AA3179" i="27" s="1"/>
  <c r="AB3179" i="27" s="1"/>
  <c r="AC3179" i="27" s="1"/>
  <c r="AD3179" i="27" s="1"/>
  <c r="AE3179" i="27" s="1"/>
  <c r="AF3179" i="27" s="1"/>
  <c r="E802" i="27"/>
  <c r="C2340" i="27"/>
  <c r="C1515" i="27"/>
  <c r="B1522" i="27" s="1"/>
  <c r="C1522" i="27" s="1"/>
  <c r="E1990" i="27"/>
  <c r="C154" i="27"/>
  <c r="B161" i="27" s="1"/>
  <c r="B164" i="27" s="1"/>
  <c r="C280" i="26" s="1"/>
  <c r="C628" i="27"/>
  <c r="C1457" i="27"/>
  <c r="D925" i="27"/>
  <c r="D328" i="27"/>
  <c r="E449" i="27"/>
  <c r="W456" i="27" s="1"/>
  <c r="E3173" i="27"/>
  <c r="W3180" i="27" s="1"/>
  <c r="D1753" i="27"/>
  <c r="D2402" i="27"/>
  <c r="M2409" i="27" s="1"/>
  <c r="E505" i="27"/>
  <c r="D2104" i="27"/>
  <c r="C2223" i="27"/>
  <c r="C2225" i="27"/>
  <c r="B2232" i="27" s="1"/>
  <c r="B2235" i="27" s="1"/>
  <c r="C315" i="26" s="1"/>
  <c r="E565" i="27"/>
  <c r="D1335" i="27"/>
  <c r="C1517" i="27"/>
  <c r="C1986" i="27"/>
  <c r="C1989" i="27"/>
  <c r="B1996" i="27" s="1"/>
  <c r="E92" i="27"/>
  <c r="D2283" i="27"/>
  <c r="M2290" i="27" s="1"/>
  <c r="N2290" i="27" s="1"/>
  <c r="O2290" i="27" s="1"/>
  <c r="P2290" i="27" s="1"/>
  <c r="Q2290" i="27" s="1"/>
  <c r="R2290" i="27" s="1"/>
  <c r="S2290" i="27" s="1"/>
  <c r="T2290" i="27" s="1"/>
  <c r="U2290" i="27" s="1"/>
  <c r="V2290" i="27" s="1"/>
  <c r="E2404" i="27"/>
  <c r="D2522" i="27"/>
  <c r="M2529" i="27" s="1"/>
  <c r="N2529" i="27" s="1"/>
  <c r="C2932" i="27"/>
  <c r="C3115" i="27"/>
  <c r="C448" i="27"/>
  <c r="B455" i="27" s="1"/>
  <c r="C455" i="27" s="1"/>
  <c r="D455" i="27" s="1"/>
  <c r="E455" i="27" s="1"/>
  <c r="F455" i="27" s="1"/>
  <c r="G455" i="27" s="1"/>
  <c r="H455" i="27" s="1"/>
  <c r="I455" i="27" s="1"/>
  <c r="J455" i="27" s="1"/>
  <c r="K455" i="27" s="1"/>
  <c r="L455" i="27" s="1"/>
  <c r="C565" i="27"/>
  <c r="D331" i="27"/>
  <c r="M338" i="27" s="1"/>
  <c r="N338" i="27" s="1"/>
  <c r="C1514" i="27"/>
  <c r="B1521" i="27" s="1"/>
  <c r="C1521" i="27" s="1"/>
  <c r="D1521" i="27" s="1"/>
  <c r="E1521" i="27" s="1"/>
  <c r="F1521" i="27" s="1"/>
  <c r="G1521" i="27" s="1"/>
  <c r="H1521" i="27" s="1"/>
  <c r="I1521" i="27" s="1"/>
  <c r="J1521" i="27" s="1"/>
  <c r="K1521" i="27" s="1"/>
  <c r="L1521" i="27" s="1"/>
  <c r="E96" i="27"/>
  <c r="D2520" i="27"/>
  <c r="D2521" i="27"/>
  <c r="M2528" i="27" s="1"/>
  <c r="N2528" i="27" s="1"/>
  <c r="O2528" i="27" s="1"/>
  <c r="P2528" i="27" s="1"/>
  <c r="Q2528" i="27" s="1"/>
  <c r="R2528" i="27" s="1"/>
  <c r="S2528" i="27" s="1"/>
  <c r="T2528" i="27" s="1"/>
  <c r="U2528" i="27" s="1"/>
  <c r="V2528" i="27" s="1"/>
  <c r="C2933" i="27"/>
  <c r="C2935" i="27"/>
  <c r="B2942" i="27" s="1"/>
  <c r="C2942" i="27" s="1"/>
  <c r="C3112" i="27"/>
  <c r="C450" i="27"/>
  <c r="C449" i="27"/>
  <c r="B456" i="27" s="1"/>
  <c r="C456" i="27" s="1"/>
  <c r="C567" i="27"/>
  <c r="B574" i="27" s="1"/>
  <c r="C574" i="27" s="1"/>
  <c r="C568" i="27"/>
  <c r="E3170" i="27"/>
  <c r="D1750" i="27"/>
  <c r="M1757" i="27" s="1"/>
  <c r="N1757" i="27" s="1"/>
  <c r="O1757" i="27" s="1"/>
  <c r="P1757" i="27" s="1"/>
  <c r="Q1757" i="27" s="1"/>
  <c r="R1757" i="27" s="1"/>
  <c r="S1757" i="27" s="1"/>
  <c r="T1757" i="27" s="1"/>
  <c r="U1757" i="27" s="1"/>
  <c r="V1757" i="27" s="1"/>
  <c r="D2106" i="27"/>
  <c r="M2113" i="27" s="1"/>
  <c r="N2113" i="27" s="1"/>
  <c r="O2113" i="27" s="1"/>
  <c r="P2113" i="27" s="1"/>
  <c r="Q2113" i="27" s="1"/>
  <c r="R2113" i="27" s="1"/>
  <c r="S2113" i="27" s="1"/>
  <c r="T2113" i="27" s="1"/>
  <c r="U2113" i="27" s="1"/>
  <c r="V2113" i="27" s="1"/>
  <c r="E2109" i="27"/>
  <c r="E568" i="27"/>
  <c r="E3174" i="27"/>
  <c r="D1752" i="27"/>
  <c r="D2403" i="27"/>
  <c r="E510" i="27"/>
  <c r="E2108" i="27"/>
  <c r="E564" i="27"/>
  <c r="D1340" i="27"/>
  <c r="C1512" i="27"/>
  <c r="E93" i="27"/>
  <c r="E2400" i="27"/>
  <c r="D2523" i="27"/>
  <c r="C2937" i="27"/>
  <c r="C3116" i="27"/>
  <c r="C447" i="27"/>
  <c r="C564" i="27"/>
  <c r="E1217" i="27"/>
  <c r="W1224" i="27" s="1"/>
  <c r="X1224" i="27" s="1"/>
  <c r="Y1224" i="27" s="1"/>
  <c r="Z1224" i="27" s="1"/>
  <c r="AA1224" i="27" s="1"/>
  <c r="AB1224" i="27" s="1"/>
  <c r="AC1224" i="27" s="1"/>
  <c r="AD1224" i="27" s="1"/>
  <c r="AE1224" i="27" s="1"/>
  <c r="AF1224" i="27" s="1"/>
  <c r="D1453" i="27"/>
  <c r="C2400" i="27"/>
  <c r="C1215" i="27"/>
  <c r="D3646" i="27"/>
  <c r="C92" i="27"/>
  <c r="D2166" i="27"/>
  <c r="M2173" i="27" s="1"/>
  <c r="M2176" i="27" s="1"/>
  <c r="N314" i="26" s="1"/>
  <c r="C508" i="27"/>
  <c r="B515" i="27" s="1"/>
  <c r="C515" i="27" s="1"/>
  <c r="E747" i="27"/>
  <c r="C2994" i="27"/>
  <c r="B3001" i="27" s="1"/>
  <c r="C3001" i="27" s="1"/>
  <c r="D1219" i="27"/>
  <c r="C625" i="27"/>
  <c r="B632" i="27" s="1"/>
  <c r="C632" i="27" s="1"/>
  <c r="D632" i="27" s="1"/>
  <c r="E632" i="27" s="1"/>
  <c r="F632" i="27" s="1"/>
  <c r="G632" i="27" s="1"/>
  <c r="H632" i="27" s="1"/>
  <c r="I632" i="27" s="1"/>
  <c r="J632" i="27" s="1"/>
  <c r="K632" i="27" s="1"/>
  <c r="L632" i="27" s="1"/>
  <c r="C2877" i="27"/>
  <c r="C2403" i="27"/>
  <c r="D3643" i="27"/>
  <c r="C93" i="27"/>
  <c r="C507" i="27"/>
  <c r="B514" i="27" s="1"/>
  <c r="C514" i="27" s="1"/>
  <c r="D514" i="27" s="1"/>
  <c r="E514" i="27" s="1"/>
  <c r="F514" i="27" s="1"/>
  <c r="G514" i="27" s="1"/>
  <c r="H514" i="27" s="1"/>
  <c r="I514" i="27" s="1"/>
  <c r="J514" i="27" s="1"/>
  <c r="K514" i="27" s="1"/>
  <c r="L514" i="27" s="1"/>
  <c r="E748" i="27"/>
  <c r="C2993" i="27"/>
  <c r="B3000" i="27" s="1"/>
  <c r="C3000" i="27" s="1"/>
  <c r="D3000" i="27" s="1"/>
  <c r="E3000" i="27" s="1"/>
  <c r="F3000" i="27" s="1"/>
  <c r="G3000" i="27" s="1"/>
  <c r="H3000" i="27" s="1"/>
  <c r="I3000" i="27" s="1"/>
  <c r="J3000" i="27" s="1"/>
  <c r="K3000" i="27" s="1"/>
  <c r="L3000" i="27" s="1"/>
  <c r="D1217" i="27"/>
  <c r="M1224" i="27" s="1"/>
  <c r="N1224" i="27" s="1"/>
  <c r="O1224" i="27" s="1"/>
  <c r="P1224" i="27" s="1"/>
  <c r="Q1224" i="27" s="1"/>
  <c r="R1224" i="27" s="1"/>
  <c r="S1224" i="27" s="1"/>
  <c r="T1224" i="27" s="1"/>
  <c r="U1224" i="27" s="1"/>
  <c r="V1224" i="27" s="1"/>
  <c r="C1751" i="27"/>
  <c r="B1758" i="27" s="1"/>
  <c r="B1761" i="27" s="1"/>
  <c r="C307" i="26" s="1"/>
  <c r="C2878" i="27"/>
  <c r="D980" i="27"/>
  <c r="C2399" i="27"/>
  <c r="D567" i="27"/>
  <c r="M574" i="27" s="1"/>
  <c r="N574" i="27" s="1"/>
  <c r="C94" i="27"/>
  <c r="B101" i="27" s="1"/>
  <c r="C101" i="27" s="1"/>
  <c r="D101" i="27" s="1"/>
  <c r="E101" i="27" s="1"/>
  <c r="F101" i="27" s="1"/>
  <c r="G101" i="27" s="1"/>
  <c r="H101" i="27" s="1"/>
  <c r="I101" i="27" s="1"/>
  <c r="J101" i="27" s="1"/>
  <c r="K101" i="27" s="1"/>
  <c r="L101" i="27" s="1"/>
  <c r="E980" i="27"/>
  <c r="D2993" i="27"/>
  <c r="M3000" i="27" s="1"/>
  <c r="N3000" i="27" s="1"/>
  <c r="O3000" i="27" s="1"/>
  <c r="P3000" i="27" s="1"/>
  <c r="Q3000" i="27" s="1"/>
  <c r="R3000" i="27" s="1"/>
  <c r="S3000" i="27" s="1"/>
  <c r="T3000" i="27" s="1"/>
  <c r="U3000" i="27" s="1"/>
  <c r="V3000" i="27" s="1"/>
  <c r="D1215" i="27"/>
  <c r="E3350" i="27"/>
  <c r="W3357" i="27" s="1"/>
  <c r="X3357" i="27" s="1"/>
  <c r="C156" i="27"/>
  <c r="C1752" i="27"/>
  <c r="E1040" i="27"/>
  <c r="W1047" i="27" s="1"/>
  <c r="X1047" i="27" s="1"/>
  <c r="Y1047" i="27" s="1"/>
  <c r="Z1047" i="27" s="1"/>
  <c r="AA1047" i="27" s="1"/>
  <c r="AB1047" i="27" s="1"/>
  <c r="AC1047" i="27" s="1"/>
  <c r="AD1047" i="27" s="1"/>
  <c r="AE1047" i="27" s="1"/>
  <c r="AF1047" i="27" s="1"/>
  <c r="E1039" i="27"/>
  <c r="E1631" i="27"/>
  <c r="C3584" i="27"/>
  <c r="C3587" i="27"/>
  <c r="E3585" i="27"/>
  <c r="W3592" i="27" s="1"/>
  <c r="X3592" i="27" s="1"/>
  <c r="Y3592" i="27" s="1"/>
  <c r="Z3592" i="27" s="1"/>
  <c r="AA3592" i="27" s="1"/>
  <c r="AB3592" i="27" s="1"/>
  <c r="AC3592" i="27" s="1"/>
  <c r="AD3592" i="27" s="1"/>
  <c r="AE3592" i="27" s="1"/>
  <c r="AF3592" i="27" s="1"/>
  <c r="E2225" i="27"/>
  <c r="W2232" i="27" s="1"/>
  <c r="E624" i="27"/>
  <c r="C1807" i="27"/>
  <c r="E154" i="27"/>
  <c r="W161" i="27" s="1"/>
  <c r="W164" i="27" s="1"/>
  <c r="X280" i="26" s="1"/>
  <c r="D1101" i="27"/>
  <c r="C2285" i="27"/>
  <c r="C3351" i="27"/>
  <c r="C97" i="27"/>
  <c r="E626" i="27"/>
  <c r="W633" i="27" s="1"/>
  <c r="X633" i="27" s="1"/>
  <c r="C1811" i="27"/>
  <c r="E743" i="27"/>
  <c r="D2996" i="27"/>
  <c r="D3528" i="27"/>
  <c r="C2995" i="27"/>
  <c r="D1218" i="27"/>
  <c r="M1225" i="27" s="1"/>
  <c r="N1225" i="27" s="1"/>
  <c r="D2458" i="27"/>
  <c r="E3348" i="27"/>
  <c r="E3352" i="27"/>
  <c r="C155" i="27"/>
  <c r="C152" i="27"/>
  <c r="C1749" i="27"/>
  <c r="C1748" i="27"/>
  <c r="C2520" i="27"/>
  <c r="C2874" i="27"/>
  <c r="C2875" i="27"/>
  <c r="B2882" i="27" s="1"/>
  <c r="C2882" i="27" s="1"/>
  <c r="D2882" i="27" s="1"/>
  <c r="E2882" i="27" s="1"/>
  <c r="F2882" i="27" s="1"/>
  <c r="G2882" i="27" s="1"/>
  <c r="H2882" i="27" s="1"/>
  <c r="I2882" i="27" s="1"/>
  <c r="J2882" i="27" s="1"/>
  <c r="K2882" i="27" s="1"/>
  <c r="L2882" i="27" s="1"/>
  <c r="C3348" i="27"/>
  <c r="E805" i="27"/>
  <c r="W812" i="27" s="1"/>
  <c r="D1575" i="27"/>
  <c r="E1041" i="27"/>
  <c r="W1048" i="27" s="1"/>
  <c r="E1277" i="27"/>
  <c r="W1284" i="27" s="1"/>
  <c r="W1287" i="27" s="1"/>
  <c r="X299" i="26" s="1"/>
  <c r="C3583" i="27"/>
  <c r="C2404" i="27"/>
  <c r="C1220" i="27"/>
  <c r="C1219" i="27"/>
  <c r="D1691" i="27"/>
  <c r="M1698" i="27" s="1"/>
  <c r="N1698" i="27" s="1"/>
  <c r="O1698" i="27" s="1"/>
  <c r="P1698" i="27" s="1"/>
  <c r="Q1698" i="27" s="1"/>
  <c r="R1698" i="27" s="1"/>
  <c r="S1698" i="27" s="1"/>
  <c r="T1698" i="27" s="1"/>
  <c r="U1698" i="27" s="1"/>
  <c r="V1698" i="27" s="1"/>
  <c r="E2224" i="27"/>
  <c r="W2231" i="27" s="1"/>
  <c r="X2231" i="27" s="1"/>
  <c r="Y2231" i="27" s="1"/>
  <c r="Z2231" i="27" s="1"/>
  <c r="AA2231" i="27" s="1"/>
  <c r="AB2231" i="27" s="1"/>
  <c r="AC2231" i="27" s="1"/>
  <c r="AD2231" i="27" s="1"/>
  <c r="AE2231" i="27" s="1"/>
  <c r="AF2231" i="27" s="1"/>
  <c r="C210" i="27"/>
  <c r="D566" i="27"/>
  <c r="M573" i="27" s="1"/>
  <c r="N573" i="27" s="1"/>
  <c r="O573" i="27" s="1"/>
  <c r="P573" i="27" s="1"/>
  <c r="Q573" i="27" s="1"/>
  <c r="R573" i="27" s="1"/>
  <c r="S573" i="27" s="1"/>
  <c r="T573" i="27" s="1"/>
  <c r="U573" i="27" s="1"/>
  <c r="V573" i="27" s="1"/>
  <c r="E804" i="27"/>
  <c r="W811" i="27" s="1"/>
  <c r="X811" i="27" s="1"/>
  <c r="Y811" i="27" s="1"/>
  <c r="Z811" i="27" s="1"/>
  <c r="AA811" i="27" s="1"/>
  <c r="AB811" i="27" s="1"/>
  <c r="AC811" i="27" s="1"/>
  <c r="AD811" i="27" s="1"/>
  <c r="AE811" i="27" s="1"/>
  <c r="AF811" i="27" s="1"/>
  <c r="D2163" i="27"/>
  <c r="D2168" i="27"/>
  <c r="E979" i="27"/>
  <c r="E984" i="27"/>
  <c r="E2994" i="27"/>
  <c r="W3001" i="27" s="1"/>
  <c r="X3001" i="27" s="1"/>
  <c r="C509" i="27"/>
  <c r="C506" i="27"/>
  <c r="C3352" i="27"/>
  <c r="C3588" i="27"/>
  <c r="C1216" i="27"/>
  <c r="X271" i="26"/>
  <c r="E2520" i="27"/>
  <c r="D3645" i="27"/>
  <c r="M3652" i="27" s="1"/>
  <c r="M3655" i="27" s="1"/>
  <c r="N339" i="26" s="1"/>
  <c r="D564" i="27"/>
  <c r="E803" i="27"/>
  <c r="E1101" i="27"/>
  <c r="E981" i="27"/>
  <c r="W988" i="27" s="1"/>
  <c r="X988" i="27" s="1"/>
  <c r="Y988" i="27" s="1"/>
  <c r="Z988" i="27" s="1"/>
  <c r="AA988" i="27" s="1"/>
  <c r="AB988" i="27" s="1"/>
  <c r="AC988" i="27" s="1"/>
  <c r="AD988" i="27" s="1"/>
  <c r="AE988" i="27" s="1"/>
  <c r="AF988" i="27" s="1"/>
  <c r="C510" i="27"/>
  <c r="C1808" i="27"/>
  <c r="E745" i="27"/>
  <c r="W752" i="27" s="1"/>
  <c r="X752" i="27" s="1"/>
  <c r="Y752" i="27" s="1"/>
  <c r="Z752" i="27" s="1"/>
  <c r="AA752" i="27" s="1"/>
  <c r="AB752" i="27" s="1"/>
  <c r="AC752" i="27" s="1"/>
  <c r="AD752" i="27" s="1"/>
  <c r="AE752" i="27" s="1"/>
  <c r="AF752" i="27" s="1"/>
  <c r="D2992" i="27"/>
  <c r="D2641" i="27"/>
  <c r="C2992" i="27"/>
  <c r="E3351" i="27"/>
  <c r="C151" i="27"/>
  <c r="C627" i="27"/>
  <c r="C1753" i="27"/>
  <c r="C2876" i="27"/>
  <c r="B2883" i="27" s="1"/>
  <c r="C2883" i="27" s="1"/>
  <c r="D1694" i="27"/>
  <c r="E2991" i="27"/>
  <c r="D271" i="27"/>
  <c r="M278" i="27" s="1"/>
  <c r="N278" i="27" s="1"/>
  <c r="O278" i="27" s="1"/>
  <c r="P278" i="27" s="1"/>
  <c r="Q278" i="27" s="1"/>
  <c r="R278" i="27" s="1"/>
  <c r="S278" i="27" s="1"/>
  <c r="T278" i="27" s="1"/>
  <c r="U278" i="27" s="1"/>
  <c r="V278" i="27" s="1"/>
  <c r="C3349" i="27"/>
  <c r="B3356" i="27" s="1"/>
  <c r="C3356" i="27" s="1"/>
  <c r="D3356" i="27" s="1"/>
  <c r="E3356" i="27" s="1"/>
  <c r="F3356" i="27" s="1"/>
  <c r="G3356" i="27" s="1"/>
  <c r="H3356" i="27" s="1"/>
  <c r="I3356" i="27" s="1"/>
  <c r="J3356" i="27" s="1"/>
  <c r="K3356" i="27" s="1"/>
  <c r="L3356" i="27" s="1"/>
  <c r="E1633" i="27"/>
  <c r="W1640" i="27" s="1"/>
  <c r="X1640" i="27" s="1"/>
  <c r="D332" i="27"/>
  <c r="E3583" i="27"/>
  <c r="E3584" i="27"/>
  <c r="D1692" i="27"/>
  <c r="M1699" i="27" s="1"/>
  <c r="N1699" i="27" s="1"/>
  <c r="D1690" i="27"/>
  <c r="E2222" i="27"/>
  <c r="E2226" i="27"/>
  <c r="C211" i="27"/>
  <c r="E806" i="27"/>
  <c r="D1574" i="27"/>
  <c r="M1581" i="27" s="1"/>
  <c r="E2995" i="27"/>
  <c r="E2996" i="27"/>
  <c r="E623" i="27"/>
  <c r="E625" i="27"/>
  <c r="W632" i="27" s="1"/>
  <c r="X632" i="27" s="1"/>
  <c r="Y632" i="27" s="1"/>
  <c r="Z632" i="27" s="1"/>
  <c r="AA632" i="27" s="1"/>
  <c r="AB632" i="27" s="1"/>
  <c r="AC632" i="27" s="1"/>
  <c r="AD632" i="27" s="1"/>
  <c r="AE632" i="27" s="1"/>
  <c r="AF632" i="27" s="1"/>
  <c r="E156" i="27"/>
  <c r="D3054" i="27"/>
  <c r="D3524" i="27"/>
  <c r="D1099" i="27"/>
  <c r="M1106" i="27" s="1"/>
  <c r="N1106" i="27" s="1"/>
  <c r="O1106" i="27" s="1"/>
  <c r="P1106" i="27" s="1"/>
  <c r="Q1106" i="27" s="1"/>
  <c r="R1106" i="27" s="1"/>
  <c r="S1106" i="27" s="1"/>
  <c r="T1106" i="27" s="1"/>
  <c r="U1106" i="27" s="1"/>
  <c r="V1106" i="27" s="1"/>
  <c r="D2461" i="27"/>
  <c r="M2468" i="27" s="1"/>
  <c r="M2471" i="27" s="1"/>
  <c r="N319" i="26" s="1"/>
  <c r="C2281" i="27"/>
  <c r="C2284" i="27"/>
  <c r="B2291" i="27" s="1"/>
  <c r="D274" i="27"/>
  <c r="D273" i="27"/>
  <c r="C1159" i="27"/>
  <c r="B1166" i="27" s="1"/>
  <c r="C1166" i="27" s="1"/>
  <c r="C2523" i="27"/>
  <c r="C2519" i="27"/>
  <c r="E1635" i="27"/>
  <c r="E1632" i="27"/>
  <c r="W1639" i="27" s="1"/>
  <c r="X1639" i="27" s="1"/>
  <c r="Y1639" i="27" s="1"/>
  <c r="Z1639" i="27" s="1"/>
  <c r="AA1639" i="27" s="1"/>
  <c r="AB1639" i="27" s="1"/>
  <c r="AC1639" i="27" s="1"/>
  <c r="AD1639" i="27" s="1"/>
  <c r="AE1639" i="27" s="1"/>
  <c r="AF1639" i="27" s="1"/>
  <c r="E3586" i="27"/>
  <c r="W3593" i="27" s="1"/>
  <c r="X3593" i="27" s="1"/>
  <c r="D1689" i="27"/>
  <c r="E2227" i="27"/>
  <c r="C215" i="27"/>
  <c r="C213" i="27"/>
  <c r="B220" i="27" s="1"/>
  <c r="B223" i="27" s="1"/>
  <c r="C281" i="26" s="1"/>
  <c r="D1573" i="27"/>
  <c r="M1580" i="27" s="1"/>
  <c r="N1580" i="27" s="1"/>
  <c r="O1580" i="27" s="1"/>
  <c r="P1580" i="27" s="1"/>
  <c r="Q1580" i="27" s="1"/>
  <c r="R1580" i="27" s="1"/>
  <c r="S1580" i="27" s="1"/>
  <c r="T1580" i="27" s="1"/>
  <c r="U1580" i="27" s="1"/>
  <c r="V1580" i="27" s="1"/>
  <c r="E2993" i="27"/>
  <c r="W3000" i="27" s="1"/>
  <c r="X3000" i="27" s="1"/>
  <c r="Y3000" i="27" s="1"/>
  <c r="Z3000" i="27" s="1"/>
  <c r="AA3000" i="27" s="1"/>
  <c r="AB3000" i="27" s="1"/>
  <c r="AC3000" i="27" s="1"/>
  <c r="AD3000" i="27" s="1"/>
  <c r="AE3000" i="27" s="1"/>
  <c r="AF3000" i="27" s="1"/>
  <c r="E628" i="27"/>
  <c r="E152" i="27"/>
  <c r="D3053" i="27"/>
  <c r="M3060" i="27" s="1"/>
  <c r="D3527" i="27"/>
  <c r="M3534" i="27" s="1"/>
  <c r="D1102" i="27"/>
  <c r="D2463" i="27"/>
  <c r="D2462" i="27"/>
  <c r="C2286" i="27"/>
  <c r="C2283" i="27"/>
  <c r="B2290" i="27" s="1"/>
  <c r="C2290" i="27" s="1"/>
  <c r="D2290" i="27" s="1"/>
  <c r="E2290" i="27" s="1"/>
  <c r="F2290" i="27" s="1"/>
  <c r="G2290" i="27" s="1"/>
  <c r="H2290" i="27" s="1"/>
  <c r="I2290" i="27" s="1"/>
  <c r="J2290" i="27" s="1"/>
  <c r="K2290" i="27" s="1"/>
  <c r="L2290" i="27" s="1"/>
  <c r="D269" i="27"/>
  <c r="C1160" i="27"/>
  <c r="C1161" i="27"/>
  <c r="C2524" i="27"/>
  <c r="C2522" i="27"/>
  <c r="B2529" i="27" s="1"/>
  <c r="C2529" i="27" s="1"/>
  <c r="E1634" i="27"/>
  <c r="C214" i="27"/>
  <c r="D1572" i="27"/>
  <c r="E155" i="27"/>
  <c r="D3052" i="27"/>
  <c r="M3059" i="27" s="1"/>
  <c r="N3059" i="27" s="1"/>
  <c r="O3059" i="27" s="1"/>
  <c r="P3059" i="27" s="1"/>
  <c r="Q3059" i="27" s="1"/>
  <c r="R3059" i="27" s="1"/>
  <c r="S3059" i="27" s="1"/>
  <c r="T3059" i="27" s="1"/>
  <c r="U3059" i="27" s="1"/>
  <c r="V3059" i="27" s="1"/>
  <c r="D3526" i="27"/>
  <c r="M3533" i="27" s="1"/>
  <c r="N3533" i="27" s="1"/>
  <c r="O3533" i="27" s="1"/>
  <c r="P3533" i="27" s="1"/>
  <c r="Q3533" i="27" s="1"/>
  <c r="R3533" i="27" s="1"/>
  <c r="S3533" i="27" s="1"/>
  <c r="T3533" i="27" s="1"/>
  <c r="U3533" i="27" s="1"/>
  <c r="V3533" i="27" s="1"/>
  <c r="D1100" i="27"/>
  <c r="M1107" i="27" s="1"/>
  <c r="D2459" i="27"/>
  <c r="D272" i="27"/>
  <c r="M279" i="27" s="1"/>
  <c r="M282" i="27" s="1"/>
  <c r="N282" i="26" s="1"/>
  <c r="C1157" i="27"/>
  <c r="E2522" i="27"/>
  <c r="W2529" i="27" s="1"/>
  <c r="D2877" i="27"/>
  <c r="E1576" i="27"/>
  <c r="E2285" i="27"/>
  <c r="E2284" i="27"/>
  <c r="W2291" i="27" s="1"/>
  <c r="C3525" i="27"/>
  <c r="C3529" i="27"/>
  <c r="C2758" i="27"/>
  <c r="B2765" i="27" s="1"/>
  <c r="C2765" i="27" s="1"/>
  <c r="C1042" i="27"/>
  <c r="C1040" i="27"/>
  <c r="B1047" i="27" s="1"/>
  <c r="C1047" i="27" s="1"/>
  <c r="D1047" i="27" s="1"/>
  <c r="E1047" i="27" s="1"/>
  <c r="F1047" i="27" s="1"/>
  <c r="G1047" i="27" s="1"/>
  <c r="H1047" i="27" s="1"/>
  <c r="I1047" i="27" s="1"/>
  <c r="J1047" i="27" s="1"/>
  <c r="K1047" i="27" s="1"/>
  <c r="L1047" i="27" s="1"/>
  <c r="C1573" i="27"/>
  <c r="B1580" i="27" s="1"/>
  <c r="C1580" i="27" s="1"/>
  <c r="D1580" i="27" s="1"/>
  <c r="E1580" i="27" s="1"/>
  <c r="F1580" i="27" s="1"/>
  <c r="G1580" i="27" s="1"/>
  <c r="H1580" i="27" s="1"/>
  <c r="I1580" i="27" s="1"/>
  <c r="J1580" i="27" s="1"/>
  <c r="K1580" i="27" s="1"/>
  <c r="L1580" i="27" s="1"/>
  <c r="D201" i="26"/>
  <c r="Y201" i="26"/>
  <c r="D2759" i="27"/>
  <c r="E2756" i="27"/>
  <c r="C2819" i="27"/>
  <c r="E2286" i="27"/>
  <c r="C3527" i="27"/>
  <c r="B3534" i="27" s="1"/>
  <c r="C3534" i="27" s="1"/>
  <c r="D2343" i="27"/>
  <c r="M2350" i="27" s="1"/>
  <c r="N2350" i="27" s="1"/>
  <c r="C1038" i="27"/>
  <c r="C1571" i="27"/>
  <c r="C1574" i="27"/>
  <c r="B1581" i="27" s="1"/>
  <c r="C1581" i="27" s="1"/>
  <c r="O201" i="26"/>
  <c r="D2755" i="27"/>
  <c r="E1931" i="27"/>
  <c r="C2816" i="27"/>
  <c r="B2823" i="27" s="1"/>
  <c r="C2823" i="27" s="1"/>
  <c r="D2823" i="27" s="1"/>
  <c r="E2823" i="27" s="1"/>
  <c r="F2823" i="27" s="1"/>
  <c r="G2823" i="27" s="1"/>
  <c r="H2823" i="27" s="1"/>
  <c r="I2823" i="27" s="1"/>
  <c r="J2823" i="27" s="1"/>
  <c r="K2823" i="27" s="1"/>
  <c r="L2823" i="27" s="1"/>
  <c r="D2284" i="27"/>
  <c r="M2291" i="27" s="1"/>
  <c r="N2291" i="27" s="1"/>
  <c r="C3524" i="27"/>
  <c r="C2106" i="27"/>
  <c r="B2113" i="27" s="1"/>
  <c r="C2113" i="27" s="1"/>
  <c r="D2113" i="27" s="1"/>
  <c r="E2113" i="27" s="1"/>
  <c r="F2113" i="27" s="1"/>
  <c r="G2113" i="27" s="1"/>
  <c r="H2113" i="27" s="1"/>
  <c r="I2113" i="27" s="1"/>
  <c r="J2113" i="27" s="1"/>
  <c r="K2113" i="27" s="1"/>
  <c r="L2113" i="27" s="1"/>
  <c r="C2757" i="27"/>
  <c r="B2764" i="27" s="1"/>
  <c r="C2764" i="27" s="1"/>
  <c r="D2764" i="27" s="1"/>
  <c r="E2764" i="27" s="1"/>
  <c r="F2764" i="27" s="1"/>
  <c r="G2764" i="27" s="1"/>
  <c r="H2764" i="27" s="1"/>
  <c r="I2764" i="27" s="1"/>
  <c r="J2764" i="27" s="1"/>
  <c r="K2764" i="27" s="1"/>
  <c r="L2764" i="27" s="1"/>
  <c r="C1043" i="27"/>
  <c r="E1929" i="27"/>
  <c r="W1936" i="27" s="1"/>
  <c r="X1936" i="27" s="1"/>
  <c r="Y1936" i="27" s="1"/>
  <c r="Z1936" i="27" s="1"/>
  <c r="AA1936" i="27" s="1"/>
  <c r="AB1936" i="27" s="1"/>
  <c r="AC1936" i="27" s="1"/>
  <c r="AD1936" i="27" s="1"/>
  <c r="AE1936" i="27" s="1"/>
  <c r="AF1936" i="27" s="1"/>
  <c r="E270" i="27"/>
  <c r="E271" i="27"/>
  <c r="W278" i="27" s="1"/>
  <c r="X278" i="27" s="1"/>
  <c r="Y278" i="27" s="1"/>
  <c r="Z278" i="27" s="1"/>
  <c r="AA278" i="27" s="1"/>
  <c r="AB278" i="27" s="1"/>
  <c r="AC278" i="27" s="1"/>
  <c r="AD278" i="27" s="1"/>
  <c r="AE278" i="27" s="1"/>
  <c r="AF278" i="27" s="1"/>
  <c r="E2521" i="27"/>
  <c r="W2528" i="27" s="1"/>
  <c r="X2528" i="27" s="1"/>
  <c r="Y2528" i="27" s="1"/>
  <c r="Z2528" i="27" s="1"/>
  <c r="AA2528" i="27" s="1"/>
  <c r="AB2528" i="27" s="1"/>
  <c r="AC2528" i="27" s="1"/>
  <c r="AD2528" i="27" s="1"/>
  <c r="AE2528" i="27" s="1"/>
  <c r="AF2528" i="27" s="1"/>
  <c r="E2519" i="27"/>
  <c r="D2873" i="27"/>
  <c r="D2874" i="27"/>
  <c r="E1571" i="27"/>
  <c r="E1573" i="27"/>
  <c r="W1580" i="27" s="1"/>
  <c r="X1580" i="27" s="1"/>
  <c r="Y1580" i="27" s="1"/>
  <c r="Z1580" i="27" s="1"/>
  <c r="AA1580" i="27" s="1"/>
  <c r="AB1580" i="27" s="1"/>
  <c r="AC1580" i="27" s="1"/>
  <c r="AD1580" i="27" s="1"/>
  <c r="AE1580" i="27" s="1"/>
  <c r="AF1580" i="27" s="1"/>
  <c r="E2758" i="27"/>
  <c r="W2765" i="27" s="1"/>
  <c r="C2814" i="27"/>
  <c r="E3647" i="27"/>
  <c r="D3055" i="27"/>
  <c r="D3529" i="27"/>
  <c r="D2638" i="27"/>
  <c r="D1097" i="27"/>
  <c r="D2342" i="27"/>
  <c r="M2349" i="27" s="1"/>
  <c r="N2349" i="27" s="1"/>
  <c r="O2349" i="27" s="1"/>
  <c r="P2349" i="27" s="1"/>
  <c r="Q2349" i="27" s="1"/>
  <c r="R2349" i="27" s="1"/>
  <c r="S2349" i="27" s="1"/>
  <c r="T2349" i="27" s="1"/>
  <c r="U2349" i="27" s="1"/>
  <c r="V2349" i="27" s="1"/>
  <c r="C2109" i="27"/>
  <c r="C2760" i="27"/>
  <c r="C1693" i="27"/>
  <c r="E1927" i="27"/>
  <c r="E1928" i="27"/>
  <c r="E274" i="27"/>
  <c r="E2524" i="27"/>
  <c r="D2878" i="27"/>
  <c r="E1572" i="27"/>
  <c r="E2755" i="27"/>
  <c r="E2757" i="27"/>
  <c r="W2764" i="27" s="1"/>
  <c r="X2764" i="27" s="1"/>
  <c r="Y2764" i="27" s="1"/>
  <c r="Z2764" i="27" s="1"/>
  <c r="AA2764" i="27" s="1"/>
  <c r="AB2764" i="27" s="1"/>
  <c r="AC2764" i="27" s="1"/>
  <c r="AD2764" i="27" s="1"/>
  <c r="AE2764" i="27" s="1"/>
  <c r="AF2764" i="27" s="1"/>
  <c r="C2818" i="27"/>
  <c r="E3643" i="27"/>
  <c r="E3642" i="27"/>
  <c r="D2637" i="27"/>
  <c r="D2640" i="27"/>
  <c r="M2647" i="27" s="1"/>
  <c r="N2647" i="27" s="1"/>
  <c r="D2340" i="27"/>
  <c r="D2341" i="27"/>
  <c r="C2107" i="27"/>
  <c r="B2114" i="27" s="1"/>
  <c r="C2105" i="27"/>
  <c r="C2759" i="27"/>
  <c r="C1694" i="27"/>
  <c r="E1932" i="27"/>
  <c r="E2759" i="27"/>
  <c r="C2815" i="27"/>
  <c r="E3645" i="27"/>
  <c r="W3652" i="27" s="1"/>
  <c r="W3655" i="27" s="1"/>
  <c r="X339" i="26" s="1"/>
  <c r="D2642" i="27"/>
  <c r="D2344" i="27"/>
  <c r="C2108" i="27"/>
  <c r="C2756" i="27"/>
  <c r="C1691" i="27"/>
  <c r="B1698" i="27" s="1"/>
  <c r="C1698" i="27" s="1"/>
  <c r="D1698" i="27" s="1"/>
  <c r="E1698" i="27" s="1"/>
  <c r="F1698" i="27" s="1"/>
  <c r="G1698" i="27" s="1"/>
  <c r="H1698" i="27" s="1"/>
  <c r="I1698" i="27" s="1"/>
  <c r="J1698" i="27" s="1"/>
  <c r="K1698" i="27" s="1"/>
  <c r="L1698" i="27" s="1"/>
  <c r="D1454" i="27"/>
  <c r="D330" i="27"/>
  <c r="M337" i="27" s="1"/>
  <c r="N337" i="27" s="1"/>
  <c r="O337" i="27" s="1"/>
  <c r="P337" i="27" s="1"/>
  <c r="Q337" i="27" s="1"/>
  <c r="R337" i="27" s="1"/>
  <c r="S337" i="27" s="1"/>
  <c r="T337" i="27" s="1"/>
  <c r="U337" i="27" s="1"/>
  <c r="V337" i="27" s="1"/>
  <c r="D1748" i="27"/>
  <c r="D1751" i="27"/>
  <c r="M1758" i="27" s="1"/>
  <c r="D2399" i="27"/>
  <c r="D2400" i="27"/>
  <c r="D3642" i="27"/>
  <c r="D3647" i="27"/>
  <c r="D568" i="27"/>
  <c r="D2107" i="27"/>
  <c r="M2114" i="27" s="1"/>
  <c r="E2107" i="27"/>
  <c r="W2114" i="27" s="1"/>
  <c r="X2114" i="27" s="1"/>
  <c r="E1097" i="27"/>
  <c r="E569" i="27"/>
  <c r="D2994" i="27"/>
  <c r="M3001" i="27" s="1"/>
  <c r="D2286" i="27"/>
  <c r="E2402" i="27"/>
  <c r="W2409" i="27" s="1"/>
  <c r="X2409" i="27" s="1"/>
  <c r="E2877" i="27"/>
  <c r="C3111" i="27"/>
  <c r="C3113" i="27"/>
  <c r="B3120" i="27" s="1"/>
  <c r="C3120" i="27" s="1"/>
  <c r="D3120" i="27" s="1"/>
  <c r="E3120" i="27" s="1"/>
  <c r="F3120" i="27" s="1"/>
  <c r="G3120" i="27" s="1"/>
  <c r="H3120" i="27" s="1"/>
  <c r="I3120" i="27" s="1"/>
  <c r="J3120" i="27" s="1"/>
  <c r="K3120" i="27" s="1"/>
  <c r="L3120" i="27" s="1"/>
  <c r="C624" i="27"/>
  <c r="C623" i="27"/>
  <c r="E1513" i="27"/>
  <c r="E2875" i="27"/>
  <c r="W2882" i="27" s="1"/>
  <c r="X2882" i="27" s="1"/>
  <c r="Y2882" i="27" s="1"/>
  <c r="Z2882" i="27" s="1"/>
  <c r="AA2882" i="27" s="1"/>
  <c r="AB2882" i="27" s="1"/>
  <c r="AC2882" i="27" s="1"/>
  <c r="AD2882" i="27" s="1"/>
  <c r="AE2882" i="27" s="1"/>
  <c r="AF2882" i="27" s="1"/>
  <c r="D981" i="27"/>
  <c r="M988" i="27" s="1"/>
  <c r="N988" i="27" s="1"/>
  <c r="O988" i="27" s="1"/>
  <c r="P988" i="27" s="1"/>
  <c r="Q988" i="27" s="1"/>
  <c r="R988" i="27" s="1"/>
  <c r="S988" i="27" s="1"/>
  <c r="T988" i="27" s="1"/>
  <c r="U988" i="27" s="1"/>
  <c r="V988" i="27" s="1"/>
  <c r="E1278" i="27"/>
  <c r="D329" i="27"/>
  <c r="E3171" i="27"/>
  <c r="D569" i="27"/>
  <c r="D2105" i="27"/>
  <c r="E2104" i="27"/>
  <c r="E567" i="27"/>
  <c r="W574" i="27" s="1"/>
  <c r="W577" i="27" s="1"/>
  <c r="X287" i="26" s="1"/>
  <c r="D2995" i="27"/>
  <c r="D2281" i="27"/>
  <c r="E2403" i="27"/>
  <c r="D1457" i="27"/>
  <c r="E1100" i="27"/>
  <c r="W1107" i="27" s="1"/>
  <c r="X1107" i="27" s="1"/>
  <c r="E1517" i="27"/>
  <c r="E2878" i="27"/>
  <c r="E2876" i="27"/>
  <c r="W2883" i="27" s="1"/>
  <c r="X2883" i="27" s="1"/>
  <c r="E1279" i="27"/>
  <c r="D1456" i="27"/>
  <c r="M1463" i="27" s="1"/>
  <c r="N1463" i="27" s="1"/>
  <c r="E1512" i="27"/>
  <c r="E1515" i="27"/>
  <c r="W1522" i="27" s="1"/>
  <c r="X1522" i="27" s="1"/>
  <c r="E2874" i="27"/>
  <c r="D979" i="27"/>
  <c r="D982" i="27"/>
  <c r="M989" i="27" s="1"/>
  <c r="E1274" i="27"/>
  <c r="D1455" i="27"/>
  <c r="M1462" i="27" s="1"/>
  <c r="N1462" i="27" s="1"/>
  <c r="O1462" i="27" s="1"/>
  <c r="P1462" i="27" s="1"/>
  <c r="Q1462" i="27" s="1"/>
  <c r="R1462" i="27" s="1"/>
  <c r="S1462" i="27" s="1"/>
  <c r="T1462" i="27" s="1"/>
  <c r="U1462" i="27" s="1"/>
  <c r="V1462" i="27" s="1"/>
  <c r="E1102" i="27"/>
  <c r="E1099" i="27"/>
  <c r="W1106" i="27" s="1"/>
  <c r="X1106" i="27" s="1"/>
  <c r="Y1106" i="27" s="1"/>
  <c r="Z1106" i="27" s="1"/>
  <c r="AA1106" i="27" s="1"/>
  <c r="AB1106" i="27" s="1"/>
  <c r="AC1106" i="27" s="1"/>
  <c r="AD1106" i="27" s="1"/>
  <c r="AE1106" i="27" s="1"/>
  <c r="AF1106" i="27" s="1"/>
  <c r="D984" i="27"/>
  <c r="E1275" i="27"/>
  <c r="E1516" i="27"/>
  <c r="D3050" i="27"/>
  <c r="C1690" i="27"/>
  <c r="D1160" i="27"/>
  <c r="D1157" i="27"/>
  <c r="D1159" i="27"/>
  <c r="M1166" i="27" s="1"/>
  <c r="D1158" i="27"/>
  <c r="M1165" i="27" s="1"/>
  <c r="N1165" i="27" s="1"/>
  <c r="O1165" i="27" s="1"/>
  <c r="P1165" i="27" s="1"/>
  <c r="Q1165" i="27" s="1"/>
  <c r="R1165" i="27" s="1"/>
  <c r="S1165" i="27" s="1"/>
  <c r="T1165" i="27" s="1"/>
  <c r="U1165" i="27" s="1"/>
  <c r="V1165" i="27" s="1"/>
  <c r="D1156" i="27"/>
  <c r="D1161" i="27"/>
  <c r="X3060" i="27"/>
  <c r="D2700" i="27"/>
  <c r="D2697" i="27"/>
  <c r="D2698" i="27"/>
  <c r="M2705" i="27" s="1"/>
  <c r="N2705" i="27" s="1"/>
  <c r="O2705" i="27" s="1"/>
  <c r="P2705" i="27" s="1"/>
  <c r="Q2705" i="27" s="1"/>
  <c r="R2705" i="27" s="1"/>
  <c r="S2705" i="27" s="1"/>
  <c r="T2705" i="27" s="1"/>
  <c r="U2705" i="27" s="1"/>
  <c r="V2705" i="27" s="1"/>
  <c r="D2699" i="27"/>
  <c r="M2706" i="27" s="1"/>
  <c r="D2701" i="27"/>
  <c r="D2696" i="27"/>
  <c r="X397" i="27"/>
  <c r="M636" i="27"/>
  <c r="N288" i="26" s="1"/>
  <c r="N633" i="27"/>
  <c r="X338" i="27"/>
  <c r="C1640" i="27"/>
  <c r="X2468" i="27"/>
  <c r="W2827" i="27"/>
  <c r="X325" i="26" s="1"/>
  <c r="X2824" i="27"/>
  <c r="D1811" i="27"/>
  <c r="D1812" i="27"/>
  <c r="D1809" i="27"/>
  <c r="M1816" i="27" s="1"/>
  <c r="N1816" i="27" s="1"/>
  <c r="O1816" i="27" s="1"/>
  <c r="P1816" i="27" s="1"/>
  <c r="Q1816" i="27" s="1"/>
  <c r="R1816" i="27" s="1"/>
  <c r="S1816" i="27" s="1"/>
  <c r="T1816" i="27" s="1"/>
  <c r="U1816" i="27" s="1"/>
  <c r="V1816" i="27" s="1"/>
  <c r="D1808" i="27"/>
  <c r="D1810" i="27"/>
  <c r="M1817" i="27" s="1"/>
  <c r="D1807" i="27"/>
  <c r="C930" i="27"/>
  <c r="D2935" i="27"/>
  <c r="M2942" i="27" s="1"/>
  <c r="D2934" i="27"/>
  <c r="M2941" i="27" s="1"/>
  <c r="N2941" i="27" s="1"/>
  <c r="O2941" i="27" s="1"/>
  <c r="P2941" i="27" s="1"/>
  <c r="Q2941" i="27" s="1"/>
  <c r="R2941" i="27" s="1"/>
  <c r="S2941" i="27" s="1"/>
  <c r="T2941" i="27" s="1"/>
  <c r="U2941" i="27" s="1"/>
  <c r="V2941" i="27" s="1"/>
  <c r="D2932" i="27"/>
  <c r="D2937" i="27"/>
  <c r="D2936" i="27"/>
  <c r="D2933" i="27"/>
  <c r="N930" i="27"/>
  <c r="X1876" i="27"/>
  <c r="N2765" i="27"/>
  <c r="W2591" i="27"/>
  <c r="X321" i="26" s="1"/>
  <c r="X2588" i="27"/>
  <c r="D508" i="27"/>
  <c r="M515" i="27" s="1"/>
  <c r="D505" i="27"/>
  <c r="D509" i="27"/>
  <c r="D510" i="27"/>
  <c r="D507" i="27"/>
  <c r="M514" i="27" s="1"/>
  <c r="N514" i="27" s="1"/>
  <c r="O514" i="27" s="1"/>
  <c r="P514" i="27" s="1"/>
  <c r="Q514" i="27" s="1"/>
  <c r="R514" i="27" s="1"/>
  <c r="S514" i="27" s="1"/>
  <c r="T514" i="27" s="1"/>
  <c r="U514" i="27" s="1"/>
  <c r="V514" i="27" s="1"/>
  <c r="D506" i="27"/>
  <c r="D1990" i="27"/>
  <c r="D1989" i="27"/>
  <c r="M1996" i="27" s="1"/>
  <c r="D1988" i="27"/>
  <c r="M1995" i="27" s="1"/>
  <c r="N1995" i="27" s="1"/>
  <c r="O1995" i="27" s="1"/>
  <c r="P1995" i="27" s="1"/>
  <c r="Q1995" i="27" s="1"/>
  <c r="R1995" i="27" s="1"/>
  <c r="S1995" i="27" s="1"/>
  <c r="T1995" i="27" s="1"/>
  <c r="U1995" i="27" s="1"/>
  <c r="V1995" i="27" s="1"/>
  <c r="D1987" i="27"/>
  <c r="D1986" i="27"/>
  <c r="D1991" i="27"/>
  <c r="W3478" i="27"/>
  <c r="X336" i="26" s="1"/>
  <c r="X3475" i="27"/>
  <c r="M2886" i="27"/>
  <c r="N326" i="26" s="1"/>
  <c r="D1867" i="27"/>
  <c r="D1868" i="27"/>
  <c r="M1875" i="27" s="1"/>
  <c r="N1875" i="27" s="1"/>
  <c r="O1875" i="27" s="1"/>
  <c r="P1875" i="27" s="1"/>
  <c r="Q1875" i="27" s="1"/>
  <c r="R1875" i="27" s="1"/>
  <c r="S1875" i="27" s="1"/>
  <c r="T1875" i="27" s="1"/>
  <c r="U1875" i="27" s="1"/>
  <c r="V1875" i="27" s="1"/>
  <c r="D1869" i="27"/>
  <c r="M1876" i="27" s="1"/>
  <c r="D1871" i="27"/>
  <c r="D1870" i="27"/>
  <c r="D1866" i="27"/>
  <c r="D2816" i="27"/>
  <c r="M2823" i="27" s="1"/>
  <c r="N2823" i="27" s="1"/>
  <c r="O2823" i="27" s="1"/>
  <c r="P2823" i="27" s="1"/>
  <c r="Q2823" i="27" s="1"/>
  <c r="R2823" i="27" s="1"/>
  <c r="S2823" i="27" s="1"/>
  <c r="T2823" i="27" s="1"/>
  <c r="U2823" i="27" s="1"/>
  <c r="V2823" i="27" s="1"/>
  <c r="D2817" i="27"/>
  <c r="M2824" i="27" s="1"/>
  <c r="D2819" i="27"/>
  <c r="D2815" i="27"/>
  <c r="D2814" i="27"/>
  <c r="D2818" i="27"/>
  <c r="X989" i="27"/>
  <c r="D448" i="27"/>
  <c r="M455" i="27" s="1"/>
  <c r="N455" i="27" s="1"/>
  <c r="O455" i="27" s="1"/>
  <c r="P455" i="27" s="1"/>
  <c r="Q455" i="27" s="1"/>
  <c r="R455" i="27" s="1"/>
  <c r="S455" i="27" s="1"/>
  <c r="T455" i="27" s="1"/>
  <c r="U455" i="27" s="1"/>
  <c r="V455" i="27" s="1"/>
  <c r="D449" i="27"/>
  <c r="M456" i="27" s="1"/>
  <c r="D450" i="27"/>
  <c r="D446" i="27"/>
  <c r="D451" i="27"/>
  <c r="D447" i="27"/>
  <c r="C1817" i="27"/>
  <c r="X753" i="27"/>
  <c r="D685" i="27"/>
  <c r="M692" i="27" s="1"/>
  <c r="D684" i="27"/>
  <c r="M691" i="27" s="1"/>
  <c r="N691" i="27" s="1"/>
  <c r="O691" i="27" s="1"/>
  <c r="P691" i="27" s="1"/>
  <c r="Q691" i="27" s="1"/>
  <c r="R691" i="27" s="1"/>
  <c r="S691" i="27" s="1"/>
  <c r="T691" i="27" s="1"/>
  <c r="U691" i="27" s="1"/>
  <c r="V691" i="27" s="1"/>
  <c r="D687" i="27"/>
  <c r="D682" i="27"/>
  <c r="D683" i="27"/>
  <c r="D686" i="27"/>
  <c r="D2581" i="27"/>
  <c r="M2588" i="27" s="1"/>
  <c r="D2580" i="27"/>
  <c r="M2587" i="27" s="1"/>
  <c r="N2587" i="27" s="1"/>
  <c r="O2587" i="27" s="1"/>
  <c r="P2587" i="27" s="1"/>
  <c r="Q2587" i="27" s="1"/>
  <c r="R2587" i="27" s="1"/>
  <c r="S2587" i="27" s="1"/>
  <c r="T2587" i="27" s="1"/>
  <c r="U2587" i="27" s="1"/>
  <c r="V2587" i="27" s="1"/>
  <c r="D2579" i="27"/>
  <c r="D2578" i="27"/>
  <c r="D2582" i="27"/>
  <c r="D2583" i="27"/>
  <c r="D212" i="27"/>
  <c r="M219" i="27" s="1"/>
  <c r="N219" i="27" s="1"/>
  <c r="O219" i="27" s="1"/>
  <c r="P219" i="27" s="1"/>
  <c r="Q219" i="27" s="1"/>
  <c r="R219" i="27" s="1"/>
  <c r="S219" i="27" s="1"/>
  <c r="T219" i="27" s="1"/>
  <c r="U219" i="27" s="1"/>
  <c r="V219" i="27" s="1"/>
  <c r="D215" i="27"/>
  <c r="D211" i="27"/>
  <c r="D210" i="27"/>
  <c r="D213" i="27"/>
  <c r="M220" i="27" s="1"/>
  <c r="D214" i="27"/>
  <c r="N271" i="26"/>
  <c r="O267" i="26"/>
  <c r="D3588" i="27"/>
  <c r="D3585" i="27"/>
  <c r="M3592" i="27" s="1"/>
  <c r="N3592" i="27" s="1"/>
  <c r="O3592" i="27" s="1"/>
  <c r="P3592" i="27" s="1"/>
  <c r="Q3592" i="27" s="1"/>
  <c r="R3592" i="27" s="1"/>
  <c r="S3592" i="27" s="1"/>
  <c r="T3592" i="27" s="1"/>
  <c r="U3592" i="27" s="1"/>
  <c r="V3592" i="27" s="1"/>
  <c r="D3586" i="27"/>
  <c r="M3593" i="27" s="1"/>
  <c r="D3587" i="27"/>
  <c r="D3584" i="27"/>
  <c r="D3583" i="27"/>
  <c r="B1348" i="27"/>
  <c r="C300" i="26" s="1"/>
  <c r="C2468" i="27"/>
  <c r="B2471" i="27"/>
  <c r="C319" i="26" s="1"/>
  <c r="C812" i="27"/>
  <c r="B815" i="27"/>
  <c r="C291" i="26" s="1"/>
  <c r="D1396" i="27"/>
  <c r="M1403" i="27" s="1"/>
  <c r="N1403" i="27" s="1"/>
  <c r="O1403" i="27" s="1"/>
  <c r="P1403" i="27" s="1"/>
  <c r="Q1403" i="27" s="1"/>
  <c r="R1403" i="27" s="1"/>
  <c r="S1403" i="27" s="1"/>
  <c r="T1403" i="27" s="1"/>
  <c r="U1403" i="27" s="1"/>
  <c r="V1403" i="27" s="1"/>
  <c r="D1397" i="27"/>
  <c r="M1404" i="27" s="1"/>
  <c r="D1395" i="27"/>
  <c r="D1399" i="27"/>
  <c r="D1398" i="27"/>
  <c r="D1394" i="27"/>
  <c r="X1166" i="27"/>
  <c r="W1169" i="27"/>
  <c r="X297" i="26" s="1"/>
  <c r="Y271" i="26"/>
  <c r="Z267" i="26"/>
  <c r="C3416" i="27"/>
  <c r="D271" i="26"/>
  <c r="E267" i="26"/>
  <c r="X1463" i="27"/>
  <c r="X279" i="27"/>
  <c r="D3292" i="27"/>
  <c r="D3293" i="27"/>
  <c r="D3290" i="27"/>
  <c r="M3297" i="27" s="1"/>
  <c r="N3297" i="27" s="1"/>
  <c r="O3297" i="27" s="1"/>
  <c r="P3297" i="27" s="1"/>
  <c r="Q3297" i="27" s="1"/>
  <c r="R3297" i="27" s="1"/>
  <c r="S3297" i="27" s="1"/>
  <c r="T3297" i="27" s="1"/>
  <c r="U3297" i="27" s="1"/>
  <c r="V3297" i="27" s="1"/>
  <c r="D3289" i="27"/>
  <c r="D3291" i="27"/>
  <c r="M3298" i="27" s="1"/>
  <c r="D3288" i="27"/>
  <c r="X3416" i="27"/>
  <c r="X102" i="27"/>
  <c r="C633" i="27"/>
  <c r="C338" i="27"/>
  <c r="C3298" i="27"/>
  <c r="C1048" i="27"/>
  <c r="N753" i="27"/>
  <c r="D1275" i="27"/>
  <c r="D1278" i="27"/>
  <c r="D1277" i="27"/>
  <c r="M1284" i="27" s="1"/>
  <c r="D1274" i="27"/>
  <c r="D1276" i="27"/>
  <c r="M1283" i="27" s="1"/>
  <c r="N1283" i="27" s="1"/>
  <c r="O1283" i="27" s="1"/>
  <c r="P1283" i="27" s="1"/>
  <c r="Q1283" i="27" s="1"/>
  <c r="R1283" i="27" s="1"/>
  <c r="S1283" i="27" s="1"/>
  <c r="T1283" i="27" s="1"/>
  <c r="U1283" i="27" s="1"/>
  <c r="V1283" i="27" s="1"/>
  <c r="D1279" i="27"/>
  <c r="C102" i="27"/>
  <c r="B3183" i="27"/>
  <c r="C331" i="26" s="1"/>
  <c r="C3180" i="27"/>
  <c r="C3475" i="27"/>
  <c r="X3298" i="27"/>
  <c r="W3301" i="27"/>
  <c r="X333" i="26" s="1"/>
  <c r="D1512" i="27"/>
  <c r="D1515" i="27"/>
  <c r="M1522" i="27" s="1"/>
  <c r="D1513" i="27"/>
  <c r="D1516" i="27"/>
  <c r="D1514" i="27"/>
  <c r="M1521" i="27" s="1"/>
  <c r="N1521" i="27" s="1"/>
  <c r="O1521" i="27" s="1"/>
  <c r="P1521" i="27" s="1"/>
  <c r="Q1521" i="27" s="1"/>
  <c r="R1521" i="27" s="1"/>
  <c r="S1521" i="27" s="1"/>
  <c r="T1521" i="27" s="1"/>
  <c r="U1521" i="27" s="1"/>
  <c r="V1521" i="27" s="1"/>
  <c r="D1517" i="27"/>
  <c r="D3350" i="27"/>
  <c r="M3357" i="27" s="1"/>
  <c r="D3349" i="27"/>
  <c r="M3356" i="27" s="1"/>
  <c r="N3356" i="27" s="1"/>
  <c r="O3356" i="27" s="1"/>
  <c r="P3356" i="27" s="1"/>
  <c r="Q3356" i="27" s="1"/>
  <c r="R3356" i="27" s="1"/>
  <c r="S3356" i="27" s="1"/>
  <c r="T3356" i="27" s="1"/>
  <c r="U3356" i="27" s="1"/>
  <c r="V3356" i="27" s="1"/>
  <c r="D3351" i="27"/>
  <c r="D3348" i="27"/>
  <c r="D3352" i="27"/>
  <c r="D3347" i="27"/>
  <c r="D1040" i="27"/>
  <c r="M1047" i="27" s="1"/>
  <c r="N1047" i="27" s="1"/>
  <c r="O1047" i="27" s="1"/>
  <c r="P1047" i="27" s="1"/>
  <c r="Q1047" i="27" s="1"/>
  <c r="R1047" i="27" s="1"/>
  <c r="S1047" i="27" s="1"/>
  <c r="T1047" i="27" s="1"/>
  <c r="U1047" i="27" s="1"/>
  <c r="V1047" i="27" s="1"/>
  <c r="D1041" i="27"/>
  <c r="M1048" i="27" s="1"/>
  <c r="D1039" i="27"/>
  <c r="D1042" i="27"/>
  <c r="D1043" i="27"/>
  <c r="D1038" i="27"/>
  <c r="M1348" i="27"/>
  <c r="N300" i="26" s="1"/>
  <c r="N1345" i="27"/>
  <c r="M3242" i="27"/>
  <c r="N332" i="26" s="1"/>
  <c r="N3239" i="27"/>
  <c r="C1107" i="27"/>
  <c r="B1110" i="27"/>
  <c r="C296" i="26" s="1"/>
  <c r="W2945" i="27"/>
  <c r="X327" i="26" s="1"/>
  <c r="X2942" i="27"/>
  <c r="D3171" i="27"/>
  <c r="D3175" i="27"/>
  <c r="D3172" i="27"/>
  <c r="M3179" i="27" s="1"/>
  <c r="N3179" i="27" s="1"/>
  <c r="O3179" i="27" s="1"/>
  <c r="P3179" i="27" s="1"/>
  <c r="Q3179" i="27" s="1"/>
  <c r="R3179" i="27" s="1"/>
  <c r="S3179" i="27" s="1"/>
  <c r="T3179" i="27" s="1"/>
  <c r="U3179" i="27" s="1"/>
  <c r="V3179" i="27" s="1"/>
  <c r="D3170" i="27"/>
  <c r="D3173" i="27"/>
  <c r="M3180" i="27" s="1"/>
  <c r="D3174" i="27"/>
  <c r="D156" i="27"/>
  <c r="D153" i="27"/>
  <c r="M160" i="27" s="1"/>
  <c r="N160" i="27" s="1"/>
  <c r="O160" i="27" s="1"/>
  <c r="P160" i="27" s="1"/>
  <c r="Q160" i="27" s="1"/>
  <c r="R160" i="27" s="1"/>
  <c r="S160" i="27" s="1"/>
  <c r="T160" i="27" s="1"/>
  <c r="U160" i="27" s="1"/>
  <c r="V160" i="27" s="1"/>
  <c r="D155" i="27"/>
  <c r="D152" i="27"/>
  <c r="D154" i="27"/>
  <c r="M161" i="27" s="1"/>
  <c r="D151" i="27"/>
  <c r="W3360" i="27"/>
  <c r="X334" i="26" s="1"/>
  <c r="C3121" i="27"/>
  <c r="B2058" i="27"/>
  <c r="C312" i="26" s="1"/>
  <c r="B3063" i="27"/>
  <c r="C329" i="26" s="1"/>
  <c r="C3060" i="27"/>
  <c r="D1632" i="27"/>
  <c r="M1639" i="27" s="1"/>
  <c r="N1639" i="27" s="1"/>
  <c r="O1639" i="27" s="1"/>
  <c r="P1639" i="27" s="1"/>
  <c r="Q1639" i="27" s="1"/>
  <c r="R1639" i="27" s="1"/>
  <c r="S1639" i="27" s="1"/>
  <c r="T1639" i="27" s="1"/>
  <c r="U1639" i="27" s="1"/>
  <c r="V1639" i="27" s="1"/>
  <c r="D1630" i="27"/>
  <c r="D1631" i="27"/>
  <c r="D1634" i="27"/>
  <c r="D1633" i="27"/>
  <c r="M1640" i="27" s="1"/>
  <c r="D1635" i="27"/>
  <c r="D864" i="27"/>
  <c r="M871" i="27" s="1"/>
  <c r="D861" i="27"/>
  <c r="D863" i="27"/>
  <c r="M870" i="27" s="1"/>
  <c r="N870" i="27" s="1"/>
  <c r="O870" i="27" s="1"/>
  <c r="P870" i="27" s="1"/>
  <c r="Q870" i="27" s="1"/>
  <c r="R870" i="27" s="1"/>
  <c r="S870" i="27" s="1"/>
  <c r="T870" i="27" s="1"/>
  <c r="U870" i="27" s="1"/>
  <c r="V870" i="27" s="1"/>
  <c r="D865" i="27"/>
  <c r="D862" i="27"/>
  <c r="D866" i="27"/>
  <c r="D3116" i="27"/>
  <c r="D3113" i="27"/>
  <c r="M3120" i="27" s="1"/>
  <c r="N3120" i="27" s="1"/>
  <c r="O3120" i="27" s="1"/>
  <c r="P3120" i="27" s="1"/>
  <c r="Q3120" i="27" s="1"/>
  <c r="R3120" i="27" s="1"/>
  <c r="S3120" i="27" s="1"/>
  <c r="T3120" i="27" s="1"/>
  <c r="U3120" i="27" s="1"/>
  <c r="V3120" i="27" s="1"/>
  <c r="D3111" i="27"/>
  <c r="D3114" i="27"/>
  <c r="M3121" i="27" s="1"/>
  <c r="D3115" i="27"/>
  <c r="D3112" i="27"/>
  <c r="D3467" i="27"/>
  <c r="M3474" i="27" s="1"/>
  <c r="N3474" i="27" s="1"/>
  <c r="O3474" i="27" s="1"/>
  <c r="P3474" i="27" s="1"/>
  <c r="Q3474" i="27" s="1"/>
  <c r="R3474" i="27" s="1"/>
  <c r="S3474" i="27" s="1"/>
  <c r="T3474" i="27" s="1"/>
  <c r="U3474" i="27" s="1"/>
  <c r="V3474" i="27" s="1"/>
  <c r="D3468" i="27"/>
  <c r="M3475" i="27" s="1"/>
  <c r="D3465" i="27"/>
  <c r="D3466" i="27"/>
  <c r="D3470" i="27"/>
  <c r="D3469" i="27"/>
  <c r="X1048" i="27"/>
  <c r="W2176" i="27"/>
  <c r="X314" i="26" s="1"/>
  <c r="N2232" i="27"/>
  <c r="C871" i="27"/>
  <c r="B874" i="27"/>
  <c r="C292" i="26" s="1"/>
  <c r="B2412" i="27"/>
  <c r="C318" i="26" s="1"/>
  <c r="C2409" i="27"/>
  <c r="X1937" i="27"/>
  <c r="B282" i="27"/>
  <c r="C282" i="26" s="1"/>
  <c r="C279" i="27"/>
  <c r="N812" i="27"/>
  <c r="X2350" i="27"/>
  <c r="W933" i="27"/>
  <c r="X293" i="26" s="1"/>
  <c r="X1404" i="27"/>
  <c r="W1407" i="27"/>
  <c r="X301" i="26" s="1"/>
  <c r="M105" i="27"/>
  <c r="N279" i="26" s="1"/>
  <c r="C3593" i="27"/>
  <c r="D3406" i="27"/>
  <c r="D3407" i="27"/>
  <c r="D3410" i="27"/>
  <c r="D3409" i="27"/>
  <c r="M3416" i="27" s="1"/>
  <c r="D3411" i="27"/>
  <c r="D3408" i="27"/>
  <c r="M3415" i="27" s="1"/>
  <c r="N3415" i="27" s="1"/>
  <c r="O3415" i="27" s="1"/>
  <c r="P3415" i="27" s="1"/>
  <c r="Q3415" i="27" s="1"/>
  <c r="R3415" i="27" s="1"/>
  <c r="S3415" i="27" s="1"/>
  <c r="T3415" i="27" s="1"/>
  <c r="U3415" i="27" s="1"/>
  <c r="V3415" i="27" s="1"/>
  <c r="W695" i="27"/>
  <c r="X289" i="26" s="1"/>
  <c r="X692" i="27"/>
  <c r="W223" i="27"/>
  <c r="X281" i="26" s="1"/>
  <c r="X220" i="27"/>
  <c r="W3242" i="27"/>
  <c r="X332" i="26" s="1"/>
  <c r="X3239" i="27"/>
  <c r="C2824" i="27"/>
  <c r="D389" i="27"/>
  <c r="M396" i="27" s="1"/>
  <c r="N396" i="27" s="1"/>
  <c r="O396" i="27" s="1"/>
  <c r="P396" i="27" s="1"/>
  <c r="Q396" i="27" s="1"/>
  <c r="R396" i="27" s="1"/>
  <c r="S396" i="27" s="1"/>
  <c r="T396" i="27" s="1"/>
  <c r="U396" i="27" s="1"/>
  <c r="V396" i="27" s="1"/>
  <c r="D388" i="27"/>
  <c r="D390" i="27"/>
  <c r="M397" i="27" s="1"/>
  <c r="D392" i="27"/>
  <c r="D387" i="27"/>
  <c r="D391" i="27"/>
  <c r="D2047" i="27"/>
  <c r="M2054" i="27" s="1"/>
  <c r="N2054" i="27" s="1"/>
  <c r="O2054" i="27" s="1"/>
  <c r="P2054" i="27" s="1"/>
  <c r="Q2054" i="27" s="1"/>
  <c r="R2054" i="27" s="1"/>
  <c r="S2054" i="27" s="1"/>
  <c r="T2054" i="27" s="1"/>
  <c r="U2054" i="27" s="1"/>
  <c r="V2054" i="27" s="1"/>
  <c r="D2046" i="27"/>
  <c r="D2049" i="27"/>
  <c r="D2048" i="27"/>
  <c r="M2055" i="27" s="1"/>
  <c r="D2045" i="27"/>
  <c r="D2050" i="27"/>
  <c r="X2055" i="27"/>
  <c r="W2058" i="27"/>
  <c r="X312" i="26" s="1"/>
  <c r="C1876" i="27"/>
  <c r="X1758" i="27"/>
  <c r="W1761" i="27"/>
  <c r="X307" i="26" s="1"/>
  <c r="N1937" i="27"/>
  <c r="B756" i="27"/>
  <c r="C290" i="26" s="1"/>
  <c r="C753" i="27"/>
  <c r="C1404" i="27"/>
  <c r="B695" i="27"/>
  <c r="C289" i="26" s="1"/>
  <c r="C692" i="27"/>
  <c r="M2768" i="27" l="1"/>
  <c r="N324" i="26" s="1"/>
  <c r="W341" i="27"/>
  <c r="X283" i="26" s="1"/>
  <c r="W3063" i="27"/>
  <c r="X329" i="26" s="1"/>
  <c r="CH391" i="26" s="1"/>
  <c r="W2294" i="27"/>
  <c r="X316" i="26" s="1"/>
  <c r="CH378" i="26" s="1"/>
  <c r="W874" i="27"/>
  <c r="X292" i="26" s="1"/>
  <c r="M1940" i="27"/>
  <c r="N310" i="26" s="1"/>
  <c r="X2706" i="27"/>
  <c r="X2709" i="27" s="1"/>
  <c r="Y323" i="26" s="1"/>
  <c r="M2235" i="27"/>
  <c r="N315" i="26" s="1"/>
  <c r="BX377" i="26" s="1"/>
  <c r="B3478" i="27"/>
  <c r="C336" i="26" s="1"/>
  <c r="B3655" i="27"/>
  <c r="C339" i="26" s="1"/>
  <c r="B2650" i="27"/>
  <c r="C322" i="26" s="1"/>
  <c r="BM385" i="26" s="1"/>
  <c r="B1643" i="27"/>
  <c r="C305" i="26" s="1"/>
  <c r="BM367" i="26" s="1"/>
  <c r="W459" i="27"/>
  <c r="X285" i="26" s="1"/>
  <c r="W2353" i="27"/>
  <c r="X317" i="26" s="1"/>
  <c r="N2468" i="27"/>
  <c r="O2468" i="27" s="1"/>
  <c r="W2650" i="27"/>
  <c r="X322" i="26" s="1"/>
  <c r="W385" i="26" s="1"/>
  <c r="C2706" i="27"/>
  <c r="C2709" i="27" s="1"/>
  <c r="D323" i="26" s="1"/>
  <c r="B3301" i="27"/>
  <c r="C333" i="26" s="1"/>
  <c r="W1466" i="27"/>
  <c r="X302" i="26" s="1"/>
  <c r="W364" i="26" s="1"/>
  <c r="X3534" i="27"/>
  <c r="X3537" i="27" s="1"/>
  <c r="Y337" i="26" s="1"/>
  <c r="M3537" i="27"/>
  <c r="N337" i="26" s="1"/>
  <c r="W2471" i="27"/>
  <c r="X319" i="26" s="1"/>
  <c r="W3183" i="27"/>
  <c r="X331" i="26" s="1"/>
  <c r="W394" i="26" s="1"/>
  <c r="B2176" i="27"/>
  <c r="C314" i="26" s="1"/>
  <c r="BM377" i="26" s="1"/>
  <c r="M2650" i="27"/>
  <c r="N322" i="26" s="1"/>
  <c r="X1817" i="27"/>
  <c r="W1940" i="27"/>
  <c r="X310" i="26" s="1"/>
  <c r="CH372" i="26" s="1"/>
  <c r="C1463" i="27"/>
  <c r="C1466" i="27" s="1"/>
  <c r="D302" i="26" s="1"/>
  <c r="C1758" i="27"/>
  <c r="C1761" i="27" s="1"/>
  <c r="D307" i="26" s="1"/>
  <c r="X871" i="27"/>
  <c r="B105" i="27"/>
  <c r="C279" i="26" s="1"/>
  <c r="B342" i="26" s="1"/>
  <c r="X1345" i="27"/>
  <c r="X1348" i="27" s="1"/>
  <c r="Y300" i="26" s="1"/>
  <c r="X161" i="27"/>
  <c r="X164" i="27" s="1"/>
  <c r="Y280" i="26" s="1"/>
  <c r="M1761" i="27"/>
  <c r="N307" i="26" s="1"/>
  <c r="B1287" i="27"/>
  <c r="C299" i="26" s="1"/>
  <c r="BM362" i="26" s="1"/>
  <c r="W815" i="27"/>
  <c r="X291" i="26" s="1"/>
  <c r="W353" i="26" s="1"/>
  <c r="X812" i="27"/>
  <c r="X815" i="27" s="1"/>
  <c r="Y291" i="26" s="1"/>
  <c r="B341" i="27"/>
  <c r="C283" i="26" s="1"/>
  <c r="B1525" i="27"/>
  <c r="C303" i="26" s="1"/>
  <c r="B3419" i="27"/>
  <c r="C335" i="26" s="1"/>
  <c r="B398" i="26" s="1"/>
  <c r="W1584" i="27"/>
  <c r="X304" i="26" s="1"/>
  <c r="W2235" i="27"/>
  <c r="X315" i="26" s="1"/>
  <c r="M2412" i="27"/>
  <c r="N318" i="26" s="1"/>
  <c r="M381" i="26" s="1"/>
  <c r="W3124" i="27"/>
  <c r="X330" i="26" s="1"/>
  <c r="CH392" i="26" s="1"/>
  <c r="X3180" i="27"/>
  <c r="X3183" i="27" s="1"/>
  <c r="Y331" i="26" s="1"/>
  <c r="B1820" i="27"/>
  <c r="C308" i="26" s="1"/>
  <c r="B370" i="26" s="1"/>
  <c r="X515" i="27"/>
  <c r="X518" i="27" s="1"/>
  <c r="Y286" i="26" s="1"/>
  <c r="B2591" i="27"/>
  <c r="C321" i="26" s="1"/>
  <c r="B384" i="26" s="1"/>
  <c r="B1407" i="27"/>
  <c r="C301" i="26" s="1"/>
  <c r="B364" i="26" s="1"/>
  <c r="W3004" i="27"/>
  <c r="X328" i="26" s="1"/>
  <c r="B400" i="27"/>
  <c r="C284" i="26" s="1"/>
  <c r="C1225" i="27"/>
  <c r="C1228" i="27" s="1"/>
  <c r="D298" i="26" s="1"/>
  <c r="C3239" i="27"/>
  <c r="C3242" i="27" s="1"/>
  <c r="D332" i="26" s="1"/>
  <c r="W756" i="27"/>
  <c r="X290" i="26" s="1"/>
  <c r="W352" i="26" s="1"/>
  <c r="N3534" i="27"/>
  <c r="O3534" i="27" s="1"/>
  <c r="W1051" i="27"/>
  <c r="X295" i="26" s="1"/>
  <c r="B1999" i="27"/>
  <c r="C311" i="26" s="1"/>
  <c r="BM374" i="26" s="1"/>
  <c r="W400" i="27"/>
  <c r="X284" i="26" s="1"/>
  <c r="CH346" i="26" s="1"/>
  <c r="W1228" i="27"/>
  <c r="X298" i="26" s="1"/>
  <c r="W361" i="26" s="1"/>
  <c r="B3537" i="27"/>
  <c r="C337" i="26" s="1"/>
  <c r="B400" i="26" s="1"/>
  <c r="B1940" i="27"/>
  <c r="C310" i="26" s="1"/>
  <c r="B372" i="26" s="1"/>
  <c r="N2173" i="27"/>
  <c r="N2176" i="27" s="1"/>
  <c r="O314" i="26" s="1"/>
  <c r="N2409" i="27"/>
  <c r="O2409" i="27" s="1"/>
  <c r="B2945" i="27"/>
  <c r="C327" i="26" s="1"/>
  <c r="W1702" i="27"/>
  <c r="X306" i="26" s="1"/>
  <c r="W369" i="26" s="1"/>
  <c r="B2353" i="27"/>
  <c r="C317" i="26" s="1"/>
  <c r="BM380" i="26" s="1"/>
  <c r="B3360" i="27"/>
  <c r="C334" i="26" s="1"/>
  <c r="B396" i="26" s="1"/>
  <c r="C161" i="27"/>
  <c r="D161" i="27" s="1"/>
  <c r="M1584" i="27"/>
  <c r="N304" i="26" s="1"/>
  <c r="M3063" i="27"/>
  <c r="N329" i="26" s="1"/>
  <c r="C3357" i="27"/>
  <c r="C3360" i="27" s="1"/>
  <c r="D334" i="26" s="1"/>
  <c r="W105" i="27"/>
  <c r="X279" i="26" s="1"/>
  <c r="W342" i="26" s="1"/>
  <c r="B1584" i="27"/>
  <c r="C304" i="26" s="1"/>
  <c r="M2532" i="27"/>
  <c r="N320" i="26" s="1"/>
  <c r="M382" i="26" s="1"/>
  <c r="M2294" i="27"/>
  <c r="N316" i="26" s="1"/>
  <c r="N3060" i="27"/>
  <c r="O3060" i="27" s="1"/>
  <c r="N279" i="27"/>
  <c r="N282" i="27" s="1"/>
  <c r="O282" i="26" s="1"/>
  <c r="M2117" i="27"/>
  <c r="N313" i="26" s="1"/>
  <c r="M376" i="26" s="1"/>
  <c r="B2886" i="27"/>
  <c r="C326" i="26" s="1"/>
  <c r="N1581" i="27"/>
  <c r="O1581" i="27" s="1"/>
  <c r="C1996" i="27"/>
  <c r="D1996" i="27" s="1"/>
  <c r="X2232" i="27"/>
  <c r="X2235" i="27" s="1"/>
  <c r="Y315" i="26" s="1"/>
  <c r="X456" i="27"/>
  <c r="X459" i="27" s="1"/>
  <c r="Y285" i="26" s="1"/>
  <c r="B2532" i="27"/>
  <c r="C320" i="26" s="1"/>
  <c r="B383" i="26" s="1"/>
  <c r="B577" i="27"/>
  <c r="C287" i="26" s="1"/>
  <c r="W1999" i="27"/>
  <c r="X311" i="26" s="1"/>
  <c r="B992" i="27"/>
  <c r="C294" i="26" s="1"/>
  <c r="B356" i="26" s="1"/>
  <c r="N3652" i="27"/>
  <c r="O3652" i="27" s="1"/>
  <c r="C2232" i="27"/>
  <c r="C2235" i="27" s="1"/>
  <c r="D315" i="26" s="1"/>
  <c r="B3004" i="27"/>
  <c r="C328" i="26" s="1"/>
  <c r="BM391" i="26" s="1"/>
  <c r="W992" i="27"/>
  <c r="X294" i="26" s="1"/>
  <c r="W356" i="26" s="1"/>
  <c r="W636" i="27"/>
  <c r="X288" i="26" s="1"/>
  <c r="CH351" i="26" s="1"/>
  <c r="M1702" i="27"/>
  <c r="N306" i="26" s="1"/>
  <c r="M369" i="26" s="1"/>
  <c r="B2294" i="27"/>
  <c r="C316" i="26" s="1"/>
  <c r="B379" i="26" s="1"/>
  <c r="B459" i="27"/>
  <c r="C285" i="26" s="1"/>
  <c r="B1169" i="27"/>
  <c r="C297" i="26" s="1"/>
  <c r="BM359" i="26" s="1"/>
  <c r="M2353" i="27"/>
  <c r="N317" i="26" s="1"/>
  <c r="X1284" i="27"/>
  <c r="Y1284" i="27" s="1"/>
  <c r="W1525" i="27"/>
  <c r="X303" i="26" s="1"/>
  <c r="W365" i="26" s="1"/>
  <c r="B1051" i="27"/>
  <c r="C295" i="26" s="1"/>
  <c r="W282" i="27"/>
  <c r="X282" i="26" s="1"/>
  <c r="W345" i="26" s="1"/>
  <c r="M3004" i="27"/>
  <c r="N328" i="26" s="1"/>
  <c r="BX391" i="26" s="1"/>
  <c r="W2768" i="27"/>
  <c r="X324" i="26" s="1"/>
  <c r="CH386" i="26" s="1"/>
  <c r="M1110" i="27"/>
  <c r="N296" i="26" s="1"/>
  <c r="C2291" i="27"/>
  <c r="C2294" i="27" s="1"/>
  <c r="D316" i="26" s="1"/>
  <c r="M1228" i="27"/>
  <c r="N298" i="26" s="1"/>
  <c r="B518" i="27"/>
  <c r="C286" i="26" s="1"/>
  <c r="X3652" i="27"/>
  <c r="Y3652" i="27" s="1"/>
  <c r="B636" i="27"/>
  <c r="C288" i="26" s="1"/>
  <c r="B350" i="26" s="1"/>
  <c r="W2117" i="27"/>
  <c r="X313" i="26" s="1"/>
  <c r="CH376" i="26" s="1"/>
  <c r="X574" i="27"/>
  <c r="Y574" i="27" s="1"/>
  <c r="M577" i="27"/>
  <c r="N287" i="26" s="1"/>
  <c r="M350" i="26" s="1"/>
  <c r="W2532" i="27"/>
  <c r="X320" i="26" s="1"/>
  <c r="CH383" i="26" s="1"/>
  <c r="W1643" i="27"/>
  <c r="X305" i="26" s="1"/>
  <c r="C220" i="27"/>
  <c r="D220" i="27" s="1"/>
  <c r="W3596" i="27"/>
  <c r="X338" i="26" s="1"/>
  <c r="CH401" i="26" s="1"/>
  <c r="W2886" i="27"/>
  <c r="X326" i="26" s="1"/>
  <c r="W388" i="26" s="1"/>
  <c r="B3124" i="27"/>
  <c r="C330" i="26" s="1"/>
  <c r="BM392" i="26" s="1"/>
  <c r="B2768" i="27"/>
  <c r="C324" i="26" s="1"/>
  <c r="B386" i="26" s="1"/>
  <c r="N1107" i="27"/>
  <c r="O1107" i="27" s="1"/>
  <c r="N3001" i="27"/>
  <c r="O3001" i="27" s="1"/>
  <c r="E201" i="26"/>
  <c r="X2765" i="27"/>
  <c r="X2768" i="27" s="1"/>
  <c r="Y324" i="26" s="1"/>
  <c r="X2291" i="27"/>
  <c r="X2294" i="27" s="1"/>
  <c r="Y316" i="26" s="1"/>
  <c r="B2827" i="27"/>
  <c r="C325" i="26" s="1"/>
  <c r="X2529" i="27"/>
  <c r="X2532" i="27" s="1"/>
  <c r="Y320" i="26" s="1"/>
  <c r="B2117" i="27"/>
  <c r="C313" i="26" s="1"/>
  <c r="M341" i="27"/>
  <c r="N283" i="26" s="1"/>
  <c r="N2114" i="27"/>
  <c r="N2117" i="27" s="1"/>
  <c r="O313" i="26" s="1"/>
  <c r="P201" i="26"/>
  <c r="Z201" i="26"/>
  <c r="B1702" i="27"/>
  <c r="C306" i="26" s="1"/>
  <c r="BM368" i="26" s="1"/>
  <c r="W2412" i="27"/>
  <c r="X318" i="26" s="1"/>
  <c r="CH380" i="26" s="1"/>
  <c r="C2114" i="27"/>
  <c r="D2114" i="27" s="1"/>
  <c r="M992" i="27"/>
  <c r="N294" i="26" s="1"/>
  <c r="BX356" i="26" s="1"/>
  <c r="M1466" i="27"/>
  <c r="N302" i="26" s="1"/>
  <c r="N1758" i="27"/>
  <c r="N1761" i="27" s="1"/>
  <c r="O307" i="26" s="1"/>
  <c r="N989" i="27"/>
  <c r="O989" i="27" s="1"/>
  <c r="W1110" i="27"/>
  <c r="X296" i="26" s="1"/>
  <c r="CH359" i="26" s="1"/>
  <c r="B426" i="26"/>
  <c r="B343" i="26"/>
  <c r="BM343" i="26"/>
  <c r="B429" i="26"/>
  <c r="O1937" i="27"/>
  <c r="N1940" i="27"/>
  <c r="O310" i="26" s="1"/>
  <c r="C695" i="27"/>
  <c r="D289" i="26" s="1"/>
  <c r="D692" i="27"/>
  <c r="C1407" i="27"/>
  <c r="D301" i="26" s="1"/>
  <c r="D1404" i="27"/>
  <c r="D753" i="27"/>
  <c r="C756" i="27"/>
  <c r="D290" i="26" s="1"/>
  <c r="W370" i="26"/>
  <c r="CH370" i="26"/>
  <c r="D1876" i="27"/>
  <c r="C1879" i="27"/>
  <c r="D309" i="26" s="1"/>
  <c r="X2650" i="27"/>
  <c r="Y322" i="26" s="1"/>
  <c r="Y2647" i="27"/>
  <c r="M3419" i="27"/>
  <c r="N335" i="26" s="1"/>
  <c r="N3416" i="27"/>
  <c r="C3596" i="27"/>
  <c r="D338" i="26" s="1"/>
  <c r="D3593" i="27"/>
  <c r="Y930" i="27"/>
  <c r="X933" i="27"/>
  <c r="Y293" i="26" s="1"/>
  <c r="X1820" i="27"/>
  <c r="Y308" i="26" s="1"/>
  <c r="Y1817" i="27"/>
  <c r="X2353" i="27"/>
  <c r="Y317" i="26" s="1"/>
  <c r="Y2350" i="27"/>
  <c r="N341" i="27"/>
  <c r="O283" i="26" s="1"/>
  <c r="O338" i="27"/>
  <c r="N1466" i="27"/>
  <c r="O302" i="26" s="1"/>
  <c r="O1463" i="27"/>
  <c r="W377" i="26"/>
  <c r="CH377" i="26"/>
  <c r="M3478" i="27"/>
  <c r="N336" i="26" s="1"/>
  <c r="N3475" i="27"/>
  <c r="N3121" i="27"/>
  <c r="M3124" i="27"/>
  <c r="N330" i="26" s="1"/>
  <c r="X1287" i="27"/>
  <c r="Y299" i="26" s="1"/>
  <c r="X1228" i="27"/>
  <c r="Y298" i="26" s="1"/>
  <c r="Y1225" i="27"/>
  <c r="C3063" i="27"/>
  <c r="D329" i="26" s="1"/>
  <c r="D3060" i="27"/>
  <c r="C1702" i="27"/>
  <c r="D306" i="26" s="1"/>
  <c r="D1699" i="27"/>
  <c r="BM379" i="26"/>
  <c r="N1228" i="27"/>
  <c r="O298" i="26" s="1"/>
  <c r="O1225" i="27"/>
  <c r="X874" i="27"/>
  <c r="Y292" i="26" s="1"/>
  <c r="Y871" i="27"/>
  <c r="N2532" i="27"/>
  <c r="O320" i="26" s="1"/>
  <c r="O2529" i="27"/>
  <c r="B359" i="26"/>
  <c r="BM378" i="26"/>
  <c r="D102" i="27"/>
  <c r="C105" i="27"/>
  <c r="D279" i="26" s="1"/>
  <c r="D2706" i="27"/>
  <c r="C1051" i="27"/>
  <c r="D295" i="26" s="1"/>
  <c r="D1048" i="27"/>
  <c r="C341" i="27"/>
  <c r="D283" i="26" s="1"/>
  <c r="D338" i="27"/>
  <c r="X1999" i="27"/>
  <c r="Y311" i="26" s="1"/>
  <c r="Y1996" i="27"/>
  <c r="CH343" i="26"/>
  <c r="W343" i="26"/>
  <c r="C1525" i="27"/>
  <c r="D303" i="26" s="1"/>
  <c r="D1522" i="27"/>
  <c r="Z271" i="26"/>
  <c r="AA267" i="26"/>
  <c r="C992" i="27"/>
  <c r="D294" i="26" s="1"/>
  <c r="D989" i="27"/>
  <c r="C3004" i="27"/>
  <c r="D328" i="26" s="1"/>
  <c r="D3001" i="27"/>
  <c r="Y1699" i="27"/>
  <c r="X1702" i="27"/>
  <c r="Y306" i="26" s="1"/>
  <c r="C1820" i="27"/>
  <c r="D308" i="26" s="1"/>
  <c r="D1817" i="27"/>
  <c r="Y989" i="27"/>
  <c r="X992" i="27"/>
  <c r="Y294" i="26" s="1"/>
  <c r="X1584" i="27"/>
  <c r="Y304" i="26" s="1"/>
  <c r="Y1581" i="27"/>
  <c r="X2591" i="27"/>
  <c r="Y321" i="26" s="1"/>
  <c r="Y2588" i="27"/>
  <c r="X1879" i="27"/>
  <c r="Y309" i="26" s="1"/>
  <c r="Y1876" i="27"/>
  <c r="C933" i="27"/>
  <c r="D293" i="26" s="1"/>
  <c r="D930" i="27"/>
  <c r="W346" i="26"/>
  <c r="Y3060" i="27"/>
  <c r="X3063" i="27"/>
  <c r="Y329" i="26" s="1"/>
  <c r="B352" i="26"/>
  <c r="BM352" i="26"/>
  <c r="D2173" i="27"/>
  <c r="C2176" i="27"/>
  <c r="D314" i="26" s="1"/>
  <c r="N2294" i="27"/>
  <c r="O316" i="26" s="1"/>
  <c r="O2291" i="27"/>
  <c r="M400" i="27"/>
  <c r="N284" i="26" s="1"/>
  <c r="N397" i="27"/>
  <c r="C1287" i="27"/>
  <c r="D299" i="26" s="1"/>
  <c r="D1284" i="27"/>
  <c r="CH385" i="26"/>
  <c r="CH352" i="26"/>
  <c r="B401" i="26"/>
  <c r="BM401" i="26"/>
  <c r="CH371" i="26"/>
  <c r="W371" i="26"/>
  <c r="N815" i="27"/>
  <c r="O291" i="26" s="1"/>
  <c r="O812" i="27"/>
  <c r="Y1937" i="27"/>
  <c r="X1940" i="27"/>
  <c r="Y310" i="26" s="1"/>
  <c r="X2176" i="27"/>
  <c r="Y314" i="26" s="1"/>
  <c r="Y2173" i="27"/>
  <c r="N871" i="27"/>
  <c r="M874" i="27"/>
  <c r="N292" i="26" s="1"/>
  <c r="BX354" i="26" s="1"/>
  <c r="CH362" i="26"/>
  <c r="W362" i="26"/>
  <c r="C3124" i="27"/>
  <c r="D330" i="26" s="1"/>
  <c r="D3121" i="27"/>
  <c r="CH355" i="26"/>
  <c r="W355" i="26"/>
  <c r="M164" i="27"/>
  <c r="N280" i="26" s="1"/>
  <c r="BX342" i="26" s="1"/>
  <c r="N161" i="27"/>
  <c r="M3183" i="27"/>
  <c r="N331" i="26" s="1"/>
  <c r="N3180" i="27"/>
  <c r="C1110" i="27"/>
  <c r="D296" i="26" s="1"/>
  <c r="D1107" i="27"/>
  <c r="D515" i="27"/>
  <c r="C518" i="27"/>
  <c r="D286" i="26" s="1"/>
  <c r="D3652" i="27"/>
  <c r="C3655" i="27"/>
  <c r="D339" i="26" s="1"/>
  <c r="C459" i="27"/>
  <c r="D285" i="26" s="1"/>
  <c r="D456" i="27"/>
  <c r="W374" i="26"/>
  <c r="X105" i="27"/>
  <c r="Y279" i="26" s="1"/>
  <c r="Y102" i="27"/>
  <c r="CH398" i="26"/>
  <c r="W398" i="26"/>
  <c r="M3301" i="27"/>
  <c r="N333" i="26" s="1"/>
  <c r="M395" i="26" s="1"/>
  <c r="N3298" i="27"/>
  <c r="W348" i="26"/>
  <c r="CH348" i="26"/>
  <c r="BM383" i="26"/>
  <c r="D2468" i="27"/>
  <c r="C2471" i="27"/>
  <c r="D319" i="26" s="1"/>
  <c r="N3593" i="27"/>
  <c r="M3596" i="27"/>
  <c r="N338" i="26" s="1"/>
  <c r="BX400" i="26" s="1"/>
  <c r="B391" i="26"/>
  <c r="M223" i="27"/>
  <c r="N281" i="26" s="1"/>
  <c r="N220" i="27"/>
  <c r="M695" i="27"/>
  <c r="N289" i="26" s="1"/>
  <c r="BX351" i="26" s="1"/>
  <c r="N692" i="27"/>
  <c r="B371" i="26"/>
  <c r="BX376" i="26"/>
  <c r="W399" i="26"/>
  <c r="CH399" i="26"/>
  <c r="M518" i="27"/>
  <c r="N286" i="26" s="1"/>
  <c r="N515" i="27"/>
  <c r="W384" i="26"/>
  <c r="M2945" i="27"/>
  <c r="N327" i="26" s="1"/>
  <c r="M389" i="26" s="1"/>
  <c r="N2942" i="27"/>
  <c r="D1640" i="27"/>
  <c r="C1643" i="27"/>
  <c r="D305" i="26" s="1"/>
  <c r="X341" i="27"/>
  <c r="Y283" i="26" s="1"/>
  <c r="Y338" i="27"/>
  <c r="Y397" i="27"/>
  <c r="X400" i="27"/>
  <c r="Y284" i="26" s="1"/>
  <c r="W392" i="26"/>
  <c r="M1169" i="27"/>
  <c r="N297" i="26" s="1"/>
  <c r="N1166" i="27"/>
  <c r="B377" i="26"/>
  <c r="X636" i="27"/>
  <c r="Y288" i="26" s="1"/>
  <c r="Y633" i="27"/>
  <c r="Y2529" i="27"/>
  <c r="X695" i="27"/>
  <c r="Y289" i="26" s="1"/>
  <c r="Y692" i="27"/>
  <c r="O102" i="27"/>
  <c r="N105" i="27"/>
  <c r="O279" i="26" s="1"/>
  <c r="N1048" i="27"/>
  <c r="M1051" i="27"/>
  <c r="N295" i="26" s="1"/>
  <c r="M1525" i="27"/>
  <c r="N303" i="26" s="1"/>
  <c r="N1522" i="27"/>
  <c r="X3124" i="27"/>
  <c r="Y330" i="26" s="1"/>
  <c r="Y3121" i="27"/>
  <c r="Y3416" i="27"/>
  <c r="X3419" i="27"/>
  <c r="Y335" i="26" s="1"/>
  <c r="Y279" i="27"/>
  <c r="X282" i="27"/>
  <c r="Y282" i="26" s="1"/>
  <c r="E271" i="26"/>
  <c r="F267" i="26"/>
  <c r="M1407" i="27"/>
  <c r="N301" i="26" s="1"/>
  <c r="M363" i="26" s="1"/>
  <c r="N1404" i="27"/>
  <c r="C2532" i="27"/>
  <c r="D320" i="26" s="1"/>
  <c r="D2529" i="27"/>
  <c r="C2768" i="27"/>
  <c r="D324" i="26" s="1"/>
  <c r="D2765" i="27"/>
  <c r="X3478" i="27"/>
  <c r="Y336" i="26" s="1"/>
  <c r="Y3475" i="27"/>
  <c r="X2827" i="27"/>
  <c r="Y325" i="26" s="1"/>
  <c r="Y2824" i="27"/>
  <c r="W347" i="26"/>
  <c r="O574" i="27"/>
  <c r="N577" i="27"/>
  <c r="O287" i="26" s="1"/>
  <c r="M2709" i="27"/>
  <c r="N323" i="26" s="1"/>
  <c r="N2706" i="27"/>
  <c r="B353" i="26"/>
  <c r="BM353" i="26"/>
  <c r="Y1758" i="27"/>
  <c r="X1761" i="27"/>
  <c r="Y307" i="26" s="1"/>
  <c r="C1584" i="27"/>
  <c r="D304" i="26" s="1"/>
  <c r="D1581" i="27"/>
  <c r="C2886" i="27"/>
  <c r="D326" i="26" s="1"/>
  <c r="D2883" i="27"/>
  <c r="C164" i="27"/>
  <c r="D280" i="26" s="1"/>
  <c r="N2650" i="27"/>
  <c r="O322" i="26" s="1"/>
  <c r="O2647" i="27"/>
  <c r="W375" i="26"/>
  <c r="X3004" i="27"/>
  <c r="Y328" i="26" s="1"/>
  <c r="Y3001" i="27"/>
  <c r="M2058" i="27"/>
  <c r="N312" i="26" s="1"/>
  <c r="N2055" i="27"/>
  <c r="D2824" i="27"/>
  <c r="C2827" i="27"/>
  <c r="D325" i="26" s="1"/>
  <c r="O2173" i="27"/>
  <c r="Y3239" i="27"/>
  <c r="X3242" i="27"/>
  <c r="Y332" i="26" s="1"/>
  <c r="X223" i="27"/>
  <c r="Y281" i="26" s="1"/>
  <c r="Y220" i="27"/>
  <c r="BX381" i="26"/>
  <c r="N1702" i="27"/>
  <c r="O306" i="26" s="1"/>
  <c r="O1699" i="27"/>
  <c r="Y2706" i="27"/>
  <c r="C282" i="27"/>
  <c r="D282" i="26" s="1"/>
  <c r="D279" i="27"/>
  <c r="C2412" i="27"/>
  <c r="D318" i="26" s="1"/>
  <c r="D2409" i="27"/>
  <c r="BM355" i="26"/>
  <c r="B355" i="26"/>
  <c r="N2235" i="27"/>
  <c r="O315" i="26" s="1"/>
  <c r="O2232" i="27"/>
  <c r="X1051" i="27"/>
  <c r="Y295" i="26" s="1"/>
  <c r="Y1048" i="27"/>
  <c r="BM370" i="26"/>
  <c r="D2055" i="27"/>
  <c r="C2058" i="27"/>
  <c r="D312" i="26" s="1"/>
  <c r="X3360" i="27"/>
  <c r="Y334" i="26" s="1"/>
  <c r="Y3357" i="27"/>
  <c r="BX382" i="26"/>
  <c r="C1940" i="27"/>
  <c r="D310" i="26" s="1"/>
  <c r="D1937" i="27"/>
  <c r="X1525" i="27"/>
  <c r="Y303" i="26" s="1"/>
  <c r="Y1522" i="27"/>
  <c r="X2945" i="27"/>
  <c r="Y327" i="26" s="1"/>
  <c r="Y2942" i="27"/>
  <c r="N3242" i="27"/>
  <c r="O332" i="26" s="1"/>
  <c r="O3239" i="27"/>
  <c r="N1348" i="27"/>
  <c r="O300" i="26" s="1"/>
  <c r="O1345" i="27"/>
  <c r="C2353" i="27"/>
  <c r="D317" i="26" s="1"/>
  <c r="D2350" i="27"/>
  <c r="W396" i="26"/>
  <c r="CH396" i="26"/>
  <c r="D3475" i="27"/>
  <c r="C3478" i="27"/>
  <c r="D336" i="26" s="1"/>
  <c r="C3183" i="27"/>
  <c r="D331" i="26" s="1"/>
  <c r="D3180" i="27"/>
  <c r="BX353" i="26"/>
  <c r="M353" i="26"/>
  <c r="C3301" i="27"/>
  <c r="D333" i="26" s="1"/>
  <c r="D3298" i="27"/>
  <c r="C636" i="27"/>
  <c r="D288" i="26" s="1"/>
  <c r="D633" i="27"/>
  <c r="C577" i="27"/>
  <c r="D287" i="26" s="1"/>
  <c r="D574" i="27"/>
  <c r="C2945" i="27"/>
  <c r="D327" i="26" s="1"/>
  <c r="D2942" i="27"/>
  <c r="Y3534" i="27"/>
  <c r="D3416" i="27"/>
  <c r="C3419" i="27"/>
  <c r="D335" i="26" s="1"/>
  <c r="BM354" i="26"/>
  <c r="B354" i="26"/>
  <c r="C1169" i="27"/>
  <c r="D297" i="26" s="1"/>
  <c r="D1166" i="27"/>
  <c r="C1348" i="27"/>
  <c r="D300" i="26" s="1"/>
  <c r="D1345" i="27"/>
  <c r="O271" i="26"/>
  <c r="P267" i="26"/>
  <c r="D2647" i="27"/>
  <c r="C2650" i="27"/>
  <c r="D322" i="26" s="1"/>
  <c r="N456" i="27"/>
  <c r="M459" i="27"/>
  <c r="N285" i="26" s="1"/>
  <c r="N2824" i="27"/>
  <c r="M2827" i="27"/>
  <c r="N325" i="26" s="1"/>
  <c r="BX387" i="26" s="1"/>
  <c r="W376" i="26"/>
  <c r="M1999" i="27"/>
  <c r="N311" i="26" s="1"/>
  <c r="BX373" i="26" s="1"/>
  <c r="N1996" i="27"/>
  <c r="N2768" i="27"/>
  <c r="O324" i="26" s="1"/>
  <c r="O2765" i="27"/>
  <c r="N933" i="27"/>
  <c r="O293" i="26" s="1"/>
  <c r="O930" i="27"/>
  <c r="Y2883" i="27"/>
  <c r="X2886" i="27"/>
  <c r="Y326" i="26" s="1"/>
  <c r="O2350" i="27"/>
  <c r="N2353" i="27"/>
  <c r="O317" i="26" s="1"/>
  <c r="X2471" i="27"/>
  <c r="Y319" i="26" s="1"/>
  <c r="Y2468" i="27"/>
  <c r="Y1107" i="27"/>
  <c r="X1110" i="27"/>
  <c r="Y296" i="26" s="1"/>
  <c r="N636" i="27"/>
  <c r="O288" i="26" s="1"/>
  <c r="O633" i="27"/>
  <c r="X2058" i="27"/>
  <c r="Y312" i="26" s="1"/>
  <c r="Y2055" i="27"/>
  <c r="M377" i="26"/>
  <c r="B428" i="26"/>
  <c r="B344" i="26"/>
  <c r="B427" i="26"/>
  <c r="B431" i="26"/>
  <c r="BM344" i="26"/>
  <c r="CH395" i="26"/>
  <c r="W395" i="26"/>
  <c r="Y1640" i="27"/>
  <c r="X1643" i="27"/>
  <c r="Y305" i="26" s="1"/>
  <c r="X1407" i="27"/>
  <c r="Y301" i="26" s="1"/>
  <c r="Y1404" i="27"/>
  <c r="Y3593" i="27"/>
  <c r="X3596" i="27"/>
  <c r="Y338" i="26" s="1"/>
  <c r="B345" i="26"/>
  <c r="BM345" i="26"/>
  <c r="BM381" i="26"/>
  <c r="B381" i="26"/>
  <c r="C874" i="27"/>
  <c r="D292" i="26" s="1"/>
  <c r="D871" i="27"/>
  <c r="D397" i="27"/>
  <c r="C400" i="27"/>
  <c r="D284" i="26" s="1"/>
  <c r="N1640" i="27"/>
  <c r="M1643" i="27"/>
  <c r="N305" i="26" s="1"/>
  <c r="W397" i="26"/>
  <c r="CH397" i="26"/>
  <c r="N2471" i="27"/>
  <c r="O319" i="26" s="1"/>
  <c r="C3537" i="27"/>
  <c r="D337" i="26" s="1"/>
  <c r="D3534" i="27"/>
  <c r="M391" i="26"/>
  <c r="W390" i="26"/>
  <c r="N3357" i="27"/>
  <c r="M3360" i="27"/>
  <c r="N334" i="26" s="1"/>
  <c r="B380" i="26"/>
  <c r="X3301" i="27"/>
  <c r="Y333" i="26" s="1"/>
  <c r="Y3298" i="27"/>
  <c r="B394" i="26"/>
  <c r="BM394" i="26"/>
  <c r="M1287" i="27"/>
  <c r="N299" i="26" s="1"/>
  <c r="N1284" i="27"/>
  <c r="N756" i="27"/>
  <c r="O290" i="26" s="1"/>
  <c r="O753" i="27"/>
  <c r="W363" i="26"/>
  <c r="CH363" i="26"/>
  <c r="X2412" i="27"/>
  <c r="Y318" i="26" s="1"/>
  <c r="Y2409" i="27"/>
  <c r="W379" i="26"/>
  <c r="Y2232" i="27"/>
  <c r="Y1463" i="27"/>
  <c r="X1466" i="27"/>
  <c r="Y302" i="26" s="1"/>
  <c r="BM398" i="26"/>
  <c r="X1169" i="27"/>
  <c r="Y297" i="26" s="1"/>
  <c r="Y1166" i="27"/>
  <c r="BM395" i="26"/>
  <c r="B395" i="26"/>
  <c r="C815" i="27"/>
  <c r="D291" i="26" s="1"/>
  <c r="D812" i="27"/>
  <c r="BM360" i="26"/>
  <c r="B363" i="26"/>
  <c r="M2591" i="27"/>
  <c r="N321" i="26" s="1"/>
  <c r="N2588" i="27"/>
  <c r="B385" i="26"/>
  <c r="X756" i="27"/>
  <c r="Y290" i="26" s="1"/>
  <c r="Y753" i="27"/>
  <c r="M1879" i="27"/>
  <c r="N309" i="26" s="1"/>
  <c r="N1876" i="27"/>
  <c r="X2117" i="27"/>
  <c r="Y313" i="26" s="1"/>
  <c r="Y2114" i="27"/>
  <c r="W349" i="26"/>
  <c r="CH349" i="26"/>
  <c r="N2886" i="27"/>
  <c r="O326" i="26" s="1"/>
  <c r="O2883" i="27"/>
  <c r="N1817" i="27"/>
  <c r="M1820" i="27"/>
  <c r="N308" i="26" s="1"/>
  <c r="D2588" i="27"/>
  <c r="C2591" i="27"/>
  <c r="D321" i="26" s="1"/>
  <c r="CH379" i="26" l="1"/>
  <c r="BM384" i="26"/>
  <c r="W378" i="26"/>
  <c r="Y1345" i="27"/>
  <c r="Z1345" i="27" s="1"/>
  <c r="W354" i="26"/>
  <c r="D1225" i="27"/>
  <c r="D1228" i="27" s="1"/>
  <c r="E298" i="26" s="1"/>
  <c r="D1463" i="27"/>
  <c r="W372" i="26"/>
  <c r="BM342" i="26"/>
  <c r="W391" i="26"/>
  <c r="B376" i="26"/>
  <c r="M378" i="26"/>
  <c r="CH354" i="26"/>
  <c r="N2412" i="27"/>
  <c r="O318" i="26" s="1"/>
  <c r="N380" i="26" s="1"/>
  <c r="B430" i="26"/>
  <c r="CH384" i="26"/>
  <c r="CH394" i="26"/>
  <c r="B367" i="26"/>
  <c r="BX385" i="26"/>
  <c r="Y3180" i="27"/>
  <c r="Z3180" i="27" s="1"/>
  <c r="D1758" i="27"/>
  <c r="D3239" i="27"/>
  <c r="D3242" i="27" s="1"/>
  <c r="E332" i="26" s="1"/>
  <c r="C1999" i="27"/>
  <c r="D311" i="26" s="1"/>
  <c r="CH369" i="26"/>
  <c r="BM372" i="26"/>
  <c r="B348" i="26"/>
  <c r="B346" i="26"/>
  <c r="B366" i="26"/>
  <c r="W389" i="26"/>
  <c r="M351" i="26"/>
  <c r="B374" i="26"/>
  <c r="BM373" i="26"/>
  <c r="Y812" i="27"/>
  <c r="Y161" i="27"/>
  <c r="Y164" i="27" s="1"/>
  <c r="Z280" i="26" s="1"/>
  <c r="BM364" i="26"/>
  <c r="B365" i="26"/>
  <c r="CH364" i="26"/>
  <c r="N3537" i="27"/>
  <c r="O337" i="26" s="1"/>
  <c r="W387" i="26"/>
  <c r="B397" i="26"/>
  <c r="W360" i="26"/>
  <c r="BM366" i="26"/>
  <c r="CH393" i="26"/>
  <c r="BM361" i="26"/>
  <c r="BM396" i="26"/>
  <c r="BX378" i="26"/>
  <c r="Y515" i="27"/>
  <c r="Z515" i="27" s="1"/>
  <c r="B347" i="26"/>
  <c r="BM346" i="26"/>
  <c r="CH361" i="26"/>
  <c r="B362" i="26"/>
  <c r="BM363" i="26"/>
  <c r="B361" i="26"/>
  <c r="W366" i="26"/>
  <c r="BM397" i="26"/>
  <c r="CH360" i="26"/>
  <c r="D3357" i="27"/>
  <c r="C223" i="27"/>
  <c r="D281" i="26" s="1"/>
  <c r="C426" i="26" s="1"/>
  <c r="CH373" i="26"/>
  <c r="B357" i="26"/>
  <c r="BM390" i="26"/>
  <c r="B373" i="26"/>
  <c r="B375" i="26"/>
  <c r="BM365" i="26"/>
  <c r="BM386" i="26"/>
  <c r="W393" i="26"/>
  <c r="O279" i="27"/>
  <c r="P279" i="27" s="1"/>
  <c r="W368" i="26"/>
  <c r="W373" i="26"/>
  <c r="CH390" i="26"/>
  <c r="X3655" i="27"/>
  <c r="Y339" i="26" s="1"/>
  <c r="X401" i="26" s="1"/>
  <c r="CH353" i="26"/>
  <c r="CH375" i="26"/>
  <c r="CH347" i="26"/>
  <c r="W367" i="26"/>
  <c r="BM371" i="26"/>
  <c r="N3655" i="27"/>
  <c r="O339" i="26" s="1"/>
  <c r="M392" i="26"/>
  <c r="CH342" i="26"/>
  <c r="CH374" i="26"/>
  <c r="B378" i="26"/>
  <c r="B390" i="26"/>
  <c r="W400" i="26"/>
  <c r="N3063" i="27"/>
  <c r="O329" i="26" s="1"/>
  <c r="BM400" i="26"/>
  <c r="W401" i="26"/>
  <c r="N1110" i="27"/>
  <c r="O296" i="26" s="1"/>
  <c r="N1584" i="27"/>
  <c r="O304" i="26" s="1"/>
  <c r="BX359" i="26"/>
  <c r="BX350" i="26"/>
  <c r="B358" i="26"/>
  <c r="BM369" i="26"/>
  <c r="W350" i="26"/>
  <c r="W351" i="26"/>
  <c r="B368" i="26"/>
  <c r="BM382" i="26"/>
  <c r="B360" i="26"/>
  <c r="B399" i="26"/>
  <c r="CH400" i="26"/>
  <c r="BM399" i="26"/>
  <c r="BM358" i="26"/>
  <c r="B369" i="26"/>
  <c r="CH350" i="26"/>
  <c r="B382" i="26"/>
  <c r="BM348" i="26"/>
  <c r="BM357" i="26"/>
  <c r="BM389" i="26"/>
  <c r="BM376" i="26"/>
  <c r="W386" i="26"/>
  <c r="B389" i="26"/>
  <c r="CH365" i="26"/>
  <c r="BM347" i="26"/>
  <c r="BM356" i="26"/>
  <c r="W357" i="26"/>
  <c r="CH356" i="26"/>
  <c r="Y2765" i="27"/>
  <c r="Z2765" i="27" s="1"/>
  <c r="BM375" i="26"/>
  <c r="Y456" i="27"/>
  <c r="Z456" i="27" s="1"/>
  <c r="X577" i="27"/>
  <c r="Y287" i="26" s="1"/>
  <c r="CI350" i="26" s="1"/>
  <c r="CH387" i="26"/>
  <c r="CH366" i="26"/>
  <c r="CH357" i="26"/>
  <c r="BM387" i="26"/>
  <c r="M379" i="26"/>
  <c r="B349" i="26"/>
  <c r="W381" i="26"/>
  <c r="BM349" i="26"/>
  <c r="W380" i="26"/>
  <c r="BX346" i="26"/>
  <c r="B351" i="26"/>
  <c r="O1758" i="27"/>
  <c r="P1758" i="27" s="1"/>
  <c r="BX389" i="26"/>
  <c r="BX395" i="26"/>
  <c r="CH381" i="26"/>
  <c r="N3004" i="27"/>
  <c r="O328" i="26" s="1"/>
  <c r="CH345" i="26"/>
  <c r="BX369" i="26"/>
  <c r="BX379" i="26"/>
  <c r="BX345" i="26"/>
  <c r="D2232" i="27"/>
  <c r="E2232" i="27" s="1"/>
  <c r="M380" i="26"/>
  <c r="BM350" i="26"/>
  <c r="CH382" i="26"/>
  <c r="BX380" i="26"/>
  <c r="BM351" i="26"/>
  <c r="CH388" i="26"/>
  <c r="CH389" i="26"/>
  <c r="BX363" i="26"/>
  <c r="M359" i="26"/>
  <c r="Y2291" i="27"/>
  <c r="Z2291" i="27" s="1"/>
  <c r="W383" i="26"/>
  <c r="W382" i="26"/>
  <c r="W344" i="26"/>
  <c r="M345" i="26"/>
  <c r="D2291" i="27"/>
  <c r="D2294" i="27" s="1"/>
  <c r="E316" i="26" s="1"/>
  <c r="CH344" i="26"/>
  <c r="C2117" i="27"/>
  <c r="D313" i="26" s="1"/>
  <c r="C376" i="26" s="1"/>
  <c r="M346" i="26"/>
  <c r="CH367" i="26"/>
  <c r="CH368" i="26"/>
  <c r="B393" i="26"/>
  <c r="B392" i="26"/>
  <c r="BM393" i="26"/>
  <c r="CH358" i="26"/>
  <c r="BM388" i="26"/>
  <c r="B387" i="26"/>
  <c r="M354" i="26"/>
  <c r="M356" i="26"/>
  <c r="B388" i="26"/>
  <c r="BX392" i="26"/>
  <c r="AA201" i="26"/>
  <c r="F201" i="26"/>
  <c r="W359" i="26"/>
  <c r="O2114" i="27"/>
  <c r="O2117" i="27" s="1"/>
  <c r="P313" i="26" s="1"/>
  <c r="Q201" i="26"/>
  <c r="N992" i="27"/>
  <c r="O294" i="26" s="1"/>
  <c r="BY356" i="26" s="1"/>
  <c r="W358" i="26"/>
  <c r="M385" i="26"/>
  <c r="Y2117" i="27"/>
  <c r="Z313" i="26" s="1"/>
  <c r="Z2114" i="27"/>
  <c r="O2588" i="27"/>
  <c r="N2591" i="27"/>
  <c r="O321" i="26" s="1"/>
  <c r="BY383" i="26" s="1"/>
  <c r="CI365" i="26"/>
  <c r="X365" i="26"/>
  <c r="BX397" i="26"/>
  <c r="M397" i="26"/>
  <c r="E3534" i="27"/>
  <c r="D3537" i="27"/>
  <c r="E337" i="26" s="1"/>
  <c r="D1761" i="27"/>
  <c r="E307" i="26" s="1"/>
  <c r="E1758" i="27"/>
  <c r="CI401" i="26"/>
  <c r="P633" i="27"/>
  <c r="O636" i="27"/>
  <c r="P288" i="26" s="1"/>
  <c r="Y2471" i="27"/>
  <c r="Z319" i="26" s="1"/>
  <c r="Z2468" i="27"/>
  <c r="O933" i="27"/>
  <c r="P293" i="26" s="1"/>
  <c r="P930" i="27"/>
  <c r="BX348" i="26"/>
  <c r="M348" i="26"/>
  <c r="BN374" i="26"/>
  <c r="C374" i="26"/>
  <c r="D636" i="27"/>
  <c r="E288" i="26" s="1"/>
  <c r="E633" i="27"/>
  <c r="Y1348" i="27"/>
  <c r="Z300" i="26" s="1"/>
  <c r="C399" i="26"/>
  <c r="BN399" i="26"/>
  <c r="D2353" i="27"/>
  <c r="E317" i="26" s="1"/>
  <c r="E2350" i="27"/>
  <c r="O3242" i="27"/>
  <c r="P332" i="26" s="1"/>
  <c r="P3239" i="27"/>
  <c r="Y1525" i="27"/>
  <c r="Z303" i="26" s="1"/>
  <c r="Z1522" i="27"/>
  <c r="C397" i="26"/>
  <c r="BN397" i="26"/>
  <c r="D282" i="27"/>
  <c r="E282" i="26" s="1"/>
  <c r="E279" i="27"/>
  <c r="O1702" i="27"/>
  <c r="P306" i="26" s="1"/>
  <c r="P1699" i="27"/>
  <c r="C388" i="26"/>
  <c r="BN388" i="26"/>
  <c r="Y3004" i="27"/>
  <c r="Z328" i="26" s="1"/>
  <c r="Z3001" i="27"/>
  <c r="P2647" i="27"/>
  <c r="O2650" i="27"/>
  <c r="P322" i="26" s="1"/>
  <c r="E2883" i="27"/>
  <c r="D2886" i="27"/>
  <c r="E326" i="26" s="1"/>
  <c r="N2709" i="27"/>
  <c r="O323" i="26" s="1"/>
  <c r="N385" i="26" s="1"/>
  <c r="O2706" i="27"/>
  <c r="Z3121" i="27"/>
  <c r="Y3124" i="27"/>
  <c r="Z330" i="26" s="1"/>
  <c r="BN384" i="26"/>
  <c r="C384" i="26"/>
  <c r="M371" i="26"/>
  <c r="BX371" i="26"/>
  <c r="M370" i="26"/>
  <c r="N1879" i="27"/>
  <c r="O309" i="26" s="1"/>
  <c r="O1876" i="27"/>
  <c r="D815" i="27"/>
  <c r="E291" i="26" s="1"/>
  <c r="E812" i="27"/>
  <c r="CI378" i="26"/>
  <c r="X378" i="26"/>
  <c r="Y2412" i="27"/>
  <c r="Z318" i="26" s="1"/>
  <c r="Z2409" i="27"/>
  <c r="O756" i="27"/>
  <c r="P290" i="26" s="1"/>
  <c r="P753" i="27"/>
  <c r="P2468" i="27"/>
  <c r="O2471" i="27"/>
  <c r="P319" i="26" s="1"/>
  <c r="BX368" i="26"/>
  <c r="M368" i="26"/>
  <c r="BN347" i="26"/>
  <c r="C347" i="26"/>
  <c r="D874" i="27"/>
  <c r="E292" i="26" s="1"/>
  <c r="E871" i="27"/>
  <c r="P2409" i="27"/>
  <c r="O2412" i="27"/>
  <c r="P318" i="26" s="1"/>
  <c r="X368" i="26"/>
  <c r="CI368" i="26"/>
  <c r="Y3655" i="27"/>
  <c r="Z339" i="26" s="1"/>
  <c r="Z3652" i="27"/>
  <c r="CI359" i="26"/>
  <c r="X359" i="26"/>
  <c r="BY380" i="26"/>
  <c r="P2765" i="27"/>
  <c r="O2768" i="27"/>
  <c r="P324" i="26" s="1"/>
  <c r="N1999" i="27"/>
  <c r="O311" i="26" s="1"/>
  <c r="BY373" i="26" s="1"/>
  <c r="O1996" i="27"/>
  <c r="BX388" i="26"/>
  <c r="M388" i="26"/>
  <c r="Q267" i="26"/>
  <c r="P271" i="26"/>
  <c r="E1166" i="27"/>
  <c r="D1169" i="27"/>
  <c r="E297" i="26" s="1"/>
  <c r="BN395" i="26"/>
  <c r="C395" i="26"/>
  <c r="D577" i="27"/>
  <c r="E287" i="26" s="1"/>
  <c r="E574" i="27"/>
  <c r="D3301" i="27"/>
  <c r="E333" i="26" s="1"/>
  <c r="E3298" i="27"/>
  <c r="E3180" i="27"/>
  <c r="D3183" i="27"/>
  <c r="E331" i="26" s="1"/>
  <c r="P1345" i="27"/>
  <c r="O1348" i="27"/>
  <c r="P300" i="26" s="1"/>
  <c r="Y2945" i="27"/>
  <c r="Z327" i="26" s="1"/>
  <c r="Z2942" i="27"/>
  <c r="D1940" i="27"/>
  <c r="E310" i="26" s="1"/>
  <c r="E1937" i="27"/>
  <c r="C375" i="26"/>
  <c r="C365" i="26"/>
  <c r="BN365" i="26"/>
  <c r="Y1051" i="27"/>
  <c r="Z295" i="26" s="1"/>
  <c r="Z1048" i="27"/>
  <c r="P2232" i="27"/>
  <c r="O2235" i="27"/>
  <c r="P315" i="26" s="1"/>
  <c r="D2412" i="27"/>
  <c r="E318" i="26" s="1"/>
  <c r="E2409" i="27"/>
  <c r="Y2709" i="27"/>
  <c r="Z323" i="26" s="1"/>
  <c r="Z2706" i="27"/>
  <c r="CI395" i="26"/>
  <c r="X395" i="26"/>
  <c r="O2176" i="27"/>
  <c r="P314" i="26" s="1"/>
  <c r="P2173" i="27"/>
  <c r="O2055" i="27"/>
  <c r="N2058" i="27"/>
  <c r="O312" i="26" s="1"/>
  <c r="O1110" i="27"/>
  <c r="P296" i="26" s="1"/>
  <c r="P1107" i="27"/>
  <c r="E161" i="27"/>
  <c r="D164" i="27"/>
  <c r="E280" i="26" s="1"/>
  <c r="D1584" i="27"/>
  <c r="E304" i="26" s="1"/>
  <c r="E1581" i="27"/>
  <c r="BY350" i="26"/>
  <c r="N350" i="26"/>
  <c r="Z2824" i="27"/>
  <c r="Y2827" i="27"/>
  <c r="Z325" i="26" s="1"/>
  <c r="Y3478" i="27"/>
  <c r="Z336" i="26" s="1"/>
  <c r="Z3475" i="27"/>
  <c r="E2529" i="27"/>
  <c r="D2532" i="27"/>
  <c r="E320" i="26" s="1"/>
  <c r="CI345" i="26"/>
  <c r="X345" i="26"/>
  <c r="N1525" i="27"/>
  <c r="O303" i="26" s="1"/>
  <c r="BY365" i="26" s="1"/>
  <c r="O1522" i="27"/>
  <c r="Y695" i="27"/>
  <c r="Z289" i="26" s="1"/>
  <c r="Z692" i="27"/>
  <c r="O1584" i="27"/>
  <c r="P304" i="26" s="1"/>
  <c r="P1581" i="27"/>
  <c r="Y636" i="27"/>
  <c r="Z288" i="26" s="1"/>
  <c r="Z633" i="27"/>
  <c r="O1166" i="27"/>
  <c r="N1169" i="27"/>
  <c r="O297" i="26" s="1"/>
  <c r="Y341" i="27"/>
  <c r="Z283" i="26" s="1"/>
  <c r="Z338" i="27"/>
  <c r="N2945" i="27"/>
  <c r="O327" i="26" s="1"/>
  <c r="N389" i="26" s="1"/>
  <c r="O2942" i="27"/>
  <c r="N695" i="27"/>
  <c r="O289" i="26" s="1"/>
  <c r="BY351" i="26" s="1"/>
  <c r="O692" i="27"/>
  <c r="C382" i="26"/>
  <c r="BN382" i="26"/>
  <c r="O3298" i="27"/>
  <c r="N3301" i="27"/>
  <c r="O333" i="26" s="1"/>
  <c r="N395" i="26" s="1"/>
  <c r="Y105" i="27"/>
  <c r="Z279" i="26" s="1"/>
  <c r="Z102" i="27"/>
  <c r="D459" i="27"/>
  <c r="E285" i="26" s="1"/>
  <c r="E456" i="27"/>
  <c r="D2591" i="27"/>
  <c r="E321" i="26" s="1"/>
  <c r="E2588" i="27"/>
  <c r="O1817" i="27"/>
  <c r="N1820" i="27"/>
  <c r="O308" i="26" s="1"/>
  <c r="N370" i="26" s="1"/>
  <c r="BX370" i="26"/>
  <c r="M372" i="26"/>
  <c r="BX372" i="26"/>
  <c r="BN354" i="26"/>
  <c r="C354" i="26"/>
  <c r="Y2235" i="27"/>
  <c r="Z315" i="26" s="1"/>
  <c r="Z2232" i="27"/>
  <c r="CI381" i="26"/>
  <c r="X381" i="26"/>
  <c r="BY353" i="26"/>
  <c r="N353" i="26"/>
  <c r="N382" i="26"/>
  <c r="BY382" i="26"/>
  <c r="O1640" i="27"/>
  <c r="N1643" i="27"/>
  <c r="O305" i="26" s="1"/>
  <c r="E397" i="27"/>
  <c r="D400" i="27"/>
  <c r="E284" i="26" s="1"/>
  <c r="BN355" i="26"/>
  <c r="C355" i="26"/>
  <c r="N381" i="26"/>
  <c r="Y1643" i="27"/>
  <c r="Z305" i="26" s="1"/>
  <c r="Z1640" i="27"/>
  <c r="Z1107" i="27"/>
  <c r="Y1110" i="27"/>
  <c r="Z296" i="26" s="1"/>
  <c r="O2353" i="27"/>
  <c r="P317" i="26" s="1"/>
  <c r="P2350" i="27"/>
  <c r="D2117" i="27"/>
  <c r="E313" i="26" s="1"/>
  <c r="E2114" i="27"/>
  <c r="BX374" i="26"/>
  <c r="M374" i="26"/>
  <c r="N2827" i="27"/>
  <c r="O325" i="26" s="1"/>
  <c r="BY387" i="26" s="1"/>
  <c r="O2824" i="27"/>
  <c r="C360" i="26"/>
  <c r="BN360" i="26"/>
  <c r="E3239" i="27"/>
  <c r="X379" i="26"/>
  <c r="CI379" i="26"/>
  <c r="BN350" i="26"/>
  <c r="C350" i="26"/>
  <c r="C396" i="26"/>
  <c r="BN396" i="26"/>
  <c r="BN394" i="26"/>
  <c r="C394" i="26"/>
  <c r="CI390" i="26"/>
  <c r="X390" i="26"/>
  <c r="O3004" i="27"/>
  <c r="P328" i="26" s="1"/>
  <c r="P3001" i="27"/>
  <c r="C373" i="26"/>
  <c r="BN373" i="26"/>
  <c r="D2058" i="27"/>
  <c r="E312" i="26" s="1"/>
  <c r="E2055" i="27"/>
  <c r="E1463" i="27"/>
  <c r="D1466" i="27"/>
  <c r="E302" i="26" s="1"/>
  <c r="CI358" i="26"/>
  <c r="X358" i="26"/>
  <c r="BY378" i="26"/>
  <c r="N378" i="26"/>
  <c r="C381" i="26"/>
  <c r="BN381" i="26"/>
  <c r="X386" i="26"/>
  <c r="CI386" i="26"/>
  <c r="Z3239" i="27"/>
  <c r="Y3242" i="27"/>
  <c r="Z332" i="26" s="1"/>
  <c r="N377" i="26"/>
  <c r="BY377" i="26"/>
  <c r="M375" i="26"/>
  <c r="BX375" i="26"/>
  <c r="BN367" i="26"/>
  <c r="C367" i="26"/>
  <c r="O577" i="27"/>
  <c r="P287" i="26" s="1"/>
  <c r="P574" i="27"/>
  <c r="X388" i="26"/>
  <c r="CI388" i="26"/>
  <c r="X399" i="26"/>
  <c r="CI399" i="26"/>
  <c r="C383" i="26"/>
  <c r="BN383" i="26"/>
  <c r="CI348" i="26"/>
  <c r="X348" i="26"/>
  <c r="Y282" i="27"/>
  <c r="Z282" i="26" s="1"/>
  <c r="Z279" i="27"/>
  <c r="M366" i="26"/>
  <c r="BX366" i="26"/>
  <c r="CI352" i="26"/>
  <c r="X352" i="26"/>
  <c r="CI351" i="26"/>
  <c r="X351" i="26"/>
  <c r="M360" i="26"/>
  <c r="BX360" i="26"/>
  <c r="X346" i="26"/>
  <c r="CI346" i="26"/>
  <c r="BX390" i="26"/>
  <c r="M390" i="26"/>
  <c r="BX352" i="26"/>
  <c r="M352" i="26"/>
  <c r="E2468" i="27"/>
  <c r="D2471" i="27"/>
  <c r="E319" i="26" s="1"/>
  <c r="M396" i="26"/>
  <c r="BX396" i="26"/>
  <c r="CI342" i="26"/>
  <c r="X342" i="26"/>
  <c r="BN348" i="26"/>
  <c r="C348" i="26"/>
  <c r="C378" i="26"/>
  <c r="BN378" i="26"/>
  <c r="D1110" i="27"/>
  <c r="E296" i="26" s="1"/>
  <c r="E1107" i="27"/>
  <c r="N164" i="27"/>
  <c r="O280" i="26" s="1"/>
  <c r="BY342" i="26" s="1"/>
  <c r="O161" i="27"/>
  <c r="M355" i="26"/>
  <c r="BX355" i="26"/>
  <c r="O992" i="27"/>
  <c r="P294" i="26" s="1"/>
  <c r="P989" i="27"/>
  <c r="P812" i="27"/>
  <c r="O815" i="27"/>
  <c r="P291" i="26" s="1"/>
  <c r="BX367" i="26"/>
  <c r="N400" i="27"/>
  <c r="O284" i="26" s="1"/>
  <c r="BY346" i="26" s="1"/>
  <c r="O397" i="27"/>
  <c r="BN377" i="26"/>
  <c r="C377" i="26"/>
  <c r="Y1879" i="27"/>
  <c r="Z309" i="26" s="1"/>
  <c r="Z1876" i="27"/>
  <c r="Y1584" i="27"/>
  <c r="Z304" i="26" s="1"/>
  <c r="Z1581" i="27"/>
  <c r="CI357" i="26"/>
  <c r="X357" i="26"/>
  <c r="CI369" i="26"/>
  <c r="X369" i="26"/>
  <c r="D992" i="27"/>
  <c r="E294" i="26" s="1"/>
  <c r="E989" i="27"/>
  <c r="AA271" i="26"/>
  <c r="AB267" i="26"/>
  <c r="E1048" i="27"/>
  <c r="D1051" i="27"/>
  <c r="E295" i="26" s="1"/>
  <c r="C342" i="26"/>
  <c r="BN342" i="26"/>
  <c r="P2529" i="27"/>
  <c r="O2532" i="27"/>
  <c r="P320" i="26" s="1"/>
  <c r="O1228" i="27"/>
  <c r="P298" i="26" s="1"/>
  <c r="P1225" i="27"/>
  <c r="E1699" i="27"/>
  <c r="D1702" i="27"/>
  <c r="E306" i="26" s="1"/>
  <c r="Z1225" i="27"/>
  <c r="Y1228" i="27"/>
  <c r="Z298" i="26" s="1"/>
  <c r="BX393" i="26"/>
  <c r="M393" i="26"/>
  <c r="P338" i="27"/>
  <c r="O341" i="27"/>
  <c r="P283" i="26" s="1"/>
  <c r="Z2350" i="27"/>
  <c r="Y2353" i="27"/>
  <c r="Z317" i="26" s="1"/>
  <c r="Y3183" i="27"/>
  <c r="Z331" i="26" s="1"/>
  <c r="E3593" i="27"/>
  <c r="D3596" i="27"/>
  <c r="E338" i="26" s="1"/>
  <c r="Z2647" i="27"/>
  <c r="Y2650" i="27"/>
  <c r="Z322" i="26" s="1"/>
  <c r="BN372" i="26"/>
  <c r="C372" i="26"/>
  <c r="C353" i="26"/>
  <c r="BN353" i="26"/>
  <c r="E692" i="27"/>
  <c r="D695" i="27"/>
  <c r="E289" i="26" s="1"/>
  <c r="O2886" i="27"/>
  <c r="P326" i="26" s="1"/>
  <c r="P2883" i="27"/>
  <c r="Y756" i="27"/>
  <c r="Z290" i="26" s="1"/>
  <c r="Z753" i="27"/>
  <c r="Y1169" i="27"/>
  <c r="Z297" i="26" s="1"/>
  <c r="Z1166" i="27"/>
  <c r="N1287" i="27"/>
  <c r="O299" i="26" s="1"/>
  <c r="BY361" i="26" s="1"/>
  <c r="O1284" i="27"/>
  <c r="Y3301" i="27"/>
  <c r="Z333" i="26" s="1"/>
  <c r="Z3298" i="27"/>
  <c r="Z1404" i="27"/>
  <c r="Y1407" i="27"/>
  <c r="Z301" i="26" s="1"/>
  <c r="Y2058" i="27"/>
  <c r="Z312" i="26" s="1"/>
  <c r="Z2055" i="27"/>
  <c r="X389" i="26"/>
  <c r="CI389" i="26"/>
  <c r="C385" i="26"/>
  <c r="BN385" i="26"/>
  <c r="E1345" i="27"/>
  <c r="D1348" i="27"/>
  <c r="E300" i="26" s="1"/>
  <c r="BN398" i="26"/>
  <c r="C398" i="26"/>
  <c r="X400" i="26"/>
  <c r="CI400" i="26"/>
  <c r="D2945" i="27"/>
  <c r="E327" i="26" s="1"/>
  <c r="E2942" i="27"/>
  <c r="X354" i="26"/>
  <c r="CI354" i="26"/>
  <c r="Y3360" i="27"/>
  <c r="Z334" i="26" s="1"/>
  <c r="Z3357" i="27"/>
  <c r="Z220" i="27"/>
  <c r="Y223" i="27"/>
  <c r="Z281" i="26" s="1"/>
  <c r="E220" i="27"/>
  <c r="D223" i="27"/>
  <c r="E281" i="26" s="1"/>
  <c r="X370" i="26"/>
  <c r="CI370" i="26"/>
  <c r="D2768" i="27"/>
  <c r="E324" i="26" s="1"/>
  <c r="E2765" i="27"/>
  <c r="N1407" i="27"/>
  <c r="O301" i="26" s="1"/>
  <c r="BY363" i="26" s="1"/>
  <c r="O1404" i="27"/>
  <c r="F271" i="26"/>
  <c r="G267" i="26"/>
  <c r="CI398" i="26"/>
  <c r="X398" i="26"/>
  <c r="M358" i="26"/>
  <c r="BX358" i="26"/>
  <c r="M357" i="26"/>
  <c r="Y2532" i="27"/>
  <c r="Z320" i="26" s="1"/>
  <c r="Z2529" i="27"/>
  <c r="CI347" i="26"/>
  <c r="X347" i="26"/>
  <c r="BN368" i="26"/>
  <c r="C368" i="26"/>
  <c r="O3537" i="27"/>
  <c r="P337" i="26" s="1"/>
  <c r="P3534" i="27"/>
  <c r="N518" i="27"/>
  <c r="O286" i="26" s="1"/>
  <c r="O515" i="27"/>
  <c r="N223" i="27"/>
  <c r="O281" i="26" s="1"/>
  <c r="O220" i="27"/>
  <c r="M401" i="26"/>
  <c r="BX401" i="26"/>
  <c r="C359" i="26"/>
  <c r="BN359" i="26"/>
  <c r="BX343" i="26"/>
  <c r="M343" i="26"/>
  <c r="BN379" i="26"/>
  <c r="C379" i="26"/>
  <c r="N874" i="27"/>
  <c r="O292" i="26" s="1"/>
  <c r="N354" i="26" s="1"/>
  <c r="O871" i="27"/>
  <c r="M342" i="26"/>
  <c r="M367" i="26"/>
  <c r="BX347" i="26"/>
  <c r="M347" i="26"/>
  <c r="E2173" i="27"/>
  <c r="D2176" i="27"/>
  <c r="E314" i="26" s="1"/>
  <c r="BY345" i="26"/>
  <c r="N345" i="26"/>
  <c r="CI372" i="26"/>
  <c r="X372" i="26"/>
  <c r="X367" i="26"/>
  <c r="CI367" i="26"/>
  <c r="Y992" i="27"/>
  <c r="Z294" i="26" s="1"/>
  <c r="Z989" i="27"/>
  <c r="Y1702" i="27"/>
  <c r="Z306" i="26" s="1"/>
  <c r="Z1699" i="27"/>
  <c r="BN357" i="26"/>
  <c r="C357" i="26"/>
  <c r="C358" i="26"/>
  <c r="BN358" i="26"/>
  <c r="D105" i="27"/>
  <c r="E279" i="26" s="1"/>
  <c r="E102" i="27"/>
  <c r="C369" i="26"/>
  <c r="BN369" i="26"/>
  <c r="CI361" i="26"/>
  <c r="X361" i="26"/>
  <c r="N3124" i="27"/>
  <c r="O330" i="26" s="1"/>
  <c r="O3121" i="27"/>
  <c r="CI380" i="26"/>
  <c r="X380" i="26"/>
  <c r="X394" i="26"/>
  <c r="CI394" i="26"/>
  <c r="C401" i="26"/>
  <c r="BN401" i="26"/>
  <c r="CI385" i="26"/>
  <c r="X385" i="26"/>
  <c r="E1876" i="27"/>
  <c r="D1879" i="27"/>
  <c r="E309" i="26" s="1"/>
  <c r="E753" i="27"/>
  <c r="D756" i="27"/>
  <c r="E290" i="26" s="1"/>
  <c r="C352" i="26"/>
  <c r="BN352" i="26"/>
  <c r="M387" i="26"/>
  <c r="X376" i="26"/>
  <c r="CI376" i="26"/>
  <c r="CI353" i="26"/>
  <c r="X353" i="26"/>
  <c r="M384" i="26"/>
  <c r="BX384" i="26"/>
  <c r="CI360" i="26"/>
  <c r="X360" i="26"/>
  <c r="Y1466" i="27"/>
  <c r="Z302" i="26" s="1"/>
  <c r="Z1463" i="27"/>
  <c r="BX362" i="26"/>
  <c r="M362" i="26"/>
  <c r="CI396" i="26"/>
  <c r="X396" i="26"/>
  <c r="N3360" i="27"/>
  <c r="O334" i="26" s="1"/>
  <c r="O3357" i="27"/>
  <c r="C400" i="26"/>
  <c r="BN400" i="26"/>
  <c r="BN370" i="26"/>
  <c r="C370" i="26"/>
  <c r="Y3596" i="27"/>
  <c r="Z338" i="26" s="1"/>
  <c r="Z3593" i="27"/>
  <c r="CI364" i="26"/>
  <c r="X364" i="26"/>
  <c r="X375" i="26"/>
  <c r="CI375" i="26"/>
  <c r="X382" i="26"/>
  <c r="CI382" i="26"/>
  <c r="Z2883" i="27"/>
  <c r="Y2886" i="27"/>
  <c r="Z326" i="26" s="1"/>
  <c r="O456" i="27"/>
  <c r="N459" i="27"/>
  <c r="O285" i="26" s="1"/>
  <c r="E2647" i="27"/>
  <c r="D2650" i="27"/>
  <c r="E322" i="26" s="1"/>
  <c r="C363" i="26"/>
  <c r="BN363" i="26"/>
  <c r="BN361" i="26"/>
  <c r="C361" i="26"/>
  <c r="E3416" i="27"/>
  <c r="D3419" i="27"/>
  <c r="E335" i="26" s="1"/>
  <c r="Y3537" i="27"/>
  <c r="Z337" i="26" s="1"/>
  <c r="Z3534" i="27"/>
  <c r="E1996" i="27"/>
  <c r="D1999" i="27"/>
  <c r="E311" i="26" s="1"/>
  <c r="BN390" i="26"/>
  <c r="C390" i="26"/>
  <c r="C351" i="26"/>
  <c r="BN351" i="26"/>
  <c r="CI363" i="26"/>
  <c r="X363" i="26"/>
  <c r="Z812" i="27"/>
  <c r="Y815" i="27"/>
  <c r="Z291" i="26" s="1"/>
  <c r="E3475" i="27"/>
  <c r="D3478" i="27"/>
  <c r="E336" i="26" s="1"/>
  <c r="BN380" i="26"/>
  <c r="C380" i="26"/>
  <c r="BY395" i="26"/>
  <c r="X366" i="26"/>
  <c r="CI366" i="26"/>
  <c r="O3063" i="27"/>
  <c r="P329" i="26" s="1"/>
  <c r="P3060" i="27"/>
  <c r="X397" i="26"/>
  <c r="CI397" i="26"/>
  <c r="E3357" i="27"/>
  <c r="D3360" i="27"/>
  <c r="E334" i="26" s="1"/>
  <c r="BN345" i="26"/>
  <c r="C345" i="26"/>
  <c r="BY369" i="26"/>
  <c r="N369" i="26"/>
  <c r="X344" i="26"/>
  <c r="CI344" i="26"/>
  <c r="C427" i="26"/>
  <c r="E2824" i="27"/>
  <c r="D2827" i="27"/>
  <c r="E325" i="26" s="1"/>
  <c r="CI391" i="26"/>
  <c r="X391" i="26"/>
  <c r="M373" i="26"/>
  <c r="BN389" i="26"/>
  <c r="C389" i="26"/>
  <c r="Z1758" i="27"/>
  <c r="Y1761" i="27"/>
  <c r="Z307" i="26" s="1"/>
  <c r="BX386" i="26"/>
  <c r="M386" i="26"/>
  <c r="M400" i="26"/>
  <c r="C387" i="26"/>
  <c r="BN387" i="26"/>
  <c r="M364" i="26"/>
  <c r="BX364" i="26"/>
  <c r="Z3416" i="27"/>
  <c r="Y3419" i="27"/>
  <c r="Z335" i="26" s="1"/>
  <c r="X393" i="26"/>
  <c r="CI393" i="26"/>
  <c r="O1048" i="27"/>
  <c r="N1051" i="27"/>
  <c r="O295" i="26" s="1"/>
  <c r="BX357" i="26"/>
  <c r="O105" i="27"/>
  <c r="P279" i="26" s="1"/>
  <c r="P102" i="27"/>
  <c r="CI383" i="26"/>
  <c r="X383" i="26"/>
  <c r="Y577" i="27"/>
  <c r="Z287" i="26" s="1"/>
  <c r="Z574" i="27"/>
  <c r="Z397" i="27"/>
  <c r="Y400" i="27"/>
  <c r="Z284" i="26" s="1"/>
  <c r="E1640" i="27"/>
  <c r="D1643" i="27"/>
  <c r="E305" i="26" s="1"/>
  <c r="BX349" i="26"/>
  <c r="M349" i="26"/>
  <c r="M344" i="26"/>
  <c r="BX344" i="26"/>
  <c r="N3596" i="27"/>
  <c r="O338" i="26" s="1"/>
  <c r="O3593" i="27"/>
  <c r="X343" i="26"/>
  <c r="CI343" i="26"/>
  <c r="E3652" i="27"/>
  <c r="D3655" i="27"/>
  <c r="E339" i="26" s="1"/>
  <c r="C349" i="26"/>
  <c r="BN349" i="26"/>
  <c r="N3183" i="27"/>
  <c r="O331" i="26" s="1"/>
  <c r="O3180" i="27"/>
  <c r="BX383" i="26"/>
  <c r="M361" i="26"/>
  <c r="D3124" i="27"/>
  <c r="E330" i="26" s="1"/>
  <c r="E3121" i="27"/>
  <c r="Y2176" i="27"/>
  <c r="Z314" i="26" s="1"/>
  <c r="Z2173" i="27"/>
  <c r="M365" i="26"/>
  <c r="CI373" i="26"/>
  <c r="X373" i="26"/>
  <c r="D1287" i="27"/>
  <c r="E299" i="26" s="1"/>
  <c r="E1284" i="27"/>
  <c r="P2291" i="27"/>
  <c r="O2294" i="27"/>
  <c r="P316" i="26" s="1"/>
  <c r="CI392" i="26"/>
  <c r="X392" i="26"/>
  <c r="D933" i="27"/>
  <c r="E293" i="26" s="1"/>
  <c r="E930" i="27"/>
  <c r="Y2591" i="27"/>
  <c r="Z321" i="26" s="1"/>
  <c r="Z2588" i="27"/>
  <c r="D1820" i="27"/>
  <c r="E308" i="26" s="1"/>
  <c r="E1817" i="27"/>
  <c r="E3001" i="27"/>
  <c r="D3004" i="27"/>
  <c r="E328" i="26" s="1"/>
  <c r="D1525" i="27"/>
  <c r="E303" i="26" s="1"/>
  <c r="E1522" i="27"/>
  <c r="Y1999" i="27"/>
  <c r="Z311" i="26" s="1"/>
  <c r="Z1996" i="27"/>
  <c r="D341" i="27"/>
  <c r="E283" i="26" s="1"/>
  <c r="E338" i="27"/>
  <c r="BN386" i="26"/>
  <c r="C386" i="26"/>
  <c r="X387" i="26"/>
  <c r="CI387" i="26"/>
  <c r="Y874" i="27"/>
  <c r="Z292" i="26" s="1"/>
  <c r="Z871" i="27"/>
  <c r="D3063" i="27"/>
  <c r="E329" i="26" s="1"/>
  <c r="E3060" i="27"/>
  <c r="Y1287" i="27"/>
  <c r="Z299" i="26" s="1"/>
  <c r="Z1284" i="27"/>
  <c r="N3478" i="27"/>
  <c r="O336" i="26" s="1"/>
  <c r="O3475" i="27"/>
  <c r="P1463" i="27"/>
  <c r="O1466" i="27"/>
  <c r="P302" i="26" s="1"/>
  <c r="Y1820" i="27"/>
  <c r="Z308" i="26" s="1"/>
  <c r="Z1817" i="27"/>
  <c r="CI356" i="26"/>
  <c r="X356" i="26"/>
  <c r="N3419" i="27"/>
  <c r="O335" i="26" s="1"/>
  <c r="O3416" i="27"/>
  <c r="D1407" i="27"/>
  <c r="E301" i="26" s="1"/>
  <c r="E1404" i="27"/>
  <c r="E515" i="27"/>
  <c r="D518" i="27"/>
  <c r="E286" i="26" s="1"/>
  <c r="BX394" i="26"/>
  <c r="M394" i="26"/>
  <c r="M383" i="26"/>
  <c r="BX361" i="26"/>
  <c r="BN393" i="26"/>
  <c r="C393" i="26"/>
  <c r="CI377" i="26"/>
  <c r="X377" i="26"/>
  <c r="BX365" i="26"/>
  <c r="Y1940" i="27"/>
  <c r="Z310" i="26" s="1"/>
  <c r="Z1937" i="27"/>
  <c r="P3652" i="27"/>
  <c r="O3655" i="27"/>
  <c r="P339" i="26" s="1"/>
  <c r="BN362" i="26"/>
  <c r="C362" i="26"/>
  <c r="N379" i="26"/>
  <c r="BY379" i="26"/>
  <c r="Y3063" i="27"/>
  <c r="Z329" i="26" s="1"/>
  <c r="Z3060" i="27"/>
  <c r="C356" i="26"/>
  <c r="BN356" i="26"/>
  <c r="CI384" i="26"/>
  <c r="X384" i="26"/>
  <c r="N376" i="26"/>
  <c r="BY376" i="26"/>
  <c r="C371" i="26"/>
  <c r="BN371" i="26"/>
  <c r="C391" i="26"/>
  <c r="BN391" i="26"/>
  <c r="C366" i="26"/>
  <c r="BN366" i="26"/>
  <c r="CI374" i="26"/>
  <c r="X374" i="26"/>
  <c r="BN346" i="26"/>
  <c r="C346" i="26"/>
  <c r="D2709" i="27"/>
  <c r="E323" i="26" s="1"/>
  <c r="E2706" i="27"/>
  <c r="X355" i="26"/>
  <c r="CI355" i="26"/>
  <c r="C392" i="26"/>
  <c r="BN392" i="26"/>
  <c r="CI362" i="26"/>
  <c r="X362" i="26"/>
  <c r="M399" i="26"/>
  <c r="BX399" i="26"/>
  <c r="X371" i="26"/>
  <c r="CI371" i="26"/>
  <c r="Z930" i="27"/>
  <c r="Y933" i="27"/>
  <c r="Z293" i="26" s="1"/>
  <c r="BX398" i="26"/>
  <c r="M398" i="26"/>
  <c r="C364" i="26"/>
  <c r="BN364" i="26"/>
  <c r="O1940" i="27"/>
  <c r="P310" i="26" s="1"/>
  <c r="P1937" i="27"/>
  <c r="B432" i="26"/>
  <c r="E1225" i="27" l="1"/>
  <c r="BY400" i="26"/>
  <c r="BY370" i="26"/>
  <c r="BN376" i="26"/>
  <c r="Z161" i="27"/>
  <c r="BY381" i="26"/>
  <c r="C428" i="26"/>
  <c r="C343" i="26"/>
  <c r="P2114" i="27"/>
  <c r="C344" i="26"/>
  <c r="BN343" i="26"/>
  <c r="Y459" i="27"/>
  <c r="Z285" i="26" s="1"/>
  <c r="Y347" i="26" s="1"/>
  <c r="Y518" i="27"/>
  <c r="Z286" i="26" s="1"/>
  <c r="O282" i="27"/>
  <c r="P282" i="26" s="1"/>
  <c r="BZ345" i="26" s="1"/>
  <c r="C431" i="26"/>
  <c r="C430" i="26"/>
  <c r="C429" i="26"/>
  <c r="BN344" i="26"/>
  <c r="O1761" i="27"/>
  <c r="P307" i="26" s="1"/>
  <c r="BZ369" i="26" s="1"/>
  <c r="E2291" i="27"/>
  <c r="E2294" i="27" s="1"/>
  <c r="F316" i="26" s="1"/>
  <c r="BY359" i="26"/>
  <c r="BN375" i="26"/>
  <c r="X350" i="26"/>
  <c r="CI349" i="26"/>
  <c r="C404" i="26"/>
  <c r="N391" i="26"/>
  <c r="BY367" i="26"/>
  <c r="Y2768" i="27"/>
  <c r="Z324" i="26" s="1"/>
  <c r="CJ387" i="26" s="1"/>
  <c r="N342" i="26"/>
  <c r="BY389" i="26"/>
  <c r="D2235" i="27"/>
  <c r="E315" i="26" s="1"/>
  <c r="D377" i="26" s="1"/>
  <c r="BY391" i="26"/>
  <c r="X349" i="26"/>
  <c r="N356" i="26"/>
  <c r="Y2294" i="27"/>
  <c r="Z316" i="26" s="1"/>
  <c r="CJ378" i="26" s="1"/>
  <c r="BY357" i="26"/>
  <c r="C403" i="26"/>
  <c r="C439" i="26" s="1"/>
  <c r="X404" i="26"/>
  <c r="N383" i="26"/>
  <c r="R201" i="26"/>
  <c r="G201" i="26"/>
  <c r="N361" i="26"/>
  <c r="AB201" i="26"/>
  <c r="BY385" i="26"/>
  <c r="X403" i="26"/>
  <c r="N351" i="26"/>
  <c r="N346" i="26"/>
  <c r="N400" i="26"/>
  <c r="N373" i="26"/>
  <c r="N365" i="26"/>
  <c r="N387" i="26"/>
  <c r="BO364" i="26"/>
  <c r="D364" i="26"/>
  <c r="Q1463" i="27"/>
  <c r="P1466" i="27"/>
  <c r="Q302" i="26" s="1"/>
  <c r="CJ362" i="26"/>
  <c r="Y362" i="26"/>
  <c r="CJ355" i="26"/>
  <c r="Y355" i="26"/>
  <c r="CJ374" i="26"/>
  <c r="Y374" i="26"/>
  <c r="E3004" i="27"/>
  <c r="F328" i="26" s="1"/>
  <c r="F3001" i="27"/>
  <c r="BZ376" i="26"/>
  <c r="O376" i="26"/>
  <c r="D356" i="26"/>
  <c r="BO356" i="26"/>
  <c r="Q2291" i="27"/>
  <c r="P2294" i="27"/>
  <c r="Q316" i="26" s="1"/>
  <c r="E3124" i="27"/>
  <c r="F330" i="26" s="1"/>
  <c r="F3121" i="27"/>
  <c r="O3183" i="27"/>
  <c r="P331" i="26" s="1"/>
  <c r="P3180" i="27"/>
  <c r="F2824" i="27"/>
  <c r="E2827" i="27"/>
  <c r="F325" i="26" s="1"/>
  <c r="AA812" i="27"/>
  <c r="Z815" i="27"/>
  <c r="AA291" i="26" s="1"/>
  <c r="F1996" i="27"/>
  <c r="E1999" i="27"/>
  <c r="F311" i="26" s="1"/>
  <c r="E3419" i="27"/>
  <c r="F335" i="26" s="1"/>
  <c r="F3416" i="27"/>
  <c r="O459" i="27"/>
  <c r="P285" i="26" s="1"/>
  <c r="P456" i="27"/>
  <c r="Y401" i="26"/>
  <c r="CJ401" i="26"/>
  <c r="CJ365" i="26"/>
  <c r="Y365" i="26"/>
  <c r="BO372" i="26"/>
  <c r="D372" i="26"/>
  <c r="O3124" i="27"/>
  <c r="P330" i="26" s="1"/>
  <c r="O392" i="26" s="1"/>
  <c r="P3121" i="27"/>
  <c r="Z1702" i="27"/>
  <c r="AA306" i="26" s="1"/>
  <c r="AA1699" i="27"/>
  <c r="BY354" i="26"/>
  <c r="O874" i="27"/>
  <c r="P292" i="26" s="1"/>
  <c r="BZ354" i="26" s="1"/>
  <c r="P871" i="27"/>
  <c r="BO378" i="26"/>
  <c r="D378" i="26"/>
  <c r="O518" i="27"/>
  <c r="P286" i="26" s="1"/>
  <c r="P515" i="27"/>
  <c r="N364" i="26"/>
  <c r="BY364" i="26"/>
  <c r="AA220" i="27"/>
  <c r="Z223" i="27"/>
  <c r="AA281" i="26" s="1"/>
  <c r="CJ397" i="26"/>
  <c r="Y397" i="26"/>
  <c r="F1345" i="27"/>
  <c r="E1348" i="27"/>
  <c r="F300" i="26" s="1"/>
  <c r="Y375" i="26"/>
  <c r="CJ375" i="26"/>
  <c r="CJ396" i="26"/>
  <c r="Y396" i="26"/>
  <c r="Y360" i="26"/>
  <c r="CJ360" i="26"/>
  <c r="Z2650" i="27"/>
  <c r="AA322" i="26" s="1"/>
  <c r="AA2647" i="27"/>
  <c r="Y394" i="26"/>
  <c r="CJ394" i="26"/>
  <c r="Q338" i="27"/>
  <c r="P341" i="27"/>
  <c r="Q283" i="26" s="1"/>
  <c r="AA1225" i="27"/>
  <c r="Z1228" i="27"/>
  <c r="AA298" i="26" s="1"/>
  <c r="Y367" i="26"/>
  <c r="CJ367" i="26"/>
  <c r="BY347" i="26"/>
  <c r="N347" i="26"/>
  <c r="Q989" i="27"/>
  <c r="P992" i="27"/>
  <c r="Q294" i="26" s="1"/>
  <c r="E1110" i="27"/>
  <c r="F296" i="26" s="1"/>
  <c r="F1107" i="27"/>
  <c r="AA279" i="27"/>
  <c r="Z282" i="27"/>
  <c r="AA282" i="26" s="1"/>
  <c r="CJ395" i="26"/>
  <c r="Y395" i="26"/>
  <c r="F2055" i="27"/>
  <c r="E2058" i="27"/>
  <c r="F312" i="26" s="1"/>
  <c r="Q3001" i="27"/>
  <c r="P3004" i="27"/>
  <c r="Q328" i="26" s="1"/>
  <c r="N363" i="26"/>
  <c r="Y349" i="26"/>
  <c r="CJ349" i="26"/>
  <c r="P2353" i="27"/>
  <c r="Q317" i="26" s="1"/>
  <c r="Q2350" i="27"/>
  <c r="AA1640" i="27"/>
  <c r="Z1643" i="27"/>
  <c r="AA305" i="26" s="1"/>
  <c r="N368" i="26"/>
  <c r="BY368" i="26"/>
  <c r="Z2235" i="27"/>
  <c r="AA315" i="26" s="1"/>
  <c r="AA2232" i="27"/>
  <c r="O1820" i="27"/>
  <c r="P308" i="26" s="1"/>
  <c r="BZ370" i="26" s="1"/>
  <c r="P1817" i="27"/>
  <c r="BO348" i="26"/>
  <c r="D348" i="26"/>
  <c r="P3298" i="27"/>
  <c r="O3301" i="27"/>
  <c r="P333" i="26" s="1"/>
  <c r="O395" i="26" s="1"/>
  <c r="BY352" i="26"/>
  <c r="N352" i="26"/>
  <c r="Y346" i="26"/>
  <c r="CJ346" i="26"/>
  <c r="CJ351" i="26"/>
  <c r="Y351" i="26"/>
  <c r="CJ352" i="26"/>
  <c r="Y352" i="26"/>
  <c r="Y399" i="26"/>
  <c r="CJ399" i="26"/>
  <c r="E164" i="27"/>
  <c r="F280" i="26" s="1"/>
  <c r="F161" i="27"/>
  <c r="P2055" i="27"/>
  <c r="O2058" i="27"/>
  <c r="P312" i="26" s="1"/>
  <c r="D381" i="26"/>
  <c r="BO381" i="26"/>
  <c r="CJ358" i="26"/>
  <c r="Y358" i="26"/>
  <c r="P1348" i="27"/>
  <c r="Q300" i="26" s="1"/>
  <c r="Q1345" i="27"/>
  <c r="D396" i="26"/>
  <c r="BO396" i="26"/>
  <c r="R267" i="26"/>
  <c r="Q271" i="26"/>
  <c r="Q2765" i="27"/>
  <c r="P2768" i="27"/>
  <c r="Q324" i="26" s="1"/>
  <c r="Q2409" i="27"/>
  <c r="P2412" i="27"/>
  <c r="Q318" i="26" s="1"/>
  <c r="Q2468" i="27"/>
  <c r="P2471" i="27"/>
  <c r="Q319" i="26" s="1"/>
  <c r="Y381" i="26"/>
  <c r="CJ381" i="26"/>
  <c r="BO354" i="26"/>
  <c r="D354" i="26"/>
  <c r="Y393" i="26"/>
  <c r="CJ393" i="26"/>
  <c r="BO389" i="26"/>
  <c r="D389" i="26"/>
  <c r="AA3001" i="27"/>
  <c r="Z3004" i="27"/>
  <c r="AA328" i="26" s="1"/>
  <c r="P1702" i="27"/>
  <c r="Q306" i="26" s="1"/>
  <c r="Q1699" i="27"/>
  <c r="Q3239" i="27"/>
  <c r="P3242" i="27"/>
  <c r="Q332" i="26" s="1"/>
  <c r="F633" i="27"/>
  <c r="E636" i="27"/>
  <c r="F288" i="26" s="1"/>
  <c r="D361" i="26"/>
  <c r="BO361" i="26"/>
  <c r="Q930" i="27"/>
  <c r="P933" i="27"/>
  <c r="Q293" i="26" s="1"/>
  <c r="E1761" i="27"/>
  <c r="F307" i="26" s="1"/>
  <c r="F1758" i="27"/>
  <c r="BY384" i="26"/>
  <c r="N384" i="26"/>
  <c r="AA2765" i="27"/>
  <c r="Z2768" i="27"/>
  <c r="AA324" i="26" s="1"/>
  <c r="CJ373" i="26"/>
  <c r="Y373" i="26"/>
  <c r="E2709" i="27"/>
  <c r="F323" i="26" s="1"/>
  <c r="F2706" i="27"/>
  <c r="O3419" i="27"/>
  <c r="P335" i="26" s="1"/>
  <c r="P3416" i="27"/>
  <c r="AA1817" i="27"/>
  <c r="Z1820" i="27"/>
  <c r="AA308" i="26" s="1"/>
  <c r="P3475" i="27"/>
  <c r="O3478" i="27"/>
  <c r="P336" i="26" s="1"/>
  <c r="E3063" i="27"/>
  <c r="F329" i="26" s="1"/>
  <c r="F3060" i="27"/>
  <c r="F338" i="27"/>
  <c r="E341" i="27"/>
  <c r="F283" i="26" s="1"/>
  <c r="E1525" i="27"/>
  <c r="F303" i="26" s="1"/>
  <c r="F1522" i="27"/>
  <c r="E1820" i="27"/>
  <c r="F308" i="26" s="1"/>
  <c r="F1817" i="27"/>
  <c r="AA2588" i="27"/>
  <c r="Z2591" i="27"/>
  <c r="AA321" i="26" s="1"/>
  <c r="E1287" i="27"/>
  <c r="F299" i="26" s="1"/>
  <c r="F1284" i="27"/>
  <c r="D393" i="26"/>
  <c r="BO393" i="26"/>
  <c r="N394" i="26"/>
  <c r="BY394" i="26"/>
  <c r="D397" i="26"/>
  <c r="BO397" i="26"/>
  <c r="D385" i="26"/>
  <c r="BO385" i="26"/>
  <c r="BY393" i="26"/>
  <c r="N393" i="26"/>
  <c r="N349" i="26"/>
  <c r="BY349" i="26"/>
  <c r="G271" i="26"/>
  <c r="H267" i="26"/>
  <c r="F2765" i="27"/>
  <c r="E2768" i="27"/>
  <c r="F324" i="26" s="1"/>
  <c r="BY392" i="26"/>
  <c r="Y364" i="26"/>
  <c r="CJ364" i="26"/>
  <c r="O1287" i="27"/>
  <c r="P299" i="26" s="1"/>
  <c r="P1284" i="27"/>
  <c r="Z756" i="27"/>
  <c r="AA290" i="26" s="1"/>
  <c r="AA753" i="27"/>
  <c r="BO401" i="26"/>
  <c r="D401" i="26"/>
  <c r="F989" i="27"/>
  <c r="E992" i="27"/>
  <c r="F294" i="26" s="1"/>
  <c r="D379" i="26"/>
  <c r="BO379" i="26"/>
  <c r="AA3239" i="27"/>
  <c r="Z3242" i="27"/>
  <c r="AA332" i="26" s="1"/>
  <c r="D375" i="26"/>
  <c r="BO375" i="26"/>
  <c r="Z518" i="27"/>
  <c r="AA286" i="26" s="1"/>
  <c r="AA515" i="27"/>
  <c r="CJ368" i="26"/>
  <c r="Y368" i="26"/>
  <c r="E2591" i="27"/>
  <c r="F321" i="26" s="1"/>
  <c r="F2588" i="27"/>
  <c r="O2945" i="27"/>
  <c r="P327" i="26" s="1"/>
  <c r="P2942" i="27"/>
  <c r="P1584" i="27"/>
  <c r="Q304" i="26" s="1"/>
  <c r="Q1581" i="27"/>
  <c r="D383" i="26"/>
  <c r="BO383" i="26"/>
  <c r="E1584" i="27"/>
  <c r="F304" i="26" s="1"/>
  <c r="F1581" i="27"/>
  <c r="Z2709" i="27"/>
  <c r="AA323" i="26" s="1"/>
  <c r="AA2706" i="27"/>
  <c r="E1940" i="27"/>
  <c r="F310" i="26" s="1"/>
  <c r="F1937" i="27"/>
  <c r="Z2945" i="27"/>
  <c r="AA327" i="26" s="1"/>
  <c r="AA2942" i="27"/>
  <c r="BO360" i="26"/>
  <c r="D360" i="26"/>
  <c r="CJ391" i="26"/>
  <c r="Y391" i="26"/>
  <c r="D386" i="26"/>
  <c r="BO386" i="26"/>
  <c r="Q3652" i="27"/>
  <c r="P3655" i="27"/>
  <c r="Q339" i="26" s="1"/>
  <c r="BO349" i="26"/>
  <c r="D349" i="26"/>
  <c r="BY398" i="26"/>
  <c r="N398" i="26"/>
  <c r="CJ371" i="26"/>
  <c r="Y371" i="26"/>
  <c r="N399" i="26"/>
  <c r="BY399" i="26"/>
  <c r="BO392" i="26"/>
  <c r="D392" i="26"/>
  <c r="BO346" i="26"/>
  <c r="D346" i="26"/>
  <c r="BO366" i="26"/>
  <c r="D366" i="26"/>
  <c r="BO371" i="26"/>
  <c r="D371" i="26"/>
  <c r="CJ384" i="26"/>
  <c r="Y384" i="26"/>
  <c r="D362" i="26"/>
  <c r="BO362" i="26"/>
  <c r="AA2173" i="27"/>
  <c r="Z2176" i="27"/>
  <c r="AA314" i="26" s="1"/>
  <c r="O3596" i="27"/>
  <c r="P338" i="26" s="1"/>
  <c r="P3593" i="27"/>
  <c r="BO368" i="26"/>
  <c r="D368" i="26"/>
  <c r="Z577" i="27"/>
  <c r="AA287" i="26" s="1"/>
  <c r="AA574" i="27"/>
  <c r="P105" i="27"/>
  <c r="Q279" i="26" s="1"/>
  <c r="Q102" i="27"/>
  <c r="O1051" i="27"/>
  <c r="P295" i="26" s="1"/>
  <c r="O357" i="26" s="1"/>
  <c r="P1048" i="27"/>
  <c r="Z3419" i="27"/>
  <c r="AA335" i="26" s="1"/>
  <c r="AA3416" i="27"/>
  <c r="Y370" i="26"/>
  <c r="CJ370" i="26"/>
  <c r="F3357" i="27"/>
  <c r="E3360" i="27"/>
  <c r="F334" i="26" s="1"/>
  <c r="F3475" i="27"/>
  <c r="E3478" i="27"/>
  <c r="F336" i="26" s="1"/>
  <c r="Y400" i="26"/>
  <c r="CJ400" i="26"/>
  <c r="F2647" i="27"/>
  <c r="E2650" i="27"/>
  <c r="F322" i="26" s="1"/>
  <c r="AA2883" i="27"/>
  <c r="Z2886" i="27"/>
  <c r="AA326" i="26" s="1"/>
  <c r="N397" i="26"/>
  <c r="BY397" i="26"/>
  <c r="D353" i="26"/>
  <c r="BO353" i="26"/>
  <c r="E105" i="27"/>
  <c r="F279" i="26" s="1"/>
  <c r="F102" i="27"/>
  <c r="Z992" i="27"/>
  <c r="AA294" i="26" s="1"/>
  <c r="AA989" i="27"/>
  <c r="Z164" i="27"/>
  <c r="AA280" i="26" s="1"/>
  <c r="AA161" i="27"/>
  <c r="O223" i="27"/>
  <c r="P281" i="26" s="1"/>
  <c r="P220" i="27"/>
  <c r="Q3534" i="27"/>
  <c r="P3537" i="27"/>
  <c r="Q337" i="26" s="1"/>
  <c r="Z2532" i="27"/>
  <c r="AA320" i="26" s="1"/>
  <c r="AA2529" i="27"/>
  <c r="BO387" i="26"/>
  <c r="D387" i="26"/>
  <c r="F220" i="27"/>
  <c r="E223" i="27"/>
  <c r="F281" i="26" s="1"/>
  <c r="N392" i="26"/>
  <c r="BO390" i="26"/>
  <c r="D390" i="26"/>
  <c r="Z1407" i="27"/>
  <c r="AA301" i="26" s="1"/>
  <c r="AA1404" i="27"/>
  <c r="BY362" i="26"/>
  <c r="N362" i="26"/>
  <c r="CJ353" i="26"/>
  <c r="Y353" i="26"/>
  <c r="F692" i="27"/>
  <c r="E695" i="27"/>
  <c r="F289" i="26" s="1"/>
  <c r="E3596" i="27"/>
  <c r="F338" i="26" s="1"/>
  <c r="F3593" i="27"/>
  <c r="AA2350" i="27"/>
  <c r="Z2353" i="27"/>
  <c r="AA317" i="26" s="1"/>
  <c r="E1702" i="27"/>
  <c r="F306" i="26" s="1"/>
  <c r="F1699" i="27"/>
  <c r="Q2529" i="27"/>
  <c r="P2532" i="27"/>
  <c r="Q320" i="26" s="1"/>
  <c r="F1048" i="27"/>
  <c r="E1051" i="27"/>
  <c r="F295" i="26" s="1"/>
  <c r="BO357" i="26"/>
  <c r="D357" i="26"/>
  <c r="Y372" i="26"/>
  <c r="CJ372" i="26"/>
  <c r="O164" i="27"/>
  <c r="P280" i="26" s="1"/>
  <c r="BZ342" i="26" s="1"/>
  <c r="P161" i="27"/>
  <c r="D382" i="26"/>
  <c r="BO382" i="26"/>
  <c r="N367" i="26"/>
  <c r="P577" i="27"/>
  <c r="Q287" i="26" s="1"/>
  <c r="Q574" i="27"/>
  <c r="BO365" i="26"/>
  <c r="D365" i="26"/>
  <c r="E3242" i="27"/>
  <c r="F332" i="26" s="1"/>
  <c r="F3239" i="27"/>
  <c r="P2824" i="27"/>
  <c r="O2827" i="27"/>
  <c r="P325" i="26" s="1"/>
  <c r="O387" i="26" s="1"/>
  <c r="E2117" i="27"/>
  <c r="F313" i="26" s="1"/>
  <c r="F2114" i="27"/>
  <c r="CJ359" i="26"/>
  <c r="Y359" i="26"/>
  <c r="D347" i="26"/>
  <c r="BO347" i="26"/>
  <c r="D384" i="26"/>
  <c r="BO384" i="26"/>
  <c r="CJ342" i="26"/>
  <c r="Y342" i="26"/>
  <c r="BY390" i="26"/>
  <c r="N390" i="26"/>
  <c r="P1166" i="27"/>
  <c r="O1169" i="27"/>
  <c r="P297" i="26" s="1"/>
  <c r="O359" i="26" s="1"/>
  <c r="BY366" i="26"/>
  <c r="N366" i="26"/>
  <c r="E2532" i="27"/>
  <c r="F320" i="26" s="1"/>
  <c r="F2529" i="27"/>
  <c r="Z2827" i="27"/>
  <c r="AA325" i="26" s="1"/>
  <c r="AA2824" i="27"/>
  <c r="BO367" i="26"/>
  <c r="D367" i="26"/>
  <c r="O377" i="26"/>
  <c r="BZ377" i="26"/>
  <c r="P2235" i="27"/>
  <c r="Q315" i="26" s="1"/>
  <c r="Q2232" i="27"/>
  <c r="D373" i="26"/>
  <c r="BO373" i="26"/>
  <c r="CJ390" i="26"/>
  <c r="Y390" i="26"/>
  <c r="E3183" i="27"/>
  <c r="F331" i="26" s="1"/>
  <c r="F3180" i="27"/>
  <c r="BO350" i="26"/>
  <c r="D350" i="26"/>
  <c r="AA2291" i="27"/>
  <c r="Z2294" i="27"/>
  <c r="AA316" i="26" s="1"/>
  <c r="F1166" i="27"/>
  <c r="E1169" i="27"/>
  <c r="F297" i="26" s="1"/>
  <c r="BY374" i="26"/>
  <c r="N374" i="26"/>
  <c r="D355" i="26"/>
  <c r="BO355" i="26"/>
  <c r="BZ353" i="26"/>
  <c r="O353" i="26"/>
  <c r="BY372" i="26"/>
  <c r="N372" i="26"/>
  <c r="O2709" i="27"/>
  <c r="P323" i="26" s="1"/>
  <c r="O385" i="26" s="1"/>
  <c r="P2706" i="27"/>
  <c r="E282" i="27"/>
  <c r="F282" i="26" s="1"/>
  <c r="F279" i="27"/>
  <c r="AA1522" i="27"/>
  <c r="Z1525" i="27"/>
  <c r="AA303" i="26" s="1"/>
  <c r="F2350" i="27"/>
  <c r="E2353" i="27"/>
  <c r="F317" i="26" s="1"/>
  <c r="Z1348" i="27"/>
  <c r="AA300" i="26" s="1"/>
  <c r="AA1345" i="27"/>
  <c r="Z2471" i="27"/>
  <c r="AA319" i="26" s="1"/>
  <c r="AA2468" i="27"/>
  <c r="BO400" i="26"/>
  <c r="D400" i="26"/>
  <c r="Z2117" i="27"/>
  <c r="AA313" i="26" s="1"/>
  <c r="AA2114" i="27"/>
  <c r="Y392" i="26"/>
  <c r="CJ392" i="26"/>
  <c r="CJ356" i="26"/>
  <c r="Y356" i="26"/>
  <c r="AA397" i="27"/>
  <c r="Z400" i="27"/>
  <c r="AA284" i="26" s="1"/>
  <c r="N358" i="26"/>
  <c r="BY358" i="26"/>
  <c r="CJ398" i="26"/>
  <c r="Y398" i="26"/>
  <c r="P3063" i="27"/>
  <c r="Q329" i="26" s="1"/>
  <c r="Q3060" i="27"/>
  <c r="D399" i="26"/>
  <c r="BO399" i="26"/>
  <c r="AA3534" i="27"/>
  <c r="Z3537" i="27"/>
  <c r="AA337" i="26" s="1"/>
  <c r="Y389" i="26"/>
  <c r="CJ389" i="26"/>
  <c r="P3357" i="27"/>
  <c r="O3360" i="27"/>
  <c r="P334" i="26" s="1"/>
  <c r="F1876" i="27"/>
  <c r="E1879" i="27"/>
  <c r="F309" i="26" s="1"/>
  <c r="Y369" i="26"/>
  <c r="CJ369" i="26"/>
  <c r="BY355" i="26"/>
  <c r="N355" i="26"/>
  <c r="F2232" i="27"/>
  <c r="E2235" i="27"/>
  <c r="F315" i="26" s="1"/>
  <c r="D344" i="26"/>
  <c r="BO344" i="26"/>
  <c r="E2945" i="27"/>
  <c r="F327" i="26" s="1"/>
  <c r="F2942" i="27"/>
  <c r="D352" i="26"/>
  <c r="BO352" i="26"/>
  <c r="Y380" i="26"/>
  <c r="CJ380" i="26"/>
  <c r="D369" i="26"/>
  <c r="BO369" i="26"/>
  <c r="BO358" i="26"/>
  <c r="D358" i="26"/>
  <c r="Z1879" i="27"/>
  <c r="AA309" i="26" s="1"/>
  <c r="AA1876" i="27"/>
  <c r="D359" i="26"/>
  <c r="BO359" i="26"/>
  <c r="CJ345" i="26"/>
  <c r="Y345" i="26"/>
  <c r="O391" i="26"/>
  <c r="BZ391" i="26"/>
  <c r="O380" i="26"/>
  <c r="BZ380" i="26"/>
  <c r="P1640" i="27"/>
  <c r="O1643" i="27"/>
  <c r="P305" i="26" s="1"/>
  <c r="BZ367" i="26" s="1"/>
  <c r="Z105" i="27"/>
  <c r="AA279" i="26" s="1"/>
  <c r="AA102" i="27"/>
  <c r="N360" i="26"/>
  <c r="BY360" i="26"/>
  <c r="O1525" i="27"/>
  <c r="P303" i="26" s="1"/>
  <c r="O365" i="26" s="1"/>
  <c r="P1522" i="27"/>
  <c r="CJ388" i="26"/>
  <c r="Y388" i="26"/>
  <c r="Q1107" i="27"/>
  <c r="P1110" i="27"/>
  <c r="Q296" i="26" s="1"/>
  <c r="Q2173" i="27"/>
  <c r="P2176" i="27"/>
  <c r="Q314" i="26" s="1"/>
  <c r="O378" i="26"/>
  <c r="BZ378" i="26"/>
  <c r="D394" i="26"/>
  <c r="BO394" i="26"/>
  <c r="E577" i="27"/>
  <c r="F287" i="26" s="1"/>
  <c r="F574" i="27"/>
  <c r="O1999" i="27"/>
  <c r="P311" i="26" s="1"/>
  <c r="P1996" i="27"/>
  <c r="F871" i="27"/>
  <c r="E874" i="27"/>
  <c r="F292" i="26" s="1"/>
  <c r="Q753" i="27"/>
  <c r="P756" i="27"/>
  <c r="Q290" i="26" s="1"/>
  <c r="O1879" i="27"/>
  <c r="P309" i="26" s="1"/>
  <c r="P1876" i="27"/>
  <c r="AA3121" i="27"/>
  <c r="Z3124" i="27"/>
  <c r="AA330" i="26" s="1"/>
  <c r="E2886" i="27"/>
  <c r="F326" i="26" s="1"/>
  <c r="F2883" i="27"/>
  <c r="O369" i="26"/>
  <c r="BO351" i="26"/>
  <c r="D351" i="26"/>
  <c r="E1228" i="27"/>
  <c r="F298" i="26" s="1"/>
  <c r="F1225" i="27"/>
  <c r="BZ356" i="26"/>
  <c r="O356" i="26"/>
  <c r="P636" i="27"/>
  <c r="Q288" i="26" s="1"/>
  <c r="Q633" i="27"/>
  <c r="D370" i="26"/>
  <c r="BO370" i="26"/>
  <c r="P2588" i="27"/>
  <c r="O2591" i="27"/>
  <c r="P321" i="26" s="1"/>
  <c r="O383" i="26" s="1"/>
  <c r="AA930" i="27"/>
  <c r="Z933" i="27"/>
  <c r="AA293" i="26" s="1"/>
  <c r="P1940" i="27"/>
  <c r="Q310" i="26" s="1"/>
  <c r="Q1937" i="27"/>
  <c r="Z3063" i="27"/>
  <c r="AA329" i="26" s="1"/>
  <c r="AA3060" i="27"/>
  <c r="Z1940" i="27"/>
  <c r="AA310" i="26" s="1"/>
  <c r="AA1937" i="27"/>
  <c r="E518" i="27"/>
  <c r="F286" i="26" s="1"/>
  <c r="F515" i="27"/>
  <c r="E1407" i="27"/>
  <c r="F301" i="26" s="1"/>
  <c r="F1404" i="27"/>
  <c r="Z1287" i="27"/>
  <c r="AA299" i="26" s="1"/>
  <c r="AA1284" i="27"/>
  <c r="Z874" i="27"/>
  <c r="AA292" i="26" s="1"/>
  <c r="AA871" i="27"/>
  <c r="AA1996" i="27"/>
  <c r="Z1999" i="27"/>
  <c r="AA311" i="26" s="1"/>
  <c r="D391" i="26"/>
  <c r="BO391" i="26"/>
  <c r="P2117" i="27"/>
  <c r="Q313" i="26" s="1"/>
  <c r="Q2114" i="27"/>
  <c r="E933" i="27"/>
  <c r="F293" i="26" s="1"/>
  <c r="F930" i="27"/>
  <c r="O379" i="26"/>
  <c r="BZ379" i="26"/>
  <c r="Y377" i="26"/>
  <c r="CJ377" i="26"/>
  <c r="F3652" i="27"/>
  <c r="E3655" i="27"/>
  <c r="F339" i="26" s="1"/>
  <c r="N401" i="26"/>
  <c r="BY401" i="26"/>
  <c r="F1640" i="27"/>
  <c r="E1643" i="27"/>
  <c r="F305" i="26" s="1"/>
  <c r="CJ350" i="26"/>
  <c r="Y350" i="26"/>
  <c r="Z1761" i="27"/>
  <c r="AA307" i="26" s="1"/>
  <c r="AA1758" i="27"/>
  <c r="BO388" i="26"/>
  <c r="D388" i="26"/>
  <c r="CJ354" i="26"/>
  <c r="Y354" i="26"/>
  <c r="BO374" i="26"/>
  <c r="D374" i="26"/>
  <c r="D398" i="26"/>
  <c r="BO398" i="26"/>
  <c r="N348" i="26"/>
  <c r="BY348" i="26"/>
  <c r="Z3596" i="27"/>
  <c r="AA338" i="26" s="1"/>
  <c r="AA3593" i="27"/>
  <c r="Z1466" i="27"/>
  <c r="AA302" i="26" s="1"/>
  <c r="AA1463" i="27"/>
  <c r="F753" i="27"/>
  <c r="E756" i="27"/>
  <c r="F290" i="26" s="1"/>
  <c r="D342" i="26"/>
  <c r="BO342" i="26"/>
  <c r="Y357" i="26"/>
  <c r="CJ357" i="26"/>
  <c r="F2173" i="27"/>
  <c r="E2176" i="27"/>
  <c r="F314" i="26" s="1"/>
  <c r="N404" i="26"/>
  <c r="N403" i="26"/>
  <c r="N357" i="26"/>
  <c r="CJ343" i="26"/>
  <c r="Y343" i="26"/>
  <c r="BY344" i="26"/>
  <c r="N344" i="26"/>
  <c r="O400" i="26"/>
  <c r="Y383" i="26"/>
  <c r="CJ383" i="26"/>
  <c r="O1407" i="27"/>
  <c r="P301" i="26" s="1"/>
  <c r="O363" i="26" s="1"/>
  <c r="P1404" i="27"/>
  <c r="Y344" i="26"/>
  <c r="CJ344" i="26"/>
  <c r="Z3360" i="27"/>
  <c r="AA334" i="26" s="1"/>
  <c r="AA3357" i="27"/>
  <c r="BO363" i="26"/>
  <c r="D363" i="26"/>
  <c r="P1761" i="27"/>
  <c r="Q307" i="26" s="1"/>
  <c r="Q1758" i="27"/>
  <c r="Z2058" i="27"/>
  <c r="AA312" i="26" s="1"/>
  <c r="AA2055" i="27"/>
  <c r="Z3301" i="27"/>
  <c r="AA333" i="26" s="1"/>
  <c r="AA3298" i="27"/>
  <c r="Z1169" i="27"/>
  <c r="AA297" i="26" s="1"/>
  <c r="AA1166" i="27"/>
  <c r="Q2883" i="27"/>
  <c r="P2886" i="27"/>
  <c r="Q326" i="26" s="1"/>
  <c r="CJ385" i="26"/>
  <c r="Y385" i="26"/>
  <c r="Z3183" i="27"/>
  <c r="AA331" i="26" s="1"/>
  <c r="AA3180" i="27"/>
  <c r="CJ361" i="26"/>
  <c r="Y361" i="26"/>
  <c r="P1228" i="27"/>
  <c r="Q298" i="26" s="1"/>
  <c r="Q1225" i="27"/>
  <c r="AB271" i="26"/>
  <c r="AC267" i="26"/>
  <c r="Z1584" i="27"/>
  <c r="AA304" i="26" s="1"/>
  <c r="AA1581" i="27"/>
  <c r="P282" i="27"/>
  <c r="Q282" i="26" s="1"/>
  <c r="Q279" i="27"/>
  <c r="O400" i="27"/>
  <c r="P284" i="26" s="1"/>
  <c r="BZ346" i="26" s="1"/>
  <c r="P397" i="27"/>
  <c r="P815" i="27"/>
  <c r="Q291" i="26" s="1"/>
  <c r="Q812" i="27"/>
  <c r="BY343" i="26"/>
  <c r="N343" i="26"/>
  <c r="F2468" i="27"/>
  <c r="E2471" i="27"/>
  <c r="F319" i="26" s="1"/>
  <c r="BZ350" i="26"/>
  <c r="O350" i="26"/>
  <c r="N359" i="26"/>
  <c r="F1463" i="27"/>
  <c r="E1466" i="27"/>
  <c r="F302" i="26" s="1"/>
  <c r="BO395" i="26"/>
  <c r="D395" i="26"/>
  <c r="N388" i="26"/>
  <c r="BY388" i="26"/>
  <c r="BO376" i="26"/>
  <c r="D376" i="26"/>
  <c r="Z1110" i="27"/>
  <c r="AA296" i="26" s="1"/>
  <c r="AA1107" i="27"/>
  <c r="E400" i="27"/>
  <c r="F284" i="26" s="1"/>
  <c r="F397" i="27"/>
  <c r="BY371" i="26"/>
  <c r="N371" i="26"/>
  <c r="F456" i="27"/>
  <c r="E459" i="27"/>
  <c r="F285" i="26" s="1"/>
  <c r="BY396" i="26"/>
  <c r="N396" i="26"/>
  <c r="P692" i="27"/>
  <c r="O695" i="27"/>
  <c r="P289" i="26" s="1"/>
  <c r="Z341" i="27"/>
  <c r="AA283" i="26" s="1"/>
  <c r="AA338" i="27"/>
  <c r="AA633" i="27"/>
  <c r="Z636" i="27"/>
  <c r="AA288" i="26" s="1"/>
  <c r="AA692" i="27"/>
  <c r="Z695" i="27"/>
  <c r="AA289" i="26" s="1"/>
  <c r="Z459" i="27"/>
  <c r="AA285" i="26" s="1"/>
  <c r="AA456" i="27"/>
  <c r="Z3478" i="27"/>
  <c r="AA336" i="26" s="1"/>
  <c r="AA3475" i="27"/>
  <c r="BO343" i="26"/>
  <c r="D343" i="26"/>
  <c r="BY375" i="26"/>
  <c r="N375" i="26"/>
  <c r="E2412" i="27"/>
  <c r="F318" i="26" s="1"/>
  <c r="F2409" i="27"/>
  <c r="AA1048" i="27"/>
  <c r="Z1051" i="27"/>
  <c r="AA295" i="26" s="1"/>
  <c r="E3301" i="27"/>
  <c r="F333" i="26" s="1"/>
  <c r="F3298" i="27"/>
  <c r="Z3655" i="27"/>
  <c r="AA339" i="26" s="1"/>
  <c r="AA3652" i="27"/>
  <c r="BZ381" i="26"/>
  <c r="O381" i="26"/>
  <c r="BZ382" i="26"/>
  <c r="O382" i="26"/>
  <c r="AA2409" i="27"/>
  <c r="Z2412" i="27"/>
  <c r="AA318" i="26" s="1"/>
  <c r="E815" i="27"/>
  <c r="F291" i="26" s="1"/>
  <c r="F812" i="27"/>
  <c r="BY386" i="26"/>
  <c r="N386" i="26"/>
  <c r="P2650" i="27"/>
  <c r="Q322" i="26" s="1"/>
  <c r="Q2647" i="27"/>
  <c r="D345" i="26"/>
  <c r="BO345" i="26"/>
  <c r="CJ366" i="26"/>
  <c r="Y366" i="26"/>
  <c r="BO380" i="26"/>
  <c r="D380" i="26"/>
  <c r="Y363" i="26"/>
  <c r="CJ363" i="26"/>
  <c r="CJ382" i="26"/>
  <c r="Y382" i="26"/>
  <c r="F3534" i="27"/>
  <c r="E3537" i="27"/>
  <c r="F337" i="26" s="1"/>
  <c r="CJ376" i="26"/>
  <c r="Y376" i="26"/>
  <c r="Y348" i="26" l="1"/>
  <c r="BO377" i="26"/>
  <c r="CJ348" i="26"/>
  <c r="CJ347" i="26"/>
  <c r="CJ379" i="26"/>
  <c r="D403" i="26"/>
  <c r="O345" i="26"/>
  <c r="Y403" i="26"/>
  <c r="C432" i="26"/>
  <c r="D404" i="26"/>
  <c r="F2291" i="27"/>
  <c r="F2294" i="27" s="1"/>
  <c r="G316" i="26" s="1"/>
  <c r="Y404" i="26"/>
  <c r="Y387" i="26"/>
  <c r="Y386" i="26"/>
  <c r="CJ386" i="26"/>
  <c r="Y378" i="26"/>
  <c r="Y379" i="26"/>
  <c r="O342" i="26"/>
  <c r="BZ363" i="26"/>
  <c r="BZ387" i="26"/>
  <c r="H201" i="26"/>
  <c r="AC201" i="26"/>
  <c r="S201" i="26"/>
  <c r="BZ392" i="26"/>
  <c r="BZ395" i="26"/>
  <c r="BZ359" i="26"/>
  <c r="O404" i="26"/>
  <c r="Z355" i="26"/>
  <c r="CK355" i="26"/>
  <c r="CK392" i="26"/>
  <c r="Z392" i="26"/>
  <c r="BZ372" i="26"/>
  <c r="O372" i="26"/>
  <c r="G871" i="27"/>
  <c r="F874" i="27"/>
  <c r="G292" i="26" s="1"/>
  <c r="Q2176" i="27"/>
  <c r="R314" i="26" s="1"/>
  <c r="R2173" i="27"/>
  <c r="CK372" i="26"/>
  <c r="Z372" i="26"/>
  <c r="G1876" i="27"/>
  <c r="F1879" i="27"/>
  <c r="G309" i="26" s="1"/>
  <c r="BP345" i="26"/>
  <c r="E345" i="26"/>
  <c r="AA2294" i="27"/>
  <c r="AB316" i="26" s="1"/>
  <c r="AB2291" i="27"/>
  <c r="CA350" i="26"/>
  <c r="P350" i="26"/>
  <c r="AB456" i="27"/>
  <c r="AA459" i="27"/>
  <c r="AB285" i="26" s="1"/>
  <c r="BZ352" i="26"/>
  <c r="O352" i="26"/>
  <c r="F400" i="27"/>
  <c r="G284" i="26" s="1"/>
  <c r="G397" i="27"/>
  <c r="E382" i="26"/>
  <c r="BP382" i="26"/>
  <c r="Q282" i="27"/>
  <c r="R282" i="26" s="1"/>
  <c r="R279" i="27"/>
  <c r="AB3180" i="27"/>
  <c r="AA3183" i="27"/>
  <c r="AB331" i="26" s="1"/>
  <c r="AA3301" i="27"/>
  <c r="AB333" i="26" s="1"/>
  <c r="AB3298" i="27"/>
  <c r="P1407" i="27"/>
  <c r="Q301" i="26" s="1"/>
  <c r="P363" i="26" s="1"/>
  <c r="Q1404" i="27"/>
  <c r="E404" i="26"/>
  <c r="E403" i="26"/>
  <c r="P376" i="26"/>
  <c r="CA376" i="26"/>
  <c r="AA1999" i="27"/>
  <c r="AB311" i="26" s="1"/>
  <c r="AB1996" i="27"/>
  <c r="CK373" i="26"/>
  <c r="Z373" i="26"/>
  <c r="BZ374" i="26"/>
  <c r="O374" i="26"/>
  <c r="BZ366" i="26"/>
  <c r="O366" i="26"/>
  <c r="Z363" i="26"/>
  <c r="CK363" i="26"/>
  <c r="BZ385" i="26"/>
  <c r="G1166" i="27"/>
  <c r="F1169" i="27"/>
  <c r="G297" i="26" s="1"/>
  <c r="Q161" i="27"/>
  <c r="P164" i="27"/>
  <c r="Q280" i="26" s="1"/>
  <c r="CA342" i="26" s="1"/>
  <c r="G1699" i="27"/>
  <c r="F1702" i="27"/>
  <c r="G306" i="26" s="1"/>
  <c r="F3596" i="27"/>
  <c r="G338" i="26" s="1"/>
  <c r="G3593" i="27"/>
  <c r="CK357" i="26"/>
  <c r="Z357" i="26"/>
  <c r="BZ358" i="26"/>
  <c r="O358" i="26"/>
  <c r="BZ401" i="26"/>
  <c r="O401" i="26"/>
  <c r="R3652" i="27"/>
  <c r="Q3655" i="27"/>
  <c r="R339" i="26" s="1"/>
  <c r="CK390" i="26"/>
  <c r="Z390" i="26"/>
  <c r="BZ390" i="26"/>
  <c r="O390" i="26"/>
  <c r="AA3242" i="27"/>
  <c r="AB332" i="26" s="1"/>
  <c r="AB3239" i="27"/>
  <c r="O362" i="26"/>
  <c r="BZ362" i="26"/>
  <c r="F1287" i="27"/>
  <c r="G299" i="26" s="1"/>
  <c r="G1284" i="27"/>
  <c r="G1817" i="27"/>
  <c r="F1820" i="27"/>
  <c r="G308" i="26" s="1"/>
  <c r="O399" i="26"/>
  <c r="BZ399" i="26"/>
  <c r="O351" i="26"/>
  <c r="F164" i="27"/>
  <c r="G280" i="26" s="1"/>
  <c r="G161" i="27"/>
  <c r="O389" i="26"/>
  <c r="AA1702" i="27"/>
  <c r="AB306" i="26" s="1"/>
  <c r="AB1699" i="27"/>
  <c r="G3416" i="27"/>
  <c r="F3419" i="27"/>
  <c r="G335" i="26" s="1"/>
  <c r="Z354" i="26"/>
  <c r="CK354" i="26"/>
  <c r="G3121" i="27"/>
  <c r="F3124" i="27"/>
  <c r="G330" i="26" s="1"/>
  <c r="F3004" i="27"/>
  <c r="G328" i="26" s="1"/>
  <c r="G3001" i="27"/>
  <c r="G3534" i="27"/>
  <c r="F3537" i="27"/>
  <c r="G337" i="26" s="1"/>
  <c r="E354" i="26"/>
  <c r="BP354" i="26"/>
  <c r="E381" i="26"/>
  <c r="BP381" i="26"/>
  <c r="Z348" i="26"/>
  <c r="CK348" i="26"/>
  <c r="AB633" i="27"/>
  <c r="AA636" i="27"/>
  <c r="AB288" i="26" s="1"/>
  <c r="Q692" i="27"/>
  <c r="P695" i="27"/>
  <c r="Q289" i="26" s="1"/>
  <c r="G456" i="27"/>
  <c r="F459" i="27"/>
  <c r="G285" i="26" s="1"/>
  <c r="E347" i="26"/>
  <c r="BP347" i="26"/>
  <c r="F2471" i="27"/>
  <c r="G319" i="26" s="1"/>
  <c r="G2468" i="27"/>
  <c r="CA345" i="26"/>
  <c r="P345" i="26"/>
  <c r="CK394" i="26"/>
  <c r="Z394" i="26"/>
  <c r="R2883" i="27"/>
  <c r="Q2886" i="27"/>
  <c r="R326" i="26" s="1"/>
  <c r="Z396" i="26"/>
  <c r="CK396" i="26"/>
  <c r="CK397" i="26"/>
  <c r="Z397" i="26"/>
  <c r="O364" i="26"/>
  <c r="BZ364" i="26"/>
  <c r="E353" i="26"/>
  <c r="BP353" i="26"/>
  <c r="AB3593" i="27"/>
  <c r="AA3596" i="27"/>
  <c r="AB338" i="26" s="1"/>
  <c r="AA1761" i="27"/>
  <c r="AB307" i="26" s="1"/>
  <c r="AB1758" i="27"/>
  <c r="F933" i="27"/>
  <c r="G293" i="26" s="1"/>
  <c r="G930" i="27"/>
  <c r="AB871" i="27"/>
  <c r="AA874" i="27"/>
  <c r="AB292" i="26" s="1"/>
  <c r="BZ365" i="26"/>
  <c r="F518" i="27"/>
  <c r="G286" i="26" s="1"/>
  <c r="G515" i="27"/>
  <c r="AA3063" i="27"/>
  <c r="AB329" i="26" s="1"/>
  <c r="AB3060" i="27"/>
  <c r="R1937" i="27"/>
  <c r="Q1940" i="27"/>
  <c r="R310" i="26" s="1"/>
  <c r="BZ384" i="26"/>
  <c r="O384" i="26"/>
  <c r="Q636" i="27"/>
  <c r="R288" i="26" s="1"/>
  <c r="R633" i="27"/>
  <c r="F1228" i="27"/>
  <c r="G298" i="26" s="1"/>
  <c r="G1225" i="27"/>
  <c r="F2886" i="27"/>
  <c r="G326" i="26" s="1"/>
  <c r="G2883" i="27"/>
  <c r="P1879" i="27"/>
  <c r="Q309" i="26" s="1"/>
  <c r="Q1876" i="27"/>
  <c r="E355" i="26"/>
  <c r="BP355" i="26"/>
  <c r="P377" i="26"/>
  <c r="CA377" i="26"/>
  <c r="O368" i="26"/>
  <c r="BZ368" i="26"/>
  <c r="AA1879" i="27"/>
  <c r="AB309" i="26" s="1"/>
  <c r="AB1876" i="27"/>
  <c r="O403" i="26"/>
  <c r="BP372" i="26"/>
  <c r="E372" i="26"/>
  <c r="CK347" i="26"/>
  <c r="Z347" i="26"/>
  <c r="AA2117" i="27"/>
  <c r="AB313" i="26" s="1"/>
  <c r="AB2114" i="27"/>
  <c r="AA2471" i="27"/>
  <c r="AB319" i="26" s="1"/>
  <c r="AB2468" i="27"/>
  <c r="E380" i="26"/>
  <c r="BP380" i="26"/>
  <c r="G279" i="27"/>
  <c r="F282" i="27"/>
  <c r="G282" i="26" s="1"/>
  <c r="P2709" i="27"/>
  <c r="Q323" i="26" s="1"/>
  <c r="Q2706" i="27"/>
  <c r="Z379" i="26"/>
  <c r="CK379" i="26"/>
  <c r="F3183" i="27"/>
  <c r="G331" i="26" s="1"/>
  <c r="G3180" i="27"/>
  <c r="AB2824" i="27"/>
  <c r="AA2827" i="27"/>
  <c r="AB325" i="26" s="1"/>
  <c r="O360" i="26"/>
  <c r="BZ360" i="26"/>
  <c r="F2117" i="27"/>
  <c r="G313" i="26" s="1"/>
  <c r="G2114" i="27"/>
  <c r="F3242" i="27"/>
  <c r="G332" i="26" s="1"/>
  <c r="G3239" i="27"/>
  <c r="R574" i="27"/>
  <c r="Q577" i="27"/>
  <c r="R287" i="26" s="1"/>
  <c r="O343" i="26"/>
  <c r="BZ343" i="26"/>
  <c r="G1048" i="27"/>
  <c r="F1051" i="27"/>
  <c r="G295" i="26" s="1"/>
  <c r="BP369" i="26"/>
  <c r="E369" i="26"/>
  <c r="E401" i="26"/>
  <c r="BP401" i="26"/>
  <c r="Z364" i="26"/>
  <c r="CK364" i="26"/>
  <c r="E344" i="26"/>
  <c r="BP344" i="26"/>
  <c r="AA2532" i="27"/>
  <c r="AB320" i="26" s="1"/>
  <c r="AB2529" i="27"/>
  <c r="P223" i="27"/>
  <c r="Q281" i="26" s="1"/>
  <c r="Q220" i="27"/>
  <c r="G102" i="27"/>
  <c r="F105" i="27"/>
  <c r="G279" i="26" s="1"/>
  <c r="BP385" i="26"/>
  <c r="E385" i="26"/>
  <c r="E399" i="26"/>
  <c r="BP399" i="26"/>
  <c r="BP397" i="26"/>
  <c r="E397" i="26"/>
  <c r="AA3419" i="27"/>
  <c r="AB335" i="26" s="1"/>
  <c r="AB3416" i="27"/>
  <c r="R102" i="27"/>
  <c r="Q105" i="27"/>
  <c r="R279" i="26" s="1"/>
  <c r="Z377" i="26"/>
  <c r="CK377" i="26"/>
  <c r="F1940" i="27"/>
  <c r="G310" i="26" s="1"/>
  <c r="G1937" i="27"/>
  <c r="F1584" i="27"/>
  <c r="G304" i="26" s="1"/>
  <c r="G1581" i="27"/>
  <c r="Q1584" i="27"/>
  <c r="R304" i="26" s="1"/>
  <c r="R1581" i="27"/>
  <c r="G2588" i="27"/>
  <c r="F2591" i="27"/>
  <c r="G321" i="26" s="1"/>
  <c r="BZ383" i="26"/>
  <c r="AA756" i="27"/>
  <c r="AB290" i="26" s="1"/>
  <c r="AB753" i="27"/>
  <c r="F2768" i="27"/>
  <c r="G324" i="26" s="1"/>
  <c r="G2765" i="27"/>
  <c r="E362" i="26"/>
  <c r="BP362" i="26"/>
  <c r="E371" i="26"/>
  <c r="BP371" i="26"/>
  <c r="F341" i="27"/>
  <c r="G283" i="26" s="1"/>
  <c r="G338" i="27"/>
  <c r="P3478" i="27"/>
  <c r="Q336" i="26" s="1"/>
  <c r="Q3475" i="27"/>
  <c r="O398" i="26"/>
  <c r="BZ398" i="26"/>
  <c r="BZ351" i="26"/>
  <c r="R3239" i="27"/>
  <c r="Q3242" i="27"/>
  <c r="R332" i="26" s="1"/>
  <c r="AB3001" i="27"/>
  <c r="AA3004" i="27"/>
  <c r="AB328" i="26" s="1"/>
  <c r="Q2412" i="27"/>
  <c r="R318" i="26" s="1"/>
  <c r="R2409" i="27"/>
  <c r="S267" i="26"/>
  <c r="R271" i="26"/>
  <c r="BP343" i="26"/>
  <c r="E343" i="26"/>
  <c r="Z378" i="26"/>
  <c r="CK378" i="26"/>
  <c r="AA1643" i="27"/>
  <c r="AB305" i="26" s="1"/>
  <c r="AB1640" i="27"/>
  <c r="E375" i="26"/>
  <c r="BP375" i="26"/>
  <c r="CK345" i="26"/>
  <c r="Z345" i="26"/>
  <c r="O361" i="26"/>
  <c r="AA2650" i="27"/>
  <c r="AB322" i="26" s="1"/>
  <c r="AB2647" i="27"/>
  <c r="BP363" i="26"/>
  <c r="E363" i="26"/>
  <c r="CK344" i="26"/>
  <c r="Z344" i="26"/>
  <c r="Q515" i="27"/>
  <c r="P518" i="27"/>
  <c r="Q286" i="26" s="1"/>
  <c r="P874" i="27"/>
  <c r="Q292" i="26" s="1"/>
  <c r="P354" i="26" s="1"/>
  <c r="Q871" i="27"/>
  <c r="Z369" i="26"/>
  <c r="CK369" i="26"/>
  <c r="BP398" i="26"/>
  <c r="E398" i="26"/>
  <c r="AA815" i="27"/>
  <c r="AB291" i="26" s="1"/>
  <c r="AB812" i="27"/>
  <c r="BP393" i="26"/>
  <c r="E393" i="26"/>
  <c r="E391" i="26"/>
  <c r="BP391" i="26"/>
  <c r="Q1466" i="27"/>
  <c r="R302" i="26" s="1"/>
  <c r="R1463" i="27"/>
  <c r="CK381" i="26"/>
  <c r="Z381" i="26"/>
  <c r="F3301" i="27"/>
  <c r="G333" i="26" s="1"/>
  <c r="G3298" i="27"/>
  <c r="AA3478" i="27"/>
  <c r="AB336" i="26" s="1"/>
  <c r="AB3475" i="27"/>
  <c r="P400" i="27"/>
  <c r="Q284" i="26" s="1"/>
  <c r="P346" i="26" s="1"/>
  <c r="Q397" i="27"/>
  <c r="AB2055" i="27"/>
  <c r="AA2058" i="27"/>
  <c r="AB312" i="26" s="1"/>
  <c r="CK401" i="26"/>
  <c r="Z401" i="26"/>
  <c r="Q1640" i="27"/>
  <c r="P1643" i="27"/>
  <c r="Q305" i="26" s="1"/>
  <c r="CA367" i="26" s="1"/>
  <c r="AB397" i="27"/>
  <c r="AA400" i="27"/>
  <c r="AB284" i="26" s="1"/>
  <c r="CK382" i="26"/>
  <c r="Z382" i="26"/>
  <c r="G2350" i="27"/>
  <c r="F2353" i="27"/>
  <c r="G317" i="26" s="1"/>
  <c r="Z388" i="26"/>
  <c r="CK388" i="26"/>
  <c r="P1169" i="27"/>
  <c r="Q297" i="26" s="1"/>
  <c r="CA359" i="26" s="1"/>
  <c r="Q1166" i="27"/>
  <c r="BP376" i="26"/>
  <c r="E376" i="26"/>
  <c r="Z380" i="26"/>
  <c r="CK380" i="26"/>
  <c r="BP352" i="26"/>
  <c r="E352" i="26"/>
  <c r="F223" i="27"/>
  <c r="G281" i="26" s="1"/>
  <c r="G220" i="27"/>
  <c r="CK383" i="26"/>
  <c r="Z383" i="26"/>
  <c r="BZ344" i="26"/>
  <c r="O344" i="26"/>
  <c r="E342" i="26"/>
  <c r="BP342" i="26"/>
  <c r="G2647" i="27"/>
  <c r="F2650" i="27"/>
  <c r="G322" i="26" s="1"/>
  <c r="F3478" i="27"/>
  <c r="G336" i="26" s="1"/>
  <c r="G3475" i="27"/>
  <c r="G3357" i="27"/>
  <c r="F3360" i="27"/>
  <c r="G334" i="26" s="1"/>
  <c r="Z398" i="26"/>
  <c r="CK398" i="26"/>
  <c r="AA2176" i="27"/>
  <c r="AB314" i="26" s="1"/>
  <c r="AB2173" i="27"/>
  <c r="E373" i="26"/>
  <c r="BP373" i="26"/>
  <c r="BP367" i="26"/>
  <c r="E367" i="26"/>
  <c r="E384" i="26"/>
  <c r="BP384" i="26"/>
  <c r="CK353" i="26"/>
  <c r="Z353" i="26"/>
  <c r="H271" i="26"/>
  <c r="I267" i="26"/>
  <c r="Z384" i="26"/>
  <c r="CK384" i="26"/>
  <c r="F1525" i="27"/>
  <c r="G303" i="26" s="1"/>
  <c r="G1522" i="27"/>
  <c r="G3060" i="27"/>
  <c r="F3063" i="27"/>
  <c r="G329" i="26" s="1"/>
  <c r="Z371" i="26"/>
  <c r="CK371" i="26"/>
  <c r="F2709" i="27"/>
  <c r="G323" i="26" s="1"/>
  <c r="G2706" i="27"/>
  <c r="CK387" i="26"/>
  <c r="Z387" i="26"/>
  <c r="F1761" i="27"/>
  <c r="G307" i="26" s="1"/>
  <c r="G1758" i="27"/>
  <c r="CA356" i="26"/>
  <c r="P356" i="26"/>
  <c r="BP351" i="26"/>
  <c r="E351" i="26"/>
  <c r="Q1702" i="27"/>
  <c r="R306" i="26" s="1"/>
  <c r="R1699" i="27"/>
  <c r="P382" i="26"/>
  <c r="CA382" i="26"/>
  <c r="BZ375" i="26"/>
  <c r="O375" i="26"/>
  <c r="O396" i="26"/>
  <c r="BZ396" i="26"/>
  <c r="Q1817" i="27"/>
  <c r="P1820" i="27"/>
  <c r="Q308" i="26" s="1"/>
  <c r="P370" i="26" s="1"/>
  <c r="Q2353" i="27"/>
  <c r="R317" i="26" s="1"/>
  <c r="R2350" i="27"/>
  <c r="G2055" i="27"/>
  <c r="F2058" i="27"/>
  <c r="G312" i="26" s="1"/>
  <c r="AB279" i="27"/>
  <c r="AA282" i="27"/>
  <c r="AB282" i="26" s="1"/>
  <c r="BP379" i="26"/>
  <c r="E379" i="26"/>
  <c r="BZ361" i="26"/>
  <c r="R338" i="27"/>
  <c r="Q341" i="27"/>
  <c r="R283" i="26" s="1"/>
  <c r="CK385" i="26"/>
  <c r="Z385" i="26"/>
  <c r="G1345" i="27"/>
  <c r="F1348" i="27"/>
  <c r="G300" i="26" s="1"/>
  <c r="AA223" i="27"/>
  <c r="AB281" i="26" s="1"/>
  <c r="AB220" i="27"/>
  <c r="BZ349" i="26"/>
  <c r="O349" i="26"/>
  <c r="O355" i="26"/>
  <c r="BZ355" i="26"/>
  <c r="Q3121" i="27"/>
  <c r="P3124" i="27"/>
  <c r="Q330" i="26" s="1"/>
  <c r="P459" i="27"/>
  <c r="Q285" i="26" s="1"/>
  <c r="Q456" i="27"/>
  <c r="E374" i="26"/>
  <c r="BP374" i="26"/>
  <c r="E388" i="26"/>
  <c r="BP388" i="26"/>
  <c r="Q3180" i="27"/>
  <c r="P3183" i="27"/>
  <c r="Q331" i="26" s="1"/>
  <c r="P379" i="26"/>
  <c r="CA379" i="26"/>
  <c r="AA2412" i="27"/>
  <c r="AB318" i="26" s="1"/>
  <c r="AB2409" i="27"/>
  <c r="E396" i="26"/>
  <c r="BP396" i="26"/>
  <c r="AA1051" i="27"/>
  <c r="AB295" i="26" s="1"/>
  <c r="AB1048" i="27"/>
  <c r="CK399" i="26"/>
  <c r="Z399" i="26"/>
  <c r="AA695" i="27"/>
  <c r="AB289" i="26" s="1"/>
  <c r="AB692" i="27"/>
  <c r="Z346" i="26"/>
  <c r="CK346" i="26"/>
  <c r="CK359" i="26"/>
  <c r="Z359" i="26"/>
  <c r="G1463" i="27"/>
  <c r="F1466" i="27"/>
  <c r="G302" i="26" s="1"/>
  <c r="BZ347" i="26"/>
  <c r="O347" i="26"/>
  <c r="Z367" i="26"/>
  <c r="CK367" i="26"/>
  <c r="O346" i="26"/>
  <c r="Z360" i="26"/>
  <c r="CK360" i="26"/>
  <c r="CK375" i="26"/>
  <c r="Z375" i="26"/>
  <c r="BZ400" i="26"/>
  <c r="E377" i="26"/>
  <c r="BP377" i="26"/>
  <c r="AA1466" i="27"/>
  <c r="AB302" i="26" s="1"/>
  <c r="AB1463" i="27"/>
  <c r="E368" i="26"/>
  <c r="BP368" i="26"/>
  <c r="Q2117" i="27"/>
  <c r="R313" i="26" s="1"/>
  <c r="R2114" i="27"/>
  <c r="CK374" i="26"/>
  <c r="Z374" i="26"/>
  <c r="AA1287" i="27"/>
  <c r="AB299" i="26" s="1"/>
  <c r="AB1284" i="27"/>
  <c r="G1404" i="27"/>
  <c r="F1407" i="27"/>
  <c r="G301" i="26" s="1"/>
  <c r="AB1937" i="27"/>
  <c r="AA1940" i="27"/>
  <c r="AB310" i="26" s="1"/>
  <c r="Z356" i="26"/>
  <c r="CK356" i="26"/>
  <c r="CK393" i="26"/>
  <c r="Z393" i="26"/>
  <c r="CA353" i="26"/>
  <c r="P353" i="26"/>
  <c r="Q1996" i="27"/>
  <c r="P1999" i="27"/>
  <c r="Q311" i="26" s="1"/>
  <c r="P373" i="26" s="1"/>
  <c r="F577" i="27"/>
  <c r="G287" i="26" s="1"/>
  <c r="G574" i="27"/>
  <c r="P1525" i="27"/>
  <c r="Q303" i="26" s="1"/>
  <c r="CA365" i="26" s="1"/>
  <c r="Q1522" i="27"/>
  <c r="AB102" i="27"/>
  <c r="AA105" i="27"/>
  <c r="AB279" i="26" s="1"/>
  <c r="BZ357" i="26"/>
  <c r="F2945" i="27"/>
  <c r="G327" i="26" s="1"/>
  <c r="G2942" i="27"/>
  <c r="BP378" i="26"/>
  <c r="E378" i="26"/>
  <c r="BZ397" i="26"/>
  <c r="O397" i="26"/>
  <c r="CK400" i="26"/>
  <c r="Z400" i="26"/>
  <c r="R3060" i="27"/>
  <c r="Q3063" i="27"/>
  <c r="R329" i="26" s="1"/>
  <c r="O373" i="26"/>
  <c r="AA1348" i="27"/>
  <c r="AB300" i="26" s="1"/>
  <c r="AB1345" i="27"/>
  <c r="CK366" i="26"/>
  <c r="Z366" i="26"/>
  <c r="E360" i="26"/>
  <c r="BP360" i="26"/>
  <c r="Q2235" i="27"/>
  <c r="R315" i="26" s="1"/>
  <c r="R2232" i="27"/>
  <c r="F2532" i="27"/>
  <c r="G320" i="26" s="1"/>
  <c r="G2529" i="27"/>
  <c r="O367" i="26"/>
  <c r="BZ388" i="26"/>
  <c r="O388" i="26"/>
  <c r="O354" i="26"/>
  <c r="Q2532" i="27"/>
  <c r="R320" i="26" s="1"/>
  <c r="R2529" i="27"/>
  <c r="AA2353" i="27"/>
  <c r="AB317" i="26" s="1"/>
  <c r="AB2350" i="27"/>
  <c r="G692" i="27"/>
  <c r="F695" i="27"/>
  <c r="G289" i="26" s="1"/>
  <c r="AA164" i="27"/>
  <c r="AB280" i="26" s="1"/>
  <c r="AB161" i="27"/>
  <c r="AA992" i="27"/>
  <c r="AB294" i="26" s="1"/>
  <c r="AB989" i="27"/>
  <c r="CK389" i="26"/>
  <c r="Z389" i="26"/>
  <c r="Q1048" i="27"/>
  <c r="P1051" i="27"/>
  <c r="Q295" i="26" s="1"/>
  <c r="CA357" i="26" s="1"/>
  <c r="AB574" i="27"/>
  <c r="AA577" i="27"/>
  <c r="AB287" i="26" s="1"/>
  <c r="P3596" i="27"/>
  <c r="Q338" i="26" s="1"/>
  <c r="P400" i="26" s="1"/>
  <c r="Q3593" i="27"/>
  <c r="AB2942" i="27"/>
  <c r="AA2945" i="27"/>
  <c r="AB327" i="26" s="1"/>
  <c r="AA2709" i="27"/>
  <c r="AB323" i="26" s="1"/>
  <c r="AB2706" i="27"/>
  <c r="P2945" i="27"/>
  <c r="Q327" i="26" s="1"/>
  <c r="P389" i="26" s="1"/>
  <c r="Q2942" i="27"/>
  <c r="AA518" i="27"/>
  <c r="AB286" i="26" s="1"/>
  <c r="AB515" i="27"/>
  <c r="Z395" i="26"/>
  <c r="CK395" i="26"/>
  <c r="E357" i="26"/>
  <c r="BP357" i="26"/>
  <c r="P1287" i="27"/>
  <c r="Q299" i="26" s="1"/>
  <c r="P361" i="26" s="1"/>
  <c r="Q1284" i="27"/>
  <c r="AA2591" i="27"/>
  <c r="AB321" i="26" s="1"/>
  <c r="AB2588" i="27"/>
  <c r="E366" i="26"/>
  <c r="BP366" i="26"/>
  <c r="E392" i="26"/>
  <c r="BP392" i="26"/>
  <c r="AA1820" i="27"/>
  <c r="AB308" i="26" s="1"/>
  <c r="AB1817" i="27"/>
  <c r="BP386" i="26"/>
  <c r="E386" i="26"/>
  <c r="AB2765" i="27"/>
  <c r="AA2768" i="27"/>
  <c r="AB324" i="26" s="1"/>
  <c r="BP370" i="26"/>
  <c r="E370" i="26"/>
  <c r="Q933" i="27"/>
  <c r="R293" i="26" s="1"/>
  <c r="R930" i="27"/>
  <c r="G633" i="27"/>
  <c r="F636" i="27"/>
  <c r="G288" i="26" s="1"/>
  <c r="P369" i="26"/>
  <c r="CA369" i="26"/>
  <c r="R2468" i="27"/>
  <c r="Q2471" i="27"/>
  <c r="R319" i="26" s="1"/>
  <c r="Q2768" i="27"/>
  <c r="R324" i="26" s="1"/>
  <c r="R2765" i="27"/>
  <c r="P2058" i="27"/>
  <c r="Q312" i="26" s="1"/>
  <c r="Q2055" i="27"/>
  <c r="P3301" i="27"/>
  <c r="Q333" i="26" s="1"/>
  <c r="Q3298" i="27"/>
  <c r="BZ371" i="26"/>
  <c r="O371" i="26"/>
  <c r="P380" i="26"/>
  <c r="CA380" i="26"/>
  <c r="P391" i="26"/>
  <c r="CA391" i="26"/>
  <c r="G1107" i="27"/>
  <c r="F1110" i="27"/>
  <c r="G296" i="26" s="1"/>
  <c r="Z361" i="26"/>
  <c r="CK361" i="26"/>
  <c r="BZ389" i="26"/>
  <c r="O370" i="26"/>
  <c r="O393" i="26"/>
  <c r="BZ393" i="26"/>
  <c r="BZ348" i="26"/>
  <c r="O348" i="26"/>
  <c r="F1999" i="27"/>
  <c r="G311" i="26" s="1"/>
  <c r="G1996" i="27"/>
  <c r="G2824" i="27"/>
  <c r="F2827" i="27"/>
  <c r="G325" i="26" s="1"/>
  <c r="BZ394" i="26"/>
  <c r="O394" i="26"/>
  <c r="R2291" i="27"/>
  <c r="Q2294" i="27"/>
  <c r="R316" i="26" s="1"/>
  <c r="Z358" i="26"/>
  <c r="CK358" i="26"/>
  <c r="Z352" i="26"/>
  <c r="CK352" i="26"/>
  <c r="AA341" i="27"/>
  <c r="AB283" i="26" s="1"/>
  <c r="AB338" i="27"/>
  <c r="AA1110" i="27"/>
  <c r="AB296" i="26" s="1"/>
  <c r="AB1107" i="27"/>
  <c r="E365" i="26"/>
  <c r="BP365" i="26"/>
  <c r="AA1584" i="27"/>
  <c r="AB304" i="26" s="1"/>
  <c r="AB1581" i="27"/>
  <c r="Q1228" i="27"/>
  <c r="R298" i="26" s="1"/>
  <c r="R1225" i="27"/>
  <c r="AA1169" i="27"/>
  <c r="AB297" i="26" s="1"/>
  <c r="AB1166" i="27"/>
  <c r="F756" i="27"/>
  <c r="G290" i="26" s="1"/>
  <c r="G753" i="27"/>
  <c r="Z370" i="26"/>
  <c r="CK370" i="26"/>
  <c r="E356" i="26"/>
  <c r="BP356" i="26"/>
  <c r="E349" i="26"/>
  <c r="BP349" i="26"/>
  <c r="Q2588" i="27"/>
  <c r="P2591" i="27"/>
  <c r="Q321" i="26" s="1"/>
  <c r="BP361" i="26"/>
  <c r="E361" i="26"/>
  <c r="E389" i="26"/>
  <c r="BP389" i="26"/>
  <c r="Z376" i="26"/>
  <c r="CK376" i="26"/>
  <c r="BZ386" i="26"/>
  <c r="O386" i="26"/>
  <c r="E394" i="26"/>
  <c r="BP394" i="26"/>
  <c r="BP395" i="26"/>
  <c r="E395" i="26"/>
  <c r="E400" i="26"/>
  <c r="BP400" i="26"/>
  <c r="Q2650" i="27"/>
  <c r="R322" i="26" s="1"/>
  <c r="R2647" i="27"/>
  <c r="F815" i="27"/>
  <c r="G291" i="26" s="1"/>
  <c r="G812" i="27"/>
  <c r="AA3655" i="27"/>
  <c r="AB339" i="26" s="1"/>
  <c r="AB3652" i="27"/>
  <c r="F2412" i="27"/>
  <c r="G318" i="26" s="1"/>
  <c r="G2409" i="27"/>
  <c r="Z351" i="26"/>
  <c r="CK351" i="26"/>
  <c r="E348" i="26"/>
  <c r="BP348" i="26"/>
  <c r="Q815" i="27"/>
  <c r="R291" i="26" s="1"/>
  <c r="R812" i="27"/>
  <c r="AC271" i="26"/>
  <c r="AD267" i="26"/>
  <c r="Q1761" i="27"/>
  <c r="R307" i="26" s="1"/>
  <c r="R1758" i="27"/>
  <c r="AB3357" i="27"/>
  <c r="AA3360" i="27"/>
  <c r="AB334" i="26" s="1"/>
  <c r="F2176" i="27"/>
  <c r="G314" i="26" s="1"/>
  <c r="G2173" i="27"/>
  <c r="Z365" i="26"/>
  <c r="CK365" i="26"/>
  <c r="G1640" i="27"/>
  <c r="F1643" i="27"/>
  <c r="G305" i="26" s="1"/>
  <c r="G3652" i="27"/>
  <c r="F3655" i="27"/>
  <c r="G339" i="26" s="1"/>
  <c r="CK362" i="26"/>
  <c r="Z362" i="26"/>
  <c r="BP364" i="26"/>
  <c r="E364" i="26"/>
  <c r="AA933" i="27"/>
  <c r="AB293" i="26" s="1"/>
  <c r="AB930" i="27"/>
  <c r="AB3121" i="27"/>
  <c r="AA3124" i="27"/>
  <c r="AB330" i="26" s="1"/>
  <c r="Q756" i="27"/>
  <c r="R290" i="26" s="1"/>
  <c r="R753" i="27"/>
  <c r="BP350" i="26"/>
  <c r="E350" i="26"/>
  <c r="Q1110" i="27"/>
  <c r="R296" i="26" s="1"/>
  <c r="R1107" i="27"/>
  <c r="CK342" i="26"/>
  <c r="Z342" i="26"/>
  <c r="E390" i="26"/>
  <c r="BP390" i="26"/>
  <c r="G2232" i="27"/>
  <c r="F2235" i="27"/>
  <c r="G315" i="26" s="1"/>
  <c r="P3360" i="27"/>
  <c r="Q334" i="26" s="1"/>
  <c r="Q3357" i="27"/>
  <c r="AA3537" i="27"/>
  <c r="AB337" i="26" s="1"/>
  <c r="AB3534" i="27"/>
  <c r="BZ373" i="26"/>
  <c r="AA1525" i="27"/>
  <c r="AB303" i="26" s="1"/>
  <c r="AB1522" i="27"/>
  <c r="P378" i="26"/>
  <c r="CA378" i="26"/>
  <c r="E383" i="26"/>
  <c r="BP383" i="26"/>
  <c r="P2827" i="27"/>
  <c r="Q325" i="26" s="1"/>
  <c r="Q2824" i="27"/>
  <c r="BP358" i="26"/>
  <c r="E358" i="26"/>
  <c r="AA1407" i="27"/>
  <c r="AB301" i="26" s="1"/>
  <c r="AB1404" i="27"/>
  <c r="R3534" i="27"/>
  <c r="Q3537" i="27"/>
  <c r="R337" i="26" s="1"/>
  <c r="CK343" i="26"/>
  <c r="Z343" i="26"/>
  <c r="AA2886" i="27"/>
  <c r="AB326" i="26" s="1"/>
  <c r="AB2883" i="27"/>
  <c r="CK350" i="26"/>
  <c r="Z350" i="26"/>
  <c r="Z386" i="26"/>
  <c r="CK386" i="26"/>
  <c r="CK349" i="26"/>
  <c r="Z349" i="26"/>
  <c r="G989" i="27"/>
  <c r="F992" i="27"/>
  <c r="G294" i="26" s="1"/>
  <c r="BP387" i="26"/>
  <c r="E387" i="26"/>
  <c r="BP346" i="26"/>
  <c r="E346" i="26"/>
  <c r="P3419" i="27"/>
  <c r="Q335" i="26" s="1"/>
  <c r="Q3416" i="27"/>
  <c r="CK391" i="26"/>
  <c r="Z391" i="26"/>
  <c r="P381" i="26"/>
  <c r="CA381" i="26"/>
  <c r="R1345" i="27"/>
  <c r="Q1348" i="27"/>
  <c r="R300" i="26" s="1"/>
  <c r="AA2235" i="27"/>
  <c r="AB315" i="26" s="1"/>
  <c r="AB2232" i="27"/>
  <c r="CK368" i="26"/>
  <c r="Z368" i="26"/>
  <c r="R3001" i="27"/>
  <c r="Q3004" i="27"/>
  <c r="R328" i="26" s="1"/>
  <c r="E359" i="26"/>
  <c r="BP359" i="26"/>
  <c r="Q992" i="27"/>
  <c r="R294" i="26" s="1"/>
  <c r="R989" i="27"/>
  <c r="AB1225" i="27"/>
  <c r="AA1228" i="27"/>
  <c r="AB298" i="26" s="1"/>
  <c r="G2291" i="27" l="1"/>
  <c r="P367" i="26"/>
  <c r="Z404" i="26"/>
  <c r="Z403" i="26"/>
  <c r="P342" i="26"/>
  <c r="P357" i="26"/>
  <c r="AD201" i="26"/>
  <c r="I201" i="26"/>
  <c r="T201" i="26"/>
  <c r="CA373" i="26"/>
  <c r="CA389" i="26"/>
  <c r="P359" i="26"/>
  <c r="CA363" i="26"/>
  <c r="CA346" i="26"/>
  <c r="P404" i="26"/>
  <c r="S3001" i="27"/>
  <c r="R3004" i="27"/>
  <c r="S328" i="26" s="1"/>
  <c r="AA378" i="26"/>
  <c r="CL378" i="26"/>
  <c r="CA398" i="26"/>
  <c r="P398" i="26"/>
  <c r="CL364" i="26"/>
  <c r="AA364" i="26"/>
  <c r="CA388" i="26"/>
  <c r="P388" i="26"/>
  <c r="AB3537" i="27"/>
  <c r="AC337" i="26" s="1"/>
  <c r="AC3534" i="27"/>
  <c r="F378" i="26"/>
  <c r="BQ378" i="26"/>
  <c r="AA403" i="26"/>
  <c r="AA404" i="26"/>
  <c r="AA393" i="26"/>
  <c r="CL393" i="26"/>
  <c r="CL397" i="26"/>
  <c r="AA397" i="26"/>
  <c r="R815" i="27"/>
  <c r="S291" i="26" s="1"/>
  <c r="S812" i="27"/>
  <c r="AB3655" i="27"/>
  <c r="AC339" i="26" s="1"/>
  <c r="AC3652" i="27"/>
  <c r="R2650" i="27"/>
  <c r="S322" i="26" s="1"/>
  <c r="S2647" i="27"/>
  <c r="P384" i="26"/>
  <c r="CA384" i="26"/>
  <c r="S1225" i="27"/>
  <c r="R1228" i="27"/>
  <c r="S298" i="26" s="1"/>
  <c r="AB341" i="27"/>
  <c r="AC283" i="26" s="1"/>
  <c r="AC338" i="27"/>
  <c r="H1996" i="27"/>
  <c r="G1999" i="27"/>
  <c r="H311" i="26" s="1"/>
  <c r="F359" i="26"/>
  <c r="BQ359" i="26"/>
  <c r="R3298" i="27"/>
  <c r="Q3301" i="27"/>
  <c r="R333" i="26" s="1"/>
  <c r="CB395" i="26" s="1"/>
  <c r="R2768" i="27"/>
  <c r="S324" i="26" s="1"/>
  <c r="S2765" i="27"/>
  <c r="R933" i="27"/>
  <c r="S293" i="26" s="1"/>
  <c r="S930" i="27"/>
  <c r="AA387" i="26"/>
  <c r="CL387" i="26"/>
  <c r="AB1820" i="27"/>
  <c r="AC308" i="26" s="1"/>
  <c r="AC1817" i="27"/>
  <c r="R1284" i="27"/>
  <c r="Q1287" i="27"/>
  <c r="R299" i="26" s="1"/>
  <c r="CB361" i="26" s="1"/>
  <c r="R2942" i="27"/>
  <c r="Q2945" i="27"/>
  <c r="R327" i="26" s="1"/>
  <c r="Q389" i="26" s="1"/>
  <c r="CL390" i="26"/>
  <c r="AA390" i="26"/>
  <c r="AA350" i="26"/>
  <c r="CL350" i="26"/>
  <c r="AB164" i="27"/>
  <c r="AC280" i="26" s="1"/>
  <c r="AC161" i="27"/>
  <c r="BQ352" i="26"/>
  <c r="F352" i="26"/>
  <c r="R2532" i="27"/>
  <c r="S320" i="26" s="1"/>
  <c r="S2529" i="27"/>
  <c r="R2235" i="27"/>
  <c r="S315" i="26" s="1"/>
  <c r="S2232" i="27"/>
  <c r="CL342" i="26"/>
  <c r="AA342" i="26"/>
  <c r="CA374" i="26"/>
  <c r="P374" i="26"/>
  <c r="CL373" i="26"/>
  <c r="AA373" i="26"/>
  <c r="AB1287" i="27"/>
  <c r="AC299" i="26" s="1"/>
  <c r="AC1284" i="27"/>
  <c r="R2117" i="27"/>
  <c r="S313" i="26" s="1"/>
  <c r="S2114" i="27"/>
  <c r="P403" i="26"/>
  <c r="AB695" i="27"/>
  <c r="AC289" i="26" s="1"/>
  <c r="AC692" i="27"/>
  <c r="AC1048" i="27"/>
  <c r="AB1051" i="27"/>
  <c r="AC295" i="26" s="1"/>
  <c r="AB2412" i="27"/>
  <c r="AC318" i="26" s="1"/>
  <c r="AC2409" i="27"/>
  <c r="P394" i="26"/>
  <c r="CA394" i="26"/>
  <c r="P393" i="26"/>
  <c r="CA393" i="26"/>
  <c r="BQ363" i="26"/>
  <c r="F363" i="26"/>
  <c r="H2055" i="27"/>
  <c r="G2058" i="27"/>
  <c r="H312" i="26" s="1"/>
  <c r="Q1820" i="27"/>
  <c r="R308" i="26" s="1"/>
  <c r="Q370" i="26" s="1"/>
  <c r="R1817" i="27"/>
  <c r="F370" i="26"/>
  <c r="BQ370" i="26"/>
  <c r="BQ386" i="26"/>
  <c r="F386" i="26"/>
  <c r="G3063" i="27"/>
  <c r="H329" i="26" s="1"/>
  <c r="H3060" i="27"/>
  <c r="H3357" i="27"/>
  <c r="G3360" i="27"/>
  <c r="H334" i="26" s="1"/>
  <c r="G2650" i="27"/>
  <c r="H322" i="26" s="1"/>
  <c r="H2647" i="27"/>
  <c r="BQ344" i="26"/>
  <c r="F344" i="26"/>
  <c r="R1640" i="27"/>
  <c r="Q1643" i="27"/>
  <c r="R305" i="26" s="1"/>
  <c r="Q367" i="26" s="1"/>
  <c r="AB2058" i="27"/>
  <c r="AC312" i="26" s="1"/>
  <c r="AC2055" i="27"/>
  <c r="AA399" i="26"/>
  <c r="CL399" i="26"/>
  <c r="AA354" i="26"/>
  <c r="CL354" i="26"/>
  <c r="R515" i="27"/>
  <c r="Q518" i="27"/>
  <c r="R286" i="26" s="1"/>
  <c r="AB1643" i="27"/>
  <c r="AC305" i="26" s="1"/>
  <c r="AC1640" i="27"/>
  <c r="CL391" i="26"/>
  <c r="AA391" i="26"/>
  <c r="P399" i="26"/>
  <c r="CA399" i="26"/>
  <c r="BQ387" i="26"/>
  <c r="F387" i="26"/>
  <c r="F384" i="26"/>
  <c r="BQ384" i="26"/>
  <c r="H1581" i="27"/>
  <c r="G1584" i="27"/>
  <c r="H304" i="26" s="1"/>
  <c r="AC3416" i="27"/>
  <c r="AB3419" i="27"/>
  <c r="AC335" i="26" s="1"/>
  <c r="BQ342" i="26"/>
  <c r="F342" i="26"/>
  <c r="AB2532" i="27"/>
  <c r="AC320" i="26" s="1"/>
  <c r="AC2529" i="27"/>
  <c r="H3239" i="27"/>
  <c r="G3242" i="27"/>
  <c r="H332" i="26" s="1"/>
  <c r="AA388" i="26"/>
  <c r="CL388" i="26"/>
  <c r="BQ345" i="26"/>
  <c r="F345" i="26"/>
  <c r="AC2468" i="27"/>
  <c r="AB2471" i="27"/>
  <c r="AC319" i="26" s="1"/>
  <c r="CL372" i="26"/>
  <c r="AA372" i="26"/>
  <c r="CA372" i="26"/>
  <c r="P372" i="26"/>
  <c r="BQ361" i="26"/>
  <c r="F361" i="26"/>
  <c r="AA392" i="26"/>
  <c r="CL392" i="26"/>
  <c r="AA355" i="26"/>
  <c r="CL355" i="26"/>
  <c r="AC1758" i="27"/>
  <c r="AB1761" i="27"/>
  <c r="AC307" i="26" s="1"/>
  <c r="CA354" i="26"/>
  <c r="CA352" i="26"/>
  <c r="P352" i="26"/>
  <c r="BQ400" i="26"/>
  <c r="F400" i="26"/>
  <c r="G3004" i="27"/>
  <c r="H328" i="26" s="1"/>
  <c r="H3001" i="27"/>
  <c r="AC1699" i="27"/>
  <c r="AB1702" i="27"/>
  <c r="AC306" i="26" s="1"/>
  <c r="BQ343" i="26"/>
  <c r="F343" i="26"/>
  <c r="H1284" i="27"/>
  <c r="G1287" i="27"/>
  <c r="H299" i="26" s="1"/>
  <c r="AB3242" i="27"/>
  <c r="AC332" i="26" s="1"/>
  <c r="AC3239" i="27"/>
  <c r="BQ369" i="26"/>
  <c r="F369" i="26"/>
  <c r="BQ360" i="26"/>
  <c r="F360" i="26"/>
  <c r="P364" i="26"/>
  <c r="CA364" i="26"/>
  <c r="AB3183" i="27"/>
  <c r="AC331" i="26" s="1"/>
  <c r="AC3180" i="27"/>
  <c r="CL379" i="26"/>
  <c r="AA379" i="26"/>
  <c r="H1876" i="27"/>
  <c r="G1879" i="27"/>
  <c r="H309" i="26" s="1"/>
  <c r="Q377" i="26"/>
  <c r="CB377" i="26"/>
  <c r="CB391" i="26"/>
  <c r="Q391" i="26"/>
  <c r="Q2827" i="27"/>
  <c r="R325" i="26" s="1"/>
  <c r="Q387" i="26" s="1"/>
  <c r="R2824" i="27"/>
  <c r="CA397" i="26"/>
  <c r="P397" i="26"/>
  <c r="Q353" i="26"/>
  <c r="CB353" i="26"/>
  <c r="BQ377" i="26"/>
  <c r="F377" i="26"/>
  <c r="BQ381" i="26"/>
  <c r="F381" i="26"/>
  <c r="CL360" i="26"/>
  <c r="AA360" i="26"/>
  <c r="AA359" i="26"/>
  <c r="CL359" i="26"/>
  <c r="S2291" i="27"/>
  <c r="R2294" i="27"/>
  <c r="S316" i="26" s="1"/>
  <c r="G2827" i="27"/>
  <c r="H325" i="26" s="1"/>
  <c r="H2824" i="27"/>
  <c r="AA386" i="26"/>
  <c r="CL386" i="26"/>
  <c r="AA357" i="26"/>
  <c r="CL357" i="26"/>
  <c r="F383" i="26"/>
  <c r="BQ383" i="26"/>
  <c r="BQ350" i="26"/>
  <c r="F350" i="26"/>
  <c r="H1404" i="27"/>
  <c r="G1407" i="27"/>
  <c r="H301" i="26" s="1"/>
  <c r="CL365" i="26"/>
  <c r="AA365" i="26"/>
  <c r="AA344" i="26"/>
  <c r="CL344" i="26"/>
  <c r="F375" i="26"/>
  <c r="BQ375" i="26"/>
  <c r="H1758" i="27"/>
  <c r="G1761" i="27"/>
  <c r="H307" i="26" s="1"/>
  <c r="H2706" i="27"/>
  <c r="G2709" i="27"/>
  <c r="H323" i="26" s="1"/>
  <c r="BQ397" i="26"/>
  <c r="F397" i="26"/>
  <c r="AA375" i="26"/>
  <c r="CL375" i="26"/>
  <c r="AB3478" i="27"/>
  <c r="AC336" i="26" s="1"/>
  <c r="AC3475" i="27"/>
  <c r="CA349" i="26"/>
  <c r="P349" i="26"/>
  <c r="F379" i="26"/>
  <c r="BQ379" i="26"/>
  <c r="CA344" i="26"/>
  <c r="P344" i="26"/>
  <c r="G1051" i="27"/>
  <c r="H295" i="26" s="1"/>
  <c r="H1048" i="27"/>
  <c r="S574" i="27"/>
  <c r="R577" i="27"/>
  <c r="S287" i="26" s="1"/>
  <c r="P386" i="26"/>
  <c r="CA386" i="26"/>
  <c r="AC1876" i="27"/>
  <c r="AB1879" i="27"/>
  <c r="AC309" i="26" s="1"/>
  <c r="Q1879" i="27"/>
  <c r="R309" i="26" s="1"/>
  <c r="R1876" i="27"/>
  <c r="AB3063" i="27"/>
  <c r="AC329" i="26" s="1"/>
  <c r="AC3060" i="27"/>
  <c r="R2886" i="27"/>
  <c r="S326" i="26" s="1"/>
  <c r="S2883" i="27"/>
  <c r="H3416" i="27"/>
  <c r="G3419" i="27"/>
  <c r="H335" i="26" s="1"/>
  <c r="H161" i="27"/>
  <c r="G164" i="27"/>
  <c r="H280" i="26" s="1"/>
  <c r="R3655" i="27"/>
  <c r="S339" i="26" s="1"/>
  <c r="S3652" i="27"/>
  <c r="Q164" i="27"/>
  <c r="R280" i="26" s="1"/>
  <c r="Q342" i="26" s="1"/>
  <c r="R161" i="27"/>
  <c r="R1404" i="27"/>
  <c r="Q1407" i="27"/>
  <c r="R301" i="26" s="1"/>
  <c r="AB2294" i="27"/>
  <c r="AC316" i="26" s="1"/>
  <c r="AC2291" i="27"/>
  <c r="S2173" i="27"/>
  <c r="R2176" i="27"/>
  <c r="S314" i="26" s="1"/>
  <c r="F357" i="26"/>
  <c r="BQ357" i="26"/>
  <c r="AB2886" i="27"/>
  <c r="AC326" i="26" s="1"/>
  <c r="AC2883" i="27"/>
  <c r="AB1525" i="27"/>
  <c r="AC303" i="26" s="1"/>
  <c r="AC1522" i="27"/>
  <c r="G2235" i="27"/>
  <c r="H315" i="26" s="1"/>
  <c r="H2232" i="27"/>
  <c r="AC3357" i="27"/>
  <c r="AB3360" i="27"/>
  <c r="AC334" i="26" s="1"/>
  <c r="Q2591" i="27"/>
  <c r="R321" i="26" s="1"/>
  <c r="Q383" i="26" s="1"/>
  <c r="R2588" i="27"/>
  <c r="CL346" i="26"/>
  <c r="AA346" i="26"/>
  <c r="BQ374" i="26"/>
  <c r="F374" i="26"/>
  <c r="H1107" i="27"/>
  <c r="G1110" i="27"/>
  <c r="H296" i="26" s="1"/>
  <c r="P396" i="26"/>
  <c r="CA396" i="26"/>
  <c r="Q356" i="26"/>
  <c r="CB356" i="26"/>
  <c r="AC2765" i="27"/>
  <c r="AB2768" i="27"/>
  <c r="AC324" i="26" s="1"/>
  <c r="AA371" i="26"/>
  <c r="CL371" i="26"/>
  <c r="P362" i="26"/>
  <c r="CA362" i="26"/>
  <c r="P390" i="26"/>
  <c r="CA390" i="26"/>
  <c r="AC2942" i="27"/>
  <c r="AB2945" i="27"/>
  <c r="AC327" i="26" s="1"/>
  <c r="AC574" i="27"/>
  <c r="AB577" i="27"/>
  <c r="AC287" i="26" s="1"/>
  <c r="AA343" i="26"/>
  <c r="CL343" i="26"/>
  <c r="H692" i="27"/>
  <c r="G695" i="27"/>
  <c r="H289" i="26" s="1"/>
  <c r="CB378" i="26"/>
  <c r="Q378" i="26"/>
  <c r="G2945" i="27"/>
  <c r="H327" i="26" s="1"/>
  <c r="H2942" i="27"/>
  <c r="AB105" i="27"/>
  <c r="AC279" i="26" s="1"/>
  <c r="AC102" i="27"/>
  <c r="Q1999" i="27"/>
  <c r="R311" i="26" s="1"/>
  <c r="Q373" i="26" s="1"/>
  <c r="R1996" i="27"/>
  <c r="AB1940" i="27"/>
  <c r="AC310" i="26" s="1"/>
  <c r="AC1937" i="27"/>
  <c r="CL362" i="26"/>
  <c r="AA362" i="26"/>
  <c r="CB376" i="26"/>
  <c r="Q376" i="26"/>
  <c r="CA361" i="26"/>
  <c r="AA352" i="26"/>
  <c r="CL352" i="26"/>
  <c r="AA358" i="26"/>
  <c r="CL358" i="26"/>
  <c r="CL381" i="26"/>
  <c r="AA381" i="26"/>
  <c r="R3180" i="27"/>
  <c r="Q3183" i="27"/>
  <c r="R331" i="26" s="1"/>
  <c r="R3121" i="27"/>
  <c r="Q3124" i="27"/>
  <c r="R330" i="26" s="1"/>
  <c r="CB392" i="26" s="1"/>
  <c r="G1348" i="27"/>
  <c r="H300" i="26" s="1"/>
  <c r="H1345" i="27"/>
  <c r="S338" i="27"/>
  <c r="R341" i="27"/>
  <c r="S283" i="26" s="1"/>
  <c r="CL345" i="26"/>
  <c r="AA345" i="26"/>
  <c r="S2350" i="27"/>
  <c r="R2353" i="27"/>
  <c r="S317" i="26" s="1"/>
  <c r="CA387" i="26"/>
  <c r="S1699" i="27"/>
  <c r="R1702" i="27"/>
  <c r="S306" i="26" s="1"/>
  <c r="H1522" i="27"/>
  <c r="G1525" i="27"/>
  <c r="H303" i="26" s="1"/>
  <c r="I271" i="26"/>
  <c r="J267" i="26"/>
  <c r="AB2176" i="27"/>
  <c r="AC314" i="26" s="1"/>
  <c r="AC2173" i="27"/>
  <c r="G3478" i="27"/>
  <c r="H336" i="26" s="1"/>
  <c r="H3475" i="27"/>
  <c r="P383" i="26"/>
  <c r="Q1169" i="27"/>
  <c r="R297" i="26" s="1"/>
  <c r="Q359" i="26" s="1"/>
  <c r="R1166" i="27"/>
  <c r="BQ380" i="26"/>
  <c r="F380" i="26"/>
  <c r="AA347" i="26"/>
  <c r="CL347" i="26"/>
  <c r="Q400" i="27"/>
  <c r="R284" i="26" s="1"/>
  <c r="Q346" i="26" s="1"/>
  <c r="R397" i="27"/>
  <c r="G3301" i="27"/>
  <c r="H333" i="26" s="1"/>
  <c r="H3298" i="27"/>
  <c r="R1466" i="27"/>
  <c r="S302" i="26" s="1"/>
  <c r="S1463" i="27"/>
  <c r="Q874" i="27"/>
  <c r="R292" i="26" s="1"/>
  <c r="Q354" i="26" s="1"/>
  <c r="R871" i="27"/>
  <c r="AC2647" i="27"/>
  <c r="AB2650" i="27"/>
  <c r="AC322" i="26" s="1"/>
  <c r="AA368" i="26"/>
  <c r="CL368" i="26"/>
  <c r="T267" i="26"/>
  <c r="S271" i="26"/>
  <c r="AB3004" i="27"/>
  <c r="AC328" i="26" s="1"/>
  <c r="AC3001" i="27"/>
  <c r="G341" i="27"/>
  <c r="H283" i="26" s="1"/>
  <c r="H338" i="27"/>
  <c r="AB756" i="27"/>
  <c r="AC290" i="26" s="1"/>
  <c r="AC753" i="27"/>
  <c r="H2588" i="27"/>
  <c r="G2591" i="27"/>
  <c r="H321" i="26" s="1"/>
  <c r="F367" i="26"/>
  <c r="BQ367" i="26"/>
  <c r="AA398" i="26"/>
  <c r="CL398" i="26"/>
  <c r="H102" i="27"/>
  <c r="G105" i="27"/>
  <c r="H279" i="26" s="1"/>
  <c r="AA383" i="26"/>
  <c r="CL383" i="26"/>
  <c r="BQ395" i="26"/>
  <c r="F395" i="26"/>
  <c r="AB2827" i="27"/>
  <c r="AC325" i="26" s="1"/>
  <c r="AC2824" i="27"/>
  <c r="H279" i="27"/>
  <c r="G282" i="27"/>
  <c r="H282" i="26" s="1"/>
  <c r="CL382" i="26"/>
  <c r="AA382" i="26"/>
  <c r="H2883" i="27"/>
  <c r="G2886" i="27"/>
  <c r="H326" i="26" s="1"/>
  <c r="S633" i="27"/>
  <c r="R636" i="27"/>
  <c r="S288" i="26" s="1"/>
  <c r="H515" i="27"/>
  <c r="G518" i="27"/>
  <c r="H286" i="26" s="1"/>
  <c r="AC871" i="27"/>
  <c r="AB874" i="27"/>
  <c r="AC292" i="26" s="1"/>
  <c r="CL370" i="26"/>
  <c r="AA370" i="26"/>
  <c r="R692" i="27"/>
  <c r="Q695" i="27"/>
  <c r="R289" i="26" s="1"/>
  <c r="CB351" i="26" s="1"/>
  <c r="G3537" i="27"/>
  <c r="H337" i="26" s="1"/>
  <c r="H3534" i="27"/>
  <c r="BQ391" i="26"/>
  <c r="F391" i="26"/>
  <c r="AA369" i="26"/>
  <c r="CL369" i="26"/>
  <c r="CA395" i="26"/>
  <c r="BQ362" i="26"/>
  <c r="F362" i="26"/>
  <c r="CL395" i="26"/>
  <c r="AA395" i="26"/>
  <c r="G1702" i="27"/>
  <c r="H306" i="26" s="1"/>
  <c r="H1699" i="27"/>
  <c r="H1166" i="27"/>
  <c r="G1169" i="27"/>
  <c r="H297" i="26" s="1"/>
  <c r="CA392" i="26"/>
  <c r="AB1999" i="27"/>
  <c r="AC311" i="26" s="1"/>
  <c r="AC1996" i="27"/>
  <c r="AC3298" i="27"/>
  <c r="AB3301" i="27"/>
  <c r="AC333" i="26" s="1"/>
  <c r="R282" i="27"/>
  <c r="S282" i="26" s="1"/>
  <c r="S279" i="27"/>
  <c r="G400" i="27"/>
  <c r="H284" i="26" s="1"/>
  <c r="H397" i="27"/>
  <c r="CL348" i="26"/>
  <c r="AA348" i="26"/>
  <c r="BQ355" i="26"/>
  <c r="F355" i="26"/>
  <c r="P351" i="26"/>
  <c r="R992" i="27"/>
  <c r="S294" i="26" s="1"/>
  <c r="S989" i="27"/>
  <c r="AC2232" i="27"/>
  <c r="AB2235" i="27"/>
  <c r="AC315" i="26" s="1"/>
  <c r="Q3419" i="27"/>
  <c r="R335" i="26" s="1"/>
  <c r="R3416" i="27"/>
  <c r="AB1407" i="27"/>
  <c r="AC301" i="26" s="1"/>
  <c r="AC1404" i="27"/>
  <c r="AA356" i="26"/>
  <c r="CL356" i="26"/>
  <c r="H1640" i="27"/>
  <c r="G1643" i="27"/>
  <c r="H305" i="26" s="1"/>
  <c r="F354" i="26"/>
  <c r="BQ354" i="26"/>
  <c r="F353" i="26"/>
  <c r="BQ353" i="26"/>
  <c r="CL367" i="26"/>
  <c r="AA367" i="26"/>
  <c r="P375" i="26"/>
  <c r="CA375" i="26"/>
  <c r="R2471" i="27"/>
  <c r="S319" i="26" s="1"/>
  <c r="S2468" i="27"/>
  <c r="G636" i="27"/>
  <c r="H288" i="26" s="1"/>
  <c r="H633" i="27"/>
  <c r="AA384" i="26"/>
  <c r="CL384" i="26"/>
  <c r="AA349" i="26"/>
  <c r="CL349" i="26"/>
  <c r="P401" i="26"/>
  <c r="CA401" i="26"/>
  <c r="R1048" i="27"/>
  <c r="Q1051" i="27"/>
  <c r="R295" i="26" s="1"/>
  <c r="Q357" i="26" s="1"/>
  <c r="AA380" i="26"/>
  <c r="CL380" i="26"/>
  <c r="CL363" i="26"/>
  <c r="AA363" i="26"/>
  <c r="CA366" i="26"/>
  <c r="P366" i="26"/>
  <c r="G1466" i="27"/>
  <c r="H302" i="26" s="1"/>
  <c r="H1463" i="27"/>
  <c r="CA348" i="26"/>
  <c r="P348" i="26"/>
  <c r="P371" i="26"/>
  <c r="CA371" i="26"/>
  <c r="BQ392" i="26"/>
  <c r="F392" i="26"/>
  <c r="F385" i="26"/>
  <c r="BQ385" i="26"/>
  <c r="G223" i="27"/>
  <c r="H281" i="26" s="1"/>
  <c r="H220" i="27"/>
  <c r="CA368" i="26"/>
  <c r="P368" i="26"/>
  <c r="AB815" i="27"/>
  <c r="AC291" i="26" s="1"/>
  <c r="AC812" i="27"/>
  <c r="Q381" i="26"/>
  <c r="CB381" i="26"/>
  <c r="S3239" i="27"/>
  <c r="R3242" i="27"/>
  <c r="S332" i="26" s="1"/>
  <c r="R3475" i="27"/>
  <c r="Q3478" i="27"/>
  <c r="R336" i="26" s="1"/>
  <c r="G2768" i="27"/>
  <c r="H324" i="26" s="1"/>
  <c r="H2765" i="27"/>
  <c r="BQ373" i="26"/>
  <c r="F373" i="26"/>
  <c r="S102" i="27"/>
  <c r="R105" i="27"/>
  <c r="S279" i="26" s="1"/>
  <c r="F376" i="26"/>
  <c r="BQ376" i="26"/>
  <c r="BQ394" i="26"/>
  <c r="F394" i="26"/>
  <c r="CL376" i="26"/>
  <c r="AA376" i="26"/>
  <c r="G1228" i="27"/>
  <c r="H298" i="26" s="1"/>
  <c r="H1225" i="27"/>
  <c r="F356" i="26"/>
  <c r="BQ356" i="26"/>
  <c r="AB3596" i="27"/>
  <c r="AC338" i="26" s="1"/>
  <c r="AC3593" i="27"/>
  <c r="BQ382" i="26"/>
  <c r="F382" i="26"/>
  <c r="H456" i="27"/>
  <c r="G459" i="27"/>
  <c r="H285" i="26" s="1"/>
  <c r="AC633" i="27"/>
  <c r="AB636" i="27"/>
  <c r="AC288" i="26" s="1"/>
  <c r="P385" i="26"/>
  <c r="H3121" i="27"/>
  <c r="G3124" i="27"/>
  <c r="H330" i="26" s="1"/>
  <c r="H1817" i="27"/>
  <c r="G1820" i="27"/>
  <c r="H308" i="26" s="1"/>
  <c r="F401" i="26"/>
  <c r="BQ401" i="26"/>
  <c r="CL394" i="26"/>
  <c r="AA394" i="26"/>
  <c r="BQ372" i="26"/>
  <c r="F372" i="26"/>
  <c r="CL361" i="26"/>
  <c r="AA361" i="26"/>
  <c r="AA400" i="26"/>
  <c r="CL400" i="26"/>
  <c r="AC3121" i="27"/>
  <c r="AB3124" i="27"/>
  <c r="AC330" i="26" s="1"/>
  <c r="H3652" i="27"/>
  <c r="G3655" i="27"/>
  <c r="H339" i="26" s="1"/>
  <c r="AC1225" i="27"/>
  <c r="AB1228" i="27"/>
  <c r="AC298" i="26" s="1"/>
  <c r="S1345" i="27"/>
  <c r="R1348" i="27"/>
  <c r="S300" i="26" s="1"/>
  <c r="H989" i="27"/>
  <c r="G992" i="27"/>
  <c r="H294" i="26" s="1"/>
  <c r="AA389" i="26"/>
  <c r="CL389" i="26"/>
  <c r="S3534" i="27"/>
  <c r="R3537" i="27"/>
  <c r="S337" i="26" s="1"/>
  <c r="CL366" i="26"/>
  <c r="AA366" i="26"/>
  <c r="Q3360" i="27"/>
  <c r="R334" i="26" s="1"/>
  <c r="R3357" i="27"/>
  <c r="R1110" i="27"/>
  <c r="S296" i="26" s="1"/>
  <c r="S1107" i="27"/>
  <c r="S753" i="27"/>
  <c r="R756" i="27"/>
  <c r="S290" i="26" s="1"/>
  <c r="AC930" i="27"/>
  <c r="AB933" i="27"/>
  <c r="AC293" i="26" s="1"/>
  <c r="BQ368" i="26"/>
  <c r="F368" i="26"/>
  <c r="G2176" i="27"/>
  <c r="H314" i="26" s="1"/>
  <c r="H2173" i="27"/>
  <c r="R1761" i="27"/>
  <c r="S307" i="26" s="1"/>
  <c r="S1758" i="27"/>
  <c r="AE267" i="26"/>
  <c r="AD271" i="26"/>
  <c r="H2409" i="27"/>
  <c r="G2412" i="27"/>
  <c r="H318" i="26" s="1"/>
  <c r="G815" i="27"/>
  <c r="H291" i="26" s="1"/>
  <c r="H812" i="27"/>
  <c r="G756" i="27"/>
  <c r="H290" i="26" s="1"/>
  <c r="H753" i="27"/>
  <c r="AB1169" i="27"/>
  <c r="AC297" i="26" s="1"/>
  <c r="AC1166" i="27"/>
  <c r="AC1581" i="27"/>
  <c r="AB1584" i="27"/>
  <c r="AC304" i="26" s="1"/>
  <c r="AC1107" i="27"/>
  <c r="AB1110" i="27"/>
  <c r="AC296" i="26" s="1"/>
  <c r="Q379" i="26"/>
  <c r="CB379" i="26"/>
  <c r="BQ388" i="26"/>
  <c r="F388" i="26"/>
  <c r="Q2058" i="27"/>
  <c r="R312" i="26" s="1"/>
  <c r="R2055" i="27"/>
  <c r="Q382" i="26"/>
  <c r="CB382" i="26"/>
  <c r="F351" i="26"/>
  <c r="BQ351" i="26"/>
  <c r="AB2591" i="27"/>
  <c r="AC321" i="26" s="1"/>
  <c r="AC2588" i="27"/>
  <c r="AB518" i="27"/>
  <c r="AC286" i="26" s="1"/>
  <c r="AC515" i="27"/>
  <c r="AB2709" i="27"/>
  <c r="AC323" i="26" s="1"/>
  <c r="AC2706" i="27"/>
  <c r="R3593" i="27"/>
  <c r="Q3596" i="27"/>
  <c r="R338" i="26" s="1"/>
  <c r="CB400" i="26" s="1"/>
  <c r="CA358" i="26"/>
  <c r="P358" i="26"/>
  <c r="AB992" i="27"/>
  <c r="AC294" i="26" s="1"/>
  <c r="AC989" i="27"/>
  <c r="CA400" i="26"/>
  <c r="AC2350" i="27"/>
  <c r="AB2353" i="27"/>
  <c r="AC317" i="26" s="1"/>
  <c r="G2532" i="27"/>
  <c r="H320" i="26" s="1"/>
  <c r="H2529" i="27"/>
  <c r="AB1348" i="27"/>
  <c r="AC300" i="26" s="1"/>
  <c r="AC1345" i="27"/>
  <c r="R3063" i="27"/>
  <c r="S329" i="26" s="1"/>
  <c r="S3060" i="27"/>
  <c r="BQ390" i="26"/>
  <c r="F390" i="26"/>
  <c r="Q1525" i="27"/>
  <c r="R303" i="26" s="1"/>
  <c r="CB365" i="26" s="1"/>
  <c r="R1522" i="27"/>
  <c r="H574" i="27"/>
  <c r="G577" i="27"/>
  <c r="H287" i="26" s="1"/>
  <c r="F364" i="26"/>
  <c r="BQ364" i="26"/>
  <c r="AB1466" i="27"/>
  <c r="AC302" i="26" s="1"/>
  <c r="AC1463" i="27"/>
  <c r="F365" i="26"/>
  <c r="BQ365" i="26"/>
  <c r="Q459" i="27"/>
  <c r="R285" i="26" s="1"/>
  <c r="R456" i="27"/>
  <c r="AC220" i="27"/>
  <c r="AB223" i="27"/>
  <c r="AC281" i="26" s="1"/>
  <c r="AC279" i="27"/>
  <c r="AB282" i="27"/>
  <c r="AC282" i="26" s="1"/>
  <c r="CB380" i="26"/>
  <c r="Q380" i="26"/>
  <c r="P387" i="26"/>
  <c r="CB369" i="26"/>
  <c r="Q369" i="26"/>
  <c r="BQ366" i="26"/>
  <c r="F366" i="26"/>
  <c r="CL377" i="26"/>
  <c r="AA377" i="26"/>
  <c r="F399" i="26"/>
  <c r="BQ399" i="26"/>
  <c r="F404" i="26"/>
  <c r="F403" i="26"/>
  <c r="CA383" i="26"/>
  <c r="CA360" i="26"/>
  <c r="P360" i="26"/>
  <c r="H2350" i="27"/>
  <c r="G2353" i="27"/>
  <c r="H317" i="26" s="1"/>
  <c r="AC397" i="27"/>
  <c r="AB400" i="27"/>
  <c r="AC284" i="26" s="1"/>
  <c r="P347" i="26"/>
  <c r="CA347" i="26"/>
  <c r="BQ396" i="26"/>
  <c r="F396" i="26"/>
  <c r="P355" i="26"/>
  <c r="CA355" i="26"/>
  <c r="AA385" i="26"/>
  <c r="CL385" i="26"/>
  <c r="H2291" i="27"/>
  <c r="G2294" i="27"/>
  <c r="H316" i="26" s="1"/>
  <c r="R2412" i="27"/>
  <c r="S318" i="26" s="1"/>
  <c r="S2409" i="27"/>
  <c r="BQ346" i="26"/>
  <c r="F346" i="26"/>
  <c r="CL353" i="26"/>
  <c r="AA353" i="26"/>
  <c r="R1584" i="27"/>
  <c r="S304" i="26" s="1"/>
  <c r="S1581" i="27"/>
  <c r="H1937" i="27"/>
  <c r="G1940" i="27"/>
  <c r="H310" i="26" s="1"/>
  <c r="R220" i="27"/>
  <c r="Q223" i="27"/>
  <c r="R281" i="26" s="1"/>
  <c r="F358" i="26"/>
  <c r="BQ358" i="26"/>
  <c r="Q350" i="26"/>
  <c r="CB350" i="26"/>
  <c r="H2114" i="27"/>
  <c r="G2117" i="27"/>
  <c r="H313" i="26" s="1"/>
  <c r="G3183" i="27"/>
  <c r="H331" i="26" s="1"/>
  <c r="H3180" i="27"/>
  <c r="Q2709" i="27"/>
  <c r="R323" i="26" s="1"/>
  <c r="R2706" i="27"/>
  <c r="AB2117" i="27"/>
  <c r="AC313" i="26" s="1"/>
  <c r="AC2114" i="27"/>
  <c r="F389" i="26"/>
  <c r="BQ389" i="26"/>
  <c r="S1937" i="27"/>
  <c r="R1940" i="27"/>
  <c r="S310" i="26" s="1"/>
  <c r="BQ349" i="26"/>
  <c r="F349" i="26"/>
  <c r="G933" i="27"/>
  <c r="H293" i="26" s="1"/>
  <c r="H930" i="27"/>
  <c r="AA401" i="26"/>
  <c r="CL401" i="26"/>
  <c r="CA370" i="26"/>
  <c r="G2471" i="27"/>
  <c r="H319" i="26" s="1"/>
  <c r="H2468" i="27"/>
  <c r="F348" i="26"/>
  <c r="BQ348" i="26"/>
  <c r="AA351" i="26"/>
  <c r="CL351" i="26"/>
  <c r="CA385" i="26"/>
  <c r="P365" i="26"/>
  <c r="BQ393" i="26"/>
  <c r="F393" i="26"/>
  <c r="BQ398" i="26"/>
  <c r="F398" i="26"/>
  <c r="P395" i="26"/>
  <c r="F371" i="26"/>
  <c r="BQ371" i="26"/>
  <c r="G3596" i="27"/>
  <c r="H338" i="26" s="1"/>
  <c r="H3593" i="27"/>
  <c r="P343" i="26"/>
  <c r="CA343" i="26"/>
  <c r="P392" i="26"/>
  <c r="AA374" i="26"/>
  <c r="CL374" i="26"/>
  <c r="AA396" i="26"/>
  <c r="CL396" i="26"/>
  <c r="CB345" i="26"/>
  <c r="Q345" i="26"/>
  <c r="BQ347" i="26"/>
  <c r="F347" i="26"/>
  <c r="AB459" i="27"/>
  <c r="AC285" i="26" s="1"/>
  <c r="AC456" i="27"/>
  <c r="H871" i="27"/>
  <c r="G874" i="27"/>
  <c r="H292" i="26" s="1"/>
  <c r="CA351" i="26"/>
  <c r="Q351" i="26" l="1"/>
  <c r="Q361" i="26"/>
  <c r="CB367" i="26"/>
  <c r="CB370" i="26"/>
  <c r="AE201" i="26"/>
  <c r="CB342" i="26"/>
  <c r="J201" i="26"/>
  <c r="U201" i="26"/>
  <c r="CB387" i="26"/>
  <c r="CB373" i="26"/>
  <c r="CB383" i="26"/>
  <c r="Q365" i="26"/>
  <c r="Q403" i="26"/>
  <c r="Q400" i="26"/>
  <c r="Q392" i="26"/>
  <c r="CB354" i="26"/>
  <c r="S2706" i="27"/>
  <c r="R2709" i="27"/>
  <c r="S323" i="26" s="1"/>
  <c r="Q344" i="26"/>
  <c r="CB344" i="26"/>
  <c r="AC1110" i="27"/>
  <c r="AD296" i="26" s="1"/>
  <c r="AD1107" i="27"/>
  <c r="BR377" i="26"/>
  <c r="G377" i="26"/>
  <c r="BR348" i="26"/>
  <c r="G348" i="26"/>
  <c r="AD3593" i="27"/>
  <c r="AC3596" i="27"/>
  <c r="AD338" i="26" s="1"/>
  <c r="I1225" i="27"/>
  <c r="H1228" i="27"/>
  <c r="I298" i="26" s="1"/>
  <c r="H1466" i="27"/>
  <c r="I302" i="26" s="1"/>
  <c r="I1463" i="27"/>
  <c r="CM378" i="26"/>
  <c r="AB378" i="26"/>
  <c r="CC345" i="26"/>
  <c r="R345" i="26"/>
  <c r="H1702" i="27"/>
  <c r="I306" i="26" s="1"/>
  <c r="I1699" i="27"/>
  <c r="G400" i="26"/>
  <c r="BR400" i="26"/>
  <c r="H282" i="27"/>
  <c r="I282" i="26" s="1"/>
  <c r="I279" i="27"/>
  <c r="I102" i="27"/>
  <c r="H105" i="27"/>
  <c r="I279" i="26" s="1"/>
  <c r="CM353" i="26"/>
  <c r="AB353" i="26"/>
  <c r="BR396" i="26"/>
  <c r="G396" i="26"/>
  <c r="CB360" i="26"/>
  <c r="Q360" i="26"/>
  <c r="AC2176" i="27"/>
  <c r="AD314" i="26" s="1"/>
  <c r="AD2173" i="27"/>
  <c r="BR363" i="26"/>
  <c r="G363" i="26"/>
  <c r="G359" i="26"/>
  <c r="BR359" i="26"/>
  <c r="AB397" i="26"/>
  <c r="CM397" i="26"/>
  <c r="AC1525" i="27"/>
  <c r="AD303" i="26" s="1"/>
  <c r="AD1522" i="27"/>
  <c r="AC2294" i="27"/>
  <c r="AD316" i="26" s="1"/>
  <c r="AD2291" i="27"/>
  <c r="T3652" i="27"/>
  <c r="S3655" i="27"/>
  <c r="T339" i="26" s="1"/>
  <c r="BR398" i="26"/>
  <c r="G398" i="26"/>
  <c r="AD3060" i="27"/>
  <c r="AC3063" i="27"/>
  <c r="AD329" i="26" s="1"/>
  <c r="H2827" i="27"/>
  <c r="I325" i="26" s="1"/>
  <c r="I2824" i="27"/>
  <c r="BR372" i="26"/>
  <c r="G372" i="26"/>
  <c r="AD3180" i="27"/>
  <c r="AC3183" i="27"/>
  <c r="AD331" i="26" s="1"/>
  <c r="AC3242" i="27"/>
  <c r="AD332" i="26" s="1"/>
  <c r="AD3239" i="27"/>
  <c r="H3004" i="27"/>
  <c r="I328" i="26" s="1"/>
  <c r="I3001" i="27"/>
  <c r="AD1758" i="27"/>
  <c r="AC1761" i="27"/>
  <c r="AD307" i="26" s="1"/>
  <c r="AD2468" i="27"/>
  <c r="AC2471" i="27"/>
  <c r="AD319" i="26" s="1"/>
  <c r="AB383" i="26"/>
  <c r="CM383" i="26"/>
  <c r="AD3416" i="27"/>
  <c r="AC3419" i="27"/>
  <c r="AD335" i="26" s="1"/>
  <c r="CM368" i="26"/>
  <c r="AB368" i="26"/>
  <c r="CM375" i="26"/>
  <c r="AB375" i="26"/>
  <c r="I3357" i="27"/>
  <c r="H3360" i="27"/>
  <c r="I334" i="26" s="1"/>
  <c r="BR392" i="26"/>
  <c r="G392" i="26"/>
  <c r="H2058" i="27"/>
  <c r="I312" i="26" s="1"/>
  <c r="I2055" i="27"/>
  <c r="AB381" i="26"/>
  <c r="CM381" i="26"/>
  <c r="AB352" i="26"/>
  <c r="CM352" i="26"/>
  <c r="AD1284" i="27"/>
  <c r="AC1287" i="27"/>
  <c r="AD299" i="26" s="1"/>
  <c r="T2232" i="27"/>
  <c r="S2235" i="27"/>
  <c r="T315" i="26" s="1"/>
  <c r="Q390" i="26"/>
  <c r="CB390" i="26"/>
  <c r="AD1817" i="27"/>
  <c r="AC1820" i="27"/>
  <c r="AD308" i="26" s="1"/>
  <c r="S933" i="27"/>
  <c r="T293" i="26" s="1"/>
  <c r="T930" i="27"/>
  <c r="CB396" i="26"/>
  <c r="Q396" i="26"/>
  <c r="BR374" i="26"/>
  <c r="G374" i="26"/>
  <c r="AD3652" i="27"/>
  <c r="AC3655" i="27"/>
  <c r="AD339" i="26" s="1"/>
  <c r="AD3534" i="27"/>
  <c r="AC3537" i="27"/>
  <c r="AD337" i="26" s="1"/>
  <c r="AC459" i="27"/>
  <c r="AD285" i="26" s="1"/>
  <c r="AD456" i="27"/>
  <c r="BR401" i="26"/>
  <c r="G401" i="26"/>
  <c r="CB389" i="26"/>
  <c r="BR356" i="26"/>
  <c r="G356" i="26"/>
  <c r="S1940" i="27"/>
  <c r="T310" i="26" s="1"/>
  <c r="T1937" i="27"/>
  <c r="Q386" i="26"/>
  <c r="CB386" i="26"/>
  <c r="H2117" i="27"/>
  <c r="I313" i="26" s="1"/>
  <c r="I2114" i="27"/>
  <c r="R223" i="27"/>
  <c r="S281" i="26" s="1"/>
  <c r="S220" i="27"/>
  <c r="I2291" i="27"/>
  <c r="H2294" i="27"/>
  <c r="I316" i="26" s="1"/>
  <c r="H2353" i="27"/>
  <c r="I317" i="26" s="1"/>
  <c r="I2350" i="27"/>
  <c r="AD220" i="27"/>
  <c r="AC223" i="27"/>
  <c r="AD281" i="26" s="1"/>
  <c r="Q366" i="26"/>
  <c r="CB366" i="26"/>
  <c r="BR383" i="26"/>
  <c r="G383" i="26"/>
  <c r="AC992" i="27"/>
  <c r="AD294" i="26" s="1"/>
  <c r="AD989" i="27"/>
  <c r="CB401" i="26"/>
  <c r="Q401" i="26"/>
  <c r="AD515" i="27"/>
  <c r="AC518" i="27"/>
  <c r="AD286" i="26" s="1"/>
  <c r="CM367" i="26"/>
  <c r="AB367" i="26"/>
  <c r="H756" i="27"/>
  <c r="I290" i="26" s="1"/>
  <c r="I753" i="27"/>
  <c r="BR381" i="26"/>
  <c r="G381" i="26"/>
  <c r="S1761" i="27"/>
  <c r="T307" i="26" s="1"/>
  <c r="T1758" i="27"/>
  <c r="CC353" i="26"/>
  <c r="R353" i="26"/>
  <c r="S3357" i="27"/>
  <c r="R3360" i="27"/>
  <c r="S334" i="26" s="1"/>
  <c r="G357" i="26"/>
  <c r="BR357" i="26"/>
  <c r="AB361" i="26"/>
  <c r="CM361" i="26"/>
  <c r="AB393" i="26"/>
  <c r="CM393" i="26"/>
  <c r="BR371" i="26"/>
  <c r="G371" i="26"/>
  <c r="I456" i="27"/>
  <c r="H459" i="27"/>
  <c r="I285" i="26" s="1"/>
  <c r="AB401" i="26"/>
  <c r="CM401" i="26"/>
  <c r="G361" i="26"/>
  <c r="BR361" i="26"/>
  <c r="T102" i="27"/>
  <c r="S105" i="27"/>
  <c r="T279" i="26" s="1"/>
  <c r="BR387" i="26"/>
  <c r="G387" i="26"/>
  <c r="S3242" i="27"/>
  <c r="T332" i="26" s="1"/>
  <c r="T3239" i="27"/>
  <c r="G365" i="26"/>
  <c r="BR365" i="26"/>
  <c r="S1048" i="27"/>
  <c r="R1051" i="27"/>
  <c r="S295" i="26" s="1"/>
  <c r="G351" i="26"/>
  <c r="BR351" i="26"/>
  <c r="H1643" i="27"/>
  <c r="I305" i="26" s="1"/>
  <c r="I1640" i="27"/>
  <c r="AB364" i="26"/>
  <c r="CM364" i="26"/>
  <c r="AC2235" i="27"/>
  <c r="AD315" i="26" s="1"/>
  <c r="AD2232" i="27"/>
  <c r="I397" i="27"/>
  <c r="H400" i="27"/>
  <c r="I284" i="26" s="1"/>
  <c r="CM396" i="26"/>
  <c r="AB396" i="26"/>
  <c r="G369" i="26"/>
  <c r="BR369" i="26"/>
  <c r="Q352" i="26"/>
  <c r="CB352" i="26"/>
  <c r="AB355" i="26"/>
  <c r="CM355" i="26"/>
  <c r="AC2827" i="27"/>
  <c r="AD325" i="26" s="1"/>
  <c r="AD2824" i="27"/>
  <c r="G384" i="26"/>
  <c r="BR384" i="26"/>
  <c r="H341" i="27"/>
  <c r="I283" i="26" s="1"/>
  <c r="I338" i="27"/>
  <c r="CM385" i="26"/>
  <c r="AB385" i="26"/>
  <c r="T1463" i="27"/>
  <c r="S1466" i="27"/>
  <c r="T302" i="26" s="1"/>
  <c r="R400" i="27"/>
  <c r="S284" i="26" s="1"/>
  <c r="S397" i="27"/>
  <c r="AB377" i="26"/>
  <c r="CM377" i="26"/>
  <c r="I1522" i="27"/>
  <c r="H1525" i="27"/>
  <c r="I303" i="26" s="1"/>
  <c r="CC380" i="26"/>
  <c r="R380" i="26"/>
  <c r="Q393" i="26"/>
  <c r="CB393" i="26"/>
  <c r="CB374" i="26"/>
  <c r="Q374" i="26"/>
  <c r="G390" i="26"/>
  <c r="BR390" i="26"/>
  <c r="AC2945" i="27"/>
  <c r="AD327" i="26" s="1"/>
  <c r="AD2942" i="27"/>
  <c r="AC2768" i="27"/>
  <c r="AD324" i="26" s="1"/>
  <c r="AD2765" i="27"/>
  <c r="I1107" i="27"/>
  <c r="H1110" i="27"/>
  <c r="I296" i="26" s="1"/>
  <c r="CB385" i="26"/>
  <c r="AD3357" i="27"/>
  <c r="AC3360" i="27"/>
  <c r="AD334" i="26" s="1"/>
  <c r="AB366" i="26"/>
  <c r="CM366" i="26"/>
  <c r="AB379" i="26"/>
  <c r="CM379" i="26"/>
  <c r="R1407" i="27"/>
  <c r="S301" i="26" s="1"/>
  <c r="S1404" i="27"/>
  <c r="H3419" i="27"/>
  <c r="I335" i="26" s="1"/>
  <c r="I3416" i="27"/>
  <c r="CM392" i="26"/>
  <c r="AB392" i="26"/>
  <c r="AC1879" i="27"/>
  <c r="AD309" i="26" s="1"/>
  <c r="AD1876" i="27"/>
  <c r="S577" i="27"/>
  <c r="T287" i="26" s="1"/>
  <c r="T574" i="27"/>
  <c r="H2709" i="27"/>
  <c r="I323" i="26" s="1"/>
  <c r="I2706" i="27"/>
  <c r="BR388" i="26"/>
  <c r="G388" i="26"/>
  <c r="I1876" i="27"/>
  <c r="H1879" i="27"/>
  <c r="I309" i="26" s="1"/>
  <c r="AB394" i="26"/>
  <c r="CM394" i="26"/>
  <c r="AB395" i="26"/>
  <c r="CM395" i="26"/>
  <c r="BR391" i="26"/>
  <c r="G391" i="26"/>
  <c r="G395" i="26"/>
  <c r="BR395" i="26"/>
  <c r="G403" i="26"/>
  <c r="G404" i="26"/>
  <c r="G367" i="26"/>
  <c r="BR367" i="26"/>
  <c r="CB349" i="26"/>
  <c r="Q349" i="26"/>
  <c r="Q368" i="26"/>
  <c r="CB368" i="26"/>
  <c r="H2650" i="27"/>
  <c r="I322" i="26" s="1"/>
  <c r="I2647" i="27"/>
  <c r="Q404" i="26"/>
  <c r="R1820" i="27"/>
  <c r="S308" i="26" s="1"/>
  <c r="CC370" i="26" s="1"/>
  <c r="S1817" i="27"/>
  <c r="AB358" i="26"/>
  <c r="CM358" i="26"/>
  <c r="CM362" i="26"/>
  <c r="AB362" i="26"/>
  <c r="CC378" i="26"/>
  <c r="R378" i="26"/>
  <c r="S2942" i="27"/>
  <c r="R2945" i="27"/>
  <c r="S327" i="26" s="1"/>
  <c r="AB371" i="26"/>
  <c r="CM371" i="26"/>
  <c r="CC356" i="26"/>
  <c r="R356" i="26"/>
  <c r="R3301" i="27"/>
  <c r="S333" i="26" s="1"/>
  <c r="CC395" i="26" s="1"/>
  <c r="S3298" i="27"/>
  <c r="I1996" i="27"/>
  <c r="H1999" i="27"/>
  <c r="I311" i="26" s="1"/>
  <c r="S1228" i="27"/>
  <c r="T298" i="26" s="1"/>
  <c r="T1225" i="27"/>
  <c r="AB400" i="26"/>
  <c r="CM400" i="26"/>
  <c r="G379" i="26"/>
  <c r="BR379" i="26"/>
  <c r="G380" i="26"/>
  <c r="BR380" i="26"/>
  <c r="CM344" i="26"/>
  <c r="AB344" i="26"/>
  <c r="R1525" i="27"/>
  <c r="S303" i="26" s="1"/>
  <c r="S1522" i="27"/>
  <c r="AB384" i="26"/>
  <c r="CM384" i="26"/>
  <c r="CM360" i="26"/>
  <c r="AB360" i="26"/>
  <c r="AE271" i="26"/>
  <c r="AF267" i="26"/>
  <c r="S1348" i="27"/>
  <c r="T300" i="26" s="1"/>
  <c r="T1345" i="27"/>
  <c r="I3652" i="27"/>
  <c r="H3655" i="27"/>
  <c r="I339" i="26" s="1"/>
  <c r="I3121" i="27"/>
  <c r="H3124" i="27"/>
  <c r="I330" i="26" s="1"/>
  <c r="I2765" i="27"/>
  <c r="H2768" i="27"/>
  <c r="I324" i="26" s="1"/>
  <c r="Q358" i="26"/>
  <c r="CB358" i="26"/>
  <c r="H636" i="27"/>
  <c r="I288" i="26" s="1"/>
  <c r="I633" i="27"/>
  <c r="CM391" i="26"/>
  <c r="AB391" i="26"/>
  <c r="CB364" i="26"/>
  <c r="Q364" i="26"/>
  <c r="CM372" i="26"/>
  <c r="AB372" i="26"/>
  <c r="CC350" i="26"/>
  <c r="R350" i="26"/>
  <c r="BR386" i="26"/>
  <c r="G386" i="26"/>
  <c r="AB348" i="26"/>
  <c r="CM348" i="26"/>
  <c r="AD2114" i="27"/>
  <c r="AC2117" i="27"/>
  <c r="AD313" i="26" s="1"/>
  <c r="H3183" i="27"/>
  <c r="I331" i="26" s="1"/>
  <c r="I3180" i="27"/>
  <c r="BR373" i="26"/>
  <c r="G373" i="26"/>
  <c r="Q395" i="26"/>
  <c r="T2409" i="27"/>
  <c r="S2412" i="27"/>
  <c r="T318" i="26" s="1"/>
  <c r="AB347" i="26"/>
  <c r="CM347" i="26"/>
  <c r="AB345" i="26"/>
  <c r="CM345" i="26"/>
  <c r="R459" i="27"/>
  <c r="S285" i="26" s="1"/>
  <c r="S456" i="27"/>
  <c r="AD1463" i="27"/>
  <c r="AC1466" i="27"/>
  <c r="AD302" i="26" s="1"/>
  <c r="BR350" i="26"/>
  <c r="G350" i="26"/>
  <c r="AC1348" i="27"/>
  <c r="AD300" i="26" s="1"/>
  <c r="AD1345" i="27"/>
  <c r="CM380" i="26"/>
  <c r="AB380" i="26"/>
  <c r="CM357" i="26"/>
  <c r="AB357" i="26"/>
  <c r="R3596" i="27"/>
  <c r="S338" i="26" s="1"/>
  <c r="S3593" i="27"/>
  <c r="AB349" i="26"/>
  <c r="CM349" i="26"/>
  <c r="AD1581" i="27"/>
  <c r="AC1584" i="27"/>
  <c r="AD304" i="26" s="1"/>
  <c r="BR353" i="26"/>
  <c r="G353" i="26"/>
  <c r="I2409" i="27"/>
  <c r="H2412" i="27"/>
  <c r="I318" i="26" s="1"/>
  <c r="S756" i="27"/>
  <c r="T290" i="26" s="1"/>
  <c r="T753" i="27"/>
  <c r="Q397" i="26"/>
  <c r="CB397" i="26"/>
  <c r="T3534" i="27"/>
  <c r="S3537" i="27"/>
  <c r="T337" i="26" s="1"/>
  <c r="I989" i="27"/>
  <c r="H992" i="27"/>
  <c r="I294" i="26" s="1"/>
  <c r="AC1228" i="27"/>
  <c r="AD298" i="26" s="1"/>
  <c r="AD1225" i="27"/>
  <c r="AD3121" i="27"/>
  <c r="AC3124" i="27"/>
  <c r="AD330" i="26" s="1"/>
  <c r="Q363" i="26"/>
  <c r="H1820" i="27"/>
  <c r="I308" i="26" s="1"/>
  <c r="I1817" i="27"/>
  <c r="CM351" i="26"/>
  <c r="AB351" i="26"/>
  <c r="Q399" i="26"/>
  <c r="CB399" i="26"/>
  <c r="AD812" i="27"/>
  <c r="AC815" i="27"/>
  <c r="AD291" i="26" s="1"/>
  <c r="H223" i="27"/>
  <c r="I281" i="26" s="1"/>
  <c r="I220" i="27"/>
  <c r="T2468" i="27"/>
  <c r="S2471" i="27"/>
  <c r="T319" i="26" s="1"/>
  <c r="R3419" i="27"/>
  <c r="S335" i="26" s="1"/>
  <c r="S3416" i="27"/>
  <c r="T989" i="27"/>
  <c r="S992" i="27"/>
  <c r="T294" i="26" s="1"/>
  <c r="G347" i="26"/>
  <c r="BR347" i="26"/>
  <c r="AC3301" i="27"/>
  <c r="AD333" i="26" s="1"/>
  <c r="AD3298" i="27"/>
  <c r="BR360" i="26"/>
  <c r="G360" i="26"/>
  <c r="R695" i="27"/>
  <c r="S289" i="26" s="1"/>
  <c r="S692" i="27"/>
  <c r="AC874" i="27"/>
  <c r="AD292" i="26" s="1"/>
  <c r="AD871" i="27"/>
  <c r="T633" i="27"/>
  <c r="S636" i="27"/>
  <c r="T288" i="26" s="1"/>
  <c r="AB388" i="26"/>
  <c r="CM388" i="26"/>
  <c r="I2588" i="27"/>
  <c r="H2591" i="27"/>
  <c r="I321" i="26" s="1"/>
  <c r="BR346" i="26"/>
  <c r="G346" i="26"/>
  <c r="U267" i="26"/>
  <c r="T271" i="26"/>
  <c r="AC2650" i="27"/>
  <c r="AD322" i="26" s="1"/>
  <c r="AD2647" i="27"/>
  <c r="Q347" i="26"/>
  <c r="CB347" i="26"/>
  <c r="H3478" i="27"/>
  <c r="I336" i="26" s="1"/>
  <c r="I3475" i="27"/>
  <c r="J271" i="26"/>
  <c r="K267" i="26"/>
  <c r="CC369" i="26"/>
  <c r="R369" i="26"/>
  <c r="S2353" i="27"/>
  <c r="T317" i="26" s="1"/>
  <c r="T2350" i="27"/>
  <c r="T338" i="27"/>
  <c r="S341" i="27"/>
  <c r="T283" i="26" s="1"/>
  <c r="S3121" i="27"/>
  <c r="R3124" i="27"/>
  <c r="S330" i="26" s="1"/>
  <c r="AC1940" i="27"/>
  <c r="AD310" i="26" s="1"/>
  <c r="AD1937" i="27"/>
  <c r="AC105" i="27"/>
  <c r="AD279" i="26" s="1"/>
  <c r="AD102" i="27"/>
  <c r="G352" i="26"/>
  <c r="BR352" i="26"/>
  <c r="CM350" i="26"/>
  <c r="AB350" i="26"/>
  <c r="R2591" i="27"/>
  <c r="S321" i="26" s="1"/>
  <c r="S2588" i="27"/>
  <c r="I2232" i="27"/>
  <c r="H2235" i="27"/>
  <c r="I315" i="26" s="1"/>
  <c r="AD2883" i="27"/>
  <c r="AC2886" i="27"/>
  <c r="AD326" i="26" s="1"/>
  <c r="R377" i="26"/>
  <c r="CC377" i="26"/>
  <c r="S161" i="27"/>
  <c r="R164" i="27"/>
  <c r="S280" i="26" s="1"/>
  <c r="BR343" i="26"/>
  <c r="G343" i="26"/>
  <c r="T2883" i="27"/>
  <c r="S2886" i="27"/>
  <c r="T326" i="26" s="1"/>
  <c r="S1876" i="27"/>
  <c r="R1879" i="27"/>
  <c r="S309" i="26" s="1"/>
  <c r="H1051" i="27"/>
  <c r="I295" i="26" s="1"/>
  <c r="I1048" i="27"/>
  <c r="AC3478" i="27"/>
  <c r="AD336" i="26" s="1"/>
  <c r="AD3475" i="27"/>
  <c r="G370" i="26"/>
  <c r="BR370" i="26"/>
  <c r="G364" i="26"/>
  <c r="BR364" i="26"/>
  <c r="R379" i="26"/>
  <c r="CC379" i="26"/>
  <c r="S2824" i="27"/>
  <c r="R2827" i="27"/>
  <c r="S325" i="26" s="1"/>
  <c r="BR362" i="26"/>
  <c r="G362" i="26"/>
  <c r="AB369" i="26"/>
  <c r="CM369" i="26"/>
  <c r="H3242" i="27"/>
  <c r="I332" i="26" s="1"/>
  <c r="I3239" i="27"/>
  <c r="H1584" i="27"/>
  <c r="I304" i="26" s="1"/>
  <c r="I1581" i="27"/>
  <c r="S515" i="27"/>
  <c r="R518" i="27"/>
  <c r="S286" i="26" s="1"/>
  <c r="S1640" i="27"/>
  <c r="R1643" i="27"/>
  <c r="S305" i="26" s="1"/>
  <c r="R367" i="26" s="1"/>
  <c r="G385" i="26"/>
  <c r="BR385" i="26"/>
  <c r="Q371" i="26"/>
  <c r="CB371" i="26"/>
  <c r="AC1051" i="27"/>
  <c r="AD295" i="26" s="1"/>
  <c r="AD1048" i="27"/>
  <c r="S2117" i="27"/>
  <c r="T313" i="26" s="1"/>
  <c r="T2114" i="27"/>
  <c r="AB403" i="26"/>
  <c r="AB404" i="26"/>
  <c r="S2532" i="27"/>
  <c r="T320" i="26" s="1"/>
  <c r="T2529" i="27"/>
  <c r="AD161" i="27"/>
  <c r="AC164" i="27"/>
  <c r="AD280" i="26" s="1"/>
  <c r="CB362" i="26"/>
  <c r="Q362" i="26"/>
  <c r="S2768" i="27"/>
  <c r="T324" i="26" s="1"/>
  <c r="T2765" i="27"/>
  <c r="AC341" i="27"/>
  <c r="AD283" i="26" s="1"/>
  <c r="AD338" i="27"/>
  <c r="T2647" i="27"/>
  <c r="S2650" i="27"/>
  <c r="T322" i="26" s="1"/>
  <c r="T812" i="27"/>
  <c r="S815" i="27"/>
  <c r="T291" i="26" s="1"/>
  <c r="R391" i="26"/>
  <c r="CC391" i="26"/>
  <c r="CB357" i="26"/>
  <c r="I871" i="27"/>
  <c r="H874" i="27"/>
  <c r="I292" i="26" s="1"/>
  <c r="H3596" i="27"/>
  <c r="I338" i="26" s="1"/>
  <c r="I3593" i="27"/>
  <c r="G382" i="26"/>
  <c r="BR382" i="26"/>
  <c r="H933" i="27"/>
  <c r="I293" i="26" s="1"/>
  <c r="I930" i="27"/>
  <c r="G376" i="26"/>
  <c r="BR376" i="26"/>
  <c r="T1581" i="27"/>
  <c r="S1584" i="27"/>
  <c r="T304" i="26" s="1"/>
  <c r="S3063" i="27"/>
  <c r="T329" i="26" s="1"/>
  <c r="T3060" i="27"/>
  <c r="I2529" i="27"/>
  <c r="H2532" i="27"/>
  <c r="I320" i="26" s="1"/>
  <c r="AB386" i="26"/>
  <c r="CM386" i="26"/>
  <c r="CB375" i="26"/>
  <c r="Q375" i="26"/>
  <c r="BR354" i="26"/>
  <c r="G354" i="26"/>
  <c r="AD930" i="27"/>
  <c r="AC933" i="27"/>
  <c r="AD293" i="26" s="1"/>
  <c r="G368" i="26"/>
  <c r="BR368" i="26"/>
  <c r="AC1407" i="27"/>
  <c r="AD301" i="26" s="1"/>
  <c r="AD1404" i="27"/>
  <c r="CM374" i="26"/>
  <c r="AB374" i="26"/>
  <c r="I515" i="27"/>
  <c r="H518" i="27"/>
  <c r="I286" i="26" s="1"/>
  <c r="I2883" i="27"/>
  <c r="H2886" i="27"/>
  <c r="I326" i="26" s="1"/>
  <c r="CB355" i="26"/>
  <c r="Q355" i="26"/>
  <c r="G366" i="26"/>
  <c r="BR366" i="26"/>
  <c r="S3180" i="27"/>
  <c r="R3183" i="27"/>
  <c r="S331" i="26" s="1"/>
  <c r="R1999" i="27"/>
  <c r="S311" i="26" s="1"/>
  <c r="S1996" i="27"/>
  <c r="I2942" i="27"/>
  <c r="H2945" i="27"/>
  <c r="I327" i="26" s="1"/>
  <c r="AB390" i="26"/>
  <c r="CM390" i="26"/>
  <c r="CM387" i="26"/>
  <c r="AB387" i="26"/>
  <c r="BR355" i="26"/>
  <c r="G355" i="26"/>
  <c r="H2471" i="27"/>
  <c r="I319" i="26" s="1"/>
  <c r="I2468" i="27"/>
  <c r="AB376" i="26"/>
  <c r="CM376" i="26"/>
  <c r="BR394" i="26"/>
  <c r="G394" i="26"/>
  <c r="H1940" i="27"/>
  <c r="I310" i="26" s="1"/>
  <c r="I1937" i="27"/>
  <c r="R381" i="26"/>
  <c r="CC381" i="26"/>
  <c r="AD397" i="27"/>
  <c r="AC400" i="27"/>
  <c r="AD284" i="26" s="1"/>
  <c r="AD279" i="27"/>
  <c r="AC282" i="27"/>
  <c r="AD282" i="26" s="1"/>
  <c r="CB348" i="26"/>
  <c r="Q348" i="26"/>
  <c r="AB365" i="26"/>
  <c r="CM365" i="26"/>
  <c r="I574" i="27"/>
  <c r="H577" i="27"/>
  <c r="I287" i="26" s="1"/>
  <c r="AB363" i="26"/>
  <c r="CM363" i="26"/>
  <c r="AD2350" i="27"/>
  <c r="AC2353" i="27"/>
  <c r="AD317" i="26" s="1"/>
  <c r="AC2709" i="27"/>
  <c r="AD323" i="26" s="1"/>
  <c r="AD2706" i="27"/>
  <c r="AC2591" i="27"/>
  <c r="AD321" i="26" s="1"/>
  <c r="AD2588" i="27"/>
  <c r="R2058" i="27"/>
  <c r="S312" i="26" s="1"/>
  <c r="S2055" i="27"/>
  <c r="CM359" i="26"/>
  <c r="AB359" i="26"/>
  <c r="AD1166" i="27"/>
  <c r="AC1169" i="27"/>
  <c r="AD297" i="26" s="1"/>
  <c r="H815" i="27"/>
  <c r="I291" i="26" s="1"/>
  <c r="I812" i="27"/>
  <c r="I2173" i="27"/>
  <c r="H2176" i="27"/>
  <c r="I314" i="26" s="1"/>
  <c r="AB356" i="26"/>
  <c r="CM356" i="26"/>
  <c r="T1107" i="27"/>
  <c r="S1110" i="27"/>
  <c r="T296" i="26" s="1"/>
  <c r="CB363" i="26"/>
  <c r="G393" i="26"/>
  <c r="BR393" i="26"/>
  <c r="AC636" i="27"/>
  <c r="AD288" i="26" s="1"/>
  <c r="AD633" i="27"/>
  <c r="S3475" i="27"/>
  <c r="R3478" i="27"/>
  <c r="S336" i="26" s="1"/>
  <c r="CM354" i="26"/>
  <c r="AB354" i="26"/>
  <c r="G344" i="26"/>
  <c r="BR344" i="26"/>
  <c r="R382" i="26"/>
  <c r="CC382" i="26"/>
  <c r="CB359" i="26"/>
  <c r="CB398" i="26"/>
  <c r="Q398" i="26"/>
  <c r="S282" i="27"/>
  <c r="T282" i="26" s="1"/>
  <c r="T279" i="27"/>
  <c r="AC1999" i="27"/>
  <c r="AD311" i="26" s="1"/>
  <c r="AD1996" i="27"/>
  <c r="H1169" i="27"/>
  <c r="I297" i="26" s="1"/>
  <c r="I1166" i="27"/>
  <c r="I3534" i="27"/>
  <c r="H3537" i="27"/>
  <c r="I337" i="26" s="1"/>
  <c r="BR349" i="26"/>
  <c r="G349" i="26"/>
  <c r="BR389" i="26"/>
  <c r="G389" i="26"/>
  <c r="G345" i="26"/>
  <c r="BR345" i="26"/>
  <c r="G342" i="26"/>
  <c r="BR342" i="26"/>
  <c r="AC756" i="27"/>
  <c r="AD290" i="26" s="1"/>
  <c r="AD753" i="27"/>
  <c r="AC3004" i="27"/>
  <c r="AD328" i="26" s="1"/>
  <c r="AD3001" i="27"/>
  <c r="S871" i="27"/>
  <c r="R874" i="27"/>
  <c r="S292" i="26" s="1"/>
  <c r="H3301" i="27"/>
  <c r="I333" i="26" s="1"/>
  <c r="I3298" i="27"/>
  <c r="R1169" i="27"/>
  <c r="S297" i="26" s="1"/>
  <c r="S1166" i="27"/>
  <c r="BR399" i="26"/>
  <c r="G399" i="26"/>
  <c r="S1702" i="27"/>
  <c r="T306" i="26" s="1"/>
  <c r="T1699" i="27"/>
  <c r="H1348" i="27"/>
  <c r="I300" i="26" s="1"/>
  <c r="I1345" i="27"/>
  <c r="CB394" i="26"/>
  <c r="Q394" i="26"/>
  <c r="CM373" i="26"/>
  <c r="AB373" i="26"/>
  <c r="CM342" i="26"/>
  <c r="AB342" i="26"/>
  <c r="I692" i="27"/>
  <c r="H695" i="27"/>
  <c r="I289" i="26" s="1"/>
  <c r="AD574" i="27"/>
  <c r="AC577" i="27"/>
  <c r="AD287" i="26" s="1"/>
  <c r="CB384" i="26"/>
  <c r="Q384" i="26"/>
  <c r="Q385" i="26"/>
  <c r="G378" i="26"/>
  <c r="BR378" i="26"/>
  <c r="CM389" i="26"/>
  <c r="AB389" i="26"/>
  <c r="S2176" i="27"/>
  <c r="T314" i="26" s="1"/>
  <c r="T2173" i="27"/>
  <c r="Q343" i="26"/>
  <c r="CB343" i="26"/>
  <c r="I161" i="27"/>
  <c r="H164" i="27"/>
  <c r="I280" i="26" s="1"/>
  <c r="Q372" i="26"/>
  <c r="CB372" i="26"/>
  <c r="BR358" i="26"/>
  <c r="G358" i="26"/>
  <c r="AB399" i="26"/>
  <c r="CM399" i="26"/>
  <c r="I1758" i="27"/>
  <c r="H1761" i="27"/>
  <c r="I307" i="26" s="1"/>
  <c r="I1404" i="27"/>
  <c r="H1407" i="27"/>
  <c r="I301" i="26" s="1"/>
  <c r="T2291" i="27"/>
  <c r="S2294" i="27"/>
  <c r="T316" i="26" s="1"/>
  <c r="Q388" i="26"/>
  <c r="CB388" i="26"/>
  <c r="I1284" i="27"/>
  <c r="H1287" i="27"/>
  <c r="I299" i="26" s="1"/>
  <c r="AD1699" i="27"/>
  <c r="AC1702" i="27"/>
  <c r="AD306" i="26" s="1"/>
  <c r="CM370" i="26"/>
  <c r="AB370" i="26"/>
  <c r="AB382" i="26"/>
  <c r="CM382" i="26"/>
  <c r="AD2529" i="27"/>
  <c r="AC2532" i="27"/>
  <c r="AD320" i="26" s="1"/>
  <c r="CM398" i="26"/>
  <c r="AB398" i="26"/>
  <c r="AD1640" i="27"/>
  <c r="AC1643" i="27"/>
  <c r="AD305" i="26" s="1"/>
  <c r="AC2058" i="27"/>
  <c r="AD312" i="26" s="1"/>
  <c r="AD2055" i="27"/>
  <c r="G397" i="26"/>
  <c r="BR397" i="26"/>
  <c r="H3063" i="27"/>
  <c r="I329" i="26" s="1"/>
  <c r="I3060" i="27"/>
  <c r="BR375" i="26"/>
  <c r="G375" i="26"/>
  <c r="CB346" i="26"/>
  <c r="AD2409" i="27"/>
  <c r="AC2412" i="27"/>
  <c r="AD318" i="26" s="1"/>
  <c r="AD692" i="27"/>
  <c r="AC695" i="27"/>
  <c r="AD289" i="26" s="1"/>
  <c r="CC376" i="26"/>
  <c r="R376" i="26"/>
  <c r="CM343" i="26"/>
  <c r="AB343" i="26"/>
  <c r="S1284" i="27"/>
  <c r="R1287" i="27"/>
  <c r="S299" i="26" s="1"/>
  <c r="AB346" i="26"/>
  <c r="CM346" i="26"/>
  <c r="S3004" i="27"/>
  <c r="T328" i="26" s="1"/>
  <c r="T3001" i="27"/>
  <c r="B45" i="28" l="1"/>
  <c r="B43" i="28"/>
  <c r="B42" i="29"/>
  <c r="B46" i="28"/>
  <c r="B16" i="29"/>
  <c r="B15" i="28"/>
  <c r="B18" i="28"/>
  <c r="B24" i="29"/>
  <c r="B23" i="29"/>
  <c r="B59" i="29"/>
  <c r="B42" i="28"/>
  <c r="B46" i="29"/>
  <c r="B8" i="29"/>
  <c r="B29" i="28"/>
  <c r="B30" i="29"/>
  <c r="B28" i="29"/>
  <c r="R357" i="26"/>
  <c r="R385" i="26"/>
  <c r="R383" i="26"/>
  <c r="B63" i="29"/>
  <c r="R363" i="26"/>
  <c r="CC357" i="26"/>
  <c r="B51" i="28"/>
  <c r="K201" i="26"/>
  <c r="R387" i="26"/>
  <c r="V201" i="26"/>
  <c r="AF201" i="26"/>
  <c r="CC389" i="26"/>
  <c r="B29" i="29"/>
  <c r="R389" i="26"/>
  <c r="CC346" i="26"/>
  <c r="CC385" i="26"/>
  <c r="CC387" i="26"/>
  <c r="R370" i="26"/>
  <c r="R373" i="26"/>
  <c r="R392" i="26"/>
  <c r="R354" i="26"/>
  <c r="CC363" i="26"/>
  <c r="B58" i="28"/>
  <c r="R365" i="26"/>
  <c r="R351" i="26"/>
  <c r="R404" i="26"/>
  <c r="B59" i="28"/>
  <c r="CC365" i="26"/>
  <c r="CC362" i="26"/>
  <c r="R362" i="26"/>
  <c r="CN352" i="26"/>
  <c r="AC352" i="26"/>
  <c r="BS392" i="26"/>
  <c r="H392" i="26"/>
  <c r="AD1702" i="27"/>
  <c r="AE306" i="26" s="1"/>
  <c r="AE1699" i="27"/>
  <c r="I164" i="27"/>
  <c r="J280" i="26" s="1"/>
  <c r="B8" i="28" s="1"/>
  <c r="J161" i="27"/>
  <c r="J692" i="27"/>
  <c r="I695" i="27"/>
  <c r="J289" i="26" s="1"/>
  <c r="B17" i="28" s="1"/>
  <c r="R360" i="26"/>
  <c r="CC360" i="26"/>
  <c r="CN353" i="26"/>
  <c r="AC353" i="26"/>
  <c r="BS360" i="26"/>
  <c r="H360" i="26"/>
  <c r="CD345" i="26"/>
  <c r="S345" i="26"/>
  <c r="AD636" i="27"/>
  <c r="AE288" i="26" s="1"/>
  <c r="AE633" i="27"/>
  <c r="H377" i="26"/>
  <c r="BS377" i="26"/>
  <c r="CN360" i="26"/>
  <c r="AC360" i="26"/>
  <c r="T2055" i="27"/>
  <c r="S2058" i="27"/>
  <c r="T312" i="26" s="1"/>
  <c r="AE2706" i="27"/>
  <c r="AD2709" i="27"/>
  <c r="AE323" i="26" s="1"/>
  <c r="T1996" i="27"/>
  <c r="S1999" i="27"/>
  <c r="T311" i="26" s="1"/>
  <c r="CD373" i="26" s="1"/>
  <c r="U3060" i="27"/>
  <c r="T3063" i="27"/>
  <c r="U329" i="26" s="1"/>
  <c r="BS355" i="26"/>
  <c r="H355" i="26"/>
  <c r="U2647" i="27"/>
  <c r="T2650" i="27"/>
  <c r="U322" i="26" s="1"/>
  <c r="AE161" i="27"/>
  <c r="AD164" i="27"/>
  <c r="AE280" i="26" s="1"/>
  <c r="AD874" i="27"/>
  <c r="AE292" i="26" s="1"/>
  <c r="AE871" i="27"/>
  <c r="S3419" i="27"/>
  <c r="T335" i="26" s="1"/>
  <c r="T3416" i="27"/>
  <c r="S382" i="26"/>
  <c r="CD382" i="26"/>
  <c r="AD3124" i="27"/>
  <c r="AE330" i="26" s="1"/>
  <c r="AE3121" i="27"/>
  <c r="J989" i="27"/>
  <c r="I992" i="27"/>
  <c r="J294" i="26" s="1"/>
  <c r="B22" i="29" s="1"/>
  <c r="CD353" i="26"/>
  <c r="S353" i="26"/>
  <c r="J2409" i="27"/>
  <c r="I2412" i="27"/>
  <c r="J318" i="26" s="1"/>
  <c r="AE1581" i="27"/>
  <c r="AD1584" i="27"/>
  <c r="AE304" i="26" s="1"/>
  <c r="H394" i="26"/>
  <c r="BS394" i="26"/>
  <c r="H387" i="26"/>
  <c r="BS387" i="26"/>
  <c r="H393" i="26"/>
  <c r="BS393" i="26"/>
  <c r="T1348" i="27"/>
  <c r="U300" i="26" s="1"/>
  <c r="U1345" i="27"/>
  <c r="AG267" i="26"/>
  <c r="AG271" i="26" s="1"/>
  <c r="AF271" i="26"/>
  <c r="T1228" i="27"/>
  <c r="U298" i="26" s="1"/>
  <c r="U1225" i="27"/>
  <c r="T3298" i="27"/>
  <c r="S3301" i="27"/>
  <c r="T333" i="26" s="1"/>
  <c r="CD395" i="26" s="1"/>
  <c r="BS386" i="26"/>
  <c r="H386" i="26"/>
  <c r="AC372" i="26"/>
  <c r="CN372" i="26"/>
  <c r="AE3357" i="27"/>
  <c r="AD3360" i="27"/>
  <c r="AE334" i="26" s="1"/>
  <c r="AD2768" i="27"/>
  <c r="AE324" i="26" s="1"/>
  <c r="AE2765" i="27"/>
  <c r="J1522" i="27"/>
  <c r="I1525" i="27"/>
  <c r="J303" i="26" s="1"/>
  <c r="B31" i="29" s="1"/>
  <c r="D82" i="29" s="1"/>
  <c r="CC347" i="26"/>
  <c r="R347" i="26"/>
  <c r="H347" i="26"/>
  <c r="BS347" i="26"/>
  <c r="H348" i="26"/>
  <c r="BS348" i="26"/>
  <c r="R400" i="26"/>
  <c r="CN357" i="26"/>
  <c r="AC357" i="26"/>
  <c r="H380" i="26"/>
  <c r="BS380" i="26"/>
  <c r="CC367" i="26"/>
  <c r="T220" i="27"/>
  <c r="S223" i="27"/>
  <c r="T281" i="26" s="1"/>
  <c r="T1940" i="27"/>
  <c r="U310" i="26" s="1"/>
  <c r="U1937" i="27"/>
  <c r="AD459" i="27"/>
  <c r="AE285" i="26" s="1"/>
  <c r="AE456" i="27"/>
  <c r="AC371" i="26"/>
  <c r="CN371" i="26"/>
  <c r="AC362" i="26"/>
  <c r="CN362" i="26"/>
  <c r="H375" i="26"/>
  <c r="BS375" i="26"/>
  <c r="J3357" i="27"/>
  <c r="I3360" i="27"/>
  <c r="J334" i="26" s="1"/>
  <c r="B62" i="29" s="1"/>
  <c r="AE1758" i="27"/>
  <c r="AD1761" i="27"/>
  <c r="AE307" i="26" s="1"/>
  <c r="CN395" i="26"/>
  <c r="AC395" i="26"/>
  <c r="AD3063" i="27"/>
  <c r="AE329" i="26" s="1"/>
  <c r="AE3060" i="27"/>
  <c r="U3652" i="27"/>
  <c r="T3655" i="27"/>
  <c r="U339" i="26" s="1"/>
  <c r="CN366" i="26"/>
  <c r="AC366" i="26"/>
  <c r="CN377" i="26"/>
  <c r="AC377" i="26"/>
  <c r="BS345" i="26"/>
  <c r="H345" i="26"/>
  <c r="H369" i="26"/>
  <c r="BS369" i="26"/>
  <c r="AE3593" i="27"/>
  <c r="AD3596" i="27"/>
  <c r="AE338" i="26" s="1"/>
  <c r="T2706" i="27"/>
  <c r="S2709" i="27"/>
  <c r="T323" i="26" s="1"/>
  <c r="CD385" i="26" s="1"/>
  <c r="CC354" i="26"/>
  <c r="S1287" i="27"/>
  <c r="T299" i="26" s="1"/>
  <c r="CD361" i="26" s="1"/>
  <c r="T1284" i="27"/>
  <c r="CC383" i="26"/>
  <c r="AE692" i="27"/>
  <c r="AD695" i="27"/>
  <c r="AE289" i="26" s="1"/>
  <c r="CN368" i="26"/>
  <c r="AC368" i="26"/>
  <c r="AC383" i="26"/>
  <c r="CN383" i="26"/>
  <c r="BS362" i="26"/>
  <c r="H362" i="26"/>
  <c r="H364" i="26"/>
  <c r="BS364" i="26"/>
  <c r="T2176" i="27"/>
  <c r="U314" i="26" s="1"/>
  <c r="U2173" i="27"/>
  <c r="CN350" i="26"/>
  <c r="AC350" i="26"/>
  <c r="AC403" i="26"/>
  <c r="AC404" i="26"/>
  <c r="I1348" i="27"/>
  <c r="J300" i="26" s="1"/>
  <c r="B28" i="28" s="1"/>
  <c r="J1345" i="27"/>
  <c r="J3298" i="27"/>
  <c r="I3301" i="27"/>
  <c r="J333" i="26" s="1"/>
  <c r="B61" i="28" s="1"/>
  <c r="AE3001" i="27"/>
  <c r="AD3004" i="27"/>
  <c r="AE328" i="26" s="1"/>
  <c r="BS400" i="26"/>
  <c r="H400" i="26"/>
  <c r="AD1999" i="27"/>
  <c r="AE311" i="26" s="1"/>
  <c r="AE1996" i="27"/>
  <c r="CN351" i="26"/>
  <c r="AC351" i="26"/>
  <c r="T1110" i="27"/>
  <c r="U296" i="26" s="1"/>
  <c r="U1107" i="27"/>
  <c r="I2176" i="27"/>
  <c r="J314" i="26" s="1"/>
  <c r="J2173" i="27"/>
  <c r="AE1166" i="27"/>
  <c r="AD1169" i="27"/>
  <c r="AE297" i="26" s="1"/>
  <c r="CC375" i="26"/>
  <c r="R375" i="26"/>
  <c r="CN386" i="26"/>
  <c r="AC386" i="26"/>
  <c r="AE397" i="27"/>
  <c r="AD400" i="27"/>
  <c r="AE284" i="26" s="1"/>
  <c r="I1940" i="27"/>
  <c r="J310" i="26" s="1"/>
  <c r="B38" i="28" s="1"/>
  <c r="J1937" i="27"/>
  <c r="J2468" i="27"/>
  <c r="I2471" i="27"/>
  <c r="J319" i="26" s="1"/>
  <c r="B47" i="28" s="1"/>
  <c r="CC374" i="26"/>
  <c r="R374" i="26"/>
  <c r="J515" i="27"/>
  <c r="I518" i="27"/>
  <c r="J286" i="26" s="1"/>
  <c r="B14" i="28" s="1"/>
  <c r="CN364" i="26"/>
  <c r="AC364" i="26"/>
  <c r="AE930" i="27"/>
  <c r="AD933" i="27"/>
  <c r="AE293" i="26" s="1"/>
  <c r="CC373" i="26"/>
  <c r="J871" i="27"/>
  <c r="I874" i="27"/>
  <c r="J292" i="26" s="1"/>
  <c r="B20" i="28" s="1"/>
  <c r="U2765" i="27"/>
  <c r="T2768" i="27"/>
  <c r="U324" i="26" s="1"/>
  <c r="T2532" i="27"/>
  <c r="U320" i="26" s="1"/>
  <c r="U2529" i="27"/>
  <c r="T2117" i="27"/>
  <c r="U313" i="26" s="1"/>
  <c r="U2114" i="27"/>
  <c r="T1640" i="27"/>
  <c r="S1643" i="27"/>
  <c r="T305" i="26" s="1"/>
  <c r="CD367" i="26" s="1"/>
  <c r="BS367" i="26"/>
  <c r="H367" i="26"/>
  <c r="R388" i="26"/>
  <c r="CC388" i="26"/>
  <c r="I1051" i="27"/>
  <c r="J295" i="26" s="1"/>
  <c r="B23" i="28" s="1"/>
  <c r="B77" i="28" s="1"/>
  <c r="J1048" i="27"/>
  <c r="R343" i="26"/>
  <c r="CC343" i="26"/>
  <c r="BS378" i="26"/>
  <c r="H378" i="26"/>
  <c r="AC373" i="26"/>
  <c r="CN373" i="26"/>
  <c r="U338" i="27"/>
  <c r="T341" i="27"/>
  <c r="U283" i="26" s="1"/>
  <c r="H399" i="26"/>
  <c r="BS399" i="26"/>
  <c r="CN385" i="26"/>
  <c r="AC385" i="26"/>
  <c r="CN355" i="26"/>
  <c r="AC355" i="26"/>
  <c r="R398" i="26"/>
  <c r="CC398" i="26"/>
  <c r="U2468" i="27"/>
  <c r="T2471" i="27"/>
  <c r="U319" i="26" s="1"/>
  <c r="AD815" i="27"/>
  <c r="AE291" i="26" s="1"/>
  <c r="AE812" i="27"/>
  <c r="BS371" i="26"/>
  <c r="H371" i="26"/>
  <c r="AE1225" i="27"/>
  <c r="AD1228" i="27"/>
  <c r="AE298" i="26" s="1"/>
  <c r="AE1345" i="27"/>
  <c r="AD1348" i="27"/>
  <c r="AE300" i="26" s="1"/>
  <c r="CN365" i="26"/>
  <c r="AC365" i="26"/>
  <c r="S381" i="26"/>
  <c r="CD381" i="26"/>
  <c r="AC376" i="26"/>
  <c r="CN376" i="26"/>
  <c r="J2765" i="27"/>
  <c r="I2768" i="27"/>
  <c r="J324" i="26" s="1"/>
  <c r="B52" i="29" s="1"/>
  <c r="J3121" i="27"/>
  <c r="I3124" i="27"/>
  <c r="J330" i="26" s="1"/>
  <c r="B58" i="29" s="1"/>
  <c r="CC396" i="26"/>
  <c r="R396" i="26"/>
  <c r="I2650" i="27"/>
  <c r="J322" i="26" s="1"/>
  <c r="J2647" i="27"/>
  <c r="U574" i="27"/>
  <c r="T577" i="27"/>
  <c r="U287" i="26" s="1"/>
  <c r="T1404" i="27"/>
  <c r="S1407" i="27"/>
  <c r="T301" i="26" s="1"/>
  <c r="CD363" i="26" s="1"/>
  <c r="AC387" i="26"/>
  <c r="CN387" i="26"/>
  <c r="J338" i="27"/>
  <c r="I341" i="27"/>
  <c r="J283" i="26" s="1"/>
  <c r="B11" i="28" s="1"/>
  <c r="AD2827" i="27"/>
  <c r="AE325" i="26" s="1"/>
  <c r="AE2824" i="27"/>
  <c r="J397" i="27"/>
  <c r="I400" i="27"/>
  <c r="J284" i="26" s="1"/>
  <c r="B12" i="29" s="1"/>
  <c r="J456" i="27"/>
  <c r="I459" i="27"/>
  <c r="J285" i="26" s="1"/>
  <c r="B13" i="28" s="1"/>
  <c r="CC397" i="26"/>
  <c r="R397" i="26"/>
  <c r="T1761" i="27"/>
  <c r="U307" i="26" s="1"/>
  <c r="U1758" i="27"/>
  <c r="I756" i="27"/>
  <c r="J290" i="26" s="1"/>
  <c r="B18" i="29" s="1"/>
  <c r="J753" i="27"/>
  <c r="CN349" i="26"/>
  <c r="AC349" i="26"/>
  <c r="AC344" i="26"/>
  <c r="CN344" i="26"/>
  <c r="BS379" i="26"/>
  <c r="H379" i="26"/>
  <c r="CC344" i="26"/>
  <c r="R344" i="26"/>
  <c r="AC348" i="26"/>
  <c r="CN348" i="26"/>
  <c r="AE3652" i="27"/>
  <c r="AD3655" i="27"/>
  <c r="AE339" i="26" s="1"/>
  <c r="AD1820" i="27"/>
  <c r="AE308" i="26" s="1"/>
  <c r="AE1817" i="27"/>
  <c r="AD1287" i="27"/>
  <c r="AE299" i="26" s="1"/>
  <c r="AE1284" i="27"/>
  <c r="CN398" i="26"/>
  <c r="AC398" i="26"/>
  <c r="AC382" i="26"/>
  <c r="CN382" i="26"/>
  <c r="I3004" i="27"/>
  <c r="J328" i="26" s="1"/>
  <c r="B56" i="28" s="1"/>
  <c r="J3001" i="27"/>
  <c r="CN394" i="26"/>
  <c r="AC394" i="26"/>
  <c r="I2827" i="27"/>
  <c r="J325" i="26" s="1"/>
  <c r="B53" i="28" s="1"/>
  <c r="J2824" i="27"/>
  <c r="AD2294" i="27"/>
  <c r="AE316" i="26" s="1"/>
  <c r="AE2291" i="27"/>
  <c r="BS342" i="26"/>
  <c r="H342" i="26"/>
  <c r="I1466" i="27"/>
  <c r="J302" i="26" s="1"/>
  <c r="B30" i="28" s="1"/>
  <c r="J1463" i="27"/>
  <c r="BS361" i="26"/>
  <c r="H361" i="26"/>
  <c r="AD1110" i="27"/>
  <c r="AE296" i="26" s="1"/>
  <c r="AE1107" i="27"/>
  <c r="AC375" i="26"/>
  <c r="CN375" i="26"/>
  <c r="CD369" i="26"/>
  <c r="S369" i="26"/>
  <c r="T871" i="27"/>
  <c r="S874" i="27"/>
  <c r="T292" i="26" s="1"/>
  <c r="CD354" i="26" s="1"/>
  <c r="AC347" i="26"/>
  <c r="CN347" i="26"/>
  <c r="CN358" i="26"/>
  <c r="AC358" i="26"/>
  <c r="CC368" i="26"/>
  <c r="R368" i="26"/>
  <c r="I1584" i="27"/>
  <c r="J304" i="26" s="1"/>
  <c r="J1581" i="27"/>
  <c r="CC384" i="26"/>
  <c r="R384" i="26"/>
  <c r="J3475" i="27"/>
  <c r="I3478" i="27"/>
  <c r="J336" i="26" s="1"/>
  <c r="B64" i="29" s="1"/>
  <c r="CN354" i="26"/>
  <c r="AC354" i="26"/>
  <c r="I1820" i="27"/>
  <c r="J308" i="26" s="1"/>
  <c r="B36" i="28" s="1"/>
  <c r="J1817" i="27"/>
  <c r="R348" i="26"/>
  <c r="CC348" i="26"/>
  <c r="J1876" i="27"/>
  <c r="I1879" i="27"/>
  <c r="J309" i="26" s="1"/>
  <c r="B37" i="29" s="1"/>
  <c r="H398" i="26"/>
  <c r="BS398" i="26"/>
  <c r="T3004" i="27"/>
  <c r="U328" i="26" s="1"/>
  <c r="U3001" i="27"/>
  <c r="CN381" i="26"/>
  <c r="AC381" i="26"/>
  <c r="AD1643" i="27"/>
  <c r="AE305" i="26" s="1"/>
  <c r="AE1640" i="27"/>
  <c r="AD2532" i="27"/>
  <c r="AE320" i="26" s="1"/>
  <c r="AE2529" i="27"/>
  <c r="I1287" i="27"/>
  <c r="J299" i="26" s="1"/>
  <c r="B27" i="29" s="1"/>
  <c r="J1284" i="27"/>
  <c r="I1407" i="27"/>
  <c r="J301" i="26" s="1"/>
  <c r="J1404" i="27"/>
  <c r="CD377" i="26"/>
  <c r="S377" i="26"/>
  <c r="AE574" i="27"/>
  <c r="AD577" i="27"/>
  <c r="AE287" i="26" s="1"/>
  <c r="H363" i="26"/>
  <c r="BS363" i="26"/>
  <c r="H396" i="26"/>
  <c r="BS396" i="26"/>
  <c r="CN391" i="26"/>
  <c r="AC391" i="26"/>
  <c r="H404" i="26"/>
  <c r="H403" i="26"/>
  <c r="J3534" i="27"/>
  <c r="I3537" i="27"/>
  <c r="J337" i="26" s="1"/>
  <c r="B65" i="28" s="1"/>
  <c r="AC374" i="26"/>
  <c r="CN374" i="26"/>
  <c r="R399" i="26"/>
  <c r="CC399" i="26"/>
  <c r="I815" i="27"/>
  <c r="J291" i="26" s="1"/>
  <c r="J812" i="27"/>
  <c r="AE2588" i="27"/>
  <c r="AD2591" i="27"/>
  <c r="AE321" i="26" s="1"/>
  <c r="CN380" i="26"/>
  <c r="AC380" i="26"/>
  <c r="BS350" i="26"/>
  <c r="H350" i="26"/>
  <c r="B13" i="29"/>
  <c r="AC345" i="26"/>
  <c r="CN345" i="26"/>
  <c r="BS373" i="26"/>
  <c r="H373" i="26"/>
  <c r="H382" i="26"/>
  <c r="BS382" i="26"/>
  <c r="BS390" i="26"/>
  <c r="H390" i="26"/>
  <c r="CC394" i="26"/>
  <c r="R394" i="26"/>
  <c r="BS389" i="26"/>
  <c r="H389" i="26"/>
  <c r="BS383" i="26"/>
  <c r="H383" i="26"/>
  <c r="I933" i="27"/>
  <c r="J293" i="26" s="1"/>
  <c r="J930" i="27"/>
  <c r="I3596" i="27"/>
  <c r="J338" i="26" s="1"/>
  <c r="B66" i="28" s="1"/>
  <c r="J3593" i="27"/>
  <c r="U812" i="27"/>
  <c r="T815" i="27"/>
  <c r="U291" i="26" s="1"/>
  <c r="CD376" i="26"/>
  <c r="S376" i="26"/>
  <c r="CC349" i="26"/>
  <c r="R349" i="26"/>
  <c r="I3242" i="27"/>
  <c r="J332" i="26" s="1"/>
  <c r="B60" i="29" s="1"/>
  <c r="J3239" i="27"/>
  <c r="S2827" i="27"/>
  <c r="T325" i="26" s="1"/>
  <c r="CD387" i="26" s="1"/>
  <c r="T2824" i="27"/>
  <c r="AD3478" i="27"/>
  <c r="AE336" i="26" s="1"/>
  <c r="AE3475" i="27"/>
  <c r="H358" i="26"/>
  <c r="BS358" i="26"/>
  <c r="U2883" i="27"/>
  <c r="T2886" i="27"/>
  <c r="U326" i="26" s="1"/>
  <c r="T161" i="27"/>
  <c r="S164" i="27"/>
  <c r="T280" i="26" s="1"/>
  <c r="CD342" i="26" s="1"/>
  <c r="I2235" i="27"/>
  <c r="J315" i="26" s="1"/>
  <c r="B43" i="29" s="1"/>
  <c r="J2232" i="27"/>
  <c r="AD105" i="27"/>
  <c r="AE279" i="26" s="1"/>
  <c r="AE102" i="27"/>
  <c r="CC393" i="26"/>
  <c r="R393" i="26"/>
  <c r="T2353" i="27"/>
  <c r="U317" i="26" s="1"/>
  <c r="U2350" i="27"/>
  <c r="K271" i="26"/>
  <c r="L267" i="26"/>
  <c r="B12" i="28"/>
  <c r="H384" i="26"/>
  <c r="BS384" i="26"/>
  <c r="S695" i="27"/>
  <c r="T289" i="26" s="1"/>
  <c r="S351" i="26" s="1"/>
  <c r="T692" i="27"/>
  <c r="AE3298" i="27"/>
  <c r="AD3301" i="27"/>
  <c r="AE333" i="26" s="1"/>
  <c r="J220" i="27"/>
  <c r="I223" i="27"/>
  <c r="J281" i="26" s="1"/>
  <c r="B9" i="29" s="1"/>
  <c r="AC361" i="26"/>
  <c r="CN361" i="26"/>
  <c r="U3534" i="27"/>
  <c r="T3537" i="27"/>
  <c r="U337" i="26" s="1"/>
  <c r="CN363" i="26"/>
  <c r="AC363" i="26"/>
  <c r="AE1463" i="27"/>
  <c r="AD1466" i="27"/>
  <c r="AE302" i="26" s="1"/>
  <c r="U2409" i="27"/>
  <c r="T2412" i="27"/>
  <c r="U318" i="26" s="1"/>
  <c r="AD2117" i="27"/>
  <c r="AE313" i="26" s="1"/>
  <c r="AE2114" i="27"/>
  <c r="J633" i="27"/>
  <c r="I636" i="27"/>
  <c r="J288" i="26" s="1"/>
  <c r="B16" i="28" s="1"/>
  <c r="R342" i="26"/>
  <c r="CC359" i="26"/>
  <c r="S1525" i="27"/>
  <c r="T303" i="26" s="1"/>
  <c r="T1522" i="27"/>
  <c r="BS374" i="26"/>
  <c r="H374" i="26"/>
  <c r="CC390" i="26"/>
  <c r="R390" i="26"/>
  <c r="T1817" i="27"/>
  <c r="S1820" i="27"/>
  <c r="T308" i="26" s="1"/>
  <c r="CD370" i="26" s="1"/>
  <c r="H385" i="26"/>
  <c r="BS385" i="26"/>
  <c r="S350" i="26"/>
  <c r="CD350" i="26"/>
  <c r="CC364" i="26"/>
  <c r="R364" i="26"/>
  <c r="H359" i="26"/>
  <c r="BS359" i="26"/>
  <c r="AD2945" i="27"/>
  <c r="AE327" i="26" s="1"/>
  <c r="AE2942" i="27"/>
  <c r="T1466" i="27"/>
  <c r="U302" i="26" s="1"/>
  <c r="U1463" i="27"/>
  <c r="H346" i="26"/>
  <c r="BS346" i="26"/>
  <c r="CN388" i="26"/>
  <c r="AC388" i="26"/>
  <c r="AD2235" i="27"/>
  <c r="AE315" i="26" s="1"/>
  <c r="AE2232" i="27"/>
  <c r="I1643" i="27"/>
  <c r="J305" i="26" s="1"/>
  <c r="B33" i="28" s="1"/>
  <c r="J1640" i="27"/>
  <c r="CC358" i="26"/>
  <c r="R358" i="26"/>
  <c r="U3239" i="27"/>
  <c r="T3242" i="27"/>
  <c r="U332" i="26" s="1"/>
  <c r="T3357" i="27"/>
  <c r="S3360" i="27"/>
  <c r="T334" i="26" s="1"/>
  <c r="H353" i="26"/>
  <c r="BS353" i="26"/>
  <c r="AE515" i="27"/>
  <c r="AD518" i="27"/>
  <c r="AE286" i="26" s="1"/>
  <c r="AE220" i="27"/>
  <c r="AD223" i="27"/>
  <c r="AE281" i="26" s="1"/>
  <c r="J2291" i="27"/>
  <c r="I2294" i="27"/>
  <c r="J316" i="26" s="1"/>
  <c r="B44" i="28" s="1"/>
  <c r="R403" i="26"/>
  <c r="I2117" i="27"/>
  <c r="J313" i="26" s="1"/>
  <c r="B41" i="28" s="1"/>
  <c r="J2114" i="27"/>
  <c r="AC400" i="26"/>
  <c r="CN400" i="26"/>
  <c r="R361" i="26"/>
  <c r="U930" i="27"/>
  <c r="T933" i="27"/>
  <c r="U293" i="26" s="1"/>
  <c r="B55" i="28"/>
  <c r="CD378" i="26"/>
  <c r="S378" i="26"/>
  <c r="AE3416" i="27"/>
  <c r="AD3419" i="27"/>
  <c r="AE335" i="26" s="1"/>
  <c r="AD2471" i="27"/>
  <c r="AE319" i="26" s="1"/>
  <c r="AE2468" i="27"/>
  <c r="BS391" i="26"/>
  <c r="H391" i="26"/>
  <c r="AD3183" i="27"/>
  <c r="AE331" i="26" s="1"/>
  <c r="AE3180" i="27"/>
  <c r="H388" i="26"/>
  <c r="BS388" i="26"/>
  <c r="AC379" i="26"/>
  <c r="CN379" i="26"/>
  <c r="I105" i="27"/>
  <c r="J279" i="26" s="1"/>
  <c r="B7" i="28" s="1"/>
  <c r="J102" i="27"/>
  <c r="H365" i="26"/>
  <c r="BS365" i="26"/>
  <c r="J1225" i="27"/>
  <c r="I1228" i="27"/>
  <c r="J298" i="26" s="1"/>
  <c r="B26" i="28" s="1"/>
  <c r="CN359" i="26"/>
  <c r="AC359" i="26"/>
  <c r="U2291" i="27"/>
  <c r="T2294" i="27"/>
  <c r="U316" i="26" s="1"/>
  <c r="I1761" i="27"/>
  <c r="J307" i="26" s="1"/>
  <c r="B35" i="29" s="1"/>
  <c r="J1758" i="27"/>
  <c r="BS349" i="26"/>
  <c r="H349" i="26"/>
  <c r="AD1407" i="27"/>
  <c r="AE301" i="26" s="1"/>
  <c r="AE1404" i="27"/>
  <c r="AC356" i="26"/>
  <c r="CN356" i="26"/>
  <c r="CN346" i="26"/>
  <c r="AC346" i="26"/>
  <c r="T1876" i="27"/>
  <c r="S1879" i="27"/>
  <c r="T309" i="26" s="1"/>
  <c r="AE2883" i="27"/>
  <c r="AD2886" i="27"/>
  <c r="AE326" i="26" s="1"/>
  <c r="AE1937" i="27"/>
  <c r="AD1940" i="27"/>
  <c r="AE310" i="26" s="1"/>
  <c r="AD2650" i="27"/>
  <c r="AE322" i="26" s="1"/>
  <c r="AE2647" i="27"/>
  <c r="R401" i="26"/>
  <c r="CC401" i="26"/>
  <c r="CD391" i="26"/>
  <c r="S391" i="26"/>
  <c r="AE2409" i="27"/>
  <c r="AD2412" i="27"/>
  <c r="AE318" i="26" s="1"/>
  <c r="J3060" i="27"/>
  <c r="I3063" i="27"/>
  <c r="J329" i="26" s="1"/>
  <c r="AD2058" i="27"/>
  <c r="AE312" i="26" s="1"/>
  <c r="AE2055" i="27"/>
  <c r="AC369" i="26"/>
  <c r="CN369" i="26"/>
  <c r="CD379" i="26"/>
  <c r="S379" i="26"/>
  <c r="H370" i="26"/>
  <c r="BS370" i="26"/>
  <c r="BS343" i="26"/>
  <c r="H343" i="26"/>
  <c r="H352" i="26"/>
  <c r="BS352" i="26"/>
  <c r="U1699" i="27"/>
  <c r="T1702" i="27"/>
  <c r="U306" i="26" s="1"/>
  <c r="S1169" i="27"/>
  <c r="T297" i="26" s="1"/>
  <c r="T1166" i="27"/>
  <c r="CC355" i="26"/>
  <c r="R355" i="26"/>
  <c r="AE753" i="27"/>
  <c r="AD756" i="27"/>
  <c r="AE290" i="26" s="1"/>
  <c r="J1166" i="27"/>
  <c r="I1169" i="27"/>
  <c r="J297" i="26" s="1"/>
  <c r="B25" i="28" s="1"/>
  <c r="T282" i="27"/>
  <c r="U282" i="26" s="1"/>
  <c r="U279" i="27"/>
  <c r="S3478" i="27"/>
  <c r="T336" i="26" s="1"/>
  <c r="T3475" i="27"/>
  <c r="H354" i="26"/>
  <c r="BS354" i="26"/>
  <c r="AC384" i="26"/>
  <c r="CN384" i="26"/>
  <c r="AD2353" i="27"/>
  <c r="AE317" i="26" s="1"/>
  <c r="AE2350" i="27"/>
  <c r="J574" i="27"/>
  <c r="I577" i="27"/>
  <c r="J287" i="26" s="1"/>
  <c r="B15" i="29" s="1"/>
  <c r="AD282" i="27"/>
  <c r="AE282" i="26" s="1"/>
  <c r="AE279" i="27"/>
  <c r="J2942" i="27"/>
  <c r="I2945" i="27"/>
  <c r="J327" i="26" s="1"/>
  <c r="B55" i="29" s="1"/>
  <c r="T3180" i="27"/>
  <c r="S3183" i="27"/>
  <c r="T331" i="26" s="1"/>
  <c r="B20" i="29"/>
  <c r="J2883" i="27"/>
  <c r="I2886" i="27"/>
  <c r="J326" i="26" s="1"/>
  <c r="B54" i="29" s="1"/>
  <c r="J2529" i="27"/>
  <c r="I2532" i="27"/>
  <c r="J320" i="26" s="1"/>
  <c r="B48" i="28" s="1"/>
  <c r="T1584" i="27"/>
  <c r="U304" i="26" s="1"/>
  <c r="U1581" i="27"/>
  <c r="BS356" i="26"/>
  <c r="H356" i="26"/>
  <c r="H401" i="26"/>
  <c r="BS401" i="26"/>
  <c r="AE338" i="27"/>
  <c r="AD341" i="27"/>
  <c r="AE283" i="26" s="1"/>
  <c r="CN343" i="26"/>
  <c r="AC343" i="26"/>
  <c r="AD1051" i="27"/>
  <c r="AE295" i="26" s="1"/>
  <c r="AE1048" i="27"/>
  <c r="T515" i="27"/>
  <c r="S518" i="27"/>
  <c r="T286" i="26" s="1"/>
  <c r="BS395" i="26"/>
  <c r="H395" i="26"/>
  <c r="CN399" i="26"/>
  <c r="AC399" i="26"/>
  <c r="CC372" i="26"/>
  <c r="R372" i="26"/>
  <c r="CN389" i="26"/>
  <c r="AC389" i="26"/>
  <c r="S2591" i="27"/>
  <c r="T321" i="26" s="1"/>
  <c r="S383" i="26" s="1"/>
  <c r="T2588" i="27"/>
  <c r="AC342" i="26"/>
  <c r="CN342" i="26"/>
  <c r="S3124" i="27"/>
  <c r="T330" i="26" s="1"/>
  <c r="T3121" i="27"/>
  <c r="S380" i="26"/>
  <c r="CD380" i="26"/>
  <c r="U271" i="26"/>
  <c r="V267" i="26"/>
  <c r="J2588" i="27"/>
  <c r="I2591" i="27"/>
  <c r="J321" i="26" s="1"/>
  <c r="B49" i="29" s="1"/>
  <c r="T636" i="27"/>
  <c r="U288" i="26" s="1"/>
  <c r="U633" i="27"/>
  <c r="CC352" i="26"/>
  <c r="R352" i="26"/>
  <c r="AC396" i="26"/>
  <c r="CN396" i="26"/>
  <c r="U989" i="27"/>
  <c r="T992" i="27"/>
  <c r="U294" i="26" s="1"/>
  <c r="BS344" i="26"/>
  <c r="H344" i="26"/>
  <c r="CN393" i="26"/>
  <c r="AC393" i="26"/>
  <c r="H357" i="26"/>
  <c r="BS357" i="26"/>
  <c r="T756" i="27"/>
  <c r="U290" i="26" s="1"/>
  <c r="U753" i="27"/>
  <c r="BS381" i="26"/>
  <c r="H381" i="26"/>
  <c r="CN367" i="26"/>
  <c r="AC367" i="26"/>
  <c r="S3596" i="27"/>
  <c r="T338" i="26" s="1"/>
  <c r="S400" i="26" s="1"/>
  <c r="T3593" i="27"/>
  <c r="T456" i="27"/>
  <c r="S459" i="27"/>
  <c r="T285" i="26" s="1"/>
  <c r="J3180" i="27"/>
  <c r="I3183" i="27"/>
  <c r="J331" i="26" s="1"/>
  <c r="BS351" i="26"/>
  <c r="H351" i="26"/>
  <c r="CC342" i="26"/>
  <c r="J3652" i="27"/>
  <c r="I3655" i="27"/>
  <c r="J339" i="26" s="1"/>
  <c r="R359" i="26"/>
  <c r="R366" i="26"/>
  <c r="CC366" i="26"/>
  <c r="I1999" i="27"/>
  <c r="J311" i="26" s="1"/>
  <c r="B39" i="29" s="1"/>
  <c r="J1996" i="27"/>
  <c r="T2942" i="27"/>
  <c r="S2945" i="27"/>
  <c r="T327" i="26" s="1"/>
  <c r="R371" i="26"/>
  <c r="CC371" i="26"/>
  <c r="BS372" i="26"/>
  <c r="H372" i="26"/>
  <c r="J2706" i="27"/>
  <c r="I2709" i="27"/>
  <c r="J323" i="26" s="1"/>
  <c r="B51" i="29" s="1"/>
  <c r="AD1879" i="27"/>
  <c r="AE309" i="26" s="1"/>
  <c r="AE1876" i="27"/>
  <c r="J3416" i="27"/>
  <c r="I3419" i="27"/>
  <c r="J335" i="26" s="1"/>
  <c r="B63" i="28" s="1"/>
  <c r="CN397" i="26"/>
  <c r="AC397" i="26"/>
  <c r="J1107" i="27"/>
  <c r="I1110" i="27"/>
  <c r="J296" i="26" s="1"/>
  <c r="B24" i="28" s="1"/>
  <c r="AC390" i="26"/>
  <c r="CN390" i="26"/>
  <c r="R346" i="26"/>
  <c r="BS366" i="26"/>
  <c r="H366" i="26"/>
  <c r="T397" i="27"/>
  <c r="S400" i="27"/>
  <c r="T284" i="26" s="1"/>
  <c r="CD346" i="26" s="1"/>
  <c r="CC351" i="26"/>
  <c r="CN378" i="26"/>
  <c r="AC378" i="26"/>
  <c r="H368" i="26"/>
  <c r="BS368" i="26"/>
  <c r="T1048" i="27"/>
  <c r="S1051" i="27"/>
  <c r="T295" i="26" s="1"/>
  <c r="S357" i="26" s="1"/>
  <c r="U102" i="27"/>
  <c r="T105" i="27"/>
  <c r="U279" i="26" s="1"/>
  <c r="CC400" i="26"/>
  <c r="B66" i="29"/>
  <c r="AD992" i="27"/>
  <c r="AE294" i="26" s="1"/>
  <c r="AE989" i="27"/>
  <c r="CC392" i="26"/>
  <c r="B31" i="28"/>
  <c r="J2350" i="27"/>
  <c r="I2353" i="27"/>
  <c r="J317" i="26" s="1"/>
  <c r="B45" i="29" s="1"/>
  <c r="H376" i="26"/>
  <c r="BS376" i="26"/>
  <c r="AD3537" i="27"/>
  <c r="AE337" i="26" s="1"/>
  <c r="AE3534" i="27"/>
  <c r="CC361" i="26"/>
  <c r="CD356" i="26"/>
  <c r="S356" i="26"/>
  <c r="U2232" i="27"/>
  <c r="T2235" i="27"/>
  <c r="U315" i="26" s="1"/>
  <c r="I2058" i="27"/>
  <c r="J312" i="26" s="1"/>
  <c r="B40" i="29" s="1"/>
  <c r="J2055" i="27"/>
  <c r="H397" i="26"/>
  <c r="BS397" i="26"/>
  <c r="CN370" i="26"/>
  <c r="AC370" i="26"/>
  <c r="AD3242" i="27"/>
  <c r="AE332" i="26" s="1"/>
  <c r="AE3239" i="27"/>
  <c r="CN392" i="26"/>
  <c r="AC392" i="26"/>
  <c r="AD1525" i="27"/>
  <c r="AE303" i="26" s="1"/>
  <c r="AE1522" i="27"/>
  <c r="AE2173" i="27"/>
  <c r="AD2176" i="27"/>
  <c r="AE314" i="26" s="1"/>
  <c r="J279" i="27"/>
  <c r="I282" i="27"/>
  <c r="J282" i="26" s="1"/>
  <c r="I1702" i="27"/>
  <c r="J306" i="26" s="1"/>
  <c r="B34" i="28" s="1"/>
  <c r="J1699" i="27"/>
  <c r="R395" i="26"/>
  <c r="AC401" i="26"/>
  <c r="CN401" i="26"/>
  <c r="CC386" i="26"/>
  <c r="R386" i="26"/>
  <c r="C78" i="28" l="1"/>
  <c r="C77" i="28"/>
  <c r="B14" i="29"/>
  <c r="B40" i="28"/>
  <c r="B37" i="28"/>
  <c r="B41" i="29"/>
  <c r="B52" i="28"/>
  <c r="B10" i="29"/>
  <c r="B81" i="29" s="1"/>
  <c r="B10" i="28"/>
  <c r="B32" i="29"/>
  <c r="B32" i="28"/>
  <c r="B33" i="29"/>
  <c r="C82" i="29" s="1"/>
  <c r="B39" i="28"/>
  <c r="B11" i="29"/>
  <c r="E80" i="29" s="1"/>
  <c r="B64" i="28"/>
  <c r="B57" i="29"/>
  <c r="B57" i="28"/>
  <c r="B25" i="29"/>
  <c r="D80" i="29" s="1"/>
  <c r="B27" i="28"/>
  <c r="B36" i="29"/>
  <c r="C81" i="29" s="1"/>
  <c r="C83" i="29" s="1"/>
  <c r="B53" i="29"/>
  <c r="B22" i="28"/>
  <c r="B60" i="28"/>
  <c r="B34" i="29"/>
  <c r="B26" i="29"/>
  <c r="B38" i="29"/>
  <c r="B21" i="29"/>
  <c r="B21" i="28"/>
  <c r="B17" i="29"/>
  <c r="D81" i="29" s="1"/>
  <c r="B61" i="29"/>
  <c r="B62" i="28"/>
  <c r="B9" i="28"/>
  <c r="C76" i="28" s="1"/>
  <c r="C79" i="28" s="1"/>
  <c r="B47" i="29"/>
  <c r="B65" i="29"/>
  <c r="B49" i="28"/>
  <c r="B19" i="29"/>
  <c r="B19" i="28"/>
  <c r="B50" i="28"/>
  <c r="B50" i="29"/>
  <c r="B76" i="28"/>
  <c r="B35" i="28"/>
  <c r="B7" i="29"/>
  <c r="B56" i="29"/>
  <c r="B48" i="29"/>
  <c r="B44" i="29"/>
  <c r="B54" i="28"/>
  <c r="S385" i="26"/>
  <c r="B78" i="28"/>
  <c r="B79" i="28" s="1"/>
  <c r="S373" i="26"/>
  <c r="S367" i="26"/>
  <c r="W201" i="26"/>
  <c r="L201" i="26"/>
  <c r="S395" i="26"/>
  <c r="S370" i="26"/>
  <c r="AG201" i="26"/>
  <c r="S342" i="26"/>
  <c r="S361" i="26"/>
  <c r="CD351" i="26"/>
  <c r="I359" i="26"/>
  <c r="BT359" i="26"/>
  <c r="I398" i="26"/>
  <c r="BT398" i="26"/>
  <c r="BT386" i="26"/>
  <c r="I386" i="26"/>
  <c r="J3183" i="27"/>
  <c r="K331" i="26" s="1"/>
  <c r="K3180" i="27"/>
  <c r="U636" i="27"/>
  <c r="V288" i="26" s="1"/>
  <c r="V633" i="27"/>
  <c r="V636" i="27" s="1"/>
  <c r="W288" i="26" s="1"/>
  <c r="U3121" i="27"/>
  <c r="T3124" i="27"/>
  <c r="U330" i="26" s="1"/>
  <c r="T392" i="26" s="1"/>
  <c r="AF1048" i="27"/>
  <c r="AF1051" i="27" s="1"/>
  <c r="AG295" i="26" s="1"/>
  <c r="AE1051" i="27"/>
  <c r="AF295" i="26" s="1"/>
  <c r="AD353" i="26"/>
  <c r="CO353" i="26"/>
  <c r="AF2409" i="27"/>
  <c r="AF2412" i="27" s="1"/>
  <c r="AG318" i="26" s="1"/>
  <c r="AE2412" i="27"/>
  <c r="AF318" i="26" s="1"/>
  <c r="I370" i="26"/>
  <c r="BT370" i="26"/>
  <c r="J2294" i="27"/>
  <c r="K316" i="26" s="1"/>
  <c r="K2291" i="27"/>
  <c r="AD378" i="26"/>
  <c r="CO378" i="26"/>
  <c r="K220" i="27"/>
  <c r="J223" i="27"/>
  <c r="K281" i="26" s="1"/>
  <c r="I369" i="26"/>
  <c r="BT369" i="26"/>
  <c r="AE2176" i="27"/>
  <c r="AF314" i="26" s="1"/>
  <c r="AF2173" i="27"/>
  <c r="AF2176" i="27" s="1"/>
  <c r="AG314" i="26" s="1"/>
  <c r="BT375" i="26"/>
  <c r="I375" i="26"/>
  <c r="CO400" i="26"/>
  <c r="AD400" i="26"/>
  <c r="K2350" i="27"/>
  <c r="J2353" i="27"/>
  <c r="K317" i="26" s="1"/>
  <c r="CO357" i="26"/>
  <c r="AD357" i="26"/>
  <c r="U105" i="27"/>
  <c r="V279" i="26" s="1"/>
  <c r="V102" i="27"/>
  <c r="V105" i="27" s="1"/>
  <c r="W279" i="26" s="1"/>
  <c r="T1051" i="27"/>
  <c r="U295" i="26" s="1"/>
  <c r="T357" i="26" s="1"/>
  <c r="U1048" i="27"/>
  <c r="CO372" i="26"/>
  <c r="AD372" i="26"/>
  <c r="S390" i="26"/>
  <c r="CD390" i="26"/>
  <c r="J3655" i="27"/>
  <c r="K339" i="26" s="1"/>
  <c r="K3652" i="27"/>
  <c r="BT394" i="26"/>
  <c r="I394" i="26"/>
  <c r="U3593" i="27"/>
  <c r="T3596" i="27"/>
  <c r="U338" i="26" s="1"/>
  <c r="CE400" i="26" s="1"/>
  <c r="V989" i="27"/>
  <c r="V992" i="27" s="1"/>
  <c r="W294" i="26" s="1"/>
  <c r="U992" i="27"/>
  <c r="V294" i="26" s="1"/>
  <c r="J2591" i="27"/>
  <c r="K321" i="26" s="1"/>
  <c r="K2588" i="27"/>
  <c r="AD403" i="26"/>
  <c r="AD404" i="26"/>
  <c r="T518" i="27"/>
  <c r="U286" i="26" s="1"/>
  <c r="U515" i="27"/>
  <c r="BT383" i="26"/>
  <c r="I383" i="26"/>
  <c r="J2945" i="27"/>
  <c r="K327" i="26" s="1"/>
  <c r="K2942" i="27"/>
  <c r="J577" i="27"/>
  <c r="K287" i="26" s="1"/>
  <c r="K574" i="27"/>
  <c r="S399" i="26"/>
  <c r="CD399" i="26"/>
  <c r="K1166" i="27"/>
  <c r="J1169" i="27"/>
  <c r="K297" i="26" s="1"/>
  <c r="U1702" i="27"/>
  <c r="V306" i="26" s="1"/>
  <c r="V1699" i="27"/>
  <c r="V1702" i="27" s="1"/>
  <c r="W306" i="26" s="1"/>
  <c r="AE2058" i="27"/>
  <c r="AF312" i="26" s="1"/>
  <c r="AF2055" i="27"/>
  <c r="AF2058" i="27" s="1"/>
  <c r="AG312" i="26" s="1"/>
  <c r="AD381" i="26"/>
  <c r="CO381" i="26"/>
  <c r="AD373" i="26"/>
  <c r="CO373" i="26"/>
  <c r="AE1407" i="27"/>
  <c r="AF301" i="26" s="1"/>
  <c r="AF1404" i="27"/>
  <c r="AF1407" i="27" s="1"/>
  <c r="AG301" i="26" s="1"/>
  <c r="J1761" i="27"/>
  <c r="K307" i="26" s="1"/>
  <c r="K1758" i="27"/>
  <c r="AF3416" i="27"/>
  <c r="AF3419" i="27" s="1"/>
  <c r="AG335" i="26" s="1"/>
  <c r="AE3419" i="27"/>
  <c r="AF335" i="26" s="1"/>
  <c r="T356" i="26"/>
  <c r="CE356" i="26"/>
  <c r="I379" i="26"/>
  <c r="BT379" i="26"/>
  <c r="AD349" i="26"/>
  <c r="CO349" i="26"/>
  <c r="AE2235" i="27"/>
  <c r="AF315" i="26" s="1"/>
  <c r="AF2232" i="27"/>
  <c r="AF2235" i="27" s="1"/>
  <c r="AG315" i="26" s="1"/>
  <c r="AE2945" i="27"/>
  <c r="AF327" i="26" s="1"/>
  <c r="AF2942" i="27"/>
  <c r="AF2945" i="27" s="1"/>
  <c r="AG327" i="26" s="1"/>
  <c r="T1525" i="27"/>
  <c r="U303" i="26" s="1"/>
  <c r="T365" i="26" s="1"/>
  <c r="U1522" i="27"/>
  <c r="I351" i="26"/>
  <c r="BT351" i="26"/>
  <c r="CO365" i="26"/>
  <c r="AD365" i="26"/>
  <c r="BT344" i="26"/>
  <c r="I344" i="26"/>
  <c r="AD396" i="26"/>
  <c r="CO396" i="26"/>
  <c r="CE380" i="26"/>
  <c r="T380" i="26"/>
  <c r="AD342" i="26"/>
  <c r="CO342" i="26"/>
  <c r="U161" i="27"/>
  <c r="T164" i="27"/>
  <c r="U280" i="26" s="1"/>
  <c r="T342" i="26" s="1"/>
  <c r="CD388" i="26"/>
  <c r="S388" i="26"/>
  <c r="V812" i="27"/>
  <c r="V815" i="27" s="1"/>
  <c r="W291" i="26" s="1"/>
  <c r="U815" i="27"/>
  <c r="V291" i="26" s="1"/>
  <c r="I356" i="26"/>
  <c r="BT356" i="26"/>
  <c r="AD384" i="26"/>
  <c r="CO384" i="26"/>
  <c r="BT400" i="26"/>
  <c r="I400" i="26"/>
  <c r="J1287" i="27"/>
  <c r="K299" i="26" s="1"/>
  <c r="K1284" i="27"/>
  <c r="AE1643" i="27"/>
  <c r="AF305" i="26" s="1"/>
  <c r="AF1640" i="27"/>
  <c r="AF1643" i="27" s="1"/>
  <c r="AG305" i="26" s="1"/>
  <c r="U3004" i="27"/>
  <c r="V328" i="26" s="1"/>
  <c r="V3001" i="27"/>
  <c r="V3004" i="27" s="1"/>
  <c r="W328" i="26" s="1"/>
  <c r="BT372" i="26"/>
  <c r="I372" i="26"/>
  <c r="J1820" i="27"/>
  <c r="K308" i="26" s="1"/>
  <c r="K1817" i="27"/>
  <c r="BT399" i="26"/>
  <c r="I399" i="26"/>
  <c r="AF1107" i="27"/>
  <c r="AF1110" i="27" s="1"/>
  <c r="AG296" i="26" s="1"/>
  <c r="AE1110" i="27"/>
  <c r="AF296" i="26" s="1"/>
  <c r="J1466" i="27"/>
  <c r="K302" i="26" s="1"/>
  <c r="K1463" i="27"/>
  <c r="I388" i="26"/>
  <c r="BT388" i="26"/>
  <c r="I391" i="26"/>
  <c r="BT391" i="26"/>
  <c r="AD371" i="26"/>
  <c r="CO371" i="26"/>
  <c r="K753" i="27"/>
  <c r="J756" i="27"/>
  <c r="K290" i="26" s="1"/>
  <c r="I347" i="26"/>
  <c r="BT347" i="26"/>
  <c r="I346" i="26"/>
  <c r="BT346" i="26"/>
  <c r="T1407" i="27"/>
  <c r="U301" i="26" s="1"/>
  <c r="CE363" i="26" s="1"/>
  <c r="U1404" i="27"/>
  <c r="J2650" i="27"/>
  <c r="K322" i="26" s="1"/>
  <c r="K2647" i="27"/>
  <c r="BT393" i="26"/>
  <c r="I393" i="26"/>
  <c r="T382" i="26"/>
  <c r="CE382" i="26"/>
  <c r="J1051" i="27"/>
  <c r="K295" i="26" s="1"/>
  <c r="K1048" i="27"/>
  <c r="U2117" i="27"/>
  <c r="V313" i="26" s="1"/>
  <c r="V2114" i="27"/>
  <c r="V2117" i="27" s="1"/>
  <c r="W313" i="26" s="1"/>
  <c r="K871" i="27"/>
  <c r="J874" i="27"/>
  <c r="K292" i="26" s="1"/>
  <c r="CO356" i="26"/>
  <c r="AD356" i="26"/>
  <c r="I349" i="26"/>
  <c r="BT349" i="26"/>
  <c r="BT382" i="26"/>
  <c r="I382" i="26"/>
  <c r="CO347" i="26"/>
  <c r="AD347" i="26"/>
  <c r="J2176" i="27"/>
  <c r="K314" i="26" s="1"/>
  <c r="K2173" i="27"/>
  <c r="BT396" i="26"/>
  <c r="I396" i="26"/>
  <c r="V2173" i="27"/>
  <c r="V2176" i="27" s="1"/>
  <c r="W314" i="26" s="1"/>
  <c r="U2176" i="27"/>
  <c r="V314" i="26" s="1"/>
  <c r="CD386" i="26"/>
  <c r="S386" i="26"/>
  <c r="AF3593" i="27"/>
  <c r="AF3596" i="27" s="1"/>
  <c r="AG338" i="26" s="1"/>
  <c r="AE3596" i="27"/>
  <c r="AF338" i="26" s="1"/>
  <c r="CO392" i="26"/>
  <c r="AD392" i="26"/>
  <c r="AF1758" i="27"/>
  <c r="AF1761" i="27" s="1"/>
  <c r="AG307" i="26" s="1"/>
  <c r="AE1761" i="27"/>
  <c r="AF307" i="26" s="1"/>
  <c r="J1525" i="27"/>
  <c r="K303" i="26" s="1"/>
  <c r="K1522" i="27"/>
  <c r="AE3360" i="27"/>
  <c r="AF334" i="26" s="1"/>
  <c r="AF3357" i="27"/>
  <c r="AF3360" i="27" s="1"/>
  <c r="AG334" i="26" s="1"/>
  <c r="V1225" i="27"/>
  <c r="V1228" i="27" s="1"/>
  <c r="W298" i="26" s="1"/>
  <c r="U1228" i="27"/>
  <c r="V298" i="26" s="1"/>
  <c r="U1348" i="27"/>
  <c r="V300" i="26" s="1"/>
  <c r="V1345" i="27"/>
  <c r="V1348" i="27" s="1"/>
  <c r="W300" i="26" s="1"/>
  <c r="AD367" i="26"/>
  <c r="CO367" i="26"/>
  <c r="AF3121" i="27"/>
  <c r="AF3124" i="27" s="1"/>
  <c r="AG330" i="26" s="1"/>
  <c r="AE3124" i="27"/>
  <c r="AF330" i="26" s="1"/>
  <c r="U3416" i="27"/>
  <c r="T3419" i="27"/>
  <c r="U335" i="26" s="1"/>
  <c r="CO343" i="26"/>
  <c r="AD343" i="26"/>
  <c r="CD374" i="26"/>
  <c r="S374" i="26"/>
  <c r="CD375" i="26"/>
  <c r="S375" i="26"/>
  <c r="AF633" i="27"/>
  <c r="AF636" i="27" s="1"/>
  <c r="AG288" i="26" s="1"/>
  <c r="AE636" i="27"/>
  <c r="AF288" i="26" s="1"/>
  <c r="J164" i="27"/>
  <c r="K280" i="26" s="1"/>
  <c r="K161" i="27"/>
  <c r="U2942" i="27"/>
  <c r="T2945" i="27"/>
  <c r="U327" i="26" s="1"/>
  <c r="CD401" i="26"/>
  <c r="S401" i="26"/>
  <c r="W267" i="26"/>
  <c r="W271" i="26" s="1"/>
  <c r="V271" i="26"/>
  <c r="T2591" i="27"/>
  <c r="U321" i="26" s="1"/>
  <c r="CE383" i="26" s="1"/>
  <c r="U2588" i="27"/>
  <c r="J2532" i="27"/>
  <c r="K320" i="26" s="1"/>
  <c r="K2529" i="27"/>
  <c r="AF2350" i="27"/>
  <c r="AF2353" i="27" s="1"/>
  <c r="AG317" i="26" s="1"/>
  <c r="AE2353" i="27"/>
  <c r="AF317" i="26" s="1"/>
  <c r="AE3183" i="27"/>
  <c r="AF331" i="26" s="1"/>
  <c r="AF3180" i="27"/>
  <c r="AF3183" i="27" s="1"/>
  <c r="AG331" i="26" s="1"/>
  <c r="U933" i="27"/>
  <c r="V293" i="26" s="1"/>
  <c r="V930" i="27"/>
  <c r="V933" i="27" s="1"/>
  <c r="W293" i="26" s="1"/>
  <c r="AE518" i="27"/>
  <c r="AF286" i="26" s="1"/>
  <c r="AF515" i="27"/>
  <c r="AF518" i="27" s="1"/>
  <c r="AG286" i="26" s="1"/>
  <c r="CO390" i="26"/>
  <c r="AD390" i="26"/>
  <c r="S366" i="26"/>
  <c r="CD366" i="26"/>
  <c r="J636" i="27"/>
  <c r="K288" i="26" s="1"/>
  <c r="K633" i="27"/>
  <c r="J3242" i="27"/>
  <c r="K332" i="26" s="1"/>
  <c r="K3239" i="27"/>
  <c r="J3596" i="27"/>
  <c r="K338" i="26" s="1"/>
  <c r="K3593" i="27"/>
  <c r="AF2588" i="27"/>
  <c r="AF2591" i="27" s="1"/>
  <c r="AG321" i="26" s="1"/>
  <c r="AE2591" i="27"/>
  <c r="AF321" i="26" s="1"/>
  <c r="BT362" i="26"/>
  <c r="I362" i="26"/>
  <c r="T391" i="26"/>
  <c r="CE391" i="26"/>
  <c r="J1879" i="27"/>
  <c r="K309" i="26" s="1"/>
  <c r="K1876" i="27"/>
  <c r="AD359" i="26"/>
  <c r="CO359" i="26"/>
  <c r="BT365" i="26"/>
  <c r="I365" i="26"/>
  <c r="AF2291" i="27"/>
  <c r="AF2294" i="27" s="1"/>
  <c r="AG316" i="26" s="1"/>
  <c r="AE2294" i="27"/>
  <c r="AF316" i="26" s="1"/>
  <c r="AF1284" i="27"/>
  <c r="AF1287" i="27" s="1"/>
  <c r="AG299" i="26" s="1"/>
  <c r="AE1287" i="27"/>
  <c r="AF299" i="26" s="1"/>
  <c r="BT353" i="26"/>
  <c r="I353" i="26"/>
  <c r="J341" i="27"/>
  <c r="K283" i="26" s="1"/>
  <c r="K338" i="27"/>
  <c r="I385" i="26"/>
  <c r="BT385" i="26"/>
  <c r="K3121" i="27"/>
  <c r="J3124" i="27"/>
  <c r="K330" i="26" s="1"/>
  <c r="CD400" i="26"/>
  <c r="U2471" i="27"/>
  <c r="V319" i="26" s="1"/>
  <c r="V2468" i="27"/>
  <c r="V2471" i="27" s="1"/>
  <c r="W319" i="26" s="1"/>
  <c r="BT358" i="26"/>
  <c r="I358" i="26"/>
  <c r="AE933" i="27"/>
  <c r="AF293" i="26" s="1"/>
  <c r="AF930" i="27"/>
  <c r="AF933" i="27" s="1"/>
  <c r="AG293" i="26" s="1"/>
  <c r="K515" i="27"/>
  <c r="J518" i="27"/>
  <c r="K286" i="26" s="1"/>
  <c r="K2468" i="27"/>
  <c r="J2471" i="27"/>
  <c r="K319" i="26" s="1"/>
  <c r="AE400" i="27"/>
  <c r="AF284" i="26" s="1"/>
  <c r="AF397" i="27"/>
  <c r="AF400" i="27" s="1"/>
  <c r="AG284" i="26" s="1"/>
  <c r="I377" i="26"/>
  <c r="BT377" i="26"/>
  <c r="K3298" i="27"/>
  <c r="J3301" i="27"/>
  <c r="K333" i="26" s="1"/>
  <c r="T377" i="26"/>
  <c r="CE377" i="26"/>
  <c r="T1287" i="27"/>
  <c r="U299" i="26" s="1"/>
  <c r="CE361" i="26" s="1"/>
  <c r="U1284" i="27"/>
  <c r="I397" i="26"/>
  <c r="BT397" i="26"/>
  <c r="CD344" i="26"/>
  <c r="S344" i="26"/>
  <c r="AF2765" i="27"/>
  <c r="AF2768" i="27" s="1"/>
  <c r="AG324" i="26" s="1"/>
  <c r="AE2768" i="27"/>
  <c r="AF324" i="26" s="1"/>
  <c r="CO393" i="26"/>
  <c r="AD393" i="26"/>
  <c r="AE164" i="27"/>
  <c r="AF280" i="26" s="1"/>
  <c r="AF161" i="27"/>
  <c r="AF164" i="27" s="1"/>
  <c r="AG280" i="26" s="1"/>
  <c r="U2055" i="27"/>
  <c r="T2058" i="27"/>
  <c r="U312" i="26" s="1"/>
  <c r="I343" i="26"/>
  <c r="BT343" i="26"/>
  <c r="AD395" i="26"/>
  <c r="CO395" i="26"/>
  <c r="U756" i="27"/>
  <c r="V290" i="26" s="1"/>
  <c r="V753" i="27"/>
  <c r="V756" i="27" s="1"/>
  <c r="W290" i="26" s="1"/>
  <c r="CD393" i="26"/>
  <c r="S393" i="26"/>
  <c r="CD384" i="26"/>
  <c r="S384" i="26"/>
  <c r="CO358" i="26"/>
  <c r="AD358" i="26"/>
  <c r="AD346" i="26"/>
  <c r="CO346" i="26"/>
  <c r="V1581" i="27"/>
  <c r="V1584" i="27" s="1"/>
  <c r="W304" i="26" s="1"/>
  <c r="U1584" i="27"/>
  <c r="V304" i="26" s="1"/>
  <c r="I389" i="26"/>
  <c r="BT389" i="26"/>
  <c r="U3180" i="27"/>
  <c r="T3183" i="27"/>
  <c r="U331" i="26" s="1"/>
  <c r="AD345" i="26"/>
  <c r="CO345" i="26"/>
  <c r="CO380" i="26"/>
  <c r="AD380" i="26"/>
  <c r="CE345" i="26"/>
  <c r="T345" i="26"/>
  <c r="AF753" i="27"/>
  <c r="AF756" i="27" s="1"/>
  <c r="AG290" i="26" s="1"/>
  <c r="AE756" i="27"/>
  <c r="AF290" i="26" s="1"/>
  <c r="CD360" i="26"/>
  <c r="S360" i="26"/>
  <c r="I392" i="26"/>
  <c r="BT392" i="26"/>
  <c r="AE2650" i="27"/>
  <c r="AF322" i="26" s="1"/>
  <c r="AF2647" i="27"/>
  <c r="AF2650" i="27" s="1"/>
  <c r="AG322" i="26" s="1"/>
  <c r="AD389" i="26"/>
  <c r="CO389" i="26"/>
  <c r="CD372" i="26"/>
  <c r="S372" i="26"/>
  <c r="CE379" i="26"/>
  <c r="T379" i="26"/>
  <c r="BT361" i="26"/>
  <c r="I361" i="26"/>
  <c r="J105" i="27"/>
  <c r="K279" i="26" s="1"/>
  <c r="K102" i="27"/>
  <c r="CO394" i="26"/>
  <c r="AD394" i="26"/>
  <c r="CO382" i="26"/>
  <c r="AD382" i="26"/>
  <c r="I376" i="26"/>
  <c r="BT376" i="26"/>
  <c r="CO344" i="26"/>
  <c r="AD344" i="26"/>
  <c r="CD397" i="26"/>
  <c r="S397" i="26"/>
  <c r="J1643" i="27"/>
  <c r="K305" i="26" s="1"/>
  <c r="K1640" i="27"/>
  <c r="V1463" i="27"/>
  <c r="V1466" i="27" s="1"/>
  <c r="W302" i="26" s="1"/>
  <c r="U1466" i="27"/>
  <c r="V302" i="26" s="1"/>
  <c r="S371" i="26"/>
  <c r="CD371" i="26"/>
  <c r="AF2114" i="27"/>
  <c r="AF2117" i="27" s="1"/>
  <c r="AG313" i="26" s="1"/>
  <c r="AE2117" i="27"/>
  <c r="AF313" i="26" s="1"/>
  <c r="T381" i="26"/>
  <c r="CE381" i="26"/>
  <c r="T695" i="27"/>
  <c r="U289" i="26" s="1"/>
  <c r="CE351" i="26" s="1"/>
  <c r="U692" i="27"/>
  <c r="BT378" i="26"/>
  <c r="I378" i="26"/>
  <c r="U2886" i="27"/>
  <c r="V326" i="26" s="1"/>
  <c r="V2883" i="27"/>
  <c r="V2886" i="27" s="1"/>
  <c r="W326" i="26" s="1"/>
  <c r="CO399" i="26"/>
  <c r="AD399" i="26"/>
  <c r="BT395" i="26"/>
  <c r="I395" i="26"/>
  <c r="S387" i="26"/>
  <c r="I401" i="26"/>
  <c r="BT401" i="26"/>
  <c r="J815" i="27"/>
  <c r="K291" i="26" s="1"/>
  <c r="K812" i="27"/>
  <c r="CO350" i="26"/>
  <c r="AD350" i="26"/>
  <c r="J1407" i="27"/>
  <c r="K301" i="26" s="1"/>
  <c r="K1404" i="27"/>
  <c r="AE2532" i="27"/>
  <c r="AF320" i="26" s="1"/>
  <c r="AF2529" i="27"/>
  <c r="AF2532" i="27" s="1"/>
  <c r="AG320" i="26" s="1"/>
  <c r="J1584" i="27"/>
  <c r="K304" i="26" s="1"/>
  <c r="K1581" i="27"/>
  <c r="CD355" i="26"/>
  <c r="S355" i="26"/>
  <c r="I404" i="26"/>
  <c r="I403" i="26"/>
  <c r="AD379" i="26"/>
  <c r="CO379" i="26"/>
  <c r="AD362" i="26"/>
  <c r="CO362" i="26"/>
  <c r="V1758" i="27"/>
  <c r="V1761" i="27" s="1"/>
  <c r="W307" i="26" s="1"/>
  <c r="U1761" i="27"/>
  <c r="V307" i="26" s="1"/>
  <c r="BT348" i="26"/>
  <c r="I348" i="26"/>
  <c r="AE2827" i="27"/>
  <c r="AF325" i="26" s="1"/>
  <c r="AF2824" i="27"/>
  <c r="AF2827" i="27" s="1"/>
  <c r="AG325" i="26" s="1"/>
  <c r="S365" i="26"/>
  <c r="V574" i="27"/>
  <c r="V577" i="27" s="1"/>
  <c r="W287" i="26" s="1"/>
  <c r="U577" i="27"/>
  <c r="V287" i="26" s="1"/>
  <c r="I387" i="26"/>
  <c r="BT387" i="26"/>
  <c r="CO363" i="26"/>
  <c r="AD363" i="26"/>
  <c r="CO361" i="26"/>
  <c r="AD361" i="26"/>
  <c r="AE815" i="27"/>
  <c r="AF291" i="26" s="1"/>
  <c r="AF812" i="27"/>
  <c r="AF815" i="27" s="1"/>
  <c r="AG291" i="26" s="1"/>
  <c r="S389" i="26"/>
  <c r="CD368" i="26"/>
  <c r="S368" i="26"/>
  <c r="V2529" i="27"/>
  <c r="V2532" i="27" s="1"/>
  <c r="W320" i="26" s="1"/>
  <c r="U2532" i="27"/>
  <c r="V320" i="26" s="1"/>
  <c r="U2768" i="27"/>
  <c r="V324" i="26" s="1"/>
  <c r="V2765" i="27"/>
  <c r="V2768" i="27" s="1"/>
  <c r="W324" i="26" s="1"/>
  <c r="S354" i="26"/>
  <c r="S392" i="26"/>
  <c r="J1940" i="27"/>
  <c r="K310" i="26" s="1"/>
  <c r="K1937" i="27"/>
  <c r="CO360" i="26"/>
  <c r="AD360" i="26"/>
  <c r="V1107" i="27"/>
  <c r="V1110" i="27" s="1"/>
  <c r="W296" i="26" s="1"/>
  <c r="U1110" i="27"/>
  <c r="V296" i="26" s="1"/>
  <c r="AE1999" i="27"/>
  <c r="AF311" i="26" s="1"/>
  <c r="AF1996" i="27"/>
  <c r="AF1999" i="27" s="1"/>
  <c r="AG311" i="26" s="1"/>
  <c r="AD391" i="26"/>
  <c r="CO391" i="26"/>
  <c r="J1348" i="27"/>
  <c r="K300" i="26" s="1"/>
  <c r="K1345" i="27"/>
  <c r="CO352" i="26"/>
  <c r="AD352" i="26"/>
  <c r="S362" i="26"/>
  <c r="CD362" i="26"/>
  <c r="U3655" i="27"/>
  <c r="V339" i="26" s="1"/>
  <c r="V3652" i="27"/>
  <c r="V3655" i="27" s="1"/>
  <c r="W339" i="26" s="1"/>
  <c r="J3360" i="27"/>
  <c r="K334" i="26" s="1"/>
  <c r="K3357" i="27"/>
  <c r="CO348" i="26"/>
  <c r="AD348" i="26"/>
  <c r="U220" i="27"/>
  <c r="T223" i="27"/>
  <c r="U281" i="26" s="1"/>
  <c r="CO387" i="26"/>
  <c r="AD387" i="26"/>
  <c r="CD396" i="26"/>
  <c r="S396" i="26"/>
  <c r="BT381" i="26"/>
  <c r="I381" i="26"/>
  <c r="BT357" i="26"/>
  <c r="I357" i="26"/>
  <c r="AE874" i="27"/>
  <c r="AF292" i="26" s="1"/>
  <c r="AF871" i="27"/>
  <c r="AF874" i="27" s="1"/>
  <c r="AG292" i="26" s="1"/>
  <c r="AD386" i="26"/>
  <c r="CO386" i="26"/>
  <c r="S359" i="26"/>
  <c r="I352" i="26"/>
  <c r="BT352" i="26"/>
  <c r="AF1699" i="27"/>
  <c r="AF1702" i="27" s="1"/>
  <c r="AG306" i="26" s="1"/>
  <c r="AE1702" i="27"/>
  <c r="AF306" i="26" s="1"/>
  <c r="I345" i="26"/>
  <c r="BT345" i="26"/>
  <c r="AF1522" i="27"/>
  <c r="AF1525" i="27" s="1"/>
  <c r="AG303" i="26" s="1"/>
  <c r="AE1525" i="27"/>
  <c r="AF303" i="26" s="1"/>
  <c r="AF3239" i="27"/>
  <c r="AF3242" i="27" s="1"/>
  <c r="AG332" i="26" s="1"/>
  <c r="AE3242" i="27"/>
  <c r="AF332" i="26" s="1"/>
  <c r="CE378" i="26"/>
  <c r="T378" i="26"/>
  <c r="CD394" i="26"/>
  <c r="S394" i="26"/>
  <c r="AE282" i="27"/>
  <c r="AF282" i="26" s="1"/>
  <c r="AF279" i="27"/>
  <c r="AF282" i="27" s="1"/>
  <c r="AG282" i="26" s="1"/>
  <c r="U282" i="27"/>
  <c r="V282" i="26" s="1"/>
  <c r="V279" i="27"/>
  <c r="V282" i="27" s="1"/>
  <c r="W282" i="26" s="1"/>
  <c r="T1169" i="27"/>
  <c r="U297" i="26" s="1"/>
  <c r="CE359" i="26" s="1"/>
  <c r="U1166" i="27"/>
  <c r="CO375" i="26"/>
  <c r="AD375" i="26"/>
  <c r="AF1937" i="27"/>
  <c r="AF1940" i="27" s="1"/>
  <c r="AG310" i="26" s="1"/>
  <c r="AE1940" i="27"/>
  <c r="AF310" i="26" s="1"/>
  <c r="AD364" i="26"/>
  <c r="CO364" i="26"/>
  <c r="AF2468" i="27"/>
  <c r="AF2471" i="27" s="1"/>
  <c r="AG319" i="26" s="1"/>
  <c r="AE2471" i="27"/>
  <c r="AF319" i="26" s="1"/>
  <c r="J2117" i="27"/>
  <c r="K313" i="26" s="1"/>
  <c r="K2114" i="27"/>
  <c r="AF1463" i="27"/>
  <c r="AF1466" i="27" s="1"/>
  <c r="AG302" i="26" s="1"/>
  <c r="AE1466" i="27"/>
  <c r="AF302" i="26" s="1"/>
  <c r="V3534" i="27"/>
  <c r="V3537" i="27" s="1"/>
  <c r="W337" i="26" s="1"/>
  <c r="U3537" i="27"/>
  <c r="V337" i="26" s="1"/>
  <c r="AE3301" i="27"/>
  <c r="AF333" i="26" s="1"/>
  <c r="AF3298" i="27"/>
  <c r="AF3301" i="27" s="1"/>
  <c r="AG333" i="26" s="1"/>
  <c r="M267" i="26"/>
  <c r="M271" i="26" s="1"/>
  <c r="L271" i="26"/>
  <c r="K2232" i="27"/>
  <c r="J2235" i="27"/>
  <c r="K315" i="26" s="1"/>
  <c r="AF3475" i="27"/>
  <c r="AF3478" i="27" s="1"/>
  <c r="AG336" i="26" s="1"/>
  <c r="AE3478" i="27"/>
  <c r="AF336" i="26" s="1"/>
  <c r="J3537" i="27"/>
  <c r="K337" i="26" s="1"/>
  <c r="K3534" i="27"/>
  <c r="CO368" i="26"/>
  <c r="AD368" i="26"/>
  <c r="I371" i="26"/>
  <c r="BT371" i="26"/>
  <c r="J3478" i="27"/>
  <c r="K336" i="26" s="1"/>
  <c r="K3475" i="27"/>
  <c r="J400" i="27"/>
  <c r="K284" i="26" s="1"/>
  <c r="K397" i="27"/>
  <c r="T350" i="26"/>
  <c r="CE350" i="26"/>
  <c r="T376" i="26"/>
  <c r="CE376" i="26"/>
  <c r="U2706" i="27"/>
  <c r="T2709" i="27"/>
  <c r="U323" i="26" s="1"/>
  <c r="CE385" i="26" s="1"/>
  <c r="AE459" i="27"/>
  <c r="AF285" i="26" s="1"/>
  <c r="AF456" i="27"/>
  <c r="AF459" i="27" s="1"/>
  <c r="AG285" i="26" s="1"/>
  <c r="AE1584" i="27"/>
  <c r="AF304" i="26" s="1"/>
  <c r="AF1581" i="27"/>
  <c r="AF1584" i="27" s="1"/>
  <c r="AG304" i="26" s="1"/>
  <c r="CD398" i="26"/>
  <c r="S398" i="26"/>
  <c r="U1996" i="27"/>
  <c r="T1999" i="27"/>
  <c r="U311" i="26" s="1"/>
  <c r="AD351" i="26"/>
  <c r="CO351" i="26"/>
  <c r="K279" i="27"/>
  <c r="J282" i="27"/>
  <c r="K282" i="26" s="1"/>
  <c r="CO366" i="26"/>
  <c r="AD366" i="26"/>
  <c r="U2235" i="27"/>
  <c r="V315" i="26" s="1"/>
  <c r="V2232" i="27"/>
  <c r="V2235" i="27" s="1"/>
  <c r="W315" i="26" s="1"/>
  <c r="S347" i="26"/>
  <c r="CD347" i="26"/>
  <c r="K1107" i="27"/>
  <c r="J1110" i="27"/>
  <c r="K296" i="26" s="1"/>
  <c r="J3419" i="27"/>
  <c r="K335" i="26" s="1"/>
  <c r="K3416" i="27"/>
  <c r="J2709" i="27"/>
  <c r="K323" i="26" s="1"/>
  <c r="K2706" i="27"/>
  <c r="J1999" i="27"/>
  <c r="K311" i="26" s="1"/>
  <c r="K1996" i="27"/>
  <c r="CD348" i="26"/>
  <c r="S348" i="26"/>
  <c r="E82" i="29"/>
  <c r="B80" i="29"/>
  <c r="J1702" i="27"/>
  <c r="K306" i="26" s="1"/>
  <c r="K1699" i="27"/>
  <c r="CO377" i="26"/>
  <c r="AD377" i="26"/>
  <c r="J2058" i="27"/>
  <c r="K312" i="26" s="1"/>
  <c r="K2055" i="27"/>
  <c r="AE3537" i="27"/>
  <c r="AF337" i="26" s="1"/>
  <c r="AF3534" i="27"/>
  <c r="AF3537" i="27" s="1"/>
  <c r="AG337" i="26" s="1"/>
  <c r="BT380" i="26"/>
  <c r="I380" i="26"/>
  <c r="AE992" i="27"/>
  <c r="AF294" i="26" s="1"/>
  <c r="AF989" i="27"/>
  <c r="AF992" i="27" s="1"/>
  <c r="AG294" i="26" s="1"/>
  <c r="CD358" i="26"/>
  <c r="S358" i="26"/>
  <c r="T400" i="27"/>
  <c r="U284" i="26" s="1"/>
  <c r="T346" i="26" s="1"/>
  <c r="U397" i="27"/>
  <c r="AF1876" i="27"/>
  <c r="AF1879" i="27" s="1"/>
  <c r="AG309" i="26" s="1"/>
  <c r="AE1879" i="27"/>
  <c r="AF309" i="26" s="1"/>
  <c r="BT374" i="26"/>
  <c r="I374" i="26"/>
  <c r="U456" i="27"/>
  <c r="T459" i="27"/>
  <c r="U285" i="26" s="1"/>
  <c r="CE353" i="26"/>
  <c r="T353" i="26"/>
  <c r="CE357" i="26"/>
  <c r="I384" i="26"/>
  <c r="BT384" i="26"/>
  <c r="CD349" i="26"/>
  <c r="S349" i="26"/>
  <c r="AE341" i="27"/>
  <c r="AF283" i="26" s="1"/>
  <c r="AF338" i="27"/>
  <c r="AF341" i="27" s="1"/>
  <c r="AG283" i="26" s="1"/>
  <c r="K2883" i="27"/>
  <c r="J2886" i="27"/>
  <c r="K326" i="26" s="1"/>
  <c r="I390" i="26"/>
  <c r="BT390" i="26"/>
  <c r="BT350" i="26"/>
  <c r="I350" i="26"/>
  <c r="T3478" i="27"/>
  <c r="U336" i="26" s="1"/>
  <c r="U3475" i="27"/>
  <c r="BT360" i="26"/>
  <c r="I360" i="26"/>
  <c r="CE369" i="26"/>
  <c r="T369" i="26"/>
  <c r="K3060" i="27"/>
  <c r="J3063" i="27"/>
  <c r="K329" i="26" s="1"/>
  <c r="AD385" i="26"/>
  <c r="CO385" i="26"/>
  <c r="AE2886" i="27"/>
  <c r="AF326" i="26" s="1"/>
  <c r="AF2883" i="27"/>
  <c r="AF2886" i="27" s="1"/>
  <c r="AG326" i="26" s="1"/>
  <c r="T1879" i="27"/>
  <c r="U309" i="26" s="1"/>
  <c r="U1876" i="27"/>
  <c r="V2291" i="27"/>
  <c r="V2294" i="27" s="1"/>
  <c r="W316" i="26" s="1"/>
  <c r="U2294" i="27"/>
  <c r="V316" i="26" s="1"/>
  <c r="K1225" i="27"/>
  <c r="J1228" i="27"/>
  <c r="K298" i="26" s="1"/>
  <c r="BT342" i="26"/>
  <c r="I342" i="26"/>
  <c r="AD398" i="26"/>
  <c r="CO398" i="26"/>
  <c r="AE223" i="27"/>
  <c r="AF281" i="26" s="1"/>
  <c r="AF220" i="27"/>
  <c r="AF223" i="27" s="1"/>
  <c r="AG281" i="26" s="1"/>
  <c r="T3360" i="27"/>
  <c r="U334" i="26" s="1"/>
  <c r="U3357" i="27"/>
  <c r="V3239" i="27"/>
  <c r="V3242" i="27" s="1"/>
  <c r="W332" i="26" s="1"/>
  <c r="U3242" i="27"/>
  <c r="V332" i="26" s="1"/>
  <c r="I368" i="26"/>
  <c r="BT368" i="26"/>
  <c r="U1817" i="27"/>
  <c r="T1820" i="27"/>
  <c r="U308" i="26" s="1"/>
  <c r="CE370" i="26" s="1"/>
  <c r="S403" i="26"/>
  <c r="S404" i="26"/>
  <c r="CO376" i="26"/>
  <c r="AD376" i="26"/>
  <c r="V2409" i="27"/>
  <c r="V2412" i="27" s="1"/>
  <c r="W318" i="26" s="1"/>
  <c r="U2412" i="27"/>
  <c r="V318" i="26" s="1"/>
  <c r="CD357" i="26"/>
  <c r="CD352" i="26"/>
  <c r="S352" i="26"/>
  <c r="U2353" i="27"/>
  <c r="V317" i="26" s="1"/>
  <c r="V2350" i="27"/>
  <c r="V2353" i="27" s="1"/>
  <c r="W317" i="26" s="1"/>
  <c r="AE105" i="27"/>
  <c r="AF279" i="26" s="1"/>
  <c r="AF102" i="27"/>
  <c r="AF105" i="27" s="1"/>
  <c r="AG279" i="26" s="1"/>
  <c r="S343" i="26"/>
  <c r="CD343" i="26"/>
  <c r="T2827" i="27"/>
  <c r="U325" i="26" s="1"/>
  <c r="T387" i="26" s="1"/>
  <c r="U2824" i="27"/>
  <c r="CD383" i="26"/>
  <c r="J933" i="27"/>
  <c r="K293" i="26" s="1"/>
  <c r="K930" i="27"/>
  <c r="BT354" i="26"/>
  <c r="I354" i="26"/>
  <c r="AE577" i="27"/>
  <c r="AF287" i="26" s="1"/>
  <c r="AF574" i="27"/>
  <c r="AF577" i="27" s="1"/>
  <c r="AG287" i="26" s="1"/>
  <c r="I364" i="26"/>
  <c r="BT364" i="26"/>
  <c r="CO383" i="26"/>
  <c r="AD383" i="26"/>
  <c r="S346" i="26"/>
  <c r="I367" i="26"/>
  <c r="BT367" i="26"/>
  <c r="U871" i="27"/>
  <c r="T874" i="27"/>
  <c r="U292" i="26" s="1"/>
  <c r="K2824" i="27"/>
  <c r="J2827" i="27"/>
  <c r="K325" i="26" s="1"/>
  <c r="J3004" i="27"/>
  <c r="K328" i="26" s="1"/>
  <c r="K3001" i="27"/>
  <c r="AE1820" i="27"/>
  <c r="AF308" i="26" s="1"/>
  <c r="AF1817" i="27"/>
  <c r="AF1820" i="27" s="1"/>
  <c r="AG308" i="26" s="1"/>
  <c r="AF3652" i="27"/>
  <c r="AF3655" i="27" s="1"/>
  <c r="AG339" i="26" s="1"/>
  <c r="AE3655" i="27"/>
  <c r="AF339" i="26" s="1"/>
  <c r="J459" i="27"/>
  <c r="K285" i="26" s="1"/>
  <c r="K456" i="27"/>
  <c r="CO388" i="26"/>
  <c r="AD388" i="26"/>
  <c r="CD365" i="26"/>
  <c r="CD364" i="26"/>
  <c r="S364" i="26"/>
  <c r="S363" i="26"/>
  <c r="K2765" i="27"/>
  <c r="J2768" i="27"/>
  <c r="K324" i="26" s="1"/>
  <c r="AF1345" i="27"/>
  <c r="AF1348" i="27" s="1"/>
  <c r="AG300" i="26" s="1"/>
  <c r="AE1348" i="27"/>
  <c r="AF300" i="26" s="1"/>
  <c r="AE1228" i="27"/>
  <c r="AF298" i="26" s="1"/>
  <c r="AF1225" i="27"/>
  <c r="AF1228" i="27" s="1"/>
  <c r="AG298" i="26" s="1"/>
  <c r="AD354" i="26"/>
  <c r="CO354" i="26"/>
  <c r="U341" i="27"/>
  <c r="V283" i="26" s="1"/>
  <c r="V338" i="27"/>
  <c r="V341" i="27" s="1"/>
  <c r="W283" i="26" s="1"/>
  <c r="CD389" i="26"/>
  <c r="U1640" i="27"/>
  <c r="T1643" i="27"/>
  <c r="U305" i="26" s="1"/>
  <c r="CE367" i="26" s="1"/>
  <c r="BT355" i="26"/>
  <c r="I355" i="26"/>
  <c r="CD392" i="26"/>
  <c r="BT373" i="26"/>
  <c r="I373" i="26"/>
  <c r="AF1166" i="27"/>
  <c r="AF1169" i="27" s="1"/>
  <c r="AG297" i="26" s="1"/>
  <c r="AE1169" i="27"/>
  <c r="AF297" i="26" s="1"/>
  <c r="CO374" i="26"/>
  <c r="AD374" i="26"/>
  <c r="AF3001" i="27"/>
  <c r="AF3004" i="27" s="1"/>
  <c r="AG328" i="26" s="1"/>
  <c r="AE3004" i="27"/>
  <c r="AF328" i="26" s="1"/>
  <c r="BT363" i="26"/>
  <c r="I363" i="26"/>
  <c r="AE695" i="27"/>
  <c r="AF289" i="26" s="1"/>
  <c r="AF692" i="27"/>
  <c r="AF695" i="27" s="1"/>
  <c r="AG289" i="26" s="1"/>
  <c r="AD401" i="26"/>
  <c r="CO401" i="26"/>
  <c r="AF3060" i="27"/>
  <c r="AF3063" i="27" s="1"/>
  <c r="AG329" i="26" s="1"/>
  <c r="AE3063" i="27"/>
  <c r="AF329" i="26" s="1"/>
  <c r="AD370" i="26"/>
  <c r="CO370" i="26"/>
  <c r="U1940" i="27"/>
  <c r="V310" i="26" s="1"/>
  <c r="V1937" i="27"/>
  <c r="V1940" i="27" s="1"/>
  <c r="W310" i="26" s="1"/>
  <c r="BT366" i="26"/>
  <c r="I366" i="26"/>
  <c r="CO397" i="26"/>
  <c r="AD397" i="26"/>
  <c r="U3298" i="27"/>
  <c r="T3301" i="27"/>
  <c r="U333" i="26" s="1"/>
  <c r="CE395" i="26" s="1"/>
  <c r="J2412" i="27"/>
  <c r="K318" i="26" s="1"/>
  <c r="K2409" i="27"/>
  <c r="K989" i="27"/>
  <c r="J992" i="27"/>
  <c r="K294" i="26" s="1"/>
  <c r="AD355" i="26"/>
  <c r="CO355" i="26"/>
  <c r="U2650" i="27"/>
  <c r="V322" i="26" s="1"/>
  <c r="V2647" i="27"/>
  <c r="V2650" i="27" s="1"/>
  <c r="W322" i="26" s="1"/>
  <c r="U3063" i="27"/>
  <c r="V329" i="26" s="1"/>
  <c r="V3060" i="27"/>
  <c r="V3063" i="27" s="1"/>
  <c r="W329" i="26" s="1"/>
  <c r="AF2706" i="27"/>
  <c r="AF2709" i="27" s="1"/>
  <c r="AG323" i="26" s="1"/>
  <c r="AE2709" i="27"/>
  <c r="AF323" i="26" s="1"/>
  <c r="CD359" i="26"/>
  <c r="J695" i="27"/>
  <c r="K289" i="26" s="1"/>
  <c r="K692" i="27"/>
  <c r="AD369" i="26"/>
  <c r="CO369" i="26"/>
  <c r="E81" i="29" l="1"/>
  <c r="B82" i="29"/>
  <c r="D83" i="29" s="1"/>
  <c r="T363" i="26"/>
  <c r="M201" i="26"/>
  <c r="T370" i="26"/>
  <c r="C80" i="28"/>
  <c r="CE342" i="26"/>
  <c r="T383" i="26"/>
  <c r="T359" i="26"/>
  <c r="T404" i="26"/>
  <c r="CE392" i="26"/>
  <c r="T400" i="26"/>
  <c r="K2412" i="27"/>
  <c r="L318" i="26" s="1"/>
  <c r="L2409" i="27"/>
  <c r="L2412" i="27" s="1"/>
  <c r="M318" i="26" s="1"/>
  <c r="CP391" i="26"/>
  <c r="AE391" i="26"/>
  <c r="BU387" i="26"/>
  <c r="J387" i="26"/>
  <c r="T397" i="26"/>
  <c r="CE397" i="26"/>
  <c r="CQ399" i="26"/>
  <c r="AF399" i="26"/>
  <c r="CQ395" i="26"/>
  <c r="AF395" i="26"/>
  <c r="BU391" i="26"/>
  <c r="J391" i="26"/>
  <c r="U874" i="27"/>
  <c r="V292" i="26" s="1"/>
  <c r="U354" i="26" s="1"/>
  <c r="V871" i="27"/>
  <c r="V874" i="27" s="1"/>
  <c r="W292" i="26" s="1"/>
  <c r="CG354" i="26" s="1"/>
  <c r="AF350" i="26"/>
  <c r="CQ350" i="26"/>
  <c r="L930" i="27"/>
  <c r="L933" i="27" s="1"/>
  <c r="M293" i="26" s="1"/>
  <c r="K933" i="27"/>
  <c r="L293" i="26" s="1"/>
  <c r="U380" i="26"/>
  <c r="CF380" i="26"/>
  <c r="U381" i="26"/>
  <c r="CF381" i="26"/>
  <c r="CE365" i="26"/>
  <c r="AF344" i="26"/>
  <c r="CQ344" i="26"/>
  <c r="J403" i="26"/>
  <c r="J404" i="26"/>
  <c r="CF379" i="26"/>
  <c r="U379" i="26"/>
  <c r="CQ389" i="26"/>
  <c r="AF389" i="26"/>
  <c r="J392" i="26"/>
  <c r="BU392" i="26"/>
  <c r="BU389" i="26"/>
  <c r="J389" i="26"/>
  <c r="AF346" i="26"/>
  <c r="CQ346" i="26"/>
  <c r="U400" i="27"/>
  <c r="V284" i="26" s="1"/>
  <c r="CF346" i="26" s="1"/>
  <c r="V397" i="27"/>
  <c r="V400" i="27" s="1"/>
  <c r="W284" i="26" s="1"/>
  <c r="CG346" i="26" s="1"/>
  <c r="L2055" i="27"/>
  <c r="L2058" i="27" s="1"/>
  <c r="M312" i="26" s="1"/>
  <c r="K2058" i="27"/>
  <c r="L312" i="26" s="1"/>
  <c r="L1699" i="27"/>
  <c r="L1702" i="27" s="1"/>
  <c r="M306" i="26" s="1"/>
  <c r="K1702" i="27"/>
  <c r="L306" i="26" s="1"/>
  <c r="K2709" i="27"/>
  <c r="L323" i="26" s="1"/>
  <c r="L2706" i="27"/>
  <c r="L2709" i="27" s="1"/>
  <c r="M323" i="26" s="1"/>
  <c r="J359" i="26"/>
  <c r="BU359" i="26"/>
  <c r="CG378" i="26"/>
  <c r="V378" i="26"/>
  <c r="J345" i="26"/>
  <c r="BU345" i="26"/>
  <c r="CE374" i="26"/>
  <c r="T374" i="26"/>
  <c r="AF367" i="26"/>
  <c r="CQ367" i="26"/>
  <c r="AF348" i="26"/>
  <c r="CQ348" i="26"/>
  <c r="L397" i="27"/>
  <c r="L400" i="27" s="1"/>
  <c r="M284" i="26" s="1"/>
  <c r="K400" i="27"/>
  <c r="L284" i="26" s="1"/>
  <c r="K3537" i="27"/>
  <c r="L337" i="26" s="1"/>
  <c r="L3534" i="27"/>
  <c r="L3537" i="27" s="1"/>
  <c r="M337" i="26" s="1"/>
  <c r="BU378" i="26"/>
  <c r="J378" i="26"/>
  <c r="AF396" i="26"/>
  <c r="CQ396" i="26"/>
  <c r="CP365" i="26"/>
  <c r="AE365" i="26"/>
  <c r="AE382" i="26"/>
  <c r="CP382" i="26"/>
  <c r="AE373" i="26"/>
  <c r="CP373" i="26"/>
  <c r="U1169" i="27"/>
  <c r="V297" i="26" s="1"/>
  <c r="CF359" i="26" s="1"/>
  <c r="V1166" i="27"/>
  <c r="V1169" i="27" s="1"/>
  <c r="W297" i="26" s="1"/>
  <c r="V359" i="26" s="1"/>
  <c r="AF345" i="26"/>
  <c r="CQ345" i="26"/>
  <c r="CP366" i="26"/>
  <c r="AE366" i="26"/>
  <c r="AE369" i="26"/>
  <c r="CP369" i="26"/>
  <c r="CP355" i="26"/>
  <c r="AE355" i="26"/>
  <c r="J373" i="26"/>
  <c r="BU373" i="26"/>
  <c r="CQ354" i="26"/>
  <c r="AF354" i="26"/>
  <c r="U350" i="26"/>
  <c r="CF350" i="26"/>
  <c r="CP388" i="26"/>
  <c r="AE388" i="26"/>
  <c r="CP383" i="26"/>
  <c r="AE383" i="26"/>
  <c r="L1640" i="27"/>
  <c r="L1643" i="27" s="1"/>
  <c r="M305" i="26" s="1"/>
  <c r="K1643" i="27"/>
  <c r="L305" i="26" s="1"/>
  <c r="AF385" i="26"/>
  <c r="CQ385" i="26"/>
  <c r="T351" i="26"/>
  <c r="CE375" i="26"/>
  <c r="T375" i="26"/>
  <c r="AE387" i="26"/>
  <c r="CP387" i="26"/>
  <c r="BU382" i="26"/>
  <c r="J382" i="26"/>
  <c r="CQ356" i="26"/>
  <c r="AF356" i="26"/>
  <c r="AF379" i="26"/>
  <c r="CQ379" i="26"/>
  <c r="AF384" i="26"/>
  <c r="CQ384" i="26"/>
  <c r="BU395" i="26"/>
  <c r="J395" i="26"/>
  <c r="BU351" i="26"/>
  <c r="J351" i="26"/>
  <c r="CP349" i="26"/>
  <c r="AE349" i="26"/>
  <c r="CP394" i="26"/>
  <c r="AE394" i="26"/>
  <c r="BU383" i="26"/>
  <c r="J383" i="26"/>
  <c r="V2942" i="27"/>
  <c r="V2945" i="27" s="1"/>
  <c r="W327" i="26" s="1"/>
  <c r="V389" i="26" s="1"/>
  <c r="U2945" i="27"/>
  <c r="V327" i="26" s="1"/>
  <c r="U389" i="26" s="1"/>
  <c r="AF351" i="26"/>
  <c r="CQ351" i="26"/>
  <c r="V3416" i="27"/>
  <c r="V3419" i="27" s="1"/>
  <c r="W335" i="26" s="1"/>
  <c r="U3419" i="27"/>
  <c r="V335" i="26" s="1"/>
  <c r="J366" i="26"/>
  <c r="BU366" i="26"/>
  <c r="CQ370" i="26"/>
  <c r="AF370" i="26"/>
  <c r="CQ401" i="26"/>
  <c r="AF401" i="26"/>
  <c r="V377" i="26"/>
  <c r="CG377" i="26"/>
  <c r="BU377" i="26"/>
  <c r="J377" i="26"/>
  <c r="U376" i="26"/>
  <c r="CF376" i="26"/>
  <c r="BU385" i="26"/>
  <c r="J385" i="26"/>
  <c r="L753" i="27"/>
  <c r="L756" i="27" s="1"/>
  <c r="M290" i="26" s="1"/>
  <c r="K756" i="27"/>
  <c r="L290" i="26" s="1"/>
  <c r="J365" i="26"/>
  <c r="BU365" i="26"/>
  <c r="CP368" i="26"/>
  <c r="AE368" i="26"/>
  <c r="AE404" i="26"/>
  <c r="AE403" i="26"/>
  <c r="CQ390" i="26"/>
  <c r="AF390" i="26"/>
  <c r="L1758" i="27"/>
  <c r="L1761" i="27" s="1"/>
  <c r="M307" i="26" s="1"/>
  <c r="K1761" i="27"/>
  <c r="L307" i="26" s="1"/>
  <c r="AF375" i="26"/>
  <c r="CQ375" i="26"/>
  <c r="J360" i="26"/>
  <c r="BU360" i="26"/>
  <c r="K577" i="27"/>
  <c r="L287" i="26" s="1"/>
  <c r="L574" i="27"/>
  <c r="L577" i="27" s="1"/>
  <c r="M287" i="26" s="1"/>
  <c r="V1048" i="27"/>
  <c r="V1051" i="27" s="1"/>
  <c r="W295" i="26" s="1"/>
  <c r="V357" i="26" s="1"/>
  <c r="U1051" i="27"/>
  <c r="V295" i="26" s="1"/>
  <c r="U357" i="26" s="1"/>
  <c r="AF377" i="26"/>
  <c r="CQ377" i="26"/>
  <c r="BU344" i="26"/>
  <c r="J344" i="26"/>
  <c r="K2294" i="27"/>
  <c r="L316" i="26" s="1"/>
  <c r="L2291" i="27"/>
  <c r="L2294" i="27" s="1"/>
  <c r="M316" i="26" s="1"/>
  <c r="CP381" i="26"/>
  <c r="AE381" i="26"/>
  <c r="CP358" i="26"/>
  <c r="AE358" i="26"/>
  <c r="AF352" i="26"/>
  <c r="CQ352" i="26"/>
  <c r="T355" i="26"/>
  <c r="CE355" i="26"/>
  <c r="V380" i="26"/>
  <c r="CG380" i="26"/>
  <c r="CE372" i="26"/>
  <c r="T372" i="26"/>
  <c r="CE399" i="26"/>
  <c r="T399" i="26"/>
  <c r="U459" i="27"/>
  <c r="V285" i="26" s="1"/>
  <c r="V456" i="27"/>
  <c r="V459" i="27" s="1"/>
  <c r="W285" i="26" s="1"/>
  <c r="AE357" i="26"/>
  <c r="CP357" i="26"/>
  <c r="BU398" i="26"/>
  <c r="J398" i="26"/>
  <c r="U2709" i="27"/>
  <c r="V323" i="26" s="1"/>
  <c r="CF385" i="26" s="1"/>
  <c r="V2706" i="27"/>
  <c r="V2709" i="27" s="1"/>
  <c r="W323" i="26" s="1"/>
  <c r="CG385" i="26" s="1"/>
  <c r="U345" i="26"/>
  <c r="CF345" i="26"/>
  <c r="AF355" i="26"/>
  <c r="CQ355" i="26"/>
  <c r="K1940" i="27"/>
  <c r="L310" i="26" s="1"/>
  <c r="L1937" i="27"/>
  <c r="L1940" i="27" s="1"/>
  <c r="M310" i="26" s="1"/>
  <c r="CQ376" i="26"/>
  <c r="AF376" i="26"/>
  <c r="CP343" i="26"/>
  <c r="AE343" i="26"/>
  <c r="CP347" i="26"/>
  <c r="AE347" i="26"/>
  <c r="K518" i="27"/>
  <c r="L286" i="26" s="1"/>
  <c r="L515" i="27"/>
  <c r="L518" i="27" s="1"/>
  <c r="M286" i="26" s="1"/>
  <c r="AE384" i="26"/>
  <c r="CP384" i="26"/>
  <c r="AF394" i="26"/>
  <c r="CQ394" i="26"/>
  <c r="L2529" i="27"/>
  <c r="L2532" i="27" s="1"/>
  <c r="M320" i="26" s="1"/>
  <c r="K2532" i="27"/>
  <c r="L320" i="26" s="1"/>
  <c r="T390" i="26"/>
  <c r="CE390" i="26"/>
  <c r="T398" i="26"/>
  <c r="CE398" i="26"/>
  <c r="AE370" i="26"/>
  <c r="CP370" i="26"/>
  <c r="U377" i="26"/>
  <c r="CF377" i="26"/>
  <c r="V376" i="26"/>
  <c r="CG376" i="26"/>
  <c r="BU353" i="26"/>
  <c r="J353" i="26"/>
  <c r="L1463" i="27"/>
  <c r="L1466" i="27" s="1"/>
  <c r="M302" i="26" s="1"/>
  <c r="K1466" i="27"/>
  <c r="L302" i="26" s="1"/>
  <c r="AF368" i="26"/>
  <c r="CQ368" i="26"/>
  <c r="AE378" i="26"/>
  <c r="CP378" i="26"/>
  <c r="CQ398" i="26"/>
  <c r="AF398" i="26"/>
  <c r="CF369" i="26"/>
  <c r="U369" i="26"/>
  <c r="T349" i="26"/>
  <c r="CE349" i="26"/>
  <c r="K2353" i="27"/>
  <c r="L317" i="26" s="1"/>
  <c r="L2350" i="27"/>
  <c r="L2353" i="27" s="1"/>
  <c r="M317" i="26" s="1"/>
  <c r="BU394" i="26"/>
  <c r="J394" i="26"/>
  <c r="CQ392" i="26"/>
  <c r="AF392" i="26"/>
  <c r="CQ391" i="26"/>
  <c r="AF391" i="26"/>
  <c r="CE368" i="26"/>
  <c r="T368" i="26"/>
  <c r="AE361" i="26"/>
  <c r="CP361" i="26"/>
  <c r="K2768" i="27"/>
  <c r="L324" i="26" s="1"/>
  <c r="L2765" i="27"/>
  <c r="L2768" i="27" s="1"/>
  <c r="M324" i="26" s="1"/>
  <c r="CE396" i="26"/>
  <c r="T396" i="26"/>
  <c r="U1643" i="27"/>
  <c r="V305" i="26" s="1"/>
  <c r="CF367" i="26" s="1"/>
  <c r="V1640" i="27"/>
  <c r="V1643" i="27" s="1"/>
  <c r="W305" i="26" s="1"/>
  <c r="V367" i="26" s="1"/>
  <c r="CQ371" i="26"/>
  <c r="AF371" i="26"/>
  <c r="J388" i="26"/>
  <c r="BU388" i="26"/>
  <c r="AE350" i="26"/>
  <c r="CP350" i="26"/>
  <c r="BU356" i="26"/>
  <c r="J356" i="26"/>
  <c r="V2824" i="27"/>
  <c r="V2827" i="27" s="1"/>
  <c r="W325" i="26" s="1"/>
  <c r="V387" i="26" s="1"/>
  <c r="U2827" i="27"/>
  <c r="V325" i="26" s="1"/>
  <c r="U387" i="26" s="1"/>
  <c r="CQ342" i="26"/>
  <c r="AF342" i="26"/>
  <c r="V381" i="26"/>
  <c r="CG381" i="26"/>
  <c r="AE344" i="26"/>
  <c r="CP344" i="26"/>
  <c r="CG379" i="26"/>
  <c r="V379" i="26"/>
  <c r="AE389" i="26"/>
  <c r="CP389" i="26"/>
  <c r="K3063" i="27"/>
  <c r="L329" i="26" s="1"/>
  <c r="L3060" i="27"/>
  <c r="L3063" i="27" s="1"/>
  <c r="M329" i="26" s="1"/>
  <c r="L2883" i="27"/>
  <c r="L2886" i="27" s="1"/>
  <c r="M326" i="26" s="1"/>
  <c r="K2886" i="27"/>
  <c r="L326" i="26" s="1"/>
  <c r="CP346" i="26"/>
  <c r="AE346" i="26"/>
  <c r="T347" i="26"/>
  <c r="CE347" i="26"/>
  <c r="J375" i="26"/>
  <c r="BU375" i="26"/>
  <c r="J369" i="26"/>
  <c r="BU369" i="26"/>
  <c r="BU386" i="26"/>
  <c r="J386" i="26"/>
  <c r="L1107" i="27"/>
  <c r="L1110" i="27" s="1"/>
  <c r="M296" i="26" s="1"/>
  <c r="K1110" i="27"/>
  <c r="L296" i="26" s="1"/>
  <c r="CF378" i="26"/>
  <c r="U378" i="26"/>
  <c r="K282" i="27"/>
  <c r="L282" i="26" s="1"/>
  <c r="L279" i="27"/>
  <c r="L282" i="27" s="1"/>
  <c r="M282" i="26" s="1"/>
  <c r="V1996" i="27"/>
  <c r="V1999" i="27" s="1"/>
  <c r="W311" i="26" s="1"/>
  <c r="U1999" i="27"/>
  <c r="V311" i="26" s="1"/>
  <c r="CF373" i="26" s="1"/>
  <c r="AE367" i="26"/>
  <c r="CP367" i="26"/>
  <c r="CP348" i="26"/>
  <c r="AE348" i="26"/>
  <c r="BU347" i="26"/>
  <c r="J347" i="26"/>
  <c r="J400" i="26"/>
  <c r="BU400" i="26"/>
  <c r="K2235" i="27"/>
  <c r="L315" i="26" s="1"/>
  <c r="L2232" i="27"/>
  <c r="L2235" i="27" s="1"/>
  <c r="M315" i="26" s="1"/>
  <c r="AE396" i="26"/>
  <c r="CP396" i="26"/>
  <c r="CQ365" i="26"/>
  <c r="AF365" i="26"/>
  <c r="AF382" i="26"/>
  <c r="CQ382" i="26"/>
  <c r="CQ373" i="26"/>
  <c r="AF373" i="26"/>
  <c r="CE360" i="26"/>
  <c r="T360" i="26"/>
  <c r="AE345" i="26"/>
  <c r="CP345" i="26"/>
  <c r="CQ366" i="26"/>
  <c r="AF366" i="26"/>
  <c r="AF369" i="26"/>
  <c r="CQ369" i="26"/>
  <c r="CE344" i="26"/>
  <c r="T344" i="26"/>
  <c r="L3357" i="27"/>
  <c r="L3360" i="27" s="1"/>
  <c r="M334" i="26" s="1"/>
  <c r="K3360" i="27"/>
  <c r="L334" i="26" s="1"/>
  <c r="L1345" i="27"/>
  <c r="L1348" i="27" s="1"/>
  <c r="M300" i="26" s="1"/>
  <c r="K1348" i="27"/>
  <c r="L300" i="26" s="1"/>
  <c r="AF374" i="26"/>
  <c r="CQ374" i="26"/>
  <c r="AE354" i="26"/>
  <c r="CP354" i="26"/>
  <c r="CG350" i="26"/>
  <c r="V350" i="26"/>
  <c r="L1581" i="27"/>
  <c r="L1584" i="27" s="1"/>
  <c r="M304" i="26" s="1"/>
  <c r="K1584" i="27"/>
  <c r="L304" i="26" s="1"/>
  <c r="L1404" i="27"/>
  <c r="L1407" i="27" s="1"/>
  <c r="M301" i="26" s="1"/>
  <c r="K1407" i="27"/>
  <c r="L301" i="26" s="1"/>
  <c r="K815" i="27"/>
  <c r="L291" i="26" s="1"/>
  <c r="L812" i="27"/>
  <c r="L815" i="27" s="1"/>
  <c r="M291" i="26" s="1"/>
  <c r="BU368" i="26"/>
  <c r="J368" i="26"/>
  <c r="AE385" i="26"/>
  <c r="CP385" i="26"/>
  <c r="V2055" i="27"/>
  <c r="V2058" i="27" s="1"/>
  <c r="W312" i="26" s="1"/>
  <c r="U2058" i="27"/>
  <c r="V312" i="26" s="1"/>
  <c r="AF387" i="26"/>
  <c r="CQ387" i="26"/>
  <c r="L2468" i="27"/>
  <c r="L2471" i="27" s="1"/>
  <c r="M319" i="26" s="1"/>
  <c r="K2471" i="27"/>
  <c r="L319" i="26" s="1"/>
  <c r="CP356" i="26"/>
  <c r="AE356" i="26"/>
  <c r="BU393" i="26"/>
  <c r="J393" i="26"/>
  <c r="L338" i="27"/>
  <c r="L341" i="27" s="1"/>
  <c r="M283" i="26" s="1"/>
  <c r="K341" i="27"/>
  <c r="L283" i="26" s="1"/>
  <c r="CP362" i="26"/>
  <c r="AE362" i="26"/>
  <c r="K1879" i="27"/>
  <c r="L309" i="26" s="1"/>
  <c r="L1876" i="27"/>
  <c r="L1879" i="27" s="1"/>
  <c r="M309" i="26" s="1"/>
  <c r="L3593" i="27"/>
  <c r="L3596" i="27" s="1"/>
  <c r="M338" i="26" s="1"/>
  <c r="K3596" i="27"/>
  <c r="L338" i="26" s="1"/>
  <c r="CE389" i="26"/>
  <c r="T403" i="26"/>
  <c r="CG356" i="26"/>
  <c r="V356" i="26"/>
  <c r="CP380" i="26"/>
  <c r="AE380" i="26"/>
  <c r="U2591" i="27"/>
  <c r="V321" i="26" s="1"/>
  <c r="U383" i="26" s="1"/>
  <c r="V2588" i="27"/>
  <c r="V2591" i="27" s="1"/>
  <c r="W321" i="26" s="1"/>
  <c r="V383" i="26" s="1"/>
  <c r="L161" i="27"/>
  <c r="L164" i="27" s="1"/>
  <c r="M280" i="26" s="1"/>
  <c r="K164" i="27"/>
  <c r="L280" i="26" s="1"/>
  <c r="CP393" i="26"/>
  <c r="AE393" i="26"/>
  <c r="AF397" i="26"/>
  <c r="CQ397" i="26"/>
  <c r="CE373" i="26"/>
  <c r="J355" i="26"/>
  <c r="BU355" i="26"/>
  <c r="K1051" i="27"/>
  <c r="L295" i="26" s="1"/>
  <c r="L1048" i="27"/>
  <c r="L1051" i="27" s="1"/>
  <c r="M295" i="26" s="1"/>
  <c r="V1404" i="27"/>
  <c r="V1407" i="27" s="1"/>
  <c r="W301" i="26" s="1"/>
  <c r="U1407" i="27"/>
  <c r="V301" i="26" s="1"/>
  <c r="U363" i="26" s="1"/>
  <c r="CP359" i="26"/>
  <c r="AE359" i="26"/>
  <c r="L1817" i="27"/>
  <c r="L1820" i="27" s="1"/>
  <c r="M308" i="26" s="1"/>
  <c r="K1820" i="27"/>
  <c r="L308" i="26" s="1"/>
  <c r="V391" i="26"/>
  <c r="CG391" i="26"/>
  <c r="K1287" i="27"/>
  <c r="L299" i="26" s="1"/>
  <c r="L1284" i="27"/>
  <c r="L1287" i="27" s="1"/>
  <c r="M299" i="26" s="1"/>
  <c r="T343" i="26"/>
  <c r="CE343" i="26"/>
  <c r="CP390" i="26"/>
  <c r="AE390" i="26"/>
  <c r="J370" i="26"/>
  <c r="BU370" i="26"/>
  <c r="AE375" i="26"/>
  <c r="CP375" i="26"/>
  <c r="L1166" i="27"/>
  <c r="L1169" i="27" s="1"/>
  <c r="M297" i="26" s="1"/>
  <c r="K1169" i="27"/>
  <c r="L297" i="26" s="1"/>
  <c r="BU350" i="26"/>
  <c r="J350" i="26"/>
  <c r="T358" i="26"/>
  <c r="CE358" i="26"/>
  <c r="AE377" i="26"/>
  <c r="CP377" i="26"/>
  <c r="L220" i="27"/>
  <c r="L223" i="27" s="1"/>
  <c r="M281" i="26" s="1"/>
  <c r="K223" i="27"/>
  <c r="L281" i="26" s="1"/>
  <c r="BU379" i="26"/>
  <c r="J379" i="26"/>
  <c r="AF381" i="26"/>
  <c r="CQ381" i="26"/>
  <c r="CQ358" i="26"/>
  <c r="AF358" i="26"/>
  <c r="BU352" i="26"/>
  <c r="J352" i="26"/>
  <c r="CP392" i="26"/>
  <c r="AE392" i="26"/>
  <c r="AF361" i="26"/>
  <c r="CQ361" i="26"/>
  <c r="L456" i="27"/>
  <c r="L459" i="27" s="1"/>
  <c r="M285" i="26" s="1"/>
  <c r="K459" i="27"/>
  <c r="L285" i="26" s="1"/>
  <c r="K3004" i="27"/>
  <c r="L328" i="26" s="1"/>
  <c r="L3001" i="27"/>
  <c r="L3004" i="27" s="1"/>
  <c r="M328" i="26" s="1"/>
  <c r="T354" i="26"/>
  <c r="U1820" i="27"/>
  <c r="V308" i="26" s="1"/>
  <c r="U370" i="26" s="1"/>
  <c r="V1817" i="27"/>
  <c r="V1820" i="27" s="1"/>
  <c r="W308" i="26" s="1"/>
  <c r="V370" i="26" s="1"/>
  <c r="L1225" i="27"/>
  <c r="L1228" i="27" s="1"/>
  <c r="M298" i="26" s="1"/>
  <c r="K1228" i="27"/>
  <c r="L298" i="26" s="1"/>
  <c r="CQ372" i="26"/>
  <c r="AF372" i="26"/>
  <c r="CP400" i="26"/>
  <c r="AE400" i="26"/>
  <c r="J374" i="26"/>
  <c r="BU374" i="26"/>
  <c r="BU399" i="26"/>
  <c r="J399" i="26"/>
  <c r="BU376" i="26"/>
  <c r="J376" i="26"/>
  <c r="CQ388" i="26"/>
  <c r="AF388" i="26"/>
  <c r="CQ383" i="26"/>
  <c r="AF383" i="26"/>
  <c r="T352" i="26"/>
  <c r="CE352" i="26"/>
  <c r="BU342" i="26"/>
  <c r="J342" i="26"/>
  <c r="AF353" i="26"/>
  <c r="CQ353" i="26"/>
  <c r="U3183" i="27"/>
  <c r="V331" i="26" s="1"/>
  <c r="V3180" i="27"/>
  <c r="V3183" i="27" s="1"/>
  <c r="W331" i="26" s="1"/>
  <c r="CF353" i="26"/>
  <c r="U353" i="26"/>
  <c r="CE362" i="26"/>
  <c r="T362" i="26"/>
  <c r="L3298" i="27"/>
  <c r="L3301" i="27" s="1"/>
  <c r="M333" i="26" s="1"/>
  <c r="K3301" i="27"/>
  <c r="L333" i="26" s="1"/>
  <c r="U382" i="26"/>
  <c r="CF382" i="26"/>
  <c r="CP379" i="26"/>
  <c r="AE379" i="26"/>
  <c r="K3242" i="27"/>
  <c r="L332" i="26" s="1"/>
  <c r="L3239" i="27"/>
  <c r="L3242" i="27" s="1"/>
  <c r="M332" i="26" s="1"/>
  <c r="L633" i="27"/>
  <c r="L636" i="27" s="1"/>
  <c r="M288" i="26" s="1"/>
  <c r="K636" i="27"/>
  <c r="L288" i="26" s="1"/>
  <c r="AF349" i="26"/>
  <c r="CQ349" i="26"/>
  <c r="AE351" i="26"/>
  <c r="CP351" i="26"/>
  <c r="L1522" i="27"/>
  <c r="L1525" i="27" s="1"/>
  <c r="M303" i="26" s="1"/>
  <c r="K1525" i="27"/>
  <c r="L303" i="26" s="1"/>
  <c r="CP401" i="26"/>
  <c r="AE401" i="26"/>
  <c r="K2176" i="27"/>
  <c r="L314" i="26" s="1"/>
  <c r="L2173" i="27"/>
  <c r="L2176" i="27" s="1"/>
  <c r="M314" i="26" s="1"/>
  <c r="L2647" i="27"/>
  <c r="L2650" i="27" s="1"/>
  <c r="M322" i="26" s="1"/>
  <c r="K2650" i="27"/>
  <c r="L322" i="26" s="1"/>
  <c r="CE366" i="26"/>
  <c r="T366" i="26"/>
  <c r="AE364" i="26"/>
  <c r="CP364" i="26"/>
  <c r="BU390" i="26"/>
  <c r="J390" i="26"/>
  <c r="J384" i="26"/>
  <c r="BU384" i="26"/>
  <c r="U3596" i="27"/>
  <c r="V338" i="26" s="1"/>
  <c r="U400" i="26" s="1"/>
  <c r="V3593" i="27"/>
  <c r="V3596" i="27" s="1"/>
  <c r="W338" i="26" s="1"/>
  <c r="CG400" i="26" s="1"/>
  <c r="V3121" i="27"/>
  <c r="V3124" i="27" s="1"/>
  <c r="W330" i="26" s="1"/>
  <c r="U3124" i="27"/>
  <c r="V330" i="26" s="1"/>
  <c r="CF392" i="26" s="1"/>
  <c r="BU381" i="26"/>
  <c r="J381" i="26"/>
  <c r="CP352" i="26"/>
  <c r="AE352" i="26"/>
  <c r="BU348" i="26"/>
  <c r="J348" i="26"/>
  <c r="CP386" i="26"/>
  <c r="AE386" i="26"/>
  <c r="J357" i="26"/>
  <c r="BU357" i="26"/>
  <c r="AE360" i="26"/>
  <c r="CP360" i="26"/>
  <c r="AE363" i="26"/>
  <c r="CP363" i="26"/>
  <c r="K695" i="27"/>
  <c r="L289" i="26" s="1"/>
  <c r="L692" i="27"/>
  <c r="L695" i="27" s="1"/>
  <c r="M289" i="26" s="1"/>
  <c r="CQ386" i="26"/>
  <c r="AF386" i="26"/>
  <c r="K992" i="27"/>
  <c r="L294" i="26" s="1"/>
  <c r="L989" i="27"/>
  <c r="L992" i="27" s="1"/>
  <c r="M294" i="26" s="1"/>
  <c r="V3298" i="27"/>
  <c r="V3301" i="27" s="1"/>
  <c r="W333" i="26" s="1"/>
  <c r="V395" i="26" s="1"/>
  <c r="U3301" i="27"/>
  <c r="V333" i="26" s="1"/>
  <c r="U395" i="26" s="1"/>
  <c r="CQ360" i="26"/>
  <c r="AF360" i="26"/>
  <c r="CQ363" i="26"/>
  <c r="AF363" i="26"/>
  <c r="CP371" i="26"/>
  <c r="AE371" i="26"/>
  <c r="K2827" i="27"/>
  <c r="L325" i="26" s="1"/>
  <c r="L2824" i="27"/>
  <c r="L2827" i="27" s="1"/>
  <c r="M325" i="26" s="1"/>
  <c r="CE354" i="26"/>
  <c r="T388" i="26"/>
  <c r="CE388" i="26"/>
  <c r="AE342" i="26"/>
  <c r="CP342" i="26"/>
  <c r="T371" i="26"/>
  <c r="CE371" i="26"/>
  <c r="U3360" i="27"/>
  <c r="V334" i="26" s="1"/>
  <c r="V3357" i="27"/>
  <c r="V3360" i="27" s="1"/>
  <c r="W334" i="26" s="1"/>
  <c r="J361" i="26"/>
  <c r="BU361" i="26"/>
  <c r="U1879" i="27"/>
  <c r="V309" i="26" s="1"/>
  <c r="V1876" i="27"/>
  <c r="V1879" i="27" s="1"/>
  <c r="W309" i="26" s="1"/>
  <c r="V3475" i="27"/>
  <c r="V3478" i="27" s="1"/>
  <c r="W336" i="26" s="1"/>
  <c r="U3478" i="27"/>
  <c r="V336" i="26" s="1"/>
  <c r="T367" i="26"/>
  <c r="T348" i="26"/>
  <c r="CE348" i="26"/>
  <c r="CP372" i="26"/>
  <c r="AE372" i="26"/>
  <c r="AF357" i="26"/>
  <c r="CQ357" i="26"/>
  <c r="AF400" i="26"/>
  <c r="CQ400" i="26"/>
  <c r="B83" i="29"/>
  <c r="K1999" i="27"/>
  <c r="L311" i="26" s="1"/>
  <c r="L1996" i="27"/>
  <c r="L1999" i="27" s="1"/>
  <c r="M311" i="26" s="1"/>
  <c r="L3416" i="27"/>
  <c r="L3419" i="27" s="1"/>
  <c r="M335" i="26" s="1"/>
  <c r="K3419" i="27"/>
  <c r="L335" i="26" s="1"/>
  <c r="T361" i="26"/>
  <c r="T386" i="26"/>
  <c r="CE386" i="26"/>
  <c r="K3478" i="27"/>
  <c r="L336" i="26" s="1"/>
  <c r="L3475" i="27"/>
  <c r="L3478" i="27" s="1"/>
  <c r="M336" i="26" s="1"/>
  <c r="CP399" i="26"/>
  <c r="AE399" i="26"/>
  <c r="CF400" i="26"/>
  <c r="K2117" i="27"/>
  <c r="L313" i="26" s="1"/>
  <c r="L2114" i="27"/>
  <c r="L2117" i="27" s="1"/>
  <c r="M313" i="26" s="1"/>
  <c r="CG345" i="26"/>
  <c r="V345" i="26"/>
  <c r="AE395" i="26"/>
  <c r="CP395" i="26"/>
  <c r="T385" i="26"/>
  <c r="V220" i="27"/>
  <c r="V223" i="27" s="1"/>
  <c r="W281" i="26" s="1"/>
  <c r="U223" i="27"/>
  <c r="V281" i="26" s="1"/>
  <c r="BU397" i="26"/>
  <c r="J397" i="26"/>
  <c r="BU363" i="26"/>
  <c r="J363" i="26"/>
  <c r="CP374" i="26"/>
  <c r="AE374" i="26"/>
  <c r="CE346" i="26"/>
  <c r="J367" i="26"/>
  <c r="BU367" i="26"/>
  <c r="BU364" i="26"/>
  <c r="J364" i="26"/>
  <c r="BU354" i="26"/>
  <c r="J354" i="26"/>
  <c r="U695" i="27"/>
  <c r="V289" i="26" s="1"/>
  <c r="U351" i="26" s="1"/>
  <c r="V692" i="27"/>
  <c r="V695" i="27" s="1"/>
  <c r="W289" i="26" s="1"/>
  <c r="V351" i="26" s="1"/>
  <c r="CP376" i="26"/>
  <c r="AE376" i="26"/>
  <c r="T395" i="26"/>
  <c r="K105" i="27"/>
  <c r="L279" i="26" s="1"/>
  <c r="L102" i="27"/>
  <c r="L105" i="27" s="1"/>
  <c r="M279" i="26" s="1"/>
  <c r="AE353" i="26"/>
  <c r="CP353" i="26"/>
  <c r="CE394" i="26"/>
  <c r="T394" i="26"/>
  <c r="V353" i="26"/>
  <c r="CG353" i="26"/>
  <c r="AF343" i="26"/>
  <c r="CQ343" i="26"/>
  <c r="U1287" i="27"/>
  <c r="V299" i="26" s="1"/>
  <c r="U361" i="26" s="1"/>
  <c r="V1284" i="27"/>
  <c r="V1287" i="27" s="1"/>
  <c r="W299" i="26" s="1"/>
  <c r="V361" i="26" s="1"/>
  <c r="J396" i="26"/>
  <c r="BU396" i="26"/>
  <c r="AF347" i="26"/>
  <c r="CQ347" i="26"/>
  <c r="J349" i="26"/>
  <c r="BU349" i="26"/>
  <c r="CE387" i="26"/>
  <c r="CG382" i="26"/>
  <c r="V382" i="26"/>
  <c r="K3124" i="27"/>
  <c r="L330" i="26" s="1"/>
  <c r="L3121" i="27"/>
  <c r="L3124" i="27" s="1"/>
  <c r="M330" i="26" s="1"/>
  <c r="BU346" i="26"/>
  <c r="J346" i="26"/>
  <c r="CQ362" i="26"/>
  <c r="AF362" i="26"/>
  <c r="BU372" i="26"/>
  <c r="J372" i="26"/>
  <c r="BU401" i="26"/>
  <c r="J401" i="26"/>
  <c r="T389" i="26"/>
  <c r="CF356" i="26"/>
  <c r="U356" i="26"/>
  <c r="CQ380" i="26"/>
  <c r="AF380" i="26"/>
  <c r="T384" i="26"/>
  <c r="CE384" i="26"/>
  <c r="BU343" i="26"/>
  <c r="J343" i="26"/>
  <c r="AF393" i="26"/>
  <c r="CQ393" i="26"/>
  <c r="CP397" i="26"/>
  <c r="AE397" i="26"/>
  <c r="T373" i="26"/>
  <c r="K874" i="27"/>
  <c r="L292" i="26" s="1"/>
  <c r="L871" i="27"/>
  <c r="L874" i="27" s="1"/>
  <c r="M292" i="26" s="1"/>
  <c r="J358" i="26"/>
  <c r="BU358" i="26"/>
  <c r="T364" i="26"/>
  <c r="CE364" i="26"/>
  <c r="CQ359" i="26"/>
  <c r="AF359" i="26"/>
  <c r="J371" i="26"/>
  <c r="BU371" i="26"/>
  <c r="CF391" i="26"/>
  <c r="U391" i="26"/>
  <c r="J362" i="26"/>
  <c r="BU362" i="26"/>
  <c r="V161" i="27"/>
  <c r="V164" i="27" s="1"/>
  <c r="W280" i="26" s="1"/>
  <c r="CG342" i="26" s="1"/>
  <c r="U164" i="27"/>
  <c r="V280" i="26" s="1"/>
  <c r="CF342" i="26" s="1"/>
  <c r="V1522" i="27"/>
  <c r="V1525" i="27" s="1"/>
  <c r="W303" i="26" s="1"/>
  <c r="V365" i="26" s="1"/>
  <c r="U1525" i="27"/>
  <c r="V303" i="26" s="1"/>
  <c r="CF365" i="26" s="1"/>
  <c r="CQ378" i="26"/>
  <c r="AF378" i="26"/>
  <c r="CP398" i="26"/>
  <c r="AE398" i="26"/>
  <c r="CQ364" i="26"/>
  <c r="AF364" i="26"/>
  <c r="V369" i="26"/>
  <c r="CG369" i="26"/>
  <c r="K2945" i="27"/>
  <c r="L327" i="26" s="1"/>
  <c r="L2942" i="27"/>
  <c r="L2945" i="27" s="1"/>
  <c r="M327" i="26" s="1"/>
  <c r="V515" i="27"/>
  <c r="V518" i="27" s="1"/>
  <c r="W286" i="26" s="1"/>
  <c r="U518" i="27"/>
  <c r="V286" i="26" s="1"/>
  <c r="L2588" i="27"/>
  <c r="L2591" i="27" s="1"/>
  <c r="M321" i="26" s="1"/>
  <c r="K2591" i="27"/>
  <c r="L321" i="26" s="1"/>
  <c r="T401" i="26"/>
  <c r="CE401" i="26"/>
  <c r="L3652" i="27"/>
  <c r="L3655" i="27" s="1"/>
  <c r="M339" i="26" s="1"/>
  <c r="K3655" i="27"/>
  <c r="L339" i="26" s="1"/>
  <c r="J380" i="26"/>
  <c r="BU380" i="26"/>
  <c r="T393" i="26"/>
  <c r="CE393" i="26"/>
  <c r="K3183" i="27"/>
  <c r="L331" i="26" s="1"/>
  <c r="L3180" i="27"/>
  <c r="L3183" i="27" s="1"/>
  <c r="M331" i="26" s="1"/>
  <c r="E83" i="29" l="1"/>
  <c r="E84" i="29" s="1"/>
  <c r="E85" i="29" s="1"/>
  <c r="V354" i="26"/>
  <c r="CG389" i="26"/>
  <c r="CG357" i="26"/>
  <c r="CF354" i="26"/>
  <c r="CG359" i="26"/>
  <c r="U385" i="26"/>
  <c r="CG387" i="26"/>
  <c r="U367" i="26"/>
  <c r="V342" i="26"/>
  <c r="V385" i="26"/>
  <c r="CG395" i="26"/>
  <c r="CF363" i="26"/>
  <c r="V346" i="26"/>
  <c r="U359" i="26"/>
  <c r="U373" i="26"/>
  <c r="U403" i="26"/>
  <c r="CG367" i="26"/>
  <c r="U365" i="26"/>
  <c r="CF351" i="26"/>
  <c r="CF357" i="26"/>
  <c r="CG370" i="26"/>
  <c r="L390" i="26"/>
  <c r="BW390" i="26"/>
  <c r="CG344" i="26"/>
  <c r="V344" i="26"/>
  <c r="K374" i="26"/>
  <c r="BV374" i="26"/>
  <c r="AF404" i="26"/>
  <c r="AF403" i="26"/>
  <c r="BW352" i="26"/>
  <c r="L352" i="26"/>
  <c r="L377" i="26"/>
  <c r="BW377" i="26"/>
  <c r="K396" i="26"/>
  <c r="BV396" i="26"/>
  <c r="V384" i="26"/>
  <c r="CG384" i="26"/>
  <c r="K383" i="26"/>
  <c r="BV383" i="26"/>
  <c r="BW393" i="26"/>
  <c r="L393" i="26"/>
  <c r="L398" i="26"/>
  <c r="BW398" i="26"/>
  <c r="CF361" i="26"/>
  <c r="K404" i="26"/>
  <c r="K403" i="26"/>
  <c r="K391" i="26"/>
  <c r="BV391" i="26"/>
  <c r="BW360" i="26"/>
  <c r="L360" i="26"/>
  <c r="BV362" i="26"/>
  <c r="K362" i="26"/>
  <c r="BW371" i="26"/>
  <c r="L371" i="26"/>
  <c r="CG364" i="26"/>
  <c r="V364" i="26"/>
  <c r="CG363" i="26"/>
  <c r="BV343" i="26"/>
  <c r="K343" i="26"/>
  <c r="BV346" i="26"/>
  <c r="K346" i="26"/>
  <c r="L354" i="26"/>
  <c r="BW354" i="26"/>
  <c r="L378" i="26"/>
  <c r="BW378" i="26"/>
  <c r="U404" i="26"/>
  <c r="CG349" i="26"/>
  <c r="V349" i="26"/>
  <c r="V366" i="26"/>
  <c r="CG366" i="26"/>
  <c r="K393" i="26"/>
  <c r="BV393" i="26"/>
  <c r="CG383" i="26"/>
  <c r="CF344" i="26"/>
  <c r="U344" i="26"/>
  <c r="BV376" i="26"/>
  <c r="K376" i="26"/>
  <c r="BW374" i="26"/>
  <c r="L374" i="26"/>
  <c r="CG372" i="26"/>
  <c r="V372" i="26"/>
  <c r="CG397" i="26"/>
  <c r="V397" i="26"/>
  <c r="K357" i="26"/>
  <c r="BV357" i="26"/>
  <c r="BW385" i="26"/>
  <c r="L385" i="26"/>
  <c r="BV395" i="26"/>
  <c r="K395" i="26"/>
  <c r="CF394" i="26"/>
  <c r="U394" i="26"/>
  <c r="CF371" i="26"/>
  <c r="U371" i="26"/>
  <c r="BV348" i="26"/>
  <c r="K348" i="26"/>
  <c r="K344" i="26"/>
  <c r="BV344" i="26"/>
  <c r="BW358" i="26"/>
  <c r="L358" i="26"/>
  <c r="V363" i="26"/>
  <c r="L343" i="26"/>
  <c r="BW343" i="26"/>
  <c r="BV372" i="26"/>
  <c r="K372" i="26"/>
  <c r="L346" i="26"/>
  <c r="BW346" i="26"/>
  <c r="BV354" i="26"/>
  <c r="K354" i="26"/>
  <c r="L367" i="26"/>
  <c r="BW367" i="26"/>
  <c r="L397" i="26"/>
  <c r="BW397" i="26"/>
  <c r="K378" i="26"/>
  <c r="BV378" i="26"/>
  <c r="BV345" i="26"/>
  <c r="K345" i="26"/>
  <c r="L359" i="26"/>
  <c r="BW359" i="26"/>
  <c r="BV392" i="26"/>
  <c r="K392" i="26"/>
  <c r="U368" i="26"/>
  <c r="CF368" i="26"/>
  <c r="BV380" i="26"/>
  <c r="K380" i="26"/>
  <c r="L365" i="26"/>
  <c r="BW365" i="26"/>
  <c r="K349" i="26"/>
  <c r="BV349" i="26"/>
  <c r="CF386" i="26"/>
  <c r="U386" i="26"/>
  <c r="CG358" i="26"/>
  <c r="V358" i="26"/>
  <c r="BV350" i="26"/>
  <c r="K350" i="26"/>
  <c r="L353" i="26"/>
  <c r="BW353" i="26"/>
  <c r="K368" i="26"/>
  <c r="BV368" i="26"/>
  <c r="CF387" i="26"/>
  <c r="K347" i="26"/>
  <c r="BV347" i="26"/>
  <c r="K369" i="26"/>
  <c r="BV369" i="26"/>
  <c r="CG347" i="26"/>
  <c r="V347" i="26"/>
  <c r="BW356" i="26"/>
  <c r="L356" i="26"/>
  <c r="U355" i="26"/>
  <c r="CF355" i="26"/>
  <c r="V400" i="26"/>
  <c r="BW381" i="26"/>
  <c r="L381" i="26"/>
  <c r="CF343" i="26"/>
  <c r="U343" i="26"/>
  <c r="L399" i="26"/>
  <c r="BW399" i="26"/>
  <c r="U397" i="26"/>
  <c r="CF397" i="26"/>
  <c r="CF396" i="26"/>
  <c r="U396" i="26"/>
  <c r="CF393" i="26"/>
  <c r="U393" i="26"/>
  <c r="K351" i="26"/>
  <c r="BV351" i="26"/>
  <c r="L348" i="26"/>
  <c r="BW348" i="26"/>
  <c r="U375" i="26"/>
  <c r="CF375" i="26"/>
  <c r="L387" i="26"/>
  <c r="BW387" i="26"/>
  <c r="CF398" i="26"/>
  <c r="U398" i="26"/>
  <c r="CF390" i="26"/>
  <c r="U390" i="26"/>
  <c r="L368" i="26"/>
  <c r="BW368" i="26"/>
  <c r="L347" i="26"/>
  <c r="BW347" i="26"/>
  <c r="L369" i="26"/>
  <c r="BW369" i="26"/>
  <c r="U347" i="26"/>
  <c r="CF347" i="26"/>
  <c r="CF395" i="26"/>
  <c r="K381" i="26"/>
  <c r="BV381" i="26"/>
  <c r="BV394" i="26"/>
  <c r="K394" i="26"/>
  <c r="L384" i="26"/>
  <c r="BW384" i="26"/>
  <c r="K390" i="26"/>
  <c r="BV390" i="26"/>
  <c r="V343" i="26"/>
  <c r="CG343" i="26"/>
  <c r="K355" i="26"/>
  <c r="BV355" i="26"/>
  <c r="V362" i="26"/>
  <c r="CG362" i="26"/>
  <c r="BW342" i="26"/>
  <c r="L342" i="26"/>
  <c r="CF352" i="26"/>
  <c r="U352" i="26"/>
  <c r="BV399" i="26"/>
  <c r="K399" i="26"/>
  <c r="K398" i="26"/>
  <c r="BV398" i="26"/>
  <c r="U399" i="26"/>
  <c r="CF399" i="26"/>
  <c r="K388" i="26"/>
  <c r="BV388" i="26"/>
  <c r="CG396" i="26"/>
  <c r="V396" i="26"/>
  <c r="BV352" i="26"/>
  <c r="K352" i="26"/>
  <c r="U346" i="26"/>
  <c r="CG393" i="26"/>
  <c r="V393" i="26"/>
  <c r="U401" i="26"/>
  <c r="CF401" i="26"/>
  <c r="K377" i="26"/>
  <c r="BV377" i="26"/>
  <c r="L366" i="26"/>
  <c r="BW366" i="26"/>
  <c r="BW351" i="26"/>
  <c r="L351" i="26"/>
  <c r="BW396" i="26"/>
  <c r="L396" i="26"/>
  <c r="CG365" i="26"/>
  <c r="CF389" i="26"/>
  <c r="CF370" i="26"/>
  <c r="BW361" i="26"/>
  <c r="L361" i="26"/>
  <c r="BW391" i="26"/>
  <c r="L391" i="26"/>
  <c r="K360" i="26"/>
  <c r="BV360" i="26"/>
  <c r="L362" i="26"/>
  <c r="BW362" i="26"/>
  <c r="K371" i="26"/>
  <c r="BV371" i="26"/>
  <c r="U364" i="26"/>
  <c r="CF364" i="26"/>
  <c r="U384" i="26"/>
  <c r="CF384" i="26"/>
  <c r="L401" i="26"/>
  <c r="BW401" i="26"/>
  <c r="BW382" i="26"/>
  <c r="L382" i="26"/>
  <c r="CG375" i="26"/>
  <c r="V375" i="26"/>
  <c r="BW364" i="26"/>
  <c r="L364" i="26"/>
  <c r="CF383" i="26"/>
  <c r="BW363" i="26"/>
  <c r="L363" i="26"/>
  <c r="CG374" i="26"/>
  <c r="V374" i="26"/>
  <c r="BW389" i="26"/>
  <c r="L389" i="26"/>
  <c r="CG388" i="26"/>
  <c r="V388" i="26"/>
  <c r="BV387" i="26"/>
  <c r="K387" i="26"/>
  <c r="L383" i="26"/>
  <c r="BW383" i="26"/>
  <c r="BV373" i="26"/>
  <c r="K373" i="26"/>
  <c r="CF348" i="26"/>
  <c r="U348" i="26"/>
  <c r="BV379" i="26"/>
  <c r="K379" i="26"/>
  <c r="BW370" i="26"/>
  <c r="L370" i="26"/>
  <c r="CG398" i="26"/>
  <c r="V398" i="26"/>
  <c r="CG390" i="26"/>
  <c r="V390" i="26"/>
  <c r="CG360" i="26"/>
  <c r="V360" i="26"/>
  <c r="L400" i="26"/>
  <c r="BW400" i="26"/>
  <c r="BW386" i="26"/>
  <c r="L386" i="26"/>
  <c r="K375" i="26"/>
  <c r="BV375" i="26"/>
  <c r="V373" i="26"/>
  <c r="CG392" i="26"/>
  <c r="BW394" i="26"/>
  <c r="L394" i="26"/>
  <c r="BV384" i="26"/>
  <c r="K384" i="26"/>
  <c r="BW355" i="26"/>
  <c r="L355" i="26"/>
  <c r="CG352" i="26"/>
  <c r="V352" i="26"/>
  <c r="CF372" i="26"/>
  <c r="U372" i="26"/>
  <c r="L388" i="26"/>
  <c r="BW388" i="26"/>
  <c r="V401" i="26"/>
  <c r="CG401" i="26"/>
  <c r="BV366" i="26"/>
  <c r="K366" i="26"/>
  <c r="K361" i="26"/>
  <c r="BV361" i="26"/>
  <c r="BW344" i="26"/>
  <c r="L344" i="26"/>
  <c r="BV358" i="26"/>
  <c r="K358" i="26"/>
  <c r="BV401" i="26"/>
  <c r="K401" i="26"/>
  <c r="BV382" i="26"/>
  <c r="K382" i="26"/>
  <c r="BV364" i="26"/>
  <c r="K364" i="26"/>
  <c r="K363" i="26"/>
  <c r="BV363" i="26"/>
  <c r="CF374" i="26"/>
  <c r="U374" i="26"/>
  <c r="BV389" i="26"/>
  <c r="K389" i="26"/>
  <c r="U388" i="26"/>
  <c r="CF388" i="26"/>
  <c r="BW373" i="26"/>
  <c r="L373" i="26"/>
  <c r="CG348" i="26"/>
  <c r="V348" i="26"/>
  <c r="BW379" i="26"/>
  <c r="L379" i="26"/>
  <c r="BV370" i="26"/>
  <c r="K370" i="26"/>
  <c r="CF349" i="26"/>
  <c r="U349" i="26"/>
  <c r="CF366" i="26"/>
  <c r="U366" i="26"/>
  <c r="CF362" i="26"/>
  <c r="U362" i="26"/>
  <c r="BV342" i="26"/>
  <c r="K342" i="26"/>
  <c r="BW376" i="26"/>
  <c r="L376" i="26"/>
  <c r="CG399" i="26"/>
  <c r="V399" i="26"/>
  <c r="BW357" i="26"/>
  <c r="L357" i="26"/>
  <c r="U342" i="26"/>
  <c r="K385" i="26"/>
  <c r="BV385" i="26"/>
  <c r="L395" i="26"/>
  <c r="BW395" i="26"/>
  <c r="V394" i="26"/>
  <c r="CG394" i="26"/>
  <c r="CG371" i="26"/>
  <c r="V371" i="26"/>
  <c r="L372" i="26"/>
  <c r="BW372" i="26"/>
  <c r="K367" i="26"/>
  <c r="BV367" i="26"/>
  <c r="K397" i="26"/>
  <c r="BV397" i="26"/>
  <c r="L345" i="26"/>
  <c r="BW345" i="26"/>
  <c r="K359" i="26"/>
  <c r="BV359" i="26"/>
  <c r="L392" i="26"/>
  <c r="BW392" i="26"/>
  <c r="AG404" i="26"/>
  <c r="AG403" i="26"/>
  <c r="CG368" i="26"/>
  <c r="V368" i="26"/>
  <c r="U392" i="26"/>
  <c r="BW380" i="26"/>
  <c r="L380" i="26"/>
  <c r="K365" i="26"/>
  <c r="BV365" i="26"/>
  <c r="BW349" i="26"/>
  <c r="L349" i="26"/>
  <c r="CG386" i="26"/>
  <c r="V386" i="26"/>
  <c r="CG351" i="26"/>
  <c r="CF358" i="26"/>
  <c r="U358" i="26"/>
  <c r="L350" i="26"/>
  <c r="BW350" i="26"/>
  <c r="K353" i="26"/>
  <c r="BV353" i="26"/>
  <c r="CG361" i="26"/>
  <c r="U360" i="26"/>
  <c r="CF360" i="26"/>
  <c r="K400" i="26"/>
  <c r="BV400" i="26"/>
  <c r="BV386" i="26"/>
  <c r="K386" i="26"/>
  <c r="BW375" i="26"/>
  <c r="L375" i="26"/>
  <c r="BV356" i="26"/>
  <c r="K356" i="26"/>
  <c r="V355" i="26"/>
  <c r="CG355" i="26"/>
  <c r="B85" i="28" a="1"/>
  <c r="CG373" i="26"/>
  <c r="V392" i="26"/>
  <c r="W403" i="26" l="1"/>
  <c r="W404" i="26"/>
  <c r="D86" i="28"/>
  <c r="H86" i="28"/>
  <c r="L86" i="28"/>
  <c r="P86" i="28"/>
  <c r="U86" i="28"/>
  <c r="Y86" i="28"/>
  <c r="AC86" i="28"/>
  <c r="AG86" i="28"/>
  <c r="AL86" i="28"/>
  <c r="AP86" i="28"/>
  <c r="AT86" i="28"/>
  <c r="AX86" i="28"/>
  <c r="BB86" i="28"/>
  <c r="BF86" i="28"/>
  <c r="BJ86" i="28"/>
  <c r="G119" i="28"/>
  <c r="G136" i="28"/>
  <c r="F132" i="28"/>
  <c r="F122" i="28"/>
  <c r="G124" i="28"/>
  <c r="F129" i="28"/>
  <c r="G143" i="28"/>
  <c r="F140" i="28"/>
  <c r="G139" i="28"/>
  <c r="F135" i="28"/>
  <c r="G142" i="28"/>
  <c r="F137" i="28"/>
  <c r="F86" i="28"/>
  <c r="K86" i="28"/>
  <c r="Q86" i="28"/>
  <c r="W86" i="28"/>
  <c r="AB86" i="28"/>
  <c r="AI86" i="28"/>
  <c r="AN86" i="28"/>
  <c r="AS86" i="28"/>
  <c r="AY86" i="28"/>
  <c r="BD86" i="28"/>
  <c r="BI86" i="28"/>
  <c r="G118" i="28"/>
  <c r="G125" i="28"/>
  <c r="G123" i="28"/>
  <c r="F130" i="28"/>
  <c r="G144" i="28"/>
  <c r="R86" i="28"/>
  <c r="I86" i="28"/>
  <c r="N86" i="28"/>
  <c r="T86" i="28"/>
  <c r="Z86" i="28"/>
  <c r="AE86" i="28"/>
  <c r="AK86" i="28"/>
  <c r="AQ86" i="28"/>
  <c r="AV86" i="28"/>
  <c r="BA86" i="28"/>
  <c r="BG86" i="28"/>
  <c r="BL86" i="28"/>
  <c r="F119" i="28"/>
  <c r="F118" i="28"/>
  <c r="G132" i="28"/>
  <c r="F123" i="28"/>
  <c r="G122" i="28"/>
  <c r="G129" i="28"/>
  <c r="F143" i="28"/>
  <c r="F141" i="28"/>
  <c r="F133" i="28"/>
  <c r="F142" i="28"/>
  <c r="F120" i="28"/>
  <c r="G138" i="28"/>
  <c r="F128" i="28"/>
  <c r="G145" i="28"/>
  <c r="J86" i="28"/>
  <c r="V86" i="28"/>
  <c r="AF86" i="28"/>
  <c r="AR86" i="28"/>
  <c r="BC86" i="28"/>
  <c r="F136" i="28"/>
  <c r="F144" i="28"/>
  <c r="G140" i="28"/>
  <c r="F131" i="28"/>
  <c r="G135" i="28"/>
  <c r="F127" i="28"/>
  <c r="G120" i="28"/>
  <c r="G134" i="28"/>
  <c r="AB124" i="28"/>
  <c r="AR138" i="28"/>
  <c r="T137" i="28"/>
  <c r="H130" i="28"/>
  <c r="R123" i="28"/>
  <c r="BA140" i="28"/>
  <c r="AX130" i="28"/>
  <c r="P129" i="28"/>
  <c r="H144" i="28"/>
  <c r="AK125" i="28"/>
  <c r="AF135" i="28"/>
  <c r="AW146" i="28"/>
  <c r="AG126" i="28"/>
  <c r="N146" i="28"/>
  <c r="E86" i="28"/>
  <c r="O86" i="28"/>
  <c r="AA86" i="28"/>
  <c r="AM86" i="28"/>
  <c r="AW86" i="28"/>
  <c r="BH86" i="28"/>
  <c r="G141" i="28"/>
  <c r="G147" i="28"/>
  <c r="F138" i="28"/>
  <c r="F146" i="28"/>
  <c r="AW128" i="28"/>
  <c r="BG121" i="28"/>
  <c r="E127" i="28"/>
  <c r="BB128" i="28"/>
  <c r="Y137" i="28"/>
  <c r="BL135" i="28"/>
  <c r="B96" i="28"/>
  <c r="BF136" i="28"/>
  <c r="AO126" i="28"/>
  <c r="AN144" i="28"/>
  <c r="AS141" i="28"/>
  <c r="BG135" i="28"/>
  <c r="BI123" i="28"/>
  <c r="C136" i="28"/>
  <c r="A200" i="28" s="1"/>
  <c r="AF119" i="28"/>
  <c r="X134" i="28"/>
  <c r="N134" i="28"/>
  <c r="AX120" i="28"/>
  <c r="BC137" i="28"/>
  <c r="AD140" i="28"/>
  <c r="S86" i="28"/>
  <c r="AO86" i="28"/>
  <c r="BK86" i="28"/>
  <c r="G127" i="28"/>
  <c r="H118" i="28"/>
  <c r="S118" i="28"/>
  <c r="BD130" i="28"/>
  <c r="AD144" i="28"/>
  <c r="E147" i="28"/>
  <c r="M132" i="28"/>
  <c r="AG118" i="28"/>
  <c r="AK131" i="28"/>
  <c r="J132" i="28"/>
  <c r="K124" i="28"/>
  <c r="Y142" i="28"/>
  <c r="R142" i="28"/>
  <c r="C87" i="28"/>
  <c r="A151" i="28" s="1"/>
  <c r="AQ120" i="28"/>
  <c r="AG140" i="28"/>
  <c r="AQ126" i="28"/>
  <c r="BK146" i="28"/>
  <c r="B111" i="28"/>
  <c r="X133" i="28"/>
  <c r="W122" i="28"/>
  <c r="AF130" i="28"/>
  <c r="V138" i="28"/>
  <c r="AI134" i="28"/>
  <c r="Y146" i="28"/>
  <c r="BI140" i="28"/>
  <c r="BE141" i="28"/>
  <c r="AG131" i="28"/>
  <c r="BE136" i="28"/>
  <c r="AY131" i="28"/>
  <c r="BK121" i="28"/>
  <c r="AL131" i="28"/>
  <c r="BI118" i="28"/>
  <c r="O138" i="28"/>
  <c r="BL146" i="28"/>
  <c r="K129" i="28"/>
  <c r="G86" i="28"/>
  <c r="AD86" i="28"/>
  <c r="AZ86" i="28"/>
  <c r="F126" i="28"/>
  <c r="F139" i="28"/>
  <c r="F134" i="28"/>
  <c r="G146" i="28"/>
  <c r="G121" i="28"/>
  <c r="BH85" i="28"/>
  <c r="S130" i="28"/>
  <c r="AR130" i="28"/>
  <c r="E126" i="28"/>
  <c r="AK133" i="28"/>
  <c r="T127" i="28"/>
  <c r="BH134" i="28"/>
  <c r="AT129" i="28"/>
  <c r="AX134" i="28"/>
  <c r="AJ120" i="28"/>
  <c r="AK120" i="28"/>
  <c r="X118" i="28"/>
  <c r="AE122" i="28"/>
  <c r="C116" i="28"/>
  <c r="A180" i="28" s="1"/>
  <c r="P123" i="28"/>
  <c r="AP118" i="28"/>
  <c r="AP141" i="28"/>
  <c r="R130" i="28"/>
  <c r="BB145" i="28"/>
  <c r="N135" i="28"/>
  <c r="BB142" i="28"/>
  <c r="AJ86" i="28"/>
  <c r="G130" i="28"/>
  <c r="G131" i="28"/>
  <c r="F121" i="28"/>
  <c r="AL124" i="28"/>
  <c r="W137" i="28"/>
  <c r="BC133" i="28"/>
  <c r="S145" i="28"/>
  <c r="J130" i="28"/>
  <c r="N125" i="28"/>
  <c r="Q120" i="28"/>
  <c r="I135" i="28"/>
  <c r="K144" i="28"/>
  <c r="BL133" i="28"/>
  <c r="E124" i="28"/>
  <c r="AY124" i="28"/>
  <c r="AC119" i="28"/>
  <c r="X146" i="28"/>
  <c r="N141" i="28"/>
  <c r="Q142" i="28"/>
  <c r="AN143" i="28"/>
  <c r="AX140" i="28"/>
  <c r="D142" i="28"/>
  <c r="AD129" i="28"/>
  <c r="AE126" i="28"/>
  <c r="B119" i="28"/>
  <c r="Q132" i="28"/>
  <c r="D128" i="28"/>
  <c r="BJ145" i="28"/>
  <c r="Y134" i="28"/>
  <c r="AR135" i="28"/>
  <c r="Y126" i="28"/>
  <c r="Q141" i="28"/>
  <c r="L125" i="28"/>
  <c r="O135" i="28"/>
  <c r="R146" i="28"/>
  <c r="BD132" i="28"/>
  <c r="C101" i="28"/>
  <c r="A165" i="28" s="1"/>
  <c r="AE137" i="28"/>
  <c r="AU127" i="28"/>
  <c r="AW127" i="28"/>
  <c r="AV125" i="28"/>
  <c r="T143" i="28"/>
  <c r="AU131" i="28"/>
  <c r="AX142" i="28"/>
  <c r="AI119" i="28"/>
  <c r="T129" i="28"/>
  <c r="D139" i="28"/>
  <c r="BL140" i="28"/>
  <c r="B91" i="28"/>
  <c r="AQ121" i="28"/>
  <c r="R135" i="28"/>
  <c r="I126" i="28"/>
  <c r="C141" i="28"/>
  <c r="A205" i="28" s="1"/>
  <c r="AJ138" i="28"/>
  <c r="X144" i="28"/>
  <c r="BF126" i="28"/>
  <c r="BE121" i="28"/>
  <c r="D123" i="28"/>
  <c r="AT119" i="28"/>
  <c r="BE145" i="28"/>
  <c r="AK134" i="28"/>
  <c r="BB124" i="28"/>
  <c r="I136" i="28"/>
  <c r="BE147" i="28"/>
  <c r="BL128" i="28"/>
  <c r="AH122" i="28"/>
  <c r="Z121" i="28"/>
  <c r="S121" i="28"/>
  <c r="BB141" i="28"/>
  <c r="AN140" i="28"/>
  <c r="AG129" i="28"/>
  <c r="N129" i="28"/>
  <c r="BG146" i="28"/>
  <c r="E142" i="28"/>
  <c r="BI85" i="28"/>
  <c r="C119" i="28"/>
  <c r="A183" i="28" s="1"/>
  <c r="BB138" i="28"/>
  <c r="AY128" i="28"/>
  <c r="BF143" i="28"/>
  <c r="M86" i="28"/>
  <c r="BE86" i="28"/>
  <c r="F125" i="28"/>
  <c r="F124" i="28"/>
  <c r="G137" i="28"/>
  <c r="F145" i="28"/>
  <c r="AG124" i="28"/>
  <c r="E133" i="28"/>
  <c r="AL133" i="28"/>
  <c r="AW138" i="28"/>
  <c r="AD125" i="28"/>
  <c r="K118" i="28"/>
  <c r="BE138" i="28"/>
  <c r="AS120" i="28"/>
  <c r="W146" i="28"/>
  <c r="BA134" i="28"/>
  <c r="BJ139" i="28"/>
  <c r="AD122" i="28"/>
  <c r="AC127" i="28"/>
  <c r="C123" i="28"/>
  <c r="A187" i="28" s="1"/>
  <c r="AK85" i="28"/>
  <c r="AU119" i="28"/>
  <c r="AD127" i="28"/>
  <c r="AI127" i="28"/>
  <c r="BA142" i="28"/>
  <c r="X142" i="28"/>
  <c r="AB136" i="28"/>
  <c r="AD146" i="28"/>
  <c r="BJ121" i="28"/>
  <c r="BE126" i="28"/>
  <c r="X126" i="28"/>
  <c r="N126" i="28"/>
  <c r="AV126" i="28"/>
  <c r="AT135" i="28"/>
  <c r="H127" i="28"/>
  <c r="AR143" i="28"/>
  <c r="BL137" i="28"/>
  <c r="AA143" i="28"/>
  <c r="L145" i="28"/>
  <c r="BF128" i="28"/>
  <c r="R138" i="28"/>
  <c r="O128" i="28"/>
  <c r="Z142" i="28"/>
  <c r="AE136" i="28"/>
  <c r="BF139" i="28"/>
  <c r="E128" i="28"/>
  <c r="AA136" i="28"/>
  <c r="H135" i="28"/>
  <c r="AQ118" i="28"/>
  <c r="AH125" i="28"/>
  <c r="U126" i="28"/>
  <c r="BJ125" i="28"/>
  <c r="AJ131" i="28"/>
  <c r="BI125" i="28"/>
  <c r="AH126" i="28"/>
  <c r="C111" i="28"/>
  <c r="A175" i="28" s="1"/>
  <c r="N119" i="28"/>
  <c r="U133" i="28"/>
  <c r="AD131" i="28"/>
  <c r="P139" i="28"/>
  <c r="BB134" i="28"/>
  <c r="C105" i="28"/>
  <c r="A169" i="28" s="1"/>
  <c r="AL128" i="28"/>
  <c r="K125" i="28"/>
  <c r="AY142" i="28"/>
  <c r="AF131" i="28"/>
  <c r="S146" i="28"/>
  <c r="Z85" i="28"/>
  <c r="AO132" i="28"/>
  <c r="AE123" i="28"/>
  <c r="AD137" i="28"/>
  <c r="AH133" i="28"/>
  <c r="M147" i="28"/>
  <c r="AI120" i="28"/>
  <c r="BK138" i="28"/>
  <c r="BE133" i="28"/>
  <c r="AR144" i="28"/>
  <c r="BL118" i="28"/>
  <c r="AT131" i="28"/>
  <c r="AM129" i="28"/>
  <c r="AI128" i="28"/>
  <c r="I122" i="28"/>
  <c r="AP131" i="28"/>
  <c r="P136" i="28"/>
  <c r="O143" i="28"/>
  <c r="AX119" i="28"/>
  <c r="O147" i="28"/>
  <c r="AL147" i="28"/>
  <c r="AB131" i="28"/>
  <c r="AJ129" i="28"/>
  <c r="AS122" i="28"/>
  <c r="AC143" i="28"/>
  <c r="BG140" i="28"/>
  <c r="X138" i="28"/>
  <c r="AC132" i="28"/>
  <c r="Y123" i="28"/>
  <c r="AV146" i="28"/>
  <c r="BJ126" i="28"/>
  <c r="AX123" i="28"/>
  <c r="D143" i="28"/>
  <c r="BK139" i="28"/>
  <c r="AK126" i="28"/>
  <c r="G128" i="28"/>
  <c r="C93" i="28"/>
  <c r="A157" i="28" s="1"/>
  <c r="H131" i="28"/>
  <c r="BB123" i="28"/>
  <c r="Y147" i="28"/>
  <c r="AT130" i="28"/>
  <c r="AS142" i="28"/>
  <c r="B131" i="28"/>
  <c r="BC125" i="28"/>
  <c r="BK118" i="28"/>
  <c r="BE127" i="28"/>
  <c r="C89" i="28"/>
  <c r="A153" i="28" s="1"/>
  <c r="BD138" i="28"/>
  <c r="J128" i="28"/>
  <c r="AE120" i="28"/>
  <c r="AO145" i="28"/>
  <c r="BJ143" i="28"/>
  <c r="AY133" i="28"/>
  <c r="V139" i="28"/>
  <c r="L126" i="28"/>
  <c r="U123" i="28"/>
  <c r="AV85" i="28"/>
  <c r="X137" i="28"/>
  <c r="AC144" i="28"/>
  <c r="T139" i="28"/>
  <c r="AF141" i="28"/>
  <c r="K85" i="28"/>
  <c r="L143" i="28"/>
  <c r="Z125" i="28"/>
  <c r="Q135" i="28"/>
  <c r="D129" i="28"/>
  <c r="D131" i="28"/>
  <c r="BF144" i="28"/>
  <c r="AM124" i="28"/>
  <c r="BI137" i="28"/>
  <c r="Y124" i="28"/>
  <c r="N122" i="28"/>
  <c r="E118" i="28"/>
  <c r="L132" i="28"/>
  <c r="S147" i="28"/>
  <c r="AR140" i="28"/>
  <c r="D127" i="28"/>
  <c r="Y120" i="28"/>
  <c r="AW121" i="28"/>
  <c r="BJ122" i="28"/>
  <c r="BH145" i="28"/>
  <c r="AR128" i="28"/>
  <c r="AY143" i="28"/>
  <c r="AR122" i="28"/>
  <c r="Q129" i="28"/>
  <c r="L147" i="28"/>
  <c r="BF137" i="28"/>
  <c r="AV141" i="28"/>
  <c r="U136" i="28"/>
  <c r="C94" i="28"/>
  <c r="A158" i="28" s="1"/>
  <c r="X124" i="28"/>
  <c r="BF124" i="28"/>
  <c r="AV139" i="28"/>
  <c r="BB130" i="28"/>
  <c r="AX135" i="28"/>
  <c r="AN126" i="28"/>
  <c r="L134" i="28"/>
  <c r="T119" i="28"/>
  <c r="AH137" i="28"/>
  <c r="E121" i="28"/>
  <c r="K127" i="28"/>
  <c r="AK143" i="28"/>
  <c r="AZ142" i="28"/>
  <c r="L137" i="28"/>
  <c r="BC136" i="28"/>
  <c r="S127" i="28"/>
  <c r="AA127" i="28"/>
  <c r="O126" i="28"/>
  <c r="AK140" i="28"/>
  <c r="AY129" i="28"/>
  <c r="AH144" i="28"/>
  <c r="R126" i="28"/>
  <c r="AD136" i="28"/>
  <c r="BB132" i="28"/>
  <c r="D146" i="28"/>
  <c r="Q128" i="28"/>
  <c r="AF122" i="28"/>
  <c r="W123" i="28"/>
  <c r="I131" i="28"/>
  <c r="AI124" i="28"/>
  <c r="AS138" i="28"/>
  <c r="D121" i="28"/>
  <c r="AI129" i="28"/>
  <c r="C126" i="28"/>
  <c r="A190" i="28" s="1"/>
  <c r="AK142" i="28"/>
  <c r="K123" i="28"/>
  <c r="AK127" i="28"/>
  <c r="AD85" i="28"/>
  <c r="AY132" i="28"/>
  <c r="AV140" i="28"/>
  <c r="Z138" i="28"/>
  <c r="M133" i="28"/>
  <c r="P144" i="28"/>
  <c r="AZ128" i="28"/>
  <c r="C113" i="28"/>
  <c r="A177" i="28" s="1"/>
  <c r="AA145" i="28"/>
  <c r="J142" i="28"/>
  <c r="AX133" i="28"/>
  <c r="AS129" i="28"/>
  <c r="AH147" i="28"/>
  <c r="AO139" i="28"/>
  <c r="BJ124" i="28"/>
  <c r="C99" i="28"/>
  <c r="A163" i="28" s="1"/>
  <c r="N121" i="28"/>
  <c r="AA130" i="28"/>
  <c r="Y143" i="28"/>
  <c r="BH138" i="28"/>
  <c r="N136" i="28"/>
  <c r="Y122" i="28"/>
  <c r="BL131" i="28"/>
  <c r="AQ146" i="28"/>
  <c r="Z130" i="28"/>
  <c r="AM140" i="28"/>
  <c r="AE143" i="28"/>
  <c r="BG120" i="28"/>
  <c r="BJ123" i="28"/>
  <c r="X86" i="28"/>
  <c r="G126" i="28"/>
  <c r="G133" i="28"/>
  <c r="P126" i="28"/>
  <c r="Q145" i="28"/>
  <c r="AO125" i="28"/>
  <c r="AC138" i="28"/>
  <c r="I145" i="28"/>
  <c r="AV134" i="28"/>
  <c r="M127" i="28"/>
  <c r="AI140" i="28"/>
  <c r="BH118" i="28"/>
  <c r="T130" i="28"/>
  <c r="AY140" i="28"/>
  <c r="BI119" i="28"/>
  <c r="BC141" i="28"/>
  <c r="AR127" i="28"/>
  <c r="AW134" i="28"/>
  <c r="W145" i="28"/>
  <c r="AQ127" i="28"/>
  <c r="AI130" i="28"/>
  <c r="O121" i="28"/>
  <c r="AU133" i="28"/>
  <c r="AX127" i="28"/>
  <c r="BK119" i="28"/>
  <c r="R147" i="28"/>
  <c r="AR139" i="28"/>
  <c r="AX125" i="28"/>
  <c r="S142" i="28"/>
  <c r="D118" i="28"/>
  <c r="AI146" i="28"/>
  <c r="AK144" i="28"/>
  <c r="AE147" i="28"/>
  <c r="N133" i="28"/>
  <c r="BH142" i="28"/>
  <c r="AW135" i="28"/>
  <c r="AD142" i="28"/>
  <c r="C145" i="28"/>
  <c r="A209" i="28" s="1"/>
  <c r="BG142" i="28"/>
  <c r="AG85" i="28"/>
  <c r="AO140" i="28"/>
  <c r="AS139" i="28"/>
  <c r="AO118" i="28"/>
  <c r="AA132" i="28"/>
  <c r="AZ136" i="28"/>
  <c r="BE132" i="28"/>
  <c r="AG139" i="28"/>
  <c r="V85" i="28"/>
  <c r="AC140" i="28"/>
  <c r="AL135" i="28"/>
  <c r="AJ147" i="28"/>
  <c r="P141" i="28"/>
  <c r="BA121" i="28"/>
  <c r="AJ133" i="28"/>
  <c r="L139" i="28"/>
  <c r="BB135" i="28"/>
  <c r="AD119" i="28"/>
  <c r="AM131" i="28"/>
  <c r="AK132" i="28"/>
  <c r="AI133" i="28"/>
  <c r="AC139" i="28"/>
  <c r="O146" i="28"/>
  <c r="M85" i="28"/>
  <c r="AI137" i="28"/>
  <c r="Q134" i="28"/>
  <c r="K133" i="28"/>
  <c r="AO121" i="28"/>
  <c r="P118" i="28"/>
  <c r="AV119" i="28"/>
  <c r="Q127" i="28"/>
  <c r="V124" i="28"/>
  <c r="AV135" i="28"/>
  <c r="AW139" i="28"/>
  <c r="AZ126" i="28"/>
  <c r="BJ127" i="28"/>
  <c r="Z127" i="28"/>
  <c r="BG141" i="28"/>
  <c r="H129" i="28"/>
  <c r="AG142" i="28"/>
  <c r="AS119" i="28"/>
  <c r="AH132" i="28"/>
  <c r="R131" i="28"/>
  <c r="E141" i="28"/>
  <c r="AV127" i="28"/>
  <c r="AI85" i="28"/>
  <c r="BB131" i="28"/>
  <c r="E119" i="28"/>
  <c r="AL144" i="28"/>
  <c r="B130" i="28"/>
  <c r="BG129" i="28"/>
  <c r="BF85" i="28"/>
  <c r="AQ130" i="28"/>
  <c r="AU118" i="28"/>
  <c r="O132" i="28"/>
  <c r="BH146" i="28"/>
  <c r="AQ139" i="28"/>
  <c r="Z134" i="28"/>
  <c r="M145" i="28"/>
  <c r="AD121" i="28"/>
  <c r="B142" i="28"/>
  <c r="AJ123" i="28"/>
  <c r="AJ137" i="28"/>
  <c r="AM127" i="28"/>
  <c r="BF145" i="28"/>
  <c r="X141" i="28"/>
  <c r="BF131" i="28"/>
  <c r="BI144" i="28"/>
  <c r="Y131" i="28"/>
  <c r="W118" i="28"/>
  <c r="BG122" i="28"/>
  <c r="BF141" i="28"/>
  <c r="AK123" i="28"/>
  <c r="U124" i="28"/>
  <c r="AQ138" i="28"/>
  <c r="AT123" i="28"/>
  <c r="P145" i="28"/>
  <c r="BA137" i="28"/>
  <c r="AU147" i="28"/>
  <c r="AI125" i="28"/>
  <c r="B102" i="28"/>
  <c r="AT124" i="28"/>
  <c r="AO119" i="28"/>
  <c r="V133" i="28"/>
  <c r="E130" i="28"/>
  <c r="AI122" i="28"/>
  <c r="Z129" i="28"/>
  <c r="BK128" i="28"/>
  <c r="BA144" i="28"/>
  <c r="U118" i="28"/>
  <c r="AL126" i="28"/>
  <c r="AA137" i="28"/>
  <c r="W126" i="28"/>
  <c r="AE135" i="28"/>
  <c r="X145" i="28"/>
  <c r="AI147" i="28"/>
  <c r="U146" i="28"/>
  <c r="H134" i="28"/>
  <c r="AR145" i="28"/>
  <c r="B134" i="28"/>
  <c r="M142" i="28"/>
  <c r="AF123" i="28"/>
  <c r="Z137" i="28"/>
  <c r="AC131" i="28"/>
  <c r="AQ123" i="28"/>
  <c r="AV118" i="28"/>
  <c r="BH130" i="28"/>
  <c r="P142" i="28"/>
  <c r="V122" i="28"/>
  <c r="AU124" i="28"/>
  <c r="W119" i="28"/>
  <c r="AB130" i="28"/>
  <c r="D137" i="28"/>
  <c r="X139" i="28"/>
  <c r="C96" i="28"/>
  <c r="A160" i="28" s="1"/>
  <c r="AM121" i="28"/>
  <c r="BB146" i="28"/>
  <c r="AQ119" i="28"/>
  <c r="AH86" i="28"/>
  <c r="F147" i="28"/>
  <c r="BI139" i="28"/>
  <c r="BC123" i="28"/>
  <c r="B147" i="28"/>
  <c r="Z143" i="28"/>
  <c r="AQ145" i="28"/>
  <c r="AO127" i="28"/>
  <c r="AL134" i="28"/>
  <c r="BK136" i="28"/>
  <c r="H140" i="28"/>
  <c r="BB120" i="28"/>
  <c r="B136" i="28"/>
  <c r="BJ133" i="28"/>
  <c r="V145" i="28"/>
  <c r="AR121" i="28"/>
  <c r="BJ138" i="28"/>
  <c r="B103" i="28"/>
  <c r="B86" i="28"/>
  <c r="AK129" i="28"/>
  <c r="W140" i="28"/>
  <c r="AP134" i="28"/>
  <c r="BE125" i="28"/>
  <c r="V135" i="28"/>
  <c r="K130" i="28"/>
  <c r="B127" i="28"/>
  <c r="BC147" i="28"/>
  <c r="AU134" i="28"/>
  <c r="L133" i="28"/>
  <c r="P146" i="28"/>
  <c r="AX121" i="28"/>
  <c r="J126" i="28"/>
  <c r="AB119" i="28"/>
  <c r="C112" i="28"/>
  <c r="A176" i="28" s="1"/>
  <c r="F85" i="28"/>
  <c r="BB85" i="28"/>
  <c r="S124" i="28"/>
  <c r="AQ143" i="28"/>
  <c r="J137" i="28"/>
  <c r="AY135" i="28"/>
  <c r="AS124" i="28"/>
  <c r="B107" i="28"/>
  <c r="AR120" i="28"/>
  <c r="AU126" i="28"/>
  <c r="Z118" i="28"/>
  <c r="BL121" i="28"/>
  <c r="W138" i="28"/>
  <c r="AE121" i="28"/>
  <c r="AY145" i="28"/>
  <c r="AO141" i="28"/>
  <c r="BD143" i="28"/>
  <c r="AW120" i="28"/>
  <c r="K143" i="28"/>
  <c r="E144" i="28"/>
  <c r="I146" i="28"/>
  <c r="Y125" i="28"/>
  <c r="BI124" i="28"/>
  <c r="R143" i="28"/>
  <c r="C121" i="28"/>
  <c r="A185" i="28" s="1"/>
  <c r="BC122" i="28"/>
  <c r="AF85" i="28"/>
  <c r="W121" i="28"/>
  <c r="AO134" i="28"/>
  <c r="AR123" i="28"/>
  <c r="B123" i="28"/>
  <c r="BK122" i="28"/>
  <c r="B94" i="28"/>
  <c r="AO144" i="28"/>
  <c r="AY141" i="28"/>
  <c r="AH130" i="28"/>
  <c r="BC124" i="28"/>
  <c r="AG138" i="28"/>
  <c r="S138" i="28"/>
  <c r="AJ122" i="28"/>
  <c r="I129" i="28"/>
  <c r="AS130" i="28"/>
  <c r="K139" i="28"/>
  <c r="AZ144" i="28"/>
  <c r="B120" i="28"/>
  <c r="AM119" i="28"/>
  <c r="BB136" i="28"/>
  <c r="T145" i="28"/>
  <c r="AI144" i="28"/>
  <c r="AQ142" i="28"/>
  <c r="W124" i="28"/>
  <c r="BL125" i="28"/>
  <c r="AF139" i="28"/>
  <c r="BK131" i="28"/>
  <c r="AX144" i="28"/>
  <c r="BJ132" i="28"/>
  <c r="AE142" i="28"/>
  <c r="AT143" i="28"/>
  <c r="BC139" i="28"/>
  <c r="X120" i="28"/>
  <c r="M130" i="28"/>
  <c r="AF124" i="28"/>
  <c r="AE85" i="28"/>
  <c r="AR118" i="28"/>
  <c r="AI123" i="28"/>
  <c r="L129" i="28"/>
  <c r="BH147" i="28"/>
  <c r="AE128" i="28"/>
  <c r="AF143" i="28"/>
  <c r="O139" i="28"/>
  <c r="P121" i="28"/>
  <c r="AE130" i="28"/>
  <c r="P127" i="28"/>
  <c r="BB143" i="28"/>
  <c r="AQ129" i="28"/>
  <c r="BI141" i="28"/>
  <c r="BD136" i="28"/>
  <c r="BG147" i="28"/>
  <c r="AX147" i="28"/>
  <c r="AB120" i="28"/>
  <c r="BA126" i="28"/>
  <c r="BE128" i="28"/>
  <c r="AZ145" i="28"/>
  <c r="C131" i="28"/>
  <c r="A195" i="28" s="1"/>
  <c r="Z147" i="28"/>
  <c r="AF140" i="28"/>
  <c r="Q119" i="28"/>
  <c r="H133" i="28"/>
  <c r="AP140" i="28"/>
  <c r="Q124" i="28"/>
  <c r="S132" i="28"/>
  <c r="BA124" i="28"/>
  <c r="AZ143" i="28"/>
  <c r="AP135" i="28"/>
  <c r="AJ125" i="28"/>
  <c r="BI142" i="28"/>
  <c r="AT139" i="28"/>
  <c r="AL123" i="28"/>
  <c r="BG132" i="28"/>
  <c r="N143" i="28"/>
  <c r="AN132" i="28"/>
  <c r="D141" i="28"/>
  <c r="BG143" i="28"/>
  <c r="AU125" i="28"/>
  <c r="U125" i="28"/>
  <c r="AP122" i="28"/>
  <c r="AG128" i="28"/>
  <c r="BK137" i="28"/>
  <c r="C91" i="28"/>
  <c r="A155" i="28" s="1"/>
  <c r="AC123" i="28"/>
  <c r="BA127" i="28"/>
  <c r="BJ140" i="28"/>
  <c r="Z140" i="28"/>
  <c r="AL125" i="28"/>
  <c r="AZ134" i="28"/>
  <c r="AR146" i="28"/>
  <c r="D133" i="28"/>
  <c r="X140" i="28"/>
  <c r="AL119" i="28"/>
  <c r="AP123" i="28"/>
  <c r="BK130" i="28"/>
  <c r="Z136" i="28"/>
  <c r="AX141" i="28"/>
  <c r="M143" i="28"/>
  <c r="AO129" i="28"/>
  <c r="AS133" i="28"/>
  <c r="AW137" i="28"/>
  <c r="BD141" i="28"/>
  <c r="AB147" i="28"/>
  <c r="AV144" i="28"/>
  <c r="B105" i="28"/>
  <c r="H125" i="28"/>
  <c r="AP136" i="28"/>
  <c r="BG145" i="28"/>
  <c r="BA129" i="28"/>
  <c r="AS137" i="28"/>
  <c r="AA146" i="28"/>
  <c r="C117" i="28"/>
  <c r="A181" i="28" s="1"/>
  <c r="AJ119" i="28"/>
  <c r="H124" i="28"/>
  <c r="BL123" i="28"/>
  <c r="I132" i="28"/>
  <c r="AD141" i="28"/>
  <c r="D119" i="28"/>
  <c r="AC126" i="28"/>
  <c r="Q136" i="28"/>
  <c r="AP132" i="28"/>
  <c r="T142" i="28"/>
  <c r="S122" i="28"/>
  <c r="BG128" i="28"/>
  <c r="AF138" i="28"/>
  <c r="R132" i="28"/>
  <c r="AJ139" i="28"/>
  <c r="C115" i="28"/>
  <c r="A179" i="28" s="1"/>
  <c r="I118" i="28"/>
  <c r="M122" i="28"/>
  <c r="V126" i="28"/>
  <c r="Y130" i="28"/>
  <c r="K137" i="28"/>
  <c r="AI142" i="28"/>
  <c r="N144" i="28"/>
  <c r="K126" i="28"/>
  <c r="N130" i="28"/>
  <c r="R134" i="28"/>
  <c r="Y138" i="28"/>
  <c r="AC142" i="28"/>
  <c r="T146" i="28"/>
  <c r="U145" i="28"/>
  <c r="P122" i="28"/>
  <c r="AT128" i="28"/>
  <c r="K122" i="28"/>
  <c r="D122" i="28"/>
  <c r="U85" i="28"/>
  <c r="BL122" i="28"/>
  <c r="M140" i="28"/>
  <c r="C109" i="28"/>
  <c r="A173" i="28" s="1"/>
  <c r="AE118" i="28"/>
  <c r="AX131" i="28"/>
  <c r="AY130" i="28"/>
  <c r="E136" i="28"/>
  <c r="AU142" i="28"/>
  <c r="AA131" i="28"/>
  <c r="AK138" i="28"/>
  <c r="BI146" i="28"/>
  <c r="U122" i="28"/>
  <c r="BD129" i="28"/>
  <c r="W141" i="28"/>
  <c r="U129" i="28"/>
  <c r="M137" i="28"/>
  <c r="AN145" i="28"/>
  <c r="AC85" i="28"/>
  <c r="AG121" i="28"/>
  <c r="BG138" i="28"/>
  <c r="I121" i="28"/>
  <c r="BC85" i="28"/>
  <c r="BI136" i="28"/>
  <c r="BD139" i="28"/>
  <c r="Z120" i="28"/>
  <c r="B124" i="28"/>
  <c r="B129" i="28"/>
  <c r="BK141" i="28"/>
  <c r="P138" i="28"/>
  <c r="AL120" i="28"/>
  <c r="AV130" i="28"/>
  <c r="T140" i="28"/>
  <c r="Z126" i="28"/>
  <c r="AN133" i="28"/>
  <c r="BF140" i="28"/>
  <c r="BI122" i="28"/>
  <c r="W127" i="28"/>
  <c r="J138" i="28"/>
  <c r="BJ130" i="28"/>
  <c r="E137" i="28"/>
  <c r="L146" i="28"/>
  <c r="D85" i="28"/>
  <c r="E123" i="28"/>
  <c r="W125" i="28"/>
  <c r="AX122" i="28"/>
  <c r="B108" i="28"/>
  <c r="BI135" i="28"/>
  <c r="AA133" i="28"/>
  <c r="BI147" i="28"/>
  <c r="AB123" i="28"/>
  <c r="Q85" i="28"/>
  <c r="AU144" i="28"/>
  <c r="C125" i="28"/>
  <c r="A189" i="28" s="1"/>
  <c r="Z145" i="28"/>
  <c r="AT122" i="28"/>
  <c r="AR129" i="28"/>
  <c r="O129" i="28"/>
  <c r="R145" i="28"/>
  <c r="M118" i="28"/>
  <c r="AB126" i="28"/>
  <c r="U144" i="28"/>
  <c r="AE140" i="28"/>
  <c r="E120" i="28"/>
  <c r="S136" i="28"/>
  <c r="Y144" i="28"/>
  <c r="BG137" i="28"/>
  <c r="BA133" i="28"/>
  <c r="BD144" i="28"/>
  <c r="AM125" i="28"/>
  <c r="AX129" i="28"/>
  <c r="BH140" i="28"/>
  <c r="H136" i="28"/>
  <c r="S144" i="28"/>
  <c r="R120" i="28"/>
  <c r="D124" i="28"/>
  <c r="AH145" i="28"/>
  <c r="J125" i="28"/>
  <c r="BD133" i="28"/>
  <c r="AY122" i="28"/>
  <c r="BB129" i="28"/>
  <c r="V129" i="28"/>
  <c r="AF145" i="28"/>
  <c r="H143" i="28"/>
  <c r="AN136" i="28"/>
  <c r="AQ147" i="28"/>
  <c r="BD125" i="28"/>
  <c r="AO135" i="28"/>
  <c r="AS147" i="28"/>
  <c r="I133" i="28"/>
  <c r="AJ141" i="28"/>
  <c r="AB144" i="28"/>
  <c r="C107" i="28"/>
  <c r="A171" i="28" s="1"/>
  <c r="BK125" i="28"/>
  <c r="AT120" i="28"/>
  <c r="AY127" i="28"/>
  <c r="AF126" i="28"/>
  <c r="BI120" i="28"/>
  <c r="AW85" i="28"/>
  <c r="AP125" i="28"/>
  <c r="BL85" i="28"/>
  <c r="AE139" i="28"/>
  <c r="AF118" i="28"/>
  <c r="P135" i="28"/>
  <c r="AR131" i="28"/>
  <c r="BD146" i="28"/>
  <c r="O123" i="28"/>
  <c r="AM130" i="28"/>
  <c r="J140" i="28"/>
  <c r="T126" i="28"/>
  <c r="U135" i="28"/>
  <c r="B143" i="28"/>
  <c r="BA118" i="28"/>
  <c r="BE122" i="28"/>
  <c r="BJ129" i="28"/>
  <c r="AA139" i="28"/>
  <c r="AL145" i="28"/>
  <c r="AR147" i="28"/>
  <c r="BD127" i="28"/>
  <c r="BG131" i="28"/>
  <c r="AU86" i="28"/>
  <c r="C146" i="28"/>
  <c r="A210" i="28" s="1"/>
  <c r="B92" i="28"/>
  <c r="Q144" i="28"/>
  <c r="AK141" i="28"/>
  <c r="AM137" i="28"/>
  <c r="Q140" i="28"/>
  <c r="B100" i="28"/>
  <c r="H121" i="28"/>
  <c r="K131" i="28"/>
  <c r="E131" i="28"/>
  <c r="AG127" i="28"/>
  <c r="BG85" i="28"/>
  <c r="AS135" i="28"/>
  <c r="AK128" i="28"/>
  <c r="I137" i="28"/>
  <c r="V127" i="28"/>
  <c r="P130" i="28"/>
  <c r="AS146" i="28"/>
  <c r="AX124" i="28"/>
  <c r="Q121" i="28"/>
  <c r="BB133" i="28"/>
  <c r="AK122" i="28"/>
  <c r="BI128" i="28"/>
  <c r="BF120" i="28"/>
  <c r="U134" i="28"/>
  <c r="L119" i="28"/>
  <c r="B85" i="28"/>
  <c r="AA142" i="28"/>
  <c r="AU128" i="28"/>
  <c r="BG136" i="28"/>
  <c r="AU120" i="28"/>
  <c r="BC135" i="28"/>
  <c r="AW130" i="28"/>
  <c r="BL143" i="28"/>
  <c r="BL134" i="28"/>
  <c r="AB138" i="28"/>
  <c r="AU146" i="28"/>
  <c r="AN134" i="28"/>
  <c r="J147" i="28"/>
  <c r="R129" i="28"/>
  <c r="J123" i="28"/>
  <c r="Q137" i="28"/>
  <c r="AZ121" i="28"/>
  <c r="M124" i="28"/>
  <c r="AM134" i="28"/>
  <c r="AI132" i="28"/>
  <c r="AP119" i="28"/>
  <c r="N147" i="28"/>
  <c r="AD138" i="28"/>
  <c r="AG136" i="28"/>
  <c r="AM132" i="28"/>
  <c r="AA124" i="28"/>
  <c r="S129" i="28"/>
  <c r="X128" i="28"/>
  <c r="AJ146" i="28"/>
  <c r="BH121" i="28"/>
  <c r="AS128" i="28"/>
  <c r="N142" i="28"/>
  <c r="D136" i="28"/>
  <c r="BJ147" i="28"/>
  <c r="BJ136" i="28"/>
  <c r="BH137" i="28"/>
  <c r="AP120" i="28"/>
  <c r="Y127" i="28"/>
  <c r="M139" i="28"/>
  <c r="AJ142" i="28"/>
  <c r="AN123" i="28"/>
  <c r="BF121" i="28"/>
  <c r="AP85" i="28"/>
  <c r="W129" i="28"/>
  <c r="AN85" i="28"/>
  <c r="H119" i="28"/>
  <c r="AP145" i="28"/>
  <c r="AH120" i="28"/>
  <c r="AN135" i="28"/>
  <c r="T133" i="28"/>
  <c r="U128" i="28"/>
  <c r="AD143" i="28"/>
  <c r="BE135" i="28"/>
  <c r="S131" i="28"/>
  <c r="AV147" i="28"/>
  <c r="R122" i="28"/>
  <c r="AU121" i="28"/>
  <c r="AE125" i="28"/>
  <c r="AW125" i="28"/>
  <c r="S133" i="28"/>
  <c r="AF129" i="28"/>
  <c r="AK147" i="28"/>
  <c r="K146" i="28"/>
  <c r="AU137" i="28"/>
  <c r="BH133" i="28"/>
  <c r="Q126" i="28"/>
  <c r="AV132" i="28"/>
  <c r="BD140" i="28"/>
  <c r="AN147" i="28"/>
  <c r="BI134" i="28"/>
  <c r="Z122" i="28"/>
  <c r="AM85" i="28"/>
  <c r="BG139" i="28"/>
  <c r="I141" i="28"/>
  <c r="J124" i="28"/>
  <c r="AX118" i="28"/>
  <c r="J118" i="28"/>
  <c r="C106" i="28"/>
  <c r="A170" i="28" s="1"/>
  <c r="C86" i="28"/>
  <c r="W128" i="28"/>
  <c r="L130" i="28"/>
  <c r="G85" i="28"/>
  <c r="AZ124" i="28"/>
  <c r="O134" i="28"/>
  <c r="BD142" i="28"/>
  <c r="AG137" i="28"/>
  <c r="AV143" i="28"/>
  <c r="I138" i="28"/>
  <c r="BJ120" i="28"/>
  <c r="B99" i="28"/>
  <c r="AU129" i="28"/>
  <c r="I124" i="28"/>
  <c r="W142" i="28"/>
  <c r="AT118" i="28"/>
  <c r="T134" i="28"/>
  <c r="AB122" i="28"/>
  <c r="AE146" i="28"/>
  <c r="H128" i="28"/>
  <c r="AH118" i="28"/>
  <c r="AN131" i="28"/>
  <c r="BF138" i="28"/>
  <c r="AD132" i="28"/>
  <c r="AQ125" i="28"/>
  <c r="U141" i="28"/>
  <c r="AT140" i="28"/>
  <c r="B121" i="28"/>
  <c r="AL141" i="28"/>
  <c r="AN119" i="28"/>
  <c r="V134" i="28"/>
  <c r="Z124" i="28"/>
  <c r="BF146" i="28"/>
  <c r="BB125" i="28"/>
  <c r="AE145" i="28"/>
  <c r="AS125" i="28"/>
  <c r="M131" i="28"/>
  <c r="B133" i="28"/>
  <c r="I144" i="28"/>
  <c r="AW133" i="28"/>
  <c r="J135" i="28"/>
  <c r="AC124" i="28"/>
  <c r="BE139" i="28"/>
  <c r="AG145" i="28"/>
  <c r="AZ147" i="28"/>
  <c r="K140" i="28"/>
  <c r="C130" i="28"/>
  <c r="A194" i="28" s="1"/>
  <c r="O85" i="28"/>
  <c r="AN118" i="28"/>
  <c r="B104" i="28"/>
  <c r="E132" i="28"/>
  <c r="BH131" i="28"/>
  <c r="Z146" i="28"/>
  <c r="I139" i="28"/>
  <c r="K138" i="28"/>
  <c r="BF133" i="28"/>
  <c r="J131" i="28"/>
  <c r="AZ132" i="28"/>
  <c r="AE119" i="28"/>
  <c r="B135" i="28"/>
  <c r="AE132" i="28"/>
  <c r="BJ119" i="28"/>
  <c r="AK139" i="28"/>
  <c r="BI130" i="28"/>
  <c r="AX132" i="28"/>
  <c r="AS123" i="28"/>
  <c r="AM138" i="28"/>
  <c r="AA119" i="28"/>
  <c r="AA128" i="28"/>
  <c r="AS143" i="28"/>
  <c r="AZ130" i="28"/>
  <c r="M144" i="28"/>
  <c r="AH119" i="28"/>
  <c r="BC127" i="28"/>
  <c r="V140" i="28"/>
  <c r="S126" i="28"/>
  <c r="BH136" i="28"/>
  <c r="BA147" i="28"/>
  <c r="V118" i="28"/>
  <c r="AL136" i="28"/>
  <c r="AN120" i="28"/>
  <c r="AQ85" i="28"/>
  <c r="R125" i="28"/>
  <c r="N131" i="28"/>
  <c r="BC130" i="28"/>
  <c r="AZ118" i="28"/>
  <c r="AH121" i="28"/>
  <c r="BK129" i="28"/>
  <c r="BJ141" i="28"/>
  <c r="Q131" i="28"/>
  <c r="O142" i="28"/>
  <c r="AM120" i="28"/>
  <c r="AO122" i="28"/>
  <c r="V132" i="28"/>
  <c r="E139" i="28"/>
  <c r="Q147" i="28"/>
  <c r="AM126" i="28"/>
  <c r="AN127" i="28"/>
  <c r="AR132" i="28"/>
  <c r="BA138" i="28"/>
  <c r="W144" i="28"/>
  <c r="AU143" i="28"/>
  <c r="U139" i="28"/>
  <c r="AG147" i="28"/>
  <c r="AZ127" i="28"/>
  <c r="AX139" i="28"/>
  <c r="BH144" i="28"/>
  <c r="AC120" i="28"/>
  <c r="AH140" i="28"/>
  <c r="AT121" i="28"/>
  <c r="B97" i="28"/>
  <c r="AL121" i="28"/>
  <c r="L135" i="28"/>
  <c r="AQ122" i="28"/>
  <c r="AM139" i="28"/>
  <c r="C139" i="28"/>
  <c r="A203" i="28" s="1"/>
  <c r="O118" i="28"/>
  <c r="BL124" i="28"/>
  <c r="AJ126" i="28"/>
  <c r="BE140" i="28"/>
  <c r="E134" i="28"/>
  <c r="J144" i="28"/>
  <c r="N123" i="28"/>
  <c r="P125" i="28"/>
  <c r="AE138" i="28"/>
  <c r="M146" i="28"/>
  <c r="L127" i="28"/>
  <c r="P132" i="28"/>
  <c r="U137" i="28"/>
  <c r="AW143" i="28"/>
  <c r="S143" i="28"/>
  <c r="AD118" i="28"/>
  <c r="BH139" i="28"/>
  <c r="C127" i="28"/>
  <c r="A191" i="28" s="1"/>
  <c r="P133" i="28"/>
  <c r="AA134" i="28"/>
  <c r="W133" i="28"/>
  <c r="AC146" i="28"/>
  <c r="X127" i="28"/>
  <c r="AF136" i="28"/>
  <c r="BF147" i="28"/>
  <c r="BB126" i="28"/>
  <c r="B145" i="28"/>
  <c r="K135" i="28"/>
  <c r="AZ146" i="28"/>
  <c r="BI126" i="28"/>
  <c r="AX137" i="28"/>
  <c r="B118" i="28"/>
  <c r="BH123" i="28"/>
  <c r="C103" i="28"/>
  <c r="A167" i="28" s="1"/>
  <c r="AG123" i="28"/>
  <c r="BL120" i="28"/>
  <c r="BB144" i="28"/>
  <c r="R85" i="28"/>
  <c r="O122" i="28"/>
  <c r="N132" i="28"/>
  <c r="BD131" i="28"/>
  <c r="T123" i="28"/>
  <c r="V128" i="28"/>
  <c r="J143" i="28"/>
  <c r="BL129" i="28"/>
  <c r="H139" i="28"/>
  <c r="BF119" i="28"/>
  <c r="BB140" i="28"/>
  <c r="BG126" i="28"/>
  <c r="U147" i="28"/>
  <c r="B116" i="28"/>
  <c r="AP129" i="28"/>
  <c r="H85" i="28"/>
  <c r="BF132" i="28"/>
  <c r="BF122" i="28"/>
  <c r="AQ141" i="28"/>
  <c r="U120" i="28"/>
  <c r="I134" i="28"/>
  <c r="D140" i="28"/>
  <c r="AF134" i="28"/>
  <c r="AC136" i="28"/>
  <c r="P137" i="28"/>
  <c r="X136" i="28"/>
  <c r="AT137" i="28"/>
  <c r="AK130" i="28"/>
  <c r="AS118" i="28"/>
  <c r="AJ143" i="28"/>
  <c r="BL141" i="28"/>
  <c r="I120" i="28"/>
  <c r="T124" i="28"/>
  <c r="AY138" i="28"/>
  <c r="AS140" i="28"/>
  <c r="D125" i="28"/>
  <c r="D132" i="28"/>
  <c r="BE85" i="28"/>
  <c r="AD120" i="28"/>
  <c r="M125" i="28"/>
  <c r="AJ134" i="28"/>
  <c r="AI121" i="28"/>
  <c r="AB137" i="28"/>
  <c r="AQ134" i="28"/>
  <c r="AI136" i="28"/>
  <c r="AC118" i="28"/>
  <c r="AW126" i="28"/>
  <c r="AF128" i="28"/>
  <c r="AM143" i="28"/>
  <c r="E122" i="28"/>
  <c r="BE130" i="28"/>
  <c r="AP143" i="28"/>
  <c r="AC137" i="28"/>
  <c r="BF142" i="28"/>
  <c r="J141" i="28"/>
  <c r="AC121" i="28"/>
  <c r="H132" i="28"/>
  <c r="K141" i="28"/>
  <c r="BA85" i="28"/>
  <c r="AN138" i="28"/>
  <c r="AO137" i="28"/>
  <c r="BC128" i="28"/>
  <c r="AX136" i="28"/>
  <c r="BI138" i="28"/>
  <c r="AU139" i="28"/>
  <c r="U138" i="28"/>
  <c r="Y132" i="28"/>
  <c r="M138" i="28"/>
  <c r="AG146" i="28"/>
  <c r="W120" i="28"/>
  <c r="AB132" i="28"/>
  <c r="BA136" i="28"/>
  <c r="BH127" i="28"/>
  <c r="U119" i="28"/>
  <c r="T125" i="28"/>
  <c r="W135" i="28"/>
  <c r="AE134" i="28"/>
  <c r="AY137" i="28"/>
  <c r="AZ125" i="28"/>
  <c r="BK140" i="28"/>
  <c r="AR85" i="28"/>
  <c r="AY123" i="28"/>
  <c r="AM142" i="28"/>
  <c r="C124" i="28"/>
  <c r="A188" i="28" s="1"/>
  <c r="J146" i="28"/>
  <c r="O119" i="28"/>
  <c r="N124" i="28"/>
  <c r="BA123" i="28"/>
  <c r="T131" i="28"/>
  <c r="AO120" i="28"/>
  <c r="AF142" i="28"/>
  <c r="AD133" i="28"/>
  <c r="W139" i="28"/>
  <c r="AM141" i="28"/>
  <c r="AL142" i="28"/>
  <c r="AJ121" i="28"/>
  <c r="X125" i="28"/>
  <c r="O130" i="28"/>
  <c r="BE144" i="28"/>
  <c r="BF134" i="28"/>
  <c r="AC145" i="28"/>
  <c r="C85" i="28"/>
  <c r="BE120" i="28"/>
  <c r="AT136" i="28"/>
  <c r="AV122" i="28"/>
  <c r="P120" i="28"/>
  <c r="AI141" i="28"/>
  <c r="C118" i="28"/>
  <c r="A182" i="28" s="1"/>
  <c r="BC119" i="28"/>
  <c r="S137" i="28"/>
  <c r="L120" i="28"/>
  <c r="P124" i="28"/>
  <c r="AI139" i="28"/>
  <c r="AP127" i="28"/>
  <c r="AI138" i="28"/>
  <c r="AN121" i="28"/>
  <c r="BH126" i="28"/>
  <c r="D135" i="28"/>
  <c r="J145" i="28"/>
  <c r="AP130" i="28"/>
  <c r="AV136" i="28"/>
  <c r="AT145" i="28"/>
  <c r="AX146" i="28"/>
  <c r="BA122" i="28"/>
  <c r="AH127" i="28"/>
  <c r="AZ141" i="28"/>
  <c r="X119" i="28"/>
  <c r="C100" i="28"/>
  <c r="A164" i="28" s="1"/>
  <c r="X135" i="28"/>
  <c r="BK133" i="28"/>
  <c r="AT138" i="28"/>
  <c r="C133" i="28"/>
  <c r="A197" i="28" s="1"/>
  <c r="BF135" i="28"/>
  <c r="V131" i="28"/>
  <c r="BD135" i="28"/>
  <c r="J119" i="28"/>
  <c r="O124" i="28"/>
  <c r="AV131" i="28"/>
  <c r="M141" i="28"/>
  <c r="L128" i="28"/>
  <c r="S135" i="28"/>
  <c r="AB141" i="28"/>
  <c r="T144" i="28"/>
  <c r="Y85" i="28"/>
  <c r="I128" i="28"/>
  <c r="AT85" i="28"/>
  <c r="M121" i="28"/>
  <c r="BL126" i="28"/>
  <c r="Z123" i="28"/>
  <c r="AO130" i="28"/>
  <c r="AC133" i="28"/>
  <c r="B144" i="28"/>
  <c r="BJ135" i="28"/>
  <c r="R139" i="28"/>
  <c r="BK85" i="28"/>
  <c r="V121" i="28"/>
  <c r="BJ128" i="28"/>
  <c r="U132" i="28"/>
  <c r="H126" i="28"/>
  <c r="B93" i="28"/>
  <c r="BG127" i="28"/>
  <c r="AQ128" i="28"/>
  <c r="P119" i="28"/>
  <c r="BI121" i="28"/>
  <c r="B126" i="28"/>
  <c r="AB135" i="28"/>
  <c r="BK124" i="28"/>
  <c r="AW132" i="28"/>
  <c r="J139" i="28"/>
  <c r="E145" i="28"/>
  <c r="AT144" i="28"/>
  <c r="P85" i="28"/>
  <c r="B113" i="28"/>
  <c r="AR119" i="28"/>
  <c r="B125" i="28"/>
  <c r="AW124" i="28"/>
  <c r="BA130" i="28"/>
  <c r="BL119" i="28"/>
  <c r="AA125" i="28"/>
  <c r="I140" i="28"/>
  <c r="BA131" i="28"/>
  <c r="N145" i="28"/>
  <c r="Z141" i="28"/>
  <c r="AG132" i="28"/>
  <c r="AO147" i="28"/>
  <c r="AA122" i="28"/>
  <c r="AO136" i="28"/>
  <c r="C128" i="28"/>
  <c r="A192" i="28" s="1"/>
  <c r="B137" i="28"/>
  <c r="I130" i="28"/>
  <c r="K147" i="28"/>
  <c r="AC125" i="28"/>
  <c r="D120" i="28"/>
  <c r="C95" i="28"/>
  <c r="A159" i="28" s="1"/>
  <c r="Y139" i="28"/>
  <c r="AJ132" i="28"/>
  <c r="AH128" i="28"/>
  <c r="AX145" i="28"/>
  <c r="E129" i="28"/>
  <c r="AW147" i="28"/>
  <c r="M136" i="28"/>
  <c r="BK145" i="28"/>
  <c r="BF125" i="28"/>
  <c r="AB118" i="28"/>
  <c r="Q123" i="28"/>
  <c r="C144" i="28"/>
  <c r="A208" i="28" s="1"/>
  <c r="R124" i="28"/>
  <c r="BG123" i="28"/>
  <c r="B132" i="28"/>
  <c r="BE134" i="28"/>
  <c r="BG125" i="28"/>
  <c r="AZ137" i="28"/>
  <c r="BF129" i="28"/>
  <c r="BL138" i="28"/>
  <c r="BD121" i="28"/>
  <c r="AQ132" i="28"/>
  <c r="D138" i="28"/>
  <c r="BB147" i="28"/>
  <c r="BH132" i="28"/>
  <c r="BL136" i="28"/>
  <c r="V143" i="28"/>
  <c r="P147" i="28"/>
  <c r="B146" i="28"/>
  <c r="V123" i="28"/>
  <c r="M128" i="28"/>
  <c r="BL139" i="28"/>
  <c r="V130" i="28"/>
  <c r="Q138" i="28"/>
  <c r="T147" i="28"/>
  <c r="AJ85" i="28"/>
  <c r="AU122" i="28"/>
  <c r="J129" i="28"/>
  <c r="T122" i="28"/>
  <c r="Y128" i="28"/>
  <c r="AN124" i="28"/>
  <c r="C98" i="28"/>
  <c r="A162" i="28" s="1"/>
  <c r="BI143" i="28"/>
  <c r="AG119" i="28"/>
  <c r="AZ133" i="28"/>
  <c r="BG144" i="28"/>
  <c r="AZ139" i="28"/>
  <c r="AJ118" i="28"/>
  <c r="BK123" i="28"/>
  <c r="J127" i="28"/>
  <c r="AW136" i="28"/>
  <c r="BG130" i="28"/>
  <c r="N138" i="28"/>
  <c r="AA120" i="28"/>
  <c r="AE124" i="28"/>
  <c r="X129" i="28"/>
  <c r="J136" i="28"/>
  <c r="AH141" i="28"/>
  <c r="BC142" i="28"/>
  <c r="AC129" i="28"/>
  <c r="AG133" i="28"/>
  <c r="AK137" i="28"/>
  <c r="AR141" i="28"/>
  <c r="BL147" i="28"/>
  <c r="AL146" i="28"/>
  <c r="BK134" i="28"/>
  <c r="BG118" i="28"/>
  <c r="C140" i="28"/>
  <c r="A204" i="28" s="1"/>
  <c r="AZ119" i="28"/>
  <c r="O125" i="28"/>
  <c r="T85" i="28"/>
  <c r="Y145" i="28"/>
  <c r="B117" i="28"/>
  <c r="AR134" i="28"/>
  <c r="AK121" i="28"/>
  <c r="S139" i="28"/>
  <c r="BF118" i="28"/>
  <c r="BH141" i="28"/>
  <c r="I143" i="28"/>
  <c r="Q125" i="28"/>
  <c r="AS134" i="28"/>
  <c r="BE118" i="28"/>
  <c r="C143" i="28"/>
  <c r="A207" i="28" s="1"/>
  <c r="B88" i="28"/>
  <c r="C97" i="28"/>
  <c r="A161" i="28" s="1"/>
  <c r="AV124" i="28"/>
  <c r="AH142" i="28"/>
  <c r="R118" i="28"/>
  <c r="AV121" i="28"/>
  <c r="O145" i="28"/>
  <c r="BC143" i="28"/>
  <c r="AT126" i="28"/>
  <c r="AH131" i="28"/>
  <c r="J85" i="28"/>
  <c r="AO131" i="28"/>
  <c r="AC147" i="28"/>
  <c r="M134" i="28"/>
  <c r="N139" i="28"/>
  <c r="AZ85" i="28"/>
  <c r="BC118" i="28"/>
  <c r="BD118" i="28"/>
  <c r="C104" i="28"/>
  <c r="A168" i="28" s="1"/>
  <c r="AA129" i="28"/>
  <c r="C132" i="28"/>
  <c r="A196" i="28" s="1"/>
  <c r="AF121" i="28"/>
  <c r="AI131" i="28"/>
  <c r="AQ137" i="28"/>
  <c r="AJ128" i="28"/>
  <c r="AL143" i="28"/>
  <c r="BK147" i="28"/>
  <c r="AV129" i="28"/>
  <c r="AO124" i="28"/>
  <c r="N118" i="28"/>
  <c r="N120" i="28"/>
  <c r="AL129" i="28"/>
  <c r="E125" i="28"/>
  <c r="BJ85" i="28"/>
  <c r="AP121" i="28"/>
  <c r="AN137" i="28"/>
  <c r="Z132" i="28"/>
  <c r="BC134" i="28"/>
  <c r="AN129" i="28"/>
  <c r="AB140" i="28"/>
  <c r="D147" i="28"/>
  <c r="AT134" i="28"/>
  <c r="BC140" i="28"/>
  <c r="AT142" i="28"/>
  <c r="AY120" i="28"/>
  <c r="R133" i="28"/>
  <c r="AO133" i="28"/>
  <c r="AF147" i="28"/>
  <c r="AV123" i="28"/>
  <c r="AD126" i="28"/>
  <c r="AH124" i="28"/>
  <c r="BB127" i="28"/>
  <c r="M119" i="28"/>
  <c r="AH85" i="28"/>
  <c r="BD120" i="28"/>
  <c r="X143" i="28"/>
  <c r="AK119" i="28"/>
  <c r="K136" i="28"/>
  <c r="AP128" i="28"/>
  <c r="Y141" i="28"/>
  <c r="AS127" i="28"/>
  <c r="AZ135" i="28"/>
  <c r="AB142" i="28"/>
  <c r="O131" i="28"/>
  <c r="Z139" i="28"/>
  <c r="AN146" i="28"/>
  <c r="W147" i="28"/>
  <c r="AU141" i="28"/>
  <c r="B95" i="28"/>
  <c r="AG144" i="28"/>
  <c r="V141" i="28"/>
  <c r="AT141" i="28"/>
  <c r="AC141" i="28"/>
  <c r="AL139" i="28"/>
  <c r="AH146" i="28"/>
  <c r="AN142" i="28"/>
  <c r="W131" i="28"/>
  <c r="Q143" i="28"/>
  <c r="BD85" i="28"/>
  <c r="BD123" i="28"/>
  <c r="BJ118" i="28"/>
  <c r="AA123" i="28"/>
  <c r="AY125" i="28"/>
  <c r="AC135" i="28"/>
  <c r="AA141" i="28"/>
  <c r="AK135" i="28"/>
  <c r="N128" i="28"/>
  <c r="P143" i="28"/>
  <c r="BE143" i="28"/>
  <c r="BL132" i="28"/>
  <c r="AB143" i="28"/>
  <c r="O133" i="28"/>
  <c r="AU123" i="28"/>
  <c r="AU85" i="28"/>
  <c r="BH135" i="28"/>
  <c r="BH119" i="28"/>
  <c r="AQ133" i="28"/>
  <c r="BC145" i="28"/>
  <c r="P128" i="28"/>
  <c r="AA147" i="28"/>
  <c r="AS121" i="28"/>
  <c r="AD147" i="28"/>
  <c r="AW129" i="28"/>
  <c r="M123" i="28"/>
  <c r="S119" i="28"/>
  <c r="AB139" i="28"/>
  <c r="BJ144" i="28"/>
  <c r="BK120" i="28"/>
  <c r="L142" i="28"/>
  <c r="O140" i="28"/>
  <c r="W85" i="28"/>
  <c r="AV145" i="28"/>
  <c r="BI132" i="28"/>
  <c r="AL137" i="28"/>
  <c r="AI145" i="28"/>
  <c r="T138" i="28"/>
  <c r="AH139" i="28"/>
  <c r="BJ146" i="28"/>
  <c r="AS85" i="28"/>
  <c r="BE131" i="28"/>
  <c r="X123" i="28"/>
  <c r="BA120" i="28"/>
  <c r="T120" i="28"/>
  <c r="AT125" i="28"/>
  <c r="AW141" i="28"/>
  <c r="O141" i="28"/>
  <c r="AK124" i="28"/>
  <c r="BK132" i="28"/>
  <c r="AF133" i="28"/>
  <c r="BA146" i="28"/>
  <c r="BC120" i="28"/>
  <c r="AM128" i="28"/>
  <c r="Y135" i="28"/>
  <c r="H142" i="28"/>
  <c r="AB145" i="28"/>
  <c r="BE129" i="28"/>
  <c r="BJ134" i="28"/>
  <c r="H141" i="28"/>
  <c r="E146" i="28"/>
  <c r="BK143" i="28"/>
  <c r="R119" i="28"/>
  <c r="S134" i="28"/>
  <c r="H147" i="28"/>
  <c r="AI126" i="28"/>
  <c r="J134" i="28"/>
  <c r="U142" i="28"/>
  <c r="BI145" i="28"/>
  <c r="E140" i="28"/>
  <c r="AW131" i="28"/>
  <c r="S141" i="28"/>
  <c r="K142" i="28"/>
  <c r="C110" i="28"/>
  <c r="A174" i="28" s="1"/>
  <c r="AY119" i="28"/>
  <c r="AT133" i="28"/>
  <c r="AA85" i="28"/>
  <c r="H123" i="28"/>
  <c r="O127" i="28"/>
  <c r="AE133" i="28"/>
  <c r="R121" i="28"/>
  <c r="BI131" i="28"/>
  <c r="AM145" i="28"/>
  <c r="AG134" i="28"/>
  <c r="BA141" i="28"/>
  <c r="Y118" i="28"/>
  <c r="AC122" i="28"/>
  <c r="AR126" i="28"/>
  <c r="AB133" i="28"/>
  <c r="AZ138" i="28"/>
  <c r="AY144" i="28"/>
  <c r="AM146" i="28"/>
  <c r="AB127" i="28"/>
  <c r="AE131" i="28"/>
  <c r="AI135" i="28"/>
  <c r="AP139" i="28"/>
  <c r="AD145" i="28"/>
  <c r="AJ144" i="28"/>
  <c r="AV120" i="28"/>
  <c r="BB137" i="28"/>
  <c r="J121" i="28"/>
  <c r="BB121" i="28"/>
  <c r="BD134" i="28"/>
  <c r="AR136" i="28"/>
  <c r="X131" i="28"/>
  <c r="B101" i="28"/>
  <c r="M120" i="28"/>
  <c r="C122" i="28"/>
  <c r="A186" i="28" s="1"/>
  <c r="R141" i="28"/>
  <c r="AL85" i="28"/>
  <c r="AE141" i="28"/>
  <c r="BD145" i="28"/>
  <c r="BD119" i="28"/>
  <c r="BD137" i="28"/>
  <c r="AX128" i="28"/>
  <c r="B89" i="28"/>
  <c r="AK146" i="28"/>
  <c r="C114" i="28"/>
  <c r="A178" i="28" s="1"/>
  <c r="L138" i="28"/>
  <c r="AF127" i="28"/>
  <c r="T135" i="28"/>
  <c r="B139" i="28"/>
  <c r="U130" i="28"/>
  <c r="AB85" i="28"/>
  <c r="BG134" i="28"/>
  <c r="AL127" i="28"/>
  <c r="AU145" i="28"/>
  <c r="AR125" i="28"/>
  <c r="U143" i="28"/>
  <c r="AN128" i="28"/>
  <c r="BL142" i="28"/>
  <c r="AW118" i="28"/>
  <c r="AH143" i="28"/>
  <c r="BH143" i="28"/>
  <c r="J122" i="28"/>
  <c r="I119" i="28"/>
  <c r="E85" i="28"/>
  <c r="AD124" i="28"/>
  <c r="BH120" i="28"/>
  <c r="B114" i="28"/>
  <c r="L121" i="28"/>
  <c r="BA139" i="28"/>
  <c r="AA140" i="28"/>
  <c r="K121" i="28"/>
  <c r="Y136" i="28"/>
  <c r="AN139" i="28"/>
  <c r="C102" i="28"/>
  <c r="A166" i="28" s="1"/>
  <c r="AB125" i="28"/>
  <c r="AQ144" i="28"/>
  <c r="AN141" i="28"/>
  <c r="Q118" i="28"/>
  <c r="AL132" i="28"/>
  <c r="Y133" i="28"/>
  <c r="AI118" i="28"/>
  <c r="AL118" i="28"/>
  <c r="AM118" i="28"/>
  <c r="AV138" i="28"/>
  <c r="BJ137" i="28"/>
  <c r="I147" i="28"/>
  <c r="D130" i="28"/>
  <c r="C135" i="28"/>
  <c r="A199" i="28" s="1"/>
  <c r="D126" i="28"/>
  <c r="AR142" i="28"/>
  <c r="AJ124" i="28"/>
  <c r="BE119" i="28"/>
  <c r="AA121" i="28"/>
  <c r="T132" i="28"/>
  <c r="Z128" i="28"/>
  <c r="AX138" i="28"/>
  <c r="X147" i="28"/>
  <c r="H138" i="28"/>
  <c r="BC129" i="28"/>
  <c r="BL127" i="28"/>
  <c r="H120" i="28"/>
  <c r="BL130" i="28"/>
  <c r="Q146" i="28"/>
  <c r="K132" i="28"/>
  <c r="AM144" i="28"/>
  <c r="Y121" i="28"/>
  <c r="AA118" i="28"/>
  <c r="L131" i="28"/>
  <c r="N85" i="28"/>
  <c r="B138" i="28"/>
  <c r="BF123" i="28"/>
  <c r="AU136" i="28"/>
  <c r="BF130" i="28"/>
  <c r="I142" i="28"/>
  <c r="BL144" i="28"/>
  <c r="AN125" i="28"/>
  <c r="AA144" i="28"/>
  <c r="L136" i="28"/>
  <c r="M126" i="28"/>
  <c r="I125" i="28"/>
  <c r="L122" i="28"/>
  <c r="AY136" i="28"/>
  <c r="U121" i="28"/>
  <c r="Y140" i="28"/>
  <c r="V125" i="28"/>
  <c r="W134" i="28"/>
  <c r="U127" i="28"/>
  <c r="D145" i="28"/>
  <c r="AF125" i="28"/>
  <c r="AY134" i="28"/>
  <c r="AY146" i="28"/>
  <c r="AF132" i="28"/>
  <c r="AQ140" i="28"/>
  <c r="AK145" i="28"/>
  <c r="BA145" i="28"/>
  <c r="AJ140" i="28"/>
  <c r="AL140" i="28"/>
  <c r="M135" i="28"/>
  <c r="BH122" i="28"/>
  <c r="BC138" i="28"/>
  <c r="W132" i="28"/>
  <c r="C138" i="28"/>
  <c r="A202" i="28" s="1"/>
  <c r="AZ120" i="28"/>
  <c r="AP137" i="28"/>
  <c r="AY85" i="28"/>
  <c r="O136" i="28"/>
  <c r="AM135" i="28"/>
  <c r="AF146" i="28"/>
  <c r="BC146" i="28"/>
  <c r="AE144" i="28"/>
  <c r="AB146" i="28"/>
  <c r="BD122" i="28"/>
  <c r="N137" i="28"/>
  <c r="R128" i="28"/>
  <c r="BK144" i="28"/>
  <c r="AQ131" i="28"/>
  <c r="BE146" i="28"/>
  <c r="AZ129" i="28"/>
  <c r="AV133" i="28"/>
  <c r="BD126" i="28"/>
  <c r="V144" i="28"/>
  <c r="M129" i="28"/>
  <c r="H145" i="28"/>
  <c r="Y119" i="28"/>
  <c r="AM136" i="28"/>
  <c r="V119" i="28"/>
  <c r="AF144" i="28"/>
  <c r="AP138" i="28"/>
  <c r="T141" i="28"/>
  <c r="AG130" i="28"/>
  <c r="E135" i="28"/>
  <c r="AD135" i="28"/>
  <c r="L141" i="28"/>
  <c r="X130" i="28"/>
  <c r="T118" i="28"/>
  <c r="R137" i="28"/>
  <c r="Q139" i="28"/>
  <c r="Q122" i="28"/>
  <c r="W143" i="28"/>
  <c r="BE137" i="28"/>
  <c r="B87" i="28"/>
  <c r="AZ123" i="28"/>
  <c r="BC144" i="28"/>
  <c r="BE124" i="28"/>
  <c r="N140" i="28"/>
  <c r="P140" i="28"/>
  <c r="AW144" i="28"/>
  <c r="AS145" i="28"/>
  <c r="B98" i="28"/>
  <c r="AW123" i="28"/>
  <c r="AH136" i="28"/>
  <c r="BA128" i="28"/>
  <c r="BC121" i="28"/>
  <c r="K128" i="28"/>
  <c r="AS131" i="28"/>
  <c r="BG124" i="28"/>
  <c r="R127" i="28"/>
  <c r="AW140" i="28"/>
  <c r="BC126" i="28"/>
  <c r="BI133" i="28"/>
  <c r="AS144" i="28"/>
  <c r="C147" i="28"/>
  <c r="A211" i="28" s="1"/>
  <c r="T121" i="28"/>
  <c r="P131" i="28"/>
  <c r="S140" i="28"/>
  <c r="AY121" i="28"/>
  <c r="B109" i="28"/>
  <c r="J120" i="28"/>
  <c r="AG135" i="28"/>
  <c r="AT127" i="28"/>
  <c r="AX85" i="28"/>
  <c r="Q130" i="28"/>
  <c r="AN122" i="28"/>
  <c r="AG141" i="28"/>
  <c r="AT132" i="28"/>
  <c r="AD123" i="28"/>
  <c r="AF137" i="28"/>
  <c r="AP144" i="28"/>
  <c r="AH134" i="28"/>
  <c r="AV142" i="28"/>
  <c r="AM147" i="28"/>
  <c r="AH123" i="28"/>
  <c r="AM122" i="28"/>
  <c r="Z131" i="28"/>
  <c r="X122" i="28"/>
  <c r="V142" i="28"/>
  <c r="AG143" i="28"/>
  <c r="H122" i="28"/>
  <c r="AT146" i="28"/>
  <c r="B90" i="28"/>
  <c r="AQ136" i="28"/>
  <c r="AW145" i="28"/>
  <c r="BC131" i="28"/>
  <c r="AE129" i="28"/>
  <c r="AR137" i="28"/>
  <c r="V146" i="28"/>
  <c r="X121" i="28"/>
  <c r="Y129" i="28"/>
  <c r="AJ127" i="28"/>
  <c r="BJ131" i="28"/>
  <c r="BA125" i="28"/>
  <c r="J133" i="28"/>
  <c r="C92" i="28"/>
  <c r="A156" i="28" s="1"/>
  <c r="S128" i="28"/>
  <c r="B110" i="28"/>
  <c r="AR124" i="28"/>
  <c r="Z133" i="28"/>
  <c r="B106" i="28"/>
  <c r="C88" i="28"/>
  <c r="A152" i="28" s="1"/>
  <c r="AU140" i="28"/>
  <c r="AL138" i="28"/>
  <c r="BE142" i="28"/>
  <c r="U131" i="28"/>
  <c r="BD147" i="28"/>
  <c r="T128" i="28"/>
  <c r="BB122" i="28"/>
  <c r="AW119" i="28"/>
  <c r="U140" i="28"/>
  <c r="AS136" i="28"/>
  <c r="AH129" i="28"/>
  <c r="B140" i="28"/>
  <c r="AU130" i="28"/>
  <c r="AA126" i="28"/>
  <c r="AO138" i="28"/>
  <c r="BK127" i="28"/>
  <c r="AC128" i="28"/>
  <c r="O120" i="28"/>
  <c r="P134" i="28"/>
  <c r="B122" i="28"/>
  <c r="R140" i="28"/>
  <c r="AD139" i="28"/>
  <c r="AK136" i="28"/>
  <c r="AY139" i="28"/>
  <c r="AO128" i="28"/>
  <c r="AM123" i="28"/>
  <c r="AQ124" i="28"/>
  <c r="AY147" i="28"/>
  <c r="AQ135" i="28"/>
  <c r="I127" i="28"/>
  <c r="Z144" i="28"/>
  <c r="C129" i="28"/>
  <c r="A193" i="28" s="1"/>
  <c r="Q133" i="28"/>
  <c r="AE127" i="28"/>
  <c r="BE123" i="28"/>
  <c r="AD134" i="28"/>
  <c r="S120" i="28"/>
  <c r="L144" i="28"/>
  <c r="AX126" i="28"/>
  <c r="B115" i="28"/>
  <c r="V147" i="28"/>
  <c r="AZ131" i="28"/>
  <c r="AJ145" i="28"/>
  <c r="R136" i="28"/>
  <c r="S125" i="28"/>
  <c r="L124" i="28"/>
  <c r="AJ135" i="28"/>
  <c r="W136" i="28"/>
  <c r="AG125" i="28"/>
  <c r="C120" i="28"/>
  <c r="A184" i="28" s="1"/>
  <c r="AY126" i="28"/>
  <c r="S123" i="28"/>
  <c r="AY118" i="28"/>
  <c r="AD128" i="28"/>
  <c r="H137" i="28"/>
  <c r="BB119" i="28"/>
  <c r="C134" i="28"/>
  <c r="A198" i="28" s="1"/>
  <c r="BD128" i="28"/>
  <c r="BJ142" i="28"/>
  <c r="X132" i="28"/>
  <c r="C90" i="28"/>
  <c r="A154" i="28" s="1"/>
  <c r="BD124" i="28"/>
  <c r="BH124" i="28"/>
  <c r="BA143" i="28"/>
  <c r="L140" i="28"/>
  <c r="AB128" i="28"/>
  <c r="AO146" i="28"/>
  <c r="BH129" i="28"/>
  <c r="AF120" i="28"/>
  <c r="E143" i="28"/>
  <c r="AS126" i="28"/>
  <c r="BI129" i="28"/>
  <c r="V120" i="28"/>
  <c r="AB134" i="28"/>
  <c r="AK118" i="28"/>
  <c r="AU135" i="28"/>
  <c r="K145" i="28"/>
  <c r="AP126" i="28"/>
  <c r="AC130" i="28"/>
  <c r="BL145" i="28"/>
  <c r="N127" i="28"/>
  <c r="AS132" i="28"/>
  <c r="AM133" i="28"/>
  <c r="AO85" i="28"/>
  <c r="BH125" i="28"/>
  <c r="BK135" i="28"/>
  <c r="V137" i="28"/>
  <c r="AN130" i="28"/>
  <c r="Z119" i="28"/>
  <c r="BK142" i="28"/>
  <c r="AI143" i="28"/>
  <c r="L118" i="28"/>
  <c r="X85" i="28"/>
  <c r="AA138" i="28"/>
  <c r="AV128" i="28"/>
  <c r="BK126" i="28"/>
  <c r="AP146" i="28"/>
  <c r="AL130" i="28"/>
  <c r="H146" i="28"/>
  <c r="BB139" i="28"/>
  <c r="AJ130" i="28"/>
  <c r="K120" i="28"/>
  <c r="T136" i="28"/>
  <c r="BI127" i="28"/>
  <c r="I85" i="28"/>
  <c r="BH128" i="28"/>
  <c r="D134" i="28"/>
  <c r="AO142" i="28"/>
  <c r="B141" i="28"/>
  <c r="S85" i="28"/>
  <c r="AH138" i="28"/>
  <c r="E138" i="28"/>
  <c r="AW142" i="28"/>
  <c r="L85" i="28"/>
  <c r="C137" i="28"/>
  <c r="A201" i="28" s="1"/>
  <c r="AB121" i="28"/>
  <c r="BB118" i="28"/>
  <c r="W130" i="28"/>
  <c r="AZ122" i="28"/>
  <c r="BA119" i="28"/>
  <c r="I123" i="28"/>
  <c r="K134" i="28"/>
  <c r="AO123" i="28"/>
  <c r="AP147" i="28"/>
  <c r="AP124" i="28"/>
  <c r="AW122" i="28"/>
  <c r="K119" i="28"/>
  <c r="AZ140" i="28"/>
  <c r="AT147" i="28"/>
  <c r="O144" i="28"/>
  <c r="AH135" i="28"/>
  <c r="BA135" i="28"/>
  <c r="BG133" i="28"/>
  <c r="AL122" i="28"/>
  <c r="AU138" i="28"/>
  <c r="O137" i="28"/>
  <c r="BF127" i="28"/>
  <c r="AG122" i="28"/>
  <c r="AG120" i="28"/>
  <c r="BG119" i="28"/>
  <c r="B128" i="28"/>
  <c r="AC134" i="28"/>
  <c r="BC132" i="28"/>
  <c r="Z135" i="28"/>
  <c r="R144" i="28"/>
  <c r="AD130" i="28"/>
  <c r="C108" i="28"/>
  <c r="A172" i="28" s="1"/>
  <c r="AB129" i="28"/>
  <c r="AV137" i="28"/>
  <c r="C142" i="28"/>
  <c r="A206" i="28" s="1"/>
  <c r="AP133" i="28"/>
  <c r="AA135" i="28"/>
  <c r="AX143" i="28"/>
  <c r="AR133" i="28"/>
  <c r="BA132" i="28"/>
  <c r="AO143" i="28"/>
  <c r="AJ136" i="28"/>
  <c r="D144" i="28"/>
  <c r="U117" i="28"/>
  <c r="Q113" i="28"/>
  <c r="M109" i="28"/>
  <c r="J105" i="28"/>
  <c r="E100" i="28"/>
  <c r="AI114" i="28"/>
  <c r="H109" i="28"/>
  <c r="U112" i="28"/>
  <c r="BE105" i="28"/>
  <c r="AE100" i="28"/>
  <c r="BG95" i="28"/>
  <c r="BB90" i="28"/>
  <c r="Z98" i="28"/>
  <c r="R95" i="28"/>
  <c r="AD112" i="28"/>
  <c r="Y102" i="28"/>
  <c r="BL95" i="28"/>
  <c r="O89" i="28"/>
  <c r="Z112" i="28"/>
  <c r="D104" i="28"/>
  <c r="AJ95" i="28"/>
  <c r="R88" i="28"/>
  <c r="H110" i="28"/>
  <c r="AT98" i="28"/>
  <c r="H105" i="28"/>
  <c r="J88" i="28"/>
  <c r="O88" i="28"/>
  <c r="BK93" i="28"/>
  <c r="AM96" i="28"/>
  <c r="Y113" i="28"/>
  <c r="AH105" i="28"/>
  <c r="AW117" i="28"/>
  <c r="AS113" i="28"/>
  <c r="AO109" i="28"/>
  <c r="AL105" i="28"/>
  <c r="AH101" i="28"/>
  <c r="AE116" i="28"/>
  <c r="E111" i="28"/>
  <c r="H113" i="28"/>
  <c r="AF106" i="28"/>
  <c r="E101" i="28"/>
  <c r="X96" i="28"/>
  <c r="S91" i="28"/>
  <c r="O87" i="28"/>
  <c r="AK103" i="28"/>
  <c r="BF115" i="28"/>
  <c r="AX106" i="28"/>
  <c r="AK99" i="28"/>
  <c r="BD93" i="28"/>
  <c r="AD88" i="28"/>
  <c r="BG110" i="28"/>
  <c r="BF102" i="28"/>
  <c r="O96" i="28"/>
  <c r="L87" i="28"/>
  <c r="AO108" i="28"/>
  <c r="T97" i="28"/>
  <c r="D101" i="28"/>
  <c r="W90" i="28"/>
  <c r="AA89" i="28"/>
  <c r="AG88" i="28"/>
  <c r="BI117" i="28"/>
  <c r="AK109" i="28"/>
  <c r="BI100" i="28"/>
  <c r="K102" i="28"/>
  <c r="S109" i="28"/>
  <c r="AA107" i="28"/>
  <c r="E97" i="28"/>
  <c r="BA103" i="28"/>
  <c r="L115" i="28"/>
  <c r="BL98" i="28"/>
  <c r="H115" i="28"/>
  <c r="AZ95" i="28"/>
  <c r="AB110" i="28"/>
  <c r="AE93" i="28"/>
  <c r="R91" i="28"/>
  <c r="BI112" i="28"/>
  <c r="AV107" i="28"/>
  <c r="X114" i="28"/>
  <c r="AQ101" i="28"/>
  <c r="BH110" i="28"/>
  <c r="AG114" i="28"/>
  <c r="Y112" i="28"/>
  <c r="AD117" i="28"/>
  <c r="AO87" i="28"/>
  <c r="Z101" i="28"/>
  <c r="U106" i="28"/>
  <c r="BE91" i="28"/>
  <c r="T95" i="28"/>
  <c r="AK87" i="28"/>
  <c r="V117" i="28"/>
  <c r="BC117" i="28"/>
  <c r="AN104" i="28"/>
  <c r="BH92" i="28"/>
  <c r="D106" i="28"/>
  <c r="M110" i="28"/>
  <c r="X93" i="28"/>
  <c r="BL109" i="28"/>
  <c r="AT95" i="28"/>
  <c r="Q110" i="28"/>
  <c r="AK105" i="28"/>
  <c r="H91" i="28"/>
  <c r="W112" i="28"/>
  <c r="K87" i="28"/>
  <c r="BJ116" i="28"/>
  <c r="AS87" i="28"/>
  <c r="BD89" i="28"/>
  <c r="O104" i="28"/>
  <c r="AJ112" i="28"/>
  <c r="BH102" i="28"/>
  <c r="G87" i="28"/>
  <c r="AJ106" i="28"/>
  <c r="AP89" i="28"/>
  <c r="AS102" i="28"/>
  <c r="BL115" i="28"/>
  <c r="G104" i="28"/>
  <c r="V115" i="28"/>
  <c r="AU111" i="28"/>
  <c r="AR107" i="28"/>
  <c r="AN103" i="28"/>
  <c r="AJ99" i="28"/>
  <c r="BC113" i="28"/>
  <c r="BB116" i="28"/>
  <c r="BG107" i="28"/>
  <c r="AG102" i="28"/>
  <c r="AC97" i="28"/>
  <c r="X92" i="28"/>
  <c r="T88" i="28"/>
  <c r="AY103" i="28"/>
  <c r="AP113" i="28"/>
  <c r="S103" i="28"/>
  <c r="U95" i="28"/>
  <c r="BF89" i="28"/>
  <c r="AN113" i="28"/>
  <c r="BH104" i="28"/>
  <c r="U96" i="28"/>
  <c r="Q87" i="28"/>
  <c r="AW108" i="28"/>
  <c r="AE97" i="28"/>
  <c r="AY90" i="28"/>
  <c r="W98" i="28"/>
  <c r="AI103" i="28"/>
  <c r="J117" i="28"/>
  <c r="X112" i="28"/>
  <c r="AB99" i="28"/>
  <c r="K111" i="28"/>
  <c r="BK98" i="28"/>
  <c r="BA115" i="28"/>
  <c r="G103" i="28"/>
  <c r="BA93" i="28"/>
  <c r="AU90" i="28"/>
  <c r="AS107" i="28"/>
  <c r="AF90" i="28"/>
  <c r="BG103" i="28"/>
  <c r="BJ89" i="28"/>
  <c r="AI98" i="28"/>
  <c r="AZ87" i="28"/>
  <c r="AP93" i="28"/>
  <c r="E117" i="28"/>
  <c r="BJ110" i="28"/>
  <c r="BG106" i="28"/>
  <c r="BC102" i="28"/>
  <c r="AY98" i="28"/>
  <c r="BB112" i="28"/>
  <c r="S117" i="28"/>
  <c r="E110" i="28"/>
  <c r="N104" i="28"/>
  <c r="AX98" i="28"/>
  <c r="AO93" i="28"/>
  <c r="AK89" i="28"/>
  <c r="AR104" i="28"/>
  <c r="AQ116" i="28"/>
  <c r="W107" i="28"/>
  <c r="H100" i="28"/>
  <c r="AL91" i="28"/>
  <c r="AX116" i="28"/>
  <c r="U107" i="28"/>
  <c r="AW99" i="28"/>
  <c r="AH93" i="28"/>
  <c r="AO114" i="28"/>
  <c r="AL104" i="28"/>
  <c r="BK92" i="28"/>
  <c r="AD91" i="28"/>
  <c r="R107" i="28"/>
  <c r="W105" i="28"/>
  <c r="V109" i="28"/>
  <c r="BF114" i="28"/>
  <c r="D107" i="28"/>
  <c r="AG117" i="28"/>
  <c r="AC113" i="28"/>
  <c r="Y109" i="28"/>
  <c r="V105" i="28"/>
  <c r="R101" i="28"/>
  <c r="J116" i="28"/>
  <c r="X109" i="28"/>
  <c r="BC110" i="28"/>
  <c r="AY104" i="28"/>
  <c r="M98" i="28"/>
  <c r="E93" i="28"/>
  <c r="G107" i="28"/>
  <c r="AN98" i="28"/>
  <c r="U115" i="28"/>
  <c r="V106" i="28"/>
  <c r="G99" i="28"/>
  <c r="M92" i="28"/>
  <c r="AZ117" i="28"/>
  <c r="E108" i="28"/>
  <c r="AI100" i="28"/>
  <c r="AA92" i="28"/>
  <c r="J113" i="28"/>
  <c r="R99" i="28"/>
  <c r="AD106" i="28"/>
  <c r="P87" i="28"/>
  <c r="N103" i="28"/>
  <c r="BE108" i="28"/>
  <c r="AI113" i="28"/>
  <c r="AC117" i="28"/>
  <c r="E109" i="28"/>
  <c r="AC100" i="28"/>
  <c r="N105" i="28"/>
  <c r="AM108" i="28"/>
  <c r="AV106" i="28"/>
  <c r="AF92" i="28"/>
  <c r="P104" i="28"/>
  <c r="U105" i="28"/>
  <c r="AX92" i="28"/>
  <c r="BJ108" i="28"/>
  <c r="D95" i="28"/>
  <c r="J104" i="28"/>
  <c r="I91" i="28"/>
  <c r="X97" i="28"/>
  <c r="AX110" i="28"/>
  <c r="AN109" i="28"/>
  <c r="T100" i="28"/>
  <c r="L88" i="28"/>
  <c r="I112" i="28"/>
  <c r="AZ109" i="28"/>
  <c r="P89" i="28"/>
  <c r="AO117" i="28"/>
  <c r="Y100" i="28"/>
  <c r="BD98" i="28"/>
  <c r="M101" i="28"/>
  <c r="O112" i="28"/>
  <c r="AV114" i="28"/>
  <c r="E113" i="28"/>
  <c r="AP116" i="28"/>
  <c r="V113" i="28"/>
  <c r="P101" i="28"/>
  <c r="Z90" i="28"/>
  <c r="AZ113" i="28"/>
  <c r="K98" i="28"/>
  <c r="R87" i="28"/>
  <c r="W101" i="28"/>
  <c r="D114" i="28"/>
  <c r="AE92" i="28"/>
  <c r="AR98" i="28"/>
  <c r="BI107" i="28"/>
  <c r="G112" i="28"/>
  <c r="BH87" i="28"/>
  <c r="AJ114" i="28"/>
  <c r="AW110" i="28"/>
  <c r="AI101" i="28"/>
  <c r="AG90" i="28"/>
  <c r="BL106" i="28"/>
  <c r="V92" i="28"/>
  <c r="AX97" i="28"/>
  <c r="AM110" i="28"/>
  <c r="AO90" i="28"/>
  <c r="BE92" i="28"/>
  <c r="G110" i="28"/>
  <c r="AX114" i="28"/>
  <c r="R100" i="28"/>
  <c r="AS100" i="28"/>
  <c r="J110" i="28"/>
  <c r="D103" i="28"/>
  <c r="AV111" i="28"/>
  <c r="K107" i="28"/>
  <c r="AZ92" i="28"/>
  <c r="X105" i="28"/>
  <c r="BF109" i="28"/>
  <c r="BF95" i="28"/>
  <c r="AQ114" i="28"/>
  <c r="AD95" i="28"/>
  <c r="Q105" i="28"/>
  <c r="BD97" i="28"/>
  <c r="E88" i="28"/>
  <c r="I111" i="28"/>
  <c r="AB107" i="28"/>
  <c r="Y116" i="28"/>
  <c r="BE102" i="28"/>
  <c r="R92" i="28"/>
  <c r="R108" i="28"/>
  <c r="H97" i="28"/>
  <c r="BG98" i="28"/>
  <c r="AU98" i="28"/>
  <c r="AW102" i="28"/>
  <c r="X89" i="28"/>
  <c r="BG96" i="28"/>
  <c r="AK96" i="28"/>
  <c r="X95" i="28"/>
  <c r="BH116" i="28"/>
  <c r="L99" i="28"/>
  <c r="W113" i="28"/>
  <c r="I98" i="28"/>
  <c r="AU112" i="28"/>
  <c r="AT112" i="28"/>
  <c r="BJ107" i="28"/>
  <c r="AC96" i="28"/>
  <c r="V112" i="28"/>
  <c r="AT90" i="28"/>
  <c r="AJ109" i="28"/>
  <c r="AI111" i="28"/>
  <c r="Q97" i="28"/>
  <c r="D112" i="28"/>
  <c r="AC112" i="28"/>
  <c r="BG91" i="28"/>
  <c r="BF107" i="28"/>
  <c r="BE107" i="28"/>
  <c r="AB98" i="28"/>
  <c r="AM107" i="28"/>
  <c r="S110" i="28"/>
  <c r="BA95" i="28"/>
  <c r="AC90" i="28"/>
  <c r="AV96" i="28"/>
  <c r="AA96" i="28"/>
  <c r="AR93" i="28"/>
  <c r="BD90" i="28"/>
  <c r="AO95" i="28"/>
  <c r="K99" i="28"/>
  <c r="AF97" i="28"/>
  <c r="BI110" i="28"/>
  <c r="AC115" i="28"/>
  <c r="BB98" i="28"/>
  <c r="M100" i="28"/>
  <c r="BH109" i="28"/>
  <c r="V98" i="28"/>
  <c r="O109" i="28"/>
  <c r="Y105" i="28"/>
  <c r="AH99" i="28"/>
  <c r="AB104" i="28"/>
  <c r="AL98" i="28"/>
  <c r="AE106" i="28"/>
  <c r="Y108" i="28"/>
  <c r="AL102" i="28"/>
  <c r="J103" i="28"/>
  <c r="Q88" i="28"/>
  <c r="AR88" i="28"/>
  <c r="AL106" i="28"/>
  <c r="I101" i="28"/>
  <c r="BG88" i="28"/>
  <c r="AA106" i="28"/>
  <c r="AK114" i="28"/>
  <c r="I93" i="28"/>
  <c r="AQ110" i="28"/>
  <c r="AC110" i="28"/>
  <c r="BB115" i="28"/>
  <c r="AS91" i="28"/>
  <c r="Q104" i="28"/>
  <c r="BI113" i="28"/>
  <c r="BA116" i="28"/>
  <c r="AA101" i="28"/>
  <c r="O97" i="28"/>
  <c r="K90" i="28"/>
  <c r="AL87" i="28"/>
  <c r="BD102" i="28"/>
  <c r="L89" i="28"/>
  <c r="AU108" i="28"/>
  <c r="AF103" i="28"/>
  <c r="AQ112" i="28"/>
  <c r="AK97" i="28"/>
  <c r="AA100" i="28"/>
  <c r="AB91" i="28"/>
  <c r="AD89" i="28"/>
  <c r="BI106" i="28"/>
  <c r="AU93" i="28"/>
  <c r="AP111" i="28"/>
  <c r="BC104" i="28"/>
  <c r="AH110" i="28"/>
  <c r="AQ107" i="28"/>
  <c r="AM104" i="28"/>
  <c r="BG102" i="28"/>
  <c r="T105" i="28"/>
  <c r="W87" i="28"/>
  <c r="L93" i="28"/>
  <c r="BG105" i="28"/>
  <c r="AG108" i="28"/>
  <c r="AH106" i="28"/>
  <c r="AM90" i="28"/>
  <c r="S104" i="28"/>
  <c r="AV95" i="28"/>
  <c r="AQ92" i="28"/>
  <c r="BL89" i="28"/>
  <c r="Z105" i="28"/>
  <c r="O116" i="28"/>
  <c r="AZ110" i="28"/>
  <c r="L96" i="28"/>
  <c r="M108" i="28"/>
  <c r="AQ100" i="28"/>
  <c r="BF98" i="28"/>
  <c r="BL87" i="28"/>
  <c r="BA109" i="28"/>
  <c r="BD108" i="28"/>
  <c r="D110" i="28"/>
  <c r="AM95" i="28"/>
  <c r="AH116" i="28"/>
  <c r="AY88" i="28"/>
  <c r="AP99" i="28"/>
  <c r="AH96" i="28"/>
  <c r="BF104" i="28"/>
  <c r="AL110" i="28"/>
  <c r="T112" i="28"/>
  <c r="E116" i="28"/>
  <c r="D96" i="28"/>
  <c r="AJ117" i="28"/>
  <c r="AR117" i="28"/>
  <c r="U102" i="28"/>
  <c r="R96" i="28"/>
  <c r="AK88" i="28"/>
  <c r="AW109" i="28"/>
  <c r="AO99" i="28"/>
  <c r="AU89" i="28"/>
  <c r="I92" i="28"/>
  <c r="BJ102" i="28"/>
  <c r="AF107" i="28"/>
  <c r="AJ97" i="28"/>
  <c r="BD110" i="28"/>
  <c r="BD99" i="28"/>
  <c r="E98" i="28"/>
  <c r="H102" i="28"/>
  <c r="AK112" i="28"/>
  <c r="BH117" i="28"/>
  <c r="S96" i="28"/>
  <c r="N90" i="28"/>
  <c r="AA90" i="28"/>
  <c r="BC88" i="28"/>
  <c r="AY105" i="28"/>
  <c r="AJ116" i="28"/>
  <c r="AF112" i="28"/>
  <c r="U100" i="28"/>
  <c r="J108" i="28"/>
  <c r="AG92" i="28"/>
  <c r="AU101" i="28"/>
  <c r="BD107" i="28"/>
  <c r="L117" i="28"/>
  <c r="BC92" i="28"/>
  <c r="S105" i="28"/>
  <c r="AL99" i="28"/>
  <c r="J114" i="28"/>
  <c r="AA87" i="28"/>
  <c r="R93" i="28"/>
  <c r="M91" i="28"/>
  <c r="BE117" i="28"/>
  <c r="X113" i="28"/>
  <c r="BH114" i="28"/>
  <c r="P100" i="28"/>
  <c r="AG97" i="28"/>
  <c r="AL92" i="28"/>
  <c r="AN95" i="28"/>
  <c r="F107" i="28"/>
  <c r="F98" i="28"/>
  <c r="F100" i="28"/>
  <c r="BF94" i="28"/>
  <c r="BC94" i="28"/>
  <c r="AW94" i="28"/>
  <c r="AU94" i="28"/>
  <c r="AP94" i="28"/>
  <c r="AG94" i="28"/>
  <c r="AE94" i="28"/>
  <c r="AC94" i="28"/>
  <c r="AA94" i="28"/>
  <c r="X94" i="28"/>
  <c r="T94" i="28"/>
  <c r="O94" i="28"/>
  <c r="N94" i="28"/>
  <c r="K94" i="28"/>
  <c r="I94" i="28"/>
  <c r="B112" i="28"/>
  <c r="L123" i="28"/>
  <c r="AP142" i="28"/>
  <c r="V136" i="28"/>
  <c r="S115" i="28"/>
  <c r="O111" i="28"/>
  <c r="L107" i="28"/>
  <c r="H103" i="28"/>
  <c r="P117" i="28"/>
  <c r="BA111" i="28"/>
  <c r="BH115" i="28"/>
  <c r="AT108" i="28"/>
  <c r="M103" i="28"/>
  <c r="BI97" i="28"/>
  <c r="BD92" i="28"/>
  <c r="AZ88" i="28"/>
  <c r="AS105" i="28"/>
  <c r="R117" i="28"/>
  <c r="BL105" i="28"/>
  <c r="AW98" i="28"/>
  <c r="BH91" i="28"/>
  <c r="X117" i="28"/>
  <c r="AX107" i="28"/>
  <c r="N100" i="28"/>
  <c r="BL91" i="28"/>
  <c r="P115" i="28"/>
  <c r="AF105" i="28"/>
  <c r="AQ93" i="28"/>
  <c r="AY92" i="28"/>
  <c r="AW95" i="28"/>
  <c r="J107" i="28"/>
  <c r="AT111" i="28"/>
  <c r="M117" i="28"/>
  <c r="U109" i="28"/>
  <c r="AT101" i="28"/>
  <c r="AU115" i="28"/>
  <c r="AQ111" i="28"/>
  <c r="AN107" i="28"/>
  <c r="AJ103" i="28"/>
  <c r="AF99" i="28"/>
  <c r="AX113" i="28"/>
  <c r="AT116" i="28"/>
  <c r="AF109" i="28"/>
  <c r="AX103" i="28"/>
  <c r="AC98" i="28"/>
  <c r="U93" i="28"/>
  <c r="Q89" i="28"/>
  <c r="G88" i="28"/>
  <c r="AI96" i="28"/>
  <c r="H111" i="28"/>
  <c r="K103" i="28"/>
  <c r="AL96" i="28"/>
  <c r="L91" i="28"/>
  <c r="BD115" i="28"/>
  <c r="AO106" i="28"/>
  <c r="M99" i="28"/>
  <c r="BE90" i="28"/>
  <c r="AU113" i="28"/>
  <c r="AD103" i="28"/>
  <c r="AM117" i="28"/>
  <c r="AN90" i="28"/>
  <c r="BL104" i="28"/>
  <c r="W96" i="28"/>
  <c r="BA99" i="28"/>
  <c r="AO113" i="28"/>
  <c r="R105" i="28"/>
  <c r="R110" i="28"/>
  <c r="AS114" i="28"/>
  <c r="W114" i="28"/>
  <c r="BL101" i="28"/>
  <c r="BJ90" i="28"/>
  <c r="X98" i="28"/>
  <c r="N106" i="28"/>
  <c r="AD93" i="28"/>
  <c r="X102" i="28"/>
  <c r="AH88" i="28"/>
  <c r="E99" i="28"/>
  <c r="BA88" i="28"/>
  <c r="BB100" i="28"/>
  <c r="BD116" i="28"/>
  <c r="AN99" i="28"/>
  <c r="BK112" i="28"/>
  <c r="AU91" i="28"/>
  <c r="BC97" i="28"/>
  <c r="O98" i="28"/>
  <c r="BJ91" i="28"/>
  <c r="D91" i="28"/>
  <c r="AG109" i="28"/>
  <c r="BE110" i="28"/>
  <c r="AP90" i="28"/>
  <c r="AQ105" i="28"/>
  <c r="R106" i="28"/>
  <c r="BJ105" i="28"/>
  <c r="BF111" i="28"/>
  <c r="AN110" i="28"/>
  <c r="N99" i="28"/>
  <c r="BD88" i="28"/>
  <c r="AK92" i="28"/>
  <c r="AF102" i="28"/>
  <c r="BI87" i="28"/>
  <c r="P102" i="28"/>
  <c r="AC88" i="28"/>
  <c r="BH98" i="28"/>
  <c r="AE88" i="28"/>
  <c r="X100" i="28"/>
  <c r="BF113" i="28"/>
  <c r="Z99" i="28"/>
  <c r="AC99" i="28"/>
  <c r="AU104" i="28"/>
  <c r="Y106" i="28"/>
  <c r="Q106" i="28"/>
  <c r="AL115" i="28"/>
  <c r="O95" i="28"/>
  <c r="P93" i="28"/>
  <c r="E95" i="28"/>
  <c r="BI111" i="28"/>
  <c r="E96" i="28"/>
  <c r="K93" i="28"/>
  <c r="AR95" i="28"/>
  <c r="AY115" i="28"/>
  <c r="AS109" i="28"/>
  <c r="AP105" i="28"/>
  <c r="AL101" i="28"/>
  <c r="AK116" i="28"/>
  <c r="J111" i="28"/>
  <c r="AB111" i="28"/>
  <c r="O105" i="28"/>
  <c r="AY99" i="28"/>
  <c r="AA95" i="28"/>
  <c r="V90" i="28"/>
  <c r="W88" i="28"/>
  <c r="AT96" i="28"/>
  <c r="BE106" i="28"/>
  <c r="AQ99" i="28"/>
  <c r="AM92" i="28"/>
  <c r="M87" i="28"/>
  <c r="AP108" i="28"/>
  <c r="U99" i="28"/>
  <c r="E91" i="28"/>
  <c r="BD113" i="28"/>
  <c r="AQ103" i="28"/>
  <c r="AG101" i="28"/>
  <c r="BB113" i="28"/>
  <c r="AL89" i="28"/>
  <c r="Y91" i="28"/>
  <c r="X91" i="28"/>
  <c r="AI106" i="28"/>
  <c r="O115" i="28"/>
  <c r="H107" i="28"/>
  <c r="G113" i="28"/>
  <c r="AL108" i="28"/>
  <c r="BE97" i="28"/>
  <c r="AW89" i="28"/>
  <c r="H117" i="28"/>
  <c r="R97" i="28"/>
  <c r="R112" i="28"/>
  <c r="BK96" i="28"/>
  <c r="AH112" i="28"/>
  <c r="AQ104" i="28"/>
  <c r="AW90" i="28"/>
  <c r="AA103" i="28"/>
  <c r="BL112" i="28"/>
  <c r="BH108" i="28"/>
  <c r="BE104" i="28"/>
  <c r="BA100" i="28"/>
  <c r="AJ115" i="28"/>
  <c r="I110" i="28"/>
  <c r="AQ113" i="28"/>
  <c r="BF106" i="28"/>
  <c r="AF101" i="28"/>
  <c r="AR96" i="28"/>
  <c r="AM91" i="28"/>
  <c r="AI87" i="28"/>
  <c r="Z97" i="28"/>
  <c r="BB111" i="28"/>
  <c r="AU103" i="28"/>
  <c r="AP95" i="28"/>
  <c r="BE88" i="28"/>
  <c r="AZ111" i="28"/>
  <c r="AE103" i="28"/>
  <c r="AP96" i="28"/>
  <c r="AN89" i="28"/>
  <c r="W109" i="28"/>
  <c r="H98" i="28"/>
  <c r="U103" i="28"/>
  <c r="N92" i="28"/>
  <c r="AJ87" i="28"/>
  <c r="AO92" i="28"/>
  <c r="BF93" i="28"/>
  <c r="BB110" i="28"/>
  <c r="N101" i="28"/>
  <c r="AE115" i="28"/>
  <c r="AA111" i="28"/>
  <c r="X107" i="28"/>
  <c r="T103" i="28"/>
  <c r="P99" i="28"/>
  <c r="AB113" i="28"/>
  <c r="AE114" i="28"/>
  <c r="AG107" i="28"/>
  <c r="AU100" i="28"/>
  <c r="H96" i="28"/>
  <c r="BL88" i="28"/>
  <c r="M107" i="28"/>
  <c r="BF92" i="28"/>
  <c r="AF110" i="28"/>
  <c r="AT102" i="28"/>
  <c r="Q96" i="28"/>
  <c r="AE89" i="28"/>
  <c r="BC112" i="28"/>
  <c r="Z104" i="28"/>
  <c r="V97" i="28"/>
  <c r="AS88" i="28"/>
  <c r="BH105" i="28"/>
  <c r="AJ91" i="28"/>
  <c r="AZ93" i="28"/>
  <c r="K89" i="28"/>
  <c r="AC91" i="28"/>
  <c r="AI90" i="28"/>
  <c r="BJ97" i="28"/>
  <c r="I113" i="28"/>
  <c r="AW104" i="28"/>
  <c r="U113" i="28"/>
  <c r="AU116" i="28"/>
  <c r="AD113" i="28"/>
  <c r="AO98" i="28"/>
  <c r="AB88" i="28"/>
  <c r="BJ113" i="28"/>
  <c r="P98" i="28"/>
  <c r="X87" i="28"/>
  <c r="AC101" i="28"/>
  <c r="AG87" i="28"/>
  <c r="AP92" i="28"/>
  <c r="J99" i="28"/>
  <c r="AI92" i="28"/>
  <c r="AQ102" i="28"/>
  <c r="M111" i="28"/>
  <c r="AW93" i="28"/>
  <c r="Q101" i="28"/>
  <c r="BF96" i="28"/>
  <c r="AJ93" i="28"/>
  <c r="V88" i="28"/>
  <c r="AF108" i="28"/>
  <c r="AI109" i="28"/>
  <c r="AO89" i="28"/>
  <c r="G97" i="28"/>
  <c r="AZ91" i="28"/>
  <c r="AH102" i="28"/>
  <c r="BI104" i="28"/>
  <c r="P111" i="28"/>
  <c r="AP106" i="28"/>
  <c r="AF96" i="28"/>
  <c r="W93" i="28"/>
  <c r="M105" i="28"/>
  <c r="AS92" i="28"/>
  <c r="AY108" i="28"/>
  <c r="J91" i="28"/>
  <c r="BF103" i="28"/>
  <c r="BI90" i="28"/>
  <c r="AE112" i="28"/>
  <c r="BC115" i="28"/>
  <c r="BI98" i="28"/>
  <c r="AU97" i="28"/>
  <c r="L97" i="28"/>
  <c r="J96" i="28"/>
  <c r="L90" i="28"/>
  <c r="AK111" i="28"/>
  <c r="AW97" i="28"/>
  <c r="N113" i="28"/>
  <c r="BJ88" i="28"/>
  <c r="AY101" i="28"/>
  <c r="T101" i="28"/>
  <c r="AF100" i="28"/>
  <c r="I106" i="28"/>
  <c r="BB108" i="28"/>
  <c r="T108" i="28"/>
  <c r="N114" i="28"/>
  <c r="K117" i="28"/>
  <c r="BL113" i="28"/>
  <c r="AV101" i="28"/>
  <c r="AV88" i="28"/>
  <c r="O92" i="28"/>
  <c r="R102" i="28"/>
  <c r="J89" i="28"/>
  <c r="AV105" i="28"/>
  <c r="M88" i="28"/>
  <c r="BI95" i="28"/>
  <c r="AD108" i="28"/>
  <c r="AE99" i="28"/>
  <c r="AI115" i="28"/>
  <c r="T99" i="28"/>
  <c r="AH103" i="28"/>
  <c r="AP104" i="28"/>
  <c r="AA97" i="28"/>
  <c r="AX115" i="28"/>
  <c r="AQ89" i="28"/>
  <c r="BC106" i="28"/>
  <c r="X115" i="28"/>
  <c r="AK93" i="28"/>
  <c r="AS111" i="28"/>
  <c r="AR111" i="28"/>
  <c r="BE116" i="28"/>
  <c r="AL88" i="28"/>
  <c r="AJ108" i="28"/>
  <c r="P108" i="28"/>
  <c r="BG108" i="28"/>
  <c r="AK91" i="28"/>
  <c r="AH97" i="28"/>
  <c r="P97" i="28"/>
  <c r="AM114" i="28"/>
  <c r="BA113" i="28"/>
  <c r="AS103" i="28"/>
  <c r="AR106" i="28"/>
  <c r="AH107" i="28"/>
  <c r="AM113" i="28"/>
  <c r="AL109" i="28"/>
  <c r="BJ115" i="28"/>
  <c r="AJ100" i="28"/>
  <c r="AH95" i="28"/>
  <c r="T89" i="28"/>
  <c r="BA112" i="28"/>
  <c r="AP109" i="28"/>
  <c r="V104" i="28"/>
  <c r="Y96" i="28"/>
  <c r="AX93" i="28"/>
  <c r="O110" i="28"/>
  <c r="AR87" i="28"/>
  <c r="AA109" i="28"/>
  <c r="I87" i="28"/>
  <c r="BK113" i="28"/>
  <c r="O100" i="28"/>
  <c r="S88" i="28"/>
  <c r="AB108" i="28"/>
  <c r="G91" i="28"/>
  <c r="N88" i="28"/>
  <c r="AF89" i="28"/>
  <c r="AZ103" i="28"/>
  <c r="AH90" i="28"/>
  <c r="E114" i="28"/>
  <c r="L103" i="28"/>
  <c r="I107" i="28"/>
  <c r="M96" i="28"/>
  <c r="AV108" i="28"/>
  <c r="AY97" i="28"/>
  <c r="Q102" i="28"/>
  <c r="BC98" i="28"/>
  <c r="Z103" i="28"/>
  <c r="AL116" i="28"/>
  <c r="AN91" i="28"/>
  <c r="AV115" i="28"/>
  <c r="L92" i="28"/>
  <c r="K113" i="28"/>
  <c r="AH114" i="28"/>
  <c r="AL117" i="28"/>
  <c r="L102" i="28"/>
  <c r="V87" i="28"/>
  <c r="V96" i="28"/>
  <c r="BJ95" i="28"/>
  <c r="BH106" i="28"/>
  <c r="K114" i="28"/>
  <c r="BB105" i="28"/>
  <c r="AJ113" i="28"/>
  <c r="AJ92" i="28"/>
  <c r="AZ101" i="28"/>
  <c r="AJ101" i="28"/>
  <c r="W104" i="28"/>
  <c r="G90" i="28"/>
  <c r="H112" i="28"/>
  <c r="P107" i="28"/>
  <c r="K108" i="28"/>
  <c r="AC89" i="28"/>
  <c r="AG103" i="28"/>
  <c r="Q103" i="28"/>
  <c r="AX109" i="28"/>
  <c r="AZ112" i="28"/>
  <c r="S95" i="28"/>
  <c r="AI107" i="28"/>
  <c r="AM87" i="28"/>
  <c r="BJ96" i="28"/>
  <c r="BD109" i="28"/>
  <c r="AE95" i="28"/>
  <c r="AX99" i="28"/>
  <c r="V116" i="28"/>
  <c r="AH100" i="28"/>
  <c r="BK103" i="28"/>
  <c r="AX95" i="28"/>
  <c r="BC108" i="28"/>
  <c r="H88" i="28"/>
  <c r="S108" i="28"/>
  <c r="AL111" i="28"/>
  <c r="AG113" i="28"/>
  <c r="P106" i="28"/>
  <c r="D88" i="28"/>
  <c r="AJ89" i="28"/>
  <c r="AX102" i="28"/>
  <c r="BF88" i="28"/>
  <c r="AR105" i="28"/>
  <c r="BL116" i="28"/>
  <c r="AW100" i="28"/>
  <c r="AE105" i="28"/>
  <c r="AE87" i="28"/>
  <c r="BH111" i="28"/>
  <c r="AZ106" i="28"/>
  <c r="BJ101" i="28"/>
  <c r="E106" i="28"/>
  <c r="BG87" i="28"/>
  <c r="AY100" i="28"/>
  <c r="AB100" i="28"/>
  <c r="AP87" i="28"/>
  <c r="AT115" i="28"/>
  <c r="AQ87" i="28"/>
  <c r="AW115" i="28"/>
  <c r="W117" i="28"/>
  <c r="AJ104" i="28"/>
  <c r="AG116" i="28"/>
  <c r="AM103" i="28"/>
  <c r="H116" i="28"/>
  <c r="R103" i="28"/>
  <c r="BE89" i="28"/>
  <c r="T104" i="28"/>
  <c r="K97" i="28"/>
  <c r="G96" i="28"/>
  <c r="AO115" i="28"/>
  <c r="AT93" i="28"/>
  <c r="BD104" i="28"/>
  <c r="AN93" i="28"/>
  <c r="AG99" i="28"/>
  <c r="D108" i="28"/>
  <c r="BK115" i="28"/>
  <c r="AV99" i="28"/>
  <c r="AE104" i="28"/>
  <c r="BK97" i="28"/>
  <c r="O93" i="28"/>
  <c r="S111" i="28"/>
  <c r="AO111" i="28"/>
  <c r="BJ99" i="28"/>
  <c r="BF99" i="28"/>
  <c r="AW107" i="28"/>
  <c r="BK99" i="28"/>
  <c r="AM115" i="28"/>
  <c r="AR114" i="28"/>
  <c r="AA116" i="28"/>
  <c r="AM88" i="28"/>
  <c r="AW96" i="28"/>
  <c r="Z96" i="28"/>
  <c r="AX117" i="28"/>
  <c r="Z116" i="28"/>
  <c r="AG115" i="28"/>
  <c r="AI99" i="28"/>
  <c r="AL103" i="28"/>
  <c r="F87" i="28"/>
  <c r="F103" i="28"/>
  <c r="F111" i="28"/>
  <c r="F109" i="28"/>
  <c r="F114" i="28"/>
  <c r="F94" i="28"/>
  <c r="F117" i="28"/>
  <c r="F93" i="28"/>
  <c r="BH94" i="28"/>
  <c r="BE94" i="28"/>
  <c r="BB94" i="28"/>
  <c r="AZ94" i="28"/>
  <c r="AX94" i="28"/>
  <c r="AV94" i="28"/>
  <c r="AL94" i="28"/>
  <c r="AJ94" i="28"/>
  <c r="Z94" i="28"/>
  <c r="W94" i="28"/>
  <c r="V94" i="28"/>
  <c r="R94" i="28"/>
  <c r="P94" i="28"/>
  <c r="AU132" i="28"/>
  <c r="T116" i="28"/>
  <c r="L108" i="28"/>
  <c r="D99" i="28"/>
  <c r="AU117" i="28"/>
  <c r="AI104" i="28"/>
  <c r="BE93" i="28"/>
  <c r="BK90" i="28"/>
  <c r="AY107" i="28"/>
  <c r="S93" i="28"/>
  <c r="BC109" i="28"/>
  <c r="BH93" i="28"/>
  <c r="AU107" i="28"/>
  <c r="G98" i="28"/>
  <c r="AS116" i="28"/>
  <c r="U88" i="28"/>
  <c r="AV103" i="28"/>
  <c r="AR112" i="28"/>
  <c r="AK104" i="28"/>
  <c r="I115" i="28"/>
  <c r="T111" i="28"/>
  <c r="AT99" i="28"/>
  <c r="R90" i="28"/>
  <c r="AM99" i="28"/>
  <c r="BK104" i="28"/>
  <c r="AH92" i="28"/>
  <c r="AH108" i="28"/>
  <c r="BG92" i="28"/>
  <c r="AN106" i="28"/>
  <c r="L95" i="28"/>
  <c r="R111" i="28"/>
  <c r="AQ115" i="28"/>
  <c r="V114" i="28"/>
  <c r="BJ117" i="28"/>
  <c r="BL92" i="28"/>
  <c r="W110" i="28"/>
  <c r="K110" i="28"/>
  <c r="BA105" i="28"/>
  <c r="BF117" i="28"/>
  <c r="AR103" i="28"/>
  <c r="BA97" i="28"/>
  <c r="AN105" i="28"/>
  <c r="Y92" i="28"/>
  <c r="U116" i="28"/>
  <c r="AA114" i="28"/>
  <c r="BG109" i="28"/>
  <c r="P114" i="28"/>
  <c r="BF90" i="28"/>
  <c r="H106" i="28"/>
  <c r="BI105" i="28"/>
  <c r="AM105" i="28"/>
  <c r="T117" i="28"/>
  <c r="AE90" i="28"/>
  <c r="T113" i="28"/>
  <c r="BE87" i="28"/>
  <c r="U98" i="28"/>
  <c r="V99" i="28"/>
  <c r="BJ98" i="28"/>
  <c r="BE114" i="28"/>
  <c r="AT110" i="28"/>
  <c r="AM102" i="28"/>
  <c r="AG112" i="28"/>
  <c r="AK106" i="28"/>
  <c r="AB96" i="28"/>
  <c r="S87" i="28"/>
  <c r="Q111" i="28"/>
  <c r="BJ93" i="28"/>
  <c r="N111" i="28"/>
  <c r="G93" i="28"/>
  <c r="AT106" i="28"/>
  <c r="AR90" i="28"/>
  <c r="AS96" i="28"/>
  <c r="V110" i="28"/>
  <c r="I109" i="28"/>
  <c r="N112" i="28"/>
  <c r="AY91" i="28"/>
  <c r="AD100" i="28"/>
  <c r="G100" i="28"/>
  <c r="AF93" i="28"/>
  <c r="J87" i="28"/>
  <c r="BI109" i="28"/>
  <c r="BB101" i="28"/>
  <c r="AF111" i="28"/>
  <c r="V108" i="28"/>
  <c r="AS97" i="28"/>
  <c r="AJ88" i="28"/>
  <c r="Q114" i="28"/>
  <c r="AA98" i="28"/>
  <c r="O114" i="28"/>
  <c r="D98" i="28"/>
  <c r="E112" i="28"/>
  <c r="BL110" i="28"/>
  <c r="Q90" i="28"/>
  <c r="E102" i="28"/>
  <c r="P103" i="28"/>
  <c r="AB112" i="28"/>
  <c r="U104" i="28"/>
  <c r="AY114" i="28"/>
  <c r="D109" i="28"/>
  <c r="I97" i="28"/>
  <c r="BA91" i="28"/>
  <c r="BF112" i="28"/>
  <c r="AM97" i="28"/>
  <c r="R115" i="28"/>
  <c r="AV98" i="28"/>
  <c r="AK110" i="28"/>
  <c r="Q99" i="28"/>
  <c r="AX96" i="28"/>
  <c r="P105" i="28"/>
  <c r="AY106" i="28"/>
  <c r="J101" i="28"/>
  <c r="U101" i="28"/>
  <c r="D97" i="28"/>
  <c r="E90" i="28"/>
  <c r="U91" i="28"/>
  <c r="E115" i="28"/>
  <c r="AU106" i="28"/>
  <c r="AZ96" i="28"/>
  <c r="AT103" i="28"/>
  <c r="AR110" i="28"/>
  <c r="BI114" i="28"/>
  <c r="BB103" i="28"/>
  <c r="AM98" i="28"/>
  <c r="BH113" i="28"/>
  <c r="AK98" i="28"/>
  <c r="BK108" i="28"/>
  <c r="AV113" i="28"/>
  <c r="BF108" i="28"/>
  <c r="AV89" i="28"/>
  <c r="AU105" i="28"/>
  <c r="AW105" i="28"/>
  <c r="AI97" i="28"/>
  <c r="AK101" i="28"/>
  <c r="AR91" i="28"/>
  <c r="AA113" i="28"/>
  <c r="BJ92" i="28"/>
  <c r="Z114" i="28"/>
  <c r="H108" i="28"/>
  <c r="AN117" i="28"/>
  <c r="AX90" i="28"/>
  <c r="BD105" i="28"/>
  <c r="AR109" i="28"/>
  <c r="AW101" i="28"/>
  <c r="AS106" i="28"/>
  <c r="X103" i="28"/>
  <c r="D113" i="28"/>
  <c r="AY96" i="28"/>
  <c r="BJ114" i="28"/>
  <c r="AW112" i="28"/>
  <c r="AV100" i="28"/>
  <c r="AI89" i="28"/>
  <c r="AN112" i="28"/>
  <c r="K116" i="28"/>
  <c r="AA104" i="28"/>
  <c r="AD96" i="28"/>
  <c r="AM116" i="28"/>
  <c r="Y95" i="28"/>
  <c r="AN88" i="28"/>
  <c r="BK105" i="28"/>
  <c r="AR100" i="28"/>
  <c r="AL95" i="28"/>
  <c r="U97" i="28"/>
  <c r="T93" i="28"/>
  <c r="BL90" i="28"/>
  <c r="AH98" i="28"/>
  <c r="BI102" i="28"/>
  <c r="AD99" i="28"/>
  <c r="BG111" i="28"/>
  <c r="AC87" i="28"/>
  <c r="AE91" i="28"/>
  <c r="L101" i="28"/>
  <c r="AQ117" i="28"/>
  <c r="G115" i="28"/>
  <c r="S89" i="28"/>
  <c r="V103" i="28"/>
  <c r="L110" i="28"/>
  <c r="AN87" i="28"/>
  <c r="W102" i="28"/>
  <c r="E89" i="28"/>
  <c r="AK102" i="28"/>
  <c r="AS90" i="28"/>
  <c r="BE109" i="28"/>
  <c r="AN96" i="28"/>
  <c r="G109" i="28"/>
  <c r="AP115" i="28"/>
  <c r="L116" i="28"/>
  <c r="AJ111" i="28"/>
  <c r="AW116" i="28"/>
  <c r="BI91" i="28"/>
  <c r="AY93" i="28"/>
  <c r="P96" i="28"/>
  <c r="T115" i="28"/>
  <c r="BG93" i="28"/>
  <c r="AD111" i="28"/>
  <c r="D87" i="28"/>
  <c r="AV109" i="28"/>
  <c r="AR89" i="28"/>
  <c r="AU95" i="28"/>
  <c r="Z107" i="28"/>
  <c r="H92" i="28"/>
  <c r="AC111" i="28"/>
  <c r="O102" i="28"/>
  <c r="BA104" i="28"/>
  <c r="AI91" i="28"/>
  <c r="AO116" i="28"/>
  <c r="AH91" i="28"/>
  <c r="AN101" i="28"/>
  <c r="M104" i="28"/>
  <c r="AI112" i="28"/>
  <c r="BK107" i="28"/>
  <c r="AP101" i="28"/>
  <c r="Q93" i="28"/>
  <c r="X99" i="28"/>
  <c r="D102" i="28"/>
  <c r="R113" i="28"/>
  <c r="AM112" i="28"/>
  <c r="BJ111" i="28"/>
  <c r="AD109" i="28"/>
  <c r="H104" i="28"/>
  <c r="Z91" i="28"/>
  <c r="W116" i="28"/>
  <c r="Y88" i="28"/>
  <c r="BL117" i="28"/>
  <c r="Y111" i="28"/>
  <c r="D89" i="28"/>
  <c r="F105" i="28"/>
  <c r="F99" i="28"/>
  <c r="F101" i="28"/>
  <c r="F110" i="28"/>
  <c r="F113" i="28"/>
  <c r="BL94" i="28"/>
  <c r="BJ94" i="28"/>
  <c r="AT94" i="28"/>
  <c r="AR94" i="28"/>
  <c r="AN94" i="28"/>
  <c r="AK94" i="28"/>
  <c r="AD94" i="28"/>
  <c r="Q94" i="28"/>
  <c r="BG99" i="28"/>
  <c r="N91" i="28"/>
  <c r="BF101" i="28"/>
  <c r="AP91" i="28"/>
  <c r="N89" i="28"/>
  <c r="N93" i="28"/>
  <c r="AJ105" i="28"/>
  <c r="N95" i="28"/>
  <c r="AR99" i="28"/>
  <c r="G95" i="28"/>
  <c r="BE95" i="28"/>
  <c r="AU88" i="28"/>
  <c r="AJ96" i="28"/>
  <c r="BG113" i="28"/>
  <c r="AR113" i="28"/>
  <c r="AZ90" i="28"/>
  <c r="AT89" i="28"/>
  <c r="BI116" i="28"/>
  <c r="E105" i="28"/>
  <c r="P92" i="28"/>
  <c r="BH100" i="28"/>
  <c r="AK115" i="28"/>
  <c r="AZ116" i="28"/>
  <c r="G106" i="28"/>
  <c r="AU96" i="28"/>
  <c r="T98" i="28"/>
  <c r="BC89" i="28"/>
  <c r="H90" i="28"/>
  <c r="Q108" i="28"/>
  <c r="E107" i="28"/>
  <c r="G92" i="28"/>
  <c r="T96" i="28"/>
  <c r="AU99" i="28"/>
  <c r="AI117" i="28"/>
  <c r="J112" i="28"/>
  <c r="AX100" i="28"/>
  <c r="D111" i="28"/>
  <c r="H114" i="28"/>
  <c r="BJ106" i="28"/>
  <c r="K112" i="28"/>
  <c r="BC111" i="28"/>
  <c r="I95" i="28"/>
  <c r="AD107" i="28"/>
  <c r="AT100" i="28"/>
  <c r="AE109" i="28"/>
  <c r="AB97" i="28"/>
  <c r="K105" i="28"/>
  <c r="K95" i="28"/>
  <c r="AT88" i="28"/>
  <c r="AO100" i="28"/>
  <c r="F102" i="28"/>
  <c r="G94" i="28"/>
  <c r="Y94" i="28"/>
  <c r="E94" i="28"/>
  <c r="P112" i="28"/>
  <c r="I104" i="28"/>
  <c r="L113" i="28"/>
  <c r="AG110" i="28"/>
  <c r="I99" i="28"/>
  <c r="BA89" i="28"/>
  <c r="Z92" i="28"/>
  <c r="AL100" i="28"/>
  <c r="BD87" i="28"/>
  <c r="I102" i="28"/>
  <c r="AY117" i="28"/>
  <c r="I96" i="28"/>
  <c r="BC101" i="28"/>
  <c r="U87" i="28"/>
  <c r="W111" i="28"/>
  <c r="AV116" i="28"/>
  <c r="AN108" i="28"/>
  <c r="AG100" i="28"/>
  <c r="AT109" i="28"/>
  <c r="I105" i="28"/>
  <c r="W95" i="28"/>
  <c r="AW92" i="28"/>
  <c r="AF113" i="28"/>
  <c r="BH97" i="28"/>
  <c r="H87" i="28"/>
  <c r="H101" i="28"/>
  <c r="S116" i="28"/>
  <c r="J92" i="28"/>
  <c r="P113" i="28"/>
  <c r="AI116" i="28"/>
  <c r="T107" i="28"/>
  <c r="AA117" i="28"/>
  <c r="AT104" i="28"/>
  <c r="AG106" i="28"/>
  <c r="K96" i="28"/>
  <c r="Q92" i="28"/>
  <c r="E87" i="28"/>
  <c r="AN97" i="28"/>
  <c r="T110" i="28"/>
  <c r="E103" i="28"/>
  <c r="O103" i="28"/>
  <c r="AL114" i="28"/>
  <c r="BF100" i="28"/>
  <c r="AW114" i="28"/>
  <c r="AN114" i="28"/>
  <c r="BG101" i="28"/>
  <c r="N98" i="28"/>
  <c r="AQ90" i="28"/>
  <c r="K92" i="28"/>
  <c r="J93" i="28"/>
  <c r="S97" i="28"/>
  <c r="AK107" i="28"/>
  <c r="I116" i="28"/>
  <c r="BG112" i="28"/>
  <c r="AQ109" i="28"/>
  <c r="BG116" i="28"/>
  <c r="AZ104" i="28"/>
  <c r="BA117" i="28"/>
  <c r="AQ106" i="28"/>
  <c r="BG117" i="28"/>
  <c r="O113" i="28"/>
  <c r="K101" i="28"/>
  <c r="W91" i="28"/>
  <c r="BB99" i="28"/>
  <c r="AE101" i="28"/>
  <c r="AI88" i="28"/>
  <c r="O101" i="28"/>
  <c r="AC116" i="28"/>
  <c r="AK108" i="28"/>
  <c r="D93" i="28"/>
  <c r="AE107" i="28"/>
  <c r="Q117" i="28"/>
  <c r="AZ115" i="28"/>
  <c r="Z100" i="28"/>
  <c r="AO101" i="28"/>
  <c r="O117" i="28"/>
  <c r="AP117" i="28"/>
  <c r="Y101" i="28"/>
  <c r="D116" i="28"/>
  <c r="BF105" i="28"/>
  <c r="BF116" i="28"/>
  <c r="AF115" i="28"/>
  <c r="BB102" i="28"/>
  <c r="AN92" i="28"/>
  <c r="BJ100" i="28"/>
  <c r="AI105" i="28"/>
  <c r="P90" i="28"/>
  <c r="AA105" i="28"/>
  <c r="AF91" i="28"/>
  <c r="G101" i="28"/>
  <c r="AW88" i="28"/>
  <c r="R98" i="28"/>
  <c r="BD112" i="28"/>
  <c r="AF116" i="28"/>
  <c r="X108" i="28"/>
  <c r="Q100" i="28"/>
  <c r="R116" i="28"/>
  <c r="AC103" i="28"/>
  <c r="D92" i="28"/>
  <c r="BD95" i="28"/>
  <c r="AH104" i="28"/>
  <c r="BA90" i="28"/>
  <c r="M106" i="28"/>
  <c r="Y90" i="28"/>
  <c r="AO96" i="28"/>
  <c r="BI96" i="28"/>
  <c r="S101" i="28"/>
  <c r="K115" i="28"/>
  <c r="Y117" i="28"/>
  <c r="D117" i="28"/>
  <c r="AD90" i="28"/>
  <c r="AS101" i="28"/>
  <c r="L105" i="28"/>
  <c r="AZ97" i="28"/>
  <c r="O108" i="28"/>
  <c r="AH117" i="28"/>
  <c r="AI108" i="28"/>
  <c r="BI99" i="28"/>
  <c r="AK113" i="28"/>
  <c r="AS93" i="28"/>
  <c r="BL102" i="28"/>
  <c r="BL108" i="28"/>
  <c r="AU109" i="28"/>
  <c r="X88" i="28"/>
  <c r="Z95" i="28"/>
  <c r="BB97" i="28"/>
  <c r="BI101" i="28"/>
  <c r="BD91" i="28"/>
  <c r="AX111" i="28"/>
  <c r="AZ102" i="28"/>
  <c r="BK116" i="28"/>
  <c r="I103" i="28"/>
  <c r="AB106" i="28"/>
  <c r="BC116" i="28"/>
  <c r="AW113" i="28"/>
  <c r="P116" i="28"/>
  <c r="BL99" i="28"/>
  <c r="AD104" i="28"/>
  <c r="BF97" i="28"/>
  <c r="BB91" i="28"/>
  <c r="BF91" i="28"/>
  <c r="R89" i="28"/>
  <c r="BH95" i="28"/>
  <c r="K109" i="28"/>
  <c r="AF104" i="28"/>
  <c r="V95" i="28"/>
  <c r="BF110" i="28"/>
  <c r="AO97" i="28"/>
  <c r="AG91" i="28"/>
  <c r="X110" i="28"/>
  <c r="X116" i="28"/>
  <c r="BI89" i="28"/>
  <c r="R104" i="28"/>
  <c r="BK88" i="28"/>
  <c r="AB101" i="28"/>
  <c r="AB103" i="28"/>
  <c r="BH103" i="28"/>
  <c r="BC87" i="28"/>
  <c r="V100" i="28"/>
  <c r="AF87" i="28"/>
  <c r="Z108" i="28"/>
  <c r="I89" i="28"/>
  <c r="AH109" i="28"/>
  <c r="BJ103" i="28"/>
  <c r="AX91" i="28"/>
  <c r="O99" i="28"/>
  <c r="AS110" i="28"/>
  <c r="AS98" i="28"/>
  <c r="AD101" i="28"/>
  <c r="AN100" i="28"/>
  <c r="G117" i="28"/>
  <c r="AC93" i="28"/>
  <c r="Z93" i="28"/>
  <c r="J102" i="28"/>
  <c r="AT87" i="28"/>
  <c r="AL107" i="28"/>
  <c r="BA102" i="28"/>
  <c r="L106" i="28"/>
  <c r="Z111" i="28"/>
  <c r="T109" i="28"/>
  <c r="AF114" i="28"/>
  <c r="W115" i="28"/>
  <c r="Q115" i="28"/>
  <c r="AG93" i="28"/>
  <c r="AG111" i="28"/>
  <c r="M95" i="28"/>
  <c r="AZ114" i="28"/>
  <c r="AA102" i="28"/>
  <c r="N117" i="28"/>
  <c r="BE99" i="28"/>
  <c r="N116" i="28"/>
  <c r="AY95" i="28"/>
  <c r="AV91" i="28"/>
  <c r="U90" i="28"/>
  <c r="AK117" i="28"/>
  <c r="AX112" i="28"/>
  <c r="U108" i="28"/>
  <c r="S113" i="28"/>
  <c r="AW111" i="28"/>
  <c r="AB93" i="28"/>
  <c r="S106" i="28"/>
  <c r="AO110" i="28"/>
  <c r="BK91" i="28"/>
  <c r="G108" i="28"/>
  <c r="W108" i="28"/>
  <c r="BE101" i="28"/>
  <c r="AN116" i="28"/>
  <c r="BB89" i="28"/>
  <c r="BA108" i="28"/>
  <c r="BI93" i="28"/>
  <c r="K104" i="28"/>
  <c r="AM89" i="28"/>
  <c r="BL100" i="28"/>
  <c r="S98" i="28"/>
  <c r="Y104" i="28"/>
  <c r="AC106" i="28"/>
  <c r="L98" i="28"/>
  <c r="AT97" i="28"/>
  <c r="AX105" i="28"/>
  <c r="N87" i="28"/>
  <c r="D115" i="28"/>
  <c r="G89" i="28"/>
  <c r="Y89" i="28"/>
  <c r="X111" i="28"/>
  <c r="L109" i="28"/>
  <c r="M112" i="28"/>
  <c r="AT107" i="28"/>
  <c r="F116" i="28"/>
  <c r="F92" i="28"/>
  <c r="F90" i="28"/>
  <c r="F97" i="28"/>
  <c r="F115" i="28"/>
  <c r="BK94" i="28"/>
  <c r="BA94" i="28"/>
  <c r="AY94" i="28"/>
  <c r="AS94" i="28"/>
  <c r="AQ94" i="28"/>
  <c r="AO94" i="28"/>
  <c r="AM94" i="28"/>
  <c r="AF94" i="28"/>
  <c r="AB94" i="28"/>
  <c r="L94" i="28"/>
  <c r="D94" i="28"/>
  <c r="N110" i="28"/>
  <c r="G102" i="28"/>
  <c r="AE110" i="28"/>
  <c r="Q107" i="28"/>
  <c r="BH96" i="28"/>
  <c r="AY87" i="28"/>
  <c r="BC114" i="28"/>
  <c r="W97" i="28"/>
  <c r="BA114" i="28"/>
  <c r="AE98" i="28"/>
  <c r="AS112" i="28"/>
  <c r="Z113" i="28"/>
  <c r="BH90" i="28"/>
  <c r="BE103" i="28"/>
  <c r="AJ107" i="28"/>
  <c r="AT114" i="28"/>
  <c r="AM106" i="28"/>
  <c r="BB117" i="28"/>
  <c r="BG114" i="28"/>
  <c r="AB102" i="28"/>
  <c r="T92" i="28"/>
  <c r="U114" i="28"/>
  <c r="AQ108" i="28"/>
  <c r="P95" i="28"/>
  <c r="AE113" i="28"/>
  <c r="AQ97" i="28"/>
  <c r="L111" i="28"/>
  <c r="I108" i="28"/>
  <c r="AT92" i="28"/>
  <c r="BC90" i="28"/>
  <c r="BK102" i="28"/>
  <c r="BL111" i="28"/>
  <c r="S99" i="28"/>
  <c r="AU92" i="28"/>
  <c r="AV90" i="28"/>
  <c r="AH115" i="28"/>
  <c r="AV102" i="28"/>
  <c r="AY111" i="28"/>
  <c r="Z106" i="28"/>
  <c r="AC92" i="28"/>
  <c r="AM100" i="28"/>
  <c r="AD105" i="28"/>
  <c r="BG104" i="28"/>
  <c r="Y107" i="28"/>
  <c r="N109" i="28"/>
  <c r="BL96" i="28"/>
  <c r="BL114" i="28"/>
  <c r="BK114" i="28"/>
  <c r="Z115" i="28"/>
  <c r="T102" i="28"/>
  <c r="BK100" i="28"/>
  <c r="H93" i="28"/>
  <c r="V93" i="28"/>
  <c r="AA108" i="28"/>
  <c r="AN115" i="28"/>
  <c r="AC107" i="28"/>
  <c r="AW103" i="28"/>
  <c r="AV112" i="28"/>
  <c r="AO104" i="28"/>
  <c r="N115" i="28"/>
  <c r="AM109" i="28"/>
  <c r="AG98" i="28"/>
  <c r="U89" i="28"/>
  <c r="AV93" i="28"/>
  <c r="AQ96" i="28"/>
  <c r="M116" i="28"/>
  <c r="AV97" i="28"/>
  <c r="V111" i="28"/>
  <c r="AG95" i="28"/>
  <c r="BE111" i="28"/>
  <c r="AB116" i="28"/>
  <c r="M113" i="28"/>
  <c r="Y110" i="28"/>
  <c r="BC95" i="28"/>
  <c r="S112" i="28"/>
  <c r="AP107" i="28"/>
  <c r="AO107" i="28"/>
  <c r="G116" i="28"/>
  <c r="BK111" i="28"/>
  <c r="BD103" i="28"/>
  <c r="M114" i="28"/>
  <c r="BD111" i="28"/>
  <c r="J100" i="28"/>
  <c r="AL90" i="28"/>
  <c r="AT91" i="28"/>
  <c r="BH101" i="28"/>
  <c r="AH87" i="28"/>
  <c r="AR101" i="28"/>
  <c r="AW87" i="28"/>
  <c r="AC95" i="28"/>
  <c r="Q116" i="28"/>
  <c r="W89" i="28"/>
  <c r="AZ108" i="28"/>
  <c r="AD114" i="28"/>
  <c r="W106" i="28"/>
  <c r="AF117" i="28"/>
  <c r="AP112" i="28"/>
  <c r="Y99" i="28"/>
  <c r="BK87" i="28"/>
  <c r="AT117" i="28"/>
  <c r="BG100" i="28"/>
  <c r="I88" i="28"/>
  <c r="AD102" i="28"/>
  <c r="AR115" i="28"/>
  <c r="M115" i="28"/>
  <c r="BA110" i="28"/>
  <c r="BA87" i="28"/>
  <c r="G111" i="28"/>
  <c r="Q109" i="28"/>
  <c r="BB109" i="28"/>
  <c r="AM93" i="28"/>
  <c r="AF95" i="28"/>
  <c r="BG97" i="28"/>
  <c r="Z102" i="28"/>
  <c r="BB114" i="28"/>
  <c r="D105" i="28"/>
  <c r="AG96" i="28"/>
  <c r="AO112" i="28"/>
  <c r="AC104" i="28"/>
  <c r="I90" i="28"/>
  <c r="K100" i="28"/>
  <c r="BE100" i="28"/>
  <c r="BI103" i="28"/>
  <c r="BE96" i="28"/>
  <c r="BK89" i="28"/>
  <c r="AB87" i="28"/>
  <c r="AB114" i="28"/>
  <c r="BK110" i="28"/>
  <c r="E92" i="28"/>
  <c r="AL113" i="28"/>
  <c r="AY113" i="28"/>
  <c r="AV104" i="28"/>
  <c r="J98" i="28"/>
  <c r="AB90" i="28"/>
  <c r="U92" i="28"/>
  <c r="L112" i="28"/>
  <c r="AC114" i="28"/>
  <c r="BD96" i="28"/>
  <c r="AU114" i="28"/>
  <c r="AX87" i="28"/>
  <c r="BK109" i="28"/>
  <c r="AB95" i="28"/>
  <c r="AE111" i="28"/>
  <c r="Q98" i="28"/>
  <c r="AJ90" i="28"/>
  <c r="BE113" i="28"/>
  <c r="AY102" i="28"/>
  <c r="AG89" i="28"/>
  <c r="Y103" i="28"/>
  <c r="S92" i="28"/>
  <c r="I100" i="28"/>
  <c r="AC102" i="28"/>
  <c r="T90" i="28"/>
  <c r="AT105" i="28"/>
  <c r="J95" i="28"/>
  <c r="R109" i="28"/>
  <c r="AJ110" i="28"/>
  <c r="AB117" i="28"/>
  <c r="N102" i="28"/>
  <c r="BI108" i="28"/>
  <c r="AD98" i="28"/>
  <c r="AY110" i="28"/>
  <c r="AD97" i="28"/>
  <c r="M93" i="28"/>
  <c r="BD114" i="28"/>
  <c r="BG115" i="28"/>
  <c r="G114" i="28"/>
  <c r="BJ109" i="28"/>
  <c r="X106" i="28"/>
  <c r="Q95" i="28"/>
  <c r="AY116" i="28"/>
  <c r="V91" i="28"/>
  <c r="V102" i="28"/>
  <c r="AE108" i="28"/>
  <c r="AD110" i="28"/>
  <c r="M97" i="28"/>
  <c r="BG90" i="28"/>
  <c r="Z87" i="28"/>
  <c r="BA106" i="28"/>
  <c r="AK95" i="28"/>
  <c r="BA92" i="28"/>
  <c r="H99" i="28"/>
  <c r="BI88" i="28"/>
  <c r="AE96" i="28"/>
  <c r="AA88" i="28"/>
  <c r="AS89" i="28"/>
  <c r="Q112" i="28"/>
  <c r="S90" i="28"/>
  <c r="AA91" i="28"/>
  <c r="AO88" i="28"/>
  <c r="AA99" i="28"/>
  <c r="AV87" i="28"/>
  <c r="Z117" i="28"/>
  <c r="BC99" i="28"/>
  <c r="AC109" i="28"/>
  <c r="V101" i="28"/>
  <c r="AZ100" i="28"/>
  <c r="BK117" i="28"/>
  <c r="AO91" i="28"/>
  <c r="AS117" i="28"/>
  <c r="D100" i="28"/>
  <c r="O107" i="28"/>
  <c r="BC100" i="28"/>
  <c r="AS95" i="28"/>
  <c r="Z89" i="28"/>
  <c r="AZ98" i="28"/>
  <c r="AX104" i="28"/>
  <c r="Z109" i="28"/>
  <c r="W100" i="28"/>
  <c r="J97" i="28"/>
  <c r="AR92" i="28"/>
  <c r="BL107" i="28"/>
  <c r="P91" i="28"/>
  <c r="O90" i="28"/>
  <c r="AP88" i="28"/>
  <c r="AP103" i="28"/>
  <c r="AS108" i="28"/>
  <c r="Y115" i="28"/>
  <c r="AI95" i="28"/>
  <c r="AD116" i="28"/>
  <c r="AV92" i="28"/>
  <c r="AQ91" i="28"/>
  <c r="BK106" i="28"/>
  <c r="AS115" i="28"/>
  <c r="S114" i="28"/>
  <c r="BB87" i="28"/>
  <c r="M102" i="28"/>
  <c r="F112" i="28"/>
  <c r="F104" i="28"/>
  <c r="F106" i="28"/>
  <c r="F88" i="28"/>
  <c r="F91" i="28"/>
  <c r="F95" i="28"/>
  <c r="BG94" i="28"/>
  <c r="BD94" i="28"/>
  <c r="AH94" i="28"/>
  <c r="R114" i="28"/>
  <c r="K106" i="28"/>
  <c r="BE115" i="28"/>
  <c r="I114" i="28"/>
  <c r="BA101" i="28"/>
  <c r="BC91" i="28"/>
  <c r="BD101" i="28"/>
  <c r="L104" i="28"/>
  <c r="AK90" i="28"/>
  <c r="BC105" i="28"/>
  <c r="D90" i="28"/>
  <c r="BK101" i="28"/>
  <c r="AB89" i="28"/>
  <c r="AA115" i="28"/>
  <c r="BH99" i="28"/>
  <c r="AP110" i="28"/>
  <c r="AI102" i="28"/>
  <c r="AA112" i="28"/>
  <c r="BB107" i="28"/>
  <c r="Y97" i="28"/>
  <c r="P88" i="28"/>
  <c r="AL93" i="28"/>
  <c r="X101" i="28"/>
  <c r="AZ89" i="28"/>
  <c r="BB104" i="28"/>
  <c r="H89" i="28"/>
  <c r="L100" i="28"/>
  <c r="BF87" i="28"/>
  <c r="AM111" i="28"/>
  <c r="O106" i="28"/>
  <c r="AV110" i="28"/>
  <c r="BH88" i="28"/>
  <c r="AN102" i="28"/>
  <c r="AP98" i="28"/>
  <c r="BL93" i="28"/>
  <c r="X90" i="28"/>
  <c r="AV117" i="28"/>
  <c r="M89" i="28"/>
  <c r="BB92" i="28"/>
  <c r="BI115" i="28"/>
  <c r="BE112" i="28"/>
  <c r="AF98" i="28"/>
  <c r="V107" i="28"/>
  <c r="BD100" i="28"/>
  <c r="BE98" i="28"/>
  <c r="AJ98" i="28"/>
  <c r="BB93" i="28"/>
  <c r="M90" i="28"/>
  <c r="AA93" i="28"/>
  <c r="AL97" i="28"/>
  <c r="W99" i="28"/>
  <c r="K91" i="28"/>
  <c r="W92" i="28"/>
  <c r="K88" i="28"/>
  <c r="AR108" i="28"/>
  <c r="AK100" i="28"/>
  <c r="AY109" i="28"/>
  <c r="BC103" i="28"/>
  <c r="Y93" i="28"/>
  <c r="AE117" i="28"/>
  <c r="G105" i="28"/>
  <c r="Q91" i="28"/>
  <c r="AW106" i="28"/>
  <c r="S100" i="28"/>
  <c r="AC105" i="28"/>
  <c r="AQ88" i="28"/>
  <c r="AU102" i="28"/>
  <c r="E104" i="28"/>
  <c r="AZ105" i="28"/>
  <c r="AU87" i="28"/>
  <c r="BC93" i="28"/>
  <c r="AD92" i="28"/>
  <c r="BJ87" i="28"/>
  <c r="BH107" i="28"/>
  <c r="AZ99" i="28"/>
  <c r="AX108" i="28"/>
  <c r="AQ95" i="28"/>
  <c r="AY89" i="28"/>
  <c r="AB109" i="28"/>
  <c r="BI92" i="28"/>
  <c r="P109" i="28"/>
  <c r="S107" i="28"/>
  <c r="BC96" i="28"/>
  <c r="T114" i="28"/>
  <c r="AR116" i="28"/>
  <c r="Z110" i="28"/>
  <c r="S102" i="28"/>
  <c r="AU110" i="28"/>
  <c r="J106" i="28"/>
  <c r="AP102" i="28"/>
  <c r="N108" i="28"/>
  <c r="AI93" i="28"/>
  <c r="U110" i="28"/>
  <c r="AJ102" i="28"/>
  <c r="BH89" i="28"/>
  <c r="V89" i="28"/>
  <c r="AE102" i="28"/>
  <c r="U111" i="28"/>
  <c r="J109" i="28"/>
  <c r="L114" i="28"/>
  <c r="BG89" i="28"/>
  <c r="O91" i="28"/>
  <c r="AI110" i="28"/>
  <c r="BJ104" i="28"/>
  <c r="I117" i="28"/>
  <c r="AB92" i="28"/>
  <c r="AM101" i="28"/>
  <c r="AP97" i="28"/>
  <c r="BB88" i="28"/>
  <c r="AW91" i="28"/>
  <c r="J90" i="28"/>
  <c r="N97" i="28"/>
  <c r="AG104" i="28"/>
  <c r="AA110" i="28"/>
  <c r="AQ98" i="28"/>
  <c r="AY112" i="28"/>
  <c r="AH113" i="28"/>
  <c r="AR97" i="28"/>
  <c r="AO103" i="28"/>
  <c r="BL103" i="28"/>
  <c r="W103" i="28"/>
  <c r="AX89" i="28"/>
  <c r="AD87" i="28"/>
  <c r="BK95" i="28"/>
  <c r="Z88" i="28"/>
  <c r="AO105" i="28"/>
  <c r="X104" i="28"/>
  <c r="Y114" i="28"/>
  <c r="AB115" i="28"/>
  <c r="BL97" i="28"/>
  <c r="Y98" i="28"/>
  <c r="J115" i="28"/>
  <c r="H95" i="28"/>
  <c r="N96" i="28"/>
  <c r="BA96" i="28"/>
  <c r="BA98" i="28"/>
  <c r="AX88" i="28"/>
  <c r="AX101" i="28"/>
  <c r="AF88" i="28"/>
  <c r="AT113" i="28"/>
  <c r="AZ107" i="28"/>
  <c r="AR102" i="28"/>
  <c r="BB96" i="28"/>
  <c r="AS104" i="28"/>
  <c r="BA107" i="28"/>
  <c r="AH111" i="28"/>
  <c r="BD106" i="28"/>
  <c r="BB95" i="28"/>
  <c r="AC108" i="28"/>
  <c r="AH89" i="28"/>
  <c r="BD117" i="28"/>
  <c r="AS99" i="28"/>
  <c r="BH112" i="28"/>
  <c r="AD115" i="28"/>
  <c r="N107" i="28"/>
  <c r="Y87" i="28"/>
  <c r="AP114" i="28"/>
  <c r="AP100" i="28"/>
  <c r="BJ112" i="28"/>
  <c r="P110" i="28"/>
  <c r="AO102" i="28"/>
  <c r="BC107" i="28"/>
  <c r="AG105" i="28"/>
  <c r="T106" i="28"/>
  <c r="AB105" i="28"/>
  <c r="T91" i="28"/>
  <c r="AN111" i="28"/>
  <c r="T87" i="28"/>
  <c r="AL112" i="28"/>
  <c r="BB106" i="28"/>
  <c r="F108" i="28"/>
  <c r="F96" i="28"/>
  <c r="F89" i="28"/>
  <c r="BI94" i="28"/>
  <c r="AI94" i="28"/>
  <c r="U94" i="28"/>
  <c r="S94" i="28"/>
  <c r="M94" i="28"/>
  <c r="J94" i="28"/>
  <c r="H94" i="28"/>
  <c r="M404" i="26"/>
  <c r="M403" i="26"/>
  <c r="L404" i="26"/>
  <c r="L403" i="26"/>
  <c r="V404" i="26"/>
  <c r="V403" i="26"/>
  <c r="V183" i="28" l="1"/>
  <c r="AA182" i="28"/>
  <c r="Z189" i="28"/>
  <c r="X189" i="28"/>
  <c r="Y190" i="28"/>
  <c r="W190" i="28"/>
  <c r="V200" i="28"/>
  <c r="AA196" i="28"/>
  <c r="Z187" i="28"/>
  <c r="X187" i="28"/>
  <c r="Y186" i="28"/>
  <c r="W186" i="28"/>
  <c r="V188" i="28"/>
  <c r="AA193" i="28"/>
  <c r="Z194" i="28"/>
  <c r="X194" i="28"/>
  <c r="Y208" i="28"/>
  <c r="W208" i="28"/>
  <c r="V207" i="28"/>
  <c r="AA204" i="28"/>
  <c r="Z195" i="28"/>
  <c r="X195" i="28"/>
  <c r="Y205" i="28"/>
  <c r="W205" i="28"/>
  <c r="V203" i="28"/>
  <c r="AA199" i="28"/>
  <c r="Z197" i="28"/>
  <c r="X197" i="28"/>
  <c r="Y191" i="28"/>
  <c r="W191" i="28"/>
  <c r="V206" i="28"/>
  <c r="AA201" i="28"/>
  <c r="Z183" i="28"/>
  <c r="W182" i="28"/>
  <c r="W189" i="28"/>
  <c r="V190" i="28"/>
  <c r="Y200" i="28"/>
  <c r="X200" i="28"/>
  <c r="Z196" i="28"/>
  <c r="W187" i="28"/>
  <c r="AA186" i="28"/>
  <c r="Y188" i="28"/>
  <c r="X188" i="28"/>
  <c r="Z193" i="28"/>
  <c r="V194" i="28"/>
  <c r="X208" i="28"/>
  <c r="Z207" i="28"/>
  <c r="W183" i="28"/>
  <c r="Z182" i="28"/>
  <c r="AA189" i="28"/>
  <c r="Z190" i="28"/>
  <c r="AA200" i="28"/>
  <c r="W196" i="28"/>
  <c r="AA187" i="28"/>
  <c r="X186" i="28"/>
  <c r="AA188" i="28"/>
  <c r="W193" i="28"/>
  <c r="Y194" i="28"/>
  <c r="AA208" i="28"/>
  <c r="W207" i="28"/>
  <c r="Y204" i="28"/>
  <c r="X204" i="28"/>
  <c r="AA195" i="28"/>
  <c r="V205" i="28"/>
  <c r="Y203" i="28"/>
  <c r="X203" i="28"/>
  <c r="Z199" i="28"/>
  <c r="V197" i="28"/>
  <c r="AA191" i="28"/>
  <c r="W206" i="28"/>
  <c r="Y201" i="28"/>
  <c r="X201" i="28"/>
  <c r="Z211" i="28"/>
  <c r="X211" i="28"/>
  <c r="Y184" i="28"/>
  <c r="W184" i="28"/>
  <c r="V202" i="28"/>
  <c r="AA192" i="28"/>
  <c r="Z198" i="28"/>
  <c r="X198" i="28"/>
  <c r="Y210" i="28"/>
  <c r="W210" i="28"/>
  <c r="V209" i="28"/>
  <c r="AA185" i="28"/>
  <c r="Y183" i="28"/>
  <c r="V189" i="28"/>
  <c r="Y196" i="28"/>
  <c r="W188" i="28"/>
  <c r="X193" i="28"/>
  <c r="Y207" i="28"/>
  <c r="W195" i="28"/>
  <c r="AA205" i="28"/>
  <c r="Z203" i="28"/>
  <c r="X199" i="28"/>
  <c r="W197" i="28"/>
  <c r="Z191" i="28"/>
  <c r="Y206" i="28"/>
  <c r="W201" i="28"/>
  <c r="AA211" i="28"/>
  <c r="X184" i="28"/>
  <c r="Z202" i="28"/>
  <c r="V192" i="28"/>
  <c r="W198" i="28"/>
  <c r="Z210" i="28"/>
  <c r="AA209" i="28"/>
  <c r="Y185" i="28"/>
  <c r="X185" i="28"/>
  <c r="X183" i="28"/>
  <c r="V182" i="28"/>
  <c r="AA190" i="28"/>
  <c r="W200" i="28"/>
  <c r="X196" i="28"/>
  <c r="V187" i="28"/>
  <c r="Z186" i="28"/>
  <c r="Y193" i="28"/>
  <c r="AA194" i="28"/>
  <c r="V208" i="28"/>
  <c r="X207" i="28"/>
  <c r="V204" i="28"/>
  <c r="Y195" i="28"/>
  <c r="W203" i="28"/>
  <c r="V199" i="28"/>
  <c r="Y197" i="28"/>
  <c r="X191" i="28"/>
  <c r="AA206" i="28"/>
  <c r="Z201" i="28"/>
  <c r="W211" i="28"/>
  <c r="AA184" i="28"/>
  <c r="W202" i="28"/>
  <c r="Y192" i="28"/>
  <c r="X192" i="28"/>
  <c r="AA198" i="28"/>
  <c r="V210" i="28"/>
  <c r="Y209" i="28"/>
  <c r="X209" i="28"/>
  <c r="V185" i="28"/>
  <c r="Y189" i="28"/>
  <c r="X190" i="28"/>
  <c r="V186" i="28"/>
  <c r="V193" i="28"/>
  <c r="W204" i="28"/>
  <c r="Z205" i="28"/>
  <c r="AA197" i="28"/>
  <c r="X206" i="28"/>
  <c r="Y211" i="28"/>
  <c r="Y202" i="28"/>
  <c r="Z192" i="28"/>
  <c r="V198" i="28"/>
  <c r="X210" i="28"/>
  <c r="W185" i="28"/>
  <c r="X182" i="28"/>
  <c r="Z188" i="28"/>
  <c r="W194" i="28"/>
  <c r="V195" i="28"/>
  <c r="W199" i="28"/>
  <c r="V201" i="28"/>
  <c r="V184" i="28"/>
  <c r="X202" i="28"/>
  <c r="Z209" i="28"/>
  <c r="Y182" i="28"/>
  <c r="Y187" i="28"/>
  <c r="Y199" i="28"/>
  <c r="V191" i="28"/>
  <c r="V211" i="28"/>
  <c r="AA202" i="28"/>
  <c r="Z200" i="28"/>
  <c r="AA207" i="28"/>
  <c r="X205" i="28"/>
  <c r="Z184" i="28"/>
  <c r="W192" i="28"/>
  <c r="Z206" i="28"/>
  <c r="Z185" i="28"/>
  <c r="Z208" i="28"/>
  <c r="AA210" i="28"/>
  <c r="V196" i="28"/>
  <c r="W209" i="28"/>
  <c r="AA203" i="28"/>
  <c r="AA183" i="28"/>
  <c r="Z204" i="28"/>
  <c r="Y198" i="28"/>
  <c r="W176" i="28"/>
  <c r="Z172" i="28"/>
  <c r="W168" i="28"/>
  <c r="X160" i="28"/>
  <c r="V170" i="28"/>
  <c r="Z166" i="28"/>
  <c r="V176" i="28"/>
  <c r="AA153" i="28"/>
  <c r="X152" i="28"/>
  <c r="W155" i="28"/>
  <c r="Z151" i="28"/>
  <c r="V159" i="28"/>
  <c r="X170" i="28"/>
  <c r="W162" i="28"/>
  <c r="AA171" i="28"/>
  <c r="Z152" i="28"/>
  <c r="AA152" i="28"/>
  <c r="Z158" i="28"/>
  <c r="W177" i="28"/>
  <c r="AA180" i="28"/>
  <c r="V179" i="28"/>
  <c r="X179" i="28"/>
  <c r="V167" i="28"/>
  <c r="X169" i="28"/>
  <c r="AA170" i="28"/>
  <c r="W153" i="28"/>
  <c r="V165" i="28"/>
  <c r="W152" i="28"/>
  <c r="X167" i="28"/>
  <c r="W164" i="28"/>
  <c r="V157" i="28"/>
  <c r="Z177" i="28"/>
  <c r="W166" i="28"/>
  <c r="V177" i="28"/>
  <c r="Z181" i="28"/>
  <c r="Z155" i="28"/>
  <c r="W161" i="28"/>
  <c r="V161" i="28"/>
  <c r="W171" i="28"/>
  <c r="W159" i="28"/>
  <c r="AA173" i="28"/>
  <c r="Z171" i="28"/>
  <c r="AA167" i="28"/>
  <c r="Y171" i="28"/>
  <c r="Z153" i="28"/>
  <c r="Y167" i="28"/>
  <c r="Y181" i="28"/>
  <c r="Z180" i="28"/>
  <c r="W169" i="28"/>
  <c r="Z156" i="28"/>
  <c r="X163" i="28"/>
  <c r="AA154" i="28"/>
  <c r="W165" i="28"/>
  <c r="W174" i="28"/>
  <c r="X166" i="28"/>
  <c r="X177" i="28"/>
  <c r="AA165" i="28"/>
  <c r="X161" i="28"/>
  <c r="X154" i="28"/>
  <c r="AA168" i="28"/>
  <c r="V155" i="28"/>
  <c r="AA179" i="28"/>
  <c r="AA162" i="28"/>
  <c r="W179" i="28"/>
  <c r="V156" i="28"/>
  <c r="AA169" i="28"/>
  <c r="X156" i="28"/>
  <c r="V181" i="28"/>
  <c r="X180" i="28"/>
  <c r="X164" i="28"/>
  <c r="W172" i="28"/>
  <c r="V172" i="28"/>
  <c r="Z165" i="28"/>
  <c r="AA177" i="28"/>
  <c r="Z159" i="28"/>
  <c r="V174" i="28"/>
  <c r="V180" i="28"/>
  <c r="X178" i="28"/>
  <c r="AA176" i="28"/>
  <c r="X153" i="28"/>
  <c r="AA178" i="28"/>
  <c r="X176" i="28"/>
  <c r="V162" i="28"/>
  <c r="V151" i="28"/>
  <c r="Z157" i="28"/>
  <c r="V158" i="28"/>
  <c r="X159" i="28"/>
  <c r="AA166" i="28"/>
  <c r="Y160" i="28"/>
  <c r="Y153" i="28"/>
  <c r="Y177" i="28"/>
  <c r="Y158" i="28"/>
  <c r="V168" i="28"/>
  <c r="W180" i="28"/>
  <c r="W151" i="28"/>
  <c r="AA155" i="28"/>
  <c r="AA159" i="28"/>
  <c r="W158" i="28"/>
  <c r="W163" i="28"/>
  <c r="AA174" i="28"/>
  <c r="V164" i="28"/>
  <c r="V166" i="28"/>
  <c r="Z176" i="28"/>
  <c r="W175" i="28"/>
  <c r="Y180" i="28"/>
  <c r="AA158" i="28"/>
  <c r="V152" i="28"/>
  <c r="Z173" i="28"/>
  <c r="X171" i="28"/>
  <c r="Y179" i="28"/>
  <c r="Y151" i="28"/>
  <c r="Y178" i="28"/>
  <c r="Y162" i="28"/>
  <c r="Y156" i="28"/>
  <c r="Z167" i="28"/>
  <c r="X173" i="28"/>
  <c r="Z163" i="28"/>
  <c r="X175" i="28"/>
  <c r="Z170" i="28"/>
  <c r="AA160" i="28"/>
  <c r="AA161" i="28"/>
  <c r="W156" i="28"/>
  <c r="W181" i="28"/>
  <c r="Y170" i="28"/>
  <c r="Y174" i="28"/>
  <c r="V160" i="28"/>
  <c r="Z169" i="28"/>
  <c r="V171" i="28"/>
  <c r="Z162" i="28"/>
  <c r="X155" i="28"/>
  <c r="X162" i="28"/>
  <c r="W170" i="28"/>
  <c r="AA164" i="28"/>
  <c r="Z154" i="28"/>
  <c r="V169" i="28"/>
  <c r="X157" i="28"/>
  <c r="V153" i="28"/>
  <c r="W178" i="28"/>
  <c r="V154" i="28"/>
  <c r="AA151" i="28"/>
  <c r="Z161" i="28"/>
  <c r="Z179" i="28"/>
  <c r="X174" i="28"/>
  <c r="Y168" i="28"/>
  <c r="X165" i="28"/>
  <c r="AA156" i="28"/>
  <c r="Y172" i="28"/>
  <c r="Y175" i="28"/>
  <c r="Y166" i="28"/>
  <c r="Y165" i="28"/>
  <c r="X151" i="28"/>
  <c r="AA175" i="28"/>
  <c r="V178" i="28"/>
  <c r="W154" i="28"/>
  <c r="V175" i="28"/>
  <c r="AA181" i="28"/>
  <c r="V163" i="28"/>
  <c r="W167" i="28"/>
  <c r="AA163" i="28"/>
  <c r="W160" i="28"/>
  <c r="Y164" i="28"/>
  <c r="X172" i="28"/>
  <c r="Y169" i="28"/>
  <c r="Y163" i="28"/>
  <c r="Y155" i="28"/>
  <c r="Z160" i="28"/>
  <c r="X181" i="28"/>
  <c r="AA157" i="28"/>
  <c r="Z178" i="28"/>
  <c r="Y159" i="28"/>
  <c r="Y176" i="28"/>
  <c r="Y157" i="28"/>
  <c r="Y154" i="28"/>
  <c r="Y173" i="28"/>
  <c r="AA172" i="28"/>
  <c r="Z175" i="28"/>
  <c r="Z168" i="28"/>
  <c r="Z174" i="28"/>
  <c r="W157" i="28"/>
  <c r="Z164" i="28"/>
  <c r="X158" i="28"/>
  <c r="W173" i="28"/>
  <c r="X168" i="28"/>
  <c r="V173" i="28"/>
  <c r="Y152" i="28"/>
  <c r="Y161" i="28"/>
  <c r="AB161" i="28" l="1"/>
  <c r="AB178" i="28"/>
  <c r="AB158" i="28"/>
  <c r="AB176" i="28"/>
  <c r="AB163" i="28"/>
  <c r="AB168" i="28"/>
  <c r="AB198" i="28"/>
  <c r="AB182" i="28"/>
  <c r="AB195" i="28"/>
  <c r="AB165" i="28"/>
  <c r="AB199" i="28"/>
  <c r="AB175" i="28"/>
  <c r="AB171" i="28"/>
  <c r="AB169" i="28"/>
  <c r="AB172" i="28"/>
  <c r="AB177" i="28"/>
  <c r="AB181" i="28"/>
  <c r="AB197" i="28"/>
  <c r="AB193" i="28"/>
  <c r="AB196" i="28"/>
  <c r="AB184" i="28"/>
  <c r="AB201" i="28"/>
  <c r="AB205" i="28"/>
  <c r="AB186" i="28"/>
  <c r="AB151" i="28"/>
  <c r="AB159" i="28"/>
  <c r="AB156" i="28"/>
  <c r="AB167" i="28"/>
  <c r="AB202" i="28"/>
  <c r="AB209" i="28"/>
  <c r="AB192" i="28"/>
  <c r="AB185" i="28"/>
  <c r="AB207" i="28"/>
  <c r="AB194" i="28"/>
  <c r="AB188" i="28"/>
  <c r="AB157" i="28"/>
  <c r="AB170" i="28"/>
  <c r="AB173" i="28"/>
  <c r="AB179" i="28"/>
  <c r="AB153" i="28"/>
  <c r="AB152" i="28"/>
  <c r="AB154" i="28"/>
  <c r="AB155" i="28"/>
  <c r="AB164" i="28"/>
  <c r="AB166" i="28"/>
  <c r="AB174" i="28"/>
  <c r="AB162" i="28"/>
  <c r="AB180" i="28"/>
  <c r="AB160" i="28"/>
  <c r="BN444" i="26" s="1"/>
  <c r="AB187" i="28"/>
  <c r="AB211" i="28"/>
  <c r="AB189" i="28"/>
  <c r="AB206" i="28"/>
  <c r="AB183" i="28"/>
  <c r="AB210" i="28"/>
  <c r="AB203" i="28"/>
  <c r="AB204" i="28"/>
  <c r="AB200" i="28"/>
  <c r="AB191" i="28"/>
  <c r="AB208" i="28"/>
  <c r="AB190" i="28"/>
  <c r="D468" i="18" l="1"/>
  <c r="D501" i="18" s="1"/>
  <c r="D765" i="18"/>
  <c r="D798" i="18" s="1"/>
  <c r="D2421" i="18"/>
  <c r="D2454" i="18" s="1"/>
  <c r="D55" i="18"/>
  <c r="D88" i="18" s="1"/>
  <c r="D2954" i="18"/>
  <c r="D2987" i="18" s="1"/>
  <c r="D1949" i="18"/>
  <c r="D1982" i="18" s="1"/>
  <c r="D3251" i="18"/>
  <c r="D3284" i="18" s="1"/>
  <c r="D1593" i="18"/>
  <c r="D1626" i="18" s="1"/>
  <c r="D1178" i="18"/>
  <c r="D1211" i="18" s="1"/>
  <c r="D527" i="18"/>
  <c r="D560" i="18" s="1"/>
  <c r="D3192" i="18"/>
  <c r="D3225" i="18" s="1"/>
  <c r="D2600" i="18"/>
  <c r="D2633" i="18" s="1"/>
  <c r="D2362" i="18"/>
  <c r="D2395" i="18" s="1"/>
  <c r="D1119" i="18"/>
  <c r="D1152" i="18" s="1"/>
  <c r="D2185" i="18"/>
  <c r="D2218" i="18" s="1"/>
  <c r="D1475" i="18"/>
  <c r="D1508" i="18" s="1"/>
  <c r="D2895" i="18"/>
  <c r="D2928" i="18" s="1"/>
  <c r="D2303" i="18"/>
  <c r="D2336" i="18" s="1"/>
  <c r="D2244" i="18"/>
  <c r="D2277" i="18" s="1"/>
  <c r="D2482" i="18"/>
  <c r="D2515" i="18" s="1"/>
  <c r="D2718" i="18"/>
  <c r="D2751" i="18" s="1"/>
  <c r="D645" i="18"/>
  <c r="D678" i="18" s="1"/>
  <c r="D3546" i="18"/>
  <c r="D3579" i="18" s="1"/>
  <c r="D114" i="18"/>
  <c r="D147" i="18" s="1"/>
  <c r="D291" i="18"/>
  <c r="D324" i="18" s="1"/>
  <c r="D1298" i="18"/>
  <c r="D1331" i="18" s="1"/>
  <c r="D883" i="18"/>
  <c r="D916" i="18" s="1"/>
  <c r="D3310" i="18"/>
  <c r="D3343" i="18" s="1"/>
  <c r="D232" i="18"/>
  <c r="D265" i="18" s="1"/>
  <c r="D2126" i="18"/>
  <c r="D2159" i="18" s="1"/>
  <c r="D1890" i="18"/>
  <c r="D1923" i="18" s="1"/>
  <c r="D706" i="18"/>
  <c r="D739" i="18" s="1"/>
  <c r="D586" i="18"/>
  <c r="D619" i="18" s="1"/>
  <c r="D173" i="18"/>
  <c r="D206" i="18" s="1"/>
  <c r="D2836" i="18"/>
  <c r="D2869" i="18" s="1"/>
  <c r="D942" i="18"/>
  <c r="D975" i="18" s="1"/>
  <c r="D2777" i="18"/>
  <c r="D2810" i="18" s="1"/>
  <c r="D3074" i="18"/>
  <c r="D3107" i="18" s="1"/>
  <c r="D1237" i="18"/>
  <c r="D1270" i="18" s="1"/>
  <c r="J21" i="18"/>
  <c r="P15" i="18" s="1"/>
  <c r="D3369" i="18"/>
  <c r="D3402" i="18" s="1"/>
  <c r="D1711" i="18"/>
  <c r="D1744" i="18" s="1"/>
  <c r="D3133" i="18"/>
  <c r="D3166" i="18" s="1"/>
  <c r="D1770" i="18"/>
  <c r="D1803" i="18" s="1"/>
  <c r="D409" i="18"/>
  <c r="D442" i="18" s="1"/>
  <c r="D2659" i="18"/>
  <c r="D2692" i="18" s="1"/>
  <c r="D1534" i="18"/>
  <c r="D1567" i="18" s="1"/>
  <c r="D3487" i="18"/>
  <c r="D3520" i="18" s="1"/>
  <c r="D1652" i="18"/>
  <c r="D1685" i="18" s="1"/>
  <c r="D2541" i="18"/>
  <c r="D2574" i="18" s="1"/>
  <c r="D3428" i="18"/>
  <c r="D3461" i="18" s="1"/>
  <c r="D1829" i="18"/>
  <c r="D1862" i="18" s="1"/>
  <c r="D3605" i="18"/>
  <c r="D3638" i="18" s="1"/>
  <c r="D3013" i="18"/>
  <c r="D3046" i="18" s="1"/>
  <c r="D1001" i="18"/>
  <c r="D1034" i="18" s="1"/>
  <c r="D2067" i="18"/>
  <c r="D2100" i="18" s="1"/>
  <c r="D1416" i="18"/>
  <c r="D1449" i="18" s="1"/>
  <c r="D2008" i="18"/>
  <c r="D2041" i="18" s="1"/>
  <c r="D1357" i="18"/>
  <c r="D1390" i="18" s="1"/>
  <c r="D824" i="18"/>
  <c r="D857" i="18" s="1"/>
  <c r="D350" i="18"/>
  <c r="D383" i="18" s="1"/>
  <c r="D1060" i="18"/>
  <c r="D1093" i="18" s="1"/>
  <c r="F2300" i="18" l="1"/>
  <c r="F2333" i="18" s="1"/>
  <c r="F1946" i="18"/>
  <c r="F1979" i="18" s="1"/>
  <c r="F583" i="18"/>
  <c r="F616" i="18" s="1"/>
  <c r="F3189" i="18"/>
  <c r="F3222" i="18" s="1"/>
  <c r="F1234" i="18"/>
  <c r="F1267" i="18" s="1"/>
  <c r="F2597" i="18"/>
  <c r="F2630" i="18" s="1"/>
  <c r="F2538" i="18"/>
  <c r="F2571" i="18" s="1"/>
  <c r="F821" i="18"/>
  <c r="F854" i="18" s="1"/>
  <c r="F939" i="18"/>
  <c r="F972" i="18" s="1"/>
  <c r="F1295" i="18"/>
  <c r="F1328" i="18" s="1"/>
  <c r="F524" i="18"/>
  <c r="F557" i="18" s="1"/>
  <c r="F465" i="18"/>
  <c r="F498" i="18" s="1"/>
  <c r="F642" i="18"/>
  <c r="F675" i="18" s="1"/>
  <c r="F3130" i="18"/>
  <c r="F3163" i="18" s="1"/>
  <c r="F1413" i="18"/>
  <c r="F1446" i="18" s="1"/>
  <c r="F880" i="18"/>
  <c r="F913" i="18" s="1"/>
  <c r="F3307" i="18"/>
  <c r="F3340" i="18" s="1"/>
  <c r="F998" i="18"/>
  <c r="F1031" i="18" s="1"/>
  <c r="F1116" i="18"/>
  <c r="F1149" i="18" s="1"/>
  <c r="F2418" i="18"/>
  <c r="F2451" i="18" s="1"/>
  <c r="F2005" i="18"/>
  <c r="F2038" i="18" s="1"/>
  <c r="F1354" i="18"/>
  <c r="F1387" i="18" s="1"/>
  <c r="F2359" i="18"/>
  <c r="F2392" i="18" s="1"/>
  <c r="F406" i="18"/>
  <c r="F439" i="18" s="1"/>
  <c r="F229" i="18"/>
  <c r="F262" i="18" s="1"/>
  <c r="F2241" i="18"/>
  <c r="F2274" i="18" s="1"/>
  <c r="F703" i="18"/>
  <c r="F736" i="18" s="1"/>
  <c r="F1175" i="18"/>
  <c r="F1208" i="18" s="1"/>
  <c r="F762" i="18"/>
  <c r="F795" i="18" s="1"/>
  <c r="F3543" i="18"/>
  <c r="F3576" i="18" s="1"/>
  <c r="F2064" i="18"/>
  <c r="F2097" i="18" s="1"/>
  <c r="F52" i="18"/>
  <c r="F85" i="18" s="1"/>
  <c r="F1531" i="18"/>
  <c r="F1564" i="18" s="1"/>
  <c r="F2833" i="18"/>
  <c r="F2866" i="18" s="1"/>
  <c r="F3248" i="18"/>
  <c r="F3281" i="18" s="1"/>
  <c r="F111" i="18"/>
  <c r="F144" i="18" s="1"/>
  <c r="F3425" i="18"/>
  <c r="F3458" i="18" s="1"/>
  <c r="F3071" i="18"/>
  <c r="F3104" i="18" s="1"/>
  <c r="F1767" i="18"/>
  <c r="F1800" i="18" s="1"/>
  <c r="F3366" i="18"/>
  <c r="F3399" i="18" s="1"/>
  <c r="F1057" i="18"/>
  <c r="F1090" i="18" s="1"/>
  <c r="F1649" i="18"/>
  <c r="F1682" i="18" s="1"/>
  <c r="F3010" i="18"/>
  <c r="F3043" i="18" s="1"/>
  <c r="F1590" i="18"/>
  <c r="F1623" i="18" s="1"/>
  <c r="F2123" i="18"/>
  <c r="F2156" i="18" s="1"/>
  <c r="F1826" i="18"/>
  <c r="F1859" i="18" s="1"/>
  <c r="F2182" i="18"/>
  <c r="F2215" i="18" s="1"/>
  <c r="F347" i="18"/>
  <c r="F380" i="18" s="1"/>
  <c r="F170" i="18"/>
  <c r="F203" i="18" s="1"/>
  <c r="F1887" i="18"/>
  <c r="F1920" i="18" s="1"/>
  <c r="F2479" i="18"/>
  <c r="F2512" i="18" s="1"/>
  <c r="F2951" i="18"/>
  <c r="F2984" i="18" s="1"/>
  <c r="F1472" i="18"/>
  <c r="F1505" i="18" s="1"/>
  <c r="F288" i="18"/>
  <c r="F321" i="18" s="1"/>
  <c r="F3484" i="18"/>
  <c r="F3517" i="18" s="1"/>
  <c r="F1708" i="18"/>
  <c r="F1741" i="18" s="1"/>
  <c r="F2656" i="18"/>
  <c r="F2689" i="18" s="1"/>
  <c r="F2774" i="18"/>
  <c r="F2807" i="18" s="1"/>
  <c r="F3602" i="18"/>
  <c r="F3635" i="18" s="1"/>
  <c r="F2715" i="18"/>
  <c r="F2748" i="18" s="1"/>
  <c r="R18" i="18"/>
  <c r="U15" i="18" s="1"/>
  <c r="F2892" i="18"/>
  <c r="F2925" i="18" s="1"/>
  <c r="C101" i="26" l="1"/>
  <c r="C102" i="26"/>
  <c r="G105" i="26"/>
  <c r="G104" i="26"/>
  <c r="M54" i="26"/>
  <c r="M70" i="26" s="1"/>
  <c r="E55" i="26"/>
  <c r="E71" i="26" s="1"/>
  <c r="I55" i="26"/>
  <c r="I71" i="26" s="1"/>
  <c r="M55" i="26"/>
  <c r="M71" i="26" s="1"/>
  <c r="E54" i="26"/>
  <c r="E70" i="26" s="1"/>
  <c r="G54" i="26"/>
  <c r="G70" i="26" s="1"/>
  <c r="C84" i="26" s="1"/>
  <c r="I54" i="26"/>
  <c r="I70" i="26" s="1"/>
  <c r="K54" i="26"/>
  <c r="G55" i="26"/>
  <c r="G71" i="26" s="1"/>
  <c r="C76" i="26" s="1"/>
  <c r="K55" i="26"/>
  <c r="K71" i="26" s="1"/>
  <c r="C67" i="26"/>
  <c r="E67" i="26"/>
  <c r="G67" i="26"/>
  <c r="I67" i="26"/>
  <c r="K67" i="26"/>
  <c r="M67" i="26"/>
  <c r="C68" i="26"/>
  <c r="C73" i="26" s="1"/>
  <c r="E68" i="26"/>
  <c r="G68" i="26"/>
  <c r="I68" i="26"/>
  <c r="K68" i="26"/>
  <c r="M68" i="26"/>
  <c r="C70" i="26"/>
  <c r="K70" i="26"/>
  <c r="C71" i="26"/>
  <c r="C204" i="26"/>
  <c r="D204" i="26"/>
  <c r="E204" i="26"/>
  <c r="F204" i="26"/>
  <c r="G204" i="26"/>
  <c r="H204" i="26"/>
  <c r="I204" i="26"/>
  <c r="J204" i="26"/>
  <c r="K204" i="26"/>
  <c r="L204" i="26"/>
  <c r="M204" i="26"/>
  <c r="N204" i="26"/>
  <c r="O204" i="26"/>
  <c r="P204" i="26"/>
  <c r="Q204" i="26"/>
  <c r="R204" i="26"/>
  <c r="S204" i="26"/>
  <c r="T204" i="26"/>
  <c r="U204" i="26"/>
  <c r="V204" i="26"/>
  <c r="W204" i="26"/>
  <c r="X204" i="26"/>
  <c r="Y204" i="26"/>
  <c r="Z204" i="26"/>
  <c r="AA204" i="26"/>
  <c r="AB204" i="26"/>
  <c r="AC204" i="26"/>
  <c r="AD204" i="26"/>
  <c r="AE204" i="26"/>
  <c r="AF204" i="26"/>
  <c r="AG204" i="26"/>
  <c r="AH204" i="26"/>
  <c r="AI204" i="26"/>
  <c r="AJ204" i="26"/>
  <c r="AK204" i="26"/>
  <c r="AL204" i="26"/>
  <c r="AM204" i="26"/>
  <c r="AN204" i="26"/>
  <c r="AO204" i="26"/>
  <c r="AP204" i="26"/>
  <c r="AQ204" i="26"/>
  <c r="AR204" i="26"/>
  <c r="AS204" i="26"/>
  <c r="AT204" i="26"/>
  <c r="AU204" i="26"/>
  <c r="AV204" i="26"/>
  <c r="AW204" i="26"/>
  <c r="AX204" i="26"/>
  <c r="AY204" i="26"/>
  <c r="AZ204" i="26"/>
  <c r="BA204" i="26"/>
  <c r="BB204" i="26"/>
  <c r="BC204" i="26"/>
  <c r="BD204" i="26"/>
  <c r="BE204" i="26"/>
  <c r="BF204" i="26"/>
  <c r="BG204" i="26"/>
  <c r="BH204" i="26"/>
  <c r="BI204" i="26"/>
  <c r="BJ204" i="26"/>
  <c r="BK204" i="26"/>
  <c r="C78" i="26" l="1"/>
  <c r="C74" i="26"/>
  <c r="L78" i="26" s="1" a="1"/>
  <c r="C82" i="26"/>
  <c r="C75" i="26"/>
  <c r="G78" i="26" s="1" a="1"/>
  <c r="F110" i="26" a="1"/>
  <c r="F110" i="26" s="1"/>
  <c r="C80" i="26"/>
  <c r="H110" i="26" a="1"/>
  <c r="H110" i="26" s="1"/>
  <c r="G110" i="26" a="1"/>
  <c r="G113" i="26" s="1"/>
  <c r="AR122" i="26" s="1"/>
  <c r="I89" i="26" l="1" a="1"/>
  <c r="I91" i="26" s="1"/>
  <c r="J89" i="26" a="1"/>
  <c r="J94" i="26" s="1"/>
  <c r="S78" i="26" a="1"/>
  <c r="S85" i="26" s="1"/>
  <c r="H78" i="26" a="1"/>
  <c r="H80" i="26" s="1"/>
  <c r="Q78" i="26" a="1"/>
  <c r="Q84" i="26" s="1"/>
  <c r="J78" i="26" a="1"/>
  <c r="J81" i="26" s="1"/>
  <c r="K89" i="26" a="1"/>
  <c r="K91" i="26" s="1"/>
  <c r="K78" i="26" a="1"/>
  <c r="K78" i="26" s="1"/>
  <c r="I78" i="26" a="1"/>
  <c r="I78" i="26" s="1"/>
  <c r="F114" i="26"/>
  <c r="G89" i="26" a="1"/>
  <c r="G97" i="26" s="1"/>
  <c r="R78" i="26" a="1"/>
  <c r="R83" i="26" s="1"/>
  <c r="H89" i="26" a="1"/>
  <c r="H95" i="26" s="1"/>
  <c r="F112" i="26"/>
  <c r="AH121" i="26" s="1"/>
  <c r="AI121" i="26" s="1"/>
  <c r="AJ121" i="26" s="1"/>
  <c r="AK121" i="26" s="1"/>
  <c r="AL121" i="26" s="1"/>
  <c r="AM121" i="26" s="1"/>
  <c r="AN121" i="26" s="1"/>
  <c r="AO121" i="26" s="1"/>
  <c r="AP121" i="26" s="1"/>
  <c r="AQ121" i="26" s="1"/>
  <c r="F113" i="26"/>
  <c r="AH122" i="26" s="1"/>
  <c r="AI122" i="26" s="1"/>
  <c r="F111" i="26"/>
  <c r="H115" i="26"/>
  <c r="F115" i="26"/>
  <c r="H114" i="26"/>
  <c r="H113" i="26"/>
  <c r="BB122" i="26" s="1"/>
  <c r="BC122" i="26" s="1"/>
  <c r="H111" i="26"/>
  <c r="G111" i="26"/>
  <c r="G112" i="26"/>
  <c r="AR121" i="26" s="1"/>
  <c r="AS121" i="26" s="1"/>
  <c r="AT121" i="26" s="1"/>
  <c r="AU121" i="26" s="1"/>
  <c r="AV121" i="26" s="1"/>
  <c r="AW121" i="26" s="1"/>
  <c r="AX121" i="26" s="1"/>
  <c r="AY121" i="26" s="1"/>
  <c r="AZ121" i="26" s="1"/>
  <c r="BA121" i="26" s="1"/>
  <c r="G115" i="26"/>
  <c r="G114" i="26"/>
  <c r="H112" i="26"/>
  <c r="BB121" i="26" s="1"/>
  <c r="BC121" i="26" s="1"/>
  <c r="BD121" i="26" s="1"/>
  <c r="BE121" i="26" s="1"/>
  <c r="BF121" i="26" s="1"/>
  <c r="BG121" i="26" s="1"/>
  <c r="BH121" i="26" s="1"/>
  <c r="BI121" i="26" s="1"/>
  <c r="BJ121" i="26" s="1"/>
  <c r="BK121" i="26" s="1"/>
  <c r="G110" i="26"/>
  <c r="AS122" i="26"/>
  <c r="J92" i="26"/>
  <c r="G78" i="26"/>
  <c r="G79" i="26"/>
  <c r="G80" i="26"/>
  <c r="G82" i="26"/>
  <c r="G83" i="26"/>
  <c r="G84" i="26"/>
  <c r="G81" i="26"/>
  <c r="E188" i="26" s="1"/>
  <c r="L79" i="26"/>
  <c r="L78" i="26"/>
  <c r="I94" i="26" l="1"/>
  <c r="J79" i="26"/>
  <c r="J91" i="26"/>
  <c r="J93" i="26"/>
  <c r="I92" i="26"/>
  <c r="I95" i="26"/>
  <c r="I90" i="26"/>
  <c r="I93" i="26"/>
  <c r="I89" i="26"/>
  <c r="H79" i="26"/>
  <c r="J78" i="26"/>
  <c r="C103" i="26" s="1"/>
  <c r="K80" i="26"/>
  <c r="K79" i="26"/>
  <c r="H82" i="26"/>
  <c r="H78" i="26"/>
  <c r="H81" i="26"/>
  <c r="F188" i="26" s="1"/>
  <c r="H83" i="26"/>
  <c r="S83" i="26"/>
  <c r="I82" i="26"/>
  <c r="S80" i="26"/>
  <c r="I80" i="26"/>
  <c r="S81" i="26"/>
  <c r="S82" i="26"/>
  <c r="J90" i="26"/>
  <c r="S79" i="26"/>
  <c r="S78" i="26"/>
  <c r="J89" i="26"/>
  <c r="K89" i="26"/>
  <c r="S84" i="26"/>
  <c r="I79" i="26"/>
  <c r="Q86" i="26"/>
  <c r="Q79" i="26"/>
  <c r="Q80" i="26"/>
  <c r="K93" i="26"/>
  <c r="Q83" i="26"/>
  <c r="Q85" i="26"/>
  <c r="Q78" i="26"/>
  <c r="J80" i="26"/>
  <c r="G103" i="26" s="1"/>
  <c r="K92" i="26"/>
  <c r="Q82" i="26"/>
  <c r="Q87" i="26"/>
  <c r="K90" i="26"/>
  <c r="I81" i="26"/>
  <c r="G188" i="26" s="1"/>
  <c r="Q81" i="26"/>
  <c r="G89" i="26"/>
  <c r="G91" i="26"/>
  <c r="G93" i="26"/>
  <c r="G94" i="26"/>
  <c r="G96" i="26"/>
  <c r="R78" i="26"/>
  <c r="R81" i="26"/>
  <c r="G92" i="26"/>
  <c r="G90" i="26"/>
  <c r="R86" i="26"/>
  <c r="R80" i="26"/>
  <c r="R79" i="26"/>
  <c r="G95" i="26"/>
  <c r="R82" i="26"/>
  <c r="R85" i="26"/>
  <c r="R84" i="26"/>
  <c r="H93" i="26"/>
  <c r="H94" i="26"/>
  <c r="H92" i="26"/>
  <c r="H90" i="26"/>
  <c r="H91" i="26"/>
  <c r="H89" i="26"/>
  <c r="H96" i="26"/>
  <c r="AH125" i="26"/>
  <c r="BB125" i="26"/>
  <c r="AR125" i="26"/>
  <c r="AT122" i="26"/>
  <c r="AS125" i="26"/>
  <c r="AJ122" i="26"/>
  <c r="AI125" i="26"/>
  <c r="G106" i="26"/>
  <c r="H188" i="26"/>
  <c r="C106" i="26"/>
  <c r="E103" i="26"/>
  <c r="BD122" i="26"/>
  <c r="BC125" i="26"/>
  <c r="C110" i="26" l="1" a="1"/>
  <c r="C112" i="26" s="1"/>
  <c r="C121" i="26" s="1"/>
  <c r="D121" i="26" s="1"/>
  <c r="E121" i="26" s="1"/>
  <c r="F121" i="26" s="1"/>
  <c r="G121" i="26" s="1"/>
  <c r="H121" i="26" s="1"/>
  <c r="I121" i="26" s="1"/>
  <c r="J121" i="26" s="1"/>
  <c r="K121" i="26" s="1"/>
  <c r="L121" i="26" s="1"/>
  <c r="M121" i="26" s="1"/>
  <c r="E106" i="26"/>
  <c r="D110" i="26" s="1" a="1"/>
  <c r="E110" i="26" a="1"/>
  <c r="E115" i="26" s="1"/>
  <c r="C110" i="26"/>
  <c r="C111" i="26"/>
  <c r="C113" i="26"/>
  <c r="C122" i="26" s="1"/>
  <c r="C115" i="26"/>
  <c r="AK122" i="26"/>
  <c r="AJ125" i="26"/>
  <c r="BE122" i="26"/>
  <c r="BD125" i="26"/>
  <c r="AU122" i="26"/>
  <c r="AT125" i="26"/>
  <c r="C114" i="26" l="1"/>
  <c r="E114" i="26"/>
  <c r="E113" i="26"/>
  <c r="X122" i="26" s="1"/>
  <c r="E111" i="26"/>
  <c r="E112" i="26"/>
  <c r="X121" i="26" s="1"/>
  <c r="Y121" i="26" s="1"/>
  <c r="Z121" i="26" s="1"/>
  <c r="AA121" i="26" s="1"/>
  <c r="AB121" i="26" s="1"/>
  <c r="AC121" i="26" s="1"/>
  <c r="AD121" i="26" s="1"/>
  <c r="AE121" i="26" s="1"/>
  <c r="AF121" i="26" s="1"/>
  <c r="AG121" i="26" s="1"/>
  <c r="E110" i="26"/>
  <c r="D111" i="26"/>
  <c r="D113" i="26"/>
  <c r="N122" i="26" s="1"/>
  <c r="D115" i="26"/>
  <c r="D110" i="26"/>
  <c r="D112" i="26"/>
  <c r="N121" i="26" s="1"/>
  <c r="O121" i="26" s="1"/>
  <c r="P121" i="26" s="1"/>
  <c r="Q121" i="26" s="1"/>
  <c r="R121" i="26" s="1"/>
  <c r="S121" i="26" s="1"/>
  <c r="T121" i="26" s="1"/>
  <c r="U121" i="26" s="1"/>
  <c r="V121" i="26" s="1"/>
  <c r="W121" i="26" s="1"/>
  <c r="D114" i="26"/>
  <c r="AK125" i="26"/>
  <c r="AL122" i="26"/>
  <c r="Y122" i="26"/>
  <c r="AU125" i="26"/>
  <c r="AV122" i="26"/>
  <c r="D122" i="26"/>
  <c r="C125" i="26"/>
  <c r="BF122" i="26"/>
  <c r="BE125" i="26"/>
  <c r="X125" i="26" l="1"/>
  <c r="AW122" i="26"/>
  <c r="AV125" i="26"/>
  <c r="AL125" i="26"/>
  <c r="AM122" i="26"/>
  <c r="BF125" i="26"/>
  <c r="BG122" i="26"/>
  <c r="O122" i="26"/>
  <c r="N125" i="26"/>
  <c r="E122" i="26"/>
  <c r="D125" i="26"/>
  <c r="Z122" i="26"/>
  <c r="Y125" i="26"/>
  <c r="AN122" i="26" l="1"/>
  <c r="AM125" i="26"/>
  <c r="Z125" i="26"/>
  <c r="AA122" i="26"/>
  <c r="O125" i="26"/>
  <c r="P122" i="26"/>
  <c r="BG125" i="26"/>
  <c r="BH122" i="26"/>
  <c r="E125" i="26"/>
  <c r="F122" i="26"/>
  <c r="AW125" i="26"/>
  <c r="AX122" i="26"/>
  <c r="AY122" i="26" l="1"/>
  <c r="AX125" i="26"/>
  <c r="BI122" i="26"/>
  <c r="BH125" i="26"/>
  <c r="AA125" i="26"/>
  <c r="AB122" i="26"/>
  <c r="F125" i="26"/>
  <c r="G122" i="26"/>
  <c r="Q122" i="26"/>
  <c r="P125" i="26"/>
  <c r="AO122" i="26"/>
  <c r="AN125" i="26"/>
  <c r="Q125" i="26" l="1"/>
  <c r="R122" i="26"/>
  <c r="H122" i="26"/>
  <c r="G125" i="26"/>
  <c r="AP122" i="26"/>
  <c r="AO125" i="26"/>
  <c r="BJ122" i="26"/>
  <c r="BI125" i="26"/>
  <c r="AC122" i="26"/>
  <c r="AB125" i="26"/>
  <c r="AZ122" i="26"/>
  <c r="AY125" i="26"/>
  <c r="BA122" i="26" l="1"/>
  <c r="BA125" i="26" s="1"/>
  <c r="AZ125" i="26"/>
  <c r="BK122" i="26"/>
  <c r="BK125" i="26" s="1"/>
  <c r="BJ125" i="26"/>
  <c r="I122" i="26"/>
  <c r="H125" i="26"/>
  <c r="S122" i="26"/>
  <c r="R125" i="26"/>
  <c r="AD122" i="26"/>
  <c r="AC125" i="26"/>
  <c r="AQ122" i="26"/>
  <c r="AQ125" i="26" s="1"/>
  <c r="AP125" i="26"/>
  <c r="T122" i="26" l="1"/>
  <c r="S125" i="26"/>
  <c r="AE122" i="26"/>
  <c r="AD125" i="26"/>
  <c r="J122" i="26"/>
  <c r="I125" i="26"/>
  <c r="AF122" i="26" l="1"/>
  <c r="AE125" i="26"/>
  <c r="K122" i="26"/>
  <c r="J125" i="26"/>
  <c r="U122" i="26"/>
  <c r="T125" i="26"/>
  <c r="V122" i="26" l="1"/>
  <c r="U125" i="26"/>
  <c r="AG122" i="26"/>
  <c r="AG125" i="26" s="1"/>
  <c r="AF125" i="26"/>
  <c r="K125" i="26"/>
  <c r="L122" i="26"/>
  <c r="M122" i="26" l="1"/>
  <c r="M125" i="26" s="1"/>
  <c r="L125" i="26"/>
  <c r="V125" i="26"/>
  <c r="W122" i="26"/>
  <c r="W125" i="26" s="1"/>
  <c r="F2954" i="18" l="1"/>
  <c r="F2987" i="18" s="1"/>
  <c r="F706" i="18"/>
  <c r="F739" i="18" s="1"/>
  <c r="F1475" i="18"/>
  <c r="F1508" i="18" s="1"/>
  <c r="F2362" i="18" l="1"/>
  <c r="F2395" i="18" s="1"/>
  <c r="F2067" i="18"/>
  <c r="F2100" i="18" s="1"/>
  <c r="F1119" i="18"/>
  <c r="F1152" i="18" s="1"/>
  <c r="F3133" i="18"/>
  <c r="F3166" i="18" s="1"/>
  <c r="F2600" i="18"/>
  <c r="F2633" i="18" s="1"/>
  <c r="F1416" i="18"/>
  <c r="F1449" i="18" s="1"/>
  <c r="F2008" i="18"/>
  <c r="F2041" i="18" s="1"/>
  <c r="F942" i="18"/>
  <c r="F975" i="18" s="1"/>
  <c r="F3251" i="18"/>
  <c r="F3284" i="18" s="1"/>
  <c r="H3425" i="18"/>
  <c r="H3458" i="18" s="1"/>
  <c r="H1590" i="18"/>
  <c r="H1623" i="18" s="1"/>
  <c r="H1175" i="18"/>
  <c r="H1208" i="18" s="1"/>
  <c r="H2656" i="18"/>
  <c r="H2689" i="18" s="1"/>
  <c r="H3010" i="18"/>
  <c r="H3043" i="18" s="1"/>
  <c r="H2538" i="18"/>
  <c r="H2571" i="18" s="1"/>
  <c r="H2064" i="18"/>
  <c r="H2097" i="18" s="1"/>
  <c r="H3307" i="18"/>
  <c r="H3340" i="18" s="1"/>
  <c r="Z18" i="18"/>
  <c r="AC15" i="18" s="1"/>
  <c r="H1295" i="18"/>
  <c r="H1328" i="18" s="1"/>
  <c r="H524" i="18"/>
  <c r="H557" i="18" s="1"/>
  <c r="H111" i="18"/>
  <c r="H144" i="18" s="1"/>
  <c r="H1649" i="18"/>
  <c r="H1682" i="18" s="1"/>
  <c r="H2597" i="18"/>
  <c r="H2630" i="18" s="1"/>
  <c r="H3248" i="18"/>
  <c r="H3281" i="18" s="1"/>
  <c r="H465" i="18"/>
  <c r="H498" i="18" s="1"/>
  <c r="H229" i="18"/>
  <c r="H262" i="18" s="1"/>
  <c r="H939" i="18"/>
  <c r="H972" i="18" s="1"/>
  <c r="H1708" i="18"/>
  <c r="H1741" i="18" s="1"/>
  <c r="H1057" i="18"/>
  <c r="H1090" i="18" s="1"/>
  <c r="H2715" i="18"/>
  <c r="H2748" i="18" s="1"/>
  <c r="H3189" i="18"/>
  <c r="H3222" i="18" s="1"/>
  <c r="H642" i="18"/>
  <c r="H675" i="18" s="1"/>
  <c r="H1472" i="18"/>
  <c r="H1505" i="18" s="1"/>
  <c r="H1234" i="18"/>
  <c r="H1267" i="18" s="1"/>
  <c r="H703" i="18"/>
  <c r="H736" i="18" s="1"/>
  <c r="H288" i="18"/>
  <c r="H321" i="18" s="1"/>
  <c r="H2833" i="18"/>
  <c r="H2866" i="18" s="1"/>
  <c r="H2123" i="18"/>
  <c r="H2156" i="18" s="1"/>
  <c r="H347" i="18"/>
  <c r="H380" i="18" s="1"/>
  <c r="H406" i="18"/>
  <c r="H439" i="18" s="1"/>
  <c r="H3366" i="18"/>
  <c r="H3399" i="18" s="1"/>
  <c r="H2126" i="18"/>
  <c r="H2159" i="18" s="1"/>
  <c r="H1946" i="18"/>
  <c r="H1979" i="18" s="1"/>
  <c r="H1413" i="18"/>
  <c r="H1446" i="18" s="1"/>
  <c r="H3484" i="18"/>
  <c r="H3517" i="18" s="1"/>
  <c r="H1354" i="18"/>
  <c r="H1387" i="18" s="1"/>
  <c r="H1887" i="18"/>
  <c r="H1920" i="18" s="1"/>
  <c r="H762" i="18"/>
  <c r="H795" i="18" s="1"/>
  <c r="H1826" i="18"/>
  <c r="H1859" i="18" s="1"/>
  <c r="H2005" i="18"/>
  <c r="H2038" i="18" s="1"/>
  <c r="H1531" i="18"/>
  <c r="H1564" i="18" s="1"/>
  <c r="H2182" i="18"/>
  <c r="H2215" i="18" s="1"/>
  <c r="H821" i="18"/>
  <c r="H854" i="18" s="1"/>
  <c r="H998" i="18"/>
  <c r="H1031" i="18" s="1"/>
  <c r="H3602" i="18"/>
  <c r="H3635" i="18" s="1"/>
  <c r="H2241" i="18"/>
  <c r="H2274" i="18" s="1"/>
  <c r="H880" i="18"/>
  <c r="H913" i="18" s="1"/>
  <c r="H2359" i="18"/>
  <c r="H2392" i="18" s="1"/>
  <c r="H1116" i="18"/>
  <c r="H1149" i="18" s="1"/>
  <c r="H2418" i="18"/>
  <c r="H2451" i="18" s="1"/>
  <c r="H2951" i="18"/>
  <c r="H2984" i="18" s="1"/>
  <c r="H1767" i="18"/>
  <c r="H1800" i="18" s="1"/>
  <c r="H3543" i="18"/>
  <c r="H3576" i="18" s="1"/>
  <c r="R21" i="18"/>
  <c r="X15" i="18" s="1"/>
  <c r="F765" i="18"/>
  <c r="F798" i="18" s="1"/>
  <c r="F1711" i="18"/>
  <c r="F1744" i="18" s="1"/>
  <c r="F232" i="18"/>
  <c r="F265" i="18" s="1"/>
  <c r="F2659" i="18"/>
  <c r="F2692" i="18" s="1"/>
  <c r="F1829" i="18"/>
  <c r="F1862" i="18" s="1"/>
  <c r="F2185" i="18"/>
  <c r="F2218" i="18" s="1"/>
  <c r="F645" i="18"/>
  <c r="F678" i="18" s="1"/>
  <c r="F883" i="18"/>
  <c r="F916" i="18" s="1"/>
  <c r="F3605" i="18"/>
  <c r="F3638" i="18" s="1"/>
  <c r="F2541" i="18"/>
  <c r="F2574" i="18" s="1"/>
  <c r="F2836" i="18"/>
  <c r="F2869" i="18" s="1"/>
  <c r="F1652" i="18"/>
  <c r="F1685" i="18" s="1"/>
  <c r="F586" i="18"/>
  <c r="F619" i="18" s="1"/>
  <c r="F173" i="18"/>
  <c r="F206" i="18" s="1"/>
  <c r="F2482" i="18"/>
  <c r="F2515" i="18" s="1"/>
  <c r="F3487" i="18"/>
  <c r="F3520" i="18" s="1"/>
  <c r="F527" i="18"/>
  <c r="F560" i="18" s="1"/>
  <c r="F1534" i="18"/>
  <c r="F1567" i="18" s="1"/>
  <c r="F1237" i="18"/>
  <c r="F1270" i="18" s="1"/>
  <c r="F55" i="18"/>
  <c r="F88" i="18" s="1"/>
  <c r="F1178" i="18"/>
  <c r="F1211" i="18" s="1"/>
  <c r="F824" i="18"/>
  <c r="F857" i="18" s="1"/>
  <c r="F468" i="18"/>
  <c r="F501" i="18" s="1"/>
  <c r="F3428" i="18"/>
  <c r="F3461" i="18" s="1"/>
  <c r="F1060" i="18"/>
  <c r="F1093" i="18" s="1"/>
  <c r="F2718" i="18"/>
  <c r="F2751" i="18" s="1"/>
  <c r="F2126" i="18"/>
  <c r="F2159" i="18" s="1"/>
  <c r="F2895" i="18"/>
  <c r="F2928" i="18" s="1"/>
  <c r="F291" i="18"/>
  <c r="F324" i="18" s="1"/>
  <c r="F114" i="18"/>
  <c r="F147" i="18" s="1"/>
  <c r="F1001" i="18"/>
  <c r="F1034" i="18" s="1"/>
  <c r="F3369" i="18"/>
  <c r="F3402" i="18" s="1"/>
  <c r="F3310" i="18"/>
  <c r="F3343" i="18" s="1"/>
  <c r="F2777" i="18"/>
  <c r="F2810" i="18" s="1"/>
  <c r="F3192" i="18"/>
  <c r="F3225" i="18" s="1"/>
  <c r="F2244" i="18"/>
  <c r="F2277" i="18" s="1"/>
  <c r="F350" i="18"/>
  <c r="F383" i="18" s="1"/>
  <c r="F3546" i="18"/>
  <c r="F3579" i="18" s="1"/>
  <c r="F2303" i="18"/>
  <c r="F2336" i="18" s="1"/>
  <c r="F3074" i="18"/>
  <c r="F3107" i="18" s="1"/>
  <c r="F1770" i="18"/>
  <c r="F1803" i="18" s="1"/>
  <c r="F1949" i="18"/>
  <c r="F1982" i="18" s="1"/>
  <c r="F3013" i="18"/>
  <c r="F3046" i="18" s="1"/>
  <c r="F1890" i="18"/>
  <c r="F1923" i="18" s="1"/>
  <c r="F2421" i="18"/>
  <c r="F2454" i="18" s="1"/>
  <c r="F1298" i="18"/>
  <c r="F1331" i="18" s="1"/>
  <c r="F409" i="18"/>
  <c r="F442" i="18" s="1"/>
  <c r="F1593" i="18"/>
  <c r="F1626" i="18" s="1"/>
  <c r="F1357" i="18"/>
  <c r="F1390" i="18" s="1"/>
  <c r="H3133" i="18"/>
  <c r="H3166" i="18" s="1"/>
  <c r="H1949" i="18"/>
  <c r="H1982" i="18" s="1"/>
  <c r="H2303" i="18"/>
  <c r="H2336" i="18" s="1"/>
  <c r="H1298" i="18"/>
  <c r="H1331" i="18" s="1"/>
  <c r="H1652" i="18"/>
  <c r="H1685" i="18" s="1"/>
  <c r="H2421" i="18"/>
  <c r="H2454" i="18" s="1"/>
  <c r="H1711" i="18"/>
  <c r="H1744" i="18" s="1"/>
  <c r="H645" i="18"/>
  <c r="H678" i="18" s="1"/>
  <c r="H3369" i="18"/>
  <c r="H3402" i="18" s="1"/>
  <c r="H583" i="18"/>
  <c r="H616" i="18" s="1"/>
  <c r="H2300" i="18"/>
  <c r="H2333" i="18" s="1"/>
  <c r="H170" i="18"/>
  <c r="H203" i="18" s="1"/>
  <c r="H52" i="18"/>
  <c r="H85" i="18" s="1"/>
  <c r="H3130" i="18"/>
  <c r="H3163" i="18" s="1"/>
  <c r="H2892" i="18"/>
  <c r="H2925" i="18" s="1"/>
  <c r="H3071" i="18"/>
  <c r="H3104" i="18" s="1"/>
  <c r="H2479" i="18"/>
  <c r="H2512" i="18" s="1"/>
  <c r="H2774" i="18"/>
  <c r="H2807" i="18" s="1"/>
  <c r="H1237" i="18" l="1"/>
  <c r="H1270" i="18" s="1"/>
  <c r="H3013" i="18"/>
  <c r="H3046" i="18" s="1"/>
  <c r="H232" i="18"/>
  <c r="H265" i="18" s="1"/>
  <c r="H706" i="18"/>
  <c r="H739" i="18" s="1"/>
  <c r="H350" i="18"/>
  <c r="H383" i="18" s="1"/>
  <c r="H55" i="18"/>
  <c r="H88" i="18" s="1"/>
  <c r="H2895" i="18"/>
  <c r="H2928" i="18" s="1"/>
  <c r="H2777" i="18"/>
  <c r="H2810" i="18" s="1"/>
  <c r="H2185" i="18"/>
  <c r="H2218" i="18" s="1"/>
  <c r="H3192" i="18"/>
  <c r="H3225" i="18" s="1"/>
  <c r="H1416" i="18"/>
  <c r="H1449" i="18" s="1"/>
  <c r="H3251" i="18"/>
  <c r="H3284" i="18" s="1"/>
  <c r="H1829" i="18"/>
  <c r="H1862" i="18" s="1"/>
  <c r="H173" i="18"/>
  <c r="H206" i="18" s="1"/>
  <c r="H586" i="18"/>
  <c r="H619" i="18" s="1"/>
  <c r="H3074" i="18"/>
  <c r="H3107" i="18" s="1"/>
  <c r="H468" i="18"/>
  <c r="H501" i="18" s="1"/>
  <c r="H1534" i="18"/>
  <c r="H1567" i="18" s="1"/>
  <c r="H2659" i="18"/>
  <c r="H2692" i="18" s="1"/>
  <c r="J3602" i="18"/>
  <c r="J3635" i="18" s="1"/>
  <c r="H2541" i="18"/>
  <c r="H2574" i="18" s="1"/>
  <c r="H765" i="18"/>
  <c r="H798" i="18" s="1"/>
  <c r="H2482" i="18"/>
  <c r="H2515" i="18" s="1"/>
  <c r="H1060" i="18"/>
  <c r="H1093" i="18" s="1"/>
  <c r="H527" i="18"/>
  <c r="H560" i="18" s="1"/>
  <c r="H409" i="18"/>
  <c r="H442" i="18" s="1"/>
  <c r="H3546" i="18"/>
  <c r="H3579" i="18" s="1"/>
  <c r="H2600" i="18"/>
  <c r="H2633" i="18" s="1"/>
  <c r="H1475" i="18"/>
  <c r="H1508" i="18" s="1"/>
  <c r="H291" i="18"/>
  <c r="H324" i="18" s="1"/>
  <c r="H1593" i="18"/>
  <c r="H1626" i="18" s="1"/>
  <c r="H883" i="18"/>
  <c r="H916" i="18" s="1"/>
  <c r="H3487" i="18"/>
  <c r="H3520" i="18" s="1"/>
  <c r="H1357" i="18"/>
  <c r="H1390" i="18" s="1"/>
  <c r="H1890" i="18"/>
  <c r="H1923" i="18" s="1"/>
  <c r="H1770" i="18"/>
  <c r="H1803" i="18" s="1"/>
  <c r="H2008" i="18"/>
  <c r="H2041" i="18" s="1"/>
  <c r="H824" i="18"/>
  <c r="H857" i="18" s="1"/>
  <c r="H3605" i="18"/>
  <c r="H3638" i="18" s="1"/>
  <c r="H2362" i="18"/>
  <c r="H2395" i="18" s="1"/>
  <c r="H1119" i="18"/>
  <c r="H1152" i="18" s="1"/>
  <c r="H3310" i="18"/>
  <c r="H3343" i="18" s="1"/>
  <c r="Z21" i="18"/>
  <c r="AF15" i="18" s="1"/>
  <c r="H1001" i="18"/>
  <c r="H1034" i="18" s="1"/>
  <c r="H942" i="18"/>
  <c r="H975" i="18" s="1"/>
  <c r="H2954" i="18"/>
  <c r="H2987" i="18" s="1"/>
  <c r="H2718" i="18"/>
  <c r="H2751" i="18" s="1"/>
  <c r="H114" i="18"/>
  <c r="H147" i="18" s="1"/>
  <c r="H2836" i="18"/>
  <c r="H2869" i="18" s="1"/>
  <c r="H3428" i="18"/>
  <c r="H3461" i="18" s="1"/>
  <c r="H1178" i="18"/>
  <c r="H1211" i="18" s="1"/>
  <c r="H2244" i="18"/>
  <c r="H2277" i="18" s="1"/>
  <c r="H2067" i="18"/>
  <c r="H2100" i="18" s="1"/>
  <c r="J2715" i="18"/>
  <c r="J2748" i="18" s="1"/>
  <c r="J2597" i="18"/>
  <c r="J2630" i="18" s="1"/>
  <c r="J347" i="18"/>
  <c r="J380" i="18" s="1"/>
  <c r="J3484" i="18"/>
  <c r="J3517" i="18" s="1"/>
  <c r="J2182" i="18"/>
  <c r="J2215" i="18" s="1"/>
  <c r="J1708" i="18"/>
  <c r="J1741" i="18" s="1"/>
  <c r="J1116" i="18"/>
  <c r="J1149" i="18" s="1"/>
  <c r="J3130" i="18"/>
  <c r="J3163" i="18" s="1"/>
  <c r="J3307" i="18"/>
  <c r="J3340" i="18" s="1"/>
  <c r="AH18" i="18"/>
  <c r="AK15" i="18" s="1"/>
  <c r="J406" i="18"/>
  <c r="J439" i="18" s="1"/>
  <c r="J1057" i="18"/>
  <c r="J1090" i="18" s="1"/>
  <c r="J642" i="18"/>
  <c r="J675" i="18" s="1"/>
  <c r="J2656" i="18"/>
  <c r="J2689" i="18" s="1"/>
  <c r="J1295" i="18"/>
  <c r="J1328" i="18" s="1"/>
  <c r="J2359" i="18"/>
  <c r="J2392" i="18" s="1"/>
  <c r="J3248" i="18"/>
  <c r="J3281" i="18" s="1"/>
  <c r="J3543" i="18"/>
  <c r="J3576" i="18" s="1"/>
  <c r="J2300" i="18"/>
  <c r="J2333" i="18" s="1"/>
  <c r="J2774" i="18"/>
  <c r="J2807" i="18" s="1"/>
  <c r="J2892" i="18"/>
  <c r="J2925" i="18" s="1"/>
  <c r="J939" i="18"/>
  <c r="J972" i="18" s="1"/>
  <c r="J880" i="18"/>
  <c r="J913" i="18" s="1"/>
  <c r="J1826" i="18"/>
  <c r="J1859" i="18" s="1"/>
  <c r="J1354" i="18"/>
  <c r="J1387" i="18" s="1"/>
  <c r="J1472" i="18"/>
  <c r="J1505" i="18" s="1"/>
  <c r="J229" i="18"/>
  <c r="J262" i="18" s="1"/>
  <c r="J170" i="18"/>
  <c r="J203" i="18" s="1"/>
  <c r="J998" i="18"/>
  <c r="J1031" i="18" s="1"/>
  <c r="J2479" i="18"/>
  <c r="J2512" i="18" s="1"/>
  <c r="J821" i="18"/>
  <c r="J854" i="18" s="1"/>
  <c r="J703" i="18"/>
  <c r="J736" i="18" s="1"/>
  <c r="J52" i="18"/>
  <c r="J85" i="18" s="1"/>
  <c r="J1531" i="18"/>
  <c r="J1564" i="18" s="1"/>
  <c r="J2123" i="18"/>
  <c r="J2156" i="18" s="1"/>
  <c r="J2538" i="18"/>
  <c r="J2571" i="18" s="1"/>
  <c r="J524" i="18"/>
  <c r="J557" i="18" s="1"/>
  <c r="J3425" i="18"/>
  <c r="J3458" i="18" s="1"/>
  <c r="J762" i="18"/>
  <c r="J795" i="18" s="1"/>
  <c r="J3010" i="18"/>
  <c r="J3043" i="18" s="1"/>
  <c r="J2241" i="18"/>
  <c r="J2274" i="18" s="1"/>
  <c r="J1946" i="18"/>
  <c r="J1979" i="18" s="1"/>
  <c r="J583" i="18"/>
  <c r="J616" i="18" s="1"/>
  <c r="J2833" i="18"/>
  <c r="J2866" i="18" s="1"/>
  <c r="J1413" i="18"/>
  <c r="J1446" i="18" s="1"/>
  <c r="J1649" i="18"/>
  <c r="J1682" i="18" s="1"/>
  <c r="J2005" i="18"/>
  <c r="J2038" i="18" s="1"/>
  <c r="J1175" i="18" l="1"/>
  <c r="J1208" i="18" s="1"/>
  <c r="J2064" i="18"/>
  <c r="J2097" i="18" s="1"/>
  <c r="J2418" i="18"/>
  <c r="J2451" i="18" s="1"/>
  <c r="J1590" i="18"/>
  <c r="J1623" i="18" s="1"/>
  <c r="J1767" i="18"/>
  <c r="J1800" i="18" s="1"/>
  <c r="J3071" i="18"/>
  <c r="J3104" i="18" s="1"/>
  <c r="J465" i="18"/>
  <c r="J498" i="18" s="1"/>
  <c r="J2951" i="18"/>
  <c r="J2984" i="18" s="1"/>
  <c r="J1887" i="18"/>
  <c r="J1920" i="18" s="1"/>
  <c r="J288" i="18"/>
  <c r="J321" i="18" s="1"/>
  <c r="J3189" i="18"/>
  <c r="J3222" i="18" s="1"/>
  <c r="J111" i="18"/>
  <c r="J144" i="18" s="1"/>
  <c r="J3366" i="18"/>
  <c r="J3399" i="18" s="1"/>
  <c r="J1234" i="18"/>
  <c r="J1267" i="18" s="1"/>
  <c r="J3367" i="18"/>
  <c r="J3400" i="18" s="1"/>
  <c r="J2301" i="18"/>
  <c r="J2334" i="18" s="1"/>
  <c r="J3308" i="18"/>
  <c r="J3341" i="18" s="1"/>
  <c r="AH19" i="18"/>
  <c r="AL15" i="18" s="1"/>
  <c r="J230" i="18"/>
  <c r="J263" i="18" s="1"/>
  <c r="J112" i="18"/>
  <c r="J145" i="18" s="1"/>
  <c r="J2834" i="18"/>
  <c r="J2867" i="18" s="1"/>
  <c r="J2893" i="18"/>
  <c r="J2926" i="18" s="1"/>
  <c r="J999" i="18"/>
  <c r="J1032" i="18" s="1"/>
  <c r="J1947" i="18"/>
  <c r="J1980" i="18" s="1"/>
  <c r="J881" i="18"/>
  <c r="J914" i="18" s="1"/>
  <c r="J2065" i="18"/>
  <c r="J2098" i="18" s="1"/>
  <c r="J2598" i="18"/>
  <c r="J2631" i="18" s="1"/>
  <c r="J584" i="18"/>
  <c r="J617" i="18" s="1"/>
  <c r="J3426" i="18"/>
  <c r="J3459" i="18" s="1"/>
  <c r="J3011" i="18"/>
  <c r="J3044" i="18" s="1"/>
  <c r="J3485" i="18"/>
  <c r="J3518" i="18" s="1"/>
  <c r="J763" i="18"/>
  <c r="J796" i="18" s="1"/>
  <c r="J1235" i="18"/>
  <c r="J1268" i="18" s="1"/>
  <c r="J1117" i="18"/>
  <c r="J1150" i="18" s="1"/>
  <c r="J2242" i="18"/>
  <c r="J2275" i="18" s="1"/>
  <c r="J1176" i="18"/>
  <c r="J1209" i="18" s="1"/>
  <c r="J1650" i="18"/>
  <c r="J1683" i="18" s="1"/>
  <c r="J1414" i="18"/>
  <c r="J1447" i="18" s="1"/>
  <c r="J822" i="18"/>
  <c r="J855" i="18" s="1"/>
  <c r="J1768" i="18"/>
  <c r="J1801" i="18" s="1"/>
  <c r="J704" i="18"/>
  <c r="J737" i="18" s="1"/>
  <c r="J525" i="18"/>
  <c r="J558" i="18" s="1"/>
  <c r="J53" i="18"/>
  <c r="J86" i="18" s="1"/>
  <c r="J2419" i="18"/>
  <c r="J2452" i="18" s="1"/>
  <c r="J1532" i="18"/>
  <c r="J1565" i="18" s="1"/>
  <c r="J2716" i="18"/>
  <c r="J2749" i="18" s="1"/>
  <c r="J1591" i="18"/>
  <c r="J1624" i="18" s="1"/>
  <c r="J171" i="18"/>
  <c r="J204" i="18" s="1"/>
  <c r="J2124" i="18"/>
  <c r="J2157" i="18" s="1"/>
  <c r="J3072" i="18"/>
  <c r="J3105" i="18" s="1"/>
  <c r="J2480" i="18"/>
  <c r="J2513" i="18" s="1"/>
  <c r="J2539" i="18"/>
  <c r="J2572" i="18" s="1"/>
  <c r="J1058" i="18"/>
  <c r="J1091" i="18" s="1"/>
  <c r="J643" i="18"/>
  <c r="J676" i="18" s="1"/>
  <c r="J3131" i="18"/>
  <c r="J3164" i="18" s="1"/>
  <c r="J3190" i="18"/>
  <c r="J3223" i="18" s="1"/>
  <c r="J1296" i="18"/>
  <c r="J1329" i="18" s="1"/>
  <c r="J466" i="18"/>
  <c r="J499" i="18" s="1"/>
  <c r="J407" i="18"/>
  <c r="J440" i="18" s="1"/>
  <c r="J348" i="18"/>
  <c r="J381" i="18" s="1"/>
  <c r="J1709" i="18"/>
  <c r="J1742" i="18" s="1"/>
  <c r="J2657" i="18"/>
  <c r="J2690" i="18" s="1"/>
  <c r="J2360" i="18"/>
  <c r="J2393" i="18" s="1"/>
  <c r="J2006" i="18"/>
  <c r="J2039" i="18" s="1"/>
  <c r="J1888" i="18"/>
  <c r="J1921" i="18" s="1"/>
  <c r="J940" i="18"/>
  <c r="J973" i="18" s="1"/>
  <c r="J1355" i="18"/>
  <c r="J1388" i="18" s="1"/>
  <c r="J3249" i="18"/>
  <c r="J3282" i="18" s="1"/>
  <c r="J3603" i="18"/>
  <c r="J3636" i="18" s="1"/>
  <c r="J2183" i="18"/>
  <c r="J2216" i="18" s="1"/>
  <c r="J2952" i="18"/>
  <c r="J2985" i="18" s="1"/>
  <c r="J1473" i="18"/>
  <c r="J1506" i="18" s="1"/>
  <c r="J289" i="18"/>
  <c r="J322" i="18" s="1"/>
  <c r="J3544" i="18"/>
  <c r="J3577" i="18" s="1"/>
  <c r="J2775" i="18"/>
  <c r="J2808" i="18" s="1"/>
  <c r="J1827" i="18"/>
  <c r="J1860" i="18" s="1"/>
  <c r="J2599" i="18" l="1"/>
  <c r="J2632" i="18" s="1"/>
  <c r="J3604" i="18"/>
  <c r="J3637" i="18" s="1"/>
  <c r="J2717" i="18"/>
  <c r="J2750" i="18" s="1"/>
  <c r="J408" i="18"/>
  <c r="J441" i="18" s="1"/>
  <c r="J3427" i="18"/>
  <c r="J3460" i="18" s="1"/>
  <c r="J2776" i="18"/>
  <c r="J2809" i="18" s="1"/>
  <c r="J1592" i="18"/>
  <c r="J1625" i="18" s="1"/>
  <c r="J1059" i="18"/>
  <c r="J1092" i="18" s="1"/>
  <c r="J764" i="18"/>
  <c r="J797" i="18" s="1"/>
  <c r="J644" i="18"/>
  <c r="J677" i="18" s="1"/>
  <c r="J2658" i="18"/>
  <c r="J2691" i="18" s="1"/>
  <c r="J2835" i="18"/>
  <c r="J2868" i="18" s="1"/>
  <c r="J1889" i="18"/>
  <c r="J1922" i="18" s="1"/>
  <c r="J2184" i="18"/>
  <c r="J2217" i="18" s="1"/>
  <c r="J941" i="18"/>
  <c r="J974" i="18" s="1"/>
  <c r="J1948" i="18"/>
  <c r="J1981" i="18" s="1"/>
  <c r="J2953" i="18"/>
  <c r="J2986" i="18" s="1"/>
  <c r="J2066" i="18"/>
  <c r="J2099" i="18" s="1"/>
  <c r="J1828" i="18"/>
  <c r="J1861" i="18" s="1"/>
  <c r="J1356" i="18"/>
  <c r="J1389" i="18" s="1"/>
  <c r="J1474" i="18"/>
  <c r="J1507" i="18" s="1"/>
  <c r="J467" i="18"/>
  <c r="J500" i="18" s="1"/>
  <c r="J231" i="18"/>
  <c r="J264" i="18" s="1"/>
  <c r="J349" i="18"/>
  <c r="J382" i="18" s="1"/>
  <c r="J1000" i="18"/>
  <c r="J1033" i="18" s="1"/>
  <c r="J1710" i="18"/>
  <c r="J1743" i="18" s="1"/>
  <c r="J3132" i="18"/>
  <c r="J3165" i="18" s="1"/>
  <c r="J3191" i="18"/>
  <c r="J3224" i="18" s="1"/>
  <c r="J1297" i="18"/>
  <c r="J1330" i="18" s="1"/>
  <c r="J2361" i="18"/>
  <c r="J2394" i="18" s="1"/>
  <c r="J3250" i="18"/>
  <c r="J3283" i="18" s="1"/>
  <c r="J290" i="18"/>
  <c r="J323" i="18" s="1"/>
  <c r="J3545" i="18"/>
  <c r="J3578" i="18" s="1"/>
  <c r="J585" i="18"/>
  <c r="J618" i="18" s="1"/>
  <c r="J3486" i="18"/>
  <c r="J3519" i="18" s="1"/>
  <c r="J1236" i="18"/>
  <c r="J1269" i="18" s="1"/>
  <c r="J1118" i="18"/>
  <c r="J1151" i="18" s="1"/>
  <c r="J1415" i="18"/>
  <c r="J1448" i="18" s="1"/>
  <c r="J3368" i="18"/>
  <c r="J3401" i="18" s="1"/>
  <c r="J3309" i="18"/>
  <c r="J3342" i="18" s="1"/>
  <c r="AH20" i="18"/>
  <c r="AM15" i="18" s="1"/>
  <c r="J113" i="18"/>
  <c r="J146" i="18" s="1"/>
  <c r="J3012" i="18"/>
  <c r="J3045" i="18" s="1"/>
  <c r="J2243" i="18"/>
  <c r="J2276" i="18" s="1"/>
  <c r="J1177" i="18"/>
  <c r="J1210" i="18" s="1"/>
  <c r="J1651" i="18"/>
  <c r="J1684" i="18" s="1"/>
  <c r="J2125" i="18"/>
  <c r="J2158" i="18" s="1"/>
  <c r="J526" i="18"/>
  <c r="J559" i="18" s="1"/>
  <c r="J2481" i="18"/>
  <c r="J2514" i="18" s="1"/>
  <c r="J823" i="18"/>
  <c r="J856" i="18" s="1"/>
  <c r="J1769" i="18"/>
  <c r="J1802" i="18" s="1"/>
  <c r="J54" i="18"/>
  <c r="J87" i="18" s="1"/>
  <c r="J3073" i="18"/>
  <c r="J3106" i="18" s="1"/>
  <c r="J705" i="18"/>
  <c r="J738" i="18" s="1"/>
  <c r="J1533" i="18"/>
  <c r="J1566" i="18" s="1"/>
  <c r="J2007" i="18"/>
  <c r="J2040" i="18" s="1"/>
  <c r="J2302" i="18"/>
  <c r="J2335" i="18" s="1"/>
  <c r="J2894" i="18"/>
  <c r="J2927" i="18" s="1"/>
  <c r="J2540" i="18"/>
  <c r="J2573" i="18" s="1"/>
  <c r="J2420" i="18"/>
  <c r="J2453" i="18" s="1"/>
  <c r="J882" i="18"/>
  <c r="J915" i="18" s="1"/>
  <c r="J172" i="18"/>
  <c r="J205" i="18" s="1"/>
  <c r="J2303" i="18" l="1"/>
  <c r="J2336" i="18" s="1"/>
  <c r="J3310" i="18"/>
  <c r="J3343" i="18" s="1"/>
  <c r="J3369" i="18"/>
  <c r="J3402" i="18" s="1"/>
  <c r="J586" i="18"/>
  <c r="J619" i="18" s="1"/>
  <c r="J3013" i="18"/>
  <c r="J3046" i="18" s="1"/>
  <c r="J1890" i="18"/>
  <c r="J1923" i="18" s="1"/>
  <c r="J173" i="18"/>
  <c r="J206" i="18" s="1"/>
  <c r="J942" i="18"/>
  <c r="J975" i="18" s="1"/>
  <c r="J2954" i="18"/>
  <c r="J2987" i="18" s="1"/>
  <c r="J2600" i="18"/>
  <c r="J2633" i="18" s="1"/>
  <c r="J3605" i="18"/>
  <c r="J3638" i="18" s="1"/>
  <c r="J2777" i="18"/>
  <c r="J2810" i="18" s="1"/>
  <c r="J2895" i="18"/>
  <c r="J2928" i="18" s="1"/>
  <c r="J883" i="18"/>
  <c r="J916" i="18" s="1"/>
  <c r="J2126" i="18"/>
  <c r="J2159" i="18" s="1"/>
  <c r="J3074" i="18"/>
  <c r="J3107" i="18" s="1"/>
  <c r="J2482" i="18"/>
  <c r="J2515" i="18" s="1"/>
  <c r="J2541" i="18"/>
  <c r="J2574" i="18" s="1"/>
  <c r="AH21" i="18"/>
  <c r="AN15" i="18" s="1"/>
  <c r="J409" i="18"/>
  <c r="J442" i="18" s="1"/>
  <c r="J114" i="18"/>
  <c r="J147" i="18" s="1"/>
  <c r="J1060" i="18"/>
  <c r="J1093" i="18" s="1"/>
  <c r="J3487" i="18"/>
  <c r="J3520" i="18" s="1"/>
  <c r="J1237" i="18"/>
  <c r="J1270" i="18" s="1"/>
  <c r="J645" i="18"/>
  <c r="J678" i="18" s="1"/>
  <c r="J1119" i="18"/>
  <c r="J1152" i="18" s="1"/>
  <c r="J2659" i="18"/>
  <c r="J2692" i="18" s="1"/>
  <c r="J2244" i="18"/>
  <c r="J2277" i="18" s="1"/>
  <c r="J1178" i="18"/>
  <c r="J1211" i="18" s="1"/>
  <c r="J1652" i="18"/>
  <c r="J1685" i="18" s="1"/>
  <c r="J1416" i="18"/>
  <c r="J1449" i="18" s="1"/>
  <c r="J824" i="18"/>
  <c r="J857" i="18" s="1"/>
  <c r="J1770" i="18"/>
  <c r="J1803" i="18" s="1"/>
  <c r="J706" i="18"/>
  <c r="J739" i="18" s="1"/>
  <c r="J527" i="18"/>
  <c r="J560" i="18" s="1"/>
  <c r="J55" i="18"/>
  <c r="J88" i="18" s="1"/>
  <c r="J2421" i="18"/>
  <c r="J2454" i="18" s="1"/>
  <c r="J1534" i="18"/>
  <c r="J1567" i="18" s="1"/>
  <c r="J3428" i="18"/>
  <c r="J3461" i="18" s="1"/>
  <c r="J2836" i="18"/>
  <c r="J2869" i="18" s="1"/>
  <c r="J765" i="18"/>
  <c r="J798" i="18" s="1"/>
  <c r="J2067" i="18"/>
  <c r="J2100" i="18" s="1"/>
  <c r="J1357" i="18"/>
  <c r="J1390" i="18" s="1"/>
  <c r="J3251" i="18"/>
  <c r="J3284" i="18" s="1"/>
  <c r="J3546" i="18"/>
  <c r="J3579" i="18" s="1"/>
  <c r="J2008" i="18"/>
  <c r="J2041" i="18" s="1"/>
  <c r="J2185" i="18"/>
  <c r="J2218" i="18" s="1"/>
  <c r="J1949" i="18"/>
  <c r="J1982" i="18" s="1"/>
  <c r="J1829" i="18"/>
  <c r="J1862" i="18" s="1"/>
  <c r="J1475" i="18"/>
  <c r="J1508" i="18" s="1"/>
  <c r="J291" i="18"/>
  <c r="J324" i="18" s="1"/>
  <c r="J350" i="18"/>
  <c r="J383" i="18" s="1"/>
  <c r="J1711" i="18"/>
  <c r="J1744" i="18" s="1"/>
  <c r="J232" i="18"/>
  <c r="J265" i="18" s="1"/>
  <c r="J1001" i="18"/>
  <c r="J1034" i="18" s="1"/>
  <c r="J3133" i="18"/>
  <c r="J3166" i="18" s="1"/>
  <c r="J3192" i="18"/>
  <c r="J3225" i="18" s="1"/>
  <c r="J2718" i="18"/>
  <c r="J2751" i="18" s="1"/>
  <c r="J1298" i="18"/>
  <c r="J1331" i="18" s="1"/>
  <c r="J1593" i="18"/>
  <c r="J1626" i="18" s="1"/>
  <c r="J2362" i="18"/>
  <c r="J2395" i="18" s="1"/>
  <c r="J468" i="18"/>
  <c r="J501" i="18" s="1"/>
  <c r="B1529" i="18" l="1"/>
  <c r="B3364" i="18"/>
  <c r="B2477" i="18"/>
  <c r="B3246" i="18"/>
  <c r="B1352" i="18"/>
  <c r="B3482" i="18"/>
  <c r="B1293" i="18"/>
  <c r="B1411" i="18"/>
  <c r="B2831" i="18"/>
  <c r="B2890" i="18"/>
  <c r="B2298" i="18"/>
  <c r="B2003" i="18"/>
  <c r="B3187" i="18"/>
  <c r="B3128" i="18"/>
  <c r="B760" i="18"/>
  <c r="B996" i="18"/>
  <c r="B404" i="18"/>
  <c r="B1647" i="18"/>
  <c r="B286" i="18"/>
  <c r="B2949" i="18"/>
  <c r="B937" i="18"/>
  <c r="B1765" i="18"/>
  <c r="B2062" i="18"/>
  <c r="B640" i="18"/>
  <c r="B3423" i="18"/>
  <c r="B345" i="18"/>
  <c r="B819" i="18"/>
  <c r="B1470" i="18"/>
  <c r="B522" i="18"/>
  <c r="B2595" i="18"/>
  <c r="B3541" i="18"/>
  <c r="B2772" i="18"/>
  <c r="B50" i="18"/>
  <c r="B2357" i="18"/>
  <c r="B109" i="18"/>
  <c r="B2416" i="18"/>
  <c r="B1885" i="18"/>
  <c r="B3008" i="18"/>
  <c r="B2121" i="18"/>
  <c r="B701" i="18"/>
  <c r="B1055" i="18"/>
  <c r="B2239" i="18"/>
  <c r="B1824" i="18"/>
  <c r="B227" i="18"/>
  <c r="B1232" i="18"/>
  <c r="B168" i="18"/>
  <c r="B581" i="18"/>
  <c r="B1114" i="18"/>
  <c r="B2536" i="18"/>
  <c r="B878" i="18"/>
  <c r="B1173" i="18"/>
  <c r="B2180" i="18"/>
  <c r="B2654" i="18"/>
  <c r="B3600" i="18"/>
  <c r="B1706" i="18"/>
  <c r="B1588" i="18"/>
  <c r="B3069" i="18"/>
  <c r="B16" i="18"/>
  <c r="B463" i="18"/>
  <c r="B3305" i="18"/>
  <c r="B1944" i="18"/>
  <c r="B2713" i="18"/>
  <c r="B2569" i="18" l="1"/>
  <c r="B2390" i="18"/>
  <c r="B1977" i="18"/>
  <c r="B1621" i="18"/>
  <c r="B2213" i="18"/>
  <c r="B1147" i="18"/>
  <c r="B260" i="18"/>
  <c r="B734" i="18"/>
  <c r="B1918" i="18"/>
  <c r="B83" i="18"/>
  <c r="B555" i="18"/>
  <c r="B378" i="18"/>
  <c r="B1798" i="18"/>
  <c r="B1680" i="18"/>
  <c r="B3161" i="18"/>
  <c r="B2923" i="18"/>
  <c r="B3515" i="18"/>
  <c r="B2510" i="18"/>
  <c r="B2687" i="18"/>
  <c r="B852" i="18"/>
  <c r="B2746" i="18"/>
  <c r="B3338" i="18"/>
  <c r="C15" i="18"/>
  <c r="B1739" i="18"/>
  <c r="B1206" i="18"/>
  <c r="B614" i="18"/>
  <c r="B1857" i="18"/>
  <c r="B2449" i="18"/>
  <c r="B2805" i="18"/>
  <c r="B997" i="18"/>
  <c r="B1030" i="18" s="1"/>
  <c r="B1294" i="18"/>
  <c r="B1327" i="18" s="1"/>
  <c r="B1530" i="18"/>
  <c r="B1563" i="18" s="1"/>
  <c r="B3365" i="18"/>
  <c r="B3398" i="18" s="1"/>
  <c r="B2478" i="18"/>
  <c r="B2511" i="18" s="1"/>
  <c r="B3247" i="18"/>
  <c r="B3280" i="18" s="1"/>
  <c r="B169" i="18"/>
  <c r="B202" i="18" s="1"/>
  <c r="B1353" i="18"/>
  <c r="B1386" i="18" s="1"/>
  <c r="B523" i="18"/>
  <c r="B556" i="18" s="1"/>
  <c r="B2950" i="18"/>
  <c r="B2983" i="18" s="1"/>
  <c r="B3009" i="18"/>
  <c r="B3042" i="18" s="1"/>
  <c r="B1945" i="18"/>
  <c r="B1978" i="18" s="1"/>
  <c r="B1766" i="18"/>
  <c r="B1799" i="18" s="1"/>
  <c r="B2063" i="18"/>
  <c r="B2096" i="18" s="1"/>
  <c r="B641" i="18"/>
  <c r="B674" i="18" s="1"/>
  <c r="B702" i="18"/>
  <c r="B735" i="18" s="1"/>
  <c r="B2004" i="18"/>
  <c r="B2037" i="18" s="1"/>
  <c r="B1825" i="18"/>
  <c r="B1858" i="18" s="1"/>
  <c r="B2358" i="18"/>
  <c r="B2391" i="18" s="1"/>
  <c r="B1233" i="18"/>
  <c r="B1266" i="18" s="1"/>
  <c r="B1471" i="18"/>
  <c r="B1504" i="18" s="1"/>
  <c r="B1589" i="18"/>
  <c r="B1622" i="18" s="1"/>
  <c r="B1412" i="18"/>
  <c r="B1445" i="18" s="1"/>
  <c r="B582" i="18"/>
  <c r="B615" i="18" s="1"/>
  <c r="B2891" i="18"/>
  <c r="B2924" i="18" s="1"/>
  <c r="B938" i="18"/>
  <c r="B971" i="18" s="1"/>
  <c r="B2299" i="18"/>
  <c r="B2332" i="18" s="1"/>
  <c r="B2181" i="18"/>
  <c r="B2214" i="18" s="1"/>
  <c r="B1174" i="18"/>
  <c r="B1207" i="18" s="1"/>
  <c r="B3129" i="18"/>
  <c r="B3162" i="18" s="1"/>
  <c r="B3483" i="18"/>
  <c r="B3516" i="18" s="1"/>
  <c r="B1648" i="18"/>
  <c r="B1681" i="18" s="1"/>
  <c r="B2417" i="18"/>
  <c r="B2450" i="18" s="1"/>
  <c r="B287" i="18"/>
  <c r="B320" i="18" s="1"/>
  <c r="B1115" i="18"/>
  <c r="B1148" i="18" s="1"/>
  <c r="B3601" i="18"/>
  <c r="B3634" i="18" s="1"/>
  <c r="B2714" i="18"/>
  <c r="B2747" i="18" s="1"/>
  <c r="B3542" i="18"/>
  <c r="B3575" i="18" s="1"/>
  <c r="B3306" i="18"/>
  <c r="B3339" i="18" s="1"/>
  <c r="B1707" i="18"/>
  <c r="B1740" i="18" s="1"/>
  <c r="B3070" i="18"/>
  <c r="B3103" i="18" s="1"/>
  <c r="B346" i="18"/>
  <c r="B379" i="18" s="1"/>
  <c r="B464" i="18"/>
  <c r="B497" i="18" s="1"/>
  <c r="B2240" i="18"/>
  <c r="B2273" i="18" s="1"/>
  <c r="B2655" i="18"/>
  <c r="B2688" i="18" s="1"/>
  <c r="B3424" i="18"/>
  <c r="B3457" i="18" s="1"/>
  <c r="B2773" i="18"/>
  <c r="B2806" i="18" s="1"/>
  <c r="B51" i="18"/>
  <c r="B84" i="18" s="1"/>
  <c r="B110" i="18"/>
  <c r="B143" i="18" s="1"/>
  <c r="B2832" i="18"/>
  <c r="B2865" i="18" s="1"/>
  <c r="B1886" i="18"/>
  <c r="B1919" i="18" s="1"/>
  <c r="B2122" i="18"/>
  <c r="B2155" i="18" s="1"/>
  <c r="B3188" i="18"/>
  <c r="B3221" i="18" s="1"/>
  <c r="B228" i="18"/>
  <c r="B261" i="18" s="1"/>
  <c r="B405" i="18"/>
  <c r="B438" i="18" s="1"/>
  <c r="B2537" i="18"/>
  <c r="B2570" i="18" s="1"/>
  <c r="B1056" i="18"/>
  <c r="B1089" i="18" s="1"/>
  <c r="B820" i="18"/>
  <c r="B853" i="18" s="1"/>
  <c r="B17" i="18"/>
  <c r="D15" i="18" s="1"/>
  <c r="B761" i="18"/>
  <c r="B794" i="18" s="1"/>
  <c r="B879" i="18"/>
  <c r="B912" i="18" s="1"/>
  <c r="B2596" i="18"/>
  <c r="B2629" i="18" s="1"/>
  <c r="B3456" i="18"/>
  <c r="B970" i="18"/>
  <c r="B437" i="18"/>
  <c r="B3220" i="18"/>
  <c r="B2864" i="18"/>
  <c r="B1385" i="18"/>
  <c r="B3397" i="18"/>
  <c r="B3102" i="18"/>
  <c r="B1265" i="18"/>
  <c r="B1088" i="18"/>
  <c r="B3041" i="18"/>
  <c r="B2628" i="18"/>
  <c r="B2095" i="18"/>
  <c r="B319" i="18"/>
  <c r="B793" i="18"/>
  <c r="B2331" i="18"/>
  <c r="B1326" i="18"/>
  <c r="B3279" i="18"/>
  <c r="B496" i="18"/>
  <c r="B3633" i="18"/>
  <c r="B911" i="18"/>
  <c r="B201" i="18"/>
  <c r="B2272" i="18"/>
  <c r="B2154" i="18"/>
  <c r="B142" i="18"/>
  <c r="B3574" i="18"/>
  <c r="B1503" i="18"/>
  <c r="B673" i="18"/>
  <c r="B2982" i="18"/>
  <c r="B1029" i="18"/>
  <c r="B2036" i="18"/>
  <c r="B1444" i="18"/>
  <c r="B3367" i="18"/>
  <c r="B3400" i="18" s="1"/>
  <c r="C3400" i="18" s="1"/>
  <c r="B2301" i="18"/>
  <c r="B2334" i="18" s="1"/>
  <c r="C2334" i="18" s="1"/>
  <c r="B3308" i="18"/>
  <c r="B3341" i="18" s="1"/>
  <c r="C3341" i="18" s="1"/>
  <c r="B2893" i="18"/>
  <c r="B2926" i="18" s="1"/>
  <c r="C2926" i="18" s="1"/>
  <c r="B999" i="18"/>
  <c r="B1032" i="18" s="1"/>
  <c r="C1032" i="18" s="1"/>
  <c r="B1947" i="18"/>
  <c r="B1980" i="18" s="1"/>
  <c r="C1980" i="18" s="1"/>
  <c r="B881" i="18"/>
  <c r="B914" i="18" s="1"/>
  <c r="C914" i="18" s="1"/>
  <c r="B2065" i="18"/>
  <c r="B2098" i="18" s="1"/>
  <c r="C2098" i="18" s="1"/>
  <c r="B2716" i="18"/>
  <c r="B2749" i="18" s="1"/>
  <c r="C2749" i="18" s="1"/>
  <c r="B2834" i="18"/>
  <c r="B2867" i="18" s="1"/>
  <c r="C2867" i="18" s="1"/>
  <c r="B348" i="18"/>
  <c r="B381" i="18" s="1"/>
  <c r="C381" i="18" s="1"/>
  <c r="B643" i="18"/>
  <c r="B676" i="18" s="1"/>
  <c r="C676" i="18" s="1"/>
  <c r="B1709" i="18"/>
  <c r="B1742" i="18" s="1"/>
  <c r="C1742" i="18" s="1"/>
  <c r="B2657" i="18"/>
  <c r="B2690" i="18" s="1"/>
  <c r="C2690" i="18" s="1"/>
  <c r="B3131" i="18"/>
  <c r="B3164" i="18" s="1"/>
  <c r="C3164" i="18" s="1"/>
  <c r="B2242" i="18"/>
  <c r="B2275" i="18" s="1"/>
  <c r="C2275" i="18" s="1"/>
  <c r="B1650" i="18"/>
  <c r="B1683" i="18" s="1"/>
  <c r="C1683" i="18" s="1"/>
  <c r="B1414" i="18"/>
  <c r="B1447" i="18" s="1"/>
  <c r="C1447" i="18" s="1"/>
  <c r="B1768" i="18"/>
  <c r="B1801" i="18" s="1"/>
  <c r="C1801" i="18" s="1"/>
  <c r="B704" i="18"/>
  <c r="B737" i="18" s="1"/>
  <c r="C737" i="18" s="1"/>
  <c r="B525" i="18"/>
  <c r="B558" i="18" s="1"/>
  <c r="C558" i="18" s="1"/>
  <c r="B53" i="18"/>
  <c r="B86" i="18" s="1"/>
  <c r="C86" i="18" s="1"/>
  <c r="B2419" i="18"/>
  <c r="B2452" i="18" s="1"/>
  <c r="C2452" i="18" s="1"/>
  <c r="B1058" i="18"/>
  <c r="B1091" i="18" s="1"/>
  <c r="C1091" i="18" s="1"/>
  <c r="B3249" i="18"/>
  <c r="B3282" i="18" s="1"/>
  <c r="C3282" i="18" s="1"/>
  <c r="B2775" i="18"/>
  <c r="B2808" i="18" s="1"/>
  <c r="C2808" i="18" s="1"/>
  <c r="B1888" i="18"/>
  <c r="B1921" i="18" s="1"/>
  <c r="C1921" i="18" s="1"/>
  <c r="B940" i="18"/>
  <c r="B973" i="18" s="1"/>
  <c r="C973" i="18" s="1"/>
  <c r="B2952" i="18"/>
  <c r="B2985" i="18" s="1"/>
  <c r="C2985" i="18" s="1"/>
  <c r="B3072" i="18"/>
  <c r="B3105" i="18" s="1"/>
  <c r="C3105" i="18" s="1"/>
  <c r="B1176" i="18"/>
  <c r="B1209" i="18" s="1"/>
  <c r="C1209" i="18" s="1"/>
  <c r="B2480" i="18"/>
  <c r="B2513" i="18" s="1"/>
  <c r="C2513" i="18" s="1"/>
  <c r="B2539" i="18"/>
  <c r="B2572" i="18" s="1"/>
  <c r="C2572" i="18" s="1"/>
  <c r="B230" i="18"/>
  <c r="B263" i="18" s="1"/>
  <c r="C263" i="18" s="1"/>
  <c r="B1473" i="18"/>
  <c r="B1506" i="18" s="1"/>
  <c r="C1506" i="18" s="1"/>
  <c r="B2360" i="18"/>
  <c r="B2393" i="18" s="1"/>
  <c r="C2393" i="18" s="1"/>
  <c r="B289" i="18"/>
  <c r="B322" i="18" s="1"/>
  <c r="C322" i="18" s="1"/>
  <c r="B2183" i="18"/>
  <c r="B2216" i="18" s="1"/>
  <c r="C2216" i="18" s="1"/>
  <c r="B1117" i="18"/>
  <c r="B1150" i="18" s="1"/>
  <c r="C1150" i="18" s="1"/>
  <c r="B407" i="18"/>
  <c r="B440" i="18" s="1"/>
  <c r="C440" i="18" s="1"/>
  <c r="B112" i="18"/>
  <c r="B145" i="18" s="1"/>
  <c r="C145" i="18" s="1"/>
  <c r="B1591" i="18"/>
  <c r="B1624" i="18" s="1"/>
  <c r="C1624" i="18" s="1"/>
  <c r="B2124" i="18"/>
  <c r="B2157" i="18" s="1"/>
  <c r="C2157" i="18" s="1"/>
  <c r="B3190" i="18"/>
  <c r="B3223" i="18" s="1"/>
  <c r="C3223" i="18" s="1"/>
  <c r="B1296" i="18"/>
  <c r="B1329" i="18" s="1"/>
  <c r="C1329" i="18" s="1"/>
  <c r="B466" i="18"/>
  <c r="B499" i="18" s="1"/>
  <c r="C499" i="18" s="1"/>
  <c r="B3603" i="18"/>
  <c r="B3636" i="18" s="1"/>
  <c r="C3636" i="18" s="1"/>
  <c r="B171" i="18"/>
  <c r="B204" i="18" s="1"/>
  <c r="C204" i="18" s="1"/>
  <c r="B2598" i="18"/>
  <c r="B2631" i="18" s="1"/>
  <c r="C2631" i="18" s="1"/>
  <c r="B584" i="18"/>
  <c r="B617" i="18" s="1"/>
  <c r="C617" i="18" s="1"/>
  <c r="B3485" i="18"/>
  <c r="B3518" i="18" s="1"/>
  <c r="C3518" i="18" s="1"/>
  <c r="B2006" i="18"/>
  <c r="B2039" i="18" s="1"/>
  <c r="C2039" i="18" s="1"/>
  <c r="B1355" i="18"/>
  <c r="B1388" i="18" s="1"/>
  <c r="C1388" i="18" s="1"/>
  <c r="B1532" i="18"/>
  <c r="B1565" i="18" s="1"/>
  <c r="C1565" i="18" s="1"/>
  <c r="B822" i="18"/>
  <c r="B855" i="18" s="1"/>
  <c r="C855" i="18" s="1"/>
  <c r="B19" i="18"/>
  <c r="F15" i="18" s="1"/>
  <c r="B3426" i="18"/>
  <c r="B3459" i="18" s="1"/>
  <c r="C3459" i="18" s="1"/>
  <c r="B763" i="18"/>
  <c r="B796" i="18" s="1"/>
  <c r="C796" i="18" s="1"/>
  <c r="B1827" i="18"/>
  <c r="B1860" i="18" s="1"/>
  <c r="C1860" i="18" s="1"/>
  <c r="B3544" i="18"/>
  <c r="B3577" i="18" s="1"/>
  <c r="C3577" i="18" s="1"/>
  <c r="B1235" i="18"/>
  <c r="B1268" i="18" s="1"/>
  <c r="C1268" i="18" s="1"/>
  <c r="B3011" i="18"/>
  <c r="B3044" i="18" s="1"/>
  <c r="C3044" i="18" s="1"/>
  <c r="B1562" i="18"/>
  <c r="B2599" i="18" l="1"/>
  <c r="B2632" i="18" s="1"/>
  <c r="C2632" i="18" s="1"/>
  <c r="B2717" i="18"/>
  <c r="B20" i="18"/>
  <c r="B3427" i="18"/>
  <c r="B3460" i="18" s="1"/>
  <c r="C3460" i="18" s="1"/>
  <c r="B2776" i="18"/>
  <c r="B1592" i="18"/>
  <c r="B764" i="18"/>
  <c r="B644" i="18"/>
  <c r="B2658" i="18"/>
  <c r="B2691" i="18" s="1"/>
  <c r="C2691" i="18" s="1"/>
  <c r="B2125" i="18"/>
  <c r="B3368" i="18"/>
  <c r="B2302" i="18"/>
  <c r="B2335" i="18" s="1"/>
  <c r="C2335" i="18" s="1"/>
  <c r="B585" i="18"/>
  <c r="B3012" i="18"/>
  <c r="B3486" i="18"/>
  <c r="B3519" i="18" s="1"/>
  <c r="C3519" i="18" s="1"/>
  <c r="B1236" i="18"/>
  <c r="B1356" i="18"/>
  <c r="B1389" i="18" s="1"/>
  <c r="C1389" i="18" s="1"/>
  <c r="B467" i="18"/>
  <c r="B290" i="18"/>
  <c r="B3604" i="18"/>
  <c r="B408" i="18"/>
  <c r="B441" i="18" s="1"/>
  <c r="C441" i="18" s="1"/>
  <c r="B113" i="18"/>
  <c r="B2894" i="18"/>
  <c r="B882" i="18"/>
  <c r="B3191" i="18"/>
  <c r="B3224" i="18" s="1"/>
  <c r="C3224" i="18" s="1"/>
  <c r="B1297" i="18"/>
  <c r="B2361" i="18"/>
  <c r="B2394" i="18" s="1"/>
  <c r="C2394" i="18" s="1"/>
  <c r="B1828" i="18"/>
  <c r="B823" i="18"/>
  <c r="B3545" i="18"/>
  <c r="B3578" i="18" s="1"/>
  <c r="C3578" i="18" s="1"/>
  <c r="B2835" i="18"/>
  <c r="B2868" i="18" s="1"/>
  <c r="C2868" i="18" s="1"/>
  <c r="B1000" i="18"/>
  <c r="B3132" i="18"/>
  <c r="B2243" i="18"/>
  <c r="B1651" i="18"/>
  <c r="B2007" i="18"/>
  <c r="B349" i="18"/>
  <c r="B1710" i="18"/>
  <c r="B1415" i="18"/>
  <c r="B1448" i="18" s="1"/>
  <c r="C1448" i="18" s="1"/>
  <c r="B231" i="18"/>
  <c r="B1533" i="18"/>
  <c r="B1118" i="18"/>
  <c r="B1151" i="18" s="1"/>
  <c r="C1151" i="18" s="1"/>
  <c r="B3073" i="18"/>
  <c r="B705" i="18"/>
  <c r="B738" i="18" s="1"/>
  <c r="C738" i="18" s="1"/>
  <c r="B3250" i="18"/>
  <c r="B1948" i="18"/>
  <c r="B1981" i="18" s="1"/>
  <c r="C1981" i="18" s="1"/>
  <c r="B1177" i="18"/>
  <c r="B526" i="18"/>
  <c r="B2540" i="18"/>
  <c r="B1059" i="18"/>
  <c r="B1092" i="18" s="1"/>
  <c r="C1092" i="18" s="1"/>
  <c r="B1889" i="18"/>
  <c r="B2066" i="18"/>
  <c r="B1769" i="18"/>
  <c r="B54" i="18"/>
  <c r="B172" i="18"/>
  <c r="B205" i="18" s="1"/>
  <c r="C205" i="18" s="1"/>
  <c r="B1474" i="18"/>
  <c r="B3309" i="18"/>
  <c r="B3342" i="18" s="1"/>
  <c r="C3342" i="18" s="1"/>
  <c r="B941" i="18"/>
  <c r="B974" i="18" s="1"/>
  <c r="C974" i="18" s="1"/>
  <c r="B2481" i="18"/>
  <c r="B2514" i="18" s="1"/>
  <c r="C2514" i="18" s="1"/>
  <c r="B2420" i="18"/>
  <c r="B2953" i="18"/>
  <c r="B2184" i="18"/>
  <c r="D3364" i="18"/>
  <c r="D2298" i="18"/>
  <c r="D3305" i="18"/>
  <c r="D581" i="18"/>
  <c r="D109" i="18"/>
  <c r="D2831" i="18"/>
  <c r="D3008" i="18"/>
  <c r="D1885" i="18"/>
  <c r="D168" i="18"/>
  <c r="D937" i="18"/>
  <c r="D2949" i="18"/>
  <c r="D2595" i="18"/>
  <c r="D3423" i="18"/>
  <c r="D2180" i="18"/>
  <c r="D760" i="18"/>
  <c r="D1944" i="18"/>
  <c r="D2062" i="18"/>
  <c r="D3069" i="18"/>
  <c r="D1173" i="18"/>
  <c r="D2477" i="18"/>
  <c r="D2536" i="18"/>
  <c r="D3600" i="18"/>
  <c r="D227" i="18"/>
  <c r="D1588" i="18"/>
  <c r="D345" i="18"/>
  <c r="D996" i="18"/>
  <c r="D1706" i="18"/>
  <c r="D3128" i="18"/>
  <c r="D2121" i="18"/>
  <c r="D2239" i="18"/>
  <c r="D1647" i="18"/>
  <c r="D1411" i="18"/>
  <c r="D819" i="18"/>
  <c r="D1765" i="18"/>
  <c r="D701" i="18"/>
  <c r="D522" i="18"/>
  <c r="D50" i="18"/>
  <c r="D2416" i="18"/>
  <c r="D1529" i="18"/>
  <c r="D2713" i="18"/>
  <c r="D1055" i="18"/>
  <c r="D3482" i="18"/>
  <c r="D1232" i="18"/>
  <c r="D640" i="18"/>
  <c r="D1114" i="18"/>
  <c r="D1824" i="18"/>
  <c r="D1470" i="18"/>
  <c r="D2654" i="18"/>
  <c r="D1352" i="18"/>
  <c r="D3246" i="18"/>
  <c r="J16" i="18"/>
  <c r="D404" i="18"/>
  <c r="D2890" i="18"/>
  <c r="D878" i="18"/>
  <c r="D1293" i="18"/>
  <c r="D463" i="18"/>
  <c r="D3541" i="18"/>
  <c r="D2772" i="18"/>
  <c r="D2357" i="18"/>
  <c r="D2003" i="18"/>
  <c r="D3187" i="18"/>
  <c r="D286" i="18"/>
  <c r="D2746" i="18" l="1"/>
  <c r="E2746" i="18" s="1"/>
  <c r="D2154" i="18"/>
  <c r="E2154" i="18" s="1"/>
  <c r="D2569" i="18"/>
  <c r="E2569" i="18" s="1"/>
  <c r="D3456" i="18"/>
  <c r="E3456" i="18" s="1"/>
  <c r="D142" i="18"/>
  <c r="E142" i="18" s="1"/>
  <c r="B2453" i="18"/>
  <c r="C2453" i="18" s="1"/>
  <c r="B2927" i="18"/>
  <c r="C2927" i="18" s="1"/>
  <c r="B3401" i="18"/>
  <c r="C3401" i="18" s="1"/>
  <c r="G15" i="18"/>
  <c r="D3220" i="18"/>
  <c r="E3220" i="18" s="1"/>
  <c r="D2805" i="18"/>
  <c r="E2805" i="18" s="1"/>
  <c r="D1326" i="18"/>
  <c r="E1326" i="18" s="1"/>
  <c r="K15" i="18"/>
  <c r="D3279" i="18"/>
  <c r="E3279" i="18" s="1"/>
  <c r="D1503" i="18"/>
  <c r="E1503" i="18" s="1"/>
  <c r="D1265" i="18"/>
  <c r="E1265" i="18" s="1"/>
  <c r="D1562" i="18"/>
  <c r="E1562" i="18" s="1"/>
  <c r="D734" i="18"/>
  <c r="E734" i="18" s="1"/>
  <c r="D1444" i="18"/>
  <c r="E1444" i="18" s="1"/>
  <c r="D3161" i="18"/>
  <c r="E3161" i="18" s="1"/>
  <c r="D1621" i="18"/>
  <c r="E1621" i="18" s="1"/>
  <c r="D2510" i="18"/>
  <c r="E2510" i="18" s="1"/>
  <c r="D1977" i="18"/>
  <c r="E1977" i="18" s="1"/>
  <c r="D2628" i="18"/>
  <c r="E2628" i="18" s="1"/>
  <c r="D1918" i="18"/>
  <c r="E1918" i="18" s="1"/>
  <c r="D614" i="18"/>
  <c r="E614" i="18" s="1"/>
  <c r="D3367" i="18"/>
  <c r="D3400" i="18" s="1"/>
  <c r="E3400" i="18" s="1"/>
  <c r="D2301" i="18"/>
  <c r="D2334" i="18" s="1"/>
  <c r="E2334" i="18" s="1"/>
  <c r="D3308" i="18"/>
  <c r="D3341" i="18" s="1"/>
  <c r="E3341" i="18" s="1"/>
  <c r="D230" i="18"/>
  <c r="D263" i="18" s="1"/>
  <c r="E263" i="18" s="1"/>
  <c r="D2893" i="18"/>
  <c r="D2926" i="18" s="1"/>
  <c r="E2926" i="18" s="1"/>
  <c r="D999" i="18"/>
  <c r="D1032" i="18" s="1"/>
  <c r="E1032" i="18" s="1"/>
  <c r="D1947" i="18"/>
  <c r="D1980" i="18" s="1"/>
  <c r="E1980" i="18" s="1"/>
  <c r="D881" i="18"/>
  <c r="D914" i="18" s="1"/>
  <c r="E914" i="18" s="1"/>
  <c r="D2065" i="18"/>
  <c r="D2098" i="18" s="1"/>
  <c r="E2098" i="18" s="1"/>
  <c r="D2598" i="18"/>
  <c r="D2631" i="18" s="1"/>
  <c r="E2631" i="18" s="1"/>
  <c r="D1591" i="18"/>
  <c r="D1624" i="18" s="1"/>
  <c r="E1624" i="18" s="1"/>
  <c r="D171" i="18"/>
  <c r="D204" i="18" s="1"/>
  <c r="E204" i="18" s="1"/>
  <c r="D2124" i="18"/>
  <c r="D2157" i="18" s="1"/>
  <c r="E2157" i="18" s="1"/>
  <c r="D2242" i="18"/>
  <c r="D2275" i="18" s="1"/>
  <c r="E2275" i="18" s="1"/>
  <c r="D1650" i="18"/>
  <c r="D1683" i="18" s="1"/>
  <c r="E1683" i="18" s="1"/>
  <c r="D1414" i="18"/>
  <c r="D1447" i="18" s="1"/>
  <c r="E1447" i="18" s="1"/>
  <c r="D822" i="18"/>
  <c r="D855" i="18" s="1"/>
  <c r="E855" i="18" s="1"/>
  <c r="D1768" i="18"/>
  <c r="D1801" i="18" s="1"/>
  <c r="E1801" i="18" s="1"/>
  <c r="D704" i="18"/>
  <c r="D737" i="18" s="1"/>
  <c r="E737" i="18" s="1"/>
  <c r="D525" i="18"/>
  <c r="D558" i="18" s="1"/>
  <c r="E558" i="18" s="1"/>
  <c r="D53" i="18"/>
  <c r="D86" i="18" s="1"/>
  <c r="E86" i="18" s="1"/>
  <c r="D2419" i="18"/>
  <c r="D2452" i="18" s="1"/>
  <c r="E2452" i="18" s="1"/>
  <c r="D2716" i="18"/>
  <c r="D2749" i="18" s="1"/>
  <c r="E2749" i="18" s="1"/>
  <c r="D584" i="18"/>
  <c r="D617" i="18" s="1"/>
  <c r="E617" i="18" s="1"/>
  <c r="D3426" i="18"/>
  <c r="D3459" i="18" s="1"/>
  <c r="E3459" i="18" s="1"/>
  <c r="D3011" i="18"/>
  <c r="D3044" i="18" s="1"/>
  <c r="E3044" i="18" s="1"/>
  <c r="D3485" i="18"/>
  <c r="D3518" i="18" s="1"/>
  <c r="E3518" i="18" s="1"/>
  <c r="D763" i="18"/>
  <c r="D796" i="18" s="1"/>
  <c r="E796" i="18" s="1"/>
  <c r="D1235" i="18"/>
  <c r="D1268" i="18" s="1"/>
  <c r="E1268" i="18" s="1"/>
  <c r="D1117" i="18"/>
  <c r="D1150" i="18" s="1"/>
  <c r="E1150" i="18" s="1"/>
  <c r="D3072" i="18"/>
  <c r="D3105" i="18" s="1"/>
  <c r="E3105" i="18" s="1"/>
  <c r="D2480" i="18"/>
  <c r="D2513" i="18" s="1"/>
  <c r="E2513" i="18" s="1"/>
  <c r="D2539" i="18"/>
  <c r="D2572" i="18" s="1"/>
  <c r="E2572" i="18" s="1"/>
  <c r="D289" i="18"/>
  <c r="D322" i="18" s="1"/>
  <c r="E322" i="18" s="1"/>
  <c r="J19" i="18"/>
  <c r="N15" i="18" s="1"/>
  <c r="D1888" i="18"/>
  <c r="D1921" i="18" s="1"/>
  <c r="E1921" i="18" s="1"/>
  <c r="D940" i="18"/>
  <c r="D973" i="18" s="1"/>
  <c r="E973" i="18" s="1"/>
  <c r="D3190" i="18"/>
  <c r="D3223" i="18" s="1"/>
  <c r="E3223" i="18" s="1"/>
  <c r="D1296" i="18"/>
  <c r="D1329" i="18" s="1"/>
  <c r="E1329" i="18" s="1"/>
  <c r="D466" i="18"/>
  <c r="D499" i="18" s="1"/>
  <c r="E499" i="18" s="1"/>
  <c r="D1176" i="18"/>
  <c r="D1209" i="18" s="1"/>
  <c r="E1209" i="18" s="1"/>
  <c r="D3544" i="18"/>
  <c r="D3577" i="18" s="1"/>
  <c r="E3577" i="18" s="1"/>
  <c r="D112" i="18"/>
  <c r="D145" i="18" s="1"/>
  <c r="E145" i="18" s="1"/>
  <c r="D2775" i="18"/>
  <c r="D2808" i="18" s="1"/>
  <c r="E2808" i="18" s="1"/>
  <c r="D2183" i="18"/>
  <c r="D2216" i="18" s="1"/>
  <c r="E2216" i="18" s="1"/>
  <c r="D2952" i="18"/>
  <c r="D2985" i="18" s="1"/>
  <c r="E2985" i="18" s="1"/>
  <c r="D2360" i="18"/>
  <c r="D2393" i="18" s="1"/>
  <c r="E2393" i="18" s="1"/>
  <c r="D2834" i="18"/>
  <c r="D2867" i="18" s="1"/>
  <c r="E2867" i="18" s="1"/>
  <c r="D3603" i="18"/>
  <c r="D3636" i="18" s="1"/>
  <c r="E3636" i="18" s="1"/>
  <c r="D2657" i="18"/>
  <c r="D2690" i="18" s="1"/>
  <c r="E2690" i="18" s="1"/>
  <c r="D1827" i="18"/>
  <c r="D1860" i="18" s="1"/>
  <c r="E1860" i="18" s="1"/>
  <c r="D1058" i="18"/>
  <c r="D1091" i="18" s="1"/>
  <c r="E1091" i="18" s="1"/>
  <c r="D3131" i="18"/>
  <c r="D3164" i="18" s="1"/>
  <c r="E3164" i="18" s="1"/>
  <c r="D1709" i="18"/>
  <c r="D1742" i="18" s="1"/>
  <c r="E1742" i="18" s="1"/>
  <c r="D1355" i="18"/>
  <c r="D1388" i="18" s="1"/>
  <c r="E1388" i="18" s="1"/>
  <c r="D3249" i="18"/>
  <c r="D3282" i="18" s="1"/>
  <c r="E3282" i="18" s="1"/>
  <c r="D2006" i="18"/>
  <c r="D2039" i="18" s="1"/>
  <c r="E2039" i="18" s="1"/>
  <c r="D643" i="18"/>
  <c r="D676" i="18" s="1"/>
  <c r="E676" i="18" s="1"/>
  <c r="D348" i="18"/>
  <c r="D381" i="18" s="1"/>
  <c r="E381" i="18" s="1"/>
  <c r="D407" i="18"/>
  <c r="D440" i="18" s="1"/>
  <c r="E440" i="18" s="1"/>
  <c r="D1473" i="18"/>
  <c r="D1506" i="18" s="1"/>
  <c r="E1506" i="18" s="1"/>
  <c r="D1532" i="18"/>
  <c r="D1565" i="18" s="1"/>
  <c r="E1565" i="18" s="1"/>
  <c r="B1922" i="18"/>
  <c r="C1922" i="18" s="1"/>
  <c r="B1210" i="18"/>
  <c r="C1210" i="18" s="1"/>
  <c r="B3106" i="18"/>
  <c r="C3106" i="18" s="1"/>
  <c r="B1566" i="18"/>
  <c r="C1566" i="18" s="1"/>
  <c r="B1743" i="18"/>
  <c r="C1743" i="18" s="1"/>
  <c r="B3165" i="18"/>
  <c r="C3165" i="18" s="1"/>
  <c r="B856" i="18"/>
  <c r="C856" i="18" s="1"/>
  <c r="B1330" i="18"/>
  <c r="C1330" i="18" s="1"/>
  <c r="B146" i="18"/>
  <c r="C146" i="18" s="1"/>
  <c r="B500" i="18"/>
  <c r="C500" i="18" s="1"/>
  <c r="B3045" i="18"/>
  <c r="C3045" i="18" s="1"/>
  <c r="B2158" i="18"/>
  <c r="C2158" i="18" s="1"/>
  <c r="B1625" i="18"/>
  <c r="C1625" i="18" s="1"/>
  <c r="B2750" i="18"/>
  <c r="C2750" i="18" s="1"/>
  <c r="D555" i="18"/>
  <c r="E555" i="18" s="1"/>
  <c r="D378" i="18"/>
  <c r="E378" i="18" s="1"/>
  <c r="D201" i="18"/>
  <c r="E201" i="18" s="1"/>
  <c r="D3397" i="18"/>
  <c r="E3397" i="18" s="1"/>
  <c r="B323" i="18"/>
  <c r="C323" i="18" s="1"/>
  <c r="D3515" i="18"/>
  <c r="E3515" i="18" s="1"/>
  <c r="D1206" i="18"/>
  <c r="E1206" i="18" s="1"/>
  <c r="B2217" i="18"/>
  <c r="C2217" i="18" s="1"/>
  <c r="B87" i="18"/>
  <c r="C87" i="18" s="1"/>
  <c r="B382" i="18"/>
  <c r="C382" i="18" s="1"/>
  <c r="B2040" i="18"/>
  <c r="C2040" i="18" s="1"/>
  <c r="B1033" i="18"/>
  <c r="C1033" i="18" s="1"/>
  <c r="B618" i="18"/>
  <c r="C618" i="18" s="1"/>
  <c r="B2809" i="18"/>
  <c r="C2809" i="18" s="1"/>
  <c r="D2390" i="18"/>
  <c r="E2390" i="18" s="1"/>
  <c r="D437" i="18"/>
  <c r="E437" i="18" s="1"/>
  <c r="D673" i="18"/>
  <c r="E673" i="18" s="1"/>
  <c r="D2095" i="18"/>
  <c r="E2095" i="18" s="1"/>
  <c r="B1507" i="18"/>
  <c r="C1507" i="18" s="1"/>
  <c r="B2099" i="18"/>
  <c r="C2099" i="18" s="1"/>
  <c r="B559" i="18"/>
  <c r="C559" i="18" s="1"/>
  <c r="B2276" i="18"/>
  <c r="C2276" i="18" s="1"/>
  <c r="B797" i="18"/>
  <c r="C797" i="18" s="1"/>
  <c r="D319" i="18"/>
  <c r="E319" i="18" s="1"/>
  <c r="D3574" i="18"/>
  <c r="E3574" i="18" s="1"/>
  <c r="D911" i="18"/>
  <c r="E911" i="18" s="1"/>
  <c r="D1385" i="18"/>
  <c r="E1385" i="18" s="1"/>
  <c r="D1857" i="18"/>
  <c r="E1857" i="18" s="1"/>
  <c r="D2449" i="18"/>
  <c r="E2449" i="18" s="1"/>
  <c r="D1798" i="18"/>
  <c r="E1798" i="18" s="1"/>
  <c r="D1680" i="18"/>
  <c r="E1680" i="18" s="1"/>
  <c r="D1739" i="18"/>
  <c r="E1739" i="18" s="1"/>
  <c r="D260" i="18"/>
  <c r="E260" i="18" s="1"/>
  <c r="D793" i="18"/>
  <c r="E793" i="18" s="1"/>
  <c r="D2982" i="18"/>
  <c r="E2982" i="18" s="1"/>
  <c r="D3041" i="18"/>
  <c r="E3041" i="18" s="1"/>
  <c r="D3338" i="18"/>
  <c r="E3338" i="18" s="1"/>
  <c r="D2036" i="18"/>
  <c r="E2036" i="18" s="1"/>
  <c r="D496" i="18"/>
  <c r="E496" i="18" s="1"/>
  <c r="D2923" i="18"/>
  <c r="E2923" i="18" s="1"/>
  <c r="D2687" i="18"/>
  <c r="E2687" i="18" s="1"/>
  <c r="D1147" i="18"/>
  <c r="E1147" i="18" s="1"/>
  <c r="D1088" i="18"/>
  <c r="E1088" i="18" s="1"/>
  <c r="D83" i="18"/>
  <c r="E83" i="18" s="1"/>
  <c r="D852" i="18"/>
  <c r="E852" i="18" s="1"/>
  <c r="D2272" i="18"/>
  <c r="E2272" i="18" s="1"/>
  <c r="D1029" i="18"/>
  <c r="E1029" i="18" s="1"/>
  <c r="D3633" i="18"/>
  <c r="E3633" i="18" s="1"/>
  <c r="D3102" i="18"/>
  <c r="E3102" i="18" s="1"/>
  <c r="D2213" i="18"/>
  <c r="E2213" i="18" s="1"/>
  <c r="D970" i="18"/>
  <c r="E970" i="18" s="1"/>
  <c r="D2864" i="18"/>
  <c r="E2864" i="18" s="1"/>
  <c r="D2331" i="18"/>
  <c r="E2331" i="18" s="1"/>
  <c r="B2986" i="18"/>
  <c r="C2986" i="18" s="1"/>
  <c r="B1802" i="18"/>
  <c r="C1802" i="18" s="1"/>
  <c r="B2573" i="18"/>
  <c r="C2573" i="18" s="1"/>
  <c r="B3283" i="18"/>
  <c r="C3283" i="18" s="1"/>
  <c r="B264" i="18"/>
  <c r="C264" i="18" s="1"/>
  <c r="B1684" i="18"/>
  <c r="C1684" i="18" s="1"/>
  <c r="B1861" i="18"/>
  <c r="C1861" i="18" s="1"/>
  <c r="B915" i="18"/>
  <c r="C915" i="18" s="1"/>
  <c r="B3637" i="18"/>
  <c r="C3637" i="18" s="1"/>
  <c r="B1269" i="18"/>
  <c r="C1269" i="18" s="1"/>
  <c r="B677" i="18"/>
  <c r="C677" i="18" s="1"/>
  <c r="D2714" i="18"/>
  <c r="D2596" i="18"/>
  <c r="D3601" i="18"/>
  <c r="D405" i="18"/>
  <c r="D438" i="18" s="1"/>
  <c r="E438" i="18" s="1"/>
  <c r="D346" i="18"/>
  <c r="D3483" i="18"/>
  <c r="D2181" i="18"/>
  <c r="D1233" i="18"/>
  <c r="D1707" i="18"/>
  <c r="D1115" i="18"/>
  <c r="D3129" i="18"/>
  <c r="D3365" i="18"/>
  <c r="D3306" i="18"/>
  <c r="J17" i="18"/>
  <c r="D2773" i="18"/>
  <c r="D1886" i="18"/>
  <c r="D2891" i="18"/>
  <c r="D938" i="18"/>
  <c r="D879" i="18"/>
  <c r="D2950" i="18"/>
  <c r="D3188" i="18"/>
  <c r="D1294" i="18"/>
  <c r="D2358" i="18"/>
  <c r="D2391" i="18" s="1"/>
  <c r="E2391" i="18" s="1"/>
  <c r="D3247" i="18"/>
  <c r="D2832" i="18"/>
  <c r="D1056" i="18"/>
  <c r="D641" i="18"/>
  <c r="D2655" i="18"/>
  <c r="D1825" i="18"/>
  <c r="D1353" i="18"/>
  <c r="D1471" i="18"/>
  <c r="D464" i="18"/>
  <c r="D287" i="18"/>
  <c r="D3542" i="18"/>
  <c r="D582" i="18"/>
  <c r="D3424" i="18"/>
  <c r="D761" i="18"/>
  <c r="D2063" i="18"/>
  <c r="D3070" i="18"/>
  <c r="D2478" i="18"/>
  <c r="D820" i="18"/>
  <c r="D1766" i="18"/>
  <c r="D702" i="18"/>
  <c r="D51" i="18"/>
  <c r="D3009" i="18"/>
  <c r="D1945" i="18"/>
  <c r="D1174" i="18"/>
  <c r="D2537" i="18"/>
  <c r="D523" i="18"/>
  <c r="D2417" i="18"/>
  <c r="D2004" i="18"/>
  <c r="D1589" i="18"/>
  <c r="D1412" i="18"/>
  <c r="D169" i="18"/>
  <c r="D1648" i="18"/>
  <c r="D2299" i="18"/>
  <c r="D228" i="18"/>
  <c r="D997" i="18"/>
  <c r="D2240" i="18"/>
  <c r="D1530" i="18"/>
  <c r="D2122" i="18"/>
  <c r="D110" i="18"/>
  <c r="D1030" i="18" l="1"/>
  <c r="E1030" i="18" s="1"/>
  <c r="D3042" i="18"/>
  <c r="E3042" i="18" s="1"/>
  <c r="D1504" i="18"/>
  <c r="E1504" i="18" s="1"/>
  <c r="D2924" i="18"/>
  <c r="E2924" i="18" s="1"/>
  <c r="D1740" i="18"/>
  <c r="E1740" i="18" s="1"/>
  <c r="D379" i="18"/>
  <c r="E379" i="18" s="1"/>
  <c r="D2747" i="18"/>
  <c r="E2747" i="18" s="1"/>
  <c r="D1445" i="18"/>
  <c r="E1445" i="18" s="1"/>
  <c r="D556" i="18"/>
  <c r="E556" i="18" s="1"/>
  <c r="D3280" i="18"/>
  <c r="E3280" i="18" s="1"/>
  <c r="D2599" i="18"/>
  <c r="D3604" i="18"/>
  <c r="D2717" i="18"/>
  <c r="D2750" i="18" s="1"/>
  <c r="E2750" i="18" s="1"/>
  <c r="J20" i="18"/>
  <c r="D3427" i="18"/>
  <c r="D2776" i="18"/>
  <c r="D1592" i="18"/>
  <c r="D1059" i="18"/>
  <c r="D764" i="18"/>
  <c r="D644" i="18"/>
  <c r="D2658" i="18"/>
  <c r="D2125" i="18"/>
  <c r="D2302" i="18"/>
  <c r="D231" i="18"/>
  <c r="D349" i="18"/>
  <c r="D382" i="18" s="1"/>
  <c r="E382" i="18" s="1"/>
  <c r="D1000" i="18"/>
  <c r="D1033" i="18" s="1"/>
  <c r="E1033" i="18" s="1"/>
  <c r="D1710" i="18"/>
  <c r="D1743" i="18" s="1"/>
  <c r="E1743" i="18" s="1"/>
  <c r="D3132" i="18"/>
  <c r="D1828" i="18"/>
  <c r="D1356" i="18"/>
  <c r="D1474" i="18"/>
  <c r="D1507" i="18" s="1"/>
  <c r="E1507" i="18" s="1"/>
  <c r="D467" i="18"/>
  <c r="D1177" i="18"/>
  <c r="D3545" i="18"/>
  <c r="D2835" i="18"/>
  <c r="D1889" i="18"/>
  <c r="D2184" i="18"/>
  <c r="D941" i="18"/>
  <c r="D1948" i="18"/>
  <c r="D1981" i="18" s="1"/>
  <c r="E1981" i="18" s="1"/>
  <c r="D2953" i="18"/>
  <c r="D2066" i="18"/>
  <c r="D3191" i="18"/>
  <c r="D1297" i="18"/>
  <c r="D2361" i="18"/>
  <c r="D3250" i="18"/>
  <c r="D3283" i="18" s="1"/>
  <c r="E3283" i="18" s="1"/>
  <c r="D408" i="18"/>
  <c r="D3368" i="18"/>
  <c r="D3309" i="18"/>
  <c r="D3342" i="18" s="1"/>
  <c r="E3342" i="18" s="1"/>
  <c r="D2894" i="18"/>
  <c r="D2927" i="18" s="1"/>
  <c r="E2927" i="18" s="1"/>
  <c r="D882" i="18"/>
  <c r="D1415" i="18"/>
  <c r="D172" i="18"/>
  <c r="D2243" i="18"/>
  <c r="D1651" i="18"/>
  <c r="D3012" i="18"/>
  <c r="D3045" i="18" s="1"/>
  <c r="E3045" i="18" s="1"/>
  <c r="D2540" i="18"/>
  <c r="D2420" i="18"/>
  <c r="D1533" i="18"/>
  <c r="D585" i="18"/>
  <c r="D618" i="18" s="1"/>
  <c r="E618" i="18" s="1"/>
  <c r="D3486" i="18"/>
  <c r="D1118" i="18"/>
  <c r="D3073" i="18"/>
  <c r="D3106" i="18" s="1"/>
  <c r="E3106" i="18" s="1"/>
  <c r="D705" i="18"/>
  <c r="D113" i="18"/>
  <c r="D1236" i="18"/>
  <c r="D2481" i="18"/>
  <c r="D823" i="18"/>
  <c r="D2007" i="18"/>
  <c r="D526" i="18"/>
  <c r="D559" i="18" s="1"/>
  <c r="E559" i="18" s="1"/>
  <c r="D1769" i="18"/>
  <c r="D1802" i="18" s="1"/>
  <c r="E1802" i="18" s="1"/>
  <c r="D290" i="18"/>
  <c r="D54" i="18"/>
  <c r="D202" i="18"/>
  <c r="E202" i="18" s="1"/>
  <c r="D1799" i="18"/>
  <c r="E1799" i="18" s="1"/>
  <c r="D3103" i="18"/>
  <c r="E3103" i="18" s="1"/>
  <c r="D615" i="18"/>
  <c r="E615" i="18" s="1"/>
  <c r="D674" i="18"/>
  <c r="E674" i="18" s="1"/>
  <c r="D3221" i="18"/>
  <c r="E3221" i="18" s="1"/>
  <c r="D3339" i="18"/>
  <c r="E3339" i="18" s="1"/>
  <c r="D1563" i="18"/>
  <c r="E1563" i="18" s="1"/>
  <c r="D261" i="18"/>
  <c r="E261" i="18" s="1"/>
  <c r="D2037" i="18"/>
  <c r="E2037" i="18" s="1"/>
  <c r="D2570" i="18"/>
  <c r="E2570" i="18" s="1"/>
  <c r="D853" i="18"/>
  <c r="E853" i="18" s="1"/>
  <c r="D2096" i="18"/>
  <c r="E2096" i="18" s="1"/>
  <c r="D3575" i="18"/>
  <c r="E3575" i="18" s="1"/>
  <c r="D1386" i="18"/>
  <c r="E1386" i="18" s="1"/>
  <c r="D1089" i="18"/>
  <c r="E1089" i="18" s="1"/>
  <c r="D2983" i="18"/>
  <c r="E2983" i="18" s="1"/>
  <c r="D1919" i="18"/>
  <c r="E1919" i="18" s="1"/>
  <c r="D3398" i="18"/>
  <c r="E3398" i="18" s="1"/>
  <c r="D1266" i="18"/>
  <c r="E1266" i="18" s="1"/>
  <c r="D143" i="18"/>
  <c r="E143" i="18" s="1"/>
  <c r="D2332" i="18"/>
  <c r="E2332" i="18" s="1"/>
  <c r="D1622" i="18"/>
  <c r="E1622" i="18" s="1"/>
  <c r="D1207" i="18"/>
  <c r="E1207" i="18" s="1"/>
  <c r="D84" i="18"/>
  <c r="E84" i="18" s="1"/>
  <c r="D794" i="18"/>
  <c r="E794" i="18" s="1"/>
  <c r="D320" i="18"/>
  <c r="E320" i="18" s="1"/>
  <c r="D1858" i="18"/>
  <c r="E1858" i="18" s="1"/>
  <c r="D2865" i="18"/>
  <c r="E2865" i="18" s="1"/>
  <c r="D912" i="18"/>
  <c r="E912" i="18" s="1"/>
  <c r="D2806" i="18"/>
  <c r="E2806" i="18" s="1"/>
  <c r="D3162" i="18"/>
  <c r="E3162" i="18" s="1"/>
  <c r="D2214" i="18"/>
  <c r="E2214" i="18" s="1"/>
  <c r="D3634" i="18"/>
  <c r="E3634" i="18" s="1"/>
  <c r="D2155" i="18"/>
  <c r="E2155" i="18" s="1"/>
  <c r="D2273" i="18"/>
  <c r="E2273" i="18" s="1"/>
  <c r="D1681" i="18"/>
  <c r="E1681" i="18" s="1"/>
  <c r="D2450" i="18"/>
  <c r="E2450" i="18" s="1"/>
  <c r="D1978" i="18"/>
  <c r="E1978" i="18" s="1"/>
  <c r="D735" i="18"/>
  <c r="E735" i="18" s="1"/>
  <c r="D2511" i="18"/>
  <c r="E2511" i="18" s="1"/>
  <c r="D3457" i="18"/>
  <c r="E3457" i="18" s="1"/>
  <c r="D497" i="18"/>
  <c r="E497" i="18" s="1"/>
  <c r="D2688" i="18"/>
  <c r="E2688" i="18" s="1"/>
  <c r="D1327" i="18"/>
  <c r="E1327" i="18" s="1"/>
  <c r="D971" i="18"/>
  <c r="E971" i="18" s="1"/>
  <c r="L15" i="18"/>
  <c r="D1148" i="18"/>
  <c r="E1148" i="18" s="1"/>
  <c r="D3516" i="18"/>
  <c r="E3516" i="18" s="1"/>
  <c r="D2629" i="18"/>
  <c r="E2629" i="18" s="1"/>
  <c r="F3364" i="18"/>
  <c r="F2298" i="18"/>
  <c r="F3305" i="18"/>
  <c r="F581" i="18"/>
  <c r="F3008" i="18"/>
  <c r="F1885" i="18"/>
  <c r="F168" i="18"/>
  <c r="F937" i="18"/>
  <c r="F2949" i="18"/>
  <c r="F3600" i="18"/>
  <c r="F404" i="18"/>
  <c r="F109" i="18"/>
  <c r="F1055" i="18"/>
  <c r="F3482" i="18"/>
  <c r="F1232" i="18"/>
  <c r="F640" i="18"/>
  <c r="F1114" i="18"/>
  <c r="F2654" i="18"/>
  <c r="F3069" i="18"/>
  <c r="F2477" i="18"/>
  <c r="F2536" i="18"/>
  <c r="F2772" i="18"/>
  <c r="F2890" i="18"/>
  <c r="F878" i="18"/>
  <c r="F2239" i="18"/>
  <c r="F1173" i="18"/>
  <c r="F1647" i="18"/>
  <c r="F1411" i="18"/>
  <c r="F819" i="18"/>
  <c r="F1765" i="18"/>
  <c r="F701" i="18"/>
  <c r="F522" i="18"/>
  <c r="F50" i="18"/>
  <c r="F2416" i="18"/>
  <c r="F1529" i="18"/>
  <c r="F2595" i="18"/>
  <c r="F1588" i="18"/>
  <c r="F345" i="18"/>
  <c r="F1706" i="18"/>
  <c r="F2121" i="18"/>
  <c r="F1352" i="18"/>
  <c r="F3246" i="18"/>
  <c r="F3541" i="18"/>
  <c r="F2003" i="18"/>
  <c r="R16" i="18"/>
  <c r="F227" i="18"/>
  <c r="F996" i="18"/>
  <c r="F3128" i="18"/>
  <c r="F1824" i="18"/>
  <c r="F1470" i="18"/>
  <c r="F286" i="18"/>
  <c r="F2180" i="18"/>
  <c r="F2357" i="18"/>
  <c r="F2713" i="18"/>
  <c r="F2831" i="18"/>
  <c r="F1293" i="18"/>
  <c r="F463" i="18"/>
  <c r="F2062" i="18"/>
  <c r="F3423" i="18"/>
  <c r="F3187" i="18"/>
  <c r="F1944" i="18"/>
  <c r="F760" i="18"/>
  <c r="F1857" i="18" l="1"/>
  <c r="G1857" i="18" s="1"/>
  <c r="F1798" i="18"/>
  <c r="G1798" i="18" s="1"/>
  <c r="D738" i="18"/>
  <c r="E738" i="18" s="1"/>
  <c r="D323" i="18"/>
  <c r="E323" i="18" s="1"/>
  <c r="D2040" i="18"/>
  <c r="E2040" i="18" s="1"/>
  <c r="D2514" i="18"/>
  <c r="E2514" i="18" s="1"/>
  <c r="D1566" i="18"/>
  <c r="E1566" i="18" s="1"/>
  <c r="D205" i="18"/>
  <c r="E205" i="18" s="1"/>
  <c r="D441" i="18"/>
  <c r="E441" i="18" s="1"/>
  <c r="D1330" i="18"/>
  <c r="E1330" i="18" s="1"/>
  <c r="D2868" i="18"/>
  <c r="E2868" i="18" s="1"/>
  <c r="D2335" i="18"/>
  <c r="E2335" i="18" s="1"/>
  <c r="D677" i="18"/>
  <c r="E677" i="18" s="1"/>
  <c r="D2809" i="18"/>
  <c r="E2809" i="18" s="1"/>
  <c r="D3637" i="18"/>
  <c r="E3637" i="18" s="1"/>
  <c r="F2390" i="18"/>
  <c r="G2390" i="18" s="1"/>
  <c r="F378" i="18"/>
  <c r="G378" i="18" s="1"/>
  <c r="F2923" i="18"/>
  <c r="G2923" i="18" s="1"/>
  <c r="F437" i="18"/>
  <c r="G437" i="18" s="1"/>
  <c r="F3338" i="18"/>
  <c r="G3338" i="18" s="1"/>
  <c r="D2986" i="18"/>
  <c r="E2986" i="18" s="1"/>
  <c r="D500" i="18"/>
  <c r="E500" i="18" s="1"/>
  <c r="D3165" i="18"/>
  <c r="E3165" i="18" s="1"/>
  <c r="D2691" i="18"/>
  <c r="E2691" i="18" s="1"/>
  <c r="D1625" i="18"/>
  <c r="E1625" i="18" s="1"/>
  <c r="F1977" i="18"/>
  <c r="G1977" i="18" s="1"/>
  <c r="F2213" i="18"/>
  <c r="G2213" i="18" s="1"/>
  <c r="F1206" i="18"/>
  <c r="G1206" i="18" s="1"/>
  <c r="F3220" i="18"/>
  <c r="G3220" i="18" s="1"/>
  <c r="F2628" i="18"/>
  <c r="G2628" i="18" s="1"/>
  <c r="D1269" i="18"/>
  <c r="E1269" i="18" s="1"/>
  <c r="D1151" i="18"/>
  <c r="E1151" i="18" s="1"/>
  <c r="D2453" i="18"/>
  <c r="E2453" i="18" s="1"/>
  <c r="D3224" i="18"/>
  <c r="E3224" i="18" s="1"/>
  <c r="D974" i="18"/>
  <c r="E974" i="18" s="1"/>
  <c r="D3578" i="18"/>
  <c r="E3578" i="18" s="1"/>
  <c r="D1389" i="18"/>
  <c r="E1389" i="18" s="1"/>
  <c r="F2596" i="18"/>
  <c r="F3601" i="18"/>
  <c r="F2714" i="18"/>
  <c r="F3424" i="18"/>
  <c r="F2773" i="18"/>
  <c r="F1589" i="18"/>
  <c r="F2181" i="18"/>
  <c r="F761" i="18"/>
  <c r="F641" i="18"/>
  <c r="F1115" i="18"/>
  <c r="F2655" i="18"/>
  <c r="F2122" i="18"/>
  <c r="R17" i="18"/>
  <c r="F228" i="18"/>
  <c r="F1886" i="18"/>
  <c r="F169" i="18"/>
  <c r="F202" i="18" s="1"/>
  <c r="G202" i="18" s="1"/>
  <c r="F938" i="18"/>
  <c r="F1945" i="18"/>
  <c r="F2950" i="18"/>
  <c r="F2063" i="18"/>
  <c r="F2096" i="18" s="1"/>
  <c r="G2096" i="18" s="1"/>
  <c r="F3542" i="18"/>
  <c r="F1353" i="18"/>
  <c r="F1766" i="18"/>
  <c r="F1799" i="18" s="1"/>
  <c r="G1799" i="18" s="1"/>
  <c r="F3247" i="18"/>
  <c r="F3280" i="18" s="1"/>
  <c r="G3280" i="18" s="1"/>
  <c r="F287" i="18"/>
  <c r="F3365" i="18"/>
  <c r="F2832" i="18"/>
  <c r="F346" i="18"/>
  <c r="F379" i="18" s="1"/>
  <c r="G379" i="18" s="1"/>
  <c r="F997" i="18"/>
  <c r="F1707" i="18"/>
  <c r="F3129" i="18"/>
  <c r="F3188" i="18"/>
  <c r="F1825" i="18"/>
  <c r="F1858" i="18" s="1"/>
  <c r="G1858" i="18" s="1"/>
  <c r="F1471" i="18"/>
  <c r="F1294" i="18"/>
  <c r="F1327" i="18" s="1"/>
  <c r="G1327" i="18" s="1"/>
  <c r="F2358" i="18"/>
  <c r="F2391" i="18" s="1"/>
  <c r="G2391" i="18" s="1"/>
  <c r="F464" i="18"/>
  <c r="F523" i="18"/>
  <c r="F3009" i="18"/>
  <c r="F1412" i="18"/>
  <c r="F2004" i="18"/>
  <c r="F2299" i="18"/>
  <c r="F3306" i="18"/>
  <c r="F3339" i="18" s="1"/>
  <c r="G3339" i="18" s="1"/>
  <c r="F582" i="18"/>
  <c r="F3483" i="18"/>
  <c r="F1233" i="18"/>
  <c r="F1266" i="18" s="1"/>
  <c r="G1266" i="18" s="1"/>
  <c r="F2240" i="18"/>
  <c r="F1648" i="18"/>
  <c r="F1681" i="18" s="1"/>
  <c r="G1681" i="18" s="1"/>
  <c r="F820" i="18"/>
  <c r="F1174" i="18"/>
  <c r="F1530" i="18"/>
  <c r="F110" i="18"/>
  <c r="F51" i="18"/>
  <c r="F702" i="18"/>
  <c r="F2478" i="18"/>
  <c r="F2417" i="18"/>
  <c r="F2450" i="18" s="1"/>
  <c r="G2450" i="18" s="1"/>
  <c r="F2891" i="18"/>
  <c r="F2924" i="18" s="1"/>
  <c r="G2924" i="18" s="1"/>
  <c r="F405" i="18"/>
  <c r="F438" i="18" s="1"/>
  <c r="G438" i="18" s="1"/>
  <c r="F879" i="18"/>
  <c r="F3070" i="18"/>
  <c r="F3103" i="18" s="1"/>
  <c r="G3103" i="18" s="1"/>
  <c r="F2537" i="18"/>
  <c r="F1056" i="18"/>
  <c r="D797" i="18"/>
  <c r="E797" i="18" s="1"/>
  <c r="D3460" i="18"/>
  <c r="E3460" i="18" s="1"/>
  <c r="D2632" i="18"/>
  <c r="E2632" i="18" s="1"/>
  <c r="F2095" i="18"/>
  <c r="G2095" i="18" s="1"/>
  <c r="F1326" i="18"/>
  <c r="G1326" i="18" s="1"/>
  <c r="S15" i="18"/>
  <c r="F3279" i="18"/>
  <c r="G3279" i="18" s="1"/>
  <c r="F2449" i="18"/>
  <c r="G2449" i="18" s="1"/>
  <c r="F1680" i="18"/>
  <c r="G1680" i="18" s="1"/>
  <c r="F3102" i="18"/>
  <c r="G3102" i="18" s="1"/>
  <c r="F1265" i="18"/>
  <c r="G1265" i="18" s="1"/>
  <c r="F201" i="18"/>
  <c r="G201" i="18" s="1"/>
  <c r="D87" i="18"/>
  <c r="E87" i="18" s="1"/>
  <c r="D2276" i="18"/>
  <c r="E2276" i="18" s="1"/>
  <c r="D915" i="18"/>
  <c r="E915" i="18" s="1"/>
  <c r="D2394" i="18"/>
  <c r="E2394" i="18" s="1"/>
  <c r="D1922" i="18"/>
  <c r="E1922" i="18" s="1"/>
  <c r="D264" i="18"/>
  <c r="E264" i="18" s="1"/>
  <c r="F2864" i="18"/>
  <c r="G2864" i="18" s="1"/>
  <c r="F3161" i="18"/>
  <c r="G3161" i="18" s="1"/>
  <c r="F2036" i="18"/>
  <c r="G2036" i="18" s="1"/>
  <c r="F1385" i="18"/>
  <c r="G1385" i="18" s="1"/>
  <c r="F1621" i="18"/>
  <c r="G1621" i="18" s="1"/>
  <c r="F83" i="18"/>
  <c r="G83" i="18" s="1"/>
  <c r="F852" i="18"/>
  <c r="G852" i="18" s="1"/>
  <c r="F2805" i="18"/>
  <c r="G2805" i="18" s="1"/>
  <c r="F2687" i="18"/>
  <c r="G2687" i="18" s="1"/>
  <c r="F3515" i="18"/>
  <c r="G3515" i="18" s="1"/>
  <c r="F3633" i="18"/>
  <c r="G3633" i="18" s="1"/>
  <c r="F1918" i="18"/>
  <c r="G1918" i="18" s="1"/>
  <c r="F2331" i="18"/>
  <c r="G2331" i="18" s="1"/>
  <c r="F496" i="18"/>
  <c r="G496" i="18" s="1"/>
  <c r="F2746" i="18"/>
  <c r="G2746" i="18" s="1"/>
  <c r="F319" i="18"/>
  <c r="G319" i="18" s="1"/>
  <c r="F1029" i="18"/>
  <c r="G1029" i="18" s="1"/>
  <c r="F3574" i="18"/>
  <c r="G3574" i="18" s="1"/>
  <c r="F2154" i="18"/>
  <c r="G2154" i="18" s="1"/>
  <c r="F555" i="18"/>
  <c r="G555" i="18" s="1"/>
  <c r="F2272" i="18"/>
  <c r="G2272" i="18" s="1"/>
  <c r="F2569" i="18"/>
  <c r="G2569" i="18" s="1"/>
  <c r="F1147" i="18"/>
  <c r="G1147" i="18" s="1"/>
  <c r="F1088" i="18"/>
  <c r="G1088" i="18" s="1"/>
  <c r="F2982" i="18"/>
  <c r="G2982" i="18" s="1"/>
  <c r="F3041" i="18"/>
  <c r="G3041" i="18" s="1"/>
  <c r="F3397" i="18"/>
  <c r="G3397" i="18" s="1"/>
  <c r="F793" i="18"/>
  <c r="G793" i="18" s="1"/>
  <c r="F3456" i="18"/>
  <c r="G3456" i="18" s="1"/>
  <c r="F1503" i="18"/>
  <c r="G1503" i="18" s="1"/>
  <c r="F260" i="18"/>
  <c r="G260" i="18" s="1"/>
  <c r="F1739" i="18"/>
  <c r="G1739" i="18" s="1"/>
  <c r="F1562" i="18"/>
  <c r="G1562" i="18" s="1"/>
  <c r="F734" i="18"/>
  <c r="G734" i="18" s="1"/>
  <c r="F1444" i="18"/>
  <c r="G1444" i="18" s="1"/>
  <c r="F911" i="18"/>
  <c r="G911" i="18" s="1"/>
  <c r="F2510" i="18"/>
  <c r="G2510" i="18" s="1"/>
  <c r="F673" i="18"/>
  <c r="G673" i="18" s="1"/>
  <c r="F142" i="18"/>
  <c r="G142" i="18" s="1"/>
  <c r="F970" i="18"/>
  <c r="G970" i="18" s="1"/>
  <c r="F614" i="18"/>
  <c r="G614" i="18" s="1"/>
  <c r="F1355" i="18"/>
  <c r="F1388" i="18" s="1"/>
  <c r="G1388" i="18" s="1"/>
  <c r="F3249" i="18"/>
  <c r="F3282" i="18" s="1"/>
  <c r="G3282" i="18" s="1"/>
  <c r="F171" i="18"/>
  <c r="F204" i="18" s="1"/>
  <c r="G204" i="18" s="1"/>
  <c r="F1414" i="18"/>
  <c r="F1447" i="18" s="1"/>
  <c r="G1447" i="18" s="1"/>
  <c r="F1532" i="18"/>
  <c r="F1565" i="18" s="1"/>
  <c r="G1565" i="18" s="1"/>
  <c r="F3367" i="18"/>
  <c r="F3400" i="18" s="1"/>
  <c r="G3400" i="18" s="1"/>
  <c r="F2480" i="18"/>
  <c r="F2513" i="18" s="1"/>
  <c r="G2513" i="18" s="1"/>
  <c r="F525" i="18"/>
  <c r="F558" i="18" s="1"/>
  <c r="G558" i="18" s="1"/>
  <c r="F407" i="18"/>
  <c r="F440" i="18" s="1"/>
  <c r="G440" i="18" s="1"/>
  <c r="F1296" i="18"/>
  <c r="F1329" i="18" s="1"/>
  <c r="G1329" i="18" s="1"/>
  <c r="F2834" i="18"/>
  <c r="F2867" i="18" s="1"/>
  <c r="G2867" i="18" s="1"/>
  <c r="F1888" i="18"/>
  <c r="F1921" i="18" s="1"/>
  <c r="G1921" i="18" s="1"/>
  <c r="F289" i="18"/>
  <c r="F322" i="18" s="1"/>
  <c r="G322" i="18" s="1"/>
  <c r="F2539" i="18"/>
  <c r="F2572" i="18" s="1"/>
  <c r="G2572" i="18" s="1"/>
  <c r="F3426" i="18"/>
  <c r="F3459" i="18" s="1"/>
  <c r="G3459" i="18" s="1"/>
  <c r="F822" i="18"/>
  <c r="F855" i="18" s="1"/>
  <c r="G855" i="18" s="1"/>
  <c r="F2183" i="18"/>
  <c r="F2216" i="18" s="1"/>
  <c r="G2216" i="18" s="1"/>
  <c r="F1176" i="18"/>
  <c r="F1209" i="18" s="1"/>
  <c r="G1209" i="18" s="1"/>
  <c r="F1473" i="18"/>
  <c r="F1506" i="18" s="1"/>
  <c r="G1506" i="18" s="1"/>
  <c r="F3485" i="18"/>
  <c r="F3518" i="18" s="1"/>
  <c r="G3518" i="18" s="1"/>
  <c r="F112" i="18"/>
  <c r="F145" i="18" s="1"/>
  <c r="G145" i="18" s="1"/>
  <c r="F2952" i="18"/>
  <c r="F2985" i="18" s="1"/>
  <c r="G2985" i="18" s="1"/>
  <c r="F3011" i="18"/>
  <c r="F3044" i="18" s="1"/>
  <c r="G3044" i="18" s="1"/>
  <c r="F2893" i="18"/>
  <c r="F2926" i="18" s="1"/>
  <c r="G2926" i="18" s="1"/>
  <c r="F3603" i="18"/>
  <c r="F3636" i="18" s="1"/>
  <c r="G3636" i="18" s="1"/>
  <c r="F2598" i="18"/>
  <c r="F2631" i="18" s="1"/>
  <c r="G2631" i="18" s="1"/>
  <c r="F1058" i="18"/>
  <c r="F1091" i="18" s="1"/>
  <c r="G1091" i="18" s="1"/>
  <c r="F466" i="18"/>
  <c r="F499" i="18" s="1"/>
  <c r="G499" i="18" s="1"/>
  <c r="F2006" i="18"/>
  <c r="F2039" i="18" s="1"/>
  <c r="G2039" i="18" s="1"/>
  <c r="F1827" i="18"/>
  <c r="F1860" i="18" s="1"/>
  <c r="G1860" i="18" s="1"/>
  <c r="F2657" i="18"/>
  <c r="F2690" i="18" s="1"/>
  <c r="G2690" i="18" s="1"/>
  <c r="F230" i="18"/>
  <c r="F263" i="18" s="1"/>
  <c r="G263" i="18" s="1"/>
  <c r="F1235" i="18"/>
  <c r="F1268" i="18" s="1"/>
  <c r="G1268" i="18" s="1"/>
  <c r="F584" i="18"/>
  <c r="F617" i="18" s="1"/>
  <c r="G617" i="18" s="1"/>
  <c r="F1117" i="18"/>
  <c r="F1150" i="18" s="1"/>
  <c r="G1150" i="18" s="1"/>
  <c r="F940" i="18"/>
  <c r="F973" i="18" s="1"/>
  <c r="G973" i="18" s="1"/>
  <c r="F2301" i="18"/>
  <c r="F2334" i="18" s="1"/>
  <c r="G2334" i="18" s="1"/>
  <c r="F348" i="18"/>
  <c r="F381" i="18" s="1"/>
  <c r="G381" i="18" s="1"/>
  <c r="F3131" i="18"/>
  <c r="F3164" i="18" s="1"/>
  <c r="G3164" i="18" s="1"/>
  <c r="F1591" i="18"/>
  <c r="F1624" i="18" s="1"/>
  <c r="G1624" i="18" s="1"/>
  <c r="F881" i="18"/>
  <c r="F914" i="18" s="1"/>
  <c r="G914" i="18" s="1"/>
  <c r="F2775" i="18"/>
  <c r="F2808" i="18" s="1"/>
  <c r="G2808" i="18" s="1"/>
  <c r="F2360" i="18"/>
  <c r="F2393" i="18" s="1"/>
  <c r="G2393" i="18" s="1"/>
  <c r="F999" i="18"/>
  <c r="F1032" i="18" s="1"/>
  <c r="G1032" i="18" s="1"/>
  <c r="F1650" i="18"/>
  <c r="F1683" i="18" s="1"/>
  <c r="G1683" i="18" s="1"/>
  <c r="F1947" i="18"/>
  <c r="F1980" i="18" s="1"/>
  <c r="G1980" i="18" s="1"/>
  <c r="F1768" i="18"/>
  <c r="F1801" i="18" s="1"/>
  <c r="G1801" i="18" s="1"/>
  <c r="F3072" i="18"/>
  <c r="F3105" i="18" s="1"/>
  <c r="G3105" i="18" s="1"/>
  <c r="F2716" i="18"/>
  <c r="F2749" i="18" s="1"/>
  <c r="G2749" i="18" s="1"/>
  <c r="F643" i="18"/>
  <c r="F676" i="18" s="1"/>
  <c r="G676" i="18" s="1"/>
  <c r="F3544" i="18"/>
  <c r="F3577" i="18" s="1"/>
  <c r="G3577" i="18" s="1"/>
  <c r="F2124" i="18"/>
  <c r="F2157" i="18" s="1"/>
  <c r="G2157" i="18" s="1"/>
  <c r="F3308" i="18"/>
  <c r="F3341" i="18" s="1"/>
  <c r="G3341" i="18" s="1"/>
  <c r="F2065" i="18"/>
  <c r="F2098" i="18" s="1"/>
  <c r="G2098" i="18" s="1"/>
  <c r="F704" i="18"/>
  <c r="F737" i="18" s="1"/>
  <c r="G737" i="18" s="1"/>
  <c r="F53" i="18"/>
  <c r="F86" i="18" s="1"/>
  <c r="G86" i="18" s="1"/>
  <c r="F763" i="18"/>
  <c r="F796" i="18" s="1"/>
  <c r="G796" i="18" s="1"/>
  <c r="R19" i="18"/>
  <c r="V15" i="18" s="1"/>
  <c r="F3190" i="18"/>
  <c r="F3223" i="18" s="1"/>
  <c r="G3223" i="18" s="1"/>
  <c r="F2419" i="18"/>
  <c r="F2452" i="18" s="1"/>
  <c r="G2452" i="18" s="1"/>
  <c r="F2242" i="18"/>
  <c r="F2275" i="18" s="1"/>
  <c r="G2275" i="18" s="1"/>
  <c r="F1709" i="18"/>
  <c r="F1742" i="18" s="1"/>
  <c r="G1742" i="18" s="1"/>
  <c r="D856" i="18"/>
  <c r="E856" i="18" s="1"/>
  <c r="D146" i="18"/>
  <c r="E146" i="18" s="1"/>
  <c r="D3519" i="18"/>
  <c r="E3519" i="18" s="1"/>
  <c r="D2573" i="18"/>
  <c r="E2573" i="18" s="1"/>
  <c r="D1684" i="18"/>
  <c r="E1684" i="18" s="1"/>
  <c r="D1448" i="18"/>
  <c r="E1448" i="18" s="1"/>
  <c r="D3401" i="18"/>
  <c r="E3401" i="18" s="1"/>
  <c r="D2099" i="18"/>
  <c r="E2099" i="18" s="1"/>
  <c r="D2217" i="18"/>
  <c r="E2217" i="18" s="1"/>
  <c r="D1210" i="18"/>
  <c r="E1210" i="18" s="1"/>
  <c r="D1861" i="18"/>
  <c r="E1861" i="18" s="1"/>
  <c r="D2158" i="18"/>
  <c r="E2158" i="18" s="1"/>
  <c r="D1092" i="18"/>
  <c r="E1092" i="18" s="1"/>
  <c r="O15" i="18"/>
  <c r="F735" i="18" l="1"/>
  <c r="G735" i="18" s="1"/>
  <c r="F1207" i="18"/>
  <c r="G1207" i="18" s="1"/>
  <c r="F2332" i="18"/>
  <c r="G2332" i="18" s="1"/>
  <c r="F556" i="18"/>
  <c r="G556" i="18" s="1"/>
  <c r="F1504" i="18"/>
  <c r="G1504" i="18" s="1"/>
  <c r="F1740" i="18"/>
  <c r="G1740" i="18" s="1"/>
  <c r="F3398" i="18"/>
  <c r="G3398" i="18" s="1"/>
  <c r="F3575" i="18"/>
  <c r="G3575" i="18" s="1"/>
  <c r="F971" i="18"/>
  <c r="G971" i="18" s="1"/>
  <c r="T15" i="18"/>
  <c r="F674" i="18"/>
  <c r="G674" i="18" s="1"/>
  <c r="F2806" i="18"/>
  <c r="G2806" i="18" s="1"/>
  <c r="F2629" i="18"/>
  <c r="G2629" i="18" s="1"/>
  <c r="F3042" i="18"/>
  <c r="G3042" i="18" s="1"/>
  <c r="F1089" i="18"/>
  <c r="G1089" i="18" s="1"/>
  <c r="F912" i="18"/>
  <c r="G912" i="18" s="1"/>
  <c r="F84" i="18"/>
  <c r="G84" i="18" s="1"/>
  <c r="F853" i="18"/>
  <c r="G853" i="18" s="1"/>
  <c r="F3516" i="18"/>
  <c r="G3516" i="18" s="1"/>
  <c r="F2037" i="18"/>
  <c r="G2037" i="18" s="1"/>
  <c r="F497" i="18"/>
  <c r="G497" i="18" s="1"/>
  <c r="F1030" i="18"/>
  <c r="G1030" i="18" s="1"/>
  <c r="F2155" i="18"/>
  <c r="G2155" i="18" s="1"/>
  <c r="F794" i="18"/>
  <c r="G794" i="18" s="1"/>
  <c r="F3457" i="18"/>
  <c r="G3457" i="18" s="1"/>
  <c r="F1592" i="18"/>
  <c r="F3486" i="18"/>
  <c r="F1000" i="18"/>
  <c r="F3368" i="18"/>
  <c r="F408" i="18"/>
  <c r="F172" i="18"/>
  <c r="F585" i="18"/>
  <c r="F1651" i="18"/>
  <c r="F2420" i="18"/>
  <c r="F1118" i="18"/>
  <c r="F941" i="18"/>
  <c r="F2066" i="18"/>
  <c r="F882" i="18"/>
  <c r="F644" i="18"/>
  <c r="F3545" i="18"/>
  <c r="F349" i="18"/>
  <c r="F2243" i="18"/>
  <c r="F3132" i="18"/>
  <c r="F1710" i="18"/>
  <c r="F1533" i="18"/>
  <c r="F2481" i="18"/>
  <c r="F3250" i="18"/>
  <c r="F1415" i="18"/>
  <c r="F1948" i="18"/>
  <c r="F1769" i="18"/>
  <c r="F3073" i="18"/>
  <c r="F2125" i="18"/>
  <c r="F2717" i="18"/>
  <c r="F2302" i="18"/>
  <c r="F705" i="18"/>
  <c r="F3191" i="18"/>
  <c r="F2776" i="18"/>
  <c r="F3309" i="18"/>
  <c r="F54" i="18"/>
  <c r="F2361" i="18"/>
  <c r="F764" i="18"/>
  <c r="F1356" i="18"/>
  <c r="F113" i="18"/>
  <c r="F2835" i="18"/>
  <c r="F1059" i="18"/>
  <c r="F467" i="18"/>
  <c r="F2007" i="18"/>
  <c r="F2658" i="18"/>
  <c r="F231" i="18"/>
  <c r="F2540" i="18"/>
  <c r="F3012" i="18"/>
  <c r="F3604" i="18"/>
  <c r="F823" i="18"/>
  <c r="F1236" i="18"/>
  <c r="F1474" i="18"/>
  <c r="F3427" i="18"/>
  <c r="F1177" i="18"/>
  <c r="F1297" i="18"/>
  <c r="F2894" i="18"/>
  <c r="F2599" i="18"/>
  <c r="F2184" i="18"/>
  <c r="F1828" i="18"/>
  <c r="F290" i="18"/>
  <c r="F526" i="18"/>
  <c r="F1889" i="18"/>
  <c r="F2953" i="18"/>
  <c r="R20" i="18"/>
  <c r="H2713" i="18"/>
  <c r="H2595" i="18"/>
  <c r="H3600" i="18"/>
  <c r="H3633" i="18" s="1"/>
  <c r="I3633" i="18" s="1"/>
  <c r="H345" i="18"/>
  <c r="H3482" i="18"/>
  <c r="H2180" i="18"/>
  <c r="H1232" i="18"/>
  <c r="H1265" i="18" s="1"/>
  <c r="I1265" i="18" s="1"/>
  <c r="H1706" i="18"/>
  <c r="H1114" i="18"/>
  <c r="H3128" i="18"/>
  <c r="H581" i="18"/>
  <c r="H3423" i="18"/>
  <c r="H2831" i="18"/>
  <c r="H3008" i="18"/>
  <c r="H760" i="18"/>
  <c r="H1944" i="18"/>
  <c r="H2062" i="18"/>
  <c r="H3187" i="18"/>
  <c r="H1293" i="18"/>
  <c r="H2357" i="18"/>
  <c r="H3246" i="18"/>
  <c r="H286" i="18"/>
  <c r="H3541" i="18"/>
  <c r="H3364" i="18"/>
  <c r="H3305" i="18"/>
  <c r="H3338" i="18" s="1"/>
  <c r="I3338" i="18" s="1"/>
  <c r="H227" i="18"/>
  <c r="H260" i="18" s="1"/>
  <c r="I260" i="18" s="1"/>
  <c r="H1588" i="18"/>
  <c r="H168" i="18"/>
  <c r="H996" i="18"/>
  <c r="H2121" i="18"/>
  <c r="H1824" i="18"/>
  <c r="H1352" i="18"/>
  <c r="H1470" i="18"/>
  <c r="H463" i="18"/>
  <c r="H2298" i="18"/>
  <c r="Z16" i="18"/>
  <c r="AA15" i="18" s="1"/>
  <c r="H404" i="18"/>
  <c r="H109" i="18"/>
  <c r="H2654" i="18"/>
  <c r="H2536" i="18"/>
  <c r="H522" i="18"/>
  <c r="H2416" i="18"/>
  <c r="H1055" i="18"/>
  <c r="H640" i="18"/>
  <c r="H673" i="18" s="1"/>
  <c r="I673" i="18" s="1"/>
  <c r="H3069" i="18"/>
  <c r="H2477" i="18"/>
  <c r="H819" i="18"/>
  <c r="H1765" i="18"/>
  <c r="H701" i="18"/>
  <c r="H50" i="18"/>
  <c r="H1529" i="18"/>
  <c r="H2949" i="18"/>
  <c r="H2239" i="18"/>
  <c r="H2890" i="18"/>
  <c r="H2923" i="18" s="1"/>
  <c r="I2923" i="18" s="1"/>
  <c r="H878" i="18"/>
  <c r="H1411" i="18"/>
  <c r="H937" i="18"/>
  <c r="H2772" i="18"/>
  <c r="H1647" i="18"/>
  <c r="H1885" i="18"/>
  <c r="H2003" i="18"/>
  <c r="H1173" i="18"/>
  <c r="F2570" i="18"/>
  <c r="G2570" i="18" s="1"/>
  <c r="F2511" i="18"/>
  <c r="G2511" i="18" s="1"/>
  <c r="F1563" i="18"/>
  <c r="G1563" i="18" s="1"/>
  <c r="F2273" i="18"/>
  <c r="G2273" i="18" s="1"/>
  <c r="F3162" i="18"/>
  <c r="G3162" i="18" s="1"/>
  <c r="F2865" i="18"/>
  <c r="G2865" i="18" s="1"/>
  <c r="F1386" i="18"/>
  <c r="G1386" i="18" s="1"/>
  <c r="F1978" i="18"/>
  <c r="G1978" i="18" s="1"/>
  <c r="F261" i="18"/>
  <c r="G261" i="18" s="1"/>
  <c r="F1148" i="18"/>
  <c r="G1148" i="18" s="1"/>
  <c r="F1622" i="18"/>
  <c r="G1622" i="18" s="1"/>
  <c r="F3634" i="18"/>
  <c r="G3634" i="18" s="1"/>
  <c r="F143" i="18"/>
  <c r="G143" i="18" s="1"/>
  <c r="F615" i="18"/>
  <c r="G615" i="18" s="1"/>
  <c r="F1445" i="18"/>
  <c r="G1445" i="18" s="1"/>
  <c r="F3221" i="18"/>
  <c r="G3221" i="18" s="1"/>
  <c r="F320" i="18"/>
  <c r="G320" i="18" s="1"/>
  <c r="F2983" i="18"/>
  <c r="G2983" i="18" s="1"/>
  <c r="F1919" i="18"/>
  <c r="G1919" i="18" s="1"/>
  <c r="F2688" i="18"/>
  <c r="G2688" i="18" s="1"/>
  <c r="F2214" i="18"/>
  <c r="G2214" i="18" s="1"/>
  <c r="F2747" i="18"/>
  <c r="G2747" i="18" s="1"/>
  <c r="H1444" i="18" l="1"/>
  <c r="I1444" i="18" s="1"/>
  <c r="H734" i="18"/>
  <c r="I734" i="18" s="1"/>
  <c r="H1621" i="18"/>
  <c r="I1621" i="18" s="1"/>
  <c r="H584" i="18"/>
  <c r="H617" i="18" s="1"/>
  <c r="I617" i="18" s="1"/>
  <c r="H3072" i="18"/>
  <c r="H3105" i="18" s="1"/>
  <c r="I3105" i="18" s="1"/>
  <c r="H2480" i="18"/>
  <c r="H2513" i="18" s="1"/>
  <c r="I2513" i="18" s="1"/>
  <c r="H2124" i="18"/>
  <c r="H2157" i="18" s="1"/>
  <c r="I2157" i="18" s="1"/>
  <c r="H1414" i="18"/>
  <c r="H1447" i="18" s="1"/>
  <c r="I1447" i="18" s="1"/>
  <c r="H2893" i="18"/>
  <c r="H2926" i="18" s="1"/>
  <c r="I2926" i="18" s="1"/>
  <c r="H3426" i="18"/>
  <c r="H3459" i="18" s="1"/>
  <c r="I3459" i="18" s="1"/>
  <c r="H940" i="18"/>
  <c r="H973" i="18" s="1"/>
  <c r="I973" i="18" s="1"/>
  <c r="H1709" i="18"/>
  <c r="H1742" i="18" s="1"/>
  <c r="I1742" i="18" s="1"/>
  <c r="H2716" i="18"/>
  <c r="H2749" i="18" s="1"/>
  <c r="I2749" i="18" s="1"/>
  <c r="H3011" i="18"/>
  <c r="H3044" i="18" s="1"/>
  <c r="I3044" i="18" s="1"/>
  <c r="H643" i="18"/>
  <c r="H676" i="18" s="1"/>
  <c r="I676" i="18" s="1"/>
  <c r="H822" i="18"/>
  <c r="H855" i="18" s="1"/>
  <c r="I855" i="18" s="1"/>
  <c r="H3544" i="18"/>
  <c r="H3577" i="18" s="1"/>
  <c r="I3577" i="18" s="1"/>
  <c r="H999" i="18"/>
  <c r="H1032" i="18" s="1"/>
  <c r="I1032" i="18" s="1"/>
  <c r="H1235" i="18"/>
  <c r="H1268" i="18" s="1"/>
  <c r="I1268" i="18" s="1"/>
  <c r="H881" i="18"/>
  <c r="H914" i="18" s="1"/>
  <c r="I914" i="18" s="1"/>
  <c r="H3367" i="18"/>
  <c r="H3400" i="18" s="1"/>
  <c r="I3400" i="18" s="1"/>
  <c r="H289" i="18"/>
  <c r="H322" i="18" s="1"/>
  <c r="I322" i="18" s="1"/>
  <c r="H3308" i="18"/>
  <c r="H3341" i="18" s="1"/>
  <c r="I3341" i="18" s="1"/>
  <c r="H171" i="18"/>
  <c r="H204" i="18" s="1"/>
  <c r="I204" i="18" s="1"/>
  <c r="H230" i="18"/>
  <c r="H263" i="18" s="1"/>
  <c r="I263" i="18" s="1"/>
  <c r="H1591" i="18"/>
  <c r="H1624" i="18" s="1"/>
  <c r="I1624" i="18" s="1"/>
  <c r="H1176" i="18"/>
  <c r="H1209" i="18" s="1"/>
  <c r="I1209" i="18" s="1"/>
  <c r="H1888" i="18"/>
  <c r="H1921" i="18" s="1"/>
  <c r="I1921" i="18" s="1"/>
  <c r="H1296" i="18"/>
  <c r="H1329" i="18" s="1"/>
  <c r="I1329" i="18" s="1"/>
  <c r="H1827" i="18"/>
  <c r="H1860" i="18" s="1"/>
  <c r="I1860" i="18" s="1"/>
  <c r="H525" i="18"/>
  <c r="H558" i="18" s="1"/>
  <c r="I558" i="18" s="1"/>
  <c r="H348" i="18"/>
  <c r="H381" i="18" s="1"/>
  <c r="I381" i="18" s="1"/>
  <c r="H407" i="18"/>
  <c r="H440" i="18" s="1"/>
  <c r="I440" i="18" s="1"/>
  <c r="H2539" i="18"/>
  <c r="H2572" i="18" s="1"/>
  <c r="I2572" i="18" s="1"/>
  <c r="H2598" i="18"/>
  <c r="H2631" i="18" s="1"/>
  <c r="I2631" i="18" s="1"/>
  <c r="H3249" i="18"/>
  <c r="H3282" i="18" s="1"/>
  <c r="I3282" i="18" s="1"/>
  <c r="H2419" i="18"/>
  <c r="H2452" i="18" s="1"/>
  <c r="I2452" i="18" s="1"/>
  <c r="H2775" i="18"/>
  <c r="H2808" i="18" s="1"/>
  <c r="I2808" i="18" s="1"/>
  <c r="H1768" i="18"/>
  <c r="H1801" i="18" s="1"/>
  <c r="I1801" i="18" s="1"/>
  <c r="H1532" i="18"/>
  <c r="H1565" i="18" s="1"/>
  <c r="I1565" i="18" s="1"/>
  <c r="H1650" i="18"/>
  <c r="H1683" i="18" s="1"/>
  <c r="I1683" i="18" s="1"/>
  <c r="H2301" i="18"/>
  <c r="H2334" i="18" s="1"/>
  <c r="I2334" i="18" s="1"/>
  <c r="H1947" i="18"/>
  <c r="H1980" i="18" s="1"/>
  <c r="I1980" i="18" s="1"/>
  <c r="H3485" i="18"/>
  <c r="H3518" i="18" s="1"/>
  <c r="I3518" i="18" s="1"/>
  <c r="H2952" i="18"/>
  <c r="H2985" i="18" s="1"/>
  <c r="I2985" i="18" s="1"/>
  <c r="H3190" i="18"/>
  <c r="H3223" i="18" s="1"/>
  <c r="I3223" i="18" s="1"/>
  <c r="H112" i="18"/>
  <c r="H145" i="18" s="1"/>
  <c r="I145" i="18" s="1"/>
  <c r="H1473" i="18"/>
  <c r="H1506" i="18" s="1"/>
  <c r="I1506" i="18" s="1"/>
  <c r="H2065" i="18"/>
  <c r="H2098" i="18" s="1"/>
  <c r="I2098" i="18" s="1"/>
  <c r="H2834" i="18"/>
  <c r="H2867" i="18" s="1"/>
  <c r="I2867" i="18" s="1"/>
  <c r="Z19" i="18"/>
  <c r="AD15" i="18" s="1"/>
  <c r="H1355" i="18"/>
  <c r="H1388" i="18" s="1"/>
  <c r="I1388" i="18" s="1"/>
  <c r="H2006" i="18"/>
  <c r="H2039" i="18" s="1"/>
  <c r="I2039" i="18" s="1"/>
  <c r="H2242" i="18"/>
  <c r="H2275" i="18" s="1"/>
  <c r="I2275" i="18" s="1"/>
  <c r="H53" i="18"/>
  <c r="H86" i="18" s="1"/>
  <c r="I86" i="18" s="1"/>
  <c r="H763" i="18"/>
  <c r="H796" i="18" s="1"/>
  <c r="I796" i="18" s="1"/>
  <c r="H1117" i="18"/>
  <c r="H1150" i="18" s="1"/>
  <c r="I1150" i="18" s="1"/>
  <c r="H2183" i="18"/>
  <c r="H2216" i="18" s="1"/>
  <c r="I2216" i="18" s="1"/>
  <c r="H2360" i="18"/>
  <c r="H2393" i="18" s="1"/>
  <c r="I2393" i="18" s="1"/>
  <c r="H2657" i="18"/>
  <c r="H2690" i="18" s="1"/>
  <c r="I2690" i="18" s="1"/>
  <c r="H704" i="18"/>
  <c r="H737" i="18" s="1"/>
  <c r="I737" i="18" s="1"/>
  <c r="H3603" i="18"/>
  <c r="H3636" i="18" s="1"/>
  <c r="I3636" i="18" s="1"/>
  <c r="H466" i="18"/>
  <c r="H499" i="18" s="1"/>
  <c r="I499" i="18" s="1"/>
  <c r="H3131" i="18"/>
  <c r="H3164" i="18" s="1"/>
  <c r="I3164" i="18" s="1"/>
  <c r="H1058" i="18"/>
  <c r="H1091" i="18" s="1"/>
  <c r="I1091" i="18" s="1"/>
  <c r="F1210" i="18"/>
  <c r="G1210" i="18" s="1"/>
  <c r="F1269" i="18"/>
  <c r="G1269" i="18" s="1"/>
  <c r="F2573" i="18"/>
  <c r="G2573" i="18" s="1"/>
  <c r="F3342" i="18"/>
  <c r="G3342" i="18" s="1"/>
  <c r="F2335" i="18"/>
  <c r="G2335" i="18" s="1"/>
  <c r="F2514" i="18"/>
  <c r="G2514" i="18" s="1"/>
  <c r="F677" i="18"/>
  <c r="G677" i="18" s="1"/>
  <c r="F205" i="18"/>
  <c r="G205" i="18" s="1"/>
  <c r="H1206" i="18"/>
  <c r="I1206" i="18" s="1"/>
  <c r="H2036" i="18"/>
  <c r="I2036" i="18" s="1"/>
  <c r="H2805" i="18"/>
  <c r="I2805" i="18" s="1"/>
  <c r="H911" i="18"/>
  <c r="I911" i="18" s="1"/>
  <c r="H1798" i="18"/>
  <c r="I1798" i="18" s="1"/>
  <c r="H3102" i="18"/>
  <c r="I3102" i="18" s="1"/>
  <c r="H2449" i="18"/>
  <c r="I2449" i="18" s="1"/>
  <c r="H142" i="18"/>
  <c r="I142" i="18" s="1"/>
  <c r="H496" i="18"/>
  <c r="I496" i="18" s="1"/>
  <c r="H2154" i="18"/>
  <c r="I2154" i="18" s="1"/>
  <c r="H319" i="18"/>
  <c r="I319" i="18" s="1"/>
  <c r="H1326" i="18"/>
  <c r="I1326" i="18" s="1"/>
  <c r="H793" i="18"/>
  <c r="I793" i="18" s="1"/>
  <c r="H614" i="18"/>
  <c r="I614" i="18" s="1"/>
  <c r="F2986" i="18"/>
  <c r="G2986" i="18" s="1"/>
  <c r="F2632" i="18"/>
  <c r="G2632" i="18" s="1"/>
  <c r="F3460" i="18"/>
  <c r="G3460" i="18" s="1"/>
  <c r="F856" i="18"/>
  <c r="G856" i="18" s="1"/>
  <c r="F264" i="18"/>
  <c r="G264" i="18" s="1"/>
  <c r="F1092" i="18"/>
  <c r="G1092" i="18" s="1"/>
  <c r="F797" i="18"/>
  <c r="G797" i="18" s="1"/>
  <c r="F2809" i="18"/>
  <c r="G2809" i="18" s="1"/>
  <c r="F2750" i="18"/>
  <c r="G2750" i="18" s="1"/>
  <c r="F1981" i="18"/>
  <c r="G1981" i="18" s="1"/>
  <c r="F1566" i="18"/>
  <c r="G1566" i="18" s="1"/>
  <c r="F2276" i="18"/>
  <c r="G2276" i="18" s="1"/>
  <c r="F915" i="18"/>
  <c r="G915" i="18" s="1"/>
  <c r="F2453" i="18"/>
  <c r="G2453" i="18" s="1"/>
  <c r="F441" i="18"/>
  <c r="G441" i="18" s="1"/>
  <c r="F3519" i="18"/>
  <c r="G3519" i="18" s="1"/>
  <c r="H1680" i="18"/>
  <c r="I1680" i="18" s="1"/>
  <c r="H2982" i="18"/>
  <c r="I2982" i="18" s="1"/>
  <c r="H2510" i="18"/>
  <c r="I2510" i="18" s="1"/>
  <c r="H2687" i="18"/>
  <c r="I2687" i="18" s="1"/>
  <c r="H2331" i="18"/>
  <c r="I2331" i="18" s="1"/>
  <c r="H1857" i="18"/>
  <c r="I1857" i="18" s="1"/>
  <c r="H3574" i="18"/>
  <c r="I3574" i="18" s="1"/>
  <c r="H2390" i="18"/>
  <c r="I2390" i="18" s="1"/>
  <c r="H1977" i="18"/>
  <c r="I1977" i="18" s="1"/>
  <c r="H3456" i="18"/>
  <c r="I3456" i="18" s="1"/>
  <c r="H1739" i="18"/>
  <c r="I1739" i="18" s="1"/>
  <c r="H378" i="18"/>
  <c r="I378" i="18" s="1"/>
  <c r="F2217" i="18"/>
  <c r="G2217" i="18" s="1"/>
  <c r="F500" i="18"/>
  <c r="G500" i="18" s="1"/>
  <c r="F1802" i="18"/>
  <c r="G1802" i="18" s="1"/>
  <c r="F3165" i="18"/>
  <c r="G3165" i="18" s="1"/>
  <c r="F1151" i="18"/>
  <c r="G1151" i="18" s="1"/>
  <c r="F1033" i="18"/>
  <c r="G1033" i="18" s="1"/>
  <c r="H1562" i="18"/>
  <c r="I1562" i="18" s="1"/>
  <c r="H852" i="18"/>
  <c r="I852" i="18" s="1"/>
  <c r="H555" i="18"/>
  <c r="I555" i="18" s="1"/>
  <c r="H437" i="18"/>
  <c r="I437" i="18" s="1"/>
  <c r="H1503" i="18"/>
  <c r="I1503" i="18" s="1"/>
  <c r="H1029" i="18"/>
  <c r="I1029" i="18" s="1"/>
  <c r="H3279" i="18"/>
  <c r="I3279" i="18" s="1"/>
  <c r="H3220" i="18"/>
  <c r="I3220" i="18" s="1"/>
  <c r="H3041" i="18"/>
  <c r="I3041" i="18" s="1"/>
  <c r="H3161" i="18"/>
  <c r="I3161" i="18" s="1"/>
  <c r="H2213" i="18"/>
  <c r="I2213" i="18" s="1"/>
  <c r="H2628" i="18"/>
  <c r="I2628" i="18" s="1"/>
  <c r="W15" i="18"/>
  <c r="F1922" i="18"/>
  <c r="G1922" i="18" s="1"/>
  <c r="F323" i="18"/>
  <c r="G323" i="18" s="1"/>
  <c r="F2927" i="18"/>
  <c r="G2927" i="18" s="1"/>
  <c r="F3637" i="18"/>
  <c r="G3637" i="18" s="1"/>
  <c r="F2691" i="18"/>
  <c r="G2691" i="18" s="1"/>
  <c r="F2868" i="18"/>
  <c r="G2868" i="18" s="1"/>
  <c r="F2394" i="18"/>
  <c r="G2394" i="18" s="1"/>
  <c r="F3224" i="18"/>
  <c r="G3224" i="18" s="1"/>
  <c r="F2158" i="18"/>
  <c r="G2158" i="18" s="1"/>
  <c r="F1448" i="18"/>
  <c r="G1448" i="18" s="1"/>
  <c r="F382" i="18"/>
  <c r="G382" i="18" s="1"/>
  <c r="F2099" i="18"/>
  <c r="G2099" i="18" s="1"/>
  <c r="F1684" i="18"/>
  <c r="G1684" i="18" s="1"/>
  <c r="F3401" i="18"/>
  <c r="G3401" i="18" s="1"/>
  <c r="F1625" i="18"/>
  <c r="G1625" i="18" s="1"/>
  <c r="F1389" i="18"/>
  <c r="G1389" i="18" s="1"/>
  <c r="H1918" i="18"/>
  <c r="I1918" i="18" s="1"/>
  <c r="H970" i="18"/>
  <c r="I970" i="18" s="1"/>
  <c r="H2272" i="18"/>
  <c r="I2272" i="18" s="1"/>
  <c r="H83" i="18"/>
  <c r="I83" i="18" s="1"/>
  <c r="H1088" i="18"/>
  <c r="I1088" i="18" s="1"/>
  <c r="H2569" i="18"/>
  <c r="I2569" i="18" s="1"/>
  <c r="H1385" i="18"/>
  <c r="I1385" i="18" s="1"/>
  <c r="H201" i="18"/>
  <c r="I201" i="18" s="1"/>
  <c r="H3397" i="18"/>
  <c r="I3397" i="18" s="1"/>
  <c r="H2095" i="18"/>
  <c r="I2095" i="18" s="1"/>
  <c r="H2864" i="18"/>
  <c r="I2864" i="18" s="1"/>
  <c r="H1147" i="18"/>
  <c r="I1147" i="18" s="1"/>
  <c r="H3515" i="18"/>
  <c r="I3515" i="18" s="1"/>
  <c r="H2746" i="18"/>
  <c r="I2746" i="18" s="1"/>
  <c r="F559" i="18"/>
  <c r="G559" i="18" s="1"/>
  <c r="F1861" i="18"/>
  <c r="G1861" i="18" s="1"/>
  <c r="F1330" i="18"/>
  <c r="G1330" i="18" s="1"/>
  <c r="F1507" i="18"/>
  <c r="G1507" i="18" s="1"/>
  <c r="F3045" i="18"/>
  <c r="G3045" i="18" s="1"/>
  <c r="F2040" i="18"/>
  <c r="G2040" i="18" s="1"/>
  <c r="F146" i="18"/>
  <c r="G146" i="18" s="1"/>
  <c r="F87" i="18"/>
  <c r="G87" i="18" s="1"/>
  <c r="F738" i="18"/>
  <c r="G738" i="18" s="1"/>
  <c r="F3106" i="18"/>
  <c r="G3106" i="18" s="1"/>
  <c r="F3283" i="18"/>
  <c r="G3283" i="18" s="1"/>
  <c r="F1743" i="18"/>
  <c r="G1743" i="18" s="1"/>
  <c r="F3578" i="18"/>
  <c r="G3578" i="18" s="1"/>
  <c r="F974" i="18"/>
  <c r="G974" i="18" s="1"/>
  <c r="F618" i="18"/>
  <c r="G618" i="18" s="1"/>
  <c r="H3365" i="18"/>
  <c r="H2299" i="18"/>
  <c r="H2332" i="18" s="1"/>
  <c r="I2332" i="18" s="1"/>
  <c r="H3306" i="18"/>
  <c r="H3339" i="18" s="1"/>
  <c r="I3339" i="18" s="1"/>
  <c r="H228" i="18"/>
  <c r="H110" i="18"/>
  <c r="H2832" i="18"/>
  <c r="H2891" i="18"/>
  <c r="H2924" i="18" s="1"/>
  <c r="I2924" i="18" s="1"/>
  <c r="H997" i="18"/>
  <c r="H1945" i="18"/>
  <c r="H1978" i="18" s="1"/>
  <c r="I1978" i="18" s="1"/>
  <c r="H879" i="18"/>
  <c r="H2063" i="18"/>
  <c r="H2714" i="18"/>
  <c r="H2773" i="18"/>
  <c r="H1886" i="18"/>
  <c r="H2181" i="18"/>
  <c r="H938" i="18"/>
  <c r="H2950" i="18"/>
  <c r="H2983" i="18" s="1"/>
  <c r="I2983" i="18" s="1"/>
  <c r="H2240" i="18"/>
  <c r="H1174" i="18"/>
  <c r="H1207" i="18" s="1"/>
  <c r="I1207" i="18" s="1"/>
  <c r="H1648" i="18"/>
  <c r="H1681" i="18" s="1"/>
  <c r="I1681" i="18" s="1"/>
  <c r="H1412" i="18"/>
  <c r="H1445" i="18" s="1"/>
  <c r="I1445" i="18" s="1"/>
  <c r="H820" i="18"/>
  <c r="H1766" i="18"/>
  <c r="H1799" i="18" s="1"/>
  <c r="I1799" i="18" s="1"/>
  <c r="H702" i="18"/>
  <c r="H735" i="18" s="1"/>
  <c r="I735" i="18" s="1"/>
  <c r="H523" i="18"/>
  <c r="H51" i="18"/>
  <c r="H2417" i="18"/>
  <c r="H2450" i="18" s="1"/>
  <c r="I2450" i="18" s="1"/>
  <c r="H1530" i="18"/>
  <c r="H2596" i="18"/>
  <c r="H2629" i="18" s="1"/>
  <c r="I2629" i="18" s="1"/>
  <c r="Z17" i="18"/>
  <c r="H405" i="18"/>
  <c r="H1056" i="18"/>
  <c r="H346" i="18"/>
  <c r="H379" i="18" s="1"/>
  <c r="I379" i="18" s="1"/>
  <c r="H641" i="18"/>
  <c r="H674" i="18" s="1"/>
  <c r="I674" i="18" s="1"/>
  <c r="H1707" i="18"/>
  <c r="H1740" i="18" s="1"/>
  <c r="I1740" i="18" s="1"/>
  <c r="H2655" i="18"/>
  <c r="H3129" i="18"/>
  <c r="H3070" i="18"/>
  <c r="H3103" i="18" s="1"/>
  <c r="I3103" i="18" s="1"/>
  <c r="H2478" i="18"/>
  <c r="H2537" i="18"/>
  <c r="H3601" i="18"/>
  <c r="H3009" i="18"/>
  <c r="H3042" i="18" s="1"/>
  <c r="I3042" i="18" s="1"/>
  <c r="H2358" i="18"/>
  <c r="H2391" i="18" s="1"/>
  <c r="I2391" i="18" s="1"/>
  <c r="H582" i="18"/>
  <c r="H3424" i="18"/>
  <c r="H3457" i="18" s="1"/>
  <c r="I3457" i="18" s="1"/>
  <c r="H3483" i="18"/>
  <c r="H761" i="18"/>
  <c r="H1233" i="18"/>
  <c r="H1115" i="18"/>
  <c r="H3188" i="18"/>
  <c r="H1294" i="18"/>
  <c r="H464" i="18"/>
  <c r="H497" i="18" s="1"/>
  <c r="I497" i="18" s="1"/>
  <c r="H2004" i="18"/>
  <c r="H1471" i="18"/>
  <c r="H287" i="18"/>
  <c r="H1589" i="18"/>
  <c r="H1622" i="18" s="1"/>
  <c r="I1622" i="18" s="1"/>
  <c r="H3542" i="18"/>
  <c r="H3575" i="18" s="1"/>
  <c r="I3575" i="18" s="1"/>
  <c r="H2122" i="18"/>
  <c r="H169" i="18"/>
  <c r="H202" i="18" s="1"/>
  <c r="I202" i="18" s="1"/>
  <c r="H1825" i="18"/>
  <c r="H1858" i="18" s="1"/>
  <c r="I1858" i="18" s="1"/>
  <c r="H1353" i="18"/>
  <c r="H3247" i="18"/>
  <c r="H3280" i="18" s="1"/>
  <c r="I3280" i="18" s="1"/>
  <c r="H2037" i="18" l="1"/>
  <c r="I2037" i="18" s="1"/>
  <c r="H2806" i="18"/>
  <c r="I2806" i="18" s="1"/>
  <c r="H1148" i="18"/>
  <c r="I1148" i="18" s="1"/>
  <c r="AB15" i="18"/>
  <c r="H971" i="18"/>
  <c r="I971" i="18" s="1"/>
  <c r="H2747" i="18"/>
  <c r="I2747" i="18" s="1"/>
  <c r="H1030" i="18"/>
  <c r="I1030" i="18" s="1"/>
  <c r="H261" i="18"/>
  <c r="I261" i="18" s="1"/>
  <c r="H2894" i="18"/>
  <c r="H2776" i="18"/>
  <c r="H1948" i="18"/>
  <c r="H54" i="18"/>
  <c r="H2302" i="18"/>
  <c r="H172" i="18"/>
  <c r="H1356" i="18"/>
  <c r="H764" i="18"/>
  <c r="H1769" i="18"/>
  <c r="H3191" i="18"/>
  <c r="H2007" i="18"/>
  <c r="H1533" i="18"/>
  <c r="H2184" i="18"/>
  <c r="H3604" i="18"/>
  <c r="H2243" i="18"/>
  <c r="H2361" i="18"/>
  <c r="H1118" i="18"/>
  <c r="H2835" i="18"/>
  <c r="H467" i="18"/>
  <c r="H585" i="18"/>
  <c r="H2125" i="18"/>
  <c r="H3073" i="18"/>
  <c r="H3486" i="18"/>
  <c r="H1059" i="18"/>
  <c r="H2658" i="18"/>
  <c r="H2953" i="18"/>
  <c r="H113" i="18"/>
  <c r="H1651" i="18"/>
  <c r="H1474" i="18"/>
  <c r="H2066" i="18"/>
  <c r="H705" i="18"/>
  <c r="H2481" i="18"/>
  <c r="H941" i="18"/>
  <c r="H408" i="18"/>
  <c r="H2540" i="18"/>
  <c r="H2599" i="18"/>
  <c r="H1236" i="18"/>
  <c r="H3368" i="18"/>
  <c r="H3309" i="18"/>
  <c r="H2420" i="18"/>
  <c r="H3132" i="18"/>
  <c r="H1415" i="18"/>
  <c r="H231" i="18"/>
  <c r="H1297" i="18"/>
  <c r="H1828" i="18"/>
  <c r="H3427" i="18"/>
  <c r="H1592" i="18"/>
  <c r="H1889" i="18"/>
  <c r="H526" i="18"/>
  <c r="H3545" i="18"/>
  <c r="H1710" i="18"/>
  <c r="H349" i="18"/>
  <c r="H823" i="18"/>
  <c r="H3250" i="18"/>
  <c r="Z20" i="18"/>
  <c r="H644" i="18"/>
  <c r="H290" i="18"/>
  <c r="H2717" i="18"/>
  <c r="H3012" i="18"/>
  <c r="H882" i="18"/>
  <c r="H1177" i="18"/>
  <c r="H1000" i="18"/>
  <c r="J3364" i="18"/>
  <c r="J2595" i="18"/>
  <c r="J2628" i="18" s="1"/>
  <c r="K2628" i="18" s="1"/>
  <c r="J3600" i="18"/>
  <c r="J3633" i="18" s="1"/>
  <c r="K3633" i="18" s="1"/>
  <c r="J2713" i="18"/>
  <c r="J404" i="18"/>
  <c r="J3423" i="18"/>
  <c r="J2772" i="18"/>
  <c r="J2805" i="18" s="1"/>
  <c r="K2805" i="18" s="1"/>
  <c r="J1588" i="18"/>
  <c r="J1055" i="18"/>
  <c r="J1088" i="18" s="1"/>
  <c r="K1088" i="18" s="1"/>
  <c r="J760" i="18"/>
  <c r="J793" i="18" s="1"/>
  <c r="K793" i="18" s="1"/>
  <c r="J640" i="18"/>
  <c r="J2654" i="18"/>
  <c r="J2687" i="18" s="1"/>
  <c r="K2687" i="18" s="1"/>
  <c r="J2121" i="18"/>
  <c r="J2154" i="18" s="1"/>
  <c r="K2154" i="18" s="1"/>
  <c r="J2298" i="18"/>
  <c r="J2331" i="18" s="1"/>
  <c r="K2331" i="18" s="1"/>
  <c r="J168" i="18"/>
  <c r="J201" i="18" s="1"/>
  <c r="K201" i="18" s="1"/>
  <c r="J2890" i="18"/>
  <c r="J2923" i="18" s="1"/>
  <c r="K2923" i="18" s="1"/>
  <c r="J878" i="18"/>
  <c r="J911" i="18" s="1"/>
  <c r="K911" i="18" s="1"/>
  <c r="J1824" i="18"/>
  <c r="J1352" i="18"/>
  <c r="J1385" i="18" s="1"/>
  <c r="K1385" i="18" s="1"/>
  <c r="J1470" i="18"/>
  <c r="J463" i="18"/>
  <c r="J496" i="18" s="1"/>
  <c r="K496" i="18" s="1"/>
  <c r="AH16" i="18"/>
  <c r="J581" i="18"/>
  <c r="J614" i="18" s="1"/>
  <c r="K614" i="18" s="1"/>
  <c r="J109" i="18"/>
  <c r="J3008" i="18"/>
  <c r="J3041" i="18" s="1"/>
  <c r="K3041" i="18" s="1"/>
  <c r="J3482" i="18"/>
  <c r="J3515" i="18" s="1"/>
  <c r="K3515" i="18" s="1"/>
  <c r="J1232" i="18"/>
  <c r="J1114" i="18"/>
  <c r="J3187" i="18"/>
  <c r="J3220" i="18" s="1"/>
  <c r="K3220" i="18" s="1"/>
  <c r="J1293" i="18"/>
  <c r="J2357" i="18"/>
  <c r="J3246" i="18"/>
  <c r="J3279" i="18" s="1"/>
  <c r="K3279" i="18" s="1"/>
  <c r="J286" i="18"/>
  <c r="J3541" i="18"/>
  <c r="J3574" i="18" s="1"/>
  <c r="K3574" i="18" s="1"/>
  <c r="J2180" i="18"/>
  <c r="J1944" i="18"/>
  <c r="J1977" i="18" s="1"/>
  <c r="K1977" i="18" s="1"/>
  <c r="J2949" i="18"/>
  <c r="J2239" i="18"/>
  <c r="J2272" i="18" s="1"/>
  <c r="K2272" i="18" s="1"/>
  <c r="J1173" i="18"/>
  <c r="J1647" i="18"/>
  <c r="J2831" i="18"/>
  <c r="J1885" i="18"/>
  <c r="J1918" i="18" s="1"/>
  <c r="K1918" i="18" s="1"/>
  <c r="J937" i="18"/>
  <c r="J2062" i="18"/>
  <c r="J1411" i="18"/>
  <c r="J1444" i="18" s="1"/>
  <c r="K1444" i="18" s="1"/>
  <c r="J227" i="18"/>
  <c r="J996" i="18"/>
  <c r="J1029" i="18" s="1"/>
  <c r="K1029" i="18" s="1"/>
  <c r="J3128" i="18"/>
  <c r="J2477" i="18"/>
  <c r="J2510" i="18" s="1"/>
  <c r="K2510" i="18" s="1"/>
  <c r="J819" i="18"/>
  <c r="J1765" i="18"/>
  <c r="J50" i="18"/>
  <c r="J83" i="18" s="1"/>
  <c r="K83" i="18" s="1"/>
  <c r="J2003" i="18"/>
  <c r="J2036" i="18" s="1"/>
  <c r="K2036" i="18" s="1"/>
  <c r="J2536" i="18"/>
  <c r="J2569" i="18" s="1"/>
  <c r="K2569" i="18" s="1"/>
  <c r="J2416" i="18"/>
  <c r="J2449" i="18" s="1"/>
  <c r="K2449" i="18" s="1"/>
  <c r="J345" i="18"/>
  <c r="J3305" i="18"/>
  <c r="J3338" i="18" s="1"/>
  <c r="K3338" i="18" s="1"/>
  <c r="J3069" i="18"/>
  <c r="J1706" i="18"/>
  <c r="J1739" i="18" s="1"/>
  <c r="K1739" i="18" s="1"/>
  <c r="J701" i="18"/>
  <c r="J734" i="18" s="1"/>
  <c r="K734" i="18" s="1"/>
  <c r="J522" i="18"/>
  <c r="J1529" i="18"/>
  <c r="H2511" i="18"/>
  <c r="I2511" i="18" s="1"/>
  <c r="H438" i="18"/>
  <c r="I438" i="18" s="1"/>
  <c r="H320" i="18"/>
  <c r="I320" i="18" s="1"/>
  <c r="H1266" i="18"/>
  <c r="I1266" i="18" s="1"/>
  <c r="H615" i="18"/>
  <c r="I615" i="18" s="1"/>
  <c r="H3634" i="18"/>
  <c r="I3634" i="18" s="1"/>
  <c r="H3162" i="18"/>
  <c r="I3162" i="18" s="1"/>
  <c r="H84" i="18"/>
  <c r="I84" i="18" s="1"/>
  <c r="H853" i="18"/>
  <c r="I853" i="18" s="1"/>
  <c r="H2214" i="18"/>
  <c r="I2214" i="18" s="1"/>
  <c r="H2096" i="18"/>
  <c r="I2096" i="18" s="1"/>
  <c r="H3221" i="18"/>
  <c r="I3221" i="18" s="1"/>
  <c r="H3516" i="18"/>
  <c r="I3516" i="18" s="1"/>
  <c r="H143" i="18"/>
  <c r="I143" i="18" s="1"/>
  <c r="H3398" i="18"/>
  <c r="I3398" i="18" s="1"/>
  <c r="H1386" i="18"/>
  <c r="I1386" i="18" s="1"/>
  <c r="H2155" i="18"/>
  <c r="I2155" i="18" s="1"/>
  <c r="H1504" i="18"/>
  <c r="I1504" i="18" s="1"/>
  <c r="H1327" i="18"/>
  <c r="I1327" i="18" s="1"/>
  <c r="H794" i="18"/>
  <c r="I794" i="18" s="1"/>
  <c r="H2570" i="18"/>
  <c r="I2570" i="18" s="1"/>
  <c r="H2688" i="18"/>
  <c r="I2688" i="18" s="1"/>
  <c r="H1089" i="18"/>
  <c r="I1089" i="18" s="1"/>
  <c r="H1563" i="18"/>
  <c r="I1563" i="18" s="1"/>
  <c r="H556" i="18"/>
  <c r="I556" i="18" s="1"/>
  <c r="H2273" i="18"/>
  <c r="I2273" i="18" s="1"/>
  <c r="H1919" i="18"/>
  <c r="I1919" i="18" s="1"/>
  <c r="H912" i="18"/>
  <c r="I912" i="18" s="1"/>
  <c r="H2865" i="18"/>
  <c r="I2865" i="18" s="1"/>
  <c r="C663" i="18" l="1"/>
  <c r="C191" i="18"/>
  <c r="C2559" i="18"/>
  <c r="J1798" i="18"/>
  <c r="K1798" i="18" s="1"/>
  <c r="J3161" i="18"/>
  <c r="K3161" i="18" s="1"/>
  <c r="J2095" i="18"/>
  <c r="K2095" i="18" s="1"/>
  <c r="J2982" i="18"/>
  <c r="K2982" i="18" s="1"/>
  <c r="J319" i="18"/>
  <c r="K319" i="18" s="1"/>
  <c r="J437" i="18"/>
  <c r="K437" i="18" s="1"/>
  <c r="J3397" i="18"/>
  <c r="K3397" i="18" s="1"/>
  <c r="H323" i="18"/>
  <c r="I323" i="18" s="1"/>
  <c r="H382" i="18"/>
  <c r="I382" i="18" s="1"/>
  <c r="H1922" i="18"/>
  <c r="I1922" i="18" s="1"/>
  <c r="H1330" i="18"/>
  <c r="I1330" i="18" s="1"/>
  <c r="H1269" i="18"/>
  <c r="I1269" i="18" s="1"/>
  <c r="H974" i="18"/>
  <c r="I974" i="18" s="1"/>
  <c r="H1507" i="18"/>
  <c r="I1507" i="18" s="1"/>
  <c r="H2691" i="18"/>
  <c r="I2691" i="18" s="1"/>
  <c r="H2158" i="18"/>
  <c r="I2158" i="18" s="1"/>
  <c r="H1151" i="18"/>
  <c r="I1151" i="18" s="1"/>
  <c r="H2217" i="18"/>
  <c r="I2217" i="18" s="1"/>
  <c r="C2203" i="18"/>
  <c r="H1802" i="18"/>
  <c r="I1802" i="18" s="1"/>
  <c r="H2335" i="18"/>
  <c r="I2335" i="18" s="1"/>
  <c r="C2309" i="18"/>
  <c r="H2927" i="18"/>
  <c r="I2927" i="18" s="1"/>
  <c r="C3151" i="18"/>
  <c r="J852" i="18"/>
  <c r="K852" i="18" s="1"/>
  <c r="J970" i="18"/>
  <c r="K970" i="18" s="1"/>
  <c r="J1680" i="18"/>
  <c r="K1680" i="18" s="1"/>
  <c r="J1147" i="18"/>
  <c r="K1147" i="18" s="1"/>
  <c r="J142" i="18"/>
  <c r="K142" i="18" s="1"/>
  <c r="J1503" i="18"/>
  <c r="K1503" i="18" s="1"/>
  <c r="J1621" i="18"/>
  <c r="K1621" i="18" s="1"/>
  <c r="C1611" i="18"/>
  <c r="J2746" i="18"/>
  <c r="K2746" i="18" s="1"/>
  <c r="C2736" i="18"/>
  <c r="C1137" i="18"/>
  <c r="H915" i="18"/>
  <c r="I915" i="18" s="1"/>
  <c r="H677" i="18"/>
  <c r="I677" i="18" s="1"/>
  <c r="H1743" i="18"/>
  <c r="I1743" i="18" s="1"/>
  <c r="H1625" i="18"/>
  <c r="I1625" i="18" s="1"/>
  <c r="C1614" i="18"/>
  <c r="H264" i="18"/>
  <c r="I264" i="18" s="1"/>
  <c r="H2453" i="18"/>
  <c r="I2453" i="18" s="1"/>
  <c r="H2632" i="18"/>
  <c r="I2632" i="18" s="1"/>
  <c r="H2514" i="18"/>
  <c r="I2514" i="18" s="1"/>
  <c r="H1684" i="18"/>
  <c r="I1684" i="18" s="1"/>
  <c r="H1092" i="18"/>
  <c r="I1092" i="18" s="1"/>
  <c r="C1078" i="18"/>
  <c r="H618" i="18"/>
  <c r="I618" i="18" s="1"/>
  <c r="H2394" i="18"/>
  <c r="I2394" i="18" s="1"/>
  <c r="C2380" i="18"/>
  <c r="H1566" i="18"/>
  <c r="I1566" i="18" s="1"/>
  <c r="C1552" i="18"/>
  <c r="H797" i="18"/>
  <c r="I797" i="18" s="1"/>
  <c r="C774" i="18"/>
  <c r="H87" i="18"/>
  <c r="I87" i="18" s="1"/>
  <c r="C73" i="18"/>
  <c r="J1562" i="18"/>
  <c r="K1562" i="18" s="1"/>
  <c r="J3102" i="18"/>
  <c r="K3102" i="18" s="1"/>
  <c r="C3092" i="18"/>
  <c r="J378" i="18"/>
  <c r="K378" i="18" s="1"/>
  <c r="J260" i="18"/>
  <c r="K260" i="18" s="1"/>
  <c r="J1206" i="18"/>
  <c r="K1206" i="18" s="1"/>
  <c r="J2213" i="18"/>
  <c r="K2213" i="18" s="1"/>
  <c r="J2390" i="18"/>
  <c r="K2390" i="18" s="1"/>
  <c r="J1265" i="18"/>
  <c r="K1265" i="18" s="1"/>
  <c r="J673" i="18"/>
  <c r="K673" i="18" s="1"/>
  <c r="C427" i="18"/>
  <c r="J2299" i="18"/>
  <c r="C2306" i="18" s="1"/>
  <c r="J3306" i="18"/>
  <c r="C3327" i="18" s="1"/>
  <c r="J3365" i="18"/>
  <c r="C3387" i="18" s="1"/>
  <c r="J582" i="18"/>
  <c r="C596" i="18" s="1"/>
  <c r="J3009" i="18"/>
  <c r="C3025" i="18" s="1"/>
  <c r="J1886" i="18"/>
  <c r="C1902" i="18" s="1"/>
  <c r="J169" i="18"/>
  <c r="C178" i="18" s="1"/>
  <c r="J938" i="18"/>
  <c r="J971" i="18" s="1"/>
  <c r="K971" i="18" s="1"/>
  <c r="J2950" i="18"/>
  <c r="C2960" i="18" s="1"/>
  <c r="J228" i="18"/>
  <c r="C247" i="18" s="1"/>
  <c r="J1589" i="18"/>
  <c r="C1600" i="18" s="1"/>
  <c r="J346" i="18"/>
  <c r="C368" i="18" s="1"/>
  <c r="J997" i="18"/>
  <c r="C1015" i="18" s="1"/>
  <c r="J1707" i="18"/>
  <c r="C1729" i="18" s="1"/>
  <c r="J3129" i="18"/>
  <c r="J2122" i="18"/>
  <c r="C2144" i="18" s="1"/>
  <c r="J3070" i="18"/>
  <c r="C3083" i="18" s="1"/>
  <c r="J2478" i="18"/>
  <c r="C2494" i="18" s="1"/>
  <c r="J2537" i="18"/>
  <c r="C2545" i="18" s="1"/>
  <c r="J3601" i="18"/>
  <c r="C3627" i="18" s="1"/>
  <c r="J3424" i="18"/>
  <c r="C3434" i="18" s="1"/>
  <c r="J2832" i="18"/>
  <c r="C2857" i="18" s="1"/>
  <c r="J2181" i="18"/>
  <c r="J761" i="18"/>
  <c r="C787" i="18" s="1"/>
  <c r="J1945" i="18"/>
  <c r="C1959" i="18" s="1"/>
  <c r="J2063" i="18"/>
  <c r="C2087" i="18" s="1"/>
  <c r="J2240" i="18"/>
  <c r="C2261" i="18" s="1"/>
  <c r="J1174" i="18"/>
  <c r="C1193" i="18" s="1"/>
  <c r="J1648" i="18"/>
  <c r="C1661" i="18" s="1"/>
  <c r="J1412" i="18"/>
  <c r="C1435" i="18" s="1"/>
  <c r="J820" i="18"/>
  <c r="C840" i="18" s="1"/>
  <c r="J1766" i="18"/>
  <c r="C1778" i="18" s="1"/>
  <c r="J702" i="18"/>
  <c r="C719" i="18" s="1"/>
  <c r="J523" i="18"/>
  <c r="J51" i="18"/>
  <c r="C63" i="18" s="1"/>
  <c r="J2417" i="18"/>
  <c r="C2427" i="18" s="1"/>
  <c r="J1530" i="18"/>
  <c r="J2773" i="18"/>
  <c r="C2796" i="18" s="1"/>
  <c r="J1825" i="18"/>
  <c r="C1832" i="18" s="1"/>
  <c r="J1471" i="18"/>
  <c r="C1489" i="18" s="1"/>
  <c r="J287" i="18"/>
  <c r="C309" i="18" s="1"/>
  <c r="J2004" i="18"/>
  <c r="C2029" i="18" s="1"/>
  <c r="J2714" i="18"/>
  <c r="C2729" i="18" s="1"/>
  <c r="J2891" i="18"/>
  <c r="C2903" i="18" s="1"/>
  <c r="J879" i="18"/>
  <c r="C897" i="18" s="1"/>
  <c r="J1353" i="18"/>
  <c r="C1370" i="18" s="1"/>
  <c r="J3247" i="18"/>
  <c r="C3253" i="18" s="1"/>
  <c r="J3542" i="18"/>
  <c r="C3566" i="18" s="1"/>
  <c r="J1056" i="18"/>
  <c r="J1233" i="18"/>
  <c r="C1254" i="18" s="1"/>
  <c r="J641" i="18"/>
  <c r="C648" i="18" s="1"/>
  <c r="J3188" i="18"/>
  <c r="C3195" i="18" s="1"/>
  <c r="J2596" i="18"/>
  <c r="C2618" i="18" s="1"/>
  <c r="AH17" i="18"/>
  <c r="J405" i="18"/>
  <c r="C426" i="18" s="1"/>
  <c r="J2655" i="18"/>
  <c r="C2666" i="18" s="1"/>
  <c r="J2358" i="18"/>
  <c r="J110" i="18"/>
  <c r="C130" i="18" s="1"/>
  <c r="J1115" i="18"/>
  <c r="C1134" i="18" s="1"/>
  <c r="J464" i="18"/>
  <c r="C482" i="18" s="1"/>
  <c r="J1294" i="18"/>
  <c r="C1303" i="18" s="1"/>
  <c r="J3483" i="18"/>
  <c r="H1033" i="18"/>
  <c r="I1033" i="18" s="1"/>
  <c r="C1022" i="18"/>
  <c r="C1020" i="18"/>
  <c r="C1019" i="18"/>
  <c r="C1008" i="18"/>
  <c r="H3045" i="18"/>
  <c r="I3045" i="18" s="1"/>
  <c r="C3017" i="18"/>
  <c r="C3031" i="18"/>
  <c r="C3021" i="18"/>
  <c r="C3020" i="18"/>
  <c r="C3026" i="18"/>
  <c r="C3033" i="18"/>
  <c r="AE15" i="18"/>
  <c r="H3283" i="18"/>
  <c r="I3283" i="18" s="1"/>
  <c r="C3268" i="18"/>
  <c r="C3258" i="18"/>
  <c r="C3265" i="18"/>
  <c r="H3578" i="18"/>
  <c r="I3578" i="18" s="1"/>
  <c r="C3564" i="18"/>
  <c r="C3556" i="18"/>
  <c r="H3460" i="18"/>
  <c r="I3460" i="18" s="1"/>
  <c r="C3437" i="18"/>
  <c r="C3435" i="18"/>
  <c r="C3443" i="18"/>
  <c r="H1448" i="18"/>
  <c r="I1448" i="18" s="1"/>
  <c r="C1437" i="18"/>
  <c r="C1434" i="18"/>
  <c r="C1429" i="18"/>
  <c r="H3342" i="18"/>
  <c r="I3342" i="18" s="1"/>
  <c r="H2573" i="18"/>
  <c r="I2573" i="18" s="1"/>
  <c r="C2560" i="18"/>
  <c r="C2555" i="18"/>
  <c r="C2549" i="18"/>
  <c r="H738" i="18"/>
  <c r="I738" i="18" s="1"/>
  <c r="C720" i="18"/>
  <c r="C723" i="18"/>
  <c r="C727" i="18"/>
  <c r="C724" i="18"/>
  <c r="C710" i="18"/>
  <c r="C718" i="18"/>
  <c r="C712" i="18"/>
  <c r="C725" i="18"/>
  <c r="H146" i="18"/>
  <c r="I146" i="18" s="1"/>
  <c r="C117" i="18"/>
  <c r="C135" i="18"/>
  <c r="C127" i="18"/>
  <c r="C136" i="18"/>
  <c r="H3519" i="18"/>
  <c r="I3519" i="18" s="1"/>
  <c r="C3501" i="18"/>
  <c r="C3494" i="18"/>
  <c r="H500" i="18"/>
  <c r="I500" i="18" s="1"/>
  <c r="C483" i="18"/>
  <c r="C486" i="18"/>
  <c r="C475" i="18"/>
  <c r="H2276" i="18"/>
  <c r="I2276" i="18" s="1"/>
  <c r="H2040" i="18"/>
  <c r="I2040" i="18" s="1"/>
  <c r="C2023" i="18"/>
  <c r="C2019" i="18"/>
  <c r="C2021" i="18"/>
  <c r="H1389" i="18"/>
  <c r="I1389" i="18" s="1"/>
  <c r="C1375" i="18"/>
  <c r="C1371" i="18"/>
  <c r="C1376" i="18"/>
  <c r="H1981" i="18"/>
  <c r="I1981" i="18" s="1"/>
  <c r="C1958" i="18"/>
  <c r="C1967" i="18"/>
  <c r="C1963" i="18"/>
  <c r="C2500" i="18"/>
  <c r="C118" i="18"/>
  <c r="C2198" i="18"/>
  <c r="C768" i="18"/>
  <c r="C3143" i="18"/>
  <c r="J555" i="18"/>
  <c r="K555" i="18" s="1"/>
  <c r="J2864" i="18"/>
  <c r="K2864" i="18" s="1"/>
  <c r="J1326" i="18"/>
  <c r="K1326" i="18" s="1"/>
  <c r="C1316" i="18"/>
  <c r="AI15" i="18"/>
  <c r="J1857" i="18"/>
  <c r="K1857" i="18" s="1"/>
  <c r="C1847" i="18"/>
  <c r="J3456" i="18"/>
  <c r="K3456" i="18" s="1"/>
  <c r="C3446" i="18"/>
  <c r="C192" i="18"/>
  <c r="C243" i="18"/>
  <c r="C1848" i="18"/>
  <c r="C2841" i="18"/>
  <c r="C2195" i="18"/>
  <c r="H1210" i="18"/>
  <c r="I1210" i="18" s="1"/>
  <c r="C1196" i="18"/>
  <c r="C1182" i="18"/>
  <c r="C1200" i="18"/>
  <c r="C1195" i="18"/>
  <c r="H2750" i="18"/>
  <c r="I2750" i="18" s="1"/>
  <c r="C2740" i="18"/>
  <c r="C2728" i="18"/>
  <c r="H856" i="18"/>
  <c r="I856" i="18" s="1"/>
  <c r="C843" i="18"/>
  <c r="C842" i="18"/>
  <c r="C828" i="18"/>
  <c r="C835" i="18"/>
  <c r="C832" i="18"/>
  <c r="C829" i="18"/>
  <c r="C834" i="18"/>
  <c r="C830" i="18"/>
  <c r="H559" i="18"/>
  <c r="I559" i="18" s="1"/>
  <c r="H1861" i="18"/>
  <c r="I1861" i="18" s="1"/>
  <c r="C1843" i="18"/>
  <c r="C1835" i="18"/>
  <c r="C1831" i="18"/>
  <c r="H3165" i="18"/>
  <c r="I3165" i="18" s="1"/>
  <c r="C3148" i="18"/>
  <c r="C3140" i="18"/>
  <c r="C3142" i="18"/>
  <c r="C3144" i="18"/>
  <c r="H3401" i="18"/>
  <c r="I3401" i="18" s="1"/>
  <c r="C3373" i="18"/>
  <c r="C3380" i="18"/>
  <c r="C3377" i="18"/>
  <c r="C3383" i="18"/>
  <c r="C3381" i="18"/>
  <c r="C3384" i="18"/>
  <c r="H441" i="18"/>
  <c r="I441" i="18" s="1"/>
  <c r="C420" i="18"/>
  <c r="H2099" i="18"/>
  <c r="I2099" i="18" s="1"/>
  <c r="C2081" i="18"/>
  <c r="C2082" i="18"/>
  <c r="C2088" i="18"/>
  <c r="H2986" i="18"/>
  <c r="I2986" i="18" s="1"/>
  <c r="C2968" i="18"/>
  <c r="C2962" i="18"/>
  <c r="C2959" i="18"/>
  <c r="C2972" i="18"/>
  <c r="C2974" i="18"/>
  <c r="C2971" i="18"/>
  <c r="C2965" i="18"/>
  <c r="C2963" i="18"/>
  <c r="C2966" i="18"/>
  <c r="C2967" i="18"/>
  <c r="C2964" i="18"/>
  <c r="C2957" i="18"/>
  <c r="C2969" i="18"/>
  <c r="H3106" i="18"/>
  <c r="I3106" i="18" s="1"/>
  <c r="C3078" i="18"/>
  <c r="C3088" i="18"/>
  <c r="C3082" i="18"/>
  <c r="C3094" i="18"/>
  <c r="C3085" i="18"/>
  <c r="C3076" i="18"/>
  <c r="C3093" i="18"/>
  <c r="C3087" i="18"/>
  <c r="C3086" i="18"/>
  <c r="C3096" i="18"/>
  <c r="C3084" i="18"/>
  <c r="C3079" i="18"/>
  <c r="C3081" i="18"/>
  <c r="C3080" i="18"/>
  <c r="H2868" i="18"/>
  <c r="I2868" i="18" s="1"/>
  <c r="C2840" i="18"/>
  <c r="C2854" i="18"/>
  <c r="C2850" i="18"/>
  <c r="H3637" i="18"/>
  <c r="I3637" i="18" s="1"/>
  <c r="C3623" i="18"/>
  <c r="C3608" i="18"/>
  <c r="C3607" i="18"/>
  <c r="C3617" i="18"/>
  <c r="H3224" i="18"/>
  <c r="I3224" i="18" s="1"/>
  <c r="C3207" i="18"/>
  <c r="C3210" i="18"/>
  <c r="C3201" i="18"/>
  <c r="C3200" i="18"/>
  <c r="H205" i="18"/>
  <c r="I205" i="18" s="1"/>
  <c r="C188" i="18"/>
  <c r="C184" i="18"/>
  <c r="C185" i="18"/>
  <c r="H2809" i="18"/>
  <c r="I2809" i="18" s="1"/>
  <c r="C2787" i="18"/>
  <c r="C2797" i="18"/>
  <c r="C2793" i="18"/>
  <c r="C2794" i="18"/>
  <c r="C2781" i="18"/>
  <c r="C72" i="18"/>
  <c r="C2311" i="18"/>
  <c r="C2547" i="18"/>
  <c r="C186" i="18"/>
  <c r="C2323" i="18"/>
  <c r="C3150" i="18"/>
  <c r="C833" i="18"/>
  <c r="C2252" i="18"/>
  <c r="C1483" i="18"/>
  <c r="C3153" i="18"/>
  <c r="C3376" i="18"/>
  <c r="C1481" i="18"/>
  <c r="C837" i="18"/>
  <c r="C430" i="18"/>
  <c r="C3491" i="18" l="1"/>
  <c r="C3505" i="18"/>
  <c r="C531" i="18"/>
  <c r="C545" i="18"/>
  <c r="C1788" i="18"/>
  <c r="C2779" i="18"/>
  <c r="C2785" i="18"/>
  <c r="C2798" i="18"/>
  <c r="C3206" i="18"/>
  <c r="C3212" i="18"/>
  <c r="C3620" i="18"/>
  <c r="C3619" i="18"/>
  <c r="C2856" i="18"/>
  <c r="C2847" i="18"/>
  <c r="C2086" i="18"/>
  <c r="C1198" i="18"/>
  <c r="C1185" i="18"/>
  <c r="C1187" i="18"/>
  <c r="C2780" i="18"/>
  <c r="C772" i="18"/>
  <c r="C543" i="18"/>
  <c r="C2662" i="18"/>
  <c r="C1365" i="18"/>
  <c r="C2010" i="18"/>
  <c r="C2017" i="18"/>
  <c r="C474" i="18"/>
  <c r="C3492" i="18"/>
  <c r="C125" i="18"/>
  <c r="C1424" i="18"/>
  <c r="C1422" i="18"/>
  <c r="C3567" i="18"/>
  <c r="C3561" i="18"/>
  <c r="C783" i="18"/>
  <c r="C2439" i="18"/>
  <c r="C901" i="18"/>
  <c r="C3328" i="18"/>
  <c r="C1670" i="18"/>
  <c r="C2085" i="18"/>
  <c r="C2321" i="18"/>
  <c r="C1255" i="18"/>
  <c r="C2677" i="18"/>
  <c r="C2262" i="18"/>
  <c r="C604" i="18"/>
  <c r="C1241" i="18"/>
  <c r="C2913" i="18"/>
  <c r="C2795" i="18"/>
  <c r="C2790" i="18"/>
  <c r="C2661" i="18"/>
  <c r="C3322" i="18"/>
  <c r="C2786" i="18"/>
  <c r="C2799" i="18"/>
  <c r="C2792" i="18"/>
  <c r="C3208" i="18"/>
  <c r="C3624" i="18"/>
  <c r="C3618" i="18"/>
  <c r="C2842" i="18"/>
  <c r="C1192" i="18"/>
  <c r="C1190" i="18"/>
  <c r="C1493" i="18"/>
  <c r="C770" i="18"/>
  <c r="C2485" i="18"/>
  <c r="C1436" i="18"/>
  <c r="C1374" i="18"/>
  <c r="C1372" i="18"/>
  <c r="C2030" i="18"/>
  <c r="C2012" i="18"/>
  <c r="C476" i="18"/>
  <c r="C487" i="18"/>
  <c r="C3506" i="18"/>
  <c r="C119" i="18"/>
  <c r="C132" i="18"/>
  <c r="C3314" i="18"/>
  <c r="C1418" i="18"/>
  <c r="C1433" i="18"/>
  <c r="C3557" i="18"/>
  <c r="C1908" i="18"/>
  <c r="C960" i="18"/>
  <c r="C3269" i="18"/>
  <c r="C2026" i="18"/>
  <c r="C239" i="18"/>
  <c r="C1304" i="18"/>
  <c r="C1834" i="18"/>
  <c r="C1841" i="18"/>
  <c r="C2737" i="18"/>
  <c r="C1956" i="18"/>
  <c r="C3432" i="18"/>
  <c r="C3256" i="18"/>
  <c r="C61" i="18"/>
  <c r="C666" i="18"/>
  <c r="C1319" i="18"/>
  <c r="C1305" i="18"/>
  <c r="C2502" i="18"/>
  <c r="C431" i="18"/>
  <c r="C415" i="18"/>
  <c r="C3332" i="18"/>
  <c r="C180" i="18"/>
  <c r="C1194" i="18"/>
  <c r="C775" i="18"/>
  <c r="C1606" i="18"/>
  <c r="C2914" i="18"/>
  <c r="C538" i="18"/>
  <c r="C540" i="18"/>
  <c r="C949" i="18"/>
  <c r="C1361" i="18"/>
  <c r="C1368" i="18"/>
  <c r="C2028" i="18"/>
  <c r="C2011" i="18"/>
  <c r="C2018" i="18"/>
  <c r="C472" i="18"/>
  <c r="C123" i="18"/>
  <c r="C134" i="18"/>
  <c r="C116" i="18"/>
  <c r="C3027" i="18"/>
  <c r="C3022" i="18"/>
  <c r="C1011" i="18"/>
  <c r="C1252" i="18"/>
  <c r="C1656" i="18"/>
  <c r="C3024" i="18"/>
  <c r="C1487" i="18"/>
  <c r="C1240" i="18"/>
  <c r="C1188" i="18"/>
  <c r="C3504" i="18"/>
  <c r="C3499" i="18"/>
  <c r="C3500" i="18"/>
  <c r="C3502" i="18"/>
  <c r="C3489" i="18"/>
  <c r="C3498" i="18"/>
  <c r="C477" i="18"/>
  <c r="C478" i="18"/>
  <c r="C488" i="18"/>
  <c r="C479" i="18"/>
  <c r="C470" i="18"/>
  <c r="C473" i="18"/>
  <c r="C471" i="18"/>
  <c r="C3205" i="18"/>
  <c r="C3203" i="18"/>
  <c r="C3196" i="18"/>
  <c r="C3213" i="18"/>
  <c r="C3209" i="18"/>
  <c r="C3553" i="18"/>
  <c r="C3560" i="18"/>
  <c r="C3568" i="18"/>
  <c r="C3562" i="18"/>
  <c r="C3558" i="18"/>
  <c r="C3550" i="18"/>
  <c r="C2910" i="18"/>
  <c r="C2901" i="18"/>
  <c r="C2916" i="18"/>
  <c r="C713" i="18"/>
  <c r="C708" i="18"/>
  <c r="C714" i="18"/>
  <c r="C711" i="18"/>
  <c r="C716" i="18"/>
  <c r="C722" i="18"/>
  <c r="C715" i="18"/>
  <c r="C721" i="18"/>
  <c r="C1427" i="18"/>
  <c r="C1432" i="18"/>
  <c r="C1430" i="18"/>
  <c r="C1425" i="18"/>
  <c r="C1423" i="18"/>
  <c r="C1431" i="18"/>
  <c r="C1420" i="18"/>
  <c r="C1421" i="18"/>
  <c r="C1428" i="18"/>
  <c r="C2083" i="18"/>
  <c r="C2074" i="18"/>
  <c r="C2069" i="18"/>
  <c r="C2073" i="18"/>
  <c r="C2070" i="18"/>
  <c r="C2089" i="18"/>
  <c r="C2078" i="18"/>
  <c r="C2071" i="18"/>
  <c r="C2846" i="18"/>
  <c r="C2852" i="18"/>
  <c r="C2845" i="18"/>
  <c r="C2853" i="18"/>
  <c r="C2844" i="18"/>
  <c r="C2858" i="18"/>
  <c r="C2544" i="18"/>
  <c r="C2551" i="18"/>
  <c r="C2553" i="18"/>
  <c r="C2548" i="18"/>
  <c r="C2563" i="18"/>
  <c r="C3145" i="18"/>
  <c r="C3135" i="18"/>
  <c r="C3147" i="18"/>
  <c r="C3136" i="18"/>
  <c r="C1610" i="18"/>
  <c r="C1612" i="18"/>
  <c r="C1604" i="18"/>
  <c r="C1599" i="18"/>
  <c r="C1613" i="18"/>
  <c r="C1597" i="18"/>
  <c r="C182" i="18"/>
  <c r="C187" i="18"/>
  <c r="C176" i="18"/>
  <c r="C3388" i="18"/>
  <c r="C3379" i="18"/>
  <c r="C3385" i="18"/>
  <c r="C3391" i="18"/>
  <c r="C3390" i="18"/>
  <c r="C481" i="18"/>
  <c r="C1596" i="18"/>
  <c r="C1426" i="18"/>
  <c r="C1789" i="18"/>
  <c r="C2669" i="18"/>
  <c r="C1491" i="18"/>
  <c r="C1306" i="18"/>
  <c r="C1302" i="18"/>
  <c r="C1307" i="18"/>
  <c r="C1121" i="18"/>
  <c r="C1130" i="18"/>
  <c r="C1135" i="18"/>
  <c r="C1133" i="18"/>
  <c r="C1129" i="18"/>
  <c r="C418" i="18"/>
  <c r="C414" i="18"/>
  <c r="C424" i="18"/>
  <c r="C413" i="18"/>
  <c r="C423" i="18"/>
  <c r="C416" i="18"/>
  <c r="C419" i="18"/>
  <c r="C660" i="18"/>
  <c r="C657" i="18"/>
  <c r="C662" i="18"/>
  <c r="C3259" i="18"/>
  <c r="C3267" i="18"/>
  <c r="C3260" i="18"/>
  <c r="C3264" i="18"/>
  <c r="C3266" i="18"/>
  <c r="C3255" i="18"/>
  <c r="C3263" i="18"/>
  <c r="C2723" i="18"/>
  <c r="C2731" i="18"/>
  <c r="C2720" i="18"/>
  <c r="C2722" i="18"/>
  <c r="C2739" i="18"/>
  <c r="C2732" i="18"/>
  <c r="C1838" i="18"/>
  <c r="C1849" i="18"/>
  <c r="C1846" i="18"/>
  <c r="C1837" i="18"/>
  <c r="C1850" i="18"/>
  <c r="C1836" i="18"/>
  <c r="C2434" i="18"/>
  <c r="C2443" i="18"/>
  <c r="C2425" i="18"/>
  <c r="C1786" i="18"/>
  <c r="C1792" i="18"/>
  <c r="C1774" i="18"/>
  <c r="C1772" i="18"/>
  <c r="C1673" i="18"/>
  <c r="C1662" i="18"/>
  <c r="C1664" i="18"/>
  <c r="C1969" i="18"/>
  <c r="C1964" i="18"/>
  <c r="C1961" i="18"/>
  <c r="C1952" i="18"/>
  <c r="C3436" i="18"/>
  <c r="C3444" i="18"/>
  <c r="C3439" i="18"/>
  <c r="C3450" i="18"/>
  <c r="C3430" i="18"/>
  <c r="C3441" i="18"/>
  <c r="C3449" i="18"/>
  <c r="C3445" i="18"/>
  <c r="C2498" i="18"/>
  <c r="C2487" i="18"/>
  <c r="C2495" i="18"/>
  <c r="C2490" i="18"/>
  <c r="C1731" i="18"/>
  <c r="C1726" i="18"/>
  <c r="C1733" i="18"/>
  <c r="C1714" i="18"/>
  <c r="C242" i="18"/>
  <c r="C251" i="18"/>
  <c r="C237" i="18"/>
  <c r="C253" i="18"/>
  <c r="C1907" i="18"/>
  <c r="C1903" i="18"/>
  <c r="C1899" i="18"/>
  <c r="C3319" i="18"/>
  <c r="C3321" i="18"/>
  <c r="C3326" i="18"/>
  <c r="C3325" i="18"/>
  <c r="C3320" i="18"/>
  <c r="C3329" i="18"/>
  <c r="C2908" i="18"/>
  <c r="C1615" i="18"/>
  <c r="C1605" i="18"/>
  <c r="C1717" i="18"/>
  <c r="C2734" i="18"/>
  <c r="C3555" i="18"/>
  <c r="C3382" i="18"/>
  <c r="C2676" i="18"/>
  <c r="C1911" i="18"/>
  <c r="C1851" i="18"/>
  <c r="C59" i="18"/>
  <c r="C2325" i="18"/>
  <c r="C1249" i="18"/>
  <c r="C2970" i="18"/>
  <c r="C1184" i="18"/>
  <c r="C3090" i="18"/>
  <c r="C60" i="18"/>
  <c r="C777" i="18"/>
  <c r="C2316" i="18"/>
  <c r="C2324" i="18"/>
  <c r="J2391" i="18"/>
  <c r="K2391" i="18" s="1"/>
  <c r="C2379" i="18"/>
  <c r="C2367" i="18"/>
  <c r="C2365" i="18"/>
  <c r="C2369" i="18"/>
  <c r="C2375" i="18"/>
  <c r="J2629" i="18"/>
  <c r="K2629" i="18" s="1"/>
  <c r="C2616" i="18"/>
  <c r="C2614" i="18"/>
  <c r="C2621" i="18"/>
  <c r="C2619" i="18"/>
  <c r="C2602" i="18"/>
  <c r="J1089" i="18"/>
  <c r="K1089" i="18" s="1"/>
  <c r="C1076" i="18"/>
  <c r="C1063" i="18"/>
  <c r="C1079" i="18"/>
  <c r="C1072" i="18"/>
  <c r="C1071" i="18"/>
  <c r="C1081" i="18"/>
  <c r="J912" i="18"/>
  <c r="K912" i="18" s="1"/>
  <c r="C899" i="18"/>
  <c r="C904" i="18"/>
  <c r="C892" i="18"/>
  <c r="C888" i="18"/>
  <c r="C898" i="18"/>
  <c r="C889" i="18"/>
  <c r="J320" i="18"/>
  <c r="K320" i="18" s="1"/>
  <c r="C303" i="18"/>
  <c r="C293" i="18"/>
  <c r="C310" i="18"/>
  <c r="J1563" i="18"/>
  <c r="K1563" i="18" s="1"/>
  <c r="C1553" i="18"/>
  <c r="C1538" i="18"/>
  <c r="C1537" i="18"/>
  <c r="C1536" i="18"/>
  <c r="C1551" i="18"/>
  <c r="C1543" i="18"/>
  <c r="C1545" i="18"/>
  <c r="C1556" i="18"/>
  <c r="J556" i="18"/>
  <c r="K556" i="18" s="1"/>
  <c r="C535" i="18"/>
  <c r="C546" i="18"/>
  <c r="C536" i="18"/>
  <c r="C548" i="18"/>
  <c r="C537" i="18"/>
  <c r="C544" i="18"/>
  <c r="J2273" i="18"/>
  <c r="K2273" i="18" s="1"/>
  <c r="C2260" i="18"/>
  <c r="C2256" i="18"/>
  <c r="C2246" i="18"/>
  <c r="C2249" i="18"/>
  <c r="C2255" i="18"/>
  <c r="C2266" i="18"/>
  <c r="C2257" i="18"/>
  <c r="C2250" i="18"/>
  <c r="J2214" i="18"/>
  <c r="K2214" i="18" s="1"/>
  <c r="C2188" i="18"/>
  <c r="C2187" i="18"/>
  <c r="C2206" i="18"/>
  <c r="C2202" i="18"/>
  <c r="J2155" i="18"/>
  <c r="K2155" i="18" s="1"/>
  <c r="C2142" i="18"/>
  <c r="C2145" i="18"/>
  <c r="C2135" i="18"/>
  <c r="C2129" i="18"/>
  <c r="J379" i="18"/>
  <c r="K379" i="18" s="1"/>
  <c r="C372" i="18"/>
  <c r="C363" i="18"/>
  <c r="C352" i="18"/>
  <c r="C353" i="18"/>
  <c r="C370" i="18"/>
  <c r="C367" i="18"/>
  <c r="J615" i="18"/>
  <c r="K615" i="18" s="1"/>
  <c r="C602" i="18"/>
  <c r="C593" i="18"/>
  <c r="C606" i="18"/>
  <c r="C607" i="18"/>
  <c r="C591" i="18"/>
  <c r="C599" i="18"/>
  <c r="C2251" i="18"/>
  <c r="C2259" i="18"/>
  <c r="C2378" i="18"/>
  <c r="C1550" i="18"/>
  <c r="C1069" i="18"/>
  <c r="C1542" i="18"/>
  <c r="C1541" i="18"/>
  <c r="C1544" i="18"/>
  <c r="C2373" i="18"/>
  <c r="C588" i="18"/>
  <c r="C605" i="18"/>
  <c r="C601" i="18"/>
  <c r="C1064" i="18"/>
  <c r="C1068" i="18"/>
  <c r="C1082" i="18"/>
  <c r="C2620" i="18"/>
  <c r="C2606" i="18"/>
  <c r="C2609" i="18"/>
  <c r="C2615" i="18"/>
  <c r="C895" i="18"/>
  <c r="C900" i="18"/>
  <c r="C896" i="18"/>
  <c r="C2196" i="18"/>
  <c r="C2263" i="18"/>
  <c r="C2372" i="18"/>
  <c r="C1062" i="18"/>
  <c r="C2207" i="18"/>
  <c r="C2190" i="18"/>
  <c r="C2136" i="18"/>
  <c r="C2143" i="18"/>
  <c r="C2131" i="18"/>
  <c r="C953" i="18"/>
  <c r="C956" i="18"/>
  <c r="C950" i="18"/>
  <c r="C359" i="18"/>
  <c r="C362" i="18"/>
  <c r="C297" i="18"/>
  <c r="C294" i="18"/>
  <c r="C3089" i="18"/>
  <c r="C3095" i="18"/>
  <c r="C3077" i="18"/>
  <c r="C2973" i="18"/>
  <c r="C2975" i="18"/>
  <c r="C2956" i="18"/>
  <c r="C2976" i="18"/>
  <c r="C2958" i="18"/>
  <c r="C1839" i="18"/>
  <c r="C1844" i="18"/>
  <c r="C1840" i="18"/>
  <c r="C547" i="18"/>
  <c r="C530" i="18"/>
  <c r="C541" i="18"/>
  <c r="C838" i="18"/>
  <c r="C826" i="18"/>
  <c r="C2724" i="18"/>
  <c r="C2725" i="18"/>
  <c r="C2733" i="18"/>
  <c r="C1181" i="18"/>
  <c r="C120" i="18"/>
  <c r="C1379" i="18"/>
  <c r="C2368" i="18"/>
  <c r="C1366" i="18"/>
  <c r="C893" i="18"/>
  <c r="C665" i="18"/>
  <c r="C3433" i="18"/>
  <c r="C301" i="18"/>
  <c r="C3622" i="18"/>
  <c r="C2027" i="18"/>
  <c r="C2197" i="18"/>
  <c r="C1540" i="18"/>
  <c r="C1242" i="18"/>
  <c r="C1016" i="18"/>
  <c r="C1954" i="18"/>
  <c r="C1360" i="18"/>
  <c r="C1363" i="18"/>
  <c r="C2020" i="18"/>
  <c r="C2014" i="18"/>
  <c r="C2258" i="18"/>
  <c r="C129" i="18"/>
  <c r="C128" i="18"/>
  <c r="C3318" i="18"/>
  <c r="C3324" i="18"/>
  <c r="C3438" i="18"/>
  <c r="C3448" i="18"/>
  <c r="C3262" i="18"/>
  <c r="C3272" i="18"/>
  <c r="C3015" i="18"/>
  <c r="C3028" i="18"/>
  <c r="C3023" i="18"/>
  <c r="C3019" i="18"/>
  <c r="C1014" i="18"/>
  <c r="C1010" i="18"/>
  <c r="C1004" i="18"/>
  <c r="J3516" i="18"/>
  <c r="K3516" i="18" s="1"/>
  <c r="C3503" i="18"/>
  <c r="C3507" i="18"/>
  <c r="C3495" i="18"/>
  <c r="C3496" i="18"/>
  <c r="C3509" i="18"/>
  <c r="C3497" i="18"/>
  <c r="C3508" i="18"/>
  <c r="J497" i="18"/>
  <c r="K497" i="18" s="1"/>
  <c r="C484" i="18"/>
  <c r="C485" i="18"/>
  <c r="C480" i="18"/>
  <c r="J2688" i="18"/>
  <c r="K2688" i="18" s="1"/>
  <c r="C2675" i="18"/>
  <c r="C2664" i="18"/>
  <c r="C2671" i="18"/>
  <c r="C2670" i="18"/>
  <c r="J3221" i="18"/>
  <c r="K3221" i="18" s="1"/>
  <c r="C3198" i="18"/>
  <c r="C3211" i="18"/>
  <c r="C3202" i="18"/>
  <c r="C3199" i="18"/>
  <c r="C3197" i="18"/>
  <c r="J3575" i="18"/>
  <c r="K3575" i="18" s="1"/>
  <c r="C3548" i="18"/>
  <c r="C3554" i="18"/>
  <c r="C3552" i="18"/>
  <c r="C3551" i="18"/>
  <c r="C3565" i="18"/>
  <c r="C3559" i="18"/>
  <c r="C3549" i="18"/>
  <c r="J2924" i="18"/>
  <c r="K2924" i="18" s="1"/>
  <c r="C2911" i="18"/>
  <c r="C2917" i="18"/>
  <c r="C2902" i="18"/>
  <c r="C2904" i="18"/>
  <c r="C2900" i="18"/>
  <c r="J1504" i="18"/>
  <c r="K1504" i="18" s="1"/>
  <c r="C1492" i="18"/>
  <c r="C1484" i="18"/>
  <c r="C1496" i="18"/>
  <c r="J735" i="18"/>
  <c r="K735" i="18" s="1"/>
  <c r="C728" i="18"/>
  <c r="C717" i="18"/>
  <c r="C709" i="18"/>
  <c r="J1445" i="18"/>
  <c r="K1445" i="18" s="1"/>
  <c r="C1419" i="18"/>
  <c r="J2096" i="18"/>
  <c r="K2096" i="18" s="1"/>
  <c r="C2075" i="18"/>
  <c r="C2079" i="18"/>
  <c r="C2077" i="18"/>
  <c r="C2076" i="18"/>
  <c r="J2865" i="18"/>
  <c r="K2865" i="18" s="1"/>
  <c r="C2855" i="18"/>
  <c r="C2848" i="18"/>
  <c r="C2843" i="18"/>
  <c r="C2851" i="18"/>
  <c r="C2839" i="18"/>
  <c r="C2838" i="18"/>
  <c r="J2570" i="18"/>
  <c r="K2570" i="18" s="1"/>
  <c r="C2557" i="18"/>
  <c r="C2550" i="18"/>
  <c r="C2543" i="18"/>
  <c r="C2556" i="18"/>
  <c r="C2562" i="18"/>
  <c r="C2546" i="18"/>
  <c r="C2554" i="18"/>
  <c r="C2558" i="18"/>
  <c r="C2552" i="18"/>
  <c r="J3162" i="18"/>
  <c r="K3162" i="18" s="1"/>
  <c r="C3146" i="18"/>
  <c r="C3137" i="18"/>
  <c r="C3138" i="18"/>
  <c r="J1622" i="18"/>
  <c r="K1622" i="18" s="1"/>
  <c r="C1609" i="18"/>
  <c r="C1598" i="18"/>
  <c r="C1602" i="18"/>
  <c r="J202" i="18"/>
  <c r="K202" i="18" s="1"/>
  <c r="C189" i="18"/>
  <c r="C179" i="18"/>
  <c r="C177" i="18"/>
  <c r="C193" i="18"/>
  <c r="C183" i="18"/>
  <c r="C190" i="18"/>
  <c r="C194" i="18"/>
  <c r="C181" i="18"/>
  <c r="C175" i="18"/>
  <c r="J3398" i="18"/>
  <c r="K3398" i="18" s="1"/>
  <c r="C3371" i="18"/>
  <c r="C3372" i="18"/>
  <c r="C3378" i="18"/>
  <c r="C3386" i="18"/>
  <c r="C3374" i="18"/>
  <c r="C954" i="18"/>
  <c r="C1369" i="18"/>
  <c r="C2366" i="18"/>
  <c r="C782" i="18"/>
  <c r="C1787" i="18"/>
  <c r="C661" i="18"/>
  <c r="C366" i="18"/>
  <c r="C2084" i="18"/>
  <c r="C412" i="18"/>
  <c r="C2072" i="18"/>
  <c r="C1910" i="18"/>
  <c r="C67" i="18"/>
  <c r="C77" i="18"/>
  <c r="C69" i="18"/>
  <c r="C779" i="18"/>
  <c r="C773" i="18"/>
  <c r="C1548" i="18"/>
  <c r="C1554" i="18"/>
  <c r="C2374" i="18"/>
  <c r="C2383" i="18"/>
  <c r="C595" i="18"/>
  <c r="C597" i="18"/>
  <c r="C603" i="18"/>
  <c r="C1065" i="18"/>
  <c r="C1077" i="18"/>
  <c r="C1075" i="18"/>
  <c r="C1665" i="18"/>
  <c r="C1663" i="18"/>
  <c r="C1654" i="18"/>
  <c r="C2489" i="18"/>
  <c r="C2496" i="18"/>
  <c r="C2613" i="18"/>
  <c r="C2608" i="18"/>
  <c r="C2611" i="18"/>
  <c r="C2424" i="18"/>
  <c r="C2429" i="18"/>
  <c r="C235" i="18"/>
  <c r="C234" i="18"/>
  <c r="C1601" i="18"/>
  <c r="C1607" i="18"/>
  <c r="C1603" i="18"/>
  <c r="C1595" i="18"/>
  <c r="C1718" i="18"/>
  <c r="C1730" i="18"/>
  <c r="C1719" i="18"/>
  <c r="C667" i="18"/>
  <c r="C656" i="18"/>
  <c r="C905" i="18"/>
  <c r="C2672" i="18"/>
  <c r="C3194" i="18"/>
  <c r="C831" i="18"/>
  <c r="C2735" i="18"/>
  <c r="C726" i="18"/>
  <c r="C3490" i="18"/>
  <c r="C1140" i="18"/>
  <c r="C2148" i="18"/>
  <c r="C2679" i="18"/>
  <c r="C2132" i="18"/>
  <c r="C3139" i="18"/>
  <c r="C3214" i="18"/>
  <c r="C891" i="18"/>
  <c r="C2907" i="18"/>
  <c r="C2915" i="18"/>
  <c r="C2899" i="18"/>
  <c r="C2317" i="18"/>
  <c r="C2318" i="18"/>
  <c r="C2313" i="18"/>
  <c r="C2319" i="18"/>
  <c r="C1780" i="18"/>
  <c r="C1776" i="18"/>
  <c r="C1783" i="18"/>
  <c r="C2199" i="18"/>
  <c r="C2205" i="18"/>
  <c r="C2193" i="18"/>
  <c r="C1127" i="18"/>
  <c r="C1131" i="18"/>
  <c r="C2134" i="18"/>
  <c r="C2130" i="18"/>
  <c r="C2147" i="18"/>
  <c r="C2673" i="18"/>
  <c r="C2674" i="18"/>
  <c r="C2667" i="18"/>
  <c r="C1490" i="18"/>
  <c r="C1494" i="18"/>
  <c r="C1485" i="18"/>
  <c r="C961" i="18"/>
  <c r="C945" i="18"/>
  <c r="C946" i="18"/>
  <c r="C955" i="18"/>
  <c r="C1239" i="18"/>
  <c r="C1246" i="18"/>
  <c r="C1251" i="18"/>
  <c r="C1313" i="18"/>
  <c r="C1312" i="18"/>
  <c r="C1895" i="18"/>
  <c r="C369" i="18"/>
  <c r="C361" i="18"/>
  <c r="C304" i="18"/>
  <c r="C298" i="18"/>
  <c r="C295" i="18"/>
  <c r="C306" i="18"/>
  <c r="C3204" i="18"/>
  <c r="C3155" i="18"/>
  <c r="C2849" i="18"/>
  <c r="C534" i="18"/>
  <c r="C529" i="18"/>
  <c r="C2192" i="18"/>
  <c r="C2247" i="18"/>
  <c r="C903" i="18"/>
  <c r="C2254" i="18"/>
  <c r="C2248" i="18"/>
  <c r="C3034" i="18"/>
  <c r="C3032" i="18"/>
  <c r="C3035" i="18"/>
  <c r="C3029" i="18"/>
  <c r="C1012" i="18"/>
  <c r="J1327" i="18"/>
  <c r="K1327" i="18" s="1"/>
  <c r="C1314" i="18"/>
  <c r="C1315" i="18"/>
  <c r="C1318" i="18"/>
  <c r="C1320" i="18"/>
  <c r="J1148" i="18"/>
  <c r="K1148" i="18" s="1"/>
  <c r="C1128" i="18"/>
  <c r="C1122" i="18"/>
  <c r="C1125" i="18"/>
  <c r="C1132" i="18"/>
  <c r="C1136" i="18"/>
  <c r="C1123" i="18"/>
  <c r="J438" i="18"/>
  <c r="K438" i="18" s="1"/>
  <c r="C428" i="18"/>
  <c r="C421" i="18"/>
  <c r="C429" i="18"/>
  <c r="C417" i="18"/>
  <c r="C422" i="18"/>
  <c r="J674" i="18"/>
  <c r="K674" i="18" s="1"/>
  <c r="C654" i="18"/>
  <c r="C647" i="18"/>
  <c r="C650" i="18"/>
  <c r="C652" i="18"/>
  <c r="J3280" i="18"/>
  <c r="K3280" i="18" s="1"/>
  <c r="C3261" i="18"/>
  <c r="C3270" i="18"/>
  <c r="C3254" i="18"/>
  <c r="C3271" i="18"/>
  <c r="C3257" i="18"/>
  <c r="C3273" i="18"/>
  <c r="J2747" i="18"/>
  <c r="K2747" i="18" s="1"/>
  <c r="C2721" i="18"/>
  <c r="C2726" i="18"/>
  <c r="C2738" i="18"/>
  <c r="C2727" i="18"/>
  <c r="C2730" i="18"/>
  <c r="J1858" i="18"/>
  <c r="K1858" i="18" s="1"/>
  <c r="C1845" i="18"/>
  <c r="C1842" i="18"/>
  <c r="C1833" i="18"/>
  <c r="J2450" i="18"/>
  <c r="K2450" i="18" s="1"/>
  <c r="C2437" i="18"/>
  <c r="C2430" i="18"/>
  <c r="C2440" i="18"/>
  <c r="C2433" i="18"/>
  <c r="J1799" i="18"/>
  <c r="K1799" i="18" s="1"/>
  <c r="C1779" i="18"/>
  <c r="C1790" i="18"/>
  <c r="J1681" i="18"/>
  <c r="K1681" i="18" s="1"/>
  <c r="C1668" i="18"/>
  <c r="C1674" i="18"/>
  <c r="C1657" i="18"/>
  <c r="C1671" i="18"/>
  <c r="J1978" i="18"/>
  <c r="K1978" i="18" s="1"/>
  <c r="C1965" i="18"/>
  <c r="C1970" i="18"/>
  <c r="C1966" i="18"/>
  <c r="C1968" i="18"/>
  <c r="C1957" i="18"/>
  <c r="C1962" i="18"/>
  <c r="C1953" i="18"/>
  <c r="C1960" i="18"/>
  <c r="C1955" i="18"/>
  <c r="J3457" i="18"/>
  <c r="K3457" i="18" s="1"/>
  <c r="C3442" i="18"/>
  <c r="C3431" i="18"/>
  <c r="C3447" i="18"/>
  <c r="C3440" i="18"/>
  <c r="J2511" i="18"/>
  <c r="K2511" i="18" s="1"/>
  <c r="C2499" i="18"/>
  <c r="C2504" i="18"/>
  <c r="C2493" i="18"/>
  <c r="C2488" i="18"/>
  <c r="C2491" i="18"/>
  <c r="C2484" i="18"/>
  <c r="J1740" i="18"/>
  <c r="K1740" i="18" s="1"/>
  <c r="C1713" i="18"/>
  <c r="C1722" i="18"/>
  <c r="C1725" i="18"/>
  <c r="C1716" i="18"/>
  <c r="J261" i="18"/>
  <c r="K261" i="18" s="1"/>
  <c r="C244" i="18"/>
  <c r="C245" i="18"/>
  <c r="C250" i="18"/>
  <c r="C249" i="18"/>
  <c r="C240" i="18"/>
  <c r="C236" i="18"/>
  <c r="J1919" i="18"/>
  <c r="K1919" i="18" s="1"/>
  <c r="C1906" i="18"/>
  <c r="C1900" i="18"/>
  <c r="C1901" i="18"/>
  <c r="C1897" i="18"/>
  <c r="C1896" i="18"/>
  <c r="C1912" i="18"/>
  <c r="J3339" i="18"/>
  <c r="K3339" i="18" s="1"/>
  <c r="C3330" i="18"/>
  <c r="C3312" i="18"/>
  <c r="C3315" i="18"/>
  <c r="C3331" i="18"/>
  <c r="C3323" i="18"/>
  <c r="C3316" i="18"/>
  <c r="C3313" i="18"/>
  <c r="C3016" i="18"/>
  <c r="C1904" i="18"/>
  <c r="C2264" i="18"/>
  <c r="C2141" i="18"/>
  <c r="C2603" i="18"/>
  <c r="C1253" i="18"/>
  <c r="C2201" i="18"/>
  <c r="C355" i="18"/>
  <c r="C2423" i="18"/>
  <c r="C886" i="18"/>
  <c r="C885" i="18"/>
  <c r="C66" i="18"/>
  <c r="C57" i="18"/>
  <c r="C785" i="18"/>
  <c r="C1546" i="18"/>
  <c r="C1549" i="18"/>
  <c r="C2370" i="18"/>
  <c r="C2381" i="18"/>
  <c r="C2376" i="18"/>
  <c r="C598" i="18"/>
  <c r="C590" i="18"/>
  <c r="C608" i="18"/>
  <c r="C1074" i="18"/>
  <c r="C1073" i="18"/>
  <c r="C1067" i="18"/>
  <c r="C1655" i="18"/>
  <c r="C1672" i="18"/>
  <c r="C1667" i="18"/>
  <c r="C1666" i="18"/>
  <c r="C2486" i="18"/>
  <c r="C2501" i="18"/>
  <c r="C2612" i="18"/>
  <c r="C2617" i="18"/>
  <c r="C2622" i="18"/>
  <c r="C2428" i="18"/>
  <c r="C2426" i="18"/>
  <c r="C2436" i="18"/>
  <c r="C2435" i="18"/>
  <c r="C252" i="18"/>
  <c r="C238" i="18"/>
  <c r="C246" i="18"/>
  <c r="C1724" i="18"/>
  <c r="C1723" i="18"/>
  <c r="C1727" i="18"/>
  <c r="C1728" i="18"/>
  <c r="C664" i="18"/>
  <c r="C651" i="18"/>
  <c r="C649" i="18"/>
  <c r="C659" i="18"/>
  <c r="C894" i="18"/>
  <c r="C890" i="18"/>
  <c r="C3154" i="18"/>
  <c r="C3317" i="18"/>
  <c r="C1608" i="18"/>
  <c r="C3389" i="18"/>
  <c r="C3493" i="18"/>
  <c r="C1080" i="18"/>
  <c r="C959" i="18"/>
  <c r="C1243" i="18"/>
  <c r="C1482" i="18"/>
  <c r="C358" i="18"/>
  <c r="C2503" i="18"/>
  <c r="C1308" i="18"/>
  <c r="C311" i="18"/>
  <c r="C490" i="18"/>
  <c r="C2128" i="18"/>
  <c r="W40" i="18"/>
  <c r="C2898" i="18"/>
  <c r="C2897" i="18"/>
  <c r="C2906" i="18"/>
  <c r="C2308" i="18"/>
  <c r="C2322" i="18"/>
  <c r="C2305" i="18"/>
  <c r="C1782" i="18"/>
  <c r="C1773" i="18"/>
  <c r="C1784" i="18"/>
  <c r="C2200" i="18"/>
  <c r="C2189" i="18"/>
  <c r="C1126" i="18"/>
  <c r="C1139" i="18"/>
  <c r="C2146" i="18"/>
  <c r="C2138" i="18"/>
  <c r="C2680" i="18"/>
  <c r="C2678" i="18"/>
  <c r="C2681" i="18"/>
  <c r="C1479" i="18"/>
  <c r="C1495" i="18"/>
  <c r="C1478" i="18"/>
  <c r="C964" i="18"/>
  <c r="C952" i="18"/>
  <c r="C951" i="18"/>
  <c r="C957" i="18"/>
  <c r="C958" i="18"/>
  <c r="C1258" i="18"/>
  <c r="C1310" i="18"/>
  <c r="C1309" i="18"/>
  <c r="C1301" i="18"/>
  <c r="C1894" i="18"/>
  <c r="C1909" i="18"/>
  <c r="C1898" i="18"/>
  <c r="C371" i="18"/>
  <c r="C357" i="18"/>
  <c r="C364" i="18"/>
  <c r="C299" i="18"/>
  <c r="C300" i="18"/>
  <c r="C305" i="18"/>
  <c r="C308" i="18"/>
  <c r="C3141" i="18"/>
  <c r="C425" i="18"/>
  <c r="C307" i="18"/>
  <c r="C3149" i="18"/>
  <c r="C1775" i="18"/>
  <c r="C1951" i="18"/>
  <c r="C3375" i="18"/>
  <c r="C542" i="18"/>
  <c r="C533" i="18"/>
  <c r="C549" i="18"/>
  <c r="C356" i="18"/>
  <c r="C532" i="18"/>
  <c r="C2253" i="18"/>
  <c r="C2265" i="18"/>
  <c r="J143" i="18"/>
  <c r="K143" i="18" s="1"/>
  <c r="C124" i="18"/>
  <c r="C126" i="18"/>
  <c r="C133" i="18"/>
  <c r="C131" i="18"/>
  <c r="C122" i="18"/>
  <c r="C121" i="18"/>
  <c r="AJ15" i="18"/>
  <c r="O27" i="18" s="1"/>
  <c r="S37" i="18"/>
  <c r="Q33" i="18"/>
  <c r="Q26" i="18"/>
  <c r="R29" i="18"/>
  <c r="F26" i="18"/>
  <c r="F28" i="18"/>
  <c r="F27" i="18"/>
  <c r="R34" i="18"/>
  <c r="S31" i="18"/>
  <c r="J1266" i="18"/>
  <c r="K1266" i="18" s="1"/>
  <c r="C1245" i="18"/>
  <c r="C1248" i="18"/>
  <c r="C1257" i="18"/>
  <c r="C1259" i="18"/>
  <c r="C1244" i="18"/>
  <c r="J1386" i="18"/>
  <c r="K1386" i="18" s="1"/>
  <c r="C1373" i="18"/>
  <c r="C1378" i="18"/>
  <c r="C1362" i="18"/>
  <c r="C1367" i="18"/>
  <c r="C1364" i="18"/>
  <c r="C1359" i="18"/>
  <c r="C1377" i="18"/>
  <c r="J2037" i="18"/>
  <c r="K2037" i="18" s="1"/>
  <c r="C2024" i="18"/>
  <c r="C2022" i="18"/>
  <c r="C2013" i="18"/>
  <c r="C2025" i="18"/>
  <c r="C2015" i="18"/>
  <c r="C2016" i="18"/>
  <c r="J2806" i="18"/>
  <c r="K2806" i="18" s="1"/>
  <c r="C2783" i="18"/>
  <c r="C2784" i="18"/>
  <c r="C2782" i="18"/>
  <c r="C2791" i="18"/>
  <c r="C2789" i="18"/>
  <c r="C2788" i="18"/>
  <c r="J84" i="18"/>
  <c r="K84" i="18" s="1"/>
  <c r="C71" i="18"/>
  <c r="C76" i="18"/>
  <c r="C65" i="18"/>
  <c r="C58" i="18"/>
  <c r="C75" i="18"/>
  <c r="C68" i="18"/>
  <c r="C70" i="18"/>
  <c r="C62" i="18"/>
  <c r="J853" i="18"/>
  <c r="K853" i="18" s="1"/>
  <c r="C841" i="18"/>
  <c r="C845" i="18"/>
  <c r="C836" i="18"/>
  <c r="C844" i="18"/>
  <c r="C839" i="18"/>
  <c r="C827" i="18"/>
  <c r="J1207" i="18"/>
  <c r="K1207" i="18" s="1"/>
  <c r="C1186" i="18"/>
  <c r="C1189" i="18"/>
  <c r="C1197" i="18"/>
  <c r="C1199" i="18"/>
  <c r="C1180" i="18"/>
  <c r="C1191" i="18"/>
  <c r="C1183" i="18"/>
  <c r="J794" i="18"/>
  <c r="K794" i="18" s="1"/>
  <c r="C781" i="18"/>
  <c r="C778" i="18"/>
  <c r="C769" i="18"/>
  <c r="C771" i="18"/>
  <c r="C776" i="18"/>
  <c r="C784" i="18"/>
  <c r="J3634" i="18"/>
  <c r="K3634" i="18" s="1"/>
  <c r="C3621" i="18"/>
  <c r="C3614" i="18"/>
  <c r="C3612" i="18"/>
  <c r="C3615" i="18"/>
  <c r="C3625" i="18"/>
  <c r="C3611" i="18"/>
  <c r="C3610" i="18"/>
  <c r="C3616" i="18"/>
  <c r="C3609" i="18"/>
  <c r="C3626" i="18"/>
  <c r="C3613" i="18"/>
  <c r="J3103" i="18"/>
  <c r="K3103" i="18" s="1"/>
  <c r="C3091" i="18"/>
  <c r="J1030" i="18"/>
  <c r="K1030" i="18" s="1"/>
  <c r="C1017" i="18"/>
  <c r="C1013" i="18"/>
  <c r="C1005" i="18"/>
  <c r="C1023" i="18"/>
  <c r="C1003" i="18"/>
  <c r="C1007" i="18"/>
  <c r="C1018" i="18"/>
  <c r="C1006" i="18"/>
  <c r="C1021" i="18"/>
  <c r="J2983" i="18"/>
  <c r="K2983" i="18" s="1"/>
  <c r="C2961" i="18"/>
  <c r="J3042" i="18"/>
  <c r="K3042" i="18" s="1"/>
  <c r="C3030" i="18"/>
  <c r="J2332" i="18"/>
  <c r="K2332" i="18" s="1"/>
  <c r="C2310" i="18"/>
  <c r="C2312" i="18"/>
  <c r="C2315" i="18"/>
  <c r="T39" i="18"/>
  <c r="C2384" i="18"/>
  <c r="S34" i="18"/>
  <c r="M38" i="18"/>
  <c r="C248" i="18"/>
  <c r="W38" i="18"/>
  <c r="J44" i="18"/>
  <c r="C1777" i="18"/>
  <c r="C592" i="18"/>
  <c r="C2364" i="18"/>
  <c r="C1971" i="18"/>
  <c r="C2191" i="18"/>
  <c r="C64" i="18"/>
  <c r="C74" i="18"/>
  <c r="C767" i="18"/>
  <c r="C786" i="18"/>
  <c r="C780" i="18"/>
  <c r="C1555" i="18"/>
  <c r="C1539" i="18"/>
  <c r="C1547" i="18"/>
  <c r="C2382" i="18"/>
  <c r="C2371" i="18"/>
  <c r="C589" i="18"/>
  <c r="C594" i="18"/>
  <c r="C600" i="18"/>
  <c r="C1070" i="18"/>
  <c r="C1066" i="18"/>
  <c r="C1658" i="18"/>
  <c r="C1659" i="18"/>
  <c r="C1660" i="18"/>
  <c r="C1669" i="18"/>
  <c r="C2492" i="18"/>
  <c r="C2497" i="18"/>
  <c r="C2610" i="18"/>
  <c r="C2607" i="18"/>
  <c r="C2605" i="18"/>
  <c r="C2604" i="18"/>
  <c r="C2442" i="18"/>
  <c r="C2431" i="18"/>
  <c r="C2438" i="18"/>
  <c r="C241" i="18"/>
  <c r="C254" i="18"/>
  <c r="C1732" i="18"/>
  <c r="C1720" i="18"/>
  <c r="C1721" i="18"/>
  <c r="C1715" i="18"/>
  <c r="C658" i="18"/>
  <c r="C653" i="18"/>
  <c r="C655" i="18"/>
  <c r="C887" i="18"/>
  <c r="C902" i="18"/>
  <c r="C3563" i="18"/>
  <c r="C846" i="18"/>
  <c r="C2080" i="18"/>
  <c r="G41" i="18"/>
  <c r="C2441" i="18"/>
  <c r="C1009" i="18"/>
  <c r="C1480" i="18"/>
  <c r="C1124" i="18"/>
  <c r="C947" i="18"/>
  <c r="C1438" i="18"/>
  <c r="I41" i="18"/>
  <c r="M32" i="18"/>
  <c r="I34" i="18"/>
  <c r="F31" i="18"/>
  <c r="C489" i="18"/>
  <c r="C411" i="18"/>
  <c r="C1256" i="18"/>
  <c r="C1486" i="18"/>
  <c r="M31" i="18"/>
  <c r="C3018" i="18"/>
  <c r="C3152" i="18"/>
  <c r="O40" i="18"/>
  <c r="E38" i="18"/>
  <c r="C2905" i="18"/>
  <c r="C2912" i="18"/>
  <c r="C2909" i="18"/>
  <c r="C2320" i="18"/>
  <c r="C2307" i="18"/>
  <c r="C2314" i="18"/>
  <c r="C1791" i="18"/>
  <c r="C1781" i="18"/>
  <c r="C1785" i="18"/>
  <c r="C2194" i="18"/>
  <c r="C2204" i="18"/>
  <c r="C1141" i="18"/>
  <c r="C1138" i="18"/>
  <c r="C2139" i="18"/>
  <c r="C2140" i="18"/>
  <c r="C2133" i="18"/>
  <c r="C2137" i="18"/>
  <c r="C2663" i="18"/>
  <c r="C2668" i="18"/>
  <c r="C2665" i="18"/>
  <c r="C1488" i="18"/>
  <c r="C1497" i="18"/>
  <c r="C1477" i="18"/>
  <c r="C944" i="18"/>
  <c r="C948" i="18"/>
  <c r="C962" i="18"/>
  <c r="C963" i="18"/>
  <c r="C1247" i="18"/>
  <c r="C1250" i="18"/>
  <c r="C1311" i="18"/>
  <c r="C1317" i="18"/>
  <c r="C1300" i="18"/>
  <c r="C1893" i="18"/>
  <c r="C1892" i="18"/>
  <c r="C1905" i="18"/>
  <c r="C365" i="18"/>
  <c r="C360" i="18"/>
  <c r="C354" i="18"/>
  <c r="C312" i="18"/>
  <c r="C302" i="18"/>
  <c r="C313" i="18"/>
  <c r="C296" i="18"/>
  <c r="C2432" i="18"/>
  <c r="C2561" i="18"/>
  <c r="C2377" i="18"/>
  <c r="C195" i="18"/>
  <c r="C539" i="18"/>
  <c r="S26" i="18" l="1"/>
  <c r="C34" i="18"/>
  <c r="S28" i="18"/>
  <c r="U39" i="18"/>
  <c r="W44" i="18"/>
  <c r="F43" i="18"/>
  <c r="M26" i="18"/>
  <c r="P40" i="18"/>
  <c r="S44" i="18"/>
  <c r="D28" i="18"/>
  <c r="S35" i="18"/>
  <c r="S42" i="18"/>
  <c r="S41" i="18"/>
  <c r="S24" i="18"/>
  <c r="R24" i="18"/>
  <c r="E37" i="18"/>
  <c r="D31" i="18"/>
  <c r="L31" i="18"/>
  <c r="S36" i="18"/>
  <c r="S43" i="18"/>
  <c r="S40" i="18"/>
  <c r="S27" i="18"/>
  <c r="S33" i="18"/>
  <c r="S29" i="18"/>
  <c r="J40" i="18"/>
  <c r="L43" i="18"/>
  <c r="S38" i="18"/>
  <c r="S30" i="18"/>
  <c r="M40" i="18"/>
  <c r="V29" i="18"/>
  <c r="F35" i="18"/>
  <c r="C30" i="18"/>
  <c r="S25" i="18"/>
  <c r="R39" i="18"/>
  <c r="Q43" i="18"/>
  <c r="R36" i="18"/>
  <c r="S39" i="18"/>
  <c r="S32" i="18"/>
  <c r="M42" i="18"/>
  <c r="P38" i="18"/>
  <c r="L34" i="18"/>
  <c r="C38" i="18"/>
  <c r="D34" i="18"/>
  <c r="O35" i="18"/>
  <c r="C31" i="18"/>
  <c r="O25" i="18"/>
  <c r="M30" i="18"/>
  <c r="T37" i="18"/>
  <c r="C24" i="18"/>
  <c r="D42" i="18"/>
  <c r="H24" i="18"/>
  <c r="Q42" i="18"/>
  <c r="V26" i="18"/>
  <c r="R40" i="18"/>
  <c r="N37" i="18"/>
  <c r="I42" i="18"/>
  <c r="M24" i="18"/>
  <c r="F32" i="18"/>
  <c r="I26" i="18"/>
  <c r="L42" i="18"/>
  <c r="M27" i="18"/>
  <c r="K36" i="18"/>
  <c r="J36" i="18"/>
  <c r="T41" i="18"/>
  <c r="W39" i="18"/>
  <c r="O39" i="18"/>
  <c r="L28" i="18"/>
  <c r="K30" i="18"/>
  <c r="H31" i="18"/>
  <c r="F29" i="18"/>
  <c r="R44" i="18"/>
  <c r="C42" i="18"/>
  <c r="G35" i="18"/>
  <c r="N38" i="18"/>
  <c r="W32" i="18"/>
  <c r="L36" i="18"/>
  <c r="V41" i="18"/>
  <c r="V32" i="18"/>
  <c r="J29" i="18"/>
  <c r="C37" i="18"/>
  <c r="G27" i="18"/>
  <c r="O26" i="18"/>
  <c r="M43" i="18"/>
  <c r="D38" i="18"/>
  <c r="L30" i="18"/>
  <c r="U35" i="18"/>
  <c r="G34" i="18"/>
  <c r="D25" i="18"/>
  <c r="N43" i="18"/>
  <c r="L40" i="18"/>
  <c r="V44" i="18"/>
  <c r="U31" i="18"/>
  <c r="V28" i="18"/>
  <c r="U40" i="18"/>
  <c r="I36" i="18"/>
  <c r="K42" i="18"/>
  <c r="I37" i="18"/>
  <c r="V40" i="18"/>
  <c r="M41" i="18"/>
  <c r="V39" i="18"/>
  <c r="J33" i="18"/>
  <c r="L39" i="18"/>
  <c r="K37" i="18"/>
  <c r="K38" i="18"/>
  <c r="V33" i="18"/>
  <c r="W34" i="18"/>
  <c r="F24" i="18"/>
  <c r="H33" i="18"/>
  <c r="L26" i="18"/>
  <c r="K26" i="18"/>
  <c r="M28" i="18"/>
  <c r="K28" i="18"/>
  <c r="W28" i="18"/>
  <c r="T28" i="18"/>
  <c r="P43" i="18"/>
  <c r="G39" i="18"/>
  <c r="C27" i="18"/>
  <c r="U38" i="18"/>
  <c r="U26" i="18"/>
  <c r="H30" i="18"/>
  <c r="H35" i="18"/>
  <c r="N26" i="18"/>
  <c r="R30" i="18"/>
  <c r="E27" i="18"/>
  <c r="P24" i="18"/>
  <c r="P33" i="18"/>
  <c r="T33" i="18"/>
  <c r="N25" i="18"/>
  <c r="W35" i="18"/>
  <c r="O31" i="18"/>
  <c r="W42" i="18"/>
  <c r="N44" i="18"/>
  <c r="D35" i="18"/>
  <c r="V37" i="18"/>
  <c r="Q40" i="18"/>
  <c r="J41" i="18"/>
  <c r="V31" i="18"/>
  <c r="C39" i="18"/>
  <c r="R26" i="18"/>
  <c r="D33" i="18"/>
  <c r="V38" i="18"/>
  <c r="I28" i="18"/>
  <c r="U30" i="18"/>
  <c r="U37" i="18"/>
  <c r="H36" i="18"/>
  <c r="J26" i="18"/>
  <c r="H38" i="18"/>
  <c r="I32" i="18"/>
  <c r="C26" i="18"/>
  <c r="D37" i="18"/>
  <c r="N29" i="18"/>
  <c r="P32" i="18"/>
  <c r="M37" i="18"/>
  <c r="D43" i="18"/>
  <c r="G40" i="18"/>
  <c r="M39" i="18"/>
  <c r="I27" i="18"/>
  <c r="H37" i="18"/>
  <c r="N34" i="18"/>
  <c r="D32" i="18"/>
  <c r="E41" i="18"/>
  <c r="O37" i="18"/>
  <c r="N36" i="18"/>
  <c r="U25" i="18"/>
  <c r="M36" i="18"/>
  <c r="C40" i="18"/>
  <c r="Q36" i="18"/>
  <c r="P39" i="18"/>
  <c r="J32" i="18"/>
  <c r="U24" i="18"/>
  <c r="N42" i="18"/>
  <c r="W36" i="18"/>
  <c r="W43" i="18"/>
  <c r="Q25" i="18"/>
  <c r="P36" i="18"/>
  <c r="M25" i="18"/>
  <c r="P26" i="18"/>
  <c r="I24" i="18"/>
  <c r="O43" i="18"/>
  <c r="H25" i="18"/>
  <c r="U42" i="18"/>
  <c r="T36" i="18"/>
  <c r="K35" i="18"/>
  <c r="Q39" i="18"/>
  <c r="Q28" i="18"/>
  <c r="P44" i="18"/>
  <c r="E44" i="18"/>
  <c r="Q30" i="18"/>
  <c r="P35" i="18"/>
  <c r="T34" i="18"/>
  <c r="C44" i="18"/>
  <c r="K40" i="18"/>
  <c r="W29" i="18"/>
  <c r="F44" i="18"/>
  <c r="O28" i="18"/>
  <c r="R33" i="18"/>
  <c r="K25" i="18"/>
  <c r="I31" i="18"/>
  <c r="M35" i="18"/>
  <c r="C28" i="18"/>
  <c r="V43" i="18"/>
  <c r="K34" i="18"/>
  <c r="K31" i="18"/>
  <c r="E30" i="18"/>
  <c r="P34" i="18"/>
  <c r="J34" i="18"/>
  <c r="L33" i="18"/>
  <c r="I29" i="18"/>
  <c r="G26" i="18"/>
  <c r="K32" i="18"/>
  <c r="E43" i="18"/>
  <c r="H41" i="18"/>
  <c r="W31" i="18"/>
  <c r="E42" i="18"/>
  <c r="G31" i="18"/>
  <c r="O24" i="18"/>
  <c r="H28" i="18"/>
  <c r="P41" i="18"/>
  <c r="J43" i="18"/>
  <c r="W37" i="18"/>
  <c r="C41" i="18"/>
  <c r="L24" i="18"/>
  <c r="J30" i="18"/>
  <c r="T30" i="18"/>
  <c r="D27" i="18"/>
  <c r="O30" i="18"/>
  <c r="C43" i="18"/>
  <c r="V30" i="18"/>
  <c r="P37" i="18"/>
  <c r="J38" i="18"/>
  <c r="C32" i="18"/>
  <c r="D40" i="18"/>
  <c r="K27" i="18"/>
  <c r="O34" i="18"/>
  <c r="O32" i="18"/>
  <c r="Q37" i="18"/>
  <c r="O41" i="18"/>
  <c r="O33" i="18"/>
  <c r="C25" i="18"/>
  <c r="H39" i="18"/>
  <c r="L32" i="18"/>
  <c r="E28" i="18"/>
  <c r="J42" i="18"/>
  <c r="Q44" i="18"/>
  <c r="O42" i="18"/>
  <c r="T25" i="18"/>
  <c r="G42" i="18"/>
  <c r="N40" i="18"/>
  <c r="Q32" i="18"/>
  <c r="I35" i="18"/>
  <c r="H44" i="18"/>
  <c r="D41" i="18"/>
  <c r="R28" i="18"/>
  <c r="Q35" i="18"/>
  <c r="W24" i="18"/>
  <c r="R25" i="18"/>
  <c r="N33" i="18"/>
  <c r="T26" i="18"/>
  <c r="D29" i="18"/>
  <c r="N41" i="18"/>
  <c r="C35" i="18"/>
  <c r="H34" i="18"/>
  <c r="J35" i="18"/>
  <c r="H43" i="18"/>
  <c r="E29" i="18"/>
  <c r="F30" i="18"/>
  <c r="U29" i="18"/>
  <c r="I43" i="18"/>
  <c r="C29" i="18"/>
  <c r="G25" i="18"/>
  <c r="D30" i="18"/>
  <c r="F36" i="18"/>
  <c r="N35" i="18"/>
  <c r="F39" i="18"/>
  <c r="C33" i="18"/>
  <c r="P42" i="18"/>
  <c r="G28" i="18"/>
  <c r="R38" i="18"/>
  <c r="Q27" i="18"/>
  <c r="E35" i="18"/>
  <c r="I40" i="18"/>
  <c r="T40" i="18"/>
  <c r="R27" i="18"/>
  <c r="V35" i="18"/>
  <c r="U27" i="18"/>
  <c r="H32" i="18"/>
  <c r="J24" i="18"/>
  <c r="D39" i="18"/>
  <c r="F37" i="18"/>
  <c r="R31" i="18"/>
  <c r="W27" i="18"/>
  <c r="V36" i="18"/>
  <c r="H27" i="18"/>
  <c r="F34" i="18"/>
  <c r="G37" i="18"/>
  <c r="F33" i="18"/>
  <c r="P27" i="18"/>
  <c r="V42" i="18"/>
  <c r="F40" i="18"/>
  <c r="K43" i="18"/>
  <c r="K29" i="18"/>
  <c r="W26" i="18"/>
  <c r="M33" i="18"/>
  <c r="L44" i="18"/>
  <c r="O36" i="18"/>
  <c r="E36" i="18"/>
  <c r="Q34" i="18"/>
  <c r="E33" i="18"/>
  <c r="Q41" i="18"/>
  <c r="E34" i="18"/>
  <c r="P25" i="18"/>
  <c r="V27" i="18"/>
  <c r="G43" i="18"/>
  <c r="K39" i="18"/>
  <c r="F41" i="18"/>
  <c r="U34" i="18"/>
  <c r="P29" i="18"/>
  <c r="U28" i="18"/>
  <c r="Q24" i="18"/>
  <c r="J27" i="18"/>
  <c r="E40" i="18"/>
  <c r="T32" i="18"/>
  <c r="U33" i="18"/>
  <c r="P30" i="18"/>
  <c r="G32" i="18"/>
  <c r="H42" i="18"/>
  <c r="P31" i="18"/>
  <c r="E39" i="18"/>
  <c r="W25" i="18"/>
  <c r="T43" i="18"/>
  <c r="L37" i="18"/>
  <c r="U32" i="18"/>
  <c r="D24" i="18"/>
  <c r="J31" i="18"/>
  <c r="I33" i="18"/>
  <c r="G24" i="18"/>
  <c r="E25" i="18"/>
  <c r="U44" i="18"/>
  <c r="L35" i="18"/>
  <c r="N31" i="18"/>
  <c r="U41" i="18"/>
  <c r="T31" i="18"/>
  <c r="M29" i="18"/>
  <c r="G33" i="18"/>
  <c r="V25" i="18"/>
  <c r="Q38" i="18"/>
  <c r="D26" i="18"/>
  <c r="M34" i="18"/>
  <c r="T27" i="18"/>
  <c r="G44" i="18"/>
  <c r="N30" i="18"/>
  <c r="O38" i="18"/>
  <c r="K33" i="18"/>
  <c r="K41" i="18"/>
  <c r="R37" i="18"/>
  <c r="T29" i="18"/>
  <c r="H26" i="18"/>
  <c r="F42" i="18"/>
  <c r="R35" i="18"/>
  <c r="R32" i="18"/>
  <c r="R42" i="18"/>
  <c r="N39" i="18"/>
  <c r="P28" i="18"/>
  <c r="L27" i="18"/>
  <c r="V34" i="18"/>
  <c r="I44" i="18"/>
  <c r="G30" i="18"/>
  <c r="N24" i="18"/>
  <c r="I25" i="18"/>
  <c r="G36" i="18"/>
  <c r="T38" i="18"/>
  <c r="I39" i="18"/>
  <c r="L29" i="18"/>
  <c r="T42" i="18"/>
  <c r="J37" i="18"/>
  <c r="W33" i="18"/>
  <c r="U43" i="18"/>
  <c r="J39" i="18"/>
  <c r="W30" i="18"/>
  <c r="L38" i="18"/>
  <c r="J28" i="18"/>
  <c r="E31" i="18"/>
  <c r="W41" i="18"/>
  <c r="E32" i="18"/>
  <c r="L25" i="18"/>
  <c r="V24" i="18"/>
  <c r="G29" i="18"/>
  <c r="H40" i="18"/>
  <c r="M44" i="18"/>
  <c r="D44" i="18"/>
  <c r="K24" i="18"/>
  <c r="N28" i="18"/>
  <c r="I30" i="18"/>
  <c r="J25" i="18"/>
  <c r="K44" i="18"/>
  <c r="F38" i="18"/>
  <c r="N27" i="18"/>
  <c r="U36" i="18"/>
  <c r="I38" i="18"/>
  <c r="N32" i="18"/>
  <c r="H29" i="18"/>
  <c r="R41" i="18"/>
  <c r="T24" i="18"/>
  <c r="Q29" i="18"/>
  <c r="O44" i="18"/>
  <c r="L41" i="18"/>
  <c r="R43" i="18"/>
  <c r="Q31" i="18"/>
  <c r="O29" i="18"/>
  <c r="C36" i="18"/>
  <c r="T44" i="18"/>
  <c r="E24" i="18"/>
  <c r="E26" i="18"/>
  <c r="G38" i="18"/>
  <c r="D36" i="18"/>
  <c r="T35" i="18"/>
  <c r="F25" i="18"/>
  <c r="R3138" i="18" l="1" a="1"/>
  <c r="R3139" i="18" s="1"/>
  <c r="I2664" i="18" a="1"/>
  <c r="I2664" i="18" s="1"/>
  <c r="Q1598" i="18" a="1"/>
  <c r="Q1602" i="18" s="1"/>
  <c r="Q1183" i="18" a="1"/>
  <c r="Q1189" i="18" s="1"/>
  <c r="K1210" i="18" s="1"/>
  <c r="R3138" i="18"/>
  <c r="R3142" i="18"/>
  <c r="R3140" i="18"/>
  <c r="R3141" i="18"/>
  <c r="R3145" i="18"/>
  <c r="I2665" i="18"/>
  <c r="J888" i="18" a="1"/>
  <c r="I1786" i="18" a="1"/>
  <c r="S888" i="18" a="1"/>
  <c r="S1775" i="18" a="1"/>
  <c r="H1668" i="18" a="1"/>
  <c r="G3149" i="18" a="1"/>
  <c r="J248" i="18" a="1"/>
  <c r="G2911" i="18" a="1"/>
  <c r="G3267" i="18" a="1"/>
  <c r="J119" i="18" a="1"/>
  <c r="J2911" i="18" a="1"/>
  <c r="K3621" i="18" a="1"/>
  <c r="S178" i="18" a="1"/>
  <c r="P829" i="18" a="1"/>
  <c r="G2498" i="18" a="1"/>
  <c r="L2013" i="18" a="1"/>
  <c r="P2249" i="18" a="1"/>
  <c r="I366" i="18" a="1"/>
  <c r="J1954" i="18" a="1"/>
  <c r="K543" i="18" a="1"/>
  <c r="K3562" i="18" a="1"/>
  <c r="I2841" i="18" a="1"/>
  <c r="H1242" i="18" a="1"/>
  <c r="K1314" i="18" a="1"/>
  <c r="H947" i="18" a="1"/>
  <c r="P1303" i="18" a="1"/>
  <c r="G661" i="18" a="1"/>
  <c r="R1716" i="18" a="1"/>
  <c r="K3503" i="18" a="1"/>
  <c r="R532" i="18" a="1"/>
  <c r="S473" i="18" a="1"/>
  <c r="I2793" i="18" a="1"/>
  <c r="L119" i="18" a="1"/>
  <c r="G2723" i="18" a="1"/>
  <c r="K1491" i="18" a="1"/>
  <c r="H2013" i="18" a="1"/>
  <c r="K2083" i="18" a="1"/>
  <c r="P237" i="18" a="1"/>
  <c r="I2190" i="18" a="1"/>
  <c r="L770" i="18" a="1"/>
  <c r="K1539" i="18" a="1"/>
  <c r="P296" i="18" a="1"/>
  <c r="L3610" i="18" a="1"/>
  <c r="J661" i="18" a="1"/>
  <c r="I1065" i="18" a="1"/>
  <c r="H2605" i="18" a="1"/>
  <c r="H2072" i="18" a="1"/>
  <c r="G414" i="18" a="1"/>
  <c r="P1954" i="18" a="1"/>
  <c r="J722" i="18" a="1"/>
  <c r="I1598" i="18" a="1"/>
  <c r="S2605" i="18" a="1"/>
  <c r="I1480" i="18" a="1"/>
  <c r="K189" i="18" a="1"/>
  <c r="G1373" i="18" a="1"/>
  <c r="R1421" i="18" a="1"/>
  <c r="L2959" i="18" a="1"/>
  <c r="I2260" i="18" a="1"/>
  <c r="G1716" i="18" a="1"/>
  <c r="G3621" i="18" a="1"/>
  <c r="G3315" i="18" a="1"/>
  <c r="L2546" i="18" a="1"/>
  <c r="K1006" i="18" a="1"/>
  <c r="J1017" i="18" a="1"/>
  <c r="J1598" i="18" a="1"/>
  <c r="I248" i="18" a="1"/>
  <c r="G2367" i="18" a="1"/>
  <c r="J2782" i="18" a="1"/>
  <c r="G2201" i="18" a="1"/>
  <c r="I3315" i="18" a="1"/>
  <c r="G3374" i="18" a="1"/>
  <c r="I1727" i="18" a="1"/>
  <c r="L414" i="18" a="1"/>
  <c r="L1421" i="18" a="1"/>
  <c r="G2841" i="18" a="1"/>
  <c r="P1775" i="18" a="1"/>
  <c r="G2734" i="18" a="1"/>
  <c r="H2083" i="18" a="1"/>
  <c r="G1786" i="18" a="1"/>
  <c r="J3562" i="18" a="1"/>
  <c r="H2911" i="18" a="1"/>
  <c r="P591" i="18" a="1"/>
  <c r="K1421" i="18" a="1"/>
  <c r="S947" i="18" a="1"/>
  <c r="I2013" i="18" a="1"/>
  <c r="H3503" i="18" a="1"/>
  <c r="I2426" i="18" a="1"/>
  <c r="J3610" i="18" a="1"/>
  <c r="J1253" i="18" a="1"/>
  <c r="H1609" i="18" a="1"/>
  <c r="L2072" i="18" a="1"/>
  <c r="K130" i="18" a="1"/>
  <c r="K1253" i="18" a="1"/>
  <c r="P1065" i="18" a="1"/>
  <c r="R296" i="18" a="1"/>
  <c r="P2308" i="18" a="1"/>
  <c r="G602" i="18" a="1"/>
  <c r="H1006" i="18" a="1"/>
  <c r="L3492" i="18" a="1"/>
  <c r="I3503" i="18" a="1"/>
  <c r="G1017" i="18" a="1"/>
  <c r="H3492" i="18" a="1"/>
  <c r="H1017" i="18" a="1"/>
  <c r="I1006" i="18" a="1"/>
  <c r="Q829" i="18" a="1"/>
  <c r="I3197" i="18" a="1"/>
  <c r="H130" i="18" a="1"/>
  <c r="H1076" i="18" a="1"/>
  <c r="R2072" i="18" a="1"/>
  <c r="I2072" i="18" a="1"/>
  <c r="G2072" i="18" a="1"/>
  <c r="H1598" i="18" a="1"/>
  <c r="I2131" i="18" a="1"/>
  <c r="I2142" i="18" a="1"/>
  <c r="L1303" i="18" a="1"/>
  <c r="K1183" i="18" a="1"/>
  <c r="R2426" i="18" a="1"/>
  <c r="R3315" i="18" a="1"/>
  <c r="K3090" i="18" a="1"/>
  <c r="K3256" i="18" a="1"/>
  <c r="J1432" i="18" a="1"/>
  <c r="S591" i="18" a="1"/>
  <c r="K307" i="18" a="1"/>
  <c r="R414" i="18" a="1"/>
  <c r="J2367" i="18" a="1"/>
  <c r="S1065" i="18" a="1"/>
  <c r="K414" i="18" a="1"/>
  <c r="Q2308" i="18" a="1"/>
  <c r="S237" i="18" a="1"/>
  <c r="J2605" i="18" a="1"/>
  <c r="R1124" i="18" a="1"/>
  <c r="K2970" i="18" a="1"/>
  <c r="R2367" i="18" a="1"/>
  <c r="G1491" i="18" a="1"/>
  <c r="I2437" i="18" a="1"/>
  <c r="R2605" i="18" a="1"/>
  <c r="L178" i="18" a="1"/>
  <c r="S1657" i="18" a="1"/>
  <c r="K1727" i="18" a="1"/>
  <c r="G888" i="18" a="1"/>
  <c r="R237" i="18" a="1"/>
  <c r="S1480" i="18" a="1"/>
  <c r="K2437" i="18" a="1"/>
  <c r="H2498" i="18" a="1"/>
  <c r="P3315" i="18" a="1"/>
  <c r="S770" i="18" a="1"/>
  <c r="H1480" i="18" a="1"/>
  <c r="H484" i="18" a="1"/>
  <c r="L3256" i="18" a="1"/>
  <c r="Q2367" i="18" a="1"/>
  <c r="L1657" i="18" a="1"/>
  <c r="Q1716" i="18" a="1"/>
  <c r="Q2959" i="18" a="1"/>
  <c r="I425" i="18" a="1"/>
  <c r="K1954" i="18" a="1"/>
  <c r="Q2249" i="18" a="1"/>
  <c r="Q119" i="18" a="1"/>
  <c r="Q3374" i="18" a="1"/>
  <c r="Q3079" i="18" a="1"/>
  <c r="Q1303" i="18" a="1"/>
  <c r="Q1480" i="18" a="1"/>
  <c r="Q1775" i="18" a="1"/>
  <c r="Q3256" i="18" a="1"/>
  <c r="Q1124" i="18" a="1"/>
  <c r="G296" i="18" a="1"/>
  <c r="K355" i="18" a="1"/>
  <c r="P3256" i="18" a="1"/>
  <c r="K1845" i="18" a="1"/>
  <c r="J71" i="18" a="1"/>
  <c r="K237" i="18" a="1"/>
  <c r="P1598" i="18" a="1"/>
  <c r="P947" i="18" a="1"/>
  <c r="H178" i="18" a="1"/>
  <c r="H3079" i="18" a="1"/>
  <c r="K2260" i="18" a="1"/>
  <c r="L1895" i="18" a="1"/>
  <c r="G1065" i="18" a="1"/>
  <c r="J602" i="18" a="1"/>
  <c r="H3444" i="18" a="1"/>
  <c r="G958" i="18" a="1"/>
  <c r="I473" i="18" a="1"/>
  <c r="I2498" i="18" a="1"/>
  <c r="L711" i="18" a="1"/>
  <c r="G178" i="18" a="1"/>
  <c r="K3267" i="18" a="1"/>
  <c r="H1775" i="18" a="1"/>
  <c r="I829" i="18" a="1"/>
  <c r="J1421" i="18" a="1"/>
  <c r="K711" i="18" a="1"/>
  <c r="J1480" i="18" a="1"/>
  <c r="R1834" i="18" a="1"/>
  <c r="R2664" i="18" a="1"/>
  <c r="G425" i="18" a="1"/>
  <c r="H60" i="18" a="1"/>
  <c r="J1124" i="18" a="1"/>
  <c r="H1491" i="18" a="1"/>
  <c r="K2319" i="18" a="1"/>
  <c r="G1965" i="18" a="1"/>
  <c r="S1598" i="18" a="1"/>
  <c r="K1124" i="18" a="1"/>
  <c r="J1362" i="18" a="1"/>
  <c r="H3621" i="18" a="1"/>
  <c r="S3433" i="18" a="1"/>
  <c r="Q2664" i="18" a="1"/>
  <c r="G2793" i="18" a="1"/>
  <c r="L591" i="18" a="1"/>
  <c r="K2793" i="18" a="1"/>
  <c r="K2557" i="18" a="1"/>
  <c r="P650" i="18" a="1"/>
  <c r="S3610" i="18" a="1"/>
  <c r="J2675" i="18" a="1"/>
  <c r="R3197" i="18" a="1"/>
  <c r="J2437" i="18" a="1"/>
  <c r="K1480" i="18" a="1"/>
  <c r="K1076" i="18" a="1"/>
  <c r="H3138" i="18" a="1"/>
  <c r="P711" i="18" a="1"/>
  <c r="K484" i="18" a="1"/>
  <c r="G3208" i="18" a="1"/>
  <c r="S3079" i="18" a="1"/>
  <c r="J3029" i="18" a="1"/>
  <c r="J130" i="18" a="1"/>
  <c r="G1076" i="18" a="1"/>
  <c r="J3079" i="18" a="1"/>
  <c r="L3374" i="18" a="1"/>
  <c r="I71" i="18" a="1"/>
  <c r="J543" i="18" a="1"/>
  <c r="L2900" i="18" a="1"/>
  <c r="J3551" i="18" a="1"/>
  <c r="S2841" i="18" a="1"/>
  <c r="G770" i="18" a="1"/>
  <c r="H1845" i="18" a="1"/>
  <c r="J2319" i="18" a="1"/>
  <c r="G650" i="18" a="1"/>
  <c r="K3018" i="18" a="1"/>
  <c r="G2959" i="18" a="1"/>
  <c r="K1906" i="18" a="1"/>
  <c r="G1834" i="18" a="1"/>
  <c r="H1421" i="18" a="1"/>
  <c r="I3551" i="18" a="1"/>
  <c r="I3385" i="18" a="1"/>
  <c r="G3256" i="18" a="1"/>
  <c r="I1609" i="18" a="1"/>
  <c r="P2900" i="18" a="1"/>
  <c r="I1775" i="18" a="1"/>
  <c r="I2959" i="18" a="1"/>
  <c r="I2083" i="18" a="1"/>
  <c r="I3138" i="18" a="1"/>
  <c r="G3090" i="18" a="1"/>
  <c r="G1954" i="18" a="1"/>
  <c r="I1965" i="18" a="1"/>
  <c r="I1550" i="18" a="1"/>
  <c r="H543" i="18" a="1"/>
  <c r="G1598" i="18" a="1"/>
  <c r="R1362" i="18" a="1"/>
  <c r="I2319" i="18" a="1"/>
  <c r="K1609" i="18" a="1"/>
  <c r="G2426" i="18" a="1"/>
  <c r="I958" i="18" a="1"/>
  <c r="L3079" i="18" a="1"/>
  <c r="G1194" i="18" a="1"/>
  <c r="K3374" i="18" a="1"/>
  <c r="H1303" i="18" a="1"/>
  <c r="G3018" i="18" a="1"/>
  <c r="I3374" i="18" a="1"/>
  <c r="R829" i="18" a="1"/>
  <c r="P3433" i="18" a="1"/>
  <c r="I3621" i="18" a="1"/>
  <c r="H3315" i="18" a="1"/>
  <c r="S2426" i="18" a="1"/>
  <c r="H1716" i="18" a="1"/>
  <c r="J3197" i="18" a="1"/>
  <c r="L296" i="18" a="1"/>
  <c r="G2013" i="18" a="1"/>
  <c r="K661" i="18" a="1"/>
  <c r="G355" i="18" a="1"/>
  <c r="R3079" i="18" a="1"/>
  <c r="R2959" i="18" a="1"/>
  <c r="R770" i="18" a="1"/>
  <c r="K958" i="18" a="1"/>
  <c r="H3610" i="18" a="1"/>
  <c r="P2664" i="18" a="1"/>
  <c r="P2190" i="18" a="1"/>
  <c r="I3090" i="18" a="1"/>
  <c r="S3374" i="18" a="1"/>
  <c r="S1539" i="18" a="1"/>
  <c r="P2605" i="18" a="1"/>
  <c r="K2201" i="18" a="1"/>
  <c r="G2900" i="18" a="1"/>
  <c r="J3492" i="18" a="1"/>
  <c r="R355" i="18" a="1"/>
  <c r="J1657" i="18" a="1"/>
  <c r="J1491" i="18" a="1"/>
  <c r="K1716" i="18" a="1"/>
  <c r="G711" i="18" a="1"/>
  <c r="S2782" i="18" a="1"/>
  <c r="I3149" i="18" a="1"/>
  <c r="K2675" i="18" a="1"/>
  <c r="J1373" i="18" a="1"/>
  <c r="H1314" i="18" a="1"/>
  <c r="K888" i="18" a="1"/>
  <c r="J2793" i="18" a="1"/>
  <c r="K2616" i="18" a="1"/>
  <c r="H3267" i="18" a="1"/>
  <c r="G1775" i="18" a="1"/>
  <c r="H2367" i="18" a="1"/>
  <c r="H3562" i="18" a="1"/>
  <c r="K1194" i="18" a="1"/>
  <c r="H3551" i="18" a="1"/>
  <c r="I3018" i="18" a="1"/>
  <c r="I1314" i="18" a="1"/>
  <c r="H2557" i="18" a="1"/>
  <c r="S2546" i="18" a="1"/>
  <c r="J1834" i="18" a="1"/>
  <c r="G473" i="18" a="1"/>
  <c r="S3256" i="18" a="1"/>
  <c r="R178" i="18" a="1"/>
  <c r="G3433" i="18" a="1"/>
  <c r="J1965" i="18" a="1"/>
  <c r="L829" i="18" a="1"/>
  <c r="H2024" i="18" a="1"/>
  <c r="H2437" i="18" a="1"/>
  <c r="H2487" i="18" a="1"/>
  <c r="J1076" i="18" a="1"/>
  <c r="G3138" i="18" a="1"/>
  <c r="P3138" i="18" a="1"/>
  <c r="K829" i="18" a="1"/>
  <c r="G532" i="18" a="1"/>
  <c r="P1895" i="18" a="1"/>
  <c r="J1183" i="18" a="1"/>
  <c r="K1373" i="18" a="1"/>
  <c r="P2723" i="18" a="1"/>
  <c r="Q1657" i="18" a="1"/>
  <c r="G1668" i="18" a="1"/>
  <c r="I2487" i="18" a="1"/>
  <c r="I1895" i="18" a="1"/>
  <c r="G1480" i="18" a="1"/>
  <c r="S1183" i="18" a="1"/>
  <c r="P3018" i="18" a="1"/>
  <c r="L1954" i="18" a="1"/>
  <c r="I1539" i="18" a="1"/>
  <c r="S829" i="18" a="1"/>
  <c r="K650" i="18" a="1"/>
  <c r="K60" i="18" a="1"/>
  <c r="L237" i="18" a="1"/>
  <c r="R3551" i="18" a="1"/>
  <c r="G71" i="18" a="1"/>
  <c r="I1716" i="18" a="1"/>
  <c r="J237" i="18" a="1"/>
  <c r="K2605" i="18" a="1"/>
  <c r="K722" i="18" a="1"/>
  <c r="R650" i="18" a="1"/>
  <c r="S1242" i="18" a="1"/>
  <c r="G2664" i="18" a="1"/>
  <c r="K1834" i="18" a="1"/>
  <c r="Q1421" i="18" a="1"/>
  <c r="G2852" i="18" a="1"/>
  <c r="S2664" i="18" a="1"/>
  <c r="J2190" i="18" a="1"/>
  <c r="J2378" i="18" a="1"/>
  <c r="S2249" i="18" a="1"/>
  <c r="L2190" i="18" a="1"/>
  <c r="G2675" i="18" a="1"/>
  <c r="R3610" i="18" a="1"/>
  <c r="K3551" i="18" a="1"/>
  <c r="H3433" i="18" a="1"/>
  <c r="J3326" i="18" a="1"/>
  <c r="L3138" i="18" a="1"/>
  <c r="R3433" i="18" a="1"/>
  <c r="G3197" i="18" a="1"/>
  <c r="J2308" i="18" a="1"/>
  <c r="G1550" i="18" a="1"/>
  <c r="J1775" i="18" a="1"/>
  <c r="H71" i="18" a="1"/>
  <c r="H2900" i="18" a="1"/>
  <c r="H1906" i="18" a="1"/>
  <c r="Q2782" i="18" a="1"/>
  <c r="P3079" i="18" a="1"/>
  <c r="L60" i="18" a="1"/>
  <c r="Q3551" i="18" a="1"/>
  <c r="S711" i="18" a="1"/>
  <c r="L3018" i="18" a="1"/>
  <c r="L1065" i="18" a="1"/>
  <c r="Q296" i="18" a="1"/>
  <c r="Q2546" i="18" a="1"/>
  <c r="Q3197" i="18" a="1"/>
  <c r="Q1006" i="18" a="1"/>
  <c r="Q591" i="18" a="1"/>
  <c r="Q2605" i="18" a="1"/>
  <c r="Q2131" i="18" a="1"/>
  <c r="Q1242" i="18" a="1"/>
  <c r="Q1539" i="18" a="1"/>
  <c r="Q711" i="18" a="1"/>
  <c r="G722" i="18" a="1"/>
  <c r="H2734" i="18" a="1"/>
  <c r="I770" i="18" a="1"/>
  <c r="H2793" i="18" a="1"/>
  <c r="L888" i="18" a="1"/>
  <c r="P60" i="18" a="1"/>
  <c r="G2546" i="18" a="1"/>
  <c r="K2782" i="18" a="1"/>
  <c r="G543" i="18" a="1"/>
  <c r="J2664" i="18" a="1"/>
  <c r="H1124" i="18" a="1"/>
  <c r="G781" i="18" a="1"/>
  <c r="J2487" i="18" a="1"/>
  <c r="R2546" i="18" a="1"/>
  <c r="H237" i="18" a="1"/>
  <c r="S296" i="18" a="1"/>
  <c r="G3385" i="18" a="1"/>
  <c r="G2970" i="18" a="1"/>
  <c r="I3433" i="18" a="1"/>
  <c r="K119" i="18" a="1"/>
  <c r="K781" i="18" a="1"/>
  <c r="I3256" i="18" a="1"/>
  <c r="J2142" i="18" a="1"/>
  <c r="K840" i="18" a="1"/>
  <c r="H2675" i="18" a="1"/>
  <c r="J60" i="18" a="1"/>
  <c r="G2557" i="18" a="1"/>
  <c r="Q355" i="18" a="1"/>
  <c r="I237" i="18" a="1"/>
  <c r="P1124" i="18" a="1"/>
  <c r="P3374" i="18" a="1"/>
  <c r="K3492" i="18" a="1"/>
  <c r="I591" i="18" a="1"/>
  <c r="J3621" i="18" a="1"/>
  <c r="H1183" i="18" a="1"/>
  <c r="I661" i="18" a="1"/>
  <c r="G2260" i="18" a="1"/>
  <c r="J1065" i="18" a="1"/>
  <c r="P2487" i="18" a="1"/>
  <c r="K2024" i="18" a="1"/>
  <c r="L1775" i="18" a="1"/>
  <c r="K2378" i="18" a="1"/>
  <c r="I130" i="18" a="1"/>
  <c r="G1183" i="18" a="1"/>
  <c r="R1895" i="18" a="1"/>
  <c r="G1362" i="18" a="1"/>
  <c r="H1834" i="18" a="1"/>
  <c r="K2426" i="18" a="1"/>
  <c r="H3197" i="18" a="1"/>
  <c r="G248" i="18" a="1"/>
  <c r="J1786" i="18" a="1"/>
  <c r="H2319" i="18" a="1"/>
  <c r="I2024" i="18" a="1"/>
  <c r="G1421" i="18" a="1"/>
  <c r="K1303" i="18" a="1"/>
  <c r="H2546" i="18" a="1"/>
  <c r="R1183" i="18" a="1"/>
  <c r="L473" i="18" a="1"/>
  <c r="H189" i="18" a="1"/>
  <c r="P888" i="18" a="1"/>
  <c r="P2782" i="18" a="1"/>
  <c r="P355" i="18" a="1"/>
  <c r="H2959" i="18" a="1"/>
  <c r="I2546" i="18" a="1"/>
  <c r="G1906" i="18" a="1"/>
  <c r="H2190" i="18" a="1"/>
  <c r="H366" i="18" a="1"/>
  <c r="Q414" i="18" a="1"/>
  <c r="H591" i="18" a="1"/>
  <c r="H899" i="18" a="1"/>
  <c r="G1006" i="18" a="1"/>
  <c r="J532" i="18" a="1"/>
  <c r="J1668" i="18" a="1"/>
  <c r="I1303" i="18" a="1"/>
  <c r="I1253" i="18" a="1"/>
  <c r="S60" i="18" a="1"/>
  <c r="J2024" i="18" a="1"/>
  <c r="L1124" i="18" a="1"/>
  <c r="J355" i="18" a="1"/>
  <c r="P3492" i="18" a="1"/>
  <c r="J1550" i="18" a="1"/>
  <c r="K3326" i="18" a="1"/>
  <c r="L532" i="18" a="1"/>
  <c r="K3315" i="18" a="1"/>
  <c r="K1786" i="18" a="1"/>
  <c r="G1124" i="18" a="1"/>
  <c r="K3149" i="18" a="1"/>
  <c r="I1194" i="18" a="1"/>
  <c r="J307" i="18" a="1"/>
  <c r="I2605" i="18" a="1"/>
  <c r="H2664" i="18" a="1"/>
  <c r="K3138" i="18" a="1"/>
  <c r="J2900" i="18" a="1"/>
  <c r="K2841" i="18" a="1"/>
  <c r="I711" i="18" a="1"/>
  <c r="H1253" i="18" a="1"/>
  <c r="L3551" i="18" a="1"/>
  <c r="H602" i="18" a="1"/>
  <c r="L2367" i="18" a="1"/>
  <c r="I2723" i="18" a="1"/>
  <c r="K2487" i="18" a="1"/>
  <c r="H840" i="18" a="1"/>
  <c r="G3029" i="18" a="1"/>
  <c r="J1716" i="18" a="1"/>
  <c r="I2378" i="18" a="1"/>
  <c r="P1539" i="18" a="1"/>
  <c r="S3551" i="18" a="1"/>
  <c r="J3444" i="18" a="1"/>
  <c r="J1314" i="18" a="1"/>
  <c r="K2498" i="18" a="1"/>
  <c r="P2072" i="18" a="1"/>
  <c r="J3138" i="18" a="1"/>
  <c r="I1657" i="18" a="1"/>
  <c r="G1135" i="18" a="1"/>
  <c r="H425" i="18" a="1"/>
  <c r="P1421" i="18" a="1"/>
  <c r="G1253" i="18" a="1"/>
  <c r="K2190" i="18" a="1"/>
  <c r="J958" i="18" a="1"/>
  <c r="L1480" i="18" a="1"/>
  <c r="G307" i="18" a="1"/>
  <c r="S532" i="18" a="1"/>
  <c r="I1362" i="18" a="1"/>
  <c r="K3079" i="18" a="1"/>
  <c r="J711" i="18" a="1"/>
  <c r="H2723" i="18" a="1"/>
  <c r="G3610" i="18" a="1"/>
  <c r="H722" i="18" a="1"/>
  <c r="J1135" i="18" a="1"/>
  <c r="H3029" i="18" a="1"/>
  <c r="K366" i="18" a="1"/>
  <c r="G237" i="18" a="1"/>
  <c r="G840" i="18" a="1"/>
  <c r="H3149" i="18" a="1"/>
  <c r="G3326" i="18" a="1"/>
  <c r="R60" i="18" a="1"/>
  <c r="G591" i="18" a="1"/>
  <c r="I650" i="18" a="1"/>
  <c r="H1954" i="18" a="1"/>
  <c r="R2487" i="18" a="1"/>
  <c r="R2131" i="18" a="1"/>
  <c r="G2616" i="18" a="1"/>
  <c r="J829" i="18" a="1"/>
  <c r="J770" i="18" a="1"/>
  <c r="I1135" i="18" a="1"/>
  <c r="J1242" i="18" a="1"/>
  <c r="G366" i="18" a="1"/>
  <c r="H711" i="18" a="1"/>
  <c r="G1539" i="18" a="1"/>
  <c r="I1906" i="18" a="1"/>
  <c r="I2911" i="18" a="1"/>
  <c r="I119" i="18" a="1"/>
  <c r="H1373" i="18" a="1"/>
  <c r="L2664" i="18" a="1"/>
  <c r="I3079" i="18" a="1"/>
  <c r="J2970" i="18" a="1"/>
  <c r="I1845" i="18" a="1"/>
  <c r="H3374" i="18" a="1"/>
  <c r="J3374" i="18" a="1"/>
  <c r="G1657" i="18" a="1"/>
  <c r="H2308" i="18" a="1"/>
  <c r="G3551" i="18" a="1"/>
  <c r="G2378" i="18" a="1"/>
  <c r="P1657" i="18" a="1"/>
  <c r="K1362" i="18" a="1"/>
  <c r="R473" i="18" a="1"/>
  <c r="H2782" i="18" a="1"/>
  <c r="G3562" i="18" a="1"/>
  <c r="G130" i="18" a="1"/>
  <c r="I2900" i="18" a="1"/>
  <c r="I722" i="18" a="1"/>
  <c r="S1362" i="18" a="1"/>
  <c r="I1432" i="18" a="1"/>
  <c r="H781" i="18" a="1"/>
  <c r="G484" i="18" a="1"/>
  <c r="P3197" i="18" a="1"/>
  <c r="S1895" i="18" a="1"/>
  <c r="I3029" i="18" a="1"/>
  <c r="S1421" i="18" a="1"/>
  <c r="I2367" i="18" a="1"/>
  <c r="P1242" i="18" a="1"/>
  <c r="J1609" i="18" a="1"/>
  <c r="P3551" i="18" a="1"/>
  <c r="L1242" i="18" a="1"/>
  <c r="S3315" i="18" a="1"/>
  <c r="J3018" i="18" a="1"/>
  <c r="K1657" i="18" a="1"/>
  <c r="K2734" i="18" a="1"/>
  <c r="P2131" i="18" a="1"/>
  <c r="H1135" i="18" a="1"/>
  <c r="K3433" i="18" a="1"/>
  <c r="J591" i="18" a="1"/>
  <c r="I2970" i="18" a="1"/>
  <c r="P2426" i="18" a="1"/>
  <c r="R119" i="18" a="1"/>
  <c r="P1716" i="18" a="1"/>
  <c r="Q650" i="18" a="1"/>
  <c r="H1657" i="18" a="1"/>
  <c r="H3090" i="18" a="1"/>
  <c r="J2072" i="18" a="1"/>
  <c r="G3444" i="18" a="1"/>
  <c r="P3610" i="18" a="1"/>
  <c r="R1242" i="18" a="1"/>
  <c r="K2308" i="18" a="1"/>
  <c r="J781" i="18" a="1"/>
  <c r="L1539" i="18" a="1"/>
  <c r="K3197" i="18" a="1"/>
  <c r="I1421" i="18" a="1"/>
  <c r="I2734" i="18" a="1"/>
  <c r="G2249" i="18" a="1"/>
  <c r="K3385" i="18" a="1"/>
  <c r="R2190" i="18" a="1"/>
  <c r="H3256" i="18" a="1"/>
  <c r="K2664" i="18" a="1"/>
  <c r="I1124" i="18" a="1"/>
  <c r="R3018" i="18" a="1"/>
  <c r="G899" i="18" a="1"/>
  <c r="H1194" i="18" a="1"/>
  <c r="L3315" i="18" a="1"/>
  <c r="Q178" i="18" a="1"/>
  <c r="P178" i="18" a="1"/>
  <c r="G3079" i="18" a="1"/>
  <c r="P1362" i="18" a="1"/>
  <c r="J484" i="18" a="1"/>
  <c r="S2013" i="18" a="1"/>
  <c r="H1539" i="18" a="1"/>
  <c r="R1480" i="18" a="1"/>
  <c r="L2487" i="18" a="1"/>
  <c r="L1598" i="18" a="1"/>
  <c r="J3315" i="18" a="1"/>
  <c r="G2142" i="18" a="1"/>
  <c r="J2260" i="18" a="1"/>
  <c r="G2083" i="18" a="1"/>
  <c r="H296" i="18" a="1"/>
  <c r="H1786" i="18" a="1"/>
  <c r="J2841" i="18" a="1"/>
  <c r="J2959" i="18" a="1"/>
  <c r="I781" i="18" a="1"/>
  <c r="H2970" i="18" a="1"/>
  <c r="K1432" i="18" a="1"/>
  <c r="Q2013" i="18" a="1"/>
  <c r="J650" i="18" a="1"/>
  <c r="Q473" i="18" a="1"/>
  <c r="Q237" i="18" a="1"/>
  <c r="P1006" i="18" a="1"/>
  <c r="L1716" i="18" a="1"/>
  <c r="Q947" i="18" a="1"/>
  <c r="Q2487" i="18" a="1"/>
  <c r="Q2900" i="18" a="1"/>
  <c r="Q60" i="18" a="1"/>
  <c r="Q2072" i="18" a="1"/>
  <c r="Q770" i="18" a="1"/>
  <c r="Q3610" i="18" a="1"/>
  <c r="Q3315" i="18" a="1"/>
  <c r="Q1362" i="18" a="1"/>
  <c r="Q1895" i="18" a="1"/>
  <c r="J840" i="18" a="1"/>
  <c r="S650" i="18" a="1"/>
  <c r="H2260" i="18" a="1"/>
  <c r="I947" i="18" a="1"/>
  <c r="I189" i="18" a="1"/>
  <c r="S2959" i="18" a="1"/>
  <c r="K2072" i="18" a="1"/>
  <c r="K2131" i="18" a="1"/>
  <c r="K1242" i="18" a="1"/>
  <c r="H829" i="18" a="1"/>
  <c r="R1775" i="18" a="1"/>
  <c r="S414" i="18" a="1"/>
  <c r="I602" i="18" a="1"/>
  <c r="S2131" i="18" a="1"/>
  <c r="I1076" i="18" a="1"/>
  <c r="K1775" i="18" a="1"/>
  <c r="S119" i="18" a="1"/>
  <c r="R1303" i="18" a="1"/>
  <c r="H2426" i="18" a="1"/>
  <c r="R2782" i="18" a="1"/>
  <c r="J2498" i="18" a="1"/>
  <c r="H248" i="18" a="1"/>
  <c r="S3197" i="18" a="1"/>
  <c r="K2852" i="18" a="1"/>
  <c r="L3197" i="18" a="1"/>
  <c r="R1065" i="18" a="1"/>
  <c r="G2605" i="18" a="1"/>
  <c r="K2367" i="18" a="1"/>
  <c r="K1135" i="18" a="1"/>
  <c r="J366" i="18" a="1"/>
  <c r="I3326" i="18" a="1"/>
  <c r="K2900" i="18" a="1"/>
  <c r="G119" i="18" a="1"/>
  <c r="G2131" i="18" a="1"/>
  <c r="S2072" i="18" a="1"/>
  <c r="K899" i="18" a="1"/>
  <c r="G2308" i="18" a="1"/>
  <c r="H3018" i="18" a="1"/>
  <c r="I60" i="18" a="1"/>
  <c r="H1727" i="18" a="1"/>
  <c r="I2616" i="18" a="1"/>
  <c r="H3208" i="18" a="1"/>
  <c r="S1303" i="18" a="1"/>
  <c r="H770" i="18" a="1"/>
  <c r="R3492" i="18" a="1"/>
  <c r="K2142" i="18" a="1"/>
  <c r="I1373" i="18" a="1"/>
  <c r="J2852" i="18" a="1"/>
  <c r="I484" i="18" a="1"/>
  <c r="H3326" i="18" a="1"/>
  <c r="I2308" i="18" a="1"/>
  <c r="I2782" i="18" a="1"/>
  <c r="K591" i="18" a="1"/>
  <c r="R591" i="18" a="1"/>
  <c r="I1834" i="18" a="1"/>
  <c r="J296" i="18" a="1"/>
  <c r="I1954" i="18" a="1"/>
  <c r="K1550" i="18" a="1"/>
  <c r="I3610" i="18" a="1"/>
  <c r="J1303" i="18" a="1"/>
  <c r="L1834" i="18" a="1"/>
  <c r="R2723" i="18" a="1"/>
  <c r="G3503" i="18" a="1"/>
  <c r="G1314" i="18" a="1"/>
  <c r="H2249" i="18" a="1"/>
  <c r="H307" i="18" a="1"/>
  <c r="S2900" i="18" a="1"/>
  <c r="I2675" i="18" a="1"/>
  <c r="H2131" i="18" a="1"/>
  <c r="H2852" i="18" a="1"/>
  <c r="K248" i="18" a="1"/>
  <c r="I2557" i="18" a="1"/>
  <c r="L2308" i="18" a="1"/>
  <c r="I3208" i="18" a="1"/>
  <c r="K1965" i="18" a="1"/>
  <c r="G2782" i="18" a="1"/>
  <c r="J2083" i="18" a="1"/>
  <c r="S2367" i="18" a="1"/>
  <c r="H1432" i="18" a="1"/>
  <c r="G829" i="18" a="1"/>
  <c r="R1598" i="18" a="1"/>
  <c r="K3208" i="18" a="1"/>
  <c r="I1491" i="18" a="1"/>
  <c r="L2131" i="18" a="1"/>
  <c r="J3267" i="18" a="1"/>
  <c r="J899" i="18" a="1"/>
  <c r="K602" i="18" a="1"/>
  <c r="J2426" i="18" a="1"/>
  <c r="P770" i="18" a="1"/>
  <c r="K1017" i="18" a="1"/>
  <c r="P2546" i="18" a="1"/>
  <c r="J414" i="18" a="1"/>
  <c r="S3018" i="18" a="1"/>
  <c r="G1303" i="18" a="1"/>
  <c r="G1432" i="18" a="1"/>
  <c r="H2142" i="18" a="1"/>
  <c r="H1965" i="18" a="1"/>
  <c r="K425" i="18" a="1"/>
  <c r="H119" i="18" a="1"/>
  <c r="L355" i="18" a="1"/>
  <c r="J1845" i="18" a="1"/>
  <c r="K296" i="18" a="1"/>
  <c r="J1194" i="18" a="1"/>
  <c r="J2557" i="18" a="1"/>
  <c r="K532" i="18" a="1"/>
  <c r="H1895" i="18" a="1"/>
  <c r="L2249" i="18" a="1"/>
  <c r="J2131" i="18" a="1"/>
  <c r="G3492" i="18" a="1"/>
  <c r="K770" i="18" a="1"/>
  <c r="J178" i="18" a="1"/>
  <c r="P532" i="18" a="1"/>
  <c r="H2378" i="18" a="1"/>
  <c r="K2723" i="18" a="1"/>
  <c r="H888" i="18" a="1"/>
  <c r="S2723" i="18" a="1"/>
  <c r="P2013" i="18" a="1"/>
  <c r="L2841" i="18" a="1"/>
  <c r="J2249" i="18" a="1"/>
  <c r="K947" i="18" a="1"/>
  <c r="K2013" i="18" a="1"/>
  <c r="I296" i="18" a="1"/>
  <c r="J1006" i="18" a="1"/>
  <c r="R2900" i="18" a="1"/>
  <c r="I1242" i="18" a="1"/>
  <c r="S1124" i="18" a="1"/>
  <c r="J1727" i="18" a="1"/>
  <c r="K3444" i="18" a="1"/>
  <c r="J2013" i="18" a="1"/>
  <c r="J947" i="18" a="1"/>
  <c r="K1895" i="18" a="1"/>
  <c r="S1716" i="18" a="1"/>
  <c r="S3138" i="18" a="1"/>
  <c r="G2319" i="18" a="1"/>
  <c r="L650" i="18" a="1"/>
  <c r="J3385" i="18" a="1"/>
  <c r="J2546" i="18" a="1"/>
  <c r="J189" i="18" a="1"/>
  <c r="I307" i="18" a="1"/>
  <c r="H958" i="18" a="1"/>
  <c r="R947" i="18" a="1"/>
  <c r="I178" i="18" a="1"/>
  <c r="H2201" i="18" a="1"/>
  <c r="R1954" i="18" a="1"/>
  <c r="H661" i="18" a="1"/>
  <c r="S3492" i="18" a="1"/>
  <c r="L1183" i="18" a="1"/>
  <c r="J473" i="18" a="1"/>
  <c r="K3029" i="18" a="1"/>
  <c r="S1954" i="18" a="1"/>
  <c r="H355" i="18" a="1"/>
  <c r="P2841" i="18" a="1"/>
  <c r="H650" i="18" a="1"/>
  <c r="K1065" i="18" a="1"/>
  <c r="S1006" i="18" a="1"/>
  <c r="J1539" i="18" a="1"/>
  <c r="I2852" i="18" a="1"/>
  <c r="G2024" i="18" a="1"/>
  <c r="P414" i="18" a="1"/>
  <c r="H414" i="18" a="1"/>
  <c r="K3610" i="18" a="1"/>
  <c r="L3433" i="18" a="1"/>
  <c r="K2911" i="18" a="1"/>
  <c r="P1480" i="18" a="1"/>
  <c r="R711" i="18" a="1"/>
  <c r="J3208" i="18" a="1"/>
  <c r="G2190" i="18" a="1"/>
  <c r="S1834" i="18" a="1"/>
  <c r="I899" i="18" a="1"/>
  <c r="P2367" i="18" a="1"/>
  <c r="I888" i="18" a="1"/>
  <c r="L1362" i="18" a="1"/>
  <c r="R2841" i="18" a="1"/>
  <c r="S355" i="18" a="1"/>
  <c r="J3090" i="18" a="1"/>
  <c r="J3149" i="18" a="1"/>
  <c r="K1668" i="18" a="1"/>
  <c r="G2487" i="18" a="1"/>
  <c r="G60" i="18" a="1"/>
  <c r="H3385" i="18" a="1"/>
  <c r="I414" i="18" a="1"/>
  <c r="I355" i="18" a="1"/>
  <c r="I532" i="18" a="1"/>
  <c r="H473" i="18" a="1"/>
  <c r="S2308" i="18" a="1"/>
  <c r="J2616" i="18" a="1"/>
  <c r="S2487" i="18" a="1"/>
  <c r="H1362" i="18" a="1"/>
  <c r="J1906" i="18" a="1"/>
  <c r="R2308" i="18" a="1"/>
  <c r="I3492" i="18" a="1"/>
  <c r="I1668" i="18" a="1"/>
  <c r="P2959" i="18" a="1"/>
  <c r="H2841" i="18" a="1"/>
  <c r="J3256" i="18" a="1"/>
  <c r="R2249" i="18" a="1"/>
  <c r="K2546" i="18" a="1"/>
  <c r="P1834" i="18" a="1"/>
  <c r="J2201" i="18" a="1"/>
  <c r="R1657" i="18" a="1"/>
  <c r="P119" i="18" a="1"/>
  <c r="H1550" i="18" a="1"/>
  <c r="L2723" i="18" a="1"/>
  <c r="G2437" i="18" a="1"/>
  <c r="G947" i="18" a="1"/>
  <c r="R3374" i="18" a="1"/>
  <c r="J2723" i="18" a="1"/>
  <c r="J425" i="18" a="1"/>
  <c r="R888" i="18" a="1"/>
  <c r="G1242" i="18" a="1"/>
  <c r="K2249" i="18" a="1"/>
  <c r="G1845" i="18" a="1"/>
  <c r="L947" i="18" a="1"/>
  <c r="L2782" i="18" a="1"/>
  <c r="K71" i="18" a="1"/>
  <c r="R1006" i="18" a="1"/>
  <c r="H532" i="18" a="1"/>
  <c r="K2959" i="18" a="1"/>
  <c r="L2426" i="18" a="1"/>
  <c r="G1609" i="18" a="1"/>
  <c r="I2249" i="18" a="1"/>
  <c r="J3433" i="18" a="1"/>
  <c r="J1895" i="18" a="1"/>
  <c r="I2201" i="18" a="1"/>
  <c r="K473" i="18" a="1"/>
  <c r="Q3492" i="18" a="1"/>
  <c r="G1727" i="18" a="1"/>
  <c r="P473" i="18" a="1"/>
  <c r="R3256" i="18" a="1"/>
  <c r="I3444" i="18" a="1"/>
  <c r="I840" i="18" a="1"/>
  <c r="H2616" i="18" a="1"/>
  <c r="S2190" i="18" a="1"/>
  <c r="I3267" i="18" a="1"/>
  <c r="L2605" i="18" a="1"/>
  <c r="J3503" i="18" a="1"/>
  <c r="G1895" i="18" a="1"/>
  <c r="P1183" i="18" a="1"/>
  <c r="J2734" i="18" a="1"/>
  <c r="I1183" i="18" a="1"/>
  <c r="H1065" i="18" a="1"/>
  <c r="I3562" i="18" a="1"/>
  <c r="I543" i="18" a="1"/>
  <c r="R1539" i="18" a="1"/>
  <c r="L1006" i="18" a="1"/>
  <c r="I1017" i="18" a="1"/>
  <c r="K178" i="18" a="1"/>
  <c r="Q888" i="18" a="1"/>
  <c r="G189" i="18" a="1"/>
  <c r="Q3433" i="18" a="1"/>
  <c r="Q3138" i="18" a="1"/>
  <c r="R2013" i="18" a="1"/>
  <c r="K1598" i="18" a="1"/>
  <c r="Q1065" i="18" a="1"/>
  <c r="Q2723" i="18" a="1"/>
  <c r="Q2841" i="18" a="1"/>
  <c r="Q2190" i="18" a="1"/>
  <c r="Q1834" i="18" a="1"/>
  <c r="Q532" i="18" a="1"/>
  <c r="Q1954" i="18" a="1"/>
  <c r="Q2426" i="18" a="1"/>
  <c r="Q3018" i="18" a="1"/>
  <c r="Q1599" i="18" l="1"/>
  <c r="Q1603" i="18"/>
  <c r="K1624" i="18" s="1"/>
  <c r="Q1600" i="18"/>
  <c r="Q1598" i="18"/>
  <c r="C1623" i="18" s="1"/>
  <c r="Q1601" i="18"/>
  <c r="G1626" i="18" s="1"/>
  <c r="Q1605" i="18"/>
  <c r="K1626" i="18" s="1"/>
  <c r="R3143" i="18"/>
  <c r="R3144" i="18"/>
  <c r="Q1606" i="18"/>
  <c r="C1621" i="18" s="1"/>
  <c r="Q1604" i="18"/>
  <c r="K1625" i="18" s="1"/>
  <c r="I2668" i="18"/>
  <c r="Q1607" i="18"/>
  <c r="C1622" i="18" s="1"/>
  <c r="I2666" i="18"/>
  <c r="Q1191" i="18"/>
  <c r="C1206" i="18" s="1"/>
  <c r="Q1187" i="18"/>
  <c r="I1211" i="18" s="1"/>
  <c r="I2667" i="18"/>
  <c r="R3146" i="18"/>
  <c r="Q1185" i="18"/>
  <c r="G1208" i="18" s="1"/>
  <c r="Q1190" i="18"/>
  <c r="K1211" i="18" s="1"/>
  <c r="Q1188" i="18"/>
  <c r="K1209" i="18" s="1"/>
  <c r="Q1186" i="18"/>
  <c r="G1211" i="18" s="1"/>
  <c r="Q1192" i="18"/>
  <c r="C1207" i="18" s="1"/>
  <c r="Q1184" i="18"/>
  <c r="C1211" i="18" s="1"/>
  <c r="Q1183" i="18"/>
  <c r="C1208" i="18" s="1"/>
  <c r="Q3437" i="18"/>
  <c r="Q3438" i="18"/>
  <c r="K3459" i="18" s="1"/>
  <c r="Q3439" i="18"/>
  <c r="K3460" i="18" s="1"/>
  <c r="Q3440" i="18"/>
  <c r="K3461" i="18" s="1"/>
  <c r="Q3433" i="18"/>
  <c r="C3458" i="18" s="1"/>
  <c r="Q3436" i="18"/>
  <c r="Q3434" i="18"/>
  <c r="Q3442" i="18"/>
  <c r="C3457" i="18" s="1"/>
  <c r="Q3441" i="18"/>
  <c r="C3456" i="18" s="1"/>
  <c r="Q3435" i="18"/>
  <c r="I3568" i="18"/>
  <c r="I3564" i="18"/>
  <c r="I3565" i="18"/>
  <c r="I3567" i="18"/>
  <c r="I3566" i="18"/>
  <c r="I3563" i="18"/>
  <c r="I3562" i="18"/>
  <c r="I3271" i="18"/>
  <c r="I3267" i="18"/>
  <c r="I3273" i="18"/>
  <c r="I3270" i="18"/>
  <c r="I3269" i="18"/>
  <c r="I3268" i="18"/>
  <c r="I3272" i="18"/>
  <c r="P1835" i="18"/>
  <c r="P1838" i="18"/>
  <c r="P1839" i="18"/>
  <c r="P1840" i="18"/>
  <c r="P1844" i="18"/>
  <c r="P1834" i="18"/>
  <c r="P1842" i="18"/>
  <c r="P1843" i="18"/>
  <c r="P1837" i="18"/>
  <c r="P1841" i="18"/>
  <c r="P1836" i="18"/>
  <c r="J2617" i="18"/>
  <c r="J2619" i="18"/>
  <c r="J2616" i="18"/>
  <c r="J2618" i="18"/>
  <c r="J2621" i="18"/>
  <c r="J2620" i="18"/>
  <c r="S359" i="18"/>
  <c r="S357" i="18"/>
  <c r="S361" i="18"/>
  <c r="S355" i="18"/>
  <c r="S356" i="18"/>
  <c r="S358" i="18"/>
  <c r="S362" i="18"/>
  <c r="S360" i="18"/>
  <c r="J3213" i="18"/>
  <c r="J3210" i="18"/>
  <c r="J3208" i="18"/>
  <c r="J3212" i="18"/>
  <c r="J3209" i="18"/>
  <c r="J3211" i="18"/>
  <c r="S3492" i="18"/>
  <c r="S3497" i="18"/>
  <c r="S3495" i="18"/>
  <c r="S3494" i="18"/>
  <c r="S3496" i="18"/>
  <c r="S3498" i="18"/>
  <c r="S3493" i="18"/>
  <c r="S3499" i="18"/>
  <c r="S1124" i="18"/>
  <c r="S1128" i="18"/>
  <c r="S1126" i="18"/>
  <c r="S1127" i="18"/>
  <c r="S1129" i="18"/>
  <c r="S1130" i="18"/>
  <c r="S1125" i="18"/>
  <c r="S1131" i="18"/>
  <c r="L2842" i="18"/>
  <c r="L2841" i="18"/>
  <c r="K771" i="18"/>
  <c r="K772" i="18"/>
  <c r="K770" i="18"/>
  <c r="K298" i="18"/>
  <c r="K296" i="18"/>
  <c r="K297" i="18"/>
  <c r="S2373" i="18"/>
  <c r="S2369" i="18"/>
  <c r="S2371" i="18"/>
  <c r="S2370" i="18"/>
  <c r="S2372" i="18"/>
  <c r="S2368" i="18"/>
  <c r="S2367" i="18"/>
  <c r="S2374" i="18"/>
  <c r="H2855" i="18"/>
  <c r="H2854" i="18"/>
  <c r="H2858" i="18"/>
  <c r="H2859" i="18"/>
  <c r="H2857" i="18"/>
  <c r="H2852" i="18"/>
  <c r="H2856" i="18"/>
  <c r="H2853" i="18"/>
  <c r="K1551" i="18"/>
  <c r="K1552" i="18"/>
  <c r="K1553" i="18"/>
  <c r="K1550" i="18"/>
  <c r="K1554" i="18"/>
  <c r="H3209" i="18"/>
  <c r="H3208" i="18"/>
  <c r="H3210" i="18"/>
  <c r="H3212" i="18"/>
  <c r="H3213" i="18"/>
  <c r="H3214" i="18"/>
  <c r="H3211" i="18"/>
  <c r="H3215" i="18"/>
  <c r="J371" i="18"/>
  <c r="J366" i="18"/>
  <c r="J370" i="18"/>
  <c r="J368" i="18"/>
  <c r="J367" i="18"/>
  <c r="J369" i="18"/>
  <c r="H250" i="18"/>
  <c r="H249" i="18"/>
  <c r="H248" i="18"/>
  <c r="H255" i="18"/>
  <c r="H253" i="18"/>
  <c r="H254" i="18"/>
  <c r="H252" i="18"/>
  <c r="H251" i="18"/>
  <c r="S2965" i="18"/>
  <c r="S2960" i="18"/>
  <c r="S2962" i="18"/>
  <c r="S2964" i="18"/>
  <c r="S2959" i="18"/>
  <c r="S2966" i="18"/>
  <c r="S2963" i="18"/>
  <c r="S2961" i="18"/>
  <c r="Q2079" i="18"/>
  <c r="K2100" i="18" s="1"/>
  <c r="Q2076" i="18"/>
  <c r="Q2078" i="18"/>
  <c r="K2099" i="18" s="1"/>
  <c r="Q2081" i="18"/>
  <c r="C2096" i="18" s="1"/>
  <c r="Q2077" i="18"/>
  <c r="K2098" i="18" s="1"/>
  <c r="Q2073" i="18"/>
  <c r="Q2074" i="18"/>
  <c r="Q2080" i="18"/>
  <c r="C2095" i="18" s="1"/>
  <c r="Q2075" i="18"/>
  <c r="Q2072" i="18"/>
  <c r="C2097" i="18" s="1"/>
  <c r="H2973" i="18"/>
  <c r="H2975" i="18"/>
  <c r="H2976" i="18"/>
  <c r="H2974" i="18"/>
  <c r="H2972" i="18"/>
  <c r="H2977" i="18"/>
  <c r="H2971" i="18"/>
  <c r="H2970" i="18"/>
  <c r="G2146" i="18"/>
  <c r="G2142" i="18"/>
  <c r="G2150" i="18"/>
  <c r="G2147" i="18"/>
  <c r="G2144" i="18"/>
  <c r="G2145" i="18"/>
  <c r="G2149" i="18"/>
  <c r="G2148" i="18"/>
  <c r="G2143" i="18"/>
  <c r="I1126" i="18"/>
  <c r="I1125" i="18"/>
  <c r="I1128" i="18"/>
  <c r="I1124" i="18"/>
  <c r="I1127" i="18"/>
  <c r="P3552" i="18"/>
  <c r="P3561" i="18"/>
  <c r="P3560" i="18"/>
  <c r="P3555" i="18"/>
  <c r="P3553" i="18"/>
  <c r="P3559" i="18"/>
  <c r="P3554" i="18"/>
  <c r="P3558" i="18"/>
  <c r="P3556" i="18"/>
  <c r="P3557" i="18"/>
  <c r="P3551" i="18"/>
  <c r="G2379" i="18"/>
  <c r="G2384" i="18"/>
  <c r="G2381" i="18"/>
  <c r="G2385" i="18"/>
  <c r="G2382" i="18"/>
  <c r="G2383" i="18"/>
  <c r="G2380" i="18"/>
  <c r="G2378" i="18"/>
  <c r="G2386" i="18"/>
  <c r="I2917" i="18"/>
  <c r="I2915" i="18"/>
  <c r="I2914" i="18"/>
  <c r="I2912" i="18"/>
  <c r="I2913" i="18"/>
  <c r="I2911" i="18"/>
  <c r="I2916" i="18"/>
  <c r="H1954" i="18"/>
  <c r="H1955" i="18"/>
  <c r="H1959" i="18"/>
  <c r="H1957" i="18"/>
  <c r="H1956" i="18"/>
  <c r="H1958" i="18"/>
  <c r="P2080" i="18"/>
  <c r="P2076" i="18"/>
  <c r="P2082" i="18"/>
  <c r="P2081" i="18"/>
  <c r="P2073" i="18"/>
  <c r="P2072" i="18"/>
  <c r="P2078" i="18"/>
  <c r="P2079" i="18"/>
  <c r="P2077" i="18"/>
  <c r="P2075" i="18"/>
  <c r="P2074" i="18"/>
  <c r="H2668" i="18"/>
  <c r="H2664" i="18"/>
  <c r="H2666" i="18"/>
  <c r="H2669" i="18"/>
  <c r="H2665" i="18"/>
  <c r="H2667" i="18"/>
  <c r="L533" i="18"/>
  <c r="L532" i="18"/>
  <c r="G1008" i="18"/>
  <c r="G1006" i="18"/>
  <c r="G1007" i="18"/>
  <c r="G1009" i="18"/>
  <c r="G1010" i="18"/>
  <c r="G1012" i="18"/>
  <c r="G1011" i="18"/>
  <c r="H2964" i="18"/>
  <c r="H2962" i="18"/>
  <c r="H2959" i="18"/>
  <c r="H2963" i="18"/>
  <c r="H2960" i="18"/>
  <c r="H2961" i="18"/>
  <c r="K1305" i="18"/>
  <c r="K1304" i="18"/>
  <c r="K1303" i="18"/>
  <c r="P3382" i="18"/>
  <c r="P3380" i="18"/>
  <c r="P3383" i="18"/>
  <c r="P3374" i="18"/>
  <c r="P3376" i="18"/>
  <c r="P3377" i="18"/>
  <c r="P3379" i="18"/>
  <c r="P3378" i="18"/>
  <c r="P3375" i="18"/>
  <c r="P3381" i="18"/>
  <c r="P3384" i="18"/>
  <c r="I3437" i="18"/>
  <c r="I3436" i="18"/>
  <c r="I3433" i="18"/>
  <c r="I3435" i="18"/>
  <c r="I3434" i="18"/>
  <c r="Q1011" i="18"/>
  <c r="K1032" i="18" s="1"/>
  <c r="Q1013" i="18"/>
  <c r="K1034" i="18" s="1"/>
  <c r="Q1012" i="18"/>
  <c r="K1033" i="18" s="1"/>
  <c r="Q1010" i="18"/>
  <c r="Q1009" i="18"/>
  <c r="Q1015" i="18"/>
  <c r="C1030" i="18" s="1"/>
  <c r="Q1006" i="18"/>
  <c r="C1031" i="18" s="1"/>
  <c r="Q1008" i="18"/>
  <c r="Q1007" i="18"/>
  <c r="Q1014" i="18"/>
  <c r="C1029" i="18" s="1"/>
  <c r="L61" i="18"/>
  <c r="L60" i="18"/>
  <c r="J3331" i="18"/>
  <c r="J3330" i="18"/>
  <c r="J3328" i="18"/>
  <c r="J3329" i="18"/>
  <c r="J3327" i="18"/>
  <c r="J3326" i="18"/>
  <c r="G79" i="18"/>
  <c r="G71" i="18"/>
  <c r="G75" i="18"/>
  <c r="G72" i="18"/>
  <c r="G73" i="18"/>
  <c r="G76" i="18"/>
  <c r="G77" i="18"/>
  <c r="G74" i="18"/>
  <c r="G78" i="18"/>
  <c r="I2489" i="18"/>
  <c r="I2487" i="18"/>
  <c r="I2491" i="18"/>
  <c r="I2488" i="18"/>
  <c r="I2490" i="18"/>
  <c r="K830" i="18"/>
  <c r="K831" i="18"/>
  <c r="K829" i="18"/>
  <c r="H3568" i="18"/>
  <c r="H3562" i="18"/>
  <c r="H3565" i="18"/>
  <c r="H3564" i="18"/>
  <c r="H3567" i="18"/>
  <c r="H3569" i="18"/>
  <c r="H3566" i="18"/>
  <c r="H3563" i="18"/>
  <c r="R359" i="18"/>
  <c r="R357" i="18"/>
  <c r="R363" i="18"/>
  <c r="R362" i="18"/>
  <c r="R355" i="18"/>
  <c r="R358" i="18"/>
  <c r="R356" i="18"/>
  <c r="R360" i="18"/>
  <c r="R361" i="18"/>
  <c r="P3438" i="18"/>
  <c r="P3441" i="18"/>
  <c r="P3435" i="18"/>
  <c r="P3437" i="18"/>
  <c r="P3442" i="18"/>
  <c r="P3439" i="18"/>
  <c r="P3443" i="18"/>
  <c r="P3436" i="18"/>
  <c r="P3433" i="18"/>
  <c r="P3440" i="18"/>
  <c r="P3434" i="18"/>
  <c r="H1306" i="18"/>
  <c r="H1308" i="18"/>
  <c r="H1304" i="18"/>
  <c r="H1303" i="18"/>
  <c r="H1305" i="18"/>
  <c r="H1307" i="18"/>
  <c r="I1970" i="18"/>
  <c r="I1967" i="18"/>
  <c r="I1965" i="18"/>
  <c r="I1966" i="18"/>
  <c r="I1969" i="18"/>
  <c r="I1968" i="18"/>
  <c r="I1971" i="18"/>
  <c r="G774" i="18"/>
  <c r="G771" i="18"/>
  <c r="G775" i="18"/>
  <c r="G772" i="18"/>
  <c r="G770" i="18"/>
  <c r="G773" i="18"/>
  <c r="G776" i="18"/>
  <c r="J546" i="18"/>
  <c r="J545" i="18"/>
  <c r="J547" i="18"/>
  <c r="J548" i="18"/>
  <c r="J544" i="18"/>
  <c r="J543" i="18"/>
  <c r="K1079" i="18"/>
  <c r="K1076" i="18"/>
  <c r="K1078" i="18"/>
  <c r="K1077" i="18"/>
  <c r="K1080" i="18"/>
  <c r="S1598" i="18"/>
  <c r="S1599" i="18"/>
  <c r="S1603" i="18"/>
  <c r="S1600" i="18"/>
  <c r="S1601" i="18"/>
  <c r="S1604" i="18"/>
  <c r="S1602" i="18"/>
  <c r="S1605" i="18"/>
  <c r="P1598" i="18"/>
  <c r="P1603" i="18"/>
  <c r="P1600" i="18"/>
  <c r="P1604" i="18"/>
  <c r="P1601" i="18"/>
  <c r="P1605" i="18"/>
  <c r="P1599" i="18"/>
  <c r="P1602" i="18"/>
  <c r="P1608" i="18"/>
  <c r="P1607" i="18"/>
  <c r="P1606" i="18"/>
  <c r="Q3381" i="18"/>
  <c r="K3402" i="18" s="1"/>
  <c r="Q3379" i="18"/>
  <c r="K3400" i="18" s="1"/>
  <c r="Q3377" i="18"/>
  <c r="Q3383" i="18"/>
  <c r="C3398" i="18" s="1"/>
  <c r="Q3380" i="18"/>
  <c r="K3401" i="18" s="1"/>
  <c r="Q3378" i="18"/>
  <c r="Q3375" i="18"/>
  <c r="Q3376" i="18"/>
  <c r="Q3374" i="18"/>
  <c r="C3399" i="18" s="1"/>
  <c r="Q3382" i="18"/>
  <c r="C3397" i="18" s="1"/>
  <c r="S1480" i="18"/>
  <c r="S1481" i="18"/>
  <c r="S1482" i="18"/>
  <c r="S1487" i="18"/>
  <c r="S1485" i="18"/>
  <c r="S1483" i="18"/>
  <c r="S1486" i="18"/>
  <c r="S1484" i="18"/>
  <c r="S1072" i="18"/>
  <c r="S1070" i="18"/>
  <c r="S1068" i="18"/>
  <c r="S1071" i="18"/>
  <c r="S1067" i="18"/>
  <c r="S1069" i="18"/>
  <c r="S1065" i="18"/>
  <c r="S1066" i="18"/>
  <c r="P1067" i="18"/>
  <c r="P1072" i="18"/>
  <c r="P1075" i="18"/>
  <c r="P1069" i="18"/>
  <c r="P1066" i="18"/>
  <c r="P1065" i="18"/>
  <c r="P1073" i="18"/>
  <c r="P1071" i="18"/>
  <c r="P1070" i="18"/>
  <c r="P1074" i="18"/>
  <c r="P1068" i="18"/>
  <c r="H3510" i="18"/>
  <c r="H3508" i="18"/>
  <c r="H3509" i="18"/>
  <c r="H3503" i="18"/>
  <c r="H3504" i="18"/>
  <c r="H3506" i="18"/>
  <c r="H3505" i="18"/>
  <c r="H3507" i="18"/>
  <c r="I250" i="18"/>
  <c r="I254" i="18"/>
  <c r="I251" i="18"/>
  <c r="I253" i="18"/>
  <c r="I248" i="18"/>
  <c r="I252" i="18"/>
  <c r="I249" i="18"/>
  <c r="P239" i="18"/>
  <c r="P246" i="18"/>
  <c r="P242" i="18"/>
  <c r="P241" i="18"/>
  <c r="P237" i="18"/>
  <c r="P243" i="18"/>
  <c r="P238" i="18"/>
  <c r="P244" i="18"/>
  <c r="P247" i="18"/>
  <c r="P245" i="18"/>
  <c r="P240" i="18"/>
  <c r="R538" i="18"/>
  <c r="R536" i="18"/>
  <c r="R533" i="18"/>
  <c r="R539" i="18"/>
  <c r="R532" i="18"/>
  <c r="R535" i="18"/>
  <c r="R534" i="18"/>
  <c r="R540" i="18"/>
  <c r="R537" i="18"/>
  <c r="I367" i="18"/>
  <c r="I366" i="18"/>
  <c r="I370" i="18"/>
  <c r="I371" i="18"/>
  <c r="I372" i="18"/>
  <c r="I368" i="18"/>
  <c r="I369" i="18"/>
  <c r="I1787" i="18"/>
  <c r="I1791" i="18"/>
  <c r="I1792" i="18"/>
  <c r="I1790" i="18"/>
  <c r="I1788" i="18"/>
  <c r="I1789" i="18"/>
  <c r="I1786" i="18"/>
  <c r="E1626" i="18"/>
  <c r="G1623" i="18"/>
  <c r="G197" i="18"/>
  <c r="G196" i="18"/>
  <c r="G192" i="18"/>
  <c r="G195" i="18"/>
  <c r="G193" i="18"/>
  <c r="G194" i="18"/>
  <c r="G190" i="18"/>
  <c r="G191" i="18"/>
  <c r="G189" i="18"/>
  <c r="S2197" i="18"/>
  <c r="S2194" i="18"/>
  <c r="S2191" i="18"/>
  <c r="S2190" i="18"/>
  <c r="S2196" i="18"/>
  <c r="S2192" i="18"/>
  <c r="S2195" i="18"/>
  <c r="S2193" i="18"/>
  <c r="K473" i="18"/>
  <c r="K474" i="18"/>
  <c r="K475" i="18"/>
  <c r="P2965" i="18"/>
  <c r="P2960" i="18"/>
  <c r="P2961" i="18"/>
  <c r="P2963" i="18"/>
  <c r="P2967" i="18"/>
  <c r="P2969" i="18"/>
  <c r="P2966" i="18"/>
  <c r="P2959" i="18"/>
  <c r="P2964" i="18"/>
  <c r="P2968" i="18"/>
  <c r="P2962" i="18"/>
  <c r="J1906" i="18"/>
  <c r="J1908" i="18"/>
  <c r="J1910" i="18"/>
  <c r="J1907" i="18"/>
  <c r="J1911" i="18"/>
  <c r="J1909" i="18"/>
  <c r="I415" i="18"/>
  <c r="I414" i="18"/>
  <c r="I418" i="18"/>
  <c r="I416" i="18"/>
  <c r="I417" i="18"/>
  <c r="I902" i="18"/>
  <c r="I901" i="18"/>
  <c r="I900" i="18"/>
  <c r="I905" i="18"/>
  <c r="I899" i="18"/>
  <c r="I904" i="18"/>
  <c r="I903" i="18"/>
  <c r="I2857" i="18"/>
  <c r="I2856" i="18"/>
  <c r="I2853" i="18"/>
  <c r="I2855" i="18"/>
  <c r="I2858" i="18"/>
  <c r="I2852" i="18"/>
  <c r="I2854" i="18"/>
  <c r="H654" i="18"/>
  <c r="H652" i="18"/>
  <c r="H653" i="18"/>
  <c r="H651" i="18"/>
  <c r="H650" i="18"/>
  <c r="H655" i="18"/>
  <c r="K3030" i="18"/>
  <c r="K3031" i="18"/>
  <c r="K3032" i="18"/>
  <c r="K3029" i="18"/>
  <c r="K3033" i="18"/>
  <c r="H661" i="18"/>
  <c r="H666" i="18"/>
  <c r="H663" i="18"/>
  <c r="H664" i="18"/>
  <c r="H667" i="18"/>
  <c r="H665" i="18"/>
  <c r="H662" i="18"/>
  <c r="H668" i="18"/>
  <c r="R955" i="18"/>
  <c r="R947" i="18"/>
  <c r="R951" i="18"/>
  <c r="R954" i="18"/>
  <c r="R948" i="18"/>
  <c r="R950" i="18"/>
  <c r="R953" i="18"/>
  <c r="R952" i="18"/>
  <c r="R949" i="18"/>
  <c r="J2548" i="18"/>
  <c r="J2547" i="18"/>
  <c r="J2546" i="18"/>
  <c r="J2549" i="18"/>
  <c r="S3142" i="18"/>
  <c r="S3140" i="18"/>
  <c r="S3143" i="18"/>
  <c r="S3138" i="18"/>
  <c r="S3144" i="18"/>
  <c r="S3141" i="18"/>
  <c r="S3139" i="18"/>
  <c r="S3145" i="18"/>
  <c r="J2016" i="18"/>
  <c r="J2014" i="18"/>
  <c r="J2015" i="18"/>
  <c r="J2013" i="18"/>
  <c r="I1246" i="18"/>
  <c r="I1244" i="18"/>
  <c r="I1243" i="18"/>
  <c r="I1245" i="18"/>
  <c r="I1242" i="18"/>
  <c r="K2015" i="18"/>
  <c r="K2014" i="18"/>
  <c r="K2013" i="18"/>
  <c r="P2021" i="18"/>
  <c r="P2020" i="18"/>
  <c r="P2022" i="18"/>
  <c r="P2014" i="18"/>
  <c r="P2018" i="18"/>
  <c r="P2017" i="18"/>
  <c r="P2023" i="18"/>
  <c r="P2015" i="18"/>
  <c r="P2016" i="18"/>
  <c r="P2019" i="18"/>
  <c r="P2013" i="18"/>
  <c r="H2382" i="18"/>
  <c r="H2380" i="18"/>
  <c r="H2385" i="18"/>
  <c r="H2378" i="18"/>
  <c r="H2383" i="18"/>
  <c r="H2379" i="18"/>
  <c r="H2381" i="18"/>
  <c r="H2384" i="18"/>
  <c r="G3492" i="18"/>
  <c r="G3493" i="18"/>
  <c r="G3496" i="18"/>
  <c r="G3497" i="18"/>
  <c r="G3494" i="18"/>
  <c r="G3495" i="18"/>
  <c r="G3498" i="18"/>
  <c r="K533" i="18"/>
  <c r="K532" i="18"/>
  <c r="K534" i="18"/>
  <c r="J1849" i="18"/>
  <c r="J1848" i="18"/>
  <c r="J1847" i="18"/>
  <c r="J1850" i="18"/>
  <c r="J1846" i="18"/>
  <c r="J1845" i="18"/>
  <c r="H1970" i="18"/>
  <c r="H1972" i="18"/>
  <c r="H1966" i="18"/>
  <c r="H1967" i="18"/>
  <c r="H1965" i="18"/>
  <c r="H1971" i="18"/>
  <c r="H1968" i="18"/>
  <c r="H1969" i="18"/>
  <c r="S3023" i="18"/>
  <c r="S3018" i="18"/>
  <c r="S3021" i="18"/>
  <c r="S3022" i="18"/>
  <c r="S3025" i="18"/>
  <c r="S3019" i="18"/>
  <c r="S3024" i="18"/>
  <c r="S3020" i="18"/>
  <c r="P777" i="18"/>
  <c r="P779" i="18"/>
  <c r="P773" i="18"/>
  <c r="P775" i="18"/>
  <c r="P776" i="18"/>
  <c r="P774" i="18"/>
  <c r="P771" i="18"/>
  <c r="P772" i="18"/>
  <c r="P770" i="18"/>
  <c r="P778" i="18"/>
  <c r="P780" i="18"/>
  <c r="J3270" i="18"/>
  <c r="J3272" i="18"/>
  <c r="J3267" i="18"/>
  <c r="J3269" i="18"/>
  <c r="J3271" i="18"/>
  <c r="J3268" i="18"/>
  <c r="R1602" i="18"/>
  <c r="R1598" i="18"/>
  <c r="R1599" i="18"/>
  <c r="R1606" i="18"/>
  <c r="R1605" i="18"/>
  <c r="R1601" i="18"/>
  <c r="R1604" i="18"/>
  <c r="R1600" i="18"/>
  <c r="R1603" i="18"/>
  <c r="J2087" i="18"/>
  <c r="J2085" i="18"/>
  <c r="J2086" i="18"/>
  <c r="J2083" i="18"/>
  <c r="J2084" i="18"/>
  <c r="J2088" i="18"/>
  <c r="L2308" i="18"/>
  <c r="L2309" i="18"/>
  <c r="H2133" i="18"/>
  <c r="H2131" i="18"/>
  <c r="H2135" i="18"/>
  <c r="H2134" i="18"/>
  <c r="H2132" i="18"/>
  <c r="H2136" i="18"/>
  <c r="H2249" i="18"/>
  <c r="H2251" i="18"/>
  <c r="H2250" i="18"/>
  <c r="H2253" i="18"/>
  <c r="H2254" i="18"/>
  <c r="H2252" i="18"/>
  <c r="L1834" i="18"/>
  <c r="L1835" i="18"/>
  <c r="I1956" i="18"/>
  <c r="I1958" i="18"/>
  <c r="I1957" i="18"/>
  <c r="I1954" i="18"/>
  <c r="I1955" i="18"/>
  <c r="K593" i="18"/>
  <c r="K591" i="18"/>
  <c r="K592" i="18"/>
  <c r="I485" i="18"/>
  <c r="I490" i="18"/>
  <c r="I489" i="18"/>
  <c r="I487" i="18"/>
  <c r="I486" i="18"/>
  <c r="I484" i="18"/>
  <c r="I488" i="18"/>
  <c r="R3493" i="18"/>
  <c r="R3496" i="18"/>
  <c r="R3499" i="18"/>
  <c r="R3495" i="18"/>
  <c r="R3500" i="18"/>
  <c r="R3494" i="18"/>
  <c r="R3492" i="18"/>
  <c r="R3497" i="18"/>
  <c r="R3498" i="18"/>
  <c r="I2617" i="18"/>
  <c r="I2619" i="18"/>
  <c r="I2616" i="18"/>
  <c r="I2621" i="18"/>
  <c r="I2618" i="18"/>
  <c r="I2622" i="18"/>
  <c r="I2620" i="18"/>
  <c r="G2310" i="18"/>
  <c r="G2313" i="18"/>
  <c r="G2309" i="18"/>
  <c r="G2312" i="18"/>
  <c r="G2314" i="18"/>
  <c r="G2311" i="18"/>
  <c r="G2308" i="18"/>
  <c r="G120" i="18"/>
  <c r="G119" i="18"/>
  <c r="G123" i="18"/>
  <c r="G121" i="18"/>
  <c r="G122" i="18"/>
  <c r="G125" i="18"/>
  <c r="G124" i="18"/>
  <c r="K1138" i="18"/>
  <c r="K1137" i="18"/>
  <c r="K1136" i="18"/>
  <c r="K1139" i="18"/>
  <c r="K1135" i="18"/>
  <c r="L3198" i="18"/>
  <c r="L3197" i="18"/>
  <c r="J2500" i="18"/>
  <c r="J2498" i="18"/>
  <c r="J2503" i="18"/>
  <c r="J2499" i="18"/>
  <c r="J2502" i="18"/>
  <c r="J2501" i="18"/>
  <c r="S119" i="18"/>
  <c r="S124" i="18"/>
  <c r="S122" i="18"/>
  <c r="S120" i="18"/>
  <c r="S125" i="18"/>
  <c r="S123" i="18"/>
  <c r="S121" i="18"/>
  <c r="S126" i="18"/>
  <c r="I606" i="18"/>
  <c r="I605" i="18"/>
  <c r="I607" i="18"/>
  <c r="I604" i="18"/>
  <c r="I603" i="18"/>
  <c r="I602" i="18"/>
  <c r="I608" i="18"/>
  <c r="K1243" i="18"/>
  <c r="K1244" i="18"/>
  <c r="K1242" i="18"/>
  <c r="I194" i="18"/>
  <c r="I189" i="18"/>
  <c r="I192" i="18"/>
  <c r="I195" i="18"/>
  <c r="I191" i="18"/>
  <c r="I190" i="18"/>
  <c r="I193" i="18"/>
  <c r="J841" i="18"/>
  <c r="J840" i="18"/>
  <c r="J844" i="18"/>
  <c r="J842" i="18"/>
  <c r="J843" i="18"/>
  <c r="J845" i="18"/>
  <c r="Q3321" i="18"/>
  <c r="K3342" i="18" s="1"/>
  <c r="Q3320" i="18"/>
  <c r="K3341" i="18" s="1"/>
  <c r="Q3319" i="18"/>
  <c r="Q3322" i="18"/>
  <c r="K3343" i="18" s="1"/>
  <c r="Q3316" i="18"/>
  <c r="Q3324" i="18"/>
  <c r="C3339" i="18" s="1"/>
  <c r="Q3323" i="18"/>
  <c r="C3338" i="18" s="1"/>
  <c r="Q3318" i="18"/>
  <c r="Q3315" i="18"/>
  <c r="C3340" i="18" s="1"/>
  <c r="Q3317" i="18"/>
  <c r="Q67" i="18"/>
  <c r="K88" i="18" s="1"/>
  <c r="Q64" i="18"/>
  <c r="Q60" i="18"/>
  <c r="C85" i="18" s="1"/>
  <c r="Q68" i="18"/>
  <c r="C83" i="18" s="1"/>
  <c r="Q61" i="18"/>
  <c r="Q63" i="18"/>
  <c r="Q69" i="18"/>
  <c r="C84" i="18" s="1"/>
  <c r="Q62" i="18"/>
  <c r="Q65" i="18"/>
  <c r="K86" i="18" s="1"/>
  <c r="Q66" i="18"/>
  <c r="K87" i="18" s="1"/>
  <c r="L1717" i="18"/>
  <c r="L1716" i="18"/>
  <c r="J650" i="18"/>
  <c r="J652" i="18"/>
  <c r="J651" i="18"/>
  <c r="J653" i="18"/>
  <c r="I785" i="18"/>
  <c r="I782" i="18"/>
  <c r="I786" i="18"/>
  <c r="I787" i="18"/>
  <c r="I781" i="18"/>
  <c r="I783" i="18"/>
  <c r="I784" i="18"/>
  <c r="H297" i="18"/>
  <c r="H296" i="18"/>
  <c r="H301" i="18"/>
  <c r="H298" i="18"/>
  <c r="H300" i="18"/>
  <c r="H299" i="18"/>
  <c r="J3315" i="18"/>
  <c r="J3317" i="18"/>
  <c r="J3318" i="18"/>
  <c r="J3316" i="18"/>
  <c r="H1539" i="18"/>
  <c r="H1542" i="18"/>
  <c r="H1541" i="18"/>
  <c r="H1544" i="18"/>
  <c r="H1540" i="18"/>
  <c r="H1543" i="18"/>
  <c r="G3084" i="18"/>
  <c r="G3079" i="18"/>
  <c r="G3085" i="18"/>
  <c r="G3080" i="18"/>
  <c r="G3082" i="18"/>
  <c r="G3081" i="18"/>
  <c r="G3083" i="18"/>
  <c r="H1194" i="18"/>
  <c r="H1198" i="18"/>
  <c r="H1197" i="18"/>
  <c r="H1199" i="18"/>
  <c r="H1196" i="18"/>
  <c r="H1200" i="18"/>
  <c r="H1201" i="18"/>
  <c r="H1195" i="18"/>
  <c r="K2666" i="18"/>
  <c r="K2665" i="18"/>
  <c r="K2664" i="18"/>
  <c r="G2254" i="18"/>
  <c r="G2252" i="18"/>
  <c r="G2255" i="18"/>
  <c r="G2253" i="18"/>
  <c r="G2249" i="18"/>
  <c r="G2251" i="18"/>
  <c r="G2250" i="18"/>
  <c r="L1539" i="18"/>
  <c r="L1540" i="18"/>
  <c r="P3617" i="18"/>
  <c r="P3613" i="18"/>
  <c r="P3616" i="18"/>
  <c r="P3610" i="18"/>
  <c r="P3620" i="18"/>
  <c r="P3615" i="18"/>
  <c r="P3611" i="18"/>
  <c r="P3618" i="18"/>
  <c r="P3612" i="18"/>
  <c r="P3619" i="18"/>
  <c r="P3614" i="18"/>
  <c r="H1660" i="18"/>
  <c r="H1662" i="18"/>
  <c r="H1659" i="18"/>
  <c r="H1661" i="18"/>
  <c r="H1658" i="18"/>
  <c r="H1657" i="18"/>
  <c r="P2430" i="18"/>
  <c r="P2429" i="18"/>
  <c r="P2431" i="18"/>
  <c r="P2432" i="18"/>
  <c r="P2426" i="18"/>
  <c r="P2427" i="18"/>
  <c r="P2435" i="18"/>
  <c r="P2433" i="18"/>
  <c r="P2428" i="18"/>
  <c r="P2434" i="18"/>
  <c r="P2436" i="18"/>
  <c r="H1141" i="18"/>
  <c r="H1135" i="18"/>
  <c r="H1142" i="18"/>
  <c r="H1138" i="18"/>
  <c r="H1136" i="18"/>
  <c r="H1140" i="18"/>
  <c r="H1139" i="18"/>
  <c r="H1137" i="18"/>
  <c r="J3018" i="18"/>
  <c r="J3021" i="18"/>
  <c r="J3019" i="18"/>
  <c r="J3020" i="18"/>
  <c r="J1613" i="18"/>
  <c r="J1611" i="18"/>
  <c r="J1610" i="18"/>
  <c r="J1614" i="18"/>
  <c r="J1609" i="18"/>
  <c r="J1612" i="18"/>
  <c r="I3031" i="18"/>
  <c r="I3030" i="18"/>
  <c r="I3034" i="18"/>
  <c r="I3029" i="18"/>
  <c r="I3033" i="18"/>
  <c r="I3032" i="18"/>
  <c r="I3035" i="18"/>
  <c r="H787" i="18"/>
  <c r="H782" i="18"/>
  <c r="H785" i="18"/>
  <c r="H781" i="18"/>
  <c r="H784" i="18"/>
  <c r="H786" i="18"/>
  <c r="H788" i="18"/>
  <c r="H783" i="18"/>
  <c r="I2904" i="18"/>
  <c r="I2901" i="18"/>
  <c r="I2900" i="18"/>
  <c r="I2902" i="18"/>
  <c r="I2903" i="18"/>
  <c r="R479" i="18"/>
  <c r="R473" i="18"/>
  <c r="R475" i="18"/>
  <c r="R477" i="18"/>
  <c r="R474" i="18"/>
  <c r="R481" i="18"/>
  <c r="R476" i="18"/>
  <c r="R478" i="18"/>
  <c r="R480" i="18"/>
  <c r="G3556" i="18"/>
  <c r="G3553" i="18"/>
  <c r="G3551" i="18"/>
  <c r="G3554" i="18"/>
  <c r="G3552" i="18"/>
  <c r="G3557" i="18"/>
  <c r="G3555" i="18"/>
  <c r="H3377" i="18"/>
  <c r="H3375" i="18"/>
  <c r="H3376" i="18"/>
  <c r="H3378" i="18"/>
  <c r="H3374" i="18"/>
  <c r="H3379" i="18"/>
  <c r="L2664" i="18"/>
  <c r="L2665" i="18"/>
  <c r="I1910" i="18"/>
  <c r="I1909" i="18"/>
  <c r="I1912" i="18"/>
  <c r="I1908" i="18"/>
  <c r="I1906" i="18"/>
  <c r="I1911" i="18"/>
  <c r="I1907" i="18"/>
  <c r="J1245" i="18"/>
  <c r="J1243" i="18"/>
  <c r="J1244" i="18"/>
  <c r="J1242" i="18"/>
  <c r="G2621" i="18"/>
  <c r="G2617" i="18"/>
  <c r="G2616" i="18"/>
  <c r="G2620" i="18"/>
  <c r="G2624" i="18"/>
  <c r="G2618" i="18"/>
  <c r="G2623" i="18"/>
  <c r="G2622" i="18"/>
  <c r="G2619" i="18"/>
  <c r="I650" i="18"/>
  <c r="I654" i="18"/>
  <c r="I651" i="18"/>
  <c r="I653" i="18"/>
  <c r="I652" i="18"/>
  <c r="H3150" i="18"/>
  <c r="H3153" i="18"/>
  <c r="H3155" i="18"/>
  <c r="H3156" i="18"/>
  <c r="H3149" i="18"/>
  <c r="H3152" i="18"/>
  <c r="H3151" i="18"/>
  <c r="H3154" i="18"/>
  <c r="H3030" i="18"/>
  <c r="H3036" i="18"/>
  <c r="H3033" i="18"/>
  <c r="H3032" i="18"/>
  <c r="H3029" i="18"/>
  <c r="H3031" i="18"/>
  <c r="H3034" i="18"/>
  <c r="H3035" i="18"/>
  <c r="H2723" i="18"/>
  <c r="H2724" i="18"/>
  <c r="H2727" i="18"/>
  <c r="H2726" i="18"/>
  <c r="H2725" i="18"/>
  <c r="H2728" i="18"/>
  <c r="S537" i="18"/>
  <c r="S538" i="18"/>
  <c r="S536" i="18"/>
  <c r="S533" i="18"/>
  <c r="S532" i="18"/>
  <c r="S539" i="18"/>
  <c r="S535" i="18"/>
  <c r="S534" i="18"/>
  <c r="K2191" i="18"/>
  <c r="K2192" i="18"/>
  <c r="K2190" i="18"/>
  <c r="G1143" i="18"/>
  <c r="G1139" i="18"/>
  <c r="G1141" i="18"/>
  <c r="G1135" i="18"/>
  <c r="G1138" i="18"/>
  <c r="G1142" i="18"/>
  <c r="G1137" i="18"/>
  <c r="G1140" i="18"/>
  <c r="G1136" i="18"/>
  <c r="K2502" i="18"/>
  <c r="K2499" i="18"/>
  <c r="K2498" i="18"/>
  <c r="K2501" i="18"/>
  <c r="K2500" i="18"/>
  <c r="P1549" i="18"/>
  <c r="P1543" i="18"/>
  <c r="P1546" i="18"/>
  <c r="P1544" i="18"/>
  <c r="P1540" i="18"/>
  <c r="P1542" i="18"/>
  <c r="P1545" i="18"/>
  <c r="P1548" i="18"/>
  <c r="P1541" i="18"/>
  <c r="P1539" i="18"/>
  <c r="P1547" i="18"/>
  <c r="H846" i="18"/>
  <c r="H840" i="18"/>
  <c r="H845" i="18"/>
  <c r="H843" i="18"/>
  <c r="H842" i="18"/>
  <c r="H841" i="18"/>
  <c r="H844" i="18"/>
  <c r="H847" i="18"/>
  <c r="H607" i="18"/>
  <c r="H609" i="18"/>
  <c r="H603" i="18"/>
  <c r="H602" i="18"/>
  <c r="H606" i="18"/>
  <c r="H605" i="18"/>
  <c r="H608" i="18"/>
  <c r="H604" i="18"/>
  <c r="K2841" i="18"/>
  <c r="K2842" i="18"/>
  <c r="K2843" i="18"/>
  <c r="I2607" i="18"/>
  <c r="I2605" i="18"/>
  <c r="I2606" i="18"/>
  <c r="I2608" i="18"/>
  <c r="I2609" i="18"/>
  <c r="G1130" i="18"/>
  <c r="G1125" i="18"/>
  <c r="G1126" i="18"/>
  <c r="G1128" i="18"/>
  <c r="G1129" i="18"/>
  <c r="G1127" i="18"/>
  <c r="G1124" i="18"/>
  <c r="K3330" i="18"/>
  <c r="K3327" i="18"/>
  <c r="K3329" i="18"/>
  <c r="K3328" i="18"/>
  <c r="K3326" i="18"/>
  <c r="L1125" i="18"/>
  <c r="L1124" i="18"/>
  <c r="I1307" i="18"/>
  <c r="I1305" i="18"/>
  <c r="I1306" i="18"/>
  <c r="I1304" i="18"/>
  <c r="I1303" i="18"/>
  <c r="H904" i="18"/>
  <c r="H906" i="18"/>
  <c r="H903" i="18"/>
  <c r="H905" i="18"/>
  <c r="H902" i="18"/>
  <c r="H899" i="18"/>
  <c r="H900" i="18"/>
  <c r="H901" i="18"/>
  <c r="H2193" i="18"/>
  <c r="H2195" i="18"/>
  <c r="H2191" i="18"/>
  <c r="H2194" i="18"/>
  <c r="H2192" i="18"/>
  <c r="H2190" i="18"/>
  <c r="P356" i="18"/>
  <c r="P355" i="18"/>
  <c r="P357" i="18"/>
  <c r="P360" i="18"/>
  <c r="P359" i="18"/>
  <c r="P362" i="18"/>
  <c r="P364" i="18"/>
  <c r="P358" i="18"/>
  <c r="P365" i="18"/>
  <c r="P363" i="18"/>
  <c r="P361" i="18"/>
  <c r="L473" i="18"/>
  <c r="L474" i="18"/>
  <c r="G1426" i="18"/>
  <c r="G1421" i="18"/>
  <c r="G1425" i="18"/>
  <c r="G1422" i="18"/>
  <c r="G1427" i="18"/>
  <c r="G1424" i="18"/>
  <c r="G1423" i="18"/>
  <c r="G252" i="18"/>
  <c r="G254" i="18"/>
  <c r="G251" i="18"/>
  <c r="G253" i="18"/>
  <c r="G256" i="18"/>
  <c r="G249" i="18"/>
  <c r="G248" i="18"/>
  <c r="G255" i="18"/>
  <c r="G250" i="18"/>
  <c r="G1368" i="18"/>
  <c r="G1363" i="18"/>
  <c r="G1365" i="18"/>
  <c r="G1364" i="18"/>
  <c r="G1367" i="18"/>
  <c r="G1362" i="18"/>
  <c r="G1366" i="18"/>
  <c r="K2381" i="18"/>
  <c r="K2380" i="18"/>
  <c r="K2379" i="18"/>
  <c r="K2378" i="18"/>
  <c r="K2382" i="18"/>
  <c r="J1068" i="18"/>
  <c r="J1067" i="18"/>
  <c r="J1066" i="18"/>
  <c r="J1065" i="18"/>
  <c r="J3622" i="18"/>
  <c r="J3624" i="18"/>
  <c r="J3626" i="18"/>
  <c r="J3625" i="18"/>
  <c r="J3621" i="18"/>
  <c r="J3623" i="18"/>
  <c r="P1127" i="18"/>
  <c r="P1134" i="18"/>
  <c r="P1124" i="18"/>
  <c r="P1133" i="18"/>
  <c r="P1125" i="18"/>
  <c r="P1129" i="18"/>
  <c r="P1130" i="18"/>
  <c r="P1126" i="18"/>
  <c r="P1132" i="18"/>
  <c r="P1128" i="18"/>
  <c r="P1131" i="18"/>
  <c r="J60" i="18"/>
  <c r="J62" i="18"/>
  <c r="J63" i="18"/>
  <c r="J61" i="18"/>
  <c r="I3259" i="18"/>
  <c r="I3260" i="18"/>
  <c r="I3258" i="18"/>
  <c r="I3256" i="18"/>
  <c r="I3257" i="18"/>
  <c r="G2977" i="18"/>
  <c r="G2975" i="18"/>
  <c r="G2972" i="18"/>
  <c r="G2974" i="18"/>
  <c r="G2970" i="18"/>
  <c r="G2976" i="18"/>
  <c r="G2978" i="18"/>
  <c r="G2971" i="18"/>
  <c r="G2973" i="18"/>
  <c r="R2550" i="18"/>
  <c r="R2551" i="18"/>
  <c r="R2548" i="18"/>
  <c r="R2552" i="18"/>
  <c r="R2547" i="18"/>
  <c r="R2554" i="18"/>
  <c r="R2546" i="18"/>
  <c r="R2549" i="18"/>
  <c r="R2553" i="18"/>
  <c r="J2665" i="18"/>
  <c r="J2666" i="18"/>
  <c r="J2667" i="18"/>
  <c r="J2664" i="18"/>
  <c r="P60" i="18"/>
  <c r="P63" i="18"/>
  <c r="P62" i="18"/>
  <c r="P61" i="18"/>
  <c r="P69" i="18"/>
  <c r="P65" i="18"/>
  <c r="P64" i="18"/>
  <c r="P67" i="18"/>
  <c r="P68" i="18"/>
  <c r="P70" i="18"/>
  <c r="P66" i="18"/>
  <c r="H2738" i="18"/>
  <c r="H2734" i="18"/>
  <c r="H2736" i="18"/>
  <c r="H2737" i="18"/>
  <c r="H2741" i="18"/>
  <c r="H2735" i="18"/>
  <c r="H2740" i="18"/>
  <c r="H2739" i="18"/>
  <c r="Q2135" i="18"/>
  <c r="Q2136" i="18"/>
  <c r="K2157" i="18" s="1"/>
  <c r="Q2137" i="18"/>
  <c r="K2158" i="18" s="1"/>
  <c r="Q2138" i="18"/>
  <c r="K2159" i="18" s="1"/>
  <c r="Q2133" i="18"/>
  <c r="Q2131" i="18"/>
  <c r="C2156" i="18" s="1"/>
  <c r="Q2139" i="18"/>
  <c r="C2154" i="18" s="1"/>
  <c r="Q2132" i="18"/>
  <c r="Q2140" i="18"/>
  <c r="C2155" i="18" s="1"/>
  <c r="Q2134" i="18"/>
  <c r="Q3203" i="18"/>
  <c r="K3224" i="18" s="1"/>
  <c r="Q3201" i="18"/>
  <c r="Q3202" i="18"/>
  <c r="K3223" i="18" s="1"/>
  <c r="Q3198" i="18"/>
  <c r="Q3206" i="18"/>
  <c r="C3221" i="18" s="1"/>
  <c r="Q3199" i="18"/>
  <c r="Q3204" i="18"/>
  <c r="K3225" i="18" s="1"/>
  <c r="Q3197" i="18"/>
  <c r="C3222" i="18" s="1"/>
  <c r="Q3205" i="18"/>
  <c r="C3220" i="18" s="1"/>
  <c r="Q3200" i="18"/>
  <c r="L3019" i="18"/>
  <c r="L3018" i="18"/>
  <c r="P3087" i="18"/>
  <c r="P3079" i="18"/>
  <c r="P3081" i="18"/>
  <c r="P3088" i="18"/>
  <c r="P3084" i="18"/>
  <c r="P3080" i="18"/>
  <c r="P3089" i="18"/>
  <c r="P3085" i="18"/>
  <c r="P3086" i="18"/>
  <c r="P3082" i="18"/>
  <c r="P3083" i="18"/>
  <c r="H77" i="18"/>
  <c r="H71" i="18"/>
  <c r="H75" i="18"/>
  <c r="H74" i="18"/>
  <c r="H78" i="18"/>
  <c r="H72" i="18"/>
  <c r="H76" i="18"/>
  <c r="H73" i="18"/>
  <c r="G3197" i="18"/>
  <c r="G3200" i="18"/>
  <c r="G3203" i="18"/>
  <c r="G3202" i="18"/>
  <c r="G3199" i="18"/>
  <c r="G3201" i="18"/>
  <c r="G3198" i="18"/>
  <c r="H3438" i="18"/>
  <c r="H3435" i="18"/>
  <c r="H3437" i="18"/>
  <c r="H3434" i="18"/>
  <c r="H3433" i="18"/>
  <c r="H3436" i="18"/>
  <c r="L2191" i="18"/>
  <c r="L2190" i="18"/>
  <c r="S2665" i="18"/>
  <c r="S2671" i="18"/>
  <c r="S2669" i="18"/>
  <c r="S2664" i="18"/>
  <c r="S2666" i="18"/>
  <c r="S2668" i="18"/>
  <c r="S2670" i="18"/>
  <c r="S2667" i="18"/>
  <c r="G2669" i="18"/>
  <c r="G2665" i="18"/>
  <c r="G2670" i="18"/>
  <c r="G2664" i="18"/>
  <c r="G2666" i="18"/>
  <c r="G2668" i="18"/>
  <c r="G2667" i="18"/>
  <c r="K2605" i="18"/>
  <c r="K2607" i="18"/>
  <c r="K2606" i="18"/>
  <c r="R3553" i="18"/>
  <c r="R3558" i="18"/>
  <c r="R3555" i="18"/>
  <c r="R3551" i="18"/>
  <c r="R3559" i="18"/>
  <c r="R3552" i="18"/>
  <c r="R3556" i="18"/>
  <c r="R3554" i="18"/>
  <c r="R3557" i="18"/>
  <c r="S831" i="18"/>
  <c r="S833" i="18"/>
  <c r="S829" i="18"/>
  <c r="S836" i="18"/>
  <c r="S834" i="18"/>
  <c r="S832" i="18"/>
  <c r="S835" i="18"/>
  <c r="S830" i="18"/>
  <c r="S1190" i="18"/>
  <c r="S1183" i="18"/>
  <c r="S1184" i="18"/>
  <c r="S1185" i="18"/>
  <c r="S1188" i="18"/>
  <c r="S1189" i="18"/>
  <c r="S1186" i="18"/>
  <c r="S1187" i="18"/>
  <c r="G1674" i="18"/>
  <c r="G1676" i="18"/>
  <c r="G1675" i="18"/>
  <c r="G1668" i="18"/>
  <c r="G1669" i="18"/>
  <c r="G1673" i="18"/>
  <c r="G1672" i="18"/>
  <c r="G1671" i="18"/>
  <c r="G1670" i="18"/>
  <c r="J1183" i="18"/>
  <c r="J1185" i="18"/>
  <c r="J1184" i="18"/>
  <c r="J1186" i="18"/>
  <c r="P3141" i="18"/>
  <c r="P3148" i="18"/>
  <c r="P3139" i="18"/>
  <c r="P3142" i="18"/>
  <c r="P3145" i="18"/>
  <c r="P3147" i="18"/>
  <c r="P3143" i="18"/>
  <c r="P3144" i="18"/>
  <c r="P3140" i="18"/>
  <c r="P3138" i="18"/>
  <c r="P3146" i="18"/>
  <c r="H2442" i="18"/>
  <c r="H2441" i="18"/>
  <c r="H2438" i="18"/>
  <c r="H2440" i="18"/>
  <c r="H2439" i="18"/>
  <c r="H2444" i="18"/>
  <c r="H2443" i="18"/>
  <c r="H2437" i="18"/>
  <c r="G3438" i="18"/>
  <c r="G3435" i="18"/>
  <c r="G3434" i="18"/>
  <c r="G3439" i="18"/>
  <c r="G3433" i="18"/>
  <c r="G3437" i="18"/>
  <c r="G3436" i="18"/>
  <c r="J1835" i="18"/>
  <c r="J1836" i="18"/>
  <c r="J1834" i="18"/>
  <c r="J1837" i="18"/>
  <c r="I3022" i="18"/>
  <c r="I3019" i="18"/>
  <c r="I3020" i="18"/>
  <c r="I3021" i="18"/>
  <c r="I3018" i="18"/>
  <c r="H2367" i="18"/>
  <c r="H2370" i="18"/>
  <c r="H2368" i="18"/>
  <c r="H2371" i="18"/>
  <c r="H2372" i="18"/>
  <c r="H2369" i="18"/>
  <c r="J2797" i="18"/>
  <c r="J2798" i="18"/>
  <c r="J2796" i="18"/>
  <c r="J2795" i="18"/>
  <c r="J2794" i="18"/>
  <c r="J2793" i="18"/>
  <c r="K2679" i="18"/>
  <c r="K2676" i="18"/>
  <c r="K2677" i="18"/>
  <c r="K2675" i="18"/>
  <c r="K2678" i="18"/>
  <c r="K1716" i="18"/>
  <c r="K1717" i="18"/>
  <c r="K1718" i="18"/>
  <c r="J3492" i="18"/>
  <c r="J3494" i="18"/>
  <c r="J3495" i="18"/>
  <c r="J3493" i="18"/>
  <c r="S1541" i="18"/>
  <c r="S1545" i="18"/>
  <c r="S1539" i="18"/>
  <c r="S1544" i="18"/>
  <c r="S1542" i="18"/>
  <c r="S1543" i="18"/>
  <c r="S1540" i="18"/>
  <c r="S1546" i="18"/>
  <c r="P2668" i="18"/>
  <c r="P2671" i="18"/>
  <c r="P2672" i="18"/>
  <c r="P2666" i="18"/>
  <c r="P2673" i="18"/>
  <c r="P2670" i="18"/>
  <c r="P2674" i="18"/>
  <c r="P2665" i="18"/>
  <c r="P2664" i="18"/>
  <c r="P2667" i="18"/>
  <c r="P2669" i="18"/>
  <c r="R2964" i="18"/>
  <c r="R2962" i="18"/>
  <c r="R2959" i="18"/>
  <c r="R2967" i="18"/>
  <c r="R2966" i="18"/>
  <c r="R2965" i="18"/>
  <c r="R2960" i="18"/>
  <c r="R2963" i="18"/>
  <c r="R2961" i="18"/>
  <c r="G2017" i="18"/>
  <c r="G2018" i="18"/>
  <c r="G2019" i="18"/>
  <c r="G2015" i="18"/>
  <c r="G2016" i="18"/>
  <c r="G2013" i="18"/>
  <c r="G2014" i="18"/>
  <c r="S2431" i="18"/>
  <c r="S2429" i="18"/>
  <c r="S2433" i="18"/>
  <c r="S2430" i="18"/>
  <c r="S2426" i="18"/>
  <c r="S2432" i="18"/>
  <c r="S2428" i="18"/>
  <c r="S2427" i="18"/>
  <c r="R833" i="18"/>
  <c r="R832" i="18"/>
  <c r="R837" i="18"/>
  <c r="R830" i="18"/>
  <c r="R836" i="18"/>
  <c r="R831" i="18"/>
  <c r="R829" i="18"/>
  <c r="R835" i="18"/>
  <c r="R834" i="18"/>
  <c r="K3376" i="18"/>
  <c r="K3375" i="18"/>
  <c r="K3374" i="18"/>
  <c r="G2429" i="18"/>
  <c r="G2431" i="18"/>
  <c r="G2428" i="18"/>
  <c r="G2432" i="18"/>
  <c r="G2426" i="18"/>
  <c r="G2427" i="18"/>
  <c r="G2430" i="18"/>
  <c r="G1598" i="18"/>
  <c r="G1601" i="18"/>
  <c r="G1603" i="18"/>
  <c r="G1599" i="18"/>
  <c r="G1600" i="18"/>
  <c r="G1604" i="18"/>
  <c r="G1602" i="18"/>
  <c r="G1960" i="18"/>
  <c r="G1955" i="18"/>
  <c r="G1958" i="18"/>
  <c r="G1954" i="18"/>
  <c r="G1959" i="18"/>
  <c r="G1957" i="18"/>
  <c r="G1956" i="18"/>
  <c r="I2962" i="18"/>
  <c r="I2960" i="18"/>
  <c r="I2959" i="18"/>
  <c r="I2961" i="18"/>
  <c r="I2963" i="18"/>
  <c r="G3257" i="18"/>
  <c r="G3258" i="18"/>
  <c r="G3256" i="18"/>
  <c r="G3261" i="18"/>
  <c r="G3260" i="18"/>
  <c r="G3259" i="18"/>
  <c r="G3262" i="18"/>
  <c r="G1838" i="18"/>
  <c r="G1840" i="18"/>
  <c r="G1837" i="18"/>
  <c r="G1834" i="18"/>
  <c r="G1839" i="18"/>
  <c r="G1835" i="18"/>
  <c r="G1836" i="18"/>
  <c r="G651" i="18"/>
  <c r="G650" i="18"/>
  <c r="G655" i="18"/>
  <c r="G653" i="18"/>
  <c r="G652" i="18"/>
  <c r="G656" i="18"/>
  <c r="G654" i="18"/>
  <c r="S2844" i="18"/>
  <c r="S2845" i="18"/>
  <c r="S2842" i="18"/>
  <c r="S2848" i="18"/>
  <c r="S2847" i="18"/>
  <c r="S2843" i="18"/>
  <c r="S2846" i="18"/>
  <c r="S2841" i="18"/>
  <c r="I75" i="18"/>
  <c r="I73" i="18"/>
  <c r="I72" i="18"/>
  <c r="I76" i="18"/>
  <c r="I77" i="18"/>
  <c r="I74" i="18"/>
  <c r="I71" i="18"/>
  <c r="J132" i="18"/>
  <c r="J130" i="18"/>
  <c r="J135" i="18"/>
  <c r="J133" i="18"/>
  <c r="J131" i="18"/>
  <c r="J134" i="18"/>
  <c r="K485" i="18"/>
  <c r="K488" i="18"/>
  <c r="K487" i="18"/>
  <c r="K486" i="18"/>
  <c r="K484" i="18"/>
  <c r="K1481" i="18"/>
  <c r="K1482" i="18"/>
  <c r="K1480" i="18"/>
  <c r="S3613" i="18"/>
  <c r="S3614" i="18"/>
  <c r="S3617" i="18"/>
  <c r="S3611" i="18"/>
  <c r="S3616" i="18"/>
  <c r="S3615" i="18"/>
  <c r="S3612" i="18"/>
  <c r="S3610" i="18"/>
  <c r="L592" i="18"/>
  <c r="L591" i="18"/>
  <c r="H3625" i="18"/>
  <c r="H3623" i="18"/>
  <c r="H3626" i="18"/>
  <c r="H3624" i="18"/>
  <c r="H3622" i="18"/>
  <c r="H3627" i="18"/>
  <c r="H3628" i="18"/>
  <c r="H3621" i="18"/>
  <c r="G1969" i="18"/>
  <c r="G1968" i="18"/>
  <c r="G1965" i="18"/>
  <c r="G1972" i="18"/>
  <c r="G1966" i="18"/>
  <c r="G1970" i="18"/>
  <c r="G1973" i="18"/>
  <c r="G1971" i="18"/>
  <c r="G1967" i="18"/>
  <c r="H64" i="18"/>
  <c r="H63" i="18"/>
  <c r="H60" i="18"/>
  <c r="H62" i="18"/>
  <c r="H65" i="18"/>
  <c r="H61" i="18"/>
  <c r="J1483" i="18"/>
  <c r="J1482" i="18"/>
  <c r="J1481" i="18"/>
  <c r="J1480" i="18"/>
  <c r="H1777" i="18"/>
  <c r="H1775" i="18"/>
  <c r="H1780" i="18"/>
  <c r="H1779" i="18"/>
  <c r="H1778" i="18"/>
  <c r="H1776" i="18"/>
  <c r="I2499" i="18"/>
  <c r="I2498" i="18"/>
  <c r="I2504" i="18"/>
  <c r="I2503" i="18"/>
  <c r="I2500" i="18"/>
  <c r="I2501" i="18"/>
  <c r="I2502" i="18"/>
  <c r="J607" i="18"/>
  <c r="J603" i="18"/>
  <c r="J605" i="18"/>
  <c r="J606" i="18"/>
  <c r="J602" i="18"/>
  <c r="J604" i="18"/>
  <c r="H3082" i="18"/>
  <c r="H3083" i="18"/>
  <c r="H3084" i="18"/>
  <c r="H3081" i="18"/>
  <c r="H3080" i="18"/>
  <c r="H3079" i="18"/>
  <c r="K239" i="18"/>
  <c r="K237" i="18"/>
  <c r="K238" i="18"/>
  <c r="K355" i="18"/>
  <c r="K356" i="18"/>
  <c r="K357" i="18"/>
  <c r="Q1484" i="18"/>
  <c r="Q1485" i="18"/>
  <c r="K1506" i="18" s="1"/>
  <c r="Q1486" i="18"/>
  <c r="K1507" i="18" s="1"/>
  <c r="Q1487" i="18"/>
  <c r="K1508" i="18" s="1"/>
  <c r="Q1481" i="18"/>
  <c r="Q1480" i="18"/>
  <c r="C1505" i="18" s="1"/>
  <c r="Q1483" i="18"/>
  <c r="Q1482" i="18"/>
  <c r="Q1488" i="18"/>
  <c r="C1503" i="18" s="1"/>
  <c r="Q1489" i="18"/>
  <c r="C1504" i="18" s="1"/>
  <c r="Q124" i="18"/>
  <c r="K145" i="18" s="1"/>
  <c r="Q125" i="18"/>
  <c r="K146" i="18" s="1"/>
  <c r="Q123" i="18"/>
  <c r="Q126" i="18"/>
  <c r="K147" i="18" s="1"/>
  <c r="Q120" i="18"/>
  <c r="Q121" i="18"/>
  <c r="Q128" i="18"/>
  <c r="C143" i="18" s="1"/>
  <c r="Q122" i="18"/>
  <c r="Q127" i="18"/>
  <c r="C142" i="18" s="1"/>
  <c r="Q119" i="18"/>
  <c r="C144" i="18" s="1"/>
  <c r="Q2965" i="18"/>
  <c r="K2986" i="18" s="1"/>
  <c r="Q2966" i="18"/>
  <c r="K2987" i="18" s="1"/>
  <c r="Q2963" i="18"/>
  <c r="Q2964" i="18"/>
  <c r="K2985" i="18" s="1"/>
  <c r="Q2967" i="18"/>
  <c r="C2982" i="18" s="1"/>
  <c r="Q2960" i="18"/>
  <c r="Q2968" i="18"/>
  <c r="C2983" i="18" s="1"/>
  <c r="Q2962" i="18"/>
  <c r="Q2959" i="18"/>
  <c r="C2984" i="18" s="1"/>
  <c r="Q2961" i="18"/>
  <c r="L3257" i="18"/>
  <c r="L3256" i="18"/>
  <c r="P3320" i="18"/>
  <c r="P3322" i="18"/>
  <c r="P3316" i="18"/>
  <c r="P3323" i="18"/>
  <c r="P3321" i="18"/>
  <c r="P3324" i="18"/>
  <c r="P3319" i="18"/>
  <c r="P3325" i="18"/>
  <c r="P3315" i="18"/>
  <c r="P3317" i="18"/>
  <c r="P3318" i="18"/>
  <c r="R240" i="18"/>
  <c r="R237" i="18"/>
  <c r="R244" i="18"/>
  <c r="R243" i="18"/>
  <c r="R242" i="18"/>
  <c r="R239" i="18"/>
  <c r="R245" i="18"/>
  <c r="R241" i="18"/>
  <c r="R238" i="18"/>
  <c r="L179" i="18"/>
  <c r="L178" i="18"/>
  <c r="R2371" i="18"/>
  <c r="R2373" i="18"/>
  <c r="R2367" i="18"/>
  <c r="R2374" i="18"/>
  <c r="R2369" i="18"/>
  <c r="R2368" i="18"/>
  <c r="R2375" i="18"/>
  <c r="R2370" i="18"/>
  <c r="R2372" i="18"/>
  <c r="S241" i="18"/>
  <c r="S237" i="18"/>
  <c r="S244" i="18"/>
  <c r="S242" i="18"/>
  <c r="S238" i="18"/>
  <c r="S240" i="18"/>
  <c r="S239" i="18"/>
  <c r="S243" i="18"/>
  <c r="J2368" i="18"/>
  <c r="J2370" i="18"/>
  <c r="J2367" i="18"/>
  <c r="J2369" i="18"/>
  <c r="J1432" i="18"/>
  <c r="J1437" i="18"/>
  <c r="J1434" i="18"/>
  <c r="J1433" i="18"/>
  <c r="J1435" i="18"/>
  <c r="J1436" i="18"/>
  <c r="R2427" i="18"/>
  <c r="R2432" i="18"/>
  <c r="R2429" i="18"/>
  <c r="R2431" i="18"/>
  <c r="R2430" i="18"/>
  <c r="R2433" i="18"/>
  <c r="R2426" i="18"/>
  <c r="R2428" i="18"/>
  <c r="R2434" i="18"/>
  <c r="I2131" i="18"/>
  <c r="I2133" i="18"/>
  <c r="I2134" i="18"/>
  <c r="I2135" i="18"/>
  <c r="I2132" i="18"/>
  <c r="R2074" i="18"/>
  <c r="R2073" i="18"/>
  <c r="R2072" i="18"/>
  <c r="R2075" i="18"/>
  <c r="R2077" i="18"/>
  <c r="R2078" i="18"/>
  <c r="R2076" i="18"/>
  <c r="R2080" i="18"/>
  <c r="R2079" i="18"/>
  <c r="Q834" i="18"/>
  <c r="K855" i="18" s="1"/>
  <c r="Q835" i="18"/>
  <c r="K856" i="18" s="1"/>
  <c r="Q836" i="18"/>
  <c r="K857" i="18" s="1"/>
  <c r="Q833" i="18"/>
  <c r="Q832" i="18"/>
  <c r="Q830" i="18"/>
  <c r="Q831" i="18"/>
  <c r="Q829" i="18"/>
  <c r="C854" i="18" s="1"/>
  <c r="Q837" i="18"/>
  <c r="C852" i="18" s="1"/>
  <c r="Q838" i="18"/>
  <c r="C853" i="18" s="1"/>
  <c r="G1021" i="18"/>
  <c r="G1025" i="18"/>
  <c r="G1017" i="18"/>
  <c r="G1020" i="18"/>
  <c r="G1023" i="18"/>
  <c r="G1019" i="18"/>
  <c r="G1022" i="18"/>
  <c r="G1018" i="18"/>
  <c r="G1024" i="18"/>
  <c r="G610" i="18"/>
  <c r="G608" i="18"/>
  <c r="G605" i="18"/>
  <c r="G606" i="18"/>
  <c r="G604" i="18"/>
  <c r="G603" i="18"/>
  <c r="G602" i="18"/>
  <c r="G607" i="18"/>
  <c r="G609" i="18"/>
  <c r="K1257" i="18"/>
  <c r="K1255" i="18"/>
  <c r="K1256" i="18"/>
  <c r="K1254" i="18"/>
  <c r="K1253" i="18"/>
  <c r="J1258" i="18"/>
  <c r="J1256" i="18"/>
  <c r="J1253" i="18"/>
  <c r="J1257" i="18"/>
  <c r="J1255" i="18"/>
  <c r="J1254" i="18"/>
  <c r="I2014" i="18"/>
  <c r="I2013" i="18"/>
  <c r="I2015" i="18"/>
  <c r="I2016" i="18"/>
  <c r="I2017" i="18"/>
  <c r="H2915" i="18"/>
  <c r="H2918" i="18"/>
  <c r="H2916" i="18"/>
  <c r="H2917" i="18"/>
  <c r="H2913" i="18"/>
  <c r="H2914" i="18"/>
  <c r="H2912" i="18"/>
  <c r="H2911" i="18"/>
  <c r="G2734" i="18"/>
  <c r="G2735" i="18"/>
  <c r="G2742" i="18"/>
  <c r="G2741" i="18"/>
  <c r="G2739" i="18"/>
  <c r="G2738" i="18"/>
  <c r="G2736" i="18"/>
  <c r="G2740" i="18"/>
  <c r="G2737" i="18"/>
  <c r="L415" i="18"/>
  <c r="L414" i="18"/>
  <c r="G2206" i="18"/>
  <c r="G2202" i="18"/>
  <c r="G2205" i="18"/>
  <c r="G2201" i="18"/>
  <c r="G2208" i="18"/>
  <c r="G2207" i="18"/>
  <c r="G2209" i="18"/>
  <c r="G2203" i="18"/>
  <c r="G2204" i="18"/>
  <c r="J1599" i="18"/>
  <c r="J1598" i="18"/>
  <c r="J1600" i="18"/>
  <c r="J1601" i="18"/>
  <c r="G3321" i="18"/>
  <c r="G3318" i="18"/>
  <c r="G3316" i="18"/>
  <c r="G3317" i="18"/>
  <c r="G3319" i="18"/>
  <c r="G3315" i="18"/>
  <c r="G3320" i="18"/>
  <c r="L2959" i="18"/>
  <c r="L2960" i="18"/>
  <c r="I1480" i="18"/>
  <c r="I1483" i="18"/>
  <c r="I1482" i="18"/>
  <c r="I1484" i="18"/>
  <c r="I1481" i="18"/>
  <c r="P1959" i="18"/>
  <c r="P1957" i="18"/>
  <c r="P1956" i="18"/>
  <c r="P1962" i="18"/>
  <c r="P1958" i="18"/>
  <c r="P1955" i="18"/>
  <c r="P1964" i="18"/>
  <c r="P1954" i="18"/>
  <c r="P1961" i="18"/>
  <c r="P1960" i="18"/>
  <c r="P1963" i="18"/>
  <c r="I1065" i="18"/>
  <c r="I1069" i="18"/>
  <c r="I1068" i="18"/>
  <c r="I1067" i="18"/>
  <c r="I1066" i="18"/>
  <c r="K1541" i="18"/>
  <c r="K1539" i="18"/>
  <c r="K1540" i="18"/>
  <c r="K2086" i="18"/>
  <c r="K2084" i="18"/>
  <c r="K2083" i="18"/>
  <c r="K2085" i="18"/>
  <c r="K2087" i="18"/>
  <c r="L120" i="18"/>
  <c r="L119" i="18"/>
  <c r="K3504" i="18"/>
  <c r="K3505" i="18"/>
  <c r="K3506" i="18"/>
  <c r="K3507" i="18"/>
  <c r="K3503" i="18"/>
  <c r="H949" i="18"/>
  <c r="H948" i="18"/>
  <c r="H947" i="18"/>
  <c r="H950" i="18"/>
  <c r="H951" i="18"/>
  <c r="H952" i="18"/>
  <c r="K3565" i="18"/>
  <c r="K3562" i="18"/>
  <c r="K3566" i="18"/>
  <c r="K3564" i="18"/>
  <c r="K3563" i="18"/>
  <c r="P2250" i="18"/>
  <c r="P2257" i="18"/>
  <c r="P2251" i="18"/>
  <c r="P2259" i="18"/>
  <c r="P2252" i="18"/>
  <c r="P2249" i="18"/>
  <c r="P2254" i="18"/>
  <c r="P2258" i="18"/>
  <c r="P2253" i="18"/>
  <c r="P2255" i="18"/>
  <c r="P2256" i="18"/>
  <c r="S182" i="18"/>
  <c r="S181" i="18"/>
  <c r="S184" i="18"/>
  <c r="S179" i="18"/>
  <c r="S178" i="18"/>
  <c r="S180" i="18"/>
  <c r="S183" i="18"/>
  <c r="S185" i="18"/>
  <c r="G3270" i="18"/>
  <c r="G3268" i="18"/>
  <c r="G3273" i="18"/>
  <c r="G3275" i="18"/>
  <c r="G3271" i="18"/>
  <c r="G3269" i="18"/>
  <c r="G3272" i="18"/>
  <c r="G3274" i="18"/>
  <c r="G3267" i="18"/>
  <c r="H1671" i="18"/>
  <c r="H1674" i="18"/>
  <c r="H1669" i="18"/>
  <c r="H1675" i="18"/>
  <c r="H1668" i="18"/>
  <c r="H1672" i="18"/>
  <c r="H1670" i="18"/>
  <c r="H1673" i="18"/>
  <c r="J891" i="18"/>
  <c r="J890" i="18"/>
  <c r="J889" i="18"/>
  <c r="J888" i="18"/>
  <c r="C1626" i="18"/>
  <c r="E1623" i="18"/>
  <c r="Q1841" i="18"/>
  <c r="K1862" i="18" s="1"/>
  <c r="Q1838" i="18"/>
  <c r="Q1839" i="18"/>
  <c r="K1860" i="18" s="1"/>
  <c r="Q1840" i="18"/>
  <c r="K1861" i="18" s="1"/>
  <c r="Q1834" i="18"/>
  <c r="C1859" i="18" s="1"/>
  <c r="Q1837" i="18"/>
  <c r="Q1835" i="18"/>
  <c r="Q1843" i="18"/>
  <c r="C1858" i="18" s="1"/>
  <c r="Q1842" i="18"/>
  <c r="C1857" i="18" s="1"/>
  <c r="Q1836" i="18"/>
  <c r="P1188" i="18"/>
  <c r="P1189" i="18"/>
  <c r="P1187" i="18"/>
  <c r="P1190" i="18"/>
  <c r="P1184" i="18"/>
  <c r="P1193" i="18"/>
  <c r="P1185" i="18"/>
  <c r="P1183" i="18"/>
  <c r="P1191" i="18"/>
  <c r="P1192" i="18"/>
  <c r="P1186" i="18"/>
  <c r="I3446" i="18"/>
  <c r="I3448" i="18"/>
  <c r="I3444" i="18"/>
  <c r="I3450" i="18"/>
  <c r="I3447" i="18"/>
  <c r="I3445" i="18"/>
  <c r="I3449" i="18"/>
  <c r="G1248" i="18"/>
  <c r="G1243" i="18"/>
  <c r="G1247" i="18"/>
  <c r="G1246" i="18"/>
  <c r="G1242" i="18"/>
  <c r="G1244" i="18"/>
  <c r="G1245" i="18"/>
  <c r="H1554" i="18"/>
  <c r="H1555" i="18"/>
  <c r="H1557" i="18"/>
  <c r="H1552" i="18"/>
  <c r="H1550" i="18"/>
  <c r="H1556" i="18"/>
  <c r="H1551" i="18"/>
  <c r="H1553" i="18"/>
  <c r="H2843" i="18"/>
  <c r="H2842" i="18"/>
  <c r="H2845" i="18"/>
  <c r="H2841" i="18"/>
  <c r="H2844" i="18"/>
  <c r="H2846" i="18"/>
  <c r="I359" i="18"/>
  <c r="I358" i="18"/>
  <c r="I356" i="18"/>
  <c r="I357" i="18"/>
  <c r="I355" i="18"/>
  <c r="G2489" i="18"/>
  <c r="G2488" i="18"/>
  <c r="G2487" i="18"/>
  <c r="G2492" i="18"/>
  <c r="G2490" i="18"/>
  <c r="G2491" i="18"/>
  <c r="G2493" i="18"/>
  <c r="G2029" i="18"/>
  <c r="G2025" i="18"/>
  <c r="G2030" i="18"/>
  <c r="G2032" i="18"/>
  <c r="G2028" i="18"/>
  <c r="G2027" i="18"/>
  <c r="G2024" i="18"/>
  <c r="G2031" i="18"/>
  <c r="G2026" i="18"/>
  <c r="K1066" i="18"/>
  <c r="K1065" i="18"/>
  <c r="K1067" i="18"/>
  <c r="I180" i="18"/>
  <c r="I182" i="18"/>
  <c r="I181" i="18"/>
  <c r="I178" i="18"/>
  <c r="I179" i="18"/>
  <c r="J193" i="18"/>
  <c r="J189" i="18"/>
  <c r="J191" i="18"/>
  <c r="J192" i="18"/>
  <c r="J190" i="18"/>
  <c r="J194" i="18"/>
  <c r="I299" i="18"/>
  <c r="I300" i="18"/>
  <c r="I296" i="18"/>
  <c r="I298" i="18"/>
  <c r="I297" i="18"/>
  <c r="K2724" i="18"/>
  <c r="K2723" i="18"/>
  <c r="K2725" i="18"/>
  <c r="K425" i="18"/>
  <c r="K428" i="18"/>
  <c r="K427" i="18"/>
  <c r="K429" i="18"/>
  <c r="K426" i="18"/>
  <c r="K1019" i="18"/>
  <c r="K1020" i="18"/>
  <c r="K1021" i="18"/>
  <c r="K1017" i="18"/>
  <c r="K1018" i="18"/>
  <c r="K3212" i="18"/>
  <c r="K3208" i="18"/>
  <c r="K3210" i="18"/>
  <c r="K3211" i="18"/>
  <c r="K3209" i="18"/>
  <c r="R2731" i="18"/>
  <c r="R2728" i="18"/>
  <c r="R2724" i="18"/>
  <c r="R2725" i="18"/>
  <c r="R2729" i="18"/>
  <c r="R2727" i="18"/>
  <c r="R2726" i="18"/>
  <c r="R2730" i="18"/>
  <c r="R2723" i="18"/>
  <c r="H3329" i="18"/>
  <c r="H3332" i="18"/>
  <c r="H3333" i="18"/>
  <c r="H3326" i="18"/>
  <c r="H3327" i="18"/>
  <c r="H3328" i="18"/>
  <c r="H3330" i="18"/>
  <c r="H3331" i="18"/>
  <c r="H3022" i="18"/>
  <c r="H3021" i="18"/>
  <c r="H3018" i="18"/>
  <c r="H3020" i="18"/>
  <c r="H3023" i="18"/>
  <c r="H3019" i="18"/>
  <c r="R1307" i="18"/>
  <c r="R1309" i="18"/>
  <c r="R1310" i="18"/>
  <c r="R1304" i="18"/>
  <c r="R1306" i="18"/>
  <c r="R1308" i="18"/>
  <c r="R1305" i="18"/>
  <c r="R1303" i="18"/>
  <c r="R1311" i="18"/>
  <c r="S650" i="18"/>
  <c r="S653" i="18"/>
  <c r="S654" i="18"/>
  <c r="S657" i="18"/>
  <c r="S651" i="18"/>
  <c r="S652" i="18"/>
  <c r="S656" i="18"/>
  <c r="S655" i="18"/>
  <c r="Q952" i="18"/>
  <c r="K973" i="18" s="1"/>
  <c r="Q954" i="18"/>
  <c r="K975" i="18" s="1"/>
  <c r="Q951" i="18"/>
  <c r="Q953" i="18"/>
  <c r="K974" i="18" s="1"/>
  <c r="Q948" i="18"/>
  <c r="Q950" i="18"/>
  <c r="Q956" i="18"/>
  <c r="C971" i="18" s="1"/>
  <c r="Q949" i="18"/>
  <c r="Q955" i="18"/>
  <c r="C970" i="18" s="1"/>
  <c r="Q947" i="18"/>
  <c r="C972" i="18" s="1"/>
  <c r="H1788" i="18"/>
  <c r="H1792" i="18"/>
  <c r="H1786" i="18"/>
  <c r="H1789" i="18"/>
  <c r="H1791" i="18"/>
  <c r="H1787" i="18"/>
  <c r="H1790" i="18"/>
  <c r="H1793" i="18"/>
  <c r="R1488" i="18"/>
  <c r="R1486" i="18"/>
  <c r="R1485" i="18"/>
  <c r="R1480" i="18"/>
  <c r="R1481" i="18"/>
  <c r="R1483" i="18"/>
  <c r="R1482" i="18"/>
  <c r="R1484" i="18"/>
  <c r="R1487" i="18"/>
  <c r="K3386" i="18"/>
  <c r="K3387" i="18"/>
  <c r="K3385" i="18"/>
  <c r="K3388" i="18"/>
  <c r="K3389" i="18"/>
  <c r="K3199" i="18"/>
  <c r="K3198" i="18"/>
  <c r="K3197" i="18"/>
  <c r="H3090" i="18"/>
  <c r="H3095" i="18"/>
  <c r="H3092" i="18"/>
  <c r="H3097" i="18"/>
  <c r="H3096" i="18"/>
  <c r="H3091" i="18"/>
  <c r="H3093" i="18"/>
  <c r="H3094" i="18"/>
  <c r="S1427" i="18"/>
  <c r="S1426" i="18"/>
  <c r="S1422" i="18"/>
  <c r="S1423" i="18"/>
  <c r="S1425" i="18"/>
  <c r="S1424" i="18"/>
  <c r="S1421" i="18"/>
  <c r="S1428" i="18"/>
  <c r="I724" i="18"/>
  <c r="I725" i="18"/>
  <c r="I727" i="18"/>
  <c r="I726" i="18"/>
  <c r="I728" i="18"/>
  <c r="I723" i="18"/>
  <c r="I722" i="18"/>
  <c r="G370" i="18"/>
  <c r="G366" i="18"/>
  <c r="G367" i="18"/>
  <c r="G373" i="18"/>
  <c r="G371" i="18"/>
  <c r="G372" i="18"/>
  <c r="G368" i="18"/>
  <c r="G374" i="18"/>
  <c r="G369" i="18"/>
  <c r="J831" i="18"/>
  <c r="J829" i="18"/>
  <c r="J830" i="18"/>
  <c r="J832" i="18"/>
  <c r="G3610" i="18"/>
  <c r="G3613" i="18"/>
  <c r="G3614" i="18"/>
  <c r="G3615" i="18"/>
  <c r="G3611" i="18"/>
  <c r="G3612" i="18"/>
  <c r="G3616" i="18"/>
  <c r="J959" i="18"/>
  <c r="J960" i="18"/>
  <c r="J961" i="18"/>
  <c r="J963" i="18"/>
  <c r="J958" i="18"/>
  <c r="J962" i="18"/>
  <c r="S3556" i="18"/>
  <c r="S3552" i="18"/>
  <c r="S3557" i="18"/>
  <c r="S3554" i="18"/>
  <c r="S3551" i="18"/>
  <c r="S3558" i="18"/>
  <c r="S3553" i="18"/>
  <c r="S3555" i="18"/>
  <c r="I715" i="18"/>
  <c r="I711" i="18"/>
  <c r="I712" i="18"/>
  <c r="I713" i="18"/>
  <c r="I714" i="18"/>
  <c r="J357" i="18"/>
  <c r="J355" i="18"/>
  <c r="J356" i="18"/>
  <c r="J358" i="18"/>
  <c r="H368" i="18"/>
  <c r="H371" i="18"/>
  <c r="H369" i="18"/>
  <c r="H370" i="18"/>
  <c r="H367" i="18"/>
  <c r="H366" i="18"/>
  <c r="H373" i="18"/>
  <c r="H372" i="18"/>
  <c r="J1788" i="18"/>
  <c r="J1791" i="18"/>
  <c r="J1790" i="18"/>
  <c r="J1786" i="18"/>
  <c r="J1787" i="18"/>
  <c r="J1789" i="18"/>
  <c r="H1835" i="18"/>
  <c r="H1836" i="18"/>
  <c r="H1839" i="18"/>
  <c r="H1834" i="18"/>
  <c r="H1838" i="18"/>
  <c r="H1837" i="18"/>
  <c r="I136" i="18"/>
  <c r="I134" i="18"/>
  <c r="I135" i="18"/>
  <c r="I131" i="18"/>
  <c r="I133" i="18"/>
  <c r="I130" i="18"/>
  <c r="I132" i="18"/>
  <c r="H1183" i="18"/>
  <c r="H1184" i="18"/>
  <c r="H1187" i="18"/>
  <c r="H1185" i="18"/>
  <c r="H1186" i="18"/>
  <c r="H1188" i="18"/>
  <c r="J2144" i="18"/>
  <c r="J2145" i="18"/>
  <c r="J2146" i="18"/>
  <c r="J2142" i="18"/>
  <c r="J2147" i="18"/>
  <c r="J2143" i="18"/>
  <c r="Q1248" i="18"/>
  <c r="K1269" i="18" s="1"/>
  <c r="Q1246" i="18"/>
  <c r="Q1249" i="18"/>
  <c r="K1270" i="18" s="1"/>
  <c r="Q1247" i="18"/>
  <c r="K1268" i="18" s="1"/>
  <c r="Q1244" i="18"/>
  <c r="Q1242" i="18"/>
  <c r="C1267" i="18" s="1"/>
  <c r="Q1245" i="18"/>
  <c r="Q1250" i="18"/>
  <c r="C1265" i="18" s="1"/>
  <c r="Q1251" i="18"/>
  <c r="C1266" i="18" s="1"/>
  <c r="Q1243" i="18"/>
  <c r="L1066" i="18"/>
  <c r="L1065" i="18"/>
  <c r="P3023" i="18"/>
  <c r="P3028" i="18"/>
  <c r="P3024" i="18"/>
  <c r="P3022" i="18"/>
  <c r="P3018" i="18"/>
  <c r="P3027" i="18"/>
  <c r="P3021" i="18"/>
  <c r="P3025" i="18"/>
  <c r="P3019" i="18"/>
  <c r="P3026" i="18"/>
  <c r="P3020" i="18"/>
  <c r="H2488" i="18"/>
  <c r="H2492" i="18"/>
  <c r="H2490" i="18"/>
  <c r="H2487" i="18"/>
  <c r="H2489" i="18"/>
  <c r="H2491" i="18"/>
  <c r="I1320" i="18"/>
  <c r="I1315" i="18"/>
  <c r="I1314" i="18"/>
  <c r="I1317" i="18"/>
  <c r="I1318" i="18"/>
  <c r="I1319" i="18"/>
  <c r="I1316" i="18"/>
  <c r="J1373" i="18"/>
  <c r="J1375" i="18"/>
  <c r="J1376" i="18"/>
  <c r="J1378" i="18"/>
  <c r="J1374" i="18"/>
  <c r="J1377" i="18"/>
  <c r="P2200" i="18"/>
  <c r="P2198" i="18"/>
  <c r="P2190" i="18"/>
  <c r="P2194" i="18"/>
  <c r="P2199" i="18"/>
  <c r="P2193" i="18"/>
  <c r="P2192" i="18"/>
  <c r="P2197" i="18"/>
  <c r="P2191" i="18"/>
  <c r="P2196" i="18"/>
  <c r="P2195" i="18"/>
  <c r="K664" i="18"/>
  <c r="K663" i="18"/>
  <c r="K662" i="18"/>
  <c r="K661" i="18"/>
  <c r="K665" i="18"/>
  <c r="I963" i="18"/>
  <c r="I962" i="18"/>
  <c r="I958" i="18"/>
  <c r="I960" i="18"/>
  <c r="I964" i="18"/>
  <c r="I959" i="18"/>
  <c r="I961" i="18"/>
  <c r="I2085" i="18"/>
  <c r="I2083" i="18"/>
  <c r="I2089" i="18"/>
  <c r="I2087" i="18"/>
  <c r="I2086" i="18"/>
  <c r="I2088" i="18"/>
  <c r="I2084" i="18"/>
  <c r="G1081" i="18"/>
  <c r="G1078" i="18"/>
  <c r="G1082" i="18"/>
  <c r="G1084" i="18"/>
  <c r="G1083" i="18"/>
  <c r="G1076" i="18"/>
  <c r="G1079" i="18"/>
  <c r="G1080" i="18"/>
  <c r="G1077" i="18"/>
  <c r="J2678" i="18"/>
  <c r="J2676" i="18"/>
  <c r="J2679" i="18"/>
  <c r="J2680" i="18"/>
  <c r="J2677" i="18"/>
  <c r="J2675" i="18"/>
  <c r="R1842" i="18"/>
  <c r="R1841" i="18"/>
  <c r="R1835" i="18"/>
  <c r="R1838" i="18"/>
  <c r="R1834" i="18"/>
  <c r="R1840" i="18"/>
  <c r="R1836" i="18"/>
  <c r="R1837" i="18"/>
  <c r="R1839" i="18"/>
  <c r="H3445" i="18"/>
  <c r="H3451" i="18"/>
  <c r="H3448" i="18"/>
  <c r="H3446" i="18"/>
  <c r="H3447" i="18"/>
  <c r="H3449" i="18"/>
  <c r="H3450" i="18"/>
  <c r="H3444" i="18"/>
  <c r="K2262" i="18"/>
  <c r="K2263" i="18"/>
  <c r="K2260" i="18"/>
  <c r="K2264" i="18"/>
  <c r="K2261" i="18"/>
  <c r="Q2372" i="18"/>
  <c r="K2393" i="18" s="1"/>
  <c r="Q2371" i="18"/>
  <c r="Q2374" i="18"/>
  <c r="K2395" i="18" s="1"/>
  <c r="Q2373" i="18"/>
  <c r="K2394" i="18" s="1"/>
  <c r="Q2370" i="18"/>
  <c r="Q2375" i="18"/>
  <c r="C2390" i="18" s="1"/>
  <c r="Q2368" i="18"/>
  <c r="Q2369" i="18"/>
  <c r="Q2376" i="18"/>
  <c r="C2391" i="18" s="1"/>
  <c r="Q2367" i="18"/>
  <c r="C2392" i="18" s="1"/>
  <c r="G1493" i="18"/>
  <c r="G1494" i="18"/>
  <c r="G1497" i="18"/>
  <c r="G1491" i="18"/>
  <c r="G1499" i="18"/>
  <c r="G1495" i="18"/>
  <c r="G1496" i="18"/>
  <c r="G1498" i="18"/>
  <c r="G1492" i="18"/>
  <c r="R3322" i="18"/>
  <c r="R3318" i="18"/>
  <c r="R3319" i="18"/>
  <c r="R3317" i="18"/>
  <c r="R3323" i="18"/>
  <c r="R3321" i="18"/>
  <c r="R3316" i="18"/>
  <c r="R3315" i="18"/>
  <c r="R3320" i="18"/>
  <c r="I2075" i="18"/>
  <c r="I2072" i="18"/>
  <c r="I2074" i="18"/>
  <c r="I2076" i="18"/>
  <c r="I2073" i="18"/>
  <c r="P597" i="18"/>
  <c r="P594" i="18"/>
  <c r="P600" i="18"/>
  <c r="P599" i="18"/>
  <c r="P592" i="18"/>
  <c r="P591" i="18"/>
  <c r="P596" i="18"/>
  <c r="P598" i="18"/>
  <c r="P593" i="18"/>
  <c r="P601" i="18"/>
  <c r="P595" i="18"/>
  <c r="I3316" i="18"/>
  <c r="I3319" i="18"/>
  <c r="I3318" i="18"/>
  <c r="I3317" i="18"/>
  <c r="I3315" i="18"/>
  <c r="L2547" i="18"/>
  <c r="L2546" i="18"/>
  <c r="K191" i="18"/>
  <c r="K192" i="18"/>
  <c r="K193" i="18"/>
  <c r="K190" i="18"/>
  <c r="K189" i="18"/>
  <c r="J727" i="18"/>
  <c r="J724" i="18"/>
  <c r="J726" i="18"/>
  <c r="J725" i="18"/>
  <c r="J722" i="18"/>
  <c r="J723" i="18"/>
  <c r="H2610" i="18"/>
  <c r="H2609" i="18"/>
  <c r="H2608" i="18"/>
  <c r="H2605" i="18"/>
  <c r="H2607" i="18"/>
  <c r="H2606" i="18"/>
  <c r="G2723" i="18"/>
  <c r="G2724" i="18"/>
  <c r="G2729" i="18"/>
  <c r="G2725" i="18"/>
  <c r="G2727" i="18"/>
  <c r="G2726" i="18"/>
  <c r="G2728" i="18"/>
  <c r="P829" i="18"/>
  <c r="P837" i="18"/>
  <c r="P832" i="18"/>
  <c r="P831" i="18"/>
  <c r="P833" i="18"/>
  <c r="P830" i="18"/>
  <c r="P839" i="18"/>
  <c r="P838" i="18"/>
  <c r="P834" i="18"/>
  <c r="P836" i="18"/>
  <c r="P835" i="18"/>
  <c r="J122" i="18"/>
  <c r="J121" i="18"/>
  <c r="J119" i="18"/>
  <c r="J120" i="18"/>
  <c r="Q2196" i="18"/>
  <c r="K2217" i="18" s="1"/>
  <c r="Q2194" i="18"/>
  <c r="Q2197" i="18"/>
  <c r="K2218" i="18" s="1"/>
  <c r="Q2195" i="18"/>
  <c r="K2216" i="18" s="1"/>
  <c r="Q2192" i="18"/>
  <c r="Q2198" i="18"/>
  <c r="C2213" i="18" s="1"/>
  <c r="Q2191" i="18"/>
  <c r="Q2190" i="18"/>
  <c r="C2215" i="18" s="1"/>
  <c r="Q2199" i="18"/>
  <c r="C2214" i="18" s="1"/>
  <c r="Q2193" i="18"/>
  <c r="R3260" i="18"/>
  <c r="R3258" i="18"/>
  <c r="R3264" i="18"/>
  <c r="R3262" i="18"/>
  <c r="R3263" i="18"/>
  <c r="R3256" i="18"/>
  <c r="R3261" i="18"/>
  <c r="R3259" i="18"/>
  <c r="R3257" i="18"/>
  <c r="P119" i="18"/>
  <c r="P120" i="18"/>
  <c r="P126" i="18"/>
  <c r="P121" i="18"/>
  <c r="P123" i="18"/>
  <c r="P129" i="18"/>
  <c r="P127" i="18"/>
  <c r="P122" i="18"/>
  <c r="P124" i="18"/>
  <c r="P125" i="18"/>
  <c r="P128" i="18"/>
  <c r="R2847" i="18"/>
  <c r="R2844" i="18"/>
  <c r="R2846" i="18"/>
  <c r="R2841" i="18"/>
  <c r="R2842" i="18"/>
  <c r="R2843" i="18"/>
  <c r="R2848" i="18"/>
  <c r="R2849" i="18"/>
  <c r="R2845" i="18"/>
  <c r="Q1958" i="18"/>
  <c r="Q1959" i="18"/>
  <c r="K1980" i="18" s="1"/>
  <c r="Q1960" i="18"/>
  <c r="K1981" i="18" s="1"/>
  <c r="Q1961" i="18"/>
  <c r="K1982" i="18" s="1"/>
  <c r="Q1955" i="18"/>
  <c r="Q1957" i="18"/>
  <c r="Q1963" i="18"/>
  <c r="C1978" i="18" s="1"/>
  <c r="Q1954" i="18"/>
  <c r="C1979" i="18" s="1"/>
  <c r="Q1956" i="18"/>
  <c r="Q1962" i="18"/>
  <c r="C1977" i="18" s="1"/>
  <c r="Q893" i="18"/>
  <c r="K914" i="18" s="1"/>
  <c r="Q895" i="18"/>
  <c r="K916" i="18" s="1"/>
  <c r="Q894" i="18"/>
  <c r="K915" i="18" s="1"/>
  <c r="Q888" i="18"/>
  <c r="C913" i="18" s="1"/>
  <c r="Q897" i="18"/>
  <c r="C912" i="18" s="1"/>
  <c r="Q890" i="18"/>
  <c r="Q892" i="18"/>
  <c r="Q889" i="18"/>
  <c r="Q891" i="18"/>
  <c r="Q896" i="18"/>
  <c r="C911" i="18" s="1"/>
  <c r="P481" i="18"/>
  <c r="P477" i="18"/>
  <c r="P483" i="18"/>
  <c r="P480" i="18"/>
  <c r="P479" i="18"/>
  <c r="P475" i="18"/>
  <c r="P473" i="18"/>
  <c r="P478" i="18"/>
  <c r="P474" i="18"/>
  <c r="P476" i="18"/>
  <c r="P482" i="18"/>
  <c r="I2205" i="18"/>
  <c r="I2203" i="18"/>
  <c r="I2204" i="18"/>
  <c r="I2202" i="18"/>
  <c r="I2207" i="18"/>
  <c r="I2201" i="18"/>
  <c r="I2206" i="18"/>
  <c r="G1845" i="18"/>
  <c r="G1848" i="18"/>
  <c r="G1849" i="18"/>
  <c r="G1852" i="18"/>
  <c r="G1847" i="18"/>
  <c r="G1853" i="18"/>
  <c r="G1846" i="18"/>
  <c r="G1850" i="18"/>
  <c r="G1851" i="18"/>
  <c r="J426" i="18"/>
  <c r="J427" i="18"/>
  <c r="J429" i="18"/>
  <c r="J430" i="18"/>
  <c r="J425" i="18"/>
  <c r="J428" i="18"/>
  <c r="R2250" i="18"/>
  <c r="R2249" i="18"/>
  <c r="R2253" i="18"/>
  <c r="R2251" i="18"/>
  <c r="R2252" i="18"/>
  <c r="R2257" i="18"/>
  <c r="R2255" i="18"/>
  <c r="R2254" i="18"/>
  <c r="R2256" i="18"/>
  <c r="H1367" i="18"/>
  <c r="H1363" i="18"/>
  <c r="H1362" i="18"/>
  <c r="H1366" i="18"/>
  <c r="H1365" i="18"/>
  <c r="H1364" i="18"/>
  <c r="P1487" i="18"/>
  <c r="P1488" i="18"/>
  <c r="P1486" i="18"/>
  <c r="P1483" i="18"/>
  <c r="P1480" i="18"/>
  <c r="P1489" i="18"/>
  <c r="P1490" i="18"/>
  <c r="P1482" i="18"/>
  <c r="P1485" i="18"/>
  <c r="P1484" i="18"/>
  <c r="P1481" i="18"/>
  <c r="H416" i="18"/>
  <c r="H417" i="18"/>
  <c r="H418" i="18"/>
  <c r="H419" i="18"/>
  <c r="H414" i="18"/>
  <c r="H415" i="18"/>
  <c r="J1542" i="18"/>
  <c r="J1539" i="18"/>
  <c r="J1541" i="18"/>
  <c r="J1540" i="18"/>
  <c r="R1957" i="18"/>
  <c r="R1962" i="18"/>
  <c r="R1958" i="18"/>
  <c r="R1961" i="18"/>
  <c r="R1956" i="18"/>
  <c r="R1960" i="18"/>
  <c r="R1959" i="18"/>
  <c r="R1954" i="18"/>
  <c r="R1955" i="18"/>
  <c r="J3386" i="18"/>
  <c r="J3390" i="18"/>
  <c r="J3389" i="18"/>
  <c r="J3388" i="18"/>
  <c r="J3385" i="18"/>
  <c r="J3387" i="18"/>
  <c r="R2906" i="18"/>
  <c r="R2901" i="18"/>
  <c r="R2908" i="18"/>
  <c r="R2907" i="18"/>
  <c r="R2905" i="18"/>
  <c r="R2903" i="18"/>
  <c r="R2902" i="18"/>
  <c r="R2904" i="18"/>
  <c r="R2900" i="18"/>
  <c r="K949" i="18"/>
  <c r="K948" i="18"/>
  <c r="K947" i="18"/>
  <c r="S2724" i="18"/>
  <c r="S2729" i="18"/>
  <c r="S2728" i="18"/>
  <c r="S2730" i="18"/>
  <c r="S2723" i="18"/>
  <c r="S2725" i="18"/>
  <c r="S2726" i="18"/>
  <c r="S2727" i="18"/>
  <c r="H2143" i="18"/>
  <c r="H2145" i="18"/>
  <c r="H2144" i="18"/>
  <c r="H2142" i="18"/>
  <c r="H2148" i="18"/>
  <c r="H2147" i="18"/>
  <c r="H2149" i="18"/>
  <c r="H2146" i="18"/>
  <c r="G829" i="18"/>
  <c r="G832" i="18"/>
  <c r="G830" i="18"/>
  <c r="G831" i="18"/>
  <c r="G833" i="18"/>
  <c r="G834" i="18"/>
  <c r="G835" i="18"/>
  <c r="G1318" i="18"/>
  <c r="G1316" i="18"/>
  <c r="G1320" i="18"/>
  <c r="G1319" i="18"/>
  <c r="G1315" i="18"/>
  <c r="G1314" i="18"/>
  <c r="G1322" i="18"/>
  <c r="G1317" i="18"/>
  <c r="G1321" i="18"/>
  <c r="J298" i="18"/>
  <c r="J296" i="18"/>
  <c r="J299" i="18"/>
  <c r="J297" i="18"/>
  <c r="H1727" i="18"/>
  <c r="H1728" i="18"/>
  <c r="H1731" i="18"/>
  <c r="H1729" i="18"/>
  <c r="H1732" i="18"/>
  <c r="H1734" i="18"/>
  <c r="H1733" i="18"/>
  <c r="H1730" i="18"/>
  <c r="K2901" i="18"/>
  <c r="K2900" i="18"/>
  <c r="K2902" i="18"/>
  <c r="K2855" i="18"/>
  <c r="K2852" i="18"/>
  <c r="K2856" i="18"/>
  <c r="K2854" i="18"/>
  <c r="K2853" i="18"/>
  <c r="S418" i="18"/>
  <c r="S420" i="18"/>
  <c r="S419" i="18"/>
  <c r="S421" i="18"/>
  <c r="S416" i="18"/>
  <c r="S415" i="18"/>
  <c r="S417" i="18"/>
  <c r="S414" i="18"/>
  <c r="K2132" i="18"/>
  <c r="K2133" i="18"/>
  <c r="K2131" i="18"/>
  <c r="I950" i="18"/>
  <c r="I949" i="18"/>
  <c r="I948" i="18"/>
  <c r="I951" i="18"/>
  <c r="I947" i="18"/>
  <c r="P1010" i="18"/>
  <c r="P1015" i="18"/>
  <c r="P1008" i="18"/>
  <c r="P1007" i="18"/>
  <c r="P1016" i="18"/>
  <c r="P1009" i="18"/>
  <c r="P1013" i="18"/>
  <c r="P1006" i="18"/>
  <c r="P1012" i="18"/>
  <c r="P1011" i="18"/>
  <c r="P1014" i="18"/>
  <c r="G2091" i="18"/>
  <c r="G2087" i="18"/>
  <c r="G2085" i="18"/>
  <c r="G2083" i="18"/>
  <c r="G2086" i="18"/>
  <c r="G2088" i="18"/>
  <c r="G2084" i="18"/>
  <c r="G2089" i="18"/>
  <c r="G2090" i="18"/>
  <c r="L1599" i="18"/>
  <c r="L1598" i="18"/>
  <c r="S2015" i="18"/>
  <c r="S2017" i="18"/>
  <c r="S2013" i="18"/>
  <c r="S2020" i="18"/>
  <c r="S2018" i="18"/>
  <c r="S2016" i="18"/>
  <c r="S2014" i="18"/>
  <c r="S2019" i="18"/>
  <c r="G903" i="18"/>
  <c r="G905" i="18"/>
  <c r="G901" i="18"/>
  <c r="G907" i="18"/>
  <c r="G904" i="18"/>
  <c r="G906" i="18"/>
  <c r="G899" i="18"/>
  <c r="G902" i="18"/>
  <c r="G900" i="18"/>
  <c r="H3258" i="18"/>
  <c r="H3260" i="18"/>
  <c r="H3256" i="18"/>
  <c r="H3261" i="18"/>
  <c r="H3259" i="18"/>
  <c r="H3257" i="18"/>
  <c r="I2734" i="18"/>
  <c r="I2735" i="18"/>
  <c r="I2738" i="18"/>
  <c r="I2739" i="18"/>
  <c r="I2737" i="18"/>
  <c r="I2740" i="18"/>
  <c r="I2736" i="18"/>
  <c r="J785" i="18"/>
  <c r="J781" i="18"/>
  <c r="J786" i="18"/>
  <c r="J783" i="18"/>
  <c r="J782" i="18"/>
  <c r="J784" i="18"/>
  <c r="G3448" i="18"/>
  <c r="G3449" i="18"/>
  <c r="G3451" i="18"/>
  <c r="G3444" i="18"/>
  <c r="G3452" i="18"/>
  <c r="G3446" i="18"/>
  <c r="G3445" i="18"/>
  <c r="G3447" i="18"/>
  <c r="G3450" i="18"/>
  <c r="Q655" i="18"/>
  <c r="K676" i="18" s="1"/>
  <c r="Q657" i="18"/>
  <c r="K678" i="18" s="1"/>
  <c r="Q656" i="18"/>
  <c r="K677" i="18" s="1"/>
  <c r="Q654" i="18"/>
  <c r="Q652" i="18"/>
  <c r="Q659" i="18"/>
  <c r="C674" i="18" s="1"/>
  <c r="Q651" i="18"/>
  <c r="Q658" i="18"/>
  <c r="C673" i="18" s="1"/>
  <c r="Q650" i="18"/>
  <c r="C675" i="18" s="1"/>
  <c r="Q653" i="18"/>
  <c r="I2974" i="18"/>
  <c r="I2972" i="18"/>
  <c r="I2973" i="18"/>
  <c r="I2975" i="18"/>
  <c r="I2970" i="18"/>
  <c r="I2971" i="18"/>
  <c r="I2976" i="18"/>
  <c r="P2134" i="18"/>
  <c r="P2141" i="18"/>
  <c r="P2139" i="18"/>
  <c r="P2135" i="18"/>
  <c r="P2136" i="18"/>
  <c r="P2140" i="18"/>
  <c r="P2137" i="18"/>
  <c r="P2138" i="18"/>
  <c r="P2131" i="18"/>
  <c r="P2133" i="18"/>
  <c r="P2132" i="18"/>
  <c r="S3318" i="18"/>
  <c r="S3321" i="18"/>
  <c r="S3319" i="18"/>
  <c r="S3322" i="18"/>
  <c r="S3316" i="18"/>
  <c r="S3315" i="18"/>
  <c r="S3317" i="18"/>
  <c r="S3320" i="18"/>
  <c r="P1252" i="18"/>
  <c r="P1249" i="18"/>
  <c r="P1242" i="18"/>
  <c r="P1243" i="18"/>
  <c r="P1245" i="18"/>
  <c r="P1247" i="18"/>
  <c r="P1248" i="18"/>
  <c r="P1250" i="18"/>
  <c r="P1251" i="18"/>
  <c r="P1244" i="18"/>
  <c r="P1246" i="18"/>
  <c r="S1898" i="18"/>
  <c r="S1895" i="18"/>
  <c r="S1902" i="18"/>
  <c r="S1901" i="18"/>
  <c r="S1900" i="18"/>
  <c r="S1897" i="18"/>
  <c r="S1896" i="18"/>
  <c r="S1899" i="18"/>
  <c r="I1435" i="18"/>
  <c r="I1434" i="18"/>
  <c r="I1437" i="18"/>
  <c r="I1438" i="18"/>
  <c r="I1432" i="18"/>
  <c r="I1436" i="18"/>
  <c r="I1433" i="18"/>
  <c r="G132" i="18"/>
  <c r="G130" i="18"/>
  <c r="G131" i="18"/>
  <c r="G137" i="18"/>
  <c r="G133" i="18"/>
  <c r="G135" i="18"/>
  <c r="G134" i="18"/>
  <c r="G138" i="18"/>
  <c r="G136" i="18"/>
  <c r="K1363" i="18"/>
  <c r="K1362" i="18"/>
  <c r="K1364" i="18"/>
  <c r="H2309" i="18"/>
  <c r="H2313" i="18"/>
  <c r="H2310" i="18"/>
  <c r="H2311" i="18"/>
  <c r="H2312" i="18"/>
  <c r="H2308" i="18"/>
  <c r="I1848" i="18"/>
  <c r="I1851" i="18"/>
  <c r="I1850" i="18"/>
  <c r="I1847" i="18"/>
  <c r="I1845" i="18"/>
  <c r="I1846" i="18"/>
  <c r="I1849" i="18"/>
  <c r="H1375" i="18"/>
  <c r="H1379" i="18"/>
  <c r="H1374" i="18"/>
  <c r="H1380" i="18"/>
  <c r="H1376" i="18"/>
  <c r="H1378" i="18"/>
  <c r="H1373" i="18"/>
  <c r="H1377" i="18"/>
  <c r="G1542" i="18"/>
  <c r="G1545" i="18"/>
  <c r="G1541" i="18"/>
  <c r="G1539" i="18"/>
  <c r="G1544" i="18"/>
  <c r="G1543" i="18"/>
  <c r="G1540" i="18"/>
  <c r="I1138" i="18"/>
  <c r="I1139" i="18"/>
  <c r="I1140" i="18"/>
  <c r="I1135" i="18"/>
  <c r="I1137" i="18"/>
  <c r="I1136" i="18"/>
  <c r="I1141" i="18"/>
  <c r="R2139" i="18"/>
  <c r="R2138" i="18"/>
  <c r="R2136" i="18"/>
  <c r="R2137" i="18"/>
  <c r="R2134" i="18"/>
  <c r="R2131" i="18"/>
  <c r="R2133" i="18"/>
  <c r="R2132" i="18"/>
  <c r="R2135" i="18"/>
  <c r="G594" i="18"/>
  <c r="G593" i="18"/>
  <c r="G595" i="18"/>
  <c r="G591" i="18"/>
  <c r="G597" i="18"/>
  <c r="G596" i="18"/>
  <c r="G592" i="18"/>
  <c r="G845" i="18"/>
  <c r="G841" i="18"/>
  <c r="G846" i="18"/>
  <c r="G840" i="18"/>
  <c r="G844" i="18"/>
  <c r="G847" i="18"/>
  <c r="G842" i="18"/>
  <c r="G843" i="18"/>
  <c r="G848" i="18"/>
  <c r="J1137" i="18"/>
  <c r="J1140" i="18"/>
  <c r="J1139" i="18"/>
  <c r="J1135" i="18"/>
  <c r="J1136" i="18"/>
  <c r="J1138" i="18"/>
  <c r="J713" i="18"/>
  <c r="J712" i="18"/>
  <c r="J711" i="18"/>
  <c r="J714" i="18"/>
  <c r="G314" i="18"/>
  <c r="G313" i="18"/>
  <c r="G312" i="18"/>
  <c r="G311" i="18"/>
  <c r="G307" i="18"/>
  <c r="G309" i="18"/>
  <c r="G315" i="18"/>
  <c r="G308" i="18"/>
  <c r="G310" i="18"/>
  <c r="G1258" i="18"/>
  <c r="G1253" i="18"/>
  <c r="G1256" i="18"/>
  <c r="G1261" i="18"/>
  <c r="G1260" i="18"/>
  <c r="G1254" i="18"/>
  <c r="G1257" i="18"/>
  <c r="G1255" i="18"/>
  <c r="G1259" i="18"/>
  <c r="I1658" i="18"/>
  <c r="I1660" i="18"/>
  <c r="I1657" i="18"/>
  <c r="I1659" i="18"/>
  <c r="I1661" i="18"/>
  <c r="J1314" i="18"/>
  <c r="J1316" i="18"/>
  <c r="J1318" i="18"/>
  <c r="J1319" i="18"/>
  <c r="J1315" i="18"/>
  <c r="J1317" i="18"/>
  <c r="I2382" i="18"/>
  <c r="I2383" i="18"/>
  <c r="I2384" i="18"/>
  <c r="I2379" i="18"/>
  <c r="I2381" i="18"/>
  <c r="I2378" i="18"/>
  <c r="I2380" i="18"/>
  <c r="K2488" i="18"/>
  <c r="K2487" i="18"/>
  <c r="K2489" i="18"/>
  <c r="L3552" i="18"/>
  <c r="L3551" i="18"/>
  <c r="J2902" i="18"/>
  <c r="J2900" i="18"/>
  <c r="J2903" i="18"/>
  <c r="J2901" i="18"/>
  <c r="J309" i="18"/>
  <c r="J311" i="18"/>
  <c r="J310" i="18"/>
  <c r="J308" i="18"/>
  <c r="J312" i="18"/>
  <c r="J307" i="18"/>
  <c r="K1790" i="18"/>
  <c r="K1786" i="18"/>
  <c r="K1788" i="18"/>
  <c r="K1789" i="18"/>
  <c r="K1787" i="18"/>
  <c r="J1553" i="18"/>
  <c r="J1551" i="18"/>
  <c r="J1554" i="18"/>
  <c r="J1550" i="18"/>
  <c r="J1552" i="18"/>
  <c r="J1555" i="18"/>
  <c r="J2029" i="18"/>
  <c r="J2028" i="18"/>
  <c r="J2025" i="18"/>
  <c r="J2026" i="18"/>
  <c r="J2027" i="18"/>
  <c r="J2024" i="18"/>
  <c r="J1673" i="18"/>
  <c r="J1672" i="18"/>
  <c r="J1671" i="18"/>
  <c r="J1668" i="18"/>
  <c r="J1669" i="18"/>
  <c r="J1670" i="18"/>
  <c r="H594" i="18"/>
  <c r="H591" i="18"/>
  <c r="H593" i="18"/>
  <c r="H595" i="18"/>
  <c r="H592" i="18"/>
  <c r="H596" i="18"/>
  <c r="G1909" i="18"/>
  <c r="G1913" i="18"/>
  <c r="G1907" i="18"/>
  <c r="G1914" i="18"/>
  <c r="G1910" i="18"/>
  <c r="G1906" i="18"/>
  <c r="G1912" i="18"/>
  <c r="G1908" i="18"/>
  <c r="G1911" i="18"/>
  <c r="P2789" i="18"/>
  <c r="P2782" i="18"/>
  <c r="P2787" i="18"/>
  <c r="P2791" i="18"/>
  <c r="P2790" i="18"/>
  <c r="P2788" i="18"/>
  <c r="P2785" i="18"/>
  <c r="P2783" i="18"/>
  <c r="P2786" i="18"/>
  <c r="P2784" i="18"/>
  <c r="P2792" i="18"/>
  <c r="R1187" i="18"/>
  <c r="R1183" i="18"/>
  <c r="R1186" i="18"/>
  <c r="R1185" i="18"/>
  <c r="R1184" i="18"/>
  <c r="R1191" i="18"/>
  <c r="R1188" i="18"/>
  <c r="R1190" i="18"/>
  <c r="R1189" i="18"/>
  <c r="I2027" i="18"/>
  <c r="I2025" i="18"/>
  <c r="I2026" i="18"/>
  <c r="I2024" i="18"/>
  <c r="I2030" i="18"/>
  <c r="I2028" i="18"/>
  <c r="I2029" i="18"/>
  <c r="H3200" i="18"/>
  <c r="H3197" i="18"/>
  <c r="H3202" i="18"/>
  <c r="H3201" i="18"/>
  <c r="H3198" i="18"/>
  <c r="H3199" i="18"/>
  <c r="R1896" i="18"/>
  <c r="R1903" i="18"/>
  <c r="R1898" i="18"/>
  <c r="R1900" i="18"/>
  <c r="R1897" i="18"/>
  <c r="R1902" i="18"/>
  <c r="R1901" i="18"/>
  <c r="R1899" i="18"/>
  <c r="R1895" i="18"/>
  <c r="L1776" i="18"/>
  <c r="L1775" i="18"/>
  <c r="G2267" i="18"/>
  <c r="G2261" i="18"/>
  <c r="G2263" i="18"/>
  <c r="G2260" i="18"/>
  <c r="G2262" i="18"/>
  <c r="G2268" i="18"/>
  <c r="G2264" i="18"/>
  <c r="G2266" i="18"/>
  <c r="G2265" i="18"/>
  <c r="I595" i="18"/>
  <c r="I591" i="18"/>
  <c r="I593" i="18"/>
  <c r="I592" i="18"/>
  <c r="I594" i="18"/>
  <c r="I238" i="18"/>
  <c r="I239" i="18"/>
  <c r="I240" i="18"/>
  <c r="I237" i="18"/>
  <c r="I241" i="18"/>
  <c r="H2676" i="18"/>
  <c r="H2678" i="18"/>
  <c r="H2680" i="18"/>
  <c r="H2682" i="18"/>
  <c r="H2681" i="18"/>
  <c r="H2679" i="18"/>
  <c r="H2677" i="18"/>
  <c r="H2675" i="18"/>
  <c r="K784" i="18"/>
  <c r="K782" i="18"/>
  <c r="K785" i="18"/>
  <c r="K783" i="18"/>
  <c r="K781" i="18"/>
  <c r="G3387" i="18"/>
  <c r="G3393" i="18"/>
  <c r="G3391" i="18"/>
  <c r="G3390" i="18"/>
  <c r="G3388" i="18"/>
  <c r="G3385" i="18"/>
  <c r="G3392" i="18"/>
  <c r="G3389" i="18"/>
  <c r="G3386" i="18"/>
  <c r="J2490" i="18"/>
  <c r="J2489" i="18"/>
  <c r="J2488" i="18"/>
  <c r="J2487" i="18"/>
  <c r="G548" i="18"/>
  <c r="G549" i="18"/>
  <c r="G543" i="18"/>
  <c r="G547" i="18"/>
  <c r="G544" i="18"/>
  <c r="G546" i="18"/>
  <c r="G545" i="18"/>
  <c r="G550" i="18"/>
  <c r="G551" i="18"/>
  <c r="L888" i="18"/>
  <c r="L889" i="18"/>
  <c r="G722" i="18"/>
  <c r="G728" i="18"/>
  <c r="G724" i="18"/>
  <c r="G729" i="18"/>
  <c r="G723" i="18"/>
  <c r="G725" i="18"/>
  <c r="G727" i="18"/>
  <c r="G726" i="18"/>
  <c r="G730" i="18"/>
  <c r="Q718" i="18"/>
  <c r="K739" i="18" s="1"/>
  <c r="Q717" i="18"/>
  <c r="K738" i="18" s="1"/>
  <c r="Q715" i="18"/>
  <c r="Q716" i="18"/>
  <c r="K737" i="18" s="1"/>
  <c r="Q719" i="18"/>
  <c r="C734" i="18" s="1"/>
  <c r="Q720" i="18"/>
  <c r="C735" i="18" s="1"/>
  <c r="Q713" i="18"/>
  <c r="Q714" i="18"/>
  <c r="Q712" i="18"/>
  <c r="Q711" i="18"/>
  <c r="C736" i="18" s="1"/>
  <c r="Q2612" i="18"/>
  <c r="K2633" i="18" s="1"/>
  <c r="Q2610" i="18"/>
  <c r="K2631" i="18" s="1"/>
  <c r="Q2611" i="18"/>
  <c r="K2632" i="18" s="1"/>
  <c r="Q2609" i="18"/>
  <c r="Q2613" i="18"/>
  <c r="C2628" i="18" s="1"/>
  <c r="Q2607" i="18"/>
  <c r="Q2605" i="18"/>
  <c r="C2630" i="18" s="1"/>
  <c r="Q2608" i="18"/>
  <c r="Q2606" i="18"/>
  <c r="Q2614" i="18"/>
  <c r="C2629" i="18" s="1"/>
  <c r="Q2552" i="18"/>
  <c r="K2573" i="18" s="1"/>
  <c r="Q2551" i="18"/>
  <c r="K2572" i="18" s="1"/>
  <c r="Q2550" i="18"/>
  <c r="Q2553" i="18"/>
  <c r="K2574" i="18" s="1"/>
  <c r="Q2546" i="18"/>
  <c r="C2571" i="18" s="1"/>
  <c r="Q2547" i="18"/>
  <c r="Q2554" i="18"/>
  <c r="C2569" i="18" s="1"/>
  <c r="Q2555" i="18"/>
  <c r="C2570" i="18" s="1"/>
  <c r="Q2548" i="18"/>
  <c r="Q2549" i="18"/>
  <c r="S712" i="18"/>
  <c r="S717" i="18"/>
  <c r="S711" i="18"/>
  <c r="S718" i="18"/>
  <c r="S716" i="18"/>
  <c r="S715" i="18"/>
  <c r="S714" i="18"/>
  <c r="S713" i="18"/>
  <c r="Q2787" i="18"/>
  <c r="K2808" i="18" s="1"/>
  <c r="Q2786" i="18"/>
  <c r="Q2788" i="18"/>
  <c r="K2809" i="18" s="1"/>
  <c r="Q2789" i="18"/>
  <c r="K2810" i="18" s="1"/>
  <c r="Q2782" i="18"/>
  <c r="C2807" i="18" s="1"/>
  <c r="Q2790" i="18"/>
  <c r="C2805" i="18" s="1"/>
  <c r="Q2791" i="18"/>
  <c r="C2806" i="18" s="1"/>
  <c r="Q2785" i="18"/>
  <c r="Q2783" i="18"/>
  <c r="Q2784" i="18"/>
  <c r="J1778" i="18"/>
  <c r="J1775" i="18"/>
  <c r="J1777" i="18"/>
  <c r="J1776" i="18"/>
  <c r="R3433" i="18"/>
  <c r="R3440" i="18"/>
  <c r="R3436" i="18"/>
  <c r="R3434" i="18"/>
  <c r="R3438" i="18"/>
  <c r="R3441" i="18"/>
  <c r="R3439" i="18"/>
  <c r="R3437" i="18"/>
  <c r="R3435" i="18"/>
  <c r="K3552" i="18"/>
  <c r="K3553" i="18"/>
  <c r="K3551" i="18"/>
  <c r="S2249" i="18"/>
  <c r="S2254" i="18"/>
  <c r="S2256" i="18"/>
  <c r="S2252" i="18"/>
  <c r="S2251" i="18"/>
  <c r="S2250" i="18"/>
  <c r="S2255" i="18"/>
  <c r="S2253" i="18"/>
  <c r="G2852" i="18"/>
  <c r="G2853" i="18"/>
  <c r="G2859" i="18"/>
  <c r="G2857" i="18"/>
  <c r="G2860" i="18"/>
  <c r="G2858" i="18"/>
  <c r="G2854" i="18"/>
  <c r="G2856" i="18"/>
  <c r="G2855" i="18"/>
  <c r="S1243" i="18"/>
  <c r="S1246" i="18"/>
  <c r="S1245" i="18"/>
  <c r="S1247" i="18"/>
  <c r="S1248" i="18"/>
  <c r="S1244" i="18"/>
  <c r="S1249" i="18"/>
  <c r="S1242" i="18"/>
  <c r="J238" i="18"/>
  <c r="J239" i="18"/>
  <c r="J237" i="18"/>
  <c r="J240" i="18"/>
  <c r="L237" i="18"/>
  <c r="L238" i="18"/>
  <c r="I1542" i="18"/>
  <c r="I1543" i="18"/>
  <c r="I1539" i="18"/>
  <c r="I1541" i="18"/>
  <c r="I1540" i="18"/>
  <c r="G1481" i="18"/>
  <c r="G1480" i="18"/>
  <c r="G1486" i="18"/>
  <c r="G1484" i="18"/>
  <c r="G1485" i="18"/>
  <c r="G1483" i="18"/>
  <c r="G1482" i="18"/>
  <c r="Q1662" i="18"/>
  <c r="K1683" i="18" s="1"/>
  <c r="Q1661" i="18"/>
  <c r="Q1664" i="18"/>
  <c r="K1685" i="18" s="1"/>
  <c r="Q1663" i="18"/>
  <c r="K1684" i="18" s="1"/>
  <c r="Q1657" i="18"/>
  <c r="C1682" i="18" s="1"/>
  <c r="Q1658" i="18"/>
  <c r="Q1659" i="18"/>
  <c r="Q1665" i="18"/>
  <c r="C1680" i="18" s="1"/>
  <c r="Q1666" i="18"/>
  <c r="C1681" i="18" s="1"/>
  <c r="Q1660" i="18"/>
  <c r="P1901" i="18"/>
  <c r="P1899" i="18"/>
  <c r="P1900" i="18"/>
  <c r="P1897" i="18"/>
  <c r="P1895" i="18"/>
  <c r="P1905" i="18"/>
  <c r="P1903" i="18"/>
  <c r="P1898" i="18"/>
  <c r="P1902" i="18"/>
  <c r="P1896" i="18"/>
  <c r="P1904" i="18"/>
  <c r="G3138" i="18"/>
  <c r="G3139" i="18"/>
  <c r="G3143" i="18"/>
  <c r="G3141" i="18"/>
  <c r="G3144" i="18"/>
  <c r="G3142" i="18"/>
  <c r="G3140" i="18"/>
  <c r="H2024" i="18"/>
  <c r="H2028" i="18"/>
  <c r="H2026" i="18"/>
  <c r="H2027" i="18"/>
  <c r="H2031" i="18"/>
  <c r="H2030" i="18"/>
  <c r="H2025" i="18"/>
  <c r="H2029" i="18"/>
  <c r="R180" i="18"/>
  <c r="R183" i="18"/>
  <c r="R185" i="18"/>
  <c r="R181" i="18"/>
  <c r="R182" i="18"/>
  <c r="R179" i="18"/>
  <c r="R186" i="18"/>
  <c r="R184" i="18"/>
  <c r="R178" i="18"/>
  <c r="S2548" i="18"/>
  <c r="S2550" i="18"/>
  <c r="S2547" i="18"/>
  <c r="S2553" i="18"/>
  <c r="S2549" i="18"/>
  <c r="S2546" i="18"/>
  <c r="S2551" i="18"/>
  <c r="S2552" i="18"/>
  <c r="H3555" i="18"/>
  <c r="H3556" i="18"/>
  <c r="H3553" i="18"/>
  <c r="H3552" i="18"/>
  <c r="H3554" i="18"/>
  <c r="H3551" i="18"/>
  <c r="G1777" i="18"/>
  <c r="G1775" i="18"/>
  <c r="G1781" i="18"/>
  <c r="G1780" i="18"/>
  <c r="G1776" i="18"/>
  <c r="G1779" i="18"/>
  <c r="G1778" i="18"/>
  <c r="K890" i="18"/>
  <c r="K889" i="18"/>
  <c r="K888" i="18"/>
  <c r="I3151" i="18"/>
  <c r="I3153" i="18"/>
  <c r="I3150" i="18"/>
  <c r="I3154" i="18"/>
  <c r="I3155" i="18"/>
  <c r="I3149" i="18"/>
  <c r="I3152" i="18"/>
  <c r="J1491" i="18"/>
  <c r="J1496" i="18"/>
  <c r="J1495" i="18"/>
  <c r="J1492" i="18"/>
  <c r="J1494" i="18"/>
  <c r="J1493" i="18"/>
  <c r="G2904" i="18"/>
  <c r="G2901" i="18"/>
  <c r="G2903" i="18"/>
  <c r="G2906" i="18"/>
  <c r="G2905" i="18"/>
  <c r="G2900" i="18"/>
  <c r="G2902" i="18"/>
  <c r="S3381" i="18"/>
  <c r="S3377" i="18"/>
  <c r="S3378" i="18"/>
  <c r="S3374" i="18"/>
  <c r="S3375" i="18"/>
  <c r="S3376" i="18"/>
  <c r="S3379" i="18"/>
  <c r="S3380" i="18"/>
  <c r="H3615" i="18"/>
  <c r="H3613" i="18"/>
  <c r="H3610" i="18"/>
  <c r="H3612" i="18"/>
  <c r="H3611" i="18"/>
  <c r="H3614" i="18"/>
  <c r="R3082" i="18"/>
  <c r="R3084" i="18"/>
  <c r="R3080" i="18"/>
  <c r="R3083" i="18"/>
  <c r="R3085" i="18"/>
  <c r="R3087" i="18"/>
  <c r="R3079" i="18"/>
  <c r="R3086" i="18"/>
  <c r="R3081" i="18"/>
  <c r="L297" i="18"/>
  <c r="L296" i="18"/>
  <c r="H3317" i="18"/>
  <c r="H3315" i="18"/>
  <c r="H3319" i="18"/>
  <c r="H3316" i="18"/>
  <c r="H3320" i="18"/>
  <c r="H3318" i="18"/>
  <c r="I3376" i="18"/>
  <c r="I3378" i="18"/>
  <c r="I3375" i="18"/>
  <c r="I3377" i="18"/>
  <c r="I3374" i="18"/>
  <c r="G1195" i="18"/>
  <c r="G1202" i="18"/>
  <c r="G1201" i="18"/>
  <c r="G1194" i="18"/>
  <c r="G1196" i="18"/>
  <c r="G1200" i="18"/>
  <c r="G1199" i="18"/>
  <c r="G1197" i="18"/>
  <c r="G1198" i="18"/>
  <c r="K1612" i="18"/>
  <c r="K1611" i="18"/>
  <c r="K1609" i="18"/>
  <c r="K1613" i="18"/>
  <c r="K1610" i="18"/>
  <c r="H544" i="18"/>
  <c r="H549" i="18"/>
  <c r="H548" i="18"/>
  <c r="H550" i="18"/>
  <c r="H543" i="18"/>
  <c r="H545" i="18"/>
  <c r="H546" i="18"/>
  <c r="H547" i="18"/>
  <c r="G3092" i="18"/>
  <c r="G3093" i="18"/>
  <c r="G3091" i="18"/>
  <c r="G3095" i="18"/>
  <c r="G3094" i="18"/>
  <c r="G3090" i="18"/>
  <c r="G3097" i="18"/>
  <c r="G3098" i="18"/>
  <c r="G3096" i="18"/>
  <c r="I1779" i="18"/>
  <c r="I1776" i="18"/>
  <c r="I1777" i="18"/>
  <c r="I1775" i="18"/>
  <c r="I1778" i="18"/>
  <c r="I3391" i="18"/>
  <c r="I3387" i="18"/>
  <c r="I3389" i="18"/>
  <c r="I3390" i="18"/>
  <c r="I3388" i="18"/>
  <c r="I3386" i="18"/>
  <c r="I3385" i="18"/>
  <c r="K1910" i="18"/>
  <c r="K1908" i="18"/>
  <c r="K1906" i="18"/>
  <c r="K1907" i="18"/>
  <c r="K1909" i="18"/>
  <c r="J2322" i="18"/>
  <c r="J2320" i="18"/>
  <c r="J2324" i="18"/>
  <c r="J2321" i="18"/>
  <c r="J2319" i="18"/>
  <c r="J2323" i="18"/>
  <c r="J3552" i="18"/>
  <c r="J3554" i="18"/>
  <c r="J3553" i="18"/>
  <c r="J3551" i="18"/>
  <c r="L3375" i="18"/>
  <c r="L3374" i="18"/>
  <c r="J3033" i="18"/>
  <c r="J3031" i="18"/>
  <c r="J3034" i="18"/>
  <c r="J3032" i="18"/>
  <c r="J3030" i="18"/>
  <c r="J3029" i="18"/>
  <c r="P713" i="18"/>
  <c r="P714" i="18"/>
  <c r="P720" i="18"/>
  <c r="P712" i="18"/>
  <c r="P721" i="18"/>
  <c r="P715" i="18"/>
  <c r="P718" i="18"/>
  <c r="P716" i="18"/>
  <c r="P711" i="18"/>
  <c r="P717" i="18"/>
  <c r="P719" i="18"/>
  <c r="J2437" i="18"/>
  <c r="J2442" i="18"/>
  <c r="J2440" i="18"/>
  <c r="J2439" i="18"/>
  <c r="J2438" i="18"/>
  <c r="J2441" i="18"/>
  <c r="P660" i="18"/>
  <c r="P657" i="18"/>
  <c r="P650" i="18"/>
  <c r="P651" i="18"/>
  <c r="P659" i="18"/>
  <c r="P652" i="18"/>
  <c r="P658" i="18"/>
  <c r="P654" i="18"/>
  <c r="P653" i="18"/>
  <c r="P655" i="18"/>
  <c r="P656" i="18"/>
  <c r="G2799" i="18"/>
  <c r="G2793" i="18"/>
  <c r="G2797" i="18"/>
  <c r="G2796" i="18"/>
  <c r="G2794" i="18"/>
  <c r="G2798" i="18"/>
  <c r="G2795" i="18"/>
  <c r="G2800" i="18"/>
  <c r="G2801" i="18"/>
  <c r="J1365" i="18"/>
  <c r="J1363" i="18"/>
  <c r="J1362" i="18"/>
  <c r="J1364" i="18"/>
  <c r="K2322" i="18"/>
  <c r="K2319" i="18"/>
  <c r="K2321" i="18"/>
  <c r="K2323" i="18"/>
  <c r="K2320" i="18"/>
  <c r="G425" i="18"/>
  <c r="G427" i="18"/>
  <c r="G429" i="18"/>
  <c r="G428" i="18"/>
  <c r="G433" i="18"/>
  <c r="G430" i="18"/>
  <c r="G431" i="18"/>
  <c r="G426" i="18"/>
  <c r="G432" i="18"/>
  <c r="K712" i="18"/>
  <c r="K713" i="18"/>
  <c r="K711" i="18"/>
  <c r="K3267" i="18"/>
  <c r="K3271" i="18"/>
  <c r="K3270" i="18"/>
  <c r="K3268" i="18"/>
  <c r="K3269" i="18"/>
  <c r="I475" i="18"/>
  <c r="I473" i="18"/>
  <c r="I474" i="18"/>
  <c r="I476" i="18"/>
  <c r="I477" i="18"/>
  <c r="G1066" i="18"/>
  <c r="G1067" i="18"/>
  <c r="G1071" i="18"/>
  <c r="G1068" i="18"/>
  <c r="G1070" i="18"/>
  <c r="G1069" i="18"/>
  <c r="G1065" i="18"/>
  <c r="H178" i="18"/>
  <c r="H179" i="18"/>
  <c r="H180" i="18"/>
  <c r="H182" i="18"/>
  <c r="H183" i="18"/>
  <c r="H181" i="18"/>
  <c r="J73" i="18"/>
  <c r="J75" i="18"/>
  <c r="J74" i="18"/>
  <c r="J72" i="18"/>
  <c r="J76" i="18"/>
  <c r="J71" i="18"/>
  <c r="G298" i="18"/>
  <c r="G297" i="18"/>
  <c r="G302" i="18"/>
  <c r="G301" i="18"/>
  <c r="G296" i="18"/>
  <c r="G299" i="18"/>
  <c r="G300" i="18"/>
  <c r="Q1128" i="18"/>
  <c r="Q1129" i="18"/>
  <c r="K1150" i="18" s="1"/>
  <c r="Q1130" i="18"/>
  <c r="K1151" i="18" s="1"/>
  <c r="Q1131" i="18"/>
  <c r="K1152" i="18" s="1"/>
  <c r="Q1127" i="18"/>
  <c r="Q1133" i="18"/>
  <c r="C1148" i="18" s="1"/>
  <c r="Q1126" i="18"/>
  <c r="Q1124" i="18"/>
  <c r="C1149" i="18" s="1"/>
  <c r="Q1132" i="18"/>
  <c r="C1147" i="18" s="1"/>
  <c r="Q1125" i="18"/>
  <c r="Q1307" i="18"/>
  <c r="Q1310" i="18"/>
  <c r="K1331" i="18" s="1"/>
  <c r="Q1308" i="18"/>
  <c r="K1329" i="18" s="1"/>
  <c r="Q1312" i="18"/>
  <c r="C1327" i="18" s="1"/>
  <c r="Q1309" i="18"/>
  <c r="K1330" i="18" s="1"/>
  <c r="Q1306" i="18"/>
  <c r="Q1303" i="18"/>
  <c r="C1328" i="18" s="1"/>
  <c r="Q1311" i="18"/>
  <c r="C1326" i="18" s="1"/>
  <c r="Q1304" i="18"/>
  <c r="Q1305" i="18"/>
  <c r="Q2254" i="18"/>
  <c r="K2275" i="18" s="1"/>
  <c r="Q2256" i="18"/>
  <c r="K2277" i="18" s="1"/>
  <c r="Q2255" i="18"/>
  <c r="K2276" i="18" s="1"/>
  <c r="Q2249" i="18"/>
  <c r="C2274" i="18" s="1"/>
  <c r="Q2252" i="18"/>
  <c r="Q2258" i="18"/>
  <c r="C2273" i="18" s="1"/>
  <c r="Q2257" i="18"/>
  <c r="C2272" i="18" s="1"/>
  <c r="Q2251" i="18"/>
  <c r="Q2250" i="18"/>
  <c r="Q2253" i="18"/>
  <c r="Q1722" i="18"/>
  <c r="K1743" i="18" s="1"/>
  <c r="Q1723" i="18"/>
  <c r="K1744" i="18" s="1"/>
  <c r="Q1721" i="18"/>
  <c r="K1742" i="18" s="1"/>
  <c r="Q1720" i="18"/>
  <c r="Q1725" i="18"/>
  <c r="C1740" i="18" s="1"/>
  <c r="Q1716" i="18"/>
  <c r="C1741" i="18" s="1"/>
  <c r="Q1724" i="18"/>
  <c r="C1739" i="18" s="1"/>
  <c r="Q1719" i="18"/>
  <c r="Q1717" i="18"/>
  <c r="Q1718" i="18"/>
  <c r="H491" i="18"/>
  <c r="H487" i="18"/>
  <c r="H484" i="18"/>
  <c r="H485" i="18"/>
  <c r="H489" i="18"/>
  <c r="H488" i="18"/>
  <c r="H486" i="18"/>
  <c r="H490" i="18"/>
  <c r="H2504" i="18"/>
  <c r="H2503" i="18"/>
  <c r="H2505" i="18"/>
  <c r="H2500" i="18"/>
  <c r="H2501" i="18"/>
  <c r="H2498" i="18"/>
  <c r="H2502" i="18"/>
  <c r="H2499" i="18"/>
  <c r="G891" i="18"/>
  <c r="G892" i="18"/>
  <c r="G893" i="18"/>
  <c r="G894" i="18"/>
  <c r="G888" i="18"/>
  <c r="G889" i="18"/>
  <c r="G890" i="18"/>
  <c r="R2613" i="18"/>
  <c r="R2610" i="18"/>
  <c r="R2611" i="18"/>
  <c r="R2612" i="18"/>
  <c r="R2606" i="18"/>
  <c r="R2605" i="18"/>
  <c r="R2607" i="18"/>
  <c r="R2608" i="18"/>
  <c r="R2609" i="18"/>
  <c r="K2972" i="18"/>
  <c r="K2973" i="18"/>
  <c r="K2971" i="18"/>
  <c r="K2974" i="18"/>
  <c r="K2970" i="18"/>
  <c r="Q2314" i="18"/>
  <c r="K2335" i="18" s="1"/>
  <c r="Q2315" i="18"/>
  <c r="K2336" i="18" s="1"/>
  <c r="Q2312" i="18"/>
  <c r="Q2313" i="18"/>
  <c r="K2334" i="18" s="1"/>
  <c r="Q2316" i="18"/>
  <c r="C2331" i="18" s="1"/>
  <c r="Q2311" i="18"/>
  <c r="Q2310" i="18"/>
  <c r="Q2308" i="18"/>
  <c r="C2333" i="18" s="1"/>
  <c r="Q2317" i="18"/>
  <c r="C2332" i="18" s="1"/>
  <c r="Q2309" i="18"/>
  <c r="R422" i="18"/>
  <c r="R421" i="18"/>
  <c r="R418" i="18"/>
  <c r="R420" i="18"/>
  <c r="R419" i="18"/>
  <c r="R415" i="18"/>
  <c r="R417" i="18"/>
  <c r="R414" i="18"/>
  <c r="R416" i="18"/>
  <c r="K3256" i="18"/>
  <c r="K3257" i="18"/>
  <c r="K3258" i="18"/>
  <c r="K1184" i="18"/>
  <c r="K1185" i="18"/>
  <c r="K1183" i="18"/>
  <c r="H1599" i="18"/>
  <c r="H1600" i="18"/>
  <c r="H1598" i="18"/>
  <c r="H1603" i="18"/>
  <c r="H1602" i="18"/>
  <c r="H1601" i="18"/>
  <c r="H1080" i="18"/>
  <c r="H1082" i="18"/>
  <c r="H1079" i="18"/>
  <c r="H1081" i="18"/>
  <c r="H1076" i="18"/>
  <c r="H1083" i="18"/>
  <c r="H1077" i="18"/>
  <c r="H1078" i="18"/>
  <c r="I1006" i="18"/>
  <c r="I1008" i="18"/>
  <c r="I1009" i="18"/>
  <c r="I1007" i="18"/>
  <c r="I1010" i="18"/>
  <c r="I3504" i="18"/>
  <c r="I3507" i="18"/>
  <c r="I3503" i="18"/>
  <c r="I3506" i="18"/>
  <c r="I3505" i="18"/>
  <c r="I3508" i="18"/>
  <c r="I3509" i="18"/>
  <c r="P2308" i="18"/>
  <c r="P2316" i="18"/>
  <c r="P2310" i="18"/>
  <c r="P2317" i="18"/>
  <c r="P2309" i="18"/>
  <c r="P2318" i="18"/>
  <c r="P2312" i="18"/>
  <c r="P2315" i="18"/>
  <c r="P2314" i="18"/>
  <c r="P2311" i="18"/>
  <c r="P2313" i="18"/>
  <c r="K132" i="18"/>
  <c r="K133" i="18"/>
  <c r="K134" i="18"/>
  <c r="K130" i="18"/>
  <c r="K131" i="18"/>
  <c r="J3610" i="18"/>
  <c r="J3611" i="18"/>
  <c r="J3613" i="18"/>
  <c r="J3612" i="18"/>
  <c r="S953" i="18"/>
  <c r="S950" i="18"/>
  <c r="S948" i="18"/>
  <c r="S952" i="18"/>
  <c r="S954" i="18"/>
  <c r="S947" i="18"/>
  <c r="S949" i="18"/>
  <c r="S951" i="18"/>
  <c r="J3562" i="18"/>
  <c r="J3567" i="18"/>
  <c r="J3564" i="18"/>
  <c r="J3565" i="18"/>
  <c r="J3566" i="18"/>
  <c r="J3563" i="18"/>
  <c r="P1780" i="18"/>
  <c r="P1784" i="18"/>
  <c r="P1779" i="18"/>
  <c r="P1783" i="18"/>
  <c r="P1782" i="18"/>
  <c r="P1777" i="18"/>
  <c r="P1776" i="18"/>
  <c r="P1778" i="18"/>
  <c r="P1785" i="18"/>
  <c r="P1781" i="18"/>
  <c r="P1775" i="18"/>
  <c r="I1732" i="18"/>
  <c r="I1728" i="18"/>
  <c r="I1731" i="18"/>
  <c r="I1727" i="18"/>
  <c r="I1729" i="18"/>
  <c r="I1733" i="18"/>
  <c r="I1730" i="18"/>
  <c r="J2782" i="18"/>
  <c r="J2785" i="18"/>
  <c r="J2783" i="18"/>
  <c r="J2784" i="18"/>
  <c r="J1018" i="18"/>
  <c r="J1020" i="18"/>
  <c r="J1021" i="18"/>
  <c r="J1022" i="18"/>
  <c r="J1017" i="18"/>
  <c r="J1019" i="18"/>
  <c r="G3628" i="18"/>
  <c r="G3629" i="18"/>
  <c r="G3626" i="18"/>
  <c r="G3621" i="18"/>
  <c r="G3627" i="18"/>
  <c r="G3625" i="18"/>
  <c r="G3624" i="18"/>
  <c r="G3623" i="18"/>
  <c r="G3622" i="18"/>
  <c r="R1426" i="18"/>
  <c r="R1425" i="18"/>
  <c r="R1424" i="18"/>
  <c r="R1423" i="18"/>
  <c r="R1421" i="18"/>
  <c r="R1428" i="18"/>
  <c r="R1422" i="18"/>
  <c r="R1429" i="18"/>
  <c r="R1427" i="18"/>
  <c r="S2607" i="18"/>
  <c r="S2609" i="18"/>
  <c r="S2608" i="18"/>
  <c r="S2612" i="18"/>
  <c r="S2606" i="18"/>
  <c r="S2611" i="18"/>
  <c r="S2605" i="18"/>
  <c r="S2610" i="18"/>
  <c r="G420" i="18"/>
  <c r="G418" i="18"/>
  <c r="G415" i="18"/>
  <c r="G417" i="18"/>
  <c r="G414" i="18"/>
  <c r="G416" i="18"/>
  <c r="G419" i="18"/>
  <c r="J665" i="18"/>
  <c r="J666" i="18"/>
  <c r="J662" i="18"/>
  <c r="J661" i="18"/>
  <c r="J663" i="18"/>
  <c r="J664" i="18"/>
  <c r="L770" i="18"/>
  <c r="L771" i="18"/>
  <c r="H2018" i="18"/>
  <c r="H2017" i="18"/>
  <c r="H2016" i="18"/>
  <c r="H2015" i="18"/>
  <c r="H2014" i="18"/>
  <c r="H2013" i="18"/>
  <c r="I2799" i="18"/>
  <c r="I2796" i="18"/>
  <c r="I2793" i="18"/>
  <c r="I2797" i="18"/>
  <c r="I2794" i="18"/>
  <c r="I2795" i="18"/>
  <c r="I2798" i="18"/>
  <c r="R1720" i="18"/>
  <c r="R1719" i="18"/>
  <c r="R1718" i="18"/>
  <c r="R1724" i="18"/>
  <c r="R1717" i="18"/>
  <c r="R1722" i="18"/>
  <c r="R1721" i="18"/>
  <c r="R1716" i="18"/>
  <c r="R1723" i="18"/>
  <c r="K1314" i="18"/>
  <c r="K1315" i="18"/>
  <c r="K1317" i="18"/>
  <c r="K1318" i="18"/>
  <c r="K1316" i="18"/>
  <c r="K546" i="18"/>
  <c r="K545" i="18"/>
  <c r="K544" i="18"/>
  <c r="K547" i="18"/>
  <c r="K543" i="18"/>
  <c r="L2013" i="18"/>
  <c r="L2014" i="18"/>
  <c r="K3624" i="18"/>
  <c r="K3621" i="18"/>
  <c r="K3623" i="18"/>
  <c r="K3622" i="18"/>
  <c r="K3625" i="18"/>
  <c r="G2919" i="18"/>
  <c r="G2917" i="18"/>
  <c r="G2913" i="18"/>
  <c r="G2916" i="18"/>
  <c r="G2914" i="18"/>
  <c r="G2911" i="18"/>
  <c r="G2915" i="18"/>
  <c r="G2912" i="18"/>
  <c r="G2918" i="18"/>
  <c r="S1779" i="18"/>
  <c r="S1775" i="18"/>
  <c r="S1776" i="18"/>
  <c r="S1777" i="18"/>
  <c r="S1780" i="18"/>
  <c r="S1781" i="18"/>
  <c r="S1778" i="18"/>
  <c r="S1782" i="18"/>
  <c r="I1623" i="18"/>
  <c r="Q3024" i="18"/>
  <c r="K3045" i="18" s="1"/>
  <c r="Q3022" i="18"/>
  <c r="Q3023" i="18"/>
  <c r="K3044" i="18" s="1"/>
  <c r="Q3025" i="18"/>
  <c r="K3046" i="18" s="1"/>
  <c r="Q3026" i="18"/>
  <c r="C3041" i="18" s="1"/>
  <c r="Q3018" i="18"/>
  <c r="C3043" i="18" s="1"/>
  <c r="Q3027" i="18"/>
  <c r="C3042" i="18" s="1"/>
  <c r="Q3019" i="18"/>
  <c r="Q3021" i="18"/>
  <c r="Q3020" i="18"/>
  <c r="Q1070" i="18"/>
  <c r="K1091" i="18" s="1"/>
  <c r="Q1069" i="18"/>
  <c r="Q1072" i="18"/>
  <c r="K1093" i="18" s="1"/>
  <c r="Q1071" i="18"/>
  <c r="K1092" i="18" s="1"/>
  <c r="Q1067" i="18"/>
  <c r="Q1074" i="18"/>
  <c r="C1089" i="18" s="1"/>
  <c r="Q1068" i="18"/>
  <c r="Q1066" i="18"/>
  <c r="Q1065" i="18"/>
  <c r="C1090" i="18" s="1"/>
  <c r="Q1073" i="18"/>
  <c r="C1088" i="18" s="1"/>
  <c r="I1017" i="18"/>
  <c r="I1018" i="18"/>
  <c r="I1019" i="18"/>
  <c r="I1022" i="18"/>
  <c r="I1023" i="18"/>
  <c r="I1020" i="18"/>
  <c r="I1021" i="18"/>
  <c r="Q3496" i="18"/>
  <c r="Q3497" i="18"/>
  <c r="K3518" i="18" s="1"/>
  <c r="Q3498" i="18"/>
  <c r="K3519" i="18" s="1"/>
  <c r="Q3499" i="18"/>
  <c r="K3520" i="18" s="1"/>
  <c r="Q3500" i="18"/>
  <c r="C3515" i="18" s="1"/>
  <c r="Q3493" i="18"/>
  <c r="Q3495" i="18"/>
  <c r="Q3501" i="18"/>
  <c r="C3516" i="18" s="1"/>
  <c r="Q3494" i="18"/>
  <c r="Q3492" i="18"/>
  <c r="C3517" i="18" s="1"/>
  <c r="J3434" i="18"/>
  <c r="J3435" i="18"/>
  <c r="J3436" i="18"/>
  <c r="J3433" i="18"/>
  <c r="K2961" i="18"/>
  <c r="K2960" i="18"/>
  <c r="K2959" i="18"/>
  <c r="L2783" i="18"/>
  <c r="L2782" i="18"/>
  <c r="R3376" i="18"/>
  <c r="R3382" i="18"/>
  <c r="R3374" i="18"/>
  <c r="R3375" i="18"/>
  <c r="R3377" i="18"/>
  <c r="R3379" i="18"/>
  <c r="R3378" i="18"/>
  <c r="R3380" i="18"/>
  <c r="R3381" i="18"/>
  <c r="R2311" i="18"/>
  <c r="R2310" i="18"/>
  <c r="R2316" i="18"/>
  <c r="R2315" i="18"/>
  <c r="R2314" i="18"/>
  <c r="R2312" i="18"/>
  <c r="R2313" i="18"/>
  <c r="R2309" i="18"/>
  <c r="R2308" i="18"/>
  <c r="P2377" i="18"/>
  <c r="P2375" i="18"/>
  <c r="P2369" i="18"/>
  <c r="P2370" i="18"/>
  <c r="P2374" i="18"/>
  <c r="P2368" i="18"/>
  <c r="P2371" i="18"/>
  <c r="P2373" i="18"/>
  <c r="P2376" i="18"/>
  <c r="P2372" i="18"/>
  <c r="P2367" i="18"/>
  <c r="L3433" i="18"/>
  <c r="L3434" i="18"/>
  <c r="S1955" i="18"/>
  <c r="S1958" i="18"/>
  <c r="S1960" i="18"/>
  <c r="S1957" i="18"/>
  <c r="S1959" i="18"/>
  <c r="S1956" i="18"/>
  <c r="S1961" i="18"/>
  <c r="S1954" i="18"/>
  <c r="G2322" i="18"/>
  <c r="G2327" i="18"/>
  <c r="G2325" i="18"/>
  <c r="G2326" i="18"/>
  <c r="G2321" i="18"/>
  <c r="G2323" i="18"/>
  <c r="G2319" i="18"/>
  <c r="G2324" i="18"/>
  <c r="G2320" i="18"/>
  <c r="J948" i="18"/>
  <c r="J947" i="18"/>
  <c r="J949" i="18"/>
  <c r="J950" i="18"/>
  <c r="H1898" i="18"/>
  <c r="H1897" i="18"/>
  <c r="H1899" i="18"/>
  <c r="H1900" i="18"/>
  <c r="H1896" i="18"/>
  <c r="H1895" i="18"/>
  <c r="G1306" i="18"/>
  <c r="G1305" i="18"/>
  <c r="G1307" i="18"/>
  <c r="G1308" i="18"/>
  <c r="G1304" i="18"/>
  <c r="G1309" i="18"/>
  <c r="G1303" i="18"/>
  <c r="J899" i="18"/>
  <c r="J901" i="18"/>
  <c r="J902" i="18"/>
  <c r="J904" i="18"/>
  <c r="J900" i="18"/>
  <c r="J903" i="18"/>
  <c r="I3209" i="18"/>
  <c r="I3208" i="18"/>
  <c r="I3214" i="18"/>
  <c r="I3212" i="18"/>
  <c r="I3211" i="18"/>
  <c r="I3213" i="18"/>
  <c r="I3210" i="18"/>
  <c r="H308" i="18"/>
  <c r="H314" i="18"/>
  <c r="H310" i="18"/>
  <c r="H313" i="18"/>
  <c r="H307" i="18"/>
  <c r="H309" i="18"/>
  <c r="H311" i="18"/>
  <c r="H312" i="18"/>
  <c r="R591" i="18"/>
  <c r="R593" i="18"/>
  <c r="R592" i="18"/>
  <c r="R597" i="18"/>
  <c r="R595" i="18"/>
  <c r="R596" i="18"/>
  <c r="R594" i="18"/>
  <c r="R599" i="18"/>
  <c r="R598" i="18"/>
  <c r="K2146" i="18"/>
  <c r="K2143" i="18"/>
  <c r="K2144" i="18"/>
  <c r="K2145" i="18"/>
  <c r="K2142" i="18"/>
  <c r="G2131" i="18"/>
  <c r="G2132" i="18"/>
  <c r="G2134" i="18"/>
  <c r="G2133" i="18"/>
  <c r="G2136" i="18"/>
  <c r="G2135" i="18"/>
  <c r="G2137" i="18"/>
  <c r="R1069" i="18"/>
  <c r="R1071" i="18"/>
  <c r="R1066" i="18"/>
  <c r="R1068" i="18"/>
  <c r="R1065" i="18"/>
  <c r="R1070" i="18"/>
  <c r="R1067" i="18"/>
  <c r="R1072" i="18"/>
  <c r="R1073" i="18"/>
  <c r="S2131" i="18"/>
  <c r="S2137" i="18"/>
  <c r="S2132" i="18"/>
  <c r="S2134" i="18"/>
  <c r="S2133" i="18"/>
  <c r="S2138" i="18"/>
  <c r="S2136" i="18"/>
  <c r="S2135" i="18"/>
  <c r="H829" i="18"/>
  <c r="H832" i="18"/>
  <c r="H833" i="18"/>
  <c r="H834" i="18"/>
  <c r="H830" i="18"/>
  <c r="H831" i="18"/>
  <c r="Q1368" i="18"/>
  <c r="K1389" i="18" s="1"/>
  <c r="Q1367" i="18"/>
  <c r="K1388" i="18" s="1"/>
  <c r="Q1369" i="18"/>
  <c r="K1390" i="18" s="1"/>
  <c r="Q1366" i="18"/>
  <c r="Q1364" i="18"/>
  <c r="Q1362" i="18"/>
  <c r="C1387" i="18" s="1"/>
  <c r="Q1365" i="18"/>
  <c r="Q1371" i="18"/>
  <c r="C1386" i="18" s="1"/>
  <c r="Q1363" i="18"/>
  <c r="Q1370" i="18"/>
  <c r="C1385" i="18" s="1"/>
  <c r="Q479" i="18"/>
  <c r="K500" i="18" s="1"/>
  <c r="Q480" i="18"/>
  <c r="K501" i="18" s="1"/>
  <c r="Q478" i="18"/>
  <c r="K499" i="18" s="1"/>
  <c r="Q476" i="18"/>
  <c r="Q474" i="18"/>
  <c r="Q477" i="18"/>
  <c r="Q473" i="18"/>
  <c r="C498" i="18" s="1"/>
  <c r="Q481" i="18"/>
  <c r="C496" i="18" s="1"/>
  <c r="Q475" i="18"/>
  <c r="Q482" i="18"/>
  <c r="C497" i="18" s="1"/>
  <c r="P1372" i="18"/>
  <c r="P1369" i="18"/>
  <c r="P1371" i="18"/>
  <c r="P1365" i="18"/>
  <c r="P1368" i="18"/>
  <c r="P1370" i="18"/>
  <c r="P1362" i="18"/>
  <c r="P1363" i="18"/>
  <c r="P1364" i="18"/>
  <c r="P1367" i="18"/>
  <c r="P1366" i="18"/>
  <c r="L3316" i="18"/>
  <c r="L3315" i="18"/>
  <c r="R1249" i="18"/>
  <c r="R1244" i="18"/>
  <c r="R1247" i="18"/>
  <c r="R1245" i="18"/>
  <c r="R1242" i="18"/>
  <c r="R1246" i="18"/>
  <c r="R1243" i="18"/>
  <c r="R1248" i="18"/>
  <c r="R1250" i="18"/>
  <c r="R123" i="18"/>
  <c r="R121" i="18"/>
  <c r="R119" i="18"/>
  <c r="R122" i="18"/>
  <c r="R125" i="18"/>
  <c r="R126" i="18"/>
  <c r="R127" i="18"/>
  <c r="R124" i="18"/>
  <c r="R120" i="18"/>
  <c r="K3434" i="18"/>
  <c r="K3435" i="18"/>
  <c r="K3433" i="18"/>
  <c r="K1658" i="18"/>
  <c r="K1657" i="18"/>
  <c r="K1659" i="18"/>
  <c r="G491" i="18"/>
  <c r="G485" i="18"/>
  <c r="G490" i="18"/>
  <c r="G484" i="18"/>
  <c r="G489" i="18"/>
  <c r="G487" i="18"/>
  <c r="G486" i="18"/>
  <c r="G492" i="18"/>
  <c r="G488" i="18"/>
  <c r="H2784" i="18"/>
  <c r="H2782" i="18"/>
  <c r="H2783" i="18"/>
  <c r="H2787" i="18"/>
  <c r="H2785" i="18"/>
  <c r="H2786" i="18"/>
  <c r="J3376" i="18"/>
  <c r="J3375" i="18"/>
  <c r="J3374" i="18"/>
  <c r="J3377" i="18"/>
  <c r="I3082" i="18"/>
  <c r="I3079" i="18"/>
  <c r="I3081" i="18"/>
  <c r="I3083" i="18"/>
  <c r="I3080" i="18"/>
  <c r="G3328" i="18"/>
  <c r="G3331" i="18"/>
  <c r="G3334" i="18"/>
  <c r="G3327" i="18"/>
  <c r="G3333" i="18"/>
  <c r="G3330" i="18"/>
  <c r="G3332" i="18"/>
  <c r="G3329" i="18"/>
  <c r="G3326" i="18"/>
  <c r="K368" i="18"/>
  <c r="K370" i="18"/>
  <c r="K369" i="18"/>
  <c r="K367" i="18"/>
  <c r="K366" i="18"/>
  <c r="I1363" i="18"/>
  <c r="I1366" i="18"/>
  <c r="I1365" i="18"/>
  <c r="I1362" i="18"/>
  <c r="I1364" i="18"/>
  <c r="H426" i="18"/>
  <c r="H425" i="18"/>
  <c r="H427" i="18"/>
  <c r="H431" i="18"/>
  <c r="H430" i="18"/>
  <c r="H432" i="18"/>
  <c r="H428" i="18"/>
  <c r="H429" i="18"/>
  <c r="G3029" i="18"/>
  <c r="G3032" i="18"/>
  <c r="G3031" i="18"/>
  <c r="G3030" i="18"/>
  <c r="G3033" i="18"/>
  <c r="G3035" i="18"/>
  <c r="G3034" i="18"/>
  <c r="G3036" i="18"/>
  <c r="G3037" i="18"/>
  <c r="L2368" i="18"/>
  <c r="L2367" i="18"/>
  <c r="K3153" i="18"/>
  <c r="K3151" i="18"/>
  <c r="K3150" i="18"/>
  <c r="K3149" i="18"/>
  <c r="K3152" i="18"/>
  <c r="I1255" i="18"/>
  <c r="I1259" i="18"/>
  <c r="I1254" i="18"/>
  <c r="I1253" i="18"/>
  <c r="I1257" i="18"/>
  <c r="I1256" i="18"/>
  <c r="I1258" i="18"/>
  <c r="H195" i="18"/>
  <c r="H190" i="18"/>
  <c r="H196" i="18"/>
  <c r="H191" i="18"/>
  <c r="H189" i="18"/>
  <c r="H193" i="18"/>
  <c r="H192" i="18"/>
  <c r="H194" i="18"/>
  <c r="P2493" i="18"/>
  <c r="P2487" i="18"/>
  <c r="P2495" i="18"/>
  <c r="P2497" i="18"/>
  <c r="P2490" i="18"/>
  <c r="P2496" i="18"/>
  <c r="P2489" i="18"/>
  <c r="P2492" i="18"/>
  <c r="P2488" i="18"/>
  <c r="P2494" i="18"/>
  <c r="P2491" i="18"/>
  <c r="G2563" i="18"/>
  <c r="G2557" i="18"/>
  <c r="G2558" i="18"/>
  <c r="G2561" i="18"/>
  <c r="G2560" i="18"/>
  <c r="G2565" i="18"/>
  <c r="G2559" i="18"/>
  <c r="G2562" i="18"/>
  <c r="G2564" i="18"/>
  <c r="H241" i="18"/>
  <c r="H240" i="18"/>
  <c r="H238" i="18"/>
  <c r="H239" i="18"/>
  <c r="H237" i="18"/>
  <c r="H242" i="18"/>
  <c r="H1128" i="18"/>
  <c r="H1129" i="18"/>
  <c r="H1126" i="18"/>
  <c r="H1127" i="18"/>
  <c r="H1125" i="18"/>
  <c r="H1124" i="18"/>
  <c r="G2550" i="18"/>
  <c r="G2552" i="18"/>
  <c r="G2547" i="18"/>
  <c r="G2551" i="18"/>
  <c r="G2549" i="18"/>
  <c r="G2548" i="18"/>
  <c r="G2546" i="18"/>
  <c r="I773" i="18"/>
  <c r="I771" i="18"/>
  <c r="I772" i="18"/>
  <c r="I774" i="18"/>
  <c r="I770" i="18"/>
  <c r="H2903" i="18"/>
  <c r="H2905" i="18"/>
  <c r="H2902" i="18"/>
  <c r="H2900" i="18"/>
  <c r="H2904" i="18"/>
  <c r="H2901" i="18"/>
  <c r="J2310" i="18"/>
  <c r="J2308" i="18"/>
  <c r="J2311" i="18"/>
  <c r="J2309" i="18"/>
  <c r="G2675" i="18"/>
  <c r="G2681" i="18"/>
  <c r="G2676" i="18"/>
  <c r="G2678" i="18"/>
  <c r="G2682" i="18"/>
  <c r="G2679" i="18"/>
  <c r="G2680" i="18"/>
  <c r="G2677" i="18"/>
  <c r="G2683" i="18"/>
  <c r="J2191" i="18"/>
  <c r="J2193" i="18"/>
  <c r="J2192" i="18"/>
  <c r="J2190" i="18"/>
  <c r="K1835" i="18"/>
  <c r="K1836" i="18"/>
  <c r="K1834" i="18"/>
  <c r="K723" i="18"/>
  <c r="K724" i="18"/>
  <c r="K722" i="18"/>
  <c r="K726" i="18"/>
  <c r="K725" i="18"/>
  <c r="K652" i="18"/>
  <c r="K650" i="18"/>
  <c r="K651" i="18"/>
  <c r="K1375" i="18"/>
  <c r="K1374" i="18"/>
  <c r="K1376" i="18"/>
  <c r="K1373" i="18"/>
  <c r="K1377" i="18"/>
  <c r="J1970" i="18"/>
  <c r="J1965" i="18"/>
  <c r="J1966" i="18"/>
  <c r="J1967" i="18"/>
  <c r="J1968" i="18"/>
  <c r="J1969" i="18"/>
  <c r="G476" i="18"/>
  <c r="G475" i="18"/>
  <c r="G477" i="18"/>
  <c r="G479" i="18"/>
  <c r="G473" i="18"/>
  <c r="G478" i="18"/>
  <c r="G474" i="18"/>
  <c r="K2620" i="18"/>
  <c r="K2619" i="18"/>
  <c r="K2617" i="18"/>
  <c r="K2618" i="18"/>
  <c r="K2616" i="18"/>
  <c r="G715" i="18"/>
  <c r="G717" i="18"/>
  <c r="G713" i="18"/>
  <c r="G714" i="18"/>
  <c r="G716" i="18"/>
  <c r="G712" i="18"/>
  <c r="G711" i="18"/>
  <c r="P2606" i="18"/>
  <c r="P2607" i="18"/>
  <c r="P2608" i="18"/>
  <c r="P2615" i="18"/>
  <c r="P2614" i="18"/>
  <c r="P2609" i="18"/>
  <c r="P2613" i="18"/>
  <c r="P2610" i="18"/>
  <c r="P2611" i="18"/>
  <c r="P2605" i="18"/>
  <c r="P2612" i="18"/>
  <c r="R771" i="18"/>
  <c r="R772" i="18"/>
  <c r="R776" i="18"/>
  <c r="R774" i="18"/>
  <c r="R775" i="18"/>
  <c r="R770" i="18"/>
  <c r="R778" i="18"/>
  <c r="R777" i="18"/>
  <c r="R773" i="18"/>
  <c r="H1719" i="18"/>
  <c r="H1718" i="18"/>
  <c r="H1720" i="18"/>
  <c r="H1716" i="18"/>
  <c r="H1721" i="18"/>
  <c r="H1717" i="18"/>
  <c r="R1362" i="18"/>
  <c r="R1368" i="18"/>
  <c r="R1370" i="18"/>
  <c r="R1369" i="18"/>
  <c r="R1363" i="18"/>
  <c r="R1366" i="18"/>
  <c r="R1364" i="18"/>
  <c r="R1367" i="18"/>
  <c r="R1365" i="18"/>
  <c r="I1611" i="18"/>
  <c r="I1615" i="18"/>
  <c r="I1612" i="18"/>
  <c r="I1610" i="18"/>
  <c r="I1609" i="18"/>
  <c r="I1614" i="18"/>
  <c r="I1613" i="18"/>
  <c r="H1423" i="18"/>
  <c r="H1421" i="18"/>
  <c r="H1426" i="18"/>
  <c r="H1425" i="18"/>
  <c r="H1422" i="18"/>
  <c r="H1424" i="18"/>
  <c r="K3020" i="18"/>
  <c r="K3018" i="18"/>
  <c r="K3019" i="18"/>
  <c r="G3209" i="18"/>
  <c r="G3214" i="18"/>
  <c r="G3208" i="18"/>
  <c r="G3215" i="18"/>
  <c r="G3210" i="18"/>
  <c r="G3212" i="18"/>
  <c r="G3213" i="18"/>
  <c r="G3211" i="18"/>
  <c r="G3216" i="18"/>
  <c r="K2796" i="18"/>
  <c r="K2793" i="18"/>
  <c r="K2794" i="18"/>
  <c r="K2797" i="18"/>
  <c r="K2795" i="18"/>
  <c r="S3434" i="18"/>
  <c r="S3435" i="18"/>
  <c r="S3440" i="18"/>
  <c r="S3439" i="18"/>
  <c r="S3438" i="18"/>
  <c r="S3433" i="18"/>
  <c r="S3436" i="18"/>
  <c r="S3437" i="18"/>
  <c r="J1125" i="18"/>
  <c r="J1127" i="18"/>
  <c r="J1124" i="18"/>
  <c r="J1126" i="18"/>
  <c r="I831" i="18"/>
  <c r="I830" i="18"/>
  <c r="I833" i="18"/>
  <c r="I832" i="18"/>
  <c r="I829" i="18"/>
  <c r="L711" i="18"/>
  <c r="L712" i="18"/>
  <c r="P3266" i="18"/>
  <c r="P3265" i="18"/>
  <c r="P3258" i="18"/>
  <c r="P3257" i="18"/>
  <c r="P3264" i="18"/>
  <c r="P3262" i="18"/>
  <c r="P3256" i="18"/>
  <c r="P3259" i="18"/>
  <c r="P3260" i="18"/>
  <c r="P3263" i="18"/>
  <c r="P3261" i="18"/>
  <c r="Q1781" i="18"/>
  <c r="K1802" i="18" s="1"/>
  <c r="Q1779" i="18"/>
  <c r="Q1780" i="18"/>
  <c r="K1801" i="18" s="1"/>
  <c r="Q1782" i="18"/>
  <c r="K1803" i="18" s="1"/>
  <c r="Q1783" i="18"/>
  <c r="C1798" i="18" s="1"/>
  <c r="Q1777" i="18"/>
  <c r="Q1778" i="18"/>
  <c r="Q1784" i="18"/>
  <c r="C1799" i="18" s="1"/>
  <c r="Q1776" i="18"/>
  <c r="Q1775" i="18"/>
  <c r="C1800" i="18" s="1"/>
  <c r="I429" i="18"/>
  <c r="I426" i="18"/>
  <c r="I430" i="18"/>
  <c r="I425" i="18"/>
  <c r="I427" i="18"/>
  <c r="I428" i="18"/>
  <c r="I431" i="18"/>
  <c r="S776" i="18"/>
  <c r="S773" i="18"/>
  <c r="S777" i="18"/>
  <c r="S771" i="18"/>
  <c r="S770" i="18"/>
  <c r="S775" i="18"/>
  <c r="S772" i="18"/>
  <c r="S774" i="18"/>
  <c r="S1661" i="18"/>
  <c r="S1664" i="18"/>
  <c r="S1657" i="18"/>
  <c r="S1658" i="18"/>
  <c r="S1659" i="18"/>
  <c r="S1663" i="18"/>
  <c r="S1660" i="18"/>
  <c r="S1662" i="18"/>
  <c r="J2607" i="18"/>
  <c r="J2605" i="18"/>
  <c r="J2608" i="18"/>
  <c r="J2606" i="18"/>
  <c r="S595" i="18"/>
  <c r="S594" i="18"/>
  <c r="S593" i="18"/>
  <c r="S597" i="18"/>
  <c r="S596" i="18"/>
  <c r="S598" i="18"/>
  <c r="S591" i="18"/>
  <c r="S592" i="18"/>
  <c r="I2145" i="18"/>
  <c r="I2148" i="18"/>
  <c r="I2144" i="18"/>
  <c r="I2147" i="18"/>
  <c r="I2146" i="18"/>
  <c r="I2142" i="18"/>
  <c r="I2143" i="18"/>
  <c r="I3200" i="18"/>
  <c r="I3199" i="18"/>
  <c r="I3197" i="18"/>
  <c r="I3198" i="18"/>
  <c r="I3201" i="18"/>
  <c r="H3494" i="18"/>
  <c r="H3497" i="18"/>
  <c r="H3493" i="18"/>
  <c r="H3496" i="18"/>
  <c r="H3492" i="18"/>
  <c r="H3495" i="18"/>
  <c r="H1009" i="18"/>
  <c r="H1006" i="18"/>
  <c r="H1011" i="18"/>
  <c r="H1008" i="18"/>
  <c r="H1010" i="18"/>
  <c r="H1007" i="18"/>
  <c r="H1611" i="18"/>
  <c r="H1610" i="18"/>
  <c r="H1609" i="18"/>
  <c r="H1615" i="18"/>
  <c r="H1614" i="18"/>
  <c r="H1612" i="18"/>
  <c r="H1616" i="18"/>
  <c r="H1613" i="18"/>
  <c r="H2085" i="18"/>
  <c r="H2084" i="18"/>
  <c r="H2088" i="18"/>
  <c r="H2090" i="18"/>
  <c r="H2089" i="18"/>
  <c r="H2086" i="18"/>
  <c r="H2087" i="18"/>
  <c r="H2083" i="18"/>
  <c r="L1421" i="18"/>
  <c r="L1422" i="18"/>
  <c r="I2263" i="18"/>
  <c r="I2265" i="18"/>
  <c r="I2264" i="18"/>
  <c r="I2260" i="18"/>
  <c r="I2266" i="18"/>
  <c r="I2262" i="18"/>
  <c r="I2261" i="18"/>
  <c r="P303" i="18"/>
  <c r="P298" i="18"/>
  <c r="P300" i="18"/>
  <c r="P299" i="18"/>
  <c r="P304" i="18"/>
  <c r="P305" i="18"/>
  <c r="P302" i="18"/>
  <c r="P296" i="18"/>
  <c r="P306" i="18"/>
  <c r="P301" i="18"/>
  <c r="P297" i="18"/>
  <c r="P1303" i="18"/>
  <c r="P1306" i="18"/>
  <c r="P1312" i="18"/>
  <c r="P1305" i="18"/>
  <c r="P1304" i="18"/>
  <c r="P1313" i="18"/>
  <c r="P1309" i="18"/>
  <c r="P1311" i="18"/>
  <c r="P1310" i="18"/>
  <c r="P1308" i="18"/>
  <c r="P1307" i="18"/>
  <c r="I2844" i="18"/>
  <c r="I2843" i="18"/>
  <c r="I2841" i="18"/>
  <c r="I2842" i="18"/>
  <c r="I2845" i="18"/>
  <c r="G3149" i="18"/>
  <c r="G3154" i="18"/>
  <c r="G3156" i="18"/>
  <c r="G3151" i="18"/>
  <c r="G3152" i="18"/>
  <c r="G3157" i="18"/>
  <c r="G3155" i="18"/>
  <c r="G3153" i="18"/>
  <c r="G3150" i="18"/>
  <c r="Q2432" i="18"/>
  <c r="K2453" i="18" s="1"/>
  <c r="Q2433" i="18"/>
  <c r="K2454" i="18" s="1"/>
  <c r="Q2430" i="18"/>
  <c r="Q2431" i="18"/>
  <c r="K2452" i="18" s="1"/>
  <c r="Q2435" i="18"/>
  <c r="C2450" i="18" s="1"/>
  <c r="Q2426" i="18"/>
  <c r="C2451" i="18" s="1"/>
  <c r="Q2428" i="18"/>
  <c r="Q2427" i="18"/>
  <c r="Q2429" i="18"/>
  <c r="Q2434" i="18"/>
  <c r="C2449" i="18" s="1"/>
  <c r="K1600" i="18"/>
  <c r="K1599" i="18"/>
  <c r="K1598" i="18"/>
  <c r="L1007" i="18"/>
  <c r="L1006" i="18"/>
  <c r="H1070" i="18"/>
  <c r="H1066" i="18"/>
  <c r="H1065" i="18"/>
  <c r="H1067" i="18"/>
  <c r="H1069" i="18"/>
  <c r="H1068" i="18"/>
  <c r="G1898" i="18"/>
  <c r="G1896" i="18"/>
  <c r="G1901" i="18"/>
  <c r="G1897" i="18"/>
  <c r="G1900" i="18"/>
  <c r="G1895" i="18"/>
  <c r="G1899" i="18"/>
  <c r="I2249" i="18"/>
  <c r="I2250" i="18"/>
  <c r="I2252" i="18"/>
  <c r="I2253" i="18"/>
  <c r="I2251" i="18"/>
  <c r="H534" i="18"/>
  <c r="H532" i="18"/>
  <c r="H537" i="18"/>
  <c r="H533" i="18"/>
  <c r="H535" i="18"/>
  <c r="H536" i="18"/>
  <c r="L947" i="18"/>
  <c r="L948" i="18"/>
  <c r="R890" i="18"/>
  <c r="R889" i="18"/>
  <c r="R888" i="18"/>
  <c r="R891" i="18"/>
  <c r="R892" i="18"/>
  <c r="R894" i="18"/>
  <c r="R895" i="18"/>
  <c r="R896" i="18"/>
  <c r="R893" i="18"/>
  <c r="G952" i="18"/>
  <c r="G949" i="18"/>
  <c r="G953" i="18"/>
  <c r="G947" i="18"/>
  <c r="G951" i="18"/>
  <c r="G950" i="18"/>
  <c r="G948" i="18"/>
  <c r="K2546" i="18"/>
  <c r="K2548" i="18"/>
  <c r="K2547" i="18"/>
  <c r="S2314" i="18"/>
  <c r="S2313" i="18"/>
  <c r="S2312" i="18"/>
  <c r="S2309" i="18"/>
  <c r="S2310" i="18"/>
  <c r="S2311" i="18"/>
  <c r="S2308" i="18"/>
  <c r="S2315" i="18"/>
  <c r="K1672" i="18"/>
  <c r="K1670" i="18"/>
  <c r="K1668" i="18"/>
  <c r="K1671" i="18"/>
  <c r="K1669" i="18"/>
  <c r="R712" i="18"/>
  <c r="R717" i="18"/>
  <c r="R716" i="18"/>
  <c r="R718" i="18"/>
  <c r="R713" i="18"/>
  <c r="R715" i="18"/>
  <c r="R711" i="18"/>
  <c r="R714" i="18"/>
  <c r="R719" i="18"/>
  <c r="K3610" i="18"/>
  <c r="K3612" i="18"/>
  <c r="K3611" i="18"/>
  <c r="Q2847" i="18"/>
  <c r="K2868" i="18" s="1"/>
  <c r="Q2846" i="18"/>
  <c r="K2867" i="18" s="1"/>
  <c r="Q2845" i="18"/>
  <c r="Q2848" i="18"/>
  <c r="K2869" i="18" s="1"/>
  <c r="Q2849" i="18"/>
  <c r="C2864" i="18" s="1"/>
  <c r="Q2841" i="18"/>
  <c r="C2866" i="18" s="1"/>
  <c r="Q2850" i="18"/>
  <c r="C2865" i="18" s="1"/>
  <c r="Q2844" i="18"/>
  <c r="Q2843" i="18"/>
  <c r="Q2842" i="18"/>
  <c r="R2014" i="18"/>
  <c r="R2020" i="18"/>
  <c r="R2015" i="18"/>
  <c r="R2018" i="18"/>
  <c r="R2019" i="18"/>
  <c r="R2013" i="18"/>
  <c r="R2021" i="18"/>
  <c r="R2017" i="18"/>
  <c r="R2016" i="18"/>
  <c r="R1545" i="18"/>
  <c r="R1543" i="18"/>
  <c r="R1547" i="18"/>
  <c r="R1539" i="18"/>
  <c r="R1541" i="18"/>
  <c r="R1540" i="18"/>
  <c r="R1544" i="18"/>
  <c r="R1546" i="18"/>
  <c r="R1542" i="18"/>
  <c r="I1185" i="18"/>
  <c r="I1183" i="18"/>
  <c r="I1184" i="18"/>
  <c r="I1187" i="18"/>
  <c r="I1186" i="18"/>
  <c r="J3508" i="18"/>
  <c r="J3505" i="18"/>
  <c r="J3503" i="18"/>
  <c r="J3506" i="18"/>
  <c r="J3507" i="18"/>
  <c r="J3504" i="18"/>
  <c r="H2618" i="18"/>
  <c r="H2621" i="18"/>
  <c r="H2623" i="18"/>
  <c r="H2619" i="18"/>
  <c r="H2620" i="18"/>
  <c r="H2617" i="18"/>
  <c r="H2622" i="18"/>
  <c r="H2616" i="18"/>
  <c r="G1609" i="18"/>
  <c r="G1612" i="18"/>
  <c r="G1614" i="18"/>
  <c r="G1616" i="18"/>
  <c r="G1610" i="18"/>
  <c r="G1613" i="18"/>
  <c r="G1611" i="18"/>
  <c r="G1615" i="18"/>
  <c r="G1617" i="18"/>
  <c r="R1010" i="18"/>
  <c r="R1006" i="18"/>
  <c r="R1011" i="18"/>
  <c r="R1007" i="18"/>
  <c r="R1012" i="18"/>
  <c r="R1014" i="18"/>
  <c r="R1013" i="18"/>
  <c r="R1008" i="18"/>
  <c r="R1009" i="18"/>
  <c r="G2439" i="18"/>
  <c r="G2440" i="18"/>
  <c r="G2438" i="18"/>
  <c r="G2437" i="18"/>
  <c r="G2443" i="18"/>
  <c r="G2444" i="18"/>
  <c r="G2445" i="18"/>
  <c r="G2441" i="18"/>
  <c r="G2442" i="18"/>
  <c r="R1663" i="18"/>
  <c r="R1661" i="18"/>
  <c r="R1659" i="18"/>
  <c r="R1660" i="18"/>
  <c r="R1657" i="18"/>
  <c r="R1664" i="18"/>
  <c r="R1665" i="18"/>
  <c r="R1658" i="18"/>
  <c r="R1662" i="18"/>
  <c r="I1670" i="18"/>
  <c r="I1668" i="18"/>
  <c r="I1671" i="18"/>
  <c r="I1674" i="18"/>
  <c r="I1673" i="18"/>
  <c r="I1672" i="18"/>
  <c r="I1669" i="18"/>
  <c r="H476" i="18"/>
  <c r="H473" i="18"/>
  <c r="H478" i="18"/>
  <c r="H475" i="18"/>
  <c r="H474" i="18"/>
  <c r="H477" i="18"/>
  <c r="H3388" i="18"/>
  <c r="H3386" i="18"/>
  <c r="H3389" i="18"/>
  <c r="H3390" i="18"/>
  <c r="H3387" i="18"/>
  <c r="H3385" i="18"/>
  <c r="H3391" i="18"/>
  <c r="H3392" i="18"/>
  <c r="J3152" i="18"/>
  <c r="J3153" i="18"/>
  <c r="J3149" i="18"/>
  <c r="J3154" i="18"/>
  <c r="J3150" i="18"/>
  <c r="J3151" i="18"/>
  <c r="L1363" i="18"/>
  <c r="L1362" i="18"/>
  <c r="S1837" i="18"/>
  <c r="S1836" i="18"/>
  <c r="S1841" i="18"/>
  <c r="S1835" i="18"/>
  <c r="S1839" i="18"/>
  <c r="S1840" i="18"/>
  <c r="S1834" i="18"/>
  <c r="S1838" i="18"/>
  <c r="P2841" i="18"/>
  <c r="P2848" i="18"/>
  <c r="P2849" i="18"/>
  <c r="P2845" i="18"/>
  <c r="P2850" i="18"/>
  <c r="P2842" i="18"/>
  <c r="P2846" i="18"/>
  <c r="P2843" i="18"/>
  <c r="P2851" i="18"/>
  <c r="P2844" i="18"/>
  <c r="P2847" i="18"/>
  <c r="J475" i="18"/>
  <c r="J476" i="18"/>
  <c r="J474" i="18"/>
  <c r="J473" i="18"/>
  <c r="H958" i="18"/>
  <c r="H961" i="18"/>
  <c r="H960" i="18"/>
  <c r="H964" i="18"/>
  <c r="H959" i="18"/>
  <c r="H963" i="18"/>
  <c r="H965" i="18"/>
  <c r="H962" i="18"/>
  <c r="S1722" i="18"/>
  <c r="S1721" i="18"/>
  <c r="S1720" i="18"/>
  <c r="S1719" i="18"/>
  <c r="S1718" i="18"/>
  <c r="S1717" i="18"/>
  <c r="S1716" i="18"/>
  <c r="S1723" i="18"/>
  <c r="K3446" i="18"/>
  <c r="K3444" i="18"/>
  <c r="K3447" i="18"/>
  <c r="K3445" i="18"/>
  <c r="K3448" i="18"/>
  <c r="P542" i="18"/>
  <c r="P535" i="18"/>
  <c r="P534" i="18"/>
  <c r="P541" i="18"/>
  <c r="P536" i="18"/>
  <c r="P538" i="18"/>
  <c r="P533" i="18"/>
  <c r="P539" i="18"/>
  <c r="P537" i="18"/>
  <c r="P540" i="18"/>
  <c r="P532" i="18"/>
  <c r="J2132" i="18"/>
  <c r="J2134" i="18"/>
  <c r="J2133" i="18"/>
  <c r="J2131" i="18"/>
  <c r="J2557" i="18"/>
  <c r="J2560" i="18"/>
  <c r="J2559" i="18"/>
  <c r="J2561" i="18"/>
  <c r="J2562" i="18"/>
  <c r="J2558" i="18"/>
  <c r="L356" i="18"/>
  <c r="L355" i="18"/>
  <c r="J416" i="18"/>
  <c r="J414" i="18"/>
  <c r="J417" i="18"/>
  <c r="J415" i="18"/>
  <c r="J2429" i="18"/>
  <c r="J2428" i="18"/>
  <c r="J2427" i="18"/>
  <c r="J2426" i="18"/>
  <c r="L2132" i="18"/>
  <c r="L2131" i="18"/>
  <c r="G2783" i="18"/>
  <c r="G2788" i="18"/>
  <c r="G2786" i="18"/>
  <c r="G2784" i="18"/>
  <c r="G2785" i="18"/>
  <c r="G2782" i="18"/>
  <c r="G2787" i="18"/>
  <c r="I2561" i="18"/>
  <c r="I2563" i="18"/>
  <c r="I2559" i="18"/>
  <c r="I2560" i="18"/>
  <c r="I2557" i="18"/>
  <c r="I2558" i="18"/>
  <c r="I2562" i="18"/>
  <c r="I2681" i="18"/>
  <c r="I2680" i="18"/>
  <c r="I2677" i="18"/>
  <c r="I2679" i="18"/>
  <c r="I2676" i="18"/>
  <c r="I2675" i="18"/>
  <c r="I2678" i="18"/>
  <c r="J1305" i="18"/>
  <c r="J1304" i="18"/>
  <c r="J1306" i="18"/>
  <c r="J1303" i="18"/>
  <c r="I2784" i="18"/>
  <c r="I2782" i="18"/>
  <c r="I2783" i="18"/>
  <c r="I2786" i="18"/>
  <c r="I2785" i="18"/>
  <c r="J2855" i="18"/>
  <c r="J2857" i="18"/>
  <c r="J2854" i="18"/>
  <c r="J2852" i="18"/>
  <c r="J2856" i="18"/>
  <c r="J2853" i="18"/>
  <c r="H775" i="18"/>
  <c r="H773" i="18"/>
  <c r="H770" i="18"/>
  <c r="H774" i="18"/>
  <c r="H772" i="18"/>
  <c r="H771" i="18"/>
  <c r="K900" i="18"/>
  <c r="K902" i="18"/>
  <c r="K903" i="18"/>
  <c r="K901" i="18"/>
  <c r="K899" i="18"/>
  <c r="K2368" i="18"/>
  <c r="K2369" i="18"/>
  <c r="K2367" i="18"/>
  <c r="R2786" i="18"/>
  <c r="R2783" i="18"/>
  <c r="R2788" i="18"/>
  <c r="R2789" i="18"/>
  <c r="R2785" i="18"/>
  <c r="R2790" i="18"/>
  <c r="R2787" i="18"/>
  <c r="R2784" i="18"/>
  <c r="R2782" i="18"/>
  <c r="K1775" i="18"/>
  <c r="K1776" i="18"/>
  <c r="K1777" i="18"/>
  <c r="Q3615" i="18"/>
  <c r="K3636" i="18" s="1"/>
  <c r="Q3614" i="18"/>
  <c r="Q3617" i="18"/>
  <c r="K3638" i="18" s="1"/>
  <c r="Q3616" i="18"/>
  <c r="K3637" i="18" s="1"/>
  <c r="Q3611" i="18"/>
  <c r="Q3610" i="18"/>
  <c r="C3635" i="18" s="1"/>
  <c r="Q3618" i="18"/>
  <c r="C3633" i="18" s="1"/>
  <c r="Q3613" i="18"/>
  <c r="Q3612" i="18"/>
  <c r="Q3619" i="18"/>
  <c r="C3634" i="18" s="1"/>
  <c r="Q2904" i="18"/>
  <c r="Q2906" i="18"/>
  <c r="K2927" i="18" s="1"/>
  <c r="Q2905" i="18"/>
  <c r="K2926" i="18" s="1"/>
  <c r="Q2903" i="18"/>
  <c r="Q2909" i="18"/>
  <c r="C2924" i="18" s="1"/>
  <c r="Q2908" i="18"/>
  <c r="C2923" i="18" s="1"/>
  <c r="Q2902" i="18"/>
  <c r="Q2907" i="18"/>
  <c r="K2928" i="18" s="1"/>
  <c r="Q2901" i="18"/>
  <c r="Q2900" i="18"/>
  <c r="C2925" i="18" s="1"/>
  <c r="Q2018" i="18"/>
  <c r="K2039" i="18" s="1"/>
  <c r="Q2020" i="18"/>
  <c r="K2041" i="18" s="1"/>
  <c r="Q2017" i="18"/>
  <c r="Q2015" i="18"/>
  <c r="Q2013" i="18"/>
  <c r="C2038" i="18" s="1"/>
  <c r="Q2014" i="18"/>
  <c r="Q2019" i="18"/>
  <c r="K2040" i="18" s="1"/>
  <c r="Q2016" i="18"/>
  <c r="Q2021" i="18"/>
  <c r="C2036" i="18" s="1"/>
  <c r="Q2022" i="18"/>
  <c r="C2037" i="18" s="1"/>
  <c r="J2961" i="18"/>
  <c r="J2959" i="18"/>
  <c r="J2960" i="18"/>
  <c r="J2962" i="18"/>
  <c r="P179" i="18"/>
  <c r="P188" i="18"/>
  <c r="P182" i="18"/>
  <c r="P178" i="18"/>
  <c r="P181" i="18"/>
  <c r="P183" i="18"/>
  <c r="P185" i="18"/>
  <c r="P186" i="18"/>
  <c r="P184" i="18"/>
  <c r="P187" i="18"/>
  <c r="P180" i="18"/>
  <c r="Q539" i="18"/>
  <c r="K560" i="18" s="1"/>
  <c r="Q537" i="18"/>
  <c r="K558" i="18" s="1"/>
  <c r="Q536" i="18"/>
  <c r="Q538" i="18"/>
  <c r="K559" i="18" s="1"/>
  <c r="Q534" i="18"/>
  <c r="Q541" i="18"/>
  <c r="C556" i="18" s="1"/>
  <c r="Q532" i="18"/>
  <c r="C557" i="18" s="1"/>
  <c r="Q533" i="18"/>
  <c r="Q540" i="18"/>
  <c r="C555" i="18" s="1"/>
  <c r="Q535" i="18"/>
  <c r="Q2728" i="18"/>
  <c r="K2749" i="18" s="1"/>
  <c r="Q2729" i="18"/>
  <c r="K2750" i="18" s="1"/>
  <c r="Q2727" i="18"/>
  <c r="Q2730" i="18"/>
  <c r="K2751" i="18" s="1"/>
  <c r="Q2726" i="18"/>
  <c r="Q2724" i="18"/>
  <c r="Q2723" i="18"/>
  <c r="C2748" i="18" s="1"/>
  <c r="Q2731" i="18"/>
  <c r="C2746" i="18" s="1"/>
  <c r="Q2725" i="18"/>
  <c r="Q2732" i="18"/>
  <c r="C2747" i="18" s="1"/>
  <c r="Q3144" i="18"/>
  <c r="K3165" i="18" s="1"/>
  <c r="Q3142" i="18"/>
  <c r="Q3143" i="18"/>
  <c r="K3164" i="18" s="1"/>
  <c r="Q3145" i="18"/>
  <c r="K3166" i="18" s="1"/>
  <c r="Q3140" i="18"/>
  <c r="Q3146" i="18"/>
  <c r="C3161" i="18" s="1"/>
  <c r="Q3138" i="18"/>
  <c r="C3163" i="18" s="1"/>
  <c r="Q3139" i="18"/>
  <c r="Q3141" i="18"/>
  <c r="Q3147" i="18"/>
  <c r="C3162" i="18" s="1"/>
  <c r="K178" i="18"/>
  <c r="K180" i="18"/>
  <c r="K179" i="18"/>
  <c r="I549" i="18"/>
  <c r="I545" i="18"/>
  <c r="I543" i="18"/>
  <c r="I544" i="18"/>
  <c r="I547" i="18"/>
  <c r="I548" i="18"/>
  <c r="I546" i="18"/>
  <c r="J2735" i="18"/>
  <c r="J2737" i="18"/>
  <c r="J2738" i="18"/>
  <c r="J2739" i="18"/>
  <c r="J2736" i="18"/>
  <c r="J2734" i="18"/>
  <c r="L2606" i="18"/>
  <c r="L2605" i="18"/>
  <c r="I843" i="18"/>
  <c r="I844" i="18"/>
  <c r="I845" i="18"/>
  <c r="I840" i="18"/>
  <c r="I842" i="18"/>
  <c r="I841" i="18"/>
  <c r="I846" i="18"/>
  <c r="G1734" i="18"/>
  <c r="G1731" i="18"/>
  <c r="G1732" i="18"/>
  <c r="G1729" i="18"/>
  <c r="G1733" i="18"/>
  <c r="G1730" i="18"/>
  <c r="G1727" i="18"/>
  <c r="G1728" i="18"/>
  <c r="G1735" i="18"/>
  <c r="J1896" i="18"/>
  <c r="J1898" i="18"/>
  <c r="J1895" i="18"/>
  <c r="J1897" i="18"/>
  <c r="L2427" i="18"/>
  <c r="L2426" i="18"/>
  <c r="K73" i="18"/>
  <c r="K75" i="18"/>
  <c r="K72" i="18"/>
  <c r="K74" i="18"/>
  <c r="K71" i="18"/>
  <c r="K2249" i="18"/>
  <c r="K2250" i="18"/>
  <c r="K2251" i="18"/>
  <c r="J2725" i="18"/>
  <c r="J2726" i="18"/>
  <c r="J2724" i="18"/>
  <c r="J2723" i="18"/>
  <c r="L2724" i="18"/>
  <c r="L2723" i="18"/>
  <c r="J2203" i="18"/>
  <c r="J2205" i="18"/>
  <c r="J2206" i="18"/>
  <c r="J2202" i="18"/>
  <c r="J2201" i="18"/>
  <c r="J2204" i="18"/>
  <c r="J3258" i="18"/>
  <c r="J3257" i="18"/>
  <c r="J3259" i="18"/>
  <c r="J3256" i="18"/>
  <c r="I3492" i="18"/>
  <c r="I3493" i="18"/>
  <c r="I3495" i="18"/>
  <c r="I3494" i="18"/>
  <c r="I3496" i="18"/>
  <c r="S2492" i="18"/>
  <c r="S2493" i="18"/>
  <c r="S2491" i="18"/>
  <c r="S2489" i="18"/>
  <c r="S2490" i="18"/>
  <c r="S2494" i="18"/>
  <c r="S2487" i="18"/>
  <c r="S2488" i="18"/>
  <c r="I535" i="18"/>
  <c r="I532" i="18"/>
  <c r="I534" i="18"/>
  <c r="I536" i="18"/>
  <c r="I533" i="18"/>
  <c r="G65" i="18"/>
  <c r="G61" i="18"/>
  <c r="G62" i="18"/>
  <c r="G60" i="18"/>
  <c r="G63" i="18"/>
  <c r="G66" i="18"/>
  <c r="G64" i="18"/>
  <c r="J3093" i="18"/>
  <c r="J3090" i="18"/>
  <c r="J3091" i="18"/>
  <c r="J3095" i="18"/>
  <c r="J3092" i="18"/>
  <c r="J3094" i="18"/>
  <c r="I892" i="18"/>
  <c r="I890" i="18"/>
  <c r="I889" i="18"/>
  <c r="I888" i="18"/>
  <c r="I891" i="18"/>
  <c r="G2191" i="18"/>
  <c r="G2192" i="18"/>
  <c r="G2194" i="18"/>
  <c r="G2196" i="18"/>
  <c r="G2190" i="18"/>
  <c r="G2195" i="18"/>
  <c r="G2193" i="18"/>
  <c r="K2915" i="18"/>
  <c r="K2914" i="18"/>
  <c r="K2913" i="18"/>
  <c r="K2911" i="18"/>
  <c r="K2912" i="18"/>
  <c r="P416" i="18"/>
  <c r="P415" i="18"/>
  <c r="P420" i="18"/>
  <c r="P422" i="18"/>
  <c r="P419" i="18"/>
  <c r="P421" i="18"/>
  <c r="P424" i="18"/>
  <c r="P414" i="18"/>
  <c r="P418" i="18"/>
  <c r="P417" i="18"/>
  <c r="P423" i="18"/>
  <c r="S1012" i="18"/>
  <c r="S1013" i="18"/>
  <c r="S1010" i="18"/>
  <c r="S1008" i="18"/>
  <c r="S1009" i="18"/>
  <c r="S1007" i="18"/>
  <c r="S1006" i="18"/>
  <c r="S1011" i="18"/>
  <c r="H358" i="18"/>
  <c r="H360" i="18"/>
  <c r="H355" i="18"/>
  <c r="H356" i="18"/>
  <c r="H357" i="18"/>
  <c r="H359" i="18"/>
  <c r="L1184" i="18"/>
  <c r="L1183" i="18"/>
  <c r="H2203" i="18"/>
  <c r="H2208" i="18"/>
  <c r="H2202" i="18"/>
  <c r="H2204" i="18"/>
  <c r="H2205" i="18"/>
  <c r="H2206" i="18"/>
  <c r="H2207" i="18"/>
  <c r="H2201" i="18"/>
  <c r="I307" i="18"/>
  <c r="I310" i="18"/>
  <c r="I309" i="18"/>
  <c r="I308" i="18"/>
  <c r="I312" i="18"/>
  <c r="I311" i="18"/>
  <c r="I313" i="18"/>
  <c r="L650" i="18"/>
  <c r="L651" i="18"/>
  <c r="K1895" i="18"/>
  <c r="K1897" i="18"/>
  <c r="K1896" i="18"/>
  <c r="J1727" i="18"/>
  <c r="J1729" i="18"/>
  <c r="J1730" i="18"/>
  <c r="J1728" i="18"/>
  <c r="J1731" i="18"/>
  <c r="J1732" i="18"/>
  <c r="J1007" i="18"/>
  <c r="J1008" i="18"/>
  <c r="J1009" i="18"/>
  <c r="J1006" i="18"/>
  <c r="J2251" i="18"/>
  <c r="J2250" i="18"/>
  <c r="J2252" i="18"/>
  <c r="J2249" i="18"/>
  <c r="H891" i="18"/>
  <c r="H888" i="18"/>
  <c r="H889" i="18"/>
  <c r="H890" i="18"/>
  <c r="H892" i="18"/>
  <c r="H893" i="18"/>
  <c r="J178" i="18"/>
  <c r="J180" i="18"/>
  <c r="J179" i="18"/>
  <c r="J181" i="18"/>
  <c r="L2249" i="18"/>
  <c r="L2250" i="18"/>
  <c r="J1197" i="18"/>
  <c r="J1194" i="18"/>
  <c r="J1196" i="18"/>
  <c r="J1199" i="18"/>
  <c r="J1195" i="18"/>
  <c r="J1198" i="18"/>
  <c r="H123" i="18"/>
  <c r="H120" i="18"/>
  <c r="H119" i="18"/>
  <c r="H124" i="18"/>
  <c r="H121" i="18"/>
  <c r="H122" i="18"/>
  <c r="G1433" i="18"/>
  <c r="G1439" i="18"/>
  <c r="G1440" i="18"/>
  <c r="G1438" i="18"/>
  <c r="G1434" i="18"/>
  <c r="G1436" i="18"/>
  <c r="G1435" i="18"/>
  <c r="G1437" i="18"/>
  <c r="G1432" i="18"/>
  <c r="P2549" i="18"/>
  <c r="P2548" i="18"/>
  <c r="P2546" i="18"/>
  <c r="P2551" i="18"/>
  <c r="P2556" i="18"/>
  <c r="P2552" i="18"/>
  <c r="P2550" i="18"/>
  <c r="P2547" i="18"/>
  <c r="P2554" i="18"/>
  <c r="P2555" i="18"/>
  <c r="P2553" i="18"/>
  <c r="K605" i="18"/>
  <c r="K603" i="18"/>
  <c r="K604" i="18"/>
  <c r="K606" i="18"/>
  <c r="K602" i="18"/>
  <c r="I1496" i="18"/>
  <c r="I1494" i="18"/>
  <c r="I1497" i="18"/>
  <c r="I1495" i="18"/>
  <c r="I1492" i="18"/>
  <c r="I1491" i="18"/>
  <c r="I1493" i="18"/>
  <c r="H1436" i="18"/>
  <c r="H1437" i="18"/>
  <c r="H1433" i="18"/>
  <c r="H1432" i="18"/>
  <c r="H1435" i="18"/>
  <c r="H1439" i="18"/>
  <c r="H1438" i="18"/>
  <c r="H1434" i="18"/>
  <c r="K1965" i="18"/>
  <c r="K1967" i="18"/>
  <c r="K1966" i="18"/>
  <c r="K1968" i="18"/>
  <c r="K1969" i="18"/>
  <c r="K250" i="18"/>
  <c r="K249" i="18"/>
  <c r="K252" i="18"/>
  <c r="K251" i="18"/>
  <c r="K248" i="18"/>
  <c r="S2900" i="18"/>
  <c r="S2902" i="18"/>
  <c r="S2903" i="18"/>
  <c r="S2907" i="18"/>
  <c r="S2906" i="18"/>
  <c r="S2904" i="18"/>
  <c r="S2905" i="18"/>
  <c r="S2901" i="18"/>
  <c r="G3507" i="18"/>
  <c r="G3509" i="18"/>
  <c r="G3504" i="18"/>
  <c r="G3510" i="18"/>
  <c r="G3505" i="18"/>
  <c r="G3511" i="18"/>
  <c r="G3508" i="18"/>
  <c r="G3503" i="18"/>
  <c r="G3506" i="18"/>
  <c r="I3614" i="18"/>
  <c r="I3612" i="18"/>
  <c r="I3611" i="18"/>
  <c r="I3610" i="18"/>
  <c r="I3613" i="18"/>
  <c r="I1835" i="18"/>
  <c r="I1837" i="18"/>
  <c r="I1836" i="18"/>
  <c r="I1838" i="18"/>
  <c r="I1834" i="18"/>
  <c r="I2308" i="18"/>
  <c r="I2311" i="18"/>
  <c r="I2312" i="18"/>
  <c r="I2309" i="18"/>
  <c r="I2310" i="18"/>
  <c r="I1379" i="18"/>
  <c r="I1375" i="18"/>
  <c r="I1374" i="18"/>
  <c r="I1377" i="18"/>
  <c r="I1373" i="18"/>
  <c r="I1376" i="18"/>
  <c r="I1378" i="18"/>
  <c r="S1303" i="18"/>
  <c r="S1308" i="18"/>
  <c r="S1307" i="18"/>
  <c r="S1305" i="18"/>
  <c r="S1306" i="18"/>
  <c r="S1310" i="18"/>
  <c r="S1309" i="18"/>
  <c r="S1304" i="18"/>
  <c r="I60" i="18"/>
  <c r="I62" i="18"/>
  <c r="I63" i="18"/>
  <c r="I64" i="18"/>
  <c r="I61" i="18"/>
  <c r="S2079" i="18"/>
  <c r="S2073" i="18"/>
  <c r="S2076" i="18"/>
  <c r="S2077" i="18"/>
  <c r="S2072" i="18"/>
  <c r="S2078" i="18"/>
  <c r="S2074" i="18"/>
  <c r="S2075" i="18"/>
  <c r="I3331" i="18"/>
  <c r="I3326" i="18"/>
  <c r="I3327" i="18"/>
  <c r="I3332" i="18"/>
  <c r="I3328" i="18"/>
  <c r="I3330" i="18"/>
  <c r="I3329" i="18"/>
  <c r="G2606" i="18"/>
  <c r="G2610" i="18"/>
  <c r="G2611" i="18"/>
  <c r="G2607" i="18"/>
  <c r="G2609" i="18"/>
  <c r="G2608" i="18"/>
  <c r="G2605" i="18"/>
  <c r="S3201" i="18"/>
  <c r="S3199" i="18"/>
  <c r="S3203" i="18"/>
  <c r="S3202" i="18"/>
  <c r="S3197" i="18"/>
  <c r="S3198" i="18"/>
  <c r="S3204" i="18"/>
  <c r="S3200" i="18"/>
  <c r="H2429" i="18"/>
  <c r="H2431" i="18"/>
  <c r="H2427" i="18"/>
  <c r="H2426" i="18"/>
  <c r="H2430" i="18"/>
  <c r="H2428" i="18"/>
  <c r="I1077" i="18"/>
  <c r="I1082" i="18"/>
  <c r="I1078" i="18"/>
  <c r="I1079" i="18"/>
  <c r="I1076" i="18"/>
  <c r="I1081" i="18"/>
  <c r="I1080" i="18"/>
  <c r="R1783" i="18"/>
  <c r="R1776" i="18"/>
  <c r="R1781" i="18"/>
  <c r="R1780" i="18"/>
  <c r="R1779" i="18"/>
  <c r="R1782" i="18"/>
  <c r="R1777" i="18"/>
  <c r="R1778" i="18"/>
  <c r="R1775" i="18"/>
  <c r="K2074" i="18"/>
  <c r="K2073" i="18"/>
  <c r="K2072" i="18"/>
  <c r="H2265" i="18"/>
  <c r="H2260" i="18"/>
  <c r="H2267" i="18"/>
  <c r="H2266" i="18"/>
  <c r="H2264" i="18"/>
  <c r="H2261" i="18"/>
  <c r="H2263" i="18"/>
  <c r="H2262" i="18"/>
  <c r="Q1902" i="18"/>
  <c r="K1923" i="18" s="1"/>
  <c r="Q1900" i="18"/>
  <c r="K1921" i="18" s="1"/>
  <c r="Q1901" i="18"/>
  <c r="K1922" i="18" s="1"/>
  <c r="Q1895" i="18"/>
  <c r="C1920" i="18" s="1"/>
  <c r="Q1897" i="18"/>
  <c r="Q1903" i="18"/>
  <c r="C1918" i="18" s="1"/>
  <c r="Q1896" i="18"/>
  <c r="Q1904" i="18"/>
  <c r="C1919" i="18" s="1"/>
  <c r="Q1899" i="18"/>
  <c r="Q1898" i="18"/>
  <c r="Q775" i="18"/>
  <c r="K796" i="18" s="1"/>
  <c r="Q774" i="18"/>
  <c r="Q776" i="18"/>
  <c r="K797" i="18" s="1"/>
  <c r="Q771" i="18"/>
  <c r="Q777" i="18"/>
  <c r="K798" i="18" s="1"/>
  <c r="Q779" i="18"/>
  <c r="C794" i="18" s="1"/>
  <c r="Q778" i="18"/>
  <c r="C793" i="18" s="1"/>
  <c r="Q770" i="18"/>
  <c r="C795" i="18" s="1"/>
  <c r="Q773" i="18"/>
  <c r="Q772" i="18"/>
  <c r="Q2492" i="18"/>
  <c r="K2513" i="18" s="1"/>
  <c r="Q2493" i="18"/>
  <c r="K2514" i="18" s="1"/>
  <c r="Q2494" i="18"/>
  <c r="K2515" i="18" s="1"/>
  <c r="Q2491" i="18"/>
  <c r="Q2489" i="18"/>
  <c r="Q2490" i="18"/>
  <c r="Q2488" i="18"/>
  <c r="Q2496" i="18"/>
  <c r="C2511" i="18" s="1"/>
  <c r="Q2495" i="18"/>
  <c r="C2510" i="18" s="1"/>
  <c r="Q2487" i="18"/>
  <c r="C2512" i="18" s="1"/>
  <c r="Q243" i="18"/>
  <c r="K264" i="18" s="1"/>
  <c r="Q244" i="18"/>
  <c r="K265" i="18" s="1"/>
  <c r="Q241" i="18"/>
  <c r="Q242" i="18"/>
  <c r="K263" i="18" s="1"/>
  <c r="Q238" i="18"/>
  <c r="Q245" i="18"/>
  <c r="C260" i="18" s="1"/>
  <c r="Q246" i="18"/>
  <c r="C261" i="18" s="1"/>
  <c r="Q240" i="18"/>
  <c r="Q237" i="18"/>
  <c r="C262" i="18" s="1"/>
  <c r="Q239" i="18"/>
  <c r="K1434" i="18"/>
  <c r="K1435" i="18"/>
  <c r="K1433" i="18"/>
  <c r="K1436" i="18"/>
  <c r="K1432" i="18"/>
  <c r="J2841" i="18"/>
  <c r="J2843" i="18"/>
  <c r="J2842" i="18"/>
  <c r="J2844" i="18"/>
  <c r="J2264" i="18"/>
  <c r="J2262" i="18"/>
  <c r="J2260" i="18"/>
  <c r="J2261" i="18"/>
  <c r="J2265" i="18"/>
  <c r="J2263" i="18"/>
  <c r="L2487" i="18"/>
  <c r="L2488" i="18"/>
  <c r="J484" i="18"/>
  <c r="J486" i="18"/>
  <c r="J489" i="18"/>
  <c r="J485" i="18"/>
  <c r="J488" i="18"/>
  <c r="J487" i="18"/>
  <c r="Q184" i="18"/>
  <c r="K205" i="18" s="1"/>
  <c r="Q185" i="18"/>
  <c r="K206" i="18" s="1"/>
  <c r="Q182" i="18"/>
  <c r="Q183" i="18"/>
  <c r="K204" i="18" s="1"/>
  <c r="Q180" i="18"/>
  <c r="Q181" i="18"/>
  <c r="Q178" i="18"/>
  <c r="C203" i="18" s="1"/>
  <c r="Q186" i="18"/>
  <c r="C201" i="18" s="1"/>
  <c r="Q179" i="18"/>
  <c r="Q187" i="18"/>
  <c r="C202" i="18" s="1"/>
  <c r="R3024" i="18"/>
  <c r="R3023" i="18"/>
  <c r="R3019" i="18"/>
  <c r="R3025" i="18"/>
  <c r="R3018" i="18"/>
  <c r="R3022" i="18"/>
  <c r="R3020" i="18"/>
  <c r="R3026" i="18"/>
  <c r="R3021" i="18"/>
  <c r="R2196" i="18"/>
  <c r="R2190" i="18"/>
  <c r="R2198" i="18"/>
  <c r="R2194" i="18"/>
  <c r="R2197" i="18"/>
  <c r="R2191" i="18"/>
  <c r="R2193" i="18"/>
  <c r="R2195" i="18"/>
  <c r="R2192" i="18"/>
  <c r="I1425" i="18"/>
  <c r="I1422" i="18"/>
  <c r="I1421" i="18"/>
  <c r="I1424" i="18"/>
  <c r="I1423" i="18"/>
  <c r="K2309" i="18"/>
  <c r="K2308" i="18"/>
  <c r="K2310" i="18"/>
  <c r="J2075" i="18"/>
  <c r="J2072" i="18"/>
  <c r="J2073" i="18"/>
  <c r="J2074" i="18"/>
  <c r="P1720" i="18"/>
  <c r="P1726" i="18"/>
  <c r="P1721" i="18"/>
  <c r="P1717" i="18"/>
  <c r="P1718" i="18"/>
  <c r="P1719" i="18"/>
  <c r="P1724" i="18"/>
  <c r="P1716" i="18"/>
  <c r="P1723" i="18"/>
  <c r="P1722" i="18"/>
  <c r="P1725" i="18"/>
  <c r="J594" i="18"/>
  <c r="J593" i="18"/>
  <c r="J591" i="18"/>
  <c r="J592" i="18"/>
  <c r="K2737" i="18"/>
  <c r="K2735" i="18"/>
  <c r="K2734" i="18"/>
  <c r="K2738" i="18"/>
  <c r="K2736" i="18"/>
  <c r="L1242" i="18"/>
  <c r="L1243" i="18"/>
  <c r="I2371" i="18"/>
  <c r="I2369" i="18"/>
  <c r="I2368" i="18"/>
  <c r="I2367" i="18"/>
  <c r="I2370" i="18"/>
  <c r="P3205" i="18"/>
  <c r="P3203" i="18"/>
  <c r="P3198" i="18"/>
  <c r="P3204" i="18"/>
  <c r="P3207" i="18"/>
  <c r="P3197" i="18"/>
  <c r="P3206" i="18"/>
  <c r="P3200" i="18"/>
  <c r="P3201" i="18"/>
  <c r="P3199" i="18"/>
  <c r="P3202" i="18"/>
  <c r="S1363" i="18"/>
  <c r="S1368" i="18"/>
  <c r="S1362" i="18"/>
  <c r="S1369" i="18"/>
  <c r="S1365" i="18"/>
  <c r="S1364" i="18"/>
  <c r="S1366" i="18"/>
  <c r="S1367" i="18"/>
  <c r="G3563" i="18"/>
  <c r="G3569" i="18"/>
  <c r="G3562" i="18"/>
  <c r="G3566" i="18"/>
  <c r="G3568" i="18"/>
  <c r="G3565" i="18"/>
  <c r="G3570" i="18"/>
  <c r="G3564" i="18"/>
  <c r="G3567" i="18"/>
  <c r="P1663" i="18"/>
  <c r="P1661" i="18"/>
  <c r="P1664" i="18"/>
  <c r="P1662" i="18"/>
  <c r="P1666" i="18"/>
  <c r="P1660" i="18"/>
  <c r="P1667" i="18"/>
  <c r="P1659" i="18"/>
  <c r="P1657" i="18"/>
  <c r="P1658" i="18"/>
  <c r="P1665" i="18"/>
  <c r="G1661" i="18"/>
  <c r="G1658" i="18"/>
  <c r="G1659" i="18"/>
  <c r="G1660" i="18"/>
  <c r="G1657" i="18"/>
  <c r="G1663" i="18"/>
  <c r="G1662" i="18"/>
  <c r="J2971" i="18"/>
  <c r="J2974" i="18"/>
  <c r="J2970" i="18"/>
  <c r="J2972" i="18"/>
  <c r="J2973" i="18"/>
  <c r="J2975" i="18"/>
  <c r="I119" i="18"/>
  <c r="I122" i="18"/>
  <c r="I120" i="18"/>
  <c r="I123" i="18"/>
  <c r="I121" i="18"/>
  <c r="H713" i="18"/>
  <c r="H716" i="18"/>
  <c r="H712" i="18"/>
  <c r="H711" i="18"/>
  <c r="H715" i="18"/>
  <c r="H714" i="18"/>
  <c r="J771" i="18"/>
  <c r="J770" i="18"/>
  <c r="J772" i="18"/>
  <c r="J773" i="18"/>
  <c r="R2488" i="18"/>
  <c r="R2490" i="18"/>
  <c r="R2491" i="18"/>
  <c r="R2489" i="18"/>
  <c r="R2493" i="18"/>
  <c r="R2494" i="18"/>
  <c r="R2495" i="18"/>
  <c r="R2492" i="18"/>
  <c r="R2487" i="18"/>
  <c r="R66" i="18"/>
  <c r="R68" i="18"/>
  <c r="R62" i="18"/>
  <c r="R60" i="18"/>
  <c r="R63" i="18"/>
  <c r="R65" i="18"/>
  <c r="R67" i="18"/>
  <c r="R64" i="18"/>
  <c r="R61" i="18"/>
  <c r="G238" i="18"/>
  <c r="G237" i="18"/>
  <c r="G242" i="18"/>
  <c r="G239" i="18"/>
  <c r="G241" i="18"/>
  <c r="G243" i="18"/>
  <c r="G240" i="18"/>
  <c r="H725" i="18"/>
  <c r="H729" i="18"/>
  <c r="H724" i="18"/>
  <c r="H728" i="18"/>
  <c r="H727" i="18"/>
  <c r="H726" i="18"/>
  <c r="H722" i="18"/>
  <c r="H723" i="18"/>
  <c r="K3080" i="18"/>
  <c r="K3079" i="18"/>
  <c r="K3081" i="18"/>
  <c r="L1481" i="18"/>
  <c r="L1480" i="18"/>
  <c r="P1426" i="18"/>
  <c r="P1421" i="18"/>
  <c r="P1431" i="18"/>
  <c r="P1422" i="18"/>
  <c r="P1429" i="18"/>
  <c r="P1423" i="18"/>
  <c r="P1424" i="18"/>
  <c r="P1427" i="18"/>
  <c r="P1430" i="18"/>
  <c r="P1428" i="18"/>
  <c r="P1425" i="18"/>
  <c r="J3140" i="18"/>
  <c r="J3139" i="18"/>
  <c r="J3141" i="18"/>
  <c r="J3138" i="18"/>
  <c r="J3445" i="18"/>
  <c r="J3447" i="18"/>
  <c r="J3446" i="18"/>
  <c r="J3448" i="18"/>
  <c r="J3444" i="18"/>
  <c r="J3449" i="18"/>
  <c r="J1716" i="18"/>
  <c r="J1717" i="18"/>
  <c r="J1719" i="18"/>
  <c r="J1718" i="18"/>
  <c r="I2723" i="18"/>
  <c r="I2726" i="18"/>
  <c r="I2724" i="18"/>
  <c r="I2725" i="18"/>
  <c r="I2727" i="18"/>
  <c r="H1255" i="18"/>
  <c r="H1259" i="18"/>
  <c r="H1260" i="18"/>
  <c r="H1257" i="18"/>
  <c r="H1254" i="18"/>
  <c r="H1253" i="18"/>
  <c r="H1258" i="18"/>
  <c r="H1256" i="18"/>
  <c r="K3139" i="18"/>
  <c r="K3140" i="18"/>
  <c r="K3138" i="18"/>
  <c r="I1199" i="18"/>
  <c r="I1196" i="18"/>
  <c r="I1197" i="18"/>
  <c r="I1195" i="18"/>
  <c r="I1200" i="18"/>
  <c r="I1198" i="18"/>
  <c r="I1194" i="18"/>
  <c r="K3317" i="18"/>
  <c r="K3315" i="18"/>
  <c r="K3316" i="18"/>
  <c r="P3494" i="18"/>
  <c r="P3495" i="18"/>
  <c r="P3492" i="18"/>
  <c r="P3502" i="18"/>
  <c r="P3496" i="18"/>
  <c r="P3493" i="18"/>
  <c r="P3498" i="18"/>
  <c r="P3497" i="18"/>
  <c r="P3500" i="18"/>
  <c r="P3499" i="18"/>
  <c r="P3501" i="18"/>
  <c r="S60" i="18"/>
  <c r="S64" i="18"/>
  <c r="S62" i="18"/>
  <c r="S66" i="18"/>
  <c r="S65" i="18"/>
  <c r="S61" i="18"/>
  <c r="S63" i="18"/>
  <c r="S67" i="18"/>
  <c r="J533" i="18"/>
  <c r="J534" i="18"/>
  <c r="J535" i="18"/>
  <c r="J532" i="18"/>
  <c r="Q421" i="18"/>
  <c r="K442" i="18" s="1"/>
  <c r="Q419" i="18"/>
  <c r="K440" i="18" s="1"/>
  <c r="Q420" i="18"/>
  <c r="K441" i="18" s="1"/>
  <c r="Q418" i="18"/>
  <c r="Q417" i="18"/>
  <c r="Q422" i="18"/>
  <c r="C437" i="18" s="1"/>
  <c r="Q423" i="18"/>
  <c r="C438" i="18" s="1"/>
  <c r="Q414" i="18"/>
  <c r="C439" i="18" s="1"/>
  <c r="Q416" i="18"/>
  <c r="Q415" i="18"/>
  <c r="I2549" i="18"/>
  <c r="I2548" i="18"/>
  <c r="I2550" i="18"/>
  <c r="I2546" i="18"/>
  <c r="I2547" i="18"/>
  <c r="P891" i="18"/>
  <c r="P894" i="18"/>
  <c r="P896" i="18"/>
  <c r="P898" i="18"/>
  <c r="P895" i="18"/>
  <c r="P888" i="18"/>
  <c r="P897" i="18"/>
  <c r="P889" i="18"/>
  <c r="P892" i="18"/>
  <c r="P890" i="18"/>
  <c r="P893" i="18"/>
  <c r="H2549" i="18"/>
  <c r="H2547" i="18"/>
  <c r="H2548" i="18"/>
  <c r="H2551" i="18"/>
  <c r="H2550" i="18"/>
  <c r="H2546" i="18"/>
  <c r="H2326" i="18"/>
  <c r="H2322" i="18"/>
  <c r="H2325" i="18"/>
  <c r="H2321" i="18"/>
  <c r="H2320" i="18"/>
  <c r="H2319" i="18"/>
  <c r="H2323" i="18"/>
  <c r="H2324" i="18"/>
  <c r="K2427" i="18"/>
  <c r="K2426" i="18"/>
  <c r="K2428" i="18"/>
  <c r="G1185" i="18"/>
  <c r="G1189" i="18"/>
  <c r="G1184" i="18"/>
  <c r="G1187" i="18"/>
  <c r="G1188" i="18"/>
  <c r="G1183" i="18"/>
  <c r="G1186" i="18"/>
  <c r="K2024" i="18"/>
  <c r="K2027" i="18"/>
  <c r="K2025" i="18"/>
  <c r="K2026" i="18"/>
  <c r="K2028" i="18"/>
  <c r="I667" i="18"/>
  <c r="I666" i="18"/>
  <c r="I665" i="18"/>
  <c r="I662" i="18"/>
  <c r="I663" i="18"/>
  <c r="I661" i="18"/>
  <c r="I664" i="18"/>
  <c r="K3492" i="18"/>
  <c r="K3494" i="18"/>
  <c r="K3493" i="18"/>
  <c r="Q361" i="18"/>
  <c r="K382" i="18" s="1"/>
  <c r="Q359" i="18"/>
  <c r="Q362" i="18"/>
  <c r="K383" i="18" s="1"/>
  <c r="Q360" i="18"/>
  <c r="K381" i="18" s="1"/>
  <c r="Q363" i="18"/>
  <c r="C378" i="18" s="1"/>
  <c r="Q355" i="18"/>
  <c r="C380" i="18" s="1"/>
  <c r="Q364" i="18"/>
  <c r="C379" i="18" s="1"/>
  <c r="Q358" i="18"/>
  <c r="Q357" i="18"/>
  <c r="Q356" i="18"/>
  <c r="K840" i="18"/>
  <c r="K843" i="18"/>
  <c r="K842" i="18"/>
  <c r="K841" i="18"/>
  <c r="K844" i="18"/>
  <c r="K121" i="18"/>
  <c r="K119" i="18"/>
  <c r="K120" i="18"/>
  <c r="S302" i="18"/>
  <c r="S298" i="18"/>
  <c r="S301" i="18"/>
  <c r="S303" i="18"/>
  <c r="S299" i="18"/>
  <c r="S300" i="18"/>
  <c r="S296" i="18"/>
  <c r="S297" i="18"/>
  <c r="G784" i="18"/>
  <c r="G783" i="18"/>
  <c r="G789" i="18"/>
  <c r="G786" i="18"/>
  <c r="G787" i="18"/>
  <c r="G785" i="18"/>
  <c r="G788" i="18"/>
  <c r="G781" i="18"/>
  <c r="G782" i="18"/>
  <c r="K2783" i="18"/>
  <c r="K2782" i="18"/>
  <c r="K2784" i="18"/>
  <c r="H2796" i="18"/>
  <c r="H2795" i="18"/>
  <c r="H2794" i="18"/>
  <c r="H2797" i="18"/>
  <c r="H2800" i="18"/>
  <c r="H2798" i="18"/>
  <c r="H2793" i="18"/>
  <c r="H2799" i="18"/>
  <c r="Q1546" i="18"/>
  <c r="K1567" i="18" s="1"/>
  <c r="Q1544" i="18"/>
  <c r="K1565" i="18" s="1"/>
  <c r="Q1543" i="18"/>
  <c r="Q1540" i="18"/>
  <c r="Q1542" i="18"/>
  <c r="Q1539" i="18"/>
  <c r="C1564" i="18" s="1"/>
  <c r="Q1545" i="18"/>
  <c r="K1566" i="18" s="1"/>
  <c r="Q1541" i="18"/>
  <c r="Q1547" i="18"/>
  <c r="C1562" i="18" s="1"/>
  <c r="Q1548" i="18"/>
  <c r="C1563" i="18" s="1"/>
  <c r="Q597" i="18"/>
  <c r="K618" i="18" s="1"/>
  <c r="Q598" i="18"/>
  <c r="K619" i="18" s="1"/>
  <c r="Q596" i="18"/>
  <c r="K617" i="18" s="1"/>
  <c r="Q600" i="18"/>
  <c r="C615" i="18" s="1"/>
  <c r="Q593" i="18"/>
  <c r="Q591" i="18"/>
  <c r="C616" i="18" s="1"/>
  <c r="Q595" i="18"/>
  <c r="Q594" i="18"/>
  <c r="Q592" i="18"/>
  <c r="Q599" i="18"/>
  <c r="C614" i="18" s="1"/>
  <c r="Q301" i="18"/>
  <c r="K322" i="18" s="1"/>
  <c r="Q302" i="18"/>
  <c r="K323" i="18" s="1"/>
  <c r="Q303" i="18"/>
  <c r="K324" i="18" s="1"/>
  <c r="Q300" i="18"/>
  <c r="Q297" i="18"/>
  <c r="Q296" i="18"/>
  <c r="C321" i="18" s="1"/>
  <c r="Q304" i="18"/>
  <c r="C319" i="18" s="1"/>
  <c r="Q299" i="18"/>
  <c r="Q305" i="18"/>
  <c r="C320" i="18" s="1"/>
  <c r="Q298" i="18"/>
  <c r="Q3557" i="18"/>
  <c r="K3578" i="18" s="1"/>
  <c r="Q3558" i="18"/>
  <c r="K3579" i="18" s="1"/>
  <c r="Q3556" i="18"/>
  <c r="K3577" i="18" s="1"/>
  <c r="Q3554" i="18"/>
  <c r="Q3552" i="18"/>
  <c r="Q3551" i="18"/>
  <c r="C3576" i="18" s="1"/>
  <c r="Q3553" i="18"/>
  <c r="Q3559" i="18"/>
  <c r="C3574" i="18" s="1"/>
  <c r="Q3555" i="18"/>
  <c r="Q3560" i="18"/>
  <c r="C3575" i="18" s="1"/>
  <c r="H1913" i="18"/>
  <c r="H1906" i="18"/>
  <c r="H1909" i="18"/>
  <c r="H1910" i="18"/>
  <c r="H1907" i="18"/>
  <c r="H1911" i="18"/>
  <c r="H1908" i="18"/>
  <c r="H1912" i="18"/>
  <c r="G1552" i="18"/>
  <c r="G1557" i="18"/>
  <c r="G1551" i="18"/>
  <c r="G1558" i="18"/>
  <c r="G1553" i="18"/>
  <c r="G1556" i="18"/>
  <c r="G1555" i="18"/>
  <c r="G1550" i="18"/>
  <c r="G1554" i="18"/>
  <c r="L3138" i="18"/>
  <c r="L3139" i="18"/>
  <c r="R3618" i="18"/>
  <c r="R3614" i="18"/>
  <c r="R3615" i="18"/>
  <c r="R3617" i="18"/>
  <c r="R3616" i="18"/>
  <c r="R3611" i="18"/>
  <c r="R3612" i="18"/>
  <c r="R3610" i="18"/>
  <c r="R3613" i="18"/>
  <c r="J2378" i="18"/>
  <c r="J2379" i="18"/>
  <c r="J2380" i="18"/>
  <c r="J2382" i="18"/>
  <c r="J2381" i="18"/>
  <c r="J2383" i="18"/>
  <c r="Q1427" i="18"/>
  <c r="K1448" i="18" s="1"/>
  <c r="Q1425" i="18"/>
  <c r="Q1426" i="18"/>
  <c r="K1447" i="18" s="1"/>
  <c r="Q1428" i="18"/>
  <c r="K1449" i="18" s="1"/>
  <c r="Q1429" i="18"/>
  <c r="C1444" i="18" s="1"/>
  <c r="Q1424" i="18"/>
  <c r="Q1421" i="18"/>
  <c r="C1446" i="18" s="1"/>
  <c r="Q1422" i="18"/>
  <c r="Q1430" i="18"/>
  <c r="C1445" i="18" s="1"/>
  <c r="Q1423" i="18"/>
  <c r="R654" i="18"/>
  <c r="R658" i="18"/>
  <c r="R656" i="18"/>
  <c r="R651" i="18"/>
  <c r="R653" i="18"/>
  <c r="R657" i="18"/>
  <c r="R655" i="18"/>
  <c r="R650" i="18"/>
  <c r="R652" i="18"/>
  <c r="I1718" i="18"/>
  <c r="I1719" i="18"/>
  <c r="I1720" i="18"/>
  <c r="I1717" i="18"/>
  <c r="I1716" i="18"/>
  <c r="K60" i="18"/>
  <c r="K61" i="18"/>
  <c r="K62" i="18"/>
  <c r="L1955" i="18"/>
  <c r="L1954" i="18"/>
  <c r="I1896" i="18"/>
  <c r="I1898" i="18"/>
  <c r="I1895" i="18"/>
  <c r="I1899" i="18"/>
  <c r="I1897" i="18"/>
  <c r="P2731" i="18"/>
  <c r="P2732" i="18"/>
  <c r="P2725" i="18"/>
  <c r="P2724" i="18"/>
  <c r="P2733" i="18"/>
  <c r="P2730" i="18"/>
  <c r="P2729" i="18"/>
  <c r="P2728" i="18"/>
  <c r="P2723" i="18"/>
  <c r="P2726" i="18"/>
  <c r="P2727" i="18"/>
  <c r="G535" i="18"/>
  <c r="G537" i="18"/>
  <c r="G532" i="18"/>
  <c r="G538" i="18"/>
  <c r="G533" i="18"/>
  <c r="G534" i="18"/>
  <c r="G536" i="18"/>
  <c r="J1081" i="18"/>
  <c r="J1077" i="18"/>
  <c r="J1076" i="18"/>
  <c r="J1078" i="18"/>
  <c r="J1079" i="18"/>
  <c r="J1080" i="18"/>
  <c r="L829" i="18"/>
  <c r="L830" i="18"/>
  <c r="S3257" i="18"/>
  <c r="S3259" i="18"/>
  <c r="S3262" i="18"/>
  <c r="S3263" i="18"/>
  <c r="S3260" i="18"/>
  <c r="S3258" i="18"/>
  <c r="S3256" i="18"/>
  <c r="S3261" i="18"/>
  <c r="H2562" i="18"/>
  <c r="H2557" i="18"/>
  <c r="H2559" i="18"/>
  <c r="H2561" i="18"/>
  <c r="H2560" i="18"/>
  <c r="H2563" i="18"/>
  <c r="H2558" i="18"/>
  <c r="H2564" i="18"/>
  <c r="K1197" i="18"/>
  <c r="K1194" i="18"/>
  <c r="K1198" i="18"/>
  <c r="K1196" i="18"/>
  <c r="K1195" i="18"/>
  <c r="H3273" i="18"/>
  <c r="H3270" i="18"/>
  <c r="H3272" i="18"/>
  <c r="H3269" i="18"/>
  <c r="H3271" i="18"/>
  <c r="H3267" i="18"/>
  <c r="H3274" i="18"/>
  <c r="H3268" i="18"/>
  <c r="H1316" i="18"/>
  <c r="H1320" i="18"/>
  <c r="H1318" i="18"/>
  <c r="H1314" i="18"/>
  <c r="H1315" i="18"/>
  <c r="H1319" i="18"/>
  <c r="H1317" i="18"/>
  <c r="H1321" i="18"/>
  <c r="S2782" i="18"/>
  <c r="S2788" i="18"/>
  <c r="S2786" i="18"/>
  <c r="S2787" i="18"/>
  <c r="S2785" i="18"/>
  <c r="S2783" i="18"/>
  <c r="S2784" i="18"/>
  <c r="S2789" i="18"/>
  <c r="J1657" i="18"/>
  <c r="J1659" i="18"/>
  <c r="J1658" i="18"/>
  <c r="J1660" i="18"/>
  <c r="K2201" i="18"/>
  <c r="K2202" i="18"/>
  <c r="K2205" i="18"/>
  <c r="K2203" i="18"/>
  <c r="K2204" i="18"/>
  <c r="I3092" i="18"/>
  <c r="I3094" i="18"/>
  <c r="I3096" i="18"/>
  <c r="I3093" i="18"/>
  <c r="I3090" i="18"/>
  <c r="I3095" i="18"/>
  <c r="I3091" i="18"/>
  <c r="K960" i="18"/>
  <c r="K961" i="18"/>
  <c r="K958" i="18"/>
  <c r="K962" i="18"/>
  <c r="K959" i="18"/>
  <c r="G355" i="18"/>
  <c r="G359" i="18"/>
  <c r="G361" i="18"/>
  <c r="G357" i="18"/>
  <c r="G358" i="18"/>
  <c r="G356" i="18"/>
  <c r="G360" i="18"/>
  <c r="J3198" i="18"/>
  <c r="J3199" i="18"/>
  <c r="J3200" i="18"/>
  <c r="J3197" i="18"/>
  <c r="I3626" i="18"/>
  <c r="I3624" i="18"/>
  <c r="I3621" i="18"/>
  <c r="I3625" i="18"/>
  <c r="I3627" i="18"/>
  <c r="I3622" i="18"/>
  <c r="I3623" i="18"/>
  <c r="G3019" i="18"/>
  <c r="G3023" i="18"/>
  <c r="G3021" i="18"/>
  <c r="G3024" i="18"/>
  <c r="G3020" i="18"/>
  <c r="G3018" i="18"/>
  <c r="G3022" i="18"/>
  <c r="L3080" i="18"/>
  <c r="L3079" i="18"/>
  <c r="I2320" i="18"/>
  <c r="I2325" i="18"/>
  <c r="I2319" i="18"/>
  <c r="I2323" i="18"/>
  <c r="I2324" i="18"/>
  <c r="I2322" i="18"/>
  <c r="I2321" i="18"/>
  <c r="I1556" i="18"/>
  <c r="I1550" i="18"/>
  <c r="I1555" i="18"/>
  <c r="I1553" i="18"/>
  <c r="I1552" i="18"/>
  <c r="I1554" i="18"/>
  <c r="I1551" i="18"/>
  <c r="I3138" i="18"/>
  <c r="I3142" i="18"/>
  <c r="I3141" i="18"/>
  <c r="I3139" i="18"/>
  <c r="I3140" i="18"/>
  <c r="P2908" i="18"/>
  <c r="P2902" i="18"/>
  <c r="P2906" i="18"/>
  <c r="P2903" i="18"/>
  <c r="P2905" i="18"/>
  <c r="P2904" i="18"/>
  <c r="P2900" i="18"/>
  <c r="P2907" i="18"/>
  <c r="P2910" i="18"/>
  <c r="P2909" i="18"/>
  <c r="P2901" i="18"/>
  <c r="I3551" i="18"/>
  <c r="I3555" i="18"/>
  <c r="I3553" i="18"/>
  <c r="I3554" i="18"/>
  <c r="I3552" i="18"/>
  <c r="G2962" i="18"/>
  <c r="G2960" i="18"/>
  <c r="G2963" i="18"/>
  <c r="G2965" i="18"/>
  <c r="G2959" i="18"/>
  <c r="G2961" i="18"/>
  <c r="G2964" i="18"/>
  <c r="H1852" i="18"/>
  <c r="H1848" i="18"/>
  <c r="H1850" i="18"/>
  <c r="H1847" i="18"/>
  <c r="H1846" i="18"/>
  <c r="H1849" i="18"/>
  <c r="H1845" i="18"/>
  <c r="H1851" i="18"/>
  <c r="L2900" i="18"/>
  <c r="L2901" i="18"/>
  <c r="J3079" i="18"/>
  <c r="J3080" i="18"/>
  <c r="J3081" i="18"/>
  <c r="J3082" i="18"/>
  <c r="S3083" i="18"/>
  <c r="S3086" i="18"/>
  <c r="S3080" i="18"/>
  <c r="S3079" i="18"/>
  <c r="S3084" i="18"/>
  <c r="S3081" i="18"/>
  <c r="S3085" i="18"/>
  <c r="S3082" i="18"/>
  <c r="H3138" i="18"/>
  <c r="H3141" i="18"/>
  <c r="H3139" i="18"/>
  <c r="H3142" i="18"/>
  <c r="H3140" i="18"/>
  <c r="H3143" i="18"/>
  <c r="R3202" i="18"/>
  <c r="R3201" i="18"/>
  <c r="R3204" i="18"/>
  <c r="R3200" i="18"/>
  <c r="R3198" i="18"/>
  <c r="R3205" i="18"/>
  <c r="R3197" i="18"/>
  <c r="R3199" i="18"/>
  <c r="R3203" i="18"/>
  <c r="K2560" i="18"/>
  <c r="K2558" i="18"/>
  <c r="K2557" i="18"/>
  <c r="K2559" i="18"/>
  <c r="K2561" i="18"/>
  <c r="Q2670" i="18"/>
  <c r="K2691" i="18" s="1"/>
  <c r="Q2669" i="18"/>
  <c r="K2690" i="18" s="1"/>
  <c r="Q2668" i="18"/>
  <c r="Q2671" i="18"/>
  <c r="K2692" i="18" s="1"/>
  <c r="Q2665" i="18"/>
  <c r="Q2667" i="18"/>
  <c r="Q2672" i="18"/>
  <c r="C2687" i="18" s="1"/>
  <c r="Q2673" i="18"/>
  <c r="C2688" i="18" s="1"/>
  <c r="Q2666" i="18"/>
  <c r="Q2664" i="18"/>
  <c r="C2689" i="18" s="1"/>
  <c r="K1125" i="18"/>
  <c r="K1124" i="18"/>
  <c r="K1126" i="18"/>
  <c r="H1493" i="18"/>
  <c r="H1495" i="18"/>
  <c r="H1494" i="18"/>
  <c r="H1492" i="18"/>
  <c r="H1498" i="18"/>
  <c r="H1497" i="18"/>
  <c r="H1496" i="18"/>
  <c r="H1491" i="18"/>
  <c r="R2669" i="18"/>
  <c r="R2666" i="18"/>
  <c r="R2668" i="18"/>
  <c r="R2671" i="18"/>
  <c r="R2670" i="18"/>
  <c r="R2665" i="18"/>
  <c r="R2672" i="18"/>
  <c r="R2667" i="18"/>
  <c r="R2664" i="18"/>
  <c r="J1421" i="18"/>
  <c r="J1424" i="18"/>
  <c r="J1422" i="18"/>
  <c r="J1423" i="18"/>
  <c r="G180" i="18"/>
  <c r="G182" i="18"/>
  <c r="G181" i="18"/>
  <c r="G183" i="18"/>
  <c r="G179" i="18"/>
  <c r="G184" i="18"/>
  <c r="G178" i="18"/>
  <c r="G962" i="18"/>
  <c r="G963" i="18"/>
  <c r="G961" i="18"/>
  <c r="G966" i="18"/>
  <c r="G965" i="18"/>
  <c r="G960" i="18"/>
  <c r="G959" i="18"/>
  <c r="G958" i="18"/>
  <c r="G964" i="18"/>
  <c r="L1896" i="18"/>
  <c r="L1895" i="18"/>
  <c r="P953" i="18"/>
  <c r="P949" i="18"/>
  <c r="P951" i="18"/>
  <c r="P955" i="18"/>
  <c r="P956" i="18"/>
  <c r="P952" i="18"/>
  <c r="P950" i="18"/>
  <c r="P947" i="18"/>
  <c r="P948" i="18"/>
  <c r="P957" i="18"/>
  <c r="P954" i="18"/>
  <c r="K1846" i="18"/>
  <c r="K1848" i="18"/>
  <c r="K1845" i="18"/>
  <c r="K1849" i="18"/>
  <c r="K1847" i="18"/>
  <c r="Q3263" i="18"/>
  <c r="K3284" i="18" s="1"/>
  <c r="Q3261" i="18"/>
  <c r="K3282" i="18" s="1"/>
  <c r="Q3260" i="18"/>
  <c r="Q3257" i="18"/>
  <c r="Q3265" i="18"/>
  <c r="C3280" i="18" s="1"/>
  <c r="Q3264" i="18"/>
  <c r="C3279" i="18" s="1"/>
  <c r="Q3258" i="18"/>
  <c r="Q3262" i="18"/>
  <c r="K3283" i="18" s="1"/>
  <c r="Q3259" i="18"/>
  <c r="Q3256" i="18"/>
  <c r="C3281" i="18" s="1"/>
  <c r="Q3085" i="18"/>
  <c r="K3106" i="18" s="1"/>
  <c r="Q3083" i="18"/>
  <c r="Q3086" i="18"/>
  <c r="K3107" i="18" s="1"/>
  <c r="Q3084" i="18"/>
  <c r="K3105" i="18" s="1"/>
  <c r="Q3088" i="18"/>
  <c r="C3103" i="18" s="1"/>
  <c r="Q3079" i="18"/>
  <c r="C3104" i="18" s="1"/>
  <c r="Q3082" i="18"/>
  <c r="Q3087" i="18"/>
  <c r="C3102" i="18" s="1"/>
  <c r="Q3081" i="18"/>
  <c r="Q3080" i="18"/>
  <c r="K1956" i="18"/>
  <c r="K1955" i="18"/>
  <c r="K1954" i="18"/>
  <c r="L1658" i="18"/>
  <c r="L1657" i="18"/>
  <c r="H1484" i="18"/>
  <c r="H1480" i="18"/>
  <c r="H1483" i="18"/>
  <c r="H1481" i="18"/>
  <c r="H1485" i="18"/>
  <c r="H1482" i="18"/>
  <c r="K2437" i="18"/>
  <c r="K2440" i="18"/>
  <c r="K2439" i="18"/>
  <c r="K2438" i="18"/>
  <c r="K2441" i="18"/>
  <c r="K1730" i="18"/>
  <c r="K1727" i="18"/>
  <c r="K1729" i="18"/>
  <c r="K1728" i="18"/>
  <c r="K1731" i="18"/>
  <c r="I2438" i="18"/>
  <c r="I2440" i="18"/>
  <c r="I2437" i="18"/>
  <c r="I2441" i="18"/>
  <c r="I2443" i="18"/>
  <c r="I2439" i="18"/>
  <c r="I2442" i="18"/>
  <c r="R1126" i="18"/>
  <c r="R1127" i="18"/>
  <c r="R1132" i="18"/>
  <c r="R1131" i="18"/>
  <c r="R1130" i="18"/>
  <c r="R1129" i="18"/>
  <c r="R1125" i="18"/>
  <c r="R1124" i="18"/>
  <c r="R1128" i="18"/>
  <c r="K415" i="18"/>
  <c r="K414" i="18"/>
  <c r="K416" i="18"/>
  <c r="K310" i="18"/>
  <c r="K309" i="18"/>
  <c r="K308" i="18"/>
  <c r="K307" i="18"/>
  <c r="K311" i="18"/>
  <c r="K3092" i="18"/>
  <c r="K3090" i="18"/>
  <c r="K3093" i="18"/>
  <c r="K3091" i="18"/>
  <c r="K3094" i="18"/>
  <c r="L1304" i="18"/>
  <c r="L1303" i="18"/>
  <c r="G2075" i="18"/>
  <c r="G2076" i="18"/>
  <c r="G2077" i="18"/>
  <c r="G2073" i="18"/>
  <c r="G2072" i="18"/>
  <c r="G2074" i="18"/>
  <c r="G2078" i="18"/>
  <c r="H130" i="18"/>
  <c r="H133" i="18"/>
  <c r="H134" i="18"/>
  <c r="H135" i="18"/>
  <c r="H132" i="18"/>
  <c r="H136" i="18"/>
  <c r="H131" i="18"/>
  <c r="H137" i="18"/>
  <c r="H1017" i="18"/>
  <c r="H1018" i="18"/>
  <c r="H1023" i="18"/>
  <c r="H1019" i="18"/>
  <c r="H1020" i="18"/>
  <c r="H1021" i="18"/>
  <c r="H1022" i="18"/>
  <c r="H1024" i="18"/>
  <c r="L3493" i="18"/>
  <c r="L3492" i="18"/>
  <c r="R298" i="18"/>
  <c r="R304" i="18"/>
  <c r="R302" i="18"/>
  <c r="R296" i="18"/>
  <c r="R301" i="18"/>
  <c r="R300" i="18"/>
  <c r="R297" i="18"/>
  <c r="R303" i="18"/>
  <c r="R299" i="18"/>
  <c r="L2073" i="18"/>
  <c r="L2072" i="18"/>
  <c r="I2428" i="18"/>
  <c r="I2430" i="18"/>
  <c r="I2427" i="18"/>
  <c r="I2426" i="18"/>
  <c r="I2429" i="18"/>
  <c r="K1422" i="18"/>
  <c r="K1421" i="18"/>
  <c r="K1423" i="18"/>
  <c r="G1789" i="18"/>
  <c r="G1791" i="18"/>
  <c r="G1790" i="18"/>
  <c r="G1787" i="18"/>
  <c r="G1788" i="18"/>
  <c r="G1792" i="18"/>
  <c r="G1794" i="18"/>
  <c r="G1786" i="18"/>
  <c r="G1793" i="18"/>
  <c r="G2843" i="18"/>
  <c r="G2844" i="18"/>
  <c r="G2841" i="18"/>
  <c r="G2842" i="18"/>
  <c r="G2845" i="18"/>
  <c r="G2847" i="18"/>
  <c r="G2846" i="18"/>
  <c r="G3380" i="18"/>
  <c r="G3377" i="18"/>
  <c r="G3379" i="18"/>
  <c r="G3375" i="18"/>
  <c r="G3374" i="18"/>
  <c r="G3378" i="18"/>
  <c r="G3376" i="18"/>
  <c r="G2372" i="18"/>
  <c r="G2373" i="18"/>
  <c r="G2369" i="18"/>
  <c r="G2371" i="18"/>
  <c r="G2368" i="18"/>
  <c r="G2367" i="18"/>
  <c r="G2370" i="18"/>
  <c r="K1007" i="18"/>
  <c r="K1006" i="18"/>
  <c r="K1008" i="18"/>
  <c r="G1719" i="18"/>
  <c r="G1721" i="18"/>
  <c r="G1717" i="18"/>
  <c r="G1720" i="18"/>
  <c r="G1718" i="18"/>
  <c r="G1722" i="18"/>
  <c r="G1716" i="18"/>
  <c r="G1381" i="18"/>
  <c r="G1377" i="18"/>
  <c r="G1374" i="18"/>
  <c r="G1379" i="18"/>
  <c r="G1378" i="18"/>
  <c r="G1380" i="18"/>
  <c r="G1373" i="18"/>
  <c r="G1375" i="18"/>
  <c r="G1376" i="18"/>
  <c r="I1598" i="18"/>
  <c r="I1599" i="18"/>
  <c r="I1602" i="18"/>
  <c r="I1601" i="18"/>
  <c r="I1600" i="18"/>
  <c r="H2076" i="18"/>
  <c r="H2077" i="18"/>
  <c r="H2074" i="18"/>
  <c r="H2072" i="18"/>
  <c r="H2075" i="18"/>
  <c r="H2073" i="18"/>
  <c r="L3610" i="18"/>
  <c r="L3611" i="18"/>
  <c r="I2191" i="18"/>
  <c r="I2194" i="18"/>
  <c r="I2192" i="18"/>
  <c r="I2190" i="18"/>
  <c r="I2193" i="18"/>
  <c r="K1492" i="18"/>
  <c r="K1494" i="18"/>
  <c r="K1493" i="18"/>
  <c r="K1491" i="18"/>
  <c r="K1495" i="18"/>
  <c r="S475" i="18"/>
  <c r="S478" i="18"/>
  <c r="S476" i="18"/>
  <c r="S480" i="18"/>
  <c r="S473" i="18"/>
  <c r="S474" i="18"/>
  <c r="S479" i="18"/>
  <c r="S477" i="18"/>
  <c r="G666" i="18"/>
  <c r="G665" i="18"/>
  <c r="G669" i="18"/>
  <c r="G667" i="18"/>
  <c r="G663" i="18"/>
  <c r="G664" i="18"/>
  <c r="G662" i="18"/>
  <c r="G668" i="18"/>
  <c r="G661" i="18"/>
  <c r="H1243" i="18"/>
  <c r="H1247" i="18"/>
  <c r="H1244" i="18"/>
  <c r="H1246" i="18"/>
  <c r="H1245" i="18"/>
  <c r="H1242" i="18"/>
  <c r="J1957" i="18"/>
  <c r="J1954" i="18"/>
  <c r="J1955" i="18"/>
  <c r="J1956" i="18"/>
  <c r="G2501" i="18"/>
  <c r="G2506" i="18"/>
  <c r="G2502" i="18"/>
  <c r="G2498" i="18"/>
  <c r="G2505" i="18"/>
  <c r="G2503" i="18"/>
  <c r="G2500" i="18"/>
  <c r="G2499" i="18"/>
  <c r="G2504" i="18"/>
  <c r="J2913" i="18"/>
  <c r="J2915" i="18"/>
  <c r="J2911" i="18"/>
  <c r="J2916" i="18"/>
  <c r="J2912" i="18"/>
  <c r="J2914" i="18"/>
  <c r="J251" i="18"/>
  <c r="J249" i="18"/>
  <c r="J253" i="18"/>
  <c r="J250" i="18"/>
  <c r="J248" i="18"/>
  <c r="J252" i="18"/>
  <c r="S891" i="18"/>
  <c r="S895" i="18"/>
  <c r="S894" i="18"/>
  <c r="S892" i="18"/>
  <c r="S889" i="18"/>
  <c r="S893" i="18"/>
  <c r="S888" i="18"/>
  <c r="S890" i="18"/>
  <c r="E1208" i="18"/>
  <c r="I1626" i="18"/>
  <c r="K1623" i="18"/>
  <c r="G1630" i="18" l="1" a="1"/>
  <c r="G1635" i="18" s="1"/>
  <c r="E1211" i="18"/>
  <c r="D1215" i="18" s="1" a="1"/>
  <c r="D1215" i="18" s="1"/>
  <c r="K1208" i="18"/>
  <c r="C1630" i="18" a="1"/>
  <c r="C1631" i="18" s="1"/>
  <c r="G1215" i="18" a="1"/>
  <c r="G1217" i="18" s="1"/>
  <c r="AQ1224" i="18" s="1"/>
  <c r="AR1224" i="18" s="1"/>
  <c r="AS1224" i="18" s="1"/>
  <c r="AT1224" i="18" s="1"/>
  <c r="AU1224" i="18" s="1"/>
  <c r="AV1224" i="18" s="1"/>
  <c r="AW1224" i="18" s="1"/>
  <c r="AX1224" i="18" s="1"/>
  <c r="AY1224" i="18" s="1"/>
  <c r="AZ1224" i="18" s="1"/>
  <c r="C1215" i="18" a="1"/>
  <c r="C1220" i="18" s="1"/>
  <c r="F1630" i="18" a="1"/>
  <c r="F1634" i="18" s="1"/>
  <c r="E1215" i="18" a="1"/>
  <c r="E1218" i="18" s="1"/>
  <c r="W1225" i="18" s="1"/>
  <c r="I1208" i="18"/>
  <c r="F1215" i="18" s="1" a="1"/>
  <c r="C3107" i="18"/>
  <c r="C3111" i="18" s="1" a="1"/>
  <c r="E3104" i="18"/>
  <c r="I3107" i="18"/>
  <c r="K3104" i="18"/>
  <c r="G3111" i="18" s="1" a="1"/>
  <c r="C3284" i="18"/>
  <c r="C3288" i="18" s="1" a="1"/>
  <c r="E3281" i="18"/>
  <c r="E2692" i="18"/>
  <c r="G2689" i="18"/>
  <c r="G206" i="18"/>
  <c r="I203" i="18"/>
  <c r="I1923" i="18"/>
  <c r="K1920" i="18"/>
  <c r="G1927" i="18" s="1" a="1"/>
  <c r="G1920" i="18"/>
  <c r="E1923" i="18"/>
  <c r="G3166" i="18"/>
  <c r="I3163" i="18"/>
  <c r="G3163" i="18"/>
  <c r="E3166" i="18"/>
  <c r="I2751" i="18"/>
  <c r="K2748" i="18"/>
  <c r="G2755" i="18" s="1" a="1"/>
  <c r="G557" i="18"/>
  <c r="E560" i="18"/>
  <c r="C2454" i="18"/>
  <c r="C2458" i="18" s="1" a="1"/>
  <c r="E2451" i="18"/>
  <c r="G498" i="18"/>
  <c r="E501" i="18"/>
  <c r="E498" i="18"/>
  <c r="C501" i="18"/>
  <c r="C505" i="18" s="1" a="1"/>
  <c r="I1387" i="18"/>
  <c r="G1390" i="18"/>
  <c r="E1093" i="18"/>
  <c r="G1090" i="18"/>
  <c r="F1633" i="18"/>
  <c r="AG1640" i="18" s="1"/>
  <c r="F1632" i="18"/>
  <c r="AG1639" i="18" s="1"/>
  <c r="AH1639" i="18" s="1"/>
  <c r="AI1639" i="18" s="1"/>
  <c r="AJ1639" i="18" s="1"/>
  <c r="AK1639" i="18" s="1"/>
  <c r="AL1639" i="18" s="1"/>
  <c r="AM1639" i="18" s="1"/>
  <c r="AN1639" i="18" s="1"/>
  <c r="AO1639" i="18" s="1"/>
  <c r="AP1639" i="18" s="1"/>
  <c r="F1635" i="18"/>
  <c r="G1744" i="18"/>
  <c r="I1741" i="18"/>
  <c r="I1744" i="18"/>
  <c r="K1741" i="18"/>
  <c r="G1748" i="18" s="1" a="1"/>
  <c r="I2277" i="18"/>
  <c r="K2274" i="18"/>
  <c r="G2281" i="18" s="1" a="1"/>
  <c r="E1149" i="18"/>
  <c r="C1152" i="18"/>
  <c r="C1156" i="18" s="1" a="1"/>
  <c r="G1682" i="18"/>
  <c r="E1685" i="18"/>
  <c r="G2810" i="18"/>
  <c r="I2807" i="18"/>
  <c r="I2571" i="18"/>
  <c r="G2574" i="18"/>
  <c r="E2571" i="18"/>
  <c r="C2574" i="18"/>
  <c r="C2578" i="18" s="1" a="1"/>
  <c r="I2630" i="18"/>
  <c r="G2633" i="18"/>
  <c r="I2633" i="18"/>
  <c r="K2630" i="18"/>
  <c r="G2637" i="18" s="1" a="1"/>
  <c r="I675" i="18"/>
  <c r="G678" i="18"/>
  <c r="I916" i="18"/>
  <c r="K913" i="18"/>
  <c r="G920" i="18" s="1" a="1"/>
  <c r="E1982" i="18"/>
  <c r="G1979" i="18"/>
  <c r="E1979" i="18"/>
  <c r="C1982" i="18"/>
  <c r="C1986" i="18" s="1" a="1"/>
  <c r="I1982" i="18"/>
  <c r="K1979" i="18"/>
  <c r="G1986" i="18" s="1" a="1"/>
  <c r="I2395" i="18"/>
  <c r="K2392" i="18"/>
  <c r="G2399" i="18" s="1" a="1"/>
  <c r="G972" i="18"/>
  <c r="E975" i="18"/>
  <c r="C1862" i="18"/>
  <c r="C1866" i="18" s="1" a="1"/>
  <c r="E1859" i="18"/>
  <c r="I857" i="18"/>
  <c r="K854" i="18"/>
  <c r="G861" i="18" s="1" a="1"/>
  <c r="I2984" i="18"/>
  <c r="G2987" i="18"/>
  <c r="E147" i="18"/>
  <c r="G144" i="18"/>
  <c r="G1505" i="18"/>
  <c r="E1508" i="18"/>
  <c r="E3222" i="18"/>
  <c r="C3225" i="18"/>
  <c r="C3229" i="18" s="1" a="1"/>
  <c r="I2156" i="18"/>
  <c r="G2159" i="18"/>
  <c r="G85" i="18"/>
  <c r="E88" i="18"/>
  <c r="G3340" i="18"/>
  <c r="E3343" i="18"/>
  <c r="G1031" i="18"/>
  <c r="E1034" i="18"/>
  <c r="I1034" i="18"/>
  <c r="K1031" i="18"/>
  <c r="G1038" i="18" s="1" a="1"/>
  <c r="G3458" i="18"/>
  <c r="E3461" i="18"/>
  <c r="I3458" i="18"/>
  <c r="G3461" i="18"/>
  <c r="G3104" i="18"/>
  <c r="E3107" i="18"/>
  <c r="G3281" i="18"/>
  <c r="E3284" i="18"/>
  <c r="I3284" i="18"/>
  <c r="K3281" i="18"/>
  <c r="G3288" i="18" s="1" a="1"/>
  <c r="I3579" i="18"/>
  <c r="K3576" i="18"/>
  <c r="G3583" i="18" s="1" a="1"/>
  <c r="C3579" i="18"/>
  <c r="C3583" i="18" s="1" a="1"/>
  <c r="E3576" i="18"/>
  <c r="E616" i="18"/>
  <c r="C619" i="18"/>
  <c r="C623" i="18" s="1" a="1"/>
  <c r="G616" i="18"/>
  <c r="E619" i="18"/>
  <c r="I1567" i="18"/>
  <c r="K1564" i="18"/>
  <c r="G1571" i="18" s="1" a="1"/>
  <c r="C383" i="18"/>
  <c r="C387" i="18" s="1" a="1"/>
  <c r="E380" i="18"/>
  <c r="I383" i="18"/>
  <c r="K380" i="18"/>
  <c r="G387" i="18" s="1" a="1"/>
  <c r="E203" i="18"/>
  <c r="C206" i="18"/>
  <c r="C210" i="18" s="1" a="1"/>
  <c r="E206" i="18"/>
  <c r="G203" i="18"/>
  <c r="E265" i="18"/>
  <c r="G262" i="18"/>
  <c r="I2515" i="18"/>
  <c r="K2512" i="18"/>
  <c r="G2519" i="18" s="1" a="1"/>
  <c r="G795" i="18"/>
  <c r="E798" i="18"/>
  <c r="I798" i="18"/>
  <c r="K795" i="18"/>
  <c r="G802" i="18" s="1" a="1"/>
  <c r="C3166" i="18"/>
  <c r="C3170" i="18" s="1" a="1"/>
  <c r="E3163" i="18"/>
  <c r="C2751" i="18"/>
  <c r="C2755" i="18" s="1" a="1"/>
  <c r="E2748" i="18"/>
  <c r="E557" i="18"/>
  <c r="C560" i="18"/>
  <c r="C564" i="18" s="1" a="1"/>
  <c r="I2041" i="18"/>
  <c r="K2038" i="18"/>
  <c r="G2045" i="18" s="1" a="1"/>
  <c r="E2925" i="18"/>
  <c r="C2928" i="18"/>
  <c r="C2932" i="18" s="1" a="1"/>
  <c r="I2928" i="18"/>
  <c r="K2925" i="18"/>
  <c r="G2932" i="18" s="1" a="1"/>
  <c r="E2866" i="18"/>
  <c r="C2869" i="18"/>
  <c r="C2873" i="18" s="1" a="1"/>
  <c r="E2454" i="18"/>
  <c r="G2451" i="18"/>
  <c r="I2454" i="18"/>
  <c r="K2451" i="18"/>
  <c r="G2458" i="18" s="1" a="1"/>
  <c r="G1800" i="18"/>
  <c r="E1803" i="18"/>
  <c r="I1803" i="18"/>
  <c r="K1800" i="18"/>
  <c r="G1807" i="18" s="1" a="1"/>
  <c r="G501" i="18"/>
  <c r="I498" i="18"/>
  <c r="I3517" i="18"/>
  <c r="G3520" i="18"/>
  <c r="E1090" i="18"/>
  <c r="C1093" i="18"/>
  <c r="C1097" i="18" s="1" a="1"/>
  <c r="E3046" i="18"/>
  <c r="G3043" i="18"/>
  <c r="I3046" i="18"/>
  <c r="K3043" i="18"/>
  <c r="G3050" i="18" s="1" a="1"/>
  <c r="E2274" i="18"/>
  <c r="C2277" i="18"/>
  <c r="I2274" i="18"/>
  <c r="F2281" i="18" s="1" a="1"/>
  <c r="G2277" i="18"/>
  <c r="G1152" i="18"/>
  <c r="I1149" i="18"/>
  <c r="I1152" i="18"/>
  <c r="K1149" i="18"/>
  <c r="G1156" i="18" s="1" a="1"/>
  <c r="G1685" i="18"/>
  <c r="I1682" i="18"/>
  <c r="E1682" i="18"/>
  <c r="C1685" i="18"/>
  <c r="C1689" i="18" s="1" a="1"/>
  <c r="I1685" i="18"/>
  <c r="K1682" i="18"/>
  <c r="G1689" i="18" s="1" a="1"/>
  <c r="G2571" i="18"/>
  <c r="E2574" i="18"/>
  <c r="C739" i="18"/>
  <c r="C743" i="18" s="1" a="1"/>
  <c r="E736" i="18"/>
  <c r="G675" i="18"/>
  <c r="E678" i="18"/>
  <c r="E916" i="18"/>
  <c r="G913" i="18"/>
  <c r="C2218" i="18"/>
  <c r="C2222" i="18" s="1" a="1"/>
  <c r="E2215" i="18"/>
  <c r="I2392" i="18"/>
  <c r="F2399" i="18" s="1" a="1"/>
  <c r="G2395" i="18"/>
  <c r="G1270" i="18"/>
  <c r="I1267" i="18"/>
  <c r="I975" i="18"/>
  <c r="K972" i="18"/>
  <c r="G979" i="18" s="1" a="1"/>
  <c r="G1859" i="18"/>
  <c r="E1862" i="18"/>
  <c r="I1859" i="18"/>
  <c r="G1862" i="18"/>
  <c r="I1862" i="18"/>
  <c r="K1859" i="18"/>
  <c r="G1866" i="18" s="1" a="1"/>
  <c r="G854" i="18"/>
  <c r="E857" i="18"/>
  <c r="I2987" i="18"/>
  <c r="K2984" i="18"/>
  <c r="G2991" i="18" s="1" a="1"/>
  <c r="C147" i="18"/>
  <c r="C151" i="18" s="1" a="1"/>
  <c r="E144" i="18"/>
  <c r="G1508" i="18"/>
  <c r="I1505" i="18"/>
  <c r="E2159" i="18"/>
  <c r="G2156" i="18"/>
  <c r="I2159" i="18"/>
  <c r="K2156" i="18"/>
  <c r="G2163" i="18" s="1" a="1"/>
  <c r="C3343" i="18"/>
  <c r="C3347" i="18" s="1" a="1"/>
  <c r="E3340" i="18"/>
  <c r="E3402" i="18"/>
  <c r="G3399" i="18"/>
  <c r="G2097" i="18"/>
  <c r="E2100" i="18"/>
  <c r="I3461" i="18"/>
  <c r="K3458" i="18"/>
  <c r="G3465" i="18" s="1" a="1"/>
  <c r="G1446" i="18"/>
  <c r="E1449" i="18"/>
  <c r="G1449" i="18"/>
  <c r="I1446" i="18"/>
  <c r="I1449" i="18"/>
  <c r="K1446" i="18"/>
  <c r="G1453" i="18" s="1" a="1"/>
  <c r="I321" i="18"/>
  <c r="G324" i="18"/>
  <c r="I324" i="18"/>
  <c r="K321" i="18"/>
  <c r="G328" i="18" s="1" a="1"/>
  <c r="C1567" i="18"/>
  <c r="C1571" i="18" s="1" a="1"/>
  <c r="E1564" i="18"/>
  <c r="I442" i="18"/>
  <c r="K439" i="18"/>
  <c r="G446" i="18" s="1" a="1"/>
  <c r="I265" i="18"/>
  <c r="K262" i="18"/>
  <c r="G269" i="18" s="1" a="1"/>
  <c r="I2869" i="18"/>
  <c r="K2866" i="18"/>
  <c r="G2873" i="18" s="1" a="1"/>
  <c r="I2692" i="18"/>
  <c r="K2689" i="18"/>
  <c r="G2696" i="18" s="1" a="1"/>
  <c r="C1449" i="18"/>
  <c r="C1453" i="18" s="1" a="1"/>
  <c r="E1446" i="18"/>
  <c r="G3579" i="18"/>
  <c r="I3576" i="18"/>
  <c r="E324" i="18"/>
  <c r="G321" i="18"/>
  <c r="E328" i="18" s="1" a="1"/>
  <c r="G619" i="18"/>
  <c r="I616" i="18"/>
  <c r="E383" i="18"/>
  <c r="G380" i="18"/>
  <c r="E439" i="18"/>
  <c r="C442" i="18"/>
  <c r="C446" i="18" s="1" a="1"/>
  <c r="C265" i="18"/>
  <c r="C269" i="18" s="1" a="1"/>
  <c r="E262" i="18"/>
  <c r="C2515" i="18"/>
  <c r="C2519" i="18" s="1" a="1"/>
  <c r="E2512" i="18"/>
  <c r="G798" i="18"/>
  <c r="I795" i="18"/>
  <c r="C1923" i="18"/>
  <c r="C1927" i="18" s="1" a="1"/>
  <c r="E1920" i="18"/>
  <c r="G2748" i="18"/>
  <c r="E2751" i="18"/>
  <c r="G2751" i="18"/>
  <c r="I2748" i="18"/>
  <c r="I560" i="18"/>
  <c r="K557" i="18"/>
  <c r="G564" i="18" s="1" a="1"/>
  <c r="C2041" i="18"/>
  <c r="C2045" i="18" s="1" a="1"/>
  <c r="E2038" i="18"/>
  <c r="G2928" i="18"/>
  <c r="I2925" i="18"/>
  <c r="I3638" i="18"/>
  <c r="K3635" i="18"/>
  <c r="G3642" i="18" s="1" a="1"/>
  <c r="E2869" i="18"/>
  <c r="G2866" i="18"/>
  <c r="C1803" i="18"/>
  <c r="C1807" i="18" s="1" a="1"/>
  <c r="E1800" i="18"/>
  <c r="C1390" i="18"/>
  <c r="C1394" i="18" s="1" a="1"/>
  <c r="E1387" i="18"/>
  <c r="E1390" i="18"/>
  <c r="G1387" i="18"/>
  <c r="E3517" i="18"/>
  <c r="C3520" i="18"/>
  <c r="C3524" i="18" s="1" a="1"/>
  <c r="G1093" i="18"/>
  <c r="I1090" i="18"/>
  <c r="I3043" i="18"/>
  <c r="G3046" i="18"/>
  <c r="E1219" i="18"/>
  <c r="E2336" i="18"/>
  <c r="G2333" i="18"/>
  <c r="I2336" i="18"/>
  <c r="K2333" i="18"/>
  <c r="G2340" i="18" s="1" a="1"/>
  <c r="E1744" i="18"/>
  <c r="G1741" i="18"/>
  <c r="E2277" i="18"/>
  <c r="G2274" i="18"/>
  <c r="G1328" i="18"/>
  <c r="E1331" i="18"/>
  <c r="I1328" i="18"/>
  <c r="G1331" i="18"/>
  <c r="G2807" i="18"/>
  <c r="E2810" i="18"/>
  <c r="I2810" i="18"/>
  <c r="K2807" i="18"/>
  <c r="G2814" i="18" s="1" a="1"/>
  <c r="E2633" i="18"/>
  <c r="G2630" i="18"/>
  <c r="I736" i="18"/>
  <c r="G739" i="18"/>
  <c r="I678" i="18"/>
  <c r="K675" i="18"/>
  <c r="G682" i="18" s="1" a="1"/>
  <c r="G916" i="18"/>
  <c r="I913" i="18"/>
  <c r="G2218" i="18"/>
  <c r="I2215" i="18"/>
  <c r="I2218" i="18"/>
  <c r="K2215" i="18"/>
  <c r="G2222" i="18" s="1" a="1"/>
  <c r="E2395" i="18"/>
  <c r="G2392" i="18"/>
  <c r="C1270" i="18"/>
  <c r="C1274" i="18" s="1" a="1"/>
  <c r="E1267" i="18"/>
  <c r="I1270" i="18"/>
  <c r="K1267" i="18"/>
  <c r="G1274" i="18" s="1" a="1"/>
  <c r="G975" i="18"/>
  <c r="I972" i="18"/>
  <c r="E854" i="18"/>
  <c r="C857" i="18"/>
  <c r="C861" i="18" s="1" a="1"/>
  <c r="E2987" i="18"/>
  <c r="G2984" i="18"/>
  <c r="E2984" i="18"/>
  <c r="C2987" i="18"/>
  <c r="C2991" i="18" s="1" a="1"/>
  <c r="I144" i="18"/>
  <c r="G147" i="18"/>
  <c r="G3225" i="18"/>
  <c r="I3222" i="18"/>
  <c r="G3222" i="18"/>
  <c r="E3225" i="18"/>
  <c r="I3225" i="18"/>
  <c r="K3222" i="18"/>
  <c r="G3229" i="18" s="1" a="1"/>
  <c r="C2159" i="18"/>
  <c r="C2163" i="18" s="1" a="1"/>
  <c r="E2156" i="18"/>
  <c r="G88" i="18"/>
  <c r="I85" i="18"/>
  <c r="I88" i="18"/>
  <c r="K85" i="18"/>
  <c r="G92" i="18" s="1" a="1"/>
  <c r="G3343" i="18"/>
  <c r="I3340" i="18"/>
  <c r="E3399" i="18"/>
  <c r="C3402" i="18"/>
  <c r="C3406" i="18" s="1" a="1"/>
  <c r="G3402" i="18"/>
  <c r="I3399" i="18"/>
  <c r="C2100" i="18"/>
  <c r="C2104" i="18" s="1" a="1"/>
  <c r="E2097" i="18"/>
  <c r="I2100" i="18"/>
  <c r="K2097" i="18"/>
  <c r="G2104" i="18" s="1" a="1"/>
  <c r="E2689" i="18"/>
  <c r="C2692" i="18"/>
  <c r="C2696" i="18" s="1" a="1"/>
  <c r="G1564" i="18"/>
  <c r="E1567" i="18"/>
  <c r="E2515" i="18"/>
  <c r="G2512" i="18"/>
  <c r="G2041" i="18"/>
  <c r="I2038" i="18"/>
  <c r="E2041" i="18"/>
  <c r="G2038" i="18"/>
  <c r="I3635" i="18"/>
  <c r="G3638" i="18"/>
  <c r="C1633" i="18"/>
  <c r="B1640" i="18" s="1"/>
  <c r="C1630" i="18"/>
  <c r="C1632" i="18"/>
  <c r="B1639" i="18" s="1"/>
  <c r="C1639" i="18" s="1"/>
  <c r="D1639" i="18" s="1"/>
  <c r="E1639" i="18" s="1"/>
  <c r="F1639" i="18" s="1"/>
  <c r="G1639" i="18" s="1"/>
  <c r="H1639" i="18" s="1"/>
  <c r="I1639" i="18" s="1"/>
  <c r="J1639" i="18" s="1"/>
  <c r="K1639" i="18" s="1"/>
  <c r="L1639" i="18" s="1"/>
  <c r="C1635" i="18"/>
  <c r="G1803" i="18"/>
  <c r="I1800" i="18"/>
  <c r="G3107" i="18"/>
  <c r="I3104" i="18"/>
  <c r="F3111" i="18" s="1" a="1"/>
  <c r="I3281" i="18"/>
  <c r="G3284" i="18"/>
  <c r="G2692" i="18"/>
  <c r="I2689" i="18"/>
  <c r="G3576" i="18"/>
  <c r="E3579" i="18"/>
  <c r="E321" i="18"/>
  <c r="C324" i="18"/>
  <c r="C328" i="18" s="1" a="1"/>
  <c r="I619" i="18"/>
  <c r="K616" i="18"/>
  <c r="G623" i="18" s="1" a="1"/>
  <c r="G1567" i="18"/>
  <c r="I1564" i="18"/>
  <c r="G383" i="18"/>
  <c r="I380" i="18"/>
  <c r="E442" i="18"/>
  <c r="G439" i="18"/>
  <c r="G442" i="18"/>
  <c r="I439" i="18"/>
  <c r="I206" i="18"/>
  <c r="K203" i="18"/>
  <c r="G210" i="18" s="1" a="1"/>
  <c r="I262" i="18"/>
  <c r="G265" i="18"/>
  <c r="G2515" i="18"/>
  <c r="I2512" i="18"/>
  <c r="E795" i="18"/>
  <c r="C798" i="18"/>
  <c r="C802" i="18" s="1" a="1"/>
  <c r="I1920" i="18"/>
  <c r="G1923" i="18"/>
  <c r="I3166" i="18"/>
  <c r="K3163" i="18"/>
  <c r="G3170" i="18" s="1" a="1"/>
  <c r="I557" i="18"/>
  <c r="G560" i="18"/>
  <c r="E2928" i="18"/>
  <c r="G2925" i="18"/>
  <c r="G3635" i="18"/>
  <c r="E3638" i="18"/>
  <c r="E3635" i="18"/>
  <c r="C3638" i="18"/>
  <c r="C3642" i="18" s="1" a="1"/>
  <c r="I2866" i="18"/>
  <c r="G2869" i="18"/>
  <c r="G2454" i="18"/>
  <c r="I2451" i="18"/>
  <c r="I501" i="18"/>
  <c r="K498" i="18"/>
  <c r="G505" i="18" s="1" a="1"/>
  <c r="I1390" i="18"/>
  <c r="K1387" i="18"/>
  <c r="G1394" i="18" s="1" a="1"/>
  <c r="E3520" i="18"/>
  <c r="G3517" i="18"/>
  <c r="I3520" i="18"/>
  <c r="K3517" i="18"/>
  <c r="G3524" i="18" s="1" a="1"/>
  <c r="I1093" i="18"/>
  <c r="K1090" i="18"/>
  <c r="G1097" i="18" s="1" a="1"/>
  <c r="C3046" i="18"/>
  <c r="C3050" i="18" s="1" a="1"/>
  <c r="E3043" i="18"/>
  <c r="C2336" i="18"/>
  <c r="C2340" i="18" s="1" a="1"/>
  <c r="E2333" i="18"/>
  <c r="G2336" i="18"/>
  <c r="I2333" i="18"/>
  <c r="E1741" i="18"/>
  <c r="C1744" i="18"/>
  <c r="C1748" i="18" s="1" a="1"/>
  <c r="C2281" i="18" a="1"/>
  <c r="C1331" i="18"/>
  <c r="C1335" i="18" s="1" a="1"/>
  <c r="E1328" i="18"/>
  <c r="I1331" i="18"/>
  <c r="K1328" i="18"/>
  <c r="G1335" i="18" s="1" a="1"/>
  <c r="G1149" i="18"/>
  <c r="E1152" i="18"/>
  <c r="E2807" i="18"/>
  <c r="C2810" i="18"/>
  <c r="C2814" i="18" s="1" a="1"/>
  <c r="I2574" i="18"/>
  <c r="K2571" i="18"/>
  <c r="G2578" i="18" s="1" a="1"/>
  <c r="E2630" i="18"/>
  <c r="C2633" i="18"/>
  <c r="C2637" i="18" s="1" a="1"/>
  <c r="E739" i="18"/>
  <c r="G736" i="18"/>
  <c r="I739" i="18"/>
  <c r="K736" i="18"/>
  <c r="G743" i="18" s="1" a="1"/>
  <c r="E675" i="18"/>
  <c r="C678" i="18"/>
  <c r="C682" i="18" s="1" a="1"/>
  <c r="C916" i="18"/>
  <c r="C920" i="18" s="1" a="1"/>
  <c r="E913" i="18"/>
  <c r="G1982" i="18"/>
  <c r="I1979" i="18"/>
  <c r="E2218" i="18"/>
  <c r="G2215" i="18"/>
  <c r="E2392" i="18"/>
  <c r="C2395" i="18"/>
  <c r="C2399" i="18" s="1" a="1"/>
  <c r="E1270" i="18"/>
  <c r="G1267" i="18"/>
  <c r="C975" i="18"/>
  <c r="C979" i="18" s="1" a="1"/>
  <c r="E972" i="18"/>
  <c r="D1630" i="18" a="1"/>
  <c r="I854" i="18"/>
  <c r="G857" i="18"/>
  <c r="I147" i="18"/>
  <c r="K144" i="18"/>
  <c r="G151" i="18" s="1" a="1"/>
  <c r="C1508" i="18"/>
  <c r="C1512" i="18" s="1" a="1"/>
  <c r="E1505" i="18"/>
  <c r="I1508" i="18"/>
  <c r="K1505" i="18"/>
  <c r="G1512" i="18" s="1" a="1"/>
  <c r="E85" i="18"/>
  <c r="C88" i="18"/>
  <c r="C92" i="18" s="1" a="1"/>
  <c r="I3343" i="18"/>
  <c r="K3340" i="18"/>
  <c r="G3347" i="18" s="1" a="1"/>
  <c r="E1630" i="18" a="1"/>
  <c r="I3402" i="18"/>
  <c r="K3399" i="18"/>
  <c r="G3406" i="18" s="1" a="1"/>
  <c r="E1031" i="18"/>
  <c r="C1034" i="18"/>
  <c r="C1038" i="18" s="1" a="1"/>
  <c r="G1034" i="18"/>
  <c r="I1031" i="18"/>
  <c r="F1038" i="18" s="1" a="1"/>
  <c r="G2100" i="18"/>
  <c r="I2097" i="18"/>
  <c r="C3461" i="18"/>
  <c r="C3465" i="18" s="1" a="1"/>
  <c r="E3458" i="18"/>
  <c r="C1218" i="18" l="1"/>
  <c r="B1225" i="18" s="1"/>
  <c r="G1219" i="18"/>
  <c r="G1634" i="18"/>
  <c r="G1631" i="18"/>
  <c r="G1630" i="18"/>
  <c r="C1634" i="18"/>
  <c r="E1748" i="18" a="1"/>
  <c r="G1632" i="18"/>
  <c r="AQ1639" i="18" s="1"/>
  <c r="AR1639" i="18" s="1"/>
  <c r="AS1639" i="18" s="1"/>
  <c r="AT1639" i="18" s="1"/>
  <c r="AU1639" i="18" s="1"/>
  <c r="AV1639" i="18" s="1"/>
  <c r="AW1639" i="18" s="1"/>
  <c r="AX1639" i="18" s="1"/>
  <c r="AY1639" i="18" s="1"/>
  <c r="AZ1639" i="18" s="1"/>
  <c r="G1633" i="18"/>
  <c r="AQ1640" i="18" s="1"/>
  <c r="C1217" i="18"/>
  <c r="B1224" i="18" s="1"/>
  <c r="C1224" i="18" s="1"/>
  <c r="D1224" i="18" s="1"/>
  <c r="E1224" i="18" s="1"/>
  <c r="F1224" i="18" s="1"/>
  <c r="G1224" i="18" s="1"/>
  <c r="H1224" i="18" s="1"/>
  <c r="I1224" i="18" s="1"/>
  <c r="J1224" i="18" s="1"/>
  <c r="K1224" i="18" s="1"/>
  <c r="L1224" i="18" s="1"/>
  <c r="D682" i="18" a="1"/>
  <c r="F2458" i="18" a="1"/>
  <c r="F2458" i="18" s="1"/>
  <c r="D3406" i="18" a="1"/>
  <c r="D3407" i="18" s="1"/>
  <c r="D979" i="18" a="1"/>
  <c r="D980" i="18" s="1"/>
  <c r="E2637" i="18" a="1"/>
  <c r="G1220" i="18"/>
  <c r="G1215" i="18"/>
  <c r="G1218" i="18"/>
  <c r="AQ1225" i="18" s="1"/>
  <c r="AQ1228" i="18" s="1"/>
  <c r="G1216" i="18"/>
  <c r="F3583" i="18" a="1"/>
  <c r="F3585" i="18" s="1"/>
  <c r="AG3592" i="18" s="1"/>
  <c r="AH3592" i="18" s="1"/>
  <c r="AI3592" i="18" s="1"/>
  <c r="AJ3592" i="18" s="1"/>
  <c r="AK3592" i="18" s="1"/>
  <c r="AL3592" i="18" s="1"/>
  <c r="AM3592" i="18" s="1"/>
  <c r="AN3592" i="18" s="1"/>
  <c r="AO3592" i="18" s="1"/>
  <c r="AP3592" i="18" s="1"/>
  <c r="D1218" i="18"/>
  <c r="M1225" i="18" s="1"/>
  <c r="E210" i="18" a="1"/>
  <c r="E210" i="18" s="1"/>
  <c r="C1216" i="18"/>
  <c r="E2814" i="18" a="1"/>
  <c r="E2815" i="18" s="1"/>
  <c r="F802" i="18" a="1"/>
  <c r="F804" i="18" s="1"/>
  <c r="AG811" i="18" s="1"/>
  <c r="AH811" i="18" s="1"/>
  <c r="AI811" i="18" s="1"/>
  <c r="AJ811" i="18" s="1"/>
  <c r="AK811" i="18" s="1"/>
  <c r="AL811" i="18" s="1"/>
  <c r="AM811" i="18" s="1"/>
  <c r="AN811" i="18" s="1"/>
  <c r="AO811" i="18" s="1"/>
  <c r="AP811" i="18" s="1"/>
  <c r="F1807" i="18" a="1"/>
  <c r="F1809" i="18" s="1"/>
  <c r="AG1816" i="18" s="1"/>
  <c r="AH1816" i="18" s="1"/>
  <c r="AI1816" i="18" s="1"/>
  <c r="AJ1816" i="18" s="1"/>
  <c r="AK1816" i="18" s="1"/>
  <c r="AL1816" i="18" s="1"/>
  <c r="AM1816" i="18" s="1"/>
  <c r="AN1816" i="18" s="1"/>
  <c r="AO1816" i="18" s="1"/>
  <c r="AP1816" i="18" s="1"/>
  <c r="D2637" i="18" a="1"/>
  <c r="D2640" i="18" s="1"/>
  <c r="M2647" i="18" s="1"/>
  <c r="F2873" i="18" a="1"/>
  <c r="F2877" i="18" s="1"/>
  <c r="F2519" i="18" a="1"/>
  <c r="F2519" i="18" s="1"/>
  <c r="F920" i="18" a="1"/>
  <c r="F924" i="18" s="1"/>
  <c r="D1453" i="18" a="1"/>
  <c r="D1457" i="18" s="1"/>
  <c r="E1274" i="18" a="1"/>
  <c r="E1276" i="18" s="1"/>
  <c r="W1283" i="18" s="1"/>
  <c r="X1283" i="18" s="1"/>
  <c r="Y1283" i="18" s="1"/>
  <c r="Z1283" i="18" s="1"/>
  <c r="AA1283" i="18" s="1"/>
  <c r="AB1283" i="18" s="1"/>
  <c r="AC1283" i="18" s="1"/>
  <c r="AD1283" i="18" s="1"/>
  <c r="AE1283" i="18" s="1"/>
  <c r="AF1283" i="18" s="1"/>
  <c r="E2222" i="18" a="1"/>
  <c r="E2225" i="18" s="1"/>
  <c r="W2232" i="18" s="1"/>
  <c r="F2696" i="18" a="1"/>
  <c r="F2699" i="18" s="1"/>
  <c r="AG2706" i="18" s="1"/>
  <c r="F2045" i="18" a="1"/>
  <c r="F2047" i="18" s="1"/>
  <c r="AG2054" i="18" s="1"/>
  <c r="AH2054" i="18" s="1"/>
  <c r="AI2054" i="18" s="1"/>
  <c r="AJ2054" i="18" s="1"/>
  <c r="AK2054" i="18" s="1"/>
  <c r="AL2054" i="18" s="1"/>
  <c r="AM2054" i="18" s="1"/>
  <c r="AN2054" i="18" s="1"/>
  <c r="AO2054" i="18" s="1"/>
  <c r="AP2054" i="18" s="1"/>
  <c r="D1220" i="18"/>
  <c r="F861" i="18" a="1"/>
  <c r="F861" i="18" s="1"/>
  <c r="E1220" i="18"/>
  <c r="D328" i="18" a="1"/>
  <c r="D332" i="18" s="1"/>
  <c r="D2104" i="18" a="1"/>
  <c r="D2104" i="18" s="1"/>
  <c r="E1216" i="18"/>
  <c r="F3050" i="18" a="1"/>
  <c r="F3053" i="18" s="1"/>
  <c r="AG3060" i="18" s="1"/>
  <c r="F2932" i="18" a="1"/>
  <c r="F2936" i="18" s="1"/>
  <c r="D269" i="18" a="1"/>
  <c r="D272" i="18" s="1"/>
  <c r="M279" i="18" s="1"/>
  <c r="D1219" i="18"/>
  <c r="D151" i="18" a="1"/>
  <c r="D154" i="18" s="1"/>
  <c r="M161" i="18" s="1"/>
  <c r="E3170" i="18" a="1"/>
  <c r="E3170" i="18" s="1"/>
  <c r="D3465" i="18" a="1"/>
  <c r="D3468" i="18" s="1"/>
  <c r="M3475" i="18" s="1"/>
  <c r="E1156" i="18" a="1"/>
  <c r="E1157" i="18" s="1"/>
  <c r="F2340" i="18" a="1"/>
  <c r="F2343" i="18" s="1"/>
  <c r="AG2350" i="18" s="1"/>
  <c r="F1927" i="18" a="1"/>
  <c r="F1930" i="18" s="1"/>
  <c r="AG1937" i="18" s="1"/>
  <c r="F3642" i="18" a="1"/>
  <c r="F3644" i="18" s="1"/>
  <c r="AG3651" i="18" s="1"/>
  <c r="AH3651" i="18" s="1"/>
  <c r="AI3651" i="18" s="1"/>
  <c r="AJ3651" i="18" s="1"/>
  <c r="AK3651" i="18" s="1"/>
  <c r="AL3651" i="18" s="1"/>
  <c r="AM3651" i="18" s="1"/>
  <c r="AN3651" i="18" s="1"/>
  <c r="AO3651" i="18" s="1"/>
  <c r="AP3651" i="18" s="1"/>
  <c r="E1215" i="18"/>
  <c r="E1217" i="18"/>
  <c r="W1224" i="18" s="1"/>
  <c r="X1224" i="18" s="1"/>
  <c r="Y1224" i="18" s="1"/>
  <c r="Z1224" i="18" s="1"/>
  <c r="AA1224" i="18" s="1"/>
  <c r="AB1224" i="18" s="1"/>
  <c r="AC1224" i="18" s="1"/>
  <c r="AD1224" i="18" s="1"/>
  <c r="AE1224" i="18" s="1"/>
  <c r="AF1224" i="18" s="1"/>
  <c r="D3347" i="18" a="1"/>
  <c r="D3347" i="18" s="1"/>
  <c r="E2163" i="18" a="1"/>
  <c r="E2167" i="18" s="1"/>
  <c r="F1631" i="18"/>
  <c r="F1630" i="18"/>
  <c r="C1219" i="18"/>
  <c r="C1215" i="18"/>
  <c r="D2340" i="18" a="1"/>
  <c r="D2342" i="18" s="1"/>
  <c r="M2349" i="18" s="1"/>
  <c r="N2349" i="18" s="1"/>
  <c r="O2349" i="18" s="1"/>
  <c r="P2349" i="18" s="1"/>
  <c r="Q2349" i="18" s="1"/>
  <c r="R2349" i="18" s="1"/>
  <c r="S2349" i="18" s="1"/>
  <c r="T2349" i="18" s="1"/>
  <c r="U2349" i="18" s="1"/>
  <c r="V2349" i="18" s="1"/>
  <c r="D2696" i="18" a="1"/>
  <c r="D2699" i="18" s="1"/>
  <c r="M2706" i="18" s="1"/>
  <c r="D861" i="18" a="1"/>
  <c r="D864" i="18" s="1"/>
  <c r="M871" i="18" s="1"/>
  <c r="F2755" i="18" a="1"/>
  <c r="F2760" i="18" s="1"/>
  <c r="E682" i="18" a="1"/>
  <c r="E684" i="18" s="1"/>
  <c r="W691" i="18" s="1"/>
  <c r="X691" i="18" s="1"/>
  <c r="Y691" i="18" s="1"/>
  <c r="Z691" i="18" s="1"/>
  <c r="AA691" i="18" s="1"/>
  <c r="AB691" i="18" s="1"/>
  <c r="AC691" i="18" s="1"/>
  <c r="AD691" i="18" s="1"/>
  <c r="AE691" i="18" s="1"/>
  <c r="AF691" i="18" s="1"/>
  <c r="E2755" i="18" a="1"/>
  <c r="E2758" i="18" s="1"/>
  <c r="W2765" i="18" s="1"/>
  <c r="F1866" i="18" a="1"/>
  <c r="F1869" i="18" s="1"/>
  <c r="AG1876" i="18" s="1"/>
  <c r="D1038" i="18" a="1"/>
  <c r="D1039" i="18" s="1"/>
  <c r="D92" i="18" a="1"/>
  <c r="D94" i="18" s="1"/>
  <c r="M101" i="18" s="1"/>
  <c r="N101" i="18" s="1"/>
  <c r="O101" i="18" s="1"/>
  <c r="P101" i="18" s="1"/>
  <c r="Q101" i="18" s="1"/>
  <c r="R101" i="18" s="1"/>
  <c r="S101" i="18" s="1"/>
  <c r="T101" i="18" s="1"/>
  <c r="U101" i="18" s="1"/>
  <c r="V101" i="18" s="1"/>
  <c r="D2399" i="18" a="1"/>
  <c r="D2403" i="18" s="1"/>
  <c r="D2814" i="18" a="1"/>
  <c r="D2819" i="18" s="1"/>
  <c r="F979" i="18" a="1"/>
  <c r="F982" i="18" s="1"/>
  <c r="AG989" i="18" s="1"/>
  <c r="D1394" i="18" a="1"/>
  <c r="D1394" i="18" s="1"/>
  <c r="D1216" i="18"/>
  <c r="D1217" i="18"/>
  <c r="M1224" i="18" s="1"/>
  <c r="N1224" i="18" s="1"/>
  <c r="O1224" i="18" s="1"/>
  <c r="P1224" i="18" s="1"/>
  <c r="Q1224" i="18" s="1"/>
  <c r="R1224" i="18" s="1"/>
  <c r="S1224" i="18" s="1"/>
  <c r="T1224" i="18" s="1"/>
  <c r="U1224" i="18" s="1"/>
  <c r="V1224" i="18" s="1"/>
  <c r="F151" i="18" a="1"/>
  <c r="F152" i="18" s="1"/>
  <c r="E2696" i="18" a="1"/>
  <c r="E2697" i="18" s="1"/>
  <c r="D1512" i="18" a="1"/>
  <c r="D1515" i="18" s="1"/>
  <c r="M1522" i="18" s="1"/>
  <c r="D1748" i="18" a="1"/>
  <c r="D1749" i="18" s="1"/>
  <c r="E3524" i="18" a="1"/>
  <c r="E3528" i="18" s="1"/>
  <c r="F446" i="18" a="1"/>
  <c r="F447" i="18" s="1"/>
  <c r="E2045" i="18" a="1"/>
  <c r="E2047" i="18" s="1"/>
  <c r="W2054" i="18" s="1"/>
  <c r="X2054" i="18" s="1"/>
  <c r="Y2054" i="18" s="1"/>
  <c r="Z2054" i="18" s="1"/>
  <c r="AA2054" i="18" s="1"/>
  <c r="AB2054" i="18" s="1"/>
  <c r="AC2054" i="18" s="1"/>
  <c r="AD2054" i="18" s="1"/>
  <c r="AE2054" i="18" s="1"/>
  <c r="AF2054" i="18" s="1"/>
  <c r="E1394" i="18" a="1"/>
  <c r="E1397" i="18" s="1"/>
  <c r="W1404" i="18" s="1"/>
  <c r="D1807" i="18" a="1"/>
  <c r="D1807" i="18" s="1"/>
  <c r="E2578" i="18" a="1"/>
  <c r="E2583" i="18" s="1"/>
  <c r="D1689" i="18" a="1"/>
  <c r="D1691" i="18" s="1"/>
  <c r="M1698" i="18" s="1"/>
  <c r="N1698" i="18" s="1"/>
  <c r="O1698" i="18" s="1"/>
  <c r="P1698" i="18" s="1"/>
  <c r="Q1698" i="18" s="1"/>
  <c r="R1698" i="18" s="1"/>
  <c r="S1698" i="18" s="1"/>
  <c r="T1698" i="18" s="1"/>
  <c r="U1698" i="18" s="1"/>
  <c r="V1698" i="18" s="1"/>
  <c r="F3524" i="18" a="1"/>
  <c r="F3526" i="18" s="1"/>
  <c r="AG3533" i="18" s="1"/>
  <c r="AH3533" i="18" s="1"/>
  <c r="AI3533" i="18" s="1"/>
  <c r="AJ3533" i="18" s="1"/>
  <c r="AK3533" i="18" s="1"/>
  <c r="AL3533" i="18" s="1"/>
  <c r="AM3533" i="18" s="1"/>
  <c r="AN3533" i="18" s="1"/>
  <c r="AO3533" i="18" s="1"/>
  <c r="AP3533" i="18" s="1"/>
  <c r="D505" i="18" a="1"/>
  <c r="D505" i="18" s="1"/>
  <c r="F2104" i="18" a="1"/>
  <c r="F2106" i="18" s="1"/>
  <c r="AG2113" i="18" s="1"/>
  <c r="AH2113" i="18" s="1"/>
  <c r="AI2113" i="18" s="1"/>
  <c r="AJ2113" i="18" s="1"/>
  <c r="AK2113" i="18" s="1"/>
  <c r="AL2113" i="18" s="1"/>
  <c r="AM2113" i="18" s="1"/>
  <c r="AN2113" i="18" s="1"/>
  <c r="AO2113" i="18" s="1"/>
  <c r="AP2113" i="18" s="1"/>
  <c r="E743" i="18" a="1"/>
  <c r="E745" i="18" s="1"/>
  <c r="W752" i="18" s="1"/>
  <c r="X752" i="18" s="1"/>
  <c r="Y752" i="18" s="1"/>
  <c r="Z752" i="18" s="1"/>
  <c r="AA752" i="18" s="1"/>
  <c r="AB752" i="18" s="1"/>
  <c r="AC752" i="18" s="1"/>
  <c r="AD752" i="18" s="1"/>
  <c r="AE752" i="18" s="1"/>
  <c r="AF752" i="18" s="1"/>
  <c r="E3583" i="18" a="1"/>
  <c r="E3585" i="18" s="1"/>
  <c r="W3592" i="18" s="1"/>
  <c r="X3592" i="18" s="1"/>
  <c r="Y3592" i="18" s="1"/>
  <c r="Z3592" i="18" s="1"/>
  <c r="AA3592" i="18" s="1"/>
  <c r="AB3592" i="18" s="1"/>
  <c r="AC3592" i="18" s="1"/>
  <c r="AD3592" i="18" s="1"/>
  <c r="AE3592" i="18" s="1"/>
  <c r="AF3592" i="18" s="1"/>
  <c r="E2399" i="18" a="1"/>
  <c r="E2403" i="18" s="1"/>
  <c r="D3524" i="18" a="1"/>
  <c r="D3529" i="18" s="1"/>
  <c r="D1927" i="18" a="1"/>
  <c r="D1928" i="18" s="1"/>
  <c r="F1453" i="18" a="1"/>
  <c r="F1457" i="18" s="1"/>
  <c r="D623" i="18" a="1"/>
  <c r="D625" i="18" s="1"/>
  <c r="M632" i="18" s="1"/>
  <c r="N632" i="18" s="1"/>
  <c r="O632" i="18" s="1"/>
  <c r="P632" i="18" s="1"/>
  <c r="Q632" i="18" s="1"/>
  <c r="R632" i="18" s="1"/>
  <c r="S632" i="18" s="1"/>
  <c r="T632" i="18" s="1"/>
  <c r="U632" i="18" s="1"/>
  <c r="V632" i="18" s="1"/>
  <c r="F2163" i="18" a="1"/>
  <c r="F2167" i="18" s="1"/>
  <c r="E1512" i="18" a="1"/>
  <c r="E1515" i="18" s="1"/>
  <c r="W1522" i="18" s="1"/>
  <c r="E1927" i="18" a="1"/>
  <c r="E1927" i="18" s="1"/>
  <c r="F2222" i="18" a="1"/>
  <c r="F2223" i="18" s="1"/>
  <c r="E2281" i="18" a="1"/>
  <c r="E2282" i="18" s="1"/>
  <c r="F328" i="18" a="1"/>
  <c r="F332" i="18" s="1"/>
  <c r="D3170" i="18" a="1"/>
  <c r="D3173" i="18" s="1"/>
  <c r="M3180" i="18" s="1"/>
  <c r="D1335" i="18" a="1"/>
  <c r="D1338" i="18" s="1"/>
  <c r="M1345" i="18" s="1"/>
  <c r="E3642" i="18" a="1"/>
  <c r="E3642" i="18" s="1"/>
  <c r="F92" i="18" a="1"/>
  <c r="F92" i="18" s="1"/>
  <c r="E2991" i="18" a="1"/>
  <c r="E2991" i="18" s="1"/>
  <c r="D1274" i="18" a="1"/>
  <c r="D1279" i="18" s="1"/>
  <c r="F623" i="18" a="1"/>
  <c r="F628" i="18" s="1"/>
  <c r="E1807" i="18" a="1"/>
  <c r="E1811" i="18" s="1"/>
  <c r="D564" i="18" a="1"/>
  <c r="D569" i="18" s="1"/>
  <c r="E3111" i="18" a="1"/>
  <c r="E3116" i="18" s="1"/>
  <c r="E3465" i="18" a="1"/>
  <c r="E3467" i="18" s="1"/>
  <c r="W3474" i="18" s="1"/>
  <c r="X3474" i="18" s="1"/>
  <c r="Y3474" i="18" s="1"/>
  <c r="Z3474" i="18" s="1"/>
  <c r="AA3474" i="18" s="1"/>
  <c r="AB3474" i="18" s="1"/>
  <c r="AC3474" i="18" s="1"/>
  <c r="AD3474" i="18" s="1"/>
  <c r="AE3474" i="18" s="1"/>
  <c r="AF3474" i="18" s="1"/>
  <c r="F2637" i="18" a="1"/>
  <c r="F2640" i="18" s="1"/>
  <c r="AG2647" i="18" s="1"/>
  <c r="F2578" i="18" a="1"/>
  <c r="F2579" i="18" s="1"/>
  <c r="E1689" i="18" a="1"/>
  <c r="E1692" i="18" s="1"/>
  <c r="W1699" i="18" s="1"/>
  <c r="C802" i="18"/>
  <c r="C804" i="18"/>
  <c r="B811" i="18" s="1"/>
  <c r="C811" i="18" s="1"/>
  <c r="D811" i="18" s="1"/>
  <c r="E811" i="18" s="1"/>
  <c r="F811" i="18" s="1"/>
  <c r="G811" i="18" s="1"/>
  <c r="H811" i="18" s="1"/>
  <c r="I811" i="18" s="1"/>
  <c r="J811" i="18" s="1"/>
  <c r="K811" i="18" s="1"/>
  <c r="L811" i="18" s="1"/>
  <c r="C805" i="18"/>
  <c r="B812" i="18" s="1"/>
  <c r="C806" i="18"/>
  <c r="C803" i="18"/>
  <c r="C807" i="18"/>
  <c r="C1040" i="18"/>
  <c r="B1047" i="18" s="1"/>
  <c r="C1047" i="18" s="1"/>
  <c r="D1047" i="18" s="1"/>
  <c r="E1047" i="18" s="1"/>
  <c r="F1047" i="18" s="1"/>
  <c r="G1047" i="18" s="1"/>
  <c r="H1047" i="18" s="1"/>
  <c r="I1047" i="18" s="1"/>
  <c r="J1047" i="18" s="1"/>
  <c r="K1047" i="18" s="1"/>
  <c r="L1047" i="18" s="1"/>
  <c r="C1038" i="18"/>
  <c r="C1041" i="18"/>
  <c r="B1048" i="18" s="1"/>
  <c r="C1039" i="18"/>
  <c r="C1043" i="18"/>
  <c r="C1042" i="18"/>
  <c r="C94" i="18"/>
  <c r="B101" i="18" s="1"/>
  <c r="C101" i="18" s="1"/>
  <c r="D101" i="18" s="1"/>
  <c r="E101" i="18" s="1"/>
  <c r="F101" i="18" s="1"/>
  <c r="G101" i="18" s="1"/>
  <c r="H101" i="18" s="1"/>
  <c r="I101" i="18" s="1"/>
  <c r="J101" i="18" s="1"/>
  <c r="K101" i="18" s="1"/>
  <c r="L101" i="18" s="1"/>
  <c r="C97" i="18"/>
  <c r="C96" i="18"/>
  <c r="C95" i="18"/>
  <c r="B102" i="18" s="1"/>
  <c r="C92" i="18"/>
  <c r="C93" i="18"/>
  <c r="C1515" i="18"/>
  <c r="B1522" i="18" s="1"/>
  <c r="C1512" i="18"/>
  <c r="C1513" i="18"/>
  <c r="C1516" i="18"/>
  <c r="C1514" i="18"/>
  <c r="B1521" i="18" s="1"/>
  <c r="C1521" i="18" s="1"/>
  <c r="D1521" i="18" s="1"/>
  <c r="E1521" i="18" s="1"/>
  <c r="F1521" i="18" s="1"/>
  <c r="G1521" i="18" s="1"/>
  <c r="H1521" i="18" s="1"/>
  <c r="I1521" i="18" s="1"/>
  <c r="J1521" i="18" s="1"/>
  <c r="K1521" i="18" s="1"/>
  <c r="L1521" i="18" s="1"/>
  <c r="C1517" i="18"/>
  <c r="C3050" i="18"/>
  <c r="C3053" i="18"/>
  <c r="B3060" i="18" s="1"/>
  <c r="C3052" i="18"/>
  <c r="B3059" i="18" s="1"/>
  <c r="C3059" i="18" s="1"/>
  <c r="D3059" i="18" s="1"/>
  <c r="E3059" i="18" s="1"/>
  <c r="F3059" i="18" s="1"/>
  <c r="G3059" i="18" s="1"/>
  <c r="H3059" i="18" s="1"/>
  <c r="I3059" i="18" s="1"/>
  <c r="J3059" i="18" s="1"/>
  <c r="K3059" i="18" s="1"/>
  <c r="L3059" i="18" s="1"/>
  <c r="C3055" i="18"/>
  <c r="C3054" i="18"/>
  <c r="C3051" i="18"/>
  <c r="C1399" i="18"/>
  <c r="C1396" i="18"/>
  <c r="B1403" i="18" s="1"/>
  <c r="C1403" i="18" s="1"/>
  <c r="D1403" i="18" s="1"/>
  <c r="E1403" i="18" s="1"/>
  <c r="F1403" i="18" s="1"/>
  <c r="G1403" i="18" s="1"/>
  <c r="H1403" i="18" s="1"/>
  <c r="I1403" i="18" s="1"/>
  <c r="J1403" i="18" s="1"/>
  <c r="K1403" i="18" s="1"/>
  <c r="L1403" i="18" s="1"/>
  <c r="C1397" i="18"/>
  <c r="B1404" i="18" s="1"/>
  <c r="C1395" i="18"/>
  <c r="C1394" i="18"/>
  <c r="C1398" i="18"/>
  <c r="C3352" i="18"/>
  <c r="C3347" i="18"/>
  <c r="C3351" i="18"/>
  <c r="C3349" i="18"/>
  <c r="B3356" i="18" s="1"/>
  <c r="C3356" i="18" s="1"/>
  <c r="D3356" i="18" s="1"/>
  <c r="E3356" i="18" s="1"/>
  <c r="F3356" i="18" s="1"/>
  <c r="G3356" i="18" s="1"/>
  <c r="H3356" i="18" s="1"/>
  <c r="I3356" i="18" s="1"/>
  <c r="J3356" i="18" s="1"/>
  <c r="K3356" i="18" s="1"/>
  <c r="L3356" i="18" s="1"/>
  <c r="C3348" i="18"/>
  <c r="C3350" i="18"/>
  <c r="B3357" i="18" s="1"/>
  <c r="C1867" i="18"/>
  <c r="C1869" i="18"/>
  <c r="B1876" i="18" s="1"/>
  <c r="C1870" i="18"/>
  <c r="C1868" i="18"/>
  <c r="B1875" i="18" s="1"/>
  <c r="C1875" i="18" s="1"/>
  <c r="D1875" i="18" s="1"/>
  <c r="E1875" i="18" s="1"/>
  <c r="F1875" i="18" s="1"/>
  <c r="G1875" i="18" s="1"/>
  <c r="H1875" i="18" s="1"/>
  <c r="I1875" i="18" s="1"/>
  <c r="J1875" i="18" s="1"/>
  <c r="K1875" i="18" s="1"/>
  <c r="L1875" i="18" s="1"/>
  <c r="C1871" i="18"/>
  <c r="C1866" i="18"/>
  <c r="C1335" i="18"/>
  <c r="C1340" i="18"/>
  <c r="C1338" i="18"/>
  <c r="B1345" i="18" s="1"/>
  <c r="C1339" i="18"/>
  <c r="C1337" i="18"/>
  <c r="B1344" i="18" s="1"/>
  <c r="C1344" i="18" s="1"/>
  <c r="D1344" i="18" s="1"/>
  <c r="E1344" i="18" s="1"/>
  <c r="F1344" i="18" s="1"/>
  <c r="G1344" i="18" s="1"/>
  <c r="H1344" i="18" s="1"/>
  <c r="I1344" i="18" s="1"/>
  <c r="J1344" i="18" s="1"/>
  <c r="K1344" i="18" s="1"/>
  <c r="L1344" i="18" s="1"/>
  <c r="C1336" i="18"/>
  <c r="C272" i="18"/>
  <c r="B279" i="18" s="1"/>
  <c r="C273" i="18"/>
  <c r="C269" i="18"/>
  <c r="C274" i="18"/>
  <c r="C271" i="18"/>
  <c r="B278" i="18" s="1"/>
  <c r="C278" i="18" s="1"/>
  <c r="D278" i="18" s="1"/>
  <c r="E278" i="18" s="1"/>
  <c r="F278" i="18" s="1"/>
  <c r="G278" i="18" s="1"/>
  <c r="H278" i="18" s="1"/>
  <c r="I278" i="18" s="1"/>
  <c r="J278" i="18" s="1"/>
  <c r="K278" i="18" s="1"/>
  <c r="L278" i="18" s="1"/>
  <c r="C270" i="18"/>
  <c r="C922" i="18"/>
  <c r="B929" i="18" s="1"/>
  <c r="C929" i="18" s="1"/>
  <c r="D929" i="18" s="1"/>
  <c r="E929" i="18" s="1"/>
  <c r="F929" i="18" s="1"/>
  <c r="G929" i="18" s="1"/>
  <c r="H929" i="18" s="1"/>
  <c r="I929" i="18" s="1"/>
  <c r="J929" i="18" s="1"/>
  <c r="K929" i="18" s="1"/>
  <c r="L929" i="18" s="1"/>
  <c r="C921" i="18"/>
  <c r="C923" i="18"/>
  <c r="B930" i="18" s="1"/>
  <c r="C924" i="18"/>
  <c r="C925" i="18"/>
  <c r="C920" i="18"/>
  <c r="C2699" i="18"/>
  <c r="B2706" i="18" s="1"/>
  <c r="C2696" i="18"/>
  <c r="C2700" i="18"/>
  <c r="C2698" i="18"/>
  <c r="B2705" i="18" s="1"/>
  <c r="C2705" i="18" s="1"/>
  <c r="D2705" i="18" s="1"/>
  <c r="E2705" i="18" s="1"/>
  <c r="F2705" i="18" s="1"/>
  <c r="G2705" i="18" s="1"/>
  <c r="H2705" i="18" s="1"/>
  <c r="I2705" i="18" s="1"/>
  <c r="J2705" i="18" s="1"/>
  <c r="K2705" i="18" s="1"/>
  <c r="L2705" i="18" s="1"/>
  <c r="C2697" i="18"/>
  <c r="C2701" i="18"/>
  <c r="C2106" i="18"/>
  <c r="B2113" i="18" s="1"/>
  <c r="C2113" i="18" s="1"/>
  <c r="D2113" i="18" s="1"/>
  <c r="E2113" i="18" s="1"/>
  <c r="F2113" i="18" s="1"/>
  <c r="G2113" i="18" s="1"/>
  <c r="H2113" i="18" s="1"/>
  <c r="I2113" i="18" s="1"/>
  <c r="J2113" i="18" s="1"/>
  <c r="K2113" i="18" s="1"/>
  <c r="L2113" i="18" s="1"/>
  <c r="C2107" i="18"/>
  <c r="B2114" i="18" s="1"/>
  <c r="C2109" i="18"/>
  <c r="C2105" i="18"/>
  <c r="C2108" i="18"/>
  <c r="C2104" i="18"/>
  <c r="C451" i="18"/>
  <c r="C446" i="18"/>
  <c r="C449" i="18"/>
  <c r="B456" i="18" s="1"/>
  <c r="C448" i="18"/>
  <c r="B455" i="18" s="1"/>
  <c r="C455" i="18" s="1"/>
  <c r="D455" i="18" s="1"/>
  <c r="E455" i="18" s="1"/>
  <c r="F455" i="18" s="1"/>
  <c r="G455" i="18" s="1"/>
  <c r="H455" i="18" s="1"/>
  <c r="I455" i="18" s="1"/>
  <c r="J455" i="18" s="1"/>
  <c r="K455" i="18" s="1"/>
  <c r="L455" i="18" s="1"/>
  <c r="C447" i="18"/>
  <c r="C450" i="18"/>
  <c r="C1576" i="18"/>
  <c r="C1574" i="18"/>
  <c r="B1581" i="18" s="1"/>
  <c r="C1573" i="18"/>
  <c r="B1580" i="18" s="1"/>
  <c r="C1580" i="18" s="1"/>
  <c r="D1580" i="18" s="1"/>
  <c r="E1580" i="18" s="1"/>
  <c r="F1580" i="18" s="1"/>
  <c r="G1580" i="18" s="1"/>
  <c r="H1580" i="18" s="1"/>
  <c r="I1580" i="18" s="1"/>
  <c r="J1580" i="18" s="1"/>
  <c r="K1580" i="18" s="1"/>
  <c r="L1580" i="18" s="1"/>
  <c r="C1571" i="18"/>
  <c r="C1575" i="18"/>
  <c r="C1572" i="18"/>
  <c r="C567" i="18"/>
  <c r="B574" i="18" s="1"/>
  <c r="C564" i="18"/>
  <c r="C566" i="18"/>
  <c r="B573" i="18" s="1"/>
  <c r="C573" i="18" s="1"/>
  <c r="D573" i="18" s="1"/>
  <c r="E573" i="18" s="1"/>
  <c r="F573" i="18" s="1"/>
  <c r="G573" i="18" s="1"/>
  <c r="H573" i="18" s="1"/>
  <c r="I573" i="18" s="1"/>
  <c r="J573" i="18" s="1"/>
  <c r="K573" i="18" s="1"/>
  <c r="L573" i="18" s="1"/>
  <c r="C565" i="18"/>
  <c r="C569" i="18"/>
  <c r="C568" i="18"/>
  <c r="C3466" i="18"/>
  <c r="C3468" i="18"/>
  <c r="B3475" i="18" s="1"/>
  <c r="C3467" i="18"/>
  <c r="B3474" i="18" s="1"/>
  <c r="C3474" i="18" s="1"/>
  <c r="D3474" i="18" s="1"/>
  <c r="E3474" i="18" s="1"/>
  <c r="F3474" i="18" s="1"/>
  <c r="G3474" i="18" s="1"/>
  <c r="H3474" i="18" s="1"/>
  <c r="I3474" i="18" s="1"/>
  <c r="J3474" i="18" s="1"/>
  <c r="K3474" i="18" s="1"/>
  <c r="L3474" i="18" s="1"/>
  <c r="C3469" i="18"/>
  <c r="C3470" i="18"/>
  <c r="C3465" i="18"/>
  <c r="C3644" i="18"/>
  <c r="B3651" i="18" s="1"/>
  <c r="C3651" i="18" s="1"/>
  <c r="D3651" i="18" s="1"/>
  <c r="E3651" i="18" s="1"/>
  <c r="F3651" i="18" s="1"/>
  <c r="G3651" i="18" s="1"/>
  <c r="H3651" i="18" s="1"/>
  <c r="I3651" i="18" s="1"/>
  <c r="J3651" i="18" s="1"/>
  <c r="K3651" i="18" s="1"/>
  <c r="L3651" i="18" s="1"/>
  <c r="C3642" i="18"/>
  <c r="C3645" i="18"/>
  <c r="B3652" i="18" s="1"/>
  <c r="C3646" i="18"/>
  <c r="C3647" i="18"/>
  <c r="C3643" i="18"/>
  <c r="C1275" i="18"/>
  <c r="C1276" i="18"/>
  <c r="B1283" i="18" s="1"/>
  <c r="C1283" i="18" s="1"/>
  <c r="D1283" i="18" s="1"/>
  <c r="E1283" i="18" s="1"/>
  <c r="F1283" i="18" s="1"/>
  <c r="G1283" i="18" s="1"/>
  <c r="H1283" i="18" s="1"/>
  <c r="I1283" i="18" s="1"/>
  <c r="J1283" i="18" s="1"/>
  <c r="K1283" i="18" s="1"/>
  <c r="L1283" i="18" s="1"/>
  <c r="C1279" i="18"/>
  <c r="C1277" i="18"/>
  <c r="B1284" i="18" s="1"/>
  <c r="C1274" i="18"/>
  <c r="C1278" i="18"/>
  <c r="C2401" i="18"/>
  <c r="B2408" i="18" s="1"/>
  <c r="C2408" i="18" s="1"/>
  <c r="D2408" i="18" s="1"/>
  <c r="E2408" i="18" s="1"/>
  <c r="F2408" i="18" s="1"/>
  <c r="G2408" i="18" s="1"/>
  <c r="H2408" i="18" s="1"/>
  <c r="I2408" i="18" s="1"/>
  <c r="J2408" i="18" s="1"/>
  <c r="K2408" i="18" s="1"/>
  <c r="L2408" i="18" s="1"/>
  <c r="C2399" i="18"/>
  <c r="C2402" i="18"/>
  <c r="B2409" i="18" s="1"/>
  <c r="C2404" i="18"/>
  <c r="C2403" i="18"/>
  <c r="C2400" i="18"/>
  <c r="C332" i="18"/>
  <c r="C328" i="18"/>
  <c r="C330" i="18"/>
  <c r="B337" i="18" s="1"/>
  <c r="C337" i="18" s="1"/>
  <c r="D337" i="18" s="1"/>
  <c r="E337" i="18" s="1"/>
  <c r="F337" i="18" s="1"/>
  <c r="G337" i="18" s="1"/>
  <c r="H337" i="18" s="1"/>
  <c r="I337" i="18" s="1"/>
  <c r="J337" i="18" s="1"/>
  <c r="K337" i="18" s="1"/>
  <c r="L337" i="18" s="1"/>
  <c r="C331" i="18"/>
  <c r="B338" i="18" s="1"/>
  <c r="C333" i="18"/>
  <c r="C329" i="18"/>
  <c r="C684" i="18"/>
  <c r="B691" i="18" s="1"/>
  <c r="C691" i="18" s="1"/>
  <c r="D691" i="18" s="1"/>
  <c r="E691" i="18" s="1"/>
  <c r="F691" i="18" s="1"/>
  <c r="G691" i="18" s="1"/>
  <c r="H691" i="18" s="1"/>
  <c r="I691" i="18" s="1"/>
  <c r="J691" i="18" s="1"/>
  <c r="K691" i="18" s="1"/>
  <c r="L691" i="18" s="1"/>
  <c r="C685" i="18"/>
  <c r="B692" i="18" s="1"/>
  <c r="C686" i="18"/>
  <c r="C687" i="18"/>
  <c r="C682" i="18"/>
  <c r="C683" i="18"/>
  <c r="C2642" i="18"/>
  <c r="C2639" i="18"/>
  <c r="B2646" i="18" s="1"/>
  <c r="C2646" i="18" s="1"/>
  <c r="D2646" i="18" s="1"/>
  <c r="E2646" i="18" s="1"/>
  <c r="F2646" i="18" s="1"/>
  <c r="G2646" i="18" s="1"/>
  <c r="H2646" i="18" s="1"/>
  <c r="I2646" i="18" s="1"/>
  <c r="J2646" i="18" s="1"/>
  <c r="K2646" i="18" s="1"/>
  <c r="L2646" i="18" s="1"/>
  <c r="C2641" i="18"/>
  <c r="C2640" i="18"/>
  <c r="B2647" i="18" s="1"/>
  <c r="C2638" i="18"/>
  <c r="C2637" i="18"/>
  <c r="C2344" i="18"/>
  <c r="C2343" i="18"/>
  <c r="B2350" i="18" s="1"/>
  <c r="C2341" i="18"/>
  <c r="C2342" i="18"/>
  <c r="B2349" i="18" s="1"/>
  <c r="C2349" i="18" s="1"/>
  <c r="D2349" i="18" s="1"/>
  <c r="E2349" i="18" s="1"/>
  <c r="F2349" i="18" s="1"/>
  <c r="G2349" i="18" s="1"/>
  <c r="H2349" i="18" s="1"/>
  <c r="I2349" i="18" s="1"/>
  <c r="J2349" i="18" s="1"/>
  <c r="K2349" i="18" s="1"/>
  <c r="L2349" i="18" s="1"/>
  <c r="C2345" i="18"/>
  <c r="C2340" i="18"/>
  <c r="C1811" i="18"/>
  <c r="C1812" i="18"/>
  <c r="C1807" i="18"/>
  <c r="C1808" i="18"/>
  <c r="C1809" i="18"/>
  <c r="B1816" i="18" s="1"/>
  <c r="C1816" i="18" s="1"/>
  <c r="D1816" i="18" s="1"/>
  <c r="E1816" i="18" s="1"/>
  <c r="F1816" i="18" s="1"/>
  <c r="G1816" i="18" s="1"/>
  <c r="H1816" i="18" s="1"/>
  <c r="I1816" i="18" s="1"/>
  <c r="J1816" i="18" s="1"/>
  <c r="K1816" i="18" s="1"/>
  <c r="L1816" i="18" s="1"/>
  <c r="C1810" i="18"/>
  <c r="B1817" i="18" s="1"/>
  <c r="C1456" i="18"/>
  <c r="B1463" i="18" s="1"/>
  <c r="C1453" i="18"/>
  <c r="C1454" i="18"/>
  <c r="C1458" i="18"/>
  <c r="C1455" i="18"/>
  <c r="B1462" i="18" s="1"/>
  <c r="C1462" i="18" s="1"/>
  <c r="D1462" i="18" s="1"/>
  <c r="E1462" i="18" s="1"/>
  <c r="F1462" i="18" s="1"/>
  <c r="G1462" i="18" s="1"/>
  <c r="H1462" i="18" s="1"/>
  <c r="I1462" i="18" s="1"/>
  <c r="J1462" i="18" s="1"/>
  <c r="K1462" i="18" s="1"/>
  <c r="L1462" i="18" s="1"/>
  <c r="C1457" i="18"/>
  <c r="C3229" i="18"/>
  <c r="C3231" i="18"/>
  <c r="B3238" i="18" s="1"/>
  <c r="C3238" i="18" s="1"/>
  <c r="D3238" i="18" s="1"/>
  <c r="E3238" i="18" s="1"/>
  <c r="F3238" i="18" s="1"/>
  <c r="G3238" i="18" s="1"/>
  <c r="H3238" i="18" s="1"/>
  <c r="I3238" i="18" s="1"/>
  <c r="J3238" i="18" s="1"/>
  <c r="K3238" i="18" s="1"/>
  <c r="L3238" i="18" s="1"/>
  <c r="C3230" i="18"/>
  <c r="C3232" i="18"/>
  <c r="B3239" i="18" s="1"/>
  <c r="C3233" i="18"/>
  <c r="C3234" i="18"/>
  <c r="D684" i="18"/>
  <c r="M691" i="18" s="1"/>
  <c r="N691" i="18" s="1"/>
  <c r="O691" i="18" s="1"/>
  <c r="P691" i="18" s="1"/>
  <c r="Q691" i="18" s="1"/>
  <c r="R691" i="18" s="1"/>
  <c r="S691" i="18" s="1"/>
  <c r="T691" i="18" s="1"/>
  <c r="U691" i="18" s="1"/>
  <c r="V691" i="18" s="1"/>
  <c r="D686" i="18"/>
  <c r="D687" i="18"/>
  <c r="D685" i="18"/>
  <c r="M692" i="18" s="1"/>
  <c r="D683" i="18"/>
  <c r="D682" i="18"/>
  <c r="C3524" i="18"/>
  <c r="C3525" i="18"/>
  <c r="C3528" i="18"/>
  <c r="C3526" i="18"/>
  <c r="B3533" i="18" s="1"/>
  <c r="C3533" i="18" s="1"/>
  <c r="D3533" i="18" s="1"/>
  <c r="E3533" i="18" s="1"/>
  <c r="F3533" i="18" s="1"/>
  <c r="G3533" i="18" s="1"/>
  <c r="H3533" i="18" s="1"/>
  <c r="I3533" i="18" s="1"/>
  <c r="J3533" i="18" s="1"/>
  <c r="K3533" i="18" s="1"/>
  <c r="L3533" i="18" s="1"/>
  <c r="C3529" i="18"/>
  <c r="C3527" i="18"/>
  <c r="B3534" i="18" s="1"/>
  <c r="F1929" i="18"/>
  <c r="AG1936" i="18" s="1"/>
  <c r="AH1936" i="18" s="1"/>
  <c r="AI1936" i="18" s="1"/>
  <c r="AJ1936" i="18" s="1"/>
  <c r="AK1936" i="18" s="1"/>
  <c r="AL1936" i="18" s="1"/>
  <c r="AM1936" i="18" s="1"/>
  <c r="AN1936" i="18" s="1"/>
  <c r="AO1936" i="18" s="1"/>
  <c r="AP1936" i="18" s="1"/>
  <c r="F1931" i="18"/>
  <c r="F1811" i="18"/>
  <c r="C624" i="18"/>
  <c r="C626" i="18"/>
  <c r="B633" i="18" s="1"/>
  <c r="C625" i="18"/>
  <c r="B632" i="18" s="1"/>
  <c r="C632" i="18" s="1"/>
  <c r="D632" i="18" s="1"/>
  <c r="E632" i="18" s="1"/>
  <c r="F632" i="18" s="1"/>
  <c r="G632" i="18" s="1"/>
  <c r="H632" i="18" s="1"/>
  <c r="I632" i="18" s="1"/>
  <c r="J632" i="18" s="1"/>
  <c r="K632" i="18" s="1"/>
  <c r="L632" i="18" s="1"/>
  <c r="C623" i="18"/>
  <c r="C628" i="18"/>
  <c r="C627" i="18"/>
  <c r="E2640" i="18"/>
  <c r="W2647" i="18" s="1"/>
  <c r="E2639" i="18"/>
  <c r="W2646" i="18" s="1"/>
  <c r="X2646" i="18" s="1"/>
  <c r="Y2646" i="18" s="1"/>
  <c r="Z2646" i="18" s="1"/>
  <c r="AA2646" i="18" s="1"/>
  <c r="AB2646" i="18" s="1"/>
  <c r="AC2646" i="18" s="1"/>
  <c r="AD2646" i="18" s="1"/>
  <c r="AE2646" i="18" s="1"/>
  <c r="AF2646" i="18" s="1"/>
  <c r="E2642" i="18"/>
  <c r="E2638" i="18"/>
  <c r="E2641" i="18"/>
  <c r="E2637" i="18"/>
  <c r="E2759" i="18"/>
  <c r="F3586" i="18"/>
  <c r="AG3593" i="18" s="1"/>
  <c r="G2877" i="18"/>
  <c r="G2874" i="18"/>
  <c r="G2876" i="18"/>
  <c r="AQ2883" i="18" s="1"/>
  <c r="G2878" i="18"/>
  <c r="G2873" i="18"/>
  <c r="G2875" i="18"/>
  <c r="AQ2882" i="18" s="1"/>
  <c r="AR2882" i="18" s="1"/>
  <c r="AS2882" i="18" s="1"/>
  <c r="AT2882" i="18" s="1"/>
  <c r="AU2882" i="18" s="1"/>
  <c r="AV2882" i="18" s="1"/>
  <c r="AW2882" i="18" s="1"/>
  <c r="AX2882" i="18" s="1"/>
  <c r="AY2882" i="18" s="1"/>
  <c r="AZ2882" i="18" s="1"/>
  <c r="E3406" i="18" a="1"/>
  <c r="E2581" i="18"/>
  <c r="W2588" i="18" s="1"/>
  <c r="F3525" i="18"/>
  <c r="C506" i="18"/>
  <c r="C507" i="18"/>
  <c r="B514" i="18" s="1"/>
  <c r="C514" i="18" s="1"/>
  <c r="D514" i="18" s="1"/>
  <c r="E514" i="18" s="1"/>
  <c r="F514" i="18" s="1"/>
  <c r="G514" i="18" s="1"/>
  <c r="H514" i="18" s="1"/>
  <c r="I514" i="18" s="1"/>
  <c r="J514" i="18" s="1"/>
  <c r="K514" i="18" s="1"/>
  <c r="L514" i="18" s="1"/>
  <c r="C505" i="18"/>
  <c r="C508" i="18"/>
  <c r="B515" i="18" s="1"/>
  <c r="C509" i="18"/>
  <c r="C510" i="18"/>
  <c r="G2046" i="18"/>
  <c r="G2047" i="18"/>
  <c r="AQ2054" i="18" s="1"/>
  <c r="AR2054" i="18" s="1"/>
  <c r="AS2054" i="18" s="1"/>
  <c r="AT2054" i="18" s="1"/>
  <c r="AU2054" i="18" s="1"/>
  <c r="AV2054" i="18" s="1"/>
  <c r="AW2054" i="18" s="1"/>
  <c r="AX2054" i="18" s="1"/>
  <c r="AY2054" i="18" s="1"/>
  <c r="AZ2054" i="18" s="1"/>
  <c r="G2048" i="18"/>
  <c r="AQ2055" i="18" s="1"/>
  <c r="G2049" i="18"/>
  <c r="G2050" i="18"/>
  <c r="G2045" i="18"/>
  <c r="G3585" i="18"/>
  <c r="AQ3592" i="18" s="1"/>
  <c r="AR3592" i="18" s="1"/>
  <c r="AS3592" i="18" s="1"/>
  <c r="AT3592" i="18" s="1"/>
  <c r="AU3592" i="18" s="1"/>
  <c r="AV3592" i="18" s="1"/>
  <c r="AW3592" i="18" s="1"/>
  <c r="AX3592" i="18" s="1"/>
  <c r="AY3592" i="18" s="1"/>
  <c r="AZ3592" i="18" s="1"/>
  <c r="G3586" i="18"/>
  <c r="AQ3593" i="18" s="1"/>
  <c r="G3583" i="18"/>
  <c r="G3588" i="18"/>
  <c r="G3584" i="18"/>
  <c r="G3587" i="18"/>
  <c r="F2164" i="18"/>
  <c r="G2401" i="18"/>
  <c r="AQ2408" i="18" s="1"/>
  <c r="AR2408" i="18" s="1"/>
  <c r="AS2408" i="18" s="1"/>
  <c r="AT2408" i="18" s="1"/>
  <c r="AU2408" i="18" s="1"/>
  <c r="AV2408" i="18" s="1"/>
  <c r="AW2408" i="18" s="1"/>
  <c r="AX2408" i="18" s="1"/>
  <c r="AY2408" i="18" s="1"/>
  <c r="AZ2408" i="18" s="1"/>
  <c r="G2402" i="18"/>
  <c r="AQ2409" i="18" s="1"/>
  <c r="G2404" i="18"/>
  <c r="G2400" i="18"/>
  <c r="G2403" i="18"/>
  <c r="G2399" i="18"/>
  <c r="F682" i="18" a="1"/>
  <c r="D1156" i="18" a="1"/>
  <c r="G1750" i="18"/>
  <c r="AQ1757" i="18" s="1"/>
  <c r="AR1757" i="18" s="1"/>
  <c r="AS1757" i="18" s="1"/>
  <c r="AT1757" i="18" s="1"/>
  <c r="AU1757" i="18" s="1"/>
  <c r="AV1757" i="18" s="1"/>
  <c r="AW1757" i="18" s="1"/>
  <c r="AX1757" i="18" s="1"/>
  <c r="AY1757" i="18" s="1"/>
  <c r="AZ1757" i="18" s="1"/>
  <c r="G1751" i="18"/>
  <c r="AQ1758" i="18" s="1"/>
  <c r="G1753" i="18"/>
  <c r="G1749" i="18"/>
  <c r="G1748" i="18"/>
  <c r="G1752" i="18"/>
  <c r="E564" i="18" a="1"/>
  <c r="F210" i="18" a="1"/>
  <c r="G3116" i="18"/>
  <c r="G3113" i="18"/>
  <c r="AQ3120" i="18" s="1"/>
  <c r="AR3120" i="18" s="1"/>
  <c r="AS3120" i="18" s="1"/>
  <c r="AT3120" i="18" s="1"/>
  <c r="AU3120" i="18" s="1"/>
  <c r="AV3120" i="18" s="1"/>
  <c r="AW3120" i="18" s="1"/>
  <c r="AX3120" i="18" s="1"/>
  <c r="AY3120" i="18" s="1"/>
  <c r="AZ3120" i="18" s="1"/>
  <c r="G3115" i="18"/>
  <c r="G3114" i="18"/>
  <c r="AQ3121" i="18" s="1"/>
  <c r="G3111" i="18"/>
  <c r="G3112" i="18"/>
  <c r="F1042" i="18"/>
  <c r="F1041" i="18"/>
  <c r="AG1048" i="18" s="1"/>
  <c r="F1043" i="18"/>
  <c r="F1039" i="18"/>
  <c r="F1040" i="18"/>
  <c r="AG1047" i="18" s="1"/>
  <c r="AH1047" i="18" s="1"/>
  <c r="AI1047" i="18" s="1"/>
  <c r="AJ1047" i="18" s="1"/>
  <c r="AK1047" i="18" s="1"/>
  <c r="AL1047" i="18" s="1"/>
  <c r="AM1047" i="18" s="1"/>
  <c r="AN1047" i="18" s="1"/>
  <c r="AO1047" i="18" s="1"/>
  <c r="AP1047" i="18" s="1"/>
  <c r="F1038" i="18"/>
  <c r="G3408" i="18"/>
  <c r="AQ3415" i="18" s="1"/>
  <c r="AR3415" i="18" s="1"/>
  <c r="AS3415" i="18" s="1"/>
  <c r="AT3415" i="18" s="1"/>
  <c r="AU3415" i="18" s="1"/>
  <c r="AV3415" i="18" s="1"/>
  <c r="AW3415" i="18" s="1"/>
  <c r="AX3415" i="18" s="1"/>
  <c r="AY3415" i="18" s="1"/>
  <c r="AZ3415" i="18" s="1"/>
  <c r="G3407" i="18"/>
  <c r="G3406" i="18"/>
  <c r="G3409" i="18"/>
  <c r="AQ3416" i="18" s="1"/>
  <c r="G3410" i="18"/>
  <c r="G3411" i="18"/>
  <c r="G3352" i="18"/>
  <c r="G3347" i="18"/>
  <c r="G3348" i="18"/>
  <c r="G3350" i="18"/>
  <c r="AQ3357" i="18" s="1"/>
  <c r="G3349" i="18"/>
  <c r="AQ3356" i="18" s="1"/>
  <c r="AR3356" i="18" s="1"/>
  <c r="AS3356" i="18" s="1"/>
  <c r="AT3356" i="18" s="1"/>
  <c r="AU3356" i="18" s="1"/>
  <c r="AV3356" i="18" s="1"/>
  <c r="AW3356" i="18" s="1"/>
  <c r="AX3356" i="18" s="1"/>
  <c r="AY3356" i="18" s="1"/>
  <c r="AZ3356" i="18" s="1"/>
  <c r="G3351" i="18"/>
  <c r="G1516" i="18"/>
  <c r="G1512" i="18"/>
  <c r="G1514" i="18"/>
  <c r="AQ1521" i="18" s="1"/>
  <c r="AR1521" i="18" s="1"/>
  <c r="AS1521" i="18" s="1"/>
  <c r="AT1521" i="18" s="1"/>
  <c r="AU1521" i="18" s="1"/>
  <c r="AV1521" i="18" s="1"/>
  <c r="AW1521" i="18" s="1"/>
  <c r="AX1521" i="18" s="1"/>
  <c r="AY1521" i="18" s="1"/>
  <c r="AZ1521" i="18" s="1"/>
  <c r="G1517" i="18"/>
  <c r="G1513" i="18"/>
  <c r="G1515" i="18"/>
  <c r="AQ1522" i="18" s="1"/>
  <c r="D983" i="18"/>
  <c r="D920" i="18" a="1"/>
  <c r="D2641" i="18"/>
  <c r="D2638" i="18"/>
  <c r="D3050" i="18" a="1"/>
  <c r="C1099" i="18"/>
  <c r="B1106" i="18" s="1"/>
  <c r="C1106" i="18" s="1"/>
  <c r="D1106" i="18" s="1"/>
  <c r="E1106" i="18" s="1"/>
  <c r="F1106" i="18" s="1"/>
  <c r="G1106" i="18" s="1"/>
  <c r="H1106" i="18" s="1"/>
  <c r="I1106" i="18" s="1"/>
  <c r="J1106" i="18" s="1"/>
  <c r="K1106" i="18" s="1"/>
  <c r="L1106" i="18" s="1"/>
  <c r="C1100" i="18"/>
  <c r="B1107" i="18" s="1"/>
  <c r="C1098" i="18"/>
  <c r="C1097" i="18"/>
  <c r="C1101" i="18"/>
  <c r="C1102" i="18"/>
  <c r="G507" i="18"/>
  <c r="AQ514" i="18" s="1"/>
  <c r="AR514" i="18" s="1"/>
  <c r="AS514" i="18" s="1"/>
  <c r="AT514" i="18" s="1"/>
  <c r="AU514" i="18" s="1"/>
  <c r="AV514" i="18" s="1"/>
  <c r="AW514" i="18" s="1"/>
  <c r="AX514" i="18" s="1"/>
  <c r="AY514" i="18" s="1"/>
  <c r="AZ514" i="18" s="1"/>
  <c r="G508" i="18"/>
  <c r="AQ515" i="18" s="1"/>
  <c r="G510" i="18"/>
  <c r="G505" i="18"/>
  <c r="G506" i="18"/>
  <c r="G509" i="18"/>
  <c r="F2460" i="18"/>
  <c r="AG2467" i="18" s="1"/>
  <c r="AH2467" i="18" s="1"/>
  <c r="AI2467" i="18" s="1"/>
  <c r="AJ2467" i="18" s="1"/>
  <c r="AK2467" i="18" s="1"/>
  <c r="AL2467" i="18" s="1"/>
  <c r="AM2467" i="18" s="1"/>
  <c r="AN2467" i="18" s="1"/>
  <c r="AO2467" i="18" s="1"/>
  <c r="AP2467" i="18" s="1"/>
  <c r="F2462" i="18"/>
  <c r="F2459" i="18"/>
  <c r="E2932" i="18" a="1"/>
  <c r="F564" i="18" a="1"/>
  <c r="C3173" i="18"/>
  <c r="B3180" i="18" s="1"/>
  <c r="C3172" i="18"/>
  <c r="B3179" i="18" s="1"/>
  <c r="C3179" i="18" s="1"/>
  <c r="D3179" i="18" s="1"/>
  <c r="E3179" i="18" s="1"/>
  <c r="F3179" i="18" s="1"/>
  <c r="G3179" i="18" s="1"/>
  <c r="H3179" i="18" s="1"/>
  <c r="I3179" i="18" s="1"/>
  <c r="J3179" i="18" s="1"/>
  <c r="K3179" i="18" s="1"/>
  <c r="L3179" i="18" s="1"/>
  <c r="C3174" i="18"/>
  <c r="C3170" i="18"/>
  <c r="C3175" i="18"/>
  <c r="C3171" i="18"/>
  <c r="F387" i="18" a="1"/>
  <c r="D331" i="18"/>
  <c r="M338" i="18" s="1"/>
  <c r="F3288" i="18" a="1"/>
  <c r="C2522" i="18"/>
  <c r="B2529" i="18" s="1"/>
  <c r="C2524" i="18"/>
  <c r="C2523" i="18"/>
  <c r="C2519" i="18"/>
  <c r="C2521" i="18"/>
  <c r="B2528" i="18" s="1"/>
  <c r="C2528" i="18" s="1"/>
  <c r="D2528" i="18" s="1"/>
  <c r="E2528" i="18" s="1"/>
  <c r="F2528" i="18" s="1"/>
  <c r="G2528" i="18" s="1"/>
  <c r="H2528" i="18" s="1"/>
  <c r="I2528" i="18" s="1"/>
  <c r="J2528" i="18" s="1"/>
  <c r="K2528" i="18" s="1"/>
  <c r="L2528" i="18" s="1"/>
  <c r="C2520" i="18"/>
  <c r="G97" i="18"/>
  <c r="G95" i="18"/>
  <c r="AQ102" i="18" s="1"/>
  <c r="G92" i="18"/>
  <c r="G94" i="18"/>
  <c r="AQ101" i="18" s="1"/>
  <c r="AR101" i="18" s="1"/>
  <c r="AS101" i="18" s="1"/>
  <c r="AT101" i="18" s="1"/>
  <c r="AU101" i="18" s="1"/>
  <c r="AV101" i="18" s="1"/>
  <c r="AW101" i="18" s="1"/>
  <c r="AX101" i="18" s="1"/>
  <c r="AY101" i="18" s="1"/>
  <c r="AZ101" i="18" s="1"/>
  <c r="G93" i="18"/>
  <c r="G96" i="18"/>
  <c r="D2163" i="18" a="1"/>
  <c r="F925" i="18"/>
  <c r="F1335" i="18" a="1"/>
  <c r="F1097" i="18" a="1"/>
  <c r="E1396" i="18"/>
  <c r="W1403" i="18" s="1"/>
  <c r="X1403" i="18" s="1"/>
  <c r="Y1403" i="18" s="1"/>
  <c r="Z1403" i="18" s="1"/>
  <c r="AA1403" i="18" s="1"/>
  <c r="AB1403" i="18" s="1"/>
  <c r="AC1403" i="18" s="1"/>
  <c r="AD1403" i="18" s="1"/>
  <c r="AE1403" i="18" s="1"/>
  <c r="AF1403" i="18" s="1"/>
  <c r="G3644" i="18"/>
  <c r="AQ3651" i="18" s="1"/>
  <c r="AR3651" i="18" s="1"/>
  <c r="AS3651" i="18" s="1"/>
  <c r="AT3651" i="18" s="1"/>
  <c r="AU3651" i="18" s="1"/>
  <c r="AV3651" i="18" s="1"/>
  <c r="AW3651" i="18" s="1"/>
  <c r="AX3651" i="18" s="1"/>
  <c r="AY3651" i="18" s="1"/>
  <c r="AZ3651" i="18" s="1"/>
  <c r="G3646" i="18"/>
  <c r="G3645" i="18"/>
  <c r="AQ3652" i="18" s="1"/>
  <c r="G3647" i="18"/>
  <c r="G3642" i="18"/>
  <c r="G3643" i="18"/>
  <c r="D2045" i="18" a="1"/>
  <c r="D2519" i="18" a="1"/>
  <c r="C213" i="18"/>
  <c r="B220" i="18" s="1"/>
  <c r="C212" i="18"/>
  <c r="B219" i="18" s="1"/>
  <c r="C219" i="18" s="1"/>
  <c r="D219" i="18" s="1"/>
  <c r="E219" i="18" s="1"/>
  <c r="F219" i="18" s="1"/>
  <c r="G219" i="18" s="1"/>
  <c r="H219" i="18" s="1"/>
  <c r="I219" i="18" s="1"/>
  <c r="J219" i="18" s="1"/>
  <c r="K219" i="18" s="1"/>
  <c r="L219" i="18" s="1"/>
  <c r="C214" i="18"/>
  <c r="C210" i="18"/>
  <c r="C211" i="18"/>
  <c r="C215" i="18"/>
  <c r="C390" i="18"/>
  <c r="B397" i="18" s="1"/>
  <c r="C391" i="18"/>
  <c r="C389" i="18"/>
  <c r="B396" i="18" s="1"/>
  <c r="C396" i="18" s="1"/>
  <c r="D396" i="18" s="1"/>
  <c r="E396" i="18" s="1"/>
  <c r="F396" i="18" s="1"/>
  <c r="G396" i="18" s="1"/>
  <c r="H396" i="18" s="1"/>
  <c r="I396" i="18" s="1"/>
  <c r="J396" i="18" s="1"/>
  <c r="K396" i="18" s="1"/>
  <c r="L396" i="18" s="1"/>
  <c r="C388" i="18"/>
  <c r="C387" i="18"/>
  <c r="C392" i="18"/>
  <c r="G2697" i="18"/>
  <c r="G2699" i="18"/>
  <c r="AQ2706" i="18" s="1"/>
  <c r="G2700" i="18"/>
  <c r="G2696" i="18"/>
  <c r="G2701" i="18"/>
  <c r="G2698" i="18"/>
  <c r="AQ2705" i="18" s="1"/>
  <c r="AR2705" i="18" s="1"/>
  <c r="AS2705" i="18" s="1"/>
  <c r="AT2705" i="18" s="1"/>
  <c r="AU2705" i="18" s="1"/>
  <c r="AV2705" i="18" s="1"/>
  <c r="AW2705" i="18" s="1"/>
  <c r="AX2705" i="18" s="1"/>
  <c r="AY2705" i="18" s="1"/>
  <c r="AZ2705" i="18" s="1"/>
  <c r="C3113" i="18"/>
  <c r="B3120" i="18" s="1"/>
  <c r="C3120" i="18" s="1"/>
  <c r="D3120" i="18" s="1"/>
  <c r="E3120" i="18" s="1"/>
  <c r="F3120" i="18" s="1"/>
  <c r="G3120" i="18" s="1"/>
  <c r="H3120" i="18" s="1"/>
  <c r="I3120" i="18" s="1"/>
  <c r="J3120" i="18" s="1"/>
  <c r="K3120" i="18" s="1"/>
  <c r="L3120" i="18" s="1"/>
  <c r="C3112" i="18"/>
  <c r="C3114" i="18"/>
  <c r="B3121" i="18" s="1"/>
  <c r="C3111" i="18"/>
  <c r="C3116" i="18"/>
  <c r="C3115" i="18"/>
  <c r="G449" i="18"/>
  <c r="AQ456" i="18" s="1"/>
  <c r="G446" i="18"/>
  <c r="G450" i="18"/>
  <c r="G451" i="18"/>
  <c r="G447" i="18"/>
  <c r="G448" i="18"/>
  <c r="AQ455" i="18" s="1"/>
  <c r="AR455" i="18" s="1"/>
  <c r="AS455" i="18" s="1"/>
  <c r="AT455" i="18" s="1"/>
  <c r="AU455" i="18" s="1"/>
  <c r="AV455" i="18" s="1"/>
  <c r="AW455" i="18" s="1"/>
  <c r="AX455" i="18" s="1"/>
  <c r="AY455" i="18" s="1"/>
  <c r="AZ455" i="18" s="1"/>
  <c r="G331" i="18"/>
  <c r="AQ338" i="18" s="1"/>
  <c r="G330" i="18"/>
  <c r="AQ337" i="18" s="1"/>
  <c r="AR337" i="18" s="1"/>
  <c r="AS337" i="18" s="1"/>
  <c r="AT337" i="18" s="1"/>
  <c r="AU337" i="18" s="1"/>
  <c r="AV337" i="18" s="1"/>
  <c r="AW337" i="18" s="1"/>
  <c r="AX337" i="18" s="1"/>
  <c r="AY337" i="18" s="1"/>
  <c r="AZ337" i="18" s="1"/>
  <c r="G333" i="18"/>
  <c r="G332" i="18"/>
  <c r="G329" i="18"/>
  <c r="G328" i="18"/>
  <c r="G1455" i="18"/>
  <c r="AQ1462" i="18" s="1"/>
  <c r="AR1462" i="18" s="1"/>
  <c r="AS1462" i="18" s="1"/>
  <c r="AT1462" i="18" s="1"/>
  <c r="AU1462" i="18" s="1"/>
  <c r="AV1462" i="18" s="1"/>
  <c r="AW1462" i="18" s="1"/>
  <c r="AX1462" i="18" s="1"/>
  <c r="AY1462" i="18" s="1"/>
  <c r="AZ1462" i="18" s="1"/>
  <c r="G1454" i="18"/>
  <c r="G1456" i="18"/>
  <c r="AQ1463" i="18" s="1"/>
  <c r="G1453" i="18"/>
  <c r="G1458" i="18"/>
  <c r="G1457" i="18"/>
  <c r="G3467" i="18"/>
  <c r="AQ3474" i="18" s="1"/>
  <c r="AR3474" i="18" s="1"/>
  <c r="AS3474" i="18" s="1"/>
  <c r="AT3474" i="18" s="1"/>
  <c r="AU3474" i="18" s="1"/>
  <c r="AV3474" i="18" s="1"/>
  <c r="AW3474" i="18" s="1"/>
  <c r="AX3474" i="18" s="1"/>
  <c r="AY3474" i="18" s="1"/>
  <c r="AZ3474" i="18" s="1"/>
  <c r="G3468" i="18"/>
  <c r="AQ3475" i="18" s="1"/>
  <c r="G3470" i="18"/>
  <c r="G3466" i="18"/>
  <c r="G3469" i="18"/>
  <c r="G3465" i="18"/>
  <c r="E2104" i="18" a="1"/>
  <c r="G2166" i="18"/>
  <c r="AQ2173" i="18" s="1"/>
  <c r="G2165" i="18"/>
  <c r="AQ2172" i="18" s="1"/>
  <c r="AR2172" i="18" s="1"/>
  <c r="AS2172" i="18" s="1"/>
  <c r="AT2172" i="18" s="1"/>
  <c r="AU2172" i="18" s="1"/>
  <c r="AV2172" i="18" s="1"/>
  <c r="AW2172" i="18" s="1"/>
  <c r="AX2172" i="18" s="1"/>
  <c r="AY2172" i="18" s="1"/>
  <c r="AZ2172" i="18" s="1"/>
  <c r="G2164" i="18"/>
  <c r="G2167" i="18"/>
  <c r="G2163" i="18"/>
  <c r="G2168" i="18"/>
  <c r="G1868" i="18"/>
  <c r="AQ1875" i="18" s="1"/>
  <c r="AR1875" i="18" s="1"/>
  <c r="AS1875" i="18" s="1"/>
  <c r="AT1875" i="18" s="1"/>
  <c r="AU1875" i="18" s="1"/>
  <c r="AV1875" i="18" s="1"/>
  <c r="AW1875" i="18" s="1"/>
  <c r="AX1875" i="18" s="1"/>
  <c r="AY1875" i="18" s="1"/>
  <c r="AZ1875" i="18" s="1"/>
  <c r="G1866" i="18"/>
  <c r="G1871" i="18"/>
  <c r="G1869" i="18"/>
  <c r="AQ1876" i="18" s="1"/>
  <c r="G1867" i="18"/>
  <c r="G1870" i="18"/>
  <c r="F1274" i="18" a="1"/>
  <c r="D2222" i="18" a="1"/>
  <c r="D743" i="18" a="1"/>
  <c r="G1693" i="18"/>
  <c r="G1694" i="18"/>
  <c r="G1690" i="18"/>
  <c r="G1689" i="18"/>
  <c r="G1692" i="18"/>
  <c r="AQ1699" i="18" s="1"/>
  <c r="G1691" i="18"/>
  <c r="AQ1698" i="18" s="1"/>
  <c r="AR1698" i="18" s="1"/>
  <c r="AS1698" i="18" s="1"/>
  <c r="AT1698" i="18" s="1"/>
  <c r="AU1698" i="18" s="1"/>
  <c r="AV1698" i="18" s="1"/>
  <c r="AW1698" i="18" s="1"/>
  <c r="AX1698" i="18" s="1"/>
  <c r="AY1698" i="18" s="1"/>
  <c r="AZ1698" i="18" s="1"/>
  <c r="F1689" i="18" a="1"/>
  <c r="F1156" i="18" a="1"/>
  <c r="F2281" i="18"/>
  <c r="F2284" i="18"/>
  <c r="AG2291" i="18" s="1"/>
  <c r="F2285" i="18"/>
  <c r="F2283" i="18"/>
  <c r="AG2290" i="18" s="1"/>
  <c r="AH2290" i="18" s="1"/>
  <c r="AI2290" i="18" s="1"/>
  <c r="AJ2290" i="18" s="1"/>
  <c r="AK2290" i="18" s="1"/>
  <c r="AL2290" i="18" s="1"/>
  <c r="AM2290" i="18" s="1"/>
  <c r="AN2290" i="18" s="1"/>
  <c r="AO2290" i="18" s="1"/>
  <c r="AP2290" i="18" s="1"/>
  <c r="F2286" i="18"/>
  <c r="F2282" i="18"/>
  <c r="G3053" i="18"/>
  <c r="AQ3060" i="18" s="1"/>
  <c r="G3051" i="18"/>
  <c r="G3052" i="18"/>
  <c r="AQ3059" i="18" s="1"/>
  <c r="AR3059" i="18" s="1"/>
  <c r="AS3059" i="18" s="1"/>
  <c r="AT3059" i="18" s="1"/>
  <c r="AU3059" i="18" s="1"/>
  <c r="AV3059" i="18" s="1"/>
  <c r="AW3059" i="18" s="1"/>
  <c r="AX3059" i="18" s="1"/>
  <c r="AY3059" i="18" s="1"/>
  <c r="AZ3059" i="18" s="1"/>
  <c r="G3055" i="18"/>
  <c r="G3054" i="18"/>
  <c r="G3050" i="18"/>
  <c r="G1810" i="18"/>
  <c r="AQ1817" i="18" s="1"/>
  <c r="G1808" i="18"/>
  <c r="G1811" i="18"/>
  <c r="G1812" i="18"/>
  <c r="G1809" i="18"/>
  <c r="AQ1816" i="18" s="1"/>
  <c r="AR1816" i="18" s="1"/>
  <c r="AS1816" i="18" s="1"/>
  <c r="AT1816" i="18" s="1"/>
  <c r="AU1816" i="18" s="1"/>
  <c r="AV1816" i="18" s="1"/>
  <c r="AW1816" i="18" s="1"/>
  <c r="AX1816" i="18" s="1"/>
  <c r="AY1816" i="18" s="1"/>
  <c r="AZ1816" i="18" s="1"/>
  <c r="G1807" i="18"/>
  <c r="G2458" i="18"/>
  <c r="G2461" i="18"/>
  <c r="AQ2468" i="18" s="1"/>
  <c r="G2460" i="18"/>
  <c r="AQ2467" i="18" s="1"/>
  <c r="AR2467" i="18" s="1"/>
  <c r="AS2467" i="18" s="1"/>
  <c r="AT2467" i="18" s="1"/>
  <c r="AU2467" i="18" s="1"/>
  <c r="AV2467" i="18" s="1"/>
  <c r="AW2467" i="18" s="1"/>
  <c r="AX2467" i="18" s="1"/>
  <c r="AY2467" i="18" s="1"/>
  <c r="AZ2467" i="18" s="1"/>
  <c r="G2459" i="18"/>
  <c r="G2463" i="18"/>
  <c r="G2462" i="18"/>
  <c r="E802" i="18" a="1"/>
  <c r="E269" i="18" a="1"/>
  <c r="D387" i="18" a="1"/>
  <c r="E1038" i="18" a="1"/>
  <c r="E151" i="18" a="1"/>
  <c r="G864" i="18"/>
  <c r="AQ871" i="18" s="1"/>
  <c r="G861" i="18"/>
  <c r="G862" i="18"/>
  <c r="G863" i="18"/>
  <c r="AQ870" i="18" s="1"/>
  <c r="AR870" i="18" s="1"/>
  <c r="AS870" i="18" s="1"/>
  <c r="AT870" i="18" s="1"/>
  <c r="AU870" i="18" s="1"/>
  <c r="AV870" i="18" s="1"/>
  <c r="AW870" i="18" s="1"/>
  <c r="AX870" i="18" s="1"/>
  <c r="AY870" i="18" s="1"/>
  <c r="AZ870" i="18" s="1"/>
  <c r="G866" i="18"/>
  <c r="G865" i="18"/>
  <c r="G922" i="18"/>
  <c r="AQ929" i="18" s="1"/>
  <c r="AR929" i="18" s="1"/>
  <c r="AS929" i="18" s="1"/>
  <c r="AT929" i="18" s="1"/>
  <c r="AU929" i="18" s="1"/>
  <c r="AV929" i="18" s="1"/>
  <c r="AW929" i="18" s="1"/>
  <c r="AX929" i="18" s="1"/>
  <c r="AY929" i="18" s="1"/>
  <c r="AZ929" i="18" s="1"/>
  <c r="G920" i="18"/>
  <c r="G923" i="18"/>
  <c r="AQ930" i="18" s="1"/>
  <c r="G924" i="18"/>
  <c r="G921" i="18"/>
  <c r="G925" i="18"/>
  <c r="G2639" i="18"/>
  <c r="AQ2646" i="18" s="1"/>
  <c r="AR2646" i="18" s="1"/>
  <c r="AS2646" i="18" s="1"/>
  <c r="AT2646" i="18" s="1"/>
  <c r="AU2646" i="18" s="1"/>
  <c r="AV2646" i="18" s="1"/>
  <c r="AW2646" i="18" s="1"/>
  <c r="AX2646" i="18" s="1"/>
  <c r="AY2646" i="18" s="1"/>
  <c r="AZ2646" i="18" s="1"/>
  <c r="G2640" i="18"/>
  <c r="AQ2647" i="18" s="1"/>
  <c r="G2638" i="18"/>
  <c r="G2642" i="18"/>
  <c r="G2637" i="18"/>
  <c r="G2641" i="18"/>
  <c r="F2814" i="18" a="1"/>
  <c r="AG1643" i="18"/>
  <c r="AH1640" i="18"/>
  <c r="G2758" i="18"/>
  <c r="AQ2765" i="18" s="1"/>
  <c r="G2756" i="18"/>
  <c r="G2757" i="18"/>
  <c r="AQ2764" i="18" s="1"/>
  <c r="AR2764" i="18" s="1"/>
  <c r="AS2764" i="18" s="1"/>
  <c r="AT2764" i="18" s="1"/>
  <c r="AU2764" i="18" s="1"/>
  <c r="AV2764" i="18" s="1"/>
  <c r="AW2764" i="18" s="1"/>
  <c r="AX2764" i="18" s="1"/>
  <c r="AY2764" i="18" s="1"/>
  <c r="AZ2764" i="18" s="1"/>
  <c r="G2759" i="18"/>
  <c r="G2760" i="18"/>
  <c r="G2755" i="18"/>
  <c r="F3170" i="18" a="1"/>
  <c r="G1928" i="18"/>
  <c r="G1929" i="18"/>
  <c r="AQ1936" i="18" s="1"/>
  <c r="AR1936" i="18" s="1"/>
  <c r="AS1936" i="18" s="1"/>
  <c r="AT1936" i="18" s="1"/>
  <c r="AU1936" i="18" s="1"/>
  <c r="AV1936" i="18" s="1"/>
  <c r="AW1936" i="18" s="1"/>
  <c r="AX1936" i="18" s="1"/>
  <c r="AY1936" i="18" s="1"/>
  <c r="AZ1936" i="18" s="1"/>
  <c r="G1927" i="18"/>
  <c r="G1930" i="18"/>
  <c r="AQ1937" i="18" s="1"/>
  <c r="G1931" i="18"/>
  <c r="G1932" i="18"/>
  <c r="AR1640" i="18"/>
  <c r="C1225" i="18"/>
  <c r="C2994" i="18"/>
  <c r="B3001" i="18" s="1"/>
  <c r="C2993" i="18"/>
  <c r="B3000" i="18" s="1"/>
  <c r="C3000" i="18" s="1"/>
  <c r="D3000" i="18" s="1"/>
  <c r="E3000" i="18" s="1"/>
  <c r="F3000" i="18" s="1"/>
  <c r="G3000" i="18" s="1"/>
  <c r="H3000" i="18" s="1"/>
  <c r="I3000" i="18" s="1"/>
  <c r="J3000" i="18" s="1"/>
  <c r="K3000" i="18" s="1"/>
  <c r="L3000" i="18" s="1"/>
  <c r="C2992" i="18"/>
  <c r="C2996" i="18"/>
  <c r="C2991" i="18"/>
  <c r="C2995" i="18"/>
  <c r="E2222" i="18"/>
  <c r="C2579" i="18"/>
  <c r="C2580" i="18"/>
  <c r="B2587" i="18" s="1"/>
  <c r="C2587" i="18" s="1"/>
  <c r="D2587" i="18" s="1"/>
  <c r="E2587" i="18" s="1"/>
  <c r="F2587" i="18" s="1"/>
  <c r="G2587" i="18" s="1"/>
  <c r="H2587" i="18" s="1"/>
  <c r="I2587" i="18" s="1"/>
  <c r="J2587" i="18" s="1"/>
  <c r="K2587" i="18" s="1"/>
  <c r="L2587" i="18" s="1"/>
  <c r="C2581" i="18"/>
  <c r="B2588" i="18" s="1"/>
  <c r="C2582" i="18"/>
  <c r="C2583" i="18"/>
  <c r="C2578" i="18"/>
  <c r="F2045" i="18"/>
  <c r="D1277" i="18"/>
  <c r="M1284" i="18" s="1"/>
  <c r="G2345" i="18"/>
  <c r="G2342" i="18"/>
  <c r="AQ2349" i="18" s="1"/>
  <c r="AR2349" i="18" s="1"/>
  <c r="AS2349" i="18" s="1"/>
  <c r="AT2349" i="18" s="1"/>
  <c r="AU2349" i="18" s="1"/>
  <c r="AV2349" i="18" s="1"/>
  <c r="AW2349" i="18" s="1"/>
  <c r="AX2349" i="18" s="1"/>
  <c r="AY2349" i="18" s="1"/>
  <c r="AZ2349" i="18" s="1"/>
  <c r="G2343" i="18"/>
  <c r="AQ2350" i="18" s="1"/>
  <c r="G2340" i="18"/>
  <c r="G2344" i="18"/>
  <c r="G2341" i="18"/>
  <c r="C2461" i="18"/>
  <c r="B2468" i="18" s="1"/>
  <c r="C2460" i="18"/>
  <c r="B2467" i="18" s="1"/>
  <c r="C2467" i="18" s="1"/>
  <c r="D2467" i="18" s="1"/>
  <c r="E2467" i="18" s="1"/>
  <c r="F2467" i="18" s="1"/>
  <c r="G2467" i="18" s="1"/>
  <c r="H2467" i="18" s="1"/>
  <c r="I2467" i="18" s="1"/>
  <c r="J2467" i="18" s="1"/>
  <c r="K2467" i="18" s="1"/>
  <c r="L2467" i="18" s="1"/>
  <c r="C2458" i="18"/>
  <c r="C2462" i="18"/>
  <c r="C2463" i="18"/>
  <c r="C2459" i="18"/>
  <c r="D446" i="18" a="1"/>
  <c r="C3288" i="18"/>
  <c r="C3293" i="18"/>
  <c r="C3289" i="18"/>
  <c r="C3290" i="18"/>
  <c r="B3297" i="18" s="1"/>
  <c r="C3297" i="18" s="1"/>
  <c r="D3297" i="18" s="1"/>
  <c r="E3297" i="18" s="1"/>
  <c r="F3297" i="18" s="1"/>
  <c r="G3297" i="18" s="1"/>
  <c r="H3297" i="18" s="1"/>
  <c r="I3297" i="18" s="1"/>
  <c r="J3297" i="18" s="1"/>
  <c r="K3297" i="18" s="1"/>
  <c r="L3297" i="18" s="1"/>
  <c r="C3292" i="18"/>
  <c r="C3291" i="18"/>
  <c r="B3298" i="18" s="1"/>
  <c r="D151" i="18"/>
  <c r="C747" i="18"/>
  <c r="C743" i="18"/>
  <c r="C746" i="18"/>
  <c r="B753" i="18" s="1"/>
  <c r="C744" i="18"/>
  <c r="C745" i="18"/>
  <c r="B752" i="18" s="1"/>
  <c r="C752" i="18" s="1"/>
  <c r="D752" i="18" s="1"/>
  <c r="E752" i="18" s="1"/>
  <c r="F752" i="18" s="1"/>
  <c r="G752" i="18" s="1"/>
  <c r="H752" i="18" s="1"/>
  <c r="I752" i="18" s="1"/>
  <c r="J752" i="18" s="1"/>
  <c r="K752" i="18" s="1"/>
  <c r="L752" i="18" s="1"/>
  <c r="C748" i="18"/>
  <c r="C1750" i="18"/>
  <c r="B1757" i="18" s="1"/>
  <c r="C1757" i="18" s="1"/>
  <c r="D1757" i="18" s="1"/>
  <c r="E1757" i="18" s="1"/>
  <c r="F1757" i="18" s="1"/>
  <c r="G1757" i="18" s="1"/>
  <c r="H1757" i="18" s="1"/>
  <c r="I1757" i="18" s="1"/>
  <c r="J1757" i="18" s="1"/>
  <c r="K1757" i="18" s="1"/>
  <c r="L1757" i="18" s="1"/>
  <c r="C1753" i="18"/>
  <c r="C1748" i="18"/>
  <c r="C1751" i="18"/>
  <c r="B1758" i="18" s="1"/>
  <c r="C1752" i="18"/>
  <c r="C1749" i="18"/>
  <c r="G2934" i="18"/>
  <c r="AQ2941" i="18" s="1"/>
  <c r="AR2941" i="18" s="1"/>
  <c r="AS2941" i="18" s="1"/>
  <c r="AT2941" i="18" s="1"/>
  <c r="AU2941" i="18" s="1"/>
  <c r="AV2941" i="18" s="1"/>
  <c r="AW2941" i="18" s="1"/>
  <c r="AX2941" i="18" s="1"/>
  <c r="AY2941" i="18" s="1"/>
  <c r="AZ2941" i="18" s="1"/>
  <c r="G2932" i="18"/>
  <c r="G2936" i="18"/>
  <c r="G2937" i="18"/>
  <c r="G2933" i="18"/>
  <c r="G2935" i="18"/>
  <c r="AQ2942" i="18" s="1"/>
  <c r="F2991" i="18" a="1"/>
  <c r="G153" i="18"/>
  <c r="AQ160" i="18" s="1"/>
  <c r="AR160" i="18" s="1"/>
  <c r="AS160" i="18" s="1"/>
  <c r="AT160" i="18" s="1"/>
  <c r="AU160" i="18" s="1"/>
  <c r="AV160" i="18" s="1"/>
  <c r="AW160" i="18" s="1"/>
  <c r="AX160" i="18" s="1"/>
  <c r="AY160" i="18" s="1"/>
  <c r="AZ160" i="18" s="1"/>
  <c r="G154" i="18"/>
  <c r="AQ161" i="18" s="1"/>
  <c r="G155" i="18"/>
  <c r="G152" i="18"/>
  <c r="G156" i="18"/>
  <c r="G151" i="18"/>
  <c r="F863" i="18"/>
  <c r="AG870" i="18" s="1"/>
  <c r="AH870" i="18" s="1"/>
  <c r="AI870" i="18" s="1"/>
  <c r="AJ870" i="18" s="1"/>
  <c r="AK870" i="18" s="1"/>
  <c r="AL870" i="18" s="1"/>
  <c r="AM870" i="18" s="1"/>
  <c r="AN870" i="18" s="1"/>
  <c r="AO870" i="18" s="1"/>
  <c r="AP870" i="18" s="1"/>
  <c r="F866" i="18"/>
  <c r="F1986" i="18" a="1"/>
  <c r="G2581" i="18"/>
  <c r="AQ2588" i="18" s="1"/>
  <c r="G2580" i="18"/>
  <c r="AQ2587" i="18" s="1"/>
  <c r="AR2587" i="18" s="1"/>
  <c r="AS2587" i="18" s="1"/>
  <c r="AT2587" i="18" s="1"/>
  <c r="AU2587" i="18" s="1"/>
  <c r="AV2587" i="18" s="1"/>
  <c r="AW2587" i="18" s="1"/>
  <c r="AX2587" i="18" s="1"/>
  <c r="AY2587" i="18" s="1"/>
  <c r="AZ2587" i="18" s="1"/>
  <c r="G2578" i="18"/>
  <c r="G2579" i="18"/>
  <c r="G2582" i="18"/>
  <c r="G2583" i="18"/>
  <c r="G1337" i="18"/>
  <c r="AQ1344" i="18" s="1"/>
  <c r="AR1344" i="18" s="1"/>
  <c r="AS1344" i="18" s="1"/>
  <c r="AT1344" i="18" s="1"/>
  <c r="AU1344" i="18" s="1"/>
  <c r="AV1344" i="18" s="1"/>
  <c r="AW1344" i="18" s="1"/>
  <c r="AX1344" i="18" s="1"/>
  <c r="AY1344" i="18" s="1"/>
  <c r="AZ1344" i="18" s="1"/>
  <c r="G1338" i="18"/>
  <c r="AQ1345" i="18" s="1"/>
  <c r="G1340" i="18"/>
  <c r="G1336" i="18"/>
  <c r="G1335" i="18"/>
  <c r="G1339" i="18"/>
  <c r="C2283" i="18"/>
  <c r="B2290" i="18" s="1"/>
  <c r="C2290" i="18" s="1"/>
  <c r="D2290" i="18" s="1"/>
  <c r="E2290" i="18" s="1"/>
  <c r="F2290" i="18" s="1"/>
  <c r="G2290" i="18" s="1"/>
  <c r="H2290" i="18" s="1"/>
  <c r="I2290" i="18" s="1"/>
  <c r="J2290" i="18" s="1"/>
  <c r="K2290" i="18" s="1"/>
  <c r="L2290" i="18" s="1"/>
  <c r="C2286" i="18"/>
  <c r="C2284" i="18"/>
  <c r="B2291" i="18" s="1"/>
  <c r="C2285" i="18"/>
  <c r="C2282" i="18"/>
  <c r="C2281" i="18"/>
  <c r="G3526" i="18"/>
  <c r="AQ3533" i="18" s="1"/>
  <c r="AR3533" i="18" s="1"/>
  <c r="AS3533" i="18" s="1"/>
  <c r="AT3533" i="18" s="1"/>
  <c r="AU3533" i="18" s="1"/>
  <c r="AV3533" i="18" s="1"/>
  <c r="AW3533" i="18" s="1"/>
  <c r="AX3533" i="18" s="1"/>
  <c r="AY3533" i="18" s="1"/>
  <c r="AZ3533" i="18" s="1"/>
  <c r="G3527" i="18"/>
  <c r="AQ3534" i="18" s="1"/>
  <c r="G3529" i="18"/>
  <c r="G3525" i="18"/>
  <c r="G3528" i="18"/>
  <c r="G3524" i="18"/>
  <c r="D3642" i="18" a="1"/>
  <c r="C2757" i="18"/>
  <c r="B2764" i="18" s="1"/>
  <c r="C2764" i="18" s="1"/>
  <c r="D2764" i="18" s="1"/>
  <c r="E2764" i="18" s="1"/>
  <c r="F2764" i="18" s="1"/>
  <c r="G2764" i="18" s="1"/>
  <c r="H2764" i="18" s="1"/>
  <c r="I2764" i="18" s="1"/>
  <c r="J2764" i="18" s="1"/>
  <c r="K2764" i="18" s="1"/>
  <c r="L2764" i="18" s="1"/>
  <c r="C2759" i="18"/>
  <c r="C2758" i="18"/>
  <c r="B2765" i="18" s="1"/>
  <c r="C2755" i="18"/>
  <c r="C2756" i="18"/>
  <c r="C2760" i="18"/>
  <c r="C1929" i="18"/>
  <c r="B1936" i="18" s="1"/>
  <c r="C1936" i="18" s="1"/>
  <c r="D1936" i="18" s="1"/>
  <c r="E1936" i="18" s="1"/>
  <c r="F1936" i="18" s="1"/>
  <c r="G1936" i="18" s="1"/>
  <c r="H1936" i="18" s="1"/>
  <c r="I1936" i="18" s="1"/>
  <c r="J1936" i="18" s="1"/>
  <c r="K1936" i="18" s="1"/>
  <c r="L1936" i="18" s="1"/>
  <c r="C1930" i="18"/>
  <c r="B1937" i="18" s="1"/>
  <c r="C1928" i="18"/>
  <c r="C1932" i="18"/>
  <c r="C1931" i="18"/>
  <c r="C1927" i="18"/>
  <c r="D802" i="18" a="1"/>
  <c r="F269" i="18" a="1"/>
  <c r="G624" i="18"/>
  <c r="G625" i="18"/>
  <c r="AQ632" i="18" s="1"/>
  <c r="AR632" i="18" s="1"/>
  <c r="AS632" i="18" s="1"/>
  <c r="AT632" i="18" s="1"/>
  <c r="AU632" i="18" s="1"/>
  <c r="AV632" i="18" s="1"/>
  <c r="AW632" i="18" s="1"/>
  <c r="AX632" i="18" s="1"/>
  <c r="AY632" i="18" s="1"/>
  <c r="AZ632" i="18" s="1"/>
  <c r="G626" i="18"/>
  <c r="AQ633" i="18" s="1"/>
  <c r="G628" i="18"/>
  <c r="G623" i="18"/>
  <c r="G627" i="18"/>
  <c r="F3113" i="18"/>
  <c r="AG3120" i="18" s="1"/>
  <c r="AH3120" i="18" s="1"/>
  <c r="AI3120" i="18" s="1"/>
  <c r="AJ3120" i="18" s="1"/>
  <c r="AK3120" i="18" s="1"/>
  <c r="AL3120" i="18" s="1"/>
  <c r="AM3120" i="18" s="1"/>
  <c r="AN3120" i="18" s="1"/>
  <c r="AO3120" i="18" s="1"/>
  <c r="AP3120" i="18" s="1"/>
  <c r="F3114" i="18"/>
  <c r="AG3121" i="18" s="1"/>
  <c r="F3115" i="18"/>
  <c r="F3111" i="18"/>
  <c r="F3112" i="18"/>
  <c r="F3116" i="18"/>
  <c r="E2045" i="18"/>
  <c r="G2107" i="18"/>
  <c r="AQ2114" i="18" s="1"/>
  <c r="G2106" i="18"/>
  <c r="AQ2113" i="18" s="1"/>
  <c r="AR2113" i="18" s="1"/>
  <c r="AS2113" i="18" s="1"/>
  <c r="AT2113" i="18" s="1"/>
  <c r="AU2113" i="18" s="1"/>
  <c r="AV2113" i="18" s="1"/>
  <c r="AW2113" i="18" s="1"/>
  <c r="AX2113" i="18" s="1"/>
  <c r="AY2113" i="18" s="1"/>
  <c r="AZ2113" i="18" s="1"/>
  <c r="G2108" i="18"/>
  <c r="G2104" i="18"/>
  <c r="G2109" i="18"/>
  <c r="G2105" i="18"/>
  <c r="D3406" i="18"/>
  <c r="D3410" i="18"/>
  <c r="E3229" i="18" a="1"/>
  <c r="D2991" i="18" a="1"/>
  <c r="D862" i="18"/>
  <c r="D865" i="18"/>
  <c r="G1274" i="18"/>
  <c r="G1277" i="18"/>
  <c r="AQ1284" i="18" s="1"/>
  <c r="G1278" i="18"/>
  <c r="G1276" i="18"/>
  <c r="AQ1283" i="18" s="1"/>
  <c r="AR1283" i="18" s="1"/>
  <c r="AS1283" i="18" s="1"/>
  <c r="AT1283" i="18" s="1"/>
  <c r="AU1283" i="18" s="1"/>
  <c r="AV1283" i="18" s="1"/>
  <c r="AW1283" i="18" s="1"/>
  <c r="AX1283" i="18" s="1"/>
  <c r="AY1283" i="18" s="1"/>
  <c r="AZ1283" i="18" s="1"/>
  <c r="G1275" i="18"/>
  <c r="G1279" i="18"/>
  <c r="C2224" i="18"/>
  <c r="B2231" i="18" s="1"/>
  <c r="C2231" i="18" s="1"/>
  <c r="D2231" i="18" s="1"/>
  <c r="E2231" i="18" s="1"/>
  <c r="F2231" i="18" s="1"/>
  <c r="G2231" i="18" s="1"/>
  <c r="H2231" i="18" s="1"/>
  <c r="I2231" i="18" s="1"/>
  <c r="J2231" i="18" s="1"/>
  <c r="K2231" i="18" s="1"/>
  <c r="L2231" i="18" s="1"/>
  <c r="C2225" i="18"/>
  <c r="B2232" i="18" s="1"/>
  <c r="C2222" i="18"/>
  <c r="C2223" i="18"/>
  <c r="C2227" i="18"/>
  <c r="C2226" i="18"/>
  <c r="G2816" i="18"/>
  <c r="AQ2823" i="18" s="1"/>
  <c r="AR2823" i="18" s="1"/>
  <c r="AS2823" i="18" s="1"/>
  <c r="AT2823" i="18" s="1"/>
  <c r="AU2823" i="18" s="1"/>
  <c r="AV2823" i="18" s="1"/>
  <c r="AW2823" i="18" s="1"/>
  <c r="AX2823" i="18" s="1"/>
  <c r="AY2823" i="18" s="1"/>
  <c r="AZ2823" i="18" s="1"/>
  <c r="G2817" i="18"/>
  <c r="AQ2824" i="18" s="1"/>
  <c r="G2819" i="18"/>
  <c r="G2815" i="18"/>
  <c r="G2818" i="18"/>
  <c r="G2814" i="18"/>
  <c r="E2814" i="18"/>
  <c r="E1751" i="18"/>
  <c r="W1758" i="18" s="1"/>
  <c r="E1752" i="18"/>
  <c r="E1750" i="18"/>
  <c r="W1757" i="18" s="1"/>
  <c r="X1757" i="18" s="1"/>
  <c r="Y1757" i="18" s="1"/>
  <c r="Z1757" i="18" s="1"/>
  <c r="AA1757" i="18" s="1"/>
  <c r="AB1757" i="18" s="1"/>
  <c r="AC1757" i="18" s="1"/>
  <c r="AD1757" i="18" s="1"/>
  <c r="AE1757" i="18" s="1"/>
  <c r="AF1757" i="18" s="1"/>
  <c r="E1748" i="18"/>
  <c r="E1749" i="18"/>
  <c r="E1753" i="18"/>
  <c r="E2340" i="18" a="1"/>
  <c r="X1225" i="18"/>
  <c r="C2877" i="18"/>
  <c r="C2876" i="18"/>
  <c r="B2883" i="18" s="1"/>
  <c r="C2874" i="18"/>
  <c r="C2875" i="18"/>
  <c r="B2882" i="18" s="1"/>
  <c r="C2882" i="18" s="1"/>
  <c r="D2882" i="18" s="1"/>
  <c r="E2882" i="18" s="1"/>
  <c r="F2882" i="18" s="1"/>
  <c r="G2882" i="18" s="1"/>
  <c r="H2882" i="18" s="1"/>
  <c r="I2882" i="18" s="1"/>
  <c r="J2882" i="18" s="1"/>
  <c r="K2882" i="18" s="1"/>
  <c r="L2882" i="18" s="1"/>
  <c r="C2873" i="18"/>
  <c r="C2878" i="18"/>
  <c r="E387" i="18" a="1"/>
  <c r="E329" i="18"/>
  <c r="E331" i="18"/>
  <c r="W338" i="18" s="1"/>
  <c r="E330" i="18"/>
  <c r="W337" i="18" s="1"/>
  <c r="X337" i="18" s="1"/>
  <c r="Y337" i="18" s="1"/>
  <c r="Z337" i="18" s="1"/>
  <c r="AA337" i="18" s="1"/>
  <c r="AB337" i="18" s="1"/>
  <c r="AC337" i="18" s="1"/>
  <c r="AD337" i="18" s="1"/>
  <c r="AE337" i="18" s="1"/>
  <c r="AF337" i="18" s="1"/>
  <c r="E333" i="18"/>
  <c r="E332" i="18"/>
  <c r="E328" i="18"/>
  <c r="C3586" i="18"/>
  <c r="B3593" i="18" s="1"/>
  <c r="C3585" i="18"/>
  <c r="B3592" i="18" s="1"/>
  <c r="C3592" i="18" s="1"/>
  <c r="D3592" i="18" s="1"/>
  <c r="E3592" i="18" s="1"/>
  <c r="F3592" i="18" s="1"/>
  <c r="G3592" i="18" s="1"/>
  <c r="H3592" i="18" s="1"/>
  <c r="I3592" i="18" s="1"/>
  <c r="J3592" i="18" s="1"/>
  <c r="K3592" i="18" s="1"/>
  <c r="L3592" i="18" s="1"/>
  <c r="C3583" i="18"/>
  <c r="C3587" i="18"/>
  <c r="C3588" i="18"/>
  <c r="C3584" i="18"/>
  <c r="N1225" i="18"/>
  <c r="C2934" i="18"/>
  <c r="B2941" i="18" s="1"/>
  <c r="C2941" i="18" s="1"/>
  <c r="D2941" i="18" s="1"/>
  <c r="E2941" i="18" s="1"/>
  <c r="F2941" i="18" s="1"/>
  <c r="G2941" i="18" s="1"/>
  <c r="H2941" i="18" s="1"/>
  <c r="I2941" i="18" s="1"/>
  <c r="J2941" i="18" s="1"/>
  <c r="K2941" i="18" s="1"/>
  <c r="L2941" i="18" s="1"/>
  <c r="C2935" i="18"/>
  <c r="B2942" i="18" s="1"/>
  <c r="C2932" i="18"/>
  <c r="C2937" i="18"/>
  <c r="C2933" i="18"/>
  <c r="C2936" i="18"/>
  <c r="E1453" i="18" a="1"/>
  <c r="F1217" i="18"/>
  <c r="AG1224" i="18" s="1"/>
  <c r="AH1224" i="18" s="1"/>
  <c r="AI1224" i="18" s="1"/>
  <c r="AJ1224" i="18" s="1"/>
  <c r="AK1224" i="18" s="1"/>
  <c r="AL1224" i="18" s="1"/>
  <c r="AM1224" i="18" s="1"/>
  <c r="AN1224" i="18" s="1"/>
  <c r="AO1224" i="18" s="1"/>
  <c r="AP1224" i="18" s="1"/>
  <c r="F1219" i="18"/>
  <c r="F1216" i="18"/>
  <c r="F1218" i="18"/>
  <c r="AG1225" i="18" s="1"/>
  <c r="F1220" i="18"/>
  <c r="F1215" i="18"/>
  <c r="F1512" i="18" a="1"/>
  <c r="C153" i="18"/>
  <c r="B160" i="18" s="1"/>
  <c r="C160" i="18" s="1"/>
  <c r="D160" i="18" s="1"/>
  <c r="E160" i="18" s="1"/>
  <c r="F160" i="18" s="1"/>
  <c r="G160" i="18" s="1"/>
  <c r="H160" i="18" s="1"/>
  <c r="I160" i="18" s="1"/>
  <c r="J160" i="18" s="1"/>
  <c r="K160" i="18" s="1"/>
  <c r="L160" i="18" s="1"/>
  <c r="C155" i="18"/>
  <c r="C151" i="18"/>
  <c r="C152" i="18"/>
  <c r="C156" i="18"/>
  <c r="C154" i="18"/>
  <c r="B161" i="18" s="1"/>
  <c r="E861" i="18" a="1"/>
  <c r="E1866" i="18" a="1"/>
  <c r="D1097" i="18" a="1"/>
  <c r="F505" i="18" a="1"/>
  <c r="D2873" i="18" a="1"/>
  <c r="D2755" i="18" a="1"/>
  <c r="G803" i="18"/>
  <c r="G802" i="18"/>
  <c r="G805" i="18"/>
  <c r="AQ812" i="18" s="1"/>
  <c r="G804" i="18"/>
  <c r="AQ811" i="18" s="1"/>
  <c r="AR811" i="18" s="1"/>
  <c r="AS811" i="18" s="1"/>
  <c r="AT811" i="18" s="1"/>
  <c r="AU811" i="18" s="1"/>
  <c r="AV811" i="18" s="1"/>
  <c r="AW811" i="18" s="1"/>
  <c r="AX811" i="18" s="1"/>
  <c r="AY811" i="18" s="1"/>
  <c r="AZ811" i="18" s="1"/>
  <c r="G807" i="18"/>
  <c r="G806" i="18"/>
  <c r="G2523" i="18"/>
  <c r="G2519" i="18"/>
  <c r="G2522" i="18"/>
  <c r="AQ2529" i="18" s="1"/>
  <c r="G2524" i="18"/>
  <c r="G2521" i="18"/>
  <c r="AQ2528" i="18" s="1"/>
  <c r="AR2528" i="18" s="1"/>
  <c r="AS2528" i="18" s="1"/>
  <c r="AT2528" i="18" s="1"/>
  <c r="AU2528" i="18" s="1"/>
  <c r="AV2528" i="18" s="1"/>
  <c r="AW2528" i="18" s="1"/>
  <c r="AX2528" i="18" s="1"/>
  <c r="AY2528" i="18" s="1"/>
  <c r="AZ2528" i="18" s="1"/>
  <c r="G2520" i="18"/>
  <c r="D210" i="18" a="1"/>
  <c r="E623" i="18" a="1"/>
  <c r="D3583" i="18" a="1"/>
  <c r="E3288" i="18" a="1"/>
  <c r="F3465" i="18" a="1"/>
  <c r="G1038" i="18"/>
  <c r="G1040" i="18"/>
  <c r="AQ1047" i="18" s="1"/>
  <c r="AR1047" i="18" s="1"/>
  <c r="AS1047" i="18" s="1"/>
  <c r="AT1047" i="18" s="1"/>
  <c r="AU1047" i="18" s="1"/>
  <c r="AV1047" i="18" s="1"/>
  <c r="AW1047" i="18" s="1"/>
  <c r="AX1047" i="18" s="1"/>
  <c r="AY1047" i="18" s="1"/>
  <c r="AZ1047" i="18" s="1"/>
  <c r="G1041" i="18"/>
  <c r="AQ1048" i="18" s="1"/>
  <c r="G1042" i="18"/>
  <c r="G1039" i="18"/>
  <c r="G1043" i="18"/>
  <c r="E92" i="18" a="1"/>
  <c r="D3229" i="18" a="1"/>
  <c r="E979" i="18" a="1"/>
  <c r="D1986" i="18" a="1"/>
  <c r="D2578" i="18" a="1"/>
  <c r="G2282" i="18"/>
  <c r="G2284" i="18"/>
  <c r="AQ2291" i="18" s="1"/>
  <c r="G2283" i="18"/>
  <c r="AQ2290" i="18" s="1"/>
  <c r="AR2290" i="18" s="1"/>
  <c r="AS2290" i="18" s="1"/>
  <c r="AT2290" i="18" s="1"/>
  <c r="AU2290" i="18" s="1"/>
  <c r="AV2290" i="18" s="1"/>
  <c r="AW2290" i="18" s="1"/>
  <c r="AX2290" i="18" s="1"/>
  <c r="AY2290" i="18" s="1"/>
  <c r="AZ2290" i="18" s="1"/>
  <c r="G2281" i="18"/>
  <c r="G2285" i="18"/>
  <c r="G2286" i="18"/>
  <c r="F1748" i="18" a="1"/>
  <c r="F1394" i="18" a="1"/>
  <c r="E505" i="18" a="1"/>
  <c r="D3288" i="18" a="1"/>
  <c r="D3111" i="18" a="1"/>
  <c r="E1632" i="18"/>
  <c r="W1639" i="18" s="1"/>
  <c r="X1639" i="18" s="1"/>
  <c r="Y1639" i="18" s="1"/>
  <c r="Z1639" i="18" s="1"/>
  <c r="AA1639" i="18" s="1"/>
  <c r="AB1639" i="18" s="1"/>
  <c r="AC1639" i="18" s="1"/>
  <c r="AD1639" i="18" s="1"/>
  <c r="AE1639" i="18" s="1"/>
  <c r="AF1639" i="18" s="1"/>
  <c r="E1630" i="18"/>
  <c r="E1633" i="18"/>
  <c r="W1640" i="18" s="1"/>
  <c r="E1631" i="18"/>
  <c r="E1635" i="18"/>
  <c r="E1634" i="18"/>
  <c r="D1632" i="18"/>
  <c r="M1639" i="18" s="1"/>
  <c r="N1639" i="18" s="1"/>
  <c r="O1639" i="18" s="1"/>
  <c r="P1639" i="18" s="1"/>
  <c r="Q1639" i="18" s="1"/>
  <c r="R1639" i="18" s="1"/>
  <c r="S1639" i="18" s="1"/>
  <c r="T1639" i="18" s="1"/>
  <c r="U1639" i="18" s="1"/>
  <c r="V1639" i="18" s="1"/>
  <c r="D1633" i="18"/>
  <c r="M1640" i="18" s="1"/>
  <c r="D1630" i="18"/>
  <c r="D1634" i="18"/>
  <c r="D1635" i="18"/>
  <c r="D1631" i="18"/>
  <c r="C1988" i="18"/>
  <c r="B1995" i="18" s="1"/>
  <c r="C1995" i="18" s="1"/>
  <c r="D1995" i="18" s="1"/>
  <c r="E1995" i="18" s="1"/>
  <c r="F1995" i="18" s="1"/>
  <c r="G1995" i="18" s="1"/>
  <c r="H1995" i="18" s="1"/>
  <c r="I1995" i="18" s="1"/>
  <c r="J1995" i="18" s="1"/>
  <c r="K1995" i="18" s="1"/>
  <c r="L1995" i="18" s="1"/>
  <c r="C1989" i="18"/>
  <c r="B1996" i="18" s="1"/>
  <c r="C1990" i="18"/>
  <c r="C1986" i="18"/>
  <c r="C1991" i="18"/>
  <c r="C1987" i="18"/>
  <c r="F2873" i="18"/>
  <c r="F2698" i="18"/>
  <c r="AG2705" i="18" s="1"/>
  <c r="AH2705" i="18" s="1"/>
  <c r="AI2705" i="18" s="1"/>
  <c r="AJ2705" i="18" s="1"/>
  <c r="AK2705" i="18" s="1"/>
  <c r="AL2705" i="18" s="1"/>
  <c r="AM2705" i="18" s="1"/>
  <c r="AN2705" i="18" s="1"/>
  <c r="AO2705" i="18" s="1"/>
  <c r="AP2705" i="18" s="1"/>
  <c r="F2700" i="18"/>
  <c r="D2106" i="18"/>
  <c r="M2113" i="18" s="1"/>
  <c r="N2113" i="18" s="1"/>
  <c r="O2113" i="18" s="1"/>
  <c r="P2113" i="18" s="1"/>
  <c r="Q2113" i="18" s="1"/>
  <c r="R2113" i="18" s="1"/>
  <c r="S2113" i="18" s="1"/>
  <c r="T2113" i="18" s="1"/>
  <c r="U2113" i="18" s="1"/>
  <c r="V2113" i="18" s="1"/>
  <c r="G2226" i="18"/>
  <c r="G2225" i="18"/>
  <c r="AQ2232" i="18" s="1"/>
  <c r="G2227" i="18"/>
  <c r="G2223" i="18"/>
  <c r="G2224" i="18"/>
  <c r="AQ2231" i="18" s="1"/>
  <c r="AR2231" i="18" s="1"/>
  <c r="AS2231" i="18" s="1"/>
  <c r="AT2231" i="18" s="1"/>
  <c r="AU2231" i="18" s="1"/>
  <c r="AV2231" i="18" s="1"/>
  <c r="AW2231" i="18" s="1"/>
  <c r="AX2231" i="18" s="1"/>
  <c r="AY2231" i="18" s="1"/>
  <c r="AZ2231" i="18" s="1"/>
  <c r="G2222" i="18"/>
  <c r="C2817" i="18"/>
  <c r="B2824" i="18" s="1"/>
  <c r="C2816" i="18"/>
  <c r="B2823" i="18" s="1"/>
  <c r="C2823" i="18" s="1"/>
  <c r="D2823" i="18" s="1"/>
  <c r="E2823" i="18" s="1"/>
  <c r="F2823" i="18" s="1"/>
  <c r="G2823" i="18" s="1"/>
  <c r="H2823" i="18" s="1"/>
  <c r="I2823" i="18" s="1"/>
  <c r="J2823" i="18" s="1"/>
  <c r="K2823" i="18" s="1"/>
  <c r="L2823" i="18" s="1"/>
  <c r="C2814" i="18"/>
  <c r="C2819" i="18"/>
  <c r="C2818" i="18"/>
  <c r="C2815" i="18"/>
  <c r="D3527" i="18"/>
  <c r="M3534" i="18" s="1"/>
  <c r="F333" i="18"/>
  <c r="F2401" i="18"/>
  <c r="AG2408" i="18" s="1"/>
  <c r="AH2408" i="18" s="1"/>
  <c r="AI2408" i="18" s="1"/>
  <c r="AJ2408" i="18" s="1"/>
  <c r="AK2408" i="18" s="1"/>
  <c r="AL2408" i="18" s="1"/>
  <c r="AM2408" i="18" s="1"/>
  <c r="AN2408" i="18" s="1"/>
  <c r="AO2408" i="18" s="1"/>
  <c r="AP2408" i="18" s="1"/>
  <c r="F2403" i="18"/>
  <c r="F2402" i="18"/>
  <c r="AG2409" i="18" s="1"/>
  <c r="F2404" i="18"/>
  <c r="F2400" i="18"/>
  <c r="F2399" i="18"/>
  <c r="D1689" i="18"/>
  <c r="D3175" i="18"/>
  <c r="F2108" i="18"/>
  <c r="C3409" i="18"/>
  <c r="B3416" i="18" s="1"/>
  <c r="C3406" i="18"/>
  <c r="C3408" i="18"/>
  <c r="B3415" i="18" s="1"/>
  <c r="C3415" i="18" s="1"/>
  <c r="D3415" i="18" s="1"/>
  <c r="E3415" i="18" s="1"/>
  <c r="F3415" i="18" s="1"/>
  <c r="G3415" i="18" s="1"/>
  <c r="H3415" i="18" s="1"/>
  <c r="I3415" i="18" s="1"/>
  <c r="J3415" i="18" s="1"/>
  <c r="K3415" i="18" s="1"/>
  <c r="L3415" i="18" s="1"/>
  <c r="C3411" i="18"/>
  <c r="C3410" i="18"/>
  <c r="C3407" i="18"/>
  <c r="C2164" i="18"/>
  <c r="C2168" i="18"/>
  <c r="C2165" i="18"/>
  <c r="B2172" i="18" s="1"/>
  <c r="C2172" i="18" s="1"/>
  <c r="D2172" i="18" s="1"/>
  <c r="E2172" i="18" s="1"/>
  <c r="F2172" i="18" s="1"/>
  <c r="G2172" i="18" s="1"/>
  <c r="H2172" i="18" s="1"/>
  <c r="I2172" i="18" s="1"/>
  <c r="J2172" i="18" s="1"/>
  <c r="K2172" i="18" s="1"/>
  <c r="L2172" i="18" s="1"/>
  <c r="C2166" i="18"/>
  <c r="B2173" i="18" s="1"/>
  <c r="C2163" i="18"/>
  <c r="C2167" i="18"/>
  <c r="C864" i="18"/>
  <c r="B871" i="18" s="1"/>
  <c r="C861" i="18"/>
  <c r="C866" i="18"/>
  <c r="C863" i="18"/>
  <c r="B870" i="18" s="1"/>
  <c r="C870" i="18" s="1"/>
  <c r="D870" i="18" s="1"/>
  <c r="E870" i="18" s="1"/>
  <c r="F870" i="18" s="1"/>
  <c r="G870" i="18" s="1"/>
  <c r="H870" i="18" s="1"/>
  <c r="I870" i="18" s="1"/>
  <c r="J870" i="18" s="1"/>
  <c r="K870" i="18" s="1"/>
  <c r="L870" i="18" s="1"/>
  <c r="C865" i="18"/>
  <c r="C862" i="18"/>
  <c r="C981" i="18"/>
  <c r="B988" i="18" s="1"/>
  <c r="C988" i="18" s="1"/>
  <c r="D988" i="18" s="1"/>
  <c r="E988" i="18" s="1"/>
  <c r="F988" i="18" s="1"/>
  <c r="G988" i="18" s="1"/>
  <c r="H988" i="18" s="1"/>
  <c r="I988" i="18" s="1"/>
  <c r="J988" i="18" s="1"/>
  <c r="K988" i="18" s="1"/>
  <c r="L988" i="18" s="1"/>
  <c r="C982" i="18"/>
  <c r="B989" i="18" s="1"/>
  <c r="C983" i="18"/>
  <c r="C979" i="18"/>
  <c r="C980" i="18"/>
  <c r="C984" i="18"/>
  <c r="D2400" i="18"/>
  <c r="G744" i="18"/>
  <c r="G743" i="18"/>
  <c r="G747" i="18"/>
  <c r="G746" i="18"/>
  <c r="AQ753" i="18" s="1"/>
  <c r="G745" i="18"/>
  <c r="AQ752" i="18" s="1"/>
  <c r="AR752" i="18" s="1"/>
  <c r="AS752" i="18" s="1"/>
  <c r="AT752" i="18" s="1"/>
  <c r="AU752" i="18" s="1"/>
  <c r="AV752" i="18" s="1"/>
  <c r="AW752" i="18" s="1"/>
  <c r="AX752" i="18" s="1"/>
  <c r="AY752" i="18" s="1"/>
  <c r="AZ752" i="18" s="1"/>
  <c r="G748" i="18"/>
  <c r="C1689" i="18"/>
  <c r="C1690" i="18"/>
  <c r="C1694" i="18"/>
  <c r="C1691" i="18"/>
  <c r="B1698" i="18" s="1"/>
  <c r="C1698" i="18" s="1"/>
  <c r="D1698" i="18" s="1"/>
  <c r="E1698" i="18" s="1"/>
  <c r="F1698" i="18" s="1"/>
  <c r="G1698" i="18" s="1"/>
  <c r="H1698" i="18" s="1"/>
  <c r="I1698" i="18" s="1"/>
  <c r="J1698" i="18" s="1"/>
  <c r="K1698" i="18" s="1"/>
  <c r="L1698" i="18" s="1"/>
  <c r="C1692" i="18"/>
  <c r="B1699" i="18" s="1"/>
  <c r="C1693" i="18"/>
  <c r="D2341" i="18"/>
  <c r="G1099" i="18"/>
  <c r="AQ1106" i="18" s="1"/>
  <c r="AR1106" i="18" s="1"/>
  <c r="AS1106" i="18" s="1"/>
  <c r="AT1106" i="18" s="1"/>
  <c r="AU1106" i="18" s="1"/>
  <c r="AV1106" i="18" s="1"/>
  <c r="AW1106" i="18" s="1"/>
  <c r="AX1106" i="18" s="1"/>
  <c r="AY1106" i="18" s="1"/>
  <c r="AZ1106" i="18" s="1"/>
  <c r="G1098" i="18"/>
  <c r="G1100" i="18"/>
  <c r="AQ1107" i="18" s="1"/>
  <c r="G1101" i="18"/>
  <c r="G1097" i="18"/>
  <c r="G1102" i="18"/>
  <c r="G1397" i="18"/>
  <c r="AQ1404" i="18" s="1"/>
  <c r="G1396" i="18"/>
  <c r="AQ1403" i="18" s="1"/>
  <c r="AR1403" i="18" s="1"/>
  <c r="AS1403" i="18" s="1"/>
  <c r="AT1403" i="18" s="1"/>
  <c r="AU1403" i="18" s="1"/>
  <c r="AV1403" i="18" s="1"/>
  <c r="AW1403" i="18" s="1"/>
  <c r="AX1403" i="18" s="1"/>
  <c r="AY1403" i="18" s="1"/>
  <c r="AZ1403" i="18" s="1"/>
  <c r="G1395" i="18"/>
  <c r="G1394" i="18"/>
  <c r="G1399" i="18"/>
  <c r="G1398" i="18"/>
  <c r="C2045" i="18"/>
  <c r="C2047" i="18"/>
  <c r="B2054" i="18" s="1"/>
  <c r="C2054" i="18" s="1"/>
  <c r="D2054" i="18" s="1"/>
  <c r="E2054" i="18" s="1"/>
  <c r="F2054" i="18" s="1"/>
  <c r="G2054" i="18" s="1"/>
  <c r="H2054" i="18" s="1"/>
  <c r="I2054" i="18" s="1"/>
  <c r="J2054" i="18" s="1"/>
  <c r="K2054" i="18" s="1"/>
  <c r="L2054" i="18" s="1"/>
  <c r="C2048" i="18"/>
  <c r="B2055" i="18" s="1"/>
  <c r="C2050" i="18"/>
  <c r="C2046" i="18"/>
  <c r="C2049" i="18"/>
  <c r="G3175" i="18"/>
  <c r="G3173" i="18"/>
  <c r="AQ3180" i="18" s="1"/>
  <c r="G3172" i="18"/>
  <c r="AQ3179" i="18" s="1"/>
  <c r="AR3179" i="18" s="1"/>
  <c r="AS3179" i="18" s="1"/>
  <c r="AT3179" i="18" s="1"/>
  <c r="AU3179" i="18" s="1"/>
  <c r="AV3179" i="18" s="1"/>
  <c r="AW3179" i="18" s="1"/>
  <c r="AX3179" i="18" s="1"/>
  <c r="AY3179" i="18" s="1"/>
  <c r="AZ3179" i="18" s="1"/>
  <c r="G3170" i="18"/>
  <c r="G3171" i="18"/>
  <c r="G3174" i="18"/>
  <c r="F2524" i="18"/>
  <c r="F2521" i="18"/>
  <c r="AG2528" i="18" s="1"/>
  <c r="AH2528" i="18" s="1"/>
  <c r="AI2528" i="18" s="1"/>
  <c r="AJ2528" i="18" s="1"/>
  <c r="AK2528" i="18" s="1"/>
  <c r="AL2528" i="18" s="1"/>
  <c r="AM2528" i="18" s="1"/>
  <c r="AN2528" i="18" s="1"/>
  <c r="AO2528" i="18" s="1"/>
  <c r="AP2528" i="18" s="1"/>
  <c r="F2520" i="18"/>
  <c r="F2523" i="18"/>
  <c r="F2522" i="18"/>
  <c r="AG2529" i="18" s="1"/>
  <c r="G212" i="18"/>
  <c r="AQ219" i="18" s="1"/>
  <c r="AR219" i="18" s="1"/>
  <c r="AS219" i="18" s="1"/>
  <c r="AT219" i="18" s="1"/>
  <c r="AU219" i="18" s="1"/>
  <c r="AV219" i="18" s="1"/>
  <c r="AW219" i="18" s="1"/>
  <c r="AX219" i="18" s="1"/>
  <c r="AY219" i="18" s="1"/>
  <c r="AZ219" i="18" s="1"/>
  <c r="G215" i="18"/>
  <c r="G213" i="18"/>
  <c r="AQ220" i="18" s="1"/>
  <c r="G214" i="18"/>
  <c r="G211" i="18"/>
  <c r="G210" i="18"/>
  <c r="E446" i="18" a="1"/>
  <c r="F1571" i="18" a="1"/>
  <c r="E3586" i="18"/>
  <c r="W3593" i="18" s="1"/>
  <c r="E3588" i="18"/>
  <c r="B1643" i="18"/>
  <c r="C1640" i="18"/>
  <c r="E2519" i="18" a="1"/>
  <c r="E1571" i="18" a="1"/>
  <c r="F3406" i="18" a="1"/>
  <c r="F3347" i="18" a="1"/>
  <c r="F93" i="18"/>
  <c r="G3231" i="18"/>
  <c r="AQ3238" i="18" s="1"/>
  <c r="AR3238" i="18" s="1"/>
  <c r="AS3238" i="18" s="1"/>
  <c r="AT3238" i="18" s="1"/>
  <c r="AU3238" i="18" s="1"/>
  <c r="AV3238" i="18" s="1"/>
  <c r="AW3238" i="18" s="1"/>
  <c r="AX3238" i="18" s="1"/>
  <c r="AY3238" i="18" s="1"/>
  <c r="AZ3238" i="18" s="1"/>
  <c r="G3229" i="18"/>
  <c r="G3233" i="18"/>
  <c r="G3232" i="18"/>
  <c r="AQ3239" i="18" s="1"/>
  <c r="G3230" i="18"/>
  <c r="G3234" i="18"/>
  <c r="F3229" i="18" a="1"/>
  <c r="F2224" i="18"/>
  <c r="AG2231" i="18" s="1"/>
  <c r="AH2231" i="18" s="1"/>
  <c r="AI2231" i="18" s="1"/>
  <c r="AJ2231" i="18" s="1"/>
  <c r="AK2231" i="18" s="1"/>
  <c r="AL2231" i="18" s="1"/>
  <c r="AM2231" i="18" s="1"/>
  <c r="AN2231" i="18" s="1"/>
  <c r="AO2231" i="18" s="1"/>
  <c r="AP2231" i="18" s="1"/>
  <c r="G685" i="18"/>
  <c r="AQ692" i="18" s="1"/>
  <c r="G684" i="18"/>
  <c r="AQ691" i="18" s="1"/>
  <c r="AR691" i="18" s="1"/>
  <c r="AS691" i="18" s="1"/>
  <c r="AT691" i="18" s="1"/>
  <c r="AU691" i="18" s="1"/>
  <c r="AV691" i="18" s="1"/>
  <c r="AW691" i="18" s="1"/>
  <c r="AX691" i="18" s="1"/>
  <c r="AY691" i="18" s="1"/>
  <c r="AZ691" i="18" s="1"/>
  <c r="G686" i="18"/>
  <c r="G683" i="18"/>
  <c r="G682" i="18"/>
  <c r="G687" i="18"/>
  <c r="F743" i="18" a="1"/>
  <c r="E1335" i="18" a="1"/>
  <c r="D1397" i="18"/>
  <c r="M1404" i="18" s="1"/>
  <c r="D1398" i="18"/>
  <c r="E2873" i="18" a="1"/>
  <c r="F2934" i="18"/>
  <c r="AG2941" i="18" s="1"/>
  <c r="AH2941" i="18" s="1"/>
  <c r="AI2941" i="18" s="1"/>
  <c r="AJ2941" i="18" s="1"/>
  <c r="AK2941" i="18" s="1"/>
  <c r="AL2941" i="18" s="1"/>
  <c r="AM2941" i="18" s="1"/>
  <c r="AN2941" i="18" s="1"/>
  <c r="AO2941" i="18" s="1"/>
  <c r="AP2941" i="18" s="1"/>
  <c r="G566" i="18"/>
  <c r="AQ573" i="18" s="1"/>
  <c r="AR573" i="18" s="1"/>
  <c r="AS573" i="18" s="1"/>
  <c r="AT573" i="18" s="1"/>
  <c r="AU573" i="18" s="1"/>
  <c r="AV573" i="18" s="1"/>
  <c r="AW573" i="18" s="1"/>
  <c r="AX573" i="18" s="1"/>
  <c r="AY573" i="18" s="1"/>
  <c r="AZ573" i="18" s="1"/>
  <c r="G569" i="18"/>
  <c r="G567" i="18"/>
  <c r="AQ574" i="18" s="1"/>
  <c r="G564" i="18"/>
  <c r="G565" i="18"/>
  <c r="G568" i="18"/>
  <c r="F806" i="18"/>
  <c r="F805" i="18"/>
  <c r="AG812" i="18" s="1"/>
  <c r="F807" i="18"/>
  <c r="F802" i="18"/>
  <c r="D274" i="18"/>
  <c r="D1455" i="18"/>
  <c r="M1462" i="18" s="1"/>
  <c r="N1462" i="18" s="1"/>
  <c r="O1462" i="18" s="1"/>
  <c r="P1462" i="18" s="1"/>
  <c r="Q1462" i="18" s="1"/>
  <c r="R1462" i="18" s="1"/>
  <c r="S1462" i="18" s="1"/>
  <c r="T1462" i="18" s="1"/>
  <c r="U1462" i="18" s="1"/>
  <c r="V1462" i="18" s="1"/>
  <c r="D1456" i="18"/>
  <c r="M1463" i="18" s="1"/>
  <c r="D1453" i="18"/>
  <c r="D1454" i="18"/>
  <c r="G271" i="18"/>
  <c r="AQ278" i="18" s="1"/>
  <c r="AR278" i="18" s="1"/>
  <c r="AS278" i="18" s="1"/>
  <c r="AT278" i="18" s="1"/>
  <c r="AU278" i="18" s="1"/>
  <c r="AV278" i="18" s="1"/>
  <c r="AW278" i="18" s="1"/>
  <c r="AX278" i="18" s="1"/>
  <c r="AY278" i="18" s="1"/>
  <c r="AZ278" i="18" s="1"/>
  <c r="G270" i="18"/>
  <c r="G269" i="18"/>
  <c r="G273" i="18"/>
  <c r="G272" i="18"/>
  <c r="AQ279" i="18" s="1"/>
  <c r="G274" i="18"/>
  <c r="D1571" i="18" a="1"/>
  <c r="F1456" i="18"/>
  <c r="AG1463" i="18" s="1"/>
  <c r="F1454" i="18"/>
  <c r="D3352" i="18"/>
  <c r="G2991" i="18"/>
  <c r="G2995" i="18"/>
  <c r="G2994" i="18"/>
  <c r="AQ3001" i="18" s="1"/>
  <c r="G2992" i="18"/>
  <c r="G2993" i="18"/>
  <c r="AQ3000" i="18" s="1"/>
  <c r="AR3000" i="18" s="1"/>
  <c r="AS3000" i="18" s="1"/>
  <c r="AT3000" i="18" s="1"/>
  <c r="AU3000" i="18" s="1"/>
  <c r="AV3000" i="18" s="1"/>
  <c r="AW3000" i="18" s="1"/>
  <c r="AX3000" i="18" s="1"/>
  <c r="AY3000" i="18" s="1"/>
  <c r="AZ3000" i="18" s="1"/>
  <c r="G2996" i="18"/>
  <c r="G981" i="18"/>
  <c r="AQ988" i="18" s="1"/>
  <c r="AR988" i="18" s="1"/>
  <c r="AS988" i="18" s="1"/>
  <c r="AT988" i="18" s="1"/>
  <c r="AU988" i="18" s="1"/>
  <c r="AV988" i="18" s="1"/>
  <c r="AW988" i="18" s="1"/>
  <c r="AX988" i="18" s="1"/>
  <c r="AY988" i="18" s="1"/>
  <c r="AZ988" i="18" s="1"/>
  <c r="G982" i="18"/>
  <c r="AQ989" i="18" s="1"/>
  <c r="G983" i="18"/>
  <c r="G984" i="18"/>
  <c r="G980" i="18"/>
  <c r="G979" i="18"/>
  <c r="E920" i="18" a="1"/>
  <c r="E685" i="18"/>
  <c r="W692" i="18" s="1"/>
  <c r="E683" i="18"/>
  <c r="E686" i="18"/>
  <c r="E687" i="18"/>
  <c r="G1156" i="18"/>
  <c r="G1159" i="18"/>
  <c r="AQ1166" i="18" s="1"/>
  <c r="G1160" i="18"/>
  <c r="G1161" i="18"/>
  <c r="G1158" i="18"/>
  <c r="AQ1165" i="18" s="1"/>
  <c r="AR1165" i="18" s="1"/>
  <c r="AS1165" i="18" s="1"/>
  <c r="AT1165" i="18" s="1"/>
  <c r="AU1165" i="18" s="1"/>
  <c r="AV1165" i="18" s="1"/>
  <c r="AW1165" i="18" s="1"/>
  <c r="AX1165" i="18" s="1"/>
  <c r="AY1165" i="18" s="1"/>
  <c r="AZ1165" i="18" s="1"/>
  <c r="G1157" i="18"/>
  <c r="C1158" i="18"/>
  <c r="B1165" i="18" s="1"/>
  <c r="C1165" i="18" s="1"/>
  <c r="D1165" i="18" s="1"/>
  <c r="E1165" i="18" s="1"/>
  <c r="F1165" i="18" s="1"/>
  <c r="G1165" i="18" s="1"/>
  <c r="H1165" i="18" s="1"/>
  <c r="I1165" i="18" s="1"/>
  <c r="J1165" i="18" s="1"/>
  <c r="K1165" i="18" s="1"/>
  <c r="L1165" i="18" s="1"/>
  <c r="C1156" i="18"/>
  <c r="C1157" i="18"/>
  <c r="C1159" i="18"/>
  <c r="B1166" i="18" s="1"/>
  <c r="C1161" i="18"/>
  <c r="C1160" i="18"/>
  <c r="D2281" i="18" a="1"/>
  <c r="E3050" i="18" a="1"/>
  <c r="E2458" i="18" a="1"/>
  <c r="D2932" i="18" a="1"/>
  <c r="E213" i="18"/>
  <c r="W220" i="18" s="1"/>
  <c r="E212" i="18"/>
  <c r="W219" i="18" s="1"/>
  <c r="X219" i="18" s="1"/>
  <c r="Y219" i="18" s="1"/>
  <c r="Z219" i="18" s="1"/>
  <c r="AA219" i="18" s="1"/>
  <c r="AB219" i="18" s="1"/>
  <c r="AC219" i="18" s="1"/>
  <c r="AD219" i="18" s="1"/>
  <c r="AE219" i="18" s="1"/>
  <c r="AF219" i="18" s="1"/>
  <c r="E215" i="18"/>
  <c r="G389" i="18"/>
  <c r="AQ396" i="18" s="1"/>
  <c r="AR396" i="18" s="1"/>
  <c r="AS396" i="18" s="1"/>
  <c r="AT396" i="18" s="1"/>
  <c r="AU396" i="18" s="1"/>
  <c r="AV396" i="18" s="1"/>
  <c r="AW396" i="18" s="1"/>
  <c r="AX396" i="18" s="1"/>
  <c r="AY396" i="18" s="1"/>
  <c r="AZ396" i="18" s="1"/>
  <c r="G387" i="18"/>
  <c r="G390" i="18"/>
  <c r="AQ397" i="18" s="1"/>
  <c r="G391" i="18"/>
  <c r="G388" i="18"/>
  <c r="G392" i="18"/>
  <c r="G1574" i="18"/>
  <c r="AQ1581" i="18" s="1"/>
  <c r="G1573" i="18"/>
  <c r="AQ1580" i="18" s="1"/>
  <c r="AR1580" i="18" s="1"/>
  <c r="AS1580" i="18" s="1"/>
  <c r="AT1580" i="18" s="1"/>
  <c r="AU1580" i="18" s="1"/>
  <c r="AV1580" i="18" s="1"/>
  <c r="AW1580" i="18" s="1"/>
  <c r="AX1580" i="18" s="1"/>
  <c r="AY1580" i="18" s="1"/>
  <c r="AZ1580" i="18" s="1"/>
  <c r="G1575" i="18"/>
  <c r="G1571" i="18"/>
  <c r="G1576" i="18"/>
  <c r="G1572" i="18"/>
  <c r="G3291" i="18"/>
  <c r="AQ3298" i="18" s="1"/>
  <c r="G3290" i="18"/>
  <c r="AQ3297" i="18" s="1"/>
  <c r="AR3297" i="18" s="1"/>
  <c r="AS3297" i="18" s="1"/>
  <c r="AT3297" i="18" s="1"/>
  <c r="AU3297" i="18" s="1"/>
  <c r="AV3297" i="18" s="1"/>
  <c r="AW3297" i="18" s="1"/>
  <c r="AX3297" i="18" s="1"/>
  <c r="AY3297" i="18" s="1"/>
  <c r="AZ3297" i="18" s="1"/>
  <c r="G3292" i="18"/>
  <c r="G3289" i="18"/>
  <c r="G3293" i="18"/>
  <c r="G3288" i="18"/>
  <c r="E3347" i="18" a="1"/>
  <c r="D1866" i="18" a="1"/>
  <c r="G1988" i="18"/>
  <c r="AQ1995" i="18" s="1"/>
  <c r="AR1995" i="18" s="1"/>
  <c r="AS1995" i="18" s="1"/>
  <c r="AT1995" i="18" s="1"/>
  <c r="AU1995" i="18" s="1"/>
  <c r="AV1995" i="18" s="1"/>
  <c r="AW1995" i="18" s="1"/>
  <c r="AX1995" i="18" s="1"/>
  <c r="AY1995" i="18" s="1"/>
  <c r="AZ1995" i="18" s="1"/>
  <c r="G1987" i="18"/>
  <c r="G1986" i="18"/>
  <c r="G1989" i="18"/>
  <c r="AQ1996" i="18" s="1"/>
  <c r="G1991" i="18"/>
  <c r="G1990" i="18"/>
  <c r="E1986" i="18" a="1"/>
  <c r="E1097" i="18" a="1"/>
  <c r="D2458" i="18" a="1"/>
  <c r="E2168" i="18" l="1"/>
  <c r="D271" i="18"/>
  <c r="M278" i="18" s="1"/>
  <c r="N278" i="18" s="1"/>
  <c r="O278" i="18" s="1"/>
  <c r="P278" i="18" s="1"/>
  <c r="Q278" i="18" s="1"/>
  <c r="R278" i="18" s="1"/>
  <c r="S278" i="18" s="1"/>
  <c r="T278" i="18" s="1"/>
  <c r="U278" i="18" s="1"/>
  <c r="V278" i="18" s="1"/>
  <c r="D1516" i="18"/>
  <c r="F2701" i="18"/>
  <c r="E2818" i="18"/>
  <c r="D2700" i="18"/>
  <c r="D1042" i="18"/>
  <c r="AQ1643" i="18"/>
  <c r="F922" i="18"/>
  <c r="AG929" i="18" s="1"/>
  <c r="AH929" i="18" s="1"/>
  <c r="AI929" i="18" s="1"/>
  <c r="AJ929" i="18" s="1"/>
  <c r="AK929" i="18" s="1"/>
  <c r="AL929" i="18" s="1"/>
  <c r="AM929" i="18" s="1"/>
  <c r="AN929" i="18" s="1"/>
  <c r="AO929" i="18" s="1"/>
  <c r="AP929" i="18" s="1"/>
  <c r="F2461" i="18"/>
  <c r="AG2468" i="18" s="1"/>
  <c r="AH2468" i="18" s="1"/>
  <c r="D3470" i="18"/>
  <c r="E2757" i="18"/>
  <c r="W2764" i="18" s="1"/>
  <c r="X2764" i="18" s="1"/>
  <c r="Y2764" i="18" s="1"/>
  <c r="Z2764" i="18" s="1"/>
  <c r="AA2764" i="18" s="1"/>
  <c r="AB2764" i="18" s="1"/>
  <c r="AC2764" i="18" s="1"/>
  <c r="AD2764" i="18" s="1"/>
  <c r="AE2764" i="18" s="1"/>
  <c r="AF2764" i="18" s="1"/>
  <c r="F1810" i="18"/>
  <c r="AG1817" i="18" s="1"/>
  <c r="E1278" i="18"/>
  <c r="D1340" i="18"/>
  <c r="E211" i="18"/>
  <c r="E214" i="18"/>
  <c r="D2399" i="18"/>
  <c r="F329" i="18"/>
  <c r="D2109" i="18"/>
  <c r="F2876" i="18"/>
  <c r="AG2883" i="18" s="1"/>
  <c r="AR1225" i="18"/>
  <c r="AS1225" i="18" s="1"/>
  <c r="B1228" i="18"/>
  <c r="F3642" i="18"/>
  <c r="F2463" i="18"/>
  <c r="E3524" i="18"/>
  <c r="F2340" i="18"/>
  <c r="D984" i="18"/>
  <c r="F3050" i="18"/>
  <c r="D3350" i="18"/>
  <c r="M3357" i="18" s="1"/>
  <c r="M3360" i="18" s="1"/>
  <c r="F1458" i="18"/>
  <c r="F1455" i="18"/>
  <c r="AG1462" i="18" s="1"/>
  <c r="AH1462" i="18" s="1"/>
  <c r="AI1462" i="18" s="1"/>
  <c r="AJ1462" i="18" s="1"/>
  <c r="AK1462" i="18" s="1"/>
  <c r="AL1462" i="18" s="1"/>
  <c r="AM1462" i="18" s="1"/>
  <c r="AN1462" i="18" s="1"/>
  <c r="AO1462" i="18" s="1"/>
  <c r="AP1462" i="18" s="1"/>
  <c r="F2937" i="18"/>
  <c r="F2933" i="18"/>
  <c r="D1395" i="18"/>
  <c r="D1399" i="18"/>
  <c r="D3349" i="18"/>
  <c r="M3356" i="18" s="1"/>
  <c r="N3356" i="18" s="1"/>
  <c r="O3356" i="18" s="1"/>
  <c r="P3356" i="18" s="1"/>
  <c r="Q3356" i="18" s="1"/>
  <c r="R3356" i="18" s="1"/>
  <c r="S3356" i="18" s="1"/>
  <c r="T3356" i="18" s="1"/>
  <c r="U3356" i="18" s="1"/>
  <c r="V3356" i="18" s="1"/>
  <c r="D3348" i="18"/>
  <c r="F1453" i="18"/>
  <c r="E3583" i="18"/>
  <c r="F2109" i="18"/>
  <c r="F2107" i="18"/>
  <c r="AG2114" i="18" s="1"/>
  <c r="AG2117" i="18" s="1"/>
  <c r="D2107" i="18"/>
  <c r="M2114" i="18" s="1"/>
  <c r="F2875" i="18"/>
  <c r="AG2882" i="18" s="1"/>
  <c r="AH2882" i="18" s="1"/>
  <c r="AI2882" i="18" s="1"/>
  <c r="AJ2882" i="18" s="1"/>
  <c r="AK2882" i="18" s="1"/>
  <c r="AL2882" i="18" s="1"/>
  <c r="AM2882" i="18" s="1"/>
  <c r="AN2882" i="18" s="1"/>
  <c r="AO2882" i="18" s="1"/>
  <c r="AP2882" i="18" s="1"/>
  <c r="D3351" i="18"/>
  <c r="F2932" i="18"/>
  <c r="D1396" i="18"/>
  <c r="M1403" i="18" s="1"/>
  <c r="N1403" i="18" s="1"/>
  <c r="O1403" i="18" s="1"/>
  <c r="P1403" i="18" s="1"/>
  <c r="Q1403" i="18" s="1"/>
  <c r="R1403" i="18" s="1"/>
  <c r="S1403" i="18" s="1"/>
  <c r="T1403" i="18" s="1"/>
  <c r="U1403" i="18" s="1"/>
  <c r="V1403" i="18" s="1"/>
  <c r="E3587" i="18"/>
  <c r="E3584" i="18"/>
  <c r="D2401" i="18"/>
  <c r="M2408" i="18" s="1"/>
  <c r="N2408" i="18" s="1"/>
  <c r="O2408" i="18" s="1"/>
  <c r="P2408" i="18" s="1"/>
  <c r="Q2408" i="18" s="1"/>
  <c r="R2408" i="18" s="1"/>
  <c r="S2408" i="18" s="1"/>
  <c r="T2408" i="18" s="1"/>
  <c r="U2408" i="18" s="1"/>
  <c r="V2408" i="18" s="1"/>
  <c r="D2402" i="18"/>
  <c r="M2409" i="18" s="1"/>
  <c r="F2104" i="18"/>
  <c r="F2105" i="18"/>
  <c r="F328" i="18"/>
  <c r="D2108" i="18"/>
  <c r="D2105" i="18"/>
  <c r="F2874" i="18"/>
  <c r="E2817" i="18"/>
  <c r="W2824" i="18" s="1"/>
  <c r="X2824" i="18" s="1"/>
  <c r="D861" i="18"/>
  <c r="D3408" i="18"/>
  <c r="M3415" i="18" s="1"/>
  <c r="N3415" i="18" s="1"/>
  <c r="O3415" i="18" s="1"/>
  <c r="P3415" i="18" s="1"/>
  <c r="Q3415" i="18" s="1"/>
  <c r="R3415" i="18" s="1"/>
  <c r="S3415" i="18" s="1"/>
  <c r="T3415" i="18" s="1"/>
  <c r="U3415" i="18" s="1"/>
  <c r="V3415" i="18" s="1"/>
  <c r="E2046" i="18"/>
  <c r="F865" i="18"/>
  <c r="F862" i="18"/>
  <c r="F2050" i="18"/>
  <c r="E3644" i="18"/>
  <c r="W3651" i="18" s="1"/>
  <c r="X3651" i="18" s="1"/>
  <c r="Y3651" i="18" s="1"/>
  <c r="Z3651" i="18" s="1"/>
  <c r="AA3651" i="18" s="1"/>
  <c r="AB3651" i="18" s="1"/>
  <c r="AC3651" i="18" s="1"/>
  <c r="AD3651" i="18" s="1"/>
  <c r="AE3651" i="18" s="1"/>
  <c r="AF3651" i="18" s="1"/>
  <c r="D3465" i="18"/>
  <c r="E1929" i="18"/>
  <c r="W1936" i="18" s="1"/>
  <c r="X1936" i="18" s="1"/>
  <c r="Y1936" i="18" s="1"/>
  <c r="Z1936" i="18" s="1"/>
  <c r="AA1936" i="18" s="1"/>
  <c r="AB1936" i="18" s="1"/>
  <c r="AC1936" i="18" s="1"/>
  <c r="AD1936" i="18" s="1"/>
  <c r="AE1936" i="18" s="1"/>
  <c r="AF1936" i="18" s="1"/>
  <c r="E2578" i="18"/>
  <c r="F3584" i="18"/>
  <c r="E2755" i="18"/>
  <c r="E2756" i="18"/>
  <c r="F1932" i="18"/>
  <c r="E1279" i="18"/>
  <c r="D2404" i="18"/>
  <c r="F331" i="18"/>
  <c r="AG338" i="18" s="1"/>
  <c r="F330" i="18"/>
  <c r="AG337" i="18" s="1"/>
  <c r="AH337" i="18" s="1"/>
  <c r="AI337" i="18" s="1"/>
  <c r="AJ337" i="18" s="1"/>
  <c r="AK337" i="18" s="1"/>
  <c r="AL337" i="18" s="1"/>
  <c r="AM337" i="18" s="1"/>
  <c r="AN337" i="18" s="1"/>
  <c r="AO337" i="18" s="1"/>
  <c r="AP337" i="18" s="1"/>
  <c r="F2878" i="18"/>
  <c r="E2819" i="18"/>
  <c r="E2816" i="18"/>
  <c r="W2823" i="18" s="1"/>
  <c r="X2823" i="18" s="1"/>
  <c r="Y2823" i="18" s="1"/>
  <c r="Z2823" i="18" s="1"/>
  <c r="AA2823" i="18" s="1"/>
  <c r="AB2823" i="18" s="1"/>
  <c r="AC2823" i="18" s="1"/>
  <c r="AD2823" i="18" s="1"/>
  <c r="AE2823" i="18" s="1"/>
  <c r="AF2823" i="18" s="1"/>
  <c r="D866" i="18"/>
  <c r="D863" i="18"/>
  <c r="M870" i="18" s="1"/>
  <c r="N870" i="18" s="1"/>
  <c r="O870" i="18" s="1"/>
  <c r="P870" i="18" s="1"/>
  <c r="Q870" i="18" s="1"/>
  <c r="R870" i="18" s="1"/>
  <c r="S870" i="18" s="1"/>
  <c r="T870" i="18" s="1"/>
  <c r="U870" i="18" s="1"/>
  <c r="V870" i="18" s="1"/>
  <c r="D3411" i="18"/>
  <c r="D3409" i="18"/>
  <c r="M3416" i="18" s="1"/>
  <c r="E2048" i="18"/>
  <c r="W2055" i="18" s="1"/>
  <c r="W2058" i="18" s="1"/>
  <c r="E2049" i="18"/>
  <c r="F864" i="18"/>
  <c r="AG871" i="18" s="1"/>
  <c r="AG874" i="18" s="1"/>
  <c r="F2048" i="18"/>
  <c r="AG2055" i="18" s="1"/>
  <c r="F2049" i="18"/>
  <c r="D3466" i="18"/>
  <c r="D3467" i="18"/>
  <c r="M3474" i="18" s="1"/>
  <c r="N3474" i="18" s="1"/>
  <c r="O3474" i="18" s="1"/>
  <c r="P3474" i="18" s="1"/>
  <c r="Q3474" i="18" s="1"/>
  <c r="R3474" i="18" s="1"/>
  <c r="S3474" i="18" s="1"/>
  <c r="T3474" i="18" s="1"/>
  <c r="U3474" i="18" s="1"/>
  <c r="V3474" i="18" s="1"/>
  <c r="E2580" i="18"/>
  <c r="W2587" i="18" s="1"/>
  <c r="X2587" i="18" s="1"/>
  <c r="Y2587" i="18" s="1"/>
  <c r="Z2587" i="18" s="1"/>
  <c r="AA2587" i="18" s="1"/>
  <c r="AB2587" i="18" s="1"/>
  <c r="AC2587" i="18" s="1"/>
  <c r="AD2587" i="18" s="1"/>
  <c r="AE2587" i="18" s="1"/>
  <c r="AF2587" i="18" s="1"/>
  <c r="F3587" i="18"/>
  <c r="F3588" i="18"/>
  <c r="E2760" i="18"/>
  <c r="F1928" i="18"/>
  <c r="F1927" i="18"/>
  <c r="E1274" i="18"/>
  <c r="E1277" i="18"/>
  <c r="W1284" i="18" s="1"/>
  <c r="X1284" i="18" s="1"/>
  <c r="F2935" i="18"/>
  <c r="AG2942" i="18" s="1"/>
  <c r="E2050" i="18"/>
  <c r="F2046" i="18"/>
  <c r="D3469" i="18"/>
  <c r="E1932" i="18"/>
  <c r="F3583" i="18"/>
  <c r="E1275" i="18"/>
  <c r="E2164" i="18"/>
  <c r="D270" i="18"/>
  <c r="F803" i="18"/>
  <c r="F94" i="18"/>
  <c r="AG101" i="18" s="1"/>
  <c r="AH101" i="18" s="1"/>
  <c r="AI101" i="18" s="1"/>
  <c r="AJ101" i="18" s="1"/>
  <c r="AK101" i="18" s="1"/>
  <c r="AL101" i="18" s="1"/>
  <c r="AM101" i="18" s="1"/>
  <c r="AN101" i="18" s="1"/>
  <c r="AO101" i="18" s="1"/>
  <c r="AP101" i="18" s="1"/>
  <c r="E1812" i="18"/>
  <c r="D1751" i="18"/>
  <c r="M1758" i="18" s="1"/>
  <c r="N1758" i="18" s="1"/>
  <c r="E2226" i="18"/>
  <c r="D979" i="18"/>
  <c r="D981" i="18"/>
  <c r="M988" i="18" s="1"/>
  <c r="N988" i="18" s="1"/>
  <c r="O988" i="18" s="1"/>
  <c r="P988" i="18" s="1"/>
  <c r="Q988" i="18" s="1"/>
  <c r="R988" i="18" s="1"/>
  <c r="S988" i="18" s="1"/>
  <c r="T988" i="18" s="1"/>
  <c r="U988" i="18" s="1"/>
  <c r="V988" i="18" s="1"/>
  <c r="F2639" i="18"/>
  <c r="AG2646" i="18" s="1"/>
  <c r="AH2646" i="18" s="1"/>
  <c r="AI2646" i="18" s="1"/>
  <c r="AJ2646" i="18" s="1"/>
  <c r="AK2646" i="18" s="1"/>
  <c r="AL2646" i="18" s="1"/>
  <c r="AM2646" i="18" s="1"/>
  <c r="AN2646" i="18" s="1"/>
  <c r="AO2646" i="18" s="1"/>
  <c r="AP2646" i="18" s="1"/>
  <c r="D3171" i="18"/>
  <c r="E1809" i="18"/>
  <c r="W1816" i="18" s="1"/>
  <c r="X1816" i="18" s="1"/>
  <c r="Y1816" i="18" s="1"/>
  <c r="Z1816" i="18" s="1"/>
  <c r="AA1816" i="18" s="1"/>
  <c r="AB1816" i="18" s="1"/>
  <c r="AC1816" i="18" s="1"/>
  <c r="AD1816" i="18" s="1"/>
  <c r="AE1816" i="18" s="1"/>
  <c r="AF1816" i="18" s="1"/>
  <c r="D627" i="18"/>
  <c r="F153" i="18"/>
  <c r="AG160" i="18" s="1"/>
  <c r="AH160" i="18" s="1"/>
  <c r="AI160" i="18" s="1"/>
  <c r="AJ160" i="18" s="1"/>
  <c r="AK160" i="18" s="1"/>
  <c r="AL160" i="18" s="1"/>
  <c r="AM160" i="18" s="1"/>
  <c r="AN160" i="18" s="1"/>
  <c r="AO160" i="18" s="1"/>
  <c r="AP160" i="18" s="1"/>
  <c r="E2224" i="18"/>
  <c r="W2231" i="18" s="1"/>
  <c r="X2231" i="18" s="1"/>
  <c r="Y2231" i="18" s="1"/>
  <c r="Z2231" i="18" s="1"/>
  <c r="AA2231" i="18" s="1"/>
  <c r="AB2231" i="18" s="1"/>
  <c r="AC2231" i="18" s="1"/>
  <c r="AD2231" i="18" s="1"/>
  <c r="AE2231" i="18" s="1"/>
  <c r="AF2231" i="18" s="1"/>
  <c r="F2757" i="18"/>
  <c r="AG2764" i="18" s="1"/>
  <c r="AH2764" i="18" s="1"/>
  <c r="AI2764" i="18" s="1"/>
  <c r="AJ2764" i="18" s="1"/>
  <c r="AK2764" i="18" s="1"/>
  <c r="AL2764" i="18" s="1"/>
  <c r="AM2764" i="18" s="1"/>
  <c r="AN2764" i="18" s="1"/>
  <c r="AO2764" i="18" s="1"/>
  <c r="AP2764" i="18" s="1"/>
  <c r="D982" i="18"/>
  <c r="M989" i="18" s="1"/>
  <c r="M992" i="18" s="1"/>
  <c r="F2638" i="18"/>
  <c r="F1866" i="18"/>
  <c r="F95" i="18"/>
  <c r="AG102" i="18" s="1"/>
  <c r="AG105" i="18" s="1"/>
  <c r="D3172" i="18"/>
  <c r="M3179" i="18" s="1"/>
  <c r="N3179" i="18" s="1"/>
  <c r="O3179" i="18" s="1"/>
  <c r="P3179" i="18" s="1"/>
  <c r="Q3179" i="18" s="1"/>
  <c r="R3179" i="18" s="1"/>
  <c r="S3179" i="18" s="1"/>
  <c r="T3179" i="18" s="1"/>
  <c r="U3179" i="18" s="1"/>
  <c r="V3179" i="18" s="1"/>
  <c r="E1808" i="18"/>
  <c r="F2637" i="18"/>
  <c r="E682" i="18"/>
  <c r="F2696" i="18"/>
  <c r="D1041" i="18"/>
  <c r="M1048" i="18" s="1"/>
  <c r="N1048" i="18" s="1"/>
  <c r="E1394" i="18"/>
  <c r="F920" i="18"/>
  <c r="E3526" i="18"/>
  <c r="W3533" i="18" s="1"/>
  <c r="X3533" i="18" s="1"/>
  <c r="Y3533" i="18" s="1"/>
  <c r="Z3533" i="18" s="1"/>
  <c r="AA3533" i="18" s="1"/>
  <c r="AB3533" i="18" s="1"/>
  <c r="AC3533" i="18" s="1"/>
  <c r="AD3533" i="18" s="1"/>
  <c r="AE3533" i="18" s="1"/>
  <c r="AF3533" i="18" s="1"/>
  <c r="F2345" i="18"/>
  <c r="E2696" i="18"/>
  <c r="E1928" i="18"/>
  <c r="E3112" i="18"/>
  <c r="F3529" i="18"/>
  <c r="E2579" i="18"/>
  <c r="F1808" i="18"/>
  <c r="F1812" i="18"/>
  <c r="F2226" i="18"/>
  <c r="D3528" i="18"/>
  <c r="D1043" i="18"/>
  <c r="E1399" i="18"/>
  <c r="F923" i="18"/>
  <c r="AG930" i="18" s="1"/>
  <c r="AH930" i="18" s="1"/>
  <c r="E3527" i="18"/>
  <c r="W3534" i="18" s="1"/>
  <c r="F2341" i="18"/>
  <c r="F2342" i="18"/>
  <c r="AG2349" i="18" s="1"/>
  <c r="AH2349" i="18" s="1"/>
  <c r="AI2349" i="18" s="1"/>
  <c r="AJ2349" i="18" s="1"/>
  <c r="AK2349" i="18" s="1"/>
  <c r="AL2349" i="18" s="1"/>
  <c r="AM2349" i="18" s="1"/>
  <c r="AN2349" i="18" s="1"/>
  <c r="AO2349" i="18" s="1"/>
  <c r="AP2349" i="18" s="1"/>
  <c r="E2700" i="18"/>
  <c r="F2165" i="18"/>
  <c r="AG2172" i="18" s="1"/>
  <c r="AH2172" i="18" s="1"/>
  <c r="AI2172" i="18" s="1"/>
  <c r="AJ2172" i="18" s="1"/>
  <c r="AK2172" i="18" s="1"/>
  <c r="AL2172" i="18" s="1"/>
  <c r="AM2172" i="18" s="1"/>
  <c r="AN2172" i="18" s="1"/>
  <c r="AO2172" i="18" s="1"/>
  <c r="AP2172" i="18" s="1"/>
  <c r="F3527" i="18"/>
  <c r="AG3534" i="18" s="1"/>
  <c r="AH3534" i="18" s="1"/>
  <c r="F1807" i="18"/>
  <c r="F2222" i="18"/>
  <c r="D3525" i="18"/>
  <c r="F2697" i="18"/>
  <c r="E1395" i="18"/>
  <c r="F921" i="18"/>
  <c r="F2344" i="18"/>
  <c r="E2698" i="18"/>
  <c r="W2705" i="18" s="1"/>
  <c r="X2705" i="18" s="1"/>
  <c r="Y2705" i="18" s="1"/>
  <c r="Z2705" i="18" s="1"/>
  <c r="AA2705" i="18" s="1"/>
  <c r="AB2705" i="18" s="1"/>
  <c r="AC2705" i="18" s="1"/>
  <c r="AD2705" i="18" s="1"/>
  <c r="AE2705" i="18" s="1"/>
  <c r="AF2705" i="18" s="1"/>
  <c r="F2168" i="18"/>
  <c r="D1458" i="18"/>
  <c r="D2696" i="18"/>
  <c r="D152" i="18"/>
  <c r="D1276" i="18"/>
  <c r="M1283" i="18" s="1"/>
  <c r="N1283" i="18" s="1"/>
  <c r="O1283" i="18" s="1"/>
  <c r="P1283" i="18" s="1"/>
  <c r="Q1283" i="18" s="1"/>
  <c r="R1283" i="18" s="1"/>
  <c r="S1283" i="18" s="1"/>
  <c r="T1283" i="18" s="1"/>
  <c r="U1283" i="18" s="1"/>
  <c r="V1283" i="18" s="1"/>
  <c r="D2639" i="18"/>
  <c r="M2646" i="18" s="1"/>
  <c r="N2646" i="18" s="1"/>
  <c r="O2646" i="18" s="1"/>
  <c r="P2646" i="18" s="1"/>
  <c r="Q2646" i="18" s="1"/>
  <c r="R2646" i="18" s="1"/>
  <c r="S2646" i="18" s="1"/>
  <c r="T2646" i="18" s="1"/>
  <c r="U2646" i="18" s="1"/>
  <c r="V2646" i="18" s="1"/>
  <c r="E743" i="18"/>
  <c r="E3174" i="18"/>
  <c r="D507" i="18"/>
  <c r="M514" i="18" s="1"/>
  <c r="N514" i="18" s="1"/>
  <c r="O514" i="18" s="1"/>
  <c r="P514" i="18" s="1"/>
  <c r="Q514" i="18" s="1"/>
  <c r="R514" i="18" s="1"/>
  <c r="S514" i="18" s="1"/>
  <c r="T514" i="18" s="1"/>
  <c r="U514" i="18" s="1"/>
  <c r="V514" i="18" s="1"/>
  <c r="E1691" i="18"/>
  <c r="W1698" i="18" s="1"/>
  <c r="X1698" i="18" s="1"/>
  <c r="Y1698" i="18" s="1"/>
  <c r="Z1698" i="18" s="1"/>
  <c r="AA1698" i="18" s="1"/>
  <c r="AB1698" i="18" s="1"/>
  <c r="AC1698" i="18" s="1"/>
  <c r="AD1698" i="18" s="1"/>
  <c r="AE1698" i="18" s="1"/>
  <c r="AF1698" i="18" s="1"/>
  <c r="E2582" i="18"/>
  <c r="F3052" i="18"/>
  <c r="AG3059" i="18" s="1"/>
  <c r="AH3059" i="18" s="1"/>
  <c r="AI3059" i="18" s="1"/>
  <c r="AJ3059" i="18" s="1"/>
  <c r="AK3059" i="18" s="1"/>
  <c r="AL3059" i="18" s="1"/>
  <c r="AM3059" i="18" s="1"/>
  <c r="AN3059" i="18" s="1"/>
  <c r="AO3059" i="18" s="1"/>
  <c r="AP3059" i="18" s="1"/>
  <c r="F984" i="18"/>
  <c r="D1337" i="18"/>
  <c r="M1344" i="18" s="1"/>
  <c r="N1344" i="18" s="1"/>
  <c r="O1344" i="18" s="1"/>
  <c r="P1344" i="18" s="1"/>
  <c r="Q1344" i="18" s="1"/>
  <c r="R1344" i="18" s="1"/>
  <c r="S1344" i="18" s="1"/>
  <c r="T1344" i="18" s="1"/>
  <c r="U1344" i="18" s="1"/>
  <c r="V1344" i="18" s="1"/>
  <c r="D1808" i="18"/>
  <c r="D2701" i="18"/>
  <c r="D1278" i="18"/>
  <c r="D329" i="18"/>
  <c r="F448" i="18"/>
  <c r="AG455" i="18" s="1"/>
  <c r="AH455" i="18" s="1"/>
  <c r="AI455" i="18" s="1"/>
  <c r="AJ455" i="18" s="1"/>
  <c r="AK455" i="18" s="1"/>
  <c r="AL455" i="18" s="1"/>
  <c r="AM455" i="18" s="1"/>
  <c r="AN455" i="18" s="1"/>
  <c r="AO455" i="18" s="1"/>
  <c r="AP455" i="18" s="1"/>
  <c r="D2637" i="18"/>
  <c r="E3175" i="18"/>
  <c r="E2284" i="18"/>
  <c r="W2291" i="18" s="1"/>
  <c r="X2291" i="18" s="1"/>
  <c r="W1228" i="18"/>
  <c r="D156" i="18"/>
  <c r="D1274" i="18"/>
  <c r="D333" i="18"/>
  <c r="D2642" i="18"/>
  <c r="D93" i="18"/>
  <c r="E3173" i="18"/>
  <c r="W3180" i="18" s="1"/>
  <c r="X3180" i="18" s="1"/>
  <c r="E3115" i="18"/>
  <c r="F3054" i="18"/>
  <c r="D273" i="18"/>
  <c r="F624" i="18"/>
  <c r="D1809" i="18"/>
  <c r="M1816" i="18" s="1"/>
  <c r="N1816" i="18" s="1"/>
  <c r="O1816" i="18" s="1"/>
  <c r="P1816" i="18" s="1"/>
  <c r="Q1816" i="18" s="1"/>
  <c r="R1816" i="18" s="1"/>
  <c r="S1816" i="18" s="1"/>
  <c r="T1816" i="18" s="1"/>
  <c r="U1816" i="18" s="1"/>
  <c r="V1816" i="18" s="1"/>
  <c r="E2399" i="18"/>
  <c r="D2697" i="18"/>
  <c r="D2698" i="18"/>
  <c r="M2705" i="18" s="1"/>
  <c r="N2705" i="18" s="1"/>
  <c r="O2705" i="18" s="1"/>
  <c r="P2705" i="18" s="1"/>
  <c r="Q2705" i="18" s="1"/>
  <c r="R2705" i="18" s="1"/>
  <c r="S2705" i="18" s="1"/>
  <c r="T2705" i="18" s="1"/>
  <c r="U2705" i="18" s="1"/>
  <c r="V2705" i="18" s="1"/>
  <c r="F2581" i="18"/>
  <c r="AG2588" i="18" s="1"/>
  <c r="AH2588" i="18" s="1"/>
  <c r="D624" i="18"/>
  <c r="D155" i="18"/>
  <c r="D153" i="18"/>
  <c r="M160" i="18" s="1"/>
  <c r="N160" i="18" s="1"/>
  <c r="O160" i="18" s="1"/>
  <c r="P160" i="18" s="1"/>
  <c r="Q160" i="18" s="1"/>
  <c r="R160" i="18" s="1"/>
  <c r="S160" i="18" s="1"/>
  <c r="T160" i="18" s="1"/>
  <c r="U160" i="18" s="1"/>
  <c r="V160" i="18" s="1"/>
  <c r="F151" i="18"/>
  <c r="E3647" i="18"/>
  <c r="E2227" i="18"/>
  <c r="E2223" i="18"/>
  <c r="D565" i="18"/>
  <c r="D1927" i="18"/>
  <c r="D330" i="18"/>
  <c r="M337" i="18" s="1"/>
  <c r="N337" i="18" s="1"/>
  <c r="O337" i="18" s="1"/>
  <c r="P337" i="18" s="1"/>
  <c r="Q337" i="18" s="1"/>
  <c r="R337" i="18" s="1"/>
  <c r="S337" i="18" s="1"/>
  <c r="T337" i="18" s="1"/>
  <c r="U337" i="18" s="1"/>
  <c r="V337" i="18" s="1"/>
  <c r="F446" i="18"/>
  <c r="D95" i="18"/>
  <c r="M102" i="18" s="1"/>
  <c r="M105" i="18" s="1"/>
  <c r="E1930" i="18"/>
  <c r="W1937" i="18" s="1"/>
  <c r="W1940" i="18" s="1"/>
  <c r="E3171" i="18"/>
  <c r="E3172" i="18"/>
  <c r="W3179" i="18" s="1"/>
  <c r="X3179" i="18" s="1"/>
  <c r="Y3179" i="18" s="1"/>
  <c r="Z3179" i="18" s="1"/>
  <c r="AA3179" i="18" s="1"/>
  <c r="AB3179" i="18" s="1"/>
  <c r="AC3179" i="18" s="1"/>
  <c r="AD3179" i="18" s="1"/>
  <c r="AE3179" i="18" s="1"/>
  <c r="AF3179" i="18" s="1"/>
  <c r="F3051" i="18"/>
  <c r="E2163" i="18"/>
  <c r="D269" i="18"/>
  <c r="D2343" i="18"/>
  <c r="M2350" i="18" s="1"/>
  <c r="N2350" i="18" s="1"/>
  <c r="D1517" i="18"/>
  <c r="D1750" i="18"/>
  <c r="M1757" i="18" s="1"/>
  <c r="N1757" i="18" s="1"/>
  <c r="O1757" i="18" s="1"/>
  <c r="P1757" i="18" s="1"/>
  <c r="Q1757" i="18" s="1"/>
  <c r="R1757" i="18" s="1"/>
  <c r="S1757" i="18" s="1"/>
  <c r="T1757" i="18" s="1"/>
  <c r="U1757" i="18" s="1"/>
  <c r="V1757" i="18" s="1"/>
  <c r="D2817" i="18"/>
  <c r="M2824" i="18" s="1"/>
  <c r="N2824" i="18" s="1"/>
  <c r="E3470" i="18"/>
  <c r="F2758" i="18"/>
  <c r="AG2765" i="18" s="1"/>
  <c r="AH2765" i="18" s="1"/>
  <c r="D328" i="18"/>
  <c r="E1158" i="18"/>
  <c r="W1165" i="18" s="1"/>
  <c r="X1165" i="18" s="1"/>
  <c r="Y1165" i="18" s="1"/>
  <c r="Z1165" i="18" s="1"/>
  <c r="AA1165" i="18" s="1"/>
  <c r="AB1165" i="18" s="1"/>
  <c r="AC1165" i="18" s="1"/>
  <c r="AD1165" i="18" s="1"/>
  <c r="AE1165" i="18" s="1"/>
  <c r="AF1165" i="18" s="1"/>
  <c r="D510" i="18"/>
  <c r="F3055" i="18"/>
  <c r="F983" i="18"/>
  <c r="E2166" i="18"/>
  <c r="W2173" i="18" s="1"/>
  <c r="X2173" i="18" s="1"/>
  <c r="E2165" i="18"/>
  <c r="W2172" i="18" s="1"/>
  <c r="X2172" i="18" s="1"/>
  <c r="Y2172" i="18" s="1"/>
  <c r="Z2172" i="18" s="1"/>
  <c r="AA2172" i="18" s="1"/>
  <c r="AB2172" i="18" s="1"/>
  <c r="AC2172" i="18" s="1"/>
  <c r="AD2172" i="18" s="1"/>
  <c r="AE2172" i="18" s="1"/>
  <c r="AF2172" i="18" s="1"/>
  <c r="F2756" i="18"/>
  <c r="F2759" i="18"/>
  <c r="F3647" i="18"/>
  <c r="E1159" i="18"/>
  <c r="W1166" i="18" s="1"/>
  <c r="X1166" i="18" s="1"/>
  <c r="F1867" i="18"/>
  <c r="F1870" i="18"/>
  <c r="D2344" i="18"/>
  <c r="D1693" i="18"/>
  <c r="D1694" i="18"/>
  <c r="F625" i="18"/>
  <c r="AG632" i="18" s="1"/>
  <c r="AH632" i="18" s="1"/>
  <c r="AI632" i="18" s="1"/>
  <c r="AJ632" i="18" s="1"/>
  <c r="AK632" i="18" s="1"/>
  <c r="AL632" i="18" s="1"/>
  <c r="AM632" i="18" s="1"/>
  <c r="AN632" i="18" s="1"/>
  <c r="AO632" i="18" s="1"/>
  <c r="AP632" i="18" s="1"/>
  <c r="F623" i="18"/>
  <c r="D1753" i="18"/>
  <c r="D1748" i="18"/>
  <c r="E2401" i="18"/>
  <c r="W2408" i="18" s="1"/>
  <c r="X2408" i="18" s="1"/>
  <c r="Y2408" i="18" s="1"/>
  <c r="Z2408" i="18" s="1"/>
  <c r="AA2408" i="18" s="1"/>
  <c r="AB2408" i="18" s="1"/>
  <c r="AC2408" i="18" s="1"/>
  <c r="AD2408" i="18" s="1"/>
  <c r="AE2408" i="18" s="1"/>
  <c r="AF2408" i="18" s="1"/>
  <c r="D2815" i="18"/>
  <c r="D2818" i="18"/>
  <c r="E3466" i="18"/>
  <c r="D628" i="18"/>
  <c r="D626" i="18"/>
  <c r="M633" i="18" s="1"/>
  <c r="F154" i="18"/>
  <c r="AG161" i="18" s="1"/>
  <c r="AH161" i="18" s="1"/>
  <c r="E3645" i="18"/>
  <c r="W3652" i="18" s="1"/>
  <c r="X3652" i="18" s="1"/>
  <c r="D2345" i="18"/>
  <c r="D1692" i="18"/>
  <c r="M1699" i="18" s="1"/>
  <c r="D1690" i="18"/>
  <c r="F626" i="18"/>
  <c r="AG633" i="18" s="1"/>
  <c r="F627" i="18"/>
  <c r="D1752" i="18"/>
  <c r="E2404" i="18"/>
  <c r="E2400" i="18"/>
  <c r="D2814" i="18"/>
  <c r="D2816" i="18"/>
  <c r="M2823" i="18" s="1"/>
  <c r="N2823" i="18" s="1"/>
  <c r="O2823" i="18" s="1"/>
  <c r="P2823" i="18" s="1"/>
  <c r="Q2823" i="18" s="1"/>
  <c r="R2823" i="18" s="1"/>
  <c r="S2823" i="18" s="1"/>
  <c r="T2823" i="18" s="1"/>
  <c r="U2823" i="18" s="1"/>
  <c r="V2823" i="18" s="1"/>
  <c r="E3465" i="18"/>
  <c r="E3468" i="18"/>
  <c r="W3475" i="18" s="1"/>
  <c r="W3478" i="18" s="1"/>
  <c r="D623" i="18"/>
  <c r="D1275" i="18"/>
  <c r="F156" i="18"/>
  <c r="E3643" i="18"/>
  <c r="F2755" i="18"/>
  <c r="F3643" i="18"/>
  <c r="F3645" i="18"/>
  <c r="AG3652" i="18" s="1"/>
  <c r="AG3655" i="18" s="1"/>
  <c r="E1160" i="18"/>
  <c r="E1161" i="18"/>
  <c r="E1931" i="18"/>
  <c r="E1694" i="18"/>
  <c r="F2641" i="18"/>
  <c r="F1868" i="18"/>
  <c r="AG1875" i="18" s="1"/>
  <c r="AH1875" i="18" s="1"/>
  <c r="AI1875" i="18" s="1"/>
  <c r="AJ1875" i="18" s="1"/>
  <c r="AK1875" i="18" s="1"/>
  <c r="AL1875" i="18" s="1"/>
  <c r="AM1875" i="18" s="1"/>
  <c r="AN1875" i="18" s="1"/>
  <c r="AO1875" i="18" s="1"/>
  <c r="AP1875" i="18" s="1"/>
  <c r="F1871" i="18"/>
  <c r="D1335" i="18"/>
  <c r="D2340" i="18"/>
  <c r="E2402" i="18"/>
  <c r="W2409" i="18" s="1"/>
  <c r="W2412" i="18" s="1"/>
  <c r="E3469" i="18"/>
  <c r="F155" i="18"/>
  <c r="E3646" i="18"/>
  <c r="F3646" i="18"/>
  <c r="E1156" i="18"/>
  <c r="E1693" i="18"/>
  <c r="E3114" i="18"/>
  <c r="W3121" i="18" s="1"/>
  <c r="X3121" i="18" s="1"/>
  <c r="D1336" i="18"/>
  <c r="D1811" i="18"/>
  <c r="F449" i="18"/>
  <c r="AG456" i="18" s="1"/>
  <c r="AH456" i="18" s="1"/>
  <c r="E2283" i="18"/>
  <c r="W2290" i="18" s="1"/>
  <c r="X2290" i="18" s="1"/>
  <c r="Y2290" i="18" s="1"/>
  <c r="Z2290" i="18" s="1"/>
  <c r="AA2290" i="18" s="1"/>
  <c r="AB2290" i="18" s="1"/>
  <c r="AC2290" i="18" s="1"/>
  <c r="AD2290" i="18" s="1"/>
  <c r="AE2290" i="18" s="1"/>
  <c r="AF2290" i="18" s="1"/>
  <c r="F979" i="18"/>
  <c r="F981" i="18"/>
  <c r="AG988" i="18" s="1"/>
  <c r="AH988" i="18" s="1"/>
  <c r="AI988" i="18" s="1"/>
  <c r="AJ988" i="18" s="1"/>
  <c r="AK988" i="18" s="1"/>
  <c r="AL988" i="18" s="1"/>
  <c r="AM988" i="18" s="1"/>
  <c r="AN988" i="18" s="1"/>
  <c r="AO988" i="18" s="1"/>
  <c r="AP988" i="18" s="1"/>
  <c r="F2227" i="18"/>
  <c r="E2995" i="18"/>
  <c r="F96" i="18"/>
  <c r="D1514" i="18"/>
  <c r="M1521" i="18" s="1"/>
  <c r="N1521" i="18" s="1"/>
  <c r="O1521" i="18" s="1"/>
  <c r="P1521" i="18" s="1"/>
  <c r="Q1521" i="18" s="1"/>
  <c r="R1521" i="18" s="1"/>
  <c r="S1521" i="18" s="1"/>
  <c r="T1521" i="18" s="1"/>
  <c r="U1521" i="18" s="1"/>
  <c r="V1521" i="18" s="1"/>
  <c r="D3170" i="18"/>
  <c r="E1810" i="18"/>
  <c r="W1817" i="18" s="1"/>
  <c r="X1817" i="18" s="1"/>
  <c r="E1807" i="18"/>
  <c r="D3524" i="18"/>
  <c r="D3526" i="18"/>
  <c r="M3533" i="18" s="1"/>
  <c r="N3533" i="18" s="1"/>
  <c r="O3533" i="18" s="1"/>
  <c r="P3533" i="18" s="1"/>
  <c r="Q3533" i="18" s="1"/>
  <c r="R3533" i="18" s="1"/>
  <c r="S3533" i="18" s="1"/>
  <c r="T3533" i="18" s="1"/>
  <c r="U3533" i="18" s="1"/>
  <c r="V3533" i="18" s="1"/>
  <c r="D1810" i="18"/>
  <c r="M1817" i="18" s="1"/>
  <c r="N1817" i="18" s="1"/>
  <c r="E1513" i="18"/>
  <c r="D1040" i="18"/>
  <c r="M1047" i="18" s="1"/>
  <c r="N1047" i="18" s="1"/>
  <c r="O1047" i="18" s="1"/>
  <c r="P1047" i="18" s="1"/>
  <c r="Q1047" i="18" s="1"/>
  <c r="R1047" i="18" s="1"/>
  <c r="S1047" i="18" s="1"/>
  <c r="T1047" i="18" s="1"/>
  <c r="U1047" i="18" s="1"/>
  <c r="V1047" i="18" s="1"/>
  <c r="D1038" i="18"/>
  <c r="E1398" i="18"/>
  <c r="F450" i="18"/>
  <c r="E3525" i="18"/>
  <c r="E3529" i="18"/>
  <c r="D96" i="18"/>
  <c r="E2699" i="18"/>
  <c r="W2706" i="18" s="1"/>
  <c r="X2706" i="18" s="1"/>
  <c r="D509" i="18"/>
  <c r="E1690" i="18"/>
  <c r="F2642" i="18"/>
  <c r="F2166" i="18"/>
  <c r="AG2173" i="18" s="1"/>
  <c r="AH2173" i="18" s="1"/>
  <c r="F2163" i="18"/>
  <c r="E3113" i="18"/>
  <c r="W3120" i="18" s="1"/>
  <c r="X3120" i="18" s="1"/>
  <c r="Y3120" i="18" s="1"/>
  <c r="Z3120" i="18" s="1"/>
  <c r="AA3120" i="18" s="1"/>
  <c r="AB3120" i="18" s="1"/>
  <c r="AC3120" i="18" s="1"/>
  <c r="AD3120" i="18" s="1"/>
  <c r="AE3120" i="18" s="1"/>
  <c r="AF3120" i="18" s="1"/>
  <c r="F3524" i="18"/>
  <c r="F3528" i="18"/>
  <c r="F980" i="18"/>
  <c r="D1339" i="18"/>
  <c r="E2992" i="18"/>
  <c r="D1512" i="18"/>
  <c r="E748" i="18"/>
  <c r="D92" i="18"/>
  <c r="D508" i="18"/>
  <c r="M515" i="18" s="1"/>
  <c r="N515" i="18" s="1"/>
  <c r="F2225" i="18"/>
  <c r="AG2232" i="18" s="1"/>
  <c r="AG2235" i="18" s="1"/>
  <c r="E2993" i="18"/>
  <c r="W3000" i="18" s="1"/>
  <c r="X3000" i="18" s="1"/>
  <c r="Y3000" i="18" s="1"/>
  <c r="Z3000" i="18" s="1"/>
  <c r="AA3000" i="18" s="1"/>
  <c r="AB3000" i="18" s="1"/>
  <c r="AC3000" i="18" s="1"/>
  <c r="AD3000" i="18" s="1"/>
  <c r="AE3000" i="18" s="1"/>
  <c r="AF3000" i="18" s="1"/>
  <c r="F97" i="18"/>
  <c r="D1513" i="18"/>
  <c r="D3174" i="18"/>
  <c r="M1228" i="18"/>
  <c r="D1812" i="18"/>
  <c r="F2583" i="18"/>
  <c r="E1514" i="18"/>
  <c r="W1521" i="18" s="1"/>
  <c r="X1521" i="18" s="1"/>
  <c r="Y1521" i="18" s="1"/>
  <c r="Z1521" i="18" s="1"/>
  <c r="AA1521" i="18" s="1"/>
  <c r="AB1521" i="18" s="1"/>
  <c r="AC1521" i="18" s="1"/>
  <c r="AD1521" i="18" s="1"/>
  <c r="AE1521" i="18" s="1"/>
  <c r="AF1521" i="18" s="1"/>
  <c r="F451" i="18"/>
  <c r="D97" i="18"/>
  <c r="E2701" i="18"/>
  <c r="D506" i="18"/>
  <c r="E2994" i="18"/>
  <c r="W3001" i="18" s="1"/>
  <c r="W3004" i="18" s="1"/>
  <c r="F2582" i="18"/>
  <c r="F2580" i="18"/>
  <c r="AG2587" i="18" s="1"/>
  <c r="AH2587" i="18" s="1"/>
  <c r="AI2587" i="18" s="1"/>
  <c r="AJ2587" i="18" s="1"/>
  <c r="AK2587" i="18" s="1"/>
  <c r="AL2587" i="18" s="1"/>
  <c r="AM2587" i="18" s="1"/>
  <c r="AN2587" i="18" s="1"/>
  <c r="AO2587" i="18" s="1"/>
  <c r="AP2587" i="18" s="1"/>
  <c r="E1517" i="18"/>
  <c r="D564" i="18"/>
  <c r="D566" i="18"/>
  <c r="M573" i="18" s="1"/>
  <c r="N573" i="18" s="1"/>
  <c r="O573" i="18" s="1"/>
  <c r="P573" i="18" s="1"/>
  <c r="Q573" i="18" s="1"/>
  <c r="R573" i="18" s="1"/>
  <c r="S573" i="18" s="1"/>
  <c r="T573" i="18" s="1"/>
  <c r="U573" i="18" s="1"/>
  <c r="V573" i="18" s="1"/>
  <c r="D1929" i="18"/>
  <c r="M1936" i="18" s="1"/>
  <c r="N1936" i="18" s="1"/>
  <c r="O1936" i="18" s="1"/>
  <c r="P1936" i="18" s="1"/>
  <c r="Q1936" i="18" s="1"/>
  <c r="R1936" i="18" s="1"/>
  <c r="S1936" i="18" s="1"/>
  <c r="T1936" i="18" s="1"/>
  <c r="U1936" i="18" s="1"/>
  <c r="V1936" i="18" s="1"/>
  <c r="E744" i="18"/>
  <c r="E1689" i="18"/>
  <c r="E3111" i="18"/>
  <c r="E2286" i="18"/>
  <c r="E2996" i="18"/>
  <c r="F2578" i="18"/>
  <c r="E1512" i="18"/>
  <c r="D568" i="18"/>
  <c r="D567" i="18"/>
  <c r="M574" i="18" s="1"/>
  <c r="D1931" i="18"/>
  <c r="D1932" i="18"/>
  <c r="E747" i="18"/>
  <c r="E2285" i="18"/>
  <c r="E1516" i="18"/>
  <c r="D1930" i="18"/>
  <c r="M1937" i="18" s="1"/>
  <c r="N1937" i="18" s="1"/>
  <c r="E746" i="18"/>
  <c r="W753" i="18" s="1"/>
  <c r="X753" i="18" s="1"/>
  <c r="E2281" i="18"/>
  <c r="E1102" i="18"/>
  <c r="E1100" i="18"/>
  <c r="W1107" i="18" s="1"/>
  <c r="E1098" i="18"/>
  <c r="E1099" i="18"/>
  <c r="W1106" i="18" s="1"/>
  <c r="X1106" i="18" s="1"/>
  <c r="Y1106" i="18" s="1"/>
  <c r="Z1106" i="18" s="1"/>
  <c r="AA1106" i="18" s="1"/>
  <c r="AB1106" i="18" s="1"/>
  <c r="AC1106" i="18" s="1"/>
  <c r="AD1106" i="18" s="1"/>
  <c r="AE1106" i="18" s="1"/>
  <c r="AF1106" i="18" s="1"/>
  <c r="E1097" i="18"/>
  <c r="E1101" i="18"/>
  <c r="AQ1999" i="18"/>
  <c r="AR1996" i="18"/>
  <c r="E924" i="18"/>
  <c r="E922" i="18"/>
  <c r="W929" i="18" s="1"/>
  <c r="X929" i="18" s="1"/>
  <c r="Y929" i="18" s="1"/>
  <c r="Z929" i="18" s="1"/>
  <c r="AA929" i="18" s="1"/>
  <c r="AB929" i="18" s="1"/>
  <c r="AC929" i="18" s="1"/>
  <c r="AD929" i="18" s="1"/>
  <c r="AE929" i="18" s="1"/>
  <c r="AF929" i="18" s="1"/>
  <c r="E923" i="18"/>
  <c r="W930" i="18" s="1"/>
  <c r="E921" i="18"/>
  <c r="E920" i="18"/>
  <c r="E925" i="18"/>
  <c r="AR692" i="18"/>
  <c r="AQ695" i="18"/>
  <c r="AQ3242" i="18"/>
  <c r="AR3239" i="18"/>
  <c r="D3232" i="18"/>
  <c r="M3239" i="18" s="1"/>
  <c r="D3231" i="18"/>
  <c r="M3238" i="18" s="1"/>
  <c r="N3238" i="18" s="1"/>
  <c r="O3238" i="18" s="1"/>
  <c r="P3238" i="18" s="1"/>
  <c r="Q3238" i="18" s="1"/>
  <c r="R3238" i="18" s="1"/>
  <c r="S3238" i="18" s="1"/>
  <c r="T3238" i="18" s="1"/>
  <c r="U3238" i="18" s="1"/>
  <c r="V3238" i="18" s="1"/>
  <c r="D3233" i="18"/>
  <c r="D3234" i="18"/>
  <c r="D3230" i="18"/>
  <c r="D3229" i="18"/>
  <c r="E1456" i="18"/>
  <c r="W1463" i="18" s="1"/>
  <c r="E1457" i="18"/>
  <c r="E1453" i="18"/>
  <c r="E1458" i="18"/>
  <c r="E1455" i="18"/>
  <c r="W1462" i="18" s="1"/>
  <c r="X1462" i="18" s="1"/>
  <c r="Y1462" i="18" s="1"/>
  <c r="Z1462" i="18" s="1"/>
  <c r="AA1462" i="18" s="1"/>
  <c r="AB1462" i="18" s="1"/>
  <c r="AC1462" i="18" s="1"/>
  <c r="AD1462" i="18" s="1"/>
  <c r="AE1462" i="18" s="1"/>
  <c r="AF1462" i="18" s="1"/>
  <c r="E1454" i="18"/>
  <c r="E3233" i="18"/>
  <c r="E3232" i="18"/>
  <c r="W3239" i="18" s="1"/>
  <c r="E3231" i="18"/>
  <c r="W3238" i="18" s="1"/>
  <c r="X3238" i="18" s="1"/>
  <c r="Y3238" i="18" s="1"/>
  <c r="Z3238" i="18" s="1"/>
  <c r="AA3238" i="18" s="1"/>
  <c r="AB3238" i="18" s="1"/>
  <c r="AC3238" i="18" s="1"/>
  <c r="AD3238" i="18" s="1"/>
  <c r="AE3238" i="18" s="1"/>
  <c r="AF3238" i="18" s="1"/>
  <c r="E3230" i="18"/>
  <c r="E3229" i="18"/>
  <c r="E3234" i="18"/>
  <c r="AQ2117" i="18"/>
  <c r="AR2114" i="18"/>
  <c r="N2706" i="18"/>
  <c r="AQ636" i="18"/>
  <c r="AR633" i="18"/>
  <c r="F1158" i="18"/>
  <c r="AG1165" i="18" s="1"/>
  <c r="AH1165" i="18" s="1"/>
  <c r="AI1165" i="18" s="1"/>
  <c r="AJ1165" i="18" s="1"/>
  <c r="AK1165" i="18" s="1"/>
  <c r="AL1165" i="18" s="1"/>
  <c r="AM1165" i="18" s="1"/>
  <c r="AN1165" i="18" s="1"/>
  <c r="AO1165" i="18" s="1"/>
  <c r="AP1165" i="18" s="1"/>
  <c r="F1157" i="18"/>
  <c r="F1161" i="18"/>
  <c r="F1159" i="18"/>
  <c r="AG1166" i="18" s="1"/>
  <c r="F1160" i="18"/>
  <c r="F1156" i="18"/>
  <c r="E2934" i="18"/>
  <c r="W2941" i="18" s="1"/>
  <c r="X2941" i="18" s="1"/>
  <c r="Y2941" i="18" s="1"/>
  <c r="Z2941" i="18" s="1"/>
  <c r="AA2941" i="18" s="1"/>
  <c r="AB2941" i="18" s="1"/>
  <c r="AC2941" i="18" s="1"/>
  <c r="AD2941" i="18" s="1"/>
  <c r="AE2941" i="18" s="1"/>
  <c r="AF2941" i="18" s="1"/>
  <c r="E2935" i="18"/>
  <c r="W2942" i="18" s="1"/>
  <c r="E2932" i="18"/>
  <c r="E2936" i="18"/>
  <c r="E2933" i="18"/>
  <c r="E2937" i="18"/>
  <c r="W756" i="18"/>
  <c r="M3478" i="18"/>
  <c r="N3475" i="18"/>
  <c r="M695" i="18"/>
  <c r="N692" i="18"/>
  <c r="W1287" i="18"/>
  <c r="B3242" i="18"/>
  <c r="C3239" i="18"/>
  <c r="C2350" i="18"/>
  <c r="B2353" i="18"/>
  <c r="C2647" i="18"/>
  <c r="B2650" i="18"/>
  <c r="B695" i="18"/>
  <c r="C692" i="18"/>
  <c r="C338" i="18"/>
  <c r="B341" i="18"/>
  <c r="C1284" i="18"/>
  <c r="B1287" i="18"/>
  <c r="B1879" i="18"/>
  <c r="C1876" i="18"/>
  <c r="B105" i="18"/>
  <c r="C102" i="18"/>
  <c r="D2284" i="18"/>
  <c r="M2291" i="18" s="1"/>
  <c r="D2283" i="18"/>
  <c r="M2290" i="18" s="1"/>
  <c r="N2290" i="18" s="1"/>
  <c r="O2290" i="18" s="1"/>
  <c r="P2290" i="18" s="1"/>
  <c r="Q2290" i="18" s="1"/>
  <c r="R2290" i="18" s="1"/>
  <c r="S2290" i="18" s="1"/>
  <c r="T2290" i="18" s="1"/>
  <c r="U2290" i="18" s="1"/>
  <c r="V2290" i="18" s="1"/>
  <c r="D2281" i="18"/>
  <c r="D2282" i="18"/>
  <c r="D2286" i="18"/>
  <c r="D2285" i="18"/>
  <c r="AR989" i="18"/>
  <c r="AQ992" i="18"/>
  <c r="AH1463" i="18"/>
  <c r="AQ282" i="18"/>
  <c r="AR279" i="18"/>
  <c r="M1466" i="18"/>
  <c r="N1463" i="18"/>
  <c r="N279" i="18"/>
  <c r="AG815" i="18"/>
  <c r="AH812" i="18"/>
  <c r="N1404" i="18"/>
  <c r="M1407" i="18"/>
  <c r="B2827" i="18"/>
  <c r="C2824" i="18"/>
  <c r="D2580" i="18"/>
  <c r="M2587" i="18" s="1"/>
  <c r="N2587" i="18" s="1"/>
  <c r="O2587" i="18" s="1"/>
  <c r="P2587" i="18" s="1"/>
  <c r="Q2587" i="18" s="1"/>
  <c r="R2587" i="18" s="1"/>
  <c r="S2587" i="18" s="1"/>
  <c r="T2587" i="18" s="1"/>
  <c r="U2587" i="18" s="1"/>
  <c r="V2587" i="18" s="1"/>
  <c r="D2581" i="18"/>
  <c r="M2588" i="18" s="1"/>
  <c r="D2578" i="18"/>
  <c r="D2582" i="18"/>
  <c r="D2579" i="18"/>
  <c r="D2583" i="18"/>
  <c r="E94" i="18"/>
  <c r="W101" i="18" s="1"/>
  <c r="X101" i="18" s="1"/>
  <c r="Y101" i="18" s="1"/>
  <c r="Z101" i="18" s="1"/>
  <c r="AA101" i="18" s="1"/>
  <c r="AB101" i="18" s="1"/>
  <c r="AC101" i="18" s="1"/>
  <c r="AD101" i="18" s="1"/>
  <c r="AE101" i="18" s="1"/>
  <c r="AF101" i="18" s="1"/>
  <c r="E96" i="18"/>
  <c r="E95" i="18"/>
  <c r="W102" i="18" s="1"/>
  <c r="E93" i="18"/>
  <c r="E97" i="18"/>
  <c r="E92" i="18"/>
  <c r="AR1048" i="18"/>
  <c r="AQ1051" i="18"/>
  <c r="E3292" i="18"/>
  <c r="E3288" i="18"/>
  <c r="E3291" i="18"/>
  <c r="W3298" i="18" s="1"/>
  <c r="E3289" i="18"/>
  <c r="E3290" i="18"/>
  <c r="W3297" i="18" s="1"/>
  <c r="X3297" i="18" s="1"/>
  <c r="Y3297" i="18" s="1"/>
  <c r="Z3297" i="18" s="1"/>
  <c r="AA3297" i="18" s="1"/>
  <c r="AB3297" i="18" s="1"/>
  <c r="AC3297" i="18" s="1"/>
  <c r="AD3297" i="18" s="1"/>
  <c r="AE3297" i="18" s="1"/>
  <c r="AF3297" i="18" s="1"/>
  <c r="E3293" i="18"/>
  <c r="D2757" i="18"/>
  <c r="M2764" i="18" s="1"/>
  <c r="N2764" i="18" s="1"/>
  <c r="O2764" i="18" s="1"/>
  <c r="P2764" i="18" s="1"/>
  <c r="Q2764" i="18" s="1"/>
  <c r="R2764" i="18" s="1"/>
  <c r="S2764" i="18" s="1"/>
  <c r="T2764" i="18" s="1"/>
  <c r="U2764" i="18" s="1"/>
  <c r="V2764" i="18" s="1"/>
  <c r="D2756" i="18"/>
  <c r="D2758" i="18"/>
  <c r="M2765" i="18" s="1"/>
  <c r="D2759" i="18"/>
  <c r="D2760" i="18"/>
  <c r="D2755" i="18"/>
  <c r="F509" i="18"/>
  <c r="F507" i="18"/>
  <c r="AG514" i="18" s="1"/>
  <c r="AH514" i="18" s="1"/>
  <c r="AI514" i="18" s="1"/>
  <c r="AJ514" i="18" s="1"/>
  <c r="AK514" i="18" s="1"/>
  <c r="AL514" i="18" s="1"/>
  <c r="AM514" i="18" s="1"/>
  <c r="AN514" i="18" s="1"/>
  <c r="AO514" i="18" s="1"/>
  <c r="AP514" i="18" s="1"/>
  <c r="F508" i="18"/>
  <c r="AG515" i="18" s="1"/>
  <c r="F506" i="18"/>
  <c r="F505" i="18"/>
  <c r="F510" i="18"/>
  <c r="F1515" i="18"/>
  <c r="AG1522" i="18" s="1"/>
  <c r="F1517" i="18"/>
  <c r="F1514" i="18"/>
  <c r="AG1521" i="18" s="1"/>
  <c r="AH1521" i="18" s="1"/>
  <c r="AI1521" i="18" s="1"/>
  <c r="AJ1521" i="18" s="1"/>
  <c r="AK1521" i="18" s="1"/>
  <c r="AL1521" i="18" s="1"/>
  <c r="AM1521" i="18" s="1"/>
  <c r="AN1521" i="18" s="1"/>
  <c r="AO1521" i="18" s="1"/>
  <c r="AP1521" i="18" s="1"/>
  <c r="F1516" i="18"/>
  <c r="F1513" i="18"/>
  <c r="F1512" i="18"/>
  <c r="C2942" i="18"/>
  <c r="B2945" i="18"/>
  <c r="E390" i="18"/>
  <c r="W397" i="18" s="1"/>
  <c r="E387" i="18"/>
  <c r="E388" i="18"/>
  <c r="E392" i="18"/>
  <c r="E391" i="18"/>
  <c r="E389" i="18"/>
  <c r="W396" i="18" s="1"/>
  <c r="X396" i="18" s="1"/>
  <c r="Y396" i="18" s="1"/>
  <c r="Z396" i="18" s="1"/>
  <c r="AA396" i="18" s="1"/>
  <c r="AB396" i="18" s="1"/>
  <c r="AC396" i="18" s="1"/>
  <c r="AD396" i="18" s="1"/>
  <c r="AE396" i="18" s="1"/>
  <c r="AF396" i="18" s="1"/>
  <c r="AQ2827" i="18"/>
  <c r="AR2824" i="18"/>
  <c r="AH3121" i="18"/>
  <c r="AG3124" i="18"/>
  <c r="B1940" i="18"/>
  <c r="C1937" i="18"/>
  <c r="D3642" i="18"/>
  <c r="D3643" i="18"/>
  <c r="D3645" i="18"/>
  <c r="M3652" i="18" s="1"/>
  <c r="D3644" i="18"/>
  <c r="M3651" i="18" s="1"/>
  <c r="N3651" i="18" s="1"/>
  <c r="O3651" i="18" s="1"/>
  <c r="P3651" i="18" s="1"/>
  <c r="Q3651" i="18" s="1"/>
  <c r="R3651" i="18" s="1"/>
  <c r="S3651" i="18" s="1"/>
  <c r="T3651" i="18" s="1"/>
  <c r="U3651" i="18" s="1"/>
  <c r="V3651" i="18" s="1"/>
  <c r="D3646" i="18"/>
  <c r="D3647" i="18"/>
  <c r="AH871" i="18"/>
  <c r="AQ164" i="18"/>
  <c r="AR161" i="18"/>
  <c r="M636" i="18"/>
  <c r="N633" i="18"/>
  <c r="C753" i="18"/>
  <c r="B756" i="18"/>
  <c r="N1284" i="18"/>
  <c r="AG2058" i="18"/>
  <c r="AH2055" i="18"/>
  <c r="X2232" i="18"/>
  <c r="C1228" i="18"/>
  <c r="D1225" i="18"/>
  <c r="AQ1940" i="18"/>
  <c r="AR1937" i="18"/>
  <c r="F3170" i="18"/>
  <c r="F3174" i="18"/>
  <c r="F3173" i="18"/>
  <c r="AG3180" i="18" s="1"/>
  <c r="F3171" i="18"/>
  <c r="F3172" i="18"/>
  <c r="AG3179" i="18" s="1"/>
  <c r="AH3179" i="18" s="1"/>
  <c r="AI3179" i="18" s="1"/>
  <c r="AJ3179" i="18" s="1"/>
  <c r="AK3179" i="18" s="1"/>
  <c r="AL3179" i="18" s="1"/>
  <c r="AM3179" i="18" s="1"/>
  <c r="AN3179" i="18" s="1"/>
  <c r="AO3179" i="18" s="1"/>
  <c r="AP3179" i="18" s="1"/>
  <c r="F3175" i="18"/>
  <c r="E151" i="18"/>
  <c r="E153" i="18"/>
  <c r="W160" i="18" s="1"/>
  <c r="X160" i="18" s="1"/>
  <c r="Y160" i="18" s="1"/>
  <c r="Z160" i="18" s="1"/>
  <c r="AA160" i="18" s="1"/>
  <c r="AB160" i="18" s="1"/>
  <c r="AC160" i="18" s="1"/>
  <c r="AD160" i="18" s="1"/>
  <c r="AE160" i="18" s="1"/>
  <c r="AF160" i="18" s="1"/>
  <c r="E152" i="18"/>
  <c r="E156" i="18"/>
  <c r="E154" i="18"/>
  <c r="W161" i="18" s="1"/>
  <c r="E155" i="18"/>
  <c r="E805" i="18"/>
  <c r="W812" i="18" s="1"/>
  <c r="E804" i="18"/>
  <c r="W811" i="18" s="1"/>
  <c r="X811" i="18" s="1"/>
  <c r="Y811" i="18" s="1"/>
  <c r="Z811" i="18" s="1"/>
  <c r="AA811" i="18" s="1"/>
  <c r="AB811" i="18" s="1"/>
  <c r="AC811" i="18" s="1"/>
  <c r="AD811" i="18" s="1"/>
  <c r="AE811" i="18" s="1"/>
  <c r="AF811" i="18" s="1"/>
  <c r="E807" i="18"/>
  <c r="E803" i="18"/>
  <c r="E802" i="18"/>
  <c r="E806" i="18"/>
  <c r="AQ3063" i="18"/>
  <c r="AR3060" i="18"/>
  <c r="F1692" i="18"/>
  <c r="AG1699" i="18" s="1"/>
  <c r="F1691" i="18"/>
  <c r="AG1698" i="18" s="1"/>
  <c r="AH1698" i="18" s="1"/>
  <c r="AI1698" i="18" s="1"/>
  <c r="AJ1698" i="18" s="1"/>
  <c r="AK1698" i="18" s="1"/>
  <c r="AL1698" i="18" s="1"/>
  <c r="AM1698" i="18" s="1"/>
  <c r="AN1698" i="18" s="1"/>
  <c r="AO1698" i="18" s="1"/>
  <c r="AP1698" i="18" s="1"/>
  <c r="F1693" i="18"/>
  <c r="F1694" i="18"/>
  <c r="F1690" i="18"/>
  <c r="F1689" i="18"/>
  <c r="D2225" i="18"/>
  <c r="M2232" i="18" s="1"/>
  <c r="D2224" i="18"/>
  <c r="M2231" i="18" s="1"/>
  <c r="N2231" i="18" s="1"/>
  <c r="O2231" i="18" s="1"/>
  <c r="P2231" i="18" s="1"/>
  <c r="Q2231" i="18" s="1"/>
  <c r="R2231" i="18" s="1"/>
  <c r="S2231" i="18" s="1"/>
  <c r="T2231" i="18" s="1"/>
  <c r="U2231" i="18" s="1"/>
  <c r="V2231" i="18" s="1"/>
  <c r="D2227" i="18"/>
  <c r="D2223" i="18"/>
  <c r="D2222" i="18"/>
  <c r="D2226" i="18"/>
  <c r="AR1876" i="18"/>
  <c r="AQ1879" i="18"/>
  <c r="E2104" i="18"/>
  <c r="E2106" i="18"/>
  <c r="W2113" i="18" s="1"/>
  <c r="X2113" i="18" s="1"/>
  <c r="Y2113" i="18" s="1"/>
  <c r="Z2113" i="18" s="1"/>
  <c r="AA2113" i="18" s="1"/>
  <c r="AB2113" i="18" s="1"/>
  <c r="AC2113" i="18" s="1"/>
  <c r="AD2113" i="18" s="1"/>
  <c r="AE2113" i="18" s="1"/>
  <c r="AF2113" i="18" s="1"/>
  <c r="E2107" i="18"/>
  <c r="W2114" i="18" s="1"/>
  <c r="E2105" i="18"/>
  <c r="E2109" i="18"/>
  <c r="E2108" i="18"/>
  <c r="AR456" i="18"/>
  <c r="AQ459" i="18"/>
  <c r="C3121" i="18"/>
  <c r="B3124" i="18"/>
  <c r="B223" i="18"/>
  <c r="C220" i="18"/>
  <c r="D3055" i="18"/>
  <c r="D3053" i="18"/>
  <c r="M3060" i="18" s="1"/>
  <c r="D3052" i="18"/>
  <c r="M3059" i="18" s="1"/>
  <c r="N3059" i="18" s="1"/>
  <c r="O3059" i="18" s="1"/>
  <c r="P3059" i="18" s="1"/>
  <c r="Q3059" i="18" s="1"/>
  <c r="R3059" i="18" s="1"/>
  <c r="S3059" i="18" s="1"/>
  <c r="T3059" i="18" s="1"/>
  <c r="U3059" i="18" s="1"/>
  <c r="V3059" i="18" s="1"/>
  <c r="D3050" i="18"/>
  <c r="D3051" i="18"/>
  <c r="D3054" i="18"/>
  <c r="N989" i="18"/>
  <c r="AQ1525" i="18"/>
  <c r="AR1522" i="18"/>
  <c r="AR3416" i="18"/>
  <c r="AQ3419" i="18"/>
  <c r="AG1051" i="18"/>
  <c r="AH1048" i="18"/>
  <c r="F210" i="18"/>
  <c r="F215" i="18"/>
  <c r="F214" i="18"/>
  <c r="F213" i="18"/>
  <c r="AG220" i="18" s="1"/>
  <c r="F212" i="18"/>
  <c r="AG219" i="18" s="1"/>
  <c r="AH219" i="18" s="1"/>
  <c r="AI219" i="18" s="1"/>
  <c r="AJ219" i="18" s="1"/>
  <c r="AK219" i="18" s="1"/>
  <c r="AL219" i="18" s="1"/>
  <c r="AM219" i="18" s="1"/>
  <c r="AN219" i="18" s="1"/>
  <c r="AO219" i="18" s="1"/>
  <c r="AP219" i="18" s="1"/>
  <c r="F211" i="18"/>
  <c r="AQ1761" i="18"/>
  <c r="AR1758" i="18"/>
  <c r="AH2647" i="18"/>
  <c r="AR2409" i="18"/>
  <c r="AQ2412" i="18"/>
  <c r="C515" i="18"/>
  <c r="B518" i="18"/>
  <c r="AG3537" i="18"/>
  <c r="AH3593" i="18"/>
  <c r="AG3596" i="18"/>
  <c r="C1463" i="18"/>
  <c r="B1466" i="18"/>
  <c r="C574" i="18"/>
  <c r="B577" i="18"/>
  <c r="C2706" i="18"/>
  <c r="B2709" i="18"/>
  <c r="B933" i="18"/>
  <c r="C930" i="18"/>
  <c r="B282" i="18"/>
  <c r="C279" i="18"/>
  <c r="B1348" i="18"/>
  <c r="C1345" i="18"/>
  <c r="B1525" i="18"/>
  <c r="C1522" i="18"/>
  <c r="C812" i="18"/>
  <c r="B815" i="18"/>
  <c r="D1869" i="18"/>
  <c r="M1876" i="18" s="1"/>
  <c r="D1870" i="18"/>
  <c r="D1868" i="18"/>
  <c r="M1875" i="18" s="1"/>
  <c r="N1875" i="18" s="1"/>
  <c r="O1875" i="18" s="1"/>
  <c r="P1875" i="18" s="1"/>
  <c r="Q1875" i="18" s="1"/>
  <c r="R1875" i="18" s="1"/>
  <c r="S1875" i="18" s="1"/>
  <c r="T1875" i="18" s="1"/>
  <c r="U1875" i="18" s="1"/>
  <c r="V1875" i="18" s="1"/>
  <c r="D1871" i="18"/>
  <c r="D1866" i="18"/>
  <c r="D1867" i="18"/>
  <c r="X220" i="18"/>
  <c r="W223" i="18"/>
  <c r="E2875" i="18"/>
  <c r="W2882" i="18" s="1"/>
  <c r="X2882" i="18" s="1"/>
  <c r="Y2882" i="18" s="1"/>
  <c r="Z2882" i="18" s="1"/>
  <c r="AA2882" i="18" s="1"/>
  <c r="AB2882" i="18" s="1"/>
  <c r="AC2882" i="18" s="1"/>
  <c r="AD2882" i="18" s="1"/>
  <c r="AE2882" i="18" s="1"/>
  <c r="AF2882" i="18" s="1"/>
  <c r="E2878" i="18"/>
  <c r="E2874" i="18"/>
  <c r="E2873" i="18"/>
  <c r="E2876" i="18"/>
  <c r="W2883" i="18" s="1"/>
  <c r="E2877" i="18"/>
  <c r="E507" i="18"/>
  <c r="W514" i="18" s="1"/>
  <c r="X514" i="18" s="1"/>
  <c r="Y514" i="18" s="1"/>
  <c r="Z514" i="18" s="1"/>
  <c r="AA514" i="18" s="1"/>
  <c r="AB514" i="18" s="1"/>
  <c r="AC514" i="18" s="1"/>
  <c r="AD514" i="18" s="1"/>
  <c r="AE514" i="18" s="1"/>
  <c r="AF514" i="18" s="1"/>
  <c r="E508" i="18"/>
  <c r="W515" i="18" s="1"/>
  <c r="E510" i="18"/>
  <c r="E505" i="18"/>
  <c r="E506" i="18"/>
  <c r="E509" i="18"/>
  <c r="D2875" i="18"/>
  <c r="M2882" i="18" s="1"/>
  <c r="N2882" i="18" s="1"/>
  <c r="O2882" i="18" s="1"/>
  <c r="P2882" i="18" s="1"/>
  <c r="Q2882" i="18" s="1"/>
  <c r="R2882" i="18" s="1"/>
  <c r="S2882" i="18" s="1"/>
  <c r="T2882" i="18" s="1"/>
  <c r="U2882" i="18" s="1"/>
  <c r="V2882" i="18" s="1"/>
  <c r="D2876" i="18"/>
  <c r="M2883" i="18" s="1"/>
  <c r="D2878" i="18"/>
  <c r="D2877" i="18"/>
  <c r="D2874" i="18"/>
  <c r="D2873" i="18"/>
  <c r="AR1228" i="18"/>
  <c r="AH1225" i="18"/>
  <c r="AG1228" i="18"/>
  <c r="D804" i="18"/>
  <c r="M811" i="18" s="1"/>
  <c r="N811" i="18" s="1"/>
  <c r="O811" i="18" s="1"/>
  <c r="P811" i="18" s="1"/>
  <c r="Q811" i="18" s="1"/>
  <c r="R811" i="18" s="1"/>
  <c r="S811" i="18" s="1"/>
  <c r="T811" i="18" s="1"/>
  <c r="U811" i="18" s="1"/>
  <c r="V811" i="18" s="1"/>
  <c r="D805" i="18"/>
  <c r="M812" i="18" s="1"/>
  <c r="D802" i="18"/>
  <c r="D803" i="18"/>
  <c r="D807" i="18"/>
  <c r="D806" i="18"/>
  <c r="X1522" i="18"/>
  <c r="AH1643" i="18"/>
  <c r="AI1640" i="18"/>
  <c r="AQ933" i="18"/>
  <c r="AR930" i="18"/>
  <c r="AR871" i="18"/>
  <c r="AQ874" i="18"/>
  <c r="E2523" i="18"/>
  <c r="E2520" i="18"/>
  <c r="E2522" i="18"/>
  <c r="W2529" i="18" s="1"/>
  <c r="E2521" i="18"/>
  <c r="W2528" i="18" s="1"/>
  <c r="X2528" i="18" s="1"/>
  <c r="Y2528" i="18" s="1"/>
  <c r="Z2528" i="18" s="1"/>
  <c r="AA2528" i="18" s="1"/>
  <c r="AB2528" i="18" s="1"/>
  <c r="AC2528" i="18" s="1"/>
  <c r="AD2528" i="18" s="1"/>
  <c r="AE2528" i="18" s="1"/>
  <c r="AF2528" i="18" s="1"/>
  <c r="E2524" i="18"/>
  <c r="E2519" i="18"/>
  <c r="X3593" i="18"/>
  <c r="W3596" i="18"/>
  <c r="AQ1407" i="18"/>
  <c r="AR1404" i="18"/>
  <c r="AG2412" i="18"/>
  <c r="AH2409" i="18"/>
  <c r="D2933" i="18"/>
  <c r="D2936" i="18"/>
  <c r="D2935" i="18"/>
  <c r="M2942" i="18" s="1"/>
  <c r="D2934" i="18"/>
  <c r="M2941" i="18" s="1"/>
  <c r="N2941" i="18" s="1"/>
  <c r="O2941" i="18" s="1"/>
  <c r="P2941" i="18" s="1"/>
  <c r="Q2941" i="18" s="1"/>
  <c r="R2941" i="18" s="1"/>
  <c r="S2941" i="18" s="1"/>
  <c r="T2941" i="18" s="1"/>
  <c r="U2941" i="18" s="1"/>
  <c r="V2941" i="18" s="1"/>
  <c r="D2932" i="18"/>
  <c r="D2937" i="18"/>
  <c r="W695" i="18"/>
  <c r="X692" i="18"/>
  <c r="AQ3004" i="18"/>
  <c r="AR3001" i="18"/>
  <c r="W2176" i="18"/>
  <c r="N3357" i="18"/>
  <c r="F3350" i="18"/>
  <c r="AG3357" i="18" s="1"/>
  <c r="F3347" i="18"/>
  <c r="F3352" i="18"/>
  <c r="F3349" i="18"/>
  <c r="AG3356" i="18" s="1"/>
  <c r="AH3356" i="18" s="1"/>
  <c r="AI3356" i="18" s="1"/>
  <c r="AJ3356" i="18" s="1"/>
  <c r="AK3356" i="18" s="1"/>
  <c r="AL3356" i="18" s="1"/>
  <c r="AM3356" i="18" s="1"/>
  <c r="AN3356" i="18" s="1"/>
  <c r="AO3356" i="18" s="1"/>
  <c r="AP3356" i="18" s="1"/>
  <c r="F3351" i="18"/>
  <c r="F3348" i="18"/>
  <c r="C1643" i="18"/>
  <c r="D1640" i="18"/>
  <c r="AR753" i="18"/>
  <c r="AQ756" i="18"/>
  <c r="N2409" i="18"/>
  <c r="AH2114" i="18"/>
  <c r="N3534" i="18"/>
  <c r="AR2232" i="18"/>
  <c r="AQ2235" i="18"/>
  <c r="AG2709" i="18"/>
  <c r="AH2706" i="18"/>
  <c r="M1643" i="18"/>
  <c r="N1640" i="18"/>
  <c r="F1750" i="18"/>
  <c r="AG1757" i="18" s="1"/>
  <c r="AH1757" i="18" s="1"/>
  <c r="AI1757" i="18" s="1"/>
  <c r="AJ1757" i="18" s="1"/>
  <c r="AK1757" i="18" s="1"/>
  <c r="AL1757" i="18" s="1"/>
  <c r="AM1757" i="18" s="1"/>
  <c r="AN1757" i="18" s="1"/>
  <c r="AO1757" i="18" s="1"/>
  <c r="AP1757" i="18" s="1"/>
  <c r="F1749" i="18"/>
  <c r="F1751" i="18"/>
  <c r="AG1758" i="18" s="1"/>
  <c r="F1748" i="18"/>
  <c r="F1753" i="18"/>
  <c r="F1752" i="18"/>
  <c r="D1988" i="18"/>
  <c r="M1995" i="18" s="1"/>
  <c r="N1995" i="18" s="1"/>
  <c r="O1995" i="18" s="1"/>
  <c r="P1995" i="18" s="1"/>
  <c r="Q1995" i="18" s="1"/>
  <c r="R1995" i="18" s="1"/>
  <c r="S1995" i="18" s="1"/>
  <c r="T1995" i="18" s="1"/>
  <c r="U1995" i="18" s="1"/>
  <c r="V1995" i="18" s="1"/>
  <c r="D1987" i="18"/>
  <c r="D1989" i="18"/>
  <c r="M1996" i="18" s="1"/>
  <c r="D1991" i="18"/>
  <c r="D1990" i="18"/>
  <c r="D1986" i="18"/>
  <c r="D3587" i="18"/>
  <c r="D3588" i="18"/>
  <c r="D3584" i="18"/>
  <c r="D3586" i="18"/>
  <c r="M3593" i="18" s="1"/>
  <c r="D3585" i="18"/>
  <c r="M3592" i="18" s="1"/>
  <c r="N3592" i="18" s="1"/>
  <c r="O3592" i="18" s="1"/>
  <c r="P3592" i="18" s="1"/>
  <c r="Q3592" i="18" s="1"/>
  <c r="R3592" i="18" s="1"/>
  <c r="S3592" i="18" s="1"/>
  <c r="T3592" i="18" s="1"/>
  <c r="U3592" i="18" s="1"/>
  <c r="V3592" i="18" s="1"/>
  <c r="D3583" i="18"/>
  <c r="AR812" i="18"/>
  <c r="AQ815" i="18"/>
  <c r="D1101" i="18"/>
  <c r="D1097" i="18"/>
  <c r="D1099" i="18"/>
  <c r="M1106" i="18" s="1"/>
  <c r="N1106" i="18" s="1"/>
  <c r="O1106" i="18" s="1"/>
  <c r="P1106" i="18" s="1"/>
  <c r="Q1106" i="18" s="1"/>
  <c r="R1106" i="18" s="1"/>
  <c r="S1106" i="18" s="1"/>
  <c r="T1106" i="18" s="1"/>
  <c r="U1106" i="18" s="1"/>
  <c r="V1106" i="18" s="1"/>
  <c r="D1102" i="18"/>
  <c r="D1100" i="18"/>
  <c r="M1107" i="18" s="1"/>
  <c r="D1098" i="18"/>
  <c r="E864" i="18"/>
  <c r="W871" i="18" s="1"/>
  <c r="E862" i="18"/>
  <c r="E863" i="18"/>
  <c r="W870" i="18" s="1"/>
  <c r="X870" i="18" s="1"/>
  <c r="Y870" i="18" s="1"/>
  <c r="Z870" i="18" s="1"/>
  <c r="AA870" i="18" s="1"/>
  <c r="AB870" i="18" s="1"/>
  <c r="AC870" i="18" s="1"/>
  <c r="AD870" i="18" s="1"/>
  <c r="AE870" i="18" s="1"/>
  <c r="AF870" i="18" s="1"/>
  <c r="E865" i="18"/>
  <c r="E866" i="18"/>
  <c r="E861" i="18"/>
  <c r="C3593" i="18"/>
  <c r="B3596" i="18"/>
  <c r="B2886" i="18"/>
  <c r="C2883" i="18"/>
  <c r="W1761" i="18"/>
  <c r="X1758" i="18"/>
  <c r="W2827" i="18"/>
  <c r="N3416" i="18"/>
  <c r="B2768" i="18"/>
  <c r="C2765" i="18"/>
  <c r="AQ3537" i="18"/>
  <c r="AR3534" i="18"/>
  <c r="AQ1348" i="18"/>
  <c r="AR1345" i="18"/>
  <c r="F1989" i="18"/>
  <c r="AG1996" i="18" s="1"/>
  <c r="F1987" i="18"/>
  <c r="F1988" i="18"/>
  <c r="AG1995" i="18" s="1"/>
  <c r="AH1995" i="18" s="1"/>
  <c r="AI1995" i="18" s="1"/>
  <c r="AJ1995" i="18" s="1"/>
  <c r="AK1995" i="18" s="1"/>
  <c r="AL1995" i="18" s="1"/>
  <c r="AM1995" i="18" s="1"/>
  <c r="AN1995" i="18" s="1"/>
  <c r="AO1995" i="18" s="1"/>
  <c r="AP1995" i="18" s="1"/>
  <c r="F1991" i="18"/>
  <c r="F1986" i="18"/>
  <c r="F1990" i="18"/>
  <c r="AQ2945" i="18"/>
  <c r="AR2942" i="18"/>
  <c r="C1758" i="18"/>
  <c r="B1761" i="18"/>
  <c r="C3298" i="18"/>
  <c r="B3301" i="18"/>
  <c r="C2468" i="18"/>
  <c r="B2471" i="18"/>
  <c r="AR2350" i="18"/>
  <c r="AQ2353" i="18"/>
  <c r="C3001" i="18"/>
  <c r="B3004" i="18"/>
  <c r="F2816" i="18"/>
  <c r="AG2823" i="18" s="1"/>
  <c r="AH2823" i="18" s="1"/>
  <c r="AI2823" i="18" s="1"/>
  <c r="AJ2823" i="18" s="1"/>
  <c r="AK2823" i="18" s="1"/>
  <c r="AL2823" i="18" s="1"/>
  <c r="AM2823" i="18" s="1"/>
  <c r="AN2823" i="18" s="1"/>
  <c r="AO2823" i="18" s="1"/>
  <c r="AP2823" i="18" s="1"/>
  <c r="F2815" i="18"/>
  <c r="F2818" i="18"/>
  <c r="F2814" i="18"/>
  <c r="F2817" i="18"/>
  <c r="AG2824" i="18" s="1"/>
  <c r="F2819" i="18"/>
  <c r="E1038" i="18"/>
  <c r="E1040" i="18"/>
  <c r="W1047" i="18" s="1"/>
  <c r="X1047" i="18" s="1"/>
  <c r="Y1047" i="18" s="1"/>
  <c r="Z1047" i="18" s="1"/>
  <c r="AA1047" i="18" s="1"/>
  <c r="AB1047" i="18" s="1"/>
  <c r="AC1047" i="18" s="1"/>
  <c r="AD1047" i="18" s="1"/>
  <c r="AE1047" i="18" s="1"/>
  <c r="AF1047" i="18" s="1"/>
  <c r="E1043" i="18"/>
  <c r="E1041" i="18"/>
  <c r="W1048" i="18" s="1"/>
  <c r="E1042" i="18"/>
  <c r="E1039" i="18"/>
  <c r="AG2294" i="18"/>
  <c r="AH2291" i="18"/>
  <c r="F1276" i="18"/>
  <c r="AG1283" i="18" s="1"/>
  <c r="AH1283" i="18" s="1"/>
  <c r="AI1283" i="18" s="1"/>
  <c r="AJ1283" i="18" s="1"/>
  <c r="AK1283" i="18" s="1"/>
  <c r="AL1283" i="18" s="1"/>
  <c r="AM1283" i="18" s="1"/>
  <c r="AN1283" i="18" s="1"/>
  <c r="AO1283" i="18" s="1"/>
  <c r="AP1283" i="18" s="1"/>
  <c r="F1277" i="18"/>
  <c r="AG1284" i="18" s="1"/>
  <c r="F1274" i="18"/>
  <c r="F1275" i="18"/>
  <c r="F1279" i="18"/>
  <c r="F1278" i="18"/>
  <c r="AR3475" i="18"/>
  <c r="AQ3478" i="18"/>
  <c r="D2522" i="18"/>
  <c r="M2529" i="18" s="1"/>
  <c r="D2519" i="18"/>
  <c r="D2521" i="18"/>
  <c r="M2528" i="18" s="1"/>
  <c r="N2528" i="18" s="1"/>
  <c r="O2528" i="18" s="1"/>
  <c r="P2528" i="18" s="1"/>
  <c r="Q2528" i="18" s="1"/>
  <c r="R2528" i="18" s="1"/>
  <c r="S2528" i="18" s="1"/>
  <c r="T2528" i="18" s="1"/>
  <c r="U2528" i="18" s="1"/>
  <c r="V2528" i="18" s="1"/>
  <c r="D2524" i="18"/>
  <c r="D2523" i="18"/>
  <c r="D2520" i="18"/>
  <c r="F1102" i="18"/>
  <c r="F1100" i="18"/>
  <c r="AG1107" i="18" s="1"/>
  <c r="F1098" i="18"/>
  <c r="F1099" i="18"/>
  <c r="AG1106" i="18" s="1"/>
  <c r="AH1106" i="18" s="1"/>
  <c r="AI1106" i="18" s="1"/>
  <c r="AJ1106" i="18" s="1"/>
  <c r="AK1106" i="18" s="1"/>
  <c r="AL1106" i="18" s="1"/>
  <c r="AM1106" i="18" s="1"/>
  <c r="AN1106" i="18" s="1"/>
  <c r="AO1106" i="18" s="1"/>
  <c r="AP1106" i="18" s="1"/>
  <c r="F1101" i="18"/>
  <c r="F1097" i="18"/>
  <c r="D2166" i="18"/>
  <c r="M2173" i="18" s="1"/>
  <c r="D2165" i="18"/>
  <c r="M2172" i="18" s="1"/>
  <c r="N2172" i="18" s="1"/>
  <c r="O2172" i="18" s="1"/>
  <c r="P2172" i="18" s="1"/>
  <c r="Q2172" i="18" s="1"/>
  <c r="R2172" i="18" s="1"/>
  <c r="S2172" i="18" s="1"/>
  <c r="T2172" i="18" s="1"/>
  <c r="U2172" i="18" s="1"/>
  <c r="V2172" i="18" s="1"/>
  <c r="D2164" i="18"/>
  <c r="D2167" i="18"/>
  <c r="D2163" i="18"/>
  <c r="D2168" i="18"/>
  <c r="F392" i="18"/>
  <c r="F391" i="18"/>
  <c r="F388" i="18"/>
  <c r="F389" i="18"/>
  <c r="AG396" i="18" s="1"/>
  <c r="AH396" i="18" s="1"/>
  <c r="AI396" i="18" s="1"/>
  <c r="AJ396" i="18" s="1"/>
  <c r="AK396" i="18" s="1"/>
  <c r="AL396" i="18" s="1"/>
  <c r="AM396" i="18" s="1"/>
  <c r="AN396" i="18" s="1"/>
  <c r="AO396" i="18" s="1"/>
  <c r="AP396" i="18" s="1"/>
  <c r="F390" i="18"/>
  <c r="AG397" i="18" s="1"/>
  <c r="F387" i="18"/>
  <c r="B3183" i="18"/>
  <c r="C3180" i="18"/>
  <c r="N2647" i="18"/>
  <c r="D923" i="18"/>
  <c r="M930" i="18" s="1"/>
  <c r="D924" i="18"/>
  <c r="D922" i="18"/>
  <c r="M929" i="18" s="1"/>
  <c r="N929" i="18" s="1"/>
  <c r="O929" i="18" s="1"/>
  <c r="P929" i="18" s="1"/>
  <c r="Q929" i="18" s="1"/>
  <c r="R929" i="18" s="1"/>
  <c r="S929" i="18" s="1"/>
  <c r="T929" i="18" s="1"/>
  <c r="U929" i="18" s="1"/>
  <c r="V929" i="18" s="1"/>
  <c r="D925" i="18"/>
  <c r="D920" i="18"/>
  <c r="D921" i="18"/>
  <c r="E564" i="18"/>
  <c r="E567" i="18"/>
  <c r="W574" i="18" s="1"/>
  <c r="E566" i="18"/>
  <c r="W573" i="18" s="1"/>
  <c r="X573" i="18" s="1"/>
  <c r="Y573" i="18" s="1"/>
  <c r="Z573" i="18" s="1"/>
  <c r="AA573" i="18" s="1"/>
  <c r="AB573" i="18" s="1"/>
  <c r="AC573" i="18" s="1"/>
  <c r="AD573" i="18" s="1"/>
  <c r="AE573" i="18" s="1"/>
  <c r="AF573" i="18" s="1"/>
  <c r="E569" i="18"/>
  <c r="E565" i="18"/>
  <c r="E568" i="18"/>
  <c r="B636" i="18"/>
  <c r="C633" i="18"/>
  <c r="C3534" i="18"/>
  <c r="B3537" i="18"/>
  <c r="N1345" i="18"/>
  <c r="C1817" i="18"/>
  <c r="B1820" i="18"/>
  <c r="B3478" i="18"/>
  <c r="C3475" i="18"/>
  <c r="C1581" i="18"/>
  <c r="B1584" i="18"/>
  <c r="B2117" i="18"/>
  <c r="C2114" i="18"/>
  <c r="C3357" i="18"/>
  <c r="B3360" i="18"/>
  <c r="C3060" i="18"/>
  <c r="B3063" i="18"/>
  <c r="E3055" i="18"/>
  <c r="E3051" i="18"/>
  <c r="E3053" i="18"/>
  <c r="W3060" i="18" s="1"/>
  <c r="E3054" i="18"/>
  <c r="E3052" i="18"/>
  <c r="W3059" i="18" s="1"/>
  <c r="X3059" i="18" s="1"/>
  <c r="Y3059" i="18" s="1"/>
  <c r="Z3059" i="18" s="1"/>
  <c r="AA3059" i="18" s="1"/>
  <c r="AB3059" i="18" s="1"/>
  <c r="AC3059" i="18" s="1"/>
  <c r="AD3059" i="18" s="1"/>
  <c r="AE3059" i="18" s="1"/>
  <c r="AF3059" i="18" s="1"/>
  <c r="E3050" i="18"/>
  <c r="C1166" i="18"/>
  <c r="B1169" i="18"/>
  <c r="AQ1169" i="18"/>
  <c r="AR1166" i="18"/>
  <c r="E1573" i="18"/>
  <c r="W1580" i="18" s="1"/>
  <c r="X1580" i="18" s="1"/>
  <c r="Y1580" i="18" s="1"/>
  <c r="Z1580" i="18" s="1"/>
  <c r="AA1580" i="18" s="1"/>
  <c r="AB1580" i="18" s="1"/>
  <c r="AC1580" i="18" s="1"/>
  <c r="AD1580" i="18" s="1"/>
  <c r="AE1580" i="18" s="1"/>
  <c r="AF1580" i="18" s="1"/>
  <c r="E1572" i="18"/>
  <c r="E1574" i="18"/>
  <c r="W1581" i="18" s="1"/>
  <c r="E1571" i="18"/>
  <c r="E1575" i="18"/>
  <c r="E1576" i="18"/>
  <c r="AQ3183" i="18"/>
  <c r="AR3180" i="18"/>
  <c r="B992" i="18"/>
  <c r="C989" i="18"/>
  <c r="N1522" i="18"/>
  <c r="M1525" i="18"/>
  <c r="C2173" i="18"/>
  <c r="B2176" i="18"/>
  <c r="N3180" i="18"/>
  <c r="AH2883" i="18"/>
  <c r="B1999" i="18"/>
  <c r="C1996" i="18"/>
  <c r="F3470" i="18"/>
  <c r="F3468" i="18"/>
  <c r="AG3475" i="18" s="1"/>
  <c r="F3465" i="18"/>
  <c r="F3467" i="18"/>
  <c r="AG3474" i="18" s="1"/>
  <c r="AH3474" i="18" s="1"/>
  <c r="AI3474" i="18" s="1"/>
  <c r="AJ3474" i="18" s="1"/>
  <c r="AK3474" i="18" s="1"/>
  <c r="AL3474" i="18" s="1"/>
  <c r="AM3474" i="18" s="1"/>
  <c r="AN3474" i="18" s="1"/>
  <c r="AO3474" i="18" s="1"/>
  <c r="AP3474" i="18" s="1"/>
  <c r="F3469" i="18"/>
  <c r="F3466" i="18"/>
  <c r="D212" i="18"/>
  <c r="M219" i="18" s="1"/>
  <c r="N219" i="18" s="1"/>
  <c r="O219" i="18" s="1"/>
  <c r="P219" i="18" s="1"/>
  <c r="Q219" i="18" s="1"/>
  <c r="R219" i="18" s="1"/>
  <c r="S219" i="18" s="1"/>
  <c r="T219" i="18" s="1"/>
  <c r="U219" i="18" s="1"/>
  <c r="V219" i="18" s="1"/>
  <c r="D211" i="18"/>
  <c r="D213" i="18"/>
  <c r="M220" i="18" s="1"/>
  <c r="D214" i="18"/>
  <c r="D215" i="18"/>
  <c r="D210" i="18"/>
  <c r="AR2529" i="18"/>
  <c r="AQ2532" i="18"/>
  <c r="E2343" i="18"/>
  <c r="W2350" i="18" s="1"/>
  <c r="E2344" i="18"/>
  <c r="E2345" i="18"/>
  <c r="E2341" i="18"/>
  <c r="E2342" i="18"/>
  <c r="W2349" i="18" s="1"/>
  <c r="X2349" i="18" s="1"/>
  <c r="Y2349" i="18" s="1"/>
  <c r="Z2349" i="18" s="1"/>
  <c r="AA2349" i="18" s="1"/>
  <c r="AB2349" i="18" s="1"/>
  <c r="AC2349" i="18" s="1"/>
  <c r="AD2349" i="18" s="1"/>
  <c r="AE2349" i="18" s="1"/>
  <c r="AF2349" i="18" s="1"/>
  <c r="E2340" i="18"/>
  <c r="D446" i="18"/>
  <c r="D449" i="18"/>
  <c r="M456" i="18" s="1"/>
  <c r="D451" i="18"/>
  <c r="D450" i="18"/>
  <c r="D448" i="18"/>
  <c r="M455" i="18" s="1"/>
  <c r="N455" i="18" s="1"/>
  <c r="O455" i="18" s="1"/>
  <c r="P455" i="18" s="1"/>
  <c r="Q455" i="18" s="1"/>
  <c r="R455" i="18" s="1"/>
  <c r="S455" i="18" s="1"/>
  <c r="T455" i="18" s="1"/>
  <c r="U455" i="18" s="1"/>
  <c r="V455" i="18" s="1"/>
  <c r="D447" i="18"/>
  <c r="C2588" i="18"/>
  <c r="B2591" i="18"/>
  <c r="E271" i="18"/>
  <c r="W278" i="18" s="1"/>
  <c r="X278" i="18" s="1"/>
  <c r="Y278" i="18" s="1"/>
  <c r="Z278" i="18" s="1"/>
  <c r="AA278" i="18" s="1"/>
  <c r="AB278" i="18" s="1"/>
  <c r="AC278" i="18" s="1"/>
  <c r="AD278" i="18" s="1"/>
  <c r="AE278" i="18" s="1"/>
  <c r="AF278" i="18" s="1"/>
  <c r="E269" i="18"/>
  <c r="E272" i="18"/>
  <c r="W279" i="18" s="1"/>
  <c r="E270" i="18"/>
  <c r="E274" i="18"/>
  <c r="E273" i="18"/>
  <c r="AQ2471" i="18"/>
  <c r="AR2468" i="18"/>
  <c r="D745" i="18"/>
  <c r="M752" i="18" s="1"/>
  <c r="N752" i="18" s="1"/>
  <c r="O752" i="18" s="1"/>
  <c r="P752" i="18" s="1"/>
  <c r="Q752" i="18" s="1"/>
  <c r="R752" i="18" s="1"/>
  <c r="S752" i="18" s="1"/>
  <c r="T752" i="18" s="1"/>
  <c r="U752" i="18" s="1"/>
  <c r="V752" i="18" s="1"/>
  <c r="D746" i="18"/>
  <c r="M753" i="18" s="1"/>
  <c r="D743" i="18"/>
  <c r="D747" i="18"/>
  <c r="D744" i="18"/>
  <c r="D748" i="18"/>
  <c r="AR2173" i="18"/>
  <c r="AQ2176" i="18"/>
  <c r="AR2706" i="18"/>
  <c r="AQ2709" i="18"/>
  <c r="B2532" i="18"/>
  <c r="C2529" i="18"/>
  <c r="N338" i="18"/>
  <c r="F684" i="18"/>
  <c r="AG691" i="18" s="1"/>
  <c r="AH691" i="18" s="1"/>
  <c r="AI691" i="18" s="1"/>
  <c r="AJ691" i="18" s="1"/>
  <c r="AK691" i="18" s="1"/>
  <c r="AL691" i="18" s="1"/>
  <c r="AM691" i="18" s="1"/>
  <c r="AN691" i="18" s="1"/>
  <c r="AO691" i="18" s="1"/>
  <c r="AP691" i="18" s="1"/>
  <c r="F685" i="18"/>
  <c r="AG692" i="18" s="1"/>
  <c r="F682" i="18"/>
  <c r="F683" i="18"/>
  <c r="F687" i="18"/>
  <c r="F686" i="18"/>
  <c r="AQ2058" i="18"/>
  <c r="AR2055" i="18"/>
  <c r="W2591" i="18"/>
  <c r="X2588" i="18"/>
  <c r="AG1820" i="18"/>
  <c r="AH1817" i="18"/>
  <c r="AG1940" i="18"/>
  <c r="AH1937" i="18"/>
  <c r="E1989" i="18"/>
  <c r="W1996" i="18" s="1"/>
  <c r="E1986" i="18"/>
  <c r="E1988" i="18"/>
  <c r="W1995" i="18" s="1"/>
  <c r="X1995" i="18" s="1"/>
  <c r="Y1995" i="18" s="1"/>
  <c r="Z1995" i="18" s="1"/>
  <c r="AA1995" i="18" s="1"/>
  <c r="AB1995" i="18" s="1"/>
  <c r="AC1995" i="18" s="1"/>
  <c r="AD1995" i="18" s="1"/>
  <c r="AE1995" i="18" s="1"/>
  <c r="AF1995" i="18" s="1"/>
  <c r="E1991" i="18"/>
  <c r="E1990" i="18"/>
  <c r="E1987" i="18"/>
  <c r="E3350" i="18"/>
  <c r="W3357" i="18" s="1"/>
  <c r="E3352" i="18"/>
  <c r="E3348" i="18"/>
  <c r="E3349" i="18"/>
  <c r="W3356" i="18" s="1"/>
  <c r="X3356" i="18" s="1"/>
  <c r="Y3356" i="18" s="1"/>
  <c r="Z3356" i="18" s="1"/>
  <c r="AA3356" i="18" s="1"/>
  <c r="AB3356" i="18" s="1"/>
  <c r="AC3356" i="18" s="1"/>
  <c r="AD3356" i="18" s="1"/>
  <c r="AE3356" i="18" s="1"/>
  <c r="AF3356" i="18" s="1"/>
  <c r="E3351" i="18"/>
  <c r="E3347" i="18"/>
  <c r="AR1581" i="18"/>
  <c r="AQ1584" i="18"/>
  <c r="AQ400" i="18"/>
  <c r="AR397" i="18"/>
  <c r="F3233" i="18"/>
  <c r="F3231" i="18"/>
  <c r="AG3238" i="18" s="1"/>
  <c r="AH3238" i="18" s="1"/>
  <c r="AI3238" i="18" s="1"/>
  <c r="AJ3238" i="18" s="1"/>
  <c r="AK3238" i="18" s="1"/>
  <c r="AL3238" i="18" s="1"/>
  <c r="AM3238" i="18" s="1"/>
  <c r="AN3238" i="18" s="1"/>
  <c r="AO3238" i="18" s="1"/>
  <c r="AP3238" i="18" s="1"/>
  <c r="F3232" i="18"/>
  <c r="AG3239" i="18" s="1"/>
  <c r="F3229" i="18"/>
  <c r="F3234" i="18"/>
  <c r="F3230" i="18"/>
  <c r="B2058" i="18"/>
  <c r="C2055" i="18"/>
  <c r="AQ1110" i="18"/>
  <c r="AR1107" i="18"/>
  <c r="B3419" i="18"/>
  <c r="C3416" i="18"/>
  <c r="M1702" i="18"/>
  <c r="N1699" i="18"/>
  <c r="F1397" i="18"/>
  <c r="AG1404" i="18" s="1"/>
  <c r="F1395" i="18"/>
  <c r="F1396" i="18"/>
  <c r="AG1403" i="18" s="1"/>
  <c r="AH1403" i="18" s="1"/>
  <c r="AI1403" i="18" s="1"/>
  <c r="AJ1403" i="18" s="1"/>
  <c r="AK1403" i="18" s="1"/>
  <c r="AL1403" i="18" s="1"/>
  <c r="AM1403" i="18" s="1"/>
  <c r="AN1403" i="18" s="1"/>
  <c r="AO1403" i="18" s="1"/>
  <c r="AP1403" i="18" s="1"/>
  <c r="F1399" i="18"/>
  <c r="F1394" i="18"/>
  <c r="F1398" i="18"/>
  <c r="F745" i="18"/>
  <c r="AG752" i="18" s="1"/>
  <c r="AH752" i="18" s="1"/>
  <c r="AI752" i="18" s="1"/>
  <c r="AJ752" i="18" s="1"/>
  <c r="AK752" i="18" s="1"/>
  <c r="AL752" i="18" s="1"/>
  <c r="AM752" i="18" s="1"/>
  <c r="AN752" i="18" s="1"/>
  <c r="AO752" i="18" s="1"/>
  <c r="AP752" i="18" s="1"/>
  <c r="F747" i="18"/>
  <c r="F746" i="18"/>
  <c r="AG753" i="18" s="1"/>
  <c r="F743" i="18"/>
  <c r="F748" i="18"/>
  <c r="F744" i="18"/>
  <c r="F1573" i="18"/>
  <c r="AG1580" i="18" s="1"/>
  <c r="AH1580" i="18" s="1"/>
  <c r="AI1580" i="18" s="1"/>
  <c r="AJ1580" i="18" s="1"/>
  <c r="AK1580" i="18" s="1"/>
  <c r="AL1580" i="18" s="1"/>
  <c r="AM1580" i="18" s="1"/>
  <c r="AN1580" i="18" s="1"/>
  <c r="AO1580" i="18" s="1"/>
  <c r="AP1580" i="18" s="1"/>
  <c r="F1574" i="18"/>
  <c r="AG1581" i="18" s="1"/>
  <c r="F1576" i="18"/>
  <c r="F1575" i="18"/>
  <c r="F1571" i="18"/>
  <c r="F1572" i="18"/>
  <c r="AG2532" i="18"/>
  <c r="AH2529" i="18"/>
  <c r="D3113" i="18"/>
  <c r="M3120" i="18" s="1"/>
  <c r="N3120" i="18" s="1"/>
  <c r="O3120" i="18" s="1"/>
  <c r="P3120" i="18" s="1"/>
  <c r="Q3120" i="18" s="1"/>
  <c r="R3120" i="18" s="1"/>
  <c r="S3120" i="18" s="1"/>
  <c r="T3120" i="18" s="1"/>
  <c r="U3120" i="18" s="1"/>
  <c r="V3120" i="18" s="1"/>
  <c r="D3112" i="18"/>
  <c r="D3114" i="18"/>
  <c r="M3121" i="18" s="1"/>
  <c r="D3116" i="18"/>
  <c r="D3115" i="18"/>
  <c r="D3111" i="18"/>
  <c r="D2460" i="18"/>
  <c r="M2467" i="18" s="1"/>
  <c r="N2467" i="18" s="1"/>
  <c r="O2467" i="18" s="1"/>
  <c r="P2467" i="18" s="1"/>
  <c r="Q2467" i="18" s="1"/>
  <c r="R2467" i="18" s="1"/>
  <c r="S2467" i="18" s="1"/>
  <c r="T2467" i="18" s="1"/>
  <c r="U2467" i="18" s="1"/>
  <c r="V2467" i="18" s="1"/>
  <c r="D2461" i="18"/>
  <c r="M2468" i="18" s="1"/>
  <c r="D2459" i="18"/>
  <c r="D2458" i="18"/>
  <c r="D2463" i="18"/>
  <c r="D2462" i="18"/>
  <c r="AQ3301" i="18"/>
  <c r="AR3298" i="18"/>
  <c r="E2462" i="18"/>
  <c r="E2463" i="18"/>
  <c r="E2461" i="18"/>
  <c r="W2468" i="18" s="1"/>
  <c r="E2460" i="18"/>
  <c r="W2467" i="18" s="1"/>
  <c r="X2467" i="18" s="1"/>
  <c r="Y2467" i="18" s="1"/>
  <c r="Z2467" i="18" s="1"/>
  <c r="AA2467" i="18" s="1"/>
  <c r="AB2467" i="18" s="1"/>
  <c r="AC2467" i="18" s="1"/>
  <c r="AD2467" i="18" s="1"/>
  <c r="AE2467" i="18" s="1"/>
  <c r="AF2467" i="18" s="1"/>
  <c r="E2459" i="18"/>
  <c r="E2458" i="18"/>
  <c r="D1575" i="18"/>
  <c r="D1574" i="18"/>
  <c r="M1581" i="18" s="1"/>
  <c r="D1576" i="18"/>
  <c r="D1573" i="18"/>
  <c r="M1580" i="18" s="1"/>
  <c r="N1580" i="18" s="1"/>
  <c r="O1580" i="18" s="1"/>
  <c r="P1580" i="18" s="1"/>
  <c r="Q1580" i="18" s="1"/>
  <c r="R1580" i="18" s="1"/>
  <c r="S1580" i="18" s="1"/>
  <c r="T1580" i="18" s="1"/>
  <c r="U1580" i="18" s="1"/>
  <c r="V1580" i="18" s="1"/>
  <c r="D1572" i="18"/>
  <c r="D1571" i="18"/>
  <c r="AQ577" i="18"/>
  <c r="AR574" i="18"/>
  <c r="AG2945" i="18"/>
  <c r="AH2942" i="18"/>
  <c r="E1339" i="18"/>
  <c r="E1338" i="18"/>
  <c r="W1345" i="18" s="1"/>
  <c r="E1336" i="18"/>
  <c r="E1337" i="18"/>
  <c r="W1344" i="18" s="1"/>
  <c r="X1344" i="18" s="1"/>
  <c r="Y1344" i="18" s="1"/>
  <c r="Z1344" i="18" s="1"/>
  <c r="AA1344" i="18" s="1"/>
  <c r="AB1344" i="18" s="1"/>
  <c r="AC1344" i="18" s="1"/>
  <c r="AD1344" i="18" s="1"/>
  <c r="AE1344" i="18" s="1"/>
  <c r="AF1344" i="18" s="1"/>
  <c r="E1340" i="18"/>
  <c r="E1335" i="18"/>
  <c r="F3407" i="18"/>
  <c r="F3409" i="18"/>
  <c r="AG3416" i="18" s="1"/>
  <c r="F3411" i="18"/>
  <c r="F3410" i="18"/>
  <c r="F3408" i="18"/>
  <c r="AG3415" i="18" s="1"/>
  <c r="AH3415" i="18" s="1"/>
  <c r="AI3415" i="18" s="1"/>
  <c r="AJ3415" i="18" s="1"/>
  <c r="AK3415" i="18" s="1"/>
  <c r="AL3415" i="18" s="1"/>
  <c r="AM3415" i="18" s="1"/>
  <c r="AN3415" i="18" s="1"/>
  <c r="AO3415" i="18" s="1"/>
  <c r="AP3415" i="18" s="1"/>
  <c r="F3406" i="18"/>
  <c r="E448" i="18"/>
  <c r="W455" i="18" s="1"/>
  <c r="X455" i="18" s="1"/>
  <c r="Y455" i="18" s="1"/>
  <c r="Z455" i="18" s="1"/>
  <c r="AA455" i="18" s="1"/>
  <c r="AB455" i="18" s="1"/>
  <c r="AC455" i="18" s="1"/>
  <c r="AD455" i="18" s="1"/>
  <c r="AE455" i="18" s="1"/>
  <c r="AF455" i="18" s="1"/>
  <c r="E451" i="18"/>
  <c r="E449" i="18"/>
  <c r="W456" i="18" s="1"/>
  <c r="E447" i="18"/>
  <c r="E446" i="18"/>
  <c r="E450" i="18"/>
  <c r="AQ223" i="18"/>
  <c r="AR220" i="18"/>
  <c r="B1702" i="18"/>
  <c r="C1699" i="18"/>
  <c r="C871" i="18"/>
  <c r="B874" i="18"/>
  <c r="AH338" i="18"/>
  <c r="M2117" i="18"/>
  <c r="N2114" i="18"/>
  <c r="W1643" i="18"/>
  <c r="X1640" i="18"/>
  <c r="D3290" i="18"/>
  <c r="M3297" i="18" s="1"/>
  <c r="N3297" i="18" s="1"/>
  <c r="O3297" i="18" s="1"/>
  <c r="P3297" i="18" s="1"/>
  <c r="Q3297" i="18" s="1"/>
  <c r="R3297" i="18" s="1"/>
  <c r="S3297" i="18" s="1"/>
  <c r="T3297" i="18" s="1"/>
  <c r="U3297" i="18" s="1"/>
  <c r="V3297" i="18" s="1"/>
  <c r="D3289" i="18"/>
  <c r="D3291" i="18"/>
  <c r="M3298" i="18" s="1"/>
  <c r="D3288" i="18"/>
  <c r="D3293" i="18"/>
  <c r="D3292" i="18"/>
  <c r="AQ2294" i="18"/>
  <c r="AR2291" i="18"/>
  <c r="E984" i="18"/>
  <c r="E982" i="18"/>
  <c r="W989" i="18" s="1"/>
  <c r="E979" i="18"/>
  <c r="E981" i="18"/>
  <c r="W988" i="18" s="1"/>
  <c r="X988" i="18" s="1"/>
  <c r="Y988" i="18" s="1"/>
  <c r="Z988" i="18" s="1"/>
  <c r="AA988" i="18" s="1"/>
  <c r="AB988" i="18" s="1"/>
  <c r="AC988" i="18" s="1"/>
  <c r="AD988" i="18" s="1"/>
  <c r="AE988" i="18" s="1"/>
  <c r="AF988" i="18" s="1"/>
  <c r="E983" i="18"/>
  <c r="E980" i="18"/>
  <c r="E625" i="18"/>
  <c r="W632" i="18" s="1"/>
  <c r="X632" i="18" s="1"/>
  <c r="Y632" i="18" s="1"/>
  <c r="Z632" i="18" s="1"/>
  <c r="AA632" i="18" s="1"/>
  <c r="AB632" i="18" s="1"/>
  <c r="AC632" i="18" s="1"/>
  <c r="AD632" i="18" s="1"/>
  <c r="AE632" i="18" s="1"/>
  <c r="AF632" i="18" s="1"/>
  <c r="E623" i="18"/>
  <c r="E628" i="18"/>
  <c r="E624" i="18"/>
  <c r="E626" i="18"/>
  <c r="W633" i="18" s="1"/>
  <c r="E627" i="18"/>
  <c r="E1868" i="18"/>
  <c r="W1875" i="18" s="1"/>
  <c r="X1875" i="18" s="1"/>
  <c r="Y1875" i="18" s="1"/>
  <c r="Z1875" i="18" s="1"/>
  <c r="AA1875" i="18" s="1"/>
  <c r="AB1875" i="18" s="1"/>
  <c r="AC1875" i="18" s="1"/>
  <c r="AD1875" i="18" s="1"/>
  <c r="AE1875" i="18" s="1"/>
  <c r="AF1875" i="18" s="1"/>
  <c r="E1867" i="18"/>
  <c r="E1869" i="18"/>
  <c r="W1876" i="18" s="1"/>
  <c r="E1871" i="18"/>
  <c r="E1870" i="18"/>
  <c r="E1866" i="18"/>
  <c r="C161" i="18"/>
  <c r="B164" i="18"/>
  <c r="N1228" i="18"/>
  <c r="O1225" i="18"/>
  <c r="W341" i="18"/>
  <c r="X338" i="18"/>
  <c r="Y1225" i="18"/>
  <c r="X1228" i="18"/>
  <c r="C2232" i="18"/>
  <c r="B2235" i="18"/>
  <c r="AR1284" i="18"/>
  <c r="AQ1287" i="18"/>
  <c r="M874" i="18"/>
  <c r="N871" i="18"/>
  <c r="D2991" i="18"/>
  <c r="D2994" i="18"/>
  <c r="M3001" i="18" s="1"/>
  <c r="D2993" i="18"/>
  <c r="M3000" i="18" s="1"/>
  <c r="N3000" i="18" s="1"/>
  <c r="O3000" i="18" s="1"/>
  <c r="P3000" i="18" s="1"/>
  <c r="Q3000" i="18" s="1"/>
  <c r="R3000" i="18" s="1"/>
  <c r="S3000" i="18" s="1"/>
  <c r="T3000" i="18" s="1"/>
  <c r="U3000" i="18" s="1"/>
  <c r="V3000" i="18" s="1"/>
  <c r="D2995" i="18"/>
  <c r="D2992" i="18"/>
  <c r="D2996" i="18"/>
  <c r="F272" i="18"/>
  <c r="AG279" i="18" s="1"/>
  <c r="F273" i="18"/>
  <c r="F270" i="18"/>
  <c r="F271" i="18"/>
  <c r="AG278" i="18" s="1"/>
  <c r="AH278" i="18" s="1"/>
  <c r="AI278" i="18" s="1"/>
  <c r="AJ278" i="18" s="1"/>
  <c r="AK278" i="18" s="1"/>
  <c r="AL278" i="18" s="1"/>
  <c r="AM278" i="18" s="1"/>
  <c r="AN278" i="18" s="1"/>
  <c r="AO278" i="18" s="1"/>
  <c r="AP278" i="18" s="1"/>
  <c r="F269" i="18"/>
  <c r="F274" i="18"/>
  <c r="C2291" i="18"/>
  <c r="B2294" i="18"/>
  <c r="M2827" i="18"/>
  <c r="AR2588" i="18"/>
  <c r="AQ2591" i="18"/>
  <c r="F2993" i="18"/>
  <c r="AG3000" i="18" s="1"/>
  <c r="AH3000" i="18" s="1"/>
  <c r="AI3000" i="18" s="1"/>
  <c r="AJ3000" i="18" s="1"/>
  <c r="AK3000" i="18" s="1"/>
  <c r="AL3000" i="18" s="1"/>
  <c r="AM3000" i="18" s="1"/>
  <c r="AN3000" i="18" s="1"/>
  <c r="AO3000" i="18" s="1"/>
  <c r="AP3000" i="18" s="1"/>
  <c r="F2992" i="18"/>
  <c r="F2994" i="18"/>
  <c r="AG3001" i="18" s="1"/>
  <c r="F2991" i="18"/>
  <c r="F2996" i="18"/>
  <c r="F2995" i="18"/>
  <c r="N161" i="18"/>
  <c r="AR1643" i="18"/>
  <c r="AS1640" i="18"/>
  <c r="AQ2768" i="18"/>
  <c r="AR2765" i="18"/>
  <c r="AR2647" i="18"/>
  <c r="AQ2650" i="18"/>
  <c r="D389" i="18"/>
  <c r="M396" i="18" s="1"/>
  <c r="N396" i="18" s="1"/>
  <c r="O396" i="18" s="1"/>
  <c r="P396" i="18" s="1"/>
  <c r="Q396" i="18" s="1"/>
  <c r="R396" i="18" s="1"/>
  <c r="S396" i="18" s="1"/>
  <c r="T396" i="18" s="1"/>
  <c r="U396" i="18" s="1"/>
  <c r="V396" i="18" s="1"/>
  <c r="D390" i="18"/>
  <c r="M397" i="18" s="1"/>
  <c r="D392" i="18"/>
  <c r="D391" i="18"/>
  <c r="D387" i="18"/>
  <c r="D388" i="18"/>
  <c r="N574" i="18"/>
  <c r="AR1817" i="18"/>
  <c r="AQ1820" i="18"/>
  <c r="AQ1702" i="18"/>
  <c r="AR1699" i="18"/>
  <c r="AQ1466" i="18"/>
  <c r="AR1463" i="18"/>
  <c r="AQ341" i="18"/>
  <c r="AR338" i="18"/>
  <c r="B400" i="18"/>
  <c r="C397" i="18"/>
  <c r="D2047" i="18"/>
  <c r="M2054" i="18" s="1"/>
  <c r="N2054" i="18" s="1"/>
  <c r="O2054" i="18" s="1"/>
  <c r="P2054" i="18" s="1"/>
  <c r="Q2054" i="18" s="1"/>
  <c r="R2054" i="18" s="1"/>
  <c r="S2054" i="18" s="1"/>
  <c r="T2054" i="18" s="1"/>
  <c r="U2054" i="18" s="1"/>
  <c r="V2054" i="18" s="1"/>
  <c r="D2049" i="18"/>
  <c r="D2046" i="18"/>
  <c r="D2050" i="18"/>
  <c r="D2048" i="18"/>
  <c r="M2055" i="18" s="1"/>
  <c r="D2045" i="18"/>
  <c r="AQ3655" i="18"/>
  <c r="AR3652" i="18"/>
  <c r="W1407" i="18"/>
  <c r="X1404" i="18"/>
  <c r="F1337" i="18"/>
  <c r="AG1344" i="18" s="1"/>
  <c r="AH1344" i="18" s="1"/>
  <c r="AI1344" i="18" s="1"/>
  <c r="AJ1344" i="18" s="1"/>
  <c r="AK1344" i="18" s="1"/>
  <c r="AL1344" i="18" s="1"/>
  <c r="AM1344" i="18" s="1"/>
  <c r="AN1344" i="18" s="1"/>
  <c r="AO1344" i="18" s="1"/>
  <c r="AP1344" i="18" s="1"/>
  <c r="F1339" i="18"/>
  <c r="F1338" i="18"/>
  <c r="AG1345" i="18" s="1"/>
  <c r="F1336" i="18"/>
  <c r="F1340" i="18"/>
  <c r="F1335" i="18"/>
  <c r="AG933" i="18"/>
  <c r="AR102" i="18"/>
  <c r="AQ105" i="18"/>
  <c r="F3291" i="18"/>
  <c r="AG3298" i="18" s="1"/>
  <c r="F3290" i="18"/>
  <c r="AG3297" i="18" s="1"/>
  <c r="AH3297" i="18" s="1"/>
  <c r="AI3297" i="18" s="1"/>
  <c r="AJ3297" i="18" s="1"/>
  <c r="AK3297" i="18" s="1"/>
  <c r="AL3297" i="18" s="1"/>
  <c r="AM3297" i="18" s="1"/>
  <c r="AN3297" i="18" s="1"/>
  <c r="AO3297" i="18" s="1"/>
  <c r="AP3297" i="18" s="1"/>
  <c r="F3293" i="18"/>
  <c r="F3289" i="18"/>
  <c r="F3288" i="18"/>
  <c r="F3292" i="18"/>
  <c r="F566" i="18"/>
  <c r="AG573" i="18" s="1"/>
  <c r="AH573" i="18" s="1"/>
  <c r="AI573" i="18" s="1"/>
  <c r="AJ573" i="18" s="1"/>
  <c r="AK573" i="18" s="1"/>
  <c r="AL573" i="18" s="1"/>
  <c r="AM573" i="18" s="1"/>
  <c r="AN573" i="18" s="1"/>
  <c r="AO573" i="18" s="1"/>
  <c r="AP573" i="18" s="1"/>
  <c r="F565" i="18"/>
  <c r="F567" i="18"/>
  <c r="AG574" i="18" s="1"/>
  <c r="F564" i="18"/>
  <c r="F568" i="18"/>
  <c r="F569" i="18"/>
  <c r="AG2471" i="18"/>
  <c r="AR515" i="18"/>
  <c r="AQ518" i="18"/>
  <c r="B1110" i="18"/>
  <c r="C1107" i="18"/>
  <c r="AG2353" i="18"/>
  <c r="AH2350" i="18"/>
  <c r="W1169" i="18"/>
  <c r="AQ3360" i="18"/>
  <c r="AR3357" i="18"/>
  <c r="AQ3124" i="18"/>
  <c r="AR3121" i="18"/>
  <c r="D1156" i="18"/>
  <c r="D1161" i="18"/>
  <c r="D1159" i="18"/>
  <c r="M1166" i="18" s="1"/>
  <c r="D1160" i="18"/>
  <c r="D1158" i="18"/>
  <c r="M1165" i="18" s="1"/>
  <c r="N1165" i="18" s="1"/>
  <c r="O1165" i="18" s="1"/>
  <c r="P1165" i="18" s="1"/>
  <c r="Q1165" i="18" s="1"/>
  <c r="R1165" i="18" s="1"/>
  <c r="S1165" i="18" s="1"/>
  <c r="T1165" i="18" s="1"/>
  <c r="U1165" i="18" s="1"/>
  <c r="V1165" i="18" s="1"/>
  <c r="D1157" i="18"/>
  <c r="W1702" i="18"/>
  <c r="X1699" i="18"/>
  <c r="AQ3596" i="18"/>
  <c r="AR3593" i="18"/>
  <c r="AH1876" i="18"/>
  <c r="E3411" i="18"/>
  <c r="E3410" i="18"/>
  <c r="E3407" i="18"/>
  <c r="E3409" i="18"/>
  <c r="W3416" i="18" s="1"/>
  <c r="E3408" i="18"/>
  <c r="W3415" i="18" s="1"/>
  <c r="X3415" i="18" s="1"/>
  <c r="Y3415" i="18" s="1"/>
  <c r="Z3415" i="18" s="1"/>
  <c r="AA3415" i="18" s="1"/>
  <c r="AB3415" i="18" s="1"/>
  <c r="AC3415" i="18" s="1"/>
  <c r="AD3415" i="18" s="1"/>
  <c r="AE3415" i="18" s="1"/>
  <c r="AF3415" i="18" s="1"/>
  <c r="E3406" i="18"/>
  <c r="AR2883" i="18"/>
  <c r="AQ2886" i="18"/>
  <c r="X2765" i="18"/>
  <c r="AG3063" i="18"/>
  <c r="AH3060" i="18"/>
  <c r="W2650" i="18"/>
  <c r="X2647" i="18"/>
  <c r="AH989" i="18"/>
  <c r="AG992" i="18"/>
  <c r="B2412" i="18"/>
  <c r="C2409" i="18"/>
  <c r="B3655" i="18"/>
  <c r="C3652" i="18"/>
  <c r="C456" i="18"/>
  <c r="B459" i="18"/>
  <c r="B1407" i="18"/>
  <c r="C1404" i="18"/>
  <c r="B1051" i="18"/>
  <c r="C1048" i="18"/>
  <c r="AG1879" i="18" l="1"/>
  <c r="X2055" i="18"/>
  <c r="X2058" i="18" s="1"/>
  <c r="M3183" i="18"/>
  <c r="W1525" i="18"/>
  <c r="M282" i="18"/>
  <c r="M2709" i="18"/>
  <c r="W2768" i="18"/>
  <c r="M2353" i="18"/>
  <c r="M2412" i="18"/>
  <c r="W2235" i="18"/>
  <c r="AG2886" i="18"/>
  <c r="AG341" i="18"/>
  <c r="M1348" i="18"/>
  <c r="M1051" i="18"/>
  <c r="AG1466" i="18"/>
  <c r="W3183" i="18"/>
  <c r="M164" i="18"/>
  <c r="M2650" i="18"/>
  <c r="M3419" i="18"/>
  <c r="AG2650" i="18"/>
  <c r="AH3652" i="18"/>
  <c r="AI3652" i="18" s="1"/>
  <c r="W1820" i="18"/>
  <c r="W2709" i="18"/>
  <c r="W3537" i="18"/>
  <c r="AH102" i="18"/>
  <c r="N102" i="18"/>
  <c r="N105" i="18" s="1"/>
  <c r="X3001" i="18"/>
  <c r="Y3001" i="18" s="1"/>
  <c r="X3534" i="18"/>
  <c r="Y3534" i="18" s="1"/>
  <c r="AG164" i="18"/>
  <c r="X2409" i="18"/>
  <c r="Y2409" i="18" s="1"/>
  <c r="M1287" i="18"/>
  <c r="AG636" i="18"/>
  <c r="AG2176" i="18"/>
  <c r="M341" i="18"/>
  <c r="M1820" i="18"/>
  <c r="X3475" i="18"/>
  <c r="X3478" i="18" s="1"/>
  <c r="M1761" i="18"/>
  <c r="AG459" i="18"/>
  <c r="AG2768" i="18"/>
  <c r="X1937" i="18"/>
  <c r="X1940" i="18" s="1"/>
  <c r="M3537" i="18"/>
  <c r="AH633" i="18"/>
  <c r="AH636" i="18" s="1"/>
  <c r="W3124" i="18"/>
  <c r="M518" i="18"/>
  <c r="W3655" i="18"/>
  <c r="M577" i="18"/>
  <c r="W2294" i="18"/>
  <c r="AH2232" i="18"/>
  <c r="AH2235" i="18" s="1"/>
  <c r="M1940" i="18"/>
  <c r="AG2591" i="18"/>
  <c r="AH1879" i="18"/>
  <c r="AI1876" i="18"/>
  <c r="X1702" i="18"/>
  <c r="Y1699" i="18"/>
  <c r="AS3357" i="18"/>
  <c r="AR3360" i="18"/>
  <c r="AI2350" i="18"/>
  <c r="AH2353" i="18"/>
  <c r="AR2768" i="18"/>
  <c r="AS2765" i="18"/>
  <c r="W992" i="18"/>
  <c r="X989" i="18"/>
  <c r="N2117" i="18"/>
  <c r="O2114" i="18"/>
  <c r="C1702" i="18"/>
  <c r="D1699" i="18"/>
  <c r="AG1584" i="18"/>
  <c r="AH1581" i="18"/>
  <c r="AR1110" i="18"/>
  <c r="AS1107" i="18"/>
  <c r="AR400" i="18"/>
  <c r="AS397" i="18"/>
  <c r="AH1940" i="18"/>
  <c r="AI1937" i="18"/>
  <c r="AI2173" i="18"/>
  <c r="AH2176" i="18"/>
  <c r="C992" i="18"/>
  <c r="D989" i="18"/>
  <c r="D2114" i="18"/>
  <c r="C2117" i="18"/>
  <c r="C636" i="18"/>
  <c r="D633" i="18"/>
  <c r="X2709" i="18"/>
  <c r="Y2706" i="18"/>
  <c r="N2650" i="18"/>
  <c r="O2647" i="18"/>
  <c r="AH2294" i="18"/>
  <c r="AI2291" i="18"/>
  <c r="W1051" i="18"/>
  <c r="X1048" i="18"/>
  <c r="N1051" i="18"/>
  <c r="O1048" i="18"/>
  <c r="AR2945" i="18"/>
  <c r="AS2942" i="18"/>
  <c r="AS3534" i="18"/>
  <c r="AR3537" i="18"/>
  <c r="X2827" i="18"/>
  <c r="Y2824" i="18"/>
  <c r="AH220" i="18"/>
  <c r="AG223" i="18"/>
  <c r="AH1051" i="18"/>
  <c r="AI1048" i="18"/>
  <c r="AR1525" i="18"/>
  <c r="AS1522" i="18"/>
  <c r="M3063" i="18"/>
  <c r="N3060" i="18"/>
  <c r="AH2058" i="18"/>
  <c r="AI2055" i="18"/>
  <c r="N1287" i="18"/>
  <c r="O1284" i="18"/>
  <c r="O633" i="18"/>
  <c r="N636" i="18"/>
  <c r="AH874" i="18"/>
  <c r="AI871" i="18"/>
  <c r="N695" i="18"/>
  <c r="O692" i="18"/>
  <c r="N3478" i="18"/>
  <c r="O3475" i="18"/>
  <c r="X756" i="18"/>
  <c r="Y753" i="18"/>
  <c r="AS2114" i="18"/>
  <c r="AR2117" i="18"/>
  <c r="AR3242" i="18"/>
  <c r="AS3239" i="18"/>
  <c r="AR1999" i="18"/>
  <c r="AS1996" i="18"/>
  <c r="AS515" i="18"/>
  <c r="AR518" i="18"/>
  <c r="AR105" i="18"/>
  <c r="AS102" i="18"/>
  <c r="AS2588" i="18"/>
  <c r="AR2591" i="18"/>
  <c r="Y2055" i="18"/>
  <c r="W2471" i="18"/>
  <c r="X2468" i="18"/>
  <c r="AG3242" i="18"/>
  <c r="AH3239" i="18"/>
  <c r="X3357" i="18"/>
  <c r="W3360" i="18"/>
  <c r="N1940" i="18"/>
  <c r="O1937" i="18"/>
  <c r="AR2176" i="18"/>
  <c r="AS2173" i="18"/>
  <c r="AR2532" i="18"/>
  <c r="AS2529" i="18"/>
  <c r="M223" i="18"/>
  <c r="N220" i="18"/>
  <c r="AH2886" i="18"/>
  <c r="AI2883" i="18"/>
  <c r="C2176" i="18"/>
  <c r="D2173" i="18"/>
  <c r="C1169" i="18"/>
  <c r="D1166" i="18"/>
  <c r="W3063" i="18"/>
  <c r="X3060" i="18"/>
  <c r="C3063" i="18"/>
  <c r="D3060" i="18"/>
  <c r="AG400" i="18"/>
  <c r="AH397" i="18"/>
  <c r="M2176" i="18"/>
  <c r="N2173" i="18"/>
  <c r="AR3478" i="18"/>
  <c r="AS3475" i="18"/>
  <c r="AH2824" i="18"/>
  <c r="AG2827" i="18"/>
  <c r="AS2350" i="18"/>
  <c r="AR2353" i="18"/>
  <c r="C3301" i="18"/>
  <c r="D3298" i="18"/>
  <c r="AG1999" i="18"/>
  <c r="AH1996" i="18"/>
  <c r="D3593" i="18"/>
  <c r="C3596" i="18"/>
  <c r="M1110" i="18"/>
  <c r="N1107" i="18"/>
  <c r="AR815" i="18"/>
  <c r="AS812" i="18"/>
  <c r="AG1761" i="18"/>
  <c r="AH1758" i="18"/>
  <c r="N3537" i="18"/>
  <c r="O3534" i="18"/>
  <c r="AI1225" i="18"/>
  <c r="AH1228" i="18"/>
  <c r="X2883" i="18"/>
  <c r="W2886" i="18"/>
  <c r="N1876" i="18"/>
  <c r="M1879" i="18"/>
  <c r="D2706" i="18"/>
  <c r="C2709" i="18"/>
  <c r="D1463" i="18"/>
  <c r="C1466" i="18"/>
  <c r="AI3534" i="18"/>
  <c r="AH3537" i="18"/>
  <c r="X3124" i="18"/>
  <c r="Y3121" i="18"/>
  <c r="AI2647" i="18"/>
  <c r="AH2650" i="18"/>
  <c r="N518" i="18"/>
  <c r="O515" i="18"/>
  <c r="AI456" i="18"/>
  <c r="AH459" i="18"/>
  <c r="AH2768" i="18"/>
  <c r="AI2765" i="18"/>
  <c r="C3124" i="18"/>
  <c r="D3121" i="18"/>
  <c r="M2235" i="18"/>
  <c r="N2232" i="18"/>
  <c r="X161" i="18"/>
  <c r="W164" i="18"/>
  <c r="Y2232" i="18"/>
  <c r="X2235" i="18"/>
  <c r="AH3124" i="18"/>
  <c r="AI3121" i="18"/>
  <c r="W400" i="18"/>
  <c r="X397" i="18"/>
  <c r="AG1525" i="18"/>
  <c r="AH1522" i="18"/>
  <c r="M2768" i="18"/>
  <c r="N2765" i="18"/>
  <c r="O1404" i="18"/>
  <c r="N1407" i="18"/>
  <c r="AS989" i="18"/>
  <c r="AR992" i="18"/>
  <c r="D338" i="18"/>
  <c r="C341" i="18"/>
  <c r="C2650" i="18"/>
  <c r="D2647" i="18"/>
  <c r="X1463" i="18"/>
  <c r="W1466" i="18"/>
  <c r="W933" i="18"/>
  <c r="X930" i="18"/>
  <c r="X3416" i="18"/>
  <c r="W3419" i="18"/>
  <c r="N874" i="18"/>
  <c r="O871" i="18"/>
  <c r="O1228" i="18"/>
  <c r="P1225" i="18"/>
  <c r="X1820" i="18"/>
  <c r="Y1817" i="18"/>
  <c r="AG3419" i="18"/>
  <c r="AH3416" i="18"/>
  <c r="AH2945" i="18"/>
  <c r="AI2942" i="18"/>
  <c r="AS3298" i="18"/>
  <c r="AR3301" i="18"/>
  <c r="AI102" i="18"/>
  <c r="AH105" i="18"/>
  <c r="X2591" i="18"/>
  <c r="Y2588" i="18"/>
  <c r="N341" i="18"/>
  <c r="O338" i="18"/>
  <c r="N1348" i="18"/>
  <c r="O1345" i="18"/>
  <c r="N3360" i="18"/>
  <c r="O3357" i="18"/>
  <c r="M2886" i="18"/>
  <c r="N2883" i="18"/>
  <c r="C1525" i="18"/>
  <c r="D1522" i="18"/>
  <c r="C282" i="18"/>
  <c r="D279" i="18"/>
  <c r="X2294" i="18"/>
  <c r="Y2291" i="18"/>
  <c r="C2827" i="18"/>
  <c r="D2824" i="18"/>
  <c r="O279" i="18"/>
  <c r="N282" i="18"/>
  <c r="AR282" i="18"/>
  <c r="AS279" i="18"/>
  <c r="C1879" i="18"/>
  <c r="D1876" i="18"/>
  <c r="AI989" i="18"/>
  <c r="AH992" i="18"/>
  <c r="AR2886" i="18"/>
  <c r="AS2883" i="18"/>
  <c r="M1169" i="18"/>
  <c r="N1166" i="18"/>
  <c r="AR1820" i="18"/>
  <c r="AS1817" i="18"/>
  <c r="AH3001" i="18"/>
  <c r="AG3004" i="18"/>
  <c r="C2294" i="18"/>
  <c r="D2291" i="18"/>
  <c r="C2235" i="18"/>
  <c r="D2232" i="18"/>
  <c r="C1051" i="18"/>
  <c r="D1048" i="18"/>
  <c r="C2412" i="18"/>
  <c r="D2409" i="18"/>
  <c r="X2650" i="18"/>
  <c r="Y2647" i="18"/>
  <c r="X2768" i="18"/>
  <c r="Y2765" i="18"/>
  <c r="AR3596" i="18"/>
  <c r="AS3593" i="18"/>
  <c r="AR3124" i="18"/>
  <c r="AS3121" i="18"/>
  <c r="X1169" i="18"/>
  <c r="Y1166" i="18"/>
  <c r="C1110" i="18"/>
  <c r="D1107" i="18"/>
  <c r="AH2471" i="18"/>
  <c r="AI2468" i="18"/>
  <c r="AH933" i="18"/>
  <c r="AI930" i="18"/>
  <c r="X1407" i="18"/>
  <c r="Y1404" i="18"/>
  <c r="AS338" i="18"/>
  <c r="AR341" i="18"/>
  <c r="AR1702" i="18"/>
  <c r="AS1699" i="18"/>
  <c r="N577" i="18"/>
  <c r="O574" i="18"/>
  <c r="AS1643" i="18"/>
  <c r="AT1640" i="18"/>
  <c r="N2827" i="18"/>
  <c r="O2824" i="18"/>
  <c r="M3004" i="18"/>
  <c r="N3001" i="18"/>
  <c r="X341" i="18"/>
  <c r="Y338" i="18"/>
  <c r="AR2294" i="18"/>
  <c r="AS2291" i="18"/>
  <c r="X1643" i="18"/>
  <c r="Y1640" i="18"/>
  <c r="AR223" i="18"/>
  <c r="AS220" i="18"/>
  <c r="W1348" i="18"/>
  <c r="X1345" i="18"/>
  <c r="AR577" i="18"/>
  <c r="AS574" i="18"/>
  <c r="M2471" i="18"/>
  <c r="N2468" i="18"/>
  <c r="AH2532" i="18"/>
  <c r="AI2529" i="18"/>
  <c r="N1702" i="18"/>
  <c r="O1699" i="18"/>
  <c r="N2353" i="18"/>
  <c r="O2350" i="18"/>
  <c r="C2058" i="18"/>
  <c r="D2055" i="18"/>
  <c r="AI1817" i="18"/>
  <c r="AH1820" i="18"/>
  <c r="AR2058" i="18"/>
  <c r="AS2055" i="18"/>
  <c r="AG695" i="18"/>
  <c r="AH692" i="18"/>
  <c r="C2532" i="18"/>
  <c r="D2529" i="18"/>
  <c r="AS2468" i="18"/>
  <c r="AR2471" i="18"/>
  <c r="C1999" i="18"/>
  <c r="D1996" i="18"/>
  <c r="N3183" i="18"/>
  <c r="O3180" i="18"/>
  <c r="AR3183" i="18"/>
  <c r="AS3180" i="18"/>
  <c r="AR1169" i="18"/>
  <c r="AS1166" i="18"/>
  <c r="X574" i="18"/>
  <c r="W577" i="18"/>
  <c r="C3183" i="18"/>
  <c r="D3180" i="18"/>
  <c r="AG1110" i="18"/>
  <c r="AH1107" i="18"/>
  <c r="AH1284" i="18"/>
  <c r="AG1287" i="18"/>
  <c r="Y3475" i="18"/>
  <c r="AS1345" i="18"/>
  <c r="AR1348" i="18"/>
  <c r="C2768" i="18"/>
  <c r="D2765" i="18"/>
  <c r="X1761" i="18"/>
  <c r="Y1758" i="18"/>
  <c r="C2886" i="18"/>
  <c r="D2883" i="18"/>
  <c r="N1761" i="18"/>
  <c r="O1758" i="18"/>
  <c r="AI2114" i="18"/>
  <c r="AH2117" i="18"/>
  <c r="X2176" i="18"/>
  <c r="Y2173" i="18"/>
  <c r="X695" i="18"/>
  <c r="Y692" i="18"/>
  <c r="AH2412" i="18"/>
  <c r="AI2409" i="18"/>
  <c r="AI1643" i="18"/>
  <c r="AJ1640" i="18"/>
  <c r="AT1225" i="18"/>
  <c r="AS1228" i="18"/>
  <c r="X515" i="18"/>
  <c r="W518" i="18"/>
  <c r="C1348" i="18"/>
  <c r="D1345" i="18"/>
  <c r="D930" i="18"/>
  <c r="C933" i="18"/>
  <c r="AS1758" i="18"/>
  <c r="AR1761" i="18"/>
  <c r="C223" i="18"/>
  <c r="D220" i="18"/>
  <c r="AS1937" i="18"/>
  <c r="AR1940" i="18"/>
  <c r="D1228" i="18"/>
  <c r="E1225" i="18"/>
  <c r="AR164" i="18"/>
  <c r="AS161" i="18"/>
  <c r="C1940" i="18"/>
  <c r="D1937" i="18"/>
  <c r="AS2824" i="18"/>
  <c r="AR2827" i="18"/>
  <c r="N2588" i="18"/>
  <c r="M2591" i="18"/>
  <c r="AH815" i="18"/>
  <c r="AI812" i="18"/>
  <c r="N1466" i="18"/>
  <c r="O1463" i="18"/>
  <c r="C105" i="18"/>
  <c r="D102" i="18"/>
  <c r="C695" i="18"/>
  <c r="D692" i="18"/>
  <c r="X1287" i="18"/>
  <c r="Y1284" i="18"/>
  <c r="X3183" i="18"/>
  <c r="Y3180" i="18"/>
  <c r="O102" i="18"/>
  <c r="W2945" i="18"/>
  <c r="X2942" i="18"/>
  <c r="AH1166" i="18"/>
  <c r="AG1169" i="18"/>
  <c r="AR636" i="18"/>
  <c r="AS633" i="18"/>
  <c r="N2709" i="18"/>
  <c r="O2706" i="18"/>
  <c r="W3242" i="18"/>
  <c r="X3239" i="18"/>
  <c r="W1110" i="18"/>
  <c r="X1107" i="18"/>
  <c r="C1407" i="18"/>
  <c r="D1404" i="18"/>
  <c r="C3655" i="18"/>
  <c r="D3652" i="18"/>
  <c r="AI3060" i="18"/>
  <c r="AH3063" i="18"/>
  <c r="AR3655" i="18"/>
  <c r="AS3652" i="18"/>
  <c r="C400" i="18"/>
  <c r="D397" i="18"/>
  <c r="AS1463" i="18"/>
  <c r="AR1466" i="18"/>
  <c r="N397" i="18"/>
  <c r="M400" i="18"/>
  <c r="O161" i="18"/>
  <c r="N164" i="18"/>
  <c r="O1817" i="18"/>
  <c r="N1820" i="18"/>
  <c r="M1584" i="18"/>
  <c r="N1581" i="18"/>
  <c r="C3419" i="18"/>
  <c r="D3416" i="18"/>
  <c r="N753" i="18"/>
  <c r="M756" i="18"/>
  <c r="M459" i="18"/>
  <c r="N456" i="18"/>
  <c r="AH3475" i="18"/>
  <c r="AG3478" i="18"/>
  <c r="C3478" i="18"/>
  <c r="D3475" i="18"/>
  <c r="N3419" i="18"/>
  <c r="O3416" i="18"/>
  <c r="M3596" i="18"/>
  <c r="N3593" i="18"/>
  <c r="O1640" i="18"/>
  <c r="N1643" i="18"/>
  <c r="AH2709" i="18"/>
  <c r="AI2706" i="18"/>
  <c r="N2412" i="18"/>
  <c r="O2409" i="18"/>
  <c r="D1643" i="18"/>
  <c r="E1640" i="18"/>
  <c r="AS3001" i="18"/>
  <c r="AR3004" i="18"/>
  <c r="AR1407" i="18"/>
  <c r="AS1404" i="18"/>
  <c r="AR933" i="18"/>
  <c r="AS930" i="18"/>
  <c r="N812" i="18"/>
  <c r="M815" i="18"/>
  <c r="AR3063" i="18"/>
  <c r="AS3060" i="18"/>
  <c r="C3242" i="18"/>
  <c r="D3239" i="18"/>
  <c r="C459" i="18"/>
  <c r="D456" i="18"/>
  <c r="AG577" i="18"/>
  <c r="AH574" i="18"/>
  <c r="AH3298" i="18"/>
  <c r="AG3301" i="18"/>
  <c r="AG1348" i="18"/>
  <c r="AH1345" i="18"/>
  <c r="M2058" i="18"/>
  <c r="N2055" i="18"/>
  <c r="AR2650" i="18"/>
  <c r="AS2647" i="18"/>
  <c r="AH279" i="18"/>
  <c r="AG282" i="18"/>
  <c r="AR1287" i="18"/>
  <c r="AS1284" i="18"/>
  <c r="Z1225" i="18"/>
  <c r="Y1228" i="18"/>
  <c r="D161" i="18"/>
  <c r="C164" i="18"/>
  <c r="W1879" i="18"/>
  <c r="X1876" i="18"/>
  <c r="X633" i="18"/>
  <c r="W636" i="18"/>
  <c r="M3301" i="18"/>
  <c r="N3298" i="18"/>
  <c r="AH341" i="18"/>
  <c r="AI338" i="18"/>
  <c r="C874" i="18"/>
  <c r="D871" i="18"/>
  <c r="W459" i="18"/>
  <c r="X456" i="18"/>
  <c r="N3121" i="18"/>
  <c r="M3124" i="18"/>
  <c r="AH753" i="18"/>
  <c r="AG756" i="18"/>
  <c r="AG1407" i="18"/>
  <c r="AH1404" i="18"/>
  <c r="AR1584" i="18"/>
  <c r="AS1581" i="18"/>
  <c r="W1999" i="18"/>
  <c r="X1996" i="18"/>
  <c r="AR2709" i="18"/>
  <c r="AS2706" i="18"/>
  <c r="W282" i="18"/>
  <c r="X279" i="18"/>
  <c r="D2588" i="18"/>
  <c r="C2591" i="18"/>
  <c r="X2350" i="18"/>
  <c r="W2353" i="18"/>
  <c r="O1522" i="18"/>
  <c r="N1525" i="18"/>
  <c r="W1584" i="18"/>
  <c r="X1581" i="18"/>
  <c r="C3360" i="18"/>
  <c r="D3357" i="18"/>
  <c r="D1581" i="18"/>
  <c r="C1584" i="18"/>
  <c r="C1820" i="18"/>
  <c r="D1817" i="18"/>
  <c r="C3537" i="18"/>
  <c r="D3534" i="18"/>
  <c r="N930" i="18"/>
  <c r="M933" i="18"/>
  <c r="M2532" i="18"/>
  <c r="N2529" i="18"/>
  <c r="D3001" i="18"/>
  <c r="C3004" i="18"/>
  <c r="D2468" i="18"/>
  <c r="C2471" i="18"/>
  <c r="D1758" i="18"/>
  <c r="C1761" i="18"/>
  <c r="X871" i="18"/>
  <c r="W874" i="18"/>
  <c r="M1999" i="18"/>
  <c r="N1996" i="18"/>
  <c r="AR2235" i="18"/>
  <c r="AS2232" i="18"/>
  <c r="AS753" i="18"/>
  <c r="AR756" i="18"/>
  <c r="AG3360" i="18"/>
  <c r="AH3357" i="18"/>
  <c r="M2945" i="18"/>
  <c r="N2942" i="18"/>
  <c r="X3596" i="18"/>
  <c r="Y3593" i="18"/>
  <c r="X2529" i="18"/>
  <c r="W2532" i="18"/>
  <c r="AR874" i="18"/>
  <c r="AS871" i="18"/>
  <c r="X1525" i="18"/>
  <c r="Y1522" i="18"/>
  <c r="Y220" i="18"/>
  <c r="X223" i="18"/>
  <c r="C815" i="18"/>
  <c r="D812" i="18"/>
  <c r="D574" i="18"/>
  <c r="C577" i="18"/>
  <c r="AI3593" i="18"/>
  <c r="AH3596" i="18"/>
  <c r="D515" i="18"/>
  <c r="C518" i="18"/>
  <c r="AR2412" i="18"/>
  <c r="AS2409" i="18"/>
  <c r="AS3416" i="18"/>
  <c r="AR3419" i="18"/>
  <c r="N992" i="18"/>
  <c r="O989" i="18"/>
  <c r="AS456" i="18"/>
  <c r="AR459" i="18"/>
  <c r="X2114" i="18"/>
  <c r="W2117" i="18"/>
  <c r="AR1879" i="18"/>
  <c r="AS1876" i="18"/>
  <c r="AH1699" i="18"/>
  <c r="AG1702" i="18"/>
  <c r="X812" i="18"/>
  <c r="W815" i="18"/>
  <c r="AG3183" i="18"/>
  <c r="AH3180" i="18"/>
  <c r="X3655" i="18"/>
  <c r="Y3652" i="18"/>
  <c r="AH164" i="18"/>
  <c r="AI161" i="18"/>
  <c r="C756" i="18"/>
  <c r="D753" i="18"/>
  <c r="AH2591" i="18"/>
  <c r="AI2588" i="18"/>
  <c r="N3652" i="18"/>
  <c r="M3655" i="18"/>
  <c r="C2945" i="18"/>
  <c r="D2942" i="18"/>
  <c r="AG518" i="18"/>
  <c r="AH515" i="18"/>
  <c r="W3301" i="18"/>
  <c r="X3298" i="18"/>
  <c r="AR1051" i="18"/>
  <c r="AS1048" i="18"/>
  <c r="W105" i="18"/>
  <c r="X102" i="18"/>
  <c r="AI1463" i="18"/>
  <c r="AH1466" i="18"/>
  <c r="M2294" i="18"/>
  <c r="N2291" i="18"/>
  <c r="D1284" i="18"/>
  <c r="C1287" i="18"/>
  <c r="C2353" i="18"/>
  <c r="D2350" i="18"/>
  <c r="M3242" i="18"/>
  <c r="N3239" i="18"/>
  <c r="AS692" i="18"/>
  <c r="AR695" i="18"/>
  <c r="Y1937" i="18" l="1"/>
  <c r="X3004" i="18"/>
  <c r="AI2232" i="18"/>
  <c r="AH3655" i="18"/>
  <c r="X2412" i="18"/>
  <c r="X3537" i="18"/>
  <c r="AI633" i="18"/>
  <c r="AI636" i="18" s="1"/>
  <c r="D2353" i="18"/>
  <c r="E2350" i="18"/>
  <c r="N2294" i="18"/>
  <c r="O2291" i="18"/>
  <c r="AS459" i="18"/>
  <c r="AT456" i="18"/>
  <c r="AT3416" i="18"/>
  <c r="AS3419" i="18"/>
  <c r="AI3596" i="18"/>
  <c r="AJ3593" i="18"/>
  <c r="D1820" i="18"/>
  <c r="E1817" i="18"/>
  <c r="D3360" i="18"/>
  <c r="E3357" i="18"/>
  <c r="Y1581" i="18"/>
  <c r="X1584" i="18"/>
  <c r="AT2706" i="18"/>
  <c r="AS2709" i="18"/>
  <c r="AI3298" i="18"/>
  <c r="AH3301" i="18"/>
  <c r="O812" i="18"/>
  <c r="N815" i="18"/>
  <c r="P161" i="18"/>
  <c r="O164" i="18"/>
  <c r="AS1466" i="18"/>
  <c r="AT1463" i="18"/>
  <c r="AH1169" i="18"/>
  <c r="AI1166" i="18"/>
  <c r="Z3475" i="18"/>
  <c r="Y3478" i="18"/>
  <c r="AH1287" i="18"/>
  <c r="AI1284" i="18"/>
  <c r="Y574" i="18"/>
  <c r="X577" i="18"/>
  <c r="AI1820" i="18"/>
  <c r="AJ1817" i="18"/>
  <c r="AT220" i="18"/>
  <c r="AS223" i="18"/>
  <c r="AS2294" i="18"/>
  <c r="AT2291" i="18"/>
  <c r="Z1404" i="18"/>
  <c r="Y1407" i="18"/>
  <c r="Y1169" i="18"/>
  <c r="Z1166" i="18"/>
  <c r="AS3596" i="18"/>
  <c r="AT3593" i="18"/>
  <c r="Z2647" i="18"/>
  <c r="Y2650" i="18"/>
  <c r="D282" i="18"/>
  <c r="E279" i="18"/>
  <c r="P338" i="18"/>
  <c r="O341" i="18"/>
  <c r="AH3419" i="18"/>
  <c r="AI3416" i="18"/>
  <c r="P1228" i="18"/>
  <c r="Q1225" i="18"/>
  <c r="D3124" i="18"/>
  <c r="E3121" i="18"/>
  <c r="O1107" i="18"/>
  <c r="N1110" i="18"/>
  <c r="N2176" i="18"/>
  <c r="O2173" i="18"/>
  <c r="E2173" i="18"/>
  <c r="D2176" i="18"/>
  <c r="Y2468" i="18"/>
  <c r="X2471" i="18"/>
  <c r="AS1999" i="18"/>
  <c r="AT1996" i="18"/>
  <c r="P3475" i="18"/>
  <c r="O3478" i="18"/>
  <c r="AI2058" i="18"/>
  <c r="AJ2055" i="18"/>
  <c r="AT1522" i="18"/>
  <c r="AS1525" i="18"/>
  <c r="AJ2291" i="18"/>
  <c r="AI2294" i="18"/>
  <c r="D636" i="18"/>
  <c r="E633" i="18"/>
  <c r="D992" i="18"/>
  <c r="E989" i="18"/>
  <c r="Y1940" i="18"/>
  <c r="Z1937" i="18"/>
  <c r="AJ2588" i="18"/>
  <c r="AI2591" i="18"/>
  <c r="AH3183" i="18"/>
  <c r="AI3180" i="18"/>
  <c r="P989" i="18"/>
  <c r="O992" i="18"/>
  <c r="X2532" i="18"/>
  <c r="Y2529" i="18"/>
  <c r="X874" i="18"/>
  <c r="Y871" i="18"/>
  <c r="E2468" i="18"/>
  <c r="D2471" i="18"/>
  <c r="N933" i="18"/>
  <c r="O930" i="18"/>
  <c r="O1525" i="18"/>
  <c r="P1522" i="18"/>
  <c r="E2588" i="18"/>
  <c r="D2591" i="18"/>
  <c r="AI753" i="18"/>
  <c r="AH756" i="18"/>
  <c r="AI341" i="18"/>
  <c r="AJ338" i="18"/>
  <c r="O3298" i="18"/>
  <c r="N3301" i="18"/>
  <c r="AH577" i="18"/>
  <c r="AI574" i="18"/>
  <c r="AT930" i="18"/>
  <c r="AS933" i="18"/>
  <c r="P2409" i="18"/>
  <c r="O2412" i="18"/>
  <c r="N459" i="18"/>
  <c r="O456" i="18"/>
  <c r="N1584" i="18"/>
  <c r="O1581" i="18"/>
  <c r="E397" i="18"/>
  <c r="D400" i="18"/>
  <c r="D3655" i="18"/>
  <c r="E3652" i="18"/>
  <c r="Y1107" i="18"/>
  <c r="X1110" i="18"/>
  <c r="Y3239" i="18"/>
  <c r="X3242" i="18"/>
  <c r="AS636" i="18"/>
  <c r="AT633" i="18"/>
  <c r="X2945" i="18"/>
  <c r="Y2942" i="18"/>
  <c r="Z3180" i="18"/>
  <c r="Y3183" i="18"/>
  <c r="AI815" i="18"/>
  <c r="AJ812" i="18"/>
  <c r="AS2827" i="18"/>
  <c r="AT2824" i="18"/>
  <c r="AS1940" i="18"/>
  <c r="AT1937" i="18"/>
  <c r="AT1758" i="18"/>
  <c r="AS1761" i="18"/>
  <c r="E930" i="18"/>
  <c r="D933" i="18"/>
  <c r="Y515" i="18"/>
  <c r="X518" i="18"/>
  <c r="AI2412" i="18"/>
  <c r="AJ2409" i="18"/>
  <c r="Z2173" i="18"/>
  <c r="Y2176" i="18"/>
  <c r="P1758" i="18"/>
  <c r="O1761" i="18"/>
  <c r="D2886" i="18"/>
  <c r="E2883" i="18"/>
  <c r="Z2409" i="18"/>
  <c r="Y2412" i="18"/>
  <c r="AH1110" i="18"/>
  <c r="AI1107" i="18"/>
  <c r="E3180" i="18"/>
  <c r="D3183" i="18"/>
  <c r="AS1169" i="18"/>
  <c r="AT1166" i="18"/>
  <c r="D1999" i="18"/>
  <c r="E1996" i="18"/>
  <c r="D2532" i="18"/>
  <c r="E2529" i="18"/>
  <c r="AT2055" i="18"/>
  <c r="AS2058" i="18"/>
  <c r="O2353" i="18"/>
  <c r="P2350" i="18"/>
  <c r="O2468" i="18"/>
  <c r="N2471" i="18"/>
  <c r="X1348" i="18"/>
  <c r="Y1345" i="18"/>
  <c r="P279" i="18"/>
  <c r="O282" i="18"/>
  <c r="AI105" i="18"/>
  <c r="AJ102" i="18"/>
  <c r="AS3301" i="18"/>
  <c r="AT3298" i="18"/>
  <c r="X3419" i="18"/>
  <c r="Y3416" i="18"/>
  <c r="Y1463" i="18"/>
  <c r="X1466" i="18"/>
  <c r="D341" i="18"/>
  <c r="E338" i="18"/>
  <c r="AS992" i="18"/>
  <c r="AT989" i="18"/>
  <c r="Y2235" i="18"/>
  <c r="Z2232" i="18"/>
  <c r="AJ456" i="18"/>
  <c r="AI459" i="18"/>
  <c r="AJ2647" i="18"/>
  <c r="AI2650" i="18"/>
  <c r="AJ3534" i="18"/>
  <c r="AI3537" i="18"/>
  <c r="E1463" i="18"/>
  <c r="D1466" i="18"/>
  <c r="N1879" i="18"/>
  <c r="O1876" i="18"/>
  <c r="AI1228" i="18"/>
  <c r="AJ1225" i="18"/>
  <c r="AS2353" i="18"/>
  <c r="AT2350" i="18"/>
  <c r="AI2824" i="18"/>
  <c r="AH2827" i="18"/>
  <c r="AT2588" i="18"/>
  <c r="AS2591" i="18"/>
  <c r="AS518" i="18"/>
  <c r="AT515" i="18"/>
  <c r="AS2117" i="18"/>
  <c r="AT2114" i="18"/>
  <c r="O636" i="18"/>
  <c r="P633" i="18"/>
  <c r="AH223" i="18"/>
  <c r="AI220" i="18"/>
  <c r="AT3534" i="18"/>
  <c r="AS3537" i="18"/>
  <c r="AI2176" i="18"/>
  <c r="AJ2173" i="18"/>
  <c r="AI2353" i="18"/>
  <c r="AJ2350" i="18"/>
  <c r="N3242" i="18"/>
  <c r="O3239" i="18"/>
  <c r="E1284" i="18"/>
  <c r="D1287" i="18"/>
  <c r="AS1051" i="18"/>
  <c r="AT1048" i="18"/>
  <c r="AH518" i="18"/>
  <c r="AI515" i="18"/>
  <c r="Y812" i="18"/>
  <c r="X815" i="18"/>
  <c r="AH3360" i="18"/>
  <c r="AI3357" i="18"/>
  <c r="N2532" i="18"/>
  <c r="O2529" i="18"/>
  <c r="X1999" i="18"/>
  <c r="Y1996" i="18"/>
  <c r="AI3475" i="18"/>
  <c r="AH3478" i="18"/>
  <c r="N756" i="18"/>
  <c r="O753" i="18"/>
  <c r="P1817" i="18"/>
  <c r="O1820" i="18"/>
  <c r="AJ3060" i="18"/>
  <c r="AI3063" i="18"/>
  <c r="AI3655" i="18"/>
  <c r="AJ3652" i="18"/>
  <c r="Z338" i="18"/>
  <c r="Y341" i="18"/>
  <c r="O2827" i="18"/>
  <c r="P2824" i="18"/>
  <c r="AS1702" i="18"/>
  <c r="AT1699" i="18"/>
  <c r="AJ2468" i="18"/>
  <c r="AI2471" i="18"/>
  <c r="D2235" i="18"/>
  <c r="E2232" i="18"/>
  <c r="E2291" i="18"/>
  <c r="D2294" i="18"/>
  <c r="O1166" i="18"/>
  <c r="N1169" i="18"/>
  <c r="AS2886" i="18"/>
  <c r="AT2883" i="18"/>
  <c r="E1876" i="18"/>
  <c r="D1879" i="18"/>
  <c r="O2883" i="18"/>
  <c r="N2886" i="18"/>
  <c r="O3360" i="18"/>
  <c r="P3357" i="18"/>
  <c r="AI1522" i="18"/>
  <c r="AH1525" i="18"/>
  <c r="AJ3121" i="18"/>
  <c r="AI3124" i="18"/>
  <c r="AH1761" i="18"/>
  <c r="AI1758" i="18"/>
  <c r="AS3478" i="18"/>
  <c r="AT3475" i="18"/>
  <c r="D3063" i="18"/>
  <c r="E3060" i="18"/>
  <c r="E1166" i="18"/>
  <c r="D1169" i="18"/>
  <c r="N223" i="18"/>
  <c r="O220" i="18"/>
  <c r="AS2176" i="18"/>
  <c r="AT2173" i="18"/>
  <c r="O1051" i="18"/>
  <c r="P1048" i="18"/>
  <c r="P2647" i="18"/>
  <c r="O2650" i="18"/>
  <c r="AT397" i="18"/>
  <c r="AS400" i="18"/>
  <c r="AH1584" i="18"/>
  <c r="AI1581" i="18"/>
  <c r="O2117" i="18"/>
  <c r="P2114" i="18"/>
  <c r="AS2768" i="18"/>
  <c r="AT2765" i="18"/>
  <c r="AI1879" i="18"/>
  <c r="AJ1876" i="18"/>
  <c r="AI164" i="18"/>
  <c r="AJ161" i="18"/>
  <c r="AT692" i="18"/>
  <c r="AS695" i="18"/>
  <c r="X105" i="18"/>
  <c r="Y102" i="18"/>
  <c r="X3301" i="18"/>
  <c r="Y3298" i="18"/>
  <c r="N3655" i="18"/>
  <c r="O3652" i="18"/>
  <c r="AI1699" i="18"/>
  <c r="AH1702" i="18"/>
  <c r="X2117" i="18"/>
  <c r="Y2114" i="18"/>
  <c r="D518" i="18"/>
  <c r="E515" i="18"/>
  <c r="E574" i="18"/>
  <c r="D577" i="18"/>
  <c r="Z220" i="18"/>
  <c r="Y223" i="18"/>
  <c r="Z1522" i="18"/>
  <c r="Y1525" i="18"/>
  <c r="AS874" i="18"/>
  <c r="AT871" i="18"/>
  <c r="Y3596" i="18"/>
  <c r="Z3593" i="18"/>
  <c r="N2945" i="18"/>
  <c r="O2942" i="18"/>
  <c r="AS2235" i="18"/>
  <c r="AT2232" i="18"/>
  <c r="O1996" i="18"/>
  <c r="N1999" i="18"/>
  <c r="E3534" i="18"/>
  <c r="D3537" i="18"/>
  <c r="X282" i="18"/>
  <c r="Y279" i="18"/>
  <c r="AT1581" i="18"/>
  <c r="AS1584" i="18"/>
  <c r="AH1407" i="18"/>
  <c r="AI1404" i="18"/>
  <c r="Y3004" i="18"/>
  <c r="Z3001" i="18"/>
  <c r="X636" i="18"/>
  <c r="Y633" i="18"/>
  <c r="D164" i="18"/>
  <c r="E161" i="18"/>
  <c r="AA1225" i="18"/>
  <c r="Z1228" i="18"/>
  <c r="AH282" i="18"/>
  <c r="AI279" i="18"/>
  <c r="AT3001" i="18"/>
  <c r="AS3004" i="18"/>
  <c r="O1643" i="18"/>
  <c r="P1640" i="18"/>
  <c r="N400" i="18"/>
  <c r="O397" i="18"/>
  <c r="N2591" i="18"/>
  <c r="O2588" i="18"/>
  <c r="D1940" i="18"/>
  <c r="E1937" i="18"/>
  <c r="AS164" i="18"/>
  <c r="AT161" i="18"/>
  <c r="E1228" i="18"/>
  <c r="F1225" i="18"/>
  <c r="D223" i="18"/>
  <c r="E220" i="18"/>
  <c r="D1348" i="18"/>
  <c r="E1345" i="18"/>
  <c r="AI2117" i="18"/>
  <c r="AJ2114" i="18"/>
  <c r="AS1348" i="18"/>
  <c r="AT1345" i="18"/>
  <c r="AT2468" i="18"/>
  <c r="AS2471" i="18"/>
  <c r="Z1640" i="18"/>
  <c r="Y1643" i="18"/>
  <c r="N3004" i="18"/>
  <c r="O3001" i="18"/>
  <c r="AT1643" i="18"/>
  <c r="AU1640" i="18"/>
  <c r="O577" i="18"/>
  <c r="P574" i="18"/>
  <c r="AJ930" i="18"/>
  <c r="AI933" i="18"/>
  <c r="D1110" i="18"/>
  <c r="E1107" i="18"/>
  <c r="AT3121" i="18"/>
  <c r="AS3124" i="18"/>
  <c r="Z2765" i="18"/>
  <c r="Y2768" i="18"/>
  <c r="D2412" i="18"/>
  <c r="E2409" i="18"/>
  <c r="E1048" i="18"/>
  <c r="D1051" i="18"/>
  <c r="AS1820" i="18"/>
  <c r="AT1817" i="18"/>
  <c r="AT279" i="18"/>
  <c r="AS282" i="18"/>
  <c r="E2824" i="18"/>
  <c r="D2827" i="18"/>
  <c r="Y2294" i="18"/>
  <c r="Z2291" i="18"/>
  <c r="D1525" i="18"/>
  <c r="E1522" i="18"/>
  <c r="O1348" i="18"/>
  <c r="P1345" i="18"/>
  <c r="Y2591" i="18"/>
  <c r="Z2588" i="18"/>
  <c r="AI2945" i="18"/>
  <c r="AJ2942" i="18"/>
  <c r="Z1817" i="18"/>
  <c r="Y1820" i="18"/>
  <c r="O874" i="18"/>
  <c r="P871" i="18"/>
  <c r="X933" i="18"/>
  <c r="Y930" i="18"/>
  <c r="D2650" i="18"/>
  <c r="E2647" i="18"/>
  <c r="N2768" i="18"/>
  <c r="O2765" i="18"/>
  <c r="X400" i="18"/>
  <c r="Y397" i="18"/>
  <c r="O2232" i="18"/>
  <c r="N2235" i="18"/>
  <c r="AJ2765" i="18"/>
  <c r="AI2768" i="18"/>
  <c r="O518" i="18"/>
  <c r="P515" i="18"/>
  <c r="Y3124" i="18"/>
  <c r="Z3121" i="18"/>
  <c r="O3537" i="18"/>
  <c r="P3534" i="18"/>
  <c r="AT812" i="18"/>
  <c r="AS815" i="18"/>
  <c r="AH1999" i="18"/>
  <c r="AI1996" i="18"/>
  <c r="D3301" i="18"/>
  <c r="E3298" i="18"/>
  <c r="AI397" i="18"/>
  <c r="AH400" i="18"/>
  <c r="X3063" i="18"/>
  <c r="Y3060" i="18"/>
  <c r="AI2886" i="18"/>
  <c r="AJ2883" i="18"/>
  <c r="AT2529" i="18"/>
  <c r="AS2532" i="18"/>
  <c r="O1940" i="18"/>
  <c r="P1937" i="18"/>
  <c r="AH3242" i="18"/>
  <c r="AI3239" i="18"/>
  <c r="AT102" i="18"/>
  <c r="AS105" i="18"/>
  <c r="AT3239" i="18"/>
  <c r="AS3242" i="18"/>
  <c r="Y756" i="18"/>
  <c r="Z753" i="18"/>
  <c r="O695" i="18"/>
  <c r="P692" i="18"/>
  <c r="AI874" i="18"/>
  <c r="AJ871" i="18"/>
  <c r="O1287" i="18"/>
  <c r="P1284" i="18"/>
  <c r="N3063" i="18"/>
  <c r="O3060" i="18"/>
  <c r="AI1051" i="18"/>
  <c r="AJ1048" i="18"/>
  <c r="Z2824" i="18"/>
  <c r="Y2827" i="18"/>
  <c r="AT2942" i="18"/>
  <c r="AS2945" i="18"/>
  <c r="X1051" i="18"/>
  <c r="Y1048" i="18"/>
  <c r="Y2709" i="18"/>
  <c r="Z2706" i="18"/>
  <c r="AI1940" i="18"/>
  <c r="AJ1937" i="18"/>
  <c r="AS1110" i="18"/>
  <c r="AT1107" i="18"/>
  <c r="D1702" i="18"/>
  <c r="E1699" i="18"/>
  <c r="X992" i="18"/>
  <c r="Y989" i="18"/>
  <c r="Z1699" i="18"/>
  <c r="Y1702" i="18"/>
  <c r="AI1466" i="18"/>
  <c r="AJ1463" i="18"/>
  <c r="E2942" i="18"/>
  <c r="D2945" i="18"/>
  <c r="E753" i="18"/>
  <c r="D756" i="18"/>
  <c r="Y3655" i="18"/>
  <c r="Z3652" i="18"/>
  <c r="AS1879" i="18"/>
  <c r="AT1876" i="18"/>
  <c r="AS2412" i="18"/>
  <c r="AT2409" i="18"/>
  <c r="D815" i="18"/>
  <c r="E812" i="18"/>
  <c r="AT753" i="18"/>
  <c r="AS756" i="18"/>
  <c r="D1761" i="18"/>
  <c r="E1758" i="18"/>
  <c r="D3004" i="18"/>
  <c r="E3001" i="18"/>
  <c r="E1581" i="18"/>
  <c r="D1584" i="18"/>
  <c r="X2353" i="18"/>
  <c r="Y2350" i="18"/>
  <c r="O3121" i="18"/>
  <c r="N3124" i="18"/>
  <c r="X459" i="18"/>
  <c r="Y456" i="18"/>
  <c r="E871" i="18"/>
  <c r="D874" i="18"/>
  <c r="X1879" i="18"/>
  <c r="Y1876" i="18"/>
  <c r="AT1284" i="18"/>
  <c r="AS1287" i="18"/>
  <c r="AT2647" i="18"/>
  <c r="AS2650" i="18"/>
  <c r="N2058" i="18"/>
  <c r="O2055" i="18"/>
  <c r="AH1348" i="18"/>
  <c r="AI1345" i="18"/>
  <c r="E456" i="18"/>
  <c r="D459" i="18"/>
  <c r="D3242" i="18"/>
  <c r="E3239" i="18"/>
  <c r="AT3060" i="18"/>
  <c r="AS3063" i="18"/>
  <c r="AS1407" i="18"/>
  <c r="AT1404" i="18"/>
  <c r="F1640" i="18"/>
  <c r="E1643" i="18"/>
  <c r="AI2709" i="18"/>
  <c r="AJ2706" i="18"/>
  <c r="N3596" i="18"/>
  <c r="O3593" i="18"/>
  <c r="P3416" i="18"/>
  <c r="O3419" i="18"/>
  <c r="D3478" i="18"/>
  <c r="E3475" i="18"/>
  <c r="D3419" i="18"/>
  <c r="E3416" i="18"/>
  <c r="AS3655" i="18"/>
  <c r="AT3652" i="18"/>
  <c r="D1407" i="18"/>
  <c r="E1404" i="18"/>
  <c r="P2706" i="18"/>
  <c r="O2709" i="18"/>
  <c r="O105" i="18"/>
  <c r="P102" i="18"/>
  <c r="Y1287" i="18"/>
  <c r="Z1284" i="18"/>
  <c r="D695" i="18"/>
  <c r="E692" i="18"/>
  <c r="D105" i="18"/>
  <c r="E102" i="18"/>
  <c r="O1466" i="18"/>
  <c r="P1463" i="18"/>
  <c r="AI2235" i="18"/>
  <c r="AJ2232" i="18"/>
  <c r="Z3534" i="18"/>
  <c r="Y3537" i="18"/>
  <c r="AT1228" i="18"/>
  <c r="AU1225" i="18"/>
  <c r="AJ1643" i="18"/>
  <c r="AK1640" i="18"/>
  <c r="Y695" i="18"/>
  <c r="Z692" i="18"/>
  <c r="Y1761" i="18"/>
  <c r="Z1758" i="18"/>
  <c r="E2765" i="18"/>
  <c r="D2768" i="18"/>
  <c r="AT3180" i="18"/>
  <c r="AS3183" i="18"/>
  <c r="O3183" i="18"/>
  <c r="P3180" i="18"/>
  <c r="AI692" i="18"/>
  <c r="AH695" i="18"/>
  <c r="E2055" i="18"/>
  <c r="D2058" i="18"/>
  <c r="O1702" i="18"/>
  <c r="P1699" i="18"/>
  <c r="AI2532" i="18"/>
  <c r="AJ2529" i="18"/>
  <c r="AT574" i="18"/>
  <c r="AS577" i="18"/>
  <c r="AS341" i="18"/>
  <c r="AT338" i="18"/>
  <c r="AH3004" i="18"/>
  <c r="AI3001" i="18"/>
  <c r="AI992" i="18"/>
  <c r="AJ989" i="18"/>
  <c r="P1404" i="18"/>
  <c r="O1407" i="18"/>
  <c r="X164" i="18"/>
  <c r="Y161" i="18"/>
  <c r="D2709" i="18"/>
  <c r="E2706" i="18"/>
  <c r="Y2883" i="18"/>
  <c r="X2886" i="18"/>
  <c r="E3593" i="18"/>
  <c r="D3596" i="18"/>
  <c r="Y3357" i="18"/>
  <c r="X3360" i="18"/>
  <c r="Z2055" i="18"/>
  <c r="Y2058" i="18"/>
  <c r="D2117" i="18"/>
  <c r="E2114" i="18"/>
  <c r="AT3357" i="18"/>
  <c r="AS3360" i="18"/>
  <c r="AJ633" i="18" l="1"/>
  <c r="AT341" i="18"/>
  <c r="AU338" i="18"/>
  <c r="AT577" i="18"/>
  <c r="AU574" i="18"/>
  <c r="E2768" i="18"/>
  <c r="F2765" i="18"/>
  <c r="E3478" i="18"/>
  <c r="F3475" i="18"/>
  <c r="P3593" i="18"/>
  <c r="O3596" i="18"/>
  <c r="F3239" i="18"/>
  <c r="E3242" i="18"/>
  <c r="O2058" i="18"/>
  <c r="P2055" i="18"/>
  <c r="Y2353" i="18"/>
  <c r="Z2350" i="18"/>
  <c r="F1581" i="18"/>
  <c r="E1584" i="18"/>
  <c r="AT756" i="18"/>
  <c r="AU753" i="18"/>
  <c r="AT1879" i="18"/>
  <c r="AU1876" i="18"/>
  <c r="AA3652" i="18"/>
  <c r="Z3655" i="18"/>
  <c r="AU3357" i="18"/>
  <c r="AT3360" i="18"/>
  <c r="Z3357" i="18"/>
  <c r="Y3360" i="18"/>
  <c r="Q1404" i="18"/>
  <c r="P1407" i="18"/>
  <c r="AI3004" i="18"/>
  <c r="AJ3001" i="18"/>
  <c r="Z1761" i="18"/>
  <c r="AA1758" i="18"/>
  <c r="G1640" i="18"/>
  <c r="F1643" i="18"/>
  <c r="AT1287" i="18"/>
  <c r="AU1284" i="18"/>
  <c r="P3121" i="18"/>
  <c r="O3124" i="18"/>
  <c r="F1758" i="18"/>
  <c r="E1761" i="18"/>
  <c r="E2945" i="18"/>
  <c r="F2942" i="18"/>
  <c r="Y992" i="18"/>
  <c r="Z989" i="18"/>
  <c r="AT1110" i="18"/>
  <c r="AU1107" i="18"/>
  <c r="Y1051" i="18"/>
  <c r="Z1048" i="18"/>
  <c r="O3063" i="18"/>
  <c r="P3060" i="18"/>
  <c r="AU812" i="18"/>
  <c r="AT815" i="18"/>
  <c r="AA3121" i="18"/>
  <c r="Z3124" i="18"/>
  <c r="O2768" i="18"/>
  <c r="P2765" i="18"/>
  <c r="Q871" i="18"/>
  <c r="P874" i="18"/>
  <c r="AJ2945" i="18"/>
  <c r="AK2942" i="18"/>
  <c r="AU1817" i="18"/>
  <c r="AT1820" i="18"/>
  <c r="E223" i="18"/>
  <c r="F220" i="18"/>
  <c r="AU161" i="18"/>
  <c r="AT164" i="18"/>
  <c r="AU3001" i="18"/>
  <c r="AT3004" i="18"/>
  <c r="AI282" i="18"/>
  <c r="AJ279" i="18"/>
  <c r="AI1407" i="18"/>
  <c r="AJ1404" i="18"/>
  <c r="F3534" i="18"/>
  <c r="E3537" i="18"/>
  <c r="AA220" i="18"/>
  <c r="Z223" i="18"/>
  <c r="AJ1879" i="18"/>
  <c r="AK1876" i="18"/>
  <c r="P2117" i="18"/>
  <c r="Q2114" i="18"/>
  <c r="O223" i="18"/>
  <c r="P220" i="18"/>
  <c r="E3063" i="18"/>
  <c r="F3060" i="18"/>
  <c r="Z341" i="18"/>
  <c r="AA338" i="18"/>
  <c r="AK3060" i="18"/>
  <c r="AJ3063" i="18"/>
  <c r="AJ2824" i="18"/>
  <c r="AI2827" i="18"/>
  <c r="E1466" i="18"/>
  <c r="F1463" i="18"/>
  <c r="AK2647" i="18"/>
  <c r="AJ2650" i="18"/>
  <c r="AU1166" i="18"/>
  <c r="AT1169" i="18"/>
  <c r="AI1110" i="18"/>
  <c r="AJ1107" i="18"/>
  <c r="F930" i="18"/>
  <c r="E933" i="18"/>
  <c r="AA3180" i="18"/>
  <c r="Z3183" i="18"/>
  <c r="Z1107" i="18"/>
  <c r="Y1110" i="18"/>
  <c r="F397" i="18"/>
  <c r="E400" i="18"/>
  <c r="P1581" i="18"/>
  <c r="O1584" i="18"/>
  <c r="P2412" i="18"/>
  <c r="Q2409" i="18"/>
  <c r="AT933" i="18"/>
  <c r="AU930" i="18"/>
  <c r="P1525" i="18"/>
  <c r="Q1522" i="18"/>
  <c r="O933" i="18"/>
  <c r="P930" i="18"/>
  <c r="Z1940" i="18"/>
  <c r="AA1937" i="18"/>
  <c r="E992" i="18"/>
  <c r="F989" i="18"/>
  <c r="AU1996" i="18"/>
  <c r="AT1999" i="18"/>
  <c r="E2176" i="18"/>
  <c r="F2173" i="18"/>
  <c r="AU3593" i="18"/>
  <c r="AT3596" i="18"/>
  <c r="F3357" i="18"/>
  <c r="E3360" i="18"/>
  <c r="O2294" i="18"/>
  <c r="P2291" i="18"/>
  <c r="E2117" i="18"/>
  <c r="F2114" i="18"/>
  <c r="Y2886" i="18"/>
  <c r="Z2883" i="18"/>
  <c r="Y164" i="18"/>
  <c r="Z161" i="18"/>
  <c r="F2055" i="18"/>
  <c r="E2058" i="18"/>
  <c r="AI695" i="18"/>
  <c r="AJ692" i="18"/>
  <c r="AU3180" i="18"/>
  <c r="AT3183" i="18"/>
  <c r="AJ2235" i="18"/>
  <c r="AK2232" i="18"/>
  <c r="F102" i="18"/>
  <c r="E105" i="18"/>
  <c r="AA1284" i="18"/>
  <c r="Z1287" i="18"/>
  <c r="E1407" i="18"/>
  <c r="F1404" i="18"/>
  <c r="AU3652" i="18"/>
  <c r="AT3655" i="18"/>
  <c r="E3419" i="18"/>
  <c r="F3416" i="18"/>
  <c r="AJ2709" i="18"/>
  <c r="AK2706" i="18"/>
  <c r="AT1407" i="18"/>
  <c r="AU1404" i="18"/>
  <c r="AI1348" i="18"/>
  <c r="AJ1345" i="18"/>
  <c r="Y1879" i="18"/>
  <c r="Z1876" i="18"/>
  <c r="Z456" i="18"/>
  <c r="Y459" i="18"/>
  <c r="E815" i="18"/>
  <c r="F812" i="18"/>
  <c r="AT2412" i="18"/>
  <c r="AU2409" i="18"/>
  <c r="AJ1466" i="18"/>
  <c r="AK1463" i="18"/>
  <c r="Z1702" i="18"/>
  <c r="AA1699" i="18"/>
  <c r="Z2827" i="18"/>
  <c r="AA2824" i="18"/>
  <c r="AT105" i="18"/>
  <c r="AU102" i="18"/>
  <c r="AU2529" i="18"/>
  <c r="AT2532" i="18"/>
  <c r="E3301" i="18"/>
  <c r="F3298" i="18"/>
  <c r="P3537" i="18"/>
  <c r="Q3534" i="18"/>
  <c r="AK2765" i="18"/>
  <c r="AJ2768" i="18"/>
  <c r="E1525" i="18"/>
  <c r="F1522" i="18"/>
  <c r="AU279" i="18"/>
  <c r="AT282" i="18"/>
  <c r="E2412" i="18"/>
  <c r="F2409" i="18"/>
  <c r="Q574" i="18"/>
  <c r="P577" i="18"/>
  <c r="P3001" i="18"/>
  <c r="O3004" i="18"/>
  <c r="Z1643" i="18"/>
  <c r="AA1640" i="18"/>
  <c r="AU2468" i="18"/>
  <c r="AT2471" i="18"/>
  <c r="Z3596" i="18"/>
  <c r="AA3593" i="18"/>
  <c r="AT695" i="18"/>
  <c r="AU692" i="18"/>
  <c r="AU397" i="18"/>
  <c r="AT400" i="18"/>
  <c r="Q2647" i="18"/>
  <c r="P2650" i="18"/>
  <c r="AJ3124" i="18"/>
  <c r="AK3121" i="18"/>
  <c r="P2883" i="18"/>
  <c r="O2886" i="18"/>
  <c r="F2291" i="18"/>
  <c r="E2294" i="18"/>
  <c r="P2827" i="18"/>
  <c r="Q2824" i="18"/>
  <c r="AK3652" i="18"/>
  <c r="AJ3655" i="18"/>
  <c r="AI518" i="18"/>
  <c r="AJ515" i="18"/>
  <c r="O3242" i="18"/>
  <c r="P3239" i="18"/>
  <c r="AJ2176" i="18"/>
  <c r="AK2173" i="18"/>
  <c r="Q633" i="18"/>
  <c r="P636" i="18"/>
  <c r="AT2117" i="18"/>
  <c r="AU2114" i="18"/>
  <c r="AU2588" i="18"/>
  <c r="AT2591" i="18"/>
  <c r="AT2353" i="18"/>
  <c r="AU2350" i="18"/>
  <c r="O1879" i="18"/>
  <c r="P1876" i="18"/>
  <c r="Z2235" i="18"/>
  <c r="AA2232" i="18"/>
  <c r="AU989" i="18"/>
  <c r="AT992" i="18"/>
  <c r="AT3301" i="18"/>
  <c r="AU3298" i="18"/>
  <c r="P2468" i="18"/>
  <c r="O2471" i="18"/>
  <c r="AU2055" i="18"/>
  <c r="AT2058" i="18"/>
  <c r="Z2412" i="18"/>
  <c r="AA2409" i="18"/>
  <c r="Q1758" i="18"/>
  <c r="P1761" i="18"/>
  <c r="Z2176" i="18"/>
  <c r="AA2173" i="18"/>
  <c r="AU2824" i="18"/>
  <c r="AT2827" i="18"/>
  <c r="AK812" i="18"/>
  <c r="AJ815" i="18"/>
  <c r="Z2942" i="18"/>
  <c r="Y2945" i="18"/>
  <c r="E3655" i="18"/>
  <c r="F3652" i="18"/>
  <c r="AI577" i="18"/>
  <c r="AJ574" i="18"/>
  <c r="P3298" i="18"/>
  <c r="O3301" i="18"/>
  <c r="AI756" i="18"/>
  <c r="AJ753" i="18"/>
  <c r="F2468" i="18"/>
  <c r="E2471" i="18"/>
  <c r="AK2588" i="18"/>
  <c r="AJ2591" i="18"/>
  <c r="AJ2294" i="18"/>
  <c r="AK2291" i="18"/>
  <c r="AT1525" i="18"/>
  <c r="AU1522" i="18"/>
  <c r="P2173" i="18"/>
  <c r="O2176" i="18"/>
  <c r="E3124" i="18"/>
  <c r="F3121" i="18"/>
  <c r="AI3419" i="18"/>
  <c r="AJ3416" i="18"/>
  <c r="AA1404" i="18"/>
  <c r="Z1407" i="18"/>
  <c r="AT223" i="18"/>
  <c r="AU220" i="18"/>
  <c r="Y577" i="18"/>
  <c r="Z574" i="18"/>
  <c r="Z3478" i="18"/>
  <c r="AA3475" i="18"/>
  <c r="P164" i="18"/>
  <c r="Q161" i="18"/>
  <c r="AT3419" i="18"/>
  <c r="AU3416" i="18"/>
  <c r="E3596" i="18"/>
  <c r="F3593" i="18"/>
  <c r="Q1463" i="18"/>
  <c r="P1466" i="18"/>
  <c r="F692" i="18"/>
  <c r="E695" i="18"/>
  <c r="P105" i="18"/>
  <c r="Q102" i="18"/>
  <c r="AJ992" i="18"/>
  <c r="AK989" i="18"/>
  <c r="AJ2532" i="18"/>
  <c r="AK2529" i="18"/>
  <c r="AK1643" i="18"/>
  <c r="AL1640" i="18"/>
  <c r="Z3537" i="18"/>
  <c r="AA3534" i="18"/>
  <c r="Q2706" i="18"/>
  <c r="P2709" i="18"/>
  <c r="F871" i="18"/>
  <c r="E874" i="18"/>
  <c r="AJ874" i="18"/>
  <c r="AK871" i="18"/>
  <c r="AA753" i="18"/>
  <c r="Z756" i="18"/>
  <c r="Y3063" i="18"/>
  <c r="Z3060" i="18"/>
  <c r="F2647" i="18"/>
  <c r="E2650" i="18"/>
  <c r="Z2591" i="18"/>
  <c r="AA2588" i="18"/>
  <c r="F1048" i="18"/>
  <c r="E1051" i="18"/>
  <c r="AA2765" i="18"/>
  <c r="Z2768" i="18"/>
  <c r="E1348" i="18"/>
  <c r="F1345" i="18"/>
  <c r="O2591" i="18"/>
  <c r="P2588" i="18"/>
  <c r="O400" i="18"/>
  <c r="P397" i="18"/>
  <c r="E164" i="18"/>
  <c r="F161" i="18"/>
  <c r="Y282" i="18"/>
  <c r="Z279" i="18"/>
  <c r="Z3298" i="18"/>
  <c r="Y3301" i="18"/>
  <c r="AU2883" i="18"/>
  <c r="AT2886" i="18"/>
  <c r="Z2058" i="18"/>
  <c r="AA2055" i="18"/>
  <c r="E2709" i="18"/>
  <c r="F2706" i="18"/>
  <c r="P1702" i="18"/>
  <c r="Q1699" i="18"/>
  <c r="Q3180" i="18"/>
  <c r="P3183" i="18"/>
  <c r="Z695" i="18"/>
  <c r="AA692" i="18"/>
  <c r="AU1228" i="18"/>
  <c r="AV1225" i="18"/>
  <c r="Q3416" i="18"/>
  <c r="P3419" i="18"/>
  <c r="AT3063" i="18"/>
  <c r="AU3060" i="18"/>
  <c r="E459" i="18"/>
  <c r="F456" i="18"/>
  <c r="AT2650" i="18"/>
  <c r="AU2647" i="18"/>
  <c r="E3004" i="18"/>
  <c r="F3001" i="18"/>
  <c r="E756" i="18"/>
  <c r="F753" i="18"/>
  <c r="E1702" i="18"/>
  <c r="F1699" i="18"/>
  <c r="AJ1940" i="18"/>
  <c r="AK1937" i="18"/>
  <c r="AA2706" i="18"/>
  <c r="Z2709" i="18"/>
  <c r="AJ1051" i="18"/>
  <c r="AK1048" i="18"/>
  <c r="P1287" i="18"/>
  <c r="Q1284" i="18"/>
  <c r="Q692" i="18"/>
  <c r="P695" i="18"/>
  <c r="AJ3239" i="18"/>
  <c r="AI3242" i="18"/>
  <c r="P1940" i="18"/>
  <c r="Q1937" i="18"/>
  <c r="AJ2886" i="18"/>
  <c r="AK2883" i="18"/>
  <c r="P518" i="18"/>
  <c r="Q515" i="18"/>
  <c r="Z397" i="18"/>
  <c r="Y400" i="18"/>
  <c r="Y933" i="18"/>
  <c r="Z930" i="18"/>
  <c r="AJ636" i="18"/>
  <c r="AK633" i="18"/>
  <c r="P1348" i="18"/>
  <c r="Q1345" i="18"/>
  <c r="AU3121" i="18"/>
  <c r="AT3124" i="18"/>
  <c r="AK930" i="18"/>
  <c r="AJ933" i="18"/>
  <c r="G1225" i="18"/>
  <c r="F1228" i="18"/>
  <c r="E1940" i="18"/>
  <c r="F1937" i="18"/>
  <c r="Y636" i="18"/>
  <c r="Z633" i="18"/>
  <c r="AA3001" i="18"/>
  <c r="Z3004" i="18"/>
  <c r="P1996" i="18"/>
  <c r="O1999" i="18"/>
  <c r="Z1525" i="18"/>
  <c r="AA1522" i="18"/>
  <c r="F574" i="18"/>
  <c r="E577" i="18"/>
  <c r="AI1702" i="18"/>
  <c r="AJ1699" i="18"/>
  <c r="O3655" i="18"/>
  <c r="P3652" i="18"/>
  <c r="Z102" i="18"/>
  <c r="Y105" i="18"/>
  <c r="AK161" i="18"/>
  <c r="AJ164" i="18"/>
  <c r="AT2768" i="18"/>
  <c r="AU2765" i="18"/>
  <c r="AI1584" i="18"/>
  <c r="AJ1581" i="18"/>
  <c r="P1051" i="18"/>
  <c r="Q1048" i="18"/>
  <c r="AT2176" i="18"/>
  <c r="AU2173" i="18"/>
  <c r="AT3478" i="18"/>
  <c r="AU3475" i="18"/>
  <c r="AJ1758" i="18"/>
  <c r="AI1761" i="18"/>
  <c r="P3360" i="18"/>
  <c r="Q3357" i="18"/>
  <c r="E2235" i="18"/>
  <c r="F2232" i="18"/>
  <c r="AK2468" i="18"/>
  <c r="AJ2471" i="18"/>
  <c r="P1820" i="18"/>
  <c r="Q1817" i="18"/>
  <c r="AI3478" i="18"/>
  <c r="AJ3475" i="18"/>
  <c r="Y815" i="18"/>
  <c r="Z812" i="18"/>
  <c r="F1284" i="18"/>
  <c r="E1287" i="18"/>
  <c r="AT3537" i="18"/>
  <c r="AU3534" i="18"/>
  <c r="AU515" i="18"/>
  <c r="AT518" i="18"/>
  <c r="AK3534" i="18"/>
  <c r="AJ3537" i="18"/>
  <c r="AJ459" i="18"/>
  <c r="AK456" i="18"/>
  <c r="Y1466" i="18"/>
  <c r="Z1463" i="18"/>
  <c r="Q279" i="18"/>
  <c r="P282" i="18"/>
  <c r="Y1348" i="18"/>
  <c r="Z1345" i="18"/>
  <c r="P2353" i="18"/>
  <c r="Q2350" i="18"/>
  <c r="E2532" i="18"/>
  <c r="F2529" i="18"/>
  <c r="E1999" i="18"/>
  <c r="F1996" i="18"/>
  <c r="F2883" i="18"/>
  <c r="E2886" i="18"/>
  <c r="AJ2412" i="18"/>
  <c r="AK2409" i="18"/>
  <c r="Y518" i="18"/>
  <c r="Z515" i="18"/>
  <c r="AT1761" i="18"/>
  <c r="AU1758" i="18"/>
  <c r="Z3239" i="18"/>
  <c r="Y3242" i="18"/>
  <c r="AK338" i="18"/>
  <c r="AJ341" i="18"/>
  <c r="Y874" i="18"/>
  <c r="Z871" i="18"/>
  <c r="Z2529" i="18"/>
  <c r="Y2532" i="18"/>
  <c r="AI3183" i="18"/>
  <c r="AJ3180" i="18"/>
  <c r="F633" i="18"/>
  <c r="E636" i="18"/>
  <c r="AK2055" i="18"/>
  <c r="AJ2058" i="18"/>
  <c r="Z2468" i="18"/>
  <c r="Y2471" i="18"/>
  <c r="P1107" i="18"/>
  <c r="O1110" i="18"/>
  <c r="Q338" i="18"/>
  <c r="P341" i="18"/>
  <c r="AA1166" i="18"/>
  <c r="Z1169" i="18"/>
  <c r="AT2294" i="18"/>
  <c r="AU2291" i="18"/>
  <c r="AK1817" i="18"/>
  <c r="AJ1820" i="18"/>
  <c r="AI1287" i="18"/>
  <c r="AJ1284" i="18"/>
  <c r="AI1169" i="18"/>
  <c r="AJ1166" i="18"/>
  <c r="AT1466" i="18"/>
  <c r="AU1463" i="18"/>
  <c r="E1820" i="18"/>
  <c r="F1817" i="18"/>
  <c r="AJ3596" i="18"/>
  <c r="AK3593" i="18"/>
  <c r="AU456" i="18"/>
  <c r="AT459" i="18"/>
  <c r="E2353" i="18"/>
  <c r="F2350" i="18"/>
  <c r="AU2942" i="18"/>
  <c r="AT2945" i="18"/>
  <c r="AU3239" i="18"/>
  <c r="AT3242" i="18"/>
  <c r="AJ397" i="18"/>
  <c r="AI400" i="18"/>
  <c r="AI1999" i="18"/>
  <c r="AJ1996" i="18"/>
  <c r="O2235" i="18"/>
  <c r="P2232" i="18"/>
  <c r="AA1817" i="18"/>
  <c r="Z1820" i="18"/>
  <c r="Z2294" i="18"/>
  <c r="AA2291" i="18"/>
  <c r="F2824" i="18"/>
  <c r="E2827" i="18"/>
  <c r="E1110" i="18"/>
  <c r="F1107" i="18"/>
  <c r="AV1640" i="18"/>
  <c r="AU1643" i="18"/>
  <c r="AU1345" i="18"/>
  <c r="AT1348" i="18"/>
  <c r="AJ2117" i="18"/>
  <c r="AK2114" i="18"/>
  <c r="P1643" i="18"/>
  <c r="Q1640" i="18"/>
  <c r="AA1228" i="18"/>
  <c r="AB1225" i="18"/>
  <c r="AT1584" i="18"/>
  <c r="AU1581" i="18"/>
  <c r="AT2235" i="18"/>
  <c r="AU2232" i="18"/>
  <c r="P2942" i="18"/>
  <c r="O2945" i="18"/>
  <c r="AT874" i="18"/>
  <c r="AU871" i="18"/>
  <c r="E518" i="18"/>
  <c r="F515" i="18"/>
  <c r="Y2117" i="18"/>
  <c r="Z2114" i="18"/>
  <c r="F1166" i="18"/>
  <c r="E1169" i="18"/>
  <c r="AI1525" i="18"/>
  <c r="AJ1522" i="18"/>
  <c r="E1879" i="18"/>
  <c r="F1876" i="18"/>
  <c r="P1166" i="18"/>
  <c r="O1169" i="18"/>
  <c r="AT1702" i="18"/>
  <c r="AU1699" i="18"/>
  <c r="O756" i="18"/>
  <c r="P753" i="18"/>
  <c r="Y1999" i="18"/>
  <c r="Z1996" i="18"/>
  <c r="O2532" i="18"/>
  <c r="P2529" i="18"/>
  <c r="AI3360" i="18"/>
  <c r="AJ3357" i="18"/>
  <c r="AU1048" i="18"/>
  <c r="AT1051" i="18"/>
  <c r="AK2350" i="18"/>
  <c r="AJ2353" i="18"/>
  <c r="AJ220" i="18"/>
  <c r="AI223" i="18"/>
  <c r="AJ1228" i="18"/>
  <c r="AK1225" i="18"/>
  <c r="E341" i="18"/>
  <c r="F338" i="18"/>
  <c r="Z3416" i="18"/>
  <c r="Y3419" i="18"/>
  <c r="AJ105" i="18"/>
  <c r="AK102" i="18"/>
  <c r="E3183" i="18"/>
  <c r="F3180" i="18"/>
  <c r="AT1940" i="18"/>
  <c r="AU1937" i="18"/>
  <c r="AT636" i="18"/>
  <c r="AU633" i="18"/>
  <c r="O459" i="18"/>
  <c r="P456" i="18"/>
  <c r="F2588" i="18"/>
  <c r="E2591" i="18"/>
  <c r="P992" i="18"/>
  <c r="Q989" i="18"/>
  <c r="Q3475" i="18"/>
  <c r="P3478" i="18"/>
  <c r="Q1228" i="18"/>
  <c r="R1225" i="18"/>
  <c r="F279" i="18"/>
  <c r="E282" i="18"/>
  <c r="Z2650" i="18"/>
  <c r="AA2647" i="18"/>
  <c r="P812" i="18"/>
  <c r="O815" i="18"/>
  <c r="AI3301" i="18"/>
  <c r="AJ3298" i="18"/>
  <c r="AU2706" i="18"/>
  <c r="AT2709" i="18"/>
  <c r="Z1581" i="18"/>
  <c r="Y1584" i="18"/>
  <c r="R3475" i="18" l="1"/>
  <c r="Q3478" i="18"/>
  <c r="AK2117" i="18"/>
  <c r="AL2114" i="18"/>
  <c r="Q1051" i="18"/>
  <c r="R1048" i="18"/>
  <c r="AK164" i="18"/>
  <c r="AL161" i="18"/>
  <c r="AK933" i="18"/>
  <c r="AL930" i="18"/>
  <c r="AK1940" i="18"/>
  <c r="AL1937" i="18"/>
  <c r="AV3060" i="18"/>
  <c r="AU3063" i="18"/>
  <c r="AA3060" i="18"/>
  <c r="Z3063" i="18"/>
  <c r="AL1643" i="18"/>
  <c r="AM1640" i="18"/>
  <c r="AK2532" i="18"/>
  <c r="AL2529" i="18"/>
  <c r="AL989" i="18"/>
  <c r="AK992" i="18"/>
  <c r="R102" i="18"/>
  <c r="Q105" i="18"/>
  <c r="F3596" i="18"/>
  <c r="G3593" i="18"/>
  <c r="AJ3419" i="18"/>
  <c r="AK3416" i="18"/>
  <c r="AU1525" i="18"/>
  <c r="AV1522" i="18"/>
  <c r="F2471" i="18"/>
  <c r="G2468" i="18"/>
  <c r="Q3298" i="18"/>
  <c r="P3301" i="18"/>
  <c r="Q2468" i="18"/>
  <c r="P2471" i="18"/>
  <c r="AU3301" i="18"/>
  <c r="AV3298" i="18"/>
  <c r="AU400" i="18"/>
  <c r="AV397" i="18"/>
  <c r="F2412" i="18"/>
  <c r="G2409" i="18"/>
  <c r="AL2765" i="18"/>
  <c r="AK2768" i="18"/>
  <c r="AU3655" i="18"/>
  <c r="AV3652" i="18"/>
  <c r="P2294" i="18"/>
  <c r="Q2291" i="18"/>
  <c r="AU933" i="18"/>
  <c r="AV930" i="18"/>
  <c r="AJ1407" i="18"/>
  <c r="AK1404" i="18"/>
  <c r="Z1051" i="18"/>
  <c r="AA1048" i="18"/>
  <c r="AJ3004" i="18"/>
  <c r="AK3001" i="18"/>
  <c r="AV753" i="18"/>
  <c r="AU756" i="18"/>
  <c r="P2058" i="18"/>
  <c r="Q2055" i="18"/>
  <c r="F3478" i="18"/>
  <c r="G3475" i="18"/>
  <c r="AU341" i="18"/>
  <c r="AV338" i="18"/>
  <c r="AK1228" i="18"/>
  <c r="AL1225" i="18"/>
  <c r="AK3357" i="18"/>
  <c r="AJ3360" i="18"/>
  <c r="Z1999" i="18"/>
  <c r="AA1996" i="18"/>
  <c r="G1876" i="18"/>
  <c r="F1879" i="18"/>
  <c r="Q2942" i="18"/>
  <c r="P2945" i="18"/>
  <c r="AB1228" i="18"/>
  <c r="AC1225" i="18"/>
  <c r="R1640" i="18"/>
  <c r="Q1643" i="18"/>
  <c r="AV1643" i="18"/>
  <c r="AW1640" i="18"/>
  <c r="F2827" i="18"/>
  <c r="G2824" i="18"/>
  <c r="AA1820" i="18"/>
  <c r="AB1817" i="18"/>
  <c r="AK1820" i="18"/>
  <c r="AL1817" i="18"/>
  <c r="AB1166" i="18"/>
  <c r="AA1169" i="18"/>
  <c r="R338" i="18"/>
  <c r="Q341" i="18"/>
  <c r="F636" i="18"/>
  <c r="G633" i="18"/>
  <c r="AK341" i="18"/>
  <c r="AL338" i="18"/>
  <c r="AV1758" i="18"/>
  <c r="AU1761" i="18"/>
  <c r="AL2409" i="18"/>
  <c r="AK2412" i="18"/>
  <c r="F2532" i="18"/>
  <c r="G2529" i="18"/>
  <c r="AA1345" i="18"/>
  <c r="Z1348" i="18"/>
  <c r="AV515" i="18"/>
  <c r="AU518" i="18"/>
  <c r="Z815" i="18"/>
  <c r="AA812" i="18"/>
  <c r="R1817" i="18"/>
  <c r="Q1820" i="18"/>
  <c r="AL2468" i="18"/>
  <c r="AK2471" i="18"/>
  <c r="AK1758" i="18"/>
  <c r="AJ1761" i="18"/>
  <c r="F577" i="18"/>
  <c r="G574" i="18"/>
  <c r="AA633" i="18"/>
  <c r="Z636" i="18"/>
  <c r="H1225" i="18"/>
  <c r="G1228" i="18"/>
  <c r="Q1348" i="18"/>
  <c r="R1345" i="18"/>
  <c r="Q518" i="18"/>
  <c r="R515" i="18"/>
  <c r="AK2886" i="18"/>
  <c r="AL2883" i="18"/>
  <c r="R3180" i="18"/>
  <c r="Q3183" i="18"/>
  <c r="F2709" i="18"/>
  <c r="G2706" i="18"/>
  <c r="AV2883" i="18"/>
  <c r="AU2886" i="18"/>
  <c r="Z3301" i="18"/>
  <c r="AA3298" i="18"/>
  <c r="AB2765" i="18"/>
  <c r="AA2768" i="18"/>
  <c r="G2647" i="18"/>
  <c r="F2650" i="18"/>
  <c r="AA756" i="18"/>
  <c r="AB753" i="18"/>
  <c r="F874" i="18"/>
  <c r="G871" i="18"/>
  <c r="R1463" i="18"/>
  <c r="Q1466" i="18"/>
  <c r="AA1407" i="18"/>
  <c r="AB1404" i="18"/>
  <c r="AK2591" i="18"/>
  <c r="AL2588" i="18"/>
  <c r="AK753" i="18"/>
  <c r="AJ756" i="18"/>
  <c r="AJ577" i="18"/>
  <c r="AK574" i="18"/>
  <c r="G3652" i="18"/>
  <c r="F3655" i="18"/>
  <c r="P1879" i="18"/>
  <c r="Q1876" i="18"/>
  <c r="AK2176" i="18"/>
  <c r="AL2173" i="18"/>
  <c r="AU695" i="18"/>
  <c r="AV692" i="18"/>
  <c r="AA3596" i="18"/>
  <c r="AB3593" i="18"/>
  <c r="AU2471" i="18"/>
  <c r="AV2468" i="18"/>
  <c r="P3004" i="18"/>
  <c r="Q3001" i="18"/>
  <c r="F3301" i="18"/>
  <c r="G3298" i="18"/>
  <c r="AL1463" i="18"/>
  <c r="AK1466" i="18"/>
  <c r="AU2412" i="18"/>
  <c r="AV2409" i="18"/>
  <c r="Z1879" i="18"/>
  <c r="AA1876" i="18"/>
  <c r="AJ1348" i="18"/>
  <c r="AK1345" i="18"/>
  <c r="AK2709" i="18"/>
  <c r="AL2706" i="18"/>
  <c r="F3419" i="18"/>
  <c r="G3416" i="18"/>
  <c r="F1407" i="18"/>
  <c r="G1404" i="18"/>
  <c r="G3357" i="18"/>
  <c r="F3360" i="18"/>
  <c r="G397" i="18"/>
  <c r="F400" i="18"/>
  <c r="AU1169" i="18"/>
  <c r="AV1166" i="18"/>
  <c r="AK2824" i="18"/>
  <c r="AJ2827" i="18"/>
  <c r="AB220" i="18"/>
  <c r="AA223" i="18"/>
  <c r="AU3004" i="18"/>
  <c r="AV3001" i="18"/>
  <c r="AU164" i="18"/>
  <c r="AV161" i="18"/>
  <c r="AU1820" i="18"/>
  <c r="AV1817" i="18"/>
  <c r="AV812" i="18"/>
  <c r="AU815" i="18"/>
  <c r="G1643" i="18"/>
  <c r="H1640" i="18"/>
  <c r="AA3357" i="18"/>
  <c r="Z3360" i="18"/>
  <c r="AU3360" i="18"/>
  <c r="AV3357" i="18"/>
  <c r="AA3655" i="18"/>
  <c r="AB3652" i="18"/>
  <c r="F1584" i="18"/>
  <c r="G1581" i="18"/>
  <c r="Z1584" i="18"/>
  <c r="AA1581" i="18"/>
  <c r="AU636" i="18"/>
  <c r="AV633" i="18"/>
  <c r="AU1940" i="18"/>
  <c r="AV1937" i="18"/>
  <c r="F3183" i="18"/>
  <c r="G3180" i="18"/>
  <c r="P1169" i="18"/>
  <c r="Q1166" i="18"/>
  <c r="Z2117" i="18"/>
  <c r="AA2114" i="18"/>
  <c r="AJ1999" i="18"/>
  <c r="AK1996" i="18"/>
  <c r="AU3242" i="18"/>
  <c r="AV3239" i="18"/>
  <c r="F2353" i="18"/>
  <c r="G2350" i="18"/>
  <c r="F2886" i="18"/>
  <c r="G2883" i="18"/>
  <c r="AL456" i="18"/>
  <c r="AK459" i="18"/>
  <c r="R3357" i="18"/>
  <c r="Q3360" i="18"/>
  <c r="AU2768" i="18"/>
  <c r="AV2765" i="18"/>
  <c r="Q1287" i="18"/>
  <c r="R1284" i="18"/>
  <c r="AA695" i="18"/>
  <c r="AB692" i="18"/>
  <c r="G161" i="18"/>
  <c r="F164" i="18"/>
  <c r="P2591" i="18"/>
  <c r="Q2588" i="18"/>
  <c r="AV3416" i="18"/>
  <c r="AU3419" i="18"/>
  <c r="Q164" i="18"/>
  <c r="R161" i="18"/>
  <c r="Z577" i="18"/>
  <c r="AA574" i="18"/>
  <c r="AK815" i="18"/>
  <c r="AL812" i="18"/>
  <c r="P3242" i="18"/>
  <c r="Q3239" i="18"/>
  <c r="AJ518" i="18"/>
  <c r="AK515" i="18"/>
  <c r="G2291" i="18"/>
  <c r="F2294" i="18"/>
  <c r="Q2883" i="18"/>
  <c r="P2886" i="18"/>
  <c r="AA456" i="18"/>
  <c r="Z459" i="18"/>
  <c r="AB1284" i="18"/>
  <c r="AA1287" i="18"/>
  <c r="Z2886" i="18"/>
  <c r="AA2883" i="18"/>
  <c r="F2176" i="18"/>
  <c r="G2173" i="18"/>
  <c r="G989" i="18"/>
  <c r="F992" i="18"/>
  <c r="Q930" i="18"/>
  <c r="P933" i="18"/>
  <c r="F1466" i="18"/>
  <c r="G1463" i="18"/>
  <c r="P223" i="18"/>
  <c r="Q220" i="18"/>
  <c r="Q2117" i="18"/>
  <c r="R2114" i="18"/>
  <c r="AK2945" i="18"/>
  <c r="AL2942" i="18"/>
  <c r="P2768" i="18"/>
  <c r="Q2765" i="18"/>
  <c r="AA989" i="18"/>
  <c r="Z992" i="18"/>
  <c r="F2945" i="18"/>
  <c r="G2942" i="18"/>
  <c r="AV1284" i="18"/>
  <c r="AU1287" i="18"/>
  <c r="AA1761" i="18"/>
  <c r="AB1758" i="18"/>
  <c r="AU2709" i="18"/>
  <c r="AV2706" i="18"/>
  <c r="P815" i="18"/>
  <c r="Q812" i="18"/>
  <c r="F282" i="18"/>
  <c r="G279" i="18"/>
  <c r="F2591" i="18"/>
  <c r="G2588" i="18"/>
  <c r="P459" i="18"/>
  <c r="Q456" i="18"/>
  <c r="AA3416" i="18"/>
  <c r="Z3419" i="18"/>
  <c r="AK2353" i="18"/>
  <c r="AL2350" i="18"/>
  <c r="G1166" i="18"/>
  <c r="F1169" i="18"/>
  <c r="F518" i="18"/>
  <c r="G515" i="18"/>
  <c r="AU874" i="18"/>
  <c r="AV871" i="18"/>
  <c r="AV2232" i="18"/>
  <c r="AU2235" i="18"/>
  <c r="AV1581" i="18"/>
  <c r="AU1584" i="18"/>
  <c r="F1110" i="18"/>
  <c r="G1107" i="18"/>
  <c r="AB2291" i="18"/>
  <c r="AA2294" i="18"/>
  <c r="P2235" i="18"/>
  <c r="Q2232" i="18"/>
  <c r="F1820" i="18"/>
  <c r="G1817" i="18"/>
  <c r="AJ1169" i="18"/>
  <c r="AK1166" i="18"/>
  <c r="AJ1287" i="18"/>
  <c r="AK1284" i="18"/>
  <c r="AU2294" i="18"/>
  <c r="AV2291" i="18"/>
  <c r="AJ3183" i="18"/>
  <c r="AK3180" i="18"/>
  <c r="AA3239" i="18"/>
  <c r="Z3242" i="18"/>
  <c r="R279" i="18"/>
  <c r="Q282" i="18"/>
  <c r="AA1463" i="18"/>
  <c r="Z1466" i="18"/>
  <c r="AU3537" i="18"/>
  <c r="AV3534" i="18"/>
  <c r="G1284" i="18"/>
  <c r="F1287" i="18"/>
  <c r="F2235" i="18"/>
  <c r="G2232" i="18"/>
  <c r="AV3475" i="18"/>
  <c r="AU3478" i="18"/>
  <c r="AU2176" i="18"/>
  <c r="AV2173" i="18"/>
  <c r="AJ1584" i="18"/>
  <c r="AK1581" i="18"/>
  <c r="AA102" i="18"/>
  <c r="Z105" i="18"/>
  <c r="AK1699" i="18"/>
  <c r="AJ1702" i="18"/>
  <c r="AB1522" i="18"/>
  <c r="AA1525" i="18"/>
  <c r="F1940" i="18"/>
  <c r="G1937" i="18"/>
  <c r="AU3124" i="18"/>
  <c r="AV3121" i="18"/>
  <c r="Z400" i="18"/>
  <c r="AA397" i="18"/>
  <c r="AK3239" i="18"/>
  <c r="AJ3242" i="18"/>
  <c r="AK1051" i="18"/>
  <c r="AL1048" i="18"/>
  <c r="F1702" i="18"/>
  <c r="G1699" i="18"/>
  <c r="F756" i="18"/>
  <c r="G753" i="18"/>
  <c r="G3001" i="18"/>
  <c r="F3004" i="18"/>
  <c r="AU2650" i="18"/>
  <c r="AV2647" i="18"/>
  <c r="F459" i="18"/>
  <c r="G456" i="18"/>
  <c r="AV1228" i="18"/>
  <c r="AW1225" i="18"/>
  <c r="Q1702" i="18"/>
  <c r="R1699" i="18"/>
  <c r="AB2055" i="18"/>
  <c r="AA2058" i="18"/>
  <c r="Z282" i="18"/>
  <c r="AA279" i="18"/>
  <c r="Q397" i="18"/>
  <c r="P400" i="18"/>
  <c r="F1348" i="18"/>
  <c r="G1345" i="18"/>
  <c r="AA2591" i="18"/>
  <c r="AB2588" i="18"/>
  <c r="AL871" i="18"/>
  <c r="AK874" i="18"/>
  <c r="AA3537" i="18"/>
  <c r="AB3534" i="18"/>
  <c r="AB3475" i="18"/>
  <c r="AA3478" i="18"/>
  <c r="AU223" i="18"/>
  <c r="AV220" i="18"/>
  <c r="G3121" i="18"/>
  <c r="F3124" i="18"/>
  <c r="AL2291" i="18"/>
  <c r="AK2294" i="18"/>
  <c r="Z2945" i="18"/>
  <c r="AA2942" i="18"/>
  <c r="AV2824" i="18"/>
  <c r="AU2827" i="18"/>
  <c r="Q1761" i="18"/>
  <c r="R1758" i="18"/>
  <c r="AU2058" i="18"/>
  <c r="AV2055" i="18"/>
  <c r="AU992" i="18"/>
  <c r="AV989" i="18"/>
  <c r="AV2588" i="18"/>
  <c r="AU2591" i="18"/>
  <c r="Q636" i="18"/>
  <c r="R633" i="18"/>
  <c r="AK3655" i="18"/>
  <c r="AL3652" i="18"/>
  <c r="R2647" i="18"/>
  <c r="Q2650" i="18"/>
  <c r="AA1643" i="18"/>
  <c r="AB1640" i="18"/>
  <c r="AV279" i="18"/>
  <c r="AU282" i="18"/>
  <c r="AU2532" i="18"/>
  <c r="AV2529" i="18"/>
  <c r="F105" i="18"/>
  <c r="G102" i="18"/>
  <c r="AU3183" i="18"/>
  <c r="AV3180" i="18"/>
  <c r="G2055" i="18"/>
  <c r="F2058" i="18"/>
  <c r="Z164" i="18"/>
  <c r="AA161" i="18"/>
  <c r="F2117" i="18"/>
  <c r="G2114" i="18"/>
  <c r="AB1937" i="18"/>
  <c r="AA1940" i="18"/>
  <c r="Q1525" i="18"/>
  <c r="R1522" i="18"/>
  <c r="Q2412" i="18"/>
  <c r="R2409" i="18"/>
  <c r="AK1107" i="18"/>
  <c r="AJ1110" i="18"/>
  <c r="AB338" i="18"/>
  <c r="AA341" i="18"/>
  <c r="F3063" i="18"/>
  <c r="G3060" i="18"/>
  <c r="AL1876" i="18"/>
  <c r="AK1879" i="18"/>
  <c r="AK279" i="18"/>
  <c r="AJ282" i="18"/>
  <c r="F223" i="18"/>
  <c r="G220" i="18"/>
  <c r="P3063" i="18"/>
  <c r="Q3060" i="18"/>
  <c r="AU1110" i="18"/>
  <c r="AV1107" i="18"/>
  <c r="AU1879" i="18"/>
  <c r="AV1876" i="18"/>
  <c r="Z2353" i="18"/>
  <c r="AA2350" i="18"/>
  <c r="F2768" i="18"/>
  <c r="G2765" i="18"/>
  <c r="AV574" i="18"/>
  <c r="AU577" i="18"/>
  <c r="AJ223" i="18"/>
  <c r="AK220" i="18"/>
  <c r="AU1051" i="18"/>
  <c r="AV1048" i="18"/>
  <c r="AV2942" i="18"/>
  <c r="AU2945" i="18"/>
  <c r="AK3596" i="18"/>
  <c r="AL3593" i="18"/>
  <c r="AU1466" i="18"/>
  <c r="AV1463" i="18"/>
  <c r="Z874" i="18"/>
  <c r="AA871" i="18"/>
  <c r="AK3298" i="18"/>
  <c r="AJ3301" i="18"/>
  <c r="AB2647" i="18"/>
  <c r="AA2650" i="18"/>
  <c r="R1228" i="18"/>
  <c r="S1225" i="18"/>
  <c r="Q992" i="18"/>
  <c r="R989" i="18"/>
  <c r="AL102" i="18"/>
  <c r="AK105" i="18"/>
  <c r="G338" i="18"/>
  <c r="F341" i="18"/>
  <c r="P2532" i="18"/>
  <c r="Q2529" i="18"/>
  <c r="Q753" i="18"/>
  <c r="P756" i="18"/>
  <c r="AU1702" i="18"/>
  <c r="AV1699" i="18"/>
  <c r="AK1522" i="18"/>
  <c r="AJ1525" i="18"/>
  <c r="AV1345" i="18"/>
  <c r="AU1348" i="18"/>
  <c r="AJ400" i="18"/>
  <c r="AK397" i="18"/>
  <c r="AV456" i="18"/>
  <c r="AU459" i="18"/>
  <c r="P1110" i="18"/>
  <c r="Q1107" i="18"/>
  <c r="Z2471" i="18"/>
  <c r="AA2468" i="18"/>
  <c r="AK2058" i="18"/>
  <c r="AL2055" i="18"/>
  <c r="Z2532" i="18"/>
  <c r="AA2529" i="18"/>
  <c r="Z518" i="18"/>
  <c r="AA515" i="18"/>
  <c r="F1999" i="18"/>
  <c r="G1996" i="18"/>
  <c r="R2350" i="18"/>
  <c r="Q2353" i="18"/>
  <c r="AL3534" i="18"/>
  <c r="AK3537" i="18"/>
  <c r="AJ3478" i="18"/>
  <c r="AK3475" i="18"/>
  <c r="Q3652" i="18"/>
  <c r="P3655" i="18"/>
  <c r="Q1996" i="18"/>
  <c r="P1999" i="18"/>
  <c r="AB3001" i="18"/>
  <c r="AA3004" i="18"/>
  <c r="AK636" i="18"/>
  <c r="AL633" i="18"/>
  <c r="AA930" i="18"/>
  <c r="Z933" i="18"/>
  <c r="Q1940" i="18"/>
  <c r="R1937" i="18"/>
  <c r="Q695" i="18"/>
  <c r="R692" i="18"/>
  <c r="AA2709" i="18"/>
  <c r="AB2706" i="18"/>
  <c r="Q3419" i="18"/>
  <c r="R3416" i="18"/>
  <c r="G1048" i="18"/>
  <c r="F1051" i="18"/>
  <c r="R2706" i="18"/>
  <c r="Q2709" i="18"/>
  <c r="G692" i="18"/>
  <c r="F695" i="18"/>
  <c r="Q2173" i="18"/>
  <c r="P2176" i="18"/>
  <c r="AA2176" i="18"/>
  <c r="AB2173" i="18"/>
  <c r="AA2412" i="18"/>
  <c r="AB2409" i="18"/>
  <c r="AA2235" i="18"/>
  <c r="AB2232" i="18"/>
  <c r="AU2353" i="18"/>
  <c r="AV2350" i="18"/>
  <c r="AU2117" i="18"/>
  <c r="AV2114" i="18"/>
  <c r="Q2827" i="18"/>
  <c r="R2824" i="18"/>
  <c r="AK3124" i="18"/>
  <c r="AL3121" i="18"/>
  <c r="Q577" i="18"/>
  <c r="R574" i="18"/>
  <c r="G1522" i="18"/>
  <c r="F1525" i="18"/>
  <c r="Q3537" i="18"/>
  <c r="R3534" i="18"/>
  <c r="AU105" i="18"/>
  <c r="AV102" i="18"/>
  <c r="AA2827" i="18"/>
  <c r="AB2824" i="18"/>
  <c r="AB1699" i="18"/>
  <c r="AA1702" i="18"/>
  <c r="G812" i="18"/>
  <c r="F815" i="18"/>
  <c r="AU1407" i="18"/>
  <c r="AV1404" i="18"/>
  <c r="AL2232" i="18"/>
  <c r="AK2235" i="18"/>
  <c r="AJ695" i="18"/>
  <c r="AK692" i="18"/>
  <c r="AU3596" i="18"/>
  <c r="AV3593" i="18"/>
  <c r="AV1996" i="18"/>
  <c r="AU1999" i="18"/>
  <c r="Q1581" i="18"/>
  <c r="P1584" i="18"/>
  <c r="Z1110" i="18"/>
  <c r="AA1107" i="18"/>
  <c r="AA3183" i="18"/>
  <c r="AB3180" i="18"/>
  <c r="F933" i="18"/>
  <c r="G930" i="18"/>
  <c r="AL2647" i="18"/>
  <c r="AK2650" i="18"/>
  <c r="AL3060" i="18"/>
  <c r="AK3063" i="18"/>
  <c r="G3534" i="18"/>
  <c r="F3537" i="18"/>
  <c r="R871" i="18"/>
  <c r="Q874" i="18"/>
  <c r="AB3121" i="18"/>
  <c r="AA3124" i="18"/>
  <c r="G1758" i="18"/>
  <c r="F1761" i="18"/>
  <c r="Q3121" i="18"/>
  <c r="P3124" i="18"/>
  <c r="R1404" i="18"/>
  <c r="Q1407" i="18"/>
  <c r="G3239" i="18"/>
  <c r="F3242" i="18"/>
  <c r="Q3593" i="18"/>
  <c r="P3596" i="18"/>
  <c r="AV3596" i="18" l="1"/>
  <c r="AW3593" i="18"/>
  <c r="AC1699" i="18"/>
  <c r="AB1702" i="18"/>
  <c r="R2827" i="18"/>
  <c r="S2824" i="18"/>
  <c r="AL636" i="18"/>
  <c r="AM633" i="18"/>
  <c r="AK3478" i="18"/>
  <c r="AL3475" i="18"/>
  <c r="AL2058" i="18"/>
  <c r="AM2055" i="18"/>
  <c r="R2650" i="18"/>
  <c r="S2647" i="18"/>
  <c r="AW989" i="18"/>
  <c r="AV992" i="18"/>
  <c r="R1702" i="18"/>
  <c r="S1699" i="18"/>
  <c r="AV2650" i="18"/>
  <c r="AW2647" i="18"/>
  <c r="H753" i="18"/>
  <c r="G756" i="18"/>
  <c r="AA400" i="18"/>
  <c r="AB397" i="18"/>
  <c r="AV3124" i="18"/>
  <c r="AW3121" i="18"/>
  <c r="AK1584" i="18"/>
  <c r="AL1581" i="18"/>
  <c r="AK1287" i="18"/>
  <c r="AL1284" i="18"/>
  <c r="H1166" i="18"/>
  <c r="G1169" i="18"/>
  <c r="S3357" i="18"/>
  <c r="R3360" i="18"/>
  <c r="AW812" i="18"/>
  <c r="AV815" i="18"/>
  <c r="H397" i="18"/>
  <c r="G400" i="18"/>
  <c r="H3357" i="18"/>
  <c r="G3360" i="18"/>
  <c r="AM1463" i="18"/>
  <c r="AL1466" i="18"/>
  <c r="AL2176" i="18"/>
  <c r="AM2173" i="18"/>
  <c r="AC1404" i="18"/>
  <c r="AB1407" i="18"/>
  <c r="G874" i="18"/>
  <c r="H871" i="18"/>
  <c r="AL2886" i="18"/>
  <c r="AM2883" i="18"/>
  <c r="AL1820" i="18"/>
  <c r="AM1817" i="18"/>
  <c r="S1640" i="18"/>
  <c r="R1643" i="18"/>
  <c r="R2942" i="18"/>
  <c r="Q2945" i="18"/>
  <c r="H1876" i="18"/>
  <c r="G1879" i="18"/>
  <c r="AL3357" i="18"/>
  <c r="AK3360" i="18"/>
  <c r="R2468" i="18"/>
  <c r="Q2471" i="18"/>
  <c r="Q3301" i="18"/>
  <c r="R3298" i="18"/>
  <c r="R105" i="18"/>
  <c r="S102" i="18"/>
  <c r="AV3063" i="18"/>
  <c r="AW3060" i="18"/>
  <c r="AL164" i="18"/>
  <c r="AM161" i="18"/>
  <c r="AM2114" i="18"/>
  <c r="AL2117" i="18"/>
  <c r="Q3596" i="18"/>
  <c r="R3593" i="18"/>
  <c r="R3121" i="18"/>
  <c r="Q3124" i="18"/>
  <c r="AB3124" i="18"/>
  <c r="AC3121" i="18"/>
  <c r="H3534" i="18"/>
  <c r="G3537" i="18"/>
  <c r="AL3063" i="18"/>
  <c r="AM3060" i="18"/>
  <c r="AB3183" i="18"/>
  <c r="AC3180" i="18"/>
  <c r="AV1407" i="18"/>
  <c r="AW1404" i="18"/>
  <c r="AB2827" i="18"/>
  <c r="AC2824" i="18"/>
  <c r="S3534" i="18"/>
  <c r="R3537" i="18"/>
  <c r="AV2353" i="18"/>
  <c r="AW2350" i="18"/>
  <c r="AB2176" i="18"/>
  <c r="AC2173" i="18"/>
  <c r="Q2176" i="18"/>
  <c r="R2173" i="18"/>
  <c r="R1996" i="18"/>
  <c r="Q1999" i="18"/>
  <c r="R3652" i="18"/>
  <c r="Q3655" i="18"/>
  <c r="AL3537" i="18"/>
  <c r="AM3534" i="18"/>
  <c r="S2350" i="18"/>
  <c r="R2353" i="18"/>
  <c r="AL397" i="18"/>
  <c r="AK400" i="18"/>
  <c r="AL1522" i="18"/>
  <c r="AK1525" i="18"/>
  <c r="AL105" i="18"/>
  <c r="AM102" i="18"/>
  <c r="AK3301" i="18"/>
  <c r="AL3298" i="18"/>
  <c r="AW1876" i="18"/>
  <c r="AV1879" i="18"/>
  <c r="Q3063" i="18"/>
  <c r="R3060" i="18"/>
  <c r="R1525" i="18"/>
  <c r="S1522" i="18"/>
  <c r="AB161" i="18"/>
  <c r="AA164" i="18"/>
  <c r="AW3180" i="18"/>
  <c r="AV3183" i="18"/>
  <c r="AV282" i="18"/>
  <c r="AW279" i="18"/>
  <c r="AL3655" i="18"/>
  <c r="AM3652" i="18"/>
  <c r="AW2588" i="18"/>
  <c r="AV2591" i="18"/>
  <c r="AW220" i="18"/>
  <c r="AV223" i="18"/>
  <c r="Q400" i="18"/>
  <c r="R397" i="18"/>
  <c r="AB2058" i="18"/>
  <c r="AC2055" i="18"/>
  <c r="AL1699" i="18"/>
  <c r="AK1702" i="18"/>
  <c r="AV3478" i="18"/>
  <c r="AW3475" i="18"/>
  <c r="G1287" i="18"/>
  <c r="H1284" i="18"/>
  <c r="R282" i="18"/>
  <c r="S279" i="18"/>
  <c r="G518" i="18"/>
  <c r="H515" i="18"/>
  <c r="AL2353" i="18"/>
  <c r="AM2350" i="18"/>
  <c r="H2588" i="18"/>
  <c r="G2591" i="18"/>
  <c r="Q815" i="18"/>
  <c r="R812" i="18"/>
  <c r="AB1761" i="18"/>
  <c r="AC1758" i="18"/>
  <c r="G2945" i="18"/>
  <c r="H2942" i="18"/>
  <c r="AL2945" i="18"/>
  <c r="AM2942" i="18"/>
  <c r="Q223" i="18"/>
  <c r="R220" i="18"/>
  <c r="AB2883" i="18"/>
  <c r="AA2886" i="18"/>
  <c r="AK518" i="18"/>
  <c r="AL515" i="18"/>
  <c r="AA577" i="18"/>
  <c r="AB574" i="18"/>
  <c r="AB695" i="18"/>
  <c r="AC692" i="18"/>
  <c r="AW2765" i="18"/>
  <c r="AV2768" i="18"/>
  <c r="AW3239" i="18"/>
  <c r="AV3242" i="18"/>
  <c r="Q1169" i="18"/>
  <c r="R1166" i="18"/>
  <c r="G3183" i="18"/>
  <c r="H3180" i="18"/>
  <c r="AV636" i="18"/>
  <c r="AW633" i="18"/>
  <c r="H1581" i="18"/>
  <c r="G1584" i="18"/>
  <c r="AB3655" i="18"/>
  <c r="AC3652" i="18"/>
  <c r="I1640" i="18"/>
  <c r="H1643" i="18"/>
  <c r="AW1817" i="18"/>
  <c r="AV1820" i="18"/>
  <c r="AV3004" i="18"/>
  <c r="AW3001" i="18"/>
  <c r="AV1169" i="18"/>
  <c r="AW1166" i="18"/>
  <c r="G3419" i="18"/>
  <c r="H3416" i="18"/>
  <c r="AK1348" i="18"/>
  <c r="AL1345" i="18"/>
  <c r="AV2412" i="18"/>
  <c r="AW2409" i="18"/>
  <c r="Q3004" i="18"/>
  <c r="R3001" i="18"/>
  <c r="AB3596" i="18"/>
  <c r="AC3593" i="18"/>
  <c r="H3652" i="18"/>
  <c r="G3655" i="18"/>
  <c r="AK756" i="18"/>
  <c r="AL753" i="18"/>
  <c r="AB2768" i="18"/>
  <c r="AC2765" i="18"/>
  <c r="AV2886" i="18"/>
  <c r="AW2883" i="18"/>
  <c r="S3180" i="18"/>
  <c r="R3183" i="18"/>
  <c r="AA636" i="18"/>
  <c r="AB633" i="18"/>
  <c r="R1820" i="18"/>
  <c r="S1817" i="18"/>
  <c r="AA1348" i="18"/>
  <c r="AB1345" i="18"/>
  <c r="AM2409" i="18"/>
  <c r="AL2412" i="18"/>
  <c r="S338" i="18"/>
  <c r="R341" i="18"/>
  <c r="G2827" i="18"/>
  <c r="H2824" i="18"/>
  <c r="AC1228" i="18"/>
  <c r="AD1225" i="18"/>
  <c r="AA1999" i="18"/>
  <c r="AB1996" i="18"/>
  <c r="AV341" i="18"/>
  <c r="AW338" i="18"/>
  <c r="Q2058" i="18"/>
  <c r="R2055" i="18"/>
  <c r="AW930" i="18"/>
  <c r="AV933" i="18"/>
  <c r="R2291" i="18"/>
  <c r="Q2294" i="18"/>
  <c r="AV3655" i="18"/>
  <c r="AW3652" i="18"/>
  <c r="AW3298" i="18"/>
  <c r="AV3301" i="18"/>
  <c r="G2471" i="18"/>
  <c r="H2468" i="18"/>
  <c r="AK3419" i="18"/>
  <c r="AL3416" i="18"/>
  <c r="G3596" i="18"/>
  <c r="H3593" i="18"/>
  <c r="AM1643" i="18"/>
  <c r="AN1640" i="18"/>
  <c r="Q2532" i="18"/>
  <c r="R2529" i="18"/>
  <c r="R992" i="18"/>
  <c r="S989" i="18"/>
  <c r="T1225" i="18"/>
  <c r="S1228" i="18"/>
  <c r="AL3596" i="18"/>
  <c r="AM3593" i="18"/>
  <c r="AV1051" i="18"/>
  <c r="AW1048" i="18"/>
  <c r="G2058" i="18"/>
  <c r="H2055" i="18"/>
  <c r="AA2945" i="18"/>
  <c r="AB2942" i="18"/>
  <c r="AL2294" i="18"/>
  <c r="AM2291" i="18"/>
  <c r="G1820" i="18"/>
  <c r="H1817" i="18"/>
  <c r="AB989" i="18"/>
  <c r="AA992" i="18"/>
  <c r="R930" i="18"/>
  <c r="Q933" i="18"/>
  <c r="Q2886" i="18"/>
  <c r="R2883" i="18"/>
  <c r="Q1584" i="18"/>
  <c r="R1581" i="18"/>
  <c r="AV1999" i="18"/>
  <c r="AW1996" i="18"/>
  <c r="AM2232" i="18"/>
  <c r="AL2235" i="18"/>
  <c r="G815" i="18"/>
  <c r="H812" i="18"/>
  <c r="G1525" i="18"/>
  <c r="H1522" i="18"/>
  <c r="AL3124" i="18"/>
  <c r="AM3121" i="18"/>
  <c r="G695" i="18"/>
  <c r="H692" i="18"/>
  <c r="S2706" i="18"/>
  <c r="R2709" i="18"/>
  <c r="R3419" i="18"/>
  <c r="S3416" i="18"/>
  <c r="AC2706" i="18"/>
  <c r="AB2709" i="18"/>
  <c r="R695" i="18"/>
  <c r="S692" i="18"/>
  <c r="G1999" i="18"/>
  <c r="H1996" i="18"/>
  <c r="AB515" i="18"/>
  <c r="AA518" i="18"/>
  <c r="AA2471" i="18"/>
  <c r="AB2468" i="18"/>
  <c r="AV1348" i="18"/>
  <c r="AW1345" i="18"/>
  <c r="AA874" i="18"/>
  <c r="AB871" i="18"/>
  <c r="AV1466" i="18"/>
  <c r="AW1463" i="18"/>
  <c r="AK223" i="18"/>
  <c r="AL220" i="18"/>
  <c r="AK282" i="18"/>
  <c r="AL279" i="18"/>
  <c r="AL1879" i="18"/>
  <c r="AM1876" i="18"/>
  <c r="AB341" i="18"/>
  <c r="AC338" i="18"/>
  <c r="AL1107" i="18"/>
  <c r="AK1110" i="18"/>
  <c r="G2117" i="18"/>
  <c r="H2114" i="18"/>
  <c r="R636" i="18"/>
  <c r="S633" i="18"/>
  <c r="AV2058" i="18"/>
  <c r="AW2055" i="18"/>
  <c r="AB2591" i="18"/>
  <c r="AC2588" i="18"/>
  <c r="H1345" i="18"/>
  <c r="G1348" i="18"/>
  <c r="AB279" i="18"/>
  <c r="AA282" i="18"/>
  <c r="AW1228" i="18"/>
  <c r="AX1225" i="18"/>
  <c r="G459" i="18"/>
  <c r="H456" i="18"/>
  <c r="G1702" i="18"/>
  <c r="H1699" i="18"/>
  <c r="AL1051" i="18"/>
  <c r="AM1048" i="18"/>
  <c r="G1940" i="18"/>
  <c r="H1937" i="18"/>
  <c r="AV2176" i="18"/>
  <c r="AW2173" i="18"/>
  <c r="G2235" i="18"/>
  <c r="H2232" i="18"/>
  <c r="AW3534" i="18"/>
  <c r="AV3537" i="18"/>
  <c r="AK3183" i="18"/>
  <c r="AL3180" i="18"/>
  <c r="AV2294" i="18"/>
  <c r="AW2291" i="18"/>
  <c r="AK1169" i="18"/>
  <c r="AL1166" i="18"/>
  <c r="Q2235" i="18"/>
  <c r="R2232" i="18"/>
  <c r="AB2294" i="18"/>
  <c r="AC2291" i="18"/>
  <c r="AW2232" i="18"/>
  <c r="AV2235" i="18"/>
  <c r="AB3416" i="18"/>
  <c r="AA3419" i="18"/>
  <c r="H989" i="18"/>
  <c r="G992" i="18"/>
  <c r="AC1284" i="18"/>
  <c r="AB1287" i="18"/>
  <c r="H2291" i="18"/>
  <c r="G2294" i="18"/>
  <c r="AW3416" i="18"/>
  <c r="AV3419" i="18"/>
  <c r="H161" i="18"/>
  <c r="G164" i="18"/>
  <c r="AB3357" i="18"/>
  <c r="AA3360" i="18"/>
  <c r="AB223" i="18"/>
  <c r="AC220" i="18"/>
  <c r="AL2824" i="18"/>
  <c r="AK2827" i="18"/>
  <c r="Q1879" i="18"/>
  <c r="R1876" i="18"/>
  <c r="AL574" i="18"/>
  <c r="AK577" i="18"/>
  <c r="AL2591" i="18"/>
  <c r="AM2588" i="18"/>
  <c r="AB756" i="18"/>
  <c r="AC753" i="18"/>
  <c r="AA3301" i="18"/>
  <c r="AB3298" i="18"/>
  <c r="G2709" i="18"/>
  <c r="H2706" i="18"/>
  <c r="R518" i="18"/>
  <c r="S515" i="18"/>
  <c r="R1348" i="18"/>
  <c r="S1345" i="18"/>
  <c r="G577" i="18"/>
  <c r="H574" i="18"/>
  <c r="AB812" i="18"/>
  <c r="AA815" i="18"/>
  <c r="H2529" i="18"/>
  <c r="G2532" i="18"/>
  <c r="AL341" i="18"/>
  <c r="AM338" i="18"/>
  <c r="G636" i="18"/>
  <c r="H633" i="18"/>
  <c r="AW753" i="18"/>
  <c r="AV756" i="18"/>
  <c r="AK1407" i="18"/>
  <c r="AL1404" i="18"/>
  <c r="AL2768" i="18"/>
  <c r="AM2765" i="18"/>
  <c r="AM989" i="18"/>
  <c r="AL992" i="18"/>
  <c r="AA3063" i="18"/>
  <c r="AB3060" i="18"/>
  <c r="AL1940" i="18"/>
  <c r="AM1937" i="18"/>
  <c r="AM930" i="18"/>
  <c r="AL933" i="18"/>
  <c r="S1048" i="18"/>
  <c r="R1051" i="18"/>
  <c r="AL2650" i="18"/>
  <c r="AM2647" i="18"/>
  <c r="R1940" i="18"/>
  <c r="S1937" i="18"/>
  <c r="AB2529" i="18"/>
  <c r="AA2532" i="18"/>
  <c r="R1107" i="18"/>
  <c r="Q1110" i="18"/>
  <c r="AW1699" i="18"/>
  <c r="AV1702" i="18"/>
  <c r="G2768" i="18"/>
  <c r="H2765" i="18"/>
  <c r="AB1940" i="18"/>
  <c r="AC1937" i="18"/>
  <c r="AW2529" i="18"/>
  <c r="AV2532" i="18"/>
  <c r="AB1643" i="18"/>
  <c r="AC1640" i="18"/>
  <c r="R1761" i="18"/>
  <c r="S1758" i="18"/>
  <c r="G3124" i="18"/>
  <c r="H3121" i="18"/>
  <c r="AB3478" i="18"/>
  <c r="AC3475" i="18"/>
  <c r="AM871" i="18"/>
  <c r="AL874" i="18"/>
  <c r="AV1584" i="18"/>
  <c r="AW1581" i="18"/>
  <c r="AW1284" i="18"/>
  <c r="AV1287" i="18"/>
  <c r="AB456" i="18"/>
  <c r="AA459" i="18"/>
  <c r="AL459" i="18"/>
  <c r="AM456" i="18"/>
  <c r="H3239" i="18"/>
  <c r="G3242" i="18"/>
  <c r="R1407" i="18"/>
  <c r="S1404" i="18"/>
  <c r="H1758" i="18"/>
  <c r="G1761" i="18"/>
  <c r="S871" i="18"/>
  <c r="R874" i="18"/>
  <c r="G933" i="18"/>
  <c r="H930" i="18"/>
  <c r="AA1110" i="18"/>
  <c r="AB1107" i="18"/>
  <c r="AK695" i="18"/>
  <c r="AL692" i="18"/>
  <c r="AV105" i="18"/>
  <c r="AW102" i="18"/>
  <c r="R577" i="18"/>
  <c r="S574" i="18"/>
  <c r="AW2114" i="18"/>
  <c r="AV2117" i="18"/>
  <c r="AB2235" i="18"/>
  <c r="AC2232" i="18"/>
  <c r="AB2412" i="18"/>
  <c r="AC2409" i="18"/>
  <c r="G1051" i="18"/>
  <c r="H1048" i="18"/>
  <c r="AA933" i="18"/>
  <c r="AB930" i="18"/>
  <c r="AC3001" i="18"/>
  <c r="AB3004" i="18"/>
  <c r="AW456" i="18"/>
  <c r="AV459" i="18"/>
  <c r="R753" i="18"/>
  <c r="Q756" i="18"/>
  <c r="G341" i="18"/>
  <c r="H338" i="18"/>
  <c r="AC2647" i="18"/>
  <c r="AB2650" i="18"/>
  <c r="AV2945" i="18"/>
  <c r="AW2942" i="18"/>
  <c r="AW574" i="18"/>
  <c r="AV577" i="18"/>
  <c r="AB2350" i="18"/>
  <c r="AA2353" i="18"/>
  <c r="AV1110" i="18"/>
  <c r="AW1107" i="18"/>
  <c r="G223" i="18"/>
  <c r="H220" i="18"/>
  <c r="G3063" i="18"/>
  <c r="H3060" i="18"/>
  <c r="R2412" i="18"/>
  <c r="S2409" i="18"/>
  <c r="G105" i="18"/>
  <c r="H102" i="18"/>
  <c r="AV2827" i="18"/>
  <c r="AW2824" i="18"/>
  <c r="AB3537" i="18"/>
  <c r="AC3534" i="18"/>
  <c r="G3004" i="18"/>
  <c r="H3001" i="18"/>
  <c r="AL3239" i="18"/>
  <c r="AK3242" i="18"/>
  <c r="AB1525" i="18"/>
  <c r="AC1522" i="18"/>
  <c r="AA105" i="18"/>
  <c r="AB102" i="18"/>
  <c r="AA1466" i="18"/>
  <c r="AB1463" i="18"/>
  <c r="AA3242" i="18"/>
  <c r="AB3239" i="18"/>
  <c r="G1110" i="18"/>
  <c r="H1107" i="18"/>
  <c r="AV874" i="18"/>
  <c r="AW871" i="18"/>
  <c r="R456" i="18"/>
  <c r="Q459" i="18"/>
  <c r="G282" i="18"/>
  <c r="H279" i="18"/>
  <c r="AV2709" i="18"/>
  <c r="AW2706" i="18"/>
  <c r="Q2768" i="18"/>
  <c r="R2765" i="18"/>
  <c r="R2117" i="18"/>
  <c r="S2114" i="18"/>
  <c r="H1463" i="18"/>
  <c r="G1466" i="18"/>
  <c r="H2173" i="18"/>
  <c r="G2176" i="18"/>
  <c r="Q3242" i="18"/>
  <c r="R3239" i="18"/>
  <c r="AL815" i="18"/>
  <c r="AM812" i="18"/>
  <c r="R164" i="18"/>
  <c r="S161" i="18"/>
  <c r="Q2591" i="18"/>
  <c r="R2588" i="18"/>
  <c r="S1284" i="18"/>
  <c r="R1287" i="18"/>
  <c r="G2886" i="18"/>
  <c r="H2883" i="18"/>
  <c r="G2353" i="18"/>
  <c r="H2350" i="18"/>
  <c r="AK1999" i="18"/>
  <c r="AL1996" i="18"/>
  <c r="AB2114" i="18"/>
  <c r="AA2117" i="18"/>
  <c r="AV1940" i="18"/>
  <c r="AW1937" i="18"/>
  <c r="AA1584" i="18"/>
  <c r="AB1581" i="18"/>
  <c r="AV3360" i="18"/>
  <c r="AW3357" i="18"/>
  <c r="AV164" i="18"/>
  <c r="AW161" i="18"/>
  <c r="G1407" i="18"/>
  <c r="H1404" i="18"/>
  <c r="AL2709" i="18"/>
  <c r="AM2706" i="18"/>
  <c r="AA1879" i="18"/>
  <c r="AB1876" i="18"/>
  <c r="G3301" i="18"/>
  <c r="H3298" i="18"/>
  <c r="AW2468" i="18"/>
  <c r="AV2471" i="18"/>
  <c r="AV695" i="18"/>
  <c r="AW692" i="18"/>
  <c r="R1466" i="18"/>
  <c r="S1463" i="18"/>
  <c r="G2650" i="18"/>
  <c r="H2647" i="18"/>
  <c r="H1228" i="18"/>
  <c r="I1225" i="18"/>
  <c r="AK1761" i="18"/>
  <c r="AL1758" i="18"/>
  <c r="AL2471" i="18"/>
  <c r="AM2468" i="18"/>
  <c r="AV518" i="18"/>
  <c r="AW515" i="18"/>
  <c r="AV1761" i="18"/>
  <c r="AW1758" i="18"/>
  <c r="AB1169" i="18"/>
  <c r="AC1166" i="18"/>
  <c r="AC1817" i="18"/>
  <c r="AB1820" i="18"/>
  <c r="AX1640" i="18"/>
  <c r="AW1643" i="18"/>
  <c r="AM1225" i="18"/>
  <c r="AL1228" i="18"/>
  <c r="G3478" i="18"/>
  <c r="H3475" i="18"/>
  <c r="AK3004" i="18"/>
  <c r="AL3001" i="18"/>
  <c r="AA1051" i="18"/>
  <c r="AB1048" i="18"/>
  <c r="G2412" i="18"/>
  <c r="H2409" i="18"/>
  <c r="AV400" i="18"/>
  <c r="AW397" i="18"/>
  <c r="AV1525" i="18"/>
  <c r="AW1522" i="18"/>
  <c r="AM2529" i="18"/>
  <c r="AL2532" i="18"/>
  <c r="R3478" i="18"/>
  <c r="S3475" i="18"/>
  <c r="AX397" i="18" l="1"/>
  <c r="AW400" i="18"/>
  <c r="AL3004" i="18"/>
  <c r="AM3001" i="18"/>
  <c r="AW1761" i="18"/>
  <c r="AX1758" i="18"/>
  <c r="AM2471" i="18"/>
  <c r="AN2468" i="18"/>
  <c r="AW164" i="18"/>
  <c r="AX161" i="18"/>
  <c r="AC2114" i="18"/>
  <c r="AB2117" i="18"/>
  <c r="S164" i="18"/>
  <c r="T161" i="18"/>
  <c r="S2117" i="18"/>
  <c r="T2114" i="18"/>
  <c r="AX2706" i="18"/>
  <c r="AW2709" i="18"/>
  <c r="AW874" i="18"/>
  <c r="AX871" i="18"/>
  <c r="AW1110" i="18"/>
  <c r="AX1107" i="18"/>
  <c r="AC930" i="18"/>
  <c r="AB933" i="18"/>
  <c r="T871" i="18"/>
  <c r="S874" i="18"/>
  <c r="AC456" i="18"/>
  <c r="AB459" i="18"/>
  <c r="AX1284" i="18"/>
  <c r="AW1287" i="18"/>
  <c r="AM874" i="18"/>
  <c r="AN871" i="18"/>
  <c r="R1110" i="18"/>
  <c r="S1107" i="18"/>
  <c r="S518" i="18"/>
  <c r="T515" i="18"/>
  <c r="AB3360" i="18"/>
  <c r="AC3357" i="18"/>
  <c r="AC2294" i="18"/>
  <c r="AD2291" i="18"/>
  <c r="AC341" i="18"/>
  <c r="AD338" i="18"/>
  <c r="AL282" i="18"/>
  <c r="AM279" i="18"/>
  <c r="AL223" i="18"/>
  <c r="AM220" i="18"/>
  <c r="AX1463" i="18"/>
  <c r="AW1466" i="18"/>
  <c r="AD2706" i="18"/>
  <c r="AC2709" i="18"/>
  <c r="H1525" i="18"/>
  <c r="I1522" i="18"/>
  <c r="AB2945" i="18"/>
  <c r="AC2942" i="18"/>
  <c r="H2058" i="18"/>
  <c r="I2055" i="18"/>
  <c r="AM3596" i="18"/>
  <c r="AN3593" i="18"/>
  <c r="S992" i="18"/>
  <c r="T989" i="18"/>
  <c r="AL3419" i="18"/>
  <c r="AM3416" i="18"/>
  <c r="S2291" i="18"/>
  <c r="R2294" i="18"/>
  <c r="AW341" i="18"/>
  <c r="AX338" i="18"/>
  <c r="T3180" i="18"/>
  <c r="S3183" i="18"/>
  <c r="AC695" i="18"/>
  <c r="AD692" i="18"/>
  <c r="AC1761" i="18"/>
  <c r="AD1758" i="18"/>
  <c r="AC2058" i="18"/>
  <c r="AD2055" i="18"/>
  <c r="S3652" i="18"/>
  <c r="R3655" i="18"/>
  <c r="AM3063" i="18"/>
  <c r="AN3060" i="18"/>
  <c r="AD3121" i="18"/>
  <c r="AC3124" i="18"/>
  <c r="AM2117" i="18"/>
  <c r="AN2114" i="18"/>
  <c r="AX3060" i="18"/>
  <c r="AW3063" i="18"/>
  <c r="S105" i="18"/>
  <c r="T102" i="18"/>
  <c r="R3301" i="18"/>
  <c r="S3298" i="18"/>
  <c r="AM2886" i="18"/>
  <c r="AN2883" i="18"/>
  <c r="H874" i="18"/>
  <c r="I871" i="18"/>
  <c r="AW815" i="18"/>
  <c r="AX812" i="18"/>
  <c r="AX3121" i="18"/>
  <c r="AW3124" i="18"/>
  <c r="S1702" i="18"/>
  <c r="T1699" i="18"/>
  <c r="T2647" i="18"/>
  <c r="S2650" i="18"/>
  <c r="AM2058" i="18"/>
  <c r="AN2055" i="18"/>
  <c r="AM3475" i="18"/>
  <c r="AL3478" i="18"/>
  <c r="AM636" i="18"/>
  <c r="AN633" i="18"/>
  <c r="AX3593" i="18"/>
  <c r="AW3596" i="18"/>
  <c r="AM1228" i="18"/>
  <c r="AN1225" i="18"/>
  <c r="AC1820" i="18"/>
  <c r="AD1817" i="18"/>
  <c r="H2650" i="18"/>
  <c r="I2647" i="18"/>
  <c r="S1466" i="18"/>
  <c r="T1463" i="18"/>
  <c r="AW695" i="18"/>
  <c r="AX692" i="18"/>
  <c r="H3301" i="18"/>
  <c r="I3298" i="18"/>
  <c r="AB1879" i="18"/>
  <c r="AC1876" i="18"/>
  <c r="H1407" i="18"/>
  <c r="I1404" i="18"/>
  <c r="AW3360" i="18"/>
  <c r="AX3357" i="18"/>
  <c r="AW1940" i="18"/>
  <c r="AX1937" i="18"/>
  <c r="AL1999" i="18"/>
  <c r="AM1996" i="18"/>
  <c r="T1284" i="18"/>
  <c r="S1287" i="18"/>
  <c r="R459" i="18"/>
  <c r="S456" i="18"/>
  <c r="AW577" i="18"/>
  <c r="AX574" i="18"/>
  <c r="H341" i="18"/>
  <c r="I338" i="18"/>
  <c r="I1048" i="18"/>
  <c r="H1051" i="18"/>
  <c r="AC2412" i="18"/>
  <c r="AD2409" i="18"/>
  <c r="S577" i="18"/>
  <c r="T574" i="18"/>
  <c r="AB1110" i="18"/>
  <c r="AC1107" i="18"/>
  <c r="AC3478" i="18"/>
  <c r="AD3475" i="18"/>
  <c r="S1761" i="18"/>
  <c r="T1758" i="18"/>
  <c r="S1940" i="18"/>
  <c r="T1937" i="18"/>
  <c r="AX753" i="18"/>
  <c r="AW756" i="18"/>
  <c r="H2532" i="18"/>
  <c r="I2529" i="18"/>
  <c r="AC812" i="18"/>
  <c r="AB815" i="18"/>
  <c r="AC3298" i="18"/>
  <c r="AB3301" i="18"/>
  <c r="AC756" i="18"/>
  <c r="AD753" i="18"/>
  <c r="AM2591" i="18"/>
  <c r="AN2588" i="18"/>
  <c r="R1879" i="18"/>
  <c r="S1876" i="18"/>
  <c r="AX3416" i="18"/>
  <c r="AW3419" i="18"/>
  <c r="AD1284" i="18"/>
  <c r="AC1287" i="18"/>
  <c r="H992" i="18"/>
  <c r="I989" i="18"/>
  <c r="I1345" i="18"/>
  <c r="H1348" i="18"/>
  <c r="AW2058" i="18"/>
  <c r="AX2055" i="18"/>
  <c r="AC515" i="18"/>
  <c r="AB518" i="18"/>
  <c r="S695" i="18"/>
  <c r="T692" i="18"/>
  <c r="S3419" i="18"/>
  <c r="T3416" i="18"/>
  <c r="AW3301" i="18"/>
  <c r="AX3298" i="18"/>
  <c r="AW3655" i="18"/>
  <c r="AX3652" i="18"/>
  <c r="AM2412" i="18"/>
  <c r="AN2409" i="18"/>
  <c r="AW2886" i="18"/>
  <c r="AX2883" i="18"/>
  <c r="AC3596" i="18"/>
  <c r="AD3593" i="18"/>
  <c r="AW2412" i="18"/>
  <c r="AX2409" i="18"/>
  <c r="H3419" i="18"/>
  <c r="I3416" i="18"/>
  <c r="AX1166" i="18"/>
  <c r="AW1169" i="18"/>
  <c r="H3183" i="18"/>
  <c r="I3180" i="18"/>
  <c r="AX2765" i="18"/>
  <c r="AW2768" i="18"/>
  <c r="AL518" i="18"/>
  <c r="AM515" i="18"/>
  <c r="AB2886" i="18"/>
  <c r="AC2883" i="18"/>
  <c r="I2588" i="18"/>
  <c r="H2591" i="18"/>
  <c r="AM1699" i="18"/>
  <c r="AL1702" i="18"/>
  <c r="R3063" i="18"/>
  <c r="S3060" i="18"/>
  <c r="AM3298" i="18"/>
  <c r="AL3301" i="18"/>
  <c r="AC2176" i="18"/>
  <c r="AD2173" i="18"/>
  <c r="AN161" i="18"/>
  <c r="AM164" i="18"/>
  <c r="H1879" i="18"/>
  <c r="I1876" i="18"/>
  <c r="S1643" i="18"/>
  <c r="T1640" i="18"/>
  <c r="H400" i="18"/>
  <c r="I397" i="18"/>
  <c r="T3357" i="18"/>
  <c r="S3360" i="18"/>
  <c r="H756" i="18"/>
  <c r="I753" i="18"/>
  <c r="AC1702" i="18"/>
  <c r="AD1699" i="18"/>
  <c r="H1110" i="18"/>
  <c r="I1107" i="18"/>
  <c r="AC1463" i="18"/>
  <c r="AB1466" i="18"/>
  <c r="AB105" i="18"/>
  <c r="AC102" i="18"/>
  <c r="AC2650" i="18"/>
  <c r="AD2647" i="18"/>
  <c r="AM341" i="18"/>
  <c r="AN338" i="18"/>
  <c r="AM574" i="18"/>
  <c r="AL577" i="18"/>
  <c r="AL3183" i="18"/>
  <c r="AM3180" i="18"/>
  <c r="H1940" i="18"/>
  <c r="I1937" i="18"/>
  <c r="H695" i="18"/>
  <c r="I692" i="18"/>
  <c r="AW1999" i="18"/>
  <c r="AX1996" i="18"/>
  <c r="R2886" i="18"/>
  <c r="S2883" i="18"/>
  <c r="AD1228" i="18"/>
  <c r="AE1225" i="18"/>
  <c r="S1820" i="18"/>
  <c r="T1817" i="18"/>
  <c r="I1643" i="18"/>
  <c r="J1640" i="18"/>
  <c r="AM2945" i="18"/>
  <c r="AN2942" i="18"/>
  <c r="AN2529" i="18"/>
  <c r="AM2532" i="18"/>
  <c r="AX1522" i="18"/>
  <c r="AW1525" i="18"/>
  <c r="I2409" i="18"/>
  <c r="H2412" i="18"/>
  <c r="AB1051" i="18"/>
  <c r="AC1048" i="18"/>
  <c r="H3478" i="18"/>
  <c r="I3475" i="18"/>
  <c r="AD1166" i="18"/>
  <c r="AC1169" i="18"/>
  <c r="AL1761" i="18"/>
  <c r="AM1758" i="18"/>
  <c r="J1225" i="18"/>
  <c r="I1228" i="18"/>
  <c r="I2883" i="18"/>
  <c r="H2886" i="18"/>
  <c r="R2591" i="18"/>
  <c r="S2588" i="18"/>
  <c r="R3242" i="18"/>
  <c r="S3239" i="18"/>
  <c r="R2768" i="18"/>
  <c r="S2765" i="18"/>
  <c r="I279" i="18"/>
  <c r="H282" i="18"/>
  <c r="AC3239" i="18"/>
  <c r="AB3242" i="18"/>
  <c r="AC1525" i="18"/>
  <c r="AD1522" i="18"/>
  <c r="AC3537" i="18"/>
  <c r="AD3534" i="18"/>
  <c r="AW2827" i="18"/>
  <c r="AX2824" i="18"/>
  <c r="H105" i="18"/>
  <c r="I102" i="18"/>
  <c r="S2412" i="18"/>
  <c r="T2409" i="18"/>
  <c r="H223" i="18"/>
  <c r="I220" i="18"/>
  <c r="AW459" i="18"/>
  <c r="AX456" i="18"/>
  <c r="AW2117" i="18"/>
  <c r="AX2114" i="18"/>
  <c r="H1761" i="18"/>
  <c r="I1758" i="18"/>
  <c r="H3242" i="18"/>
  <c r="I3239" i="18"/>
  <c r="AX2529" i="18"/>
  <c r="AW2532" i="18"/>
  <c r="AW1702" i="18"/>
  <c r="AX1699" i="18"/>
  <c r="AC2529" i="18"/>
  <c r="AB2532" i="18"/>
  <c r="AN930" i="18"/>
  <c r="AM933" i="18"/>
  <c r="AB3063" i="18"/>
  <c r="AC3060" i="18"/>
  <c r="AL1407" i="18"/>
  <c r="AM1404" i="18"/>
  <c r="H636" i="18"/>
  <c r="I633" i="18"/>
  <c r="I574" i="18"/>
  <c r="H577" i="18"/>
  <c r="S1348" i="18"/>
  <c r="T1345" i="18"/>
  <c r="AM2824" i="18"/>
  <c r="AL2827" i="18"/>
  <c r="R2235" i="18"/>
  <c r="S2232" i="18"/>
  <c r="AW2294" i="18"/>
  <c r="AX2291" i="18"/>
  <c r="AX2173" i="18"/>
  <c r="AW2176" i="18"/>
  <c r="H1702" i="18"/>
  <c r="I1699" i="18"/>
  <c r="H459" i="18"/>
  <c r="I456" i="18"/>
  <c r="AD2588" i="18"/>
  <c r="AC2591" i="18"/>
  <c r="I2114" i="18"/>
  <c r="H2117" i="18"/>
  <c r="AN1876" i="18"/>
  <c r="AM1879" i="18"/>
  <c r="AC2468" i="18"/>
  <c r="AB2471" i="18"/>
  <c r="H1999" i="18"/>
  <c r="I1996" i="18"/>
  <c r="AM3124" i="18"/>
  <c r="AN3121" i="18"/>
  <c r="H815" i="18"/>
  <c r="I812" i="18"/>
  <c r="R1584" i="18"/>
  <c r="S1581" i="18"/>
  <c r="H1820" i="18"/>
  <c r="I1817" i="18"/>
  <c r="AM2294" i="18"/>
  <c r="AN2291" i="18"/>
  <c r="AW1051" i="18"/>
  <c r="AX1048" i="18"/>
  <c r="R2532" i="18"/>
  <c r="S2529" i="18"/>
  <c r="AO1640" i="18"/>
  <c r="AN1643" i="18"/>
  <c r="H3596" i="18"/>
  <c r="I3593" i="18"/>
  <c r="H2471" i="18"/>
  <c r="I2468" i="18"/>
  <c r="AW933" i="18"/>
  <c r="AX930" i="18"/>
  <c r="S2055" i="18"/>
  <c r="R2058" i="18"/>
  <c r="AC1996" i="18"/>
  <c r="AB1999" i="18"/>
  <c r="I2824" i="18"/>
  <c r="H2827" i="18"/>
  <c r="AB1348" i="18"/>
  <c r="AC1345" i="18"/>
  <c r="I3652" i="18"/>
  <c r="H3655" i="18"/>
  <c r="AX1817" i="18"/>
  <c r="AW1820" i="18"/>
  <c r="H1584" i="18"/>
  <c r="I1581" i="18"/>
  <c r="AB577" i="18"/>
  <c r="AC574" i="18"/>
  <c r="R223" i="18"/>
  <c r="S220" i="18"/>
  <c r="I2942" i="18"/>
  <c r="H2945" i="18"/>
  <c r="R815" i="18"/>
  <c r="S812" i="18"/>
  <c r="I515" i="18"/>
  <c r="H518" i="18"/>
  <c r="H1287" i="18"/>
  <c r="I1284" i="18"/>
  <c r="R400" i="18"/>
  <c r="S397" i="18"/>
  <c r="AW223" i="18"/>
  <c r="AX220" i="18"/>
  <c r="AX2588" i="18"/>
  <c r="AW2591" i="18"/>
  <c r="AB164" i="18"/>
  <c r="AC161" i="18"/>
  <c r="AX1876" i="18"/>
  <c r="AW1879" i="18"/>
  <c r="AM1522" i="18"/>
  <c r="AL1525" i="18"/>
  <c r="AL400" i="18"/>
  <c r="AM397" i="18"/>
  <c r="T2350" i="18"/>
  <c r="S2353" i="18"/>
  <c r="R1999" i="18"/>
  <c r="S1996" i="18"/>
  <c r="T3534" i="18"/>
  <c r="S3537" i="18"/>
  <c r="AC3183" i="18"/>
  <c r="AD3180" i="18"/>
  <c r="R3596" i="18"/>
  <c r="S3593" i="18"/>
  <c r="AM1820" i="18"/>
  <c r="AN1817" i="18"/>
  <c r="AN2173" i="18"/>
  <c r="AM2176" i="18"/>
  <c r="AL1287" i="18"/>
  <c r="AM1284" i="18"/>
  <c r="AL1584" i="18"/>
  <c r="AM1581" i="18"/>
  <c r="AB400" i="18"/>
  <c r="AC397" i="18"/>
  <c r="AX2647" i="18"/>
  <c r="AW2650" i="18"/>
  <c r="T2824" i="18"/>
  <c r="S2827" i="18"/>
  <c r="AW518" i="18"/>
  <c r="AX515" i="18"/>
  <c r="AX2468" i="18"/>
  <c r="AW2471" i="18"/>
  <c r="AN812" i="18"/>
  <c r="AM815" i="18"/>
  <c r="H3004" i="18"/>
  <c r="I3001" i="18"/>
  <c r="H3063" i="18"/>
  <c r="I3060" i="18"/>
  <c r="AX2942" i="18"/>
  <c r="AW2945" i="18"/>
  <c r="S753" i="18"/>
  <c r="R756" i="18"/>
  <c r="T1048" i="18"/>
  <c r="S1051" i="18"/>
  <c r="AN2765" i="18"/>
  <c r="AM2768" i="18"/>
  <c r="AL1169" i="18"/>
  <c r="AM1166" i="18"/>
  <c r="I2232" i="18"/>
  <c r="H2235" i="18"/>
  <c r="AM1051" i="18"/>
  <c r="AN1048" i="18"/>
  <c r="AX1228" i="18"/>
  <c r="AY1225" i="18"/>
  <c r="AN2350" i="18"/>
  <c r="AM2353" i="18"/>
  <c r="T279" i="18"/>
  <c r="S282" i="18"/>
  <c r="AX3475" i="18"/>
  <c r="AW3478" i="18"/>
  <c r="AW3183" i="18"/>
  <c r="AX3180" i="18"/>
  <c r="S3478" i="18"/>
  <c r="T3475" i="18"/>
  <c r="AY1640" i="18"/>
  <c r="AX1643" i="18"/>
  <c r="AN2706" i="18"/>
  <c r="AM2709" i="18"/>
  <c r="AB1584" i="18"/>
  <c r="AC1581" i="18"/>
  <c r="H2353" i="18"/>
  <c r="I2350" i="18"/>
  <c r="H2176" i="18"/>
  <c r="I2173" i="18"/>
  <c r="I1463" i="18"/>
  <c r="H1466" i="18"/>
  <c r="AM3239" i="18"/>
  <c r="AL3242" i="18"/>
  <c r="AB2353" i="18"/>
  <c r="AC2350" i="18"/>
  <c r="AC3004" i="18"/>
  <c r="AD3001" i="18"/>
  <c r="AD2232" i="18"/>
  <c r="AC2235" i="18"/>
  <c r="AW105" i="18"/>
  <c r="AX102" i="18"/>
  <c r="AL695" i="18"/>
  <c r="AM692" i="18"/>
  <c r="I930" i="18"/>
  <c r="H933" i="18"/>
  <c r="T1404" i="18"/>
  <c r="S1407" i="18"/>
  <c r="AN456" i="18"/>
  <c r="AM459" i="18"/>
  <c r="AW1584" i="18"/>
  <c r="AX1581" i="18"/>
  <c r="H3124" i="18"/>
  <c r="I3121" i="18"/>
  <c r="AC1643" i="18"/>
  <c r="AD1640" i="18"/>
  <c r="AC1940" i="18"/>
  <c r="AD1937" i="18"/>
  <c r="I2765" i="18"/>
  <c r="H2768" i="18"/>
  <c r="AM2650" i="18"/>
  <c r="AN2647" i="18"/>
  <c r="AM1940" i="18"/>
  <c r="AN1937" i="18"/>
  <c r="AM992" i="18"/>
  <c r="AN989" i="18"/>
  <c r="H2709" i="18"/>
  <c r="I2706" i="18"/>
  <c r="AC223" i="18"/>
  <c r="AD220" i="18"/>
  <c r="I161" i="18"/>
  <c r="H164" i="18"/>
  <c r="I2291" i="18"/>
  <c r="H2294" i="18"/>
  <c r="AB3419" i="18"/>
  <c r="AC3416" i="18"/>
  <c r="AW2235" i="18"/>
  <c r="AX2232" i="18"/>
  <c r="AW3537" i="18"/>
  <c r="AX3534" i="18"/>
  <c r="AC279" i="18"/>
  <c r="AB282" i="18"/>
  <c r="S636" i="18"/>
  <c r="T633" i="18"/>
  <c r="AL1110" i="18"/>
  <c r="AM1107" i="18"/>
  <c r="AC871" i="18"/>
  <c r="AB874" i="18"/>
  <c r="AW1348" i="18"/>
  <c r="AX1345" i="18"/>
  <c r="S2709" i="18"/>
  <c r="T2706" i="18"/>
  <c r="AN2232" i="18"/>
  <c r="AM2235" i="18"/>
  <c r="R933" i="18"/>
  <c r="S930" i="18"/>
  <c r="AB992" i="18"/>
  <c r="AC989" i="18"/>
  <c r="T1228" i="18"/>
  <c r="U1225" i="18"/>
  <c r="S341" i="18"/>
  <c r="T338" i="18"/>
  <c r="AB636" i="18"/>
  <c r="AC633" i="18"/>
  <c r="AC2768" i="18"/>
  <c r="AD2765" i="18"/>
  <c r="AM753" i="18"/>
  <c r="AL756" i="18"/>
  <c r="S3001" i="18"/>
  <c r="R3004" i="18"/>
  <c r="AL1348" i="18"/>
  <c r="AM1345" i="18"/>
  <c r="AW3004" i="18"/>
  <c r="AX3001" i="18"/>
  <c r="AC3655" i="18"/>
  <c r="AD3652" i="18"/>
  <c r="AX633" i="18"/>
  <c r="AW636" i="18"/>
  <c r="R1169" i="18"/>
  <c r="S1166" i="18"/>
  <c r="AW3242" i="18"/>
  <c r="AX3239" i="18"/>
  <c r="AN3652" i="18"/>
  <c r="AM3655" i="18"/>
  <c r="AW282" i="18"/>
  <c r="AX279" i="18"/>
  <c r="T1522" i="18"/>
  <c r="S1525" i="18"/>
  <c r="AM105" i="18"/>
  <c r="AN102" i="18"/>
  <c r="AM3537" i="18"/>
  <c r="AN3534" i="18"/>
  <c r="R2176" i="18"/>
  <c r="S2173" i="18"/>
  <c r="AW2353" i="18"/>
  <c r="AX2350" i="18"/>
  <c r="AC2827" i="18"/>
  <c r="AD2824" i="18"/>
  <c r="AW1407" i="18"/>
  <c r="AX1404" i="18"/>
  <c r="H3537" i="18"/>
  <c r="I3534" i="18"/>
  <c r="S3121" i="18"/>
  <c r="R3124" i="18"/>
  <c r="S2468" i="18"/>
  <c r="R2471" i="18"/>
  <c r="AL3360" i="18"/>
  <c r="AM3357" i="18"/>
  <c r="S2942" i="18"/>
  <c r="R2945" i="18"/>
  <c r="AC1407" i="18"/>
  <c r="AD1404" i="18"/>
  <c r="AM1466" i="18"/>
  <c r="AN1463" i="18"/>
  <c r="H3360" i="18"/>
  <c r="I3357" i="18"/>
  <c r="I1166" i="18"/>
  <c r="H1169" i="18"/>
  <c r="AW992" i="18"/>
  <c r="AX989" i="18"/>
  <c r="AN753" i="18" l="1"/>
  <c r="AM756" i="18"/>
  <c r="V1225" i="18"/>
  <c r="V1228" i="18" s="1"/>
  <c r="U1228" i="18"/>
  <c r="J930" i="18"/>
  <c r="I933" i="18"/>
  <c r="I3360" i="18"/>
  <c r="J3357" i="18"/>
  <c r="S3124" i="18"/>
  <c r="T3121" i="18"/>
  <c r="AC636" i="18"/>
  <c r="AD633" i="18"/>
  <c r="T341" i="18"/>
  <c r="U338" i="18"/>
  <c r="AY2232" i="18"/>
  <c r="AX2235" i="18"/>
  <c r="AN992" i="18"/>
  <c r="AO989" i="18"/>
  <c r="AO1937" i="18"/>
  <c r="AN1940" i="18"/>
  <c r="AN2650" i="18"/>
  <c r="AO2647" i="18"/>
  <c r="AD1643" i="18"/>
  <c r="AE1640" i="18"/>
  <c r="AM695" i="18"/>
  <c r="AN692" i="18"/>
  <c r="T282" i="18"/>
  <c r="U279" i="18"/>
  <c r="AN1820" i="18"/>
  <c r="AO1817" i="18"/>
  <c r="U3534" i="18"/>
  <c r="T3537" i="18"/>
  <c r="U2350" i="18"/>
  <c r="T2353" i="18"/>
  <c r="AN1522" i="18"/>
  <c r="AM1525" i="18"/>
  <c r="AX1879" i="18"/>
  <c r="AY1876" i="18"/>
  <c r="S815" i="18"/>
  <c r="T812" i="18"/>
  <c r="I3655" i="18"/>
  <c r="J3652" i="18"/>
  <c r="AC1348" i="18"/>
  <c r="AD1345" i="18"/>
  <c r="J2468" i="18"/>
  <c r="I2471" i="18"/>
  <c r="J812" i="18"/>
  <c r="I815" i="18"/>
  <c r="J1699" i="18"/>
  <c r="I1702" i="18"/>
  <c r="AY2173" i="18"/>
  <c r="AX2176" i="18"/>
  <c r="AC3242" i="18"/>
  <c r="AD3239" i="18"/>
  <c r="I400" i="18"/>
  <c r="J397" i="18"/>
  <c r="I1879" i="18"/>
  <c r="J1876" i="18"/>
  <c r="AC2886" i="18"/>
  <c r="AD2883" i="18"/>
  <c r="I3183" i="18"/>
  <c r="J3180" i="18"/>
  <c r="I3419" i="18"/>
  <c r="J3416" i="18"/>
  <c r="AE3593" i="18"/>
  <c r="AD3596" i="18"/>
  <c r="J1345" i="18"/>
  <c r="I1348" i="18"/>
  <c r="AN2591" i="18"/>
  <c r="AO2588" i="18"/>
  <c r="U1937" i="18"/>
  <c r="T1940" i="18"/>
  <c r="U1758" i="18"/>
  <c r="T1761" i="18"/>
  <c r="AD1107" i="18"/>
  <c r="AC1110" i="18"/>
  <c r="AX1940" i="18"/>
  <c r="AY1937" i="18"/>
  <c r="AC1879" i="18"/>
  <c r="AD1876" i="18"/>
  <c r="AY692" i="18"/>
  <c r="AX695" i="18"/>
  <c r="J2647" i="18"/>
  <c r="I2650" i="18"/>
  <c r="AE1817" i="18"/>
  <c r="AD1820" i="18"/>
  <c r="AD2058" i="18"/>
  <c r="AE2055" i="18"/>
  <c r="AE692" i="18"/>
  <c r="AD695" i="18"/>
  <c r="AX341" i="18"/>
  <c r="AY338" i="18"/>
  <c r="AC3360" i="18"/>
  <c r="AD3357" i="18"/>
  <c r="AO871" i="18"/>
  <c r="AN874" i="18"/>
  <c r="T164" i="18"/>
  <c r="U161" i="18"/>
  <c r="AM3004" i="18"/>
  <c r="AN3001" i="18"/>
  <c r="J3534" i="18"/>
  <c r="I3537" i="18"/>
  <c r="AX1407" i="18"/>
  <c r="AY1404" i="18"/>
  <c r="AY2350" i="18"/>
  <c r="AX2353" i="18"/>
  <c r="AO102" i="18"/>
  <c r="AN105" i="18"/>
  <c r="AN3655" i="18"/>
  <c r="AO3652" i="18"/>
  <c r="S3004" i="18"/>
  <c r="T3001" i="18"/>
  <c r="S933" i="18"/>
  <c r="T930" i="18"/>
  <c r="AN1107" i="18"/>
  <c r="AM1110" i="18"/>
  <c r="T636" i="18"/>
  <c r="U633" i="18"/>
  <c r="J2291" i="18"/>
  <c r="I2294" i="18"/>
  <c r="I2768" i="18"/>
  <c r="J2765" i="18"/>
  <c r="AO456" i="18"/>
  <c r="AN459" i="18"/>
  <c r="AE2232" i="18"/>
  <c r="AD2235" i="18"/>
  <c r="AC2353" i="18"/>
  <c r="AD2350" i="18"/>
  <c r="I1466" i="18"/>
  <c r="J1463" i="18"/>
  <c r="T3478" i="18"/>
  <c r="U3475" i="18"/>
  <c r="AZ1225" i="18"/>
  <c r="AZ1228" i="18" s="1"/>
  <c r="AY1228" i="18"/>
  <c r="I3063" i="18"/>
  <c r="J3060" i="18"/>
  <c r="AM1584" i="18"/>
  <c r="AN1581" i="18"/>
  <c r="AD3183" i="18"/>
  <c r="AE3180" i="18"/>
  <c r="T1996" i="18"/>
  <c r="S1999" i="18"/>
  <c r="AM400" i="18"/>
  <c r="AN397" i="18"/>
  <c r="T397" i="18"/>
  <c r="S400" i="18"/>
  <c r="AX1820" i="18"/>
  <c r="AY1817" i="18"/>
  <c r="I2827" i="18"/>
  <c r="J2824" i="18"/>
  <c r="T2055" i="18"/>
  <c r="S2058" i="18"/>
  <c r="AO1643" i="18"/>
  <c r="AP1640" i="18"/>
  <c r="AP1643" i="18" s="1"/>
  <c r="AD2468" i="18"/>
  <c r="AC2471" i="18"/>
  <c r="S2235" i="18"/>
  <c r="T2232" i="18"/>
  <c r="AM1407" i="18"/>
  <c r="AN1404" i="18"/>
  <c r="AC3063" i="18"/>
  <c r="AD3060" i="18"/>
  <c r="AX1702" i="18"/>
  <c r="AY1699" i="18"/>
  <c r="J1758" i="18"/>
  <c r="I1761" i="18"/>
  <c r="I223" i="18"/>
  <c r="J220" i="18"/>
  <c r="I105" i="18"/>
  <c r="J102" i="18"/>
  <c r="AE3534" i="18"/>
  <c r="AD3537" i="18"/>
  <c r="AD1525" i="18"/>
  <c r="AE1522" i="18"/>
  <c r="T3239" i="18"/>
  <c r="S3242" i="18"/>
  <c r="I3478" i="18"/>
  <c r="J3475" i="18"/>
  <c r="J1643" i="18"/>
  <c r="K1640" i="18"/>
  <c r="AE1228" i="18"/>
  <c r="AF1225" i="18"/>
  <c r="AF1228" i="18" s="1"/>
  <c r="T2883" i="18"/>
  <c r="S2886" i="18"/>
  <c r="J692" i="18"/>
  <c r="I695" i="18"/>
  <c r="AN3180" i="18"/>
  <c r="AM3183" i="18"/>
  <c r="AN341" i="18"/>
  <c r="AO338" i="18"/>
  <c r="AD2650" i="18"/>
  <c r="AE2647" i="18"/>
  <c r="AC105" i="18"/>
  <c r="AD102" i="18"/>
  <c r="J1107" i="18"/>
  <c r="I1110" i="18"/>
  <c r="AD1702" i="18"/>
  <c r="AE1699" i="18"/>
  <c r="I756" i="18"/>
  <c r="J753" i="18"/>
  <c r="AO161" i="18"/>
  <c r="AN164" i="18"/>
  <c r="AM1702" i="18"/>
  <c r="AN1699" i="18"/>
  <c r="J2588" i="18"/>
  <c r="I2591" i="18"/>
  <c r="AY3298" i="18"/>
  <c r="AX3301" i="18"/>
  <c r="AX2058" i="18"/>
  <c r="AY2055" i="18"/>
  <c r="AY3416" i="18"/>
  <c r="AX3419" i="18"/>
  <c r="AD3298" i="18"/>
  <c r="AC3301" i="18"/>
  <c r="AD812" i="18"/>
  <c r="AC815" i="18"/>
  <c r="I1051" i="18"/>
  <c r="J1048" i="18"/>
  <c r="T1287" i="18"/>
  <c r="U1284" i="18"/>
  <c r="AM3478" i="18"/>
  <c r="AN3475" i="18"/>
  <c r="AX3124" i="18"/>
  <c r="AY3121" i="18"/>
  <c r="J871" i="18"/>
  <c r="I874" i="18"/>
  <c r="S3301" i="18"/>
  <c r="T3298" i="18"/>
  <c r="AD2709" i="18"/>
  <c r="AE2706" i="18"/>
  <c r="AX1466" i="18"/>
  <c r="AY1463" i="18"/>
  <c r="AC459" i="18"/>
  <c r="AD456" i="18"/>
  <c r="U871" i="18"/>
  <c r="T874" i="18"/>
  <c r="AY2706" i="18"/>
  <c r="AX2709" i="18"/>
  <c r="AC2117" i="18"/>
  <c r="AD2114" i="18"/>
  <c r="AX992" i="18"/>
  <c r="AY989" i="18"/>
  <c r="AM3360" i="18"/>
  <c r="AN3357" i="18"/>
  <c r="T2173" i="18"/>
  <c r="S2176" i="18"/>
  <c r="AY633" i="18"/>
  <c r="AX636" i="18"/>
  <c r="T2709" i="18"/>
  <c r="U2706" i="18"/>
  <c r="AX1348" i="18"/>
  <c r="AY1345" i="18"/>
  <c r="T1407" i="18"/>
  <c r="U1404" i="18"/>
  <c r="T1166" i="18"/>
  <c r="S1169" i="18"/>
  <c r="AD3655" i="18"/>
  <c r="AE3652" i="18"/>
  <c r="AX3004" i="18"/>
  <c r="AY3001" i="18"/>
  <c r="AD2768" i="18"/>
  <c r="AE2765" i="18"/>
  <c r="I2353" i="18"/>
  <c r="J2350" i="18"/>
  <c r="AC1584" i="18"/>
  <c r="AD1581" i="18"/>
  <c r="U1048" i="18"/>
  <c r="T1051" i="18"/>
  <c r="AX2945" i="18"/>
  <c r="AY2942" i="18"/>
  <c r="AN2176" i="18"/>
  <c r="AO2173" i="18"/>
  <c r="T220" i="18"/>
  <c r="S223" i="18"/>
  <c r="AC577" i="18"/>
  <c r="AD574" i="18"/>
  <c r="AN2294" i="18"/>
  <c r="AO2291" i="18"/>
  <c r="T1581" i="18"/>
  <c r="S1584" i="18"/>
  <c r="AN933" i="18"/>
  <c r="AO930" i="18"/>
  <c r="AC2532" i="18"/>
  <c r="AD2529" i="18"/>
  <c r="AX1525" i="18"/>
  <c r="AY1522" i="18"/>
  <c r="AC1466" i="18"/>
  <c r="AD1463" i="18"/>
  <c r="T695" i="18"/>
  <c r="U692" i="18"/>
  <c r="AD515" i="18"/>
  <c r="AC518" i="18"/>
  <c r="I992" i="18"/>
  <c r="J989" i="18"/>
  <c r="U1699" i="18"/>
  <c r="T1702" i="18"/>
  <c r="AN3416" i="18"/>
  <c r="AM3419" i="18"/>
  <c r="AO3593" i="18"/>
  <c r="AN3596" i="18"/>
  <c r="AC2945" i="18"/>
  <c r="AD2942" i="18"/>
  <c r="AM282" i="18"/>
  <c r="AN279" i="18"/>
  <c r="AD2294" i="18"/>
  <c r="AE2291" i="18"/>
  <c r="T518" i="18"/>
  <c r="U515" i="18"/>
  <c r="AX1110" i="18"/>
  <c r="AY1107" i="18"/>
  <c r="AX1761" i="18"/>
  <c r="AY1758" i="18"/>
  <c r="J1166" i="18"/>
  <c r="I1169" i="18"/>
  <c r="AO1463" i="18"/>
  <c r="AN1466" i="18"/>
  <c r="AD1407" i="18"/>
  <c r="AE1404" i="18"/>
  <c r="T2942" i="18"/>
  <c r="S2945" i="18"/>
  <c r="T2468" i="18"/>
  <c r="S2471" i="18"/>
  <c r="AX282" i="18"/>
  <c r="AY279" i="18"/>
  <c r="AY3239" i="18"/>
  <c r="AX3242" i="18"/>
  <c r="AM1348" i="18"/>
  <c r="AN1345" i="18"/>
  <c r="AN2235" i="18"/>
  <c r="AO2232" i="18"/>
  <c r="AC874" i="18"/>
  <c r="AD871" i="18"/>
  <c r="AC282" i="18"/>
  <c r="AD279" i="18"/>
  <c r="AX3537" i="18"/>
  <c r="AY3534" i="18"/>
  <c r="AC3419" i="18"/>
  <c r="AD3416" i="18"/>
  <c r="AD223" i="18"/>
  <c r="AE220" i="18"/>
  <c r="J2706" i="18"/>
  <c r="I2709" i="18"/>
  <c r="AD1940" i="18"/>
  <c r="AE1937" i="18"/>
  <c r="J3121" i="18"/>
  <c r="I3124" i="18"/>
  <c r="AY1581" i="18"/>
  <c r="AX1584" i="18"/>
  <c r="AY102" i="18"/>
  <c r="AX105" i="18"/>
  <c r="I2176" i="18"/>
  <c r="J2173" i="18"/>
  <c r="AZ1640" i="18"/>
  <c r="AZ1643" i="18" s="1"/>
  <c r="AY1643" i="18"/>
  <c r="AY3475" i="18"/>
  <c r="AX3478" i="18"/>
  <c r="AO2350" i="18"/>
  <c r="AN2353" i="18"/>
  <c r="J2232" i="18"/>
  <c r="I2235" i="18"/>
  <c r="AN2768" i="18"/>
  <c r="AO2765" i="18"/>
  <c r="S756" i="18"/>
  <c r="T753" i="18"/>
  <c r="AN815" i="18"/>
  <c r="AO812" i="18"/>
  <c r="AY2468" i="18"/>
  <c r="AX2471" i="18"/>
  <c r="U2824" i="18"/>
  <c r="T2827" i="18"/>
  <c r="AY2647" i="18"/>
  <c r="AX2650" i="18"/>
  <c r="AX2591" i="18"/>
  <c r="AY2588" i="18"/>
  <c r="J1581" i="18"/>
  <c r="I1584" i="18"/>
  <c r="AX933" i="18"/>
  <c r="AY930" i="18"/>
  <c r="I3596" i="18"/>
  <c r="J3593" i="18"/>
  <c r="S2532" i="18"/>
  <c r="T2529" i="18"/>
  <c r="AX1051" i="18"/>
  <c r="AY1048" i="18"/>
  <c r="I1820" i="18"/>
  <c r="J1817" i="18"/>
  <c r="AN3124" i="18"/>
  <c r="AO3121" i="18"/>
  <c r="I1999" i="18"/>
  <c r="J1996" i="18"/>
  <c r="I459" i="18"/>
  <c r="J456" i="18"/>
  <c r="AM2827" i="18"/>
  <c r="AN2824" i="18"/>
  <c r="I577" i="18"/>
  <c r="J574" i="18"/>
  <c r="AY2529" i="18"/>
  <c r="AX2532" i="18"/>
  <c r="I282" i="18"/>
  <c r="J279" i="18"/>
  <c r="I2886" i="18"/>
  <c r="J2883" i="18"/>
  <c r="J1228" i="18"/>
  <c r="K1225" i="18"/>
  <c r="AD1169" i="18"/>
  <c r="AE1166" i="18"/>
  <c r="J2409" i="18"/>
  <c r="I2412" i="18"/>
  <c r="AN2532" i="18"/>
  <c r="AO2529" i="18"/>
  <c r="AM577" i="18"/>
  <c r="AN574" i="18"/>
  <c r="T1643" i="18"/>
  <c r="U1640" i="18"/>
  <c r="S3063" i="18"/>
  <c r="T3060" i="18"/>
  <c r="AM518" i="18"/>
  <c r="AN515" i="18"/>
  <c r="AY2409" i="18"/>
  <c r="AX2412" i="18"/>
  <c r="T3419" i="18"/>
  <c r="U3416" i="18"/>
  <c r="S1879" i="18"/>
  <c r="T1876" i="18"/>
  <c r="AE753" i="18"/>
  <c r="AD756" i="18"/>
  <c r="I2532" i="18"/>
  <c r="J2529" i="18"/>
  <c r="AD3478" i="18"/>
  <c r="AE3475" i="18"/>
  <c r="T577" i="18"/>
  <c r="U574" i="18"/>
  <c r="AD2412" i="18"/>
  <c r="AE2409" i="18"/>
  <c r="J338" i="18"/>
  <c r="I341" i="18"/>
  <c r="AX577" i="18"/>
  <c r="AY574" i="18"/>
  <c r="S459" i="18"/>
  <c r="T456" i="18"/>
  <c r="AM1999" i="18"/>
  <c r="AN1996" i="18"/>
  <c r="AY3357" i="18"/>
  <c r="AX3360" i="18"/>
  <c r="I1407" i="18"/>
  <c r="J1404" i="18"/>
  <c r="I3301" i="18"/>
  <c r="J3298" i="18"/>
  <c r="T1466" i="18"/>
  <c r="U1463" i="18"/>
  <c r="AN1228" i="18"/>
  <c r="AO1225" i="18"/>
  <c r="AO633" i="18"/>
  <c r="AN636" i="18"/>
  <c r="AN2058" i="18"/>
  <c r="AO2055" i="18"/>
  <c r="AY3060" i="18"/>
  <c r="AX3063" i="18"/>
  <c r="AD3124" i="18"/>
  <c r="AE3121" i="18"/>
  <c r="AE1758" i="18"/>
  <c r="AD1761" i="18"/>
  <c r="T992" i="18"/>
  <c r="U989" i="18"/>
  <c r="J2055" i="18"/>
  <c r="I2058" i="18"/>
  <c r="I1525" i="18"/>
  <c r="J1522" i="18"/>
  <c r="AN220" i="18"/>
  <c r="AM223" i="18"/>
  <c r="AE338" i="18"/>
  <c r="AD341" i="18"/>
  <c r="T1107" i="18"/>
  <c r="S1110" i="18"/>
  <c r="AX874" i="18"/>
  <c r="AY871" i="18"/>
  <c r="T2117" i="18"/>
  <c r="U2114" i="18"/>
  <c r="AX164" i="18"/>
  <c r="AY161" i="18"/>
  <c r="AO2468" i="18"/>
  <c r="AN2471" i="18"/>
  <c r="AE2824" i="18"/>
  <c r="AD2827" i="18"/>
  <c r="AN3537" i="18"/>
  <c r="AO3534" i="18"/>
  <c r="U1522" i="18"/>
  <c r="T1525" i="18"/>
  <c r="AC992" i="18"/>
  <c r="AD989" i="18"/>
  <c r="I164" i="18"/>
  <c r="J161" i="18"/>
  <c r="AE3001" i="18"/>
  <c r="AD3004" i="18"/>
  <c r="AN3239" i="18"/>
  <c r="AM3242" i="18"/>
  <c r="AN2709" i="18"/>
  <c r="AO2706" i="18"/>
  <c r="AX3183" i="18"/>
  <c r="AY3180" i="18"/>
  <c r="AO1048" i="18"/>
  <c r="AN1051" i="18"/>
  <c r="AN1166" i="18"/>
  <c r="AM1169" i="18"/>
  <c r="J3001" i="18"/>
  <c r="I3004" i="18"/>
  <c r="AX518" i="18"/>
  <c r="AY515" i="18"/>
  <c r="AC400" i="18"/>
  <c r="AD397" i="18"/>
  <c r="AN1284" i="18"/>
  <c r="AM1287" i="18"/>
  <c r="T3593" i="18"/>
  <c r="S3596" i="18"/>
  <c r="AC164" i="18"/>
  <c r="AD161" i="18"/>
  <c r="AY220" i="18"/>
  <c r="AX223" i="18"/>
  <c r="J1284" i="18"/>
  <c r="I1287" i="18"/>
  <c r="I518" i="18"/>
  <c r="J515" i="18"/>
  <c r="I2945" i="18"/>
  <c r="J2942" i="18"/>
  <c r="AC1999" i="18"/>
  <c r="AD1996" i="18"/>
  <c r="AO1876" i="18"/>
  <c r="AN1879" i="18"/>
  <c r="J2114" i="18"/>
  <c r="I2117" i="18"/>
  <c r="AE2588" i="18"/>
  <c r="AD2591" i="18"/>
  <c r="AY2291" i="18"/>
  <c r="AX2294" i="18"/>
  <c r="T1348" i="18"/>
  <c r="U1345" i="18"/>
  <c r="I636" i="18"/>
  <c r="J633" i="18"/>
  <c r="J3239" i="18"/>
  <c r="I3242" i="18"/>
  <c r="AX2117" i="18"/>
  <c r="AY2114" i="18"/>
  <c r="AY456" i="18"/>
  <c r="AX459" i="18"/>
  <c r="U2409" i="18"/>
  <c r="T2412" i="18"/>
  <c r="AX2827" i="18"/>
  <c r="AY2824" i="18"/>
  <c r="S2768" i="18"/>
  <c r="T2765" i="18"/>
  <c r="T2588" i="18"/>
  <c r="S2591" i="18"/>
  <c r="AN1758" i="18"/>
  <c r="AM1761" i="18"/>
  <c r="AC1051" i="18"/>
  <c r="AD1048" i="18"/>
  <c r="AN2945" i="18"/>
  <c r="AO2942" i="18"/>
  <c r="T1820" i="18"/>
  <c r="U1817" i="18"/>
  <c r="AX1999" i="18"/>
  <c r="AY1996" i="18"/>
  <c r="J1937" i="18"/>
  <c r="I1940" i="18"/>
  <c r="T3360" i="18"/>
  <c r="U3357" i="18"/>
  <c r="AE2173" i="18"/>
  <c r="AD2176" i="18"/>
  <c r="AM3301" i="18"/>
  <c r="AN3298" i="18"/>
  <c r="AX2768" i="18"/>
  <c r="AY2765" i="18"/>
  <c r="AY1166" i="18"/>
  <c r="AX1169" i="18"/>
  <c r="AX2886" i="18"/>
  <c r="AY2883" i="18"/>
  <c r="AO2409" i="18"/>
  <c r="AN2412" i="18"/>
  <c r="AX3655" i="18"/>
  <c r="AY3652" i="18"/>
  <c r="AD1287" i="18"/>
  <c r="AE1284" i="18"/>
  <c r="AX756" i="18"/>
  <c r="AY753" i="18"/>
  <c r="AY3593" i="18"/>
  <c r="AX3596" i="18"/>
  <c r="T2650" i="18"/>
  <c r="U2647" i="18"/>
  <c r="AX815" i="18"/>
  <c r="AY812" i="18"/>
  <c r="AN2886" i="18"/>
  <c r="AO2883" i="18"/>
  <c r="U102" i="18"/>
  <c r="T105" i="18"/>
  <c r="AN2117" i="18"/>
  <c r="AO2114" i="18"/>
  <c r="AO3060" i="18"/>
  <c r="AN3063" i="18"/>
  <c r="S3655" i="18"/>
  <c r="T3652" i="18"/>
  <c r="U3180" i="18"/>
  <c r="T3183" i="18"/>
  <c r="S2294" i="18"/>
  <c r="T2291" i="18"/>
  <c r="AY1284" i="18"/>
  <c r="AX1287" i="18"/>
  <c r="AC933" i="18"/>
  <c r="AD930" i="18"/>
  <c r="AX400" i="18"/>
  <c r="AY397" i="18"/>
  <c r="AZ1284" i="18" l="1"/>
  <c r="AZ1287" i="18" s="1"/>
  <c r="AY1287" i="18"/>
  <c r="AY3596" i="18"/>
  <c r="AZ3593" i="18"/>
  <c r="AZ3596" i="18" s="1"/>
  <c r="U2412" i="18"/>
  <c r="V2409" i="18"/>
  <c r="V2412" i="18" s="1"/>
  <c r="J1287" i="18"/>
  <c r="K1284" i="18"/>
  <c r="AN3242" i="18"/>
  <c r="AO3239" i="18"/>
  <c r="AN2827" i="18"/>
  <c r="AO2824" i="18"/>
  <c r="AO3124" i="18"/>
  <c r="AP3121" i="18"/>
  <c r="AP3124" i="18" s="1"/>
  <c r="AY1051" i="18"/>
  <c r="AZ1048" i="18"/>
  <c r="AZ1051" i="18" s="1"/>
  <c r="K1581" i="18"/>
  <c r="J1584" i="18"/>
  <c r="U2827" i="18"/>
  <c r="V2824" i="18"/>
  <c r="V2827" i="18" s="1"/>
  <c r="J3124" i="18"/>
  <c r="K3121" i="18"/>
  <c r="J2709" i="18"/>
  <c r="K2706" i="18"/>
  <c r="AY3242" i="18"/>
  <c r="AZ3239" i="18"/>
  <c r="AZ3242" i="18" s="1"/>
  <c r="T2945" i="18"/>
  <c r="U2942" i="18"/>
  <c r="J1169" i="18"/>
  <c r="K1166" i="18"/>
  <c r="AO3416" i="18"/>
  <c r="AN3419" i="18"/>
  <c r="V1699" i="18"/>
  <c r="V1702" i="18" s="1"/>
  <c r="U1702" i="18"/>
  <c r="U220" i="18"/>
  <c r="T223" i="18"/>
  <c r="AE2768" i="18"/>
  <c r="AF2765" i="18"/>
  <c r="AF2768" i="18" s="1"/>
  <c r="AE3655" i="18"/>
  <c r="AF3652" i="18"/>
  <c r="AF3655" i="18" s="1"/>
  <c r="AE2114" i="18"/>
  <c r="AD2117" i="18"/>
  <c r="AE2709" i="18"/>
  <c r="AF2706" i="18"/>
  <c r="AF2709" i="18" s="1"/>
  <c r="AN1702" i="18"/>
  <c r="AO1699" i="18"/>
  <c r="K1107" i="18"/>
  <c r="J1110" i="18"/>
  <c r="T3242" i="18"/>
  <c r="U3239" i="18"/>
  <c r="AZ1699" i="18"/>
  <c r="AZ1702" i="18" s="1"/>
  <c r="AY1702" i="18"/>
  <c r="AO1107" i="18"/>
  <c r="AN1110" i="18"/>
  <c r="AY2353" i="18"/>
  <c r="AZ2350" i="18"/>
  <c r="AZ2353" i="18" s="1"/>
  <c r="K3534" i="18"/>
  <c r="J3537" i="18"/>
  <c r="AY1940" i="18"/>
  <c r="AZ1937" i="18"/>
  <c r="AZ1940" i="18" s="1"/>
  <c r="J3419" i="18"/>
  <c r="K3416" i="18"/>
  <c r="AD2886" i="18"/>
  <c r="AE2883" i="18"/>
  <c r="K1876" i="18"/>
  <c r="J1879" i="18"/>
  <c r="AE3239" i="18"/>
  <c r="AD3242" i="18"/>
  <c r="J3655" i="18"/>
  <c r="K3652" i="18"/>
  <c r="T815" i="18"/>
  <c r="U812" i="18"/>
  <c r="AZ1876" i="18"/>
  <c r="AZ1879" i="18" s="1"/>
  <c r="AY1879" i="18"/>
  <c r="AN695" i="18"/>
  <c r="AO692" i="18"/>
  <c r="AF1640" i="18"/>
  <c r="AF1643" i="18" s="1"/>
  <c r="AE1643" i="18"/>
  <c r="AD636" i="18"/>
  <c r="AE633" i="18"/>
  <c r="T3124" i="18"/>
  <c r="U3121" i="18"/>
  <c r="J3360" i="18"/>
  <c r="K3357" i="18"/>
  <c r="AD933" i="18"/>
  <c r="AE930" i="18"/>
  <c r="U3183" i="18"/>
  <c r="V3180" i="18"/>
  <c r="V3183" i="18" s="1"/>
  <c r="AO2117" i="18"/>
  <c r="AP2114" i="18"/>
  <c r="AP2117" i="18" s="1"/>
  <c r="AP2883" i="18"/>
  <c r="AP2886" i="18" s="1"/>
  <c r="AO2886" i="18"/>
  <c r="U2650" i="18"/>
  <c r="V2647" i="18"/>
  <c r="V2650" i="18" s="1"/>
  <c r="AY756" i="18"/>
  <c r="AZ753" i="18"/>
  <c r="AZ756" i="18" s="1"/>
  <c r="AE1287" i="18"/>
  <c r="AF1284" i="18"/>
  <c r="AF1287" i="18" s="1"/>
  <c r="AY2768" i="18"/>
  <c r="AZ2765" i="18"/>
  <c r="AZ2768" i="18" s="1"/>
  <c r="K1937" i="18"/>
  <c r="J1940" i="18"/>
  <c r="U2765" i="18"/>
  <c r="T2768" i="18"/>
  <c r="AZ2824" i="18"/>
  <c r="AZ2827" i="18" s="1"/>
  <c r="AY2827" i="18"/>
  <c r="V1345" i="18"/>
  <c r="V1348" i="18" s="1"/>
  <c r="U1348" i="18"/>
  <c r="AY2294" i="18"/>
  <c r="AZ2291" i="18"/>
  <c r="AZ2294" i="18" s="1"/>
  <c r="J2117" i="18"/>
  <c r="K2114" i="18"/>
  <c r="J518" i="18"/>
  <c r="K515" i="18"/>
  <c r="AY518" i="18"/>
  <c r="AZ515" i="18"/>
  <c r="AZ518" i="18" s="1"/>
  <c r="AP1048" i="18"/>
  <c r="AP1051" i="18" s="1"/>
  <c r="AO1051" i="18"/>
  <c r="AO2471" i="18"/>
  <c r="AP2468" i="18"/>
  <c r="AP2471" i="18" s="1"/>
  <c r="T1110" i="18"/>
  <c r="U1107" i="18"/>
  <c r="AE3124" i="18"/>
  <c r="AF3121" i="18"/>
  <c r="AF3124" i="18" s="1"/>
  <c r="AO1228" i="18"/>
  <c r="AP1225" i="18"/>
  <c r="AP1228" i="18" s="1"/>
  <c r="J3301" i="18"/>
  <c r="K3298" i="18"/>
  <c r="AZ574" i="18"/>
  <c r="AZ577" i="18" s="1"/>
  <c r="AY577" i="18"/>
  <c r="AE2412" i="18"/>
  <c r="AF2409" i="18"/>
  <c r="AF2412" i="18" s="1"/>
  <c r="AE3478" i="18"/>
  <c r="AF3475" i="18"/>
  <c r="AF3478" i="18" s="1"/>
  <c r="K2529" i="18"/>
  <c r="J2532" i="18"/>
  <c r="U1876" i="18"/>
  <c r="T1879" i="18"/>
  <c r="AY2412" i="18"/>
  <c r="AZ2409" i="18"/>
  <c r="AZ2412" i="18" s="1"/>
  <c r="AO574" i="18"/>
  <c r="AN577" i="18"/>
  <c r="AO2532" i="18"/>
  <c r="AP2529" i="18"/>
  <c r="AP2532" i="18" s="1"/>
  <c r="L1225" i="18"/>
  <c r="L1228" i="18" s="1"/>
  <c r="K1228" i="18"/>
  <c r="K2232" i="18"/>
  <c r="J2235" i="18"/>
  <c r="AP2350" i="18"/>
  <c r="AP2353" i="18" s="1"/>
  <c r="AO2353" i="18"/>
  <c r="AF1937" i="18"/>
  <c r="AF1940" i="18" s="1"/>
  <c r="AE1940" i="18"/>
  <c r="AE223" i="18"/>
  <c r="AF220" i="18"/>
  <c r="AF223" i="18" s="1"/>
  <c r="AE3416" i="18"/>
  <c r="AD3419" i="18"/>
  <c r="AD282" i="18"/>
  <c r="AE279" i="18"/>
  <c r="AP2232" i="18"/>
  <c r="AP2235" i="18" s="1"/>
  <c r="AO2235" i="18"/>
  <c r="AY282" i="18"/>
  <c r="AZ279" i="18"/>
  <c r="AZ282" i="18" s="1"/>
  <c r="AF1404" i="18"/>
  <c r="AF1407" i="18" s="1"/>
  <c r="AE1407" i="18"/>
  <c r="AZ1758" i="18"/>
  <c r="AZ1761" i="18" s="1"/>
  <c r="AY1761" i="18"/>
  <c r="AE2294" i="18"/>
  <c r="AF2291" i="18"/>
  <c r="AF2294" i="18" s="1"/>
  <c r="J992" i="18"/>
  <c r="K989" i="18"/>
  <c r="AD518" i="18"/>
  <c r="AE515" i="18"/>
  <c r="AD1466" i="18"/>
  <c r="AE1463" i="18"/>
  <c r="AY1525" i="18"/>
  <c r="AZ1522" i="18"/>
  <c r="AZ1525" i="18" s="1"/>
  <c r="AE2529" i="18"/>
  <c r="AD2532" i="18"/>
  <c r="AD577" i="18"/>
  <c r="AE574" i="18"/>
  <c r="AP2173" i="18"/>
  <c r="AP2176" i="18" s="1"/>
  <c r="AO2176" i="18"/>
  <c r="AY636" i="18"/>
  <c r="AZ633" i="18"/>
  <c r="AZ636" i="18" s="1"/>
  <c r="T2176" i="18"/>
  <c r="U2173" i="18"/>
  <c r="AY2709" i="18"/>
  <c r="AZ2706" i="18"/>
  <c r="AZ2709" i="18" s="1"/>
  <c r="V871" i="18"/>
  <c r="V874" i="18" s="1"/>
  <c r="U874" i="18"/>
  <c r="J1051" i="18"/>
  <c r="K1048" i="18"/>
  <c r="AE3298" i="18"/>
  <c r="AD3301" i="18"/>
  <c r="AZ3416" i="18"/>
  <c r="AZ3419" i="18" s="1"/>
  <c r="AY3419" i="18"/>
  <c r="AY3301" i="18"/>
  <c r="AZ3298" i="18"/>
  <c r="AZ3301" i="18" s="1"/>
  <c r="AF1699" i="18"/>
  <c r="AF1702" i="18" s="1"/>
  <c r="AE1702" i="18"/>
  <c r="AD105" i="18"/>
  <c r="AE102" i="18"/>
  <c r="AP338" i="18"/>
  <c r="AP341" i="18" s="1"/>
  <c r="AO341" i="18"/>
  <c r="L1640" i="18"/>
  <c r="L1643" i="18" s="1"/>
  <c r="K1643" i="18"/>
  <c r="K220" i="18"/>
  <c r="J223" i="18"/>
  <c r="J1761" i="18"/>
  <c r="K1758" i="18"/>
  <c r="U2055" i="18"/>
  <c r="T2058" i="18"/>
  <c r="T1999" i="18"/>
  <c r="U1996" i="18"/>
  <c r="AD2353" i="18"/>
  <c r="AE2350" i="18"/>
  <c r="V633" i="18"/>
  <c r="V636" i="18" s="1"/>
  <c r="U636" i="18"/>
  <c r="T933" i="18"/>
  <c r="U930" i="18"/>
  <c r="T3004" i="18"/>
  <c r="U3001" i="18"/>
  <c r="AY1407" i="18"/>
  <c r="AZ1404" i="18"/>
  <c r="AZ1407" i="18" s="1"/>
  <c r="AP871" i="18"/>
  <c r="AP874" i="18" s="1"/>
  <c r="AO874" i="18"/>
  <c r="AF692" i="18"/>
  <c r="AF695" i="18" s="1"/>
  <c r="AE695" i="18"/>
  <c r="AF1817" i="18"/>
  <c r="AF1820" i="18" s="1"/>
  <c r="AE1820" i="18"/>
  <c r="AY695" i="18"/>
  <c r="AZ692" i="18"/>
  <c r="AZ695" i="18" s="1"/>
  <c r="U1761" i="18"/>
  <c r="V1758" i="18"/>
  <c r="V1761" i="18" s="1"/>
  <c r="J1702" i="18"/>
  <c r="K1699" i="18"/>
  <c r="J815" i="18"/>
  <c r="K812" i="18"/>
  <c r="U2353" i="18"/>
  <c r="V2350" i="18"/>
  <c r="V2353" i="18" s="1"/>
  <c r="AO1940" i="18"/>
  <c r="AP1937" i="18"/>
  <c r="AP1940" i="18" s="1"/>
  <c r="AZ2232" i="18"/>
  <c r="AZ2235" i="18" s="1"/>
  <c r="AY2235" i="18"/>
  <c r="AN756" i="18"/>
  <c r="AO753" i="18"/>
  <c r="T3655" i="18"/>
  <c r="U3652" i="18"/>
  <c r="AY1169" i="18"/>
  <c r="AZ1166" i="18"/>
  <c r="AZ1169" i="18" s="1"/>
  <c r="AN3301" i="18"/>
  <c r="AO3298" i="18"/>
  <c r="V1817" i="18"/>
  <c r="V1820" i="18" s="1"/>
  <c r="U1820" i="18"/>
  <c r="J3004" i="18"/>
  <c r="K3001" i="18"/>
  <c r="AZ3180" i="18"/>
  <c r="AZ3183" i="18" s="1"/>
  <c r="AY3183" i="18"/>
  <c r="V2114" i="18"/>
  <c r="V2117" i="18" s="1"/>
  <c r="U2117" i="18"/>
  <c r="AF338" i="18"/>
  <c r="AF341" i="18" s="1"/>
  <c r="AE341" i="18"/>
  <c r="AZ3060" i="18"/>
  <c r="AZ3063" i="18" s="1"/>
  <c r="AY3063" i="18"/>
  <c r="AF753" i="18"/>
  <c r="AF756" i="18" s="1"/>
  <c r="AE756" i="18"/>
  <c r="V3416" i="18"/>
  <c r="V3419" i="18" s="1"/>
  <c r="U3419" i="18"/>
  <c r="K2409" i="18"/>
  <c r="J2412" i="18"/>
  <c r="AP812" i="18"/>
  <c r="AP815" i="18" s="1"/>
  <c r="AO815" i="18"/>
  <c r="T756" i="18"/>
  <c r="U753" i="18"/>
  <c r="AZ102" i="18"/>
  <c r="AZ105" i="18" s="1"/>
  <c r="AY105" i="18"/>
  <c r="AO1466" i="18"/>
  <c r="AP1463" i="18"/>
  <c r="AP1466" i="18" s="1"/>
  <c r="J2353" i="18"/>
  <c r="K2350" i="18"/>
  <c r="AZ2055" i="18"/>
  <c r="AZ2058" i="18" s="1"/>
  <c r="AY2058" i="18"/>
  <c r="AP161" i="18"/>
  <c r="AP164" i="18" s="1"/>
  <c r="AO164" i="18"/>
  <c r="K692" i="18"/>
  <c r="J695" i="18"/>
  <c r="AO1404" i="18"/>
  <c r="AN1407" i="18"/>
  <c r="AE2235" i="18"/>
  <c r="AF2232" i="18"/>
  <c r="AF2235" i="18" s="1"/>
  <c r="J2294" i="18"/>
  <c r="K2291" i="18"/>
  <c r="AY400" i="18"/>
  <c r="AZ397" i="18"/>
  <c r="AZ400" i="18" s="1"/>
  <c r="AO2412" i="18"/>
  <c r="AP2409" i="18"/>
  <c r="AP2412" i="18" s="1"/>
  <c r="V3357" i="18"/>
  <c r="V3360" i="18" s="1"/>
  <c r="U3360" i="18"/>
  <c r="AY1999" i="18"/>
  <c r="AZ1996" i="18"/>
  <c r="AZ1999" i="18" s="1"/>
  <c r="AO2945" i="18"/>
  <c r="AP2942" i="18"/>
  <c r="AP2945" i="18" s="1"/>
  <c r="AD1051" i="18"/>
  <c r="AE1048" i="18"/>
  <c r="AO1758" i="18"/>
  <c r="AN1761" i="18"/>
  <c r="AY459" i="18"/>
  <c r="AZ456" i="18"/>
  <c r="AZ459" i="18" s="1"/>
  <c r="J3242" i="18"/>
  <c r="K3239" i="18"/>
  <c r="AE1996" i="18"/>
  <c r="AD1999" i="18"/>
  <c r="AZ220" i="18"/>
  <c r="AZ223" i="18" s="1"/>
  <c r="AY223" i="18"/>
  <c r="T3596" i="18"/>
  <c r="U3593" i="18"/>
  <c r="AN1287" i="18"/>
  <c r="AO1284" i="18"/>
  <c r="AF3001" i="18"/>
  <c r="AF3004" i="18" s="1"/>
  <c r="AE3004" i="18"/>
  <c r="V1522" i="18"/>
  <c r="V1525" i="18" s="1"/>
  <c r="U1525" i="18"/>
  <c r="AE2827" i="18"/>
  <c r="AF2824" i="18"/>
  <c r="AF2827" i="18" s="1"/>
  <c r="AY164" i="18"/>
  <c r="AZ161" i="18"/>
  <c r="AZ164" i="18" s="1"/>
  <c r="AY874" i="18"/>
  <c r="AZ871" i="18"/>
  <c r="AZ874" i="18" s="1"/>
  <c r="AO220" i="18"/>
  <c r="AN223" i="18"/>
  <c r="K2055" i="18"/>
  <c r="J2058" i="18"/>
  <c r="AF1758" i="18"/>
  <c r="AF1761" i="18" s="1"/>
  <c r="AE1761" i="18"/>
  <c r="AP633" i="18"/>
  <c r="AP636" i="18" s="1"/>
  <c r="AO636" i="18"/>
  <c r="AY3360" i="18"/>
  <c r="AZ3357" i="18"/>
  <c r="AZ3360" i="18" s="1"/>
  <c r="AN518" i="18"/>
  <c r="AO515" i="18"/>
  <c r="AY2532" i="18"/>
  <c r="AZ2529" i="18"/>
  <c r="AZ2532" i="18" s="1"/>
  <c r="J577" i="18"/>
  <c r="K574" i="18"/>
  <c r="J459" i="18"/>
  <c r="K456" i="18"/>
  <c r="J1999" i="18"/>
  <c r="K1996" i="18"/>
  <c r="J1820" i="18"/>
  <c r="K1817" i="18"/>
  <c r="T2532" i="18"/>
  <c r="U2529" i="18"/>
  <c r="AY933" i="18"/>
  <c r="AZ930" i="18"/>
  <c r="AZ933" i="18" s="1"/>
  <c r="AY2650" i="18"/>
  <c r="AZ2647" i="18"/>
  <c r="AZ2650" i="18" s="1"/>
  <c r="AP2765" i="18"/>
  <c r="AP2768" i="18" s="1"/>
  <c r="AO2768" i="18"/>
  <c r="AY1584" i="18"/>
  <c r="AZ1581" i="18"/>
  <c r="AZ1584" i="18" s="1"/>
  <c r="T2471" i="18"/>
  <c r="U2468" i="18"/>
  <c r="AP3593" i="18"/>
  <c r="AP3596" i="18" s="1"/>
  <c r="AO3596" i="18"/>
  <c r="V692" i="18"/>
  <c r="V695" i="18" s="1"/>
  <c r="U695" i="18"/>
  <c r="T1584" i="18"/>
  <c r="U1581" i="18"/>
  <c r="V1048" i="18"/>
  <c r="V1051" i="18" s="1"/>
  <c r="U1051" i="18"/>
  <c r="AE1581" i="18"/>
  <c r="AD1584" i="18"/>
  <c r="AZ3001" i="18"/>
  <c r="AZ3004" i="18" s="1"/>
  <c r="AY3004" i="18"/>
  <c r="U1407" i="18"/>
  <c r="V1404" i="18"/>
  <c r="V1407" i="18" s="1"/>
  <c r="U2709" i="18"/>
  <c r="V2706" i="18"/>
  <c r="V2709" i="18" s="1"/>
  <c r="AO3357" i="18"/>
  <c r="AN3360" i="18"/>
  <c r="AZ989" i="18"/>
  <c r="AZ992" i="18" s="1"/>
  <c r="AY992" i="18"/>
  <c r="AD459" i="18"/>
  <c r="AE456" i="18"/>
  <c r="AY1466" i="18"/>
  <c r="AZ1463" i="18"/>
  <c r="AZ1466" i="18" s="1"/>
  <c r="J874" i="18"/>
  <c r="K871" i="18"/>
  <c r="AO3180" i="18"/>
  <c r="AN3183" i="18"/>
  <c r="T2886" i="18"/>
  <c r="U2883" i="18"/>
  <c r="AE3537" i="18"/>
  <c r="AF3534" i="18"/>
  <c r="AF3537" i="18" s="1"/>
  <c r="AE3060" i="18"/>
  <c r="AD3063" i="18"/>
  <c r="T2235" i="18"/>
  <c r="U2232" i="18"/>
  <c r="J2827" i="18"/>
  <c r="K2824" i="18"/>
  <c r="AY1820" i="18"/>
  <c r="AZ1817" i="18"/>
  <c r="AZ1820" i="18" s="1"/>
  <c r="AO397" i="18"/>
  <c r="AN400" i="18"/>
  <c r="AF3180" i="18"/>
  <c r="AF3183" i="18" s="1"/>
  <c r="AE3183" i="18"/>
  <c r="AN1584" i="18"/>
  <c r="AO1581" i="18"/>
  <c r="U3478" i="18"/>
  <c r="V3475" i="18"/>
  <c r="V3478" i="18" s="1"/>
  <c r="J1466" i="18"/>
  <c r="K1463" i="18"/>
  <c r="AO105" i="18"/>
  <c r="AP102" i="18"/>
  <c r="AP105" i="18" s="1"/>
  <c r="AN3004" i="18"/>
  <c r="AO3001" i="18"/>
  <c r="V161" i="18"/>
  <c r="V164" i="18" s="1"/>
  <c r="U164" i="18"/>
  <c r="AD3360" i="18"/>
  <c r="AE3357" i="18"/>
  <c r="AZ338" i="18"/>
  <c r="AZ341" i="18" s="1"/>
  <c r="AY341" i="18"/>
  <c r="AE2058" i="18"/>
  <c r="AF2055" i="18"/>
  <c r="AF2058" i="18" s="1"/>
  <c r="AD1879" i="18"/>
  <c r="AE1876" i="18"/>
  <c r="AP2588" i="18"/>
  <c r="AP2591" i="18" s="1"/>
  <c r="AO2591" i="18"/>
  <c r="J3183" i="18"/>
  <c r="K3180" i="18"/>
  <c r="J400" i="18"/>
  <c r="K397" i="18"/>
  <c r="AD1348" i="18"/>
  <c r="AE1345" i="18"/>
  <c r="AO1820" i="18"/>
  <c r="AP1817" i="18"/>
  <c r="AP1820" i="18" s="1"/>
  <c r="V279" i="18"/>
  <c r="V282" i="18" s="1"/>
  <c r="U282" i="18"/>
  <c r="AO2650" i="18"/>
  <c r="AP2647" i="18"/>
  <c r="AP2650" i="18" s="1"/>
  <c r="AO992" i="18"/>
  <c r="AP989" i="18"/>
  <c r="AP992" i="18" s="1"/>
  <c r="V338" i="18"/>
  <c r="V341" i="18" s="1"/>
  <c r="U341" i="18"/>
  <c r="AP3060" i="18"/>
  <c r="AP3063" i="18" s="1"/>
  <c r="AO3063" i="18"/>
  <c r="V102" i="18"/>
  <c r="V105" i="18" s="1"/>
  <c r="U105" i="18"/>
  <c r="T2591" i="18"/>
  <c r="U2588" i="18"/>
  <c r="J341" i="18"/>
  <c r="K338" i="18"/>
  <c r="J3596" i="18"/>
  <c r="K3593" i="18"/>
  <c r="K2173" i="18"/>
  <c r="J2176" i="18"/>
  <c r="AZ1345" i="18"/>
  <c r="AZ1348" i="18" s="1"/>
  <c r="AY1348" i="18"/>
  <c r="B33" i="19"/>
  <c r="J3063" i="18"/>
  <c r="K3060" i="18"/>
  <c r="AP456" i="18"/>
  <c r="AP459" i="18" s="1"/>
  <c r="AO459" i="18"/>
  <c r="T2294" i="18"/>
  <c r="U2291" i="18"/>
  <c r="AY815" i="18"/>
  <c r="AZ812" i="18"/>
  <c r="AZ815" i="18" s="1"/>
  <c r="AY3655" i="18"/>
  <c r="AZ3652" i="18"/>
  <c r="AZ3655" i="18" s="1"/>
  <c r="AZ2883" i="18"/>
  <c r="AZ2886" i="18" s="1"/>
  <c r="AY2886" i="18"/>
  <c r="AE2176" i="18"/>
  <c r="AF2173" i="18"/>
  <c r="AF2176" i="18" s="1"/>
  <c r="AZ2114" i="18"/>
  <c r="AZ2117" i="18" s="1"/>
  <c r="AY2117" i="18"/>
  <c r="K633" i="18"/>
  <c r="J636" i="18"/>
  <c r="AF2588" i="18"/>
  <c r="AF2591" i="18" s="1"/>
  <c r="AE2591" i="18"/>
  <c r="AO1879" i="18"/>
  <c r="AP1876" i="18"/>
  <c r="AP1879" i="18" s="1"/>
  <c r="J2945" i="18"/>
  <c r="K2942" i="18"/>
  <c r="AD164" i="18"/>
  <c r="AE161" i="18"/>
  <c r="AD400" i="18"/>
  <c r="AE397" i="18"/>
  <c r="AO1166" i="18"/>
  <c r="AN1169" i="18"/>
  <c r="AP2706" i="18"/>
  <c r="AP2709" i="18" s="1"/>
  <c r="AO2709" i="18"/>
  <c r="J164" i="18"/>
  <c r="K161" i="18"/>
  <c r="AE989" i="18"/>
  <c r="AD992" i="18"/>
  <c r="AO3537" i="18"/>
  <c r="AP3534" i="18"/>
  <c r="AP3537" i="18" s="1"/>
  <c r="K1522" i="18"/>
  <c r="J1525" i="18"/>
  <c r="V989" i="18"/>
  <c r="V992" i="18" s="1"/>
  <c r="U992" i="18"/>
  <c r="AO2058" i="18"/>
  <c r="AP2055" i="18"/>
  <c r="AP2058" i="18" s="1"/>
  <c r="U1466" i="18"/>
  <c r="V1463" i="18"/>
  <c r="V1466" i="18" s="1"/>
  <c r="K1404" i="18"/>
  <c r="J1407" i="18"/>
  <c r="AN1999" i="18"/>
  <c r="AO1996" i="18"/>
  <c r="T459" i="18"/>
  <c r="U456" i="18"/>
  <c r="V574" i="18"/>
  <c r="V577" i="18" s="1"/>
  <c r="U577" i="18"/>
  <c r="T3063" i="18"/>
  <c r="U3060" i="18"/>
  <c r="U1643" i="18"/>
  <c r="V1640" i="18"/>
  <c r="V1643" i="18" s="1"/>
  <c r="AE1169" i="18"/>
  <c r="AF1166" i="18"/>
  <c r="AF1169" i="18" s="1"/>
  <c r="J2886" i="18"/>
  <c r="K2883" i="18"/>
  <c r="J282" i="18"/>
  <c r="K279" i="18"/>
  <c r="AY2591" i="18"/>
  <c r="AZ2588" i="18"/>
  <c r="AZ2591" i="18" s="1"/>
  <c r="AZ2468" i="18"/>
  <c r="AZ2471" i="18" s="1"/>
  <c r="AY2471" i="18"/>
  <c r="AY3478" i="18"/>
  <c r="AZ3475" i="18"/>
  <c r="AZ3478" i="18" s="1"/>
  <c r="AY3537" i="18"/>
  <c r="AZ3534" i="18"/>
  <c r="AZ3537" i="18" s="1"/>
  <c r="AD874" i="18"/>
  <c r="AE871" i="18"/>
  <c r="AN1348" i="18"/>
  <c r="AO1345" i="18"/>
  <c r="AZ1107" i="18"/>
  <c r="AZ1110" i="18" s="1"/>
  <c r="AY1110" i="18"/>
  <c r="U518" i="18"/>
  <c r="V515" i="18"/>
  <c r="V518" i="18" s="1"/>
  <c r="AN282" i="18"/>
  <c r="AO279" i="18"/>
  <c r="AE2942" i="18"/>
  <c r="AD2945" i="18"/>
  <c r="AO933" i="18"/>
  <c r="AP930" i="18"/>
  <c r="AP933" i="18" s="1"/>
  <c r="AO2294" i="18"/>
  <c r="AP2291" i="18"/>
  <c r="AP2294" i="18" s="1"/>
  <c r="AZ2942" i="18"/>
  <c r="AZ2945" i="18" s="1"/>
  <c r="AY2945" i="18"/>
  <c r="T1169" i="18"/>
  <c r="U1166" i="18"/>
  <c r="T3301" i="18"/>
  <c r="U3298" i="18"/>
  <c r="AZ3121" i="18"/>
  <c r="AZ3124" i="18" s="1"/>
  <c r="AY3124" i="18"/>
  <c r="AN3478" i="18"/>
  <c r="AO3475" i="18"/>
  <c r="U1287" i="18"/>
  <c r="V1284" i="18"/>
  <c r="V1287" i="18" s="1"/>
  <c r="AD815" i="18"/>
  <c r="AE812" i="18"/>
  <c r="J2591" i="18"/>
  <c r="K2588" i="18"/>
  <c r="J756" i="18"/>
  <c r="K753" i="18"/>
  <c r="AE2650" i="18"/>
  <c r="AF2647" i="18"/>
  <c r="AF2650" i="18" s="1"/>
  <c r="K3475" i="18"/>
  <c r="J3478" i="18"/>
  <c r="AF1522" i="18"/>
  <c r="AF1525" i="18" s="1"/>
  <c r="AE1525" i="18"/>
  <c r="J105" i="18"/>
  <c r="K102" i="18"/>
  <c r="AD2471" i="18"/>
  <c r="AE2468" i="18"/>
  <c r="T400" i="18"/>
  <c r="U397" i="18"/>
  <c r="J2768" i="18"/>
  <c r="K2765" i="18"/>
  <c r="AP3652" i="18"/>
  <c r="AP3655" i="18" s="1"/>
  <c r="AO3655" i="18"/>
  <c r="K2647" i="18"/>
  <c r="J2650" i="18"/>
  <c r="AD1110" i="18"/>
  <c r="AE1107" i="18"/>
  <c r="U1940" i="18"/>
  <c r="V1937" i="18"/>
  <c r="V1940" i="18" s="1"/>
  <c r="J1348" i="18"/>
  <c r="K1345" i="18"/>
  <c r="AF3593" i="18"/>
  <c r="AF3596" i="18" s="1"/>
  <c r="AE3596" i="18"/>
  <c r="AZ2173" i="18"/>
  <c r="AZ2176" i="18" s="1"/>
  <c r="AY2176" i="18"/>
  <c r="J2471" i="18"/>
  <c r="K2468" i="18"/>
  <c r="AO1522" i="18"/>
  <c r="AN1525" i="18"/>
  <c r="U3537" i="18"/>
  <c r="V3534" i="18"/>
  <c r="V3537" i="18" s="1"/>
  <c r="J933" i="18"/>
  <c r="K930" i="18"/>
  <c r="B36" i="19" l="1"/>
  <c r="AO3004" i="18"/>
  <c r="AP3001" i="18"/>
  <c r="AP3004" i="18" s="1"/>
  <c r="AO223" i="18"/>
  <c r="AP220" i="18"/>
  <c r="AP223" i="18" s="1"/>
  <c r="AE1999" i="18"/>
  <c r="AF1996" i="18"/>
  <c r="AF1999" i="18" s="1"/>
  <c r="K2294" i="18"/>
  <c r="L2291" i="18"/>
  <c r="L2294" i="18" s="1"/>
  <c r="AE3301" i="18"/>
  <c r="AF3298" i="18"/>
  <c r="AF3301" i="18" s="1"/>
  <c r="AE577" i="18"/>
  <c r="AF574" i="18"/>
  <c r="AF577" i="18" s="1"/>
  <c r="V1107" i="18"/>
  <c r="V1110" i="18" s="1"/>
  <c r="U1110" i="18"/>
  <c r="V2765" i="18"/>
  <c r="V2768" i="18" s="1"/>
  <c r="U2768" i="18"/>
  <c r="U3124" i="18"/>
  <c r="V3121" i="18"/>
  <c r="V3124" i="18" s="1"/>
  <c r="AF633" i="18"/>
  <c r="AF636" i="18" s="1"/>
  <c r="B16" i="19" s="1"/>
  <c r="AE636" i="18"/>
  <c r="AP692" i="18"/>
  <c r="AP695" i="18" s="1"/>
  <c r="AO695" i="18"/>
  <c r="U3242" i="18"/>
  <c r="V3239" i="18"/>
  <c r="V3242" i="18" s="1"/>
  <c r="L3121" i="18"/>
  <c r="L3124" i="18" s="1"/>
  <c r="K3124" i="18"/>
  <c r="AP2824" i="18"/>
  <c r="AP2827" i="18" s="1"/>
  <c r="AO2827" i="18"/>
  <c r="K1348" i="18"/>
  <c r="L1345" i="18"/>
  <c r="L1348" i="18" s="1"/>
  <c r="U400" i="18"/>
  <c r="V397" i="18"/>
  <c r="V400" i="18" s="1"/>
  <c r="K105" i="18"/>
  <c r="L102" i="18"/>
  <c r="L105" i="18" s="1"/>
  <c r="K3478" i="18"/>
  <c r="L3475" i="18"/>
  <c r="L3478" i="18" s="1"/>
  <c r="AE815" i="18"/>
  <c r="AF812" i="18"/>
  <c r="AF815" i="18" s="1"/>
  <c r="V1166" i="18"/>
  <c r="V1169" i="18" s="1"/>
  <c r="U1169" i="18"/>
  <c r="AP279" i="18"/>
  <c r="AP282" i="18" s="1"/>
  <c r="AO282" i="18"/>
  <c r="AE874" i="18"/>
  <c r="AF871" i="18"/>
  <c r="AF874" i="18" s="1"/>
  <c r="U3063" i="18"/>
  <c r="V3060" i="18"/>
  <c r="V3063" i="18" s="1"/>
  <c r="AP1996" i="18"/>
  <c r="AP1999" i="18" s="1"/>
  <c r="AO1999" i="18"/>
  <c r="B65" i="19"/>
  <c r="L161" i="18"/>
  <c r="L164" i="18" s="1"/>
  <c r="K164" i="18"/>
  <c r="AF161" i="18"/>
  <c r="AF164" i="18" s="1"/>
  <c r="AE164" i="18"/>
  <c r="B8" i="19" s="1"/>
  <c r="L2942" i="18"/>
  <c r="L2945" i="18" s="1"/>
  <c r="K2945" i="18"/>
  <c r="L3060" i="18"/>
  <c r="L3063" i="18" s="1"/>
  <c r="K3063" i="18"/>
  <c r="K2176" i="18"/>
  <c r="L2173" i="18"/>
  <c r="L2176" i="18" s="1"/>
  <c r="L397" i="18"/>
  <c r="L400" i="18" s="1"/>
  <c r="K400" i="18"/>
  <c r="L2824" i="18"/>
  <c r="L2827" i="18" s="1"/>
  <c r="K2827" i="18"/>
  <c r="V2232" i="18"/>
  <c r="V2235" i="18" s="1"/>
  <c r="U2235" i="18"/>
  <c r="AP3357" i="18"/>
  <c r="AP3360" i="18" s="1"/>
  <c r="AO3360" i="18"/>
  <c r="B52" i="19"/>
  <c r="AO518" i="18"/>
  <c r="AP515" i="18"/>
  <c r="AP518" i="18" s="1"/>
  <c r="V3593" i="18"/>
  <c r="V3596" i="18" s="1"/>
  <c r="U3596" i="18"/>
  <c r="AF1048" i="18"/>
  <c r="AF1051" i="18" s="1"/>
  <c r="AE1051" i="18"/>
  <c r="B46" i="19"/>
  <c r="AO1407" i="18"/>
  <c r="AP1404" i="18"/>
  <c r="AP1407" i="18" s="1"/>
  <c r="L692" i="18"/>
  <c r="L695" i="18" s="1"/>
  <c r="K695" i="18"/>
  <c r="B19" i="19"/>
  <c r="B20" i="19"/>
  <c r="K223" i="18"/>
  <c r="L220" i="18"/>
  <c r="L223" i="18" s="1"/>
  <c r="K1051" i="18"/>
  <c r="L1048" i="18"/>
  <c r="L1051" i="18" s="1"/>
  <c r="AF2529" i="18"/>
  <c r="AF2532" i="18" s="1"/>
  <c r="AE2532" i="18"/>
  <c r="B48" i="19" s="1"/>
  <c r="B43" i="19"/>
  <c r="AE3419" i="18"/>
  <c r="AF3416" i="18"/>
  <c r="AF3419" i="18" s="1"/>
  <c r="K2235" i="18"/>
  <c r="L2232" i="18"/>
  <c r="L2235" i="18" s="1"/>
  <c r="K2532" i="18"/>
  <c r="L2529" i="18"/>
  <c r="L2532" i="18" s="1"/>
  <c r="L515" i="18"/>
  <c r="L518" i="18" s="1"/>
  <c r="K518" i="18"/>
  <c r="AE933" i="18"/>
  <c r="AF930" i="18"/>
  <c r="AF933" i="18" s="1"/>
  <c r="K3537" i="18"/>
  <c r="L3534" i="18"/>
  <c r="L3537" i="18" s="1"/>
  <c r="AP1107" i="18"/>
  <c r="AP1110" i="18" s="1"/>
  <c r="AO1110" i="18"/>
  <c r="L1107" i="18"/>
  <c r="L1110" i="18" s="1"/>
  <c r="K1110" i="18"/>
  <c r="AO3419" i="18"/>
  <c r="AP3416" i="18"/>
  <c r="AP3419" i="18" s="1"/>
  <c r="K2768" i="18"/>
  <c r="L2765" i="18"/>
  <c r="L2768" i="18" s="1"/>
  <c r="B44" i="19"/>
  <c r="AE2945" i="18"/>
  <c r="AF2942" i="18"/>
  <c r="AF2945" i="18" s="1"/>
  <c r="B55" i="19" s="1"/>
  <c r="L279" i="18"/>
  <c r="L282" i="18" s="1"/>
  <c r="K282" i="18"/>
  <c r="L1404" i="18"/>
  <c r="L1407" i="18" s="1"/>
  <c r="K1407" i="18"/>
  <c r="K3596" i="18"/>
  <c r="L3593" i="18"/>
  <c r="L3596" i="18" s="1"/>
  <c r="U2591" i="18"/>
  <c r="V2588" i="18"/>
  <c r="V2591" i="18" s="1"/>
  <c r="B50" i="19"/>
  <c r="AP397" i="18"/>
  <c r="AP400" i="18" s="1"/>
  <c r="AO400" i="18"/>
  <c r="K577" i="18"/>
  <c r="L574" i="18"/>
  <c r="L577" i="18" s="1"/>
  <c r="AP1758" i="18"/>
  <c r="AP1761" i="18" s="1"/>
  <c r="AO1761" i="18"/>
  <c r="L2350" i="18"/>
  <c r="L2353" i="18" s="1"/>
  <c r="K2353" i="18"/>
  <c r="V930" i="18"/>
  <c r="V933" i="18" s="1"/>
  <c r="U933" i="18"/>
  <c r="U1999" i="18"/>
  <c r="V1996" i="18"/>
  <c r="V1999" i="18" s="1"/>
  <c r="AE105" i="18"/>
  <c r="AF102" i="18"/>
  <c r="AF105" i="18" s="1"/>
  <c r="AF1463" i="18"/>
  <c r="AF1466" i="18" s="1"/>
  <c r="B30" i="19" s="1"/>
  <c r="AE1466" i="18"/>
  <c r="L989" i="18"/>
  <c r="L992" i="18" s="1"/>
  <c r="K992" i="18"/>
  <c r="B26" i="19"/>
  <c r="K3655" i="18"/>
  <c r="L3652" i="18"/>
  <c r="L3655" i="18" s="1"/>
  <c r="AF2883" i="18"/>
  <c r="AF2886" i="18" s="1"/>
  <c r="AE2886" i="18"/>
  <c r="AP1699" i="18"/>
  <c r="AP1702" i="18" s="1"/>
  <c r="AO1702" i="18"/>
  <c r="V2942" i="18"/>
  <c r="V2945" i="18" s="1"/>
  <c r="U2945" i="18"/>
  <c r="L930" i="18"/>
  <c r="L933" i="18" s="1"/>
  <c r="K933" i="18"/>
  <c r="K2471" i="18"/>
  <c r="L2468" i="18"/>
  <c r="L2471" i="18" s="1"/>
  <c r="L753" i="18"/>
  <c r="L756" i="18" s="1"/>
  <c r="K756" i="18"/>
  <c r="L2588" i="18"/>
  <c r="L2591" i="18" s="1"/>
  <c r="K2591" i="18"/>
  <c r="AO3478" i="18"/>
  <c r="AP3475" i="18"/>
  <c r="AP3478" i="18" s="1"/>
  <c r="V3298" i="18"/>
  <c r="V3301" i="18" s="1"/>
  <c r="U3301" i="18"/>
  <c r="B21" i="19"/>
  <c r="L2883" i="18"/>
  <c r="L2886" i="18" s="1"/>
  <c r="K2886" i="18"/>
  <c r="K1525" i="18"/>
  <c r="L1522" i="18"/>
  <c r="L1525" i="18" s="1"/>
  <c r="B51" i="19"/>
  <c r="L633" i="18"/>
  <c r="L636" i="18" s="1"/>
  <c r="K636" i="18"/>
  <c r="K341" i="18"/>
  <c r="L338" i="18"/>
  <c r="L341" i="18" s="1"/>
  <c r="AF1345" i="18"/>
  <c r="AF1348" i="18" s="1"/>
  <c r="AE1348" i="18"/>
  <c r="B49" i="19"/>
  <c r="L1463" i="18"/>
  <c r="L1466" i="18" s="1"/>
  <c r="K1466" i="18"/>
  <c r="AO3183" i="18"/>
  <c r="AP3180" i="18"/>
  <c r="AP3183" i="18" s="1"/>
  <c r="U2471" i="18"/>
  <c r="V2468" i="18"/>
  <c r="V2471" i="18" s="1"/>
  <c r="K1820" i="18"/>
  <c r="L1817" i="18"/>
  <c r="L1820" i="18" s="1"/>
  <c r="K459" i="18"/>
  <c r="L456" i="18"/>
  <c r="L459" i="18" s="1"/>
  <c r="L2055" i="18"/>
  <c r="L2058" i="18" s="1"/>
  <c r="K2058" i="18"/>
  <c r="U756" i="18"/>
  <c r="V753" i="18"/>
  <c r="V756" i="18" s="1"/>
  <c r="L3001" i="18"/>
  <c r="L3004" i="18" s="1"/>
  <c r="K3004" i="18"/>
  <c r="AO3301" i="18"/>
  <c r="AP3298" i="18"/>
  <c r="AP3301" i="18" s="1"/>
  <c r="V3652" i="18"/>
  <c r="V3655" i="18" s="1"/>
  <c r="U3655" i="18"/>
  <c r="B38" i="19"/>
  <c r="L812" i="18"/>
  <c r="L815" i="18" s="1"/>
  <c r="K815" i="18"/>
  <c r="U3004" i="18"/>
  <c r="V3001" i="18"/>
  <c r="V3004" i="18" s="1"/>
  <c r="L1758" i="18"/>
  <c r="L1761" i="18" s="1"/>
  <c r="K1761" i="18"/>
  <c r="U2176" i="18"/>
  <c r="V2173" i="18"/>
  <c r="V2176" i="18" s="1"/>
  <c r="AE518" i="18"/>
  <c r="AF515" i="18"/>
  <c r="AF518" i="18" s="1"/>
  <c r="AF279" i="18"/>
  <c r="AF282" i="18" s="1"/>
  <c r="AE282" i="18"/>
  <c r="L3298" i="18"/>
  <c r="L3301" i="18" s="1"/>
  <c r="K3301" i="18"/>
  <c r="K1940" i="18"/>
  <c r="L1937" i="18"/>
  <c r="L1940" i="18" s="1"/>
  <c r="K3360" i="18"/>
  <c r="L3357" i="18"/>
  <c r="L3360" i="18" s="1"/>
  <c r="V812" i="18"/>
  <c r="V815" i="18" s="1"/>
  <c r="U815" i="18"/>
  <c r="K3419" i="18"/>
  <c r="L3416" i="18"/>
  <c r="L3419" i="18" s="1"/>
  <c r="K1169" i="18"/>
  <c r="L1166" i="18"/>
  <c r="L1169" i="18" s="1"/>
  <c r="K2709" i="18"/>
  <c r="L2706" i="18"/>
  <c r="L2709" i="18" s="1"/>
  <c r="B58" i="19"/>
  <c r="AO3242" i="18"/>
  <c r="AP3239" i="18"/>
  <c r="AP3242" i="18" s="1"/>
  <c r="K1287" i="18"/>
  <c r="L1284" i="18"/>
  <c r="L1287" i="18" s="1"/>
  <c r="K2650" i="18"/>
  <c r="L2647" i="18"/>
  <c r="L2650" i="18" s="1"/>
  <c r="AE992" i="18"/>
  <c r="B22" i="19" s="1"/>
  <c r="AF989" i="18"/>
  <c r="AF992" i="18" s="1"/>
  <c r="AP1166" i="18"/>
  <c r="AP1169" i="18" s="1"/>
  <c r="AO1169" i="18"/>
  <c r="B7" i="19"/>
  <c r="B80" i="19"/>
  <c r="AF3060" i="18"/>
  <c r="AF3063" i="18" s="1"/>
  <c r="AE3063" i="18"/>
  <c r="L871" i="18"/>
  <c r="L874" i="18" s="1"/>
  <c r="K874" i="18"/>
  <c r="AE459" i="18"/>
  <c r="AF456" i="18"/>
  <c r="AF459" i="18" s="1"/>
  <c r="B13" i="19" s="1"/>
  <c r="AE1584" i="18"/>
  <c r="AF1581" i="18"/>
  <c r="AF1584" i="18" s="1"/>
  <c r="V2529" i="18"/>
  <c r="V2532" i="18" s="1"/>
  <c r="U2532" i="18"/>
  <c r="K1999" i="18"/>
  <c r="L1996" i="18"/>
  <c r="L1999" i="18" s="1"/>
  <c r="AP753" i="18"/>
  <c r="AP756" i="18" s="1"/>
  <c r="AO756" i="18"/>
  <c r="K1702" i="18"/>
  <c r="L1699" i="18"/>
  <c r="L1702" i="18" s="1"/>
  <c r="AF2350" i="18"/>
  <c r="AF2353" i="18" s="1"/>
  <c r="AE2353" i="18"/>
  <c r="AP1522" i="18"/>
  <c r="AP1525" i="18" s="1"/>
  <c r="AO1525" i="18"/>
  <c r="AE1110" i="18"/>
  <c r="AF1107" i="18"/>
  <c r="AF1110" i="18" s="1"/>
  <c r="AE2471" i="18"/>
  <c r="AF2468" i="18"/>
  <c r="AF2471" i="18" s="1"/>
  <c r="AO1348" i="18"/>
  <c r="AP1345" i="18"/>
  <c r="AP1348" i="18" s="1"/>
  <c r="V456" i="18"/>
  <c r="V459" i="18" s="1"/>
  <c r="U459" i="18"/>
  <c r="B40" i="19"/>
  <c r="AF397" i="18"/>
  <c r="AF400" i="18" s="1"/>
  <c r="AE400" i="18"/>
  <c r="V2291" i="18"/>
  <c r="V2294" i="18" s="1"/>
  <c r="U2294" i="18"/>
  <c r="K3183" i="18"/>
  <c r="L3180" i="18"/>
  <c r="L3183" i="18" s="1"/>
  <c r="AF1876" i="18"/>
  <c r="AF1879" i="18" s="1"/>
  <c r="AE1879" i="18"/>
  <c r="B37" i="19" s="1"/>
  <c r="AE3360" i="18"/>
  <c r="AF3357" i="18"/>
  <c r="AF3360" i="18" s="1"/>
  <c r="AO1584" i="18"/>
  <c r="AP1581" i="18"/>
  <c r="AP1584" i="18" s="1"/>
  <c r="U2886" i="18"/>
  <c r="V2883" i="18"/>
  <c r="V2886" i="18" s="1"/>
  <c r="U1584" i="18"/>
  <c r="V1581" i="18"/>
  <c r="V1584" i="18" s="1"/>
  <c r="B66" i="19"/>
  <c r="AO1287" i="18"/>
  <c r="AP1284" i="18"/>
  <c r="AP1287" i="18" s="1"/>
  <c r="L3239" i="18"/>
  <c r="L3242" i="18" s="1"/>
  <c r="K3242" i="18"/>
  <c r="L2409" i="18"/>
  <c r="L2412" i="18" s="1"/>
  <c r="K2412" i="18"/>
  <c r="V2055" i="18"/>
  <c r="V2058" i="18" s="1"/>
  <c r="U2058" i="18"/>
  <c r="B11" i="19"/>
  <c r="B42" i="19"/>
  <c r="AP574" i="18"/>
  <c r="AP577" i="18" s="1"/>
  <c r="AO577" i="18"/>
  <c r="U1879" i="18"/>
  <c r="V1876" i="18"/>
  <c r="V1879" i="18" s="1"/>
  <c r="B23" i="19"/>
  <c r="L2114" i="18"/>
  <c r="L2117" i="18" s="1"/>
  <c r="K2117" i="18"/>
  <c r="AE3242" i="18"/>
  <c r="AF3239" i="18"/>
  <c r="AF3242" i="18" s="1"/>
  <c r="K1879" i="18"/>
  <c r="L1876" i="18"/>
  <c r="L1879" i="18" s="1"/>
  <c r="AE2117" i="18"/>
  <c r="AF2114" i="18"/>
  <c r="AF2117" i="18" s="1"/>
  <c r="V220" i="18"/>
  <c r="V223" i="18" s="1"/>
  <c r="U223" i="18"/>
  <c r="K1584" i="18"/>
  <c r="L1581" i="18"/>
  <c r="L1584" i="18" s="1"/>
  <c r="B47" i="19" l="1"/>
  <c r="B41" i="19"/>
  <c r="B54" i="19"/>
  <c r="B45" i="19"/>
  <c r="B57" i="19"/>
  <c r="B15" i="19"/>
  <c r="B32" i="19"/>
  <c r="B60" i="19"/>
  <c r="B9" i="19"/>
  <c r="B18" i="19"/>
  <c r="B25" i="19"/>
  <c r="B61" i="19"/>
  <c r="B64" i="19"/>
  <c r="B12" i="19"/>
  <c r="B24" i="19"/>
  <c r="B62" i="19"/>
  <c r="B39" i="19"/>
  <c r="B10" i="19"/>
  <c r="B56" i="19"/>
  <c r="B27" i="19"/>
  <c r="B31" i="19"/>
  <c r="B34" i="19"/>
  <c r="B63" i="19"/>
  <c r="B29" i="19"/>
  <c r="B28" i="19"/>
  <c r="B59" i="19"/>
  <c r="B35" i="19"/>
  <c r="B14" i="19"/>
  <c r="B53" i="19"/>
  <c r="B17" i="19"/>
  <c r="B76" i="19" l="1"/>
  <c r="B75" i="19"/>
  <c r="B77" i="19" l="1"/>
</calcChain>
</file>

<file path=xl/sharedStrings.xml><?xml version="1.0" encoding="utf-8"?>
<sst xmlns="http://schemas.openxmlformats.org/spreadsheetml/2006/main" count="3899" uniqueCount="222">
  <si>
    <t>Asfalto</t>
  </si>
  <si>
    <t>b =</t>
  </si>
  <si>
    <t>A)Pre-dimensionamiento:</t>
  </si>
  <si>
    <t>t=</t>
  </si>
  <si>
    <t>S = espaciamiento entre ejes de vigas =</t>
  </si>
  <si>
    <t>L = luz del puente =</t>
  </si>
  <si>
    <t>a=</t>
  </si>
  <si>
    <t>1.Ancho de viga</t>
  </si>
  <si>
    <t>2.Espesor de losa:</t>
  </si>
  <si>
    <t>-En tableros de cpncreto apoyados en elementos longitudinales:</t>
  </si>
  <si>
    <t>-En voladizos de concreto que soportan barreras de concreto:</t>
  </si>
  <si>
    <t>-N° de vigas:</t>
  </si>
  <si>
    <t>Dω Viga interior=</t>
  </si>
  <si>
    <t>Dω Viga exterior=</t>
  </si>
  <si>
    <t>CARGA DE SUPERFICIE DE RODADURA</t>
  </si>
  <si>
    <t>P diaf.</t>
  </si>
  <si>
    <t>DIAFRAGMAS</t>
  </si>
  <si>
    <t>TOTAL:</t>
  </si>
  <si>
    <t>ω viga</t>
  </si>
  <si>
    <t>ω losa</t>
  </si>
  <si>
    <t>ω vereda</t>
  </si>
  <si>
    <t>ω poste baranda</t>
  </si>
  <si>
    <t>ω diente</t>
  </si>
  <si>
    <t>CARGA MUERTA</t>
  </si>
  <si>
    <t>VIGA INTERIOR</t>
  </si>
  <si>
    <t>VIGA EXTERIOR</t>
  </si>
  <si>
    <t>METRADO DE CARGAS</t>
  </si>
  <si>
    <t>Ø de Aceros</t>
  </si>
  <si>
    <t>Ø</t>
  </si>
  <si>
    <r>
      <t>ÁREA</t>
    </r>
    <r>
      <rPr>
        <sz val="8"/>
        <color theme="1"/>
        <rFont val="Calibri"/>
        <family val="2"/>
        <scheme val="minor"/>
      </rPr>
      <t xml:space="preserve"> (cm²)</t>
    </r>
  </si>
  <si>
    <r>
      <t xml:space="preserve">PESO </t>
    </r>
    <r>
      <rPr>
        <sz val="8"/>
        <color theme="1"/>
        <rFont val="Calibri"/>
        <family val="2"/>
        <scheme val="minor"/>
      </rPr>
      <t>(Kg/m)</t>
    </r>
  </si>
  <si>
    <t>NUMERO DE TRAMOS</t>
  </si>
  <si>
    <t>W.losa</t>
  </si>
  <si>
    <t>VOLADO :</t>
  </si>
  <si>
    <t>MATRIZ E RIGIDEZ</t>
  </si>
  <si>
    <t>K =</t>
  </si>
  <si>
    <t>fo =</t>
  </si>
  <si>
    <t>DEFORMACIONES</t>
  </si>
  <si>
    <t>SIN VOLADOS</t>
  </si>
  <si>
    <t>VOLADISO AL INICIO Y AL FINAL</t>
  </si>
  <si>
    <t>X=</t>
  </si>
  <si>
    <t>Fo=</t>
  </si>
  <si>
    <r>
      <t xml:space="preserve">VOLADISO AL INICIO </t>
    </r>
    <r>
      <rPr>
        <b/>
        <sz val="10"/>
        <color rgb="FFFF0000"/>
        <rFont val="Calibri"/>
        <family val="2"/>
        <scheme val="minor"/>
      </rPr>
      <t xml:space="preserve"> </t>
    </r>
    <r>
      <rPr>
        <b/>
        <sz val="10"/>
        <rFont val="Calibri"/>
        <family val="2"/>
        <scheme val="minor"/>
      </rPr>
      <t>O</t>
    </r>
    <r>
      <rPr>
        <b/>
        <sz val="10"/>
        <color rgb="FFFF0000"/>
        <rFont val="Calibri"/>
        <family val="2"/>
        <scheme val="minor"/>
      </rPr>
      <t xml:space="preserve"> </t>
    </r>
    <r>
      <rPr>
        <b/>
        <sz val="10"/>
        <color theme="0"/>
        <rFont val="Calibri"/>
        <family val="2"/>
        <scheme val="minor"/>
      </rPr>
      <t xml:space="preserve"> VOLADISO AL FINAL</t>
    </r>
  </si>
  <si>
    <t>FUERZAS INTERNAS DE CADA ELEMENTO</t>
  </si>
  <si>
    <t>Hi</t>
  </si>
  <si>
    <t>Hj</t>
  </si>
  <si>
    <t>Vi</t>
  </si>
  <si>
    <t>Mi</t>
  </si>
  <si>
    <t>Vj</t>
  </si>
  <si>
    <t>Mj</t>
  </si>
  <si>
    <t>TRAMO 1</t>
  </si>
  <si>
    <t>TRAMO 2</t>
  </si>
  <si>
    <t>TRAMO 3</t>
  </si>
  <si>
    <t>TRAMO 4</t>
  </si>
  <si>
    <t>TRAMO 5</t>
  </si>
  <si>
    <t>TRAMO 6</t>
  </si>
  <si>
    <t>Nombre</t>
  </si>
  <si>
    <t>L. tramo</t>
  </si>
  <si>
    <t>X en tramo</t>
  </si>
  <si>
    <t>Eje de Viga</t>
  </si>
  <si>
    <t>Y de Grafia</t>
  </si>
  <si>
    <t xml:space="preserve"> </t>
  </si>
  <si>
    <t>CARGA DE PAVIMENTO</t>
  </si>
  <si>
    <t>CARGA DE SERVICIO</t>
  </si>
  <si>
    <t>MOMENTOS POR CARGA UNITARIA PUNTUAL</t>
  </si>
  <si>
    <t>LINEAS DE INFLUENCIA</t>
  </si>
  <si>
    <t>X de la grafica</t>
  </si>
  <si>
    <t>L.I. - 0</t>
  </si>
  <si>
    <t>L.I. - 1</t>
  </si>
  <si>
    <t>L.I. - 2</t>
  </si>
  <si>
    <t>L.I. - 3</t>
  </si>
  <si>
    <t>L.I. - 4</t>
  </si>
  <si>
    <t>L.I. - 5</t>
  </si>
  <si>
    <t>L.I. - 6</t>
  </si>
  <si>
    <t>L.I. - 7</t>
  </si>
  <si>
    <t>L.I. - 8</t>
  </si>
  <si>
    <t>L.I. - 9</t>
  </si>
  <si>
    <t>L.I. - 10</t>
  </si>
  <si>
    <t>L.I. - 11</t>
  </si>
  <si>
    <t>L.I. - 12</t>
  </si>
  <si>
    <t>L.I. - 13</t>
  </si>
  <si>
    <t>L.I. - 14</t>
  </si>
  <si>
    <t>L.I. - 15</t>
  </si>
  <si>
    <t>L.I. - 16</t>
  </si>
  <si>
    <t>L.I. - 17</t>
  </si>
  <si>
    <t>L.I. - 18</t>
  </si>
  <si>
    <t>L.I. - 19</t>
  </si>
  <si>
    <t>L.I. - 20</t>
  </si>
  <si>
    <t>L.I. - 21</t>
  </si>
  <si>
    <t>L.I. - 22</t>
  </si>
  <si>
    <t>L.I. - 23</t>
  </si>
  <si>
    <t>L.I. - 24</t>
  </si>
  <si>
    <t>L.I. - 25</t>
  </si>
  <si>
    <t>L.I. - 26</t>
  </si>
  <si>
    <t>L.I. - 27</t>
  </si>
  <si>
    <t>L.I. - 28</t>
  </si>
  <si>
    <t>L.I. - 29</t>
  </si>
  <si>
    <t>L.I. - 30</t>
  </si>
  <si>
    <t>L.I. - 31</t>
  </si>
  <si>
    <t>L.I. - 32</t>
  </si>
  <si>
    <t>L.I. - 33</t>
  </si>
  <si>
    <t>L.I. - 34</t>
  </si>
  <si>
    <t>L.I. - 35</t>
  </si>
  <si>
    <t>L.I. - 36</t>
  </si>
  <si>
    <t>L.I. - 37</t>
  </si>
  <si>
    <t>L.I. - 38</t>
  </si>
  <si>
    <t>L.I. - 39</t>
  </si>
  <si>
    <t>L.I. - 40</t>
  </si>
  <si>
    <t>L.I. - 41</t>
  </si>
  <si>
    <t>L.I. - 42</t>
  </si>
  <si>
    <t>L.I. - 43</t>
  </si>
  <si>
    <t>L.I. - 44</t>
  </si>
  <si>
    <t>L.I. - 45</t>
  </si>
  <si>
    <t>L.I. - 46</t>
  </si>
  <si>
    <t>L.I. - 47</t>
  </si>
  <si>
    <t>L.I. - 48</t>
  </si>
  <si>
    <t>L.I. - 49</t>
  </si>
  <si>
    <t>L.I. - 50</t>
  </si>
  <si>
    <t>L.I. - 51</t>
  </si>
  <si>
    <t>L.I. - 52</t>
  </si>
  <si>
    <t>L.I. - 53</t>
  </si>
  <si>
    <t>L.I. - 54</t>
  </si>
  <si>
    <t>L.I. - 55</t>
  </si>
  <si>
    <t>L.I. - 56</t>
  </si>
  <si>
    <t>L.I. - 57</t>
  </si>
  <si>
    <t>L.I. - 58</t>
  </si>
  <si>
    <t>L.I. - 59</t>
  </si>
  <si>
    <t>L.I. - 60</t>
  </si>
  <si>
    <t>P en sec. 0</t>
  </si>
  <si>
    <t>P en sec. 1</t>
  </si>
  <si>
    <t>P en sec. 2</t>
  </si>
  <si>
    <t>P en sec. 3</t>
  </si>
  <si>
    <t>P en sec. 4</t>
  </si>
  <si>
    <t>P en sec. 5</t>
  </si>
  <si>
    <t>P en sec. 6</t>
  </si>
  <si>
    <t>P en sec. 7</t>
  </si>
  <si>
    <t>P en sec. 8</t>
  </si>
  <si>
    <t>P en sec. 9</t>
  </si>
  <si>
    <t>P en sec. 10</t>
  </si>
  <si>
    <t>P en sec. 11</t>
  </si>
  <si>
    <t>P en sec. 12</t>
  </si>
  <si>
    <t>P en sec. 13</t>
  </si>
  <si>
    <t>P en sec. 14</t>
  </si>
  <si>
    <t>P en sec. 15</t>
  </si>
  <si>
    <t>P en sec. 16</t>
  </si>
  <si>
    <t>P en sec. 17</t>
  </si>
  <si>
    <t>P en sec. 18</t>
  </si>
  <si>
    <t>P en sec. 19</t>
  </si>
  <si>
    <t>P en sec. 20</t>
  </si>
  <si>
    <t>P en sec. 21</t>
  </si>
  <si>
    <t>P en sec. 22</t>
  </si>
  <si>
    <t>P en sec. 23</t>
  </si>
  <si>
    <t>P en sec. 24</t>
  </si>
  <si>
    <t>P en sec. 25</t>
  </si>
  <si>
    <t>P en sec. 26</t>
  </si>
  <si>
    <t>P en sec. 27</t>
  </si>
  <si>
    <t>P en sec. 28</t>
  </si>
  <si>
    <t>P en sec. 29</t>
  </si>
  <si>
    <t>P en sec. 30</t>
  </si>
  <si>
    <t>P en sec. 31</t>
  </si>
  <si>
    <t>P en sec. 32</t>
  </si>
  <si>
    <t>P en sec. 33</t>
  </si>
  <si>
    <t>P en sec. 34</t>
  </si>
  <si>
    <t>P en sec. 35</t>
  </si>
  <si>
    <t>P en sec. 36</t>
  </si>
  <si>
    <t>P en sec. 37</t>
  </si>
  <si>
    <t>P en sec. 38</t>
  </si>
  <si>
    <t>P en sec. 39</t>
  </si>
  <si>
    <t>P en sec. 40</t>
  </si>
  <si>
    <t>P en sec. 41</t>
  </si>
  <si>
    <t>P en sec. 42</t>
  </si>
  <si>
    <t>P en sec. 43</t>
  </si>
  <si>
    <t>P en sec. 44</t>
  </si>
  <si>
    <t>P en sec. 45</t>
  </si>
  <si>
    <t>P en sec. 46</t>
  </si>
  <si>
    <t>P en sec. 47</t>
  </si>
  <si>
    <t>P en sec. 48</t>
  </si>
  <si>
    <t>P en sec. 49</t>
  </si>
  <si>
    <t>P en sec. 50</t>
  </si>
  <si>
    <t>P en sec. 51</t>
  </si>
  <si>
    <t>P en sec. 52</t>
  </si>
  <si>
    <t>P en sec. 53</t>
  </si>
  <si>
    <t>P en sec. 54</t>
  </si>
  <si>
    <t>P en sec. 55</t>
  </si>
  <si>
    <t>P en sec. 56</t>
  </si>
  <si>
    <t>P en sec. 57</t>
  </si>
  <si>
    <t>P en sec. 58</t>
  </si>
  <si>
    <t>P en sec. 59</t>
  </si>
  <si>
    <t>P en sec. 60</t>
  </si>
  <si>
    <t>AREA DE MOMENTOS</t>
  </si>
  <si>
    <t>Área  (+)</t>
  </si>
  <si>
    <t>Área  (-)</t>
  </si>
  <si>
    <t>Ri</t>
  </si>
  <si>
    <t>MOMENTO POSITIVO</t>
  </si>
  <si>
    <t xml:space="preserve">CAMION </t>
  </si>
  <si>
    <t>CAMIÓN 1</t>
  </si>
  <si>
    <t>LOSA</t>
  </si>
  <si>
    <t>W.Pavim.</t>
  </si>
  <si>
    <t>P poste + baranda + Diente</t>
  </si>
  <si>
    <t>P vereda</t>
  </si>
  <si>
    <t>P barrera</t>
  </si>
  <si>
    <t>VIGA</t>
  </si>
  <si>
    <t>N° Diafragmas :</t>
  </si>
  <si>
    <r>
      <rPr>
        <b/>
        <sz val="10"/>
        <color theme="1"/>
        <rFont val="Calibri"/>
        <family val="2"/>
      </rPr>
      <t>ω</t>
    </r>
    <r>
      <rPr>
        <b/>
        <sz val="10"/>
        <color theme="1"/>
        <rFont val="Calibri"/>
        <family val="2"/>
        <scheme val="minor"/>
      </rPr>
      <t xml:space="preserve">
Carga Muerta</t>
    </r>
  </si>
  <si>
    <t>P
Diafragmas</t>
  </si>
  <si>
    <t>Volado</t>
  </si>
  <si>
    <t>EJE 3.6</t>
  </si>
  <si>
    <t>EJE 14..8</t>
  </si>
  <si>
    <t>EJE 14.8</t>
  </si>
  <si>
    <t>Eje 14.8</t>
  </si>
  <si>
    <t>Eje 3.6</t>
  </si>
  <si>
    <t>M. L.I</t>
  </si>
  <si>
    <t>IZQUIERDA A DERECHA</t>
  </si>
  <si>
    <t>DERECHA A IZQUIERDA</t>
  </si>
  <si>
    <t>Min</t>
  </si>
  <si>
    <t>Shear(N)</t>
  </si>
  <si>
    <t>Max</t>
  </si>
  <si>
    <t>Predimensionado</t>
  </si>
  <si>
    <t>CARGA MUERTA - VIGA EXTERIOR</t>
  </si>
  <si>
    <t>CARGA MUERTA VIGA INTERIOR</t>
  </si>
  <si>
    <t>ω barrera</t>
  </si>
  <si>
    <t>ω cartelas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</si>
</sst>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166" formatCode="0.00&quot; cm²&quot;"/>
    <numFmt numFmtId="170" formatCode="0.00\ &quot;m&quot;"/>
    <numFmt numFmtId="181" formatCode="0.000"/>
    <numFmt numFmtId="206" formatCode="0.000\ &quot;m&quot;"/>
    <numFmt numFmtId="249" formatCode="\=\ 0.0\ &quot;kg/m&quot;"/>
    <numFmt numFmtId="250" formatCode="\=\ 0.0\ &quot;kg&quot;"/>
    <numFmt numFmtId="251" formatCode="0.00#\ &quot;m&quot;"/>
    <numFmt numFmtId="252" formatCode="&quot;H.viga =&quot;\ 0&quot; cm&quot;"/>
    <numFmt numFmtId="253" formatCode="&quot;H.viga.min =&quot;\ 0&quot; cm&quot;"/>
    <numFmt numFmtId="254" formatCode="&quot;LON.max =&quot;\ 0.00&quot; m&quot;"/>
    <numFmt numFmtId="255" formatCode="&quot;b.diaf. : &quot;0.00\ &quot;m&quot;"/>
    <numFmt numFmtId="256" formatCode="&quot;e.sup.rod. :&quot;\ 0.00\ &quot;m&quot;"/>
    <numFmt numFmtId="257" formatCode="&quot;t min= &quot;0.000\ &quot;m&quot;"/>
    <numFmt numFmtId="258" formatCode="\ #\ &quot;mm&quot;"/>
    <numFmt numFmtId="259" formatCode="0/0&quot;''&quot;"/>
    <numFmt numFmtId="260" formatCode="0&quot;''&quot;"/>
    <numFmt numFmtId="261" formatCode="#\ 0/0&quot;''&quot;"/>
    <numFmt numFmtId="306" formatCode=";;;"/>
    <numFmt numFmtId="307" formatCode="&quot;TRAMO&quot;\ 0"/>
    <numFmt numFmtId="308" formatCode="&quot;h =&quot;\ 0.00\ &quot;m&quot;"/>
    <numFmt numFmtId="309" formatCode="&quot;b =&quot;\ 0.00\ &quot;m&quot;"/>
    <numFmt numFmtId="310" formatCode="&quot;A =&quot;\ 0.000\ &quot;m²&quot;"/>
    <numFmt numFmtId="311" formatCode="&quot;I = &quot;0.0#E+00\ &quot;m⁴&quot;"/>
    <numFmt numFmtId="312" formatCode="&quot;E =&quot;\ 0.0#E+00\ &quot;kg/cm²&quot;"/>
    <numFmt numFmtId="313" formatCode="0.##"/>
    <numFmt numFmtId="314" formatCode="&quot;K&quot;0&quot; =&quot;"/>
    <numFmt numFmtId="315" formatCode="&quot;K&quot;0&quot;* =&quot;"/>
    <numFmt numFmtId="316" formatCode="0.##;0"/>
    <numFmt numFmtId="317" formatCode="0\ &quot;TRAMOS&quot;\ "/>
    <numFmt numFmtId="318" formatCode="0;0.##"/>
    <numFmt numFmtId="319" formatCode="&quot;P =&quot;\ 0.#\ &quot;t&quot;"/>
    <numFmt numFmtId="320" formatCode="&quot;A =&quot;\ 0.00\ &quot;m&quot;"/>
    <numFmt numFmtId="321" formatCode="&quot;a =&quot;\ 0.##\ &quot;m&quot;"/>
    <numFmt numFmtId="322" formatCode="0.0"/>
    <numFmt numFmtId="325" formatCode="&quot;ω =&quot;\ 0.#\ &quot;kg/m&quot;"/>
    <numFmt numFmtId="326" formatCode="&quot;M =&quot;\ 0.#\ &quot;kg-m&quot;"/>
    <numFmt numFmtId="327" formatCode="&quot;a. =&quot;\ 0.00\ &quot;m&quot;"/>
    <numFmt numFmtId="328" formatCode="&quot;ω =&quot;\ 0.#\ &quot;t/m&quot;"/>
    <numFmt numFmtId="356" formatCode="0.0000\ &quot;t/m&quot;"/>
    <numFmt numFmtId="357" formatCode="\=\ 0.000\ &quot;t/m&quot;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b/>
      <sz val="10"/>
      <name val="Times New Roman"/>
      <family val="1"/>
    </font>
    <font>
      <b/>
      <sz val="10"/>
      <color rgb="FFFF0000"/>
      <name val="Times New Roman"/>
      <family val="1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</font>
    <font>
      <sz val="9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i/>
      <sz val="10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Times New Roman"/>
      <family val="1"/>
    </font>
    <font>
      <b/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color rgb="FF000000"/>
      <name val="Tahoma"/>
      <family val="2"/>
    </font>
    <font>
      <b/>
      <sz val="8"/>
      <color rgb="FFC00000"/>
      <name val="Calibri"/>
      <family val="2"/>
      <scheme val="minor"/>
    </font>
    <font>
      <b/>
      <sz val="7"/>
      <color rgb="FFC0000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name val="Calibri"/>
      <family val="2"/>
      <scheme val="minor"/>
    </font>
    <font>
      <b/>
      <sz val="9"/>
      <color theme="3"/>
      <name val="Calibri"/>
      <family val="2"/>
      <scheme val="minor"/>
    </font>
    <font>
      <sz val="11"/>
      <color theme="3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8"/>
      <color rgb="FF005000"/>
      <name val="Calibri"/>
      <family val="2"/>
      <scheme val="minor"/>
    </font>
    <font>
      <sz val="9"/>
      <color theme="1"/>
      <name val="Calibri"/>
      <family val="2"/>
    </font>
    <font>
      <b/>
      <sz val="9"/>
      <color theme="1"/>
      <name val="Cambria"/>
      <family val="1"/>
      <scheme val="major"/>
    </font>
    <font>
      <b/>
      <sz val="11"/>
      <color theme="3" tint="-0.249977111117893"/>
      <name val="Calibri"/>
      <family val="2"/>
      <scheme val="minor"/>
    </font>
    <font>
      <b/>
      <i/>
      <sz val="9"/>
      <color rgb="FFC00000"/>
      <name val="Calibri"/>
      <family val="2"/>
      <scheme val="minor"/>
    </font>
    <font>
      <sz val="10"/>
      <name val="Arial"/>
      <family val="2"/>
    </font>
    <font>
      <b/>
      <i/>
      <sz val="9"/>
      <color theme="1"/>
      <name val="Calibri"/>
      <family val="2"/>
      <scheme val="minor"/>
    </font>
    <font>
      <b/>
      <sz val="12"/>
      <color theme="3"/>
      <name val="Calibri"/>
      <family val="2"/>
      <scheme val="minor"/>
    </font>
    <font>
      <b/>
      <i/>
      <sz val="8.5"/>
      <color theme="1"/>
      <name val="Calibri"/>
      <family val="2"/>
      <scheme val="minor"/>
    </font>
    <font>
      <b/>
      <sz val="16"/>
      <color theme="3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i/>
      <sz val="11"/>
      <color theme="1"/>
      <name val="Calibri"/>
      <family val="2"/>
      <scheme val="minor"/>
    </font>
    <font>
      <u/>
      <sz val="9"/>
      <color theme="1"/>
      <name val="Calibri"/>
      <family val="2"/>
      <scheme val="minor"/>
    </font>
    <font>
      <i/>
      <sz val="9"/>
      <color theme="1"/>
      <name val="Cambria"/>
      <family val="1"/>
      <scheme val="major"/>
    </font>
    <font>
      <u/>
      <sz val="11"/>
      <color theme="1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gradientFill type="path" left="0.5" right="0.5" top="0.5" bottom="0.5">
        <stop position="0">
          <color rgb="FF89FF89"/>
        </stop>
        <stop position="1">
          <color rgb="FF66FF66"/>
        </stop>
      </gradientFill>
    </fill>
    <fill>
      <patternFill patternType="solid">
        <fgColor rgb="FF75FF75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88F48B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7757"/>
        <bgColor indexed="64"/>
      </patternFill>
    </fill>
    <fill>
      <patternFill patternType="solid">
        <fgColor rgb="FFA283F9"/>
        <bgColor indexed="64"/>
      </patternFill>
    </fill>
    <fill>
      <patternFill patternType="solid">
        <fgColor rgb="FF3FE967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DFE2FD"/>
        <bgColor indexed="64"/>
      </patternFill>
    </fill>
    <fill>
      <patternFill patternType="solid">
        <fgColor rgb="FF68EE8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89FF89"/>
        <bgColor indexed="64"/>
      </patternFill>
    </fill>
  </fills>
  <borders count="10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CC00"/>
      </left>
      <right/>
      <top style="medium">
        <color rgb="FF00CC00"/>
      </top>
      <bottom style="thin">
        <color rgb="FF00CC00"/>
      </bottom>
      <diagonal/>
    </border>
    <border>
      <left/>
      <right/>
      <top style="medium">
        <color rgb="FF00CC00"/>
      </top>
      <bottom style="thin">
        <color rgb="FF00CC00"/>
      </bottom>
      <diagonal/>
    </border>
    <border>
      <left/>
      <right style="medium">
        <color rgb="FF00CC00"/>
      </right>
      <top style="medium">
        <color rgb="FF00CC00"/>
      </top>
      <bottom style="thin">
        <color rgb="FF00CC00"/>
      </bottom>
      <diagonal/>
    </border>
    <border>
      <left style="medium">
        <color rgb="FF00CC00"/>
      </left>
      <right style="thin">
        <color rgb="FF00CC00"/>
      </right>
      <top style="thin">
        <color rgb="FF00CC00"/>
      </top>
      <bottom style="medium">
        <color rgb="FF00CC00"/>
      </bottom>
      <diagonal/>
    </border>
    <border>
      <left style="thin">
        <color rgb="FF00CC00"/>
      </left>
      <right style="thin">
        <color rgb="FF00CC00"/>
      </right>
      <top style="thin">
        <color rgb="FF00CC00"/>
      </top>
      <bottom style="medium">
        <color rgb="FF00CC00"/>
      </bottom>
      <diagonal/>
    </border>
    <border>
      <left style="thin">
        <color rgb="FF00CC00"/>
      </left>
      <right style="medium">
        <color rgb="FF00CC00"/>
      </right>
      <top style="thin">
        <color rgb="FF00CC00"/>
      </top>
      <bottom style="medium">
        <color rgb="FF00CC00"/>
      </bottom>
      <diagonal/>
    </border>
    <border>
      <left style="medium">
        <color rgb="FF00CC00"/>
      </left>
      <right style="dashed">
        <color rgb="FF00CC00"/>
      </right>
      <top/>
      <bottom style="dashed">
        <color rgb="FF00CC00"/>
      </bottom>
      <diagonal/>
    </border>
    <border>
      <left style="dashed">
        <color rgb="FF00CC00"/>
      </left>
      <right style="dashed">
        <color rgb="FF00CC00"/>
      </right>
      <top/>
      <bottom style="dashed">
        <color rgb="FF00CC00"/>
      </bottom>
      <diagonal/>
    </border>
    <border>
      <left style="dashed">
        <color rgb="FF00CC00"/>
      </left>
      <right style="medium">
        <color rgb="FF00CC00"/>
      </right>
      <top/>
      <bottom style="dashed">
        <color rgb="FF00CC00"/>
      </bottom>
      <diagonal/>
    </border>
    <border>
      <left style="medium">
        <color rgb="FF00CC00"/>
      </left>
      <right style="dashed">
        <color rgb="FF00CC00"/>
      </right>
      <top style="dashed">
        <color rgb="FF00CC00"/>
      </top>
      <bottom style="dashed">
        <color rgb="FF00CC00"/>
      </bottom>
      <diagonal/>
    </border>
    <border>
      <left style="dashed">
        <color rgb="FF00CC00"/>
      </left>
      <right style="dashed">
        <color rgb="FF00CC00"/>
      </right>
      <top style="dashed">
        <color rgb="FF00CC00"/>
      </top>
      <bottom style="dashed">
        <color rgb="FF00CC00"/>
      </bottom>
      <diagonal/>
    </border>
    <border>
      <left style="dashed">
        <color rgb="FF00CC00"/>
      </left>
      <right style="medium">
        <color rgb="FF00CC00"/>
      </right>
      <top style="dashed">
        <color rgb="FF00CC00"/>
      </top>
      <bottom style="dashed">
        <color rgb="FF00CC00"/>
      </bottom>
      <diagonal/>
    </border>
    <border>
      <left style="medium">
        <color rgb="FF00CC00"/>
      </left>
      <right style="dashed">
        <color rgb="FF00CC00"/>
      </right>
      <top style="dashed">
        <color rgb="FF00CC00"/>
      </top>
      <bottom style="medium">
        <color rgb="FF00CC00"/>
      </bottom>
      <diagonal/>
    </border>
    <border>
      <left style="dashed">
        <color rgb="FF00CC00"/>
      </left>
      <right style="dashed">
        <color rgb="FF00CC00"/>
      </right>
      <top style="dashed">
        <color rgb="FF00CC00"/>
      </top>
      <bottom style="medium">
        <color rgb="FF00CC00"/>
      </bottom>
      <diagonal/>
    </border>
    <border>
      <left style="dashed">
        <color rgb="FF00CC00"/>
      </left>
      <right style="medium">
        <color rgb="FF00CC00"/>
      </right>
      <top style="dashed">
        <color rgb="FF00CC00"/>
      </top>
      <bottom style="medium">
        <color rgb="FF00CC00"/>
      </bottom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theme="4" tint="-0.24994659260841701"/>
      </left>
      <right style="dotted">
        <color theme="4" tint="-0.24994659260841701"/>
      </right>
      <top style="double">
        <color theme="4" tint="-0.24994659260841701"/>
      </top>
      <bottom style="dashed">
        <color theme="4" tint="-0.24994659260841701"/>
      </bottom>
      <diagonal/>
    </border>
    <border>
      <left style="double">
        <color theme="4" tint="-0.24994659260841701"/>
      </left>
      <right style="dotted">
        <color theme="4" tint="-0.24994659260841701"/>
      </right>
      <top style="dashed">
        <color theme="4" tint="-0.24994659260841701"/>
      </top>
      <bottom/>
      <diagonal/>
    </border>
    <border>
      <left style="double">
        <color theme="4" tint="-0.24994659260841701"/>
      </left>
      <right style="dotted">
        <color theme="4" tint="-0.24994659260841701"/>
      </right>
      <top style="thin">
        <color theme="4" tint="-0.24994659260841701"/>
      </top>
      <bottom style="dashed">
        <color theme="4" tint="-0.24994659260841701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dashed">
        <color indexed="64"/>
      </bottom>
      <diagonal/>
    </border>
    <border>
      <left style="double">
        <color theme="4" tint="-0.24994659260841701"/>
      </left>
      <right style="double">
        <color theme="4" tint="-0.24994659260841701"/>
      </right>
      <top style="double">
        <color theme="4" tint="-0.24994659260841701"/>
      </top>
      <bottom style="dashed">
        <color theme="4" tint="-0.24994659260841701"/>
      </bottom>
      <diagonal/>
    </border>
    <border>
      <left style="double">
        <color theme="4" tint="-0.24994659260841701"/>
      </left>
      <right style="dotted">
        <color theme="4" tint="-0.24994659260841701"/>
      </right>
      <top style="dashed">
        <color theme="4" tint="-0.24994659260841701"/>
      </top>
      <bottom style="dashed">
        <color theme="4" tint="-0.24994659260841701"/>
      </bottom>
      <diagonal/>
    </border>
    <border>
      <left style="double">
        <color theme="4" tint="-0.24994659260841701"/>
      </left>
      <right style="double">
        <color theme="4" tint="-0.24994659260841701"/>
      </right>
      <top style="dashed">
        <color theme="4" tint="-0.24994659260841701"/>
      </top>
      <bottom style="dashed">
        <color theme="4" tint="-0.24994659260841701"/>
      </bottom>
      <diagonal/>
    </border>
    <border>
      <left style="double">
        <color theme="4" tint="-0.24994659260841701"/>
      </left>
      <right style="dotted">
        <color theme="4" tint="-0.24994659260841701"/>
      </right>
      <top style="dashed">
        <color theme="4" tint="-0.24994659260841701"/>
      </top>
      <bottom style="medium">
        <color theme="4" tint="-0.24994659260841701"/>
      </bottom>
      <diagonal/>
    </border>
    <border>
      <left style="double">
        <color theme="4" tint="-0.24994659260841701"/>
      </left>
      <right style="double">
        <color theme="4" tint="-0.24994659260841701"/>
      </right>
      <top style="dashed">
        <color theme="4" tint="-0.24994659260841701"/>
      </top>
      <bottom style="medium">
        <color theme="4" tint="-0.24994659260841701"/>
      </bottom>
      <diagonal/>
    </border>
    <border>
      <left style="double">
        <color theme="4" tint="-0.24994659260841701"/>
      </left>
      <right style="dotted">
        <color theme="4" tint="-0.24994659260841701"/>
      </right>
      <top/>
      <bottom style="thin">
        <color theme="4" tint="-0.24994659260841701"/>
      </bottom>
      <diagonal/>
    </border>
    <border>
      <left style="double">
        <color theme="4" tint="-0.24994659260841701"/>
      </left>
      <right style="double">
        <color theme="4" tint="-0.24994659260841701"/>
      </right>
      <top/>
      <bottom style="thin">
        <color theme="4" tint="-0.24994659260841701"/>
      </bottom>
      <diagonal/>
    </border>
    <border>
      <left style="medium">
        <color indexed="64"/>
      </left>
      <right/>
      <top style="medium">
        <color indexed="64"/>
      </top>
      <bottom style="dashed">
        <color theme="1" tint="0.24994659260841701"/>
      </bottom>
      <diagonal/>
    </border>
    <border>
      <left/>
      <right/>
      <top style="medium">
        <color indexed="64"/>
      </top>
      <bottom style="dashed">
        <color theme="1" tint="0.24994659260841701"/>
      </bottom>
      <diagonal/>
    </border>
    <border>
      <left style="medium">
        <color indexed="64"/>
      </left>
      <right/>
      <top style="dashed">
        <color theme="1" tint="0.24994659260841701"/>
      </top>
      <bottom style="dashed">
        <color theme="1" tint="0.24994659260841701"/>
      </bottom>
      <diagonal/>
    </border>
    <border>
      <left/>
      <right/>
      <top style="dashed">
        <color theme="1" tint="0.24994659260841701"/>
      </top>
      <bottom style="dashed">
        <color theme="1" tint="0.24994659260841701"/>
      </bottom>
      <diagonal/>
    </border>
    <border>
      <left style="medium">
        <color indexed="64"/>
      </left>
      <right/>
      <top style="dashed">
        <color theme="1" tint="0.24994659260841701"/>
      </top>
      <bottom style="medium">
        <color indexed="64"/>
      </bottom>
      <diagonal/>
    </border>
    <border>
      <left/>
      <right/>
      <top style="dashed">
        <color theme="1" tint="0.24994659260841701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ashed">
        <color theme="1" tint="0.24994659260841701"/>
      </bottom>
      <diagonal/>
    </border>
    <border>
      <left style="double">
        <color indexed="64"/>
      </left>
      <right style="double">
        <color indexed="64"/>
      </right>
      <top style="dashed">
        <color theme="1" tint="0.24994659260841701"/>
      </top>
      <bottom style="dashed">
        <color theme="1" tint="0.24994659260841701"/>
      </bottom>
      <diagonal/>
    </border>
    <border>
      <left style="double">
        <color indexed="64"/>
      </left>
      <right style="double">
        <color indexed="64"/>
      </right>
      <top style="dashed">
        <color theme="1" tint="0.24994659260841701"/>
      </top>
      <bottom style="medium">
        <color indexed="64"/>
      </bottom>
      <diagonal/>
    </border>
    <border>
      <left/>
      <right style="dotted">
        <color theme="0" tint="-0.499984740745262"/>
      </right>
      <top/>
      <bottom/>
      <diagonal/>
    </border>
    <border>
      <left style="dotted">
        <color theme="0" tint="-0.499984740745262"/>
      </left>
      <right style="dotted">
        <color theme="0" tint="-0.499984740745262"/>
      </right>
      <top/>
      <bottom/>
      <diagonal/>
    </border>
    <border>
      <left style="dotted">
        <color theme="0" tint="-0.499984740745262"/>
      </left>
      <right/>
      <top/>
      <bottom/>
      <diagonal/>
    </border>
    <border>
      <left/>
      <right style="dotted">
        <color theme="0" tint="-0.499984740745262"/>
      </right>
      <top style="medium">
        <color indexed="64"/>
      </top>
      <bottom style="dashed">
        <color theme="1" tint="0.24994659260841701"/>
      </bottom>
      <diagonal/>
    </border>
    <border>
      <left style="dotted">
        <color theme="0" tint="-0.499984740745262"/>
      </left>
      <right style="dotted">
        <color theme="0" tint="-0.499984740745262"/>
      </right>
      <top style="medium">
        <color indexed="64"/>
      </top>
      <bottom style="dashed">
        <color theme="1" tint="0.24994659260841701"/>
      </bottom>
      <diagonal/>
    </border>
    <border>
      <left style="dotted">
        <color theme="0" tint="-0.499984740745262"/>
      </left>
      <right/>
      <top style="medium">
        <color indexed="64"/>
      </top>
      <bottom style="dashed">
        <color theme="1" tint="0.24994659260841701"/>
      </bottom>
      <diagonal/>
    </border>
    <border>
      <left/>
      <right style="dotted">
        <color theme="0" tint="-0.499984740745262"/>
      </right>
      <top style="dashed">
        <color theme="1" tint="0.24994659260841701"/>
      </top>
      <bottom style="dashed">
        <color theme="1" tint="0.24994659260841701"/>
      </bottom>
      <diagonal/>
    </border>
    <border>
      <left style="dotted">
        <color theme="0" tint="-0.499984740745262"/>
      </left>
      <right style="dotted">
        <color theme="0" tint="-0.499984740745262"/>
      </right>
      <top style="dashed">
        <color theme="1" tint="0.24994659260841701"/>
      </top>
      <bottom style="dashed">
        <color theme="1" tint="0.24994659260841701"/>
      </bottom>
      <diagonal/>
    </border>
    <border>
      <left style="dotted">
        <color theme="0" tint="-0.499984740745262"/>
      </left>
      <right/>
      <top style="dashed">
        <color theme="1" tint="0.24994659260841701"/>
      </top>
      <bottom style="dashed">
        <color theme="1" tint="0.24994659260841701"/>
      </bottom>
      <diagonal/>
    </border>
    <border>
      <left/>
      <right style="dotted">
        <color theme="0" tint="-0.499984740745262"/>
      </right>
      <top style="dashed">
        <color theme="1" tint="0.24994659260841701"/>
      </top>
      <bottom style="medium">
        <color indexed="64"/>
      </bottom>
      <diagonal/>
    </border>
    <border>
      <left style="dotted">
        <color theme="0" tint="-0.499984740745262"/>
      </left>
      <right style="dotted">
        <color theme="0" tint="-0.499984740745262"/>
      </right>
      <top style="dashed">
        <color theme="1" tint="0.24994659260841701"/>
      </top>
      <bottom style="medium">
        <color indexed="64"/>
      </bottom>
      <diagonal/>
    </border>
    <border>
      <left style="dotted">
        <color theme="0" tint="-0.499984740745262"/>
      </left>
      <right/>
      <top style="dashed">
        <color theme="1" tint="0.24994659260841701"/>
      </top>
      <bottom style="medium">
        <color indexed="64"/>
      </bottom>
      <diagonal/>
    </border>
    <border>
      <left style="dotted">
        <color theme="0" tint="-0.499984740745262"/>
      </left>
      <right style="thin">
        <color indexed="64"/>
      </right>
      <top/>
      <bottom/>
      <diagonal/>
    </border>
    <border>
      <left style="dotted">
        <color theme="0" tint="-0.499984740745262"/>
      </left>
      <right style="thin">
        <color indexed="64"/>
      </right>
      <top style="medium">
        <color indexed="64"/>
      </top>
      <bottom style="dashed">
        <color theme="1" tint="0.24994659260841701"/>
      </bottom>
      <diagonal/>
    </border>
    <border>
      <left style="dotted">
        <color theme="0" tint="-0.499984740745262"/>
      </left>
      <right style="thin">
        <color indexed="64"/>
      </right>
      <top style="dashed">
        <color theme="1" tint="0.24994659260841701"/>
      </top>
      <bottom style="dashed">
        <color theme="1" tint="0.24994659260841701"/>
      </bottom>
      <diagonal/>
    </border>
    <border>
      <left style="dotted">
        <color theme="0" tint="-0.499984740745262"/>
      </left>
      <right style="thin">
        <color indexed="64"/>
      </right>
      <top style="dashed">
        <color theme="1" tint="0.24994659260841701"/>
      </top>
      <bottom style="medium">
        <color indexed="64"/>
      </bottom>
      <diagonal/>
    </border>
    <border>
      <left style="thin">
        <color indexed="64"/>
      </left>
      <right style="dotted">
        <color theme="0" tint="-0.499984740745262"/>
      </right>
      <top/>
      <bottom/>
      <diagonal/>
    </border>
    <border>
      <left style="thin">
        <color indexed="64"/>
      </left>
      <right style="dotted">
        <color theme="0" tint="-0.499984740745262"/>
      </right>
      <top style="medium">
        <color indexed="64"/>
      </top>
      <bottom style="dashed">
        <color theme="1" tint="0.24994659260841701"/>
      </bottom>
      <diagonal/>
    </border>
    <border>
      <left style="dotted">
        <color theme="0" tint="-0.499984740745262"/>
      </left>
      <right style="medium">
        <color indexed="64"/>
      </right>
      <top style="medium">
        <color indexed="64"/>
      </top>
      <bottom style="dashed">
        <color theme="1" tint="0.24994659260841701"/>
      </bottom>
      <diagonal/>
    </border>
    <border>
      <left style="thin">
        <color indexed="64"/>
      </left>
      <right style="dotted">
        <color theme="0" tint="-0.499984740745262"/>
      </right>
      <top style="dashed">
        <color theme="1" tint="0.24994659260841701"/>
      </top>
      <bottom style="dashed">
        <color theme="1" tint="0.24994659260841701"/>
      </bottom>
      <diagonal/>
    </border>
    <border>
      <left style="dotted">
        <color theme="0" tint="-0.499984740745262"/>
      </left>
      <right style="medium">
        <color indexed="64"/>
      </right>
      <top style="dashed">
        <color theme="1" tint="0.24994659260841701"/>
      </top>
      <bottom style="dashed">
        <color theme="1" tint="0.24994659260841701"/>
      </bottom>
      <diagonal/>
    </border>
    <border>
      <left style="thin">
        <color indexed="64"/>
      </left>
      <right style="dotted">
        <color theme="0" tint="-0.499984740745262"/>
      </right>
      <top style="dashed">
        <color theme="1" tint="0.24994659260841701"/>
      </top>
      <bottom style="medium">
        <color indexed="64"/>
      </bottom>
      <diagonal/>
    </border>
    <border>
      <left style="dotted">
        <color theme="0" tint="-0.499984740745262"/>
      </left>
      <right style="medium">
        <color indexed="64"/>
      </right>
      <top style="dashed">
        <color theme="1" tint="0.24994659260841701"/>
      </top>
      <bottom style="medium">
        <color indexed="64"/>
      </bottom>
      <diagonal/>
    </border>
    <border>
      <left style="dotted">
        <color theme="0" tint="-0.499984740745262"/>
      </left>
      <right style="thin">
        <color theme="1"/>
      </right>
      <top/>
      <bottom/>
      <diagonal/>
    </border>
    <border>
      <left style="dotted">
        <color theme="0" tint="-0.499984740745262"/>
      </left>
      <right style="thin">
        <color theme="1"/>
      </right>
      <top style="medium">
        <color indexed="64"/>
      </top>
      <bottom style="dashed">
        <color theme="1" tint="0.24994659260841701"/>
      </bottom>
      <diagonal/>
    </border>
    <border>
      <left style="dotted">
        <color theme="0" tint="-0.499984740745262"/>
      </left>
      <right style="thin">
        <color theme="1"/>
      </right>
      <top style="dashed">
        <color theme="1" tint="0.24994659260841701"/>
      </top>
      <bottom style="dashed">
        <color theme="1" tint="0.24994659260841701"/>
      </bottom>
      <diagonal/>
    </border>
    <border>
      <left style="dotted">
        <color theme="0" tint="-0.499984740745262"/>
      </left>
      <right style="thin">
        <color theme="1"/>
      </right>
      <top style="dashed">
        <color theme="1" tint="0.24994659260841701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double">
        <color indexed="64"/>
      </top>
      <bottom/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 style="mediumDashed">
        <color auto="1"/>
      </top>
      <bottom/>
      <diagonal/>
    </border>
    <border>
      <left style="dashed">
        <color indexed="64"/>
      </left>
      <right style="dashed">
        <color indexed="64"/>
      </right>
      <top/>
      <bottom style="mediumDashed">
        <color auto="1"/>
      </bottom>
      <diagonal/>
    </border>
  </borders>
  <cellStyleXfs count="3">
    <xf numFmtId="0" fontId="0" fillId="0" borderId="0"/>
    <xf numFmtId="0" fontId="37" fillId="0" borderId="0"/>
    <xf numFmtId="0" fontId="47" fillId="0" borderId="0" applyNumberFormat="0" applyFill="0" applyBorder="0" applyAlignment="0" applyProtection="0"/>
  </cellStyleXfs>
  <cellXfs count="386">
    <xf numFmtId="0" fontId="0" fillId="0" borderId="0" xfId="0"/>
    <xf numFmtId="249" fontId="8" fillId="0" borderId="0" xfId="0" applyNumberFormat="1" applyFont="1" applyFill="1" applyBorder="1" applyAlignment="1">
      <alignment horizontal="left" vertical="center"/>
    </xf>
    <xf numFmtId="0" fontId="0" fillId="0" borderId="0" xfId="0" applyFill="1"/>
    <xf numFmtId="0" fontId="0" fillId="0" borderId="0" xfId="0" applyFill="1" applyBorder="1"/>
    <xf numFmtId="170" fontId="11" fillId="0" borderId="0" xfId="0" applyNumberFormat="1" applyFont="1" applyFill="1" applyAlignment="1"/>
    <xf numFmtId="170" fontId="11" fillId="0" borderId="0" xfId="0" applyNumberFormat="1" applyFont="1" applyFill="1" applyAlignment="1">
      <alignment horizontal="left"/>
    </xf>
    <xf numFmtId="251" fontId="11" fillId="0" borderId="0" xfId="0" applyNumberFormat="1" applyFont="1" applyFill="1" applyAlignment="1">
      <alignment horizontal="left" vertical="center"/>
    </xf>
    <xf numFmtId="170" fontId="11" fillId="0" borderId="0" xfId="0" applyNumberFormat="1" applyFont="1" applyFill="1" applyAlignment="1">
      <alignment horizontal="left" indent="1"/>
    </xf>
    <xf numFmtId="170" fontId="11" fillId="0" borderId="0" xfId="0" applyNumberFormat="1" applyFont="1" applyFill="1" applyAlignment="1">
      <alignment horizontal="right" indent="1"/>
    </xf>
    <xf numFmtId="0" fontId="1" fillId="0" borderId="0" xfId="0" applyFont="1" applyFill="1"/>
    <xf numFmtId="0" fontId="2" fillId="0" borderId="0" xfId="0" applyFont="1" applyFill="1"/>
    <xf numFmtId="0" fontId="1" fillId="0" borderId="0" xfId="0" applyFont="1" applyFill="1" applyAlignment="1">
      <alignment horizontal="right"/>
    </xf>
    <xf numFmtId="170" fontId="3" fillId="0" borderId="0" xfId="0" applyNumberFormat="1" applyFont="1" applyFill="1" applyAlignment="1">
      <alignment horizontal="center"/>
    </xf>
    <xf numFmtId="0" fontId="1" fillId="0" borderId="0" xfId="0" applyFont="1" applyFill="1" applyAlignment="1">
      <alignment horizontal="left" indent="1"/>
    </xf>
    <xf numFmtId="0" fontId="2" fillId="0" borderId="10" xfId="0" applyFont="1" applyFill="1" applyBorder="1" applyAlignment="1">
      <alignment horizontal="center"/>
    </xf>
    <xf numFmtId="170" fontId="2" fillId="0" borderId="11" xfId="0" applyNumberFormat="1" applyFont="1" applyFill="1" applyBorder="1" applyAlignment="1">
      <alignment horizontal="left"/>
    </xf>
    <xf numFmtId="49" fontId="1" fillId="0" borderId="0" xfId="0" applyNumberFormat="1" applyFont="1" applyFill="1"/>
    <xf numFmtId="0" fontId="1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206" fontId="1" fillId="0" borderId="0" xfId="0" applyNumberFormat="1" applyFont="1" applyFill="1" applyAlignment="1">
      <alignment horizontal="left"/>
    </xf>
    <xf numFmtId="206" fontId="9" fillId="0" borderId="0" xfId="0" applyNumberFormat="1" applyFont="1" applyFill="1" applyBorder="1" applyAlignment="1"/>
    <xf numFmtId="0" fontId="0" fillId="0" borderId="0" xfId="0" applyFill="1" applyBorder="1" applyAlignment="1">
      <alignment horizontal="center"/>
    </xf>
    <xf numFmtId="170" fontId="9" fillId="0" borderId="0" xfId="0" applyNumberFormat="1" applyFont="1" applyFill="1" applyBorder="1"/>
    <xf numFmtId="206" fontId="9" fillId="0" borderId="0" xfId="0" applyNumberFormat="1" applyFont="1" applyFill="1" applyBorder="1"/>
    <xf numFmtId="0" fontId="9" fillId="0" borderId="0" xfId="0" applyFont="1" applyFill="1" applyBorder="1"/>
    <xf numFmtId="170" fontId="11" fillId="0" borderId="0" xfId="0" applyNumberFormat="1" applyFont="1" applyFill="1" applyBorder="1" applyAlignment="1"/>
    <xf numFmtId="0" fontId="10" fillId="0" borderId="0" xfId="0" applyFont="1" applyFill="1" applyBorder="1"/>
    <xf numFmtId="0" fontId="13" fillId="0" borderId="0" xfId="0" applyFont="1" applyFill="1" applyBorder="1" applyAlignment="1">
      <alignment horizontal="center"/>
    </xf>
    <xf numFmtId="251" fontId="9" fillId="0" borderId="0" xfId="0" applyNumberFormat="1" applyFont="1" applyFill="1" applyBorder="1"/>
    <xf numFmtId="170" fontId="11" fillId="0" borderId="0" xfId="0" applyNumberFormat="1" applyFont="1" applyFill="1" applyBorder="1" applyAlignment="1">
      <alignment vertical="top"/>
    </xf>
    <xf numFmtId="0" fontId="17" fillId="0" borderId="0" xfId="0" applyFont="1" applyFill="1"/>
    <xf numFmtId="170" fontId="11" fillId="3" borderId="0" xfId="0" applyNumberFormat="1" applyFont="1" applyFill="1" applyAlignment="1"/>
    <xf numFmtId="170" fontId="11" fillId="3" borderId="0" xfId="0" applyNumberFormat="1" applyFont="1" applyFill="1" applyAlignment="1">
      <alignment horizontal="right"/>
    </xf>
    <xf numFmtId="170" fontId="11" fillId="3" borderId="0" xfId="0" applyNumberFormat="1" applyFont="1" applyFill="1" applyAlignment="1">
      <alignment horizontal="left" vertical="center" indent="1"/>
    </xf>
    <xf numFmtId="251" fontId="11" fillId="3" borderId="0" xfId="0" applyNumberFormat="1" applyFont="1" applyFill="1" applyAlignment="1">
      <alignment horizontal="left" vertical="center"/>
    </xf>
    <xf numFmtId="170" fontId="11" fillId="3" borderId="0" xfId="0" applyNumberFormat="1" applyFont="1" applyFill="1" applyAlignment="1">
      <alignment horizontal="left"/>
    </xf>
    <xf numFmtId="251" fontId="11" fillId="3" borderId="0" xfId="0" applyNumberFormat="1" applyFont="1" applyFill="1" applyAlignment="1">
      <alignment horizontal="center" vertical="top"/>
    </xf>
    <xf numFmtId="170" fontId="11" fillId="3" borderId="0" xfId="0" applyNumberFormat="1" applyFont="1" applyFill="1" applyAlignment="1">
      <alignment horizontal="right" vertical="center"/>
    </xf>
    <xf numFmtId="0" fontId="9" fillId="4" borderId="15" xfId="0" applyFont="1" applyFill="1" applyBorder="1" applyAlignment="1">
      <alignment horizontal="center" vertical="center"/>
    </xf>
    <xf numFmtId="0" fontId="9" fillId="4" borderId="16" xfId="0" applyFont="1" applyFill="1" applyBorder="1" applyAlignment="1">
      <alignment horizontal="center" vertical="center"/>
    </xf>
    <xf numFmtId="0" fontId="9" fillId="4" borderId="17" xfId="0" applyFont="1" applyFill="1" applyBorder="1" applyAlignment="1">
      <alignment horizontal="center" vertical="center"/>
    </xf>
    <xf numFmtId="258" fontId="9" fillId="0" borderId="18" xfId="0" applyNumberFormat="1" applyFont="1" applyBorder="1" applyAlignment="1">
      <alignment horizontal="right" indent="1"/>
    </xf>
    <xf numFmtId="166" fontId="9" fillId="0" borderId="19" xfId="0" applyNumberFormat="1" applyFont="1" applyBorder="1" applyAlignment="1">
      <alignment horizontal="right" indent="1"/>
    </xf>
    <xf numFmtId="0" fontId="9" fillId="0" borderId="20" xfId="0" applyFont="1" applyBorder="1" applyAlignment="1">
      <alignment horizontal="right" indent="1"/>
    </xf>
    <xf numFmtId="258" fontId="9" fillId="0" borderId="21" xfId="0" applyNumberFormat="1" applyFont="1" applyBorder="1" applyAlignment="1">
      <alignment horizontal="right" indent="1"/>
    </xf>
    <xf numFmtId="166" fontId="9" fillId="0" borderId="22" xfId="0" applyNumberFormat="1" applyFont="1" applyBorder="1" applyAlignment="1">
      <alignment horizontal="right" indent="1"/>
    </xf>
    <xf numFmtId="0" fontId="9" fillId="0" borderId="23" xfId="0" applyFont="1" applyBorder="1" applyAlignment="1">
      <alignment horizontal="right" indent="1"/>
    </xf>
    <xf numFmtId="259" fontId="9" fillId="0" borderId="21" xfId="0" applyNumberFormat="1" applyFont="1" applyBorder="1" applyAlignment="1">
      <alignment horizontal="right" vertical="center" indent="1"/>
    </xf>
    <xf numFmtId="260" fontId="9" fillId="0" borderId="21" xfId="0" applyNumberFormat="1" applyFont="1" applyBorder="1" applyAlignment="1">
      <alignment horizontal="right" vertical="center" indent="1"/>
    </xf>
    <xf numFmtId="261" fontId="9" fillId="0" borderId="24" xfId="0" applyNumberFormat="1" applyFont="1" applyBorder="1" applyAlignment="1">
      <alignment horizontal="right" vertical="center" indent="1"/>
    </xf>
    <xf numFmtId="166" fontId="9" fillId="0" borderId="25" xfId="0" applyNumberFormat="1" applyFont="1" applyBorder="1" applyAlignment="1">
      <alignment horizontal="right" indent="1"/>
    </xf>
    <xf numFmtId="0" fontId="9" fillId="0" borderId="26" xfId="0" applyFont="1" applyBorder="1" applyAlignment="1">
      <alignment horizontal="right" indent="1"/>
    </xf>
    <xf numFmtId="0" fontId="0" fillId="0" borderId="0" xfId="0" applyBorder="1"/>
    <xf numFmtId="0" fontId="10" fillId="0" borderId="0" xfId="0" applyFont="1" applyFill="1" applyBorder="1" applyAlignment="1"/>
    <xf numFmtId="252" fontId="11" fillId="0" borderId="0" xfId="0" applyNumberFormat="1" applyFont="1" applyFill="1" applyAlignment="1">
      <alignment horizontal="left" indent="2"/>
    </xf>
    <xf numFmtId="170" fontId="11" fillId="3" borderId="0" xfId="0" applyNumberFormat="1" applyFont="1" applyFill="1" applyAlignment="1">
      <alignment horizontal="left" vertical="center" indent="2"/>
    </xf>
    <xf numFmtId="170" fontId="11" fillId="3" borderId="0" xfId="0" applyNumberFormat="1" applyFont="1" applyFill="1" applyAlignment="1">
      <alignment horizontal="center" vertical="center"/>
    </xf>
    <xf numFmtId="251" fontId="11" fillId="0" borderId="0" xfId="0" applyNumberFormat="1" applyFont="1" applyFill="1" applyAlignment="1">
      <alignment vertical="center"/>
    </xf>
    <xf numFmtId="0" fontId="10" fillId="0" borderId="0" xfId="0" applyFont="1" applyFill="1" applyBorder="1" applyAlignment="1"/>
    <xf numFmtId="0" fontId="9" fillId="0" borderId="0" xfId="0" applyFont="1" applyAlignment="1">
      <alignment horizontal="center"/>
    </xf>
    <xf numFmtId="306" fontId="0" fillId="0" borderId="0" xfId="0" applyNumberFormat="1"/>
    <xf numFmtId="307" fontId="19" fillId="6" borderId="1" xfId="0" applyNumberFormat="1" applyFont="1" applyFill="1" applyBorder="1" applyAlignment="1">
      <alignment horizontal="center"/>
    </xf>
    <xf numFmtId="170" fontId="11" fillId="0" borderId="1" xfId="0" applyNumberFormat="1" applyFont="1" applyBorder="1" applyAlignment="1">
      <alignment horizontal="center"/>
    </xf>
    <xf numFmtId="308" fontId="8" fillId="0" borderId="0" xfId="0" applyNumberFormat="1" applyFont="1"/>
    <xf numFmtId="309" fontId="8" fillId="0" borderId="0" xfId="0" applyNumberFormat="1" applyFont="1" applyAlignment="1">
      <alignment horizontal="center"/>
    </xf>
    <xf numFmtId="310" fontId="18" fillId="0" borderId="0" xfId="0" applyNumberFormat="1" applyFont="1" applyAlignment="1">
      <alignment horizontal="center"/>
    </xf>
    <xf numFmtId="311" fontId="18" fillId="0" borderId="0" xfId="0" applyNumberFormat="1" applyFont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0" fontId="0" fillId="0" borderId="0" xfId="0" applyAlignment="1">
      <alignment horizontal="left" indent="1"/>
    </xf>
    <xf numFmtId="2" fontId="0" fillId="0" borderId="0" xfId="0" applyNumberFormat="1"/>
    <xf numFmtId="0" fontId="11" fillId="0" borderId="0" xfId="0" applyFont="1"/>
    <xf numFmtId="170" fontId="11" fillId="0" borderId="0" xfId="0" applyNumberFormat="1" applyFont="1" applyBorder="1" applyAlignment="1">
      <alignment horizontal="center"/>
    </xf>
    <xf numFmtId="0" fontId="11" fillId="0" borderId="0" xfId="0" applyFont="1" applyBorder="1"/>
    <xf numFmtId="170" fontId="11" fillId="0" borderId="0" xfId="0" applyNumberFormat="1" applyFont="1"/>
    <xf numFmtId="0" fontId="11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6" borderId="0" xfId="0" applyFill="1"/>
    <xf numFmtId="11" fontId="0" fillId="6" borderId="3" xfId="0" applyNumberFormat="1" applyFill="1" applyBorder="1"/>
    <xf numFmtId="11" fontId="0" fillId="6" borderId="0" xfId="0" applyNumberFormat="1" applyFill="1" applyBorder="1"/>
    <xf numFmtId="11" fontId="0" fillId="6" borderId="27" xfId="0" applyNumberFormat="1" applyFill="1" applyBorder="1"/>
    <xf numFmtId="11" fontId="10" fillId="6" borderId="0" xfId="0" applyNumberFormat="1" applyFont="1" applyFill="1" applyBorder="1"/>
    <xf numFmtId="313" fontId="0" fillId="6" borderId="3" xfId="0" applyNumberFormat="1" applyFill="1" applyBorder="1"/>
    <xf numFmtId="313" fontId="0" fillId="6" borderId="0" xfId="0" applyNumberFormat="1" applyFill="1" applyBorder="1"/>
    <xf numFmtId="313" fontId="0" fillId="6" borderId="27" xfId="0" applyNumberFormat="1" applyFill="1" applyBorder="1"/>
    <xf numFmtId="314" fontId="0" fillId="0" borderId="0" xfId="0" applyNumberFormat="1" applyAlignment="1">
      <alignment horizontal="right" indent="1"/>
    </xf>
    <xf numFmtId="0" fontId="0" fillId="6" borderId="0" xfId="0" applyFill="1" applyAlignment="1">
      <alignment horizontal="right" inden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right" vertical="center" indent="1"/>
    </xf>
    <xf numFmtId="11" fontId="9" fillId="0" borderId="6" xfId="0" applyNumberFormat="1" applyFont="1" applyBorder="1"/>
    <xf numFmtId="11" fontId="9" fillId="0" borderId="0" xfId="0" applyNumberFormat="1" applyFont="1" applyBorder="1"/>
    <xf numFmtId="11" fontId="9" fillId="0" borderId="7" xfId="0" applyNumberFormat="1" applyFont="1" applyBorder="1"/>
    <xf numFmtId="11" fontId="0" fillId="0" borderId="6" xfId="0" applyNumberFormat="1" applyBorder="1"/>
    <xf numFmtId="11" fontId="0" fillId="0" borderId="0" xfId="0" applyNumberFormat="1" applyBorder="1"/>
    <xf numFmtId="11" fontId="0" fillId="0" borderId="7" xfId="0" applyNumberFormat="1" applyBorder="1"/>
    <xf numFmtId="315" fontId="0" fillId="0" borderId="0" xfId="0" applyNumberFormat="1" applyAlignment="1">
      <alignment horizontal="right" indent="1"/>
    </xf>
    <xf numFmtId="11" fontId="5" fillId="0" borderId="0" xfId="0" applyNumberFormat="1" applyFont="1" applyBorder="1"/>
    <xf numFmtId="11" fontId="10" fillId="0" borderId="0" xfId="0" applyNumberFormat="1" applyFont="1" applyBorder="1"/>
    <xf numFmtId="0" fontId="25" fillId="0" borderId="0" xfId="0" applyFont="1" applyAlignment="1">
      <alignment horizontal="right" indent="1"/>
    </xf>
    <xf numFmtId="313" fontId="11" fillId="0" borderId="6" xfId="0" applyNumberFormat="1" applyFont="1" applyBorder="1"/>
    <xf numFmtId="313" fontId="11" fillId="0" borderId="0" xfId="0" applyNumberFormat="1" applyFont="1" applyBorder="1"/>
    <xf numFmtId="316" fontId="11" fillId="0" borderId="0" xfId="0" applyNumberFormat="1" applyFont="1" applyBorder="1"/>
    <xf numFmtId="11" fontId="0" fillId="0" borderId="0" xfId="0" applyNumberFormat="1"/>
    <xf numFmtId="316" fontId="11" fillId="0" borderId="6" xfId="0" applyNumberFormat="1" applyFont="1" applyBorder="1"/>
    <xf numFmtId="0" fontId="7" fillId="0" borderId="0" xfId="0" applyFont="1" applyFill="1" applyAlignment="1">
      <alignment horizontal="left" indent="2"/>
    </xf>
    <xf numFmtId="0" fontId="25" fillId="0" borderId="7" xfId="0" applyFont="1" applyBorder="1" applyAlignment="1">
      <alignment horizontal="right" indent="1"/>
    </xf>
    <xf numFmtId="313" fontId="11" fillId="0" borderId="0" xfId="0" applyNumberFormat="1" applyFont="1" applyAlignment="1">
      <alignment horizontal="right" indent="1"/>
    </xf>
    <xf numFmtId="0" fontId="25" fillId="0" borderId="28" xfId="0" applyFont="1" applyBorder="1" applyAlignment="1">
      <alignment horizontal="right" indent="1"/>
    </xf>
    <xf numFmtId="313" fontId="11" fillId="0" borderId="28" xfId="0" applyNumberFormat="1" applyFont="1" applyBorder="1" applyAlignment="1">
      <alignment horizontal="right" indent="1"/>
    </xf>
    <xf numFmtId="11" fontId="11" fillId="0" borderId="0" xfId="0" applyNumberFormat="1" applyFont="1" applyAlignment="1">
      <alignment horizontal="right" indent="1"/>
    </xf>
    <xf numFmtId="0" fontId="11" fillId="0" borderId="0" xfId="0" applyFont="1" applyAlignment="1">
      <alignment horizontal="right" indent="1"/>
    </xf>
    <xf numFmtId="0" fontId="7" fillId="0" borderId="0" xfId="0" applyFont="1" applyAlignment="1"/>
    <xf numFmtId="317" fontId="16" fillId="0" borderId="0" xfId="0" applyNumberFormat="1" applyFont="1" applyAlignment="1">
      <alignment horizontal="center" vertical="center"/>
    </xf>
    <xf numFmtId="181" fontId="11" fillId="0" borderId="28" xfId="0" applyNumberFormat="1" applyFont="1" applyFill="1" applyBorder="1" applyAlignment="1">
      <alignment horizontal="right" indent="1"/>
    </xf>
    <xf numFmtId="181" fontId="11" fillId="0" borderId="28" xfId="0" applyNumberFormat="1" applyFont="1" applyBorder="1" applyAlignment="1">
      <alignment horizontal="right" indent="1"/>
    </xf>
    <xf numFmtId="11" fontId="11" fillId="0" borderId="28" xfId="0" applyNumberFormat="1" applyFont="1" applyFill="1" applyBorder="1" applyAlignment="1">
      <alignment horizontal="right" indent="1"/>
    </xf>
    <xf numFmtId="11" fontId="11" fillId="0" borderId="28" xfId="0" applyNumberFormat="1" applyFont="1" applyBorder="1" applyAlignment="1">
      <alignment horizontal="right" indent="1"/>
    </xf>
    <xf numFmtId="317" fontId="19" fillId="0" borderId="0" xfId="0" applyNumberFormat="1" applyFont="1" applyAlignment="1">
      <alignment horizontal="center" vertical="center"/>
    </xf>
    <xf numFmtId="317" fontId="29" fillId="0" borderId="0" xfId="0" applyNumberFormat="1" applyFont="1" applyAlignment="1">
      <alignment horizontal="left" vertical="center" indent="3"/>
    </xf>
    <xf numFmtId="0" fontId="30" fillId="0" borderId="0" xfId="0" applyFont="1"/>
    <xf numFmtId="0" fontId="30" fillId="0" borderId="0" xfId="0" quotePrefix="1" applyFont="1"/>
    <xf numFmtId="307" fontId="18" fillId="0" borderId="0" xfId="0" applyNumberFormat="1" applyFont="1"/>
    <xf numFmtId="0" fontId="31" fillId="0" borderId="0" xfId="0" quotePrefix="1" applyFont="1" applyAlignment="1">
      <alignment horizontal="right" vertical="center"/>
    </xf>
    <xf numFmtId="2" fontId="11" fillId="0" borderId="0" xfId="0" applyNumberFormat="1" applyFont="1" applyAlignment="1">
      <alignment horizontal="right" indent="1"/>
    </xf>
    <xf numFmtId="318" fontId="11" fillId="0" borderId="0" xfId="0" applyNumberFormat="1" applyFont="1" applyAlignment="1">
      <alignment horizontal="right" indent="1"/>
    </xf>
    <xf numFmtId="318" fontId="0" fillId="0" borderId="0" xfId="0" applyNumberFormat="1"/>
    <xf numFmtId="1" fontId="22" fillId="11" borderId="35" xfId="0" applyNumberFormat="1" applyFont="1" applyFill="1" applyBorder="1" applyAlignment="1">
      <alignment horizontal="center"/>
    </xf>
    <xf numFmtId="1" fontId="22" fillId="11" borderId="1" xfId="0" applyNumberFormat="1" applyFont="1" applyFill="1" applyBorder="1" applyAlignment="1">
      <alignment horizontal="center"/>
    </xf>
    <xf numFmtId="1" fontId="22" fillId="11" borderId="36" xfId="0" applyNumberFormat="1" applyFont="1" applyFill="1" applyBorder="1" applyAlignment="1">
      <alignment horizontal="center"/>
    </xf>
    <xf numFmtId="2" fontId="0" fillId="0" borderId="35" xfId="0" applyNumberFormat="1" applyFill="1" applyBorder="1" applyAlignment="1"/>
    <xf numFmtId="2" fontId="0" fillId="0" borderId="1" xfId="0" applyNumberFormat="1" applyFill="1" applyBorder="1" applyAlignment="1"/>
    <xf numFmtId="2" fontId="0" fillId="0" borderId="36" xfId="0" applyNumberFormat="1" applyFill="1" applyBorder="1" applyAlignment="1"/>
    <xf numFmtId="170" fontId="0" fillId="0" borderId="35" xfId="0" applyNumberFormat="1" applyFill="1" applyBorder="1"/>
    <xf numFmtId="170" fontId="0" fillId="0" borderId="1" xfId="0" applyNumberFormat="1" applyFill="1" applyBorder="1"/>
    <xf numFmtId="170" fontId="0" fillId="0" borderId="36" xfId="0" applyNumberFormat="1" applyFill="1" applyBorder="1"/>
    <xf numFmtId="0" fontId="0" fillId="0" borderId="37" xfId="0" applyFill="1" applyBorder="1"/>
    <xf numFmtId="0" fontId="0" fillId="0" borderId="38" xfId="0" applyFill="1" applyBorder="1"/>
    <xf numFmtId="0" fontId="0" fillId="0" borderId="1" xfId="0" applyFill="1" applyBorder="1"/>
    <xf numFmtId="0" fontId="0" fillId="0" borderId="36" xfId="0" applyFill="1" applyBorder="1"/>
    <xf numFmtId="0" fontId="0" fillId="0" borderId="6" xfId="0" applyFill="1" applyBorder="1"/>
    <xf numFmtId="170" fontId="0" fillId="0" borderId="35" xfId="0" applyNumberFormat="1" applyBorder="1"/>
    <xf numFmtId="170" fontId="0" fillId="0" borderId="1" xfId="0" applyNumberFormat="1" applyBorder="1"/>
    <xf numFmtId="170" fontId="0" fillId="0" borderId="36" xfId="0" applyNumberFormat="1" applyBorder="1"/>
    <xf numFmtId="2" fontId="0" fillId="0" borderId="39" xfId="0" applyNumberFormat="1" applyBorder="1"/>
    <xf numFmtId="2" fontId="0" fillId="0" borderId="40" xfId="0" applyNumberFormat="1" applyBorder="1"/>
    <xf numFmtId="2" fontId="0" fillId="0" borderId="41" xfId="0" applyNumberFormat="1" applyBorder="1"/>
    <xf numFmtId="319" fontId="0" fillId="0" borderId="0" xfId="0" applyNumberFormat="1"/>
    <xf numFmtId="313" fontId="0" fillId="0" borderId="0" xfId="0" applyNumberFormat="1" applyFill="1" applyBorder="1"/>
    <xf numFmtId="320" fontId="9" fillId="0" borderId="0" xfId="0" applyNumberFormat="1" applyFont="1"/>
    <xf numFmtId="0" fontId="0" fillId="0" borderId="0" xfId="0" applyAlignment="1">
      <alignment horizontal="right" indent="1"/>
    </xf>
    <xf numFmtId="0" fontId="7" fillId="0" borderId="0" xfId="0" applyFont="1" applyAlignment="1">
      <alignment horizontal="left" indent="1"/>
    </xf>
    <xf numFmtId="0" fontId="15" fillId="0" borderId="0" xfId="0" applyFont="1" applyAlignment="1">
      <alignment horizontal="left" indent="3"/>
    </xf>
    <xf numFmtId="0" fontId="31" fillId="0" borderId="0" xfId="0" quotePrefix="1" applyFont="1" applyAlignment="1">
      <alignment horizontal="left" vertical="center"/>
    </xf>
    <xf numFmtId="0" fontId="31" fillId="0" borderId="0" xfId="0" applyFont="1" applyAlignment="1">
      <alignment horizontal="left"/>
    </xf>
    <xf numFmtId="0" fontId="22" fillId="11" borderId="35" xfId="0" applyNumberFormat="1" applyFont="1" applyFill="1" applyBorder="1" applyAlignment="1">
      <alignment horizontal="center"/>
    </xf>
    <xf numFmtId="0" fontId="22" fillId="11" borderId="1" xfId="0" applyNumberFormat="1" applyFont="1" applyFill="1" applyBorder="1" applyAlignment="1">
      <alignment horizontal="center"/>
    </xf>
    <xf numFmtId="0" fontId="22" fillId="11" borderId="36" xfId="0" applyNumberFormat="1" applyFont="1" applyFill="1" applyBorder="1" applyAlignment="1">
      <alignment horizontal="center"/>
    </xf>
    <xf numFmtId="0" fontId="32" fillId="0" borderId="0" xfId="0" quotePrefix="1" applyNumberFormat="1" applyFont="1" applyAlignment="1">
      <alignment horizontal="left" vertical="center" indent="1"/>
    </xf>
    <xf numFmtId="170" fontId="11" fillId="0" borderId="0" xfId="0" applyNumberFormat="1" applyFont="1" applyAlignment="1">
      <alignment horizontal="left"/>
    </xf>
    <xf numFmtId="313" fontId="0" fillId="0" borderId="35" xfId="0" applyNumberFormat="1" applyBorder="1"/>
    <xf numFmtId="313" fontId="0" fillId="0" borderId="1" xfId="0" applyNumberFormat="1" applyBorder="1"/>
    <xf numFmtId="313" fontId="0" fillId="0" borderId="42" xfId="0" applyNumberFormat="1" applyBorder="1"/>
    <xf numFmtId="313" fontId="0" fillId="12" borderId="35" xfId="0" applyNumberFormat="1" applyFill="1" applyBorder="1"/>
    <xf numFmtId="313" fontId="0" fillId="12" borderId="1" xfId="0" applyNumberFormat="1" applyFill="1" applyBorder="1"/>
    <xf numFmtId="313" fontId="0" fillId="12" borderId="42" xfId="0" applyNumberFormat="1" applyFill="1" applyBorder="1"/>
    <xf numFmtId="0" fontId="7" fillId="0" borderId="0" xfId="0" applyFont="1"/>
    <xf numFmtId="313" fontId="0" fillId="13" borderId="0" xfId="0" applyNumberFormat="1" applyFill="1"/>
    <xf numFmtId="2" fontId="11" fillId="13" borderId="0" xfId="0" applyNumberFormat="1" applyFont="1" applyFill="1"/>
    <xf numFmtId="313" fontId="11" fillId="0" borderId="0" xfId="0" applyNumberFormat="1" applyFont="1" applyAlignment="1">
      <alignment horizontal="center" vertical="center"/>
    </xf>
    <xf numFmtId="2" fontId="11" fillId="0" borderId="0" xfId="0" applyNumberFormat="1" applyFont="1" applyFill="1"/>
    <xf numFmtId="2" fontId="11" fillId="0" borderId="0" xfId="0" applyNumberFormat="1" applyFont="1"/>
    <xf numFmtId="0" fontId="0" fillId="13" borderId="0" xfId="0" applyFill="1"/>
    <xf numFmtId="309" fontId="8" fillId="0" borderId="0" xfId="0" applyNumberFormat="1" applyFont="1"/>
    <xf numFmtId="310" fontId="18" fillId="0" borderId="0" xfId="0" applyNumberFormat="1" applyFont="1" applyAlignment="1">
      <alignment horizontal="left"/>
    </xf>
    <xf numFmtId="311" fontId="18" fillId="0" borderId="0" xfId="0" applyNumberFormat="1" applyFont="1" applyAlignment="1">
      <alignment horizontal="left"/>
    </xf>
    <xf numFmtId="11" fontId="11" fillId="0" borderId="6" xfId="0" applyNumberFormat="1" applyFont="1" applyBorder="1"/>
    <xf numFmtId="11" fontId="11" fillId="0" borderId="0" xfId="0" applyNumberFormat="1" applyFont="1" applyBorder="1"/>
    <xf numFmtId="11" fontId="11" fillId="0" borderId="7" xfId="0" applyNumberFormat="1" applyFont="1" applyBorder="1"/>
    <xf numFmtId="11" fontId="33" fillId="0" borderId="0" xfId="0" applyNumberFormat="1" applyFont="1" applyBorder="1"/>
    <xf numFmtId="170" fontId="18" fillId="2" borderId="1" xfId="0" applyNumberFormat="1" applyFont="1" applyFill="1" applyBorder="1" applyAlignment="1">
      <alignment horizontal="left" indent="2"/>
    </xf>
    <xf numFmtId="0" fontId="7" fillId="2" borderId="0" xfId="0" applyFont="1" applyFill="1" applyAlignment="1">
      <alignment horizontal="left" indent="2"/>
    </xf>
    <xf numFmtId="321" fontId="34" fillId="2" borderId="0" xfId="0" applyNumberFormat="1" applyFont="1" applyFill="1" applyAlignment="1">
      <alignment horizontal="left" indent="2"/>
    </xf>
    <xf numFmtId="0" fontId="25" fillId="0" borderId="0" xfId="0" applyFont="1" applyBorder="1" applyAlignment="1">
      <alignment horizontal="right" indent="1"/>
    </xf>
    <xf numFmtId="313" fontId="11" fillId="0" borderId="0" xfId="0" applyNumberFormat="1" applyFont="1" applyBorder="1" applyAlignment="1">
      <alignment horizontal="right" indent="1"/>
    </xf>
    <xf numFmtId="11" fontId="16" fillId="0" borderId="28" xfId="0" applyNumberFormat="1" applyFont="1" applyFill="1" applyBorder="1" applyAlignment="1">
      <alignment horizontal="right" indent="1"/>
    </xf>
    <xf numFmtId="11" fontId="16" fillId="0" borderId="28" xfId="0" applyNumberFormat="1" applyFont="1" applyBorder="1" applyAlignment="1">
      <alignment horizontal="right" indent="1"/>
    </xf>
    <xf numFmtId="307" fontId="0" fillId="0" borderId="43" xfId="0" applyNumberFormat="1" applyBorder="1" applyAlignment="1">
      <alignment horizontal="center"/>
    </xf>
    <xf numFmtId="307" fontId="0" fillId="0" borderId="1" xfId="0" applyNumberFormat="1" applyBorder="1" applyAlignment="1">
      <alignment horizontal="center"/>
    </xf>
    <xf numFmtId="307" fontId="0" fillId="0" borderId="36" xfId="0" applyNumberFormat="1" applyBorder="1" applyAlignment="1">
      <alignment horizontal="center"/>
    </xf>
    <xf numFmtId="307" fontId="0" fillId="0" borderId="44" xfId="0" applyNumberFormat="1" applyBorder="1" applyAlignment="1">
      <alignment horizontal="center"/>
    </xf>
    <xf numFmtId="2" fontId="0" fillId="0" borderId="2" xfId="0" applyNumberFormat="1" applyFill="1" applyBorder="1" applyAlignment="1"/>
    <xf numFmtId="170" fontId="0" fillId="0" borderId="2" xfId="0" applyNumberFormat="1" applyFill="1" applyBorder="1"/>
    <xf numFmtId="2" fontId="0" fillId="0" borderId="39" xfId="0" applyNumberFormat="1" applyFill="1" applyBorder="1"/>
    <xf numFmtId="2" fontId="0" fillId="0" borderId="40" xfId="0" applyNumberFormat="1" applyFill="1" applyBorder="1"/>
    <xf numFmtId="2" fontId="0" fillId="0" borderId="41" xfId="0" applyNumberFormat="1" applyFill="1" applyBorder="1"/>
    <xf numFmtId="181" fontId="11" fillId="0" borderId="0" xfId="0" applyNumberFormat="1" applyFont="1" applyAlignment="1">
      <alignment horizontal="right" indent="1"/>
    </xf>
    <xf numFmtId="307" fontId="18" fillId="0" borderId="0" xfId="0" applyNumberFormat="1" applyFont="1" applyAlignment="1">
      <alignment horizontal="center"/>
    </xf>
    <xf numFmtId="0" fontId="35" fillId="0" borderId="0" xfId="0" applyFont="1" applyAlignment="1">
      <alignment horizontal="center"/>
    </xf>
    <xf numFmtId="0" fontId="35" fillId="0" borderId="0" xfId="0" applyFont="1"/>
    <xf numFmtId="0" fontId="36" fillId="0" borderId="0" xfId="0" applyFont="1" applyAlignment="1">
      <alignment horizontal="left" indent="1"/>
    </xf>
    <xf numFmtId="322" fontId="11" fillId="0" borderId="0" xfId="0" applyNumberFormat="1" applyFont="1" applyBorder="1"/>
    <xf numFmtId="0" fontId="19" fillId="0" borderId="0" xfId="0" applyFont="1" applyAlignment="1">
      <alignment horizontal="left" indent="2"/>
    </xf>
    <xf numFmtId="0" fontId="11" fillId="0" borderId="0" xfId="0" applyFont="1" applyAlignment="1">
      <alignment horizontal="right" indent="3"/>
    </xf>
    <xf numFmtId="0" fontId="0" fillId="0" borderId="0" xfId="0" applyNumberFormat="1"/>
    <xf numFmtId="0" fontId="8" fillId="0" borderId="0" xfId="0" applyNumberFormat="1" applyFont="1" applyAlignment="1">
      <alignment horizontal="center"/>
    </xf>
    <xf numFmtId="181" fontId="0" fillId="0" borderId="45" xfId="0" applyNumberFormat="1" applyBorder="1"/>
    <xf numFmtId="181" fontId="0" fillId="0" borderId="46" xfId="0" applyNumberFormat="1" applyBorder="1"/>
    <xf numFmtId="0" fontId="14" fillId="0" borderId="0" xfId="0" applyFont="1" applyAlignment="1">
      <alignment vertical="center"/>
    </xf>
    <xf numFmtId="181" fontId="11" fillId="0" borderId="47" xfId="0" applyNumberFormat="1" applyFont="1" applyBorder="1"/>
    <xf numFmtId="181" fontId="8" fillId="7" borderId="0" xfId="0" applyNumberFormat="1" applyFont="1" applyFill="1"/>
    <xf numFmtId="181" fontId="8" fillId="0" borderId="0" xfId="0" applyNumberFormat="1" applyFont="1" applyAlignment="1">
      <alignment horizontal="center"/>
    </xf>
    <xf numFmtId="181" fontId="0" fillId="0" borderId="0" xfId="0" applyNumberFormat="1"/>
    <xf numFmtId="181" fontId="7" fillId="0" borderId="0" xfId="0" applyNumberFormat="1" applyFont="1"/>
    <xf numFmtId="322" fontId="0" fillId="0" borderId="0" xfId="0" applyNumberFormat="1"/>
    <xf numFmtId="181" fontId="8" fillId="0" borderId="0" xfId="0" applyNumberFormat="1" applyFont="1" applyFill="1"/>
    <xf numFmtId="170" fontId="0" fillId="0" borderId="0" xfId="0" applyNumberFormat="1" applyFill="1"/>
    <xf numFmtId="0" fontId="0" fillId="0" borderId="0" xfId="0" applyFill="1" applyBorder="1" applyAlignment="1">
      <alignment horizontal="left"/>
    </xf>
    <xf numFmtId="250" fontId="38" fillId="0" borderId="0" xfId="0" applyNumberFormat="1" applyFont="1" applyFill="1" applyBorder="1" applyAlignment="1">
      <alignment horizontal="left" vertical="center"/>
    </xf>
    <xf numFmtId="307" fontId="18" fillId="0" borderId="0" xfId="0" applyNumberFormat="1" applyFont="1" applyAlignment="1">
      <alignment horizontal="center"/>
    </xf>
    <xf numFmtId="307" fontId="21" fillId="11" borderId="1" xfId="0" applyNumberFormat="1" applyFont="1" applyFill="1" applyBorder="1" applyAlignment="1">
      <alignment horizontal="center"/>
    </xf>
    <xf numFmtId="170" fontId="20" fillId="5" borderId="1" xfId="0" applyNumberFormat="1" applyFont="1" applyFill="1" applyBorder="1" applyAlignment="1">
      <alignment horizontal="center"/>
    </xf>
    <xf numFmtId="307" fontId="21" fillId="14" borderId="1" xfId="0" applyNumberFormat="1" applyFont="1" applyFill="1" applyBorder="1" applyAlignment="1">
      <alignment horizontal="center"/>
    </xf>
    <xf numFmtId="0" fontId="40" fillId="0" borderId="0" xfId="0" applyFont="1"/>
    <xf numFmtId="328" fontId="11" fillId="0" borderId="0" xfId="0" applyNumberFormat="1" applyFont="1"/>
    <xf numFmtId="2" fontId="18" fillId="0" borderId="0" xfId="0" applyNumberFormat="1" applyFont="1" applyAlignment="1">
      <alignment horizontal="right"/>
    </xf>
    <xf numFmtId="181" fontId="0" fillId="0" borderId="49" xfId="0" applyNumberFormat="1" applyBorder="1"/>
    <xf numFmtId="181" fontId="0" fillId="0" borderId="50" xfId="0" applyNumberFormat="1" applyBorder="1"/>
    <xf numFmtId="181" fontId="0" fillId="0" borderId="51" xfId="0" applyNumberFormat="1" applyBorder="1"/>
    <xf numFmtId="181" fontId="0" fillId="0" borderId="52" xfId="0" applyNumberFormat="1" applyBorder="1"/>
    <xf numFmtId="181" fontId="0" fillId="0" borderId="53" xfId="0" applyNumberFormat="1" applyBorder="1"/>
    <xf numFmtId="181" fontId="11" fillId="0" borderId="54" xfId="0" applyNumberFormat="1" applyFont="1" applyBorder="1"/>
    <xf numFmtId="181" fontId="11" fillId="0" borderId="55" xfId="0" applyNumberFormat="1" applyFont="1" applyBorder="1"/>
    <xf numFmtId="170" fontId="11" fillId="5" borderId="1" xfId="0" applyNumberFormat="1" applyFont="1" applyFill="1" applyBorder="1" applyAlignment="1">
      <alignment horizontal="center"/>
    </xf>
    <xf numFmtId="0" fontId="38" fillId="5" borderId="48" xfId="0" applyFont="1" applyFill="1" applyBorder="1" applyAlignment="1">
      <alignment horizontal="center"/>
    </xf>
    <xf numFmtId="170" fontId="11" fillId="3" borderId="0" xfId="0" applyNumberFormat="1" applyFont="1" applyFill="1" applyAlignment="1">
      <alignment horizontal="center"/>
    </xf>
    <xf numFmtId="1" fontId="42" fillId="0" borderId="1" xfId="0" applyNumberFormat="1" applyFont="1" applyFill="1" applyBorder="1" applyAlignment="1"/>
    <xf numFmtId="1" fontId="42" fillId="0" borderId="36" xfId="0" applyNumberFormat="1" applyFont="1" applyFill="1" applyBorder="1" applyAlignment="1"/>
    <xf numFmtId="0" fontId="43" fillId="0" borderId="0" xfId="0" quotePrefix="1" applyFont="1" applyAlignment="1">
      <alignment horizontal="left" vertical="center" indent="3"/>
    </xf>
    <xf numFmtId="0" fontId="43" fillId="0" borderId="7" xfId="0" quotePrefix="1" applyFont="1" applyBorder="1" applyAlignment="1">
      <alignment horizontal="left" vertical="center" indent="3"/>
    </xf>
    <xf numFmtId="1" fontId="42" fillId="0" borderId="35" xfId="0" applyNumberFormat="1" applyFont="1" applyFill="1" applyBorder="1" applyAlignment="1">
      <alignment horizontal="center"/>
    </xf>
    <xf numFmtId="1" fontId="0" fillId="0" borderId="0" xfId="0" applyNumberFormat="1"/>
    <xf numFmtId="306" fontId="11" fillId="0" borderId="0" xfId="0" applyNumberFormat="1" applyFont="1" applyBorder="1" applyAlignment="1">
      <alignment horizontal="right" indent="1"/>
    </xf>
    <xf numFmtId="0" fontId="22" fillId="11" borderId="57" xfId="0" applyNumberFormat="1" applyFont="1" applyFill="1" applyBorder="1" applyAlignment="1">
      <alignment horizontal="center"/>
    </xf>
    <xf numFmtId="0" fontId="22" fillId="11" borderId="59" xfId="0" applyNumberFormat="1" applyFont="1" applyFill="1" applyBorder="1" applyAlignment="1">
      <alignment horizontal="center"/>
    </xf>
    <xf numFmtId="0" fontId="22" fillId="11" borderId="61" xfId="0" applyNumberFormat="1" applyFont="1" applyFill="1" applyBorder="1" applyAlignment="1">
      <alignment horizontal="center"/>
    </xf>
    <xf numFmtId="170" fontId="11" fillId="0" borderId="62" xfId="0" applyNumberFormat="1" applyFont="1" applyBorder="1" applyAlignment="1">
      <alignment horizontal="right" indent="1"/>
    </xf>
    <xf numFmtId="170" fontId="11" fillId="0" borderId="63" xfId="0" applyNumberFormat="1" applyFont="1" applyBorder="1" applyAlignment="1">
      <alignment horizontal="right" indent="1"/>
    </xf>
    <xf numFmtId="170" fontId="11" fillId="0" borderId="64" xfId="0" applyNumberFormat="1" applyFont="1" applyBorder="1" applyAlignment="1">
      <alignment horizontal="right" indent="1"/>
    </xf>
    <xf numFmtId="306" fontId="18" fillId="0" borderId="0" xfId="0" applyNumberFormat="1" applyFont="1" applyBorder="1" applyAlignment="1">
      <alignment horizontal="right" indent="1"/>
    </xf>
    <xf numFmtId="0" fontId="19" fillId="0" borderId="0" xfId="0" applyNumberFormat="1" applyFont="1" applyBorder="1" applyAlignment="1"/>
    <xf numFmtId="0" fontId="19" fillId="0" borderId="0" xfId="0" applyFont="1" applyAlignment="1">
      <alignment horizontal="center"/>
    </xf>
    <xf numFmtId="0" fontId="24" fillId="0" borderId="65" xfId="0" applyFont="1" applyBorder="1" applyAlignment="1">
      <alignment horizontal="center" vertical="center"/>
    </xf>
    <xf numFmtId="0" fontId="24" fillId="0" borderId="66" xfId="0" applyFont="1" applyBorder="1" applyAlignment="1">
      <alignment horizontal="center" vertical="center"/>
    </xf>
    <xf numFmtId="0" fontId="24" fillId="0" borderId="67" xfId="0" applyFont="1" applyBorder="1" applyAlignment="1">
      <alignment horizontal="center" vertical="center"/>
    </xf>
    <xf numFmtId="170" fontId="11" fillId="0" borderId="65" xfId="0" applyNumberFormat="1" applyFont="1" applyBorder="1" applyAlignment="1">
      <alignment horizontal="right" indent="1"/>
    </xf>
    <xf numFmtId="170" fontId="11" fillId="0" borderId="66" xfId="0" applyNumberFormat="1" applyFont="1" applyBorder="1" applyAlignment="1">
      <alignment horizontal="right" indent="1"/>
    </xf>
    <xf numFmtId="170" fontId="11" fillId="0" borderId="67" xfId="0" applyNumberFormat="1" applyFont="1" applyBorder="1" applyAlignment="1">
      <alignment horizontal="right" indent="1"/>
    </xf>
    <xf numFmtId="0" fontId="11" fillId="0" borderId="68" xfId="0" applyFont="1" applyBorder="1"/>
    <xf numFmtId="0" fontId="11" fillId="0" borderId="69" xfId="0" applyFont="1" applyBorder="1"/>
    <xf numFmtId="0" fontId="11" fillId="0" borderId="70" xfId="0" applyFont="1" applyBorder="1"/>
    <xf numFmtId="0" fontId="11" fillId="0" borderId="71" xfId="0" applyFont="1" applyBorder="1"/>
    <xf numFmtId="0" fontId="11" fillId="0" borderId="72" xfId="0" applyFont="1" applyBorder="1"/>
    <xf numFmtId="0" fontId="11" fillId="0" borderId="73" xfId="0" applyFont="1" applyBorder="1"/>
    <xf numFmtId="0" fontId="11" fillId="0" borderId="74" xfId="0" applyFont="1" applyBorder="1"/>
    <xf numFmtId="0" fontId="11" fillId="0" borderId="75" xfId="0" applyFont="1" applyBorder="1"/>
    <xf numFmtId="0" fontId="11" fillId="0" borderId="76" xfId="0" applyFont="1" applyBorder="1"/>
    <xf numFmtId="0" fontId="24" fillId="0" borderId="77" xfId="0" applyFont="1" applyBorder="1" applyAlignment="1">
      <alignment horizontal="center" vertical="center"/>
    </xf>
    <xf numFmtId="170" fontId="11" fillId="0" borderId="77" xfId="0" applyNumberFormat="1" applyFont="1" applyBorder="1" applyAlignment="1">
      <alignment horizontal="right" indent="1"/>
    </xf>
    <xf numFmtId="0" fontId="11" fillId="0" borderId="78" xfId="0" applyFont="1" applyBorder="1"/>
    <xf numFmtId="0" fontId="11" fillId="0" borderId="79" xfId="0" applyFont="1" applyBorder="1"/>
    <xf numFmtId="0" fontId="11" fillId="0" borderId="80" xfId="0" applyFont="1" applyBorder="1"/>
    <xf numFmtId="0" fontId="24" fillId="0" borderId="81" xfId="0" applyFont="1" applyBorder="1" applyAlignment="1">
      <alignment horizontal="center" vertical="center"/>
    </xf>
    <xf numFmtId="170" fontId="11" fillId="0" borderId="81" xfId="0" applyNumberFormat="1" applyFont="1" applyBorder="1" applyAlignment="1">
      <alignment horizontal="right" indent="1"/>
    </xf>
    <xf numFmtId="0" fontId="11" fillId="0" borderId="82" xfId="0" applyFont="1" applyBorder="1"/>
    <xf numFmtId="0" fontId="11" fillId="0" borderId="83" xfId="0" applyFont="1" applyBorder="1"/>
    <xf numFmtId="0" fontId="11" fillId="0" borderId="84" xfId="0" applyFont="1" applyBorder="1"/>
    <xf numFmtId="0" fontId="11" fillId="0" borderId="85" xfId="0" applyFont="1" applyBorder="1"/>
    <xf numFmtId="0" fontId="11" fillId="0" borderId="86" xfId="0" applyFont="1" applyBorder="1"/>
    <xf numFmtId="0" fontId="11" fillId="0" borderId="87" xfId="0" applyFont="1" applyBorder="1"/>
    <xf numFmtId="0" fontId="24" fillId="0" borderId="88" xfId="0" applyFont="1" applyBorder="1" applyAlignment="1">
      <alignment horizontal="center" vertical="center"/>
    </xf>
    <xf numFmtId="170" fontId="11" fillId="0" borderId="88" xfId="0" applyNumberFormat="1" applyFont="1" applyBorder="1" applyAlignment="1">
      <alignment horizontal="right" indent="1"/>
    </xf>
    <xf numFmtId="0" fontId="11" fillId="0" borderId="89" xfId="0" applyFont="1" applyBorder="1"/>
    <xf numFmtId="0" fontId="11" fillId="0" borderId="90" xfId="0" applyFont="1" applyBorder="1"/>
    <xf numFmtId="0" fontId="11" fillId="0" borderId="91" xfId="0" applyFont="1" applyBorder="1"/>
    <xf numFmtId="0" fontId="19" fillId="0" borderId="32" xfId="0" applyFont="1" applyBorder="1" applyAlignment="1">
      <alignment horizontal="center"/>
    </xf>
    <xf numFmtId="2" fontId="45" fillId="0" borderId="1" xfId="0" applyNumberFormat="1" applyFont="1" applyBorder="1"/>
    <xf numFmtId="2" fontId="44" fillId="0" borderId="0" xfId="0" applyNumberFormat="1" applyFont="1"/>
    <xf numFmtId="2" fontId="7" fillId="0" borderId="0" xfId="0" applyNumberFormat="1" applyFont="1"/>
    <xf numFmtId="0" fontId="19" fillId="0" borderId="33" xfId="0" applyFont="1" applyBorder="1" applyAlignment="1">
      <alignment horizontal="center"/>
    </xf>
    <xf numFmtId="0" fontId="11" fillId="0" borderId="0" xfId="0" applyFont="1" applyAlignment="1">
      <alignment horizontal="center"/>
    </xf>
    <xf numFmtId="181" fontId="11" fillId="0" borderId="35" xfId="0" applyNumberFormat="1" applyFont="1" applyBorder="1"/>
    <xf numFmtId="181" fontId="11" fillId="0" borderId="1" xfId="0" applyNumberFormat="1" applyFont="1" applyBorder="1"/>
    <xf numFmtId="181" fontId="11" fillId="0" borderId="40" xfId="0" applyNumberFormat="1" applyFont="1" applyBorder="1"/>
    <xf numFmtId="0" fontId="19" fillId="0" borderId="32" xfId="0" applyFont="1" applyBorder="1" applyAlignment="1">
      <alignment horizontal="center"/>
    </xf>
    <xf numFmtId="2" fontId="44" fillId="0" borderId="0" xfId="0" applyNumberFormat="1" applyFont="1" applyBorder="1"/>
    <xf numFmtId="2" fontId="44" fillId="0" borderId="7" xfId="0" applyNumberFormat="1" applyFont="1" applyBorder="1"/>
    <xf numFmtId="2" fontId="44" fillId="0" borderId="6" xfId="0" applyNumberFormat="1" applyFont="1" applyBorder="1"/>
    <xf numFmtId="181" fontId="11" fillId="0" borderId="92" xfId="0" applyNumberFormat="1" applyFont="1" applyBorder="1"/>
    <xf numFmtId="181" fontId="11" fillId="0" borderId="93" xfId="0" applyNumberFormat="1" applyFont="1" applyBorder="1"/>
    <xf numFmtId="181" fontId="11" fillId="0" borderId="94" xfId="0" applyNumberFormat="1" applyFont="1" applyBorder="1"/>
    <xf numFmtId="181" fontId="11" fillId="0" borderId="95" xfId="0" applyNumberFormat="1" applyFont="1" applyBorder="1"/>
    <xf numFmtId="181" fontId="11" fillId="0" borderId="96" xfId="0" applyNumberFormat="1" applyFont="1" applyBorder="1"/>
    <xf numFmtId="181" fontId="11" fillId="0" borderId="97" xfId="0" applyNumberFormat="1" applyFont="1" applyBorder="1"/>
    <xf numFmtId="181" fontId="11" fillId="0" borderId="98" xfId="0" applyNumberFormat="1" applyFont="1" applyBorder="1"/>
    <xf numFmtId="2" fontId="46" fillId="0" borderId="99" xfId="0" applyNumberFormat="1" applyFont="1" applyBorder="1"/>
    <xf numFmtId="2" fontId="46" fillId="0" borderId="100" xfId="0" applyNumberFormat="1" applyFont="1" applyBorder="1"/>
    <xf numFmtId="2" fontId="46" fillId="0" borderId="101" xfId="0" applyNumberFormat="1" applyFont="1" applyBorder="1"/>
    <xf numFmtId="2" fontId="46" fillId="0" borderId="102" xfId="0" applyNumberFormat="1" applyFont="1" applyBorder="1"/>
    <xf numFmtId="2" fontId="19" fillId="0" borderId="0" xfId="0" applyNumberFormat="1" applyFont="1"/>
    <xf numFmtId="0" fontId="47" fillId="0" borderId="0" xfId="2"/>
    <xf numFmtId="0" fontId="10" fillId="0" borderId="0" xfId="0" applyFont="1" applyFill="1" applyBorder="1" applyAlignment="1"/>
    <xf numFmtId="306" fontId="0" fillId="0" borderId="0" xfId="0" applyNumberFormat="1" applyFill="1"/>
    <xf numFmtId="0" fontId="10" fillId="0" borderId="0" xfId="0" applyFont="1" applyFill="1" applyBorder="1" applyAlignment="1">
      <alignment horizontal="left" indent="1"/>
    </xf>
    <xf numFmtId="206" fontId="9" fillId="0" borderId="0" xfId="0" applyNumberFormat="1" applyFont="1" applyFill="1" applyBorder="1" applyAlignment="1">
      <alignment horizontal="left" indent="1"/>
    </xf>
    <xf numFmtId="312" fontId="18" fillId="0" borderId="0" xfId="0" applyNumberFormat="1" applyFont="1" applyAlignment="1">
      <alignment horizontal="left" vertical="center"/>
    </xf>
    <xf numFmtId="0" fontId="7" fillId="7" borderId="0" xfId="0" applyFont="1" applyFill="1" applyAlignment="1">
      <alignment horizontal="left" indent="2"/>
    </xf>
    <xf numFmtId="307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center"/>
    </xf>
    <xf numFmtId="0" fontId="0" fillId="0" borderId="29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34" xfId="0" applyBorder="1" applyAlignment="1">
      <alignment horizontal="center"/>
    </xf>
    <xf numFmtId="0" fontId="26" fillId="10" borderId="0" xfId="0" applyFont="1" applyFill="1" applyAlignment="1">
      <alignment horizontal="center" vertical="center"/>
    </xf>
    <xf numFmtId="0" fontId="7" fillId="0" borderId="0" xfId="0" applyFont="1" applyAlignment="1">
      <alignment horizontal="center"/>
    </xf>
    <xf numFmtId="0" fontId="26" fillId="8" borderId="0" xfId="0" applyFont="1" applyFill="1" applyAlignment="1">
      <alignment horizontal="center" vertical="center"/>
    </xf>
    <xf numFmtId="0" fontId="26" fillId="9" borderId="0" xfId="0" applyFont="1" applyFill="1" applyAlignment="1">
      <alignment horizontal="center" vertical="center"/>
    </xf>
    <xf numFmtId="0" fontId="31" fillId="0" borderId="0" xfId="0" quotePrefix="1" applyFont="1" applyAlignment="1">
      <alignment horizontal="left" vertical="center" indent="3"/>
    </xf>
    <xf numFmtId="0" fontId="31" fillId="0" borderId="7" xfId="0" quotePrefix="1" applyFont="1" applyBorder="1" applyAlignment="1">
      <alignment horizontal="left" vertical="center" indent="3"/>
    </xf>
    <xf numFmtId="0" fontId="8" fillId="0" borderId="0" xfId="0" applyFont="1" applyAlignment="1">
      <alignment horizontal="center" vertical="center" wrapText="1"/>
    </xf>
    <xf numFmtId="312" fontId="1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9" fillId="0" borderId="29" xfId="0" applyFont="1" applyBorder="1" applyAlignment="1">
      <alignment horizontal="center"/>
    </xf>
    <xf numFmtId="0" fontId="19" fillId="0" borderId="31" xfId="0" applyFont="1" applyBorder="1" applyAlignment="1">
      <alignment horizontal="center"/>
    </xf>
    <xf numFmtId="0" fontId="19" fillId="0" borderId="30" xfId="0" applyFont="1" applyBorder="1" applyAlignment="1">
      <alignment horizontal="center"/>
    </xf>
    <xf numFmtId="0" fontId="19" fillId="0" borderId="32" xfId="0" applyFont="1" applyBorder="1" applyAlignment="1">
      <alignment horizontal="center"/>
    </xf>
    <xf numFmtId="0" fontId="19" fillId="0" borderId="34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9" xfId="0" applyBorder="1" applyAlignment="1">
      <alignment horizontal="center"/>
    </xf>
    <xf numFmtId="0" fontId="0" fillId="0" borderId="3" xfId="0" applyBorder="1" applyAlignment="1">
      <alignment horizontal="center"/>
    </xf>
    <xf numFmtId="0" fontId="7" fillId="0" borderId="56" xfId="0" applyFont="1" applyBorder="1" applyAlignment="1">
      <alignment horizontal="center" vertical="center"/>
    </xf>
    <xf numFmtId="0" fontId="7" fillId="0" borderId="58" xfId="0" applyFont="1" applyBorder="1" applyAlignment="1">
      <alignment horizontal="center" vertical="center"/>
    </xf>
    <xf numFmtId="0" fontId="7" fillId="0" borderId="60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0" fillId="0" borderId="0" xfId="0" applyFont="1" applyFill="1" applyBorder="1" applyAlignment="1">
      <alignment horizontal="left" indent="1"/>
    </xf>
    <xf numFmtId="249" fontId="14" fillId="0" borderId="0" xfId="0" applyNumberFormat="1" applyFont="1" applyFill="1" applyBorder="1" applyAlignment="1">
      <alignment horizontal="right" vertical="center" indent="1"/>
    </xf>
    <xf numFmtId="356" fontId="8" fillId="0" borderId="5" xfId="0" applyNumberFormat="1" applyFont="1" applyFill="1" applyBorder="1" applyAlignment="1">
      <alignment horizontal="center" vertical="center"/>
    </xf>
    <xf numFmtId="249" fontId="14" fillId="0" borderId="0" xfId="0" applyNumberFormat="1" applyFont="1" applyFill="1" applyBorder="1" applyAlignment="1">
      <alignment horizontal="left" vertical="center" indent="1"/>
    </xf>
    <xf numFmtId="0" fontId="10" fillId="0" borderId="0" xfId="0" applyFont="1" applyFill="1" applyBorder="1" applyAlignment="1">
      <alignment horizontal="left" indent="3"/>
    </xf>
    <xf numFmtId="357" fontId="8" fillId="0" borderId="0" xfId="0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/>
    </xf>
    <xf numFmtId="206" fontId="11" fillId="0" borderId="0" xfId="0" applyNumberFormat="1" applyFont="1" applyFill="1" applyBorder="1" applyAlignment="1">
      <alignment horizontal="center"/>
    </xf>
    <xf numFmtId="250" fontId="8" fillId="0" borderId="0" xfId="0" applyNumberFormat="1" applyFont="1" applyFill="1" applyBorder="1" applyAlignment="1">
      <alignment horizontal="left" vertical="center"/>
    </xf>
    <xf numFmtId="206" fontId="9" fillId="0" borderId="0" xfId="0" applyNumberFormat="1" applyFont="1" applyFill="1" applyBorder="1" applyAlignment="1">
      <alignment horizontal="center"/>
    </xf>
    <xf numFmtId="170" fontId="7" fillId="15" borderId="0" xfId="0" applyNumberFormat="1" applyFont="1" applyFill="1" applyAlignment="1">
      <alignment horizontal="center"/>
    </xf>
    <xf numFmtId="0" fontId="10" fillId="0" borderId="0" xfId="0" applyFont="1" applyFill="1" applyBorder="1" applyAlignment="1">
      <alignment horizontal="left"/>
    </xf>
    <xf numFmtId="251" fontId="11" fillId="3" borderId="0" xfId="0" applyNumberFormat="1" applyFont="1" applyFill="1" applyAlignment="1">
      <alignment horizontal="center" vertical="center"/>
    </xf>
    <xf numFmtId="255" fontId="11" fillId="3" borderId="0" xfId="0" applyNumberFormat="1" applyFont="1" applyFill="1" applyAlignment="1">
      <alignment horizontal="left" indent="5"/>
    </xf>
    <xf numFmtId="170" fontId="11" fillId="3" borderId="0" xfId="0" applyNumberFormat="1" applyFont="1" applyFill="1" applyAlignment="1">
      <alignment horizontal="center" vertical="top"/>
    </xf>
    <xf numFmtId="0" fontId="12" fillId="0" borderId="0" xfId="0" applyFont="1" applyFill="1" applyBorder="1" applyAlignment="1">
      <alignment horizontal="left"/>
    </xf>
    <xf numFmtId="0" fontId="15" fillId="0" borderId="0" xfId="0" applyFont="1" applyFill="1" applyBorder="1" applyAlignment="1">
      <alignment horizontal="center"/>
    </xf>
    <xf numFmtId="257" fontId="17" fillId="0" borderId="0" xfId="0" applyNumberFormat="1" applyFont="1" applyFill="1" applyAlignment="1">
      <alignment horizontal="left" indent="1"/>
    </xf>
    <xf numFmtId="257" fontId="17" fillId="0" borderId="7" xfId="0" applyNumberFormat="1" applyFont="1" applyFill="1" applyBorder="1" applyAlignment="1">
      <alignment horizontal="left" indent="1"/>
    </xf>
    <xf numFmtId="254" fontId="11" fillId="3" borderId="0" xfId="0" applyNumberFormat="1" applyFont="1" applyFill="1" applyAlignment="1">
      <alignment horizontal="left" vertical="center" indent="2"/>
    </xf>
    <xf numFmtId="253" fontId="11" fillId="0" borderId="0" xfId="0" applyNumberFormat="1" applyFont="1" applyFill="1" applyAlignment="1">
      <alignment horizontal="left"/>
    </xf>
    <xf numFmtId="252" fontId="11" fillId="3" borderId="0" xfId="0" applyNumberFormat="1" applyFont="1" applyFill="1" applyAlignment="1">
      <alignment horizontal="left" indent="2"/>
    </xf>
    <xf numFmtId="256" fontId="9" fillId="3" borderId="0" xfId="0" applyNumberFormat="1" applyFont="1" applyFill="1" applyAlignment="1">
      <alignment horizontal="right" vertical="center" indent="3"/>
    </xf>
    <xf numFmtId="170" fontId="11" fillId="3" borderId="0" xfId="0" applyNumberFormat="1" applyFont="1" applyFill="1" applyAlignment="1">
      <alignment horizontal="center"/>
    </xf>
    <xf numFmtId="251" fontId="11" fillId="0" borderId="0" xfId="0" applyNumberFormat="1" applyFont="1" applyFill="1" applyAlignment="1">
      <alignment horizontal="left" vertical="center"/>
    </xf>
    <xf numFmtId="0" fontId="12" fillId="5" borderId="0" xfId="0" applyFont="1" applyFill="1" applyAlignment="1">
      <alignment horizontal="center"/>
    </xf>
    <xf numFmtId="0" fontId="39" fillId="0" borderId="0" xfId="0" applyFont="1" applyFill="1" applyAlignment="1">
      <alignment horizontal="center"/>
    </xf>
    <xf numFmtId="0" fontId="16" fillId="0" borderId="0" xfId="0" applyFont="1" applyFill="1" applyAlignment="1">
      <alignment horizontal="center"/>
    </xf>
    <xf numFmtId="0" fontId="41" fillId="0" borderId="0" xfId="0" applyFont="1" applyFill="1" applyAlignment="1">
      <alignment horizontal="center"/>
    </xf>
    <xf numFmtId="327" fontId="38" fillId="0" borderId="0" xfId="0" applyNumberFormat="1" applyFont="1" applyFill="1" applyAlignment="1">
      <alignment horizontal="left"/>
    </xf>
    <xf numFmtId="325" fontId="19" fillId="0" borderId="0" xfId="0" applyNumberFormat="1" applyFont="1" applyAlignment="1">
      <alignment horizontal="left"/>
    </xf>
    <xf numFmtId="326" fontId="38" fillId="0" borderId="0" xfId="0" applyNumberFormat="1" applyFont="1" applyFill="1" applyAlignment="1">
      <alignment horizontal="left"/>
    </xf>
    <xf numFmtId="0" fontId="9" fillId="4" borderId="12" xfId="0" applyFont="1" applyFill="1" applyBorder="1" applyAlignment="1">
      <alignment horizontal="center" vertical="center"/>
    </xf>
    <xf numFmtId="0" fontId="9" fillId="4" borderId="13" xfId="0" applyFont="1" applyFill="1" applyBorder="1" applyAlignment="1">
      <alignment horizontal="center" vertical="center"/>
    </xf>
    <xf numFmtId="0" fontId="9" fillId="4" borderId="14" xfId="0" applyFont="1" applyFill="1" applyBorder="1" applyAlignment="1">
      <alignment horizontal="center" vertical="center"/>
    </xf>
  </cellXfs>
  <cellStyles count="3">
    <cellStyle name="Hipervínculo" xfId="2" builtinId="8"/>
    <cellStyle name="Normal" xfId="0" builtinId="0"/>
    <cellStyle name="Normal 2" xfId="1"/>
  </cellStyles>
  <dxfs count="2">
    <dxf>
      <numFmt numFmtId="306" formatCode=";;;"/>
      <fill>
        <patternFill>
          <bgColor theme="0"/>
        </patternFill>
      </fill>
      <border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numFmt numFmtId="306" formatCode=";;;"/>
      <fill>
        <patternFill>
          <bgColor theme="0"/>
        </patternFill>
      </fill>
      <border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</dxfs>
  <tableStyles count="0" defaultTableStyle="TableStyleMedium9" defaultPivotStyle="PivotStyleLight16"/>
  <colors>
    <mruColors>
      <color rgb="FF89FF89"/>
      <color rgb="FF008000"/>
      <color rgb="FF33CC33"/>
      <color rgb="FF66FF99"/>
      <color rgb="FF66FF66"/>
      <color rgb="FFFFFF99"/>
      <color rgb="FFFF5353"/>
      <color rgb="FFFFFF66"/>
      <color rgb="FF0EC23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microsoft.com/office/2006/relationships/vbaProject" Target="vbaProject.bin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660314773600673E-2"/>
          <c:y val="8.0088410001381335E-3"/>
          <c:w val="0.91216098762054099"/>
          <c:h val="0.75189472937504431"/>
        </c:manualLayout>
      </c:layout>
      <c:scatterChart>
        <c:scatterStyle val="lineMarker"/>
        <c:varyColors val="0"/>
        <c:ser>
          <c:idx val="0"/>
          <c:order val="0"/>
          <c:spPr>
            <a:ln w="57150" cmpd="thinThick">
              <a:solidFill>
                <a:schemeClr val="tx2">
                  <a:lumMod val="50000"/>
                </a:schemeClr>
              </a:solidFill>
              <a:headEnd type="none"/>
            </a:ln>
            <a:effectLst>
              <a:outerShdw dist="25400" dir="5400000" rotWithShape="0">
                <a:schemeClr val="tx2">
                  <a:lumMod val="50000"/>
                  <a:alpha val="35000"/>
                </a:schemeClr>
              </a:outerShdw>
            </a:effectLst>
          </c:spPr>
          <c:marker>
            <c:symbol val="none"/>
          </c:marker>
          <c:dPt>
            <c:idx val="0"/>
            <c:bubble3D val="0"/>
          </c:dPt>
          <c:x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</c:ser>
        <c:ser>
          <c:idx val="1"/>
          <c:order val="1"/>
          <c:spPr>
            <a:ln>
              <a:noFill/>
            </a:ln>
          </c:spPr>
          <c:marker>
            <c:symbol val="triangle"/>
            <c:size val="12"/>
            <c:spPr>
              <a:gradFill>
                <a:gsLst>
                  <a:gs pos="0">
                    <a:srgbClr val="68EE82"/>
                  </a:gs>
                  <a:gs pos="20000">
                    <a:srgbClr val="88F48B"/>
                  </a:gs>
                  <a:gs pos="100000">
                    <a:srgbClr val="0AE80F"/>
                  </a:gs>
                </a:gsLst>
                <a:lin ang="5400000" scaled="0"/>
              </a:gradFill>
              <a:ln>
                <a:solidFill>
                  <a:srgbClr val="14B032"/>
                </a:solidFill>
              </a:ln>
            </c:spPr>
          </c:marker>
          <c:x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2180480"/>
        <c:axId val="222182400"/>
      </c:scatterChart>
      <c:valAx>
        <c:axId val="222180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63500">
            <a:noFill/>
          </a:ln>
        </c:spPr>
        <c:crossAx val="222182400"/>
        <c:crosses val="autoZero"/>
        <c:crossBetween val="midCat"/>
      </c:valAx>
      <c:valAx>
        <c:axId val="222182400"/>
        <c:scaling>
          <c:orientation val="minMax"/>
          <c:max val="0.1"/>
          <c:min val="0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>
            <a:noFill/>
          </a:ln>
        </c:spPr>
        <c:crossAx val="222180480"/>
        <c:crosses val="autoZero"/>
        <c:crossBetween val="midCat"/>
        <c:majorUnit val="5"/>
      </c:valAx>
      <c:spPr>
        <a:ln cmpd="sng"/>
      </c:spPr>
    </c:plotArea>
    <c:plotVisOnly val="0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478681296388087E-2"/>
          <c:y val="0.14835922536709939"/>
          <c:w val="0.91216098762054099"/>
          <c:h val="0.75189472937504431"/>
        </c:manualLayout>
      </c:layout>
      <c:scatterChart>
        <c:scatterStyle val="lineMarker"/>
        <c:varyColors val="0"/>
        <c:ser>
          <c:idx val="0"/>
          <c:order val="0"/>
          <c:spPr>
            <a:ln w="57150" cmpd="thinThick">
              <a:solidFill>
                <a:schemeClr val="tx2">
                  <a:lumMod val="50000"/>
                </a:schemeClr>
              </a:solidFill>
              <a:headEnd type="none"/>
            </a:ln>
            <a:effectLst>
              <a:outerShdw dist="25400" dir="5400000" rotWithShape="0">
                <a:schemeClr val="tx2">
                  <a:lumMod val="50000"/>
                  <a:alpha val="35000"/>
                </a:schemeClr>
              </a:outerShdw>
            </a:effectLst>
          </c:spPr>
          <c:marker>
            <c:symbol val="none"/>
          </c:marker>
          <c:dPt>
            <c:idx val="0"/>
            <c:bubble3D val="0"/>
          </c:dPt>
          <c:dPt>
            <c:idx val="9"/>
            <c:bubble3D val="0"/>
          </c:dPt>
          <c:xVal>
            <c:numRef>
              <c:f>'Calculo VIGA'!$D$6:$M$6</c:f>
              <c:numCache>
                <c:formatCode>0.00\ "m"</c:formatCode>
                <c:ptCount val="10"/>
                <c:pt idx="0" formatCode="General">
                  <c:v>0</c:v>
                </c:pt>
                <c:pt idx="1">
                  <c:v>43</c:v>
                </c:pt>
                <c:pt idx="2">
                  <c:v>43</c:v>
                </c:pt>
                <c:pt idx="3">
                  <c:v>43</c:v>
                </c:pt>
                <c:pt idx="4">
                  <c:v>43</c:v>
                </c:pt>
                <c:pt idx="5">
                  <c:v>43</c:v>
                </c:pt>
                <c:pt idx="6">
                  <c:v>43</c:v>
                </c:pt>
              </c:numCache>
            </c:numRef>
          </c:xVal>
          <c:yVal>
            <c:numRef>
              <c:f>'Calculo VIGA'!$D$7:$M$7</c:f>
              <c:numCache>
                <c:formatCode>General</c:formatCode>
                <c:ptCount val="10"/>
                <c:pt idx="0">
                  <c:v>3.4000000000000002E-2</c:v>
                </c:pt>
                <c:pt idx="1">
                  <c:v>3.4000000000000002E-2</c:v>
                </c:pt>
                <c:pt idx="2">
                  <c:v>3.4000000000000002E-2</c:v>
                </c:pt>
                <c:pt idx="3">
                  <c:v>3.4000000000000002E-2</c:v>
                </c:pt>
                <c:pt idx="4">
                  <c:v>3.4000000000000002E-2</c:v>
                </c:pt>
                <c:pt idx="5">
                  <c:v>3.4000000000000002E-2</c:v>
                </c:pt>
                <c:pt idx="6">
                  <c:v>3.4000000000000002E-2</c:v>
                </c:pt>
              </c:numCache>
            </c:numRef>
          </c:yVal>
          <c:smooth val="0"/>
        </c:ser>
        <c:ser>
          <c:idx val="1"/>
          <c:order val="1"/>
          <c:spPr>
            <a:ln>
              <a:noFill/>
            </a:ln>
          </c:spPr>
          <c:marker>
            <c:symbol val="triangle"/>
            <c:size val="12"/>
            <c:spPr>
              <a:gradFill>
                <a:gsLst>
                  <a:gs pos="0">
                    <a:srgbClr val="68EE82"/>
                  </a:gs>
                  <a:gs pos="20000">
                    <a:srgbClr val="88F48B"/>
                  </a:gs>
                  <a:gs pos="100000">
                    <a:srgbClr val="0AE80F"/>
                  </a:gs>
                </a:gsLst>
                <a:lin ang="5400000" scaled="0"/>
              </a:gradFill>
              <a:ln>
                <a:solidFill>
                  <a:srgbClr val="14B032"/>
                </a:solidFill>
              </a:ln>
            </c:spPr>
          </c:marker>
          <c:xVal>
            <c:numRef>
              <c:f>'Calculo VIGA'!$D$4:$M$4</c:f>
              <c:numCache>
                <c:formatCode>0.00\ "m"</c:formatCode>
                <c:ptCount val="10"/>
                <c:pt idx="0" formatCode="General">
                  <c:v>0</c:v>
                </c:pt>
                <c:pt idx="1">
                  <c:v>43</c:v>
                </c:pt>
                <c:pt idx="2">
                  <c:v>43</c:v>
                </c:pt>
                <c:pt idx="3">
                  <c:v>43</c:v>
                </c:pt>
                <c:pt idx="4">
                  <c:v>43</c:v>
                </c:pt>
                <c:pt idx="5">
                  <c:v>43</c:v>
                </c:pt>
                <c:pt idx="6">
                  <c:v>43</c:v>
                </c:pt>
              </c:numCache>
            </c:numRef>
          </c:xVal>
          <c:yVal>
            <c:numRef>
              <c:f>'Calculo VIGA'!$D$5:$M$5</c:f>
              <c:numCache>
                <c:formatCode>General</c:formatCode>
                <c:ptCount val="10"/>
                <c:pt idx="0">
                  <c:v>1.4999999999999999E-2</c:v>
                </c:pt>
                <c:pt idx="1">
                  <c:v>1.4999999999999999E-2</c:v>
                </c:pt>
                <c:pt idx="2">
                  <c:v>1.4999999999999999E-2</c:v>
                </c:pt>
                <c:pt idx="3">
                  <c:v>1.4999999999999999E-2</c:v>
                </c:pt>
                <c:pt idx="4">
                  <c:v>1.4999999999999999E-2</c:v>
                </c:pt>
                <c:pt idx="5">
                  <c:v>1.4999999999999999E-2</c:v>
                </c:pt>
                <c:pt idx="6">
                  <c:v>1.4999999999999999E-2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2194688"/>
        <c:axId val="222213248"/>
      </c:scatterChart>
      <c:valAx>
        <c:axId val="222194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63500">
            <a:noFill/>
          </a:ln>
        </c:spPr>
        <c:crossAx val="222213248"/>
        <c:crosses val="autoZero"/>
        <c:crossBetween val="midCat"/>
      </c:valAx>
      <c:valAx>
        <c:axId val="222213248"/>
        <c:scaling>
          <c:orientation val="minMax"/>
          <c:max val="0.1"/>
          <c:min val="0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>
            <a:noFill/>
          </a:ln>
        </c:spPr>
        <c:crossAx val="222194688"/>
        <c:crosses val="autoZero"/>
        <c:crossBetween val="midCat"/>
        <c:majorUnit val="5"/>
      </c:valAx>
      <c:spPr>
        <a:ln cmpd="sng"/>
      </c:spPr>
    </c:plotArea>
    <c:plotVisOnly val="0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trlProps/ctrlProp1.xml><?xml version="1.0" encoding="utf-8"?>
<formControlPr xmlns="http://schemas.microsoft.com/office/spreadsheetml/2009/9/main" objectType="Radio" firstButton="1" fmlaLink="'Calculo VIGA'!$Q$2" lockText="1"/>
</file>

<file path=xl/ctrlProps/ctrlProp2.xml><?xml version="1.0" encoding="utf-8"?>
<formControlPr xmlns="http://schemas.microsoft.com/office/spreadsheetml/2009/9/main" objectType="Radio" checked="Checked" lockText="1"/>
</file>

<file path=xl/ctrlProps/ctrlProp3.xml><?xml version="1.0" encoding="utf-8"?>
<formControlPr xmlns="http://schemas.microsoft.com/office/spreadsheetml/2009/9/main" objectType="Radio" lockText="1"/>
</file>

<file path=xl/ctrlProps/ctrlProp4.xml><?xml version="1.0" encoding="utf-8"?>
<formControlPr xmlns="http://schemas.microsoft.com/office/spreadsheetml/2009/9/main" objectType="Radio" lockText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chart" Target="../charts/chart2.xml"/><Relationship Id="rId5" Type="http://schemas.openxmlformats.org/officeDocument/2006/relationships/image" Target="../media/image3.PNG"/><Relationship Id="rId4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447092</xdr:colOff>
      <xdr:row>16</xdr:row>
      <xdr:rowOff>154563</xdr:rowOff>
    </xdr:from>
    <xdr:to>
      <xdr:col>4</xdr:col>
      <xdr:colOff>305937</xdr:colOff>
      <xdr:row>16</xdr:row>
      <xdr:rowOff>154563</xdr:rowOff>
    </xdr:to>
    <xdr:cxnSp macro="">
      <xdr:nvCxnSpPr>
        <xdr:cNvPr id="2" name="1 Conector recto"/>
        <xdr:cNvCxnSpPr>
          <a:endCxn id="98" idx="0"/>
        </xdr:cNvCxnSpPr>
      </xdr:nvCxnSpPr>
      <xdr:spPr>
        <a:xfrm flipV="1">
          <a:off x="1592119" y="2244490"/>
          <a:ext cx="1003871" cy="0"/>
        </a:xfrm>
        <a:prstGeom prst="line">
          <a:avLst/>
        </a:prstGeom>
        <a:ln w="31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369336</xdr:colOff>
      <xdr:row>10</xdr:row>
      <xdr:rowOff>155511</xdr:rowOff>
    </xdr:from>
    <xdr:to>
      <xdr:col>3</xdr:col>
      <xdr:colOff>369336</xdr:colOff>
      <xdr:row>16</xdr:row>
      <xdr:rowOff>160370</xdr:rowOff>
    </xdr:to>
    <xdr:cxnSp macro="">
      <xdr:nvCxnSpPr>
        <xdr:cNvPr id="3" name="2 Conector recto"/>
        <xdr:cNvCxnSpPr/>
      </xdr:nvCxnSpPr>
      <xdr:spPr>
        <a:xfrm flipH="1" flipV="1">
          <a:off x="2083836" y="1108011"/>
          <a:ext cx="0" cy="1147859"/>
        </a:xfrm>
        <a:prstGeom prst="line">
          <a:avLst/>
        </a:prstGeom>
        <a:ln w="3175">
          <a:solidFill>
            <a:schemeClr val="tx1"/>
          </a:solidFill>
          <a:headEnd type="stealth" w="sm" len="med"/>
          <a:tailEnd type="stealth" w="sm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28789</xdr:colOff>
      <xdr:row>6</xdr:row>
      <xdr:rowOff>38101</xdr:rowOff>
    </xdr:from>
    <xdr:to>
      <xdr:col>18</xdr:col>
      <xdr:colOff>542928</xdr:colOff>
      <xdr:row>20</xdr:row>
      <xdr:rowOff>1</xdr:rowOff>
    </xdr:to>
    <xdr:grpSp>
      <xdr:nvGrpSpPr>
        <xdr:cNvPr id="4" name="3 Grupo"/>
        <xdr:cNvGrpSpPr/>
      </xdr:nvGrpSpPr>
      <xdr:grpSpPr>
        <a:xfrm>
          <a:off x="600289" y="1181101"/>
          <a:ext cx="10620164" cy="2628900"/>
          <a:chOff x="600191" y="609601"/>
          <a:chExt cx="10229737" cy="2628900"/>
        </a:xfrm>
      </xdr:grpSpPr>
      <xdr:sp macro="" textlink="">
        <xdr:nvSpPr>
          <xdr:cNvPr id="6" name="5 Rectángulo"/>
          <xdr:cNvSpPr/>
        </xdr:nvSpPr>
        <xdr:spPr>
          <a:xfrm>
            <a:off x="1273577" y="1413821"/>
            <a:ext cx="2732475" cy="57996"/>
          </a:xfrm>
          <a:prstGeom prst="rect">
            <a:avLst/>
          </a:prstGeom>
          <a:pattFill prst="pct50">
            <a:fgClr>
              <a:schemeClr val="tx1">
                <a:lumMod val="75000"/>
                <a:lumOff val="25000"/>
              </a:schemeClr>
            </a:fgClr>
            <a:bgClr>
              <a:schemeClr val="bg1"/>
            </a:bgClr>
          </a:patt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es-PE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grpSp>
        <xdr:nvGrpSpPr>
          <xdr:cNvPr id="5" name="4 Grupo"/>
          <xdr:cNvGrpSpPr/>
        </xdr:nvGrpSpPr>
        <xdr:grpSpPr>
          <a:xfrm>
            <a:off x="600191" y="609601"/>
            <a:ext cx="10229737" cy="2628900"/>
            <a:chOff x="600191" y="609601"/>
            <a:chExt cx="10229737" cy="2628900"/>
          </a:xfrm>
        </xdr:grpSpPr>
        <xdr:sp macro="" textlink="">
          <xdr:nvSpPr>
            <xdr:cNvPr id="11" name="10 Triángulo rectángulo"/>
            <xdr:cNvSpPr/>
          </xdr:nvSpPr>
          <xdr:spPr>
            <a:xfrm rot="10800000">
              <a:off x="1981807" y="1634889"/>
              <a:ext cx="237738" cy="187926"/>
            </a:xfrm>
            <a:prstGeom prst="rtTriangle">
              <a:avLst/>
            </a:prstGeom>
            <a:solidFill>
              <a:srgbClr val="00B050">
                <a:alpha val="50000"/>
              </a:srgbClr>
            </a:solidFill>
            <a:ln w="9525">
              <a:solidFill>
                <a:sysClr val="windowText" lastClr="000000">
                  <a:alpha val="50000"/>
                </a:sys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PE" sz="1100"/>
            </a:p>
          </xdr:txBody>
        </xdr:sp>
        <xdr:grpSp>
          <xdr:nvGrpSpPr>
            <xdr:cNvPr id="12" name="11 Grupo"/>
            <xdr:cNvGrpSpPr/>
          </xdr:nvGrpSpPr>
          <xdr:grpSpPr>
            <a:xfrm>
              <a:off x="8675743" y="1633904"/>
              <a:ext cx="548187" cy="390991"/>
              <a:chOff x="8675743" y="1633904"/>
              <a:chExt cx="548187" cy="390991"/>
            </a:xfrm>
          </xdr:grpSpPr>
          <xdr:grpSp>
            <xdr:nvGrpSpPr>
              <xdr:cNvPr id="100" name="99 Grupo"/>
              <xdr:cNvGrpSpPr/>
            </xdr:nvGrpSpPr>
            <xdr:grpSpPr>
              <a:xfrm>
                <a:off x="8675743" y="1633904"/>
                <a:ext cx="548187" cy="367678"/>
                <a:chOff x="8695726" y="1628575"/>
                <a:chExt cx="549519" cy="366346"/>
              </a:xfrm>
            </xdr:grpSpPr>
            <xdr:grpSp>
              <xdr:nvGrpSpPr>
                <xdr:cNvPr id="102" name="101 Grupo"/>
                <xdr:cNvGrpSpPr/>
              </xdr:nvGrpSpPr>
              <xdr:grpSpPr>
                <a:xfrm>
                  <a:off x="8696780" y="1632082"/>
                  <a:ext cx="548465" cy="362839"/>
                  <a:chOff x="8696780" y="1632082"/>
                  <a:chExt cx="548465" cy="362839"/>
                </a:xfrm>
              </xdr:grpSpPr>
              <xdr:sp macro="" textlink="">
                <xdr:nvSpPr>
                  <xdr:cNvPr id="105" name="104 Triángulo rectángulo"/>
                  <xdr:cNvSpPr/>
                </xdr:nvSpPr>
                <xdr:spPr>
                  <a:xfrm rot="10800000" flipH="1">
                    <a:off x="8696780" y="1632082"/>
                    <a:ext cx="237600" cy="187260"/>
                  </a:xfrm>
                  <a:prstGeom prst="rtTriangle">
                    <a:avLst/>
                  </a:prstGeom>
                  <a:solidFill>
                    <a:srgbClr val="00B050">
                      <a:alpha val="50000"/>
                    </a:srgbClr>
                  </a:solidFill>
                  <a:ln w="9525">
                    <a:solidFill>
                      <a:sysClr val="windowText" lastClr="000000">
                        <a:alpha val="50000"/>
                      </a:sys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l"/>
                    <a:endParaRPr lang="es-PE" sz="1100"/>
                  </a:p>
                </xdr:txBody>
              </xdr:sp>
              <xdr:cxnSp macro="">
                <xdr:nvCxnSpPr>
                  <xdr:cNvPr id="106" name="105 Conector recto"/>
                  <xdr:cNvCxnSpPr>
                    <a:endCxn id="105" idx="0"/>
                  </xdr:cNvCxnSpPr>
                </xdr:nvCxnSpPr>
                <xdr:spPr>
                  <a:xfrm flipH="1" flipV="1">
                    <a:off x="8696780" y="1819342"/>
                    <a:ext cx="548465" cy="0"/>
                  </a:xfrm>
                  <a:prstGeom prst="line">
                    <a:avLst/>
                  </a:prstGeom>
                  <a:ln w="9525"/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107" name="106 Conector recto"/>
                  <xdr:cNvCxnSpPr>
                    <a:endCxn id="105" idx="4"/>
                  </xdr:cNvCxnSpPr>
                </xdr:nvCxnSpPr>
                <xdr:spPr>
                  <a:xfrm flipH="1" flipV="1">
                    <a:off x="8934380" y="1632082"/>
                    <a:ext cx="0" cy="362839"/>
                  </a:xfrm>
                  <a:prstGeom prst="line">
                    <a:avLst/>
                  </a:prstGeom>
                  <a:ln w="9525"/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</xdr:grpSp>
            <xdr:cxnSp macro="">
              <xdr:nvCxnSpPr>
                <xdr:cNvPr id="103" name="102 Conector recto de flecha"/>
                <xdr:cNvCxnSpPr/>
              </xdr:nvCxnSpPr>
              <xdr:spPr>
                <a:xfrm>
                  <a:off x="9165315" y="1628575"/>
                  <a:ext cx="3330" cy="193165"/>
                </a:xfrm>
                <a:prstGeom prst="straightConnector1">
                  <a:avLst/>
                </a:prstGeom>
                <a:ln w="9525">
                  <a:solidFill>
                    <a:sysClr val="windowText" lastClr="000000"/>
                  </a:solidFill>
                  <a:headEnd type="stealth" w="sm" len="med"/>
                  <a:tailEnd type="stealth" w="sm" len="med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04" name="103 Conector recto de flecha"/>
                <xdr:cNvCxnSpPr/>
              </xdr:nvCxnSpPr>
              <xdr:spPr>
                <a:xfrm>
                  <a:off x="8695726" y="1901673"/>
                  <a:ext cx="237600" cy="0"/>
                </a:xfrm>
                <a:prstGeom prst="straightConnector1">
                  <a:avLst/>
                </a:prstGeom>
                <a:ln w="9525">
                  <a:solidFill>
                    <a:sysClr val="windowText" lastClr="000000"/>
                  </a:solidFill>
                  <a:headEnd type="diamond" w="sm" len="sm"/>
                  <a:tailEnd type="diamond" w="sm" len="sm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</xdr:grpSp>
          <xdr:cxnSp macro="">
            <xdr:nvCxnSpPr>
              <xdr:cNvPr id="101" name="100 Conector curvado"/>
              <xdr:cNvCxnSpPr/>
            </xdr:nvCxnSpPr>
            <xdr:spPr>
              <a:xfrm>
                <a:off x="8788977" y="1908331"/>
                <a:ext cx="336372" cy="116564"/>
              </a:xfrm>
              <a:prstGeom prst="curvedConnector3">
                <a:avLst>
                  <a:gd name="adj1" fmla="val -495"/>
                </a:avLst>
              </a:prstGeom>
              <a:ln w="9525">
                <a:solidFill>
                  <a:sysClr val="windowText" lastClr="000000"/>
                </a:solidFill>
                <a:tailEnd type="stealth" w="sm" len="med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grpSp>
          <xdr:nvGrpSpPr>
            <xdr:cNvPr id="13" name="12 Grupo"/>
            <xdr:cNvGrpSpPr/>
          </xdr:nvGrpSpPr>
          <xdr:grpSpPr>
            <a:xfrm>
              <a:off x="600191" y="609601"/>
              <a:ext cx="10229737" cy="2628900"/>
              <a:chOff x="600191" y="609601"/>
              <a:chExt cx="10229737" cy="2628900"/>
            </a:xfrm>
          </xdr:grpSpPr>
          <xdr:grpSp>
            <xdr:nvGrpSpPr>
              <xdr:cNvPr id="14" name="13 Grupo"/>
              <xdr:cNvGrpSpPr/>
            </xdr:nvGrpSpPr>
            <xdr:grpSpPr>
              <a:xfrm>
                <a:off x="600191" y="670766"/>
                <a:ext cx="4857634" cy="2567735"/>
                <a:chOff x="600191" y="670766"/>
                <a:chExt cx="4857634" cy="2567735"/>
              </a:xfrm>
            </xdr:grpSpPr>
            <xdr:cxnSp macro="">
              <xdr:nvCxnSpPr>
                <xdr:cNvPr id="72" name="71 Conector recto"/>
                <xdr:cNvCxnSpPr>
                  <a:endCxn id="99" idx="3"/>
                </xdr:cNvCxnSpPr>
              </xdr:nvCxnSpPr>
              <xdr:spPr>
                <a:xfrm flipH="1" flipV="1">
                  <a:off x="656063" y="1481985"/>
                  <a:ext cx="0" cy="544459"/>
                </a:xfrm>
                <a:prstGeom prst="line">
                  <a:avLst/>
                </a:prstGeom>
                <a:ln w="9525"/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73" name="72 Conector recto de flecha"/>
                <xdr:cNvCxnSpPr/>
              </xdr:nvCxnSpPr>
              <xdr:spPr>
                <a:xfrm>
                  <a:off x="659606" y="1733550"/>
                  <a:ext cx="516732" cy="0"/>
                </a:xfrm>
                <a:prstGeom prst="straightConnector1">
                  <a:avLst/>
                </a:prstGeom>
                <a:ln w="9525">
                  <a:solidFill>
                    <a:sysClr val="windowText" lastClr="000000"/>
                  </a:solidFill>
                  <a:headEnd type="stealth" w="sm" len="med"/>
                  <a:tailEnd type="stealth" w="sm" len="med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grpSp>
              <xdr:nvGrpSpPr>
                <xdr:cNvPr id="74" name="73 Grupo"/>
                <xdr:cNvGrpSpPr/>
              </xdr:nvGrpSpPr>
              <xdr:grpSpPr>
                <a:xfrm>
                  <a:off x="600191" y="670766"/>
                  <a:ext cx="4857634" cy="2567735"/>
                  <a:chOff x="600191" y="670766"/>
                  <a:chExt cx="4857634" cy="2567735"/>
                </a:xfrm>
              </xdr:grpSpPr>
              <xdr:grpSp>
                <xdr:nvGrpSpPr>
                  <xdr:cNvPr id="75" name="74 Grupo"/>
                  <xdr:cNvGrpSpPr/>
                </xdr:nvGrpSpPr>
                <xdr:grpSpPr>
                  <a:xfrm>
                    <a:off x="656063" y="771533"/>
                    <a:ext cx="4801762" cy="2466968"/>
                    <a:chOff x="760838" y="776179"/>
                    <a:chExt cx="6352044" cy="2482069"/>
                  </a:xfrm>
                </xdr:grpSpPr>
                <xdr:grpSp>
                  <xdr:nvGrpSpPr>
                    <xdr:cNvPr id="85" name="84 Grupo"/>
                    <xdr:cNvGrpSpPr/>
                  </xdr:nvGrpSpPr>
                  <xdr:grpSpPr>
                    <a:xfrm>
                      <a:off x="760838" y="776179"/>
                      <a:ext cx="6352044" cy="2482069"/>
                      <a:chOff x="857251" y="1135764"/>
                      <a:chExt cx="2304063" cy="1202948"/>
                    </a:xfrm>
                  </xdr:grpSpPr>
                  <xdr:cxnSp macro="">
                    <xdr:nvCxnSpPr>
                      <xdr:cNvPr id="87" name="86 Conector recto"/>
                      <xdr:cNvCxnSpPr/>
                    </xdr:nvCxnSpPr>
                    <xdr:spPr>
                      <a:xfrm flipV="1">
                        <a:off x="1785937" y="1265758"/>
                        <a:ext cx="0" cy="1072954"/>
                      </a:xfrm>
                      <a:prstGeom prst="line">
                        <a:avLst/>
                      </a:prstGeom>
                      <a:ln w="9525">
                        <a:prstDash val="lgDashDot"/>
                      </a:ln>
                    </xdr:spPr>
                    <xdr:style>
                      <a:lnRef idx="1">
                        <a:schemeClr val="accent1"/>
                      </a:lnRef>
                      <a:fillRef idx="0">
                        <a:schemeClr val="accent1"/>
                      </a:fillRef>
                      <a:effectRef idx="0">
                        <a:schemeClr val="accent1"/>
                      </a:effectRef>
                      <a:fontRef idx="minor">
                        <a:schemeClr val="tx1"/>
                      </a:fontRef>
                    </xdr:style>
                  </xdr:cxnSp>
                  <xdr:grpSp>
                    <xdr:nvGrpSpPr>
                      <xdr:cNvPr id="88" name="87 Grupo"/>
                      <xdr:cNvGrpSpPr/>
                    </xdr:nvGrpSpPr>
                    <xdr:grpSpPr>
                      <a:xfrm>
                        <a:off x="857251" y="1135764"/>
                        <a:ext cx="1627644" cy="973661"/>
                        <a:chOff x="857251" y="1125500"/>
                        <a:chExt cx="1627644" cy="966314"/>
                      </a:xfrm>
                    </xdr:grpSpPr>
                    <xdr:grpSp>
                      <xdr:nvGrpSpPr>
                        <xdr:cNvPr id="90" name="89 Grupo"/>
                        <xdr:cNvGrpSpPr/>
                      </xdr:nvGrpSpPr>
                      <xdr:grpSpPr>
                        <a:xfrm>
                          <a:off x="857251" y="1125500"/>
                          <a:ext cx="1627644" cy="966314"/>
                          <a:chOff x="857251" y="1135784"/>
                          <a:chExt cx="1627644" cy="973890"/>
                        </a:xfrm>
                      </xdr:grpSpPr>
                      <xdr:grpSp>
                        <xdr:nvGrpSpPr>
                          <xdr:cNvPr id="94" name="93 Grupo"/>
                          <xdr:cNvGrpSpPr/>
                        </xdr:nvGrpSpPr>
                        <xdr:grpSpPr>
                          <a:xfrm>
                            <a:off x="857251" y="1415622"/>
                            <a:ext cx="1609724" cy="627488"/>
                            <a:chOff x="1504951" y="1096535"/>
                            <a:chExt cx="1609724" cy="627488"/>
                          </a:xfrm>
                        </xdr:grpSpPr>
                        <xdr:sp macro="" textlink="">
                          <xdr:nvSpPr>
                            <xdr:cNvPr id="98" name="97 Llamada de flecha hacia arriba"/>
                            <xdr:cNvSpPr/>
                          </xdr:nvSpPr>
                          <xdr:spPr>
                            <a:xfrm rot="10800000">
                              <a:off x="1752599" y="1162048"/>
                              <a:ext cx="1362076" cy="561975"/>
                            </a:xfrm>
                            <a:prstGeom prst="upArrowCallout">
                              <a:avLst>
                                <a:gd name="adj1" fmla="val 101328"/>
                                <a:gd name="adj2" fmla="val 32965"/>
                                <a:gd name="adj3" fmla="val 0"/>
                                <a:gd name="adj4" fmla="val 13649"/>
                              </a:avLst>
                            </a:prstGeom>
                            <a:noFill/>
                            <a:ln w="9525">
                              <a:solidFill>
                                <a:schemeClr val="tx1">
                                  <a:lumMod val="75000"/>
                                  <a:lumOff val="25000"/>
                                </a:schemeClr>
                              </a:solidFill>
                            </a:ln>
                          </xdr:spPr>
                          <xdr:style>
                            <a:lnRef idx="2">
                              <a:schemeClr val="accent1">
                                <a:shade val="50000"/>
                              </a:schemeClr>
                            </a:lnRef>
                            <a:fillRef idx="1">
                              <a:schemeClr val="accent1"/>
                            </a:fillRef>
                            <a:effectRef idx="0">
                              <a:schemeClr val="accent1"/>
                            </a:effectRef>
                            <a:fontRef idx="minor">
                              <a:schemeClr val="lt1"/>
                            </a:fontRef>
                          </xdr:style>
                          <xdr:txBody>
                            <a:bodyPr vertOverflow="clip" horzOverflow="clip" rtlCol="0" anchor="t"/>
                            <a:lstStyle/>
                            <a:p>
                              <a:pPr algn="l"/>
                              <a:endParaRPr lang="es-PE" sz="1100"/>
                            </a:p>
                          </xdr:txBody>
                        </xdr:sp>
                        <xdr:sp macro="" textlink="">
                          <xdr:nvSpPr>
                            <xdr:cNvPr id="99" name="20 Rectángulo"/>
                            <xdr:cNvSpPr/>
                          </xdr:nvSpPr>
                          <xdr:spPr>
                            <a:xfrm>
                              <a:off x="1504951" y="1096535"/>
                              <a:ext cx="295275" cy="66675"/>
                            </a:xfrm>
                            <a:custGeom>
                              <a:avLst/>
                              <a:gdLst>
                                <a:gd name="connsiteX0" fmla="*/ 0 w 815082"/>
                                <a:gd name="connsiteY0" fmla="*/ 0 h 136703"/>
                                <a:gd name="connsiteX1" fmla="*/ 815082 w 815082"/>
                                <a:gd name="connsiteY1" fmla="*/ 0 h 136703"/>
                                <a:gd name="connsiteX2" fmla="*/ 815082 w 815082"/>
                                <a:gd name="connsiteY2" fmla="*/ 136703 h 136703"/>
                                <a:gd name="connsiteX3" fmla="*/ 0 w 815082"/>
                                <a:gd name="connsiteY3" fmla="*/ 136703 h 136703"/>
                                <a:gd name="connsiteX4" fmla="*/ 0 w 815082"/>
                                <a:gd name="connsiteY4" fmla="*/ 0 h 136703"/>
                                <a:gd name="connsiteX0" fmla="*/ 0 w 815082"/>
                                <a:gd name="connsiteY0" fmla="*/ 0 h 136703"/>
                                <a:gd name="connsiteX1" fmla="*/ 738882 w 815082"/>
                                <a:gd name="connsiteY1" fmla="*/ 0 h 136703"/>
                                <a:gd name="connsiteX2" fmla="*/ 815082 w 815082"/>
                                <a:gd name="connsiteY2" fmla="*/ 136703 h 136703"/>
                                <a:gd name="connsiteX3" fmla="*/ 0 w 815082"/>
                                <a:gd name="connsiteY3" fmla="*/ 136703 h 136703"/>
                                <a:gd name="connsiteX4" fmla="*/ 0 w 815082"/>
                                <a:gd name="connsiteY4" fmla="*/ 0 h 136703"/>
                                <a:gd name="connsiteX0" fmla="*/ 0 w 815082"/>
                                <a:gd name="connsiteY0" fmla="*/ 0 h 136703"/>
                                <a:gd name="connsiteX1" fmla="*/ 738882 w 815082"/>
                                <a:gd name="connsiteY1" fmla="*/ 0 h 136703"/>
                                <a:gd name="connsiteX2" fmla="*/ 815082 w 815082"/>
                                <a:gd name="connsiteY2" fmla="*/ 136703 h 136703"/>
                                <a:gd name="connsiteX3" fmla="*/ 0 w 815082"/>
                                <a:gd name="connsiteY3" fmla="*/ 136703 h 136703"/>
                                <a:gd name="connsiteX4" fmla="*/ 0 w 815082"/>
                                <a:gd name="connsiteY4" fmla="*/ 0 h 136703"/>
                                <a:gd name="connsiteX0" fmla="*/ 0 w 815082"/>
                                <a:gd name="connsiteY0" fmla="*/ 0 h 136703"/>
                                <a:gd name="connsiteX1" fmla="*/ 738882 w 815082"/>
                                <a:gd name="connsiteY1" fmla="*/ 0 h 136703"/>
                                <a:gd name="connsiteX2" fmla="*/ 815082 w 815082"/>
                                <a:gd name="connsiteY2" fmla="*/ 136703 h 136703"/>
                                <a:gd name="connsiteX3" fmla="*/ 0 w 815082"/>
                                <a:gd name="connsiteY3" fmla="*/ 136703 h 136703"/>
                                <a:gd name="connsiteX4" fmla="*/ 0 w 815082"/>
                                <a:gd name="connsiteY4" fmla="*/ 0 h 136703"/>
                                <a:gd name="connsiteX0" fmla="*/ 0 w 815082"/>
                                <a:gd name="connsiteY0" fmla="*/ 0 h 136703"/>
                                <a:gd name="connsiteX1" fmla="*/ 782497 w 815082"/>
                                <a:gd name="connsiteY1" fmla="*/ 0 h 136703"/>
                                <a:gd name="connsiteX2" fmla="*/ 815082 w 815082"/>
                                <a:gd name="connsiteY2" fmla="*/ 136703 h 136703"/>
                                <a:gd name="connsiteX3" fmla="*/ 0 w 815082"/>
                                <a:gd name="connsiteY3" fmla="*/ 136703 h 136703"/>
                                <a:gd name="connsiteX4" fmla="*/ 0 w 815082"/>
                                <a:gd name="connsiteY4" fmla="*/ 0 h 136703"/>
                              </a:gdLst>
                              <a:ahLst/>
                              <a:cxnLst>
                                <a:cxn ang="0">
                                  <a:pos x="connsiteX0" y="connsiteY0"/>
                                </a:cxn>
                                <a:cxn ang="0">
                                  <a:pos x="connsiteX1" y="connsiteY1"/>
                                </a:cxn>
                                <a:cxn ang="0">
                                  <a:pos x="connsiteX2" y="connsiteY2"/>
                                </a:cxn>
                                <a:cxn ang="0">
                                  <a:pos x="connsiteX3" y="connsiteY3"/>
                                </a:cxn>
                                <a:cxn ang="0">
                                  <a:pos x="connsiteX4" y="connsiteY4"/>
                                </a:cxn>
                              </a:cxnLst>
                              <a:rect l="l" t="t" r="r" b="b"/>
                              <a:pathLst>
                                <a:path w="815082" h="136703">
                                  <a:moveTo>
                                    <a:pt x="0" y="0"/>
                                  </a:moveTo>
                                  <a:lnTo>
                                    <a:pt x="782497" y="0"/>
                                  </a:lnTo>
                                  <a:lnTo>
                                    <a:pt x="815082" y="136703"/>
                                  </a:lnTo>
                                  <a:lnTo>
                                    <a:pt x="0" y="136703"/>
                                  </a:lnTo>
                                  <a:lnTo>
                                    <a:pt x="0" y="0"/>
                                  </a:lnTo>
                                  <a:close/>
                                </a:path>
                              </a:pathLst>
                            </a:custGeom>
                            <a:noFill/>
                            <a:ln w="9525">
                              <a:solidFill>
                                <a:schemeClr val="tx1">
                                  <a:lumMod val="75000"/>
                                  <a:lumOff val="25000"/>
                                </a:schemeClr>
                              </a:solidFill>
                            </a:ln>
                          </xdr:spPr>
                          <xdr:style>
                            <a:lnRef idx="2">
                              <a:schemeClr val="accent1">
                                <a:shade val="50000"/>
                              </a:schemeClr>
                            </a:lnRef>
                            <a:fillRef idx="1">
                              <a:schemeClr val="accent1"/>
                            </a:fillRef>
                            <a:effectRef idx="0">
                              <a:schemeClr val="accent1"/>
                            </a:effectRef>
                            <a:fontRef idx="minor">
                              <a:schemeClr val="lt1"/>
                            </a:fontRef>
                          </xdr:style>
                          <xdr:txBody>
                            <a:bodyPr vertOverflow="clip" horzOverflow="clip" rtlCol="0" anchor="t"/>
                            <a:lstStyle/>
                            <a:p>
                              <a:pPr algn="l"/>
                              <a:endParaRPr lang="es-PE" sz="1100"/>
                            </a:p>
                          </xdr:txBody>
                        </xdr:sp>
                      </xdr:grpSp>
                      <xdr:grpSp>
                        <xdr:nvGrpSpPr>
                          <xdr:cNvPr id="95" name="94 Grupo"/>
                          <xdr:cNvGrpSpPr/>
                        </xdr:nvGrpSpPr>
                        <xdr:grpSpPr>
                          <a:xfrm>
                            <a:off x="2362831" y="1135784"/>
                            <a:ext cx="122064" cy="973890"/>
                            <a:chOff x="2362831" y="1135784"/>
                            <a:chExt cx="122064" cy="973890"/>
                          </a:xfrm>
                        </xdr:grpSpPr>
                        <xdr:cxnSp macro="">
                          <xdr:nvCxnSpPr>
                            <xdr:cNvPr id="96" name="95 Conector recto"/>
                            <xdr:cNvCxnSpPr>
                              <a:stCxn id="98" idx="1"/>
                            </xdr:cNvCxnSpPr>
                          </xdr:nvCxnSpPr>
                          <xdr:spPr>
                            <a:xfrm flipV="1">
                              <a:off x="2466975" y="1209675"/>
                              <a:ext cx="0" cy="900000"/>
                            </a:xfrm>
                            <a:prstGeom prst="line">
                              <a:avLst/>
                            </a:prstGeom>
                            <a:ln w="9525">
                              <a:solidFill>
                                <a:srgbClr val="FF0000"/>
                              </a:solidFill>
                            </a:ln>
                          </xdr:spPr>
                          <xdr:style>
                            <a:lnRef idx="1">
                              <a:schemeClr val="accent1"/>
                            </a:lnRef>
                            <a:fillRef idx="0">
                              <a:schemeClr val="accent1"/>
                            </a:fillRef>
                            <a:effectRef idx="0">
                              <a:schemeClr val="accent1"/>
                            </a:effectRef>
                            <a:fontRef idx="minor">
                              <a:schemeClr val="tx1"/>
                            </a:fontRef>
                          </xdr:style>
                        </xdr:cxnSp>
                        <xdr:sp macro="" textlink="">
                          <xdr:nvSpPr>
                            <xdr:cNvPr id="97" name="96 CuadroTexto"/>
                            <xdr:cNvSpPr txBox="1"/>
                          </xdr:nvSpPr>
                          <xdr:spPr>
                            <a:xfrm>
                              <a:off x="2362831" y="1135784"/>
                              <a:ext cx="122064" cy="140150"/>
                            </a:xfrm>
                            <a:prstGeom prst="rect">
                              <a:avLst/>
                            </a:prstGeom>
                            <a:noFill/>
                            <a:ln w="9525" cmpd="sng">
                              <a:noFill/>
                            </a:ln>
                          </xdr:spPr>
                          <xdr:style>
                            <a:lnRef idx="0">
                              <a:scrgbClr r="0" g="0" b="0"/>
                            </a:lnRef>
                            <a:fillRef idx="0">
                              <a:scrgbClr r="0" g="0" b="0"/>
                            </a:fillRef>
                            <a:effectRef idx="0">
                              <a:scrgbClr r="0" g="0" b="0"/>
                            </a:effectRef>
                            <a:fontRef idx="minor">
                              <a:schemeClr val="dk1"/>
                            </a:fontRef>
                          </xdr:style>
                          <xdr:txBody>
                            <a:bodyPr vertOverflow="clip" horzOverflow="clip" wrap="square" rtlCol="0" anchor="b"/>
                            <a:lstStyle/>
                            <a:p>
                              <a:r>
                                <a:rPr lang="es-PE" sz="1100" b="1" kern="1200" spc="-300"/>
                                <a:t>C</a:t>
                              </a:r>
                              <a:r>
                                <a:rPr lang="es-PE" sz="1600" b="1" kern="1200" spc="-300" baseline="-20000"/>
                                <a:t>L      ´</a:t>
                              </a:r>
                              <a:endParaRPr lang="es-PE" sz="1100" b="1" kern="1200" spc="-300" baseline="-30000"/>
                            </a:p>
                          </xdr:txBody>
                        </xdr:sp>
                      </xdr:grpSp>
                    </xdr:grpSp>
                    <xdr:grpSp>
                      <xdr:nvGrpSpPr>
                        <xdr:cNvPr id="91" name="90 Grupo"/>
                        <xdr:cNvGrpSpPr/>
                      </xdr:nvGrpSpPr>
                      <xdr:grpSpPr>
                        <a:xfrm>
                          <a:off x="1104634" y="1544741"/>
                          <a:ext cx="496986" cy="460824"/>
                          <a:chOff x="1104634" y="1544741"/>
                          <a:chExt cx="496986" cy="460824"/>
                        </a:xfrm>
                      </xdr:grpSpPr>
                      <xdr:cxnSp macro="">
                        <xdr:nvCxnSpPr>
                          <xdr:cNvPr id="92" name="91 Conector recto"/>
                          <xdr:cNvCxnSpPr>
                            <a:stCxn id="98" idx="3"/>
                          </xdr:cNvCxnSpPr>
                        </xdr:nvCxnSpPr>
                        <xdr:spPr>
                          <a:xfrm>
                            <a:off x="1104899" y="1544741"/>
                            <a:ext cx="0" cy="460824"/>
                          </a:xfrm>
                          <a:prstGeom prst="line">
                            <a:avLst/>
                          </a:prstGeom>
                          <a:ln w="9525"/>
                        </xdr:spPr>
                        <xdr:style>
                          <a:lnRef idx="1">
                            <a:schemeClr val="accent1"/>
                          </a:lnRef>
                          <a:fillRef idx="0">
                            <a:schemeClr val="accent1"/>
                          </a:fillRef>
                          <a:effectRef idx="0">
                            <a:schemeClr val="accent1"/>
                          </a:effectRef>
                          <a:fontRef idx="minor">
                            <a:schemeClr val="tx1"/>
                          </a:fontRef>
                        </xdr:style>
                      </xdr:cxnSp>
                      <xdr:cxnSp macro="">
                        <xdr:nvCxnSpPr>
                          <xdr:cNvPr id="93" name="92 Conector recto de flecha"/>
                          <xdr:cNvCxnSpPr/>
                        </xdr:nvCxnSpPr>
                        <xdr:spPr>
                          <a:xfrm>
                            <a:off x="1104634" y="1680260"/>
                            <a:ext cx="496986" cy="0"/>
                          </a:xfrm>
                          <a:prstGeom prst="straightConnector1">
                            <a:avLst/>
                          </a:prstGeom>
                          <a:ln w="9525">
                            <a:solidFill>
                              <a:sysClr val="windowText" lastClr="000000"/>
                            </a:solidFill>
                            <a:headEnd type="stealth" w="sm" len="med"/>
                            <a:tailEnd type="stealth" w="sm" len="med"/>
                          </a:ln>
                        </xdr:spPr>
                        <xdr:style>
                          <a:lnRef idx="1">
                            <a:schemeClr val="accent1"/>
                          </a:lnRef>
                          <a:fillRef idx="0">
                            <a:schemeClr val="accent1"/>
                          </a:fillRef>
                          <a:effectRef idx="0">
                            <a:schemeClr val="accent1"/>
                          </a:effectRef>
                          <a:fontRef idx="minor">
                            <a:schemeClr val="tx1"/>
                          </a:fontRef>
                        </xdr:style>
                      </xdr:cxnSp>
                    </xdr:grpSp>
                  </xdr:grpSp>
                  <xdr:cxnSp macro="">
                    <xdr:nvCxnSpPr>
                      <xdr:cNvPr id="89" name="88 Conector recto de flecha"/>
                      <xdr:cNvCxnSpPr/>
                    </xdr:nvCxnSpPr>
                    <xdr:spPr>
                      <a:xfrm flipH="1">
                        <a:off x="1789525" y="2228780"/>
                        <a:ext cx="1371789" cy="0"/>
                      </a:xfrm>
                      <a:prstGeom prst="straightConnector1">
                        <a:avLst/>
                      </a:prstGeom>
                      <a:ln w="9525">
                        <a:solidFill>
                          <a:sysClr val="windowText" lastClr="000000"/>
                        </a:solidFill>
                        <a:headEnd type="stealth" w="sm" len="med"/>
                        <a:tailEnd type="stealth" w="sm" len="med"/>
                      </a:ln>
                    </xdr:spPr>
                    <xdr:style>
                      <a:lnRef idx="1">
                        <a:schemeClr val="accent1"/>
                      </a:lnRef>
                      <a:fillRef idx="0">
                        <a:schemeClr val="accent1"/>
                      </a:fillRef>
                      <a:effectRef idx="0">
                        <a:schemeClr val="accent1"/>
                      </a:effectRef>
                      <a:fontRef idx="minor">
                        <a:schemeClr val="tx1"/>
                      </a:fontRef>
                    </xdr:style>
                  </xdr:cxnSp>
                </xdr:grpSp>
                <xdr:sp macro="" textlink="">
                  <xdr:nvSpPr>
                    <xdr:cNvPr id="86" name="85 Rectángulo"/>
                    <xdr:cNvSpPr/>
                  </xdr:nvSpPr>
                  <xdr:spPr>
                    <a:xfrm>
                      <a:off x="760838" y="1254512"/>
                      <a:ext cx="127775" cy="95831"/>
                    </a:xfrm>
                    <a:prstGeom prst="rect">
                      <a:avLst/>
                    </a:prstGeom>
                    <a:noFill/>
                    <a:ln w="9525"/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t"/>
                    <a:lstStyle/>
                    <a:p>
                      <a:pPr algn="l"/>
                      <a:endParaRPr lang="es-PE" sz="1100"/>
                    </a:p>
                  </xdr:txBody>
                </xdr:sp>
              </xdr:grpSp>
              <xdr:grpSp>
                <xdr:nvGrpSpPr>
                  <xdr:cNvPr id="76" name="75 Grupo"/>
                  <xdr:cNvGrpSpPr/>
                </xdr:nvGrpSpPr>
                <xdr:grpSpPr>
                  <a:xfrm>
                    <a:off x="600191" y="670766"/>
                    <a:ext cx="671281" cy="811936"/>
                    <a:chOff x="600191" y="670766"/>
                    <a:chExt cx="671281" cy="811936"/>
                  </a:xfrm>
                </xdr:grpSpPr>
                <xdr:cxnSp macro="">
                  <xdr:nvCxnSpPr>
                    <xdr:cNvPr id="77" name="76 Conector recto"/>
                    <xdr:cNvCxnSpPr>
                      <a:stCxn id="99" idx="1"/>
                    </xdr:cNvCxnSpPr>
                  </xdr:nvCxnSpPr>
                  <xdr:spPr>
                    <a:xfrm flipV="1">
                      <a:off x="1246850" y="986794"/>
                      <a:ext cx="0" cy="358498"/>
                    </a:xfrm>
                    <a:prstGeom prst="line">
                      <a:avLst/>
                    </a:prstGeom>
                    <a:ln w="9525"/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78" name="77 Conector recto"/>
                    <xdr:cNvCxnSpPr>
                      <a:endCxn id="99" idx="2"/>
                    </xdr:cNvCxnSpPr>
                  </xdr:nvCxnSpPr>
                  <xdr:spPr>
                    <a:xfrm flipH="1">
                      <a:off x="1271472" y="984340"/>
                      <a:ext cx="0" cy="498362"/>
                    </a:xfrm>
                    <a:prstGeom prst="line">
                      <a:avLst/>
                    </a:prstGeom>
                    <a:ln w="9525"/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80" name="79 Conector recto"/>
                    <xdr:cNvCxnSpPr>
                      <a:endCxn id="86" idx="3"/>
                    </xdr:cNvCxnSpPr>
                  </xdr:nvCxnSpPr>
                  <xdr:spPr>
                    <a:xfrm flipH="1">
                      <a:off x="752653" y="995363"/>
                      <a:ext cx="0" cy="299217"/>
                    </a:xfrm>
                    <a:prstGeom prst="line">
                      <a:avLst/>
                    </a:prstGeom>
                    <a:ln w="9525"/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81" name="80 Conector recto"/>
                    <xdr:cNvCxnSpPr>
                      <a:endCxn id="86" idx="1"/>
                    </xdr:cNvCxnSpPr>
                  </xdr:nvCxnSpPr>
                  <xdr:spPr>
                    <a:xfrm flipH="1">
                      <a:off x="656063" y="1002506"/>
                      <a:ext cx="1162" cy="292074"/>
                    </a:xfrm>
                    <a:prstGeom prst="line">
                      <a:avLst/>
                    </a:prstGeom>
                    <a:ln w="9525"/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82" name="81 Conector recto de flecha"/>
                    <xdr:cNvCxnSpPr/>
                  </xdr:nvCxnSpPr>
                  <xdr:spPr>
                    <a:xfrm>
                      <a:off x="755855" y="1170653"/>
                      <a:ext cx="494301" cy="922"/>
                    </a:xfrm>
                    <a:prstGeom prst="straightConnector1">
                      <a:avLst/>
                    </a:prstGeom>
                    <a:ln w="9525">
                      <a:solidFill>
                        <a:sysClr val="windowText" lastClr="000000"/>
                      </a:solidFill>
                      <a:headEnd type="stealth" w="sm" len="med"/>
                      <a:tailEnd type="stealth" w="sm" len="med"/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83" name="82 Conector recto de flecha"/>
                    <xdr:cNvCxnSpPr/>
                  </xdr:nvCxnSpPr>
                  <xdr:spPr>
                    <a:xfrm>
                      <a:off x="660605" y="1078476"/>
                      <a:ext cx="92177" cy="0"/>
                    </a:xfrm>
                    <a:prstGeom prst="straightConnector1">
                      <a:avLst/>
                    </a:prstGeom>
                    <a:ln w="9525">
                      <a:solidFill>
                        <a:schemeClr val="tx1"/>
                      </a:solidFill>
                      <a:headEnd type="diamond" w="sm" len="sm"/>
                      <a:tailEnd type="diamond" w="sm" len="sm"/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84" name="83 Conector angular"/>
                    <xdr:cNvCxnSpPr/>
                  </xdr:nvCxnSpPr>
                  <xdr:spPr>
                    <a:xfrm rot="16200000" flipV="1">
                      <a:off x="449190" y="821767"/>
                      <a:ext cx="403963" cy="101961"/>
                    </a:xfrm>
                    <a:prstGeom prst="bentConnector3">
                      <a:avLst>
                        <a:gd name="adj1" fmla="val 99740"/>
                      </a:avLst>
                    </a:prstGeom>
                    <a:ln w="9525">
                      <a:solidFill>
                        <a:schemeClr val="tx1"/>
                      </a:solidFill>
                      <a:tailEnd type="stealth"/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79" name="78 Conector curvado"/>
                    <xdr:cNvCxnSpPr/>
                  </xdr:nvCxnSpPr>
                  <xdr:spPr>
                    <a:xfrm rot="10800000">
                      <a:off x="998459" y="944764"/>
                      <a:ext cx="256890" cy="143520"/>
                    </a:xfrm>
                    <a:prstGeom prst="curvedConnector3">
                      <a:avLst>
                        <a:gd name="adj1" fmla="val 100000"/>
                      </a:avLst>
                    </a:prstGeom>
                    <a:ln w="9525">
                      <a:solidFill>
                        <a:sysClr val="windowText" lastClr="000000"/>
                      </a:solidFill>
                      <a:tailEnd type="stealth" w="sm" len="med"/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</xdr:grpSp>
            </xdr:grpSp>
          </xdr:grpSp>
          <xdr:grpSp>
            <xdr:nvGrpSpPr>
              <xdr:cNvPr id="15" name="14 Grupo"/>
              <xdr:cNvGrpSpPr/>
            </xdr:nvGrpSpPr>
            <xdr:grpSpPr>
              <a:xfrm>
                <a:off x="6838946" y="609601"/>
                <a:ext cx="3990982" cy="2447924"/>
                <a:chOff x="6819896" y="600076"/>
                <a:chExt cx="3990982" cy="2447924"/>
              </a:xfrm>
            </xdr:grpSpPr>
            <xdr:grpSp>
              <xdr:nvGrpSpPr>
                <xdr:cNvPr id="41" name="40 Grupo"/>
                <xdr:cNvGrpSpPr/>
              </xdr:nvGrpSpPr>
              <xdr:grpSpPr>
                <a:xfrm>
                  <a:off x="6819896" y="600076"/>
                  <a:ext cx="3390904" cy="2447924"/>
                  <a:chOff x="6819896" y="600076"/>
                  <a:chExt cx="3390904" cy="2447924"/>
                </a:xfrm>
              </xdr:grpSpPr>
              <xdr:grpSp>
                <xdr:nvGrpSpPr>
                  <xdr:cNvPr id="53" name="52 Grupo"/>
                  <xdr:cNvGrpSpPr/>
                </xdr:nvGrpSpPr>
                <xdr:grpSpPr>
                  <a:xfrm>
                    <a:off x="6819896" y="600076"/>
                    <a:ext cx="3390904" cy="2276468"/>
                    <a:chOff x="6819896" y="600076"/>
                    <a:chExt cx="3390904" cy="2276468"/>
                  </a:xfrm>
                </xdr:grpSpPr>
                <xdr:grpSp>
                  <xdr:nvGrpSpPr>
                    <xdr:cNvPr id="57" name="56 Grupo"/>
                    <xdr:cNvGrpSpPr/>
                  </xdr:nvGrpSpPr>
                  <xdr:grpSpPr>
                    <a:xfrm>
                      <a:off x="6819896" y="600076"/>
                      <a:ext cx="3390904" cy="2276468"/>
                      <a:chOff x="8963021" y="600076"/>
                      <a:chExt cx="4527778" cy="2276468"/>
                    </a:xfrm>
                  </xdr:grpSpPr>
                  <xdr:grpSp>
                    <xdr:nvGrpSpPr>
                      <xdr:cNvPr id="59" name="58 Grupo"/>
                      <xdr:cNvGrpSpPr/>
                    </xdr:nvGrpSpPr>
                    <xdr:grpSpPr>
                      <a:xfrm flipH="1">
                        <a:off x="8963021" y="600076"/>
                        <a:ext cx="4527778" cy="2276468"/>
                        <a:chOff x="852187" y="1056803"/>
                        <a:chExt cx="1640592" cy="1110056"/>
                      </a:xfrm>
                    </xdr:grpSpPr>
                    <xdr:cxnSp macro="">
                      <xdr:nvCxnSpPr>
                        <xdr:cNvPr id="61" name="60 Conector recto"/>
                        <xdr:cNvCxnSpPr/>
                      </xdr:nvCxnSpPr>
                      <xdr:spPr>
                        <a:xfrm flipV="1">
                          <a:off x="1785937" y="1265758"/>
                          <a:ext cx="0" cy="789948"/>
                        </a:xfrm>
                        <a:prstGeom prst="line">
                          <a:avLst/>
                        </a:prstGeom>
                        <a:ln w="9525">
                          <a:prstDash val="lgDashDot"/>
                        </a:ln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  <xdr:grpSp>
                      <xdr:nvGrpSpPr>
                        <xdr:cNvPr id="62" name="61 Grupo"/>
                        <xdr:cNvGrpSpPr/>
                      </xdr:nvGrpSpPr>
                      <xdr:grpSpPr>
                        <a:xfrm>
                          <a:off x="857251" y="1056803"/>
                          <a:ext cx="1635528" cy="1110056"/>
                          <a:chOff x="858556" y="1059168"/>
                          <a:chExt cx="1634915" cy="1118835"/>
                        </a:xfrm>
                      </xdr:grpSpPr>
                      <xdr:grpSp>
                        <xdr:nvGrpSpPr>
                          <xdr:cNvPr id="64" name="63 Grupo"/>
                          <xdr:cNvGrpSpPr/>
                        </xdr:nvGrpSpPr>
                        <xdr:grpSpPr>
                          <a:xfrm>
                            <a:off x="858556" y="1059168"/>
                            <a:ext cx="1634915" cy="1060946"/>
                            <a:chOff x="857251" y="1056807"/>
                            <a:chExt cx="1635528" cy="1052868"/>
                          </a:xfrm>
                        </xdr:grpSpPr>
                        <xdr:grpSp>
                          <xdr:nvGrpSpPr>
                            <xdr:cNvPr id="66" name="65 Grupo"/>
                            <xdr:cNvGrpSpPr/>
                          </xdr:nvGrpSpPr>
                          <xdr:grpSpPr>
                            <a:xfrm>
                              <a:off x="857251" y="1414461"/>
                              <a:ext cx="1609724" cy="628649"/>
                              <a:chOff x="1504951" y="1095374"/>
                              <a:chExt cx="1609724" cy="628649"/>
                            </a:xfrm>
                          </xdr:grpSpPr>
                          <xdr:sp macro="" textlink="">
                            <xdr:nvSpPr>
                              <xdr:cNvPr id="70" name="69 Llamada de flecha hacia arriba"/>
                              <xdr:cNvSpPr/>
                            </xdr:nvSpPr>
                            <xdr:spPr>
                              <a:xfrm rot="10800000">
                                <a:off x="1752599" y="1162048"/>
                                <a:ext cx="1362076" cy="561975"/>
                              </a:xfrm>
                              <a:prstGeom prst="upArrowCallout">
                                <a:avLst>
                                  <a:gd name="adj1" fmla="val 101328"/>
                                  <a:gd name="adj2" fmla="val 32965"/>
                                  <a:gd name="adj3" fmla="val 0"/>
                                  <a:gd name="adj4" fmla="val 13649"/>
                                </a:avLst>
                              </a:prstGeom>
                              <a:noFill/>
                              <a:ln w="9525">
                                <a:solidFill>
                                  <a:schemeClr val="tx1">
                                    <a:lumMod val="75000"/>
                                    <a:lumOff val="25000"/>
                                  </a:schemeClr>
                                </a:solidFill>
                              </a:ln>
                            </xdr:spPr>
                            <xdr:style>
                              <a:lnRef idx="2">
                                <a:schemeClr val="accent1">
                                  <a:shade val="50000"/>
                                </a:schemeClr>
                              </a:lnRef>
                              <a:fillRef idx="1">
                                <a:schemeClr val="accent1"/>
                              </a:fillRef>
                              <a:effectRef idx="0">
                                <a:schemeClr val="accent1"/>
                              </a:effectRef>
                              <a:fontRef idx="minor">
                                <a:schemeClr val="lt1"/>
                              </a:fontRef>
                            </xdr:style>
                            <xdr:txBody>
                              <a:bodyPr vertOverflow="clip" horzOverflow="clip" rtlCol="0" anchor="t"/>
                              <a:lstStyle/>
                              <a:p>
                                <a:pPr algn="l"/>
                                <a:endParaRPr lang="es-PE" sz="1100"/>
                              </a:p>
                            </xdr:txBody>
                          </xdr:sp>
                          <xdr:sp macro="" textlink="">
                            <xdr:nvSpPr>
                              <xdr:cNvPr id="71" name="20 Rectángulo"/>
                              <xdr:cNvSpPr/>
                            </xdr:nvSpPr>
                            <xdr:spPr>
                              <a:xfrm>
                                <a:off x="1504951" y="1095374"/>
                                <a:ext cx="295275" cy="66675"/>
                              </a:xfrm>
                              <a:custGeom>
                                <a:avLst/>
                                <a:gdLst>
                                  <a:gd name="connsiteX0" fmla="*/ 0 w 815082"/>
                                  <a:gd name="connsiteY0" fmla="*/ 0 h 136703"/>
                                  <a:gd name="connsiteX1" fmla="*/ 815082 w 815082"/>
                                  <a:gd name="connsiteY1" fmla="*/ 0 h 136703"/>
                                  <a:gd name="connsiteX2" fmla="*/ 815082 w 815082"/>
                                  <a:gd name="connsiteY2" fmla="*/ 136703 h 136703"/>
                                  <a:gd name="connsiteX3" fmla="*/ 0 w 815082"/>
                                  <a:gd name="connsiteY3" fmla="*/ 136703 h 136703"/>
                                  <a:gd name="connsiteX4" fmla="*/ 0 w 815082"/>
                                  <a:gd name="connsiteY4" fmla="*/ 0 h 136703"/>
                                  <a:gd name="connsiteX0" fmla="*/ 0 w 815082"/>
                                  <a:gd name="connsiteY0" fmla="*/ 0 h 136703"/>
                                  <a:gd name="connsiteX1" fmla="*/ 738882 w 815082"/>
                                  <a:gd name="connsiteY1" fmla="*/ 0 h 136703"/>
                                  <a:gd name="connsiteX2" fmla="*/ 815082 w 815082"/>
                                  <a:gd name="connsiteY2" fmla="*/ 136703 h 136703"/>
                                  <a:gd name="connsiteX3" fmla="*/ 0 w 815082"/>
                                  <a:gd name="connsiteY3" fmla="*/ 136703 h 136703"/>
                                  <a:gd name="connsiteX4" fmla="*/ 0 w 815082"/>
                                  <a:gd name="connsiteY4" fmla="*/ 0 h 136703"/>
                                </a:gdLst>
                                <a:ahLst/>
                                <a:cxnLst>
                                  <a:cxn ang="0">
                                    <a:pos x="connsiteX0" y="connsiteY0"/>
                                  </a:cxn>
                                  <a:cxn ang="0">
                                    <a:pos x="connsiteX1" y="connsiteY1"/>
                                  </a:cxn>
                                  <a:cxn ang="0">
                                    <a:pos x="connsiteX2" y="connsiteY2"/>
                                  </a:cxn>
                                  <a:cxn ang="0">
                                    <a:pos x="connsiteX3" y="connsiteY3"/>
                                  </a:cxn>
                                  <a:cxn ang="0">
                                    <a:pos x="connsiteX4" y="connsiteY4"/>
                                  </a:cxn>
                                </a:cxnLst>
                                <a:rect l="l" t="t" r="r" b="b"/>
                                <a:pathLst>
                                  <a:path w="815082" h="136703">
                                    <a:moveTo>
                                      <a:pt x="0" y="0"/>
                                    </a:moveTo>
                                    <a:lnTo>
                                      <a:pt x="738882" y="0"/>
                                    </a:lnTo>
                                    <a:lnTo>
                                      <a:pt x="815082" y="136703"/>
                                    </a:lnTo>
                                    <a:lnTo>
                                      <a:pt x="0" y="136703"/>
                                    </a:lnTo>
                                    <a:lnTo>
                                      <a:pt x="0" y="0"/>
                                    </a:lnTo>
                                    <a:close/>
                                  </a:path>
                                </a:pathLst>
                              </a:custGeom>
                              <a:noFill/>
                              <a:ln w="9525">
                                <a:solidFill>
                                  <a:schemeClr val="tx1">
                                    <a:lumMod val="75000"/>
                                    <a:lumOff val="25000"/>
                                  </a:schemeClr>
                                </a:solidFill>
                              </a:ln>
                            </xdr:spPr>
                            <xdr:style>
                              <a:lnRef idx="2">
                                <a:schemeClr val="accent1">
                                  <a:shade val="50000"/>
                                </a:schemeClr>
                              </a:lnRef>
                              <a:fillRef idx="1">
                                <a:schemeClr val="accent1"/>
                              </a:fillRef>
                              <a:effectRef idx="0">
                                <a:schemeClr val="accent1"/>
                              </a:effectRef>
                              <a:fontRef idx="minor">
                                <a:schemeClr val="lt1"/>
                              </a:fontRef>
                            </xdr:style>
                            <xdr:txBody>
                              <a:bodyPr vertOverflow="clip" horzOverflow="clip" rtlCol="0" anchor="t"/>
                              <a:lstStyle/>
                              <a:p>
                                <a:pPr algn="l"/>
                                <a:endParaRPr lang="es-PE" sz="1100"/>
                              </a:p>
                            </xdr:txBody>
                          </xdr:sp>
                        </xdr:grpSp>
                        <xdr:grpSp>
                          <xdr:nvGrpSpPr>
                            <xdr:cNvPr id="67" name="66 Grupo"/>
                            <xdr:cNvGrpSpPr/>
                          </xdr:nvGrpSpPr>
                          <xdr:grpSpPr>
                            <a:xfrm>
                              <a:off x="2358178" y="1056807"/>
                              <a:ext cx="134601" cy="1052868"/>
                              <a:chOff x="2358178" y="1056807"/>
                              <a:chExt cx="134601" cy="1052868"/>
                            </a:xfrm>
                          </xdr:grpSpPr>
                          <xdr:sp macro="" textlink="">
                            <xdr:nvSpPr>
                              <xdr:cNvPr id="69" name="68 CuadroTexto"/>
                              <xdr:cNvSpPr txBox="1"/>
                            </xdr:nvSpPr>
                            <xdr:spPr>
                              <a:xfrm>
                                <a:off x="2358178" y="1056807"/>
                                <a:ext cx="134601" cy="219127"/>
                              </a:xfrm>
                              <a:prstGeom prst="rect">
                                <a:avLst/>
                              </a:prstGeom>
                              <a:noFill/>
                              <a:ln w="9525" cmpd="sng">
                                <a:noFill/>
                              </a:ln>
                            </xdr:spPr>
                            <xdr:style>
                              <a:lnRef idx="0">
                                <a:scrgbClr r="0" g="0" b="0"/>
                              </a:lnRef>
                              <a:fillRef idx="0">
                                <a:scrgbClr r="0" g="0" b="0"/>
                              </a:fillRef>
                              <a:effectRef idx="0">
                                <a:scrgbClr r="0" g="0" b="0"/>
                              </a:effectRef>
                              <a:fontRef idx="minor">
                                <a:schemeClr val="dk1"/>
                              </a:fontRef>
                            </xdr:style>
                            <xdr:txBody>
                              <a:bodyPr vertOverflow="clip" horzOverflow="clip" wrap="square" rtlCol="0" anchor="b"/>
                              <a:lstStyle/>
                              <a:p>
                                <a:pPr algn="ctr"/>
                                <a:r>
                                  <a:rPr lang="es-PE" sz="1100" b="1" kern="1200" spc="-300"/>
                                  <a:t>C</a:t>
                                </a:r>
                                <a:r>
                                  <a:rPr lang="es-PE" sz="1600" b="1" kern="1200" spc="-300" baseline="-20000"/>
                                  <a:t>L      ´</a:t>
                                </a:r>
                                <a:endParaRPr lang="es-PE" sz="1100" b="1" kern="1200" spc="-300" baseline="-30000"/>
                              </a:p>
                            </xdr:txBody>
                          </xdr:sp>
                          <xdr:cxnSp macro="">
                            <xdr:nvCxnSpPr>
                              <xdr:cNvPr id="68" name="67 Conector recto"/>
                              <xdr:cNvCxnSpPr>
                                <a:stCxn id="70" idx="1"/>
                              </xdr:cNvCxnSpPr>
                            </xdr:nvCxnSpPr>
                            <xdr:spPr>
                              <a:xfrm flipV="1">
                                <a:off x="2466975" y="1209675"/>
                                <a:ext cx="0" cy="900000"/>
                              </a:xfrm>
                              <a:prstGeom prst="line">
                                <a:avLst/>
                              </a:prstGeom>
                              <a:ln w="9525">
                                <a:solidFill>
                                  <a:srgbClr val="FF0000"/>
                                </a:solidFill>
                              </a:ln>
                            </xdr:spPr>
                            <xdr:style>
                              <a:lnRef idx="1">
                                <a:schemeClr val="accent1"/>
                              </a:lnRef>
                              <a:fillRef idx="0">
                                <a:schemeClr val="accent1"/>
                              </a:fillRef>
                              <a:effectRef idx="0">
                                <a:schemeClr val="accent1"/>
                              </a:effectRef>
                              <a:fontRef idx="minor">
                                <a:schemeClr val="tx1"/>
                              </a:fontRef>
                            </xdr:style>
                          </xdr:cxnSp>
                        </xdr:grpSp>
                      </xdr:grpSp>
                      <xdr:cxnSp macro="">
                        <xdr:nvCxnSpPr>
                          <xdr:cNvPr id="65" name="64 Conector recto de flecha"/>
                          <xdr:cNvCxnSpPr/>
                        </xdr:nvCxnSpPr>
                        <xdr:spPr>
                          <a:xfrm>
                            <a:off x="1599287" y="2176833"/>
                            <a:ext cx="369021" cy="1170"/>
                          </a:xfrm>
                          <a:prstGeom prst="straightConnector1">
                            <a:avLst/>
                          </a:prstGeom>
                          <a:ln w="9525">
                            <a:solidFill>
                              <a:sysClr val="windowText" lastClr="000000"/>
                            </a:solidFill>
                            <a:headEnd type="stealth" w="sm" len="sm"/>
                            <a:tailEnd type="stealth" w="sm" len="sm"/>
                          </a:ln>
                        </xdr:spPr>
                        <xdr:style>
                          <a:lnRef idx="1">
                            <a:schemeClr val="accent1"/>
                          </a:lnRef>
                          <a:fillRef idx="0">
                            <a:schemeClr val="accent1"/>
                          </a:fillRef>
                          <a:effectRef idx="0">
                            <a:schemeClr val="accent1"/>
                          </a:effectRef>
                          <a:fontRef idx="minor">
                            <a:schemeClr val="tx1"/>
                          </a:fontRef>
                        </xdr:style>
                      </xdr:cxnSp>
                    </xdr:grpSp>
                    <xdr:cxnSp macro="">
                      <xdr:nvCxnSpPr>
                        <xdr:cNvPr id="63" name="62 Conector recto de flecha"/>
                        <xdr:cNvCxnSpPr/>
                      </xdr:nvCxnSpPr>
                      <xdr:spPr>
                        <a:xfrm>
                          <a:off x="852187" y="1985723"/>
                          <a:ext cx="937338" cy="0"/>
                        </a:xfrm>
                        <a:prstGeom prst="straightConnector1">
                          <a:avLst/>
                        </a:prstGeom>
                        <a:ln w="9525">
                          <a:solidFill>
                            <a:sysClr val="windowText" lastClr="000000"/>
                          </a:solidFill>
                          <a:headEnd type="stealth" w="sm" len="med"/>
                          <a:tailEnd type="stealth" w="sm" len="med"/>
                        </a:ln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</xdr:grpSp>
                  <xdr:sp macro="" textlink="">
                    <xdr:nvSpPr>
                      <xdr:cNvPr id="60" name="59 Rectángulo"/>
                      <xdr:cNvSpPr/>
                    </xdr:nvSpPr>
                    <xdr:spPr>
                      <a:xfrm>
                        <a:off x="13349290" y="1238250"/>
                        <a:ext cx="127971" cy="95248"/>
                      </a:xfrm>
                      <a:prstGeom prst="rect">
                        <a:avLst/>
                      </a:prstGeom>
                      <a:noFill/>
                      <a:ln w="9525"/>
                    </xdr:spPr>
                    <xdr:style>
                      <a:lnRef idx="2">
                        <a:schemeClr val="accent1">
                          <a:shade val="50000"/>
                        </a:schemeClr>
                      </a:lnRef>
                      <a:fillRef idx="1">
                        <a:schemeClr val="accent1"/>
                      </a:fillRef>
                      <a:effectRef idx="0">
                        <a:schemeClr val="accent1"/>
                      </a:effectRef>
                      <a:fontRef idx="minor">
                        <a:schemeClr val="lt1"/>
                      </a:fontRef>
                    </xdr:style>
                    <xdr:txBody>
                      <a:bodyPr vertOverflow="clip" horzOverflow="clip" rtlCol="0" anchor="t"/>
                      <a:lstStyle/>
                      <a:p>
                        <a:pPr algn="l"/>
                        <a:endParaRPr lang="es-PE" sz="1100"/>
                      </a:p>
                    </xdr:txBody>
                  </xdr:sp>
                </xdr:grpSp>
                <xdr:cxnSp macro="">
                  <xdr:nvCxnSpPr>
                    <xdr:cNvPr id="58" name="57 Conector recto"/>
                    <xdr:cNvCxnSpPr>
                      <a:endCxn id="71" idx="3"/>
                    </xdr:cNvCxnSpPr>
                  </xdr:nvCxnSpPr>
                  <xdr:spPr>
                    <a:xfrm flipH="1" flipV="1">
                      <a:off x="10200333" y="1470074"/>
                      <a:ext cx="0" cy="1260000"/>
                    </a:xfrm>
                    <a:prstGeom prst="line">
                      <a:avLst/>
                    </a:prstGeom>
                    <a:ln w="9525"/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</xdr:grpSp>
              <xdr:grpSp>
                <xdr:nvGrpSpPr>
                  <xdr:cNvPr id="54" name="53 Grupo"/>
                  <xdr:cNvGrpSpPr/>
                </xdr:nvGrpSpPr>
                <xdr:grpSpPr>
                  <a:xfrm>
                    <a:off x="7905750" y="2619375"/>
                    <a:ext cx="762000" cy="428625"/>
                    <a:chOff x="7905750" y="2619375"/>
                    <a:chExt cx="762000" cy="428625"/>
                  </a:xfrm>
                </xdr:grpSpPr>
                <xdr:cxnSp macro="">
                  <xdr:nvCxnSpPr>
                    <xdr:cNvPr id="55" name="54 Conector recto"/>
                    <xdr:cNvCxnSpPr/>
                  </xdr:nvCxnSpPr>
                  <xdr:spPr>
                    <a:xfrm flipH="1" flipV="1">
                      <a:off x="7905750" y="2628900"/>
                      <a:ext cx="0" cy="409575"/>
                    </a:xfrm>
                    <a:prstGeom prst="line">
                      <a:avLst/>
                    </a:prstGeom>
                    <a:ln w="9525"/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56" name="55 Conector recto"/>
                    <xdr:cNvCxnSpPr/>
                  </xdr:nvCxnSpPr>
                  <xdr:spPr>
                    <a:xfrm flipV="1">
                      <a:off x="8667750" y="2619375"/>
                      <a:ext cx="0" cy="428625"/>
                    </a:xfrm>
                    <a:prstGeom prst="line">
                      <a:avLst/>
                    </a:prstGeom>
                    <a:ln w="9525"/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</xdr:grpSp>
            </xdr:grpSp>
            <xdr:grpSp>
              <xdr:nvGrpSpPr>
                <xdr:cNvPr id="42" name="41 Grupo"/>
                <xdr:cNvGrpSpPr/>
              </xdr:nvGrpSpPr>
              <xdr:grpSpPr>
                <a:xfrm>
                  <a:off x="9590163" y="1238229"/>
                  <a:ext cx="1220715" cy="396120"/>
                  <a:chOff x="9565176" y="1242934"/>
                  <a:chExt cx="1216227" cy="397662"/>
                </a:xfrm>
              </xdr:grpSpPr>
              <xdr:cxnSp macro="">
                <xdr:nvCxnSpPr>
                  <xdr:cNvPr id="43" name="42 Conector recto"/>
                  <xdr:cNvCxnSpPr>
                    <a:stCxn id="60" idx="0"/>
                  </xdr:cNvCxnSpPr>
                </xdr:nvCxnSpPr>
                <xdr:spPr>
                  <a:xfrm>
                    <a:off x="10126197" y="1242934"/>
                    <a:ext cx="332721" cy="0"/>
                  </a:xfrm>
                  <a:prstGeom prst="line">
                    <a:avLst/>
                  </a:prstGeom>
                  <a:ln w="9525"/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44" name="43 Conector recto"/>
                  <xdr:cNvCxnSpPr>
                    <a:endCxn id="71" idx="0"/>
                  </xdr:cNvCxnSpPr>
                </xdr:nvCxnSpPr>
                <xdr:spPr>
                  <a:xfrm flipH="1" flipV="1">
                    <a:off x="10173812" y="1338614"/>
                    <a:ext cx="291874" cy="0"/>
                  </a:xfrm>
                  <a:prstGeom prst="line">
                    <a:avLst/>
                  </a:prstGeom>
                  <a:ln w="9525"/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45" name="44 Conector recto"/>
                  <xdr:cNvCxnSpPr>
                    <a:endCxn id="71" idx="2"/>
                  </xdr:cNvCxnSpPr>
                </xdr:nvCxnSpPr>
                <xdr:spPr>
                  <a:xfrm flipH="1" flipV="1">
                    <a:off x="9565176" y="1475926"/>
                    <a:ext cx="903643" cy="0"/>
                  </a:xfrm>
                  <a:prstGeom prst="line">
                    <a:avLst/>
                  </a:prstGeom>
                  <a:ln w="9525"/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46" name="45 Conector recto"/>
                  <xdr:cNvCxnSpPr>
                    <a:endCxn id="70" idx="3"/>
                  </xdr:cNvCxnSpPr>
                </xdr:nvCxnSpPr>
                <xdr:spPr>
                  <a:xfrm flipH="1" flipV="1">
                    <a:off x="9663397" y="1633868"/>
                    <a:ext cx="796022" cy="0"/>
                  </a:xfrm>
                  <a:prstGeom prst="line">
                    <a:avLst/>
                  </a:prstGeom>
                  <a:ln w="9525"/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47" name="46 Conector recto"/>
                  <xdr:cNvCxnSpPr/>
                </xdr:nvCxnSpPr>
                <xdr:spPr>
                  <a:xfrm>
                    <a:off x="10375052" y="1243514"/>
                    <a:ext cx="2904" cy="98355"/>
                  </a:xfrm>
                  <a:prstGeom prst="line">
                    <a:avLst/>
                  </a:prstGeom>
                  <a:ln w="9525">
                    <a:solidFill>
                      <a:schemeClr val="tx1"/>
                    </a:solidFill>
                    <a:headEnd type="diamond" w="sm" len="sm"/>
                    <a:tailEnd type="diamond" w="sm" len="sm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48" name="47 Conector recto"/>
                  <xdr:cNvCxnSpPr/>
                </xdr:nvCxnSpPr>
                <xdr:spPr>
                  <a:xfrm flipH="1">
                    <a:off x="10380860" y="1338965"/>
                    <a:ext cx="0" cy="139390"/>
                  </a:xfrm>
                  <a:prstGeom prst="line">
                    <a:avLst/>
                  </a:prstGeom>
                  <a:ln w="9525">
                    <a:solidFill>
                      <a:schemeClr val="tx1"/>
                    </a:solidFill>
                    <a:headEnd type="diamond" w="sm" len="sm"/>
                    <a:tailEnd type="diamond" w="sm" len="sm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49" name="48 Conector recto"/>
                  <xdr:cNvCxnSpPr/>
                </xdr:nvCxnSpPr>
                <xdr:spPr>
                  <a:xfrm>
                    <a:off x="10383764" y="1484163"/>
                    <a:ext cx="0" cy="156433"/>
                  </a:xfrm>
                  <a:prstGeom prst="line">
                    <a:avLst/>
                  </a:prstGeom>
                  <a:ln w="9525">
                    <a:solidFill>
                      <a:schemeClr val="tx1"/>
                    </a:solidFill>
                    <a:headEnd type="diamond" w="sm" len="sm"/>
                    <a:tailEnd type="diamond" w="sm" len="sm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50" name="49 Conector curvado"/>
                  <xdr:cNvCxnSpPr/>
                </xdr:nvCxnSpPr>
                <xdr:spPr>
                  <a:xfrm flipV="1">
                    <a:off x="10380860" y="1242954"/>
                    <a:ext cx="400543" cy="47023"/>
                  </a:xfrm>
                  <a:prstGeom prst="curvedConnector3">
                    <a:avLst>
                      <a:gd name="adj1" fmla="val 50000"/>
                    </a:avLst>
                  </a:prstGeom>
                  <a:ln w="9525">
                    <a:solidFill>
                      <a:schemeClr val="tx1"/>
                    </a:solidFill>
                    <a:tailEnd type="stealth" w="sm" len="med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51" name="50 Conector curvado"/>
                  <xdr:cNvCxnSpPr/>
                </xdr:nvCxnSpPr>
                <xdr:spPr>
                  <a:xfrm>
                    <a:off x="10383764" y="1414468"/>
                    <a:ext cx="388150" cy="48415"/>
                  </a:xfrm>
                  <a:prstGeom prst="curvedConnector3">
                    <a:avLst/>
                  </a:prstGeom>
                  <a:ln w="9525">
                    <a:solidFill>
                      <a:schemeClr val="tx1"/>
                    </a:solidFill>
                    <a:tailEnd type="stealth" w="sm" len="med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52" name="51 Conector curvado"/>
                  <xdr:cNvCxnSpPr/>
                </xdr:nvCxnSpPr>
                <xdr:spPr>
                  <a:xfrm>
                    <a:off x="10383764" y="1567997"/>
                    <a:ext cx="388150" cy="57441"/>
                  </a:xfrm>
                  <a:prstGeom prst="curvedConnector3">
                    <a:avLst/>
                  </a:prstGeom>
                  <a:ln w="9525">
                    <a:solidFill>
                      <a:schemeClr val="tx1"/>
                    </a:solidFill>
                    <a:tailEnd type="stealth" w="sm" len="med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</xdr:grpSp>
          </xdr:grpSp>
          <xdr:grpSp>
            <xdr:nvGrpSpPr>
              <xdr:cNvPr id="16" name="15 Grupo"/>
              <xdr:cNvGrpSpPr/>
            </xdr:nvGrpSpPr>
            <xdr:grpSpPr>
              <a:xfrm>
                <a:off x="2962471" y="1635919"/>
                <a:ext cx="2114144" cy="788193"/>
                <a:chOff x="2976449" y="1624713"/>
                <a:chExt cx="2122603" cy="782590"/>
              </a:xfrm>
            </xdr:grpSpPr>
            <xdr:sp macro="" textlink="">
              <xdr:nvSpPr>
                <xdr:cNvPr id="38" name="37 Rectángulo"/>
                <xdr:cNvSpPr/>
              </xdr:nvSpPr>
              <xdr:spPr>
                <a:xfrm>
                  <a:off x="2976449" y="1627094"/>
                  <a:ext cx="1053905" cy="780209"/>
                </a:xfrm>
                <a:prstGeom prst="rect">
                  <a:avLst/>
                </a:prstGeom>
                <a:solidFill>
                  <a:schemeClr val="accent1">
                    <a:alpha val="25000"/>
                  </a:schemeClr>
                </a:solidFill>
                <a:ln w="9525">
                  <a:solidFill>
                    <a:schemeClr val="tx1"/>
                  </a:solidFill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es-PE" sz="1100"/>
                </a:p>
              </xdr:txBody>
            </xdr:sp>
            <xdr:sp macro="" textlink="">
              <xdr:nvSpPr>
                <xdr:cNvPr id="37" name="36 Rectángulo"/>
                <xdr:cNvSpPr/>
              </xdr:nvSpPr>
              <xdr:spPr>
                <a:xfrm>
                  <a:off x="4073251" y="1624713"/>
                  <a:ext cx="1025801" cy="780209"/>
                </a:xfrm>
                <a:prstGeom prst="rect">
                  <a:avLst/>
                </a:prstGeom>
                <a:solidFill>
                  <a:schemeClr val="accent1">
                    <a:alpha val="25000"/>
                  </a:schemeClr>
                </a:solidFill>
                <a:ln w="9525">
                  <a:solidFill>
                    <a:schemeClr val="tx1"/>
                  </a:solidFill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es-PE" sz="1100"/>
                </a:p>
              </xdr:txBody>
            </xdr:sp>
            <xdr:sp macro="" textlink="">
              <xdr:nvSpPr>
                <xdr:cNvPr id="39" name="38 Triángulo rectángulo"/>
                <xdr:cNvSpPr/>
              </xdr:nvSpPr>
              <xdr:spPr>
                <a:xfrm rot="10800000">
                  <a:off x="4858557" y="1625265"/>
                  <a:ext cx="237738" cy="186525"/>
                </a:xfrm>
                <a:prstGeom prst="rtTriangle">
                  <a:avLst/>
                </a:prstGeom>
                <a:solidFill>
                  <a:srgbClr val="00B050">
                    <a:alpha val="50000"/>
                  </a:srgbClr>
                </a:solidFill>
                <a:ln w="9525">
                  <a:solidFill>
                    <a:sysClr val="windowText" lastClr="000000">
                      <a:alpha val="50000"/>
                    </a:sysClr>
                  </a:solidFill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es-PE" sz="1100"/>
                </a:p>
              </xdr:txBody>
            </xdr:sp>
            <xdr:sp macro="" textlink="">
              <xdr:nvSpPr>
                <xdr:cNvPr id="40" name="39 Triángulo rectángulo"/>
                <xdr:cNvSpPr/>
              </xdr:nvSpPr>
              <xdr:spPr>
                <a:xfrm rot="10800000" flipH="1">
                  <a:off x="2984064" y="1627803"/>
                  <a:ext cx="237600" cy="186525"/>
                </a:xfrm>
                <a:prstGeom prst="rtTriangle">
                  <a:avLst/>
                </a:prstGeom>
                <a:solidFill>
                  <a:srgbClr val="00B050">
                    <a:alpha val="50000"/>
                  </a:srgbClr>
                </a:solidFill>
                <a:ln w="9525">
                  <a:solidFill>
                    <a:sysClr val="windowText" lastClr="000000">
                      <a:alpha val="50000"/>
                    </a:sysClr>
                  </a:solidFill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es-PE" sz="1100"/>
                </a:p>
              </xdr:txBody>
            </xdr:sp>
          </xdr:grpSp>
          <xdr:grpSp>
            <xdr:nvGrpSpPr>
              <xdr:cNvPr id="17" name="16 Grupo"/>
              <xdr:cNvGrpSpPr/>
            </xdr:nvGrpSpPr>
            <xdr:grpSpPr>
              <a:xfrm>
                <a:off x="5822298" y="1635672"/>
                <a:ext cx="2116500" cy="786059"/>
                <a:chOff x="5850310" y="1624466"/>
                <a:chExt cx="2124947" cy="780456"/>
              </a:xfrm>
            </xdr:grpSpPr>
            <xdr:sp macro="" textlink="">
              <xdr:nvSpPr>
                <xdr:cNvPr id="33" name="32 Rectángulo"/>
                <xdr:cNvSpPr/>
              </xdr:nvSpPr>
              <xdr:spPr>
                <a:xfrm>
                  <a:off x="6938477" y="1624713"/>
                  <a:ext cx="1036780" cy="780209"/>
                </a:xfrm>
                <a:prstGeom prst="rect">
                  <a:avLst/>
                </a:prstGeom>
                <a:solidFill>
                  <a:schemeClr val="accent1">
                    <a:alpha val="25000"/>
                  </a:schemeClr>
                </a:solidFill>
                <a:ln w="9525">
                  <a:solidFill>
                    <a:schemeClr val="tx1"/>
                  </a:solidFill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es-PE" sz="1100"/>
                </a:p>
              </xdr:txBody>
            </xdr:sp>
            <xdr:sp macro="" textlink="">
              <xdr:nvSpPr>
                <xdr:cNvPr id="34" name="33 Rectángulo"/>
                <xdr:cNvSpPr/>
              </xdr:nvSpPr>
              <xdr:spPr>
                <a:xfrm>
                  <a:off x="5850310" y="1624713"/>
                  <a:ext cx="1021012" cy="780209"/>
                </a:xfrm>
                <a:prstGeom prst="rect">
                  <a:avLst/>
                </a:prstGeom>
                <a:solidFill>
                  <a:schemeClr val="accent1">
                    <a:alpha val="25000"/>
                  </a:schemeClr>
                </a:solidFill>
                <a:ln w="9525">
                  <a:solidFill>
                    <a:schemeClr val="tx1"/>
                  </a:solidFill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es-PE" sz="1100"/>
                </a:p>
              </xdr:txBody>
            </xdr:sp>
            <xdr:sp macro="" textlink="">
              <xdr:nvSpPr>
                <xdr:cNvPr id="35" name="34 Triángulo rectángulo"/>
                <xdr:cNvSpPr/>
              </xdr:nvSpPr>
              <xdr:spPr>
                <a:xfrm rot="10800000">
                  <a:off x="7732111" y="1624466"/>
                  <a:ext cx="234000" cy="186525"/>
                </a:xfrm>
                <a:prstGeom prst="rtTriangle">
                  <a:avLst/>
                </a:prstGeom>
                <a:solidFill>
                  <a:srgbClr val="00B050">
                    <a:alpha val="50000"/>
                  </a:srgbClr>
                </a:solidFill>
                <a:ln w="9525">
                  <a:solidFill>
                    <a:sysClr val="windowText" lastClr="000000">
                      <a:alpha val="50000"/>
                    </a:sysClr>
                  </a:solidFill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es-PE" sz="1100"/>
                </a:p>
              </xdr:txBody>
            </xdr:sp>
            <xdr:sp macro="" textlink="">
              <xdr:nvSpPr>
                <xdr:cNvPr id="36" name="35 Triángulo rectángulo"/>
                <xdr:cNvSpPr/>
              </xdr:nvSpPr>
              <xdr:spPr>
                <a:xfrm rot="10800000" flipH="1">
                  <a:off x="5854772" y="1627004"/>
                  <a:ext cx="237600" cy="186525"/>
                </a:xfrm>
                <a:prstGeom prst="rtTriangle">
                  <a:avLst/>
                </a:prstGeom>
                <a:solidFill>
                  <a:srgbClr val="00B050">
                    <a:alpha val="50000"/>
                  </a:srgbClr>
                </a:solidFill>
                <a:ln w="9525">
                  <a:solidFill>
                    <a:sysClr val="windowText" lastClr="000000">
                      <a:alpha val="50000"/>
                    </a:sysClr>
                  </a:solidFill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es-PE" sz="1100"/>
                </a:p>
              </xdr:txBody>
            </xdr:sp>
          </xdr:grpSp>
          <xdr:grpSp>
            <xdr:nvGrpSpPr>
              <xdr:cNvPr id="18" name="17 Grupo"/>
              <xdr:cNvGrpSpPr/>
            </xdr:nvGrpSpPr>
            <xdr:grpSpPr>
              <a:xfrm>
                <a:off x="4000496" y="609601"/>
                <a:ext cx="2873572" cy="2628899"/>
                <a:chOff x="4017305" y="605399"/>
                <a:chExt cx="2888652" cy="2609289"/>
              </a:xfrm>
            </xdr:grpSpPr>
            <xdr:grpSp>
              <xdr:nvGrpSpPr>
                <xdr:cNvPr id="19" name="18 Grupo"/>
                <xdr:cNvGrpSpPr/>
              </xdr:nvGrpSpPr>
              <xdr:grpSpPr>
                <a:xfrm>
                  <a:off x="4017305" y="605399"/>
                  <a:ext cx="2888652" cy="2609289"/>
                  <a:chOff x="5172071" y="609601"/>
                  <a:chExt cx="3873363" cy="2628899"/>
                </a:xfrm>
              </xdr:grpSpPr>
              <xdr:grpSp>
                <xdr:nvGrpSpPr>
                  <xdr:cNvPr id="22" name="21 Grupo"/>
                  <xdr:cNvGrpSpPr/>
                </xdr:nvGrpSpPr>
                <xdr:grpSpPr>
                  <a:xfrm flipH="1">
                    <a:off x="5172071" y="609601"/>
                    <a:ext cx="3830332" cy="2628899"/>
                    <a:chOff x="1104899" y="1056803"/>
                    <a:chExt cx="1387880" cy="1281909"/>
                  </a:xfrm>
                </xdr:grpSpPr>
                <xdr:cxnSp macro="">
                  <xdr:nvCxnSpPr>
                    <xdr:cNvPr id="25" name="24 Conector recto"/>
                    <xdr:cNvCxnSpPr/>
                  </xdr:nvCxnSpPr>
                  <xdr:spPr>
                    <a:xfrm flipV="1">
                      <a:off x="1785937" y="1265758"/>
                      <a:ext cx="0" cy="1072954"/>
                    </a:xfrm>
                    <a:prstGeom prst="line">
                      <a:avLst/>
                    </a:prstGeom>
                    <a:ln w="9525">
                      <a:prstDash val="lgDashDot"/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grpSp>
                  <xdr:nvGrpSpPr>
                    <xdr:cNvPr id="26" name="25 Grupo"/>
                    <xdr:cNvGrpSpPr/>
                  </xdr:nvGrpSpPr>
                  <xdr:grpSpPr>
                    <a:xfrm>
                      <a:off x="1104899" y="1056803"/>
                      <a:ext cx="1387880" cy="1052622"/>
                      <a:chOff x="1104899" y="1047138"/>
                      <a:chExt cx="1387880" cy="1044679"/>
                    </a:xfrm>
                  </xdr:grpSpPr>
                  <xdr:grpSp>
                    <xdr:nvGrpSpPr>
                      <xdr:cNvPr id="27" name="26 Grupo"/>
                      <xdr:cNvGrpSpPr/>
                    </xdr:nvGrpSpPr>
                    <xdr:grpSpPr>
                      <a:xfrm>
                        <a:off x="1104899" y="1047138"/>
                        <a:ext cx="1387880" cy="1044679"/>
                        <a:chOff x="1104899" y="1056807"/>
                        <a:chExt cx="1387880" cy="1052868"/>
                      </a:xfrm>
                    </xdr:grpSpPr>
                    <xdr:sp macro="" textlink="">
                      <xdr:nvSpPr>
                        <xdr:cNvPr id="29" name="28 Llamada de flecha hacia arriba"/>
                        <xdr:cNvSpPr/>
                      </xdr:nvSpPr>
                      <xdr:spPr>
                        <a:xfrm rot="10800000">
                          <a:off x="1104899" y="1481135"/>
                          <a:ext cx="1362076" cy="561975"/>
                        </a:xfrm>
                        <a:prstGeom prst="upArrowCallout">
                          <a:avLst>
                            <a:gd name="adj1" fmla="val 101328"/>
                            <a:gd name="adj2" fmla="val 32965"/>
                            <a:gd name="adj3" fmla="val 0"/>
                            <a:gd name="adj4" fmla="val 13649"/>
                          </a:avLst>
                        </a:prstGeom>
                        <a:noFill/>
                        <a:ln w="9525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ln>
                      </xdr:spPr>
                      <xdr:style>
                        <a:lnRef idx="2">
                          <a:schemeClr val="accent1">
                            <a:shade val="50000"/>
                          </a:schemeClr>
                        </a:lnRef>
                        <a:fillRef idx="1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lt1"/>
                        </a:fontRef>
                      </xdr:style>
                      <xdr:txBody>
                        <a:bodyPr vertOverflow="clip" horzOverflow="clip" rtlCol="0" anchor="t"/>
                        <a:lstStyle/>
                        <a:p>
                          <a:pPr algn="l"/>
                          <a:endParaRPr lang="es-PE" sz="1100"/>
                        </a:p>
                      </xdr:txBody>
                    </xdr:sp>
                    <xdr:grpSp>
                      <xdr:nvGrpSpPr>
                        <xdr:cNvPr id="30" name="29 Grupo"/>
                        <xdr:cNvGrpSpPr/>
                      </xdr:nvGrpSpPr>
                      <xdr:grpSpPr>
                        <a:xfrm>
                          <a:off x="2358178" y="1056807"/>
                          <a:ext cx="134601" cy="1052868"/>
                          <a:chOff x="2358178" y="1056807"/>
                          <a:chExt cx="134601" cy="1052868"/>
                        </a:xfrm>
                      </xdr:grpSpPr>
                      <xdr:cxnSp macro="">
                        <xdr:nvCxnSpPr>
                          <xdr:cNvPr id="31" name="30 Conector recto"/>
                          <xdr:cNvCxnSpPr>
                            <a:stCxn id="29" idx="1"/>
                          </xdr:cNvCxnSpPr>
                        </xdr:nvCxnSpPr>
                        <xdr:spPr>
                          <a:xfrm flipV="1">
                            <a:off x="2466975" y="1209675"/>
                            <a:ext cx="0" cy="900000"/>
                          </a:xfrm>
                          <a:prstGeom prst="line">
                            <a:avLst/>
                          </a:prstGeom>
                          <a:ln w="9525">
                            <a:solidFill>
                              <a:srgbClr val="FF0000"/>
                            </a:solidFill>
                          </a:ln>
                        </xdr:spPr>
                        <xdr:style>
                          <a:lnRef idx="1">
                            <a:schemeClr val="accent1"/>
                          </a:lnRef>
                          <a:fillRef idx="0">
                            <a:schemeClr val="accent1"/>
                          </a:fillRef>
                          <a:effectRef idx="0">
                            <a:schemeClr val="accent1"/>
                          </a:effectRef>
                          <a:fontRef idx="minor">
                            <a:schemeClr val="tx1"/>
                          </a:fontRef>
                        </xdr:style>
                      </xdr:cxnSp>
                      <xdr:sp macro="" textlink="">
                        <xdr:nvSpPr>
                          <xdr:cNvPr id="32" name="31 CuadroTexto"/>
                          <xdr:cNvSpPr txBox="1"/>
                        </xdr:nvSpPr>
                        <xdr:spPr>
                          <a:xfrm>
                            <a:off x="2358178" y="1056807"/>
                            <a:ext cx="134601" cy="219127"/>
                          </a:xfrm>
                          <a:prstGeom prst="rect">
                            <a:avLst/>
                          </a:prstGeom>
                          <a:noFill/>
                          <a:ln w="9525" cmpd="sng">
                            <a:noFill/>
                          </a:ln>
                        </xdr:spPr>
                        <xdr:style>
                          <a:lnRef idx="0">
                            <a:scrgbClr r="0" g="0" b="0"/>
                          </a:lnRef>
                          <a:fillRef idx="0">
                            <a:scrgbClr r="0" g="0" b="0"/>
                          </a:fillRef>
                          <a:effectRef idx="0">
                            <a:scrgbClr r="0" g="0" b="0"/>
                          </a:effectRef>
                          <a:fontRef idx="minor">
                            <a:schemeClr val="dk1"/>
                          </a:fontRef>
                        </xdr:style>
                        <xdr:txBody>
                          <a:bodyPr vertOverflow="clip" horzOverflow="clip" wrap="square" rtlCol="0" anchor="b"/>
                          <a:lstStyle/>
                          <a:p>
                            <a:pPr algn="ctr"/>
                            <a:r>
                              <a:rPr lang="es-PE" sz="1100" b="1" kern="1200" spc="-300"/>
                              <a:t>C</a:t>
                            </a:r>
                            <a:r>
                              <a:rPr lang="es-PE" sz="1600" b="1" kern="1200" spc="-300" baseline="-20000"/>
                              <a:t>L      ´</a:t>
                            </a:r>
                            <a:endParaRPr lang="es-PE" sz="1100" b="1" kern="1200" spc="-300" baseline="-30000"/>
                          </a:p>
                        </xdr:txBody>
                      </xdr:sp>
                    </xdr:grpSp>
                  </xdr:grpSp>
                  <xdr:cxnSp macro="">
                    <xdr:nvCxnSpPr>
                      <xdr:cNvPr id="28" name="27 Conector recto"/>
                      <xdr:cNvCxnSpPr>
                        <a:stCxn id="29" idx="3"/>
                      </xdr:cNvCxnSpPr>
                    </xdr:nvCxnSpPr>
                    <xdr:spPr>
                      <a:xfrm>
                        <a:off x="1104899" y="1544741"/>
                        <a:ext cx="0" cy="460824"/>
                      </a:xfrm>
                      <a:prstGeom prst="line">
                        <a:avLst/>
                      </a:prstGeom>
                      <a:ln w="9525"/>
                    </xdr:spPr>
                    <xdr:style>
                      <a:lnRef idx="1">
                        <a:schemeClr val="accent1"/>
                      </a:lnRef>
                      <a:fillRef idx="0">
                        <a:schemeClr val="accent1"/>
                      </a:fillRef>
                      <a:effectRef idx="0">
                        <a:schemeClr val="accent1"/>
                      </a:effectRef>
                      <a:fontRef idx="minor">
                        <a:schemeClr val="tx1"/>
                      </a:fontRef>
                    </xdr:style>
                  </xdr:cxnSp>
                </xdr:grpSp>
              </xdr:grpSp>
              <xdr:cxnSp macro="">
                <xdr:nvCxnSpPr>
                  <xdr:cNvPr id="23" name="22 Conector recto"/>
                  <xdr:cNvCxnSpPr/>
                </xdr:nvCxnSpPr>
                <xdr:spPr>
                  <a:xfrm flipH="1" flipV="1">
                    <a:off x="9001121" y="914401"/>
                    <a:ext cx="0" cy="1845261"/>
                  </a:xfrm>
                  <a:prstGeom prst="line">
                    <a:avLst/>
                  </a:prstGeom>
                  <a:ln w="9525">
                    <a:solidFill>
                      <a:srgbClr val="FF0000"/>
                    </a:solidFill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sp macro="" textlink="">
                <xdr:nvSpPr>
                  <xdr:cNvPr id="24" name="23 CuadroTexto"/>
                  <xdr:cNvSpPr txBox="1"/>
                </xdr:nvSpPr>
                <xdr:spPr>
                  <a:xfrm flipH="1">
                    <a:off x="8689960" y="761999"/>
                    <a:ext cx="355474" cy="287349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b"/>
                  <a:lstStyle/>
                  <a:p>
                    <a:pPr algn="ctr"/>
                    <a:r>
                      <a:rPr lang="es-PE" sz="1100" b="1" kern="1200" spc="-300"/>
                      <a:t>C</a:t>
                    </a:r>
                    <a:r>
                      <a:rPr lang="es-PE" sz="1600" b="1" kern="1200" spc="-300" baseline="-20000"/>
                      <a:t>L      ´</a:t>
                    </a:r>
                    <a:endParaRPr lang="es-PE" sz="1100" b="1" kern="1200" spc="-300" baseline="-30000"/>
                  </a:p>
                </xdr:txBody>
              </xdr:sp>
            </xdr:grpSp>
            <xdr:cxnSp macro="">
              <xdr:nvCxnSpPr>
                <xdr:cNvPr id="20" name="19 Conector recto"/>
                <xdr:cNvCxnSpPr>
                  <a:endCxn id="29" idx="0"/>
                </xdr:cNvCxnSpPr>
              </xdr:nvCxnSpPr>
              <xdr:spPr>
                <a:xfrm flipH="1" flipV="1">
                  <a:off x="5472950" y="2613597"/>
                  <a:ext cx="905603" cy="0"/>
                </a:xfrm>
                <a:prstGeom prst="line">
                  <a:avLst/>
                </a:prstGeom>
                <a:ln w="9525"/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21" name="20 Conector recto de flecha"/>
                <xdr:cNvCxnSpPr/>
              </xdr:nvCxnSpPr>
              <xdr:spPr>
                <a:xfrm>
                  <a:off x="6007334" y="2402542"/>
                  <a:ext cx="0" cy="212911"/>
                </a:xfrm>
                <a:prstGeom prst="straightConnector1">
                  <a:avLst/>
                </a:prstGeom>
                <a:ln w="9525">
                  <a:solidFill>
                    <a:schemeClr val="tx1"/>
                  </a:solidFill>
                  <a:headEnd type="stealth" w="sm" len="sm"/>
                  <a:tailEnd type="stealth" w="sm" len="sm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</xdr:grpSp>
        </xdr:grpSp>
      </xdr:grpSp>
      <xdr:sp macro="" textlink="">
        <xdr:nvSpPr>
          <xdr:cNvPr id="7" name="6 Rectángulo"/>
          <xdr:cNvSpPr/>
        </xdr:nvSpPr>
        <xdr:spPr>
          <a:xfrm>
            <a:off x="4056429" y="1421827"/>
            <a:ext cx="2780730" cy="58905"/>
          </a:xfrm>
          <a:prstGeom prst="rect">
            <a:avLst/>
          </a:prstGeom>
          <a:pattFill prst="pct50">
            <a:fgClr>
              <a:schemeClr val="tx1">
                <a:lumMod val="75000"/>
                <a:lumOff val="25000"/>
              </a:schemeClr>
            </a:fgClr>
            <a:bgClr>
              <a:schemeClr val="bg1"/>
            </a:bgClr>
          </a:patt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es-PE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8" name="7 Rectángulo"/>
          <xdr:cNvSpPr/>
        </xdr:nvSpPr>
        <xdr:spPr>
          <a:xfrm>
            <a:off x="6896929" y="1421202"/>
            <a:ext cx="2711193" cy="61004"/>
          </a:xfrm>
          <a:prstGeom prst="rect">
            <a:avLst/>
          </a:prstGeom>
          <a:pattFill prst="pct50">
            <a:fgClr>
              <a:schemeClr val="tx1">
                <a:lumMod val="75000"/>
                <a:lumOff val="25000"/>
              </a:schemeClr>
            </a:fgClr>
            <a:bgClr>
              <a:schemeClr val="bg1"/>
            </a:bgClr>
          </a:patt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PE" sz="1100"/>
          </a:p>
        </xdr:txBody>
      </xdr:sp>
      <xdr:sp macro="" textlink="">
        <xdr:nvSpPr>
          <xdr:cNvPr id="9" name="8 Forma libre"/>
          <xdr:cNvSpPr/>
        </xdr:nvSpPr>
        <xdr:spPr>
          <a:xfrm flipV="1">
            <a:off x="3010096" y="2423375"/>
            <a:ext cx="216849" cy="155443"/>
          </a:xfrm>
          <a:custGeom>
            <a:avLst/>
            <a:gdLst>
              <a:gd name="connsiteX0" fmla="*/ 0 w 647700"/>
              <a:gd name="connsiteY0" fmla="*/ 562225 h 562225"/>
              <a:gd name="connsiteX1" fmla="*/ 114300 w 647700"/>
              <a:gd name="connsiteY1" fmla="*/ 257425 h 562225"/>
              <a:gd name="connsiteX2" fmla="*/ 352425 w 647700"/>
              <a:gd name="connsiteY2" fmla="*/ 28825 h 562225"/>
              <a:gd name="connsiteX3" fmla="*/ 647700 w 647700"/>
              <a:gd name="connsiteY3" fmla="*/ 250 h 562225"/>
              <a:gd name="connsiteX0" fmla="*/ 0 w 661049"/>
              <a:gd name="connsiteY0" fmla="*/ 586375 h 586375"/>
              <a:gd name="connsiteX1" fmla="*/ 127649 w 661049"/>
              <a:gd name="connsiteY1" fmla="*/ 257425 h 586375"/>
              <a:gd name="connsiteX2" fmla="*/ 365774 w 661049"/>
              <a:gd name="connsiteY2" fmla="*/ 28825 h 586375"/>
              <a:gd name="connsiteX3" fmla="*/ 661049 w 661049"/>
              <a:gd name="connsiteY3" fmla="*/ 250 h 586375"/>
              <a:gd name="connsiteX0" fmla="*/ 0 w 661049"/>
              <a:gd name="connsiteY0" fmla="*/ 598659 h 598659"/>
              <a:gd name="connsiteX1" fmla="*/ 127649 w 661049"/>
              <a:gd name="connsiteY1" fmla="*/ 269709 h 598659"/>
              <a:gd name="connsiteX2" fmla="*/ 347086 w 661049"/>
              <a:gd name="connsiteY2" fmla="*/ 19978 h 598659"/>
              <a:gd name="connsiteX3" fmla="*/ 661049 w 661049"/>
              <a:gd name="connsiteY3" fmla="*/ 12534 h 598659"/>
              <a:gd name="connsiteX0" fmla="*/ 0 w 663719"/>
              <a:gd name="connsiteY0" fmla="*/ 606879 h 606879"/>
              <a:gd name="connsiteX1" fmla="*/ 127649 w 663719"/>
              <a:gd name="connsiteY1" fmla="*/ 277929 h 606879"/>
              <a:gd name="connsiteX2" fmla="*/ 347086 w 663719"/>
              <a:gd name="connsiteY2" fmla="*/ 28198 h 606879"/>
              <a:gd name="connsiteX3" fmla="*/ 663719 w 663719"/>
              <a:gd name="connsiteY3" fmla="*/ 2642 h 606879"/>
              <a:gd name="connsiteX0" fmla="*/ 0 w 663719"/>
              <a:gd name="connsiteY0" fmla="*/ 610453 h 610453"/>
              <a:gd name="connsiteX1" fmla="*/ 127649 w 663719"/>
              <a:gd name="connsiteY1" fmla="*/ 281503 h 610453"/>
              <a:gd name="connsiteX2" fmla="*/ 347086 w 663719"/>
              <a:gd name="connsiteY2" fmla="*/ 31772 h 610453"/>
              <a:gd name="connsiteX3" fmla="*/ 663719 w 663719"/>
              <a:gd name="connsiteY3" fmla="*/ 6216 h 610453"/>
              <a:gd name="connsiteX0" fmla="*/ 0 w 663719"/>
              <a:gd name="connsiteY0" fmla="*/ 619135 h 619135"/>
              <a:gd name="connsiteX1" fmla="*/ 127649 w 663719"/>
              <a:gd name="connsiteY1" fmla="*/ 290185 h 619135"/>
              <a:gd name="connsiteX2" fmla="*/ 347086 w 663719"/>
              <a:gd name="connsiteY2" fmla="*/ 40454 h 619135"/>
              <a:gd name="connsiteX3" fmla="*/ 663719 w 663719"/>
              <a:gd name="connsiteY3" fmla="*/ 2822 h 619135"/>
              <a:gd name="connsiteX0" fmla="*/ 0 w 663719"/>
              <a:gd name="connsiteY0" fmla="*/ 629673 h 629673"/>
              <a:gd name="connsiteX1" fmla="*/ 127649 w 663719"/>
              <a:gd name="connsiteY1" fmla="*/ 300723 h 629673"/>
              <a:gd name="connsiteX2" fmla="*/ 347086 w 663719"/>
              <a:gd name="connsiteY2" fmla="*/ 50992 h 629673"/>
              <a:gd name="connsiteX3" fmla="*/ 663719 w 663719"/>
              <a:gd name="connsiteY3" fmla="*/ 1285 h 629673"/>
              <a:gd name="connsiteX0" fmla="*/ 0 w 663719"/>
              <a:gd name="connsiteY0" fmla="*/ 628388 h 628388"/>
              <a:gd name="connsiteX1" fmla="*/ 127649 w 663719"/>
              <a:gd name="connsiteY1" fmla="*/ 299438 h 628388"/>
              <a:gd name="connsiteX2" fmla="*/ 347086 w 663719"/>
              <a:gd name="connsiteY2" fmla="*/ 49707 h 628388"/>
              <a:gd name="connsiteX3" fmla="*/ 663719 w 663719"/>
              <a:gd name="connsiteY3" fmla="*/ 0 h 628388"/>
              <a:gd name="connsiteX0" fmla="*/ 0 w 663719"/>
              <a:gd name="connsiteY0" fmla="*/ 628388 h 628388"/>
              <a:gd name="connsiteX1" fmla="*/ 127649 w 663719"/>
              <a:gd name="connsiteY1" fmla="*/ 299438 h 628388"/>
              <a:gd name="connsiteX2" fmla="*/ 347086 w 663719"/>
              <a:gd name="connsiteY2" fmla="*/ 49707 h 628388"/>
              <a:gd name="connsiteX3" fmla="*/ 426690 w 663719"/>
              <a:gd name="connsiteY3" fmla="*/ 14905 h 628388"/>
              <a:gd name="connsiteX4" fmla="*/ 663719 w 663719"/>
              <a:gd name="connsiteY4" fmla="*/ 0 h 628388"/>
              <a:gd name="connsiteX0" fmla="*/ 0 w 663719"/>
              <a:gd name="connsiteY0" fmla="*/ 628388 h 628388"/>
              <a:gd name="connsiteX1" fmla="*/ 127649 w 663719"/>
              <a:gd name="connsiteY1" fmla="*/ 299438 h 628388"/>
              <a:gd name="connsiteX2" fmla="*/ 277670 w 663719"/>
              <a:gd name="connsiteY2" fmla="*/ 104045 h 628388"/>
              <a:gd name="connsiteX3" fmla="*/ 426690 w 663719"/>
              <a:gd name="connsiteY3" fmla="*/ 14905 h 628388"/>
              <a:gd name="connsiteX4" fmla="*/ 663719 w 663719"/>
              <a:gd name="connsiteY4" fmla="*/ 0 h 628388"/>
              <a:gd name="connsiteX0" fmla="*/ 0 w 663719"/>
              <a:gd name="connsiteY0" fmla="*/ 628388 h 628388"/>
              <a:gd name="connsiteX1" fmla="*/ 127649 w 663719"/>
              <a:gd name="connsiteY1" fmla="*/ 299438 h 628388"/>
              <a:gd name="connsiteX2" fmla="*/ 277670 w 663719"/>
              <a:gd name="connsiteY2" fmla="*/ 104045 h 628388"/>
              <a:gd name="connsiteX3" fmla="*/ 456059 w 663719"/>
              <a:gd name="connsiteY3" fmla="*/ 2830 h 628388"/>
              <a:gd name="connsiteX4" fmla="*/ 663719 w 663719"/>
              <a:gd name="connsiteY4" fmla="*/ 0 h 628388"/>
              <a:gd name="connsiteX0" fmla="*/ 0 w 663719"/>
              <a:gd name="connsiteY0" fmla="*/ 628388 h 628388"/>
              <a:gd name="connsiteX1" fmla="*/ 127649 w 663719"/>
              <a:gd name="connsiteY1" fmla="*/ 299438 h 628388"/>
              <a:gd name="connsiteX2" fmla="*/ 277670 w 663719"/>
              <a:gd name="connsiteY2" fmla="*/ 104045 h 628388"/>
              <a:gd name="connsiteX3" fmla="*/ 456059 w 663719"/>
              <a:gd name="connsiteY3" fmla="*/ 5849 h 628388"/>
              <a:gd name="connsiteX4" fmla="*/ 663719 w 663719"/>
              <a:gd name="connsiteY4" fmla="*/ 0 h 628388"/>
              <a:gd name="connsiteX0" fmla="*/ 0 w 663719"/>
              <a:gd name="connsiteY0" fmla="*/ 628388 h 628388"/>
              <a:gd name="connsiteX1" fmla="*/ 127649 w 663719"/>
              <a:gd name="connsiteY1" fmla="*/ 299438 h 628388"/>
              <a:gd name="connsiteX2" fmla="*/ 277670 w 663719"/>
              <a:gd name="connsiteY2" fmla="*/ 104045 h 628388"/>
              <a:gd name="connsiteX3" fmla="*/ 456059 w 663719"/>
              <a:gd name="connsiteY3" fmla="*/ 2830 h 628388"/>
              <a:gd name="connsiteX4" fmla="*/ 663719 w 663719"/>
              <a:gd name="connsiteY4" fmla="*/ 0 h 628388"/>
              <a:gd name="connsiteX0" fmla="*/ 0 w 661049"/>
              <a:gd name="connsiteY0" fmla="*/ 631407 h 631407"/>
              <a:gd name="connsiteX1" fmla="*/ 127649 w 661049"/>
              <a:gd name="connsiteY1" fmla="*/ 302457 h 631407"/>
              <a:gd name="connsiteX2" fmla="*/ 277670 w 661049"/>
              <a:gd name="connsiteY2" fmla="*/ 107064 h 631407"/>
              <a:gd name="connsiteX3" fmla="*/ 456059 w 661049"/>
              <a:gd name="connsiteY3" fmla="*/ 5849 h 631407"/>
              <a:gd name="connsiteX4" fmla="*/ 661049 w 661049"/>
              <a:gd name="connsiteY4" fmla="*/ 0 h 631407"/>
              <a:gd name="connsiteX0" fmla="*/ 0 w 570611"/>
              <a:gd name="connsiteY0" fmla="*/ 735257 h 735257"/>
              <a:gd name="connsiteX1" fmla="*/ 37211 w 570611"/>
              <a:gd name="connsiteY1" fmla="*/ 302457 h 735257"/>
              <a:gd name="connsiteX2" fmla="*/ 187232 w 570611"/>
              <a:gd name="connsiteY2" fmla="*/ 107064 h 735257"/>
              <a:gd name="connsiteX3" fmla="*/ 365621 w 570611"/>
              <a:gd name="connsiteY3" fmla="*/ 5849 h 735257"/>
              <a:gd name="connsiteX4" fmla="*/ 570611 w 570611"/>
              <a:gd name="connsiteY4" fmla="*/ 0 h 735257"/>
              <a:gd name="connsiteX0" fmla="*/ 0 w 570611"/>
              <a:gd name="connsiteY0" fmla="*/ 735257 h 735257"/>
              <a:gd name="connsiteX1" fmla="*/ 37211 w 570611"/>
              <a:gd name="connsiteY1" fmla="*/ 302457 h 735257"/>
              <a:gd name="connsiteX2" fmla="*/ 187232 w 570611"/>
              <a:gd name="connsiteY2" fmla="*/ 107064 h 735257"/>
              <a:gd name="connsiteX3" fmla="*/ 365621 w 570611"/>
              <a:gd name="connsiteY3" fmla="*/ 5849 h 735257"/>
              <a:gd name="connsiteX4" fmla="*/ 570611 w 570611"/>
              <a:gd name="connsiteY4" fmla="*/ 0 h 73525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570611" h="735257">
                <a:moveTo>
                  <a:pt x="0" y="735257"/>
                </a:moveTo>
                <a:cubicBezTo>
                  <a:pt x="1945" y="569616"/>
                  <a:pt x="6006" y="407156"/>
                  <a:pt x="37211" y="302457"/>
                </a:cubicBezTo>
                <a:cubicBezTo>
                  <a:pt x="68416" y="197758"/>
                  <a:pt x="132497" y="156499"/>
                  <a:pt x="187232" y="107064"/>
                </a:cubicBezTo>
                <a:cubicBezTo>
                  <a:pt x="241967" y="57629"/>
                  <a:pt x="312849" y="14133"/>
                  <a:pt x="365621" y="5849"/>
                </a:cubicBezTo>
                <a:cubicBezTo>
                  <a:pt x="418393" y="-2435"/>
                  <a:pt x="519537" y="8019"/>
                  <a:pt x="570611" y="0"/>
                </a:cubicBezTo>
              </a:path>
            </a:pathLst>
          </a:custGeom>
          <a:ln w="9525">
            <a:solidFill>
              <a:sysClr val="windowText" lastClr="000000"/>
            </a:solidFill>
            <a:headEnd type="none" w="med" len="med"/>
            <a:tailEnd type="stealth" w="sm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es-PE" sz="1100"/>
          </a:p>
        </xdr:txBody>
      </xdr:sp>
      <xdr:sp macro="" textlink="">
        <xdr:nvSpPr>
          <xdr:cNvPr id="10" name="9 Forma libre"/>
          <xdr:cNvSpPr/>
        </xdr:nvSpPr>
        <xdr:spPr>
          <a:xfrm>
            <a:off x="4343400" y="876300"/>
            <a:ext cx="680514" cy="577438"/>
          </a:xfrm>
          <a:custGeom>
            <a:avLst/>
            <a:gdLst>
              <a:gd name="connsiteX0" fmla="*/ 0 w 647700"/>
              <a:gd name="connsiteY0" fmla="*/ 562225 h 562225"/>
              <a:gd name="connsiteX1" fmla="*/ 114300 w 647700"/>
              <a:gd name="connsiteY1" fmla="*/ 257425 h 562225"/>
              <a:gd name="connsiteX2" fmla="*/ 352425 w 647700"/>
              <a:gd name="connsiteY2" fmla="*/ 28825 h 562225"/>
              <a:gd name="connsiteX3" fmla="*/ 647700 w 647700"/>
              <a:gd name="connsiteY3" fmla="*/ 250 h 562225"/>
              <a:gd name="connsiteX0" fmla="*/ 0 w 661049"/>
              <a:gd name="connsiteY0" fmla="*/ 586375 h 586375"/>
              <a:gd name="connsiteX1" fmla="*/ 127649 w 661049"/>
              <a:gd name="connsiteY1" fmla="*/ 257425 h 586375"/>
              <a:gd name="connsiteX2" fmla="*/ 365774 w 661049"/>
              <a:gd name="connsiteY2" fmla="*/ 28825 h 586375"/>
              <a:gd name="connsiteX3" fmla="*/ 661049 w 661049"/>
              <a:gd name="connsiteY3" fmla="*/ 250 h 586375"/>
              <a:gd name="connsiteX0" fmla="*/ 0 w 661049"/>
              <a:gd name="connsiteY0" fmla="*/ 598659 h 598659"/>
              <a:gd name="connsiteX1" fmla="*/ 127649 w 661049"/>
              <a:gd name="connsiteY1" fmla="*/ 269709 h 598659"/>
              <a:gd name="connsiteX2" fmla="*/ 347086 w 661049"/>
              <a:gd name="connsiteY2" fmla="*/ 19978 h 598659"/>
              <a:gd name="connsiteX3" fmla="*/ 661049 w 661049"/>
              <a:gd name="connsiteY3" fmla="*/ 12534 h 598659"/>
              <a:gd name="connsiteX0" fmla="*/ 0 w 663719"/>
              <a:gd name="connsiteY0" fmla="*/ 606879 h 606879"/>
              <a:gd name="connsiteX1" fmla="*/ 127649 w 663719"/>
              <a:gd name="connsiteY1" fmla="*/ 277929 h 606879"/>
              <a:gd name="connsiteX2" fmla="*/ 347086 w 663719"/>
              <a:gd name="connsiteY2" fmla="*/ 28198 h 606879"/>
              <a:gd name="connsiteX3" fmla="*/ 663719 w 663719"/>
              <a:gd name="connsiteY3" fmla="*/ 2642 h 606879"/>
              <a:gd name="connsiteX0" fmla="*/ 0 w 663719"/>
              <a:gd name="connsiteY0" fmla="*/ 610453 h 610453"/>
              <a:gd name="connsiteX1" fmla="*/ 127649 w 663719"/>
              <a:gd name="connsiteY1" fmla="*/ 281503 h 610453"/>
              <a:gd name="connsiteX2" fmla="*/ 347086 w 663719"/>
              <a:gd name="connsiteY2" fmla="*/ 31772 h 610453"/>
              <a:gd name="connsiteX3" fmla="*/ 663719 w 663719"/>
              <a:gd name="connsiteY3" fmla="*/ 6216 h 610453"/>
              <a:gd name="connsiteX0" fmla="*/ 0 w 663719"/>
              <a:gd name="connsiteY0" fmla="*/ 619135 h 619135"/>
              <a:gd name="connsiteX1" fmla="*/ 127649 w 663719"/>
              <a:gd name="connsiteY1" fmla="*/ 290185 h 619135"/>
              <a:gd name="connsiteX2" fmla="*/ 347086 w 663719"/>
              <a:gd name="connsiteY2" fmla="*/ 40454 h 619135"/>
              <a:gd name="connsiteX3" fmla="*/ 663719 w 663719"/>
              <a:gd name="connsiteY3" fmla="*/ 2822 h 619135"/>
              <a:gd name="connsiteX0" fmla="*/ 0 w 663719"/>
              <a:gd name="connsiteY0" fmla="*/ 629673 h 629673"/>
              <a:gd name="connsiteX1" fmla="*/ 127649 w 663719"/>
              <a:gd name="connsiteY1" fmla="*/ 300723 h 629673"/>
              <a:gd name="connsiteX2" fmla="*/ 347086 w 663719"/>
              <a:gd name="connsiteY2" fmla="*/ 50992 h 629673"/>
              <a:gd name="connsiteX3" fmla="*/ 663719 w 663719"/>
              <a:gd name="connsiteY3" fmla="*/ 1285 h 629673"/>
              <a:gd name="connsiteX0" fmla="*/ 0 w 663719"/>
              <a:gd name="connsiteY0" fmla="*/ 628388 h 628388"/>
              <a:gd name="connsiteX1" fmla="*/ 127649 w 663719"/>
              <a:gd name="connsiteY1" fmla="*/ 299438 h 628388"/>
              <a:gd name="connsiteX2" fmla="*/ 347086 w 663719"/>
              <a:gd name="connsiteY2" fmla="*/ 49707 h 628388"/>
              <a:gd name="connsiteX3" fmla="*/ 663719 w 663719"/>
              <a:gd name="connsiteY3" fmla="*/ 0 h 628388"/>
              <a:gd name="connsiteX0" fmla="*/ 0 w 663719"/>
              <a:gd name="connsiteY0" fmla="*/ 628388 h 628388"/>
              <a:gd name="connsiteX1" fmla="*/ 127649 w 663719"/>
              <a:gd name="connsiteY1" fmla="*/ 299438 h 628388"/>
              <a:gd name="connsiteX2" fmla="*/ 347086 w 663719"/>
              <a:gd name="connsiteY2" fmla="*/ 49707 h 628388"/>
              <a:gd name="connsiteX3" fmla="*/ 426690 w 663719"/>
              <a:gd name="connsiteY3" fmla="*/ 14905 h 628388"/>
              <a:gd name="connsiteX4" fmla="*/ 663719 w 663719"/>
              <a:gd name="connsiteY4" fmla="*/ 0 h 628388"/>
              <a:gd name="connsiteX0" fmla="*/ 0 w 663719"/>
              <a:gd name="connsiteY0" fmla="*/ 628388 h 628388"/>
              <a:gd name="connsiteX1" fmla="*/ 127649 w 663719"/>
              <a:gd name="connsiteY1" fmla="*/ 299438 h 628388"/>
              <a:gd name="connsiteX2" fmla="*/ 277670 w 663719"/>
              <a:gd name="connsiteY2" fmla="*/ 104045 h 628388"/>
              <a:gd name="connsiteX3" fmla="*/ 426690 w 663719"/>
              <a:gd name="connsiteY3" fmla="*/ 14905 h 628388"/>
              <a:gd name="connsiteX4" fmla="*/ 663719 w 663719"/>
              <a:gd name="connsiteY4" fmla="*/ 0 h 628388"/>
              <a:gd name="connsiteX0" fmla="*/ 0 w 663719"/>
              <a:gd name="connsiteY0" fmla="*/ 628388 h 628388"/>
              <a:gd name="connsiteX1" fmla="*/ 127649 w 663719"/>
              <a:gd name="connsiteY1" fmla="*/ 299438 h 628388"/>
              <a:gd name="connsiteX2" fmla="*/ 277670 w 663719"/>
              <a:gd name="connsiteY2" fmla="*/ 104045 h 628388"/>
              <a:gd name="connsiteX3" fmla="*/ 456059 w 663719"/>
              <a:gd name="connsiteY3" fmla="*/ 2830 h 628388"/>
              <a:gd name="connsiteX4" fmla="*/ 663719 w 663719"/>
              <a:gd name="connsiteY4" fmla="*/ 0 h 628388"/>
              <a:gd name="connsiteX0" fmla="*/ 0 w 663719"/>
              <a:gd name="connsiteY0" fmla="*/ 628388 h 628388"/>
              <a:gd name="connsiteX1" fmla="*/ 127649 w 663719"/>
              <a:gd name="connsiteY1" fmla="*/ 299438 h 628388"/>
              <a:gd name="connsiteX2" fmla="*/ 277670 w 663719"/>
              <a:gd name="connsiteY2" fmla="*/ 104045 h 628388"/>
              <a:gd name="connsiteX3" fmla="*/ 456059 w 663719"/>
              <a:gd name="connsiteY3" fmla="*/ 5849 h 628388"/>
              <a:gd name="connsiteX4" fmla="*/ 663719 w 663719"/>
              <a:gd name="connsiteY4" fmla="*/ 0 h 628388"/>
              <a:gd name="connsiteX0" fmla="*/ 0 w 663719"/>
              <a:gd name="connsiteY0" fmla="*/ 628388 h 628388"/>
              <a:gd name="connsiteX1" fmla="*/ 127649 w 663719"/>
              <a:gd name="connsiteY1" fmla="*/ 299438 h 628388"/>
              <a:gd name="connsiteX2" fmla="*/ 277670 w 663719"/>
              <a:gd name="connsiteY2" fmla="*/ 104045 h 628388"/>
              <a:gd name="connsiteX3" fmla="*/ 456059 w 663719"/>
              <a:gd name="connsiteY3" fmla="*/ 2830 h 628388"/>
              <a:gd name="connsiteX4" fmla="*/ 663719 w 663719"/>
              <a:gd name="connsiteY4" fmla="*/ 0 h 628388"/>
              <a:gd name="connsiteX0" fmla="*/ 0 w 661049"/>
              <a:gd name="connsiteY0" fmla="*/ 631407 h 631407"/>
              <a:gd name="connsiteX1" fmla="*/ 127649 w 661049"/>
              <a:gd name="connsiteY1" fmla="*/ 302457 h 631407"/>
              <a:gd name="connsiteX2" fmla="*/ 277670 w 661049"/>
              <a:gd name="connsiteY2" fmla="*/ 107064 h 631407"/>
              <a:gd name="connsiteX3" fmla="*/ 456059 w 661049"/>
              <a:gd name="connsiteY3" fmla="*/ 5849 h 631407"/>
              <a:gd name="connsiteX4" fmla="*/ 661049 w 661049"/>
              <a:gd name="connsiteY4" fmla="*/ 0 h 63140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661049" h="631407">
                <a:moveTo>
                  <a:pt x="0" y="631407"/>
                </a:moveTo>
                <a:cubicBezTo>
                  <a:pt x="27781" y="523457"/>
                  <a:pt x="81371" y="389847"/>
                  <a:pt x="127649" y="302457"/>
                </a:cubicBezTo>
                <a:cubicBezTo>
                  <a:pt x="173927" y="215067"/>
                  <a:pt x="222935" y="156499"/>
                  <a:pt x="277670" y="107064"/>
                </a:cubicBezTo>
                <a:cubicBezTo>
                  <a:pt x="332405" y="57629"/>
                  <a:pt x="403287" y="14133"/>
                  <a:pt x="456059" y="5849"/>
                </a:cubicBezTo>
                <a:cubicBezTo>
                  <a:pt x="508831" y="-2435"/>
                  <a:pt x="609975" y="8019"/>
                  <a:pt x="661049" y="0"/>
                </a:cubicBezTo>
              </a:path>
            </a:pathLst>
          </a:custGeom>
          <a:ln w="9525">
            <a:solidFill>
              <a:sysClr val="windowText" lastClr="000000"/>
            </a:solidFill>
            <a:headEnd type="none" w="med" len="med"/>
            <a:tailEnd type="stealth" w="sm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es-PE" sz="1100"/>
          </a:p>
        </xdr:txBody>
      </xdr:sp>
    </xdr:grpSp>
    <xdr:clientData/>
  </xdr:twoCellAnchor>
  <xdr:twoCellAnchor>
    <xdr:from>
      <xdr:col>0</xdr:col>
      <xdr:colOff>562604</xdr:colOff>
      <xdr:row>9</xdr:row>
      <xdr:rowOff>41868</xdr:rowOff>
    </xdr:from>
    <xdr:to>
      <xdr:col>1</xdr:col>
      <xdr:colOff>408216</xdr:colOff>
      <xdr:row>9</xdr:row>
      <xdr:rowOff>88970</xdr:rowOff>
    </xdr:to>
    <xdr:cxnSp macro="">
      <xdr:nvCxnSpPr>
        <xdr:cNvPr id="133" name="132 Conector angular"/>
        <xdr:cNvCxnSpPr/>
      </xdr:nvCxnSpPr>
      <xdr:spPr>
        <a:xfrm rot="10800000" flipV="1">
          <a:off x="562604" y="805961"/>
          <a:ext cx="416065" cy="47102"/>
        </a:xfrm>
        <a:prstGeom prst="bentConnector3">
          <a:avLst>
            <a:gd name="adj1" fmla="val -314"/>
          </a:avLst>
        </a:prstGeom>
        <a:ln>
          <a:solidFill>
            <a:sysClr val="windowText" lastClr="000000"/>
          </a:solidFill>
          <a:tailEnd type="stealt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160683</xdr:colOff>
      <xdr:row>27</xdr:row>
      <xdr:rowOff>31891</xdr:rowOff>
    </xdr:from>
    <xdr:to>
      <xdr:col>3</xdr:col>
      <xdr:colOff>380172</xdr:colOff>
      <xdr:row>28</xdr:row>
      <xdr:rowOff>72628</xdr:rowOff>
    </xdr:to>
    <xdr:pic>
      <xdr:nvPicPr>
        <xdr:cNvPr id="173" name="172 Imagen" descr="Recorte de pantalla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3683" y="5042041"/>
          <a:ext cx="790989" cy="212187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1</xdr:col>
      <xdr:colOff>733425</xdr:colOff>
      <xdr:row>4</xdr:row>
      <xdr:rowOff>78257</xdr:rowOff>
    </xdr:from>
    <xdr:to>
      <xdr:col>2</xdr:col>
      <xdr:colOff>553220</xdr:colOff>
      <xdr:row>10</xdr:row>
      <xdr:rowOff>140495</xdr:rowOff>
    </xdr:to>
    <xdr:grpSp>
      <xdr:nvGrpSpPr>
        <xdr:cNvPr id="130" name="129 Grupo"/>
        <xdr:cNvGrpSpPr/>
      </xdr:nvGrpSpPr>
      <xdr:grpSpPr>
        <a:xfrm>
          <a:off x="1304925" y="840257"/>
          <a:ext cx="581795" cy="1205238"/>
          <a:chOff x="1285875" y="840257"/>
          <a:chExt cx="581795" cy="1205238"/>
        </a:xfrm>
      </xdr:grpSpPr>
      <xdr:grpSp>
        <xdr:nvGrpSpPr>
          <xdr:cNvPr id="114" name="113 Grupo"/>
          <xdr:cNvGrpSpPr/>
        </xdr:nvGrpSpPr>
        <xdr:grpSpPr>
          <a:xfrm>
            <a:off x="1285875" y="840257"/>
            <a:ext cx="428083" cy="581069"/>
            <a:chOff x="1285875" y="840257"/>
            <a:chExt cx="428083" cy="581069"/>
          </a:xfrm>
        </xdr:grpSpPr>
        <xdr:grpSp>
          <xdr:nvGrpSpPr>
            <xdr:cNvPr id="142" name="141 Grupo"/>
            <xdr:cNvGrpSpPr/>
          </xdr:nvGrpSpPr>
          <xdr:grpSpPr>
            <a:xfrm>
              <a:off x="1285875" y="923925"/>
              <a:ext cx="108000" cy="497401"/>
              <a:chOff x="9505950" y="226193"/>
              <a:chExt cx="108000" cy="497401"/>
            </a:xfrm>
          </xdr:grpSpPr>
          <xdr:cxnSp macro="">
            <xdr:nvCxnSpPr>
              <xdr:cNvPr id="111" name="110 Conector recto"/>
              <xdr:cNvCxnSpPr/>
            </xdr:nvCxnSpPr>
            <xdr:spPr>
              <a:xfrm flipH="1">
                <a:off x="9613221" y="226193"/>
                <a:ext cx="0" cy="497401"/>
              </a:xfrm>
              <a:prstGeom prst="line">
                <a:avLst/>
              </a:prstGeom>
              <a:ln w="6350"/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13" name="112 Conector recto"/>
              <xdr:cNvCxnSpPr/>
            </xdr:nvCxnSpPr>
            <xdr:spPr>
              <a:xfrm flipH="1">
                <a:off x="9508012" y="228809"/>
                <a:ext cx="0" cy="494785"/>
              </a:xfrm>
              <a:prstGeom prst="line">
                <a:avLst/>
              </a:prstGeom>
              <a:ln w="6350"/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41" name="140 Conector recto"/>
              <xdr:cNvCxnSpPr/>
            </xdr:nvCxnSpPr>
            <xdr:spPr>
              <a:xfrm>
                <a:off x="9505950" y="314325"/>
                <a:ext cx="108000" cy="0"/>
              </a:xfrm>
              <a:prstGeom prst="line">
                <a:avLst/>
              </a:prstGeom>
              <a:ln>
                <a:solidFill>
                  <a:sysClr val="windowText" lastClr="000000"/>
                </a:solidFill>
                <a:headEnd type="diamond" w="sm" len="sm"/>
                <a:tailEnd type="diamond" w="sm" len="sm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cxnSp macro="">
          <xdr:nvCxnSpPr>
            <xdr:cNvPr id="168" name="167 Conector angular"/>
            <xdr:cNvCxnSpPr/>
          </xdr:nvCxnSpPr>
          <xdr:spPr>
            <a:xfrm flipV="1">
              <a:off x="1329711" y="840257"/>
              <a:ext cx="384247" cy="171557"/>
            </a:xfrm>
            <a:prstGeom prst="bentConnector3">
              <a:avLst>
                <a:gd name="adj1" fmla="val 0"/>
              </a:avLst>
            </a:prstGeom>
            <a:ln>
              <a:solidFill>
                <a:schemeClr val="tx1"/>
              </a:solidFill>
              <a:tailEnd type="stealt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sp macro="" textlink="">
        <xdr:nvSpPr>
          <xdr:cNvPr id="112" name="111 Entrada manual"/>
          <xdr:cNvSpPr/>
        </xdr:nvSpPr>
        <xdr:spPr>
          <a:xfrm rot="5400000">
            <a:off x="1148890" y="1565610"/>
            <a:ext cx="621506" cy="338264"/>
          </a:xfrm>
          <a:custGeom>
            <a:avLst/>
            <a:gdLst>
              <a:gd name="connsiteX0" fmla="*/ 0 w 10000"/>
              <a:gd name="connsiteY0" fmla="*/ 2000 h 10000"/>
              <a:gd name="connsiteX1" fmla="*/ 10000 w 10000"/>
              <a:gd name="connsiteY1" fmla="*/ 0 h 10000"/>
              <a:gd name="connsiteX2" fmla="*/ 10000 w 10000"/>
              <a:gd name="connsiteY2" fmla="*/ 10000 h 10000"/>
              <a:gd name="connsiteX3" fmla="*/ 0 w 10000"/>
              <a:gd name="connsiteY3" fmla="*/ 10000 h 10000"/>
              <a:gd name="connsiteX4" fmla="*/ 0 w 10000"/>
              <a:gd name="connsiteY4" fmla="*/ 2000 h 10000"/>
              <a:gd name="connsiteX0" fmla="*/ 0 w 10027"/>
              <a:gd name="connsiteY0" fmla="*/ 6190 h 10000"/>
              <a:gd name="connsiteX1" fmla="*/ 10027 w 10027"/>
              <a:gd name="connsiteY1" fmla="*/ 0 h 10000"/>
              <a:gd name="connsiteX2" fmla="*/ 10027 w 10027"/>
              <a:gd name="connsiteY2" fmla="*/ 10000 h 10000"/>
              <a:gd name="connsiteX3" fmla="*/ 27 w 10027"/>
              <a:gd name="connsiteY3" fmla="*/ 10000 h 10000"/>
              <a:gd name="connsiteX4" fmla="*/ 0 w 10027"/>
              <a:gd name="connsiteY4" fmla="*/ 6190 h 10000"/>
              <a:gd name="connsiteX0" fmla="*/ 0 w 10027"/>
              <a:gd name="connsiteY0" fmla="*/ 6190 h 10000"/>
              <a:gd name="connsiteX1" fmla="*/ 6956 w 10027"/>
              <a:gd name="connsiteY1" fmla="*/ 4762 h 10000"/>
              <a:gd name="connsiteX2" fmla="*/ 10027 w 10027"/>
              <a:gd name="connsiteY2" fmla="*/ 0 h 10000"/>
              <a:gd name="connsiteX3" fmla="*/ 10027 w 10027"/>
              <a:gd name="connsiteY3" fmla="*/ 10000 h 10000"/>
              <a:gd name="connsiteX4" fmla="*/ 27 w 10027"/>
              <a:gd name="connsiteY4" fmla="*/ 10000 h 10000"/>
              <a:gd name="connsiteX5" fmla="*/ 0 w 10027"/>
              <a:gd name="connsiteY5" fmla="*/ 6190 h 10000"/>
              <a:gd name="connsiteX0" fmla="*/ 0 w 10027"/>
              <a:gd name="connsiteY0" fmla="*/ 6190 h 10000"/>
              <a:gd name="connsiteX1" fmla="*/ 6956 w 10027"/>
              <a:gd name="connsiteY1" fmla="*/ 4762 h 10000"/>
              <a:gd name="connsiteX2" fmla="*/ 10027 w 10027"/>
              <a:gd name="connsiteY2" fmla="*/ 0 h 10000"/>
              <a:gd name="connsiteX3" fmla="*/ 10027 w 10027"/>
              <a:gd name="connsiteY3" fmla="*/ 10000 h 10000"/>
              <a:gd name="connsiteX4" fmla="*/ 27 w 10027"/>
              <a:gd name="connsiteY4" fmla="*/ 10000 h 10000"/>
              <a:gd name="connsiteX5" fmla="*/ 0 w 10027"/>
              <a:gd name="connsiteY5" fmla="*/ 6190 h 10000"/>
              <a:gd name="connsiteX0" fmla="*/ 0 w 10027"/>
              <a:gd name="connsiteY0" fmla="*/ 6190 h 10000"/>
              <a:gd name="connsiteX1" fmla="*/ 6956 w 10027"/>
              <a:gd name="connsiteY1" fmla="*/ 4762 h 10000"/>
              <a:gd name="connsiteX2" fmla="*/ 10027 w 10027"/>
              <a:gd name="connsiteY2" fmla="*/ 0 h 10000"/>
              <a:gd name="connsiteX3" fmla="*/ 10027 w 10027"/>
              <a:gd name="connsiteY3" fmla="*/ 10000 h 10000"/>
              <a:gd name="connsiteX4" fmla="*/ 27 w 10027"/>
              <a:gd name="connsiteY4" fmla="*/ 10000 h 10000"/>
              <a:gd name="connsiteX5" fmla="*/ 0 w 10027"/>
              <a:gd name="connsiteY5" fmla="*/ 6190 h 10000"/>
              <a:gd name="connsiteX0" fmla="*/ 0 w 10027"/>
              <a:gd name="connsiteY0" fmla="*/ 6190 h 10000"/>
              <a:gd name="connsiteX1" fmla="*/ 6956 w 10027"/>
              <a:gd name="connsiteY1" fmla="*/ 4762 h 10000"/>
              <a:gd name="connsiteX2" fmla="*/ 10027 w 10027"/>
              <a:gd name="connsiteY2" fmla="*/ 0 h 10000"/>
              <a:gd name="connsiteX3" fmla="*/ 10027 w 10027"/>
              <a:gd name="connsiteY3" fmla="*/ 10000 h 10000"/>
              <a:gd name="connsiteX4" fmla="*/ 27 w 10027"/>
              <a:gd name="connsiteY4" fmla="*/ 10000 h 10000"/>
              <a:gd name="connsiteX5" fmla="*/ 0 w 10027"/>
              <a:gd name="connsiteY5" fmla="*/ 6190 h 10000"/>
              <a:gd name="connsiteX0" fmla="*/ 0 w 10027"/>
              <a:gd name="connsiteY0" fmla="*/ 6127 h 10000"/>
              <a:gd name="connsiteX1" fmla="*/ 6956 w 10027"/>
              <a:gd name="connsiteY1" fmla="*/ 4762 h 10000"/>
              <a:gd name="connsiteX2" fmla="*/ 10027 w 10027"/>
              <a:gd name="connsiteY2" fmla="*/ 0 h 10000"/>
              <a:gd name="connsiteX3" fmla="*/ 10027 w 10027"/>
              <a:gd name="connsiteY3" fmla="*/ 10000 h 10000"/>
              <a:gd name="connsiteX4" fmla="*/ 27 w 10027"/>
              <a:gd name="connsiteY4" fmla="*/ 10000 h 10000"/>
              <a:gd name="connsiteX5" fmla="*/ 0 w 10027"/>
              <a:gd name="connsiteY5" fmla="*/ 6127 h 10000"/>
              <a:gd name="connsiteX0" fmla="*/ 0 w 10041"/>
              <a:gd name="connsiteY0" fmla="*/ 6967 h 10000"/>
              <a:gd name="connsiteX1" fmla="*/ 6970 w 10041"/>
              <a:gd name="connsiteY1" fmla="*/ 4762 h 10000"/>
              <a:gd name="connsiteX2" fmla="*/ 10041 w 10041"/>
              <a:gd name="connsiteY2" fmla="*/ 0 h 10000"/>
              <a:gd name="connsiteX3" fmla="*/ 10041 w 10041"/>
              <a:gd name="connsiteY3" fmla="*/ 10000 h 10000"/>
              <a:gd name="connsiteX4" fmla="*/ 41 w 10041"/>
              <a:gd name="connsiteY4" fmla="*/ 10000 h 10000"/>
              <a:gd name="connsiteX5" fmla="*/ 0 w 10041"/>
              <a:gd name="connsiteY5" fmla="*/ 6967 h 10000"/>
              <a:gd name="connsiteX0" fmla="*/ 0 w 10041"/>
              <a:gd name="connsiteY0" fmla="*/ 6967 h 10000"/>
              <a:gd name="connsiteX1" fmla="*/ 6970 w 10041"/>
              <a:gd name="connsiteY1" fmla="*/ 4762 h 10000"/>
              <a:gd name="connsiteX2" fmla="*/ 10041 w 10041"/>
              <a:gd name="connsiteY2" fmla="*/ 0 h 10000"/>
              <a:gd name="connsiteX3" fmla="*/ 10041 w 10041"/>
              <a:gd name="connsiteY3" fmla="*/ 10000 h 10000"/>
              <a:gd name="connsiteX4" fmla="*/ 41 w 10041"/>
              <a:gd name="connsiteY4" fmla="*/ 10000 h 10000"/>
              <a:gd name="connsiteX5" fmla="*/ 0 w 10041"/>
              <a:gd name="connsiteY5" fmla="*/ 6967 h 10000"/>
              <a:gd name="connsiteX0" fmla="*/ 0 w 10041"/>
              <a:gd name="connsiteY0" fmla="*/ 6967 h 10000"/>
              <a:gd name="connsiteX1" fmla="*/ 6970 w 10041"/>
              <a:gd name="connsiteY1" fmla="*/ 4762 h 10000"/>
              <a:gd name="connsiteX2" fmla="*/ 10041 w 10041"/>
              <a:gd name="connsiteY2" fmla="*/ 0 h 10000"/>
              <a:gd name="connsiteX3" fmla="*/ 10041 w 10041"/>
              <a:gd name="connsiteY3" fmla="*/ 10000 h 10000"/>
              <a:gd name="connsiteX4" fmla="*/ 41 w 10041"/>
              <a:gd name="connsiteY4" fmla="*/ 10000 h 10000"/>
              <a:gd name="connsiteX5" fmla="*/ 0 w 10041"/>
              <a:gd name="connsiteY5" fmla="*/ 6967 h 10000"/>
              <a:gd name="connsiteX0" fmla="*/ 0 w 10041"/>
              <a:gd name="connsiteY0" fmla="*/ 6967 h 10000"/>
              <a:gd name="connsiteX1" fmla="*/ 6970 w 10041"/>
              <a:gd name="connsiteY1" fmla="*/ 4762 h 10000"/>
              <a:gd name="connsiteX2" fmla="*/ 10041 w 10041"/>
              <a:gd name="connsiteY2" fmla="*/ 0 h 10000"/>
              <a:gd name="connsiteX3" fmla="*/ 10041 w 10041"/>
              <a:gd name="connsiteY3" fmla="*/ 10000 h 10000"/>
              <a:gd name="connsiteX4" fmla="*/ 41 w 10041"/>
              <a:gd name="connsiteY4" fmla="*/ 10000 h 10000"/>
              <a:gd name="connsiteX5" fmla="*/ 0 w 10041"/>
              <a:gd name="connsiteY5" fmla="*/ 6967 h 10000"/>
              <a:gd name="connsiteX0" fmla="*/ 0 w 10041"/>
              <a:gd name="connsiteY0" fmla="*/ 7664 h 10697"/>
              <a:gd name="connsiteX1" fmla="*/ 6970 w 10041"/>
              <a:gd name="connsiteY1" fmla="*/ 5459 h 10697"/>
              <a:gd name="connsiteX2" fmla="*/ 7882 w 10041"/>
              <a:gd name="connsiteY2" fmla="*/ 760 h 10697"/>
              <a:gd name="connsiteX3" fmla="*/ 10041 w 10041"/>
              <a:gd name="connsiteY3" fmla="*/ 697 h 10697"/>
              <a:gd name="connsiteX4" fmla="*/ 10041 w 10041"/>
              <a:gd name="connsiteY4" fmla="*/ 10697 h 10697"/>
              <a:gd name="connsiteX5" fmla="*/ 41 w 10041"/>
              <a:gd name="connsiteY5" fmla="*/ 10697 h 10697"/>
              <a:gd name="connsiteX6" fmla="*/ 0 w 10041"/>
              <a:gd name="connsiteY6" fmla="*/ 7664 h 10697"/>
              <a:gd name="connsiteX0" fmla="*/ 0 w 10041"/>
              <a:gd name="connsiteY0" fmla="*/ 7469 h 10502"/>
              <a:gd name="connsiteX1" fmla="*/ 6970 w 10041"/>
              <a:gd name="connsiteY1" fmla="*/ 5264 h 10502"/>
              <a:gd name="connsiteX2" fmla="*/ 7882 w 10041"/>
              <a:gd name="connsiteY2" fmla="*/ 565 h 10502"/>
              <a:gd name="connsiteX3" fmla="*/ 10041 w 10041"/>
              <a:gd name="connsiteY3" fmla="*/ 502 h 10502"/>
              <a:gd name="connsiteX4" fmla="*/ 10041 w 10041"/>
              <a:gd name="connsiteY4" fmla="*/ 10502 h 10502"/>
              <a:gd name="connsiteX5" fmla="*/ 41 w 10041"/>
              <a:gd name="connsiteY5" fmla="*/ 10502 h 10502"/>
              <a:gd name="connsiteX6" fmla="*/ 0 w 10041"/>
              <a:gd name="connsiteY6" fmla="*/ 7469 h 10502"/>
              <a:gd name="connsiteX0" fmla="*/ 0 w 10041"/>
              <a:gd name="connsiteY0" fmla="*/ 7502 h 10535"/>
              <a:gd name="connsiteX1" fmla="*/ 6970 w 10041"/>
              <a:gd name="connsiteY1" fmla="*/ 5297 h 10535"/>
              <a:gd name="connsiteX2" fmla="*/ 8201 w 10041"/>
              <a:gd name="connsiteY2" fmla="*/ 472 h 10535"/>
              <a:gd name="connsiteX3" fmla="*/ 10041 w 10041"/>
              <a:gd name="connsiteY3" fmla="*/ 535 h 10535"/>
              <a:gd name="connsiteX4" fmla="*/ 10041 w 10041"/>
              <a:gd name="connsiteY4" fmla="*/ 10535 h 10535"/>
              <a:gd name="connsiteX5" fmla="*/ 41 w 10041"/>
              <a:gd name="connsiteY5" fmla="*/ 10535 h 10535"/>
              <a:gd name="connsiteX6" fmla="*/ 0 w 10041"/>
              <a:gd name="connsiteY6" fmla="*/ 7502 h 10535"/>
              <a:gd name="connsiteX0" fmla="*/ 0 w 10041"/>
              <a:gd name="connsiteY0" fmla="*/ 7502 h 10535"/>
              <a:gd name="connsiteX1" fmla="*/ 6970 w 10041"/>
              <a:gd name="connsiteY1" fmla="*/ 5297 h 10535"/>
              <a:gd name="connsiteX2" fmla="*/ 8201 w 10041"/>
              <a:gd name="connsiteY2" fmla="*/ 472 h 10535"/>
              <a:gd name="connsiteX3" fmla="*/ 10041 w 10041"/>
              <a:gd name="connsiteY3" fmla="*/ 535 h 10535"/>
              <a:gd name="connsiteX4" fmla="*/ 10041 w 10041"/>
              <a:gd name="connsiteY4" fmla="*/ 10535 h 10535"/>
              <a:gd name="connsiteX5" fmla="*/ 41 w 10041"/>
              <a:gd name="connsiteY5" fmla="*/ 10535 h 10535"/>
              <a:gd name="connsiteX6" fmla="*/ 0 w 10041"/>
              <a:gd name="connsiteY6" fmla="*/ 7502 h 10535"/>
              <a:gd name="connsiteX0" fmla="*/ 0 w 10041"/>
              <a:gd name="connsiteY0" fmla="*/ 7502 h 10535"/>
              <a:gd name="connsiteX1" fmla="*/ 6970 w 10041"/>
              <a:gd name="connsiteY1" fmla="*/ 5297 h 10535"/>
              <a:gd name="connsiteX2" fmla="*/ 8201 w 10041"/>
              <a:gd name="connsiteY2" fmla="*/ 472 h 10535"/>
              <a:gd name="connsiteX3" fmla="*/ 10041 w 10041"/>
              <a:gd name="connsiteY3" fmla="*/ 535 h 10535"/>
              <a:gd name="connsiteX4" fmla="*/ 10041 w 10041"/>
              <a:gd name="connsiteY4" fmla="*/ 10535 h 10535"/>
              <a:gd name="connsiteX5" fmla="*/ 41 w 10041"/>
              <a:gd name="connsiteY5" fmla="*/ 10535 h 10535"/>
              <a:gd name="connsiteX6" fmla="*/ 0 w 10041"/>
              <a:gd name="connsiteY6" fmla="*/ 7502 h 10535"/>
              <a:gd name="connsiteX0" fmla="*/ 0 w 10041"/>
              <a:gd name="connsiteY0" fmla="*/ 7464 h 10497"/>
              <a:gd name="connsiteX1" fmla="*/ 6970 w 10041"/>
              <a:gd name="connsiteY1" fmla="*/ 5259 h 10497"/>
              <a:gd name="connsiteX2" fmla="*/ 8201 w 10041"/>
              <a:gd name="connsiteY2" fmla="*/ 434 h 10497"/>
              <a:gd name="connsiteX3" fmla="*/ 10041 w 10041"/>
              <a:gd name="connsiteY3" fmla="*/ 497 h 10497"/>
              <a:gd name="connsiteX4" fmla="*/ 10041 w 10041"/>
              <a:gd name="connsiteY4" fmla="*/ 10497 h 10497"/>
              <a:gd name="connsiteX5" fmla="*/ 41 w 10041"/>
              <a:gd name="connsiteY5" fmla="*/ 10497 h 10497"/>
              <a:gd name="connsiteX6" fmla="*/ 0 w 10041"/>
              <a:gd name="connsiteY6" fmla="*/ 7464 h 10497"/>
              <a:gd name="connsiteX0" fmla="*/ 0 w 10041"/>
              <a:gd name="connsiteY0" fmla="*/ 7030 h 10063"/>
              <a:gd name="connsiteX1" fmla="*/ 6970 w 10041"/>
              <a:gd name="connsiteY1" fmla="*/ 4825 h 10063"/>
              <a:gd name="connsiteX2" fmla="*/ 8201 w 10041"/>
              <a:gd name="connsiteY2" fmla="*/ 0 h 10063"/>
              <a:gd name="connsiteX3" fmla="*/ 10041 w 10041"/>
              <a:gd name="connsiteY3" fmla="*/ 63 h 10063"/>
              <a:gd name="connsiteX4" fmla="*/ 10041 w 10041"/>
              <a:gd name="connsiteY4" fmla="*/ 10063 h 10063"/>
              <a:gd name="connsiteX5" fmla="*/ 41 w 10041"/>
              <a:gd name="connsiteY5" fmla="*/ 10063 h 10063"/>
              <a:gd name="connsiteX6" fmla="*/ 0 w 10041"/>
              <a:gd name="connsiteY6" fmla="*/ 7030 h 10063"/>
              <a:gd name="connsiteX0" fmla="*/ 0 w 10041"/>
              <a:gd name="connsiteY0" fmla="*/ 7030 h 10063"/>
              <a:gd name="connsiteX1" fmla="*/ 6970 w 10041"/>
              <a:gd name="connsiteY1" fmla="*/ 4825 h 10063"/>
              <a:gd name="connsiteX2" fmla="*/ 8201 w 10041"/>
              <a:gd name="connsiteY2" fmla="*/ 0 h 10063"/>
              <a:gd name="connsiteX3" fmla="*/ 10027 w 10041"/>
              <a:gd name="connsiteY3" fmla="*/ 21 h 10063"/>
              <a:gd name="connsiteX4" fmla="*/ 10041 w 10041"/>
              <a:gd name="connsiteY4" fmla="*/ 10063 h 10063"/>
              <a:gd name="connsiteX5" fmla="*/ 41 w 10041"/>
              <a:gd name="connsiteY5" fmla="*/ 10063 h 10063"/>
              <a:gd name="connsiteX6" fmla="*/ 0 w 10041"/>
              <a:gd name="connsiteY6" fmla="*/ 7030 h 10063"/>
              <a:gd name="connsiteX0" fmla="*/ 0 w 10041"/>
              <a:gd name="connsiteY0" fmla="*/ 7030 h 10063"/>
              <a:gd name="connsiteX1" fmla="*/ 6970 w 10041"/>
              <a:gd name="connsiteY1" fmla="*/ 4825 h 10063"/>
              <a:gd name="connsiteX2" fmla="*/ 8201 w 10041"/>
              <a:gd name="connsiteY2" fmla="*/ 0 h 10063"/>
              <a:gd name="connsiteX3" fmla="*/ 10027 w 10041"/>
              <a:gd name="connsiteY3" fmla="*/ 21 h 10063"/>
              <a:gd name="connsiteX4" fmla="*/ 10041 w 10041"/>
              <a:gd name="connsiteY4" fmla="*/ 10063 h 10063"/>
              <a:gd name="connsiteX5" fmla="*/ 41 w 10041"/>
              <a:gd name="connsiteY5" fmla="*/ 10063 h 10063"/>
              <a:gd name="connsiteX6" fmla="*/ 0 w 10041"/>
              <a:gd name="connsiteY6" fmla="*/ 7030 h 10063"/>
              <a:gd name="connsiteX0" fmla="*/ 0 w 10041"/>
              <a:gd name="connsiteY0" fmla="*/ 7019 h 10052"/>
              <a:gd name="connsiteX1" fmla="*/ 6970 w 10041"/>
              <a:gd name="connsiteY1" fmla="*/ 4814 h 10052"/>
              <a:gd name="connsiteX2" fmla="*/ 8172 w 10041"/>
              <a:gd name="connsiteY2" fmla="*/ 31 h 10052"/>
              <a:gd name="connsiteX3" fmla="*/ 10027 w 10041"/>
              <a:gd name="connsiteY3" fmla="*/ 10 h 10052"/>
              <a:gd name="connsiteX4" fmla="*/ 10041 w 10041"/>
              <a:gd name="connsiteY4" fmla="*/ 10052 h 10052"/>
              <a:gd name="connsiteX5" fmla="*/ 41 w 10041"/>
              <a:gd name="connsiteY5" fmla="*/ 10052 h 10052"/>
              <a:gd name="connsiteX6" fmla="*/ 0 w 10041"/>
              <a:gd name="connsiteY6" fmla="*/ 7019 h 10052"/>
              <a:gd name="connsiteX0" fmla="*/ 0 w 10041"/>
              <a:gd name="connsiteY0" fmla="*/ 7009 h 10042"/>
              <a:gd name="connsiteX1" fmla="*/ 6970 w 10041"/>
              <a:gd name="connsiteY1" fmla="*/ 4804 h 10042"/>
              <a:gd name="connsiteX2" fmla="*/ 8172 w 10041"/>
              <a:gd name="connsiteY2" fmla="*/ 21 h 10042"/>
              <a:gd name="connsiteX3" fmla="*/ 10027 w 10041"/>
              <a:gd name="connsiteY3" fmla="*/ 0 h 10042"/>
              <a:gd name="connsiteX4" fmla="*/ 10041 w 10041"/>
              <a:gd name="connsiteY4" fmla="*/ 10042 h 10042"/>
              <a:gd name="connsiteX5" fmla="*/ 41 w 10041"/>
              <a:gd name="connsiteY5" fmla="*/ 10042 h 10042"/>
              <a:gd name="connsiteX6" fmla="*/ 0 w 10041"/>
              <a:gd name="connsiteY6" fmla="*/ 7009 h 10042"/>
              <a:gd name="connsiteX0" fmla="*/ 0 w 10041"/>
              <a:gd name="connsiteY0" fmla="*/ 7011 h 10044"/>
              <a:gd name="connsiteX1" fmla="*/ 6970 w 10041"/>
              <a:gd name="connsiteY1" fmla="*/ 4806 h 10044"/>
              <a:gd name="connsiteX2" fmla="*/ 8172 w 10041"/>
              <a:gd name="connsiteY2" fmla="*/ 23 h 10044"/>
              <a:gd name="connsiteX3" fmla="*/ 10027 w 10041"/>
              <a:gd name="connsiteY3" fmla="*/ 2 h 10044"/>
              <a:gd name="connsiteX4" fmla="*/ 10041 w 10041"/>
              <a:gd name="connsiteY4" fmla="*/ 10044 h 10044"/>
              <a:gd name="connsiteX5" fmla="*/ 41 w 10041"/>
              <a:gd name="connsiteY5" fmla="*/ 10044 h 10044"/>
              <a:gd name="connsiteX6" fmla="*/ 0 w 10041"/>
              <a:gd name="connsiteY6" fmla="*/ 7011 h 10044"/>
              <a:gd name="connsiteX0" fmla="*/ 0 w 10041"/>
              <a:gd name="connsiteY0" fmla="*/ 7010 h 10043"/>
              <a:gd name="connsiteX1" fmla="*/ 6970 w 10041"/>
              <a:gd name="connsiteY1" fmla="*/ 4805 h 10043"/>
              <a:gd name="connsiteX2" fmla="*/ 8259 w 10041"/>
              <a:gd name="connsiteY2" fmla="*/ 85 h 10043"/>
              <a:gd name="connsiteX3" fmla="*/ 10027 w 10041"/>
              <a:gd name="connsiteY3" fmla="*/ 1 h 10043"/>
              <a:gd name="connsiteX4" fmla="*/ 10041 w 10041"/>
              <a:gd name="connsiteY4" fmla="*/ 10043 h 10043"/>
              <a:gd name="connsiteX5" fmla="*/ 41 w 10041"/>
              <a:gd name="connsiteY5" fmla="*/ 10043 h 10043"/>
              <a:gd name="connsiteX6" fmla="*/ 0 w 10041"/>
              <a:gd name="connsiteY6" fmla="*/ 7010 h 10043"/>
              <a:gd name="connsiteX0" fmla="*/ 0 w 10041"/>
              <a:gd name="connsiteY0" fmla="*/ 7013 h 10046"/>
              <a:gd name="connsiteX1" fmla="*/ 6970 w 10041"/>
              <a:gd name="connsiteY1" fmla="*/ 4808 h 10046"/>
              <a:gd name="connsiteX2" fmla="*/ 8187 w 10041"/>
              <a:gd name="connsiteY2" fmla="*/ 4 h 10046"/>
              <a:gd name="connsiteX3" fmla="*/ 10027 w 10041"/>
              <a:gd name="connsiteY3" fmla="*/ 4 h 10046"/>
              <a:gd name="connsiteX4" fmla="*/ 10041 w 10041"/>
              <a:gd name="connsiteY4" fmla="*/ 10046 h 10046"/>
              <a:gd name="connsiteX5" fmla="*/ 41 w 10041"/>
              <a:gd name="connsiteY5" fmla="*/ 10046 h 10046"/>
              <a:gd name="connsiteX6" fmla="*/ 0 w 10041"/>
              <a:gd name="connsiteY6" fmla="*/ 7013 h 10046"/>
              <a:gd name="connsiteX0" fmla="*/ 0 w 10041"/>
              <a:gd name="connsiteY0" fmla="*/ 7013 h 10046"/>
              <a:gd name="connsiteX1" fmla="*/ 6970 w 10041"/>
              <a:gd name="connsiteY1" fmla="*/ 4808 h 10046"/>
              <a:gd name="connsiteX2" fmla="*/ 8187 w 10041"/>
              <a:gd name="connsiteY2" fmla="*/ 4 h 10046"/>
              <a:gd name="connsiteX3" fmla="*/ 10027 w 10041"/>
              <a:gd name="connsiteY3" fmla="*/ 4 h 10046"/>
              <a:gd name="connsiteX4" fmla="*/ 10041 w 10041"/>
              <a:gd name="connsiteY4" fmla="*/ 10046 h 10046"/>
              <a:gd name="connsiteX5" fmla="*/ 41 w 10041"/>
              <a:gd name="connsiteY5" fmla="*/ 10046 h 10046"/>
              <a:gd name="connsiteX6" fmla="*/ 0 w 10041"/>
              <a:gd name="connsiteY6" fmla="*/ 7013 h 10046"/>
              <a:gd name="connsiteX0" fmla="*/ 0 w 10041"/>
              <a:gd name="connsiteY0" fmla="*/ 7013 h 10046"/>
              <a:gd name="connsiteX1" fmla="*/ 6970 w 10041"/>
              <a:gd name="connsiteY1" fmla="*/ 4808 h 10046"/>
              <a:gd name="connsiteX2" fmla="*/ 8187 w 10041"/>
              <a:gd name="connsiteY2" fmla="*/ 4 h 10046"/>
              <a:gd name="connsiteX3" fmla="*/ 10027 w 10041"/>
              <a:gd name="connsiteY3" fmla="*/ 4 h 10046"/>
              <a:gd name="connsiteX4" fmla="*/ 10041 w 10041"/>
              <a:gd name="connsiteY4" fmla="*/ 10046 h 10046"/>
              <a:gd name="connsiteX5" fmla="*/ 41 w 10041"/>
              <a:gd name="connsiteY5" fmla="*/ 10046 h 10046"/>
              <a:gd name="connsiteX6" fmla="*/ 0 w 10041"/>
              <a:gd name="connsiteY6" fmla="*/ 7013 h 1004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</a:cxnLst>
            <a:rect l="l" t="t" r="r" b="b"/>
            <a:pathLst>
              <a:path w="10041" h="10046">
                <a:moveTo>
                  <a:pt x="0" y="7013"/>
                </a:moveTo>
                <a:cubicBezTo>
                  <a:pt x="6953" y="4776"/>
                  <a:pt x="26" y="7004"/>
                  <a:pt x="6970" y="4808"/>
                </a:cubicBezTo>
                <a:cubicBezTo>
                  <a:pt x="8183" y="9"/>
                  <a:pt x="6994" y="4853"/>
                  <a:pt x="8187" y="4"/>
                </a:cubicBezTo>
                <a:cubicBezTo>
                  <a:pt x="9989" y="8"/>
                  <a:pt x="8218" y="-7"/>
                  <a:pt x="10027" y="4"/>
                </a:cubicBezTo>
                <a:cubicBezTo>
                  <a:pt x="10032" y="3351"/>
                  <a:pt x="10036" y="6699"/>
                  <a:pt x="10041" y="10046"/>
                </a:cubicBezTo>
                <a:lnTo>
                  <a:pt x="41" y="10046"/>
                </a:lnTo>
                <a:cubicBezTo>
                  <a:pt x="27" y="9035"/>
                  <a:pt x="14" y="8024"/>
                  <a:pt x="0" y="7013"/>
                </a:cubicBezTo>
                <a:close/>
              </a:path>
            </a:pathLst>
          </a:custGeom>
          <a:blipFill dpi="0" rotWithShape="1">
            <a:blip xmlns:r="http://schemas.openxmlformats.org/officeDocument/2006/relationships" r:embed="rId3">
              <a:alphaModFix amt="90000"/>
            </a:blip>
            <a:srcRect/>
            <a:tile tx="0" ty="0" sx="10000" sy="10000" flip="none" algn="tl"/>
          </a:blipFill>
          <a:ln w="6350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es-PE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grpSp>
        <xdr:nvGrpSpPr>
          <xdr:cNvPr id="134" name="133 Grupo"/>
          <xdr:cNvGrpSpPr/>
        </xdr:nvGrpSpPr>
        <xdr:grpSpPr>
          <a:xfrm>
            <a:off x="1464463" y="928738"/>
            <a:ext cx="403207" cy="1002000"/>
            <a:chOff x="1285875" y="423915"/>
            <a:chExt cx="262629" cy="1002000"/>
          </a:xfrm>
        </xdr:grpSpPr>
        <xdr:grpSp>
          <xdr:nvGrpSpPr>
            <xdr:cNvPr id="135" name="134 Grupo"/>
            <xdr:cNvGrpSpPr/>
          </xdr:nvGrpSpPr>
          <xdr:grpSpPr>
            <a:xfrm>
              <a:off x="1285875" y="423915"/>
              <a:ext cx="108000" cy="1002000"/>
              <a:chOff x="9505950" y="-273817"/>
              <a:chExt cx="108000" cy="1002000"/>
            </a:xfrm>
          </xdr:grpSpPr>
          <xdr:cxnSp macro="">
            <xdr:nvCxnSpPr>
              <xdr:cNvPr id="137" name="136 Conector recto"/>
              <xdr:cNvCxnSpPr>
                <a:endCxn id="112" idx="2"/>
              </xdr:cNvCxnSpPr>
            </xdr:nvCxnSpPr>
            <xdr:spPr>
              <a:xfrm flipH="1">
                <a:off x="9612887" y="-273817"/>
                <a:ext cx="335" cy="1002000"/>
              </a:xfrm>
              <a:prstGeom prst="line">
                <a:avLst/>
              </a:prstGeom>
              <a:ln w="6350"/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39" name="138 Conector recto"/>
              <xdr:cNvCxnSpPr>
                <a:endCxn id="112" idx="1"/>
              </xdr:cNvCxnSpPr>
            </xdr:nvCxnSpPr>
            <xdr:spPr>
              <a:xfrm flipH="1">
                <a:off x="9507526" y="-271201"/>
                <a:ext cx="486" cy="924056"/>
              </a:xfrm>
              <a:prstGeom prst="line">
                <a:avLst/>
              </a:prstGeom>
              <a:ln w="6350"/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40" name="139 Conector recto"/>
              <xdr:cNvCxnSpPr/>
            </xdr:nvCxnSpPr>
            <xdr:spPr>
              <a:xfrm>
                <a:off x="9505950" y="590521"/>
                <a:ext cx="108000" cy="0"/>
              </a:xfrm>
              <a:prstGeom prst="line">
                <a:avLst/>
              </a:prstGeom>
              <a:ln>
                <a:solidFill>
                  <a:sysClr val="windowText" lastClr="000000"/>
                </a:solidFill>
                <a:headEnd type="diamond" w="sm" len="sm"/>
                <a:tailEnd type="diamond" w="sm" len="sm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cxnSp macro="">
          <xdr:nvCxnSpPr>
            <xdr:cNvPr id="136" name="135 Conector angular"/>
            <xdr:cNvCxnSpPr/>
          </xdr:nvCxnSpPr>
          <xdr:spPr>
            <a:xfrm flipV="1">
              <a:off x="1337466" y="1116453"/>
              <a:ext cx="211038" cy="171557"/>
            </a:xfrm>
            <a:prstGeom prst="bentConnector3">
              <a:avLst>
                <a:gd name="adj1" fmla="val 0"/>
              </a:avLst>
            </a:prstGeom>
            <a:ln>
              <a:solidFill>
                <a:schemeClr val="tx1"/>
              </a:solidFill>
              <a:tailEnd type="stealt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149" name="148 Conector recto"/>
          <xdr:cNvCxnSpPr/>
        </xdr:nvCxnSpPr>
        <xdr:spPr>
          <a:xfrm flipV="1">
            <a:off x="1385887" y="1307315"/>
            <a:ext cx="83344" cy="2407"/>
          </a:xfrm>
          <a:prstGeom prst="line">
            <a:avLst/>
          </a:prstGeom>
          <a:ln>
            <a:solidFill>
              <a:sysClr val="windowText" lastClr="000000"/>
            </a:solidFill>
            <a:headEnd type="diamond" w="sm" len="sm"/>
            <a:tailEnd type="diamond" w="sm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0" name="149 Conector angular"/>
          <xdr:cNvCxnSpPr/>
        </xdr:nvCxnSpPr>
        <xdr:spPr>
          <a:xfrm flipV="1">
            <a:off x="1431131" y="1240306"/>
            <a:ext cx="382839" cy="69380"/>
          </a:xfrm>
          <a:prstGeom prst="bentConnector3">
            <a:avLst>
              <a:gd name="adj1" fmla="val 240"/>
            </a:avLst>
          </a:prstGeom>
          <a:ln>
            <a:solidFill>
              <a:schemeClr val="tx1"/>
            </a:solidFill>
            <a:tailEnd type="stealt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15</xdr:col>
      <xdr:colOff>359568</xdr:colOff>
      <xdr:row>9</xdr:row>
      <xdr:rowOff>50007</xdr:rowOff>
    </xdr:from>
    <xdr:to>
      <xdr:col>15</xdr:col>
      <xdr:colOff>359568</xdr:colOff>
      <xdr:row>10</xdr:row>
      <xdr:rowOff>57150</xdr:rowOff>
    </xdr:to>
    <xdr:cxnSp macro="">
      <xdr:nvCxnSpPr>
        <xdr:cNvPr id="162" name="161 Conector recto"/>
        <xdr:cNvCxnSpPr/>
      </xdr:nvCxnSpPr>
      <xdr:spPr>
        <a:xfrm flipV="1">
          <a:off x="9132093" y="1764507"/>
          <a:ext cx="0" cy="197643"/>
        </a:xfrm>
        <a:prstGeom prst="line">
          <a:avLst/>
        </a:prstGeom>
        <a:ln>
          <a:solidFill>
            <a:schemeClr val="tx1"/>
          </a:solidFill>
          <a:headEnd type="diamond" w="sm" len="sm"/>
          <a:tailEnd type="diamond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161423</xdr:colOff>
      <xdr:row>6</xdr:row>
      <xdr:rowOff>131267</xdr:rowOff>
    </xdr:from>
    <xdr:to>
      <xdr:col>16</xdr:col>
      <xdr:colOff>419267</xdr:colOff>
      <xdr:row>10</xdr:row>
      <xdr:rowOff>153986</xdr:rowOff>
    </xdr:to>
    <xdr:grpSp>
      <xdr:nvGrpSpPr>
        <xdr:cNvPr id="7169" name="7168 Grupo"/>
        <xdr:cNvGrpSpPr/>
      </xdr:nvGrpSpPr>
      <xdr:grpSpPr>
        <a:xfrm>
          <a:off x="8552948" y="1274267"/>
          <a:ext cx="1400844" cy="784719"/>
          <a:chOff x="8591048" y="1264742"/>
          <a:chExt cx="1400844" cy="784719"/>
        </a:xfrm>
      </xdr:grpSpPr>
      <xdr:grpSp>
        <xdr:nvGrpSpPr>
          <xdr:cNvPr id="166" name="165 Grupo"/>
          <xdr:cNvGrpSpPr/>
        </xdr:nvGrpSpPr>
        <xdr:grpSpPr>
          <a:xfrm>
            <a:off x="8591048" y="1264742"/>
            <a:ext cx="1067541" cy="780179"/>
            <a:chOff x="8199959" y="321771"/>
            <a:chExt cx="1067228" cy="780190"/>
          </a:xfrm>
        </xdr:grpSpPr>
        <xdr:cxnSp macro="">
          <xdr:nvCxnSpPr>
            <xdr:cNvPr id="115" name="114 Conector recto"/>
            <xdr:cNvCxnSpPr>
              <a:endCxn id="132" idx="2"/>
            </xdr:cNvCxnSpPr>
          </xdr:nvCxnSpPr>
          <xdr:spPr>
            <a:xfrm flipV="1">
              <a:off x="8706846" y="1016870"/>
              <a:ext cx="560341" cy="1690"/>
            </a:xfrm>
            <a:prstGeom prst="line">
              <a:avLst/>
            </a:prstGeom>
            <a:ln w="6350"/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38" name="137 Conector recto"/>
            <xdr:cNvCxnSpPr/>
          </xdr:nvCxnSpPr>
          <xdr:spPr>
            <a:xfrm flipH="1">
              <a:off x="9139947" y="1019189"/>
              <a:ext cx="1380" cy="82772"/>
            </a:xfrm>
            <a:prstGeom prst="line">
              <a:avLst/>
            </a:prstGeom>
            <a:ln>
              <a:solidFill>
                <a:sysClr val="windowText" lastClr="000000"/>
              </a:solidFill>
              <a:headEnd type="diamond" w="sm" len="sm"/>
              <a:tailEnd type="diamond" w="sm" len="sm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59" name="158 Conector angular"/>
            <xdr:cNvCxnSpPr/>
          </xdr:nvCxnSpPr>
          <xdr:spPr>
            <a:xfrm rot="10800000">
              <a:off x="8199959" y="321771"/>
              <a:ext cx="941369" cy="747424"/>
            </a:xfrm>
            <a:prstGeom prst="bentConnector3">
              <a:avLst>
                <a:gd name="adj1" fmla="val 99847"/>
              </a:avLst>
            </a:prstGeom>
            <a:ln>
              <a:solidFill>
                <a:schemeClr val="tx1"/>
              </a:solidFill>
              <a:tailEnd type="stealt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sp macro="" textlink="">
        <xdr:nvSpPr>
          <xdr:cNvPr id="132" name="111 Entrada manual"/>
          <xdr:cNvSpPr/>
        </xdr:nvSpPr>
        <xdr:spPr>
          <a:xfrm rot="5400000" flipV="1">
            <a:off x="9510058" y="1567627"/>
            <a:ext cx="630232" cy="333436"/>
          </a:xfrm>
          <a:custGeom>
            <a:avLst/>
            <a:gdLst>
              <a:gd name="connsiteX0" fmla="*/ 0 w 10000"/>
              <a:gd name="connsiteY0" fmla="*/ 2000 h 10000"/>
              <a:gd name="connsiteX1" fmla="*/ 10000 w 10000"/>
              <a:gd name="connsiteY1" fmla="*/ 0 h 10000"/>
              <a:gd name="connsiteX2" fmla="*/ 10000 w 10000"/>
              <a:gd name="connsiteY2" fmla="*/ 10000 h 10000"/>
              <a:gd name="connsiteX3" fmla="*/ 0 w 10000"/>
              <a:gd name="connsiteY3" fmla="*/ 10000 h 10000"/>
              <a:gd name="connsiteX4" fmla="*/ 0 w 10000"/>
              <a:gd name="connsiteY4" fmla="*/ 2000 h 10000"/>
              <a:gd name="connsiteX0" fmla="*/ 0 w 10027"/>
              <a:gd name="connsiteY0" fmla="*/ 6190 h 10000"/>
              <a:gd name="connsiteX1" fmla="*/ 10027 w 10027"/>
              <a:gd name="connsiteY1" fmla="*/ 0 h 10000"/>
              <a:gd name="connsiteX2" fmla="*/ 10027 w 10027"/>
              <a:gd name="connsiteY2" fmla="*/ 10000 h 10000"/>
              <a:gd name="connsiteX3" fmla="*/ 27 w 10027"/>
              <a:gd name="connsiteY3" fmla="*/ 10000 h 10000"/>
              <a:gd name="connsiteX4" fmla="*/ 0 w 10027"/>
              <a:gd name="connsiteY4" fmla="*/ 6190 h 10000"/>
              <a:gd name="connsiteX0" fmla="*/ 0 w 10027"/>
              <a:gd name="connsiteY0" fmla="*/ 6190 h 10000"/>
              <a:gd name="connsiteX1" fmla="*/ 6956 w 10027"/>
              <a:gd name="connsiteY1" fmla="*/ 4762 h 10000"/>
              <a:gd name="connsiteX2" fmla="*/ 10027 w 10027"/>
              <a:gd name="connsiteY2" fmla="*/ 0 h 10000"/>
              <a:gd name="connsiteX3" fmla="*/ 10027 w 10027"/>
              <a:gd name="connsiteY3" fmla="*/ 10000 h 10000"/>
              <a:gd name="connsiteX4" fmla="*/ 27 w 10027"/>
              <a:gd name="connsiteY4" fmla="*/ 10000 h 10000"/>
              <a:gd name="connsiteX5" fmla="*/ 0 w 10027"/>
              <a:gd name="connsiteY5" fmla="*/ 6190 h 10000"/>
              <a:gd name="connsiteX0" fmla="*/ 0 w 10027"/>
              <a:gd name="connsiteY0" fmla="*/ 6190 h 10000"/>
              <a:gd name="connsiteX1" fmla="*/ 6956 w 10027"/>
              <a:gd name="connsiteY1" fmla="*/ 4762 h 10000"/>
              <a:gd name="connsiteX2" fmla="*/ 10027 w 10027"/>
              <a:gd name="connsiteY2" fmla="*/ 0 h 10000"/>
              <a:gd name="connsiteX3" fmla="*/ 10027 w 10027"/>
              <a:gd name="connsiteY3" fmla="*/ 10000 h 10000"/>
              <a:gd name="connsiteX4" fmla="*/ 27 w 10027"/>
              <a:gd name="connsiteY4" fmla="*/ 10000 h 10000"/>
              <a:gd name="connsiteX5" fmla="*/ 0 w 10027"/>
              <a:gd name="connsiteY5" fmla="*/ 6190 h 10000"/>
              <a:gd name="connsiteX0" fmla="*/ 0 w 10027"/>
              <a:gd name="connsiteY0" fmla="*/ 6190 h 10000"/>
              <a:gd name="connsiteX1" fmla="*/ 6956 w 10027"/>
              <a:gd name="connsiteY1" fmla="*/ 4762 h 10000"/>
              <a:gd name="connsiteX2" fmla="*/ 10027 w 10027"/>
              <a:gd name="connsiteY2" fmla="*/ 0 h 10000"/>
              <a:gd name="connsiteX3" fmla="*/ 10027 w 10027"/>
              <a:gd name="connsiteY3" fmla="*/ 10000 h 10000"/>
              <a:gd name="connsiteX4" fmla="*/ 27 w 10027"/>
              <a:gd name="connsiteY4" fmla="*/ 10000 h 10000"/>
              <a:gd name="connsiteX5" fmla="*/ 0 w 10027"/>
              <a:gd name="connsiteY5" fmla="*/ 6190 h 10000"/>
              <a:gd name="connsiteX0" fmla="*/ 0 w 10027"/>
              <a:gd name="connsiteY0" fmla="*/ 6190 h 10000"/>
              <a:gd name="connsiteX1" fmla="*/ 6956 w 10027"/>
              <a:gd name="connsiteY1" fmla="*/ 4762 h 10000"/>
              <a:gd name="connsiteX2" fmla="*/ 10027 w 10027"/>
              <a:gd name="connsiteY2" fmla="*/ 0 h 10000"/>
              <a:gd name="connsiteX3" fmla="*/ 10027 w 10027"/>
              <a:gd name="connsiteY3" fmla="*/ 10000 h 10000"/>
              <a:gd name="connsiteX4" fmla="*/ 27 w 10027"/>
              <a:gd name="connsiteY4" fmla="*/ 10000 h 10000"/>
              <a:gd name="connsiteX5" fmla="*/ 0 w 10027"/>
              <a:gd name="connsiteY5" fmla="*/ 6190 h 10000"/>
              <a:gd name="connsiteX0" fmla="*/ 0 w 10027"/>
              <a:gd name="connsiteY0" fmla="*/ 6127 h 10000"/>
              <a:gd name="connsiteX1" fmla="*/ 6956 w 10027"/>
              <a:gd name="connsiteY1" fmla="*/ 4762 h 10000"/>
              <a:gd name="connsiteX2" fmla="*/ 10027 w 10027"/>
              <a:gd name="connsiteY2" fmla="*/ 0 h 10000"/>
              <a:gd name="connsiteX3" fmla="*/ 10027 w 10027"/>
              <a:gd name="connsiteY3" fmla="*/ 10000 h 10000"/>
              <a:gd name="connsiteX4" fmla="*/ 27 w 10027"/>
              <a:gd name="connsiteY4" fmla="*/ 10000 h 10000"/>
              <a:gd name="connsiteX5" fmla="*/ 0 w 10027"/>
              <a:gd name="connsiteY5" fmla="*/ 6127 h 10000"/>
              <a:gd name="connsiteX0" fmla="*/ 0 w 10041"/>
              <a:gd name="connsiteY0" fmla="*/ 6967 h 10000"/>
              <a:gd name="connsiteX1" fmla="*/ 6970 w 10041"/>
              <a:gd name="connsiteY1" fmla="*/ 4762 h 10000"/>
              <a:gd name="connsiteX2" fmla="*/ 10041 w 10041"/>
              <a:gd name="connsiteY2" fmla="*/ 0 h 10000"/>
              <a:gd name="connsiteX3" fmla="*/ 10041 w 10041"/>
              <a:gd name="connsiteY3" fmla="*/ 10000 h 10000"/>
              <a:gd name="connsiteX4" fmla="*/ 41 w 10041"/>
              <a:gd name="connsiteY4" fmla="*/ 10000 h 10000"/>
              <a:gd name="connsiteX5" fmla="*/ 0 w 10041"/>
              <a:gd name="connsiteY5" fmla="*/ 6967 h 10000"/>
              <a:gd name="connsiteX0" fmla="*/ 0 w 10041"/>
              <a:gd name="connsiteY0" fmla="*/ 6967 h 10000"/>
              <a:gd name="connsiteX1" fmla="*/ 6970 w 10041"/>
              <a:gd name="connsiteY1" fmla="*/ 4762 h 10000"/>
              <a:gd name="connsiteX2" fmla="*/ 10041 w 10041"/>
              <a:gd name="connsiteY2" fmla="*/ 0 h 10000"/>
              <a:gd name="connsiteX3" fmla="*/ 10041 w 10041"/>
              <a:gd name="connsiteY3" fmla="*/ 10000 h 10000"/>
              <a:gd name="connsiteX4" fmla="*/ 41 w 10041"/>
              <a:gd name="connsiteY4" fmla="*/ 10000 h 10000"/>
              <a:gd name="connsiteX5" fmla="*/ 0 w 10041"/>
              <a:gd name="connsiteY5" fmla="*/ 6967 h 10000"/>
              <a:gd name="connsiteX0" fmla="*/ 0 w 10041"/>
              <a:gd name="connsiteY0" fmla="*/ 6967 h 10000"/>
              <a:gd name="connsiteX1" fmla="*/ 6970 w 10041"/>
              <a:gd name="connsiteY1" fmla="*/ 4762 h 10000"/>
              <a:gd name="connsiteX2" fmla="*/ 10041 w 10041"/>
              <a:gd name="connsiteY2" fmla="*/ 0 h 10000"/>
              <a:gd name="connsiteX3" fmla="*/ 10041 w 10041"/>
              <a:gd name="connsiteY3" fmla="*/ 10000 h 10000"/>
              <a:gd name="connsiteX4" fmla="*/ 41 w 10041"/>
              <a:gd name="connsiteY4" fmla="*/ 10000 h 10000"/>
              <a:gd name="connsiteX5" fmla="*/ 0 w 10041"/>
              <a:gd name="connsiteY5" fmla="*/ 6967 h 10000"/>
              <a:gd name="connsiteX0" fmla="*/ 0 w 10041"/>
              <a:gd name="connsiteY0" fmla="*/ 6967 h 10000"/>
              <a:gd name="connsiteX1" fmla="*/ 6970 w 10041"/>
              <a:gd name="connsiteY1" fmla="*/ 4762 h 10000"/>
              <a:gd name="connsiteX2" fmla="*/ 10041 w 10041"/>
              <a:gd name="connsiteY2" fmla="*/ 0 h 10000"/>
              <a:gd name="connsiteX3" fmla="*/ 10041 w 10041"/>
              <a:gd name="connsiteY3" fmla="*/ 10000 h 10000"/>
              <a:gd name="connsiteX4" fmla="*/ 41 w 10041"/>
              <a:gd name="connsiteY4" fmla="*/ 10000 h 10000"/>
              <a:gd name="connsiteX5" fmla="*/ 0 w 10041"/>
              <a:gd name="connsiteY5" fmla="*/ 6967 h 10000"/>
              <a:gd name="connsiteX0" fmla="*/ 0 w 10041"/>
              <a:gd name="connsiteY0" fmla="*/ 7664 h 10697"/>
              <a:gd name="connsiteX1" fmla="*/ 6970 w 10041"/>
              <a:gd name="connsiteY1" fmla="*/ 5459 h 10697"/>
              <a:gd name="connsiteX2" fmla="*/ 7882 w 10041"/>
              <a:gd name="connsiteY2" fmla="*/ 760 h 10697"/>
              <a:gd name="connsiteX3" fmla="*/ 10041 w 10041"/>
              <a:gd name="connsiteY3" fmla="*/ 697 h 10697"/>
              <a:gd name="connsiteX4" fmla="*/ 10041 w 10041"/>
              <a:gd name="connsiteY4" fmla="*/ 10697 h 10697"/>
              <a:gd name="connsiteX5" fmla="*/ 41 w 10041"/>
              <a:gd name="connsiteY5" fmla="*/ 10697 h 10697"/>
              <a:gd name="connsiteX6" fmla="*/ 0 w 10041"/>
              <a:gd name="connsiteY6" fmla="*/ 7664 h 10697"/>
              <a:gd name="connsiteX0" fmla="*/ 0 w 10041"/>
              <a:gd name="connsiteY0" fmla="*/ 7469 h 10502"/>
              <a:gd name="connsiteX1" fmla="*/ 6970 w 10041"/>
              <a:gd name="connsiteY1" fmla="*/ 5264 h 10502"/>
              <a:gd name="connsiteX2" fmla="*/ 7882 w 10041"/>
              <a:gd name="connsiteY2" fmla="*/ 565 h 10502"/>
              <a:gd name="connsiteX3" fmla="*/ 10041 w 10041"/>
              <a:gd name="connsiteY3" fmla="*/ 502 h 10502"/>
              <a:gd name="connsiteX4" fmla="*/ 10041 w 10041"/>
              <a:gd name="connsiteY4" fmla="*/ 10502 h 10502"/>
              <a:gd name="connsiteX5" fmla="*/ 41 w 10041"/>
              <a:gd name="connsiteY5" fmla="*/ 10502 h 10502"/>
              <a:gd name="connsiteX6" fmla="*/ 0 w 10041"/>
              <a:gd name="connsiteY6" fmla="*/ 7469 h 10502"/>
              <a:gd name="connsiteX0" fmla="*/ 0 w 10041"/>
              <a:gd name="connsiteY0" fmla="*/ 7502 h 10535"/>
              <a:gd name="connsiteX1" fmla="*/ 6970 w 10041"/>
              <a:gd name="connsiteY1" fmla="*/ 5297 h 10535"/>
              <a:gd name="connsiteX2" fmla="*/ 8201 w 10041"/>
              <a:gd name="connsiteY2" fmla="*/ 472 h 10535"/>
              <a:gd name="connsiteX3" fmla="*/ 10041 w 10041"/>
              <a:gd name="connsiteY3" fmla="*/ 535 h 10535"/>
              <a:gd name="connsiteX4" fmla="*/ 10041 w 10041"/>
              <a:gd name="connsiteY4" fmla="*/ 10535 h 10535"/>
              <a:gd name="connsiteX5" fmla="*/ 41 w 10041"/>
              <a:gd name="connsiteY5" fmla="*/ 10535 h 10535"/>
              <a:gd name="connsiteX6" fmla="*/ 0 w 10041"/>
              <a:gd name="connsiteY6" fmla="*/ 7502 h 10535"/>
              <a:gd name="connsiteX0" fmla="*/ 0 w 10041"/>
              <a:gd name="connsiteY0" fmla="*/ 7502 h 10535"/>
              <a:gd name="connsiteX1" fmla="*/ 6970 w 10041"/>
              <a:gd name="connsiteY1" fmla="*/ 5297 h 10535"/>
              <a:gd name="connsiteX2" fmla="*/ 8201 w 10041"/>
              <a:gd name="connsiteY2" fmla="*/ 472 h 10535"/>
              <a:gd name="connsiteX3" fmla="*/ 10041 w 10041"/>
              <a:gd name="connsiteY3" fmla="*/ 535 h 10535"/>
              <a:gd name="connsiteX4" fmla="*/ 10041 w 10041"/>
              <a:gd name="connsiteY4" fmla="*/ 10535 h 10535"/>
              <a:gd name="connsiteX5" fmla="*/ 41 w 10041"/>
              <a:gd name="connsiteY5" fmla="*/ 10535 h 10535"/>
              <a:gd name="connsiteX6" fmla="*/ 0 w 10041"/>
              <a:gd name="connsiteY6" fmla="*/ 7502 h 10535"/>
              <a:gd name="connsiteX0" fmla="*/ 0 w 10041"/>
              <a:gd name="connsiteY0" fmla="*/ 7502 h 10535"/>
              <a:gd name="connsiteX1" fmla="*/ 6970 w 10041"/>
              <a:gd name="connsiteY1" fmla="*/ 5297 h 10535"/>
              <a:gd name="connsiteX2" fmla="*/ 8201 w 10041"/>
              <a:gd name="connsiteY2" fmla="*/ 472 h 10535"/>
              <a:gd name="connsiteX3" fmla="*/ 10041 w 10041"/>
              <a:gd name="connsiteY3" fmla="*/ 535 h 10535"/>
              <a:gd name="connsiteX4" fmla="*/ 10041 w 10041"/>
              <a:gd name="connsiteY4" fmla="*/ 10535 h 10535"/>
              <a:gd name="connsiteX5" fmla="*/ 41 w 10041"/>
              <a:gd name="connsiteY5" fmla="*/ 10535 h 10535"/>
              <a:gd name="connsiteX6" fmla="*/ 0 w 10041"/>
              <a:gd name="connsiteY6" fmla="*/ 7502 h 10535"/>
              <a:gd name="connsiteX0" fmla="*/ 0 w 10041"/>
              <a:gd name="connsiteY0" fmla="*/ 7464 h 10497"/>
              <a:gd name="connsiteX1" fmla="*/ 6970 w 10041"/>
              <a:gd name="connsiteY1" fmla="*/ 5259 h 10497"/>
              <a:gd name="connsiteX2" fmla="*/ 8201 w 10041"/>
              <a:gd name="connsiteY2" fmla="*/ 434 h 10497"/>
              <a:gd name="connsiteX3" fmla="*/ 10041 w 10041"/>
              <a:gd name="connsiteY3" fmla="*/ 497 h 10497"/>
              <a:gd name="connsiteX4" fmla="*/ 10041 w 10041"/>
              <a:gd name="connsiteY4" fmla="*/ 10497 h 10497"/>
              <a:gd name="connsiteX5" fmla="*/ 41 w 10041"/>
              <a:gd name="connsiteY5" fmla="*/ 10497 h 10497"/>
              <a:gd name="connsiteX6" fmla="*/ 0 w 10041"/>
              <a:gd name="connsiteY6" fmla="*/ 7464 h 10497"/>
              <a:gd name="connsiteX0" fmla="*/ 0 w 10041"/>
              <a:gd name="connsiteY0" fmla="*/ 7030 h 10063"/>
              <a:gd name="connsiteX1" fmla="*/ 6970 w 10041"/>
              <a:gd name="connsiteY1" fmla="*/ 4825 h 10063"/>
              <a:gd name="connsiteX2" fmla="*/ 8201 w 10041"/>
              <a:gd name="connsiteY2" fmla="*/ 0 h 10063"/>
              <a:gd name="connsiteX3" fmla="*/ 10041 w 10041"/>
              <a:gd name="connsiteY3" fmla="*/ 63 h 10063"/>
              <a:gd name="connsiteX4" fmla="*/ 10041 w 10041"/>
              <a:gd name="connsiteY4" fmla="*/ 10063 h 10063"/>
              <a:gd name="connsiteX5" fmla="*/ 41 w 10041"/>
              <a:gd name="connsiteY5" fmla="*/ 10063 h 10063"/>
              <a:gd name="connsiteX6" fmla="*/ 0 w 10041"/>
              <a:gd name="connsiteY6" fmla="*/ 7030 h 10063"/>
              <a:gd name="connsiteX0" fmla="*/ 0 w 10041"/>
              <a:gd name="connsiteY0" fmla="*/ 7030 h 10063"/>
              <a:gd name="connsiteX1" fmla="*/ 6970 w 10041"/>
              <a:gd name="connsiteY1" fmla="*/ 4825 h 10063"/>
              <a:gd name="connsiteX2" fmla="*/ 8201 w 10041"/>
              <a:gd name="connsiteY2" fmla="*/ 0 h 10063"/>
              <a:gd name="connsiteX3" fmla="*/ 10027 w 10041"/>
              <a:gd name="connsiteY3" fmla="*/ 21 h 10063"/>
              <a:gd name="connsiteX4" fmla="*/ 10041 w 10041"/>
              <a:gd name="connsiteY4" fmla="*/ 10063 h 10063"/>
              <a:gd name="connsiteX5" fmla="*/ 41 w 10041"/>
              <a:gd name="connsiteY5" fmla="*/ 10063 h 10063"/>
              <a:gd name="connsiteX6" fmla="*/ 0 w 10041"/>
              <a:gd name="connsiteY6" fmla="*/ 7030 h 10063"/>
              <a:gd name="connsiteX0" fmla="*/ 0 w 10041"/>
              <a:gd name="connsiteY0" fmla="*/ 7030 h 10063"/>
              <a:gd name="connsiteX1" fmla="*/ 6970 w 10041"/>
              <a:gd name="connsiteY1" fmla="*/ 4825 h 10063"/>
              <a:gd name="connsiteX2" fmla="*/ 8201 w 10041"/>
              <a:gd name="connsiteY2" fmla="*/ 0 h 10063"/>
              <a:gd name="connsiteX3" fmla="*/ 10027 w 10041"/>
              <a:gd name="connsiteY3" fmla="*/ 21 h 10063"/>
              <a:gd name="connsiteX4" fmla="*/ 10041 w 10041"/>
              <a:gd name="connsiteY4" fmla="*/ 10063 h 10063"/>
              <a:gd name="connsiteX5" fmla="*/ 41 w 10041"/>
              <a:gd name="connsiteY5" fmla="*/ 10063 h 10063"/>
              <a:gd name="connsiteX6" fmla="*/ 0 w 10041"/>
              <a:gd name="connsiteY6" fmla="*/ 7030 h 10063"/>
              <a:gd name="connsiteX0" fmla="*/ 0 w 10041"/>
              <a:gd name="connsiteY0" fmla="*/ 7019 h 10052"/>
              <a:gd name="connsiteX1" fmla="*/ 6970 w 10041"/>
              <a:gd name="connsiteY1" fmla="*/ 4814 h 10052"/>
              <a:gd name="connsiteX2" fmla="*/ 8172 w 10041"/>
              <a:gd name="connsiteY2" fmla="*/ 31 h 10052"/>
              <a:gd name="connsiteX3" fmla="*/ 10027 w 10041"/>
              <a:gd name="connsiteY3" fmla="*/ 10 h 10052"/>
              <a:gd name="connsiteX4" fmla="*/ 10041 w 10041"/>
              <a:gd name="connsiteY4" fmla="*/ 10052 h 10052"/>
              <a:gd name="connsiteX5" fmla="*/ 41 w 10041"/>
              <a:gd name="connsiteY5" fmla="*/ 10052 h 10052"/>
              <a:gd name="connsiteX6" fmla="*/ 0 w 10041"/>
              <a:gd name="connsiteY6" fmla="*/ 7019 h 10052"/>
              <a:gd name="connsiteX0" fmla="*/ 0 w 10041"/>
              <a:gd name="connsiteY0" fmla="*/ 7009 h 10042"/>
              <a:gd name="connsiteX1" fmla="*/ 6970 w 10041"/>
              <a:gd name="connsiteY1" fmla="*/ 4804 h 10042"/>
              <a:gd name="connsiteX2" fmla="*/ 8172 w 10041"/>
              <a:gd name="connsiteY2" fmla="*/ 21 h 10042"/>
              <a:gd name="connsiteX3" fmla="*/ 10027 w 10041"/>
              <a:gd name="connsiteY3" fmla="*/ 0 h 10042"/>
              <a:gd name="connsiteX4" fmla="*/ 10041 w 10041"/>
              <a:gd name="connsiteY4" fmla="*/ 10042 h 10042"/>
              <a:gd name="connsiteX5" fmla="*/ 41 w 10041"/>
              <a:gd name="connsiteY5" fmla="*/ 10042 h 10042"/>
              <a:gd name="connsiteX6" fmla="*/ 0 w 10041"/>
              <a:gd name="connsiteY6" fmla="*/ 7009 h 10042"/>
              <a:gd name="connsiteX0" fmla="*/ 0 w 10041"/>
              <a:gd name="connsiteY0" fmla="*/ 7011 h 10044"/>
              <a:gd name="connsiteX1" fmla="*/ 6970 w 10041"/>
              <a:gd name="connsiteY1" fmla="*/ 4806 h 10044"/>
              <a:gd name="connsiteX2" fmla="*/ 8172 w 10041"/>
              <a:gd name="connsiteY2" fmla="*/ 23 h 10044"/>
              <a:gd name="connsiteX3" fmla="*/ 10027 w 10041"/>
              <a:gd name="connsiteY3" fmla="*/ 2 h 10044"/>
              <a:gd name="connsiteX4" fmla="*/ 10041 w 10041"/>
              <a:gd name="connsiteY4" fmla="*/ 10044 h 10044"/>
              <a:gd name="connsiteX5" fmla="*/ 41 w 10041"/>
              <a:gd name="connsiteY5" fmla="*/ 10044 h 10044"/>
              <a:gd name="connsiteX6" fmla="*/ 0 w 10041"/>
              <a:gd name="connsiteY6" fmla="*/ 7011 h 10044"/>
              <a:gd name="connsiteX0" fmla="*/ 0 w 10041"/>
              <a:gd name="connsiteY0" fmla="*/ 7010 h 10043"/>
              <a:gd name="connsiteX1" fmla="*/ 6970 w 10041"/>
              <a:gd name="connsiteY1" fmla="*/ 4805 h 10043"/>
              <a:gd name="connsiteX2" fmla="*/ 8259 w 10041"/>
              <a:gd name="connsiteY2" fmla="*/ 85 h 10043"/>
              <a:gd name="connsiteX3" fmla="*/ 10027 w 10041"/>
              <a:gd name="connsiteY3" fmla="*/ 1 h 10043"/>
              <a:gd name="connsiteX4" fmla="*/ 10041 w 10041"/>
              <a:gd name="connsiteY4" fmla="*/ 10043 h 10043"/>
              <a:gd name="connsiteX5" fmla="*/ 41 w 10041"/>
              <a:gd name="connsiteY5" fmla="*/ 10043 h 10043"/>
              <a:gd name="connsiteX6" fmla="*/ 0 w 10041"/>
              <a:gd name="connsiteY6" fmla="*/ 7010 h 10043"/>
              <a:gd name="connsiteX0" fmla="*/ 0 w 10041"/>
              <a:gd name="connsiteY0" fmla="*/ 7013 h 10046"/>
              <a:gd name="connsiteX1" fmla="*/ 6970 w 10041"/>
              <a:gd name="connsiteY1" fmla="*/ 4808 h 10046"/>
              <a:gd name="connsiteX2" fmla="*/ 8187 w 10041"/>
              <a:gd name="connsiteY2" fmla="*/ 4 h 10046"/>
              <a:gd name="connsiteX3" fmla="*/ 10027 w 10041"/>
              <a:gd name="connsiteY3" fmla="*/ 4 h 10046"/>
              <a:gd name="connsiteX4" fmla="*/ 10041 w 10041"/>
              <a:gd name="connsiteY4" fmla="*/ 10046 h 10046"/>
              <a:gd name="connsiteX5" fmla="*/ 41 w 10041"/>
              <a:gd name="connsiteY5" fmla="*/ 10046 h 10046"/>
              <a:gd name="connsiteX6" fmla="*/ 0 w 10041"/>
              <a:gd name="connsiteY6" fmla="*/ 7013 h 10046"/>
              <a:gd name="connsiteX0" fmla="*/ 0 w 10041"/>
              <a:gd name="connsiteY0" fmla="*/ 7013 h 10046"/>
              <a:gd name="connsiteX1" fmla="*/ 6970 w 10041"/>
              <a:gd name="connsiteY1" fmla="*/ 4808 h 10046"/>
              <a:gd name="connsiteX2" fmla="*/ 8187 w 10041"/>
              <a:gd name="connsiteY2" fmla="*/ 4 h 10046"/>
              <a:gd name="connsiteX3" fmla="*/ 10027 w 10041"/>
              <a:gd name="connsiteY3" fmla="*/ 4 h 10046"/>
              <a:gd name="connsiteX4" fmla="*/ 10041 w 10041"/>
              <a:gd name="connsiteY4" fmla="*/ 10046 h 10046"/>
              <a:gd name="connsiteX5" fmla="*/ 41 w 10041"/>
              <a:gd name="connsiteY5" fmla="*/ 10046 h 10046"/>
              <a:gd name="connsiteX6" fmla="*/ 0 w 10041"/>
              <a:gd name="connsiteY6" fmla="*/ 7013 h 10046"/>
              <a:gd name="connsiteX0" fmla="*/ 0 w 10041"/>
              <a:gd name="connsiteY0" fmla="*/ 7013 h 10046"/>
              <a:gd name="connsiteX1" fmla="*/ 6970 w 10041"/>
              <a:gd name="connsiteY1" fmla="*/ 4808 h 10046"/>
              <a:gd name="connsiteX2" fmla="*/ 8187 w 10041"/>
              <a:gd name="connsiteY2" fmla="*/ 4 h 10046"/>
              <a:gd name="connsiteX3" fmla="*/ 10027 w 10041"/>
              <a:gd name="connsiteY3" fmla="*/ 4 h 10046"/>
              <a:gd name="connsiteX4" fmla="*/ 10041 w 10041"/>
              <a:gd name="connsiteY4" fmla="*/ 10046 h 10046"/>
              <a:gd name="connsiteX5" fmla="*/ 41 w 10041"/>
              <a:gd name="connsiteY5" fmla="*/ 10046 h 10046"/>
              <a:gd name="connsiteX6" fmla="*/ 0 w 10041"/>
              <a:gd name="connsiteY6" fmla="*/ 7013 h 10046"/>
              <a:gd name="connsiteX0" fmla="*/ 0 w 10041"/>
              <a:gd name="connsiteY0" fmla="*/ 7013 h 10046"/>
              <a:gd name="connsiteX1" fmla="*/ 5461 w 10041"/>
              <a:gd name="connsiteY1" fmla="*/ 5239 h 10046"/>
              <a:gd name="connsiteX2" fmla="*/ 8187 w 10041"/>
              <a:gd name="connsiteY2" fmla="*/ 4 h 10046"/>
              <a:gd name="connsiteX3" fmla="*/ 10027 w 10041"/>
              <a:gd name="connsiteY3" fmla="*/ 4 h 10046"/>
              <a:gd name="connsiteX4" fmla="*/ 10041 w 10041"/>
              <a:gd name="connsiteY4" fmla="*/ 10046 h 10046"/>
              <a:gd name="connsiteX5" fmla="*/ 41 w 10041"/>
              <a:gd name="connsiteY5" fmla="*/ 10046 h 10046"/>
              <a:gd name="connsiteX6" fmla="*/ 0 w 10041"/>
              <a:gd name="connsiteY6" fmla="*/ 7013 h 10046"/>
              <a:gd name="connsiteX0" fmla="*/ 0 w 10041"/>
              <a:gd name="connsiteY0" fmla="*/ 7013 h 10046"/>
              <a:gd name="connsiteX1" fmla="*/ 5461 w 10041"/>
              <a:gd name="connsiteY1" fmla="*/ 5239 h 10046"/>
              <a:gd name="connsiteX2" fmla="*/ 8187 w 10041"/>
              <a:gd name="connsiteY2" fmla="*/ 4 h 10046"/>
              <a:gd name="connsiteX3" fmla="*/ 10027 w 10041"/>
              <a:gd name="connsiteY3" fmla="*/ 4 h 10046"/>
              <a:gd name="connsiteX4" fmla="*/ 10041 w 10041"/>
              <a:gd name="connsiteY4" fmla="*/ 10046 h 10046"/>
              <a:gd name="connsiteX5" fmla="*/ 41 w 10041"/>
              <a:gd name="connsiteY5" fmla="*/ 10046 h 10046"/>
              <a:gd name="connsiteX6" fmla="*/ 0 w 10041"/>
              <a:gd name="connsiteY6" fmla="*/ 7013 h 10046"/>
              <a:gd name="connsiteX0" fmla="*/ 0 w 10041"/>
              <a:gd name="connsiteY0" fmla="*/ 7013 h 10046"/>
              <a:gd name="connsiteX1" fmla="*/ 5461 w 10041"/>
              <a:gd name="connsiteY1" fmla="*/ 5239 h 10046"/>
              <a:gd name="connsiteX2" fmla="*/ 8303 w 10041"/>
              <a:gd name="connsiteY2" fmla="*/ 4 h 10046"/>
              <a:gd name="connsiteX3" fmla="*/ 10027 w 10041"/>
              <a:gd name="connsiteY3" fmla="*/ 4 h 10046"/>
              <a:gd name="connsiteX4" fmla="*/ 10041 w 10041"/>
              <a:gd name="connsiteY4" fmla="*/ 10046 h 10046"/>
              <a:gd name="connsiteX5" fmla="*/ 41 w 10041"/>
              <a:gd name="connsiteY5" fmla="*/ 10046 h 10046"/>
              <a:gd name="connsiteX6" fmla="*/ 0 w 10041"/>
              <a:gd name="connsiteY6" fmla="*/ 7013 h 10046"/>
              <a:gd name="connsiteX0" fmla="*/ 0 w 10041"/>
              <a:gd name="connsiteY0" fmla="*/ 7013 h 10046"/>
              <a:gd name="connsiteX1" fmla="*/ 5461 w 10041"/>
              <a:gd name="connsiteY1" fmla="*/ 5239 h 10046"/>
              <a:gd name="connsiteX2" fmla="*/ 8303 w 10041"/>
              <a:gd name="connsiteY2" fmla="*/ 4 h 10046"/>
              <a:gd name="connsiteX3" fmla="*/ 10027 w 10041"/>
              <a:gd name="connsiteY3" fmla="*/ 4 h 10046"/>
              <a:gd name="connsiteX4" fmla="*/ 10041 w 10041"/>
              <a:gd name="connsiteY4" fmla="*/ 10046 h 10046"/>
              <a:gd name="connsiteX5" fmla="*/ 41 w 10041"/>
              <a:gd name="connsiteY5" fmla="*/ 10046 h 10046"/>
              <a:gd name="connsiteX6" fmla="*/ 0 w 10041"/>
              <a:gd name="connsiteY6" fmla="*/ 7013 h 10046"/>
              <a:gd name="connsiteX0" fmla="*/ 0 w 10041"/>
              <a:gd name="connsiteY0" fmla="*/ 7013 h 10046"/>
              <a:gd name="connsiteX1" fmla="*/ 5461 w 10041"/>
              <a:gd name="connsiteY1" fmla="*/ 5239 h 10046"/>
              <a:gd name="connsiteX2" fmla="*/ 8613 w 10041"/>
              <a:gd name="connsiteY2" fmla="*/ 4 h 10046"/>
              <a:gd name="connsiteX3" fmla="*/ 10027 w 10041"/>
              <a:gd name="connsiteY3" fmla="*/ 4 h 10046"/>
              <a:gd name="connsiteX4" fmla="*/ 10041 w 10041"/>
              <a:gd name="connsiteY4" fmla="*/ 10046 h 10046"/>
              <a:gd name="connsiteX5" fmla="*/ 41 w 10041"/>
              <a:gd name="connsiteY5" fmla="*/ 10046 h 10046"/>
              <a:gd name="connsiteX6" fmla="*/ 0 w 10041"/>
              <a:gd name="connsiteY6" fmla="*/ 7013 h 10046"/>
              <a:gd name="connsiteX0" fmla="*/ 0 w 10041"/>
              <a:gd name="connsiteY0" fmla="*/ 7013 h 10046"/>
              <a:gd name="connsiteX1" fmla="*/ 5461 w 10041"/>
              <a:gd name="connsiteY1" fmla="*/ 5239 h 10046"/>
              <a:gd name="connsiteX2" fmla="*/ 8613 w 10041"/>
              <a:gd name="connsiteY2" fmla="*/ 4 h 10046"/>
              <a:gd name="connsiteX3" fmla="*/ 10027 w 10041"/>
              <a:gd name="connsiteY3" fmla="*/ 4 h 10046"/>
              <a:gd name="connsiteX4" fmla="*/ 10041 w 10041"/>
              <a:gd name="connsiteY4" fmla="*/ 10046 h 10046"/>
              <a:gd name="connsiteX5" fmla="*/ 41 w 10041"/>
              <a:gd name="connsiteY5" fmla="*/ 10046 h 10046"/>
              <a:gd name="connsiteX6" fmla="*/ 0 w 10041"/>
              <a:gd name="connsiteY6" fmla="*/ 7013 h 10046"/>
              <a:gd name="connsiteX0" fmla="*/ 0 w 10041"/>
              <a:gd name="connsiteY0" fmla="*/ 7013 h 10046"/>
              <a:gd name="connsiteX1" fmla="*/ 5461 w 10041"/>
              <a:gd name="connsiteY1" fmla="*/ 5239 h 10046"/>
              <a:gd name="connsiteX2" fmla="*/ 8613 w 10041"/>
              <a:gd name="connsiteY2" fmla="*/ 4 h 10046"/>
              <a:gd name="connsiteX3" fmla="*/ 10027 w 10041"/>
              <a:gd name="connsiteY3" fmla="*/ 4 h 10046"/>
              <a:gd name="connsiteX4" fmla="*/ 10041 w 10041"/>
              <a:gd name="connsiteY4" fmla="*/ 10046 h 10046"/>
              <a:gd name="connsiteX5" fmla="*/ 41 w 10041"/>
              <a:gd name="connsiteY5" fmla="*/ 10046 h 10046"/>
              <a:gd name="connsiteX6" fmla="*/ 0 w 10041"/>
              <a:gd name="connsiteY6" fmla="*/ 7013 h 1004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</a:cxnLst>
            <a:rect l="l" t="t" r="r" b="b"/>
            <a:pathLst>
              <a:path w="10041" h="10046">
                <a:moveTo>
                  <a:pt x="0" y="7013"/>
                </a:moveTo>
                <a:cubicBezTo>
                  <a:pt x="6953" y="4776"/>
                  <a:pt x="-1483" y="7435"/>
                  <a:pt x="5461" y="5239"/>
                </a:cubicBezTo>
                <a:cubicBezTo>
                  <a:pt x="8647" y="10"/>
                  <a:pt x="5447" y="5212"/>
                  <a:pt x="8613" y="4"/>
                </a:cubicBezTo>
                <a:cubicBezTo>
                  <a:pt x="10415" y="8"/>
                  <a:pt x="8218" y="-7"/>
                  <a:pt x="10027" y="4"/>
                </a:cubicBezTo>
                <a:cubicBezTo>
                  <a:pt x="10032" y="3351"/>
                  <a:pt x="10036" y="6699"/>
                  <a:pt x="10041" y="10046"/>
                </a:cubicBezTo>
                <a:lnTo>
                  <a:pt x="41" y="10046"/>
                </a:lnTo>
                <a:cubicBezTo>
                  <a:pt x="27" y="9035"/>
                  <a:pt x="14" y="8024"/>
                  <a:pt x="0" y="7013"/>
                </a:cubicBezTo>
                <a:close/>
              </a:path>
            </a:pathLst>
          </a:custGeom>
          <a:blipFill dpi="0" rotWithShape="1">
            <a:blip xmlns:r="http://schemas.openxmlformats.org/officeDocument/2006/relationships" r:embed="rId3">
              <a:alphaModFix amt="90000"/>
            </a:blip>
            <a:srcRect/>
            <a:tile tx="0" ty="0" sx="10000" sy="10000" flip="none" algn="tl"/>
          </a:blipFill>
          <a:ln w="6350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es-PE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cxnSp macro="">
        <xdr:nvCxnSpPr>
          <xdr:cNvPr id="155" name="154 Conector recto"/>
          <xdr:cNvCxnSpPr>
            <a:endCxn id="132" idx="1"/>
          </xdr:cNvCxnSpPr>
        </xdr:nvCxnSpPr>
        <xdr:spPr>
          <a:xfrm flipV="1">
            <a:off x="9109302" y="1761993"/>
            <a:ext cx="723041" cy="5562"/>
          </a:xfrm>
          <a:prstGeom prst="line">
            <a:avLst/>
          </a:prstGeom>
          <a:ln w="6350"/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8" name="157 Conector recto"/>
          <xdr:cNvCxnSpPr>
            <a:endCxn id="132" idx="0"/>
          </xdr:cNvCxnSpPr>
        </xdr:nvCxnSpPr>
        <xdr:spPr>
          <a:xfrm flipV="1">
            <a:off x="9106920" y="1419229"/>
            <a:ext cx="784304" cy="11904"/>
          </a:xfrm>
          <a:prstGeom prst="line">
            <a:avLst/>
          </a:prstGeom>
          <a:ln w="6350"/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4" name="163 Conector angular"/>
          <xdr:cNvCxnSpPr/>
        </xdr:nvCxnSpPr>
        <xdr:spPr>
          <a:xfrm rot="16200000" flipV="1">
            <a:off x="9200989" y="1697662"/>
            <a:ext cx="178907" cy="138449"/>
          </a:xfrm>
          <a:prstGeom prst="bentConnector3">
            <a:avLst>
              <a:gd name="adj1" fmla="val -910"/>
            </a:avLst>
          </a:prstGeom>
          <a:ln>
            <a:solidFill>
              <a:schemeClr val="tx1"/>
            </a:solidFill>
            <a:headEnd type="none" w="sm" len="sm"/>
            <a:tailEnd type="stealt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8" name="177 Conector recto"/>
          <xdr:cNvCxnSpPr/>
        </xdr:nvCxnSpPr>
        <xdr:spPr>
          <a:xfrm flipV="1">
            <a:off x="9603581" y="1431131"/>
            <a:ext cx="2382" cy="338138"/>
          </a:xfrm>
          <a:prstGeom prst="line">
            <a:avLst/>
          </a:prstGeom>
          <a:ln>
            <a:solidFill>
              <a:schemeClr val="tx1"/>
            </a:solidFill>
            <a:headEnd type="diamond" w="sm" len="sm"/>
            <a:tailEnd type="diamond" w="sm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0" name="179 Conector angular"/>
          <xdr:cNvCxnSpPr/>
        </xdr:nvCxnSpPr>
        <xdr:spPr>
          <a:xfrm rot="5400000" flipH="1" flipV="1">
            <a:off x="9587007" y="1347583"/>
            <a:ext cx="261742" cy="221863"/>
          </a:xfrm>
          <a:prstGeom prst="bentConnector3">
            <a:avLst>
              <a:gd name="adj1" fmla="val -1128"/>
            </a:avLst>
          </a:prstGeom>
          <a:ln>
            <a:solidFill>
              <a:schemeClr val="tx1"/>
            </a:solidFill>
            <a:tailEnd type="stealt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104774</xdr:colOff>
      <xdr:row>62</xdr:row>
      <xdr:rowOff>133349</xdr:rowOff>
    </xdr:from>
    <xdr:to>
      <xdr:col>15</xdr:col>
      <xdr:colOff>19050</xdr:colOff>
      <xdr:row>67</xdr:row>
      <xdr:rowOff>85724</xdr:rowOff>
    </xdr:to>
    <xdr:graphicFrame macro="">
      <xdr:nvGraphicFramePr>
        <xdr:cNvPr id="144" name="14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133350</xdr:colOff>
          <xdr:row>77</xdr:row>
          <xdr:rowOff>19050</xdr:rowOff>
        </xdr:from>
        <xdr:to>
          <xdr:col>6</xdr:col>
          <xdr:colOff>561975</xdr:colOff>
          <xdr:row>77</xdr:row>
          <xdr:rowOff>171450</xdr:rowOff>
        </xdr:to>
        <xdr:sp macro="" textlink="">
          <xdr:nvSpPr>
            <xdr:cNvPr id="7172" name="Option Button 4" hidden="1">
              <a:extLst>
                <a:ext uri="{63B3BB69-23CF-44E3-9099-C40C66FF867C}">
                  <a14:compatExt spid="_x0000_s7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P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VOLADO AL INICIO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285750</xdr:colOff>
          <xdr:row>77</xdr:row>
          <xdr:rowOff>19050</xdr:rowOff>
        </xdr:from>
        <xdr:to>
          <xdr:col>5</xdr:col>
          <xdr:colOff>47625</xdr:colOff>
          <xdr:row>77</xdr:row>
          <xdr:rowOff>171450</xdr:rowOff>
        </xdr:to>
        <xdr:sp macro="" textlink="">
          <xdr:nvSpPr>
            <xdr:cNvPr id="7173" name="Option Button 5" hidden="1">
              <a:extLst>
                <a:ext uri="{63B3BB69-23CF-44E3-9099-C40C66FF867C}">
                  <a14:compatExt spid="_x0000_s71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P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SIN VOLADO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66675</xdr:colOff>
          <xdr:row>77</xdr:row>
          <xdr:rowOff>19050</xdr:rowOff>
        </xdr:from>
        <xdr:to>
          <xdr:col>9</xdr:col>
          <xdr:colOff>9525</xdr:colOff>
          <xdr:row>77</xdr:row>
          <xdr:rowOff>171450</xdr:rowOff>
        </xdr:to>
        <xdr:sp macro="" textlink="">
          <xdr:nvSpPr>
            <xdr:cNvPr id="7174" name="Option Button 6" hidden="1">
              <a:extLst>
                <a:ext uri="{63B3BB69-23CF-44E3-9099-C40C66FF867C}">
                  <a14:compatExt spid="_x0000_s7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P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VOLADO AL FINAL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85725</xdr:colOff>
          <xdr:row>77</xdr:row>
          <xdr:rowOff>19050</xdr:rowOff>
        </xdr:from>
        <xdr:to>
          <xdr:col>12</xdr:col>
          <xdr:colOff>0</xdr:colOff>
          <xdr:row>77</xdr:row>
          <xdr:rowOff>171450</xdr:rowOff>
        </xdr:to>
        <xdr:sp macro="" textlink="">
          <xdr:nvSpPr>
            <xdr:cNvPr id="7175" name="Option Button 7" hidden="1">
              <a:extLst>
                <a:ext uri="{63B3BB69-23CF-44E3-9099-C40C66FF867C}">
                  <a14:compatExt spid="_x0000_s71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P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VOLADO AL INICIO Y FINAL</a:t>
              </a:r>
            </a:p>
          </xdr:txBody>
        </xdr:sp>
        <xdr:clientData/>
      </xdr:twoCellAnchor>
    </mc:Choice>
    <mc:Fallback/>
  </mc:AlternateContent>
  <xdr:twoCellAnchor editAs="oneCell">
    <xdr:from>
      <xdr:col>7</xdr:col>
      <xdr:colOff>409574</xdr:colOff>
      <xdr:row>70</xdr:row>
      <xdr:rowOff>133537</xdr:rowOff>
    </xdr:from>
    <xdr:to>
      <xdr:col>10</xdr:col>
      <xdr:colOff>95249</xdr:colOff>
      <xdr:row>72</xdr:row>
      <xdr:rowOff>162035</xdr:rowOff>
    </xdr:to>
    <xdr:pic>
      <xdr:nvPicPr>
        <xdr:cNvPr id="7168" name="7167 Imagen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68" t="25298"/>
        <a:stretch/>
      </xdr:blipFill>
      <xdr:spPr>
        <a:xfrm>
          <a:off x="4838699" y="13135162"/>
          <a:ext cx="1400175" cy="409498"/>
        </a:xfrm>
        <a:prstGeom prst="rect">
          <a:avLst/>
        </a:prstGeom>
      </xdr:spPr>
    </xdr:pic>
    <xdr:clientData/>
  </xdr:twoCellAnchor>
  <xdr:twoCellAnchor>
    <xdr:from>
      <xdr:col>0</xdr:col>
      <xdr:colOff>257175</xdr:colOff>
      <xdr:row>82</xdr:row>
      <xdr:rowOff>190499</xdr:rowOff>
    </xdr:from>
    <xdr:to>
      <xdr:col>16</xdr:col>
      <xdr:colOff>200025</xdr:colOff>
      <xdr:row>88</xdr:row>
      <xdr:rowOff>123825</xdr:rowOff>
    </xdr:to>
    <xdr:graphicFrame macro="">
      <xdr:nvGraphicFramePr>
        <xdr:cNvPr id="148" name="14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CO3658"/>
  <sheetViews>
    <sheetView workbookViewId="0"/>
  </sheetViews>
  <sheetFormatPr baseColWidth="10" defaultRowHeight="15" outlineLevelRow="2" x14ac:dyDescent="0.25"/>
  <cols>
    <col min="1" max="11" width="11.42578125" customWidth="1"/>
    <col min="12" max="12" width="11.5703125" bestFit="1" customWidth="1"/>
    <col min="13" max="13" width="11.7109375" bestFit="1" customWidth="1"/>
    <col min="14" max="23" width="11.5703125" bestFit="1" customWidth="1"/>
    <col min="34" max="45" width="11.42578125" customWidth="1"/>
  </cols>
  <sheetData>
    <row r="1" spans="1:57" x14ac:dyDescent="0.25">
      <c r="A1" s="172">
        <v>1</v>
      </c>
      <c r="B1" s="173">
        <v>1</v>
      </c>
      <c r="C1" s="174">
        <v>1</v>
      </c>
      <c r="D1" s="314">
        <v>1</v>
      </c>
      <c r="E1" s="314"/>
      <c r="K1" s="67"/>
    </row>
    <row r="2" spans="1:57" x14ac:dyDescent="0.25">
      <c r="D2">
        <v>0</v>
      </c>
      <c r="E2" s="61">
        <f>INICIO!A61</f>
        <v>1</v>
      </c>
      <c r="F2" s="61">
        <f>INICIO!B61</f>
        <v>2</v>
      </c>
      <c r="G2" s="61">
        <f>INICIO!C61</f>
        <v>3</v>
      </c>
      <c r="H2" s="61">
        <f>INICIO!D61</f>
        <v>4</v>
      </c>
      <c r="I2" s="61">
        <f>INICIO!E61</f>
        <v>5</v>
      </c>
      <c r="J2" s="61">
        <f>INICIO!F61</f>
        <v>6</v>
      </c>
      <c r="K2" s="61">
        <f>INICIO!G61</f>
        <v>0</v>
      </c>
      <c r="L2" s="61">
        <f>INICIO!H61</f>
        <v>0</v>
      </c>
      <c r="M2" s="61" t="e">
        <f>INICIO!#REF!</f>
        <v>#REF!</v>
      </c>
      <c r="P2" s="68" t="s">
        <v>33</v>
      </c>
      <c r="Q2" s="69" t="e">
        <f>#REF!</f>
        <v>#REF!</v>
      </c>
    </row>
    <row r="3" spans="1:57" ht="15" customHeight="1" x14ac:dyDescent="0.25">
      <c r="D3" s="70"/>
      <c r="E3" s="62">
        <f>INICIO!A62</f>
        <v>0.91</v>
      </c>
      <c r="F3" s="62">
        <f>IF(F2&gt;INICIO!$C$59,0,INICIO!B62)</f>
        <v>3.6</v>
      </c>
      <c r="G3" s="62">
        <f>IF(G2&gt;INICIO!$C$59,0,INICIO!C62)</f>
        <v>3.6</v>
      </c>
      <c r="H3" s="62">
        <f>IF(H2&gt;INICIO!$C$59,0,INICIO!D62)</f>
        <v>3.6</v>
      </c>
      <c r="I3" s="62">
        <f>IF(I2&gt;INICIO!$C$59,0,INICIO!E62)</f>
        <v>0.91</v>
      </c>
      <c r="J3" s="62">
        <f>IF(J2&gt;INICIO!$C$59,0,INICIO!F62)</f>
        <v>0</v>
      </c>
      <c r="K3" s="62">
        <f>IF(K2&gt;INICIO!$C$59,0,INICIO!G62)</f>
        <v>0</v>
      </c>
      <c r="L3" s="62">
        <f>IF(L2&gt;INICIO!$C$59,0,INICIO!H62)</f>
        <v>0</v>
      </c>
      <c r="M3" s="62" t="e">
        <f>IF(M2&gt;INICIO!$C$59,0,INICIO!I62)</f>
        <v>#REF!</v>
      </c>
    </row>
    <row r="4" spans="1:57" s="71" customFormat="1" ht="15" customHeight="1" x14ac:dyDescent="0.2">
      <c r="D4" s="71">
        <v>1.4999999999999999E-2</v>
      </c>
      <c r="E4" s="71">
        <f t="shared" ref="E4:M4" si="0">D4</f>
        <v>1.4999999999999999E-2</v>
      </c>
      <c r="F4" s="71">
        <f t="shared" si="0"/>
        <v>1.4999999999999999E-2</v>
      </c>
      <c r="G4" s="71">
        <f t="shared" si="0"/>
        <v>1.4999999999999999E-2</v>
      </c>
      <c r="H4" s="71">
        <f t="shared" si="0"/>
        <v>1.4999999999999999E-2</v>
      </c>
      <c r="I4" s="71">
        <f t="shared" si="0"/>
        <v>1.4999999999999999E-2</v>
      </c>
      <c r="J4" s="71">
        <f t="shared" si="0"/>
        <v>1.4999999999999999E-2</v>
      </c>
      <c r="K4" s="71">
        <f t="shared" si="0"/>
        <v>1.4999999999999999E-2</v>
      </c>
      <c r="L4" s="71">
        <f t="shared" si="0"/>
        <v>1.4999999999999999E-2</v>
      </c>
      <c r="M4" s="71">
        <f t="shared" si="0"/>
        <v>1.4999999999999999E-2</v>
      </c>
    </row>
    <row r="5" spans="1:57" s="73" customFormat="1" ht="15" customHeight="1" x14ac:dyDescent="0.2">
      <c r="D5" s="71">
        <f>D3</f>
        <v>0</v>
      </c>
      <c r="E5" s="74">
        <f>SUM($D3:E3)</f>
        <v>0.91</v>
      </c>
      <c r="F5" s="74">
        <f>SUM($D3:F3)</f>
        <v>4.51</v>
      </c>
      <c r="G5" s="74">
        <f>SUM($D3:G3)</f>
        <v>8.11</v>
      </c>
      <c r="H5" s="74">
        <f>SUM($D3:H3)</f>
        <v>11.709999999999999</v>
      </c>
      <c r="I5" s="74">
        <f>SUM($D3:I3)</f>
        <v>12.62</v>
      </c>
      <c r="J5" s="74">
        <f>SUM($D3:J3)</f>
        <v>12.62</v>
      </c>
      <c r="K5" s="74">
        <f>SUM($D3:K3)</f>
        <v>12.62</v>
      </c>
      <c r="L5" s="74">
        <f>SUM($D3:L3)</f>
        <v>12.62</v>
      </c>
      <c r="M5" s="74" t="e">
        <f>SUM($D3:M3)</f>
        <v>#REF!</v>
      </c>
    </row>
    <row r="6" spans="1:57" s="52" customFormat="1" ht="15" customHeight="1" x14ac:dyDescent="0.25">
      <c r="A6" s="315" t="s">
        <v>34</v>
      </c>
      <c r="B6" s="315"/>
      <c r="C6" s="315"/>
      <c r="D6" s="315"/>
      <c r="E6"/>
      <c r="F6"/>
      <c r="G6"/>
      <c r="H6"/>
      <c r="I6"/>
      <c r="J6"/>
      <c r="K6"/>
      <c r="L6"/>
      <c r="M6"/>
    </row>
    <row r="7" spans="1:57" s="52" customFormat="1" ht="15" hidden="1" customHeight="1" outlineLevel="1" x14ac:dyDescent="0.25">
      <c r="C7" s="76"/>
      <c r="D7"/>
      <c r="E7"/>
      <c r="F7"/>
      <c r="G7"/>
      <c r="H7"/>
      <c r="I7"/>
      <c r="J7"/>
      <c r="K7"/>
      <c r="L7"/>
      <c r="M7"/>
    </row>
    <row r="8" spans="1:57" s="77" customFormat="1" hidden="1" outlineLevel="1" x14ac:dyDescent="0.25">
      <c r="C8" s="78">
        <f>D1*B1/'L.infl- LOSAS'!E3</f>
        <v>1.0989010989010988</v>
      </c>
      <c r="D8" s="79">
        <f>-C8</f>
        <v>-1.0989010989010988</v>
      </c>
      <c r="E8" s="79">
        <v>0</v>
      </c>
      <c r="F8" s="79">
        <v>0</v>
      </c>
      <c r="G8" s="79">
        <v>0</v>
      </c>
      <c r="H8" s="80">
        <v>0</v>
      </c>
      <c r="K8" s="78">
        <f t="array" ref="K8:P13">MMULT(MMULT(MINVERSE(TRANSPOSE($AZ8:$BE13)),K16:P21),MINVERSE($AZ8:$BE13))</f>
        <v>0.27777777777777779</v>
      </c>
      <c r="L8" s="79">
        <v>-0.27777777777777779</v>
      </c>
      <c r="M8" s="79">
        <v>0</v>
      </c>
      <c r="N8" s="79">
        <v>0</v>
      </c>
      <c r="O8" s="79">
        <v>0</v>
      </c>
      <c r="P8" s="80">
        <v>0</v>
      </c>
      <c r="S8" s="78">
        <f t="array" ref="S8:X13">MMULT(MMULT(MINVERSE(TRANSPOSE($AZ8:$BE13)),S16:X21),MINVERSE($AZ8:$BE13))</f>
        <v>0.27777777777777779</v>
      </c>
      <c r="T8" s="79">
        <v>-0.27777777777777779</v>
      </c>
      <c r="U8" s="79">
        <v>0</v>
      </c>
      <c r="V8" s="79">
        <v>0</v>
      </c>
      <c r="W8" s="79">
        <v>0</v>
      </c>
      <c r="X8" s="80">
        <v>0</v>
      </c>
      <c r="AA8" s="78">
        <f t="array" ref="AA8:AF13">MMULT(MMULT(MINVERSE(TRANSPOSE($AZ8:$BE13)),AA16:AF21),MINVERSE($AZ8:$BE13))</f>
        <v>0.27777777777777779</v>
      </c>
      <c r="AB8" s="79">
        <v>-0.27777777777777779</v>
      </c>
      <c r="AC8" s="79">
        <v>0</v>
      </c>
      <c r="AD8" s="79">
        <v>0</v>
      </c>
      <c r="AE8" s="79">
        <v>0</v>
      </c>
      <c r="AF8" s="80">
        <v>0</v>
      </c>
      <c r="AI8" s="78">
        <f t="array" ref="AI8:AN13">MMULT(MMULT(MINVERSE(TRANSPOSE($AZ8:$BE13)),AI16:AN21),MINVERSE($AZ8:$BE13))</f>
        <v>1.0989010989010988</v>
      </c>
      <c r="AJ8" s="79">
        <v>-1.0989010989010988</v>
      </c>
      <c r="AK8" s="79">
        <v>0</v>
      </c>
      <c r="AL8" s="79">
        <v>0</v>
      </c>
      <c r="AM8" s="79">
        <v>0</v>
      </c>
      <c r="AN8" s="80">
        <v>0</v>
      </c>
      <c r="AQ8" s="78">
        <f t="array" ref="AQ8:AV13">MMULT(MMULT(MINVERSE(TRANSPOSE($AZ8:$BE13)),AQ16:AV21),MINVERSE($AZ8:$BE13))</f>
        <v>0</v>
      </c>
      <c r="AR8" s="79">
        <v>0</v>
      </c>
      <c r="AS8" s="79">
        <v>0</v>
      </c>
      <c r="AT8" s="79">
        <v>0</v>
      </c>
      <c r="AU8" s="79">
        <v>0</v>
      </c>
      <c r="AV8" s="80">
        <v>0</v>
      </c>
      <c r="AZ8" s="82">
        <f>COS(RADIANS($K$1))</f>
        <v>1</v>
      </c>
      <c r="BA8" s="83">
        <f>SIN(RADIANS($K$1))</f>
        <v>0</v>
      </c>
      <c r="BB8" s="83">
        <v>0</v>
      </c>
      <c r="BC8" s="83">
        <v>0</v>
      </c>
      <c r="BD8" s="83">
        <v>0</v>
      </c>
      <c r="BE8" s="84">
        <v>0</v>
      </c>
    </row>
    <row r="9" spans="1:57" s="77" customFormat="1" hidden="1" outlineLevel="1" x14ac:dyDescent="0.25">
      <c r="C9" s="78">
        <f>D8</f>
        <v>-1.0989010989010988</v>
      </c>
      <c r="D9" s="79">
        <f>C8</f>
        <v>1.0989010989010988</v>
      </c>
      <c r="E9" s="79">
        <v>0</v>
      </c>
      <c r="F9" s="79">
        <v>0</v>
      </c>
      <c r="G9" s="79">
        <v>0</v>
      </c>
      <c r="H9" s="80">
        <v>0</v>
      </c>
      <c r="K9" s="78">
        <v>-0.27777777777777779</v>
      </c>
      <c r="L9" s="79">
        <v>0.27777777777777779</v>
      </c>
      <c r="M9" s="79">
        <v>0</v>
      </c>
      <c r="N9" s="79">
        <v>0</v>
      </c>
      <c r="O9" s="79">
        <v>0</v>
      </c>
      <c r="P9" s="80">
        <v>0</v>
      </c>
      <c r="S9" s="78">
        <v>-0.27777777777777779</v>
      </c>
      <c r="T9" s="79">
        <v>0.27777777777777779</v>
      </c>
      <c r="U9" s="79">
        <v>0</v>
      </c>
      <c r="V9" s="79">
        <v>0</v>
      </c>
      <c r="W9" s="79">
        <v>0</v>
      </c>
      <c r="X9" s="80">
        <v>0</v>
      </c>
      <c r="AA9" s="78">
        <v>-0.27777777777777779</v>
      </c>
      <c r="AB9" s="79">
        <v>0.27777777777777779</v>
      </c>
      <c r="AC9" s="79">
        <v>0</v>
      </c>
      <c r="AD9" s="79">
        <v>0</v>
      </c>
      <c r="AE9" s="79">
        <v>0</v>
      </c>
      <c r="AF9" s="80">
        <v>0</v>
      </c>
      <c r="AI9" s="78">
        <v>-1.0989010989010988</v>
      </c>
      <c r="AJ9" s="79">
        <v>1.0989010989010988</v>
      </c>
      <c r="AK9" s="79">
        <v>0</v>
      </c>
      <c r="AL9" s="79">
        <v>0</v>
      </c>
      <c r="AM9" s="79">
        <v>0</v>
      </c>
      <c r="AN9" s="80">
        <v>0</v>
      </c>
      <c r="AQ9" s="78">
        <v>0</v>
      </c>
      <c r="AR9" s="79">
        <v>0</v>
      </c>
      <c r="AS9" s="79">
        <v>0</v>
      </c>
      <c r="AT9" s="79">
        <v>0</v>
      </c>
      <c r="AU9" s="79">
        <v>0</v>
      </c>
      <c r="AV9" s="80">
        <v>0</v>
      </c>
      <c r="AZ9" s="82">
        <v>0</v>
      </c>
      <c r="BA9" s="83">
        <v>0</v>
      </c>
      <c r="BB9" s="83">
        <v>0</v>
      </c>
      <c r="BC9" s="83">
        <f>AZ8</f>
        <v>1</v>
      </c>
      <c r="BD9" s="83">
        <f>BA8</f>
        <v>0</v>
      </c>
      <c r="BE9" s="84">
        <v>0</v>
      </c>
    </row>
    <row r="10" spans="1:57" s="77" customFormat="1" hidden="1" outlineLevel="1" x14ac:dyDescent="0.25">
      <c r="B10" s="85">
        <v>1</v>
      </c>
      <c r="C10" s="78">
        <v>0</v>
      </c>
      <c r="D10" s="79">
        <v>0</v>
      </c>
      <c r="E10" s="79">
        <f>12*D1*C1/'L.infl- LOSAS'!E3^3</f>
        <v>15.924179672519243</v>
      </c>
      <c r="F10" s="79">
        <f>6*D1*C1/'L.infl- LOSAS'!E3^2</f>
        <v>7.2455017509962563</v>
      </c>
      <c r="G10" s="79">
        <f>-E10</f>
        <v>-15.924179672519243</v>
      </c>
      <c r="H10" s="80">
        <f>F10</f>
        <v>7.2455017509962563</v>
      </c>
      <c r="J10" s="85">
        <f>I18</f>
        <v>2</v>
      </c>
      <c r="K10" s="78">
        <v>0</v>
      </c>
      <c r="L10" s="79">
        <v>0</v>
      </c>
      <c r="M10" s="79">
        <v>0.25720164609053497</v>
      </c>
      <c r="N10" s="79">
        <v>0.46296296296296291</v>
      </c>
      <c r="O10" s="79">
        <v>-0.25720164609053497</v>
      </c>
      <c r="P10" s="80">
        <v>0.46296296296296291</v>
      </c>
      <c r="R10" s="85">
        <f>Q18</f>
        <v>3</v>
      </c>
      <c r="S10" s="78">
        <v>0</v>
      </c>
      <c r="T10" s="79">
        <v>0</v>
      </c>
      <c r="U10" s="79">
        <v>0.25720164609053497</v>
      </c>
      <c r="V10" s="79">
        <v>0.46296296296296291</v>
      </c>
      <c r="W10" s="79">
        <v>-0.25720164609053497</v>
      </c>
      <c r="X10" s="80">
        <v>0.46296296296296291</v>
      </c>
      <c r="Z10" s="85">
        <f>Y18</f>
        <v>4</v>
      </c>
      <c r="AA10" s="78">
        <v>0</v>
      </c>
      <c r="AB10" s="79">
        <v>0</v>
      </c>
      <c r="AC10" s="79">
        <v>0.25720164609053497</v>
      </c>
      <c r="AD10" s="79">
        <v>0.46296296296296291</v>
      </c>
      <c r="AE10" s="79">
        <v>-0.25720164609053497</v>
      </c>
      <c r="AF10" s="80">
        <v>0.46296296296296291</v>
      </c>
      <c r="AH10" s="85">
        <f>AG18</f>
        <v>5</v>
      </c>
      <c r="AI10" s="78">
        <v>0</v>
      </c>
      <c r="AJ10" s="79">
        <v>0</v>
      </c>
      <c r="AK10" s="79">
        <v>15.924179672519243</v>
      </c>
      <c r="AL10" s="79">
        <v>7.2455017509962563</v>
      </c>
      <c r="AM10" s="79">
        <v>-15.924179672519243</v>
      </c>
      <c r="AN10" s="80">
        <v>7.2455017509962563</v>
      </c>
      <c r="AP10" s="85">
        <f>AO18</f>
        <v>6</v>
      </c>
      <c r="AQ10" s="78">
        <v>0</v>
      </c>
      <c r="AR10" s="79">
        <v>0</v>
      </c>
      <c r="AS10" s="79">
        <v>0</v>
      </c>
      <c r="AT10" s="79">
        <v>0</v>
      </c>
      <c r="AU10" s="79">
        <v>0</v>
      </c>
      <c r="AV10" s="80">
        <v>0</v>
      </c>
      <c r="AY10" s="86" t="s">
        <v>6</v>
      </c>
      <c r="AZ10" s="82">
        <f>-BA8</f>
        <v>0</v>
      </c>
      <c r="BA10" s="83">
        <f>BC9</f>
        <v>1</v>
      </c>
      <c r="BB10" s="83">
        <v>0</v>
      </c>
      <c r="BC10" s="83">
        <v>0</v>
      </c>
      <c r="BD10" s="83">
        <v>0</v>
      </c>
      <c r="BE10" s="84">
        <v>0</v>
      </c>
    </row>
    <row r="11" spans="1:57" s="77" customFormat="1" hidden="1" outlineLevel="1" x14ac:dyDescent="0.25">
      <c r="C11" s="78">
        <v>0</v>
      </c>
      <c r="D11" s="79">
        <v>0</v>
      </c>
      <c r="E11" s="79">
        <f>F10</f>
        <v>7.2455017509962563</v>
      </c>
      <c r="F11" s="79">
        <f>4*D1*C1/'L.infl- LOSAS'!E3</f>
        <v>4.3956043956043951</v>
      </c>
      <c r="G11" s="79">
        <f>-F10</f>
        <v>-7.2455017509962563</v>
      </c>
      <c r="H11" s="80">
        <f>2*D1*C1/'L.infl- LOSAS'!E3</f>
        <v>2.1978021978021975</v>
      </c>
      <c r="K11" s="78">
        <v>0</v>
      </c>
      <c r="L11" s="79">
        <v>0</v>
      </c>
      <c r="M11" s="79">
        <v>0.46296296296296291</v>
      </c>
      <c r="N11" s="79">
        <v>1.1111111111111112</v>
      </c>
      <c r="O11" s="79">
        <v>-0.46296296296296291</v>
      </c>
      <c r="P11" s="80">
        <v>0.55555555555555558</v>
      </c>
      <c r="S11" s="78">
        <v>0</v>
      </c>
      <c r="T11" s="79">
        <v>0</v>
      </c>
      <c r="U11" s="79">
        <v>0.46296296296296291</v>
      </c>
      <c r="V11" s="79">
        <v>1.1111111111111112</v>
      </c>
      <c r="W11" s="79">
        <v>-0.46296296296296291</v>
      </c>
      <c r="X11" s="80">
        <v>0.55555555555555558</v>
      </c>
      <c r="AA11" s="78">
        <v>0</v>
      </c>
      <c r="AB11" s="79">
        <v>0</v>
      </c>
      <c r="AC11" s="79">
        <v>0.46296296296296291</v>
      </c>
      <c r="AD11" s="79">
        <v>1.1111111111111112</v>
      </c>
      <c r="AE11" s="79">
        <v>-0.46296296296296291</v>
      </c>
      <c r="AF11" s="80">
        <v>0.55555555555555558</v>
      </c>
      <c r="AI11" s="78">
        <v>0</v>
      </c>
      <c r="AJ11" s="79">
        <v>0</v>
      </c>
      <c r="AK11" s="79">
        <v>7.2455017509962563</v>
      </c>
      <c r="AL11" s="79">
        <v>4.3956043956043951</v>
      </c>
      <c r="AM11" s="79">
        <v>-7.2455017509962563</v>
      </c>
      <c r="AN11" s="80">
        <v>2.1978021978021975</v>
      </c>
      <c r="AQ11" s="78">
        <v>0</v>
      </c>
      <c r="AR11" s="79">
        <v>0</v>
      </c>
      <c r="AS11" s="79">
        <v>0</v>
      </c>
      <c r="AT11" s="79">
        <v>0</v>
      </c>
      <c r="AU11" s="79">
        <v>0</v>
      </c>
      <c r="AV11" s="80">
        <v>0</v>
      </c>
      <c r="AZ11" s="82">
        <v>0</v>
      </c>
      <c r="BA11" s="83">
        <v>0</v>
      </c>
      <c r="BB11" s="83">
        <v>1</v>
      </c>
      <c r="BC11" s="83">
        <v>0</v>
      </c>
      <c r="BD11" s="83">
        <v>0</v>
      </c>
      <c r="BE11" s="84">
        <v>0</v>
      </c>
    </row>
    <row r="12" spans="1:57" s="77" customFormat="1" hidden="1" outlineLevel="1" x14ac:dyDescent="0.25">
      <c r="C12" s="78">
        <v>0</v>
      </c>
      <c r="D12" s="79">
        <v>0</v>
      </c>
      <c r="E12" s="79">
        <f>-E10</f>
        <v>-15.924179672519243</v>
      </c>
      <c r="F12" s="79">
        <f>-F10</f>
        <v>-7.2455017509962563</v>
      </c>
      <c r="G12" s="81">
        <f>E10</f>
        <v>15.924179672519243</v>
      </c>
      <c r="H12" s="80">
        <f>-F10</f>
        <v>-7.2455017509962563</v>
      </c>
      <c r="K12" s="78">
        <v>0</v>
      </c>
      <c r="L12" s="79">
        <v>0</v>
      </c>
      <c r="M12" s="79">
        <v>-0.25720164609053497</v>
      </c>
      <c r="N12" s="79">
        <v>-0.46296296296296291</v>
      </c>
      <c r="O12" s="81">
        <v>0.25720164609053497</v>
      </c>
      <c r="P12" s="80">
        <v>-0.46296296296296291</v>
      </c>
      <c r="S12" s="78">
        <v>0</v>
      </c>
      <c r="T12" s="79">
        <v>0</v>
      </c>
      <c r="U12" s="79">
        <v>-0.25720164609053497</v>
      </c>
      <c r="V12" s="79">
        <v>-0.46296296296296291</v>
      </c>
      <c r="W12" s="81">
        <v>0.25720164609053497</v>
      </c>
      <c r="X12" s="80">
        <v>-0.46296296296296291</v>
      </c>
      <c r="AA12" s="78">
        <v>0</v>
      </c>
      <c r="AB12" s="79">
        <v>0</v>
      </c>
      <c r="AC12" s="79">
        <v>-0.25720164609053497</v>
      </c>
      <c r="AD12" s="79">
        <v>-0.46296296296296291</v>
      </c>
      <c r="AE12" s="81">
        <v>0.25720164609053497</v>
      </c>
      <c r="AF12" s="80">
        <v>-0.46296296296296291</v>
      </c>
      <c r="AI12" s="78">
        <v>0</v>
      </c>
      <c r="AJ12" s="79">
        <v>0</v>
      </c>
      <c r="AK12" s="79">
        <v>-15.924179672519243</v>
      </c>
      <c r="AL12" s="79">
        <v>-7.2455017509962563</v>
      </c>
      <c r="AM12" s="81">
        <v>15.924179672519243</v>
      </c>
      <c r="AN12" s="80">
        <v>-7.2455017509962563</v>
      </c>
      <c r="AQ12" s="78">
        <v>0</v>
      </c>
      <c r="AR12" s="79">
        <v>0</v>
      </c>
      <c r="AS12" s="79">
        <v>0</v>
      </c>
      <c r="AT12" s="79">
        <v>0</v>
      </c>
      <c r="AU12" s="81">
        <v>0</v>
      </c>
      <c r="AV12" s="80">
        <v>0</v>
      </c>
      <c r="AZ12" s="82">
        <v>0</v>
      </c>
      <c r="BA12" s="83">
        <v>0</v>
      </c>
      <c r="BB12" s="83">
        <v>0</v>
      </c>
      <c r="BC12" s="83">
        <f>AZ10</f>
        <v>0</v>
      </c>
      <c r="BD12" s="83">
        <f>AZ8</f>
        <v>1</v>
      </c>
      <c r="BE12" s="84">
        <v>0</v>
      </c>
    </row>
    <row r="13" spans="1:57" s="77" customFormat="1" hidden="1" outlineLevel="1" x14ac:dyDescent="0.25">
      <c r="C13" s="78">
        <v>0</v>
      </c>
      <c r="D13" s="79">
        <v>0</v>
      </c>
      <c r="E13" s="79">
        <f>F10</f>
        <v>7.2455017509962563</v>
      </c>
      <c r="F13" s="79">
        <f>H11</f>
        <v>2.1978021978021975</v>
      </c>
      <c r="G13" s="79">
        <f>-F10</f>
        <v>-7.2455017509962563</v>
      </c>
      <c r="H13" s="80">
        <f>F11</f>
        <v>4.3956043956043951</v>
      </c>
      <c r="K13" s="78">
        <v>0</v>
      </c>
      <c r="L13" s="79">
        <v>0</v>
      </c>
      <c r="M13" s="79">
        <v>0.46296296296296291</v>
      </c>
      <c r="N13" s="79">
        <v>0.55555555555555558</v>
      </c>
      <c r="O13" s="79">
        <v>-0.46296296296296291</v>
      </c>
      <c r="P13" s="80">
        <v>1.1111111111111112</v>
      </c>
      <c r="S13" s="78">
        <v>0</v>
      </c>
      <c r="T13" s="79">
        <v>0</v>
      </c>
      <c r="U13" s="79">
        <v>0.46296296296296291</v>
      </c>
      <c r="V13" s="79">
        <v>0.55555555555555558</v>
      </c>
      <c r="W13" s="79">
        <v>-0.46296296296296291</v>
      </c>
      <c r="X13" s="80">
        <v>1.1111111111111112</v>
      </c>
      <c r="AA13" s="78">
        <v>0</v>
      </c>
      <c r="AB13" s="79">
        <v>0</v>
      </c>
      <c r="AC13" s="79">
        <v>0.46296296296296291</v>
      </c>
      <c r="AD13" s="79">
        <v>0.55555555555555558</v>
      </c>
      <c r="AE13" s="79">
        <v>-0.46296296296296291</v>
      </c>
      <c r="AF13" s="80">
        <v>1.1111111111111112</v>
      </c>
      <c r="AI13" s="78">
        <v>0</v>
      </c>
      <c r="AJ13" s="79">
        <v>0</v>
      </c>
      <c r="AK13" s="79">
        <v>7.2455017509962563</v>
      </c>
      <c r="AL13" s="79">
        <v>2.1978021978021975</v>
      </c>
      <c r="AM13" s="79">
        <v>-7.2455017509962563</v>
      </c>
      <c r="AN13" s="80">
        <v>4.3956043956043951</v>
      </c>
      <c r="AQ13" s="78">
        <v>0</v>
      </c>
      <c r="AR13" s="79">
        <v>0</v>
      </c>
      <c r="AS13" s="79">
        <v>0</v>
      </c>
      <c r="AT13" s="79">
        <v>0</v>
      </c>
      <c r="AU13" s="79">
        <v>0</v>
      </c>
      <c r="AV13" s="80">
        <v>0</v>
      </c>
      <c r="AZ13" s="82">
        <v>0</v>
      </c>
      <c r="BA13" s="83">
        <v>0</v>
      </c>
      <c r="BB13" s="83">
        <v>0</v>
      </c>
      <c r="BC13" s="83">
        <v>0</v>
      </c>
      <c r="BD13" s="83">
        <v>0</v>
      </c>
      <c r="BE13" s="84">
        <v>1</v>
      </c>
    </row>
    <row r="14" spans="1:57" s="77" customFormat="1" hidden="1" outlineLevel="1" x14ac:dyDescent="0.25"/>
    <row r="15" spans="1:57" s="87" customFormat="1" ht="11.25" hidden="1" outlineLevel="1" x14ac:dyDescent="0.2">
      <c r="C15" s="87" t="e">
        <f>B16</f>
        <v>#REF!</v>
      </c>
      <c r="D15" s="87" t="e">
        <f>B17</f>
        <v>#REF!</v>
      </c>
      <c r="E15" s="87" t="e">
        <f>B18</f>
        <v>#REF!</v>
      </c>
      <c r="F15" s="87" t="e">
        <f>B19</f>
        <v>#REF!</v>
      </c>
      <c r="G15" s="87" t="e">
        <f>B20</f>
        <v>#REF!</v>
      </c>
      <c r="H15" s="87" t="e">
        <f>B21</f>
        <v>#REF!</v>
      </c>
      <c r="K15" s="87" t="e">
        <f>J16</f>
        <v>#REF!</v>
      </c>
      <c r="L15" s="87" t="e">
        <f>J17</f>
        <v>#REF!</v>
      </c>
      <c r="M15" s="87" t="e">
        <f>J18</f>
        <v>#REF!</v>
      </c>
      <c r="N15" s="87" t="e">
        <f>J19</f>
        <v>#REF!</v>
      </c>
      <c r="O15" s="87" t="e">
        <f>J20</f>
        <v>#REF!</v>
      </c>
      <c r="P15" s="87" t="e">
        <f>J21</f>
        <v>#REF!</v>
      </c>
      <c r="S15" s="87" t="e">
        <f>R16</f>
        <v>#REF!</v>
      </c>
      <c r="T15" s="87" t="e">
        <f>R17</f>
        <v>#REF!</v>
      </c>
      <c r="U15" s="87" t="e">
        <f>R18</f>
        <v>#REF!</v>
      </c>
      <c r="V15" s="87" t="e">
        <f>R19</f>
        <v>#REF!</v>
      </c>
      <c r="W15" s="87" t="e">
        <f>R20</f>
        <v>#REF!</v>
      </c>
      <c r="X15" s="87" t="e">
        <f>R21</f>
        <v>#REF!</v>
      </c>
      <c r="AA15" s="87" t="e">
        <f>Z16</f>
        <v>#REF!</v>
      </c>
      <c r="AB15" s="87" t="e">
        <f>Z17</f>
        <v>#REF!</v>
      </c>
      <c r="AC15" s="87" t="e">
        <f>Z18</f>
        <v>#REF!</v>
      </c>
      <c r="AD15" s="87" t="e">
        <f>Z19</f>
        <v>#REF!</v>
      </c>
      <c r="AE15" s="87" t="e">
        <f>Z20</f>
        <v>#REF!</v>
      </c>
      <c r="AF15" s="87" t="e">
        <f>Z21</f>
        <v>#REF!</v>
      </c>
      <c r="AI15" s="87" t="e">
        <f>AH16</f>
        <v>#REF!</v>
      </c>
      <c r="AJ15" s="87" t="e">
        <f>AH17</f>
        <v>#REF!</v>
      </c>
      <c r="AK15" s="87" t="e">
        <f>AH18</f>
        <v>#REF!</v>
      </c>
      <c r="AL15" s="87" t="e">
        <f>AH19</f>
        <v>#REF!</v>
      </c>
      <c r="AM15" s="87" t="e">
        <f>AH20</f>
        <v>#REF!</v>
      </c>
      <c r="AN15" s="87" t="e">
        <f>AH21</f>
        <v>#REF!</v>
      </c>
      <c r="AQ15" s="87" t="e">
        <f>AP16</f>
        <v>#REF!</v>
      </c>
      <c r="AR15" s="87" t="e">
        <f>AP17</f>
        <v>#REF!</v>
      </c>
      <c r="AS15" s="87" t="e">
        <f>AP18</f>
        <v>#REF!</v>
      </c>
      <c r="AT15" s="87" t="e">
        <f>AP19</f>
        <v>#REF!</v>
      </c>
      <c r="AU15" s="87" t="e">
        <f>AP20</f>
        <v>#REF!</v>
      </c>
      <c r="AV15" s="87" t="e">
        <f>AP21</f>
        <v>#REF!</v>
      </c>
    </row>
    <row r="16" spans="1:57" hidden="1" outlineLevel="1" x14ac:dyDescent="0.25">
      <c r="B16" s="88" t="e">
        <f>#REF!</f>
        <v>#REF!</v>
      </c>
      <c r="C16" s="175">
        <f>IF('L.infl- LOSAS'!E3&gt;0,$D$1*$B$1/'L.infl- LOSAS'!E3,0)</f>
        <v>1.0989010989010988</v>
      </c>
      <c r="D16" s="176">
        <v>0</v>
      </c>
      <c r="E16" s="176">
        <v>0</v>
      </c>
      <c r="F16" s="176">
        <f>-C16</f>
        <v>-1.0989010989010988</v>
      </c>
      <c r="G16" s="176">
        <v>0</v>
      </c>
      <c r="H16" s="177">
        <v>0</v>
      </c>
      <c r="J16" s="88" t="e">
        <f>#REF!</f>
        <v>#REF!</v>
      </c>
      <c r="K16" s="175">
        <f>IF('L.infl- LOSAS'!F3&gt;0,$D$1*$B$1/'L.infl- LOSAS'!F3,0)</f>
        <v>0.27777777777777779</v>
      </c>
      <c r="L16" s="176">
        <v>0</v>
      </c>
      <c r="M16" s="176">
        <v>0</v>
      </c>
      <c r="N16" s="176">
        <f>-K16</f>
        <v>-0.27777777777777779</v>
      </c>
      <c r="O16" s="176">
        <v>0</v>
      </c>
      <c r="P16" s="177">
        <v>0</v>
      </c>
      <c r="R16" s="88" t="e">
        <f>#REF!</f>
        <v>#REF!</v>
      </c>
      <c r="S16" s="175">
        <f>IF('L.infl- LOSAS'!G3&gt;0,$D$1*$B$1/'L.infl- LOSAS'!G3,0)</f>
        <v>0.27777777777777779</v>
      </c>
      <c r="T16" s="176">
        <v>0</v>
      </c>
      <c r="U16" s="176">
        <v>0</v>
      </c>
      <c r="V16" s="176">
        <f>-S16</f>
        <v>-0.27777777777777779</v>
      </c>
      <c r="W16" s="176">
        <v>0</v>
      </c>
      <c r="X16" s="177">
        <v>0</v>
      </c>
      <c r="Z16" s="88" t="e">
        <f>#REF!</f>
        <v>#REF!</v>
      </c>
      <c r="AA16" s="175">
        <f>IF('L.infl- LOSAS'!H3&gt;0,$D$1*$B$1/'L.infl- LOSAS'!H3,0)</f>
        <v>0.27777777777777779</v>
      </c>
      <c r="AB16" s="176">
        <v>0</v>
      </c>
      <c r="AC16" s="176">
        <v>0</v>
      </c>
      <c r="AD16" s="176">
        <f>-AA16</f>
        <v>-0.27777777777777779</v>
      </c>
      <c r="AE16" s="176">
        <v>0</v>
      </c>
      <c r="AF16" s="177">
        <v>0</v>
      </c>
      <c r="AH16" s="88" t="e">
        <f>#REF!</f>
        <v>#REF!</v>
      </c>
      <c r="AI16" s="175">
        <f>IF('L.infl- LOSAS'!I3&gt;0,$D$1*$B$1/'L.infl- LOSAS'!I3,0)</f>
        <v>1.0989010989010988</v>
      </c>
      <c r="AJ16" s="176">
        <v>0</v>
      </c>
      <c r="AK16" s="176">
        <v>0</v>
      </c>
      <c r="AL16" s="176">
        <f>-AI16</f>
        <v>-1.0989010989010988</v>
      </c>
      <c r="AM16" s="176">
        <v>0</v>
      </c>
      <c r="AN16" s="177">
        <v>0</v>
      </c>
      <c r="AP16" s="88" t="e">
        <f>#REF!</f>
        <v>#REF!</v>
      </c>
      <c r="AQ16" s="175">
        <f>IF('L.infl- LOSAS'!J3&gt;0,$D$1*$B$1/'L.infl- LOSAS'!J3,0)</f>
        <v>0</v>
      </c>
      <c r="AR16" s="176">
        <v>0</v>
      </c>
      <c r="AS16" s="176">
        <v>0</v>
      </c>
      <c r="AT16" s="176">
        <f>-AQ16</f>
        <v>0</v>
      </c>
      <c r="AU16" s="176">
        <v>0</v>
      </c>
      <c r="AV16" s="177">
        <v>0</v>
      </c>
    </row>
    <row r="17" spans="1:48" hidden="1" outlineLevel="1" x14ac:dyDescent="0.25">
      <c r="B17" s="88" t="e">
        <f>#REF!</f>
        <v>#REF!</v>
      </c>
      <c r="C17" s="175">
        <v>0</v>
      </c>
      <c r="D17" s="176">
        <f>IF('L.infl- LOSAS'!E3&gt;0,12*$D$1*$C$1/'L.infl- LOSAS'!E3^3,0)</f>
        <v>15.924179672519243</v>
      </c>
      <c r="E17" s="176">
        <f>IF('L.infl- LOSAS'!E3&gt;0,6*$D$1*$C$1/'L.infl- LOSAS'!E3^2,0)</f>
        <v>7.2455017509962563</v>
      </c>
      <c r="F17" s="176">
        <v>0</v>
      </c>
      <c r="G17" s="176">
        <f>-D17</f>
        <v>-15.924179672519243</v>
      </c>
      <c r="H17" s="177">
        <f>E17</f>
        <v>7.2455017509962563</v>
      </c>
      <c r="J17" s="88" t="e">
        <f>#REF!</f>
        <v>#REF!</v>
      </c>
      <c r="K17" s="175">
        <v>0</v>
      </c>
      <c r="L17" s="176">
        <f>IF('L.infl- LOSAS'!F3&gt;0,12*$D$1*$C$1/'L.infl- LOSAS'!F3^3,0)</f>
        <v>0.25720164609053497</v>
      </c>
      <c r="M17" s="176">
        <f>IF('L.infl- LOSAS'!F3&gt;0,6*$D$1*$C$1/'L.infl- LOSAS'!F3^2,0)</f>
        <v>0.46296296296296291</v>
      </c>
      <c r="N17" s="176">
        <v>0</v>
      </c>
      <c r="O17" s="176">
        <f>-L17</f>
        <v>-0.25720164609053497</v>
      </c>
      <c r="P17" s="177">
        <f>M17</f>
        <v>0.46296296296296291</v>
      </c>
      <c r="R17" s="88" t="e">
        <f>#REF!</f>
        <v>#REF!</v>
      </c>
      <c r="S17" s="175">
        <v>0</v>
      </c>
      <c r="T17" s="176">
        <f>IF('L.infl- LOSAS'!G3&gt;0,12*$D$1*$C$1/'L.infl- LOSAS'!G3^3,0)</f>
        <v>0.25720164609053497</v>
      </c>
      <c r="U17" s="176">
        <f>IF('L.infl- LOSAS'!G3&gt;0,6*$D$1*$C$1/'L.infl- LOSAS'!G3^2,0)</f>
        <v>0.46296296296296291</v>
      </c>
      <c r="V17" s="176">
        <v>0</v>
      </c>
      <c r="W17" s="176">
        <f>-T17</f>
        <v>-0.25720164609053497</v>
      </c>
      <c r="X17" s="177">
        <f>U17</f>
        <v>0.46296296296296291</v>
      </c>
      <c r="Z17" s="88" t="e">
        <f>#REF!</f>
        <v>#REF!</v>
      </c>
      <c r="AA17" s="175">
        <v>0</v>
      </c>
      <c r="AB17" s="176">
        <f>IF('L.infl- LOSAS'!H3&gt;0,12*$D$1*$C$1/'L.infl- LOSAS'!H3^3,0)</f>
        <v>0.25720164609053497</v>
      </c>
      <c r="AC17" s="176">
        <f>IF('L.infl- LOSAS'!H3&gt;0,6*$D$1*$C$1/'L.infl- LOSAS'!H3^2,0)</f>
        <v>0.46296296296296291</v>
      </c>
      <c r="AD17" s="176">
        <v>0</v>
      </c>
      <c r="AE17" s="176">
        <f>-AB17</f>
        <v>-0.25720164609053497</v>
      </c>
      <c r="AF17" s="177">
        <f>AC17</f>
        <v>0.46296296296296291</v>
      </c>
      <c r="AH17" s="88" t="e">
        <f>#REF!</f>
        <v>#REF!</v>
      </c>
      <c r="AI17" s="175">
        <v>0</v>
      </c>
      <c r="AJ17" s="176">
        <f>IF('L.infl- LOSAS'!I3&gt;0,12*$D$1*$C$1/'L.infl- LOSAS'!I3^3,0)</f>
        <v>15.924179672519243</v>
      </c>
      <c r="AK17" s="176">
        <f>IF('L.infl- LOSAS'!I3&gt;0,6*$D$1*$C$1/'L.infl- LOSAS'!I3^2,0)</f>
        <v>7.2455017509962563</v>
      </c>
      <c r="AL17" s="176">
        <v>0</v>
      </c>
      <c r="AM17" s="176">
        <f>-AJ17</f>
        <v>-15.924179672519243</v>
      </c>
      <c r="AN17" s="177">
        <f>AK17</f>
        <v>7.2455017509962563</v>
      </c>
      <c r="AP17" s="88" t="e">
        <f>#REF!</f>
        <v>#REF!</v>
      </c>
      <c r="AQ17" s="175">
        <v>0</v>
      </c>
      <c r="AR17" s="176">
        <f>IF('L.infl- LOSAS'!J3&gt;0,12*$D$1*$C$1/'L.infl- LOSAS'!J3^3,0)</f>
        <v>0</v>
      </c>
      <c r="AS17" s="176">
        <f>IF('L.infl- LOSAS'!J3&gt;0,6*$D$1*$C$1/'L.infl- LOSAS'!J3^2,0)</f>
        <v>0</v>
      </c>
      <c r="AT17" s="176">
        <v>0</v>
      </c>
      <c r="AU17" s="176">
        <f>-AR17</f>
        <v>0</v>
      </c>
      <c r="AV17" s="177">
        <f>AS17</f>
        <v>0</v>
      </c>
    </row>
    <row r="18" spans="1:48" hidden="1" outlineLevel="1" x14ac:dyDescent="0.25">
      <c r="A18" s="95">
        <v>1</v>
      </c>
      <c r="B18" s="88" t="e">
        <f>#REF!</f>
        <v>#REF!</v>
      </c>
      <c r="C18" s="175">
        <v>0</v>
      </c>
      <c r="D18" s="176">
        <f>E17</f>
        <v>7.2455017509962563</v>
      </c>
      <c r="E18" s="176">
        <f>IF('L.infl- LOSAS'!E3&gt;0,4*$D$1*$C$1/'L.infl- LOSAS'!E3,0)</f>
        <v>4.3956043956043951</v>
      </c>
      <c r="F18" s="176">
        <v>0</v>
      </c>
      <c r="G18" s="176">
        <f>-E17</f>
        <v>-7.2455017509962563</v>
      </c>
      <c r="H18" s="177">
        <f>IF('L.infl- LOSAS'!E3&gt;0,2*$D$1*$C$1/'L.infl- LOSAS'!E3,0)</f>
        <v>2.1978021978021975</v>
      </c>
      <c r="I18" s="95">
        <f>A18+1</f>
        <v>2</v>
      </c>
      <c r="J18" s="88" t="e">
        <f>#REF!</f>
        <v>#REF!</v>
      </c>
      <c r="K18" s="175">
        <v>0</v>
      </c>
      <c r="L18" s="176">
        <f>M17</f>
        <v>0.46296296296296291</v>
      </c>
      <c r="M18" s="176">
        <f>IF('L.infl- LOSAS'!F3&gt;0,4*$D$1*$C$1/'L.infl- LOSAS'!F3,0)</f>
        <v>1.1111111111111112</v>
      </c>
      <c r="N18" s="176">
        <v>0</v>
      </c>
      <c r="O18" s="176">
        <f>-M17</f>
        <v>-0.46296296296296291</v>
      </c>
      <c r="P18" s="177">
        <f>IF('L.infl- LOSAS'!F3&gt;0,2*$D$1*$C$1/'L.infl- LOSAS'!F3,0)</f>
        <v>0.55555555555555558</v>
      </c>
      <c r="Q18" s="95">
        <f>I18+1</f>
        <v>3</v>
      </c>
      <c r="R18" s="88" t="e">
        <f>#REF!</f>
        <v>#REF!</v>
      </c>
      <c r="S18" s="175">
        <v>0</v>
      </c>
      <c r="T18" s="176">
        <f>U17</f>
        <v>0.46296296296296291</v>
      </c>
      <c r="U18" s="176">
        <f>IF('L.infl- LOSAS'!G3&gt;0,4*$D$1*$C$1/'L.infl- LOSAS'!G3,0)</f>
        <v>1.1111111111111112</v>
      </c>
      <c r="V18" s="176">
        <v>0</v>
      </c>
      <c r="W18" s="176">
        <f>-U17</f>
        <v>-0.46296296296296291</v>
      </c>
      <c r="X18" s="177">
        <f>IF('L.infl- LOSAS'!G3&gt;0,2*$D$1*$C$1/'L.infl- LOSAS'!G3,0)</f>
        <v>0.55555555555555558</v>
      </c>
      <c r="Y18" s="95">
        <f>Q18+1</f>
        <v>4</v>
      </c>
      <c r="Z18" s="88" t="e">
        <f>#REF!</f>
        <v>#REF!</v>
      </c>
      <c r="AA18" s="175">
        <v>0</v>
      </c>
      <c r="AB18" s="176">
        <f>AC17</f>
        <v>0.46296296296296291</v>
      </c>
      <c r="AC18" s="176">
        <f>IF('L.infl- LOSAS'!H3&gt;0,4*$D$1*$C$1/'L.infl- LOSAS'!H3,0)</f>
        <v>1.1111111111111112</v>
      </c>
      <c r="AD18" s="176">
        <v>0</v>
      </c>
      <c r="AE18" s="176">
        <f>-AC17</f>
        <v>-0.46296296296296291</v>
      </c>
      <c r="AF18" s="177">
        <f>IF('L.infl- LOSAS'!H3&gt;0,2*$D$1*$C$1/'L.infl- LOSAS'!H3,0)</f>
        <v>0.55555555555555558</v>
      </c>
      <c r="AG18" s="95">
        <f>Y18+1</f>
        <v>5</v>
      </c>
      <c r="AH18" s="88" t="e">
        <f>#REF!</f>
        <v>#REF!</v>
      </c>
      <c r="AI18" s="175">
        <v>0</v>
      </c>
      <c r="AJ18" s="176">
        <f>AK17</f>
        <v>7.2455017509962563</v>
      </c>
      <c r="AK18" s="176">
        <f>IF('L.infl- LOSAS'!I3&gt;0,4*$D$1*$C$1/'L.infl- LOSAS'!I3,0)</f>
        <v>4.3956043956043951</v>
      </c>
      <c r="AL18" s="176">
        <v>0</v>
      </c>
      <c r="AM18" s="176">
        <f>-AK17</f>
        <v>-7.2455017509962563</v>
      </c>
      <c r="AN18" s="177">
        <f>IF('L.infl- LOSAS'!I3&gt;0,2*$D$1*$C$1/'L.infl- LOSAS'!I3,0)</f>
        <v>2.1978021978021975</v>
      </c>
      <c r="AO18" s="95">
        <f>AG18+1</f>
        <v>6</v>
      </c>
      <c r="AP18" s="88" t="e">
        <f>#REF!</f>
        <v>#REF!</v>
      </c>
      <c r="AQ18" s="175">
        <v>0</v>
      </c>
      <c r="AR18" s="176">
        <f>AS17</f>
        <v>0</v>
      </c>
      <c r="AS18" s="176">
        <f>IF('L.infl- LOSAS'!J3&gt;0,4*$D$1*$C$1/'L.infl- LOSAS'!J3,0)</f>
        <v>0</v>
      </c>
      <c r="AT18" s="176">
        <v>0</v>
      </c>
      <c r="AU18" s="176">
        <f>-AS17</f>
        <v>0</v>
      </c>
      <c r="AV18" s="177">
        <f>IF('L.infl- LOSAS'!J3&gt;0,2*$D$1*$C$1/'L.infl- LOSAS'!J3,0)</f>
        <v>0</v>
      </c>
    </row>
    <row r="19" spans="1:48" hidden="1" outlineLevel="1" x14ac:dyDescent="0.25">
      <c r="B19" s="88" t="e">
        <f>#REF!</f>
        <v>#REF!</v>
      </c>
      <c r="C19" s="175">
        <f>-C16</f>
        <v>-1.0989010989010988</v>
      </c>
      <c r="D19" s="176">
        <v>0</v>
      </c>
      <c r="E19" s="176">
        <v>0</v>
      </c>
      <c r="F19" s="176">
        <f>C16</f>
        <v>1.0989010989010988</v>
      </c>
      <c r="G19" s="176">
        <v>0</v>
      </c>
      <c r="H19" s="177">
        <v>0</v>
      </c>
      <c r="J19" s="88" t="e">
        <f>#REF!</f>
        <v>#REF!</v>
      </c>
      <c r="K19" s="175">
        <f>-K16</f>
        <v>-0.27777777777777779</v>
      </c>
      <c r="L19" s="176">
        <v>0</v>
      </c>
      <c r="M19" s="176">
        <v>0</v>
      </c>
      <c r="N19" s="176">
        <f>K16</f>
        <v>0.27777777777777779</v>
      </c>
      <c r="O19" s="176">
        <v>0</v>
      </c>
      <c r="P19" s="177">
        <v>0</v>
      </c>
      <c r="R19" s="88" t="e">
        <f>#REF!</f>
        <v>#REF!</v>
      </c>
      <c r="S19" s="175">
        <f>-S16</f>
        <v>-0.27777777777777779</v>
      </c>
      <c r="T19" s="176">
        <v>0</v>
      </c>
      <c r="U19" s="176">
        <v>0</v>
      </c>
      <c r="V19" s="176">
        <f>S16</f>
        <v>0.27777777777777779</v>
      </c>
      <c r="W19" s="176">
        <v>0</v>
      </c>
      <c r="X19" s="177">
        <v>0</v>
      </c>
      <c r="Z19" s="88" t="e">
        <f>#REF!</f>
        <v>#REF!</v>
      </c>
      <c r="AA19" s="175">
        <f>-AA16</f>
        <v>-0.27777777777777779</v>
      </c>
      <c r="AB19" s="176">
        <v>0</v>
      </c>
      <c r="AC19" s="176">
        <v>0</v>
      </c>
      <c r="AD19" s="176">
        <f>AA16</f>
        <v>0.27777777777777779</v>
      </c>
      <c r="AE19" s="176">
        <v>0</v>
      </c>
      <c r="AF19" s="177">
        <v>0</v>
      </c>
      <c r="AH19" s="88" t="e">
        <f>#REF!</f>
        <v>#REF!</v>
      </c>
      <c r="AI19" s="175">
        <f>-AI16</f>
        <v>-1.0989010989010988</v>
      </c>
      <c r="AJ19" s="176">
        <v>0</v>
      </c>
      <c r="AK19" s="176">
        <v>0</v>
      </c>
      <c r="AL19" s="176">
        <f>AI16</f>
        <v>1.0989010989010988</v>
      </c>
      <c r="AM19" s="176">
        <v>0</v>
      </c>
      <c r="AN19" s="177">
        <v>0</v>
      </c>
      <c r="AP19" s="88" t="e">
        <f>#REF!</f>
        <v>#REF!</v>
      </c>
      <c r="AQ19" s="175">
        <f>-AQ16</f>
        <v>0</v>
      </c>
      <c r="AR19" s="176">
        <v>0</v>
      </c>
      <c r="AS19" s="176">
        <v>0</v>
      </c>
      <c r="AT19" s="176">
        <f>AQ16</f>
        <v>0</v>
      </c>
      <c r="AU19" s="176">
        <v>0</v>
      </c>
      <c r="AV19" s="177">
        <v>0</v>
      </c>
    </row>
    <row r="20" spans="1:48" hidden="1" outlineLevel="1" x14ac:dyDescent="0.25">
      <c r="B20" s="88" t="e">
        <f>#REF!</f>
        <v>#REF!</v>
      </c>
      <c r="C20" s="175">
        <v>0</v>
      </c>
      <c r="D20" s="176">
        <f>-D17</f>
        <v>-15.924179672519243</v>
      </c>
      <c r="E20" s="176">
        <f>-E17</f>
        <v>-7.2455017509962563</v>
      </c>
      <c r="F20" s="176">
        <v>0</v>
      </c>
      <c r="G20" s="178">
        <f>D17</f>
        <v>15.924179672519243</v>
      </c>
      <c r="H20" s="177">
        <f>-E17</f>
        <v>-7.2455017509962563</v>
      </c>
      <c r="J20" s="88" t="e">
        <f>#REF!</f>
        <v>#REF!</v>
      </c>
      <c r="K20" s="175">
        <v>0</v>
      </c>
      <c r="L20" s="176">
        <f>-L17</f>
        <v>-0.25720164609053497</v>
      </c>
      <c r="M20" s="176">
        <f>-M17</f>
        <v>-0.46296296296296291</v>
      </c>
      <c r="N20" s="176">
        <v>0</v>
      </c>
      <c r="O20" s="178">
        <f>L17</f>
        <v>0.25720164609053497</v>
      </c>
      <c r="P20" s="177">
        <f>-M17</f>
        <v>-0.46296296296296291</v>
      </c>
      <c r="R20" s="88" t="e">
        <f>#REF!</f>
        <v>#REF!</v>
      </c>
      <c r="S20" s="175">
        <v>0</v>
      </c>
      <c r="T20" s="176">
        <f>-T17</f>
        <v>-0.25720164609053497</v>
      </c>
      <c r="U20" s="176">
        <f>-U17</f>
        <v>-0.46296296296296291</v>
      </c>
      <c r="V20" s="176">
        <v>0</v>
      </c>
      <c r="W20" s="178">
        <f>T17</f>
        <v>0.25720164609053497</v>
      </c>
      <c r="X20" s="177">
        <f>-U17</f>
        <v>-0.46296296296296291</v>
      </c>
      <c r="Z20" s="88" t="e">
        <f>#REF!</f>
        <v>#REF!</v>
      </c>
      <c r="AA20" s="175">
        <v>0</v>
      </c>
      <c r="AB20" s="176">
        <f>-AB17</f>
        <v>-0.25720164609053497</v>
      </c>
      <c r="AC20" s="176">
        <f>-AC17</f>
        <v>-0.46296296296296291</v>
      </c>
      <c r="AD20" s="176">
        <v>0</v>
      </c>
      <c r="AE20" s="178">
        <f>AB17</f>
        <v>0.25720164609053497</v>
      </c>
      <c r="AF20" s="177">
        <f>-AC17</f>
        <v>-0.46296296296296291</v>
      </c>
      <c r="AH20" s="88" t="e">
        <f>#REF!</f>
        <v>#REF!</v>
      </c>
      <c r="AI20" s="175">
        <v>0</v>
      </c>
      <c r="AJ20" s="176">
        <f>-AJ17</f>
        <v>-15.924179672519243</v>
      </c>
      <c r="AK20" s="176">
        <f>-AK17</f>
        <v>-7.2455017509962563</v>
      </c>
      <c r="AL20" s="176">
        <v>0</v>
      </c>
      <c r="AM20" s="178">
        <f>AJ17</f>
        <v>15.924179672519243</v>
      </c>
      <c r="AN20" s="177">
        <f>-AK17</f>
        <v>-7.2455017509962563</v>
      </c>
      <c r="AP20" s="88" t="e">
        <f>#REF!</f>
        <v>#REF!</v>
      </c>
      <c r="AQ20" s="175">
        <v>0</v>
      </c>
      <c r="AR20" s="176">
        <f>-AR17</f>
        <v>0</v>
      </c>
      <c r="AS20" s="176">
        <f>-AS17</f>
        <v>0</v>
      </c>
      <c r="AT20" s="176">
        <v>0</v>
      </c>
      <c r="AU20" s="178">
        <f>AR17</f>
        <v>0</v>
      </c>
      <c r="AV20" s="177">
        <f>-AS17</f>
        <v>0</v>
      </c>
    </row>
    <row r="21" spans="1:48" hidden="1" outlineLevel="1" x14ac:dyDescent="0.25">
      <c r="B21" s="88" t="e">
        <f>#REF!</f>
        <v>#REF!</v>
      </c>
      <c r="C21" s="175">
        <v>0</v>
      </c>
      <c r="D21" s="176">
        <f>E17</f>
        <v>7.2455017509962563</v>
      </c>
      <c r="E21" s="176">
        <f>H18</f>
        <v>2.1978021978021975</v>
      </c>
      <c r="F21" s="176">
        <v>0</v>
      </c>
      <c r="G21" s="176">
        <f>-E17</f>
        <v>-7.2455017509962563</v>
      </c>
      <c r="H21" s="177">
        <f>E18</f>
        <v>4.3956043956043951</v>
      </c>
      <c r="J21" s="88" t="e">
        <f>#REF!</f>
        <v>#REF!</v>
      </c>
      <c r="K21" s="175">
        <v>0</v>
      </c>
      <c r="L21" s="176">
        <f>M17</f>
        <v>0.46296296296296291</v>
      </c>
      <c r="M21" s="176">
        <f>P18</f>
        <v>0.55555555555555558</v>
      </c>
      <c r="N21" s="176">
        <v>0</v>
      </c>
      <c r="O21" s="176">
        <f>-M17</f>
        <v>-0.46296296296296291</v>
      </c>
      <c r="P21" s="177">
        <f>M18</f>
        <v>1.1111111111111112</v>
      </c>
      <c r="R21" s="88" t="e">
        <f>#REF!</f>
        <v>#REF!</v>
      </c>
      <c r="S21" s="175">
        <v>0</v>
      </c>
      <c r="T21" s="176">
        <f>U17</f>
        <v>0.46296296296296291</v>
      </c>
      <c r="U21" s="176">
        <f>X18</f>
        <v>0.55555555555555558</v>
      </c>
      <c r="V21" s="176">
        <v>0</v>
      </c>
      <c r="W21" s="176">
        <f>-U17</f>
        <v>-0.46296296296296291</v>
      </c>
      <c r="X21" s="177">
        <f>U18</f>
        <v>1.1111111111111112</v>
      </c>
      <c r="Z21" s="88" t="e">
        <f>#REF!</f>
        <v>#REF!</v>
      </c>
      <c r="AA21" s="175">
        <v>0</v>
      </c>
      <c r="AB21" s="176">
        <f>AC17</f>
        <v>0.46296296296296291</v>
      </c>
      <c r="AC21" s="176">
        <f>AF18</f>
        <v>0.55555555555555558</v>
      </c>
      <c r="AD21" s="176">
        <v>0</v>
      </c>
      <c r="AE21" s="176">
        <f>-AC17</f>
        <v>-0.46296296296296291</v>
      </c>
      <c r="AF21" s="177">
        <f>AC18</f>
        <v>1.1111111111111112</v>
      </c>
      <c r="AH21" s="88" t="e">
        <f>#REF!</f>
        <v>#REF!</v>
      </c>
      <c r="AI21" s="175">
        <v>0</v>
      </c>
      <c r="AJ21" s="176">
        <f>AK17</f>
        <v>7.2455017509962563</v>
      </c>
      <c r="AK21" s="176">
        <f>AN18</f>
        <v>2.1978021978021975</v>
      </c>
      <c r="AL21" s="176">
        <v>0</v>
      </c>
      <c r="AM21" s="176">
        <f>-AK17</f>
        <v>-7.2455017509962563</v>
      </c>
      <c r="AN21" s="177">
        <f>AK18</f>
        <v>4.3956043956043951</v>
      </c>
      <c r="AP21" s="88" t="e">
        <f>#REF!</f>
        <v>#REF!</v>
      </c>
      <c r="AQ21" s="175">
        <v>0</v>
      </c>
      <c r="AR21" s="176">
        <f>AS17</f>
        <v>0</v>
      </c>
      <c r="AS21" s="176">
        <f>AV18</f>
        <v>0</v>
      </c>
      <c r="AT21" s="176">
        <v>0</v>
      </c>
      <c r="AU21" s="176">
        <f>-AS17</f>
        <v>0</v>
      </c>
      <c r="AV21" s="177">
        <f>AS18</f>
        <v>0</v>
      </c>
    </row>
    <row r="22" spans="1:48" hidden="1" outlineLevel="1" x14ac:dyDescent="0.25"/>
    <row r="23" spans="1:48" s="87" customFormat="1" hidden="1" outlineLevel="1" x14ac:dyDescent="0.25">
      <c r="C23" s="87">
        <v>1</v>
      </c>
      <c r="D23" s="87">
        <v>2</v>
      </c>
      <c r="E23" s="87">
        <v>3</v>
      </c>
      <c r="F23" s="87">
        <v>4</v>
      </c>
      <c r="G23" s="87">
        <v>5</v>
      </c>
      <c r="H23" s="87">
        <v>6</v>
      </c>
      <c r="I23" s="87">
        <v>7</v>
      </c>
      <c r="J23" s="87">
        <v>8</v>
      </c>
      <c r="K23" s="87">
        <v>9</v>
      </c>
      <c r="L23" s="87">
        <v>10</v>
      </c>
      <c r="M23" s="87">
        <v>11</v>
      </c>
      <c r="N23" s="87">
        <v>12</v>
      </c>
      <c r="O23" s="87">
        <v>13</v>
      </c>
      <c r="P23" s="87">
        <v>14</v>
      </c>
      <c r="Q23" s="87">
        <v>15</v>
      </c>
      <c r="R23" s="87">
        <v>16</v>
      </c>
      <c r="S23" s="87">
        <v>17</v>
      </c>
      <c r="T23" s="87">
        <v>18</v>
      </c>
      <c r="U23" s="87">
        <v>19</v>
      </c>
      <c r="V23" s="87">
        <v>20</v>
      </c>
      <c r="W23" s="87">
        <v>21</v>
      </c>
      <c r="X23"/>
      <c r="Y23"/>
      <c r="Z23"/>
      <c r="AA23"/>
      <c r="AB23"/>
      <c r="AC23"/>
      <c r="AD23"/>
      <c r="AE23"/>
      <c r="AF23"/>
      <c r="AG23"/>
    </row>
    <row r="24" spans="1:48" hidden="1" outlineLevel="1" x14ac:dyDescent="0.25">
      <c r="B24" s="98">
        <v>1</v>
      </c>
      <c r="C24" s="99">
        <f t="shared" ref="C24:R39" si="1">IF(ISERROR(INDEX($C$16:$H$21,MATCH($B24,$B$16:$B$21,0),MATCH(C$23,$C$15:$H$15,0))),0,INDEX($C$16:$H$21,MATCH($B24,$B$16:$B$21,0),MATCH(C$23,$C$15:$H$15,0)))+IF(ISERROR(INDEX($K$16:$P$21,MATCH($B24,$J$16:$J$21,0),MATCH(C$23,$K$15:$P$15,0))),0,INDEX($K$16:$P$21,MATCH($B24,$J$16:$J$21,0),MATCH(C$23,$K$15:$P$15,0)))+IF(ISERROR(INDEX($S$16:$X$21,MATCH($B24,$R$16:$R$21,0),MATCH(C$23,$S$15:$X$15,0))),0,INDEX($S$16:$X$21,MATCH($B24,$R$16:$R$21,0),MATCH(C$23,$S$15:$X$15,0)))+IF(ISERROR(INDEX($AA$16:$AF$21,MATCH($B24,$Z$16:$Z$21,0),MATCH(C$23,$AA$15:$AF$15,0))),0,INDEX($AA$16:$AF$21,MATCH($B24,$Z$16:$Z$21,0),MATCH(C$23,$AA$15:$AF$15,0)))+IF(ISERROR(INDEX($AI$16:$AN$21,MATCH($B24,$AH$16:$AH$21,0),MATCH(C$23,$AI$15:$AN$15,0))),0,INDEX($AI$16:$AN$21,MATCH($B24,$AH$16:$AH$21,0),MATCH(C$23,$AI$15:$AN$15,0)))+IF(ISERROR(INDEX($AQ$16:$AV$21,MATCH($B24,$AP$16:$AP$21,0),MATCH(C$23,$AQ$15:$AV$15,0))),0,INDEX($AQ$16:$AV$21,MATCH($B24,$AP$16:$AP$21,0),MATCH(C$23,$AQ$15:$AV$15,0)))</f>
        <v>0</v>
      </c>
      <c r="D24" s="100">
        <f t="shared" si="1"/>
        <v>0</v>
      </c>
      <c r="E24" s="100">
        <f t="shared" si="1"/>
        <v>0</v>
      </c>
      <c r="F24" s="100">
        <f t="shared" si="1"/>
        <v>0</v>
      </c>
      <c r="G24" s="100">
        <f t="shared" si="1"/>
        <v>0</v>
      </c>
      <c r="H24" s="100">
        <f t="shared" si="1"/>
        <v>0</v>
      </c>
      <c r="I24" s="100">
        <f t="shared" si="1"/>
        <v>0</v>
      </c>
      <c r="J24" s="100">
        <f t="shared" si="1"/>
        <v>0</v>
      </c>
      <c r="K24" s="100">
        <f t="shared" si="1"/>
        <v>0</v>
      </c>
      <c r="L24" s="100">
        <f t="shared" si="1"/>
        <v>0</v>
      </c>
      <c r="M24" s="101">
        <f t="shared" si="1"/>
        <v>0</v>
      </c>
      <c r="N24" s="101">
        <f t="shared" si="1"/>
        <v>0</v>
      </c>
      <c r="O24" s="101">
        <f t="shared" si="1"/>
        <v>0</v>
      </c>
      <c r="P24" s="101">
        <f t="shared" si="1"/>
        <v>0</v>
      </c>
      <c r="Q24" s="101">
        <f t="shared" si="1"/>
        <v>0</v>
      </c>
      <c r="R24" s="101">
        <f t="shared" si="1"/>
        <v>0</v>
      </c>
      <c r="S24" s="101">
        <f t="shared" ref="S24:W38" si="2">IF(ISERROR(INDEX($C$16:$H$21,MATCH($B24,$B$16:$B$21,0),MATCH(S$23,$C$15:$H$15,0))),0,INDEX($C$16:$H$21,MATCH($B24,$B$16:$B$21,0),MATCH(S$23,$C$15:$H$15,0)))+IF(ISERROR(INDEX($K$16:$P$21,MATCH($B24,$J$16:$J$21,0),MATCH(S$23,$K$15:$P$15,0))),0,INDEX($K$16:$P$21,MATCH($B24,$J$16:$J$21,0),MATCH(S$23,$K$15:$P$15,0)))+IF(ISERROR(INDEX($S$16:$X$21,MATCH($B24,$R$16:$R$21,0),MATCH(S$23,$S$15:$X$15,0))),0,INDEX($S$16:$X$21,MATCH($B24,$R$16:$R$21,0),MATCH(S$23,$S$15:$X$15,0)))+IF(ISERROR(INDEX($AA$16:$AF$21,MATCH($B24,$Z$16:$Z$21,0),MATCH(S$23,$AA$15:$AF$15,0))),0,INDEX($AA$16:$AF$21,MATCH($B24,$Z$16:$Z$21,0),MATCH(S$23,$AA$15:$AF$15,0)))+IF(ISERROR(INDEX($AI$16:$AN$21,MATCH($B24,$AH$16:$AH$21,0),MATCH(S$23,$AI$15:$AN$15,0))),0,INDEX($AI$16:$AN$21,MATCH($B24,$AH$16:$AH$21,0),MATCH(S$23,$AI$15:$AN$15,0)))+IF(ISERROR(INDEX($AQ$16:$AV$21,MATCH($B24,$AP$16:$AP$21,0),MATCH(S$23,$AQ$15:$AV$15,0))),0,INDEX($AQ$16:$AV$21,MATCH($B24,$AP$16:$AP$21,0),MATCH(S$23,$AQ$15:$AV$15,0)))</f>
        <v>0</v>
      </c>
      <c r="T24" s="101">
        <f t="shared" si="2"/>
        <v>0</v>
      </c>
      <c r="U24" s="101">
        <f t="shared" si="2"/>
        <v>0</v>
      </c>
      <c r="V24" s="101">
        <f t="shared" si="2"/>
        <v>0</v>
      </c>
      <c r="W24" s="101">
        <f t="shared" si="2"/>
        <v>0</v>
      </c>
    </row>
    <row r="25" spans="1:48" hidden="1" outlineLevel="1" x14ac:dyDescent="0.25">
      <c r="B25" s="98">
        <v>2</v>
      </c>
      <c r="C25" s="99">
        <f t="shared" si="1"/>
        <v>0</v>
      </c>
      <c r="D25" s="100">
        <f t="shared" si="1"/>
        <v>0</v>
      </c>
      <c r="E25" s="100">
        <f t="shared" si="1"/>
        <v>0</v>
      </c>
      <c r="F25" s="100">
        <f t="shared" si="1"/>
        <v>0</v>
      </c>
      <c r="G25" s="100">
        <f t="shared" si="1"/>
        <v>0</v>
      </c>
      <c r="H25" s="100">
        <f t="shared" si="1"/>
        <v>0</v>
      </c>
      <c r="I25" s="100">
        <f t="shared" si="1"/>
        <v>0</v>
      </c>
      <c r="J25" s="100">
        <f t="shared" si="1"/>
        <v>0</v>
      </c>
      <c r="K25" s="100">
        <f t="shared" si="1"/>
        <v>0</v>
      </c>
      <c r="L25" s="100">
        <f t="shared" si="1"/>
        <v>0</v>
      </c>
      <c r="M25" s="101">
        <f t="shared" si="1"/>
        <v>0</v>
      </c>
      <c r="N25" s="101">
        <f t="shared" si="1"/>
        <v>0</v>
      </c>
      <c r="O25" s="101">
        <f t="shared" si="1"/>
        <v>0</v>
      </c>
      <c r="P25" s="101">
        <f t="shared" si="1"/>
        <v>0</v>
      </c>
      <c r="Q25" s="101">
        <f t="shared" si="1"/>
        <v>0</v>
      </c>
      <c r="R25" s="101">
        <f t="shared" si="1"/>
        <v>0</v>
      </c>
      <c r="S25" s="101">
        <f t="shared" si="2"/>
        <v>0</v>
      </c>
      <c r="T25" s="101">
        <f t="shared" si="2"/>
        <v>0</v>
      </c>
      <c r="U25" s="101">
        <f t="shared" si="2"/>
        <v>0</v>
      </c>
      <c r="V25" s="101">
        <f t="shared" si="2"/>
        <v>0</v>
      </c>
      <c r="W25" s="101">
        <f t="shared" si="2"/>
        <v>0</v>
      </c>
      <c r="AI25" s="102"/>
      <c r="AJ25" s="102"/>
      <c r="AK25" s="102"/>
      <c r="AL25" s="102"/>
      <c r="AM25" s="102"/>
      <c r="AN25" s="102"/>
      <c r="AO25" s="102"/>
      <c r="AP25" s="102"/>
      <c r="AQ25" s="102"/>
      <c r="AR25" s="102"/>
      <c r="AS25" s="102"/>
    </row>
    <row r="26" spans="1:48" hidden="1" outlineLevel="1" x14ac:dyDescent="0.25">
      <c r="B26" s="98">
        <v>3</v>
      </c>
      <c r="C26" s="99">
        <f t="shared" si="1"/>
        <v>0</v>
      </c>
      <c r="D26" s="100">
        <f t="shared" si="1"/>
        <v>0</v>
      </c>
      <c r="E26" s="100">
        <f t="shared" si="1"/>
        <v>0</v>
      </c>
      <c r="F26" s="100">
        <f t="shared" si="1"/>
        <v>0</v>
      </c>
      <c r="G26" s="100">
        <f t="shared" si="1"/>
        <v>0</v>
      </c>
      <c r="H26" s="100">
        <f t="shared" si="1"/>
        <v>0</v>
      </c>
      <c r="I26" s="100">
        <f t="shared" si="1"/>
        <v>0</v>
      </c>
      <c r="J26" s="100">
        <f t="shared" si="1"/>
        <v>0</v>
      </c>
      <c r="K26" s="100">
        <f t="shared" si="1"/>
        <v>0</v>
      </c>
      <c r="L26" s="100">
        <f t="shared" si="1"/>
        <v>0</v>
      </c>
      <c r="M26" s="101">
        <f t="shared" si="1"/>
        <v>0</v>
      </c>
      <c r="N26" s="101">
        <f t="shared" si="1"/>
        <v>0</v>
      </c>
      <c r="O26" s="101">
        <f t="shared" si="1"/>
        <v>0</v>
      </c>
      <c r="P26" s="101">
        <f t="shared" si="1"/>
        <v>0</v>
      </c>
      <c r="Q26" s="101">
        <f t="shared" si="1"/>
        <v>0</v>
      </c>
      <c r="R26" s="101">
        <f t="shared" si="1"/>
        <v>0</v>
      </c>
      <c r="S26" s="101">
        <f t="shared" si="2"/>
        <v>0</v>
      </c>
      <c r="T26" s="101">
        <f t="shared" si="2"/>
        <v>0</v>
      </c>
      <c r="U26" s="101">
        <f t="shared" si="2"/>
        <v>0</v>
      </c>
      <c r="V26" s="101">
        <f t="shared" si="2"/>
        <v>0</v>
      </c>
      <c r="W26" s="101">
        <f t="shared" si="2"/>
        <v>0</v>
      </c>
      <c r="AI26" s="102"/>
      <c r="AJ26" s="102"/>
      <c r="AK26" s="102"/>
      <c r="AL26" s="102"/>
      <c r="AM26" s="102"/>
      <c r="AN26" s="102"/>
      <c r="AO26" s="102"/>
      <c r="AP26" s="102"/>
      <c r="AQ26" s="102"/>
      <c r="AR26" s="102"/>
      <c r="AS26" s="102"/>
    </row>
    <row r="27" spans="1:48" hidden="1" outlineLevel="1" x14ac:dyDescent="0.25">
      <c r="B27" s="98">
        <v>4</v>
      </c>
      <c r="C27" s="99">
        <f t="shared" si="1"/>
        <v>0</v>
      </c>
      <c r="D27" s="100">
        <f t="shared" si="1"/>
        <v>0</v>
      </c>
      <c r="E27" s="100">
        <f t="shared" si="1"/>
        <v>0</v>
      </c>
      <c r="F27" s="100">
        <f t="shared" si="1"/>
        <v>0</v>
      </c>
      <c r="G27" s="100">
        <f t="shared" si="1"/>
        <v>0</v>
      </c>
      <c r="H27" s="100">
        <f t="shared" si="1"/>
        <v>0</v>
      </c>
      <c r="I27" s="100">
        <f t="shared" si="1"/>
        <v>0</v>
      </c>
      <c r="J27" s="100">
        <f t="shared" si="1"/>
        <v>0</v>
      </c>
      <c r="K27" s="100">
        <f t="shared" si="1"/>
        <v>0</v>
      </c>
      <c r="L27" s="100">
        <f t="shared" si="1"/>
        <v>0</v>
      </c>
      <c r="M27" s="101">
        <f t="shared" si="1"/>
        <v>0</v>
      </c>
      <c r="N27" s="101">
        <f t="shared" si="1"/>
        <v>0</v>
      </c>
      <c r="O27" s="101">
        <f t="shared" si="1"/>
        <v>0</v>
      </c>
      <c r="P27" s="101">
        <f t="shared" si="1"/>
        <v>0</v>
      </c>
      <c r="Q27" s="101">
        <f t="shared" si="1"/>
        <v>0</v>
      </c>
      <c r="R27" s="101">
        <f t="shared" si="1"/>
        <v>0</v>
      </c>
      <c r="S27" s="101">
        <f t="shared" si="2"/>
        <v>0</v>
      </c>
      <c r="T27" s="101">
        <f t="shared" si="2"/>
        <v>0</v>
      </c>
      <c r="U27" s="101">
        <f t="shared" si="2"/>
        <v>0</v>
      </c>
      <c r="V27" s="101">
        <f t="shared" si="2"/>
        <v>0</v>
      </c>
      <c r="W27" s="101">
        <f t="shared" si="2"/>
        <v>0</v>
      </c>
      <c r="AI27" s="102"/>
      <c r="AJ27" s="102"/>
      <c r="AK27" s="102"/>
      <c r="AL27" s="102"/>
      <c r="AM27" s="102"/>
      <c r="AN27" s="102"/>
      <c r="AO27" s="102"/>
      <c r="AP27" s="102"/>
      <c r="AQ27" s="102"/>
      <c r="AR27" s="102"/>
      <c r="AS27" s="102"/>
    </row>
    <row r="28" spans="1:48" hidden="1" outlineLevel="1" x14ac:dyDescent="0.25">
      <c r="B28" s="98">
        <v>5</v>
      </c>
      <c r="C28" s="99">
        <f t="shared" si="1"/>
        <v>0</v>
      </c>
      <c r="D28" s="100">
        <f t="shared" si="1"/>
        <v>0</v>
      </c>
      <c r="E28" s="100">
        <f t="shared" si="1"/>
        <v>0</v>
      </c>
      <c r="F28" s="100">
        <f t="shared" si="1"/>
        <v>0</v>
      </c>
      <c r="G28" s="100">
        <f t="shared" si="1"/>
        <v>0</v>
      </c>
      <c r="H28" s="100">
        <f t="shared" si="1"/>
        <v>0</v>
      </c>
      <c r="I28" s="100">
        <f t="shared" si="1"/>
        <v>0</v>
      </c>
      <c r="J28" s="100">
        <f t="shared" si="1"/>
        <v>0</v>
      </c>
      <c r="K28" s="100">
        <f t="shared" si="1"/>
        <v>0</v>
      </c>
      <c r="L28" s="100">
        <f t="shared" si="1"/>
        <v>0</v>
      </c>
      <c r="M28" s="101">
        <f t="shared" si="1"/>
        <v>0</v>
      </c>
      <c r="N28" s="101">
        <f t="shared" si="1"/>
        <v>0</v>
      </c>
      <c r="O28" s="101">
        <f t="shared" si="1"/>
        <v>0</v>
      </c>
      <c r="P28" s="101">
        <f t="shared" si="1"/>
        <v>0</v>
      </c>
      <c r="Q28" s="101">
        <f t="shared" si="1"/>
        <v>0</v>
      </c>
      <c r="R28" s="101">
        <f t="shared" si="1"/>
        <v>0</v>
      </c>
      <c r="S28" s="101">
        <f t="shared" si="2"/>
        <v>0</v>
      </c>
      <c r="T28" s="101">
        <f t="shared" si="2"/>
        <v>0</v>
      </c>
      <c r="U28" s="101">
        <f t="shared" si="2"/>
        <v>0</v>
      </c>
      <c r="V28" s="101">
        <f t="shared" si="2"/>
        <v>0</v>
      </c>
      <c r="W28" s="101">
        <f t="shared" si="2"/>
        <v>0</v>
      </c>
      <c r="AI28" s="102"/>
      <c r="AJ28" s="102"/>
      <c r="AK28" s="102"/>
      <c r="AL28" s="102"/>
      <c r="AM28" s="102"/>
      <c r="AN28" s="102"/>
      <c r="AO28" s="102"/>
      <c r="AP28" s="102"/>
      <c r="AQ28" s="102"/>
      <c r="AR28" s="102"/>
      <c r="AS28" s="102"/>
    </row>
    <row r="29" spans="1:48" hidden="1" outlineLevel="1" x14ac:dyDescent="0.25">
      <c r="B29" s="98">
        <v>6</v>
      </c>
      <c r="C29" s="99">
        <f t="shared" si="1"/>
        <v>0</v>
      </c>
      <c r="D29" s="100">
        <f t="shared" si="1"/>
        <v>0</v>
      </c>
      <c r="E29" s="100">
        <f t="shared" si="1"/>
        <v>0</v>
      </c>
      <c r="F29" s="100">
        <f t="shared" si="1"/>
        <v>0</v>
      </c>
      <c r="G29" s="100">
        <f t="shared" si="1"/>
        <v>0</v>
      </c>
      <c r="H29" s="100">
        <f t="shared" si="1"/>
        <v>0</v>
      </c>
      <c r="I29" s="100">
        <f t="shared" si="1"/>
        <v>0</v>
      </c>
      <c r="J29" s="100">
        <f t="shared" si="1"/>
        <v>0</v>
      </c>
      <c r="K29" s="100">
        <f t="shared" si="1"/>
        <v>0</v>
      </c>
      <c r="L29" s="100">
        <f t="shared" si="1"/>
        <v>0</v>
      </c>
      <c r="M29" s="101">
        <f t="shared" si="1"/>
        <v>0</v>
      </c>
      <c r="N29" s="101">
        <f t="shared" si="1"/>
        <v>0</v>
      </c>
      <c r="O29" s="101">
        <f t="shared" si="1"/>
        <v>0</v>
      </c>
      <c r="P29" s="101">
        <f t="shared" si="1"/>
        <v>0</v>
      </c>
      <c r="Q29" s="101">
        <f t="shared" si="1"/>
        <v>0</v>
      </c>
      <c r="R29" s="101">
        <f t="shared" si="1"/>
        <v>0</v>
      </c>
      <c r="S29" s="101">
        <f t="shared" si="2"/>
        <v>0</v>
      </c>
      <c r="T29" s="101">
        <f t="shared" si="2"/>
        <v>0</v>
      </c>
      <c r="U29" s="101">
        <f t="shared" si="2"/>
        <v>0</v>
      </c>
      <c r="V29" s="101">
        <f t="shared" si="2"/>
        <v>0</v>
      </c>
      <c r="W29" s="101">
        <f t="shared" si="2"/>
        <v>0</v>
      </c>
      <c r="AI29" s="102"/>
      <c r="AJ29" s="102"/>
      <c r="AK29" s="102"/>
      <c r="AL29" s="102"/>
      <c r="AM29" s="102"/>
      <c r="AN29" s="102"/>
      <c r="AO29" s="102"/>
      <c r="AP29" s="102"/>
      <c r="AQ29" s="102"/>
      <c r="AR29" s="102"/>
      <c r="AS29" s="102"/>
    </row>
    <row r="30" spans="1:48" hidden="1" outlineLevel="1" x14ac:dyDescent="0.25">
      <c r="B30" s="98">
        <v>7</v>
      </c>
      <c r="C30" s="99">
        <f t="shared" si="1"/>
        <v>0</v>
      </c>
      <c r="D30" s="100">
        <f t="shared" si="1"/>
        <v>0</v>
      </c>
      <c r="E30" s="100">
        <f t="shared" si="1"/>
        <v>0</v>
      </c>
      <c r="F30" s="100">
        <f t="shared" si="1"/>
        <v>0</v>
      </c>
      <c r="G30" s="100">
        <f t="shared" si="1"/>
        <v>0</v>
      </c>
      <c r="H30" s="100">
        <f t="shared" si="1"/>
        <v>0</v>
      </c>
      <c r="I30" s="100">
        <f t="shared" si="1"/>
        <v>0</v>
      </c>
      <c r="J30" s="100">
        <f t="shared" si="1"/>
        <v>0</v>
      </c>
      <c r="K30" s="100">
        <f t="shared" si="1"/>
        <v>0</v>
      </c>
      <c r="L30" s="100">
        <f t="shared" si="1"/>
        <v>0</v>
      </c>
      <c r="M30" s="101">
        <f t="shared" si="1"/>
        <v>0</v>
      </c>
      <c r="N30" s="101">
        <f t="shared" si="1"/>
        <v>0</v>
      </c>
      <c r="O30" s="101">
        <f t="shared" si="1"/>
        <v>0</v>
      </c>
      <c r="P30" s="101">
        <f t="shared" si="1"/>
        <v>0</v>
      </c>
      <c r="Q30" s="101">
        <f t="shared" si="1"/>
        <v>0</v>
      </c>
      <c r="R30" s="101">
        <f t="shared" si="1"/>
        <v>0</v>
      </c>
      <c r="S30" s="101">
        <f t="shared" si="2"/>
        <v>0</v>
      </c>
      <c r="T30" s="101">
        <f t="shared" si="2"/>
        <v>0</v>
      </c>
      <c r="U30" s="101">
        <f t="shared" si="2"/>
        <v>0</v>
      </c>
      <c r="V30" s="101">
        <f t="shared" si="2"/>
        <v>0</v>
      </c>
      <c r="W30" s="101">
        <f t="shared" si="2"/>
        <v>0</v>
      </c>
      <c r="AI30" s="102"/>
      <c r="AJ30" s="102"/>
      <c r="AK30" s="102"/>
      <c r="AL30" s="102"/>
      <c r="AM30" s="102"/>
      <c r="AN30" s="102"/>
      <c r="AO30" s="102"/>
      <c r="AP30" s="102"/>
      <c r="AQ30" s="102"/>
      <c r="AR30" s="102"/>
      <c r="AS30" s="102"/>
    </row>
    <row r="31" spans="1:48" hidden="1" outlineLevel="1" x14ac:dyDescent="0.25">
      <c r="B31" s="98">
        <v>8</v>
      </c>
      <c r="C31" s="99">
        <f t="shared" si="1"/>
        <v>0</v>
      </c>
      <c r="D31" s="100">
        <f t="shared" si="1"/>
        <v>0</v>
      </c>
      <c r="E31" s="100">
        <f t="shared" si="1"/>
        <v>0</v>
      </c>
      <c r="F31" s="100">
        <f t="shared" si="1"/>
        <v>0</v>
      </c>
      <c r="G31" s="100">
        <f t="shared" si="1"/>
        <v>0</v>
      </c>
      <c r="H31" s="100">
        <f t="shared" si="1"/>
        <v>0</v>
      </c>
      <c r="I31" s="100">
        <f t="shared" si="1"/>
        <v>0</v>
      </c>
      <c r="J31" s="100">
        <f t="shared" si="1"/>
        <v>0</v>
      </c>
      <c r="K31" s="100">
        <f t="shared" si="1"/>
        <v>0</v>
      </c>
      <c r="L31" s="100">
        <f t="shared" si="1"/>
        <v>0</v>
      </c>
      <c r="M31" s="101">
        <f t="shared" si="1"/>
        <v>0</v>
      </c>
      <c r="N31" s="101">
        <f t="shared" si="1"/>
        <v>0</v>
      </c>
      <c r="O31" s="101">
        <f t="shared" si="1"/>
        <v>0</v>
      </c>
      <c r="P31" s="101">
        <f t="shared" si="1"/>
        <v>0</v>
      </c>
      <c r="Q31" s="101">
        <f t="shared" si="1"/>
        <v>0</v>
      </c>
      <c r="R31" s="101">
        <f t="shared" si="1"/>
        <v>0</v>
      </c>
      <c r="S31" s="101">
        <f t="shared" si="2"/>
        <v>0</v>
      </c>
      <c r="T31" s="101">
        <f t="shared" si="2"/>
        <v>0</v>
      </c>
      <c r="U31" s="101">
        <f t="shared" si="2"/>
        <v>0</v>
      </c>
      <c r="V31" s="101">
        <f t="shared" si="2"/>
        <v>0</v>
      </c>
      <c r="W31" s="101">
        <f t="shared" si="2"/>
        <v>0</v>
      </c>
      <c r="AI31" s="102"/>
      <c r="AJ31" s="102"/>
      <c r="AK31" s="102"/>
      <c r="AL31" s="102"/>
      <c r="AM31" s="102"/>
      <c r="AN31" s="102"/>
      <c r="AO31" s="102"/>
      <c r="AP31" s="102"/>
      <c r="AQ31" s="102"/>
      <c r="AR31" s="102"/>
      <c r="AS31" s="102"/>
    </row>
    <row r="32" spans="1:48" hidden="1" outlineLevel="1" x14ac:dyDescent="0.25">
      <c r="B32" s="98">
        <v>9</v>
      </c>
      <c r="C32" s="99">
        <f t="shared" si="1"/>
        <v>0</v>
      </c>
      <c r="D32" s="100">
        <f t="shared" si="1"/>
        <v>0</v>
      </c>
      <c r="E32" s="100">
        <f t="shared" si="1"/>
        <v>0</v>
      </c>
      <c r="F32" s="100">
        <f t="shared" si="1"/>
        <v>0</v>
      </c>
      <c r="G32" s="100">
        <f t="shared" si="1"/>
        <v>0</v>
      </c>
      <c r="H32" s="100">
        <f t="shared" si="1"/>
        <v>0</v>
      </c>
      <c r="I32" s="100">
        <f t="shared" si="1"/>
        <v>0</v>
      </c>
      <c r="J32" s="100">
        <f t="shared" si="1"/>
        <v>0</v>
      </c>
      <c r="K32" s="100">
        <f t="shared" si="1"/>
        <v>0</v>
      </c>
      <c r="L32" s="100">
        <f t="shared" si="1"/>
        <v>0</v>
      </c>
      <c r="M32" s="101">
        <f t="shared" si="1"/>
        <v>0</v>
      </c>
      <c r="N32" s="101">
        <f t="shared" si="1"/>
        <v>0</v>
      </c>
      <c r="O32" s="101">
        <f t="shared" si="1"/>
        <v>0</v>
      </c>
      <c r="P32" s="101">
        <f t="shared" si="1"/>
        <v>0</v>
      </c>
      <c r="Q32" s="101">
        <f t="shared" si="1"/>
        <v>0</v>
      </c>
      <c r="R32" s="101">
        <f t="shared" si="1"/>
        <v>0</v>
      </c>
      <c r="S32" s="101">
        <f t="shared" si="2"/>
        <v>0</v>
      </c>
      <c r="T32" s="101">
        <f t="shared" si="2"/>
        <v>0</v>
      </c>
      <c r="U32" s="101">
        <f t="shared" si="2"/>
        <v>0</v>
      </c>
      <c r="V32" s="101">
        <f t="shared" si="2"/>
        <v>0</v>
      </c>
      <c r="W32" s="101">
        <f t="shared" si="2"/>
        <v>0</v>
      </c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</row>
    <row r="33" spans="1:45" hidden="1" outlineLevel="1" x14ac:dyDescent="0.25">
      <c r="B33" s="98">
        <v>10</v>
      </c>
      <c r="C33" s="103">
        <f t="shared" si="1"/>
        <v>0</v>
      </c>
      <c r="D33" s="101">
        <f t="shared" si="1"/>
        <v>0</v>
      </c>
      <c r="E33" s="101">
        <f t="shared" si="1"/>
        <v>0</v>
      </c>
      <c r="F33" s="101">
        <f t="shared" si="1"/>
        <v>0</v>
      </c>
      <c r="G33" s="101">
        <f t="shared" si="1"/>
        <v>0</v>
      </c>
      <c r="H33" s="101">
        <f t="shared" si="1"/>
        <v>0</v>
      </c>
      <c r="I33" s="101">
        <f t="shared" si="1"/>
        <v>0</v>
      </c>
      <c r="J33" s="101">
        <f t="shared" si="1"/>
        <v>0</v>
      </c>
      <c r="K33" s="101">
        <f t="shared" si="1"/>
        <v>0</v>
      </c>
      <c r="L33" s="101">
        <f t="shared" si="1"/>
        <v>0</v>
      </c>
      <c r="M33" s="101">
        <f t="shared" si="1"/>
        <v>0</v>
      </c>
      <c r="N33" s="101">
        <f t="shared" si="1"/>
        <v>0</v>
      </c>
      <c r="O33" s="101">
        <f t="shared" si="1"/>
        <v>0</v>
      </c>
      <c r="P33" s="101">
        <f t="shared" si="1"/>
        <v>0</v>
      </c>
      <c r="Q33" s="101">
        <f t="shared" si="1"/>
        <v>0</v>
      </c>
      <c r="R33" s="101">
        <f t="shared" si="1"/>
        <v>0</v>
      </c>
      <c r="S33" s="101">
        <f t="shared" si="2"/>
        <v>0</v>
      </c>
      <c r="T33" s="101">
        <f t="shared" si="2"/>
        <v>0</v>
      </c>
      <c r="U33" s="101">
        <f t="shared" si="2"/>
        <v>0</v>
      </c>
      <c r="V33" s="101">
        <f t="shared" si="2"/>
        <v>0</v>
      </c>
      <c r="W33" s="101">
        <f t="shared" si="2"/>
        <v>0</v>
      </c>
      <c r="AI33" s="102"/>
      <c r="AJ33" s="102"/>
      <c r="AK33" s="102"/>
      <c r="AL33" s="102"/>
      <c r="AM33" s="102"/>
      <c r="AN33" s="102"/>
      <c r="AO33" s="102"/>
      <c r="AP33" s="102"/>
      <c r="AQ33" s="102"/>
      <c r="AR33" s="102"/>
      <c r="AS33" s="102"/>
    </row>
    <row r="34" spans="1:45" hidden="1" outlineLevel="1" x14ac:dyDescent="0.25">
      <c r="B34" s="98">
        <v>11</v>
      </c>
      <c r="C34" s="103">
        <f t="shared" si="1"/>
        <v>0</v>
      </c>
      <c r="D34" s="101">
        <f t="shared" si="1"/>
        <v>0</v>
      </c>
      <c r="E34" s="101">
        <f t="shared" si="1"/>
        <v>0</v>
      </c>
      <c r="F34" s="101">
        <f t="shared" si="1"/>
        <v>0</v>
      </c>
      <c r="G34" s="101">
        <f t="shared" si="1"/>
        <v>0</v>
      </c>
      <c r="H34" s="101">
        <f t="shared" si="1"/>
        <v>0</v>
      </c>
      <c r="I34" s="101">
        <f t="shared" si="1"/>
        <v>0</v>
      </c>
      <c r="J34" s="101">
        <f t="shared" si="1"/>
        <v>0</v>
      </c>
      <c r="K34" s="101">
        <f t="shared" si="1"/>
        <v>0</v>
      </c>
      <c r="L34" s="101">
        <f t="shared" si="1"/>
        <v>0</v>
      </c>
      <c r="M34" s="101">
        <f t="shared" si="1"/>
        <v>0</v>
      </c>
      <c r="N34" s="101">
        <f t="shared" si="1"/>
        <v>0</v>
      </c>
      <c r="O34" s="101">
        <f t="shared" si="1"/>
        <v>0</v>
      </c>
      <c r="P34" s="101">
        <f t="shared" si="1"/>
        <v>0</v>
      </c>
      <c r="Q34" s="101">
        <f t="shared" si="1"/>
        <v>0</v>
      </c>
      <c r="R34" s="101">
        <f t="shared" si="1"/>
        <v>0</v>
      </c>
      <c r="S34" s="101">
        <f t="shared" si="2"/>
        <v>0</v>
      </c>
      <c r="T34" s="101">
        <f t="shared" si="2"/>
        <v>0</v>
      </c>
      <c r="U34" s="101">
        <f t="shared" si="2"/>
        <v>0</v>
      </c>
      <c r="V34" s="101">
        <f t="shared" si="2"/>
        <v>0</v>
      </c>
      <c r="W34" s="101">
        <f t="shared" si="2"/>
        <v>0</v>
      </c>
      <c r="AI34" s="102"/>
      <c r="AJ34" s="102"/>
      <c r="AK34" s="102"/>
      <c r="AL34" s="102"/>
      <c r="AM34" s="102"/>
      <c r="AN34" s="102"/>
      <c r="AO34" s="102"/>
      <c r="AP34" s="102"/>
      <c r="AQ34" s="102"/>
      <c r="AR34" s="102"/>
      <c r="AS34" s="102"/>
    </row>
    <row r="35" spans="1:45" hidden="1" outlineLevel="1" x14ac:dyDescent="0.25">
      <c r="B35" s="98">
        <v>12</v>
      </c>
      <c r="C35" s="103">
        <f t="shared" si="1"/>
        <v>0</v>
      </c>
      <c r="D35" s="101">
        <f t="shared" si="1"/>
        <v>0</v>
      </c>
      <c r="E35" s="101">
        <f t="shared" si="1"/>
        <v>0</v>
      </c>
      <c r="F35" s="101">
        <f t="shared" si="1"/>
        <v>0</v>
      </c>
      <c r="G35" s="101">
        <f t="shared" si="1"/>
        <v>0</v>
      </c>
      <c r="H35" s="101">
        <f t="shared" si="1"/>
        <v>0</v>
      </c>
      <c r="I35" s="101">
        <f t="shared" si="1"/>
        <v>0</v>
      </c>
      <c r="J35" s="101">
        <f t="shared" si="1"/>
        <v>0</v>
      </c>
      <c r="K35" s="101">
        <f t="shared" si="1"/>
        <v>0</v>
      </c>
      <c r="L35" s="101">
        <f t="shared" si="1"/>
        <v>0</v>
      </c>
      <c r="M35" s="101">
        <f t="shared" si="1"/>
        <v>0</v>
      </c>
      <c r="N35" s="101">
        <f t="shared" si="1"/>
        <v>0</v>
      </c>
      <c r="O35" s="101">
        <f t="shared" si="1"/>
        <v>0</v>
      </c>
      <c r="P35" s="101">
        <f t="shared" si="1"/>
        <v>0</v>
      </c>
      <c r="Q35" s="101">
        <f t="shared" si="1"/>
        <v>0</v>
      </c>
      <c r="R35" s="101">
        <f t="shared" si="1"/>
        <v>0</v>
      </c>
      <c r="S35" s="101">
        <f t="shared" si="2"/>
        <v>0</v>
      </c>
      <c r="T35" s="101">
        <f t="shared" si="2"/>
        <v>0</v>
      </c>
      <c r="U35" s="101">
        <f t="shared" si="2"/>
        <v>0</v>
      </c>
      <c r="V35" s="101">
        <f t="shared" si="2"/>
        <v>0</v>
      </c>
      <c r="W35" s="101">
        <f t="shared" si="2"/>
        <v>0</v>
      </c>
      <c r="AI35" s="102"/>
      <c r="AJ35" s="102"/>
      <c r="AK35" s="102"/>
      <c r="AL35" s="102"/>
      <c r="AM35" s="102"/>
      <c r="AN35" s="102"/>
      <c r="AO35" s="102"/>
      <c r="AP35" s="102"/>
      <c r="AQ35" s="102"/>
      <c r="AR35" s="102"/>
      <c r="AS35" s="102"/>
    </row>
    <row r="36" spans="1:45" hidden="1" outlineLevel="1" x14ac:dyDescent="0.25">
      <c r="B36" s="98">
        <v>13</v>
      </c>
      <c r="C36" s="103">
        <f t="shared" si="1"/>
        <v>0</v>
      </c>
      <c r="D36" s="101">
        <f t="shared" si="1"/>
        <v>0</v>
      </c>
      <c r="E36" s="101">
        <f t="shared" si="1"/>
        <v>0</v>
      </c>
      <c r="F36" s="101">
        <f t="shared" si="1"/>
        <v>0</v>
      </c>
      <c r="G36" s="101">
        <f t="shared" si="1"/>
        <v>0</v>
      </c>
      <c r="H36" s="101">
        <f t="shared" si="1"/>
        <v>0</v>
      </c>
      <c r="I36" s="101">
        <f t="shared" si="1"/>
        <v>0</v>
      </c>
      <c r="J36" s="101">
        <f t="shared" si="1"/>
        <v>0</v>
      </c>
      <c r="K36" s="101">
        <f t="shared" si="1"/>
        <v>0</v>
      </c>
      <c r="L36" s="101">
        <f t="shared" si="1"/>
        <v>0</v>
      </c>
      <c r="M36" s="101">
        <f t="shared" si="1"/>
        <v>0</v>
      </c>
      <c r="N36" s="101">
        <f t="shared" si="1"/>
        <v>0</v>
      </c>
      <c r="O36" s="101">
        <f t="shared" si="1"/>
        <v>0</v>
      </c>
      <c r="P36" s="101">
        <f t="shared" si="1"/>
        <v>0</v>
      </c>
      <c r="Q36" s="101">
        <f t="shared" si="1"/>
        <v>0</v>
      </c>
      <c r="R36" s="101">
        <f t="shared" si="1"/>
        <v>0</v>
      </c>
      <c r="S36" s="101">
        <f t="shared" si="2"/>
        <v>0</v>
      </c>
      <c r="T36" s="101">
        <f t="shared" si="2"/>
        <v>0</v>
      </c>
      <c r="U36" s="101">
        <f t="shared" si="2"/>
        <v>0</v>
      </c>
      <c r="V36" s="101">
        <f t="shared" si="2"/>
        <v>0</v>
      </c>
      <c r="W36" s="101">
        <f t="shared" si="2"/>
        <v>0</v>
      </c>
      <c r="AI36" s="102"/>
      <c r="AJ36" s="102"/>
      <c r="AK36" s="102"/>
      <c r="AL36" s="102"/>
      <c r="AM36" s="102"/>
      <c r="AN36" s="102"/>
      <c r="AO36" s="102"/>
      <c r="AP36" s="102"/>
      <c r="AQ36" s="102"/>
      <c r="AR36" s="102"/>
      <c r="AS36" s="102"/>
    </row>
    <row r="37" spans="1:45" hidden="1" outlineLevel="1" x14ac:dyDescent="0.25">
      <c r="B37" s="98">
        <v>14</v>
      </c>
      <c r="C37" s="103">
        <f t="shared" si="1"/>
        <v>0</v>
      </c>
      <c r="D37" s="101">
        <f t="shared" si="1"/>
        <v>0</v>
      </c>
      <c r="E37" s="101">
        <f t="shared" si="1"/>
        <v>0</v>
      </c>
      <c r="F37" s="101">
        <f t="shared" si="1"/>
        <v>0</v>
      </c>
      <c r="G37" s="101">
        <f t="shared" si="1"/>
        <v>0</v>
      </c>
      <c r="H37" s="101">
        <f t="shared" si="1"/>
        <v>0</v>
      </c>
      <c r="I37" s="101">
        <f t="shared" si="1"/>
        <v>0</v>
      </c>
      <c r="J37" s="101">
        <f t="shared" si="1"/>
        <v>0</v>
      </c>
      <c r="K37" s="101">
        <f t="shared" si="1"/>
        <v>0</v>
      </c>
      <c r="L37" s="101">
        <f t="shared" si="1"/>
        <v>0</v>
      </c>
      <c r="M37" s="101">
        <f t="shared" si="1"/>
        <v>0</v>
      </c>
      <c r="N37" s="101">
        <f t="shared" si="1"/>
        <v>0</v>
      </c>
      <c r="O37" s="101">
        <f t="shared" si="1"/>
        <v>0</v>
      </c>
      <c r="P37" s="101">
        <f t="shared" si="1"/>
        <v>0</v>
      </c>
      <c r="Q37" s="101">
        <f t="shared" si="1"/>
        <v>0</v>
      </c>
      <c r="R37" s="101">
        <f t="shared" si="1"/>
        <v>0</v>
      </c>
      <c r="S37" s="101">
        <f t="shared" si="2"/>
        <v>0</v>
      </c>
      <c r="T37" s="101">
        <f t="shared" si="2"/>
        <v>0</v>
      </c>
      <c r="U37" s="101">
        <f t="shared" si="2"/>
        <v>0</v>
      </c>
      <c r="V37" s="101">
        <f t="shared" si="2"/>
        <v>0</v>
      </c>
      <c r="W37" s="101">
        <f t="shared" si="2"/>
        <v>0</v>
      </c>
    </row>
    <row r="38" spans="1:45" hidden="1" outlineLevel="1" x14ac:dyDescent="0.25">
      <c r="A38" t="s">
        <v>35</v>
      </c>
      <c r="B38" s="98">
        <v>15</v>
      </c>
      <c r="C38" s="103">
        <f t="shared" si="1"/>
        <v>0</v>
      </c>
      <c r="D38" s="101">
        <f t="shared" si="1"/>
        <v>0</v>
      </c>
      <c r="E38" s="101">
        <f t="shared" si="1"/>
        <v>0</v>
      </c>
      <c r="F38" s="101">
        <f t="shared" si="1"/>
        <v>0</v>
      </c>
      <c r="G38" s="101">
        <f t="shared" si="1"/>
        <v>0</v>
      </c>
      <c r="H38" s="101">
        <f t="shared" si="1"/>
        <v>0</v>
      </c>
      <c r="I38" s="101">
        <f t="shared" si="1"/>
        <v>0</v>
      </c>
      <c r="J38" s="101">
        <f t="shared" si="1"/>
        <v>0</v>
      </c>
      <c r="K38" s="101">
        <f t="shared" si="1"/>
        <v>0</v>
      </c>
      <c r="L38" s="101">
        <f t="shared" si="1"/>
        <v>0</v>
      </c>
      <c r="M38" s="101">
        <f t="shared" si="1"/>
        <v>0</v>
      </c>
      <c r="N38" s="101">
        <f t="shared" si="1"/>
        <v>0</v>
      </c>
      <c r="O38" s="101">
        <f t="shared" si="1"/>
        <v>0</v>
      </c>
      <c r="P38" s="101">
        <f t="shared" si="1"/>
        <v>0</v>
      </c>
      <c r="Q38" s="101">
        <f t="shared" si="1"/>
        <v>0</v>
      </c>
      <c r="R38" s="101">
        <f t="shared" si="1"/>
        <v>0</v>
      </c>
      <c r="S38" s="101">
        <f t="shared" si="2"/>
        <v>0</v>
      </c>
      <c r="T38" s="101">
        <f t="shared" si="2"/>
        <v>0</v>
      </c>
      <c r="U38" s="101">
        <f t="shared" si="2"/>
        <v>0</v>
      </c>
      <c r="V38" s="101">
        <f t="shared" si="2"/>
        <v>0</v>
      </c>
      <c r="W38" s="101">
        <f t="shared" si="2"/>
        <v>0</v>
      </c>
    </row>
    <row r="39" spans="1:45" hidden="1" outlineLevel="1" x14ac:dyDescent="0.25">
      <c r="B39" s="98">
        <v>16</v>
      </c>
      <c r="C39" s="103">
        <f t="shared" si="1"/>
        <v>0</v>
      </c>
      <c r="D39" s="101">
        <f t="shared" si="1"/>
        <v>0</v>
      </c>
      <c r="E39" s="101">
        <f t="shared" si="1"/>
        <v>0</v>
      </c>
      <c r="F39" s="101">
        <f t="shared" si="1"/>
        <v>0</v>
      </c>
      <c r="G39" s="101">
        <f t="shared" si="1"/>
        <v>0</v>
      </c>
      <c r="H39" s="101">
        <f t="shared" si="1"/>
        <v>0</v>
      </c>
      <c r="I39" s="101">
        <f t="shared" si="1"/>
        <v>0</v>
      </c>
      <c r="J39" s="101">
        <f t="shared" si="1"/>
        <v>0</v>
      </c>
      <c r="K39" s="101">
        <f t="shared" si="1"/>
        <v>0</v>
      </c>
      <c r="L39" s="101">
        <f t="shared" si="1"/>
        <v>0</v>
      </c>
      <c r="M39" s="101">
        <f t="shared" si="1"/>
        <v>0</v>
      </c>
      <c r="N39" s="101">
        <f t="shared" si="1"/>
        <v>0</v>
      </c>
      <c r="O39" s="101">
        <f t="shared" si="1"/>
        <v>0</v>
      </c>
      <c r="P39" s="101">
        <f t="shared" si="1"/>
        <v>0</v>
      </c>
      <c r="Q39" s="101">
        <f t="shared" si="1"/>
        <v>0</v>
      </c>
      <c r="R39" s="101">
        <f t="shared" ref="M39:W44" si="3">IF(ISERROR(INDEX($C$16:$H$21,MATCH($B39,$B$16:$B$21,0),MATCH(R$23,$C$15:$H$15,0))),0,INDEX($C$16:$H$21,MATCH($B39,$B$16:$B$21,0),MATCH(R$23,$C$15:$H$15,0)))+IF(ISERROR(INDEX($K$16:$P$21,MATCH($B39,$J$16:$J$21,0),MATCH(R$23,$K$15:$P$15,0))),0,INDEX($K$16:$P$21,MATCH($B39,$J$16:$J$21,0),MATCH(R$23,$K$15:$P$15,0)))+IF(ISERROR(INDEX($S$16:$X$21,MATCH($B39,$R$16:$R$21,0),MATCH(R$23,$S$15:$X$15,0))),0,INDEX($S$16:$X$21,MATCH($B39,$R$16:$R$21,0),MATCH(R$23,$S$15:$X$15,0)))+IF(ISERROR(INDEX($AA$16:$AF$21,MATCH($B39,$Z$16:$Z$21,0),MATCH(R$23,$AA$15:$AF$15,0))),0,INDEX($AA$16:$AF$21,MATCH($B39,$Z$16:$Z$21,0),MATCH(R$23,$AA$15:$AF$15,0)))+IF(ISERROR(INDEX($AI$16:$AN$21,MATCH($B39,$AH$16:$AH$21,0),MATCH(R$23,$AI$15:$AN$15,0))),0,INDEX($AI$16:$AN$21,MATCH($B39,$AH$16:$AH$21,0),MATCH(R$23,$AI$15:$AN$15,0)))+IF(ISERROR(INDEX($AQ$16:$AV$21,MATCH($B39,$AP$16:$AP$21,0),MATCH(R$23,$AQ$15:$AV$15,0))),0,INDEX($AQ$16:$AV$21,MATCH($B39,$AP$16:$AP$21,0),MATCH(R$23,$AQ$15:$AV$15,0)))</f>
        <v>0</v>
      </c>
      <c r="S39" s="101">
        <f t="shared" si="3"/>
        <v>0</v>
      </c>
      <c r="T39" s="101">
        <f t="shared" si="3"/>
        <v>0</v>
      </c>
      <c r="U39" s="101">
        <f t="shared" si="3"/>
        <v>0</v>
      </c>
      <c r="V39" s="101">
        <f t="shared" si="3"/>
        <v>0</v>
      </c>
      <c r="W39" s="101">
        <f t="shared" si="3"/>
        <v>0</v>
      </c>
    </row>
    <row r="40" spans="1:45" hidden="1" outlineLevel="1" x14ac:dyDescent="0.25">
      <c r="B40" s="98">
        <v>17</v>
      </c>
      <c r="C40" s="103">
        <f t="shared" ref="C40:L44" si="4">IF(ISERROR(INDEX($C$16:$H$21,MATCH($B40,$B$16:$B$21,0),MATCH(C$23,$C$15:$H$15,0))),0,INDEX($C$16:$H$21,MATCH($B40,$B$16:$B$21,0),MATCH(C$23,$C$15:$H$15,0)))+IF(ISERROR(INDEX($K$16:$P$21,MATCH($B40,$J$16:$J$21,0),MATCH(C$23,$K$15:$P$15,0))),0,INDEX($K$16:$P$21,MATCH($B40,$J$16:$J$21,0),MATCH(C$23,$K$15:$P$15,0)))+IF(ISERROR(INDEX($S$16:$X$21,MATCH($B40,$R$16:$R$21,0),MATCH(C$23,$S$15:$X$15,0))),0,INDEX($S$16:$X$21,MATCH($B40,$R$16:$R$21,0),MATCH(C$23,$S$15:$X$15,0)))+IF(ISERROR(INDEX($AA$16:$AF$21,MATCH($B40,$Z$16:$Z$21,0),MATCH(C$23,$AA$15:$AF$15,0))),0,INDEX($AA$16:$AF$21,MATCH($B40,$Z$16:$Z$21,0),MATCH(C$23,$AA$15:$AF$15,0)))+IF(ISERROR(INDEX($AI$16:$AN$21,MATCH($B40,$AH$16:$AH$21,0),MATCH(C$23,$AI$15:$AN$15,0))),0,INDEX($AI$16:$AN$21,MATCH($B40,$AH$16:$AH$21,0),MATCH(C$23,$AI$15:$AN$15,0)))+IF(ISERROR(INDEX($AQ$16:$AV$21,MATCH($B40,$AP$16:$AP$21,0),MATCH(C$23,$AQ$15:$AV$15,0))),0,INDEX($AQ$16:$AV$21,MATCH($B40,$AP$16:$AP$21,0),MATCH(C$23,$AQ$15:$AV$15,0)))</f>
        <v>0</v>
      </c>
      <c r="D40" s="101">
        <f t="shared" si="4"/>
        <v>0</v>
      </c>
      <c r="E40" s="101">
        <f t="shared" si="4"/>
        <v>0</v>
      </c>
      <c r="F40" s="101">
        <f t="shared" si="4"/>
        <v>0</v>
      </c>
      <c r="G40" s="101">
        <f t="shared" si="4"/>
        <v>0</v>
      </c>
      <c r="H40" s="101">
        <f t="shared" si="4"/>
        <v>0</v>
      </c>
      <c r="I40" s="101">
        <f t="shared" si="4"/>
        <v>0</v>
      </c>
      <c r="J40" s="101">
        <f t="shared" si="4"/>
        <v>0</v>
      </c>
      <c r="K40" s="101">
        <f t="shared" si="4"/>
        <v>0</v>
      </c>
      <c r="L40" s="101">
        <f t="shared" si="4"/>
        <v>0</v>
      </c>
      <c r="M40" s="101">
        <f t="shared" si="3"/>
        <v>0</v>
      </c>
      <c r="N40" s="101">
        <f t="shared" si="3"/>
        <v>0</v>
      </c>
      <c r="O40" s="101">
        <f t="shared" si="3"/>
        <v>0</v>
      </c>
      <c r="P40" s="101">
        <f t="shared" si="3"/>
        <v>0</v>
      </c>
      <c r="Q40" s="101">
        <f t="shared" si="3"/>
        <v>0</v>
      </c>
      <c r="R40" s="101">
        <f t="shared" si="3"/>
        <v>0</v>
      </c>
      <c r="S40" s="101">
        <f t="shared" si="3"/>
        <v>0</v>
      </c>
      <c r="T40" s="101">
        <f t="shared" si="3"/>
        <v>0</v>
      </c>
      <c r="U40" s="101">
        <f t="shared" si="3"/>
        <v>0</v>
      </c>
      <c r="V40" s="101">
        <f t="shared" si="3"/>
        <v>0</v>
      </c>
      <c r="W40" s="101">
        <f t="shared" si="3"/>
        <v>0</v>
      </c>
    </row>
    <row r="41" spans="1:45" hidden="1" outlineLevel="1" x14ac:dyDescent="0.25">
      <c r="B41" s="98">
        <v>18</v>
      </c>
      <c r="C41" s="103">
        <f t="shared" si="4"/>
        <v>0</v>
      </c>
      <c r="D41" s="101">
        <f t="shared" si="4"/>
        <v>0</v>
      </c>
      <c r="E41" s="101">
        <f t="shared" si="4"/>
        <v>0</v>
      </c>
      <c r="F41" s="101">
        <f t="shared" si="4"/>
        <v>0</v>
      </c>
      <c r="G41" s="101">
        <f t="shared" si="4"/>
        <v>0</v>
      </c>
      <c r="H41" s="101">
        <f t="shared" si="4"/>
        <v>0</v>
      </c>
      <c r="I41" s="101">
        <f t="shared" si="4"/>
        <v>0</v>
      </c>
      <c r="J41" s="101">
        <f t="shared" si="4"/>
        <v>0</v>
      </c>
      <c r="K41" s="101">
        <f t="shared" si="4"/>
        <v>0</v>
      </c>
      <c r="L41" s="101">
        <f t="shared" si="4"/>
        <v>0</v>
      </c>
      <c r="M41" s="101">
        <f t="shared" si="3"/>
        <v>0</v>
      </c>
      <c r="N41" s="101">
        <f t="shared" si="3"/>
        <v>0</v>
      </c>
      <c r="O41" s="101">
        <f t="shared" si="3"/>
        <v>0</v>
      </c>
      <c r="P41" s="101">
        <f t="shared" si="3"/>
        <v>0</v>
      </c>
      <c r="Q41" s="101">
        <f t="shared" si="3"/>
        <v>0</v>
      </c>
      <c r="R41" s="101">
        <f t="shared" si="3"/>
        <v>0</v>
      </c>
      <c r="S41" s="101">
        <f t="shared" si="3"/>
        <v>0</v>
      </c>
      <c r="T41" s="101">
        <f t="shared" si="3"/>
        <v>0</v>
      </c>
      <c r="U41" s="101">
        <f t="shared" si="3"/>
        <v>0</v>
      </c>
      <c r="V41" s="101">
        <f t="shared" si="3"/>
        <v>0</v>
      </c>
      <c r="W41" s="101">
        <f t="shared" si="3"/>
        <v>0</v>
      </c>
    </row>
    <row r="42" spans="1:45" hidden="1" outlineLevel="1" x14ac:dyDescent="0.25">
      <c r="B42" s="98">
        <v>19</v>
      </c>
      <c r="C42" s="103">
        <f t="shared" si="4"/>
        <v>0</v>
      </c>
      <c r="D42" s="101">
        <f t="shared" si="4"/>
        <v>0</v>
      </c>
      <c r="E42" s="101">
        <f t="shared" si="4"/>
        <v>0</v>
      </c>
      <c r="F42" s="101">
        <f t="shared" si="4"/>
        <v>0</v>
      </c>
      <c r="G42" s="101">
        <f t="shared" si="4"/>
        <v>0</v>
      </c>
      <c r="H42" s="101">
        <f t="shared" si="4"/>
        <v>0</v>
      </c>
      <c r="I42" s="101">
        <f t="shared" si="4"/>
        <v>0</v>
      </c>
      <c r="J42" s="101">
        <f t="shared" si="4"/>
        <v>0</v>
      </c>
      <c r="K42" s="101">
        <f t="shared" si="4"/>
        <v>0</v>
      </c>
      <c r="L42" s="101">
        <f t="shared" si="4"/>
        <v>0</v>
      </c>
      <c r="M42" s="101">
        <f t="shared" si="3"/>
        <v>0</v>
      </c>
      <c r="N42" s="101">
        <f t="shared" si="3"/>
        <v>0</v>
      </c>
      <c r="O42" s="101">
        <f t="shared" si="3"/>
        <v>0</v>
      </c>
      <c r="P42" s="101">
        <f t="shared" si="3"/>
        <v>0</v>
      </c>
      <c r="Q42" s="101">
        <f t="shared" si="3"/>
        <v>0</v>
      </c>
      <c r="R42" s="101">
        <f t="shared" si="3"/>
        <v>0</v>
      </c>
      <c r="S42" s="101">
        <f t="shared" si="3"/>
        <v>0</v>
      </c>
      <c r="T42" s="101">
        <f t="shared" si="3"/>
        <v>0</v>
      </c>
      <c r="U42" s="101">
        <f t="shared" si="3"/>
        <v>0</v>
      </c>
      <c r="V42" s="101">
        <f t="shared" si="3"/>
        <v>0</v>
      </c>
      <c r="W42" s="101">
        <f t="shared" si="3"/>
        <v>0</v>
      </c>
    </row>
    <row r="43" spans="1:45" hidden="1" outlineLevel="1" x14ac:dyDescent="0.25">
      <c r="B43" s="98">
        <v>20</v>
      </c>
      <c r="C43" s="103">
        <f t="shared" si="4"/>
        <v>0</v>
      </c>
      <c r="D43" s="101">
        <f t="shared" si="4"/>
        <v>0</v>
      </c>
      <c r="E43" s="101">
        <f t="shared" si="4"/>
        <v>0</v>
      </c>
      <c r="F43" s="101">
        <f t="shared" si="4"/>
        <v>0</v>
      </c>
      <c r="G43" s="101">
        <f t="shared" si="4"/>
        <v>0</v>
      </c>
      <c r="H43" s="101">
        <f t="shared" si="4"/>
        <v>0</v>
      </c>
      <c r="I43" s="101">
        <f t="shared" si="4"/>
        <v>0</v>
      </c>
      <c r="J43" s="101">
        <f t="shared" si="4"/>
        <v>0</v>
      </c>
      <c r="K43" s="101">
        <f t="shared" si="4"/>
        <v>0</v>
      </c>
      <c r="L43" s="101">
        <f t="shared" si="4"/>
        <v>0</v>
      </c>
      <c r="M43" s="101">
        <f t="shared" si="3"/>
        <v>0</v>
      </c>
      <c r="N43" s="101">
        <f t="shared" si="3"/>
        <v>0</v>
      </c>
      <c r="O43" s="101">
        <f t="shared" si="3"/>
        <v>0</v>
      </c>
      <c r="P43" s="101">
        <f t="shared" si="3"/>
        <v>0</v>
      </c>
      <c r="Q43" s="101">
        <f t="shared" si="3"/>
        <v>0</v>
      </c>
      <c r="R43" s="101">
        <f t="shared" si="3"/>
        <v>0</v>
      </c>
      <c r="S43" s="101">
        <f t="shared" si="3"/>
        <v>0</v>
      </c>
      <c r="T43" s="101">
        <f t="shared" si="3"/>
        <v>0</v>
      </c>
      <c r="U43" s="101">
        <f t="shared" si="3"/>
        <v>0</v>
      </c>
      <c r="V43" s="101">
        <f t="shared" si="3"/>
        <v>0</v>
      </c>
      <c r="W43" s="101">
        <f t="shared" si="3"/>
        <v>0</v>
      </c>
    </row>
    <row r="44" spans="1:45" hidden="1" outlineLevel="1" x14ac:dyDescent="0.25">
      <c r="B44" s="98">
        <v>21</v>
      </c>
      <c r="C44" s="103">
        <f t="shared" si="4"/>
        <v>0</v>
      </c>
      <c r="D44" s="101">
        <f t="shared" si="4"/>
        <v>0</v>
      </c>
      <c r="E44" s="101">
        <f t="shared" si="4"/>
        <v>0</v>
      </c>
      <c r="F44" s="101">
        <f t="shared" si="4"/>
        <v>0</v>
      </c>
      <c r="G44" s="101">
        <f t="shared" si="4"/>
        <v>0</v>
      </c>
      <c r="H44" s="101">
        <f t="shared" si="4"/>
        <v>0</v>
      </c>
      <c r="I44" s="101">
        <f t="shared" si="4"/>
        <v>0</v>
      </c>
      <c r="J44" s="101">
        <f t="shared" si="4"/>
        <v>0</v>
      </c>
      <c r="K44" s="101">
        <f t="shared" si="4"/>
        <v>0</v>
      </c>
      <c r="L44" s="101">
        <f t="shared" si="4"/>
        <v>0</v>
      </c>
      <c r="M44" s="101">
        <f t="shared" si="3"/>
        <v>0</v>
      </c>
      <c r="N44" s="101">
        <f t="shared" si="3"/>
        <v>0</v>
      </c>
      <c r="O44" s="101">
        <f t="shared" si="3"/>
        <v>0</v>
      </c>
      <c r="P44" s="101">
        <f t="shared" si="3"/>
        <v>0</v>
      </c>
      <c r="Q44" s="101">
        <f t="shared" si="3"/>
        <v>0</v>
      </c>
      <c r="R44" s="101">
        <f t="shared" si="3"/>
        <v>0</v>
      </c>
      <c r="S44" s="101">
        <f t="shared" si="3"/>
        <v>0</v>
      </c>
      <c r="T44" s="101">
        <f t="shared" si="3"/>
        <v>0</v>
      </c>
      <c r="U44" s="101">
        <f t="shared" si="3"/>
        <v>0</v>
      </c>
      <c r="V44" s="101">
        <f t="shared" si="3"/>
        <v>0</v>
      </c>
      <c r="W44" s="101">
        <f t="shared" si="3"/>
        <v>0</v>
      </c>
    </row>
    <row r="45" spans="1:45" collapsed="1" x14ac:dyDescent="0.25"/>
    <row r="46" spans="1:45" x14ac:dyDescent="0.25">
      <c r="A46" s="315" t="s">
        <v>65</v>
      </c>
      <c r="B46" s="315"/>
      <c r="C46" s="315"/>
      <c r="D46" s="315"/>
    </row>
    <row r="47" spans="1:45" hidden="1" outlineLevel="1" x14ac:dyDescent="0.25">
      <c r="A47" s="61">
        <v>1</v>
      </c>
      <c r="B47" s="179" t="e">
        <f>HLOOKUP(A47,#REF!,2,TRUE)</f>
        <v>#REF!</v>
      </c>
      <c r="C47" s="180"/>
      <c r="D47" s="180"/>
    </row>
    <row r="48" spans="1:45" hidden="1" outlineLevel="1" x14ac:dyDescent="0.25">
      <c r="A48" s="181" t="e">
        <f>0*B47/10</f>
        <v>#REF!</v>
      </c>
      <c r="B48" s="180"/>
      <c r="C48" s="180"/>
      <c r="D48" s="180"/>
    </row>
    <row r="49" spans="1:34" hidden="1" outlineLevel="2" x14ac:dyDescent="0.25">
      <c r="B49" s="316" t="e">
        <f>#REF!</f>
        <v>#REF!</v>
      </c>
      <c r="C49" s="317"/>
      <c r="D49" s="316" t="e">
        <f>#REF!</f>
        <v>#REF!</v>
      </c>
      <c r="E49" s="317"/>
      <c r="F49" s="316" t="e">
        <f>#REF!</f>
        <v>#REF!</v>
      </c>
      <c r="G49" s="317"/>
      <c r="H49" s="316" t="e">
        <f>#REF!</f>
        <v>#REF!</v>
      </c>
      <c r="I49" s="317"/>
      <c r="J49" s="316" t="e">
        <f>#REF!</f>
        <v>#REF!</v>
      </c>
      <c r="K49" s="317"/>
      <c r="L49" s="316" t="e">
        <f>#REF!</f>
        <v>#REF!</v>
      </c>
      <c r="M49" s="317"/>
    </row>
    <row r="50" spans="1:34" hidden="1" outlineLevel="2" x14ac:dyDescent="0.25">
      <c r="B50" s="105" t="e">
        <f>#REF!</f>
        <v>#REF!</v>
      </c>
      <c r="C50" s="106">
        <v>0</v>
      </c>
      <c r="D50" s="107" t="e">
        <f>#REF!</f>
        <v>#REF!</v>
      </c>
      <c r="E50" s="106">
        <v>0</v>
      </c>
      <c r="F50" s="107" t="e">
        <f>#REF!</f>
        <v>#REF!</v>
      </c>
      <c r="G50" s="106">
        <v>0</v>
      </c>
      <c r="H50" s="107" t="e">
        <f>#REF!</f>
        <v>#REF!</v>
      </c>
      <c r="I50" s="106">
        <v>0</v>
      </c>
      <c r="J50" s="107" t="e">
        <f>#REF!</f>
        <v>#REF!</v>
      </c>
      <c r="K50" s="106">
        <v>0</v>
      </c>
      <c r="L50" s="107" t="e">
        <f>#REF!</f>
        <v>#REF!</v>
      </c>
      <c r="M50" s="106">
        <v>0</v>
      </c>
      <c r="X50" s="146"/>
      <c r="Y50" s="147"/>
    </row>
    <row r="51" spans="1:34" hidden="1" outlineLevel="2" x14ac:dyDescent="0.25">
      <c r="B51" s="105" t="e">
        <f>#REF!</f>
        <v>#REF!</v>
      </c>
      <c r="C51" s="106" t="e">
        <f>IF($A47=B49,1*($B47-$A48)^2*(2*$A48+$B47)/$B47^3,0)</f>
        <v>#REF!</v>
      </c>
      <c r="D51" s="107" t="e">
        <f>#REF!</f>
        <v>#REF!</v>
      </c>
      <c r="E51" s="106" t="e">
        <f>IF($A47=D49,1*($B47-$A48)^2*(2*$A48+$B47)/$B47^3,0)</f>
        <v>#REF!</v>
      </c>
      <c r="F51" s="107" t="e">
        <f>#REF!</f>
        <v>#REF!</v>
      </c>
      <c r="G51" s="106" t="e">
        <f>IF($A47=F49,1*($B47-$A48)^2*(2*$A48+$B47)/$B47^3,0)</f>
        <v>#REF!</v>
      </c>
      <c r="H51" s="107" t="e">
        <f>#REF!</f>
        <v>#REF!</v>
      </c>
      <c r="I51" s="106" t="e">
        <f>IF($A47=H49,1*($B47-$A48)^2*(2*$A48+$B47)/$B47^3,0)</f>
        <v>#REF!</v>
      </c>
      <c r="J51" s="107" t="e">
        <f>#REF!</f>
        <v>#REF!</v>
      </c>
      <c r="K51" s="106" t="e">
        <f>IF($A47=J49,1*($B47-$A48)^2*(2*$A48+$B47)/$B47^3,0)</f>
        <v>#REF!</v>
      </c>
      <c r="L51" s="107" t="e">
        <f>#REF!</f>
        <v>#REF!</v>
      </c>
      <c r="M51" s="106" t="e">
        <f>IF($A47=L49,1*($B47-$A48)^2*(2*$A48+$B47)/$B47^3,0)</f>
        <v>#REF!</v>
      </c>
    </row>
    <row r="52" spans="1:34" hidden="1" outlineLevel="2" x14ac:dyDescent="0.25">
      <c r="A52" t="s">
        <v>36</v>
      </c>
      <c r="B52" s="105" t="e">
        <f>#REF!</f>
        <v>#REF!</v>
      </c>
      <c r="C52" s="106" t="e">
        <f>IF($A47=B49,1*$A48*($B47-$A48)^2/$B47^2,0)</f>
        <v>#REF!</v>
      </c>
      <c r="D52" s="107" t="e">
        <f>#REF!</f>
        <v>#REF!</v>
      </c>
      <c r="E52" s="106" t="e">
        <f>IF($A47=D49,1*$A48*($B47-$A48)^2/$B47^2,0)</f>
        <v>#REF!</v>
      </c>
      <c r="F52" s="107" t="e">
        <f>#REF!</f>
        <v>#REF!</v>
      </c>
      <c r="G52" s="106" t="e">
        <f>IF($A47=F49,1*$A48*($B47-$A48)^2/$B47^2,0)</f>
        <v>#REF!</v>
      </c>
      <c r="H52" s="107" t="e">
        <f>#REF!</f>
        <v>#REF!</v>
      </c>
      <c r="I52" s="106" t="e">
        <f>IF($A47=H49,1*$A48*($B47-$A48)^2/$B47^2,0)</f>
        <v>#REF!</v>
      </c>
      <c r="J52" s="107" t="e">
        <f>#REF!</f>
        <v>#REF!</v>
      </c>
      <c r="K52" s="106" t="e">
        <f>IF($A47=J49,1*$A48*($B47-$A48)^2/$B47^2,0)</f>
        <v>#REF!</v>
      </c>
      <c r="L52" s="107" t="e">
        <f>#REF!</f>
        <v>#REF!</v>
      </c>
      <c r="M52" s="106" t="e">
        <f>IF($A47=L49,1*$A48*($B47-$A48)^2/$B47^2,0)</f>
        <v>#REF!</v>
      </c>
      <c r="X52" s="149"/>
    </row>
    <row r="53" spans="1:34" hidden="1" outlineLevel="2" x14ac:dyDescent="0.25">
      <c r="B53" s="105" t="e">
        <f>#REF!</f>
        <v>#REF!</v>
      </c>
      <c r="C53" s="108">
        <v>0</v>
      </c>
      <c r="D53" s="107" t="e">
        <f>#REF!</f>
        <v>#REF!</v>
      </c>
      <c r="E53" s="108">
        <v>0</v>
      </c>
      <c r="F53" s="107" t="e">
        <f>#REF!</f>
        <v>#REF!</v>
      </c>
      <c r="G53" s="108">
        <v>0</v>
      </c>
      <c r="H53" s="107" t="e">
        <f>#REF!</f>
        <v>#REF!</v>
      </c>
      <c r="I53" s="108">
        <v>0</v>
      </c>
      <c r="J53" s="107" t="e">
        <f>#REF!</f>
        <v>#REF!</v>
      </c>
      <c r="K53" s="108">
        <v>0</v>
      </c>
      <c r="L53" s="107" t="e">
        <f>#REF!</f>
        <v>#REF!</v>
      </c>
      <c r="M53" s="108">
        <v>0</v>
      </c>
    </row>
    <row r="54" spans="1:34" hidden="1" outlineLevel="2" x14ac:dyDescent="0.25">
      <c r="B54" s="105" t="e">
        <f>#REF!</f>
        <v>#REF!</v>
      </c>
      <c r="C54" s="106" t="e">
        <f>IF($A47=B49,1*($A48)^2*(3*$B47-2*$A48)/$B47^3,0)</f>
        <v>#REF!</v>
      </c>
      <c r="D54" s="107" t="e">
        <f>#REF!</f>
        <v>#REF!</v>
      </c>
      <c r="E54" s="106" t="e">
        <f>IF($A47=D49,1*($A48)^2*(3*$B47-2*$A48)/$B47^3,0)</f>
        <v>#REF!</v>
      </c>
      <c r="F54" s="107" t="e">
        <f>#REF!</f>
        <v>#REF!</v>
      </c>
      <c r="G54" s="106" t="e">
        <f>IF($A47=F49,1*($A48)^2*(3*$B47-2*$A48)/$B47^3,0)</f>
        <v>#REF!</v>
      </c>
      <c r="H54" s="107" t="e">
        <f>#REF!</f>
        <v>#REF!</v>
      </c>
      <c r="I54" s="106" t="e">
        <f>IF($A47=H49,1*($A48)^2*(3*$B47-2*$A48)/$B47^3,0)</f>
        <v>#REF!</v>
      </c>
      <c r="J54" s="107" t="e">
        <f>#REF!</f>
        <v>#REF!</v>
      </c>
      <c r="K54" s="106" t="e">
        <f>IF($A47=J49,1*($A48)^2*(3*$B47-2*$A48)/$B47^3,0)</f>
        <v>#REF!</v>
      </c>
      <c r="L54" s="107" t="e">
        <f>#REF!</f>
        <v>#REF!</v>
      </c>
      <c r="M54" s="106" t="e">
        <f>IF($A47=L49,1*($A48)^2*(3*$B47-2*$A48)/$B47^3,0)</f>
        <v>#REF!</v>
      </c>
    </row>
    <row r="55" spans="1:34" hidden="1" outlineLevel="2" x14ac:dyDescent="0.25">
      <c r="B55" s="105" t="e">
        <f>#REF!</f>
        <v>#REF!</v>
      </c>
      <c r="C55" s="108" t="e">
        <f>IF($A47=B49,-1*($B47-$A48)*$A48^2/$B47^2,0)</f>
        <v>#REF!</v>
      </c>
      <c r="D55" s="107" t="e">
        <f>#REF!</f>
        <v>#REF!</v>
      </c>
      <c r="E55" s="108" t="e">
        <f>IF($A47=D49,-1*($B47-$A48)*$A48^2/$B47^2,0)</f>
        <v>#REF!</v>
      </c>
      <c r="F55" s="107" t="e">
        <f>#REF!</f>
        <v>#REF!</v>
      </c>
      <c r="G55" s="108" t="e">
        <f>IF($A47=F49,-1*($B47-$A48)*$A48^2/$B47^2,0)</f>
        <v>#REF!</v>
      </c>
      <c r="H55" s="107" t="e">
        <f>#REF!</f>
        <v>#REF!</v>
      </c>
      <c r="I55" s="108" t="e">
        <f>IF($A47=H49,-1*($B47-$A48)*$A48^2/$B47^2,0)</f>
        <v>#REF!</v>
      </c>
      <c r="J55" s="107" t="e">
        <f>#REF!</f>
        <v>#REF!</v>
      </c>
      <c r="K55" s="108" t="e">
        <f>IF($A47=J49,-1*($B47-$A48)*$A48^2/$B47^2,0)</f>
        <v>#REF!</v>
      </c>
      <c r="L55" s="107" t="e">
        <f>#REF!</f>
        <v>#REF!</v>
      </c>
      <c r="M55" s="108" t="e">
        <f>IF($A47=L49,-1*($B47-$A48)*$A48^2/$B47^2,0)</f>
        <v>#REF!</v>
      </c>
    </row>
    <row r="56" spans="1:34" hidden="1" outlineLevel="2" x14ac:dyDescent="0.25">
      <c r="C56" t="s">
        <v>61</v>
      </c>
      <c r="D56" s="182"/>
      <c r="E56" s="183"/>
      <c r="F56" s="182"/>
      <c r="G56" s="183"/>
      <c r="H56" s="182"/>
      <c r="I56" s="183"/>
      <c r="J56" s="182"/>
      <c r="K56" s="183"/>
      <c r="L56" s="182"/>
      <c r="M56" s="183"/>
      <c r="N56" s="182"/>
      <c r="O56" s="183"/>
      <c r="P56" s="182"/>
      <c r="Q56" s="183"/>
      <c r="R56" s="182"/>
      <c r="S56" s="183"/>
    </row>
    <row r="57" spans="1:34" hidden="1" outlineLevel="2" x14ac:dyDescent="0.25">
      <c r="B57" s="105">
        <v>1</v>
      </c>
      <c r="C57" s="108">
        <f t="shared" ref="C57" si="5">-(IFERROR(VLOOKUP($B57,$B50:$C55,2,0),0)+IFERROR(VLOOKUP($B57,$D50:$E55,2,0),0)+IFERROR(VLOOKUP($B57,$F50:$G55,2,0),0)+IFERROR(VLOOKUP($B57,$H50:$I55,2,0),0)+IFERROR(VLOOKUP($B57,$J50:$K55,2,0),0)+IFERROR(VLOOKUP($B57,$L50:$M55,2,0),0)+IFERROR(VLOOKUP($B57,$N50:$O55,2,0),0)+IFERROR(VLOOKUP($B57,$P50:$Q55,2,0),0)+IFERROR(VLOOKUP($B57,$R50:$S55,2,0),0))</f>
        <v>0</v>
      </c>
      <c r="E57" s="109"/>
      <c r="F57" s="325" t="s">
        <v>37</v>
      </c>
      <c r="G57" s="325"/>
      <c r="H57" s="325"/>
      <c r="I57" s="325"/>
      <c r="J57" s="325"/>
      <c r="K57" s="325"/>
      <c r="L57" s="325"/>
      <c r="M57" s="325"/>
      <c r="N57" s="325"/>
      <c r="O57" s="325"/>
      <c r="P57" s="325"/>
      <c r="Q57" s="325"/>
      <c r="R57" s="325"/>
      <c r="S57" s="325"/>
      <c r="T57" s="325"/>
      <c r="U57" s="325"/>
      <c r="V57" s="325"/>
      <c r="W57" s="325"/>
      <c r="X57" s="325"/>
      <c r="Y57" s="325"/>
      <c r="Z57" s="325"/>
      <c r="AA57" s="325"/>
      <c r="AB57" s="110"/>
      <c r="AC57" s="110"/>
      <c r="AD57" s="110"/>
      <c r="AE57" s="110"/>
      <c r="AF57" s="110"/>
      <c r="AG57" s="110"/>
      <c r="AH57" s="110"/>
    </row>
    <row r="58" spans="1:34" hidden="1" outlineLevel="2" x14ac:dyDescent="0.25">
      <c r="B58" s="105">
        <v>2</v>
      </c>
      <c r="C58" s="108">
        <f t="shared" ref="C58" si="6">-(IFERROR(VLOOKUP($B58,$B50:$C55,2,0),0)+IFERROR(VLOOKUP($B58,$D50:$E55,2,0),0)+IFERROR(VLOOKUP($B58,$F50:$G55,2,0),0)+IFERROR(VLOOKUP($B58,$H50:$I55,2,0),0)+IFERROR(VLOOKUP($B58,$J50:$K55,2,0),0)+IFERROR(VLOOKUP($B58,$L50:$M55,2,0),0)+IFERROR(VLOOKUP($B58,$N50:$O55,2,0),0)+IFERROR(VLOOKUP($B58,$P50:$Q55,2,0),0)+IFERROR(VLOOKUP($B58,$R50:$S55,2,0),0))</f>
        <v>0</v>
      </c>
      <c r="E58" s="110"/>
      <c r="F58" s="110"/>
      <c r="G58" s="326" t="s">
        <v>38</v>
      </c>
      <c r="H58" s="326"/>
      <c r="I58" s="326"/>
      <c r="J58" s="326"/>
      <c r="K58" s="326"/>
      <c r="L58" s="326"/>
      <c r="M58" s="110"/>
      <c r="N58" s="110"/>
      <c r="O58" s="110"/>
      <c r="P58" s="327" t="s">
        <v>39</v>
      </c>
      <c r="Q58" s="327"/>
      <c r="R58" s="327"/>
      <c r="S58" s="327"/>
      <c r="T58" s="327"/>
      <c r="U58" s="327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</row>
    <row r="59" spans="1:34" hidden="1" outlineLevel="2" x14ac:dyDescent="0.25">
      <c r="B59" s="105">
        <v>3</v>
      </c>
      <c r="C59" s="108">
        <f t="shared" ref="C59" si="7">-(IFERROR(VLOOKUP($B59,$B50:$C55,2,0),0)+IFERROR(VLOOKUP($B59,$D50:$E55,2,0),0)+IFERROR(VLOOKUP($B59,$F50:$G55,2,0),0)+IFERROR(VLOOKUP($B59,$H50:$I55,2,0),0)+IFERROR(VLOOKUP($B59,$J50:$K55,2,0),0)+IFERROR(VLOOKUP($B59,$L50:$M55,2,0),0)+IFERROR(VLOOKUP($B59,$N50:$O55,2,0),0)+IFERROR(VLOOKUP($B59,$P50:$Q55,2,0),0)+IFERROR(VLOOKUP($B59,$R50:$S55,2,0),0))</f>
        <v>0</v>
      </c>
      <c r="E59" s="110"/>
      <c r="F59" s="110"/>
      <c r="G59" s="112">
        <v>6</v>
      </c>
      <c r="H59" s="112">
        <v>5</v>
      </c>
      <c r="I59" s="112">
        <v>4</v>
      </c>
      <c r="J59" s="112">
        <v>3</v>
      </c>
      <c r="K59" s="112">
        <v>2</v>
      </c>
      <c r="L59" s="112">
        <v>1</v>
      </c>
      <c r="M59" s="110"/>
      <c r="O59" s="110"/>
      <c r="P59" s="112">
        <v>6</v>
      </c>
      <c r="Q59" s="112">
        <v>5</v>
      </c>
      <c r="R59" s="112">
        <v>4</v>
      </c>
      <c r="S59" s="112">
        <v>3</v>
      </c>
      <c r="T59" s="112">
        <v>2</v>
      </c>
      <c r="U59" s="112">
        <v>1</v>
      </c>
      <c r="AB59" s="110"/>
      <c r="AC59" s="110"/>
      <c r="AD59" s="110"/>
      <c r="AE59" s="110"/>
      <c r="AF59" s="110"/>
      <c r="AG59" s="110"/>
      <c r="AH59" s="110"/>
    </row>
    <row r="60" spans="1:34" hidden="1" outlineLevel="2" x14ac:dyDescent="0.25">
      <c r="B60" s="105">
        <v>4</v>
      </c>
      <c r="C60" s="108">
        <f t="shared" ref="C60" si="8">-(IFERROR(VLOOKUP($B60,$B50:$C55,2,0),0)+IFERROR(VLOOKUP($B60,$D50:$E55,2,0),0)+IFERROR(VLOOKUP($B60,$F50:$G55,2,0),0)+IFERROR(VLOOKUP($B60,$H50:$I55,2,0),0)+IFERROR(VLOOKUP($B60,$J50:$K55,2,0),0)+IFERROR(VLOOKUP($B60,$L50:$M55,2,0),0)+IFERROR(VLOOKUP($B60,$N50:$O55,2,0),0)+IFERROR(VLOOKUP($B60,$P50:$Q55,2,0),0)+IFERROR(VLOOKUP($B60,$R50:$S55,2,0),0))</f>
        <v>0</v>
      </c>
      <c r="E60" s="110"/>
      <c r="F60" s="105">
        <v>1</v>
      </c>
      <c r="G60" s="184" t="e">
        <f t="array" ref="G60:G66">MMULT(MINVERSE($C$24:$I$30),$C57:$C63)</f>
        <v>#NUM!</v>
      </c>
      <c r="H60" s="184" t="e">
        <f t="array" ref="H60:H65">MMULT(MINVERSE($C$24:$H$29),$C57:$C62)</f>
        <v>#NUM!</v>
      </c>
      <c r="I60" s="184" t="e">
        <f t="array" ref="I60:I64">MMULT(MINVERSE($C$24:$G$28),$C57:$C61)</f>
        <v>#NUM!</v>
      </c>
      <c r="J60" s="184" t="e">
        <f t="array" ref="J60:J63">MMULT(MINVERSE($C$24:$F$27),$C57:$C60)</f>
        <v>#NUM!</v>
      </c>
      <c r="K60" s="184" t="e">
        <f t="array" ref="K60:K62">MMULT(MINVERSE($C$24:$E$26),$C57:$C59)</f>
        <v>#NUM!</v>
      </c>
      <c r="L60" s="184" t="e">
        <f t="array" ref="L60:L61">MMULT(MINVERSE($C$24:$D$25),$C57:$C58)</f>
        <v>#NUM!</v>
      </c>
      <c r="M60" s="110"/>
      <c r="O60" s="105">
        <v>1</v>
      </c>
      <c r="P60" s="184" t="e">
        <f t="array" ref="P60:P70">MMULT(MINVERSE($C$24:$M$34),$C57:$C67)</f>
        <v>#NUM!</v>
      </c>
      <c r="Q60" s="184" t="e">
        <f t="array" ref="Q60:Q69">MMULT(MINVERSE($C$24:$L$33),$C57:$C66)</f>
        <v>#NUM!</v>
      </c>
      <c r="R60" s="184" t="e">
        <f t="array" ref="R60:R68">MMULT(MINVERSE($C$24:$K$32),$C57:$C65)</f>
        <v>#NUM!</v>
      </c>
      <c r="S60" s="184" t="e">
        <f t="array" ref="S60:S67">MMULT(MINVERSE($C$24:$J$31),$C57:$C64)</f>
        <v>#NUM!</v>
      </c>
      <c r="T60" s="114"/>
      <c r="U60" s="114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</row>
    <row r="61" spans="1:34" hidden="1" outlineLevel="2" x14ac:dyDescent="0.25">
      <c r="B61" s="105">
        <v>5</v>
      </c>
      <c r="C61" s="108">
        <f t="shared" ref="C61" si="9">-(IFERROR(VLOOKUP($B61,$B50:$C55,2,0),0)+IFERROR(VLOOKUP($B61,$D50:$E55,2,0),0)+IFERROR(VLOOKUP($B61,$F50:$G55,2,0),0)+IFERROR(VLOOKUP($B61,$H50:$I55,2,0),0)+IFERROR(VLOOKUP($B61,$J50:$K55,2,0),0)+IFERROR(VLOOKUP($B61,$L50:$M55,2,0),0)+IFERROR(VLOOKUP($B61,$N50:$O55,2,0),0)+IFERROR(VLOOKUP($B61,$P50:$Q55,2,0),0)+IFERROR(VLOOKUP($B61,$R50:$S55,2,0),0))</f>
        <v>0</v>
      </c>
      <c r="E61" s="110"/>
      <c r="F61" s="105">
        <v>2</v>
      </c>
      <c r="G61" s="185" t="e">
        <v>#NUM!</v>
      </c>
      <c r="H61" s="185" t="e">
        <v>#NUM!</v>
      </c>
      <c r="I61" s="185" t="e">
        <v>#NUM!</v>
      </c>
      <c r="J61" s="185" t="e">
        <v>#NUM!</v>
      </c>
      <c r="K61" s="185" t="e">
        <v>#NUM!</v>
      </c>
      <c r="L61" s="185" t="e">
        <v>#NUM!</v>
      </c>
      <c r="M61" s="110"/>
      <c r="O61" s="105">
        <v>2</v>
      </c>
      <c r="P61" s="185" t="e">
        <v>#NUM!</v>
      </c>
      <c r="Q61" s="185" t="e">
        <v>#NUM!</v>
      </c>
      <c r="R61" s="185" t="e">
        <v>#NUM!</v>
      </c>
      <c r="S61" s="185" t="e">
        <v>#NUM!</v>
      </c>
      <c r="T61" s="114"/>
      <c r="U61" s="114"/>
    </row>
    <row r="62" spans="1:34" hidden="1" outlineLevel="2" x14ac:dyDescent="0.25">
      <c r="B62" s="105">
        <v>6</v>
      </c>
      <c r="C62" s="108">
        <f t="shared" ref="C62" si="10">-(IFERROR(VLOOKUP($B62,$B50:$C55,2,0),0)+IFERROR(VLOOKUP($B62,$D50:$E55,2,0),0)+IFERROR(VLOOKUP($B62,$F50:$G55,2,0),0)+IFERROR(VLOOKUP($B62,$H50:$I55,2,0),0)+IFERROR(VLOOKUP($B62,$J50:$K55,2,0),0)+IFERROR(VLOOKUP($B62,$L50:$M55,2,0),0)+IFERROR(VLOOKUP($B62,$N50:$O55,2,0),0)+IFERROR(VLOOKUP($B62,$P50:$Q55,2,0),0)+IFERROR(VLOOKUP($B62,$R50:$S55,2,0),0))</f>
        <v>0</v>
      </c>
      <c r="E62" s="110"/>
      <c r="F62" s="105">
        <v>3</v>
      </c>
      <c r="G62" s="185" t="e">
        <v>#NUM!</v>
      </c>
      <c r="H62" s="185" t="e">
        <v>#NUM!</v>
      </c>
      <c r="I62" s="185" t="e">
        <v>#NUM!</v>
      </c>
      <c r="J62" s="185" t="e">
        <v>#NUM!</v>
      </c>
      <c r="K62" s="185" t="e">
        <v>#NUM!</v>
      </c>
      <c r="L62" s="185"/>
      <c r="M62" s="110"/>
      <c r="O62" s="105">
        <v>3</v>
      </c>
      <c r="P62" s="185" t="e">
        <v>#NUM!</v>
      </c>
      <c r="Q62" s="185" t="e">
        <v>#NUM!</v>
      </c>
      <c r="R62" s="185" t="e">
        <v>#NUM!</v>
      </c>
      <c r="S62" s="185" t="e">
        <v>#NUM!</v>
      </c>
      <c r="T62" s="114"/>
      <c r="U62" s="114"/>
    </row>
    <row r="63" spans="1:34" hidden="1" outlineLevel="2" x14ac:dyDescent="0.25">
      <c r="B63" s="105">
        <v>7</v>
      </c>
      <c r="C63" s="108">
        <f t="shared" ref="C63" si="11">-(IFERROR(VLOOKUP($B63,$B50:$C55,2,0),0)+IFERROR(VLOOKUP($B63,$D50:$E55,2,0),0)+IFERROR(VLOOKUP($B63,$F50:$G55,2,0),0)+IFERROR(VLOOKUP($B63,$H50:$I55,2,0),0)+IFERROR(VLOOKUP($B63,$J50:$K55,2,0),0)+IFERROR(VLOOKUP($B63,$L50:$M55,2,0),0)+IFERROR(VLOOKUP($B63,$N50:$O55,2,0),0)+IFERROR(VLOOKUP($B63,$P50:$Q55,2,0),0)+IFERROR(VLOOKUP($B63,$R50:$S55,2,0),0))</f>
        <v>0</v>
      </c>
      <c r="E63" s="110"/>
      <c r="F63" s="105">
        <v>4</v>
      </c>
      <c r="G63" s="185" t="e">
        <v>#NUM!</v>
      </c>
      <c r="H63" s="185" t="e">
        <v>#NUM!</v>
      </c>
      <c r="I63" s="185" t="e">
        <v>#NUM!</v>
      </c>
      <c r="J63" s="185" t="e">
        <v>#NUM!</v>
      </c>
      <c r="K63" s="185"/>
      <c r="L63" s="185"/>
      <c r="M63" s="110"/>
      <c r="O63" s="105">
        <v>4</v>
      </c>
      <c r="P63" s="185" t="e">
        <v>#NUM!</v>
      </c>
      <c r="Q63" s="185" t="e">
        <v>#NUM!</v>
      </c>
      <c r="R63" s="185" t="e">
        <v>#NUM!</v>
      </c>
      <c r="S63" s="185" t="e">
        <v>#NUM!</v>
      </c>
      <c r="T63" s="114"/>
      <c r="U63" s="114"/>
    </row>
    <row r="64" spans="1:34" hidden="1" outlineLevel="2" x14ac:dyDescent="0.25">
      <c r="B64" s="105">
        <v>8</v>
      </c>
      <c r="C64" s="108">
        <f t="shared" ref="C64" si="12">-(IFERROR(VLOOKUP($B64,$B50:$C55,2,0),0)+IFERROR(VLOOKUP($B64,$D50:$E55,2,0),0)+IFERROR(VLOOKUP($B64,$F50:$G55,2,0),0)+IFERROR(VLOOKUP($B64,$H50:$I55,2,0),0)+IFERROR(VLOOKUP($B64,$J50:$K55,2,0),0)+IFERROR(VLOOKUP($B64,$L50:$M55,2,0),0)+IFERROR(VLOOKUP($B64,$N50:$O55,2,0),0)+IFERROR(VLOOKUP($B64,$P50:$Q55,2,0),0)+IFERROR(VLOOKUP($B64,$R50:$S55,2,0),0))</f>
        <v>0</v>
      </c>
      <c r="E64" s="110" t="s">
        <v>40</v>
      </c>
      <c r="F64" s="105">
        <v>5</v>
      </c>
      <c r="G64" s="185" t="e">
        <v>#NUM!</v>
      </c>
      <c r="H64" s="185" t="e">
        <v>#NUM!</v>
      </c>
      <c r="I64" s="185" t="e">
        <v>#NUM!</v>
      </c>
      <c r="J64" s="185"/>
      <c r="K64" s="185"/>
      <c r="L64" s="185"/>
      <c r="M64" s="110"/>
      <c r="O64" s="105">
        <v>5</v>
      </c>
      <c r="P64" s="185" t="e">
        <v>#NUM!</v>
      </c>
      <c r="Q64" s="185" t="e">
        <v>#NUM!</v>
      </c>
      <c r="R64" s="185" t="e">
        <v>#NUM!</v>
      </c>
      <c r="S64" s="185" t="e">
        <v>#NUM!</v>
      </c>
      <c r="T64" s="114"/>
      <c r="U64" s="114"/>
    </row>
    <row r="65" spans="1:24" hidden="1" outlineLevel="2" x14ac:dyDescent="0.25">
      <c r="B65" s="105">
        <v>9</v>
      </c>
      <c r="C65" s="108">
        <f t="shared" ref="C65" si="13">-(IFERROR(VLOOKUP($B65,$B50:$C55,2,0),0)+IFERROR(VLOOKUP($B65,$D50:$E55,2,0),0)+IFERROR(VLOOKUP($B65,$F50:$G55,2,0),0)+IFERROR(VLOOKUP($B65,$H50:$I55,2,0),0)+IFERROR(VLOOKUP($B65,$J50:$K55,2,0),0)+IFERROR(VLOOKUP($B65,$L50:$M55,2,0),0)+IFERROR(VLOOKUP($B65,$N50:$O55,2,0),0)+IFERROR(VLOOKUP($B65,$P50:$Q55,2,0),0)+IFERROR(VLOOKUP($B65,$R50:$S55,2,0),0))</f>
        <v>0</v>
      </c>
      <c r="E65" s="110"/>
      <c r="F65" s="105">
        <v>6</v>
      </c>
      <c r="G65" s="185" t="e">
        <v>#NUM!</v>
      </c>
      <c r="H65" s="185" t="e">
        <v>#NUM!</v>
      </c>
      <c r="I65" s="185"/>
      <c r="J65" s="185"/>
      <c r="K65" s="185"/>
      <c r="L65" s="185"/>
      <c r="M65" s="110"/>
      <c r="O65" s="105">
        <v>6</v>
      </c>
      <c r="P65" s="185" t="e">
        <v>#NUM!</v>
      </c>
      <c r="Q65" s="185" t="e">
        <v>#NUM!</v>
      </c>
      <c r="R65" s="185" t="e">
        <v>#NUM!</v>
      </c>
      <c r="S65" s="185" t="e">
        <v>#NUM!</v>
      </c>
      <c r="T65" s="114"/>
      <c r="U65" s="114"/>
    </row>
    <row r="66" spans="1:24" hidden="1" outlineLevel="2" x14ac:dyDescent="0.25">
      <c r="B66" s="105">
        <v>10</v>
      </c>
      <c r="C66" s="108">
        <f t="shared" ref="C66" si="14">-(IFERROR(VLOOKUP($B66,$B50:$C55,2,0),0)+IFERROR(VLOOKUP($B66,$D50:$E55,2,0),0)+IFERROR(VLOOKUP($B66,$F50:$G55,2,0),0)+IFERROR(VLOOKUP($B66,$H50:$I55,2,0),0)+IFERROR(VLOOKUP($B66,$J50:$K55,2,0),0)+IFERROR(VLOOKUP($B66,$L50:$M55,2,0),0)+IFERROR(VLOOKUP($B66,$N50:$O55,2,0),0)+IFERROR(VLOOKUP($B66,$P50:$Q55,2,0),0)+IFERROR(VLOOKUP($B66,$R50:$S55,2,0),0))</f>
        <v>0</v>
      </c>
      <c r="E66" s="110"/>
      <c r="F66" s="105">
        <v>7</v>
      </c>
      <c r="G66" s="185" t="e">
        <v>#NUM!</v>
      </c>
      <c r="H66" s="185"/>
      <c r="I66" s="185"/>
      <c r="J66" s="185"/>
      <c r="K66" s="185"/>
      <c r="L66" s="185"/>
      <c r="M66" s="110"/>
      <c r="N66" s="110" t="s">
        <v>40</v>
      </c>
      <c r="O66" s="105">
        <v>7</v>
      </c>
      <c r="P66" s="185" t="e">
        <v>#NUM!</v>
      </c>
      <c r="Q66" s="185" t="e">
        <v>#NUM!</v>
      </c>
      <c r="R66" s="185" t="e">
        <v>#NUM!</v>
      </c>
      <c r="S66" s="185" t="e">
        <v>#NUM!</v>
      </c>
      <c r="T66" s="114"/>
      <c r="U66" s="114"/>
    </row>
    <row r="67" spans="1:24" hidden="1" outlineLevel="2" x14ac:dyDescent="0.25">
      <c r="B67" s="105">
        <v>11</v>
      </c>
      <c r="C67" s="108">
        <f t="shared" ref="C67" si="15">-(IFERROR(VLOOKUP($B67,$B50:$C55,2,0),0)+IFERROR(VLOOKUP($B67,$D50:$E55,2,0),0)+IFERROR(VLOOKUP($B67,$F50:$G55,2,0),0)+IFERROR(VLOOKUP($B67,$H50:$I55,2,0),0)+IFERROR(VLOOKUP($B67,$J50:$K55,2,0),0)+IFERROR(VLOOKUP($B67,$L50:$M55,2,0),0)+IFERROR(VLOOKUP($B67,$N50:$O55,2,0),0)+IFERROR(VLOOKUP($B67,$P50:$Q55,2,0),0)+IFERROR(VLOOKUP($B67,$R50:$S55,2,0),0))</f>
        <v>0</v>
      </c>
      <c r="E67" s="110"/>
      <c r="M67" s="110"/>
      <c r="O67" s="105">
        <v>8</v>
      </c>
      <c r="P67" s="185" t="e">
        <v>#NUM!</v>
      </c>
      <c r="Q67" s="185" t="e">
        <v>#NUM!</v>
      </c>
      <c r="R67" s="185" t="e">
        <v>#NUM!</v>
      </c>
      <c r="S67" s="185" t="e">
        <v>#NUM!</v>
      </c>
      <c r="T67" s="114"/>
      <c r="U67" s="114"/>
    </row>
    <row r="68" spans="1:24" hidden="1" outlineLevel="2" x14ac:dyDescent="0.25">
      <c r="B68" s="105">
        <v>12</v>
      </c>
      <c r="C68" s="108">
        <f t="shared" ref="C68" si="16">-(IFERROR(VLOOKUP($B68,$B50:$C55,2,0),0)+IFERROR(VLOOKUP($B68,$D50:$E55,2,0),0)+IFERROR(VLOOKUP($B68,$F50:$G55,2,0),0)+IFERROR(VLOOKUP($B68,$H50:$I55,2,0),0)+IFERROR(VLOOKUP($B68,$J50:$K55,2,0),0)+IFERROR(VLOOKUP($B68,$L50:$M55,2,0),0)+IFERROR(VLOOKUP($B68,$N50:$O55,2,0),0)+IFERROR(VLOOKUP($B68,$P50:$Q55,2,0),0)+IFERROR(VLOOKUP($B68,$R50:$S55,2,0),0))</f>
        <v>0</v>
      </c>
      <c r="E68" s="110"/>
      <c r="M68" s="110"/>
      <c r="O68" s="105">
        <v>9</v>
      </c>
      <c r="P68" s="185" t="e">
        <v>#NUM!</v>
      </c>
      <c r="Q68" s="185" t="e">
        <v>#NUM!</v>
      </c>
      <c r="R68" s="185" t="e">
        <v>#NUM!</v>
      </c>
      <c r="S68" s="185"/>
      <c r="T68" s="114"/>
      <c r="U68" s="114"/>
    </row>
    <row r="69" spans="1:24" hidden="1" outlineLevel="2" x14ac:dyDescent="0.25">
      <c r="B69" s="105">
        <v>13</v>
      </c>
      <c r="C69" s="108">
        <f t="shared" ref="C69" si="17">-(IFERROR(VLOOKUP($B69,$B50:$C55,2,0),0)+IFERROR(VLOOKUP($B69,$D50:$E55,2,0),0)+IFERROR(VLOOKUP($B69,$F50:$G55,2,0),0)+IFERROR(VLOOKUP($B69,$H50:$I55,2,0),0)+IFERROR(VLOOKUP($B69,$J50:$K55,2,0),0)+IFERROR(VLOOKUP($B69,$L50:$M55,2,0),0)+IFERROR(VLOOKUP($B69,$N50:$O55,2,0),0)+IFERROR(VLOOKUP($B69,$P50:$Q55,2,0),0)+IFERROR(VLOOKUP($B69,$R50:$S55,2,0),0))</f>
        <v>0</v>
      </c>
      <c r="E69" s="110"/>
      <c r="F69" s="110"/>
      <c r="G69" s="324" t="s">
        <v>42</v>
      </c>
      <c r="H69" s="324"/>
      <c r="I69" s="324"/>
      <c r="J69" s="324"/>
      <c r="K69" s="324"/>
      <c r="L69" s="324"/>
      <c r="M69" s="110"/>
      <c r="O69" s="105">
        <v>10</v>
      </c>
      <c r="P69" s="185" t="e">
        <v>#NUM!</v>
      </c>
      <c r="Q69" s="185" t="e">
        <v>#NUM!</v>
      </c>
      <c r="R69" s="185"/>
      <c r="S69" s="185"/>
      <c r="T69" s="114"/>
      <c r="U69" s="114"/>
    </row>
    <row r="70" spans="1:24" hidden="1" outlineLevel="2" x14ac:dyDescent="0.25">
      <c r="B70" s="105">
        <v>14</v>
      </c>
      <c r="C70" s="108">
        <f t="shared" ref="C70" si="18">-(IFERROR(VLOOKUP($B70,$B50:$C55,2,0),0)+IFERROR(VLOOKUP($B70,$D50:$E55,2,0),0)+IFERROR(VLOOKUP($B70,$F50:$G55,2,0),0)+IFERROR(VLOOKUP($B70,$H50:$I55,2,0),0)+IFERROR(VLOOKUP($B70,$J50:$K55,2,0),0)+IFERROR(VLOOKUP($B70,$L50:$M55,2,0),0)+IFERROR(VLOOKUP($B70,$N50:$O55,2,0),0)+IFERROR(VLOOKUP($B70,$P50:$Q55,2,0),0)+IFERROR(VLOOKUP($B70,$R50:$S55,2,0),0))</f>
        <v>0</v>
      </c>
      <c r="E70" s="110"/>
      <c r="F70" s="110"/>
      <c r="G70" s="112">
        <v>6</v>
      </c>
      <c r="H70" s="112">
        <v>5</v>
      </c>
      <c r="I70" s="112">
        <v>4</v>
      </c>
      <c r="J70" s="112">
        <v>3</v>
      </c>
      <c r="K70" s="112">
        <v>2</v>
      </c>
      <c r="L70" s="112">
        <v>1</v>
      </c>
      <c r="M70" s="110"/>
      <c r="O70" s="105">
        <v>11</v>
      </c>
      <c r="P70" s="185" t="e">
        <v>#NUM!</v>
      </c>
      <c r="Q70" s="185"/>
      <c r="R70" s="185"/>
      <c r="S70" s="185"/>
      <c r="T70" s="114"/>
      <c r="U70" s="114"/>
    </row>
    <row r="71" spans="1:24" hidden="1" outlineLevel="2" x14ac:dyDescent="0.25">
      <c r="A71" s="68" t="s">
        <v>41</v>
      </c>
      <c r="B71" s="105">
        <v>15</v>
      </c>
      <c r="C71" s="108">
        <f t="shared" ref="C71" si="19">-(IFERROR(VLOOKUP($B71,$B50:$C55,2,0),0)+IFERROR(VLOOKUP($B71,$D50:$E55,2,0),0)+IFERROR(VLOOKUP($B71,$F50:$G55,2,0),0)+IFERROR(VLOOKUP($B71,$H50:$I55,2,0),0)+IFERROR(VLOOKUP($B71,$J50:$K55,2,0),0)+IFERROR(VLOOKUP($B71,$L50:$M55,2,0),0)+IFERROR(VLOOKUP($B71,$N50:$O55,2,0),0)+IFERROR(VLOOKUP($B71,$P50:$Q55,2,0),0)+IFERROR(VLOOKUP($B71,$R50:$S55,2,0),0))</f>
        <v>0</v>
      </c>
      <c r="E71" s="110"/>
      <c r="F71" s="105">
        <v>1</v>
      </c>
      <c r="G71" s="184" t="e">
        <f t="array" ref="G71:G79">MMULT(MINVERSE($C$24:$K$32),$C57:$C65)</f>
        <v>#NUM!</v>
      </c>
      <c r="H71" s="184" t="e">
        <f t="array" ref="H71:H78">MMULT(MINVERSE($C$24:$J$31),$C57:$C64)</f>
        <v>#NUM!</v>
      </c>
      <c r="I71" s="184" t="e">
        <f t="array" ref="I71:I77">MMULT(MINVERSE($C$24:$I$30),$C57:$C63)</f>
        <v>#NUM!</v>
      </c>
      <c r="J71" s="184" t="e">
        <f t="array" ref="J71:J76">MMULT(MINVERSE($C$24:$H$29),$C57:$C62)</f>
        <v>#NUM!</v>
      </c>
      <c r="K71" s="184" t="e">
        <f t="array" ref="K71:K75">MMULT(MINVERSE($C$24:$G$28),$C57:$C61)</f>
        <v>#NUM!</v>
      </c>
      <c r="L71" s="113"/>
      <c r="M71" s="110"/>
      <c r="N71" s="110"/>
      <c r="O71" s="110"/>
      <c r="P71" s="110"/>
    </row>
    <row r="72" spans="1:24" hidden="1" outlineLevel="2" x14ac:dyDescent="0.25">
      <c r="B72" s="105">
        <v>16</v>
      </c>
      <c r="C72" s="108">
        <f t="shared" ref="C72" si="20">-(IFERROR(VLOOKUP($B72,$B50:$C55,2,0),0)+IFERROR(VLOOKUP($B72,$D50:$E55,2,0),0)+IFERROR(VLOOKUP($B72,$F50:$G55,2,0),0)+IFERROR(VLOOKUP($B72,$H50:$I55,2,0),0)+IFERROR(VLOOKUP($B72,$J50:$K55,2,0),0)+IFERROR(VLOOKUP($B72,$L50:$M55,2,0),0)+IFERROR(VLOOKUP($B72,$N50:$O55,2,0),0)+IFERROR(VLOOKUP($B72,$P50:$Q55,2,0),0)+IFERROR(VLOOKUP($B72,$R50:$S55,2,0),0))</f>
        <v>0</v>
      </c>
      <c r="E72" s="110"/>
      <c r="F72" s="105">
        <v>2</v>
      </c>
      <c r="G72" s="185" t="e">
        <v>#NUM!</v>
      </c>
      <c r="H72" s="185" t="e">
        <v>#NUM!</v>
      </c>
      <c r="I72" s="185" t="e">
        <v>#NUM!</v>
      </c>
      <c r="J72" s="185" t="e">
        <v>#NUM!</v>
      </c>
      <c r="K72" s="185" t="e">
        <v>#NUM!</v>
      </c>
      <c r="L72" s="114"/>
      <c r="M72" s="110"/>
      <c r="N72" s="110"/>
      <c r="O72" s="110"/>
      <c r="P72" s="110"/>
    </row>
    <row r="73" spans="1:24" hidden="1" outlineLevel="2" x14ac:dyDescent="0.25">
      <c r="B73" s="105">
        <v>17</v>
      </c>
      <c r="C73" s="108">
        <f t="shared" ref="C73" si="21">-(IFERROR(VLOOKUP($B73,$B50:$C55,2,0),0)+IFERROR(VLOOKUP($B73,$D50:$E55,2,0),0)+IFERROR(VLOOKUP($B73,$F50:$G55,2,0),0)+IFERROR(VLOOKUP($B73,$H50:$I55,2,0),0)+IFERROR(VLOOKUP($B73,$J50:$K55,2,0),0)+IFERROR(VLOOKUP($B73,$L50:$M55,2,0),0)+IFERROR(VLOOKUP($B73,$N50:$O55,2,0),0)+IFERROR(VLOOKUP($B73,$P50:$Q55,2,0),0)+IFERROR(VLOOKUP($B73,$R50:$S55,2,0),0))</f>
        <v>0</v>
      </c>
      <c r="E73" s="110"/>
      <c r="F73" s="105">
        <v>3</v>
      </c>
      <c r="G73" s="185" t="e">
        <v>#NUM!</v>
      </c>
      <c r="H73" s="185" t="e">
        <v>#NUM!</v>
      </c>
      <c r="I73" s="185" t="e">
        <v>#NUM!</v>
      </c>
      <c r="J73" s="185" t="e">
        <v>#NUM!</v>
      </c>
      <c r="K73" s="185" t="e">
        <v>#NUM!</v>
      </c>
      <c r="L73" s="114"/>
      <c r="M73" s="110"/>
    </row>
    <row r="74" spans="1:24" hidden="1" outlineLevel="2" x14ac:dyDescent="0.25">
      <c r="B74" s="105">
        <v>18</v>
      </c>
      <c r="C74" s="108">
        <f t="shared" ref="C74" si="22">-(IFERROR(VLOOKUP($B74,$B50:$C55,2,0),0)+IFERROR(VLOOKUP($B74,$D50:$E55,2,0),0)+IFERROR(VLOOKUP($B74,$F50:$G55,2,0),0)+IFERROR(VLOOKUP($B74,$H50:$I55,2,0),0)+IFERROR(VLOOKUP($B74,$J50:$K55,2,0),0)+IFERROR(VLOOKUP($B74,$L50:$M55,2,0),0)+IFERROR(VLOOKUP($B74,$N50:$O55,2,0),0)+IFERROR(VLOOKUP($B74,$P50:$Q55,2,0),0)+IFERROR(VLOOKUP($B74,$R50:$S55,2,0),0))</f>
        <v>0</v>
      </c>
      <c r="E74" s="110"/>
      <c r="F74" s="105">
        <v>4</v>
      </c>
      <c r="G74" s="185" t="e">
        <v>#NUM!</v>
      </c>
      <c r="H74" s="185" t="e">
        <v>#NUM!</v>
      </c>
      <c r="I74" s="185" t="e">
        <v>#NUM!</v>
      </c>
      <c r="J74" s="185" t="e">
        <v>#NUM!</v>
      </c>
      <c r="K74" s="185" t="e">
        <v>#NUM!</v>
      </c>
      <c r="L74" s="114"/>
      <c r="M74" s="110"/>
    </row>
    <row r="75" spans="1:24" hidden="1" outlineLevel="2" x14ac:dyDescent="0.25">
      <c r="B75" s="105">
        <v>19</v>
      </c>
      <c r="C75" s="108">
        <f t="shared" ref="C75" si="23">-(IFERROR(VLOOKUP($B75,$B50:$C55,2,0),0)+IFERROR(VLOOKUP($B75,$D50:$E55,2,0),0)+IFERROR(VLOOKUP($B75,$F50:$G55,2,0),0)+IFERROR(VLOOKUP($B75,$H50:$I55,2,0),0)+IFERROR(VLOOKUP($B75,$J50:$K55,2,0),0)+IFERROR(VLOOKUP($B75,$L50:$M55,2,0),0)+IFERROR(VLOOKUP($B75,$N50:$O55,2,0),0)+IFERROR(VLOOKUP($B75,$P50:$Q55,2,0),0)+IFERROR(VLOOKUP($B75,$R50:$S55,2,0),0))</f>
        <v>0</v>
      </c>
      <c r="E75" s="110"/>
      <c r="F75" s="105">
        <v>5</v>
      </c>
      <c r="G75" s="185" t="e">
        <v>#NUM!</v>
      </c>
      <c r="H75" s="185" t="e">
        <v>#NUM!</v>
      </c>
      <c r="I75" s="185" t="e">
        <v>#NUM!</v>
      </c>
      <c r="J75" s="185" t="e">
        <v>#NUM!</v>
      </c>
      <c r="K75" s="185" t="e">
        <v>#NUM!</v>
      </c>
      <c r="L75" s="114"/>
      <c r="M75" s="110"/>
    </row>
    <row r="76" spans="1:24" hidden="1" outlineLevel="2" x14ac:dyDescent="0.25">
      <c r="B76" s="105">
        <v>20</v>
      </c>
      <c r="C76" s="108">
        <f t="shared" ref="C76" si="24">-(IFERROR(VLOOKUP($B76,$B50:$C55,2,0),0)+IFERROR(VLOOKUP($B76,$D50:$E55,2,0),0)+IFERROR(VLOOKUP($B76,$F50:$G55,2,0),0)+IFERROR(VLOOKUP($B76,$H50:$I55,2,0),0)+IFERROR(VLOOKUP($B76,$J50:$K55,2,0),0)+IFERROR(VLOOKUP($B76,$L50:$M55,2,0),0)+IFERROR(VLOOKUP($B76,$N50:$O55,2,0),0)+IFERROR(VLOOKUP($B76,$P50:$Q55,2,0),0)+IFERROR(VLOOKUP($B76,$R50:$S55,2,0),0))</f>
        <v>0</v>
      </c>
      <c r="E76" s="110" t="s">
        <v>40</v>
      </c>
      <c r="F76" s="105">
        <v>6</v>
      </c>
      <c r="G76" s="185" t="e">
        <v>#NUM!</v>
      </c>
      <c r="H76" s="185" t="e">
        <v>#NUM!</v>
      </c>
      <c r="I76" s="185" t="e">
        <v>#NUM!</v>
      </c>
      <c r="J76" s="185" t="e">
        <v>#NUM!</v>
      </c>
      <c r="K76" s="185"/>
      <c r="L76" s="114"/>
      <c r="M76" s="110"/>
    </row>
    <row r="77" spans="1:24" hidden="1" outlineLevel="2" x14ac:dyDescent="0.25">
      <c r="B77" s="105">
        <v>21</v>
      </c>
      <c r="C77" s="108">
        <f t="shared" ref="C77" si="25">-(IFERROR(VLOOKUP($B77,$B50:$C55,2,0),0)+IFERROR(VLOOKUP($B77,$D50:$E55,2,0),0)+IFERROR(VLOOKUP($B77,$F50:$G55,2,0),0)+IFERROR(VLOOKUP($B77,$H50:$I55,2,0),0)+IFERROR(VLOOKUP($B77,$J50:$K55,2,0),0)+IFERROR(VLOOKUP($B77,$L50:$M55,2,0),0)+IFERROR(VLOOKUP($B77,$N50:$O55,2,0),0)+IFERROR(VLOOKUP($B77,$P50:$Q55,2,0),0)+IFERROR(VLOOKUP($B77,$R50:$S55,2,0),0))</f>
        <v>0</v>
      </c>
      <c r="E77" s="110"/>
      <c r="F77" s="105">
        <v>7</v>
      </c>
      <c r="G77" s="185" t="e">
        <v>#NUM!</v>
      </c>
      <c r="H77" s="185" t="e">
        <v>#NUM!</v>
      </c>
      <c r="I77" s="185" t="e">
        <v>#NUM!</v>
      </c>
      <c r="J77" s="185"/>
      <c r="K77" s="185"/>
      <c r="L77" s="114"/>
      <c r="M77" s="110"/>
    </row>
    <row r="78" spans="1:24" hidden="1" outlineLevel="2" x14ac:dyDescent="0.25">
      <c r="E78" s="110"/>
      <c r="F78" s="105">
        <v>8</v>
      </c>
      <c r="G78" s="185" t="e">
        <v>#NUM!</v>
      </c>
      <c r="H78" s="185" t="e">
        <v>#NUM!</v>
      </c>
      <c r="I78" s="185"/>
      <c r="J78" s="185"/>
      <c r="K78" s="185"/>
      <c r="L78" s="114"/>
      <c r="M78" s="110"/>
      <c r="X78" s="110"/>
    </row>
    <row r="79" spans="1:24" hidden="1" outlineLevel="2" x14ac:dyDescent="0.25">
      <c r="E79" s="110"/>
      <c r="F79" s="105">
        <v>9</v>
      </c>
      <c r="G79" s="185" t="e">
        <v>#NUM!</v>
      </c>
      <c r="H79" s="185"/>
      <c r="I79" s="185"/>
      <c r="J79" s="185"/>
      <c r="K79" s="185"/>
      <c r="L79" s="114"/>
      <c r="M79" s="110"/>
      <c r="X79" s="110"/>
    </row>
    <row r="80" spans="1:24" hidden="1" outlineLevel="2" x14ac:dyDescent="0.25">
      <c r="A80" s="117"/>
    </row>
    <row r="81" spans="1:16" s="119" customFormat="1" hidden="1" outlineLevel="2" x14ac:dyDescent="0.25">
      <c r="A81" s="118" t="s">
        <v>37</v>
      </c>
    </row>
    <row r="82" spans="1:16" hidden="1" outlineLevel="2" x14ac:dyDescent="0.25">
      <c r="B82" s="316" t="e">
        <f t="shared" ref="B82:B88" si="26">B49</f>
        <v>#REF!</v>
      </c>
      <c r="C82" s="316"/>
      <c r="D82" s="316" t="e">
        <f t="shared" ref="D82:D88" si="27">D49</f>
        <v>#REF!</v>
      </c>
      <c r="E82" s="316"/>
      <c r="F82" s="316" t="e">
        <f t="shared" ref="F82:F88" si="28">F49</f>
        <v>#REF!</v>
      </c>
      <c r="G82" s="316"/>
      <c r="H82" s="316" t="e">
        <f t="shared" ref="H82:H88" si="29">H49</f>
        <v>#REF!</v>
      </c>
      <c r="I82" s="316"/>
      <c r="J82" s="316" t="e">
        <f t="shared" ref="J82:J88" si="30">J49</f>
        <v>#REF!</v>
      </c>
      <c r="K82" s="316"/>
      <c r="L82" s="316" t="e">
        <f t="shared" ref="L82:L88" si="31">L49</f>
        <v>#REF!</v>
      </c>
      <c r="M82" s="316"/>
    </row>
    <row r="83" spans="1:16" hidden="1" outlineLevel="2" x14ac:dyDescent="0.25">
      <c r="B83" s="105" t="e">
        <f t="shared" si="26"/>
        <v>#REF!</v>
      </c>
      <c r="C83" s="116" t="e">
        <f>IF($Q$2=2,IFERROR(INDEX($G60:$L66,MATCH(B83,$F60:$F66,0),MATCH(INICIO!$C$59,$G59:$L59,0)),0),IF($Q$2=4,IFERROR(INDEX($P60:$U70,MATCH(B83,$O60:$O70,0),MATCH(INICIO!$C$59,$P59:$U59,0)),0),IFERROR(INDEX($G71:$L79,MATCH(B83,$F71:$F79,0),MATCH(INICIO!$C$59,$G70:$L70,0)),0)))</f>
        <v>#REF!</v>
      </c>
      <c r="D83" s="105" t="e">
        <f t="shared" si="27"/>
        <v>#REF!</v>
      </c>
      <c r="E83" s="116" t="e">
        <f>IF($Q$2=2,IFERROR(INDEX($G60:$L66,MATCH(D83,$F60:$F66,0),MATCH(INICIO!$C$59,$G59:$L59,0)),0),IF($Q$2=4,IFERROR(INDEX($P60:$U70,MATCH(D83,$O60:$O70,0),MATCH(INICIO!$C$59,$P59:$U59,0)),0),IFERROR(INDEX($G71:$L79,MATCH(D83,$F71:$F79,0),MATCH(INICIO!$C$59,$G70:$L70,0)),0)))</f>
        <v>#REF!</v>
      </c>
      <c r="F83" s="105" t="e">
        <f t="shared" si="28"/>
        <v>#REF!</v>
      </c>
      <c r="G83" s="116" t="e">
        <f>IF($Q$2=2,IFERROR(INDEX($G60:$L66,MATCH(F83,$F60:$F66,0),MATCH(INICIO!$C$59,$G59:$L59,0)),0),IF($Q$2=4,IFERROR(INDEX($P60:$U70,MATCH(F83,$O60:$O70,0),MATCH(INICIO!$C$59,$P59:$U59,0)),0),IFERROR(INDEX($G71:$L79,MATCH(F83,$F71:$F79,0),MATCH(INICIO!$C$59,$G70:$L70,0)),0)))</f>
        <v>#REF!</v>
      </c>
      <c r="H83" s="105" t="e">
        <f t="shared" si="29"/>
        <v>#REF!</v>
      </c>
      <c r="I83" s="116" t="e">
        <f>IF($Q$2=2,IFERROR(INDEX($G60:$L66,MATCH(H83,$F60:$F66,0),MATCH(INICIO!$C$59,$G59:$L59,0)),0),IF($Q$2=4,IFERROR(INDEX($P60:$U70,MATCH(H83,$O60:$O70,0),MATCH(INICIO!$C$59,$P59:$U59,0)),0),IFERROR(INDEX($G71:$L79,MATCH(H83,$F71:$F79,0),MATCH(INICIO!$C$59,$G70:$L70,0)),0)))</f>
        <v>#REF!</v>
      </c>
      <c r="J83" s="105" t="e">
        <f t="shared" si="30"/>
        <v>#REF!</v>
      </c>
      <c r="K83" s="116" t="e">
        <f>IF($Q$2=2,IFERROR(INDEX($G60:$L66,MATCH(J83,$F60:$F66,0),MATCH(INICIO!$C$59,$G59:$L59,0)),0),IF($Q$2=4,IFERROR(INDEX($P60:$U70,MATCH(J83,$O60:$O70,0),MATCH(INICIO!$C$59,$P59:$U59,0)),0),IFERROR(INDEX($G71:$L79,MATCH(J83,$F71:$F79,0),MATCH(INICIO!$C$59,$G70:$L70,0)),0)))</f>
        <v>#REF!</v>
      </c>
      <c r="L83" s="105" t="e">
        <f t="shared" si="31"/>
        <v>#REF!</v>
      </c>
      <c r="M83" s="116" t="e">
        <f>IF($Q$2=2,IFERROR(INDEX($G60:$L66,MATCH(L83,$F60:$F66,0),MATCH(INICIO!$C$59,$G59:$L59,0)),0),IF($Q$2=4,IFERROR(INDEX($P60:$U70,MATCH(L83,$O60:$O70,0),MATCH(INICIO!$C$59,$P59:$U59,0)),0),IFERROR(INDEX($G71:$L79,MATCH(L83,$F71:$F79,0),MATCH(INICIO!$C$59,$G70:$L70,0)),0)))</f>
        <v>#REF!</v>
      </c>
    </row>
    <row r="84" spans="1:16" hidden="1" outlineLevel="2" x14ac:dyDescent="0.25">
      <c r="B84" s="105" t="e">
        <f t="shared" si="26"/>
        <v>#REF!</v>
      </c>
      <c r="C84" s="116" t="e">
        <f>IF($Q$2=2,IFERROR(INDEX($G60:$L66,MATCH(B84,$F60:$F66,0),MATCH(INICIO!$C$59,$G59:$L59,0)),0),IF($Q$2=4,IFERROR(INDEX($P60:$U70,MATCH(B84,$O60:$O70,0),MATCH(INICIO!$C$59,$P59:$U59,0)),0),IFERROR(INDEX($G71:$L79,MATCH(B84,$F71:$F79,0),MATCH(INICIO!$C$59,$G70:$L70,0)),0)))</f>
        <v>#REF!</v>
      </c>
      <c r="D84" s="105" t="e">
        <f t="shared" si="27"/>
        <v>#REF!</v>
      </c>
      <c r="E84" s="116" t="e">
        <f>IF($Q$2=2,IFERROR(INDEX($G60:$L66,MATCH(D84,$F60:$F66,0),MATCH(INICIO!$C$59,$G59:$L59,0)),0),IF($Q$2=4,IFERROR(INDEX($P60:$U70,MATCH(D84,$O60:$O70,0),MATCH(INICIO!$C$59,$P59:$U59,0)),0),IFERROR(INDEX($G71:$L79,MATCH(D84,$F71:$F79,0),MATCH(INICIO!$C$59,$G70:$L70,0)),0)))</f>
        <v>#REF!</v>
      </c>
      <c r="F84" s="105" t="e">
        <f t="shared" si="28"/>
        <v>#REF!</v>
      </c>
      <c r="G84" s="116" t="e">
        <f>IF($Q$2=2,IFERROR(INDEX($G60:$L66,MATCH(F84,$F60:$F66,0),MATCH(INICIO!$C$59,$G59:$L59,0)),0),IF($Q$2=4,IFERROR(INDEX($P60:$U70,MATCH(F84,$O60:$O70,0),MATCH(INICIO!$C$59,$P59:$U59,0)),0),IFERROR(INDEX($G71:$L79,MATCH(F84,$F71:$F79,0),MATCH(INICIO!$C$59,$G70:$L70,0)),0)))</f>
        <v>#REF!</v>
      </c>
      <c r="H84" s="105" t="e">
        <f t="shared" si="29"/>
        <v>#REF!</v>
      </c>
      <c r="I84" s="116" t="e">
        <f>IF($Q$2=2,IFERROR(INDEX($G60:$L66,MATCH(H84,$F60:$F66,0),MATCH(INICIO!$C$59,$G59:$L59,0)),0),IF($Q$2=4,IFERROR(INDEX($P60:$U70,MATCH(H84,$O60:$O70,0),MATCH(INICIO!$C$59,$P59:$U59,0)),0),IFERROR(INDEX($G71:$L79,MATCH(H84,$F71:$F79,0),MATCH(INICIO!$C$59,$G70:$L70,0)),0)))</f>
        <v>#REF!</v>
      </c>
      <c r="J84" s="105" t="e">
        <f t="shared" si="30"/>
        <v>#REF!</v>
      </c>
      <c r="K84" s="116" t="e">
        <f>IF($Q$2=2,IFERROR(INDEX($G60:$L66,MATCH(J84,$F60:$F66,0),MATCH(INICIO!$C$59,$G59:$L59,0)),0),IF($Q$2=4,IFERROR(INDEX($P60:$U70,MATCH(J84,$O60:$O70,0),MATCH(INICIO!$C$59,$P59:$U59,0)),0),IFERROR(INDEX($G71:$L79,MATCH(J84,$F71:$F79,0),MATCH(INICIO!$C$59,$G70:$L70,0)),0)))</f>
        <v>#REF!</v>
      </c>
      <c r="L84" s="105" t="e">
        <f t="shared" si="31"/>
        <v>#REF!</v>
      </c>
      <c r="M84" s="116" t="e">
        <f>IF($Q$2=2,IFERROR(INDEX($G60:$L66,MATCH(L84,$F60:$F66,0),MATCH(INICIO!$C$59,$G59:$L59,0)),0),IF($Q$2=4,IFERROR(INDEX($P60:$U70,MATCH(L84,$O60:$O70,0),MATCH(INICIO!$C$59,$P59:$U59,0)),0),IFERROR(INDEX($G71:$L79,MATCH(L84,$F71:$F79,0),MATCH(INICIO!$C$59,$G70:$L70,0)),0)))</f>
        <v>#REF!</v>
      </c>
    </row>
    <row r="85" spans="1:16" hidden="1" outlineLevel="2" x14ac:dyDescent="0.25">
      <c r="B85" s="105" t="e">
        <f t="shared" si="26"/>
        <v>#REF!</v>
      </c>
      <c r="C85" s="116" t="e">
        <f>IF($Q$2=2,IFERROR(INDEX($G60:$L66,MATCH(B85,$F60:$F66,0),MATCH(INICIO!$C$59,$G59:$L59,0)),0),IF($Q$2=4,IFERROR(INDEX($P60:$U70,MATCH(B85,$O60:$O70,0),MATCH(INICIO!$C$59,$P59:$U59,0)),0),IFERROR(INDEX($G71:$L79,MATCH(B85,$F71:$F79,0),MATCH(INICIO!$C$59,$G70:$L70,0)),0)))</f>
        <v>#REF!</v>
      </c>
      <c r="D85" s="105" t="e">
        <f t="shared" si="27"/>
        <v>#REF!</v>
      </c>
      <c r="E85" s="116" t="e">
        <f>IF($Q$2=2,IFERROR(INDEX($G60:$L66,MATCH(D85,$F60:$F66,0),MATCH(INICIO!$C$59,$G59:$L59,0)),0),IF($Q$2=4,IFERROR(INDEX($P60:$U70,MATCH(D85,$O60:$O70,0),MATCH(INICIO!$C$59,$P59:$U59,0)),0),IFERROR(INDEX($G71:$L79,MATCH(D85,$F71:$F79,0),MATCH(INICIO!$C$59,$G70:$L70,0)),0)))</f>
        <v>#REF!</v>
      </c>
      <c r="F85" s="105" t="e">
        <f t="shared" si="28"/>
        <v>#REF!</v>
      </c>
      <c r="G85" s="116" t="e">
        <f>IF($Q$2=2,IFERROR(INDEX($G60:$L66,MATCH(F85,$F60:$F66,0),MATCH(INICIO!$C$59,$G59:$L59,0)),0),IF($Q$2=4,IFERROR(INDEX($P60:$U70,MATCH(F85,$O60:$O70,0),MATCH(INICIO!$C$59,$P59:$U59,0)),0),IFERROR(INDEX($G71:$L79,MATCH(F85,$F71:$F79,0),MATCH(INICIO!$C$59,$G70:$L70,0)),0)))</f>
        <v>#REF!</v>
      </c>
      <c r="H85" s="105" t="e">
        <f t="shared" si="29"/>
        <v>#REF!</v>
      </c>
      <c r="I85" s="116" t="e">
        <f>IF($Q$2=2,IFERROR(INDEX($G60:$L66,MATCH(H85,$F60:$F66,0),MATCH(INICIO!$C$59,$G59:$L59,0)),0),IF($Q$2=4,IFERROR(INDEX($P60:$U70,MATCH(H85,$O60:$O70,0),MATCH(INICIO!$C$59,$P59:$U59,0)),0),IFERROR(INDEX($G71:$L79,MATCH(H85,$F71:$F79,0),MATCH(INICIO!$C$59,$G70:$L70,0)),0)))</f>
        <v>#REF!</v>
      </c>
      <c r="J85" s="105" t="e">
        <f t="shared" si="30"/>
        <v>#REF!</v>
      </c>
      <c r="K85" s="116" t="e">
        <f>IF($Q$2=2,IFERROR(INDEX($G60:$L66,MATCH(J85,$F60:$F66,0),MATCH(INICIO!$C$59,$G59:$L59,0)),0),IF($Q$2=4,IFERROR(INDEX($P60:$U70,MATCH(J85,$O60:$O70,0),MATCH(INICIO!$C$59,$P59:$U59,0)),0),IFERROR(INDEX($G71:$L79,MATCH(J85,$F71:$F79,0),MATCH(INICIO!$C$59,$G70:$L70,0)),0)))</f>
        <v>#REF!</v>
      </c>
      <c r="L85" s="105" t="e">
        <f t="shared" si="31"/>
        <v>#REF!</v>
      </c>
      <c r="M85" s="116" t="e">
        <f>IF($Q$2=2,IFERROR(INDEX($G60:$L66,MATCH(L85,$F60:$F66,0),MATCH(INICIO!$C$59,$G59:$L59,0)),0),IF($Q$2=4,IFERROR(INDEX($P60:$U70,MATCH(L85,$O60:$O70,0),MATCH(INICIO!$C$59,$P59:$U59,0)),0),IFERROR(INDEX($G71:$L79,MATCH(L85,$F71:$F79,0),MATCH(INICIO!$C$59,$G70:$L70,0)),0)))</f>
        <v>#REF!</v>
      </c>
    </row>
    <row r="86" spans="1:16" hidden="1" outlineLevel="2" x14ac:dyDescent="0.25">
      <c r="B86" s="105" t="e">
        <f t="shared" si="26"/>
        <v>#REF!</v>
      </c>
      <c r="C86" s="116" t="e">
        <f>IF($Q$2=2,IFERROR(INDEX($G60:$L66,MATCH(B86,$F60:$F66,0),MATCH(INICIO!$C$59,$G59:$L59,0)),0),IF($Q$2=4,IFERROR(INDEX($P60:$U70,MATCH(B86,$O60:$O70,0),MATCH(INICIO!$C$59,$P59:$U59,0)),0),IFERROR(INDEX($G71:$L79,MATCH(B86,$F71:$F79,0),MATCH(INICIO!$C$59,$G70:$L70,0)),0)))</f>
        <v>#REF!</v>
      </c>
      <c r="D86" s="105" t="e">
        <f t="shared" si="27"/>
        <v>#REF!</v>
      </c>
      <c r="E86" s="116" t="e">
        <f>IF($Q$2=2,IFERROR(INDEX($G60:$L66,MATCH(D86,$F60:$F66,0),MATCH(INICIO!$C$59,$G59:$L59,0)),0),IF($Q$2=4,IFERROR(INDEX($P60:$U70,MATCH(D86,$O60:$O70,0),MATCH(INICIO!$C$59,$P59:$U59,0)),0),IFERROR(INDEX($G71:$L79,MATCH(D86,$F71:$F79,0),MATCH(INICIO!$C$59,$G70:$L70,0)),0)))</f>
        <v>#REF!</v>
      </c>
      <c r="F86" s="105" t="e">
        <f t="shared" si="28"/>
        <v>#REF!</v>
      </c>
      <c r="G86" s="116" t="e">
        <f>IF($Q$2=2,IFERROR(INDEX($G60:$L66,MATCH(F86,$F60:$F66,0),MATCH(INICIO!$C$59,$G59:$L59,0)),0),IF($Q$2=4,IFERROR(INDEX($P60:$U70,MATCH(F86,$O60:$O70,0),MATCH(INICIO!$C$59,$P59:$U59,0)),0),IFERROR(INDEX($G71:$L79,MATCH(F86,$F71:$F79,0),MATCH(INICIO!$C$59,$G70:$L70,0)),0)))</f>
        <v>#REF!</v>
      </c>
      <c r="H86" s="105" t="e">
        <f t="shared" si="29"/>
        <v>#REF!</v>
      </c>
      <c r="I86" s="116" t="e">
        <f>IF($Q$2=2,IFERROR(INDEX($G60:$L66,MATCH(H86,$F60:$F66,0),MATCH(INICIO!$C$59,$G59:$L59,0)),0),IF($Q$2=4,IFERROR(INDEX($P60:$U70,MATCH(H86,$O60:$O70,0),MATCH(INICIO!$C$59,$P59:$U59,0)),0),IFERROR(INDEX($G71:$L79,MATCH(H86,$F71:$F79,0),MATCH(INICIO!$C$59,$G70:$L70,0)),0)))</f>
        <v>#REF!</v>
      </c>
      <c r="J86" s="105" t="e">
        <f t="shared" si="30"/>
        <v>#REF!</v>
      </c>
      <c r="K86" s="116" t="e">
        <f>IF($Q$2=2,IFERROR(INDEX($G60:$L66,MATCH(J86,$F60:$F66,0),MATCH(INICIO!$C$59,$G59:$L59,0)),0),IF($Q$2=4,IFERROR(INDEX($P60:$U70,MATCH(J86,$O60:$O70,0),MATCH(INICIO!$C$59,$P59:$U59,0)),0),IFERROR(INDEX($G71:$L79,MATCH(J86,$F71:$F79,0),MATCH(INICIO!$C$59,$G70:$L70,0)),0)))</f>
        <v>#REF!</v>
      </c>
      <c r="L86" s="105" t="e">
        <f t="shared" si="31"/>
        <v>#REF!</v>
      </c>
      <c r="M86" s="116" t="e">
        <f>IF($Q$2=2,IFERROR(INDEX($G60:$L66,MATCH(L86,$F60:$F66,0),MATCH(INICIO!$C$59,$G59:$L59,0)),0),IF($Q$2=4,IFERROR(INDEX($P60:$U70,MATCH(L86,$O60:$O70,0),MATCH(INICIO!$C$59,$P59:$U59,0)),0),IFERROR(INDEX($G71:$L79,MATCH(L86,$F71:$F79,0),MATCH(INICIO!$C$59,$G70:$L70,0)),0)))</f>
        <v>#REF!</v>
      </c>
    </row>
    <row r="87" spans="1:16" hidden="1" outlineLevel="2" x14ac:dyDescent="0.25">
      <c r="B87" s="105" t="e">
        <f t="shared" si="26"/>
        <v>#REF!</v>
      </c>
      <c r="C87" s="116" t="e">
        <f>IF($Q$2=2,IFERROR(INDEX($G60:$L66,MATCH(B87,$F60:$F66,0),MATCH(INICIO!$C$59,$G59:$L59,0)),0),IF($Q$2=4,IFERROR(INDEX($P60:$U70,MATCH(B87,$O60:$O70,0),MATCH(INICIO!$C$59,$P59:$U59,0)),0),IFERROR(INDEX($G71:$L79,MATCH(B87,$F71:$F79,0),MATCH(INICIO!$C$59,$G70:$L70,0)),0)))</f>
        <v>#REF!</v>
      </c>
      <c r="D87" s="105" t="e">
        <f t="shared" si="27"/>
        <v>#REF!</v>
      </c>
      <c r="E87" s="116" t="e">
        <f>IF($Q$2=2,IFERROR(INDEX($G60:$L66,MATCH(D87,$F60:$F66,0),MATCH(INICIO!$C$59,$G59:$L59,0)),0),IF($Q$2=4,IFERROR(INDEX($P60:$U70,MATCH(D87,$O60:$O70,0),MATCH(INICIO!$C$59,$P59:$U59,0)),0),IFERROR(INDEX($G71:$L79,MATCH(D87,$F71:$F79,0),MATCH(INICIO!$C$59,$G70:$L70,0)),0)))</f>
        <v>#REF!</v>
      </c>
      <c r="F87" s="105" t="e">
        <f t="shared" si="28"/>
        <v>#REF!</v>
      </c>
      <c r="G87" s="116" t="e">
        <f>IF($Q$2=2,IFERROR(INDEX($G60:$L66,MATCH(F87,$F60:$F66,0),MATCH(INICIO!$C$59,$G59:$L59,0)),0),IF($Q$2=4,IFERROR(INDEX($P60:$U70,MATCH(F87,$O60:$O70,0),MATCH(INICIO!$C$59,$P59:$U59,0)),0),IFERROR(INDEX($G71:$L79,MATCH(F87,$F71:$F79,0),MATCH(INICIO!$C$59,$G70:$L70,0)),0)))</f>
        <v>#REF!</v>
      </c>
      <c r="H87" s="105" t="e">
        <f t="shared" si="29"/>
        <v>#REF!</v>
      </c>
      <c r="I87" s="116" t="e">
        <f>IF($Q$2=2,IFERROR(INDEX($G60:$L66,MATCH(H87,$F60:$F66,0),MATCH(INICIO!$C$59,$G59:$L59,0)),0),IF($Q$2=4,IFERROR(INDEX($P60:$U70,MATCH(H87,$O60:$O70,0),MATCH(INICIO!$C$59,$P59:$U59,0)),0),IFERROR(INDEX($G71:$L79,MATCH(H87,$F71:$F79,0),MATCH(INICIO!$C$59,$G70:$L70,0)),0)))</f>
        <v>#REF!</v>
      </c>
      <c r="J87" s="105" t="e">
        <f t="shared" si="30"/>
        <v>#REF!</v>
      </c>
      <c r="K87" s="116" t="e">
        <f>IF($Q$2=2,IFERROR(INDEX($G60:$L66,MATCH(J87,$F60:$F66,0),MATCH(INICIO!$C$59,$G59:$L59,0)),0),IF($Q$2=4,IFERROR(INDEX($P60:$U70,MATCH(J87,$O60:$O70,0),MATCH(INICIO!$C$59,$P59:$U59,0)),0),IFERROR(INDEX($G71:$L79,MATCH(J87,$F71:$F79,0),MATCH(INICIO!$C$59,$G70:$L70,0)),0)))</f>
        <v>#REF!</v>
      </c>
      <c r="L87" s="105" t="e">
        <f t="shared" si="31"/>
        <v>#REF!</v>
      </c>
      <c r="M87" s="116" t="e">
        <f>IF($Q$2=2,IFERROR(INDEX($G60:$L66,MATCH(L87,$F60:$F66,0),MATCH(INICIO!$C$59,$G59:$L59,0)),0),IF($Q$2=4,IFERROR(INDEX($P60:$U70,MATCH(L87,$O60:$O70,0),MATCH(INICIO!$C$59,$P59:$U59,0)),0),IFERROR(INDEX($G71:$L79,MATCH(L87,$F71:$F79,0),MATCH(INICIO!$C$59,$G70:$L70,0)),0)))</f>
        <v>#REF!</v>
      </c>
    </row>
    <row r="88" spans="1:16" hidden="1" outlineLevel="2" x14ac:dyDescent="0.25">
      <c r="B88" s="105" t="e">
        <f t="shared" si="26"/>
        <v>#REF!</v>
      </c>
      <c r="C88" s="116" t="e">
        <f>IF($Q$2=2,IFERROR(INDEX($G60:$L66,MATCH(B88,$F60:$F66,0),MATCH(INICIO!$C$59,$G59:$L59,0)),0),IF($Q$2=4,IFERROR(INDEX($P60:$U70,MATCH(B88,$O60:$O70,0),MATCH(INICIO!$C$59,$P59:$U59,0)),0),IFERROR(INDEX($G71:$L79,MATCH(B88,$F71:$F79,0),MATCH(INICIO!$C$59,$G70:$L70,0)),0)))</f>
        <v>#REF!</v>
      </c>
      <c r="D88" s="105" t="e">
        <f t="shared" si="27"/>
        <v>#REF!</v>
      </c>
      <c r="E88" s="116" t="e">
        <f>IF($Q$2=2,IFERROR(INDEX($G60:$L66,MATCH(D88,$F60:$F66,0),MATCH(INICIO!$C$59,$G59:$L59,0)),0),IF($Q$2=4,IFERROR(INDEX($P60:$U70,MATCH(D88,$O60:$O70,0),MATCH(INICIO!$C$59,$P59:$U59,0)),0),IFERROR(INDEX($G71:$L79,MATCH(D88,$F71:$F79,0),MATCH(INICIO!$C$59,$G70:$L70,0)),0)))</f>
        <v>#REF!</v>
      </c>
      <c r="F88" s="105" t="e">
        <f t="shared" si="28"/>
        <v>#REF!</v>
      </c>
      <c r="G88" s="116" t="e">
        <f>IF($Q$2=2,IFERROR(INDEX($G60:$L66,MATCH(F88,$F60:$F66,0),MATCH(INICIO!$C$59,$G59:$L59,0)),0),IF($Q$2=4,IFERROR(INDEX($P60:$U70,MATCH(F88,$O60:$O70,0),MATCH(INICIO!$C$59,$P59:$U59,0)),0),IFERROR(INDEX($G71:$L79,MATCH(F88,$F71:$F79,0),MATCH(INICIO!$C$59,$G70:$L70,0)),0)))</f>
        <v>#REF!</v>
      </c>
      <c r="H88" s="105" t="e">
        <f t="shared" si="29"/>
        <v>#REF!</v>
      </c>
      <c r="I88" s="116" t="e">
        <f>IF($Q$2=2,IFERROR(INDEX($G60:$L66,MATCH(H88,$F60:$F66,0),MATCH(INICIO!$C$59,$G59:$L59,0)),0),IF($Q$2=4,IFERROR(INDEX($P60:$U70,MATCH(H88,$O60:$O70,0),MATCH(INICIO!$C$59,$P59:$U59,0)),0),IFERROR(INDEX($G71:$L79,MATCH(H88,$F71:$F79,0),MATCH(INICIO!$C$59,$G70:$L70,0)),0)))</f>
        <v>#REF!</v>
      </c>
      <c r="J88" s="105" t="e">
        <f t="shared" si="30"/>
        <v>#REF!</v>
      </c>
      <c r="K88" s="116" t="e">
        <f>IF($Q$2=2,IFERROR(INDEX($G60:$L66,MATCH(J88,$F60:$F66,0),MATCH(INICIO!$C$59,$G59:$L59,0)),0),IF($Q$2=4,IFERROR(INDEX($P60:$U70,MATCH(J88,$O60:$O70,0),MATCH(INICIO!$C$59,$P59:$U59,0)),0),IFERROR(INDEX($G71:$L79,MATCH(J88,$F71:$F79,0),MATCH(INICIO!$C$59,$G70:$L70,0)),0)))</f>
        <v>#REF!</v>
      </c>
      <c r="L88" s="105" t="e">
        <f t="shared" si="31"/>
        <v>#REF!</v>
      </c>
      <c r="M88" s="116" t="e">
        <f>IF($Q$2=2,IFERROR(INDEX($G60:$L66,MATCH(L88,$F60:$F66,0),MATCH(INICIO!$C$59,$G59:$L59,0)),0),IF($Q$2=4,IFERROR(INDEX($P60:$U70,MATCH(L88,$O60:$O70,0),MATCH(INICIO!$C$59,$P59:$U59,0)),0),IFERROR(INDEX($G71:$L79,MATCH(L88,$F71:$F79,0),MATCH(INICIO!$C$59,$G70:$L70,0)),0)))</f>
        <v>#REF!</v>
      </c>
    </row>
    <row r="89" spans="1:16" hidden="1" outlineLevel="2" x14ac:dyDescent="0.25"/>
    <row r="90" spans="1:16" s="119" customFormat="1" hidden="1" outlineLevel="2" x14ac:dyDescent="0.25">
      <c r="A90" s="118" t="s">
        <v>43</v>
      </c>
    </row>
    <row r="91" spans="1:16" hidden="1" outlineLevel="2" x14ac:dyDescent="0.25">
      <c r="C91" s="121">
        <f t="shared" ref="C91:H91" si="32">E$2</f>
        <v>1</v>
      </c>
      <c r="D91" s="121">
        <f t="shared" si="32"/>
        <v>2</v>
      </c>
      <c r="E91" s="121">
        <f t="shared" si="32"/>
        <v>3</v>
      </c>
      <c r="F91" s="121">
        <f t="shared" si="32"/>
        <v>4</v>
      </c>
      <c r="G91" s="121">
        <f t="shared" si="32"/>
        <v>5</v>
      </c>
      <c r="H91" s="121">
        <f t="shared" si="32"/>
        <v>6</v>
      </c>
    </row>
    <row r="92" spans="1:16" hidden="1" outlineLevel="2" x14ac:dyDescent="0.25">
      <c r="B92" s="122" t="s">
        <v>44</v>
      </c>
      <c r="C92" s="123" t="e">
        <f t="array" ref="C92:C97">MMULT(MMULT(C$8:H$13,$AZ$8:$BE$13),C83:C88)+MMULT(MINVERSE(TRANSPOSE($AZ$8:$BE$13)),C50:C55)</f>
        <v>#REF!</v>
      </c>
      <c r="D92" s="123" t="e">
        <f t="array" ref="D92:D97">MMULT(MMULT(K$8:P$13,$AZ$8:$BE$13),E83:E88)+MMULT(MINVERSE(TRANSPOSE($AZ$8:$BE$13)),E50:E55)</f>
        <v>#REF!</v>
      </c>
      <c r="E92" s="123" t="e">
        <f t="array" ref="E92:E97">MMULT(MMULT(S$8:X$13,$AZ$8:$BE$13),G83:G88)+MMULT(MINVERSE(TRANSPOSE($AZ$8:$BE$13)),G50:G55)</f>
        <v>#REF!</v>
      </c>
      <c r="F92" s="123" t="e">
        <f t="array" ref="F92:F97">MMULT(MMULT(AA$8:AF$13,$AZ$8:$BE$13),I83:I88)+MMULT(MINVERSE(TRANSPOSE($AZ$8:$BE$13)),I50:I55)</f>
        <v>#REF!</v>
      </c>
      <c r="G92" s="123" t="e">
        <f t="array" ref="G92:G97">MMULT(MMULT(AI$8:AN$13,$AZ$8:$BE$13),K83:K88)+MMULT(MINVERSE(TRANSPOSE($AZ$8:$BE$13)),K50:K55)</f>
        <v>#REF!</v>
      </c>
      <c r="H92" s="123" t="e">
        <f t="array" ref="H92:H97">MMULT(MMULT(AQ$8:AV$13,$AZ$8:$BE$13),M83:M88)+MMULT(MINVERSE(TRANSPOSE($AZ$8:$BE$13)),M50:M55)</f>
        <v>#REF!</v>
      </c>
      <c r="N92" s="124"/>
      <c r="P92" s="124"/>
    </row>
    <row r="93" spans="1:16" hidden="1" outlineLevel="2" x14ac:dyDescent="0.25">
      <c r="B93" s="122" t="s">
        <v>45</v>
      </c>
      <c r="C93" s="123" t="e">
        <v>#REF!</v>
      </c>
      <c r="D93" s="123" t="e">
        <v>#REF!</v>
      </c>
      <c r="E93" s="123" t="e">
        <v>#REF!</v>
      </c>
      <c r="F93" s="123" t="e">
        <v>#REF!</v>
      </c>
      <c r="G93" s="123" t="e">
        <v>#REF!</v>
      </c>
      <c r="H93" s="123" t="e">
        <v>#REF!</v>
      </c>
      <c r="N93" s="124"/>
      <c r="P93" s="124"/>
    </row>
    <row r="94" spans="1:16" hidden="1" outlineLevel="2" x14ac:dyDescent="0.25">
      <c r="B94" s="122" t="s">
        <v>46</v>
      </c>
      <c r="C94" s="123" t="e">
        <v>#REF!</v>
      </c>
      <c r="D94" s="123" t="e">
        <v>#REF!</v>
      </c>
      <c r="E94" s="123" t="e">
        <v>#REF!</v>
      </c>
      <c r="F94" s="123" t="e">
        <v>#REF!</v>
      </c>
      <c r="G94" s="123" t="e">
        <v>#REF!</v>
      </c>
      <c r="H94" s="123" t="e">
        <v>#REF!</v>
      </c>
      <c r="N94" s="124"/>
      <c r="P94" s="124"/>
    </row>
    <row r="95" spans="1:16" hidden="1" outlineLevel="2" x14ac:dyDescent="0.25">
      <c r="B95" s="122" t="s">
        <v>47</v>
      </c>
      <c r="C95" s="123" t="e">
        <v>#REF!</v>
      </c>
      <c r="D95" s="123" t="e">
        <v>#REF!</v>
      </c>
      <c r="E95" s="123" t="e">
        <v>#REF!</v>
      </c>
      <c r="F95" s="123" t="e">
        <v>#REF!</v>
      </c>
      <c r="G95" s="123" t="e">
        <v>#REF!</v>
      </c>
      <c r="H95" s="123" t="e">
        <v>#REF!</v>
      </c>
      <c r="N95" s="124"/>
      <c r="P95" s="124"/>
    </row>
    <row r="96" spans="1:16" hidden="1" outlineLevel="2" x14ac:dyDescent="0.25">
      <c r="B96" s="122" t="s">
        <v>48</v>
      </c>
      <c r="C96" s="123" t="e">
        <v>#REF!</v>
      </c>
      <c r="D96" s="123" t="e">
        <v>#REF!</v>
      </c>
      <c r="E96" s="123" t="e">
        <v>#REF!</v>
      </c>
      <c r="F96" s="123" t="e">
        <v>#REF!</v>
      </c>
      <c r="G96" s="123" t="e">
        <v>#REF!</v>
      </c>
      <c r="H96" s="123" t="e">
        <v>#REF!</v>
      </c>
      <c r="N96" s="124"/>
      <c r="P96" s="124"/>
    </row>
    <row r="97" spans="1:93" hidden="1" outlineLevel="2" x14ac:dyDescent="0.25">
      <c r="B97" s="122" t="s">
        <v>49</v>
      </c>
      <c r="C97" s="123" t="e">
        <v>#REF!</v>
      </c>
      <c r="D97" s="123" t="e">
        <v>#REF!</v>
      </c>
      <c r="E97" s="123" t="e">
        <v>#REF!</v>
      </c>
      <c r="F97" s="123" t="e">
        <v>#REF!</v>
      </c>
      <c r="G97" s="123" t="e">
        <v>#REF!</v>
      </c>
      <c r="H97" s="123" t="e">
        <v>#REF!</v>
      </c>
      <c r="N97" s="124"/>
      <c r="P97" s="124"/>
    </row>
    <row r="98" spans="1:93" ht="15.75" hidden="1" outlineLevel="2" thickBot="1" x14ac:dyDescent="0.3"/>
    <row r="99" spans="1:93" hidden="1" outlineLevel="2" x14ac:dyDescent="0.25">
      <c r="B99" s="318" t="s">
        <v>50</v>
      </c>
      <c r="C99" s="319"/>
      <c r="D99" s="319"/>
      <c r="E99" s="319"/>
      <c r="F99" s="319"/>
      <c r="G99" s="319"/>
      <c r="H99" s="319"/>
      <c r="I99" s="319"/>
      <c r="J99" s="319"/>
      <c r="K99" s="319"/>
      <c r="L99" s="320"/>
      <c r="M99" s="321" t="s">
        <v>51</v>
      </c>
      <c r="N99" s="322"/>
      <c r="O99" s="322"/>
      <c r="P99" s="322"/>
      <c r="Q99" s="322"/>
      <c r="R99" s="322"/>
      <c r="S99" s="322"/>
      <c r="T99" s="322"/>
      <c r="U99" s="322"/>
      <c r="V99" s="323"/>
      <c r="W99" s="321" t="s">
        <v>52</v>
      </c>
      <c r="X99" s="322"/>
      <c r="Y99" s="322"/>
      <c r="Z99" s="322"/>
      <c r="AA99" s="322"/>
      <c r="AB99" s="322"/>
      <c r="AC99" s="322"/>
      <c r="AD99" s="322"/>
      <c r="AE99" s="322"/>
      <c r="AF99" s="323"/>
      <c r="AG99" s="321" t="s">
        <v>53</v>
      </c>
      <c r="AH99" s="322"/>
      <c r="AI99" s="322"/>
      <c r="AJ99" s="322"/>
      <c r="AK99" s="322"/>
      <c r="AL99" s="322"/>
      <c r="AM99" s="322"/>
      <c r="AN99" s="322"/>
      <c r="AO99" s="322"/>
      <c r="AP99" s="323"/>
      <c r="AQ99" s="321" t="s">
        <v>54</v>
      </c>
      <c r="AR99" s="322"/>
      <c r="AS99" s="322"/>
      <c r="AT99" s="322"/>
      <c r="AU99" s="322"/>
      <c r="AV99" s="322"/>
      <c r="AW99" s="322"/>
      <c r="AX99" s="322"/>
      <c r="AY99" s="322"/>
      <c r="AZ99" s="323"/>
      <c r="BA99" s="321" t="s">
        <v>55</v>
      </c>
      <c r="BB99" s="322"/>
      <c r="BC99" s="322"/>
      <c r="BD99" s="322"/>
      <c r="BE99" s="322"/>
      <c r="BF99" s="322"/>
      <c r="BG99" s="322"/>
      <c r="BH99" s="322"/>
      <c r="BI99" s="322"/>
      <c r="BJ99" s="323"/>
    </row>
    <row r="100" spans="1:93" hidden="1" outlineLevel="2" x14ac:dyDescent="0.25">
      <c r="B100" s="186">
        <f t="shared" ref="B100" si="33">E$2</f>
        <v>1</v>
      </c>
      <c r="C100" s="187">
        <f t="shared" ref="C100:L103" si="34">B100</f>
        <v>1</v>
      </c>
      <c r="D100" s="187">
        <f t="shared" si="34"/>
        <v>1</v>
      </c>
      <c r="E100" s="187">
        <f t="shared" si="34"/>
        <v>1</v>
      </c>
      <c r="F100" s="187">
        <f t="shared" si="34"/>
        <v>1</v>
      </c>
      <c r="G100" s="187">
        <f t="shared" si="34"/>
        <v>1</v>
      </c>
      <c r="H100" s="187">
        <f t="shared" si="34"/>
        <v>1</v>
      </c>
      <c r="I100" s="187">
        <f t="shared" si="34"/>
        <v>1</v>
      </c>
      <c r="J100" s="187">
        <f t="shared" si="34"/>
        <v>1</v>
      </c>
      <c r="K100" s="187">
        <f t="shared" si="34"/>
        <v>1</v>
      </c>
      <c r="L100" s="188">
        <f t="shared" si="34"/>
        <v>1</v>
      </c>
      <c r="M100" s="189">
        <f t="shared" ref="M100" si="35">F$2</f>
        <v>2</v>
      </c>
      <c r="N100" s="187">
        <f t="shared" ref="N100:V103" si="36">M100</f>
        <v>2</v>
      </c>
      <c r="O100" s="187">
        <f t="shared" si="36"/>
        <v>2</v>
      </c>
      <c r="P100" s="187">
        <f t="shared" si="36"/>
        <v>2</v>
      </c>
      <c r="Q100" s="187">
        <f t="shared" si="36"/>
        <v>2</v>
      </c>
      <c r="R100" s="187">
        <f t="shared" si="36"/>
        <v>2</v>
      </c>
      <c r="S100" s="187">
        <f t="shared" si="36"/>
        <v>2</v>
      </c>
      <c r="T100" s="187">
        <f t="shared" si="36"/>
        <v>2</v>
      </c>
      <c r="U100" s="187">
        <f t="shared" si="36"/>
        <v>2</v>
      </c>
      <c r="V100" s="188">
        <f t="shared" si="36"/>
        <v>2</v>
      </c>
      <c r="W100" s="189">
        <f>G$2</f>
        <v>3</v>
      </c>
      <c r="X100" s="187">
        <f t="shared" ref="X100:AF103" si="37">W100</f>
        <v>3</v>
      </c>
      <c r="Y100" s="187">
        <f t="shared" si="37"/>
        <v>3</v>
      </c>
      <c r="Z100" s="187">
        <f t="shared" si="37"/>
        <v>3</v>
      </c>
      <c r="AA100" s="187">
        <f t="shared" si="37"/>
        <v>3</v>
      </c>
      <c r="AB100" s="187">
        <f t="shared" si="37"/>
        <v>3</v>
      </c>
      <c r="AC100" s="187">
        <f t="shared" si="37"/>
        <v>3</v>
      </c>
      <c r="AD100" s="187">
        <f t="shared" si="37"/>
        <v>3</v>
      </c>
      <c r="AE100" s="187">
        <f t="shared" si="37"/>
        <v>3</v>
      </c>
      <c r="AF100" s="188">
        <f t="shared" si="37"/>
        <v>3</v>
      </c>
      <c r="AG100" s="189">
        <f>H$2</f>
        <v>4</v>
      </c>
      <c r="AH100" s="187">
        <f t="shared" ref="AH100:AP103" si="38">AG100</f>
        <v>4</v>
      </c>
      <c r="AI100" s="187">
        <f t="shared" si="38"/>
        <v>4</v>
      </c>
      <c r="AJ100" s="187">
        <f t="shared" si="38"/>
        <v>4</v>
      </c>
      <c r="AK100" s="187">
        <f t="shared" si="38"/>
        <v>4</v>
      </c>
      <c r="AL100" s="187">
        <f t="shared" si="38"/>
        <v>4</v>
      </c>
      <c r="AM100" s="187">
        <f t="shared" si="38"/>
        <v>4</v>
      </c>
      <c r="AN100" s="187">
        <f t="shared" si="38"/>
        <v>4</v>
      </c>
      <c r="AO100" s="187">
        <f t="shared" si="38"/>
        <v>4</v>
      </c>
      <c r="AP100" s="188">
        <f t="shared" si="38"/>
        <v>4</v>
      </c>
      <c r="AQ100" s="189">
        <f>I$2</f>
        <v>5</v>
      </c>
      <c r="AR100" s="187">
        <f t="shared" ref="AR100:AZ103" si="39">AQ100</f>
        <v>5</v>
      </c>
      <c r="AS100" s="187">
        <f t="shared" si="39"/>
        <v>5</v>
      </c>
      <c r="AT100" s="187">
        <f t="shared" si="39"/>
        <v>5</v>
      </c>
      <c r="AU100" s="187">
        <f t="shared" si="39"/>
        <v>5</v>
      </c>
      <c r="AV100" s="187">
        <f t="shared" si="39"/>
        <v>5</v>
      </c>
      <c r="AW100" s="187">
        <f t="shared" si="39"/>
        <v>5</v>
      </c>
      <c r="AX100" s="187">
        <f t="shared" si="39"/>
        <v>5</v>
      </c>
      <c r="AY100" s="187">
        <f t="shared" si="39"/>
        <v>5</v>
      </c>
      <c r="AZ100" s="188">
        <f t="shared" si="39"/>
        <v>5</v>
      </c>
      <c r="BA100" s="189">
        <f>J$2</f>
        <v>6</v>
      </c>
      <c r="BB100" s="187">
        <f t="shared" ref="BB100:BJ103" si="40">BA100</f>
        <v>6</v>
      </c>
      <c r="BC100" s="187">
        <f t="shared" si="40"/>
        <v>6</v>
      </c>
      <c r="BD100" s="187">
        <f t="shared" si="40"/>
        <v>6</v>
      </c>
      <c r="BE100" s="187">
        <f t="shared" si="40"/>
        <v>6</v>
      </c>
      <c r="BF100" s="187">
        <f t="shared" si="40"/>
        <v>6</v>
      </c>
      <c r="BG100" s="187">
        <f t="shared" si="40"/>
        <v>6</v>
      </c>
      <c r="BH100" s="187">
        <f t="shared" si="40"/>
        <v>6</v>
      </c>
      <c r="BI100" s="187">
        <f t="shared" si="40"/>
        <v>6</v>
      </c>
      <c r="BJ100" s="188">
        <f t="shared" si="40"/>
        <v>6</v>
      </c>
    </row>
    <row r="101" spans="1:93" s="2" customFormat="1" ht="15" hidden="1" customHeight="1" outlineLevel="2" x14ac:dyDescent="0.25">
      <c r="A101" s="152" t="s">
        <v>192</v>
      </c>
      <c r="B101" s="129" t="e">
        <f>C94</f>
        <v>#REF!</v>
      </c>
      <c r="C101" s="130" t="e">
        <f t="shared" si="34"/>
        <v>#REF!</v>
      </c>
      <c r="D101" s="130" t="e">
        <f t="shared" si="34"/>
        <v>#REF!</v>
      </c>
      <c r="E101" s="130" t="e">
        <f t="shared" si="34"/>
        <v>#REF!</v>
      </c>
      <c r="F101" s="130" t="e">
        <f t="shared" si="34"/>
        <v>#REF!</v>
      </c>
      <c r="G101" s="130" t="e">
        <f t="shared" si="34"/>
        <v>#REF!</v>
      </c>
      <c r="H101" s="130" t="e">
        <f t="shared" si="34"/>
        <v>#REF!</v>
      </c>
      <c r="I101" s="130" t="e">
        <f t="shared" si="34"/>
        <v>#REF!</v>
      </c>
      <c r="J101" s="190" t="e">
        <f t="shared" si="34"/>
        <v>#REF!</v>
      </c>
      <c r="K101" s="130" t="e">
        <f t="shared" si="34"/>
        <v>#REF!</v>
      </c>
      <c r="L101" s="131" t="e">
        <f t="shared" si="34"/>
        <v>#REF!</v>
      </c>
      <c r="M101" s="129" t="e">
        <f>D94</f>
        <v>#REF!</v>
      </c>
      <c r="N101" s="130" t="e">
        <f t="shared" si="36"/>
        <v>#REF!</v>
      </c>
      <c r="O101" s="130" t="e">
        <f t="shared" si="36"/>
        <v>#REF!</v>
      </c>
      <c r="P101" s="130" t="e">
        <f t="shared" si="36"/>
        <v>#REF!</v>
      </c>
      <c r="Q101" s="130" t="e">
        <f t="shared" si="36"/>
        <v>#REF!</v>
      </c>
      <c r="R101" s="130" t="e">
        <f t="shared" si="36"/>
        <v>#REF!</v>
      </c>
      <c r="S101" s="130" t="e">
        <f t="shared" si="36"/>
        <v>#REF!</v>
      </c>
      <c r="T101" s="130" t="e">
        <f t="shared" si="36"/>
        <v>#REF!</v>
      </c>
      <c r="U101" s="130" t="e">
        <f t="shared" si="36"/>
        <v>#REF!</v>
      </c>
      <c r="V101" s="131" t="e">
        <f t="shared" si="36"/>
        <v>#REF!</v>
      </c>
      <c r="W101" s="129" t="e">
        <f>E94</f>
        <v>#REF!</v>
      </c>
      <c r="X101" s="130" t="e">
        <f t="shared" si="37"/>
        <v>#REF!</v>
      </c>
      <c r="Y101" s="130" t="e">
        <f t="shared" si="37"/>
        <v>#REF!</v>
      </c>
      <c r="Z101" s="130" t="e">
        <f t="shared" si="37"/>
        <v>#REF!</v>
      </c>
      <c r="AA101" s="130" t="e">
        <f t="shared" si="37"/>
        <v>#REF!</v>
      </c>
      <c r="AB101" s="130" t="e">
        <f t="shared" si="37"/>
        <v>#REF!</v>
      </c>
      <c r="AC101" s="130" t="e">
        <f t="shared" si="37"/>
        <v>#REF!</v>
      </c>
      <c r="AD101" s="130" t="e">
        <f t="shared" si="37"/>
        <v>#REF!</v>
      </c>
      <c r="AE101" s="130" t="e">
        <f t="shared" si="37"/>
        <v>#REF!</v>
      </c>
      <c r="AF101" s="131" t="e">
        <f t="shared" si="37"/>
        <v>#REF!</v>
      </c>
      <c r="AG101" s="129" t="e">
        <f>F94</f>
        <v>#REF!</v>
      </c>
      <c r="AH101" s="130" t="e">
        <f t="shared" si="38"/>
        <v>#REF!</v>
      </c>
      <c r="AI101" s="130" t="e">
        <f t="shared" si="38"/>
        <v>#REF!</v>
      </c>
      <c r="AJ101" s="130" t="e">
        <f t="shared" si="38"/>
        <v>#REF!</v>
      </c>
      <c r="AK101" s="130" t="e">
        <f t="shared" si="38"/>
        <v>#REF!</v>
      </c>
      <c r="AL101" s="130" t="e">
        <f t="shared" si="38"/>
        <v>#REF!</v>
      </c>
      <c r="AM101" s="130" t="e">
        <f t="shared" si="38"/>
        <v>#REF!</v>
      </c>
      <c r="AN101" s="130" t="e">
        <f t="shared" si="38"/>
        <v>#REF!</v>
      </c>
      <c r="AO101" s="130" t="e">
        <f t="shared" si="38"/>
        <v>#REF!</v>
      </c>
      <c r="AP101" s="131" t="e">
        <f t="shared" si="38"/>
        <v>#REF!</v>
      </c>
      <c r="AQ101" s="129" t="e">
        <f>G94</f>
        <v>#REF!</v>
      </c>
      <c r="AR101" s="130" t="e">
        <f t="shared" si="39"/>
        <v>#REF!</v>
      </c>
      <c r="AS101" s="130" t="e">
        <f t="shared" si="39"/>
        <v>#REF!</v>
      </c>
      <c r="AT101" s="130" t="e">
        <f t="shared" si="39"/>
        <v>#REF!</v>
      </c>
      <c r="AU101" s="130" t="e">
        <f t="shared" si="39"/>
        <v>#REF!</v>
      </c>
      <c r="AV101" s="130" t="e">
        <f t="shared" si="39"/>
        <v>#REF!</v>
      </c>
      <c r="AW101" s="130" t="e">
        <f t="shared" si="39"/>
        <v>#REF!</v>
      </c>
      <c r="AX101" s="130" t="e">
        <f t="shared" si="39"/>
        <v>#REF!</v>
      </c>
      <c r="AY101" s="130" t="e">
        <f t="shared" si="39"/>
        <v>#REF!</v>
      </c>
      <c r="AZ101" s="131" t="e">
        <f t="shared" si="39"/>
        <v>#REF!</v>
      </c>
      <c r="BA101" s="129" t="e">
        <f>H94</f>
        <v>#REF!</v>
      </c>
      <c r="BB101" s="130" t="e">
        <f t="shared" si="40"/>
        <v>#REF!</v>
      </c>
      <c r="BC101" s="130" t="e">
        <f t="shared" si="40"/>
        <v>#REF!</v>
      </c>
      <c r="BD101" s="130" t="e">
        <f t="shared" si="40"/>
        <v>#REF!</v>
      </c>
      <c r="BE101" s="130" t="e">
        <f t="shared" si="40"/>
        <v>#REF!</v>
      </c>
      <c r="BF101" s="130" t="e">
        <f t="shared" si="40"/>
        <v>#REF!</v>
      </c>
      <c r="BG101" s="130" t="e">
        <f t="shared" si="40"/>
        <v>#REF!</v>
      </c>
      <c r="BH101" s="130" t="e">
        <f t="shared" si="40"/>
        <v>#REF!</v>
      </c>
      <c r="BI101" s="130" t="e">
        <f t="shared" si="40"/>
        <v>#REF!</v>
      </c>
      <c r="BJ101" s="131" t="e">
        <f t="shared" si="40"/>
        <v>#REF!</v>
      </c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</row>
    <row r="102" spans="1:93" s="2" customFormat="1" ht="15" hidden="1" customHeight="1" outlineLevel="2" x14ac:dyDescent="0.25">
      <c r="A102" s="152" t="s">
        <v>47</v>
      </c>
      <c r="B102" s="129" t="e">
        <f>C95</f>
        <v>#REF!</v>
      </c>
      <c r="C102" s="130" t="e">
        <f t="shared" si="34"/>
        <v>#REF!</v>
      </c>
      <c r="D102" s="130" t="e">
        <f t="shared" si="34"/>
        <v>#REF!</v>
      </c>
      <c r="E102" s="130" t="e">
        <f t="shared" si="34"/>
        <v>#REF!</v>
      </c>
      <c r="F102" s="130" t="e">
        <f t="shared" si="34"/>
        <v>#REF!</v>
      </c>
      <c r="G102" s="130" t="e">
        <f t="shared" si="34"/>
        <v>#REF!</v>
      </c>
      <c r="H102" s="130" t="e">
        <f t="shared" si="34"/>
        <v>#REF!</v>
      </c>
      <c r="I102" s="130" t="e">
        <f t="shared" si="34"/>
        <v>#REF!</v>
      </c>
      <c r="J102" s="190" t="e">
        <f t="shared" si="34"/>
        <v>#REF!</v>
      </c>
      <c r="K102" s="130" t="e">
        <f t="shared" si="34"/>
        <v>#REF!</v>
      </c>
      <c r="L102" s="131" t="e">
        <f t="shared" si="34"/>
        <v>#REF!</v>
      </c>
      <c r="M102" s="129" t="e">
        <f>D95</f>
        <v>#REF!</v>
      </c>
      <c r="N102" s="130" t="e">
        <f t="shared" si="36"/>
        <v>#REF!</v>
      </c>
      <c r="O102" s="130" t="e">
        <f t="shared" si="36"/>
        <v>#REF!</v>
      </c>
      <c r="P102" s="130" t="e">
        <f t="shared" si="36"/>
        <v>#REF!</v>
      </c>
      <c r="Q102" s="130" t="e">
        <f t="shared" si="36"/>
        <v>#REF!</v>
      </c>
      <c r="R102" s="130" t="e">
        <f t="shared" si="36"/>
        <v>#REF!</v>
      </c>
      <c r="S102" s="130" t="e">
        <f t="shared" si="36"/>
        <v>#REF!</v>
      </c>
      <c r="T102" s="130" t="e">
        <f t="shared" si="36"/>
        <v>#REF!</v>
      </c>
      <c r="U102" s="130" t="e">
        <f t="shared" si="36"/>
        <v>#REF!</v>
      </c>
      <c r="V102" s="131" t="e">
        <f t="shared" si="36"/>
        <v>#REF!</v>
      </c>
      <c r="W102" s="129" t="e">
        <f>E95</f>
        <v>#REF!</v>
      </c>
      <c r="X102" s="130" t="e">
        <f t="shared" si="37"/>
        <v>#REF!</v>
      </c>
      <c r="Y102" s="130" t="e">
        <f t="shared" si="37"/>
        <v>#REF!</v>
      </c>
      <c r="Z102" s="130" t="e">
        <f t="shared" si="37"/>
        <v>#REF!</v>
      </c>
      <c r="AA102" s="130" t="e">
        <f t="shared" si="37"/>
        <v>#REF!</v>
      </c>
      <c r="AB102" s="130" t="e">
        <f t="shared" si="37"/>
        <v>#REF!</v>
      </c>
      <c r="AC102" s="130" t="e">
        <f t="shared" si="37"/>
        <v>#REF!</v>
      </c>
      <c r="AD102" s="130" t="e">
        <f t="shared" si="37"/>
        <v>#REF!</v>
      </c>
      <c r="AE102" s="130" t="e">
        <f t="shared" si="37"/>
        <v>#REF!</v>
      </c>
      <c r="AF102" s="131" t="e">
        <f t="shared" si="37"/>
        <v>#REF!</v>
      </c>
      <c r="AG102" s="129" t="e">
        <f>F95</f>
        <v>#REF!</v>
      </c>
      <c r="AH102" s="130" t="e">
        <f t="shared" si="38"/>
        <v>#REF!</v>
      </c>
      <c r="AI102" s="130" t="e">
        <f t="shared" si="38"/>
        <v>#REF!</v>
      </c>
      <c r="AJ102" s="130" t="e">
        <f t="shared" si="38"/>
        <v>#REF!</v>
      </c>
      <c r="AK102" s="130" t="e">
        <f t="shared" si="38"/>
        <v>#REF!</v>
      </c>
      <c r="AL102" s="130" t="e">
        <f t="shared" si="38"/>
        <v>#REF!</v>
      </c>
      <c r="AM102" s="130" t="e">
        <f t="shared" si="38"/>
        <v>#REF!</v>
      </c>
      <c r="AN102" s="130" t="e">
        <f t="shared" si="38"/>
        <v>#REF!</v>
      </c>
      <c r="AO102" s="130" t="e">
        <f t="shared" si="38"/>
        <v>#REF!</v>
      </c>
      <c r="AP102" s="131" t="e">
        <f t="shared" si="38"/>
        <v>#REF!</v>
      </c>
      <c r="AQ102" s="129" t="e">
        <f>G95</f>
        <v>#REF!</v>
      </c>
      <c r="AR102" s="130" t="e">
        <f t="shared" si="39"/>
        <v>#REF!</v>
      </c>
      <c r="AS102" s="130" t="e">
        <f t="shared" si="39"/>
        <v>#REF!</v>
      </c>
      <c r="AT102" s="130" t="e">
        <f t="shared" si="39"/>
        <v>#REF!</v>
      </c>
      <c r="AU102" s="130" t="e">
        <f t="shared" si="39"/>
        <v>#REF!</v>
      </c>
      <c r="AV102" s="130" t="e">
        <f t="shared" si="39"/>
        <v>#REF!</v>
      </c>
      <c r="AW102" s="130" t="e">
        <f t="shared" si="39"/>
        <v>#REF!</v>
      </c>
      <c r="AX102" s="130" t="e">
        <f t="shared" si="39"/>
        <v>#REF!</v>
      </c>
      <c r="AY102" s="130" t="e">
        <f t="shared" si="39"/>
        <v>#REF!</v>
      </c>
      <c r="AZ102" s="131" t="e">
        <f t="shared" si="39"/>
        <v>#REF!</v>
      </c>
      <c r="BA102" s="129" t="e">
        <f>H95</f>
        <v>#REF!</v>
      </c>
      <c r="BB102" s="130" t="e">
        <f t="shared" si="40"/>
        <v>#REF!</v>
      </c>
      <c r="BC102" s="130" t="e">
        <f t="shared" si="40"/>
        <v>#REF!</v>
      </c>
      <c r="BD102" s="130" t="e">
        <f t="shared" si="40"/>
        <v>#REF!</v>
      </c>
      <c r="BE102" s="130" t="e">
        <f t="shared" si="40"/>
        <v>#REF!</v>
      </c>
      <c r="BF102" s="130" t="e">
        <f t="shared" si="40"/>
        <v>#REF!</v>
      </c>
      <c r="BG102" s="130" t="e">
        <f t="shared" si="40"/>
        <v>#REF!</v>
      </c>
      <c r="BH102" s="130" t="e">
        <f t="shared" si="40"/>
        <v>#REF!</v>
      </c>
      <c r="BI102" s="130" t="e">
        <f t="shared" si="40"/>
        <v>#REF!</v>
      </c>
      <c r="BJ102" s="131" t="e">
        <f t="shared" si="40"/>
        <v>#REF!</v>
      </c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</row>
    <row r="103" spans="1:93" s="2" customFormat="1" ht="15" hidden="1" customHeight="1" outlineLevel="2" x14ac:dyDescent="0.25">
      <c r="A103" s="152" t="s">
        <v>57</v>
      </c>
      <c r="B103" s="129">
        <f t="shared" ref="B103" si="41">E$3</f>
        <v>0.91</v>
      </c>
      <c r="C103" s="130">
        <f t="shared" si="34"/>
        <v>0.91</v>
      </c>
      <c r="D103" s="130">
        <f t="shared" si="34"/>
        <v>0.91</v>
      </c>
      <c r="E103" s="130">
        <f t="shared" si="34"/>
        <v>0.91</v>
      </c>
      <c r="F103" s="130">
        <f t="shared" si="34"/>
        <v>0.91</v>
      </c>
      <c r="G103" s="130">
        <f t="shared" si="34"/>
        <v>0.91</v>
      </c>
      <c r="H103" s="130">
        <f t="shared" si="34"/>
        <v>0.91</v>
      </c>
      <c r="I103" s="130">
        <f t="shared" si="34"/>
        <v>0.91</v>
      </c>
      <c r="J103" s="190">
        <f t="shared" si="34"/>
        <v>0.91</v>
      </c>
      <c r="K103" s="130">
        <f t="shared" si="34"/>
        <v>0.91</v>
      </c>
      <c r="L103" s="131">
        <f t="shared" si="34"/>
        <v>0.91</v>
      </c>
      <c r="M103" s="129">
        <f t="shared" ref="M103" si="42">F$3</f>
        <v>3.6</v>
      </c>
      <c r="N103" s="130">
        <f t="shared" si="36"/>
        <v>3.6</v>
      </c>
      <c r="O103" s="130">
        <f t="shared" si="36"/>
        <v>3.6</v>
      </c>
      <c r="P103" s="130">
        <f t="shared" si="36"/>
        <v>3.6</v>
      </c>
      <c r="Q103" s="130">
        <f t="shared" si="36"/>
        <v>3.6</v>
      </c>
      <c r="R103" s="130">
        <f t="shared" si="36"/>
        <v>3.6</v>
      </c>
      <c r="S103" s="130">
        <f t="shared" si="36"/>
        <v>3.6</v>
      </c>
      <c r="T103" s="130">
        <f t="shared" si="36"/>
        <v>3.6</v>
      </c>
      <c r="U103" s="130">
        <f t="shared" si="36"/>
        <v>3.6</v>
      </c>
      <c r="V103" s="131">
        <f t="shared" si="36"/>
        <v>3.6</v>
      </c>
      <c r="W103" s="129">
        <f t="shared" ref="W103" si="43">G$3</f>
        <v>3.6</v>
      </c>
      <c r="X103" s="130">
        <f t="shared" si="37"/>
        <v>3.6</v>
      </c>
      <c r="Y103" s="130">
        <f t="shared" si="37"/>
        <v>3.6</v>
      </c>
      <c r="Z103" s="130">
        <f t="shared" si="37"/>
        <v>3.6</v>
      </c>
      <c r="AA103" s="130">
        <f t="shared" si="37"/>
        <v>3.6</v>
      </c>
      <c r="AB103" s="130">
        <f t="shared" si="37"/>
        <v>3.6</v>
      </c>
      <c r="AC103" s="130">
        <f t="shared" si="37"/>
        <v>3.6</v>
      </c>
      <c r="AD103" s="130">
        <f t="shared" si="37"/>
        <v>3.6</v>
      </c>
      <c r="AE103" s="130">
        <f t="shared" si="37"/>
        <v>3.6</v>
      </c>
      <c r="AF103" s="131">
        <f t="shared" si="37"/>
        <v>3.6</v>
      </c>
      <c r="AG103" s="129">
        <f t="shared" ref="AG103" si="44">H$3</f>
        <v>3.6</v>
      </c>
      <c r="AH103" s="130">
        <f t="shared" si="38"/>
        <v>3.6</v>
      </c>
      <c r="AI103" s="130">
        <f t="shared" si="38"/>
        <v>3.6</v>
      </c>
      <c r="AJ103" s="130">
        <f t="shared" si="38"/>
        <v>3.6</v>
      </c>
      <c r="AK103" s="130">
        <f t="shared" si="38"/>
        <v>3.6</v>
      </c>
      <c r="AL103" s="130">
        <f t="shared" si="38"/>
        <v>3.6</v>
      </c>
      <c r="AM103" s="130">
        <f t="shared" si="38"/>
        <v>3.6</v>
      </c>
      <c r="AN103" s="130">
        <f t="shared" si="38"/>
        <v>3.6</v>
      </c>
      <c r="AO103" s="130">
        <f t="shared" si="38"/>
        <v>3.6</v>
      </c>
      <c r="AP103" s="131">
        <f t="shared" si="38"/>
        <v>3.6</v>
      </c>
      <c r="AQ103" s="129">
        <f t="shared" ref="AQ103" si="45">I$3</f>
        <v>0.91</v>
      </c>
      <c r="AR103" s="130">
        <f t="shared" si="39"/>
        <v>0.91</v>
      </c>
      <c r="AS103" s="130">
        <f t="shared" si="39"/>
        <v>0.91</v>
      </c>
      <c r="AT103" s="130">
        <f t="shared" si="39"/>
        <v>0.91</v>
      </c>
      <c r="AU103" s="130">
        <f t="shared" si="39"/>
        <v>0.91</v>
      </c>
      <c r="AV103" s="130">
        <f t="shared" si="39"/>
        <v>0.91</v>
      </c>
      <c r="AW103" s="130">
        <f t="shared" si="39"/>
        <v>0.91</v>
      </c>
      <c r="AX103" s="130">
        <f t="shared" si="39"/>
        <v>0.91</v>
      </c>
      <c r="AY103" s="130">
        <f t="shared" si="39"/>
        <v>0.91</v>
      </c>
      <c r="AZ103" s="131">
        <f t="shared" si="39"/>
        <v>0.91</v>
      </c>
      <c r="BA103" s="129">
        <f t="shared" ref="BA103" si="46">J$3</f>
        <v>0</v>
      </c>
      <c r="BB103" s="130">
        <f t="shared" si="40"/>
        <v>0</v>
      </c>
      <c r="BC103" s="130">
        <f t="shared" si="40"/>
        <v>0</v>
      </c>
      <c r="BD103" s="130">
        <f t="shared" si="40"/>
        <v>0</v>
      </c>
      <c r="BE103" s="130">
        <f t="shared" si="40"/>
        <v>0</v>
      </c>
      <c r="BF103" s="130">
        <f t="shared" si="40"/>
        <v>0</v>
      </c>
      <c r="BG103" s="130">
        <f t="shared" si="40"/>
        <v>0</v>
      </c>
      <c r="BH103" s="130">
        <f t="shared" si="40"/>
        <v>0</v>
      </c>
      <c r="BI103" s="130">
        <f t="shared" si="40"/>
        <v>0</v>
      </c>
      <c r="BJ103" s="131">
        <f t="shared" si="40"/>
        <v>0</v>
      </c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</row>
    <row r="104" spans="1:93" s="2" customFormat="1" ht="15" hidden="1" customHeight="1" outlineLevel="2" x14ac:dyDescent="0.25">
      <c r="A104" s="152" t="s">
        <v>58</v>
      </c>
      <c r="B104" s="132">
        <f t="shared" ref="B104" si="47">B103/10*0</f>
        <v>0</v>
      </c>
      <c r="C104" s="133">
        <f t="shared" ref="C104" si="48">C103/10*1</f>
        <v>9.0999999999999998E-2</v>
      </c>
      <c r="D104" s="133">
        <f t="shared" ref="D104" si="49">D103/10*2</f>
        <v>0.182</v>
      </c>
      <c r="E104" s="133">
        <f t="shared" ref="E104" si="50">E103/10*3</f>
        <v>0.27300000000000002</v>
      </c>
      <c r="F104" s="133">
        <f t="shared" ref="F104" si="51">F103/10*4</f>
        <v>0.36399999999999999</v>
      </c>
      <c r="G104" s="133">
        <f t="shared" ref="G104" si="52">G103/10*5</f>
        <v>0.45499999999999996</v>
      </c>
      <c r="H104" s="133">
        <f t="shared" ref="H104" si="53">H103/10*6</f>
        <v>0.54600000000000004</v>
      </c>
      <c r="I104" s="133">
        <f t="shared" ref="I104" si="54">I103/10*7</f>
        <v>0.63700000000000001</v>
      </c>
      <c r="J104" s="191">
        <f t="shared" ref="J104" si="55">J103/10*8</f>
        <v>0.72799999999999998</v>
      </c>
      <c r="K104" s="133">
        <f t="shared" ref="K104" si="56">K103/10*9</f>
        <v>0.81899999999999995</v>
      </c>
      <c r="L104" s="134">
        <f t="shared" ref="L104" si="57">L103/10*10</f>
        <v>0.90999999999999992</v>
      </c>
      <c r="M104" s="133">
        <f t="shared" ref="M104" si="58">M103/10*1</f>
        <v>0.36</v>
      </c>
      <c r="N104" s="133">
        <f t="shared" ref="N104" si="59">N103/10*2</f>
        <v>0.72</v>
      </c>
      <c r="O104" s="133">
        <f t="shared" ref="O104" si="60">O103/10*3</f>
        <v>1.08</v>
      </c>
      <c r="P104" s="133">
        <f t="shared" ref="P104" si="61">P103/10*4</f>
        <v>1.44</v>
      </c>
      <c r="Q104" s="133">
        <f t="shared" ref="Q104" si="62">Q103/10*5</f>
        <v>1.7999999999999998</v>
      </c>
      <c r="R104" s="133">
        <f t="shared" ref="R104" si="63">R103/10*6</f>
        <v>2.16</v>
      </c>
      <c r="S104" s="133">
        <f t="shared" ref="S104" si="64">S103/10*7</f>
        <v>2.52</v>
      </c>
      <c r="T104" s="133">
        <f t="shared" ref="T104" si="65">T103/10*8</f>
        <v>2.88</v>
      </c>
      <c r="U104" s="133">
        <f t="shared" ref="U104" si="66">U103/10*9</f>
        <v>3.2399999999999998</v>
      </c>
      <c r="V104" s="134">
        <f t="shared" ref="V104" si="67">V103/10*10</f>
        <v>3.5999999999999996</v>
      </c>
      <c r="W104" s="133">
        <f t="shared" ref="W104" si="68">W103/10*1</f>
        <v>0.36</v>
      </c>
      <c r="X104" s="133">
        <f t="shared" ref="X104" si="69">X103/10*2</f>
        <v>0.72</v>
      </c>
      <c r="Y104" s="133">
        <f t="shared" ref="Y104" si="70">Y103/10*3</f>
        <v>1.08</v>
      </c>
      <c r="Z104" s="133">
        <f t="shared" ref="Z104" si="71">Z103/10*4</f>
        <v>1.44</v>
      </c>
      <c r="AA104" s="133">
        <f t="shared" ref="AA104" si="72">AA103/10*5</f>
        <v>1.7999999999999998</v>
      </c>
      <c r="AB104" s="133">
        <f t="shared" ref="AB104" si="73">AB103/10*6</f>
        <v>2.16</v>
      </c>
      <c r="AC104" s="133">
        <f t="shared" ref="AC104" si="74">AC103/10*7</f>
        <v>2.52</v>
      </c>
      <c r="AD104" s="133">
        <f t="shared" ref="AD104" si="75">AD103/10*8</f>
        <v>2.88</v>
      </c>
      <c r="AE104" s="134">
        <f t="shared" ref="AE104" si="76">AE103/10*9</f>
        <v>3.2399999999999998</v>
      </c>
      <c r="AF104" s="134">
        <f t="shared" ref="AF104" si="77">AF103/10*10</f>
        <v>3.5999999999999996</v>
      </c>
      <c r="AG104" s="133">
        <f t="shared" ref="AG104" si="78">AG103/10*1</f>
        <v>0.36</v>
      </c>
      <c r="AH104" s="133">
        <f t="shared" ref="AH104" si="79">AH103/10*2</f>
        <v>0.72</v>
      </c>
      <c r="AI104" s="133">
        <f t="shared" ref="AI104" si="80">AI103/10*3</f>
        <v>1.08</v>
      </c>
      <c r="AJ104" s="133">
        <f t="shared" ref="AJ104" si="81">AJ103/10*4</f>
        <v>1.44</v>
      </c>
      <c r="AK104" s="133">
        <f t="shared" ref="AK104" si="82">AK103/10*5</f>
        <v>1.7999999999999998</v>
      </c>
      <c r="AL104" s="133">
        <f t="shared" ref="AL104" si="83">AL103/10*6</f>
        <v>2.16</v>
      </c>
      <c r="AM104" s="133">
        <f t="shared" ref="AM104" si="84">AM103/10*7</f>
        <v>2.52</v>
      </c>
      <c r="AN104" s="133">
        <f t="shared" ref="AN104" si="85">AN103/10*8</f>
        <v>2.88</v>
      </c>
      <c r="AO104" s="134">
        <f t="shared" ref="AO104" si="86">AO103/10*9</f>
        <v>3.2399999999999998</v>
      </c>
      <c r="AP104" s="134">
        <f t="shared" ref="AP104" si="87">AP103/10*10</f>
        <v>3.5999999999999996</v>
      </c>
      <c r="AQ104" s="133">
        <f t="shared" ref="AQ104" si="88">AQ103/10*1</f>
        <v>9.0999999999999998E-2</v>
      </c>
      <c r="AR104" s="133">
        <f t="shared" ref="AR104" si="89">AR103/10*2</f>
        <v>0.182</v>
      </c>
      <c r="AS104" s="133">
        <f t="shared" ref="AS104" si="90">AS103/10*3</f>
        <v>0.27300000000000002</v>
      </c>
      <c r="AT104" s="133">
        <f t="shared" ref="AT104" si="91">AT103/10*4</f>
        <v>0.36399999999999999</v>
      </c>
      <c r="AU104" s="133">
        <f t="shared" ref="AU104" si="92">AU103/10*5</f>
        <v>0.45499999999999996</v>
      </c>
      <c r="AV104" s="133">
        <f t="shared" ref="AV104" si="93">AV103/10*6</f>
        <v>0.54600000000000004</v>
      </c>
      <c r="AW104" s="133">
        <f t="shared" ref="AW104" si="94">AW103/10*7</f>
        <v>0.63700000000000001</v>
      </c>
      <c r="AX104" s="133">
        <f t="shared" ref="AX104" si="95">AX103/10*8</f>
        <v>0.72799999999999998</v>
      </c>
      <c r="AY104" s="134">
        <f t="shared" ref="AY104" si="96">AY103/10*9</f>
        <v>0.81899999999999995</v>
      </c>
      <c r="AZ104" s="134">
        <f t="shared" ref="AZ104" si="97">AZ103/10*10</f>
        <v>0.90999999999999992</v>
      </c>
      <c r="BA104" s="133">
        <f t="shared" ref="BA104" si="98">BA103/10*1</f>
        <v>0</v>
      </c>
      <c r="BB104" s="133">
        <f t="shared" ref="BB104" si="99">BB103/10*2</f>
        <v>0</v>
      </c>
      <c r="BC104" s="133">
        <f t="shared" ref="BC104" si="100">BC103/10*3</f>
        <v>0</v>
      </c>
      <c r="BD104" s="133">
        <f t="shared" ref="BD104" si="101">BD103/10*4</f>
        <v>0</v>
      </c>
      <c r="BE104" s="133">
        <f t="shared" ref="BE104" si="102">BE103/10*5</f>
        <v>0</v>
      </c>
      <c r="BF104" s="133">
        <f t="shared" ref="BF104" si="103">BF103/10*6</f>
        <v>0</v>
      </c>
      <c r="BG104" s="133">
        <f t="shared" ref="BG104" si="104">BG103/10*7</f>
        <v>0</v>
      </c>
      <c r="BH104" s="133">
        <f t="shared" ref="BH104" si="105">BH103/10*8</f>
        <v>0</v>
      </c>
      <c r="BI104" s="134">
        <f t="shared" ref="BI104" si="106">BI103/10*9</f>
        <v>0</v>
      </c>
      <c r="BJ104" s="134">
        <f t="shared" ref="BJ104" si="107">BJ103/10*10</f>
        <v>0</v>
      </c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</row>
    <row r="105" spans="1:93" ht="15.75" hidden="1" outlineLevel="2" thickBot="1" x14ac:dyDescent="0.3">
      <c r="A105" s="152" t="s">
        <v>60</v>
      </c>
      <c r="B105" s="192" t="e">
        <f t="shared" ref="B105:BJ105" si="108">-B102+B101*B104-1*IF(AND($A47=B100,B104&gt;=$A48),B104-$A48,0)</f>
        <v>#REF!</v>
      </c>
      <c r="C105" s="193" t="e">
        <f t="shared" si="108"/>
        <v>#REF!</v>
      </c>
      <c r="D105" s="193" t="e">
        <f t="shared" si="108"/>
        <v>#REF!</v>
      </c>
      <c r="E105" s="193" t="e">
        <f t="shared" si="108"/>
        <v>#REF!</v>
      </c>
      <c r="F105" s="193" t="e">
        <f t="shared" si="108"/>
        <v>#REF!</v>
      </c>
      <c r="G105" s="193" t="e">
        <f t="shared" si="108"/>
        <v>#REF!</v>
      </c>
      <c r="H105" s="193" t="e">
        <f t="shared" si="108"/>
        <v>#REF!</v>
      </c>
      <c r="I105" s="193" t="e">
        <f t="shared" si="108"/>
        <v>#REF!</v>
      </c>
      <c r="J105" s="193" t="e">
        <f t="shared" si="108"/>
        <v>#REF!</v>
      </c>
      <c r="K105" s="193" t="e">
        <f t="shared" si="108"/>
        <v>#REF!</v>
      </c>
      <c r="L105" s="194" t="e">
        <f t="shared" si="108"/>
        <v>#REF!</v>
      </c>
      <c r="M105" s="192" t="e">
        <f t="shared" si="108"/>
        <v>#REF!</v>
      </c>
      <c r="N105" s="193" t="e">
        <f t="shared" si="108"/>
        <v>#REF!</v>
      </c>
      <c r="O105" s="193" t="e">
        <f t="shared" si="108"/>
        <v>#REF!</v>
      </c>
      <c r="P105" s="193" t="e">
        <f t="shared" si="108"/>
        <v>#REF!</v>
      </c>
      <c r="Q105" s="193" t="e">
        <f t="shared" si="108"/>
        <v>#REF!</v>
      </c>
      <c r="R105" s="193" t="e">
        <f t="shared" si="108"/>
        <v>#REF!</v>
      </c>
      <c r="S105" s="193" t="e">
        <f t="shared" si="108"/>
        <v>#REF!</v>
      </c>
      <c r="T105" s="193" t="e">
        <f t="shared" si="108"/>
        <v>#REF!</v>
      </c>
      <c r="U105" s="193" t="e">
        <f t="shared" si="108"/>
        <v>#REF!</v>
      </c>
      <c r="V105" s="194" t="e">
        <f t="shared" si="108"/>
        <v>#REF!</v>
      </c>
      <c r="W105" s="192" t="e">
        <f t="shared" si="108"/>
        <v>#REF!</v>
      </c>
      <c r="X105" s="193" t="e">
        <f t="shared" si="108"/>
        <v>#REF!</v>
      </c>
      <c r="Y105" s="193" t="e">
        <f t="shared" si="108"/>
        <v>#REF!</v>
      </c>
      <c r="Z105" s="193" t="e">
        <f t="shared" si="108"/>
        <v>#REF!</v>
      </c>
      <c r="AA105" s="193" t="e">
        <f t="shared" si="108"/>
        <v>#REF!</v>
      </c>
      <c r="AB105" s="193" t="e">
        <f t="shared" si="108"/>
        <v>#REF!</v>
      </c>
      <c r="AC105" s="193" t="e">
        <f t="shared" si="108"/>
        <v>#REF!</v>
      </c>
      <c r="AD105" s="193" t="e">
        <f t="shared" si="108"/>
        <v>#REF!</v>
      </c>
      <c r="AE105" s="193" t="e">
        <f t="shared" si="108"/>
        <v>#REF!</v>
      </c>
      <c r="AF105" s="194" t="e">
        <f t="shared" si="108"/>
        <v>#REF!</v>
      </c>
      <c r="AG105" s="192" t="e">
        <f t="shared" si="108"/>
        <v>#REF!</v>
      </c>
      <c r="AH105" s="193" t="e">
        <f t="shared" si="108"/>
        <v>#REF!</v>
      </c>
      <c r="AI105" s="193" t="e">
        <f t="shared" si="108"/>
        <v>#REF!</v>
      </c>
      <c r="AJ105" s="193" t="e">
        <f t="shared" si="108"/>
        <v>#REF!</v>
      </c>
      <c r="AK105" s="193" t="e">
        <f t="shared" si="108"/>
        <v>#REF!</v>
      </c>
      <c r="AL105" s="193" t="e">
        <f t="shared" si="108"/>
        <v>#REF!</v>
      </c>
      <c r="AM105" s="193" t="e">
        <f t="shared" si="108"/>
        <v>#REF!</v>
      </c>
      <c r="AN105" s="193" t="e">
        <f t="shared" si="108"/>
        <v>#REF!</v>
      </c>
      <c r="AO105" s="193" t="e">
        <f t="shared" si="108"/>
        <v>#REF!</v>
      </c>
      <c r="AP105" s="194" t="e">
        <f t="shared" si="108"/>
        <v>#REF!</v>
      </c>
      <c r="AQ105" s="192" t="e">
        <f t="shared" si="108"/>
        <v>#REF!</v>
      </c>
      <c r="AR105" s="193" t="e">
        <f t="shared" si="108"/>
        <v>#REF!</v>
      </c>
      <c r="AS105" s="193" t="e">
        <f t="shared" si="108"/>
        <v>#REF!</v>
      </c>
      <c r="AT105" s="193" t="e">
        <f t="shared" si="108"/>
        <v>#REF!</v>
      </c>
      <c r="AU105" s="193" t="e">
        <f t="shared" si="108"/>
        <v>#REF!</v>
      </c>
      <c r="AV105" s="193" t="e">
        <f t="shared" si="108"/>
        <v>#REF!</v>
      </c>
      <c r="AW105" s="193" t="e">
        <f t="shared" si="108"/>
        <v>#REF!</v>
      </c>
      <c r="AX105" s="193" t="e">
        <f t="shared" si="108"/>
        <v>#REF!</v>
      </c>
      <c r="AY105" s="193" t="e">
        <f t="shared" si="108"/>
        <v>#REF!</v>
      </c>
      <c r="AZ105" s="194" t="e">
        <f t="shared" si="108"/>
        <v>#REF!</v>
      </c>
      <c r="BA105" s="192" t="e">
        <f t="shared" si="108"/>
        <v>#REF!</v>
      </c>
      <c r="BB105" s="193" t="e">
        <f t="shared" si="108"/>
        <v>#REF!</v>
      </c>
      <c r="BC105" s="193" t="e">
        <f t="shared" si="108"/>
        <v>#REF!</v>
      </c>
      <c r="BD105" s="193" t="e">
        <f t="shared" si="108"/>
        <v>#REF!</v>
      </c>
      <c r="BE105" s="193" t="e">
        <f t="shared" si="108"/>
        <v>#REF!</v>
      </c>
      <c r="BF105" s="193" t="e">
        <f t="shared" si="108"/>
        <v>#REF!</v>
      </c>
      <c r="BG105" s="193" t="e">
        <f t="shared" si="108"/>
        <v>#REF!</v>
      </c>
      <c r="BH105" s="193" t="e">
        <f t="shared" si="108"/>
        <v>#REF!</v>
      </c>
      <c r="BI105" s="193" t="e">
        <f t="shared" si="108"/>
        <v>#REF!</v>
      </c>
      <c r="BJ105" s="194" t="e">
        <f t="shared" si="108"/>
        <v>#REF!</v>
      </c>
    </row>
    <row r="106" spans="1:93" hidden="1" outlineLevel="2" x14ac:dyDescent="0.25"/>
    <row r="107" spans="1:93" hidden="1" outlineLevel="1" collapsed="1" x14ac:dyDescent="0.25">
      <c r="A107" s="181" t="e">
        <f>1*B47/10</f>
        <v>#REF!</v>
      </c>
      <c r="B107" s="180"/>
      <c r="C107" s="180"/>
      <c r="D107" s="180"/>
    </row>
    <row r="108" spans="1:93" hidden="1" outlineLevel="2" x14ac:dyDescent="0.25">
      <c r="B108" s="316" t="e">
        <f>#REF!</f>
        <v>#REF!</v>
      </c>
      <c r="C108" s="317"/>
      <c r="D108" s="316" t="e">
        <f>#REF!</f>
        <v>#REF!</v>
      </c>
      <c r="E108" s="317"/>
      <c r="F108" s="316" t="e">
        <f>#REF!</f>
        <v>#REF!</v>
      </c>
      <c r="G108" s="317"/>
      <c r="H108" s="316" t="e">
        <f>#REF!</f>
        <v>#REF!</v>
      </c>
      <c r="I108" s="317"/>
      <c r="J108" s="316" t="e">
        <f>#REF!</f>
        <v>#REF!</v>
      </c>
      <c r="K108" s="317"/>
      <c r="L108" s="316" t="e">
        <f>#REF!</f>
        <v>#REF!</v>
      </c>
      <c r="M108" s="317"/>
    </row>
    <row r="109" spans="1:93" hidden="1" outlineLevel="2" x14ac:dyDescent="0.25">
      <c r="B109" s="105" t="e">
        <f>#REF!</f>
        <v>#REF!</v>
      </c>
      <c r="C109" s="106">
        <v>0</v>
      </c>
      <c r="D109" s="107" t="e">
        <f>#REF!</f>
        <v>#REF!</v>
      </c>
      <c r="E109" s="106">
        <v>0</v>
      </c>
      <c r="F109" s="107" t="e">
        <f>#REF!</f>
        <v>#REF!</v>
      </c>
      <c r="G109" s="106">
        <v>0</v>
      </c>
      <c r="H109" s="107" t="e">
        <f>#REF!</f>
        <v>#REF!</v>
      </c>
      <c r="I109" s="106">
        <v>0</v>
      </c>
      <c r="J109" s="107" t="e">
        <f>#REF!</f>
        <v>#REF!</v>
      </c>
      <c r="K109" s="106">
        <v>0</v>
      </c>
      <c r="L109" s="107" t="e">
        <f>#REF!</f>
        <v>#REF!</v>
      </c>
      <c r="M109" s="108">
        <v>0</v>
      </c>
      <c r="X109" s="146"/>
      <c r="Y109" s="147"/>
    </row>
    <row r="110" spans="1:93" hidden="1" outlineLevel="2" x14ac:dyDescent="0.25">
      <c r="B110" s="105" t="e">
        <f>#REF!</f>
        <v>#REF!</v>
      </c>
      <c r="C110" s="106" t="e">
        <f>IF($A47=B108,1*($B47-$A107)^2*(2*$A107+$B47)/$B47^3,0)</f>
        <v>#REF!</v>
      </c>
      <c r="D110" s="107" t="e">
        <f>#REF!</f>
        <v>#REF!</v>
      </c>
      <c r="E110" s="106" t="e">
        <f>IF($A47=D108,1*($B47-$A107)^2*(2*$A107+$B47)/$B47^3,0)</f>
        <v>#REF!</v>
      </c>
      <c r="F110" s="107" t="e">
        <f>#REF!</f>
        <v>#REF!</v>
      </c>
      <c r="G110" s="106" t="e">
        <f>IF($A47=F108,1*($B47-$A107)^2*(2*$A107+$B47)/$B47^3,0)</f>
        <v>#REF!</v>
      </c>
      <c r="H110" s="107" t="e">
        <f>#REF!</f>
        <v>#REF!</v>
      </c>
      <c r="I110" s="106" t="e">
        <f>IF($A47=H108,1*($B47-$A107)^2*(2*$A107+$B47)/$B47^3,0)</f>
        <v>#REF!</v>
      </c>
      <c r="J110" s="107" t="e">
        <f>#REF!</f>
        <v>#REF!</v>
      </c>
      <c r="K110" s="106" t="e">
        <f>IF($A47=J108,1*($B47-$A107)^2*(2*$A107+$B47)/$B47^3,0)</f>
        <v>#REF!</v>
      </c>
      <c r="L110" s="107" t="e">
        <f>#REF!</f>
        <v>#REF!</v>
      </c>
      <c r="M110" s="108" t="e">
        <f>IF($A47=L108,1*($B47-$A107)^2*(2*$A107+$B47)/$B47^3,0)</f>
        <v>#REF!</v>
      </c>
    </row>
    <row r="111" spans="1:93" hidden="1" outlineLevel="2" x14ac:dyDescent="0.25">
      <c r="A111" t="s">
        <v>36</v>
      </c>
      <c r="B111" s="105" t="e">
        <f>#REF!</f>
        <v>#REF!</v>
      </c>
      <c r="C111" s="106" t="e">
        <f>IF($A47=B108,1*$A107*($B47-$A107)^2/$B47^2,0)</f>
        <v>#REF!</v>
      </c>
      <c r="D111" s="107" t="e">
        <f>#REF!</f>
        <v>#REF!</v>
      </c>
      <c r="E111" s="106" t="e">
        <f>IF($A47=D108,1*$A107*($B47-$A107)^2/$B47^2,0)</f>
        <v>#REF!</v>
      </c>
      <c r="F111" s="107" t="e">
        <f>#REF!</f>
        <v>#REF!</v>
      </c>
      <c r="G111" s="106" t="e">
        <f>IF($A47=F108,1*$A107*($B47-$A107)^2/$B47^2,0)</f>
        <v>#REF!</v>
      </c>
      <c r="H111" s="107" t="e">
        <f>#REF!</f>
        <v>#REF!</v>
      </c>
      <c r="I111" s="106" t="e">
        <f>IF($A47=H108,1*$A107*($B47-$A107)^2/$B47^2,0)</f>
        <v>#REF!</v>
      </c>
      <c r="J111" s="107" t="e">
        <f>#REF!</f>
        <v>#REF!</v>
      </c>
      <c r="K111" s="106" t="e">
        <f>IF($A47=J108,1*$A107*($B47-$A107)^2/$B47^2,0)</f>
        <v>#REF!</v>
      </c>
      <c r="L111" s="107" t="e">
        <f>#REF!</f>
        <v>#REF!</v>
      </c>
      <c r="M111" s="108" t="e">
        <f>IF($A47=L108,1*$A107*($B47-$A107)^2/$B47^2,0)</f>
        <v>#REF!</v>
      </c>
      <c r="X111" s="149"/>
    </row>
    <row r="112" spans="1:93" hidden="1" outlineLevel="2" x14ac:dyDescent="0.25">
      <c r="B112" s="105" t="e">
        <f>#REF!</f>
        <v>#REF!</v>
      </c>
      <c r="C112" s="108">
        <v>0</v>
      </c>
      <c r="D112" s="107" t="e">
        <f>#REF!</f>
        <v>#REF!</v>
      </c>
      <c r="E112" s="108">
        <v>0</v>
      </c>
      <c r="F112" s="107" t="e">
        <f>#REF!</f>
        <v>#REF!</v>
      </c>
      <c r="G112" s="108">
        <v>0</v>
      </c>
      <c r="H112" s="107" t="e">
        <f>#REF!</f>
        <v>#REF!</v>
      </c>
      <c r="I112" s="108">
        <v>0</v>
      </c>
      <c r="J112" s="107" t="e">
        <f>#REF!</f>
        <v>#REF!</v>
      </c>
      <c r="K112" s="108">
        <v>0</v>
      </c>
      <c r="L112" s="107" t="e">
        <f>#REF!</f>
        <v>#REF!</v>
      </c>
      <c r="M112" s="108">
        <v>0</v>
      </c>
    </row>
    <row r="113" spans="2:34" hidden="1" outlineLevel="2" x14ac:dyDescent="0.25">
      <c r="B113" s="105" t="e">
        <f>#REF!</f>
        <v>#REF!</v>
      </c>
      <c r="C113" s="106" t="e">
        <f>IF($A47=B108,1*($A107)^2*(3*$B47-2*$A107)/$B47^3,0)</f>
        <v>#REF!</v>
      </c>
      <c r="D113" s="107" t="e">
        <f>#REF!</f>
        <v>#REF!</v>
      </c>
      <c r="E113" s="106" t="e">
        <f>IF($A47=D108,1*($A107)^2*(3*$B47-2*$A107)/$B47^3,0)</f>
        <v>#REF!</v>
      </c>
      <c r="F113" s="107" t="e">
        <f>#REF!</f>
        <v>#REF!</v>
      </c>
      <c r="G113" s="106" t="e">
        <f>IF($A47=F108,1*($A107)^2*(3*$B47-2*$A107)/$B47^3,0)</f>
        <v>#REF!</v>
      </c>
      <c r="H113" s="107" t="e">
        <f>#REF!</f>
        <v>#REF!</v>
      </c>
      <c r="I113" s="106" t="e">
        <f>IF($A47=H108,1*($A107)^2*(3*$B47-2*$A107)/$B47^3,0)</f>
        <v>#REF!</v>
      </c>
      <c r="J113" s="107" t="e">
        <f>#REF!</f>
        <v>#REF!</v>
      </c>
      <c r="K113" s="106" t="e">
        <f>IF($A47=J108,1*($A107)^2*(3*$B47-2*$A107)/$B47^3,0)</f>
        <v>#REF!</v>
      </c>
      <c r="L113" s="107" t="e">
        <f>#REF!</f>
        <v>#REF!</v>
      </c>
      <c r="M113" s="108" t="e">
        <f>IF($A47=L108,1*($A107)^2*(3*$B47-2*$A107)/$B47^3,0)</f>
        <v>#REF!</v>
      </c>
    </row>
    <row r="114" spans="2:34" hidden="1" outlineLevel="2" x14ac:dyDescent="0.25">
      <c r="B114" s="105" t="e">
        <f>#REF!</f>
        <v>#REF!</v>
      </c>
      <c r="C114" s="108" t="e">
        <f>IF($A47=B108,-1*($B47-$A107)*$A107^2/$B47^2,0)</f>
        <v>#REF!</v>
      </c>
      <c r="D114" s="107" t="e">
        <f>#REF!</f>
        <v>#REF!</v>
      </c>
      <c r="E114" s="108" t="e">
        <f>IF($A47=D108,-1*($B47-$A107)*$A107^2/$B47^2,0)</f>
        <v>#REF!</v>
      </c>
      <c r="F114" s="107" t="e">
        <f>#REF!</f>
        <v>#REF!</v>
      </c>
      <c r="G114" s="108" t="e">
        <f>IF($A47=F108,-1*($B47-$A107)*$A107^2/$B47^2,0)</f>
        <v>#REF!</v>
      </c>
      <c r="H114" s="107" t="e">
        <f>#REF!</f>
        <v>#REF!</v>
      </c>
      <c r="I114" s="108" t="e">
        <f>IF($A47=H108,-1*($B47-$A107)*$A107^2/$B47^2,0)</f>
        <v>#REF!</v>
      </c>
      <c r="J114" s="107" t="e">
        <f>#REF!</f>
        <v>#REF!</v>
      </c>
      <c r="K114" s="108" t="e">
        <f>IF($A47=J108,-1*($B47-$A107)*$A107^2/$B47^2,0)</f>
        <v>#REF!</v>
      </c>
      <c r="L114" s="107" t="e">
        <f>#REF!</f>
        <v>#REF!</v>
      </c>
      <c r="M114" s="108" t="e">
        <f>IF($A47=L108,-1*($B47-$A107)*$A107^2/$B47^2,0)</f>
        <v>#REF!</v>
      </c>
    </row>
    <row r="115" spans="2:34" hidden="1" outlineLevel="2" x14ac:dyDescent="0.25">
      <c r="G115" s="183"/>
      <c r="H115" s="182"/>
      <c r="I115" s="183"/>
      <c r="J115" s="182"/>
      <c r="K115" s="183"/>
      <c r="L115" s="182"/>
      <c r="M115" s="183"/>
      <c r="N115" s="182"/>
      <c r="O115" s="183"/>
      <c r="P115" s="182"/>
      <c r="Q115" s="183"/>
      <c r="R115" s="182"/>
      <c r="S115" s="183"/>
    </row>
    <row r="116" spans="2:34" hidden="1" outlineLevel="2" x14ac:dyDescent="0.25">
      <c r="B116" s="105">
        <v>1</v>
      </c>
      <c r="C116" s="108">
        <f t="shared" ref="C116" si="109">-(IFERROR(VLOOKUP($B116,$B109:$C114,2,0),0)+IFERROR(VLOOKUP($B116,$D109:$E114,2,0),0)+IFERROR(VLOOKUP($B116,$F109:$G114,2,0),0)+IFERROR(VLOOKUP($B116,$H109:$I114,2,0),0)+IFERROR(VLOOKUP($B116,$J109:$K114,2,0),0)+IFERROR(VLOOKUP($B116,$L109:$M114,2,0),0)+IFERROR(VLOOKUP($B116,$N109:$O114,2,0),0)+IFERROR(VLOOKUP($B116,$P109:$Q114,2,0),0)+IFERROR(VLOOKUP($B116,$R109:$S114,2,0),0))</f>
        <v>0</v>
      </c>
      <c r="E116" s="109"/>
      <c r="F116" s="325" t="s">
        <v>37</v>
      </c>
      <c r="G116" s="325"/>
      <c r="H116" s="325"/>
      <c r="I116" s="325"/>
      <c r="J116" s="325"/>
      <c r="K116" s="325"/>
      <c r="L116" s="325"/>
      <c r="M116" s="325"/>
      <c r="N116" s="325"/>
      <c r="O116" s="325"/>
      <c r="P116" s="325"/>
      <c r="Q116" s="325"/>
      <c r="R116" s="325"/>
      <c r="S116" s="325"/>
      <c r="T116" s="325"/>
      <c r="U116" s="325"/>
      <c r="V116" s="325"/>
      <c r="W116" s="325"/>
      <c r="X116" s="325"/>
      <c r="Y116" s="325"/>
      <c r="Z116" s="325"/>
      <c r="AA116" s="325"/>
      <c r="AB116" s="110"/>
      <c r="AC116" s="110"/>
      <c r="AD116" s="110"/>
      <c r="AE116" s="110"/>
      <c r="AF116" s="110"/>
      <c r="AG116" s="110"/>
      <c r="AH116" s="110"/>
    </row>
    <row r="117" spans="2:34" hidden="1" outlineLevel="2" x14ac:dyDescent="0.25">
      <c r="B117" s="105">
        <v>2</v>
      </c>
      <c r="C117" s="108">
        <f t="shared" ref="C117" si="110">-(IFERROR(VLOOKUP($B117,$B109:$C114,2,0),0)+IFERROR(VLOOKUP($B117,$D109:$E114,2,0),0)+IFERROR(VLOOKUP($B117,$F109:$G114,2,0),0)+IFERROR(VLOOKUP($B117,$H109:$I114,2,0),0)+IFERROR(VLOOKUP($B117,$J109:$K114,2,0),0)+IFERROR(VLOOKUP($B117,$L109:$M114,2,0),0)+IFERROR(VLOOKUP($B117,$N109:$O114,2,0),0)+IFERROR(VLOOKUP($B117,$P109:$Q114,2,0),0)+IFERROR(VLOOKUP($B117,$R109:$S114,2,0),0))</f>
        <v>0</v>
      </c>
      <c r="E117" s="110"/>
      <c r="F117" s="110"/>
      <c r="G117" s="326" t="s">
        <v>38</v>
      </c>
      <c r="H117" s="326"/>
      <c r="I117" s="326"/>
      <c r="J117" s="326"/>
      <c r="K117" s="326"/>
      <c r="L117" s="326"/>
      <c r="M117" s="110"/>
      <c r="N117" s="110"/>
      <c r="O117" s="110"/>
      <c r="P117" s="327" t="s">
        <v>39</v>
      </c>
      <c r="Q117" s="327"/>
      <c r="R117" s="327"/>
      <c r="S117" s="327"/>
      <c r="T117" s="327"/>
      <c r="U117" s="327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</row>
    <row r="118" spans="2:34" hidden="1" outlineLevel="2" x14ac:dyDescent="0.25">
      <c r="B118" s="105">
        <v>3</v>
      </c>
      <c r="C118" s="108">
        <f t="shared" ref="C118" si="111">-(IFERROR(VLOOKUP($B118,$B109:$C114,2,0),0)+IFERROR(VLOOKUP($B118,$D109:$E114,2,0),0)+IFERROR(VLOOKUP($B118,$F109:$G114,2,0),0)+IFERROR(VLOOKUP($B118,$H109:$I114,2,0),0)+IFERROR(VLOOKUP($B118,$J109:$K114,2,0),0)+IFERROR(VLOOKUP($B118,$L109:$M114,2,0),0)+IFERROR(VLOOKUP($B118,$N109:$O114,2,0),0)+IFERROR(VLOOKUP($B118,$P109:$Q114,2,0),0)+IFERROR(VLOOKUP($B118,$R109:$S114,2,0),0))</f>
        <v>0</v>
      </c>
      <c r="E118" s="110"/>
      <c r="F118" s="110"/>
      <c r="G118" s="112">
        <v>6</v>
      </c>
      <c r="H118" s="112">
        <v>5</v>
      </c>
      <c r="I118" s="112">
        <v>4</v>
      </c>
      <c r="J118" s="112">
        <v>3</v>
      </c>
      <c r="K118" s="112">
        <v>2</v>
      </c>
      <c r="L118" s="112">
        <v>1</v>
      </c>
      <c r="M118" s="110"/>
      <c r="O118" s="110"/>
      <c r="P118" s="112">
        <v>6</v>
      </c>
      <c r="Q118" s="112">
        <v>5</v>
      </c>
      <c r="R118" s="112">
        <v>4</v>
      </c>
      <c r="S118" s="112">
        <v>3</v>
      </c>
      <c r="T118" s="112">
        <v>2</v>
      </c>
      <c r="U118" s="112">
        <v>1</v>
      </c>
      <c r="AB118" s="110"/>
      <c r="AC118" s="110"/>
      <c r="AD118" s="110"/>
      <c r="AE118" s="110"/>
      <c r="AF118" s="110"/>
      <c r="AG118" s="110"/>
      <c r="AH118" s="110"/>
    </row>
    <row r="119" spans="2:34" hidden="1" outlineLevel="2" x14ac:dyDescent="0.25">
      <c r="B119" s="105">
        <v>4</v>
      </c>
      <c r="C119" s="108">
        <f t="shared" ref="C119" si="112">-(IFERROR(VLOOKUP($B119,$B109:$C114,2,0),0)+IFERROR(VLOOKUP($B119,$D109:$E114,2,0),0)+IFERROR(VLOOKUP($B119,$F109:$G114,2,0),0)+IFERROR(VLOOKUP($B119,$H109:$I114,2,0),0)+IFERROR(VLOOKUP($B119,$J109:$K114,2,0),0)+IFERROR(VLOOKUP($B119,$L109:$M114,2,0),0)+IFERROR(VLOOKUP($B119,$N109:$O114,2,0),0)+IFERROR(VLOOKUP($B119,$P109:$Q114,2,0),0)+IFERROR(VLOOKUP($B119,$R109:$S114,2,0),0))</f>
        <v>0</v>
      </c>
      <c r="E119" s="110"/>
      <c r="F119" s="105">
        <v>1</v>
      </c>
      <c r="G119" s="184" t="e">
        <f t="array" ref="G119:G125">MMULT(MINVERSE($C$24:$I$30),$C116:$C122)</f>
        <v>#NUM!</v>
      </c>
      <c r="H119" s="184" t="e">
        <f t="array" ref="H119:H124">MMULT(MINVERSE($C$24:$H$29),$C116:$C121)</f>
        <v>#NUM!</v>
      </c>
      <c r="I119" s="184" t="e">
        <f t="array" ref="I119:I123">MMULT(MINVERSE($C$24:$G$28),$C116:$C120)</f>
        <v>#NUM!</v>
      </c>
      <c r="J119" s="184" t="e">
        <f t="array" ref="J119:J122">MMULT(MINVERSE($C$24:$F$27),$C116:$C119)</f>
        <v>#NUM!</v>
      </c>
      <c r="K119" s="184" t="e">
        <f t="array" ref="K119:K121">MMULT(MINVERSE($C$24:$E$26),$C116:$C118)</f>
        <v>#NUM!</v>
      </c>
      <c r="L119" s="184" t="e">
        <f t="array" ref="L119:L120">MMULT(MINVERSE($C$24:$D$25),$C116:$C117)</f>
        <v>#NUM!</v>
      </c>
      <c r="M119" s="110"/>
      <c r="O119" s="105">
        <v>1</v>
      </c>
      <c r="P119" s="184" t="e">
        <f t="array" ref="P119:P129">MMULT(MINVERSE($C$24:$M$34),$C116:$C126)</f>
        <v>#NUM!</v>
      </c>
      <c r="Q119" s="184" t="e">
        <f t="array" ref="Q119:Q128">MMULT(MINVERSE($C$24:$L$33),$C116:$C125)</f>
        <v>#NUM!</v>
      </c>
      <c r="R119" s="184" t="e">
        <f t="array" ref="R119:R127">MMULT(MINVERSE($C$24:$K$32),$C116:$C124)</f>
        <v>#NUM!</v>
      </c>
      <c r="S119" s="184" t="e">
        <f t="array" ref="S119:S126">MMULT(MINVERSE($C$24:$J$31),$C116:$C123)</f>
        <v>#NUM!</v>
      </c>
      <c r="T119" s="114"/>
      <c r="U119" s="114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</row>
    <row r="120" spans="2:34" hidden="1" outlineLevel="2" x14ac:dyDescent="0.25">
      <c r="B120" s="105">
        <v>5</v>
      </c>
      <c r="C120" s="108">
        <f t="shared" ref="C120" si="113">-(IFERROR(VLOOKUP($B120,$B109:$C114,2,0),0)+IFERROR(VLOOKUP($B120,$D109:$E114,2,0),0)+IFERROR(VLOOKUP($B120,$F109:$G114,2,0),0)+IFERROR(VLOOKUP($B120,$H109:$I114,2,0),0)+IFERROR(VLOOKUP($B120,$J109:$K114,2,0),0)+IFERROR(VLOOKUP($B120,$L109:$M114,2,0),0)+IFERROR(VLOOKUP($B120,$N109:$O114,2,0),0)+IFERROR(VLOOKUP($B120,$P109:$Q114,2,0),0)+IFERROR(VLOOKUP($B120,$R109:$S114,2,0),0))</f>
        <v>0</v>
      </c>
      <c r="E120" s="110"/>
      <c r="F120" s="105">
        <v>2</v>
      </c>
      <c r="G120" s="185" t="e">
        <v>#NUM!</v>
      </c>
      <c r="H120" s="185" t="e">
        <v>#NUM!</v>
      </c>
      <c r="I120" s="185" t="e">
        <v>#NUM!</v>
      </c>
      <c r="J120" s="185" t="e">
        <v>#NUM!</v>
      </c>
      <c r="K120" s="185" t="e">
        <v>#NUM!</v>
      </c>
      <c r="L120" s="185" t="e">
        <v>#NUM!</v>
      </c>
      <c r="M120" s="110"/>
      <c r="O120" s="105">
        <v>2</v>
      </c>
      <c r="P120" s="185" t="e">
        <v>#NUM!</v>
      </c>
      <c r="Q120" s="185" t="e">
        <v>#NUM!</v>
      </c>
      <c r="R120" s="185" t="e">
        <v>#NUM!</v>
      </c>
      <c r="S120" s="185" t="e">
        <v>#NUM!</v>
      </c>
      <c r="T120" s="114"/>
      <c r="U120" s="114"/>
    </row>
    <row r="121" spans="2:34" hidden="1" outlineLevel="2" x14ac:dyDescent="0.25">
      <c r="B121" s="105">
        <v>6</v>
      </c>
      <c r="C121" s="108">
        <f t="shared" ref="C121" si="114">-(IFERROR(VLOOKUP($B121,$B109:$C114,2,0),0)+IFERROR(VLOOKUP($B121,$D109:$E114,2,0),0)+IFERROR(VLOOKUP($B121,$F109:$G114,2,0),0)+IFERROR(VLOOKUP($B121,$H109:$I114,2,0),0)+IFERROR(VLOOKUP($B121,$J109:$K114,2,0),0)+IFERROR(VLOOKUP($B121,$L109:$M114,2,0),0)+IFERROR(VLOOKUP($B121,$N109:$O114,2,0),0)+IFERROR(VLOOKUP($B121,$P109:$Q114,2,0),0)+IFERROR(VLOOKUP($B121,$R109:$S114,2,0),0))</f>
        <v>0</v>
      </c>
      <c r="E121" s="110"/>
      <c r="F121" s="105">
        <v>3</v>
      </c>
      <c r="G121" s="185" t="e">
        <v>#NUM!</v>
      </c>
      <c r="H121" s="185" t="e">
        <v>#NUM!</v>
      </c>
      <c r="I121" s="185" t="e">
        <v>#NUM!</v>
      </c>
      <c r="J121" s="185" t="e">
        <v>#NUM!</v>
      </c>
      <c r="K121" s="185" t="e">
        <v>#NUM!</v>
      </c>
      <c r="L121" s="185"/>
      <c r="M121" s="110"/>
      <c r="O121" s="105">
        <v>3</v>
      </c>
      <c r="P121" s="185" t="e">
        <v>#NUM!</v>
      </c>
      <c r="Q121" s="185" t="e">
        <v>#NUM!</v>
      </c>
      <c r="R121" s="185" t="e">
        <v>#NUM!</v>
      </c>
      <c r="S121" s="185" t="e">
        <v>#NUM!</v>
      </c>
      <c r="T121" s="114"/>
      <c r="U121" s="114"/>
    </row>
    <row r="122" spans="2:34" hidden="1" outlineLevel="2" x14ac:dyDescent="0.25">
      <c r="B122" s="105">
        <v>7</v>
      </c>
      <c r="C122" s="108">
        <f t="shared" ref="C122" si="115">-(IFERROR(VLOOKUP($B122,$B109:$C114,2,0),0)+IFERROR(VLOOKUP($B122,$D109:$E114,2,0),0)+IFERROR(VLOOKUP($B122,$F109:$G114,2,0),0)+IFERROR(VLOOKUP($B122,$H109:$I114,2,0),0)+IFERROR(VLOOKUP($B122,$J109:$K114,2,0),0)+IFERROR(VLOOKUP($B122,$L109:$M114,2,0),0)+IFERROR(VLOOKUP($B122,$N109:$O114,2,0),0)+IFERROR(VLOOKUP($B122,$P109:$Q114,2,0),0)+IFERROR(VLOOKUP($B122,$R109:$S114,2,0),0))</f>
        <v>0</v>
      </c>
      <c r="E122" s="110"/>
      <c r="F122" s="105">
        <v>4</v>
      </c>
      <c r="G122" s="185" t="e">
        <v>#NUM!</v>
      </c>
      <c r="H122" s="185" t="e">
        <v>#NUM!</v>
      </c>
      <c r="I122" s="185" t="e">
        <v>#NUM!</v>
      </c>
      <c r="J122" s="185" t="e">
        <v>#NUM!</v>
      </c>
      <c r="K122" s="185"/>
      <c r="L122" s="185"/>
      <c r="M122" s="110"/>
      <c r="O122" s="105">
        <v>4</v>
      </c>
      <c r="P122" s="185" t="e">
        <v>#NUM!</v>
      </c>
      <c r="Q122" s="185" t="e">
        <v>#NUM!</v>
      </c>
      <c r="R122" s="185" t="e">
        <v>#NUM!</v>
      </c>
      <c r="S122" s="185" t="e">
        <v>#NUM!</v>
      </c>
      <c r="T122" s="114"/>
      <c r="U122" s="114"/>
    </row>
    <row r="123" spans="2:34" hidden="1" outlineLevel="2" x14ac:dyDescent="0.25">
      <c r="B123" s="105">
        <v>8</v>
      </c>
      <c r="C123" s="108">
        <f t="shared" ref="C123" si="116">-(IFERROR(VLOOKUP($B123,$B109:$C114,2,0),0)+IFERROR(VLOOKUP($B123,$D109:$E114,2,0),0)+IFERROR(VLOOKUP($B123,$F109:$G114,2,0),0)+IFERROR(VLOOKUP($B123,$H109:$I114,2,0),0)+IFERROR(VLOOKUP($B123,$J109:$K114,2,0),0)+IFERROR(VLOOKUP($B123,$L109:$M114,2,0),0)+IFERROR(VLOOKUP($B123,$N109:$O114,2,0),0)+IFERROR(VLOOKUP($B123,$P109:$Q114,2,0),0)+IFERROR(VLOOKUP($B123,$R109:$S114,2,0),0))</f>
        <v>0</v>
      </c>
      <c r="E123" s="110" t="s">
        <v>40</v>
      </c>
      <c r="F123" s="105">
        <v>5</v>
      </c>
      <c r="G123" s="185" t="e">
        <v>#NUM!</v>
      </c>
      <c r="H123" s="185" t="e">
        <v>#NUM!</v>
      </c>
      <c r="I123" s="185" t="e">
        <v>#NUM!</v>
      </c>
      <c r="J123" s="185"/>
      <c r="K123" s="185"/>
      <c r="L123" s="185"/>
      <c r="M123" s="110"/>
      <c r="O123" s="105">
        <v>5</v>
      </c>
      <c r="P123" s="185" t="e">
        <v>#NUM!</v>
      </c>
      <c r="Q123" s="185" t="e">
        <v>#NUM!</v>
      </c>
      <c r="R123" s="185" t="e">
        <v>#NUM!</v>
      </c>
      <c r="S123" s="185" t="e">
        <v>#NUM!</v>
      </c>
      <c r="T123" s="114"/>
      <c r="U123" s="114"/>
    </row>
    <row r="124" spans="2:34" hidden="1" outlineLevel="2" x14ac:dyDescent="0.25">
      <c r="B124" s="105">
        <v>9</v>
      </c>
      <c r="C124" s="108">
        <f t="shared" ref="C124" si="117">-(IFERROR(VLOOKUP($B124,$B109:$C114,2,0),0)+IFERROR(VLOOKUP($B124,$D109:$E114,2,0),0)+IFERROR(VLOOKUP($B124,$F109:$G114,2,0),0)+IFERROR(VLOOKUP($B124,$H109:$I114,2,0),0)+IFERROR(VLOOKUP($B124,$J109:$K114,2,0),0)+IFERROR(VLOOKUP($B124,$L109:$M114,2,0),0)+IFERROR(VLOOKUP($B124,$N109:$O114,2,0),0)+IFERROR(VLOOKUP($B124,$P109:$Q114,2,0),0)+IFERROR(VLOOKUP($B124,$R109:$S114,2,0),0))</f>
        <v>0</v>
      </c>
      <c r="E124" s="110"/>
      <c r="F124" s="105">
        <v>6</v>
      </c>
      <c r="G124" s="185" t="e">
        <v>#NUM!</v>
      </c>
      <c r="H124" s="185" t="e">
        <v>#NUM!</v>
      </c>
      <c r="I124" s="185"/>
      <c r="J124" s="185"/>
      <c r="K124" s="185"/>
      <c r="L124" s="185"/>
      <c r="M124" s="110"/>
      <c r="O124" s="105">
        <v>6</v>
      </c>
      <c r="P124" s="185" t="e">
        <v>#NUM!</v>
      </c>
      <c r="Q124" s="185" t="e">
        <v>#NUM!</v>
      </c>
      <c r="R124" s="185" t="e">
        <v>#NUM!</v>
      </c>
      <c r="S124" s="185" t="e">
        <v>#NUM!</v>
      </c>
      <c r="T124" s="114"/>
      <c r="U124" s="114"/>
    </row>
    <row r="125" spans="2:34" hidden="1" outlineLevel="2" x14ac:dyDescent="0.25">
      <c r="B125" s="105">
        <v>10</v>
      </c>
      <c r="C125" s="108">
        <f t="shared" ref="C125" si="118">-(IFERROR(VLOOKUP($B125,$B109:$C114,2,0),0)+IFERROR(VLOOKUP($B125,$D109:$E114,2,0),0)+IFERROR(VLOOKUP($B125,$F109:$G114,2,0),0)+IFERROR(VLOOKUP($B125,$H109:$I114,2,0),0)+IFERROR(VLOOKUP($B125,$J109:$K114,2,0),0)+IFERROR(VLOOKUP($B125,$L109:$M114,2,0),0)+IFERROR(VLOOKUP($B125,$N109:$O114,2,0),0)+IFERROR(VLOOKUP($B125,$P109:$Q114,2,0),0)+IFERROR(VLOOKUP($B125,$R109:$S114,2,0),0))</f>
        <v>0</v>
      </c>
      <c r="E125" s="110"/>
      <c r="F125" s="105">
        <v>7</v>
      </c>
      <c r="G125" s="185" t="e">
        <v>#NUM!</v>
      </c>
      <c r="H125" s="185"/>
      <c r="I125" s="185"/>
      <c r="J125" s="185"/>
      <c r="K125" s="185"/>
      <c r="L125" s="185"/>
      <c r="M125" s="110"/>
      <c r="N125" s="110" t="s">
        <v>40</v>
      </c>
      <c r="O125" s="105">
        <v>7</v>
      </c>
      <c r="P125" s="185" t="e">
        <v>#NUM!</v>
      </c>
      <c r="Q125" s="185" t="e">
        <v>#NUM!</v>
      </c>
      <c r="R125" s="185" t="e">
        <v>#NUM!</v>
      </c>
      <c r="S125" s="185" t="e">
        <v>#NUM!</v>
      </c>
      <c r="T125" s="114"/>
      <c r="U125" s="114"/>
    </row>
    <row r="126" spans="2:34" hidden="1" outlineLevel="2" x14ac:dyDescent="0.25">
      <c r="B126" s="105">
        <v>11</v>
      </c>
      <c r="C126" s="108">
        <f t="shared" ref="C126" si="119">-(IFERROR(VLOOKUP($B126,$B109:$C114,2,0),0)+IFERROR(VLOOKUP($B126,$D109:$E114,2,0),0)+IFERROR(VLOOKUP($B126,$F109:$G114,2,0),0)+IFERROR(VLOOKUP($B126,$H109:$I114,2,0),0)+IFERROR(VLOOKUP($B126,$J109:$K114,2,0),0)+IFERROR(VLOOKUP($B126,$L109:$M114,2,0),0)+IFERROR(VLOOKUP($B126,$N109:$O114,2,0),0)+IFERROR(VLOOKUP($B126,$P109:$Q114,2,0),0)+IFERROR(VLOOKUP($B126,$R109:$S114,2,0),0))</f>
        <v>0</v>
      </c>
      <c r="E126" s="110"/>
      <c r="M126" s="110"/>
      <c r="O126" s="105">
        <v>8</v>
      </c>
      <c r="P126" s="185" t="e">
        <v>#NUM!</v>
      </c>
      <c r="Q126" s="185" t="e">
        <v>#NUM!</v>
      </c>
      <c r="R126" s="185" t="e">
        <v>#NUM!</v>
      </c>
      <c r="S126" s="185" t="e">
        <v>#NUM!</v>
      </c>
      <c r="T126" s="114"/>
      <c r="U126" s="114"/>
    </row>
    <row r="127" spans="2:34" hidden="1" outlineLevel="2" x14ac:dyDescent="0.25">
      <c r="B127" s="105">
        <v>12</v>
      </c>
      <c r="C127" s="108">
        <f t="shared" ref="C127" si="120">-(IFERROR(VLOOKUP($B127,$B109:$C114,2,0),0)+IFERROR(VLOOKUP($B127,$D109:$E114,2,0),0)+IFERROR(VLOOKUP($B127,$F109:$G114,2,0),0)+IFERROR(VLOOKUP($B127,$H109:$I114,2,0),0)+IFERROR(VLOOKUP($B127,$J109:$K114,2,0),0)+IFERROR(VLOOKUP($B127,$L109:$M114,2,0),0)+IFERROR(VLOOKUP($B127,$N109:$O114,2,0),0)+IFERROR(VLOOKUP($B127,$P109:$Q114,2,0),0)+IFERROR(VLOOKUP($B127,$R109:$S114,2,0),0))</f>
        <v>0</v>
      </c>
      <c r="E127" s="110"/>
      <c r="M127" s="110"/>
      <c r="O127" s="105">
        <v>9</v>
      </c>
      <c r="P127" s="185" t="e">
        <v>#NUM!</v>
      </c>
      <c r="Q127" s="185" t="e">
        <v>#NUM!</v>
      </c>
      <c r="R127" s="185" t="e">
        <v>#NUM!</v>
      </c>
      <c r="S127" s="185"/>
      <c r="T127" s="114"/>
      <c r="U127" s="114"/>
    </row>
    <row r="128" spans="2:34" hidden="1" outlineLevel="2" x14ac:dyDescent="0.25">
      <c r="B128" s="105">
        <v>13</v>
      </c>
      <c r="C128" s="108">
        <f t="shared" ref="C128" si="121">-(IFERROR(VLOOKUP($B128,$B109:$C114,2,0),0)+IFERROR(VLOOKUP($B128,$D109:$E114,2,0),0)+IFERROR(VLOOKUP($B128,$F109:$G114,2,0),0)+IFERROR(VLOOKUP($B128,$H109:$I114,2,0),0)+IFERROR(VLOOKUP($B128,$J109:$K114,2,0),0)+IFERROR(VLOOKUP($B128,$L109:$M114,2,0),0)+IFERROR(VLOOKUP($B128,$N109:$O114,2,0),0)+IFERROR(VLOOKUP($B128,$P109:$Q114,2,0),0)+IFERROR(VLOOKUP($B128,$R109:$S114,2,0),0))</f>
        <v>0</v>
      </c>
      <c r="E128" s="110"/>
      <c r="F128" s="110"/>
      <c r="G128" s="324" t="s">
        <v>42</v>
      </c>
      <c r="H128" s="324"/>
      <c r="I128" s="324"/>
      <c r="J128" s="324"/>
      <c r="K128" s="324"/>
      <c r="L128" s="324"/>
      <c r="M128" s="110"/>
      <c r="O128" s="105">
        <v>10</v>
      </c>
      <c r="P128" s="185" t="e">
        <v>#NUM!</v>
      </c>
      <c r="Q128" s="185" t="e">
        <v>#NUM!</v>
      </c>
      <c r="R128" s="185"/>
      <c r="S128" s="185"/>
      <c r="T128" s="114"/>
      <c r="U128" s="114"/>
    </row>
    <row r="129" spans="1:24" hidden="1" outlineLevel="2" x14ac:dyDescent="0.25">
      <c r="B129" s="105">
        <v>14</v>
      </c>
      <c r="C129" s="108">
        <f t="shared" ref="C129" si="122">-(IFERROR(VLOOKUP($B129,$B109:$C114,2,0),0)+IFERROR(VLOOKUP($B129,$D109:$E114,2,0),0)+IFERROR(VLOOKUP($B129,$F109:$G114,2,0),0)+IFERROR(VLOOKUP($B129,$H109:$I114,2,0),0)+IFERROR(VLOOKUP($B129,$J109:$K114,2,0),0)+IFERROR(VLOOKUP($B129,$L109:$M114,2,0),0)+IFERROR(VLOOKUP($B129,$N109:$O114,2,0),0)+IFERROR(VLOOKUP($B129,$P109:$Q114,2,0),0)+IFERROR(VLOOKUP($B129,$R109:$S114,2,0),0))</f>
        <v>0</v>
      </c>
      <c r="E129" s="110"/>
      <c r="F129" s="110"/>
      <c r="G129" s="112">
        <v>6</v>
      </c>
      <c r="H129" s="112">
        <v>5</v>
      </c>
      <c r="I129" s="112">
        <v>4</v>
      </c>
      <c r="J129" s="112">
        <v>3</v>
      </c>
      <c r="K129" s="112">
        <v>2</v>
      </c>
      <c r="L129" s="112">
        <v>1</v>
      </c>
      <c r="M129" s="110"/>
      <c r="O129" s="105">
        <v>11</v>
      </c>
      <c r="P129" s="185" t="e">
        <v>#NUM!</v>
      </c>
      <c r="Q129" s="185"/>
      <c r="R129" s="185"/>
      <c r="S129" s="185"/>
      <c r="T129" s="114"/>
      <c r="U129" s="114"/>
    </row>
    <row r="130" spans="1:24" hidden="1" outlineLevel="2" x14ac:dyDescent="0.25">
      <c r="A130" s="68" t="s">
        <v>41</v>
      </c>
      <c r="B130" s="105">
        <v>15</v>
      </c>
      <c r="C130" s="108">
        <f t="shared" ref="C130" si="123">-(IFERROR(VLOOKUP($B130,$B109:$C114,2,0),0)+IFERROR(VLOOKUP($B130,$D109:$E114,2,0),0)+IFERROR(VLOOKUP($B130,$F109:$G114,2,0),0)+IFERROR(VLOOKUP($B130,$H109:$I114,2,0),0)+IFERROR(VLOOKUP($B130,$J109:$K114,2,0),0)+IFERROR(VLOOKUP($B130,$L109:$M114,2,0),0)+IFERROR(VLOOKUP($B130,$N109:$O114,2,0),0)+IFERROR(VLOOKUP($B130,$P109:$Q114,2,0),0)+IFERROR(VLOOKUP($B130,$R109:$S114,2,0),0))</f>
        <v>0</v>
      </c>
      <c r="E130" s="110"/>
      <c r="F130" s="105">
        <v>1</v>
      </c>
      <c r="G130" s="184" t="e">
        <f t="array" ref="G130:G138">MMULT(MINVERSE($C$24:$K$32),$C116:$C124)</f>
        <v>#NUM!</v>
      </c>
      <c r="H130" s="184" t="e">
        <f t="array" ref="H130:H137">MMULT(MINVERSE($C$24:$J$31),$C116:$C123)</f>
        <v>#NUM!</v>
      </c>
      <c r="I130" s="184" t="e">
        <f t="array" ref="I130:I136">MMULT(MINVERSE($C$24:$I$30),$C116:$C122)</f>
        <v>#NUM!</v>
      </c>
      <c r="J130" s="184" t="e">
        <f t="array" ref="J130:J135">MMULT(MINVERSE($C$24:$H$29),$C116:$C121)</f>
        <v>#NUM!</v>
      </c>
      <c r="K130" s="184" t="e">
        <f t="array" ref="K130:K134">MMULT(MINVERSE($C$24:$G$28),$C116:$C120)</f>
        <v>#NUM!</v>
      </c>
      <c r="L130" s="113"/>
      <c r="M130" s="110"/>
      <c r="N130" s="110"/>
      <c r="O130" s="110"/>
      <c r="P130" s="110"/>
    </row>
    <row r="131" spans="1:24" hidden="1" outlineLevel="2" x14ac:dyDescent="0.25">
      <c r="B131" s="105">
        <v>16</v>
      </c>
      <c r="C131" s="108">
        <f t="shared" ref="C131" si="124">-(IFERROR(VLOOKUP($B131,$B109:$C114,2,0),0)+IFERROR(VLOOKUP($B131,$D109:$E114,2,0),0)+IFERROR(VLOOKUP($B131,$F109:$G114,2,0),0)+IFERROR(VLOOKUP($B131,$H109:$I114,2,0),0)+IFERROR(VLOOKUP($B131,$J109:$K114,2,0),0)+IFERROR(VLOOKUP($B131,$L109:$M114,2,0),0)+IFERROR(VLOOKUP($B131,$N109:$O114,2,0),0)+IFERROR(VLOOKUP($B131,$P109:$Q114,2,0),0)+IFERROR(VLOOKUP($B131,$R109:$S114,2,0),0))</f>
        <v>0</v>
      </c>
      <c r="E131" s="110"/>
      <c r="F131" s="105">
        <v>2</v>
      </c>
      <c r="G131" s="185" t="e">
        <v>#NUM!</v>
      </c>
      <c r="H131" s="185" t="e">
        <v>#NUM!</v>
      </c>
      <c r="I131" s="185" t="e">
        <v>#NUM!</v>
      </c>
      <c r="J131" s="185" t="e">
        <v>#NUM!</v>
      </c>
      <c r="K131" s="185" t="e">
        <v>#NUM!</v>
      </c>
      <c r="L131" s="114"/>
      <c r="M131" s="110"/>
      <c r="N131" s="110"/>
      <c r="O131" s="110"/>
      <c r="P131" s="110"/>
    </row>
    <row r="132" spans="1:24" hidden="1" outlineLevel="2" x14ac:dyDescent="0.25">
      <c r="B132" s="105">
        <v>17</v>
      </c>
      <c r="C132" s="108">
        <f t="shared" ref="C132" si="125">-(IFERROR(VLOOKUP($B132,$B109:$C114,2,0),0)+IFERROR(VLOOKUP($B132,$D109:$E114,2,0),0)+IFERROR(VLOOKUP($B132,$F109:$G114,2,0),0)+IFERROR(VLOOKUP($B132,$H109:$I114,2,0),0)+IFERROR(VLOOKUP($B132,$J109:$K114,2,0),0)+IFERROR(VLOOKUP($B132,$L109:$M114,2,0),0)+IFERROR(VLOOKUP($B132,$N109:$O114,2,0),0)+IFERROR(VLOOKUP($B132,$P109:$Q114,2,0),0)+IFERROR(VLOOKUP($B132,$R109:$S114,2,0),0))</f>
        <v>0</v>
      </c>
      <c r="E132" s="110"/>
      <c r="F132" s="105">
        <v>3</v>
      </c>
      <c r="G132" s="185" t="e">
        <v>#NUM!</v>
      </c>
      <c r="H132" s="185" t="e">
        <v>#NUM!</v>
      </c>
      <c r="I132" s="185" t="e">
        <v>#NUM!</v>
      </c>
      <c r="J132" s="185" t="e">
        <v>#NUM!</v>
      </c>
      <c r="K132" s="185" t="e">
        <v>#NUM!</v>
      </c>
      <c r="L132" s="114"/>
      <c r="M132" s="110"/>
    </row>
    <row r="133" spans="1:24" hidden="1" outlineLevel="2" x14ac:dyDescent="0.25">
      <c r="B133" s="105">
        <v>18</v>
      </c>
      <c r="C133" s="108">
        <f t="shared" ref="C133" si="126">-(IFERROR(VLOOKUP($B133,$B109:$C114,2,0),0)+IFERROR(VLOOKUP($B133,$D109:$E114,2,0),0)+IFERROR(VLOOKUP($B133,$F109:$G114,2,0),0)+IFERROR(VLOOKUP($B133,$H109:$I114,2,0),0)+IFERROR(VLOOKUP($B133,$J109:$K114,2,0),0)+IFERROR(VLOOKUP($B133,$L109:$M114,2,0),0)+IFERROR(VLOOKUP($B133,$N109:$O114,2,0),0)+IFERROR(VLOOKUP($B133,$P109:$Q114,2,0),0)+IFERROR(VLOOKUP($B133,$R109:$S114,2,0),0))</f>
        <v>0</v>
      </c>
      <c r="E133" s="110"/>
      <c r="F133" s="105">
        <v>4</v>
      </c>
      <c r="G133" s="185" t="e">
        <v>#NUM!</v>
      </c>
      <c r="H133" s="185" t="e">
        <v>#NUM!</v>
      </c>
      <c r="I133" s="185" t="e">
        <v>#NUM!</v>
      </c>
      <c r="J133" s="185" t="e">
        <v>#NUM!</v>
      </c>
      <c r="K133" s="185" t="e">
        <v>#NUM!</v>
      </c>
      <c r="L133" s="114"/>
      <c r="M133" s="110"/>
    </row>
    <row r="134" spans="1:24" hidden="1" outlineLevel="2" x14ac:dyDescent="0.25">
      <c r="B134" s="105">
        <v>19</v>
      </c>
      <c r="C134" s="108">
        <f t="shared" ref="C134" si="127">-(IFERROR(VLOOKUP($B134,$B109:$C114,2,0),0)+IFERROR(VLOOKUP($B134,$D109:$E114,2,0),0)+IFERROR(VLOOKUP($B134,$F109:$G114,2,0),0)+IFERROR(VLOOKUP($B134,$H109:$I114,2,0),0)+IFERROR(VLOOKUP($B134,$J109:$K114,2,0),0)+IFERROR(VLOOKUP($B134,$L109:$M114,2,0),0)+IFERROR(VLOOKUP($B134,$N109:$O114,2,0),0)+IFERROR(VLOOKUP($B134,$P109:$Q114,2,0),0)+IFERROR(VLOOKUP($B134,$R109:$S114,2,0),0))</f>
        <v>0</v>
      </c>
      <c r="E134" s="110"/>
      <c r="F134" s="105">
        <v>5</v>
      </c>
      <c r="G134" s="185" t="e">
        <v>#NUM!</v>
      </c>
      <c r="H134" s="185" t="e">
        <v>#NUM!</v>
      </c>
      <c r="I134" s="185" t="e">
        <v>#NUM!</v>
      </c>
      <c r="J134" s="185" t="e">
        <v>#NUM!</v>
      </c>
      <c r="K134" s="185" t="e">
        <v>#NUM!</v>
      </c>
      <c r="L134" s="114"/>
      <c r="M134" s="110"/>
    </row>
    <row r="135" spans="1:24" hidden="1" outlineLevel="2" x14ac:dyDescent="0.25">
      <c r="B135" s="105">
        <v>20</v>
      </c>
      <c r="C135" s="108">
        <f t="shared" ref="C135" si="128">-(IFERROR(VLOOKUP($B135,$B109:$C114,2,0),0)+IFERROR(VLOOKUP($B135,$D109:$E114,2,0),0)+IFERROR(VLOOKUP($B135,$F109:$G114,2,0),0)+IFERROR(VLOOKUP($B135,$H109:$I114,2,0),0)+IFERROR(VLOOKUP($B135,$J109:$K114,2,0),0)+IFERROR(VLOOKUP($B135,$L109:$M114,2,0),0)+IFERROR(VLOOKUP($B135,$N109:$O114,2,0),0)+IFERROR(VLOOKUP($B135,$P109:$Q114,2,0),0)+IFERROR(VLOOKUP($B135,$R109:$S114,2,0),0))</f>
        <v>0</v>
      </c>
      <c r="E135" s="110" t="s">
        <v>40</v>
      </c>
      <c r="F135" s="105">
        <v>6</v>
      </c>
      <c r="G135" s="185" t="e">
        <v>#NUM!</v>
      </c>
      <c r="H135" s="185" t="e">
        <v>#NUM!</v>
      </c>
      <c r="I135" s="185" t="e">
        <v>#NUM!</v>
      </c>
      <c r="J135" s="185" t="e">
        <v>#NUM!</v>
      </c>
      <c r="K135" s="185"/>
      <c r="L135" s="114"/>
      <c r="M135" s="110"/>
    </row>
    <row r="136" spans="1:24" hidden="1" outlineLevel="2" x14ac:dyDescent="0.25">
      <c r="B136" s="105">
        <v>21</v>
      </c>
      <c r="C136" s="108">
        <f t="shared" ref="C136" si="129">-(IFERROR(VLOOKUP($B136,$B109:$C114,2,0),0)+IFERROR(VLOOKUP($B136,$D109:$E114,2,0),0)+IFERROR(VLOOKUP($B136,$F109:$G114,2,0),0)+IFERROR(VLOOKUP($B136,$H109:$I114,2,0),0)+IFERROR(VLOOKUP($B136,$J109:$K114,2,0),0)+IFERROR(VLOOKUP($B136,$L109:$M114,2,0),0)+IFERROR(VLOOKUP($B136,$N109:$O114,2,0),0)+IFERROR(VLOOKUP($B136,$P109:$Q114,2,0),0)+IFERROR(VLOOKUP($B136,$R109:$S114,2,0),0))</f>
        <v>0</v>
      </c>
      <c r="E136" s="110"/>
      <c r="F136" s="105">
        <v>7</v>
      </c>
      <c r="G136" s="185" t="e">
        <v>#NUM!</v>
      </c>
      <c r="H136" s="185" t="e">
        <v>#NUM!</v>
      </c>
      <c r="I136" s="185" t="e">
        <v>#NUM!</v>
      </c>
      <c r="J136" s="185"/>
      <c r="K136" s="185"/>
      <c r="L136" s="114"/>
      <c r="M136" s="110"/>
    </row>
    <row r="137" spans="1:24" hidden="1" outlineLevel="2" x14ac:dyDescent="0.25">
      <c r="E137" s="110"/>
      <c r="F137" s="105">
        <v>8</v>
      </c>
      <c r="G137" s="185" t="e">
        <v>#NUM!</v>
      </c>
      <c r="H137" s="185" t="e">
        <v>#NUM!</v>
      </c>
      <c r="I137" s="185"/>
      <c r="J137" s="185"/>
      <c r="K137" s="185"/>
      <c r="L137" s="114"/>
      <c r="M137" s="110"/>
      <c r="X137" s="110"/>
    </row>
    <row r="138" spans="1:24" hidden="1" outlineLevel="2" x14ac:dyDescent="0.25">
      <c r="E138" s="110"/>
      <c r="F138" s="105">
        <v>9</v>
      </c>
      <c r="G138" s="185" t="e">
        <v>#NUM!</v>
      </c>
      <c r="H138" s="185"/>
      <c r="I138" s="185"/>
      <c r="J138" s="185"/>
      <c r="K138" s="185"/>
      <c r="L138" s="114"/>
      <c r="M138" s="110"/>
      <c r="X138" s="110"/>
    </row>
    <row r="139" spans="1:24" hidden="1" outlineLevel="2" x14ac:dyDescent="0.25">
      <c r="A139" s="117"/>
    </row>
    <row r="140" spans="1:24" s="119" customFormat="1" hidden="1" outlineLevel="2" x14ac:dyDescent="0.25">
      <c r="A140" s="118" t="s">
        <v>37</v>
      </c>
    </row>
    <row r="141" spans="1:24" hidden="1" outlineLevel="2" x14ac:dyDescent="0.25">
      <c r="B141" s="316" t="e">
        <f t="shared" ref="B141:B147" si="130">B108</f>
        <v>#REF!</v>
      </c>
      <c r="C141" s="316"/>
      <c r="D141" s="316" t="e">
        <f t="shared" ref="D141:D147" si="131">D108</f>
        <v>#REF!</v>
      </c>
      <c r="E141" s="316"/>
      <c r="F141" s="316" t="e">
        <f t="shared" ref="F141:F147" si="132">F108</f>
        <v>#REF!</v>
      </c>
      <c r="G141" s="316"/>
      <c r="H141" s="316" t="e">
        <f t="shared" ref="H141:H147" si="133">H108</f>
        <v>#REF!</v>
      </c>
      <c r="I141" s="316"/>
      <c r="J141" s="316" t="e">
        <f t="shared" ref="J141:J147" si="134">J108</f>
        <v>#REF!</v>
      </c>
      <c r="K141" s="316"/>
      <c r="L141" s="316" t="e">
        <f t="shared" ref="L141:L147" si="135">L108</f>
        <v>#REF!</v>
      </c>
      <c r="M141" s="316"/>
    </row>
    <row r="142" spans="1:24" hidden="1" outlineLevel="2" x14ac:dyDescent="0.25">
      <c r="B142" s="105" t="e">
        <f t="shared" si="130"/>
        <v>#REF!</v>
      </c>
      <c r="C142" s="116" t="e">
        <f>IF($Q$2=2,IFERROR(INDEX($G119:$L125,MATCH(B142,$F119:$F125,0),MATCH(INICIO!$C$59,$G118:$L118,0)),0),IF($Q$2=4,IFERROR(INDEX($P119:$U129,MATCH(B142,$O119:$O129,0),MATCH(INICIO!$C$59,$P118:$U118,0)),0),IFERROR(INDEX($G130:$L138,MATCH(B142,$F130:$F138,0),MATCH(INICIO!$C$59,$G129:$L129,0)),0)))</f>
        <v>#REF!</v>
      </c>
      <c r="D142" s="105" t="e">
        <f t="shared" si="131"/>
        <v>#REF!</v>
      </c>
      <c r="E142" s="116" t="e">
        <f>IF($Q$2=2,IFERROR(INDEX($G119:$L125,MATCH(D142,$F119:$F125,0),MATCH(INICIO!$C$59,$G118:$L118,0)),0),IF($Q$2=4,IFERROR(INDEX($P119:$U129,MATCH(D142,$O119:$O129,0),MATCH(INICIO!$C$59,$P118:$U118,0)),0),IFERROR(INDEX($G130:$L138,MATCH(D142,$F130:$F138,0),MATCH(INICIO!$C$59,$G129:$L129,0)),0)))</f>
        <v>#REF!</v>
      </c>
      <c r="F142" s="105" t="e">
        <f t="shared" si="132"/>
        <v>#REF!</v>
      </c>
      <c r="G142" s="116" t="e">
        <f>IF($Q$2=2,IFERROR(INDEX($G119:$L125,MATCH(F142,$F119:$F125,0),MATCH(INICIO!$C$59,$G118:$L118,0)),0),IF($Q$2=4,IFERROR(INDEX($P119:$U129,MATCH(F142,$O119:$O129,0),MATCH(INICIO!$C$59,$P118:$U118,0)),0),IFERROR(INDEX($G130:$L138,MATCH(F142,$F130:$F138,0),MATCH(INICIO!$C$59,$G129:$L129,0)),0)))</f>
        <v>#REF!</v>
      </c>
      <c r="H142" s="105" t="e">
        <f t="shared" si="133"/>
        <v>#REF!</v>
      </c>
      <c r="I142" s="116" t="e">
        <f>IF($Q$2=2,IFERROR(INDEX($G119:$L125,MATCH(H142,$F119:$F125,0),MATCH(INICIO!$C$59,$G118:$L118,0)),0),IF($Q$2=4,IFERROR(INDEX($P119:$U129,MATCH(H142,$O119:$O129,0),MATCH(INICIO!$C$59,$P118:$U118,0)),0),IFERROR(INDEX($G130:$L138,MATCH(H142,$F130:$F138,0),MATCH(INICIO!$C$59,$G129:$L129,0)),0)))</f>
        <v>#REF!</v>
      </c>
      <c r="J142" s="105" t="e">
        <f t="shared" si="134"/>
        <v>#REF!</v>
      </c>
      <c r="K142" s="116" t="e">
        <f>IF($Q$2=2,IFERROR(INDEX($G119:$L125,MATCH(J142,$F119:$F125,0),MATCH(INICIO!$C$59,$G118:$L118,0)),0),IF($Q$2=4,IFERROR(INDEX($P119:$U129,MATCH(J142,$O119:$O129,0),MATCH(INICIO!$C$59,$P118:$U118,0)),0),IFERROR(INDEX($G130:$L138,MATCH(J142,$F130:$F138,0),MATCH(INICIO!$C$59,$G129:$L129,0)),0)))</f>
        <v>#REF!</v>
      </c>
      <c r="L142" s="105" t="e">
        <f t="shared" si="135"/>
        <v>#REF!</v>
      </c>
      <c r="M142" s="116" t="e">
        <f>IF($Q$2=2,IFERROR(INDEX($G119:$L125,MATCH(L142,$F119:$F125,0),MATCH(INICIO!$C$59,$G118:$L118,0)),0),IF($Q$2=4,IFERROR(INDEX($P119:$U129,MATCH(L142,$O119:$O129,0),MATCH(INICIO!$C$59,$P118:$U118,0)),0),IFERROR(INDEX($G130:$L138,MATCH(L142,$F130:$F138,0),MATCH(INICIO!$C$59,$G129:$L129,0)),0)))</f>
        <v>#REF!</v>
      </c>
    </row>
    <row r="143" spans="1:24" hidden="1" outlineLevel="2" x14ac:dyDescent="0.25">
      <c r="B143" s="105" t="e">
        <f t="shared" si="130"/>
        <v>#REF!</v>
      </c>
      <c r="C143" s="116" t="e">
        <f>IF($Q$2=2,IFERROR(INDEX($G119:$L125,MATCH(B143,$F119:$F125,0),MATCH(INICIO!$C$59,$G118:$L118,0)),0),IF($Q$2=4,IFERROR(INDEX($P119:$U129,MATCH(B143,$O119:$O129,0),MATCH(INICIO!$C$59,$P118:$U118,0)),0),IFERROR(INDEX($G130:$L138,MATCH(B143,$F130:$F138,0),MATCH(INICIO!$C$59,$G129:$L129,0)),0)))</f>
        <v>#REF!</v>
      </c>
      <c r="D143" s="105" t="e">
        <f t="shared" si="131"/>
        <v>#REF!</v>
      </c>
      <c r="E143" s="116" t="e">
        <f>IF($Q$2=2,IFERROR(INDEX($G119:$L125,MATCH(D143,$F119:$F125,0),MATCH(INICIO!$C$59,$G118:$L118,0)),0),IF($Q$2=4,IFERROR(INDEX($P119:$U129,MATCH(D143,$O119:$O129,0),MATCH(INICIO!$C$59,$P118:$U118,0)),0),IFERROR(INDEX($G130:$L138,MATCH(D143,$F130:$F138,0),MATCH(INICIO!$C$59,$G129:$L129,0)),0)))</f>
        <v>#REF!</v>
      </c>
      <c r="F143" s="105" t="e">
        <f t="shared" si="132"/>
        <v>#REF!</v>
      </c>
      <c r="G143" s="116" t="e">
        <f>IF($Q$2=2,IFERROR(INDEX($G119:$L125,MATCH(F143,$F119:$F125,0),MATCH(INICIO!$C$59,$G118:$L118,0)),0),IF($Q$2=4,IFERROR(INDEX($P119:$U129,MATCH(F143,$O119:$O129,0),MATCH(INICIO!$C$59,$P118:$U118,0)),0),IFERROR(INDEX($G130:$L138,MATCH(F143,$F130:$F138,0),MATCH(INICIO!$C$59,$G129:$L129,0)),0)))</f>
        <v>#REF!</v>
      </c>
      <c r="H143" s="105" t="e">
        <f t="shared" si="133"/>
        <v>#REF!</v>
      </c>
      <c r="I143" s="116" t="e">
        <f>IF($Q$2=2,IFERROR(INDEX($G119:$L125,MATCH(H143,$F119:$F125,0),MATCH(INICIO!$C$59,$G118:$L118,0)),0),IF($Q$2=4,IFERROR(INDEX($P119:$U129,MATCH(H143,$O119:$O129,0),MATCH(INICIO!$C$59,$P118:$U118,0)),0),IFERROR(INDEX($G130:$L138,MATCH(H143,$F130:$F138,0),MATCH(INICIO!$C$59,$G129:$L129,0)),0)))</f>
        <v>#REF!</v>
      </c>
      <c r="J143" s="105" t="e">
        <f t="shared" si="134"/>
        <v>#REF!</v>
      </c>
      <c r="K143" s="116" t="e">
        <f>IF($Q$2=2,IFERROR(INDEX($G119:$L125,MATCH(J143,$F119:$F125,0),MATCH(INICIO!$C$59,$G118:$L118,0)),0),IF($Q$2=4,IFERROR(INDEX($P119:$U129,MATCH(J143,$O119:$O129,0),MATCH(INICIO!$C$59,$P118:$U118,0)),0),IFERROR(INDEX($G130:$L138,MATCH(J143,$F130:$F138,0),MATCH(INICIO!$C$59,$G129:$L129,0)),0)))</f>
        <v>#REF!</v>
      </c>
      <c r="L143" s="105" t="e">
        <f t="shared" si="135"/>
        <v>#REF!</v>
      </c>
      <c r="M143" s="116" t="e">
        <f>IF($Q$2=2,IFERROR(INDEX($G119:$L125,MATCH(L143,$F119:$F125,0),MATCH(INICIO!$C$59,$G118:$L118,0)),0),IF($Q$2=4,IFERROR(INDEX($P119:$U129,MATCH(L143,$O119:$O129,0),MATCH(INICIO!$C$59,$P118:$U118,0)),0),IFERROR(INDEX($G130:$L138,MATCH(L143,$F130:$F138,0),MATCH(INICIO!$C$59,$G129:$L129,0)),0)))</f>
        <v>#REF!</v>
      </c>
    </row>
    <row r="144" spans="1:24" hidden="1" outlineLevel="2" x14ac:dyDescent="0.25">
      <c r="B144" s="105" t="e">
        <f t="shared" si="130"/>
        <v>#REF!</v>
      </c>
      <c r="C144" s="116" t="e">
        <f>IF($Q$2=2,IFERROR(INDEX($G119:$L125,MATCH(B144,$F119:$F125,0),MATCH(INICIO!$C$59,$G118:$L118,0)),0),IF($Q$2=4,IFERROR(INDEX($P119:$U129,MATCH(B144,$O119:$O129,0),MATCH(INICIO!$C$59,$P118:$U118,0)),0),IFERROR(INDEX($G130:$L138,MATCH(B144,$F130:$F138,0),MATCH(INICIO!$C$59,$G129:$L129,0)),0)))</f>
        <v>#REF!</v>
      </c>
      <c r="D144" s="105" t="e">
        <f t="shared" si="131"/>
        <v>#REF!</v>
      </c>
      <c r="E144" s="116" t="e">
        <f>IF($Q$2=2,IFERROR(INDEX($G119:$L125,MATCH(D144,$F119:$F125,0),MATCH(INICIO!$C$59,$G118:$L118,0)),0),IF($Q$2=4,IFERROR(INDEX($P119:$U129,MATCH(D144,$O119:$O129,0),MATCH(INICIO!$C$59,$P118:$U118,0)),0),IFERROR(INDEX($G130:$L138,MATCH(D144,$F130:$F138,0),MATCH(INICIO!$C$59,$G129:$L129,0)),0)))</f>
        <v>#REF!</v>
      </c>
      <c r="F144" s="105" t="e">
        <f t="shared" si="132"/>
        <v>#REF!</v>
      </c>
      <c r="G144" s="116" t="e">
        <f>IF($Q$2=2,IFERROR(INDEX($G119:$L125,MATCH(F144,$F119:$F125,0),MATCH(INICIO!$C$59,$G118:$L118,0)),0),IF($Q$2=4,IFERROR(INDEX($P119:$U129,MATCH(F144,$O119:$O129,0),MATCH(INICIO!$C$59,$P118:$U118,0)),0),IFERROR(INDEX($G130:$L138,MATCH(F144,$F130:$F138,0),MATCH(INICIO!$C$59,$G129:$L129,0)),0)))</f>
        <v>#REF!</v>
      </c>
      <c r="H144" s="105" t="e">
        <f t="shared" si="133"/>
        <v>#REF!</v>
      </c>
      <c r="I144" s="116" t="e">
        <f>IF($Q$2=2,IFERROR(INDEX($G119:$L125,MATCH(H144,$F119:$F125,0),MATCH(INICIO!$C$59,$G118:$L118,0)),0),IF($Q$2=4,IFERROR(INDEX($P119:$U129,MATCH(H144,$O119:$O129,0),MATCH(INICIO!$C$59,$P118:$U118,0)),0),IFERROR(INDEX($G130:$L138,MATCH(H144,$F130:$F138,0),MATCH(INICIO!$C$59,$G129:$L129,0)),0)))</f>
        <v>#REF!</v>
      </c>
      <c r="J144" s="105" t="e">
        <f t="shared" si="134"/>
        <v>#REF!</v>
      </c>
      <c r="K144" s="116" t="e">
        <f>IF($Q$2=2,IFERROR(INDEX($G119:$L125,MATCH(J144,$F119:$F125,0),MATCH(INICIO!$C$59,$G118:$L118,0)),0),IF($Q$2=4,IFERROR(INDEX($P119:$U129,MATCH(J144,$O119:$O129,0),MATCH(INICIO!$C$59,$P118:$U118,0)),0),IFERROR(INDEX($G130:$L138,MATCH(J144,$F130:$F138,0),MATCH(INICIO!$C$59,$G129:$L129,0)),0)))</f>
        <v>#REF!</v>
      </c>
      <c r="L144" s="105" t="e">
        <f t="shared" si="135"/>
        <v>#REF!</v>
      </c>
      <c r="M144" s="116" t="e">
        <f>IF($Q$2=2,IFERROR(INDEX($G119:$L125,MATCH(L144,$F119:$F125,0),MATCH(INICIO!$C$59,$G118:$L118,0)),0),IF($Q$2=4,IFERROR(INDEX($P119:$U129,MATCH(L144,$O119:$O129,0),MATCH(INICIO!$C$59,$P118:$U118,0)),0),IFERROR(INDEX($G130:$L138,MATCH(L144,$F130:$F138,0),MATCH(INICIO!$C$59,$G129:$L129,0)),0)))</f>
        <v>#REF!</v>
      </c>
    </row>
    <row r="145" spans="1:93" hidden="1" outlineLevel="2" x14ac:dyDescent="0.25">
      <c r="B145" s="105" t="e">
        <f t="shared" si="130"/>
        <v>#REF!</v>
      </c>
      <c r="C145" s="116" t="e">
        <f>IF($Q$2=2,IFERROR(INDEX($G119:$L125,MATCH(B145,$F119:$F125,0),MATCH(INICIO!$C$59,$G118:$L118,0)),0),IF($Q$2=4,IFERROR(INDEX($P119:$U129,MATCH(B145,$O119:$O129,0),MATCH(INICIO!$C$59,$P118:$U118,0)),0),IFERROR(INDEX($G130:$L138,MATCH(B145,$F130:$F138,0),MATCH(INICIO!$C$59,$G129:$L129,0)),0)))</f>
        <v>#REF!</v>
      </c>
      <c r="D145" s="105" t="e">
        <f t="shared" si="131"/>
        <v>#REF!</v>
      </c>
      <c r="E145" s="116" t="e">
        <f>IF($Q$2=2,IFERROR(INDEX($G119:$L125,MATCH(D145,$F119:$F125,0),MATCH(INICIO!$C$59,$G118:$L118,0)),0),IF($Q$2=4,IFERROR(INDEX($P119:$U129,MATCH(D145,$O119:$O129,0),MATCH(INICIO!$C$59,$P118:$U118,0)),0),IFERROR(INDEX($G130:$L138,MATCH(D145,$F130:$F138,0),MATCH(INICIO!$C$59,$G129:$L129,0)),0)))</f>
        <v>#REF!</v>
      </c>
      <c r="F145" s="105" t="e">
        <f t="shared" si="132"/>
        <v>#REF!</v>
      </c>
      <c r="G145" s="116" t="e">
        <f>IF($Q$2=2,IFERROR(INDEX($G119:$L125,MATCH(F145,$F119:$F125,0),MATCH(INICIO!$C$59,$G118:$L118,0)),0),IF($Q$2=4,IFERROR(INDEX($P119:$U129,MATCH(F145,$O119:$O129,0),MATCH(INICIO!$C$59,$P118:$U118,0)),0),IFERROR(INDEX($G130:$L138,MATCH(F145,$F130:$F138,0),MATCH(INICIO!$C$59,$G129:$L129,0)),0)))</f>
        <v>#REF!</v>
      </c>
      <c r="H145" s="105" t="e">
        <f t="shared" si="133"/>
        <v>#REF!</v>
      </c>
      <c r="I145" s="116" t="e">
        <f>IF($Q$2=2,IFERROR(INDEX($G119:$L125,MATCH(H145,$F119:$F125,0),MATCH(INICIO!$C$59,$G118:$L118,0)),0),IF($Q$2=4,IFERROR(INDEX($P119:$U129,MATCH(H145,$O119:$O129,0),MATCH(INICIO!$C$59,$P118:$U118,0)),0),IFERROR(INDEX($G130:$L138,MATCH(H145,$F130:$F138,0),MATCH(INICIO!$C$59,$G129:$L129,0)),0)))</f>
        <v>#REF!</v>
      </c>
      <c r="J145" s="105" t="e">
        <f t="shared" si="134"/>
        <v>#REF!</v>
      </c>
      <c r="K145" s="116" t="e">
        <f>IF($Q$2=2,IFERROR(INDEX($G119:$L125,MATCH(J145,$F119:$F125,0),MATCH(INICIO!$C$59,$G118:$L118,0)),0),IF($Q$2=4,IFERROR(INDEX($P119:$U129,MATCH(J145,$O119:$O129,0),MATCH(INICIO!$C$59,$P118:$U118,0)),0),IFERROR(INDEX($G130:$L138,MATCH(J145,$F130:$F138,0),MATCH(INICIO!$C$59,$G129:$L129,0)),0)))</f>
        <v>#REF!</v>
      </c>
      <c r="L145" s="105" t="e">
        <f t="shared" si="135"/>
        <v>#REF!</v>
      </c>
      <c r="M145" s="116" t="e">
        <f>IF($Q$2=2,IFERROR(INDEX($G119:$L125,MATCH(L145,$F119:$F125,0),MATCH(INICIO!$C$59,$G118:$L118,0)),0),IF($Q$2=4,IFERROR(INDEX($P119:$U129,MATCH(L145,$O119:$O129,0),MATCH(INICIO!$C$59,$P118:$U118,0)),0),IFERROR(INDEX($G130:$L138,MATCH(L145,$F130:$F138,0),MATCH(INICIO!$C$59,$G129:$L129,0)),0)))</f>
        <v>#REF!</v>
      </c>
    </row>
    <row r="146" spans="1:93" hidden="1" outlineLevel="2" x14ac:dyDescent="0.25">
      <c r="B146" s="105" t="e">
        <f t="shared" si="130"/>
        <v>#REF!</v>
      </c>
      <c r="C146" s="116" t="e">
        <f>IF($Q$2=2,IFERROR(INDEX($G119:$L125,MATCH(B146,$F119:$F125,0),MATCH(INICIO!$C$59,$G118:$L118,0)),0),IF($Q$2=4,IFERROR(INDEX($P119:$U129,MATCH(B146,$O119:$O129,0),MATCH(INICIO!$C$59,$P118:$U118,0)),0),IFERROR(INDEX($G130:$L138,MATCH(B146,$F130:$F138,0),MATCH(INICIO!$C$59,$G129:$L129,0)),0)))</f>
        <v>#REF!</v>
      </c>
      <c r="D146" s="105" t="e">
        <f t="shared" si="131"/>
        <v>#REF!</v>
      </c>
      <c r="E146" s="116" t="e">
        <f>IF($Q$2=2,IFERROR(INDEX($G119:$L125,MATCH(D146,$F119:$F125,0),MATCH(INICIO!$C$59,$G118:$L118,0)),0),IF($Q$2=4,IFERROR(INDEX($P119:$U129,MATCH(D146,$O119:$O129,0),MATCH(INICIO!$C$59,$P118:$U118,0)),0),IFERROR(INDEX($G130:$L138,MATCH(D146,$F130:$F138,0),MATCH(INICIO!$C$59,$G129:$L129,0)),0)))</f>
        <v>#REF!</v>
      </c>
      <c r="F146" s="105" t="e">
        <f t="shared" si="132"/>
        <v>#REF!</v>
      </c>
      <c r="G146" s="116" t="e">
        <f>IF($Q$2=2,IFERROR(INDEX($G119:$L125,MATCH(F146,$F119:$F125,0),MATCH(INICIO!$C$59,$G118:$L118,0)),0),IF($Q$2=4,IFERROR(INDEX($P119:$U129,MATCH(F146,$O119:$O129,0),MATCH(INICIO!$C$59,$P118:$U118,0)),0),IFERROR(INDEX($G130:$L138,MATCH(F146,$F130:$F138,0),MATCH(INICIO!$C$59,$G129:$L129,0)),0)))</f>
        <v>#REF!</v>
      </c>
      <c r="H146" s="105" t="e">
        <f t="shared" si="133"/>
        <v>#REF!</v>
      </c>
      <c r="I146" s="116" t="e">
        <f>IF($Q$2=2,IFERROR(INDEX($G119:$L125,MATCH(H146,$F119:$F125,0),MATCH(INICIO!$C$59,$G118:$L118,0)),0),IF($Q$2=4,IFERROR(INDEX($P119:$U129,MATCH(H146,$O119:$O129,0),MATCH(INICIO!$C$59,$P118:$U118,0)),0),IFERROR(INDEX($G130:$L138,MATCH(H146,$F130:$F138,0),MATCH(INICIO!$C$59,$G129:$L129,0)),0)))</f>
        <v>#REF!</v>
      </c>
      <c r="J146" s="105" t="e">
        <f t="shared" si="134"/>
        <v>#REF!</v>
      </c>
      <c r="K146" s="116" t="e">
        <f>IF($Q$2=2,IFERROR(INDEX($G119:$L125,MATCH(J146,$F119:$F125,0),MATCH(INICIO!$C$59,$G118:$L118,0)),0),IF($Q$2=4,IFERROR(INDEX($P119:$U129,MATCH(J146,$O119:$O129,0),MATCH(INICIO!$C$59,$P118:$U118,0)),0),IFERROR(INDEX($G130:$L138,MATCH(J146,$F130:$F138,0),MATCH(INICIO!$C$59,$G129:$L129,0)),0)))</f>
        <v>#REF!</v>
      </c>
      <c r="L146" s="105" t="e">
        <f t="shared" si="135"/>
        <v>#REF!</v>
      </c>
      <c r="M146" s="116" t="e">
        <f>IF($Q$2=2,IFERROR(INDEX($G119:$L125,MATCH(L146,$F119:$F125,0),MATCH(INICIO!$C$59,$G118:$L118,0)),0),IF($Q$2=4,IFERROR(INDEX($P119:$U129,MATCH(L146,$O119:$O129,0),MATCH(INICIO!$C$59,$P118:$U118,0)),0),IFERROR(INDEX($G130:$L138,MATCH(L146,$F130:$F138,0),MATCH(INICIO!$C$59,$G129:$L129,0)),0)))</f>
        <v>#REF!</v>
      </c>
    </row>
    <row r="147" spans="1:93" hidden="1" outlineLevel="2" x14ac:dyDescent="0.25">
      <c r="B147" s="105" t="e">
        <f t="shared" si="130"/>
        <v>#REF!</v>
      </c>
      <c r="C147" s="116" t="e">
        <f>IF($Q$2=2,IFERROR(INDEX($G119:$L125,MATCH(B147,$F119:$F125,0),MATCH(INICIO!$C$59,$G118:$L118,0)),0),IF($Q$2=4,IFERROR(INDEX($P119:$U129,MATCH(B147,$O119:$O129,0),MATCH(INICIO!$C$59,$P118:$U118,0)),0),IFERROR(INDEX($G130:$L138,MATCH(B147,$F130:$F138,0),MATCH(INICIO!$C$59,$G129:$L129,0)),0)))</f>
        <v>#REF!</v>
      </c>
      <c r="D147" s="105" t="e">
        <f t="shared" si="131"/>
        <v>#REF!</v>
      </c>
      <c r="E147" s="116" t="e">
        <f>IF($Q$2=2,IFERROR(INDEX($G119:$L125,MATCH(D147,$F119:$F125,0),MATCH(INICIO!$C$59,$G118:$L118,0)),0),IF($Q$2=4,IFERROR(INDEX($P119:$U129,MATCH(D147,$O119:$O129,0),MATCH(INICIO!$C$59,$P118:$U118,0)),0),IFERROR(INDEX($G130:$L138,MATCH(D147,$F130:$F138,0),MATCH(INICIO!$C$59,$G129:$L129,0)),0)))</f>
        <v>#REF!</v>
      </c>
      <c r="F147" s="105" t="e">
        <f t="shared" si="132"/>
        <v>#REF!</v>
      </c>
      <c r="G147" s="116" t="e">
        <f>IF($Q$2=2,IFERROR(INDEX($G119:$L125,MATCH(F147,$F119:$F125,0),MATCH(INICIO!$C$59,$G118:$L118,0)),0),IF($Q$2=4,IFERROR(INDEX($P119:$U129,MATCH(F147,$O119:$O129,0),MATCH(INICIO!$C$59,$P118:$U118,0)),0),IFERROR(INDEX($G130:$L138,MATCH(F147,$F130:$F138,0),MATCH(INICIO!$C$59,$G129:$L129,0)),0)))</f>
        <v>#REF!</v>
      </c>
      <c r="H147" s="105" t="e">
        <f t="shared" si="133"/>
        <v>#REF!</v>
      </c>
      <c r="I147" s="116" t="e">
        <f>IF($Q$2=2,IFERROR(INDEX($G119:$L125,MATCH(H147,$F119:$F125,0),MATCH(INICIO!$C$59,$G118:$L118,0)),0),IF($Q$2=4,IFERROR(INDEX($P119:$U129,MATCH(H147,$O119:$O129,0),MATCH(INICIO!$C$59,$P118:$U118,0)),0),IFERROR(INDEX($G130:$L138,MATCH(H147,$F130:$F138,0),MATCH(INICIO!$C$59,$G129:$L129,0)),0)))</f>
        <v>#REF!</v>
      </c>
      <c r="J147" s="105" t="e">
        <f t="shared" si="134"/>
        <v>#REF!</v>
      </c>
      <c r="K147" s="116" t="e">
        <f>IF($Q$2=2,IFERROR(INDEX($G119:$L125,MATCH(J147,$F119:$F125,0),MATCH(INICIO!$C$59,$G118:$L118,0)),0),IF($Q$2=4,IFERROR(INDEX($P119:$U129,MATCH(J147,$O119:$O129,0),MATCH(INICIO!$C$59,$P118:$U118,0)),0),IFERROR(INDEX($G130:$L138,MATCH(J147,$F130:$F138,0),MATCH(INICIO!$C$59,$G129:$L129,0)),0)))</f>
        <v>#REF!</v>
      </c>
      <c r="L147" s="105" t="e">
        <f t="shared" si="135"/>
        <v>#REF!</v>
      </c>
      <c r="M147" s="116" t="e">
        <f>IF($Q$2=2,IFERROR(INDEX($G119:$L125,MATCH(L147,$F119:$F125,0),MATCH(INICIO!$C$59,$G118:$L118,0)),0),IF($Q$2=4,IFERROR(INDEX($P119:$U129,MATCH(L147,$O119:$O129,0),MATCH(INICIO!$C$59,$P118:$U118,0)),0),IFERROR(INDEX($G130:$L138,MATCH(L147,$F130:$F138,0),MATCH(INICIO!$C$59,$G129:$L129,0)),0)))</f>
        <v>#REF!</v>
      </c>
    </row>
    <row r="148" spans="1:93" hidden="1" outlineLevel="2" x14ac:dyDescent="0.25"/>
    <row r="149" spans="1:93" s="119" customFormat="1" hidden="1" outlineLevel="2" x14ac:dyDescent="0.25">
      <c r="A149" s="118" t="s">
        <v>43</v>
      </c>
    </row>
    <row r="150" spans="1:93" hidden="1" outlineLevel="2" x14ac:dyDescent="0.25">
      <c r="C150" s="121">
        <f t="shared" ref="C150:H150" si="136">E$2</f>
        <v>1</v>
      </c>
      <c r="D150" s="121">
        <f t="shared" si="136"/>
        <v>2</v>
      </c>
      <c r="E150" s="121">
        <f t="shared" si="136"/>
        <v>3</v>
      </c>
      <c r="F150" s="121">
        <f t="shared" si="136"/>
        <v>4</v>
      </c>
      <c r="G150" s="121">
        <f t="shared" si="136"/>
        <v>5</v>
      </c>
      <c r="H150" s="121">
        <f t="shared" si="136"/>
        <v>6</v>
      </c>
    </row>
    <row r="151" spans="1:93" hidden="1" outlineLevel="2" x14ac:dyDescent="0.25">
      <c r="B151" s="122" t="s">
        <v>44</v>
      </c>
      <c r="C151" s="123" t="e">
        <f t="array" ref="C151:C156">MMULT(MMULT(C$8:H$13,$AZ$8:$BE$13),C142:C147)+MMULT(MINVERSE(TRANSPOSE($AZ$8:$BE$13)),C109:C114)</f>
        <v>#REF!</v>
      </c>
      <c r="D151" s="123" t="e">
        <f t="array" ref="D151:D156">MMULT(MMULT(K$8:P$13,$AZ$8:$BE$13),E142:E147)+MMULT(MINVERSE(TRANSPOSE($AZ$8:$BE$13)),E109:E114)</f>
        <v>#REF!</v>
      </c>
      <c r="E151" s="123" t="e">
        <f t="array" ref="E151:E156">MMULT(MMULT(S$8:X$13,$AZ$8:$BE$13),G142:G147)+MMULT(MINVERSE(TRANSPOSE($AZ$8:$BE$13)),G109:G114)</f>
        <v>#REF!</v>
      </c>
      <c r="F151" s="123" t="e">
        <f t="array" ref="F151:F156">MMULT(MMULT(AA$8:AF$13,$AZ$8:$BE$13),I142:I147)+MMULT(MINVERSE(TRANSPOSE($AZ$8:$BE$13)),I109:I114)</f>
        <v>#REF!</v>
      </c>
      <c r="G151" s="123" t="e">
        <f t="array" ref="G151:G156">MMULT(MMULT(AI$8:AN$13,$AZ$8:$BE$13),K142:K147)+MMULT(MINVERSE(TRANSPOSE($AZ$8:$BE$13)),K109:K114)</f>
        <v>#REF!</v>
      </c>
      <c r="H151" s="123" t="e">
        <f t="array" ref="H151:H156">MMULT(MMULT(AQ$8:AV$13,$AZ$8:$BE$13),M142:M147)+MMULT(MINVERSE(TRANSPOSE($AZ$8:$BE$13)),M109:M114)</f>
        <v>#REF!</v>
      </c>
      <c r="N151" s="124"/>
      <c r="P151" s="124"/>
    </row>
    <row r="152" spans="1:93" hidden="1" outlineLevel="2" x14ac:dyDescent="0.25">
      <c r="B152" s="122" t="s">
        <v>45</v>
      </c>
      <c r="C152" s="123" t="e">
        <v>#REF!</v>
      </c>
      <c r="D152" s="123" t="e">
        <v>#REF!</v>
      </c>
      <c r="E152" s="123" t="e">
        <v>#REF!</v>
      </c>
      <c r="F152" s="123" t="e">
        <v>#REF!</v>
      </c>
      <c r="G152" s="123" t="e">
        <v>#REF!</v>
      </c>
      <c r="H152" s="123" t="e">
        <v>#REF!</v>
      </c>
      <c r="N152" s="124"/>
      <c r="P152" s="124"/>
    </row>
    <row r="153" spans="1:93" hidden="1" outlineLevel="2" x14ac:dyDescent="0.25">
      <c r="B153" s="122" t="s">
        <v>46</v>
      </c>
      <c r="C153" s="123" t="e">
        <v>#REF!</v>
      </c>
      <c r="D153" s="123" t="e">
        <v>#REF!</v>
      </c>
      <c r="E153" s="123" t="e">
        <v>#REF!</v>
      </c>
      <c r="F153" s="123" t="e">
        <v>#REF!</v>
      </c>
      <c r="G153" s="123" t="e">
        <v>#REF!</v>
      </c>
      <c r="H153" s="123" t="e">
        <v>#REF!</v>
      </c>
      <c r="N153" s="124"/>
      <c r="P153" s="124"/>
    </row>
    <row r="154" spans="1:93" hidden="1" outlineLevel="2" x14ac:dyDescent="0.25">
      <c r="B154" s="122" t="s">
        <v>47</v>
      </c>
      <c r="C154" s="123" t="e">
        <v>#REF!</v>
      </c>
      <c r="D154" s="123" t="e">
        <v>#REF!</v>
      </c>
      <c r="E154" s="123" t="e">
        <v>#REF!</v>
      </c>
      <c r="F154" s="123" t="e">
        <v>#REF!</v>
      </c>
      <c r="G154" s="123" t="e">
        <v>#REF!</v>
      </c>
      <c r="H154" s="123" t="e">
        <v>#REF!</v>
      </c>
      <c r="N154" s="124"/>
      <c r="P154" s="124"/>
    </row>
    <row r="155" spans="1:93" hidden="1" outlineLevel="2" x14ac:dyDescent="0.25">
      <c r="B155" s="122" t="s">
        <v>48</v>
      </c>
      <c r="C155" s="123" t="e">
        <v>#REF!</v>
      </c>
      <c r="D155" s="123" t="e">
        <v>#REF!</v>
      </c>
      <c r="E155" s="123" t="e">
        <v>#REF!</v>
      </c>
      <c r="F155" s="123" t="e">
        <v>#REF!</v>
      </c>
      <c r="G155" s="123" t="e">
        <v>#REF!</v>
      </c>
      <c r="H155" s="123" t="e">
        <v>#REF!</v>
      </c>
      <c r="N155" s="124"/>
      <c r="P155" s="124"/>
    </row>
    <row r="156" spans="1:93" hidden="1" outlineLevel="2" x14ac:dyDescent="0.25">
      <c r="B156" s="122" t="s">
        <v>49</v>
      </c>
      <c r="C156" s="123" t="e">
        <v>#REF!</v>
      </c>
      <c r="D156" s="123" t="e">
        <v>#REF!</v>
      </c>
      <c r="E156" s="123" t="e">
        <v>#REF!</v>
      </c>
      <c r="F156" s="123" t="e">
        <v>#REF!</v>
      </c>
      <c r="G156" s="123" t="e">
        <v>#REF!</v>
      </c>
      <c r="H156" s="123" t="e">
        <v>#REF!</v>
      </c>
      <c r="N156" s="124"/>
      <c r="P156" s="124"/>
    </row>
    <row r="157" spans="1:93" hidden="1" outlineLevel="2" x14ac:dyDescent="0.25"/>
    <row r="158" spans="1:93" hidden="1" outlineLevel="2" x14ac:dyDescent="0.25">
      <c r="B158" s="318" t="s">
        <v>50</v>
      </c>
      <c r="C158" s="319"/>
      <c r="D158" s="319"/>
      <c r="E158" s="319"/>
      <c r="F158" s="319"/>
      <c r="G158" s="319"/>
      <c r="H158" s="319"/>
      <c r="I158" s="319"/>
      <c r="J158" s="319"/>
      <c r="K158" s="319"/>
      <c r="L158" s="320"/>
      <c r="M158" s="321" t="s">
        <v>51</v>
      </c>
      <c r="N158" s="322"/>
      <c r="O158" s="322"/>
      <c r="P158" s="322"/>
      <c r="Q158" s="322"/>
      <c r="R158" s="322"/>
      <c r="S158" s="322"/>
      <c r="T158" s="322"/>
      <c r="U158" s="322"/>
      <c r="V158" s="323"/>
      <c r="W158" s="321" t="s">
        <v>52</v>
      </c>
      <c r="X158" s="322"/>
      <c r="Y158" s="322"/>
      <c r="Z158" s="322"/>
      <c r="AA158" s="322"/>
      <c r="AB158" s="322"/>
      <c r="AC158" s="322"/>
      <c r="AD158" s="322"/>
      <c r="AE158" s="322"/>
      <c r="AF158" s="323"/>
      <c r="AG158" s="321" t="s">
        <v>53</v>
      </c>
      <c r="AH158" s="322"/>
      <c r="AI158" s="322"/>
      <c r="AJ158" s="322"/>
      <c r="AK158" s="322"/>
      <c r="AL158" s="322"/>
      <c r="AM158" s="322"/>
      <c r="AN158" s="322"/>
      <c r="AO158" s="322"/>
      <c r="AP158" s="323"/>
      <c r="AQ158" s="321" t="s">
        <v>54</v>
      </c>
      <c r="AR158" s="322"/>
      <c r="AS158" s="322"/>
      <c r="AT158" s="322"/>
      <c r="AU158" s="322"/>
      <c r="AV158" s="322"/>
      <c r="AW158" s="322"/>
      <c r="AX158" s="322"/>
      <c r="AY158" s="322"/>
      <c r="AZ158" s="323"/>
      <c r="BA158" s="321" t="s">
        <v>55</v>
      </c>
      <c r="BB158" s="322"/>
      <c r="BC158" s="322"/>
      <c r="BD158" s="322"/>
      <c r="BE158" s="322"/>
      <c r="BF158" s="322"/>
      <c r="BG158" s="322"/>
      <c r="BH158" s="322"/>
      <c r="BI158" s="322"/>
      <c r="BJ158" s="323"/>
    </row>
    <row r="159" spans="1:93" hidden="1" outlineLevel="2" x14ac:dyDescent="0.25">
      <c r="B159" s="186">
        <f t="shared" ref="B159" si="137">E$2</f>
        <v>1</v>
      </c>
      <c r="C159" s="187">
        <f t="shared" ref="C159:L162" si="138">B159</f>
        <v>1</v>
      </c>
      <c r="D159" s="187">
        <f t="shared" si="138"/>
        <v>1</v>
      </c>
      <c r="E159" s="187">
        <f t="shared" si="138"/>
        <v>1</v>
      </c>
      <c r="F159" s="187">
        <f t="shared" si="138"/>
        <v>1</v>
      </c>
      <c r="G159" s="187">
        <f t="shared" si="138"/>
        <v>1</v>
      </c>
      <c r="H159" s="187">
        <f t="shared" si="138"/>
        <v>1</v>
      </c>
      <c r="I159" s="187">
        <f t="shared" si="138"/>
        <v>1</v>
      </c>
      <c r="J159" s="187">
        <f t="shared" si="138"/>
        <v>1</v>
      </c>
      <c r="K159" s="187">
        <f t="shared" si="138"/>
        <v>1</v>
      </c>
      <c r="L159" s="188">
        <f t="shared" si="138"/>
        <v>1</v>
      </c>
      <c r="M159" s="189">
        <f t="shared" ref="M159" si="139">F$2</f>
        <v>2</v>
      </c>
      <c r="N159" s="187">
        <f t="shared" ref="N159:V162" si="140">M159</f>
        <v>2</v>
      </c>
      <c r="O159" s="187">
        <f t="shared" si="140"/>
        <v>2</v>
      </c>
      <c r="P159" s="187">
        <f t="shared" si="140"/>
        <v>2</v>
      </c>
      <c r="Q159" s="187">
        <f t="shared" si="140"/>
        <v>2</v>
      </c>
      <c r="R159" s="187">
        <f t="shared" si="140"/>
        <v>2</v>
      </c>
      <c r="S159" s="187">
        <f t="shared" si="140"/>
        <v>2</v>
      </c>
      <c r="T159" s="187">
        <f t="shared" si="140"/>
        <v>2</v>
      </c>
      <c r="U159" s="187">
        <f t="shared" si="140"/>
        <v>2</v>
      </c>
      <c r="V159" s="188">
        <f t="shared" si="140"/>
        <v>2</v>
      </c>
      <c r="W159" s="189">
        <f>G$2</f>
        <v>3</v>
      </c>
      <c r="X159" s="187">
        <f t="shared" ref="X159:AF162" si="141">W159</f>
        <v>3</v>
      </c>
      <c r="Y159" s="187">
        <f t="shared" si="141"/>
        <v>3</v>
      </c>
      <c r="Z159" s="187">
        <f t="shared" si="141"/>
        <v>3</v>
      </c>
      <c r="AA159" s="187">
        <f t="shared" si="141"/>
        <v>3</v>
      </c>
      <c r="AB159" s="187">
        <f t="shared" si="141"/>
        <v>3</v>
      </c>
      <c r="AC159" s="187">
        <f t="shared" si="141"/>
        <v>3</v>
      </c>
      <c r="AD159" s="187">
        <f t="shared" si="141"/>
        <v>3</v>
      </c>
      <c r="AE159" s="187">
        <f t="shared" si="141"/>
        <v>3</v>
      </c>
      <c r="AF159" s="188">
        <f t="shared" si="141"/>
        <v>3</v>
      </c>
      <c r="AG159" s="189">
        <f>H$2</f>
        <v>4</v>
      </c>
      <c r="AH159" s="187">
        <f t="shared" ref="AH159:AP162" si="142">AG159</f>
        <v>4</v>
      </c>
      <c r="AI159" s="187">
        <f t="shared" si="142"/>
        <v>4</v>
      </c>
      <c r="AJ159" s="187">
        <f t="shared" si="142"/>
        <v>4</v>
      </c>
      <c r="AK159" s="187">
        <f t="shared" si="142"/>
        <v>4</v>
      </c>
      <c r="AL159" s="187">
        <f t="shared" si="142"/>
        <v>4</v>
      </c>
      <c r="AM159" s="187">
        <f t="shared" si="142"/>
        <v>4</v>
      </c>
      <c r="AN159" s="187">
        <f t="shared" si="142"/>
        <v>4</v>
      </c>
      <c r="AO159" s="187">
        <f t="shared" si="142"/>
        <v>4</v>
      </c>
      <c r="AP159" s="188">
        <f t="shared" si="142"/>
        <v>4</v>
      </c>
      <c r="AQ159" s="189">
        <f>I$2</f>
        <v>5</v>
      </c>
      <c r="AR159" s="187">
        <f t="shared" ref="AR159:AZ162" si="143">AQ159</f>
        <v>5</v>
      </c>
      <c r="AS159" s="187">
        <f t="shared" si="143"/>
        <v>5</v>
      </c>
      <c r="AT159" s="187">
        <f t="shared" si="143"/>
        <v>5</v>
      </c>
      <c r="AU159" s="187">
        <f t="shared" si="143"/>
        <v>5</v>
      </c>
      <c r="AV159" s="187">
        <f t="shared" si="143"/>
        <v>5</v>
      </c>
      <c r="AW159" s="187">
        <f t="shared" si="143"/>
        <v>5</v>
      </c>
      <c r="AX159" s="187">
        <f t="shared" si="143"/>
        <v>5</v>
      </c>
      <c r="AY159" s="187">
        <f t="shared" si="143"/>
        <v>5</v>
      </c>
      <c r="AZ159" s="188">
        <f t="shared" si="143"/>
        <v>5</v>
      </c>
      <c r="BA159" s="189">
        <f>J$2</f>
        <v>6</v>
      </c>
      <c r="BB159" s="187">
        <f t="shared" ref="BB159:BJ162" si="144">BA159</f>
        <v>6</v>
      </c>
      <c r="BC159" s="187">
        <f t="shared" si="144"/>
        <v>6</v>
      </c>
      <c r="BD159" s="187">
        <f t="shared" si="144"/>
        <v>6</v>
      </c>
      <c r="BE159" s="187">
        <f t="shared" si="144"/>
        <v>6</v>
      </c>
      <c r="BF159" s="187">
        <f t="shared" si="144"/>
        <v>6</v>
      </c>
      <c r="BG159" s="187">
        <f t="shared" si="144"/>
        <v>6</v>
      </c>
      <c r="BH159" s="187">
        <f t="shared" si="144"/>
        <v>6</v>
      </c>
      <c r="BI159" s="187">
        <f t="shared" si="144"/>
        <v>6</v>
      </c>
      <c r="BJ159" s="188">
        <f t="shared" si="144"/>
        <v>6</v>
      </c>
    </row>
    <row r="160" spans="1:93" s="2" customFormat="1" ht="15" hidden="1" customHeight="1" outlineLevel="2" x14ac:dyDescent="0.25">
      <c r="A160" s="152" t="s">
        <v>192</v>
      </c>
      <c r="B160" s="129" t="e">
        <f>C153</f>
        <v>#REF!</v>
      </c>
      <c r="C160" s="130" t="e">
        <f t="shared" si="138"/>
        <v>#REF!</v>
      </c>
      <c r="D160" s="130" t="e">
        <f t="shared" si="138"/>
        <v>#REF!</v>
      </c>
      <c r="E160" s="130" t="e">
        <f t="shared" si="138"/>
        <v>#REF!</v>
      </c>
      <c r="F160" s="130" t="e">
        <f t="shared" si="138"/>
        <v>#REF!</v>
      </c>
      <c r="G160" s="130" t="e">
        <f t="shared" si="138"/>
        <v>#REF!</v>
      </c>
      <c r="H160" s="130" t="e">
        <f t="shared" si="138"/>
        <v>#REF!</v>
      </c>
      <c r="I160" s="130" t="e">
        <f t="shared" si="138"/>
        <v>#REF!</v>
      </c>
      <c r="J160" s="190" t="e">
        <f t="shared" si="138"/>
        <v>#REF!</v>
      </c>
      <c r="K160" s="130" t="e">
        <f t="shared" si="138"/>
        <v>#REF!</v>
      </c>
      <c r="L160" s="131" t="e">
        <f t="shared" si="138"/>
        <v>#REF!</v>
      </c>
      <c r="M160" s="129" t="e">
        <f>D153</f>
        <v>#REF!</v>
      </c>
      <c r="N160" s="130" t="e">
        <f t="shared" si="140"/>
        <v>#REF!</v>
      </c>
      <c r="O160" s="130" t="e">
        <f t="shared" si="140"/>
        <v>#REF!</v>
      </c>
      <c r="P160" s="130" t="e">
        <f t="shared" si="140"/>
        <v>#REF!</v>
      </c>
      <c r="Q160" s="130" t="e">
        <f t="shared" si="140"/>
        <v>#REF!</v>
      </c>
      <c r="R160" s="130" t="e">
        <f t="shared" si="140"/>
        <v>#REF!</v>
      </c>
      <c r="S160" s="130" t="e">
        <f t="shared" si="140"/>
        <v>#REF!</v>
      </c>
      <c r="T160" s="130" t="e">
        <f t="shared" si="140"/>
        <v>#REF!</v>
      </c>
      <c r="U160" s="130" t="e">
        <f t="shared" si="140"/>
        <v>#REF!</v>
      </c>
      <c r="V160" s="131" t="e">
        <f t="shared" si="140"/>
        <v>#REF!</v>
      </c>
      <c r="W160" s="129" t="e">
        <f>E153</f>
        <v>#REF!</v>
      </c>
      <c r="X160" s="130" t="e">
        <f t="shared" si="141"/>
        <v>#REF!</v>
      </c>
      <c r="Y160" s="130" t="e">
        <f t="shared" si="141"/>
        <v>#REF!</v>
      </c>
      <c r="Z160" s="130" t="e">
        <f t="shared" si="141"/>
        <v>#REF!</v>
      </c>
      <c r="AA160" s="130" t="e">
        <f t="shared" si="141"/>
        <v>#REF!</v>
      </c>
      <c r="AB160" s="130" t="e">
        <f t="shared" si="141"/>
        <v>#REF!</v>
      </c>
      <c r="AC160" s="130" t="e">
        <f t="shared" si="141"/>
        <v>#REF!</v>
      </c>
      <c r="AD160" s="130" t="e">
        <f t="shared" si="141"/>
        <v>#REF!</v>
      </c>
      <c r="AE160" s="130" t="e">
        <f t="shared" si="141"/>
        <v>#REF!</v>
      </c>
      <c r="AF160" s="131" t="e">
        <f t="shared" si="141"/>
        <v>#REF!</v>
      </c>
      <c r="AG160" s="129" t="e">
        <f>F153</f>
        <v>#REF!</v>
      </c>
      <c r="AH160" s="130" t="e">
        <f t="shared" si="142"/>
        <v>#REF!</v>
      </c>
      <c r="AI160" s="130" t="e">
        <f t="shared" si="142"/>
        <v>#REF!</v>
      </c>
      <c r="AJ160" s="130" t="e">
        <f t="shared" si="142"/>
        <v>#REF!</v>
      </c>
      <c r="AK160" s="130" t="e">
        <f t="shared" si="142"/>
        <v>#REF!</v>
      </c>
      <c r="AL160" s="130" t="e">
        <f t="shared" si="142"/>
        <v>#REF!</v>
      </c>
      <c r="AM160" s="130" t="e">
        <f t="shared" si="142"/>
        <v>#REF!</v>
      </c>
      <c r="AN160" s="130" t="e">
        <f t="shared" si="142"/>
        <v>#REF!</v>
      </c>
      <c r="AO160" s="130" t="e">
        <f t="shared" si="142"/>
        <v>#REF!</v>
      </c>
      <c r="AP160" s="131" t="e">
        <f t="shared" si="142"/>
        <v>#REF!</v>
      </c>
      <c r="AQ160" s="129" t="e">
        <f>G153</f>
        <v>#REF!</v>
      </c>
      <c r="AR160" s="130" t="e">
        <f t="shared" si="143"/>
        <v>#REF!</v>
      </c>
      <c r="AS160" s="130" t="e">
        <f t="shared" si="143"/>
        <v>#REF!</v>
      </c>
      <c r="AT160" s="130" t="e">
        <f t="shared" si="143"/>
        <v>#REF!</v>
      </c>
      <c r="AU160" s="130" t="e">
        <f t="shared" si="143"/>
        <v>#REF!</v>
      </c>
      <c r="AV160" s="130" t="e">
        <f t="shared" si="143"/>
        <v>#REF!</v>
      </c>
      <c r="AW160" s="130" t="e">
        <f t="shared" si="143"/>
        <v>#REF!</v>
      </c>
      <c r="AX160" s="130" t="e">
        <f t="shared" si="143"/>
        <v>#REF!</v>
      </c>
      <c r="AY160" s="130" t="e">
        <f t="shared" si="143"/>
        <v>#REF!</v>
      </c>
      <c r="AZ160" s="131" t="e">
        <f t="shared" si="143"/>
        <v>#REF!</v>
      </c>
      <c r="BA160" s="129" t="e">
        <f>H153</f>
        <v>#REF!</v>
      </c>
      <c r="BB160" s="130" t="e">
        <f t="shared" si="144"/>
        <v>#REF!</v>
      </c>
      <c r="BC160" s="130" t="e">
        <f t="shared" si="144"/>
        <v>#REF!</v>
      </c>
      <c r="BD160" s="130" t="e">
        <f t="shared" si="144"/>
        <v>#REF!</v>
      </c>
      <c r="BE160" s="130" t="e">
        <f t="shared" si="144"/>
        <v>#REF!</v>
      </c>
      <c r="BF160" s="130" t="e">
        <f t="shared" si="144"/>
        <v>#REF!</v>
      </c>
      <c r="BG160" s="130" t="e">
        <f t="shared" si="144"/>
        <v>#REF!</v>
      </c>
      <c r="BH160" s="130" t="e">
        <f t="shared" si="144"/>
        <v>#REF!</v>
      </c>
      <c r="BI160" s="130" t="e">
        <f t="shared" si="144"/>
        <v>#REF!</v>
      </c>
      <c r="BJ160" s="131" t="e">
        <f t="shared" si="144"/>
        <v>#REF!</v>
      </c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</row>
    <row r="161" spans="1:93" s="2" customFormat="1" ht="15" hidden="1" customHeight="1" outlineLevel="2" x14ac:dyDescent="0.25">
      <c r="A161" s="152" t="s">
        <v>47</v>
      </c>
      <c r="B161" s="129" t="e">
        <f>C154</f>
        <v>#REF!</v>
      </c>
      <c r="C161" s="130" t="e">
        <f t="shared" si="138"/>
        <v>#REF!</v>
      </c>
      <c r="D161" s="130" t="e">
        <f t="shared" si="138"/>
        <v>#REF!</v>
      </c>
      <c r="E161" s="130" t="e">
        <f t="shared" si="138"/>
        <v>#REF!</v>
      </c>
      <c r="F161" s="130" t="e">
        <f t="shared" si="138"/>
        <v>#REF!</v>
      </c>
      <c r="G161" s="130" t="e">
        <f t="shared" si="138"/>
        <v>#REF!</v>
      </c>
      <c r="H161" s="130" t="e">
        <f t="shared" si="138"/>
        <v>#REF!</v>
      </c>
      <c r="I161" s="130" t="e">
        <f t="shared" si="138"/>
        <v>#REF!</v>
      </c>
      <c r="J161" s="190" t="e">
        <f t="shared" si="138"/>
        <v>#REF!</v>
      </c>
      <c r="K161" s="130" t="e">
        <f t="shared" si="138"/>
        <v>#REF!</v>
      </c>
      <c r="L161" s="131" t="e">
        <f t="shared" si="138"/>
        <v>#REF!</v>
      </c>
      <c r="M161" s="129" t="e">
        <f>D154</f>
        <v>#REF!</v>
      </c>
      <c r="N161" s="130" t="e">
        <f t="shared" si="140"/>
        <v>#REF!</v>
      </c>
      <c r="O161" s="130" t="e">
        <f t="shared" si="140"/>
        <v>#REF!</v>
      </c>
      <c r="P161" s="130" t="e">
        <f t="shared" si="140"/>
        <v>#REF!</v>
      </c>
      <c r="Q161" s="130" t="e">
        <f t="shared" si="140"/>
        <v>#REF!</v>
      </c>
      <c r="R161" s="130" t="e">
        <f t="shared" si="140"/>
        <v>#REF!</v>
      </c>
      <c r="S161" s="130" t="e">
        <f t="shared" si="140"/>
        <v>#REF!</v>
      </c>
      <c r="T161" s="130" t="e">
        <f t="shared" si="140"/>
        <v>#REF!</v>
      </c>
      <c r="U161" s="130" t="e">
        <f t="shared" si="140"/>
        <v>#REF!</v>
      </c>
      <c r="V161" s="131" t="e">
        <f t="shared" si="140"/>
        <v>#REF!</v>
      </c>
      <c r="W161" s="129" t="e">
        <f>E154</f>
        <v>#REF!</v>
      </c>
      <c r="X161" s="130" t="e">
        <f t="shared" si="141"/>
        <v>#REF!</v>
      </c>
      <c r="Y161" s="130" t="e">
        <f t="shared" si="141"/>
        <v>#REF!</v>
      </c>
      <c r="Z161" s="130" t="e">
        <f t="shared" si="141"/>
        <v>#REF!</v>
      </c>
      <c r="AA161" s="130" t="e">
        <f t="shared" si="141"/>
        <v>#REF!</v>
      </c>
      <c r="AB161" s="130" t="e">
        <f t="shared" si="141"/>
        <v>#REF!</v>
      </c>
      <c r="AC161" s="130" t="e">
        <f t="shared" si="141"/>
        <v>#REF!</v>
      </c>
      <c r="AD161" s="130" t="e">
        <f t="shared" si="141"/>
        <v>#REF!</v>
      </c>
      <c r="AE161" s="130" t="e">
        <f t="shared" si="141"/>
        <v>#REF!</v>
      </c>
      <c r="AF161" s="131" t="e">
        <f t="shared" si="141"/>
        <v>#REF!</v>
      </c>
      <c r="AG161" s="129" t="e">
        <f>F154</f>
        <v>#REF!</v>
      </c>
      <c r="AH161" s="130" t="e">
        <f t="shared" si="142"/>
        <v>#REF!</v>
      </c>
      <c r="AI161" s="130" t="e">
        <f t="shared" si="142"/>
        <v>#REF!</v>
      </c>
      <c r="AJ161" s="130" t="e">
        <f t="shared" si="142"/>
        <v>#REF!</v>
      </c>
      <c r="AK161" s="130" t="e">
        <f t="shared" si="142"/>
        <v>#REF!</v>
      </c>
      <c r="AL161" s="130" t="e">
        <f t="shared" si="142"/>
        <v>#REF!</v>
      </c>
      <c r="AM161" s="130" t="e">
        <f t="shared" si="142"/>
        <v>#REF!</v>
      </c>
      <c r="AN161" s="130" t="e">
        <f t="shared" si="142"/>
        <v>#REF!</v>
      </c>
      <c r="AO161" s="130" t="e">
        <f t="shared" si="142"/>
        <v>#REF!</v>
      </c>
      <c r="AP161" s="131" t="e">
        <f t="shared" si="142"/>
        <v>#REF!</v>
      </c>
      <c r="AQ161" s="129" t="e">
        <f>G154</f>
        <v>#REF!</v>
      </c>
      <c r="AR161" s="130" t="e">
        <f t="shared" si="143"/>
        <v>#REF!</v>
      </c>
      <c r="AS161" s="130" t="e">
        <f t="shared" si="143"/>
        <v>#REF!</v>
      </c>
      <c r="AT161" s="130" t="e">
        <f t="shared" si="143"/>
        <v>#REF!</v>
      </c>
      <c r="AU161" s="130" t="e">
        <f t="shared" si="143"/>
        <v>#REF!</v>
      </c>
      <c r="AV161" s="130" t="e">
        <f t="shared" si="143"/>
        <v>#REF!</v>
      </c>
      <c r="AW161" s="130" t="e">
        <f t="shared" si="143"/>
        <v>#REF!</v>
      </c>
      <c r="AX161" s="130" t="e">
        <f t="shared" si="143"/>
        <v>#REF!</v>
      </c>
      <c r="AY161" s="130" t="e">
        <f t="shared" si="143"/>
        <v>#REF!</v>
      </c>
      <c r="AZ161" s="131" t="e">
        <f t="shared" si="143"/>
        <v>#REF!</v>
      </c>
      <c r="BA161" s="129" t="e">
        <f>H154</f>
        <v>#REF!</v>
      </c>
      <c r="BB161" s="130" t="e">
        <f t="shared" si="144"/>
        <v>#REF!</v>
      </c>
      <c r="BC161" s="130" t="e">
        <f t="shared" si="144"/>
        <v>#REF!</v>
      </c>
      <c r="BD161" s="130" t="e">
        <f t="shared" si="144"/>
        <v>#REF!</v>
      </c>
      <c r="BE161" s="130" t="e">
        <f t="shared" si="144"/>
        <v>#REF!</v>
      </c>
      <c r="BF161" s="130" t="e">
        <f t="shared" si="144"/>
        <v>#REF!</v>
      </c>
      <c r="BG161" s="130" t="e">
        <f t="shared" si="144"/>
        <v>#REF!</v>
      </c>
      <c r="BH161" s="130" t="e">
        <f t="shared" si="144"/>
        <v>#REF!</v>
      </c>
      <c r="BI161" s="130" t="e">
        <f t="shared" si="144"/>
        <v>#REF!</v>
      </c>
      <c r="BJ161" s="131" t="e">
        <f t="shared" si="144"/>
        <v>#REF!</v>
      </c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</row>
    <row r="162" spans="1:93" s="2" customFormat="1" ht="15" hidden="1" customHeight="1" outlineLevel="2" x14ac:dyDescent="0.25">
      <c r="A162" s="152" t="s">
        <v>57</v>
      </c>
      <c r="B162" s="129">
        <f t="shared" ref="B162" si="145">E$3</f>
        <v>0.91</v>
      </c>
      <c r="C162" s="130">
        <f t="shared" si="138"/>
        <v>0.91</v>
      </c>
      <c r="D162" s="130">
        <f t="shared" si="138"/>
        <v>0.91</v>
      </c>
      <c r="E162" s="130">
        <f t="shared" si="138"/>
        <v>0.91</v>
      </c>
      <c r="F162" s="130">
        <f t="shared" si="138"/>
        <v>0.91</v>
      </c>
      <c r="G162" s="130">
        <f t="shared" si="138"/>
        <v>0.91</v>
      </c>
      <c r="H162" s="130">
        <f t="shared" si="138"/>
        <v>0.91</v>
      </c>
      <c r="I162" s="130">
        <f t="shared" si="138"/>
        <v>0.91</v>
      </c>
      <c r="J162" s="190">
        <f t="shared" si="138"/>
        <v>0.91</v>
      </c>
      <c r="K162" s="130">
        <f t="shared" si="138"/>
        <v>0.91</v>
      </c>
      <c r="L162" s="131">
        <f t="shared" si="138"/>
        <v>0.91</v>
      </c>
      <c r="M162" s="129">
        <f t="shared" ref="M162" si="146">F$3</f>
        <v>3.6</v>
      </c>
      <c r="N162" s="130">
        <f t="shared" si="140"/>
        <v>3.6</v>
      </c>
      <c r="O162" s="130">
        <f t="shared" si="140"/>
        <v>3.6</v>
      </c>
      <c r="P162" s="130">
        <f t="shared" si="140"/>
        <v>3.6</v>
      </c>
      <c r="Q162" s="130">
        <f t="shared" si="140"/>
        <v>3.6</v>
      </c>
      <c r="R162" s="130">
        <f t="shared" si="140"/>
        <v>3.6</v>
      </c>
      <c r="S162" s="130">
        <f t="shared" si="140"/>
        <v>3.6</v>
      </c>
      <c r="T162" s="130">
        <f t="shared" si="140"/>
        <v>3.6</v>
      </c>
      <c r="U162" s="130">
        <f t="shared" si="140"/>
        <v>3.6</v>
      </c>
      <c r="V162" s="131">
        <f t="shared" si="140"/>
        <v>3.6</v>
      </c>
      <c r="W162" s="129">
        <f t="shared" ref="W162" si="147">G$3</f>
        <v>3.6</v>
      </c>
      <c r="X162" s="130">
        <f t="shared" si="141"/>
        <v>3.6</v>
      </c>
      <c r="Y162" s="130">
        <f t="shared" si="141"/>
        <v>3.6</v>
      </c>
      <c r="Z162" s="130">
        <f t="shared" si="141"/>
        <v>3.6</v>
      </c>
      <c r="AA162" s="130">
        <f t="shared" si="141"/>
        <v>3.6</v>
      </c>
      <c r="AB162" s="130">
        <f t="shared" si="141"/>
        <v>3.6</v>
      </c>
      <c r="AC162" s="130">
        <f t="shared" si="141"/>
        <v>3.6</v>
      </c>
      <c r="AD162" s="130">
        <f t="shared" si="141"/>
        <v>3.6</v>
      </c>
      <c r="AE162" s="130">
        <f t="shared" si="141"/>
        <v>3.6</v>
      </c>
      <c r="AF162" s="131">
        <f t="shared" si="141"/>
        <v>3.6</v>
      </c>
      <c r="AG162" s="129">
        <f t="shared" ref="AG162" si="148">H$3</f>
        <v>3.6</v>
      </c>
      <c r="AH162" s="130">
        <f t="shared" si="142"/>
        <v>3.6</v>
      </c>
      <c r="AI162" s="130">
        <f t="shared" si="142"/>
        <v>3.6</v>
      </c>
      <c r="AJ162" s="130">
        <f t="shared" si="142"/>
        <v>3.6</v>
      </c>
      <c r="AK162" s="130">
        <f t="shared" si="142"/>
        <v>3.6</v>
      </c>
      <c r="AL162" s="130">
        <f t="shared" si="142"/>
        <v>3.6</v>
      </c>
      <c r="AM162" s="130">
        <f t="shared" si="142"/>
        <v>3.6</v>
      </c>
      <c r="AN162" s="130">
        <f t="shared" si="142"/>
        <v>3.6</v>
      </c>
      <c r="AO162" s="130">
        <f t="shared" si="142"/>
        <v>3.6</v>
      </c>
      <c r="AP162" s="131">
        <f t="shared" si="142"/>
        <v>3.6</v>
      </c>
      <c r="AQ162" s="129">
        <f t="shared" ref="AQ162" si="149">I$3</f>
        <v>0.91</v>
      </c>
      <c r="AR162" s="130">
        <f t="shared" si="143"/>
        <v>0.91</v>
      </c>
      <c r="AS162" s="130">
        <f t="shared" si="143"/>
        <v>0.91</v>
      </c>
      <c r="AT162" s="130">
        <f t="shared" si="143"/>
        <v>0.91</v>
      </c>
      <c r="AU162" s="130">
        <f t="shared" si="143"/>
        <v>0.91</v>
      </c>
      <c r="AV162" s="130">
        <f t="shared" si="143"/>
        <v>0.91</v>
      </c>
      <c r="AW162" s="130">
        <f t="shared" si="143"/>
        <v>0.91</v>
      </c>
      <c r="AX162" s="130">
        <f t="shared" si="143"/>
        <v>0.91</v>
      </c>
      <c r="AY162" s="130">
        <f t="shared" si="143"/>
        <v>0.91</v>
      </c>
      <c r="AZ162" s="131">
        <f t="shared" si="143"/>
        <v>0.91</v>
      </c>
      <c r="BA162" s="129">
        <f t="shared" ref="BA162" si="150">J$3</f>
        <v>0</v>
      </c>
      <c r="BB162" s="130">
        <f t="shared" si="144"/>
        <v>0</v>
      </c>
      <c r="BC162" s="130">
        <f t="shared" si="144"/>
        <v>0</v>
      </c>
      <c r="BD162" s="130">
        <f t="shared" si="144"/>
        <v>0</v>
      </c>
      <c r="BE162" s="130">
        <f t="shared" si="144"/>
        <v>0</v>
      </c>
      <c r="BF162" s="130">
        <f t="shared" si="144"/>
        <v>0</v>
      </c>
      <c r="BG162" s="130">
        <f t="shared" si="144"/>
        <v>0</v>
      </c>
      <c r="BH162" s="130">
        <f t="shared" si="144"/>
        <v>0</v>
      </c>
      <c r="BI162" s="130">
        <f t="shared" si="144"/>
        <v>0</v>
      </c>
      <c r="BJ162" s="131">
        <f t="shared" si="144"/>
        <v>0</v>
      </c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</row>
    <row r="163" spans="1:93" s="2" customFormat="1" ht="15" hidden="1" customHeight="1" outlineLevel="2" x14ac:dyDescent="0.25">
      <c r="A163" s="152" t="s">
        <v>58</v>
      </c>
      <c r="B163" s="132">
        <f t="shared" ref="B163" si="151">B162/10*0</f>
        <v>0</v>
      </c>
      <c r="C163" s="133">
        <f t="shared" ref="C163" si="152">C162/10*1</f>
        <v>9.0999999999999998E-2</v>
      </c>
      <c r="D163" s="133">
        <f t="shared" ref="D163" si="153">D162/10*2</f>
        <v>0.182</v>
      </c>
      <c r="E163" s="133">
        <f t="shared" ref="E163" si="154">E162/10*3</f>
        <v>0.27300000000000002</v>
      </c>
      <c r="F163" s="133">
        <f t="shared" ref="F163" si="155">F162/10*4</f>
        <v>0.36399999999999999</v>
      </c>
      <c r="G163" s="133">
        <f t="shared" ref="G163" si="156">G162/10*5</f>
        <v>0.45499999999999996</v>
      </c>
      <c r="H163" s="133">
        <f t="shared" ref="H163" si="157">H162/10*6</f>
        <v>0.54600000000000004</v>
      </c>
      <c r="I163" s="133">
        <f t="shared" ref="I163" si="158">I162/10*7</f>
        <v>0.63700000000000001</v>
      </c>
      <c r="J163" s="191">
        <f t="shared" ref="J163" si="159">J162/10*8</f>
        <v>0.72799999999999998</v>
      </c>
      <c r="K163" s="133">
        <f t="shared" ref="K163" si="160">K162/10*9</f>
        <v>0.81899999999999995</v>
      </c>
      <c r="L163" s="134">
        <f t="shared" ref="L163" si="161">L162/10*10</f>
        <v>0.90999999999999992</v>
      </c>
      <c r="M163" s="133">
        <f t="shared" ref="M163" si="162">M162/10*1</f>
        <v>0.36</v>
      </c>
      <c r="N163" s="133">
        <f t="shared" ref="N163" si="163">N162/10*2</f>
        <v>0.72</v>
      </c>
      <c r="O163" s="133">
        <f t="shared" ref="O163" si="164">O162/10*3</f>
        <v>1.08</v>
      </c>
      <c r="P163" s="133">
        <f t="shared" ref="P163" si="165">P162/10*4</f>
        <v>1.44</v>
      </c>
      <c r="Q163" s="133">
        <f t="shared" ref="Q163" si="166">Q162/10*5</f>
        <v>1.7999999999999998</v>
      </c>
      <c r="R163" s="133">
        <f t="shared" ref="R163" si="167">R162/10*6</f>
        <v>2.16</v>
      </c>
      <c r="S163" s="133">
        <f t="shared" ref="S163" si="168">S162/10*7</f>
        <v>2.52</v>
      </c>
      <c r="T163" s="133">
        <f t="shared" ref="T163" si="169">T162/10*8</f>
        <v>2.88</v>
      </c>
      <c r="U163" s="133">
        <f t="shared" ref="U163" si="170">U162/10*9</f>
        <v>3.2399999999999998</v>
      </c>
      <c r="V163" s="134">
        <f t="shared" ref="V163" si="171">V162/10*10</f>
        <v>3.5999999999999996</v>
      </c>
      <c r="W163" s="133">
        <f t="shared" ref="W163" si="172">W162/10*1</f>
        <v>0.36</v>
      </c>
      <c r="X163" s="133">
        <f t="shared" ref="X163" si="173">X162/10*2</f>
        <v>0.72</v>
      </c>
      <c r="Y163" s="133">
        <f t="shared" ref="Y163" si="174">Y162/10*3</f>
        <v>1.08</v>
      </c>
      <c r="Z163" s="133">
        <f t="shared" ref="Z163" si="175">Z162/10*4</f>
        <v>1.44</v>
      </c>
      <c r="AA163" s="133">
        <f t="shared" ref="AA163" si="176">AA162/10*5</f>
        <v>1.7999999999999998</v>
      </c>
      <c r="AB163" s="133">
        <f t="shared" ref="AB163" si="177">AB162/10*6</f>
        <v>2.16</v>
      </c>
      <c r="AC163" s="133">
        <f t="shared" ref="AC163" si="178">AC162/10*7</f>
        <v>2.52</v>
      </c>
      <c r="AD163" s="133">
        <f t="shared" ref="AD163" si="179">AD162/10*8</f>
        <v>2.88</v>
      </c>
      <c r="AE163" s="134">
        <f t="shared" ref="AE163" si="180">AE162/10*9</f>
        <v>3.2399999999999998</v>
      </c>
      <c r="AF163" s="134">
        <f t="shared" ref="AF163" si="181">AF162/10*10</f>
        <v>3.5999999999999996</v>
      </c>
      <c r="AG163" s="133">
        <f t="shared" ref="AG163" si="182">AG162/10*1</f>
        <v>0.36</v>
      </c>
      <c r="AH163" s="133">
        <f t="shared" ref="AH163" si="183">AH162/10*2</f>
        <v>0.72</v>
      </c>
      <c r="AI163" s="133">
        <f t="shared" ref="AI163" si="184">AI162/10*3</f>
        <v>1.08</v>
      </c>
      <c r="AJ163" s="133">
        <f t="shared" ref="AJ163" si="185">AJ162/10*4</f>
        <v>1.44</v>
      </c>
      <c r="AK163" s="133">
        <f t="shared" ref="AK163" si="186">AK162/10*5</f>
        <v>1.7999999999999998</v>
      </c>
      <c r="AL163" s="133">
        <f t="shared" ref="AL163" si="187">AL162/10*6</f>
        <v>2.16</v>
      </c>
      <c r="AM163" s="133">
        <f t="shared" ref="AM163" si="188">AM162/10*7</f>
        <v>2.52</v>
      </c>
      <c r="AN163" s="133">
        <f t="shared" ref="AN163" si="189">AN162/10*8</f>
        <v>2.88</v>
      </c>
      <c r="AO163" s="134">
        <f t="shared" ref="AO163" si="190">AO162/10*9</f>
        <v>3.2399999999999998</v>
      </c>
      <c r="AP163" s="134">
        <f t="shared" ref="AP163" si="191">AP162/10*10</f>
        <v>3.5999999999999996</v>
      </c>
      <c r="AQ163" s="133">
        <f t="shared" ref="AQ163" si="192">AQ162/10*1</f>
        <v>9.0999999999999998E-2</v>
      </c>
      <c r="AR163" s="133">
        <f t="shared" ref="AR163" si="193">AR162/10*2</f>
        <v>0.182</v>
      </c>
      <c r="AS163" s="133">
        <f t="shared" ref="AS163" si="194">AS162/10*3</f>
        <v>0.27300000000000002</v>
      </c>
      <c r="AT163" s="133">
        <f t="shared" ref="AT163" si="195">AT162/10*4</f>
        <v>0.36399999999999999</v>
      </c>
      <c r="AU163" s="133">
        <f t="shared" ref="AU163" si="196">AU162/10*5</f>
        <v>0.45499999999999996</v>
      </c>
      <c r="AV163" s="133">
        <f t="shared" ref="AV163" si="197">AV162/10*6</f>
        <v>0.54600000000000004</v>
      </c>
      <c r="AW163" s="133">
        <f t="shared" ref="AW163" si="198">AW162/10*7</f>
        <v>0.63700000000000001</v>
      </c>
      <c r="AX163" s="133">
        <f t="shared" ref="AX163" si="199">AX162/10*8</f>
        <v>0.72799999999999998</v>
      </c>
      <c r="AY163" s="134">
        <f t="shared" ref="AY163" si="200">AY162/10*9</f>
        <v>0.81899999999999995</v>
      </c>
      <c r="AZ163" s="134">
        <f t="shared" ref="AZ163" si="201">AZ162/10*10</f>
        <v>0.90999999999999992</v>
      </c>
      <c r="BA163" s="133">
        <f t="shared" ref="BA163" si="202">BA162/10*1</f>
        <v>0</v>
      </c>
      <c r="BB163" s="133">
        <f t="shared" ref="BB163" si="203">BB162/10*2</f>
        <v>0</v>
      </c>
      <c r="BC163" s="133">
        <f t="shared" ref="BC163" si="204">BC162/10*3</f>
        <v>0</v>
      </c>
      <c r="BD163" s="133">
        <f t="shared" ref="BD163" si="205">BD162/10*4</f>
        <v>0</v>
      </c>
      <c r="BE163" s="133">
        <f t="shared" ref="BE163" si="206">BE162/10*5</f>
        <v>0</v>
      </c>
      <c r="BF163" s="133">
        <f t="shared" ref="BF163" si="207">BF162/10*6</f>
        <v>0</v>
      </c>
      <c r="BG163" s="133">
        <f t="shared" ref="BG163" si="208">BG162/10*7</f>
        <v>0</v>
      </c>
      <c r="BH163" s="133">
        <f t="shared" ref="BH163" si="209">BH162/10*8</f>
        <v>0</v>
      </c>
      <c r="BI163" s="134">
        <f t="shared" ref="BI163" si="210">BI162/10*9</f>
        <v>0</v>
      </c>
      <c r="BJ163" s="134">
        <f t="shared" ref="BJ163" si="211">BJ162/10*10</f>
        <v>0</v>
      </c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</row>
    <row r="164" spans="1:93" ht="15.75" hidden="1" outlineLevel="2" thickBot="1" x14ac:dyDescent="0.3">
      <c r="A164" s="152" t="s">
        <v>60</v>
      </c>
      <c r="B164" s="192" t="e">
        <f t="shared" ref="B164:BJ164" si="212">-B161+B160*B163-1*IF(AND($A47=B159,B163&gt;=$A107),B163-$A107,0)</f>
        <v>#REF!</v>
      </c>
      <c r="C164" s="193" t="e">
        <f t="shared" si="212"/>
        <v>#REF!</v>
      </c>
      <c r="D164" s="193" t="e">
        <f t="shared" si="212"/>
        <v>#REF!</v>
      </c>
      <c r="E164" s="193" t="e">
        <f t="shared" si="212"/>
        <v>#REF!</v>
      </c>
      <c r="F164" s="193" t="e">
        <f t="shared" si="212"/>
        <v>#REF!</v>
      </c>
      <c r="G164" s="193" t="e">
        <f t="shared" si="212"/>
        <v>#REF!</v>
      </c>
      <c r="H164" s="193" t="e">
        <f t="shared" si="212"/>
        <v>#REF!</v>
      </c>
      <c r="I164" s="193" t="e">
        <f t="shared" si="212"/>
        <v>#REF!</v>
      </c>
      <c r="J164" s="193" t="e">
        <f t="shared" si="212"/>
        <v>#REF!</v>
      </c>
      <c r="K164" s="193" t="e">
        <f t="shared" si="212"/>
        <v>#REF!</v>
      </c>
      <c r="L164" s="194" t="e">
        <f t="shared" si="212"/>
        <v>#REF!</v>
      </c>
      <c r="M164" s="192" t="e">
        <f t="shared" si="212"/>
        <v>#REF!</v>
      </c>
      <c r="N164" s="193" t="e">
        <f t="shared" si="212"/>
        <v>#REF!</v>
      </c>
      <c r="O164" s="193" t="e">
        <f t="shared" si="212"/>
        <v>#REF!</v>
      </c>
      <c r="P164" s="193" t="e">
        <f t="shared" si="212"/>
        <v>#REF!</v>
      </c>
      <c r="Q164" s="193" t="e">
        <f t="shared" si="212"/>
        <v>#REF!</v>
      </c>
      <c r="R164" s="193" t="e">
        <f t="shared" si="212"/>
        <v>#REF!</v>
      </c>
      <c r="S164" s="193" t="e">
        <f t="shared" si="212"/>
        <v>#REF!</v>
      </c>
      <c r="T164" s="193" t="e">
        <f t="shared" si="212"/>
        <v>#REF!</v>
      </c>
      <c r="U164" s="193" t="e">
        <f t="shared" si="212"/>
        <v>#REF!</v>
      </c>
      <c r="V164" s="194" t="e">
        <f t="shared" si="212"/>
        <v>#REF!</v>
      </c>
      <c r="W164" s="192" t="e">
        <f t="shared" si="212"/>
        <v>#REF!</v>
      </c>
      <c r="X164" s="193" t="e">
        <f t="shared" si="212"/>
        <v>#REF!</v>
      </c>
      <c r="Y164" s="193" t="e">
        <f t="shared" si="212"/>
        <v>#REF!</v>
      </c>
      <c r="Z164" s="193" t="e">
        <f t="shared" si="212"/>
        <v>#REF!</v>
      </c>
      <c r="AA164" s="193" t="e">
        <f t="shared" si="212"/>
        <v>#REF!</v>
      </c>
      <c r="AB164" s="193" t="e">
        <f t="shared" si="212"/>
        <v>#REF!</v>
      </c>
      <c r="AC164" s="193" t="e">
        <f t="shared" si="212"/>
        <v>#REF!</v>
      </c>
      <c r="AD164" s="193" t="e">
        <f t="shared" si="212"/>
        <v>#REF!</v>
      </c>
      <c r="AE164" s="193" t="e">
        <f t="shared" si="212"/>
        <v>#REF!</v>
      </c>
      <c r="AF164" s="194" t="e">
        <f t="shared" si="212"/>
        <v>#REF!</v>
      </c>
      <c r="AG164" s="192" t="e">
        <f t="shared" si="212"/>
        <v>#REF!</v>
      </c>
      <c r="AH164" s="193" t="e">
        <f t="shared" si="212"/>
        <v>#REF!</v>
      </c>
      <c r="AI164" s="193" t="e">
        <f t="shared" si="212"/>
        <v>#REF!</v>
      </c>
      <c r="AJ164" s="193" t="e">
        <f t="shared" si="212"/>
        <v>#REF!</v>
      </c>
      <c r="AK164" s="193" t="e">
        <f t="shared" si="212"/>
        <v>#REF!</v>
      </c>
      <c r="AL164" s="193" t="e">
        <f t="shared" si="212"/>
        <v>#REF!</v>
      </c>
      <c r="AM164" s="193" t="e">
        <f t="shared" si="212"/>
        <v>#REF!</v>
      </c>
      <c r="AN164" s="193" t="e">
        <f t="shared" si="212"/>
        <v>#REF!</v>
      </c>
      <c r="AO164" s="193" t="e">
        <f t="shared" si="212"/>
        <v>#REF!</v>
      </c>
      <c r="AP164" s="194" t="e">
        <f t="shared" si="212"/>
        <v>#REF!</v>
      </c>
      <c r="AQ164" s="192" t="e">
        <f t="shared" si="212"/>
        <v>#REF!</v>
      </c>
      <c r="AR164" s="193" t="e">
        <f t="shared" si="212"/>
        <v>#REF!</v>
      </c>
      <c r="AS164" s="193" t="e">
        <f t="shared" si="212"/>
        <v>#REF!</v>
      </c>
      <c r="AT164" s="193" t="e">
        <f t="shared" si="212"/>
        <v>#REF!</v>
      </c>
      <c r="AU164" s="193" t="e">
        <f t="shared" si="212"/>
        <v>#REF!</v>
      </c>
      <c r="AV164" s="193" t="e">
        <f t="shared" si="212"/>
        <v>#REF!</v>
      </c>
      <c r="AW164" s="193" t="e">
        <f t="shared" si="212"/>
        <v>#REF!</v>
      </c>
      <c r="AX164" s="193" t="e">
        <f t="shared" si="212"/>
        <v>#REF!</v>
      </c>
      <c r="AY164" s="193" t="e">
        <f t="shared" si="212"/>
        <v>#REF!</v>
      </c>
      <c r="AZ164" s="194" t="e">
        <f t="shared" si="212"/>
        <v>#REF!</v>
      </c>
      <c r="BA164" s="192" t="e">
        <f t="shared" si="212"/>
        <v>#REF!</v>
      </c>
      <c r="BB164" s="193" t="e">
        <f t="shared" si="212"/>
        <v>#REF!</v>
      </c>
      <c r="BC164" s="193" t="e">
        <f t="shared" si="212"/>
        <v>#REF!</v>
      </c>
      <c r="BD164" s="193" t="e">
        <f t="shared" si="212"/>
        <v>#REF!</v>
      </c>
      <c r="BE164" s="193" t="e">
        <f t="shared" si="212"/>
        <v>#REF!</v>
      </c>
      <c r="BF164" s="193" t="e">
        <f t="shared" si="212"/>
        <v>#REF!</v>
      </c>
      <c r="BG164" s="193" t="e">
        <f t="shared" si="212"/>
        <v>#REF!</v>
      </c>
      <c r="BH164" s="193" t="e">
        <f t="shared" si="212"/>
        <v>#REF!</v>
      </c>
      <c r="BI164" s="193" t="e">
        <f t="shared" si="212"/>
        <v>#REF!</v>
      </c>
      <c r="BJ164" s="194" t="e">
        <f t="shared" si="212"/>
        <v>#REF!</v>
      </c>
    </row>
    <row r="165" spans="1:93" hidden="1" outlineLevel="2" x14ac:dyDescent="0.25"/>
    <row r="166" spans="1:93" hidden="1" outlineLevel="1" collapsed="1" x14ac:dyDescent="0.25">
      <c r="A166" s="181" t="e">
        <f>2*B47/10</f>
        <v>#REF!</v>
      </c>
      <c r="B166" s="180"/>
      <c r="C166" s="180"/>
      <c r="D166" s="180"/>
    </row>
    <row r="167" spans="1:93" hidden="1" outlineLevel="2" x14ac:dyDescent="0.25">
      <c r="B167" s="316" t="e">
        <f>#REF!</f>
        <v>#REF!</v>
      </c>
      <c r="C167" s="317"/>
      <c r="D167" s="316" t="e">
        <f>#REF!</f>
        <v>#REF!</v>
      </c>
      <c r="E167" s="317"/>
      <c r="F167" s="316" t="e">
        <f>#REF!</f>
        <v>#REF!</v>
      </c>
      <c r="G167" s="317"/>
      <c r="H167" s="316" t="e">
        <f>#REF!</f>
        <v>#REF!</v>
      </c>
      <c r="I167" s="317"/>
      <c r="J167" s="316" t="e">
        <f>#REF!</f>
        <v>#REF!</v>
      </c>
      <c r="K167" s="317"/>
      <c r="L167" s="316" t="e">
        <f>#REF!</f>
        <v>#REF!</v>
      </c>
      <c r="M167" s="317"/>
    </row>
    <row r="168" spans="1:93" hidden="1" outlineLevel="2" x14ac:dyDescent="0.25">
      <c r="B168" s="105" t="e">
        <f>#REF!</f>
        <v>#REF!</v>
      </c>
      <c r="C168" s="106">
        <v>0</v>
      </c>
      <c r="D168" s="107" t="e">
        <f>#REF!</f>
        <v>#REF!</v>
      </c>
      <c r="E168" s="106">
        <v>0</v>
      </c>
      <c r="F168" s="107" t="e">
        <f>#REF!</f>
        <v>#REF!</v>
      </c>
      <c r="G168" s="106">
        <v>0</v>
      </c>
      <c r="H168" s="107" t="e">
        <f>#REF!</f>
        <v>#REF!</v>
      </c>
      <c r="I168" s="106">
        <v>0</v>
      </c>
      <c r="J168" s="107" t="e">
        <f>#REF!</f>
        <v>#REF!</v>
      </c>
      <c r="K168" s="106">
        <v>0</v>
      </c>
      <c r="L168" s="107" t="e">
        <f>#REF!</f>
        <v>#REF!</v>
      </c>
      <c r="M168" s="108">
        <v>0</v>
      </c>
      <c r="X168" s="146"/>
      <c r="Y168" s="147"/>
    </row>
    <row r="169" spans="1:93" hidden="1" outlineLevel="2" x14ac:dyDescent="0.25">
      <c r="B169" s="105" t="e">
        <f>#REF!</f>
        <v>#REF!</v>
      </c>
      <c r="C169" s="106" t="e">
        <f>IF($A47=B167,1*($B47-$A166)^2*(2*$A166+$B47)/$B47^3,0)</f>
        <v>#REF!</v>
      </c>
      <c r="D169" s="107" t="e">
        <f>#REF!</f>
        <v>#REF!</v>
      </c>
      <c r="E169" s="106" t="e">
        <f>IF($A47=D167,1*($B47-$A166)^2*(2*$A166+$B47)/$B47^3,0)</f>
        <v>#REF!</v>
      </c>
      <c r="F169" s="107" t="e">
        <f>#REF!</f>
        <v>#REF!</v>
      </c>
      <c r="G169" s="106" t="e">
        <f>IF($A47=F167,1*($B47-$A166)^2*(2*$A166+$B47)/$B47^3,0)</f>
        <v>#REF!</v>
      </c>
      <c r="H169" s="107" t="e">
        <f>#REF!</f>
        <v>#REF!</v>
      </c>
      <c r="I169" s="106" t="e">
        <f>IF($A47=H167,1*($B47-$A166)^2*(2*$A166+$B47)/$B47^3,0)</f>
        <v>#REF!</v>
      </c>
      <c r="J169" s="107" t="e">
        <f>#REF!</f>
        <v>#REF!</v>
      </c>
      <c r="K169" s="106" t="e">
        <f>IF($A47=J167,1*($B47-$A166)^2*(2*$A166+$B47)/$B47^3,0)</f>
        <v>#REF!</v>
      </c>
      <c r="L169" s="107" t="e">
        <f>#REF!</f>
        <v>#REF!</v>
      </c>
      <c r="M169" s="108" t="e">
        <f>IF($A47=L167,1*($B47-$A166)^2*(2*$A166+$B47)/$B47^3,0)</f>
        <v>#REF!</v>
      </c>
    </row>
    <row r="170" spans="1:93" hidden="1" outlineLevel="2" x14ac:dyDescent="0.25">
      <c r="A170" t="s">
        <v>36</v>
      </c>
      <c r="B170" s="105" t="e">
        <f>#REF!</f>
        <v>#REF!</v>
      </c>
      <c r="C170" s="106" t="e">
        <f>IF($A47=B167,1*$A166*($B47-$A166)^2/$B47^2,0)</f>
        <v>#REF!</v>
      </c>
      <c r="D170" s="107" t="e">
        <f>#REF!</f>
        <v>#REF!</v>
      </c>
      <c r="E170" s="106" t="e">
        <f>IF($A47=D167,1*$A166*($B47-$A166)^2/$B47^2,0)</f>
        <v>#REF!</v>
      </c>
      <c r="F170" s="107" t="e">
        <f>#REF!</f>
        <v>#REF!</v>
      </c>
      <c r="G170" s="106" t="e">
        <f>IF($A47=F167,1*$A166*($B47-$A166)^2/$B47^2,0)</f>
        <v>#REF!</v>
      </c>
      <c r="H170" s="107" t="e">
        <f>#REF!</f>
        <v>#REF!</v>
      </c>
      <c r="I170" s="106" t="e">
        <f>IF($A47=H167,1*$A166*($B47-$A166)^2/$B47^2,0)</f>
        <v>#REF!</v>
      </c>
      <c r="J170" s="107" t="e">
        <f>#REF!</f>
        <v>#REF!</v>
      </c>
      <c r="K170" s="106" t="e">
        <f>IF($A47=J167,1*$A166*($B47-$A166)^2/$B47^2,0)</f>
        <v>#REF!</v>
      </c>
      <c r="L170" s="107" t="e">
        <f>#REF!</f>
        <v>#REF!</v>
      </c>
      <c r="M170" s="108" t="e">
        <f>IF($A47=L167,1*$A166*($B47-$A166)^2/$B47^2,0)</f>
        <v>#REF!</v>
      </c>
      <c r="X170" s="149"/>
    </row>
    <row r="171" spans="1:93" hidden="1" outlineLevel="2" x14ac:dyDescent="0.25">
      <c r="B171" s="105" t="e">
        <f>#REF!</f>
        <v>#REF!</v>
      </c>
      <c r="C171" s="108">
        <v>0</v>
      </c>
      <c r="D171" s="107" t="e">
        <f>#REF!</f>
        <v>#REF!</v>
      </c>
      <c r="E171" s="108">
        <v>0</v>
      </c>
      <c r="F171" s="107" t="e">
        <f>#REF!</f>
        <v>#REF!</v>
      </c>
      <c r="G171" s="108">
        <v>0</v>
      </c>
      <c r="H171" s="107" t="e">
        <f>#REF!</f>
        <v>#REF!</v>
      </c>
      <c r="I171" s="108">
        <v>0</v>
      </c>
      <c r="J171" s="107" t="e">
        <f>#REF!</f>
        <v>#REF!</v>
      </c>
      <c r="K171" s="108">
        <v>0</v>
      </c>
      <c r="L171" s="107" t="e">
        <f>#REF!</f>
        <v>#REF!</v>
      </c>
      <c r="M171" s="108">
        <v>0</v>
      </c>
    </row>
    <row r="172" spans="1:93" hidden="1" outlineLevel="2" x14ac:dyDescent="0.25">
      <c r="B172" s="105" t="e">
        <f>#REF!</f>
        <v>#REF!</v>
      </c>
      <c r="C172" s="106" t="e">
        <f>IF($A47=B167,1*($A166)^2*(3*$B47-2*$A166)/$B47^3,0)</f>
        <v>#REF!</v>
      </c>
      <c r="D172" s="107" t="e">
        <f>#REF!</f>
        <v>#REF!</v>
      </c>
      <c r="E172" s="106" t="e">
        <f>IF($A47=D167,1*($A166)^2*(3*$B47-2*$A166)/$B47^3,0)</f>
        <v>#REF!</v>
      </c>
      <c r="F172" s="107" t="e">
        <f>#REF!</f>
        <v>#REF!</v>
      </c>
      <c r="G172" s="106" t="e">
        <f>IF($A47=F167,1*($A166)^2*(3*$B47-2*$A166)/$B47^3,0)</f>
        <v>#REF!</v>
      </c>
      <c r="H172" s="107" t="e">
        <f>#REF!</f>
        <v>#REF!</v>
      </c>
      <c r="I172" s="106" t="e">
        <f>IF($A47=H167,1*($A166)^2*(3*$B47-2*$A166)/$B47^3,0)</f>
        <v>#REF!</v>
      </c>
      <c r="J172" s="107" t="e">
        <f>#REF!</f>
        <v>#REF!</v>
      </c>
      <c r="K172" s="106" t="e">
        <f>IF($A47=J167,1*($A166)^2*(3*$B47-2*$A166)/$B47^3,0)</f>
        <v>#REF!</v>
      </c>
      <c r="L172" s="107" t="e">
        <f>#REF!</f>
        <v>#REF!</v>
      </c>
      <c r="M172" s="108" t="e">
        <f>IF($A47=L167,1*($A166)^2*(3*$B47-2*$A166)/$B47^3,0)</f>
        <v>#REF!</v>
      </c>
    </row>
    <row r="173" spans="1:93" hidden="1" outlineLevel="2" x14ac:dyDescent="0.25">
      <c r="B173" s="105" t="e">
        <f>#REF!</f>
        <v>#REF!</v>
      </c>
      <c r="C173" s="108" t="e">
        <f>IF($A47=B167,-1*($B47-$A166)*$A166^2/$B47^2,0)</f>
        <v>#REF!</v>
      </c>
      <c r="D173" s="107" t="e">
        <f>#REF!</f>
        <v>#REF!</v>
      </c>
      <c r="E173" s="108" t="e">
        <f>IF($A47=D167,-1*($B47-$A166)*$A166^2/$B47^2,0)</f>
        <v>#REF!</v>
      </c>
      <c r="F173" s="107" t="e">
        <f>#REF!</f>
        <v>#REF!</v>
      </c>
      <c r="G173" s="108" t="e">
        <f>IF($A47=F167,-1*($B47-$A166)*$A166^2/$B47^2,0)</f>
        <v>#REF!</v>
      </c>
      <c r="H173" s="107" t="e">
        <f>#REF!</f>
        <v>#REF!</v>
      </c>
      <c r="I173" s="108" t="e">
        <f>IF($A47=H167,-1*($B47-$A166)*$A166^2/$B47^2,0)</f>
        <v>#REF!</v>
      </c>
      <c r="J173" s="107" t="e">
        <f>#REF!</f>
        <v>#REF!</v>
      </c>
      <c r="K173" s="108" t="e">
        <f>IF($A47=J167,-1*($B47-$A166)*$A166^2/$B47^2,0)</f>
        <v>#REF!</v>
      </c>
      <c r="L173" s="107" t="e">
        <f>#REF!</f>
        <v>#REF!</v>
      </c>
      <c r="M173" s="108" t="e">
        <f>IF($A47=L167,-1*($B47-$A166)*$A166^2/$B47^2,0)</f>
        <v>#REF!</v>
      </c>
    </row>
    <row r="174" spans="1:93" hidden="1" outlineLevel="2" x14ac:dyDescent="0.25">
      <c r="C174" t="s">
        <v>61</v>
      </c>
      <c r="D174" s="182"/>
      <c r="E174" s="183"/>
      <c r="F174" s="182"/>
      <c r="G174" s="183"/>
      <c r="H174" s="182"/>
      <c r="I174" s="183"/>
      <c r="J174" s="182"/>
      <c r="K174" s="183"/>
      <c r="L174" s="182"/>
      <c r="M174" s="183"/>
      <c r="N174" s="182"/>
      <c r="O174" s="183"/>
      <c r="P174" s="182"/>
      <c r="Q174" s="183"/>
      <c r="R174" s="182"/>
      <c r="S174" s="183"/>
    </row>
    <row r="175" spans="1:93" hidden="1" outlineLevel="2" x14ac:dyDescent="0.25">
      <c r="B175" s="105">
        <v>1</v>
      </c>
      <c r="C175" s="108">
        <f t="shared" ref="C175" si="213">-(IFERROR(VLOOKUP($B175,$B168:$C173,2,0),0)+IFERROR(VLOOKUP($B175,$D168:$E173,2,0),0)+IFERROR(VLOOKUP($B175,$F168:$G173,2,0),0)+IFERROR(VLOOKUP($B175,$H168:$I173,2,0),0)+IFERROR(VLOOKUP($B175,$J168:$K173,2,0),0)+IFERROR(VLOOKUP($B175,$L168:$M173,2,0),0)+IFERROR(VLOOKUP($B175,$N168:$O173,2,0),0)+IFERROR(VLOOKUP($B175,$P168:$Q173,2,0),0)+IFERROR(VLOOKUP($B175,$R168:$S173,2,0),0))</f>
        <v>0</v>
      </c>
      <c r="E175" s="109"/>
      <c r="F175" s="325" t="s">
        <v>37</v>
      </c>
      <c r="G175" s="325"/>
      <c r="H175" s="325"/>
      <c r="I175" s="325"/>
      <c r="J175" s="325"/>
      <c r="K175" s="325"/>
      <c r="L175" s="325"/>
      <c r="M175" s="325"/>
      <c r="N175" s="325"/>
      <c r="O175" s="325"/>
      <c r="P175" s="325"/>
      <c r="Q175" s="325"/>
      <c r="R175" s="325"/>
      <c r="S175" s="325"/>
      <c r="T175" s="325"/>
      <c r="U175" s="325"/>
      <c r="V175" s="325"/>
      <c r="W175" s="325"/>
      <c r="X175" s="325"/>
      <c r="Y175" s="325"/>
      <c r="Z175" s="325"/>
      <c r="AA175" s="325"/>
      <c r="AB175" s="110"/>
      <c r="AC175" s="110"/>
      <c r="AD175" s="110"/>
      <c r="AE175" s="110"/>
      <c r="AF175" s="110"/>
      <c r="AG175" s="110"/>
      <c r="AH175" s="110"/>
    </row>
    <row r="176" spans="1:93" hidden="1" outlineLevel="2" x14ac:dyDescent="0.25">
      <c r="B176" s="105">
        <v>2</v>
      </c>
      <c r="C176" s="108">
        <f t="shared" ref="C176" si="214">-(IFERROR(VLOOKUP($B176,$B168:$C173,2,0),0)+IFERROR(VLOOKUP($B176,$D168:$E173,2,0),0)+IFERROR(VLOOKUP($B176,$F168:$G173,2,0),0)+IFERROR(VLOOKUP($B176,$H168:$I173,2,0),0)+IFERROR(VLOOKUP($B176,$J168:$K173,2,0),0)+IFERROR(VLOOKUP($B176,$L168:$M173,2,0),0)+IFERROR(VLOOKUP($B176,$N168:$O173,2,0),0)+IFERROR(VLOOKUP($B176,$P168:$Q173,2,0),0)+IFERROR(VLOOKUP($B176,$R168:$S173,2,0),0))</f>
        <v>0</v>
      </c>
      <c r="E176" s="110"/>
      <c r="F176" s="110"/>
      <c r="G176" s="326" t="s">
        <v>38</v>
      </c>
      <c r="H176" s="326"/>
      <c r="I176" s="326"/>
      <c r="J176" s="326"/>
      <c r="K176" s="326"/>
      <c r="L176" s="326"/>
      <c r="M176" s="110"/>
      <c r="N176" s="110"/>
      <c r="O176" s="110"/>
      <c r="P176" s="327" t="s">
        <v>39</v>
      </c>
      <c r="Q176" s="327"/>
      <c r="R176" s="327"/>
      <c r="S176" s="327"/>
      <c r="T176" s="327"/>
      <c r="U176" s="327"/>
      <c r="V176" s="110"/>
      <c r="W176" s="110"/>
      <c r="X176" s="110"/>
      <c r="Y176" s="110"/>
      <c r="Z176" s="110"/>
      <c r="AA176" s="110"/>
      <c r="AB176" s="110"/>
      <c r="AC176" s="110"/>
      <c r="AD176" s="110"/>
      <c r="AE176" s="110"/>
      <c r="AF176" s="110"/>
      <c r="AG176" s="110"/>
      <c r="AH176" s="110"/>
    </row>
    <row r="177" spans="1:34" hidden="1" outlineLevel="2" x14ac:dyDescent="0.25">
      <c r="B177" s="105">
        <v>3</v>
      </c>
      <c r="C177" s="108">
        <f t="shared" ref="C177" si="215">-(IFERROR(VLOOKUP($B177,$B168:$C173,2,0),0)+IFERROR(VLOOKUP($B177,$D168:$E173,2,0),0)+IFERROR(VLOOKUP($B177,$F168:$G173,2,0),0)+IFERROR(VLOOKUP($B177,$H168:$I173,2,0),0)+IFERROR(VLOOKUP($B177,$J168:$K173,2,0),0)+IFERROR(VLOOKUP($B177,$L168:$M173,2,0),0)+IFERROR(VLOOKUP($B177,$N168:$O173,2,0),0)+IFERROR(VLOOKUP($B177,$P168:$Q173,2,0),0)+IFERROR(VLOOKUP($B177,$R168:$S173,2,0),0))</f>
        <v>0</v>
      </c>
      <c r="E177" s="110"/>
      <c r="F177" s="110"/>
      <c r="G177" s="112">
        <v>6</v>
      </c>
      <c r="H177" s="112">
        <v>5</v>
      </c>
      <c r="I177" s="112">
        <v>4</v>
      </c>
      <c r="J177" s="112">
        <v>3</v>
      </c>
      <c r="K177" s="112">
        <v>2</v>
      </c>
      <c r="L177" s="112">
        <v>1</v>
      </c>
      <c r="M177" s="110"/>
      <c r="O177" s="110"/>
      <c r="P177" s="112">
        <v>6</v>
      </c>
      <c r="Q177" s="112">
        <v>5</v>
      </c>
      <c r="R177" s="112">
        <v>4</v>
      </c>
      <c r="S177" s="112">
        <v>3</v>
      </c>
      <c r="T177" s="112">
        <v>2</v>
      </c>
      <c r="U177" s="112">
        <v>1</v>
      </c>
      <c r="AB177" s="110"/>
      <c r="AC177" s="110"/>
      <c r="AD177" s="110"/>
      <c r="AE177" s="110"/>
      <c r="AF177" s="110"/>
      <c r="AG177" s="110"/>
      <c r="AH177" s="110"/>
    </row>
    <row r="178" spans="1:34" hidden="1" outlineLevel="2" x14ac:dyDescent="0.25">
      <c r="B178" s="105">
        <v>4</v>
      </c>
      <c r="C178" s="108">
        <f t="shared" ref="C178" si="216">-(IFERROR(VLOOKUP($B178,$B168:$C173,2,0),0)+IFERROR(VLOOKUP($B178,$D168:$E173,2,0),0)+IFERROR(VLOOKUP($B178,$F168:$G173,2,0),0)+IFERROR(VLOOKUP($B178,$H168:$I173,2,0),0)+IFERROR(VLOOKUP($B178,$J168:$K173,2,0),0)+IFERROR(VLOOKUP($B178,$L168:$M173,2,0),0)+IFERROR(VLOOKUP($B178,$N168:$O173,2,0),0)+IFERROR(VLOOKUP($B178,$P168:$Q173,2,0),0)+IFERROR(VLOOKUP($B178,$R168:$S173,2,0),0))</f>
        <v>0</v>
      </c>
      <c r="E178" s="110"/>
      <c r="F178" s="105">
        <v>1</v>
      </c>
      <c r="G178" s="184" t="e">
        <f t="array" ref="G178:G184">MMULT(MINVERSE($C$24:$I$30),$C175:$C181)</f>
        <v>#NUM!</v>
      </c>
      <c r="H178" s="184" t="e">
        <f t="array" ref="H178:H183">MMULT(MINVERSE($C$24:$H$29),$C175:$C180)</f>
        <v>#NUM!</v>
      </c>
      <c r="I178" s="184" t="e">
        <f t="array" ref="I178:I182">MMULT(MINVERSE($C$24:$G$28),$C175:$C179)</f>
        <v>#NUM!</v>
      </c>
      <c r="J178" s="184" t="e">
        <f t="array" ref="J178:J181">MMULT(MINVERSE($C$24:$F$27),$C175:$C178)</f>
        <v>#NUM!</v>
      </c>
      <c r="K178" s="184" t="e">
        <f t="array" ref="K178:K180">MMULT(MINVERSE($C$24:$E$26),$C175:$C177)</f>
        <v>#NUM!</v>
      </c>
      <c r="L178" s="184" t="e">
        <f t="array" ref="L178:L179">MMULT(MINVERSE($C$24:$D$25),$C175:$C176)</f>
        <v>#NUM!</v>
      </c>
      <c r="M178" s="110"/>
      <c r="O178" s="105">
        <v>1</v>
      </c>
      <c r="P178" s="184" t="e">
        <f t="array" ref="P178:P188">MMULT(MINVERSE($C$24:$M$34),$C175:$C185)</f>
        <v>#NUM!</v>
      </c>
      <c r="Q178" s="184" t="e">
        <f t="array" ref="Q178:Q187">MMULT(MINVERSE($C$24:$L$33),$C175:$C184)</f>
        <v>#NUM!</v>
      </c>
      <c r="R178" s="184" t="e">
        <f t="array" ref="R178:R186">MMULT(MINVERSE($C$24:$K$32),$C175:$C183)</f>
        <v>#NUM!</v>
      </c>
      <c r="S178" s="184" t="e">
        <f t="array" ref="S178:S185">MMULT(MINVERSE($C$24:$J$31),$C175:$C182)</f>
        <v>#NUM!</v>
      </c>
      <c r="T178" s="114"/>
      <c r="U178" s="114"/>
      <c r="V178" s="110"/>
      <c r="W178" s="110"/>
      <c r="X178" s="110"/>
      <c r="Y178" s="110"/>
      <c r="Z178" s="110"/>
      <c r="AA178" s="110"/>
      <c r="AB178" s="110"/>
      <c r="AC178" s="110"/>
      <c r="AD178" s="110"/>
      <c r="AE178" s="110"/>
      <c r="AF178" s="110"/>
      <c r="AG178" s="110"/>
      <c r="AH178" s="110"/>
    </row>
    <row r="179" spans="1:34" hidden="1" outlineLevel="2" x14ac:dyDescent="0.25">
      <c r="B179" s="105">
        <v>5</v>
      </c>
      <c r="C179" s="108">
        <f t="shared" ref="C179" si="217">-(IFERROR(VLOOKUP($B179,$B168:$C173,2,0),0)+IFERROR(VLOOKUP($B179,$D168:$E173,2,0),0)+IFERROR(VLOOKUP($B179,$F168:$G173,2,0),0)+IFERROR(VLOOKUP($B179,$H168:$I173,2,0),0)+IFERROR(VLOOKUP($B179,$J168:$K173,2,0),0)+IFERROR(VLOOKUP($B179,$L168:$M173,2,0),0)+IFERROR(VLOOKUP($B179,$N168:$O173,2,0),0)+IFERROR(VLOOKUP($B179,$P168:$Q173,2,0),0)+IFERROR(VLOOKUP($B179,$R168:$S173,2,0),0))</f>
        <v>0</v>
      </c>
      <c r="E179" s="110"/>
      <c r="F179" s="105">
        <v>2</v>
      </c>
      <c r="G179" s="185" t="e">
        <v>#NUM!</v>
      </c>
      <c r="H179" s="185" t="e">
        <v>#NUM!</v>
      </c>
      <c r="I179" s="185" t="e">
        <v>#NUM!</v>
      </c>
      <c r="J179" s="185" t="e">
        <v>#NUM!</v>
      </c>
      <c r="K179" s="185" t="e">
        <v>#NUM!</v>
      </c>
      <c r="L179" s="185" t="e">
        <v>#NUM!</v>
      </c>
      <c r="M179" s="110"/>
      <c r="O179" s="105">
        <v>2</v>
      </c>
      <c r="P179" s="185" t="e">
        <v>#NUM!</v>
      </c>
      <c r="Q179" s="185" t="e">
        <v>#NUM!</v>
      </c>
      <c r="R179" s="185" t="e">
        <v>#NUM!</v>
      </c>
      <c r="S179" s="185" t="e">
        <v>#NUM!</v>
      </c>
      <c r="T179" s="114"/>
      <c r="U179" s="114"/>
    </row>
    <row r="180" spans="1:34" hidden="1" outlineLevel="2" x14ac:dyDescent="0.25">
      <c r="B180" s="105">
        <v>6</v>
      </c>
      <c r="C180" s="108">
        <f t="shared" ref="C180" si="218">-(IFERROR(VLOOKUP($B180,$B168:$C173,2,0),0)+IFERROR(VLOOKUP($B180,$D168:$E173,2,0),0)+IFERROR(VLOOKUP($B180,$F168:$G173,2,0),0)+IFERROR(VLOOKUP($B180,$H168:$I173,2,0),0)+IFERROR(VLOOKUP($B180,$J168:$K173,2,0),0)+IFERROR(VLOOKUP($B180,$L168:$M173,2,0),0)+IFERROR(VLOOKUP($B180,$N168:$O173,2,0),0)+IFERROR(VLOOKUP($B180,$P168:$Q173,2,0),0)+IFERROR(VLOOKUP($B180,$R168:$S173,2,0),0))</f>
        <v>0</v>
      </c>
      <c r="E180" s="110"/>
      <c r="F180" s="105">
        <v>3</v>
      </c>
      <c r="G180" s="185" t="e">
        <v>#NUM!</v>
      </c>
      <c r="H180" s="185" t="e">
        <v>#NUM!</v>
      </c>
      <c r="I180" s="185" t="e">
        <v>#NUM!</v>
      </c>
      <c r="J180" s="185" t="e">
        <v>#NUM!</v>
      </c>
      <c r="K180" s="185" t="e">
        <v>#NUM!</v>
      </c>
      <c r="L180" s="185"/>
      <c r="M180" s="110"/>
      <c r="O180" s="105">
        <v>3</v>
      </c>
      <c r="P180" s="185" t="e">
        <v>#NUM!</v>
      </c>
      <c r="Q180" s="185" t="e">
        <v>#NUM!</v>
      </c>
      <c r="R180" s="185" t="e">
        <v>#NUM!</v>
      </c>
      <c r="S180" s="185" t="e">
        <v>#NUM!</v>
      </c>
      <c r="T180" s="114"/>
      <c r="U180" s="114"/>
    </row>
    <row r="181" spans="1:34" hidden="1" outlineLevel="2" x14ac:dyDescent="0.25">
      <c r="B181" s="105">
        <v>7</v>
      </c>
      <c r="C181" s="108">
        <f t="shared" ref="C181" si="219">-(IFERROR(VLOOKUP($B181,$B168:$C173,2,0),0)+IFERROR(VLOOKUP($B181,$D168:$E173,2,0),0)+IFERROR(VLOOKUP($B181,$F168:$G173,2,0),0)+IFERROR(VLOOKUP($B181,$H168:$I173,2,0),0)+IFERROR(VLOOKUP($B181,$J168:$K173,2,0),0)+IFERROR(VLOOKUP($B181,$L168:$M173,2,0),0)+IFERROR(VLOOKUP($B181,$N168:$O173,2,0),0)+IFERROR(VLOOKUP($B181,$P168:$Q173,2,0),0)+IFERROR(VLOOKUP($B181,$R168:$S173,2,0),0))</f>
        <v>0</v>
      </c>
      <c r="E181" s="110"/>
      <c r="F181" s="105">
        <v>4</v>
      </c>
      <c r="G181" s="185" t="e">
        <v>#NUM!</v>
      </c>
      <c r="H181" s="185" t="e">
        <v>#NUM!</v>
      </c>
      <c r="I181" s="185" t="e">
        <v>#NUM!</v>
      </c>
      <c r="J181" s="185" t="e">
        <v>#NUM!</v>
      </c>
      <c r="K181" s="185"/>
      <c r="L181" s="185"/>
      <c r="M181" s="110"/>
      <c r="O181" s="105">
        <v>4</v>
      </c>
      <c r="P181" s="185" t="e">
        <v>#NUM!</v>
      </c>
      <c r="Q181" s="185" t="e">
        <v>#NUM!</v>
      </c>
      <c r="R181" s="185" t="e">
        <v>#NUM!</v>
      </c>
      <c r="S181" s="185" t="e">
        <v>#NUM!</v>
      </c>
      <c r="T181" s="114"/>
      <c r="U181" s="114"/>
    </row>
    <row r="182" spans="1:34" hidden="1" outlineLevel="2" x14ac:dyDescent="0.25">
      <c r="B182" s="105">
        <v>8</v>
      </c>
      <c r="C182" s="108">
        <f t="shared" ref="C182" si="220">-(IFERROR(VLOOKUP($B182,$B168:$C173,2,0),0)+IFERROR(VLOOKUP($B182,$D168:$E173,2,0),0)+IFERROR(VLOOKUP($B182,$F168:$G173,2,0),0)+IFERROR(VLOOKUP($B182,$H168:$I173,2,0),0)+IFERROR(VLOOKUP($B182,$J168:$K173,2,0),0)+IFERROR(VLOOKUP($B182,$L168:$M173,2,0),0)+IFERROR(VLOOKUP($B182,$N168:$O173,2,0),0)+IFERROR(VLOOKUP($B182,$P168:$Q173,2,0),0)+IFERROR(VLOOKUP($B182,$R168:$S173,2,0),0))</f>
        <v>0</v>
      </c>
      <c r="E182" s="110" t="s">
        <v>40</v>
      </c>
      <c r="F182" s="105">
        <v>5</v>
      </c>
      <c r="G182" s="185" t="e">
        <v>#NUM!</v>
      </c>
      <c r="H182" s="185" t="e">
        <v>#NUM!</v>
      </c>
      <c r="I182" s="185" t="e">
        <v>#NUM!</v>
      </c>
      <c r="J182" s="185"/>
      <c r="K182" s="185"/>
      <c r="L182" s="185"/>
      <c r="M182" s="110"/>
      <c r="O182" s="105">
        <v>5</v>
      </c>
      <c r="P182" s="185" t="e">
        <v>#NUM!</v>
      </c>
      <c r="Q182" s="185" t="e">
        <v>#NUM!</v>
      </c>
      <c r="R182" s="185" t="e">
        <v>#NUM!</v>
      </c>
      <c r="S182" s="185" t="e">
        <v>#NUM!</v>
      </c>
      <c r="T182" s="114"/>
      <c r="U182" s="114"/>
    </row>
    <row r="183" spans="1:34" hidden="1" outlineLevel="2" x14ac:dyDescent="0.25">
      <c r="B183" s="105">
        <v>9</v>
      </c>
      <c r="C183" s="108">
        <f t="shared" ref="C183" si="221">-(IFERROR(VLOOKUP($B183,$B168:$C173,2,0),0)+IFERROR(VLOOKUP($B183,$D168:$E173,2,0),0)+IFERROR(VLOOKUP($B183,$F168:$G173,2,0),0)+IFERROR(VLOOKUP($B183,$H168:$I173,2,0),0)+IFERROR(VLOOKUP($B183,$J168:$K173,2,0),0)+IFERROR(VLOOKUP($B183,$L168:$M173,2,0),0)+IFERROR(VLOOKUP($B183,$N168:$O173,2,0),0)+IFERROR(VLOOKUP($B183,$P168:$Q173,2,0),0)+IFERROR(VLOOKUP($B183,$R168:$S173,2,0),0))</f>
        <v>0</v>
      </c>
      <c r="E183" s="110"/>
      <c r="F183" s="105">
        <v>6</v>
      </c>
      <c r="G183" s="185" t="e">
        <v>#NUM!</v>
      </c>
      <c r="H183" s="185" t="e">
        <v>#NUM!</v>
      </c>
      <c r="I183" s="185"/>
      <c r="J183" s="185"/>
      <c r="K183" s="185"/>
      <c r="L183" s="185"/>
      <c r="M183" s="110"/>
      <c r="O183" s="105">
        <v>6</v>
      </c>
      <c r="P183" s="185" t="e">
        <v>#NUM!</v>
      </c>
      <c r="Q183" s="185" t="e">
        <v>#NUM!</v>
      </c>
      <c r="R183" s="185" t="e">
        <v>#NUM!</v>
      </c>
      <c r="S183" s="185" t="e">
        <v>#NUM!</v>
      </c>
      <c r="T183" s="114"/>
      <c r="U183" s="114"/>
    </row>
    <row r="184" spans="1:34" hidden="1" outlineLevel="2" x14ac:dyDescent="0.25">
      <c r="B184" s="105">
        <v>10</v>
      </c>
      <c r="C184" s="108">
        <f t="shared" ref="C184" si="222">-(IFERROR(VLOOKUP($B184,$B168:$C173,2,0),0)+IFERROR(VLOOKUP($B184,$D168:$E173,2,0),0)+IFERROR(VLOOKUP($B184,$F168:$G173,2,0),0)+IFERROR(VLOOKUP($B184,$H168:$I173,2,0),0)+IFERROR(VLOOKUP($B184,$J168:$K173,2,0),0)+IFERROR(VLOOKUP($B184,$L168:$M173,2,0),0)+IFERROR(VLOOKUP($B184,$N168:$O173,2,0),0)+IFERROR(VLOOKUP($B184,$P168:$Q173,2,0),0)+IFERROR(VLOOKUP($B184,$R168:$S173,2,0),0))</f>
        <v>0</v>
      </c>
      <c r="E184" s="110"/>
      <c r="F184" s="105">
        <v>7</v>
      </c>
      <c r="G184" s="185" t="e">
        <v>#NUM!</v>
      </c>
      <c r="H184" s="185"/>
      <c r="I184" s="185"/>
      <c r="J184" s="185"/>
      <c r="K184" s="185"/>
      <c r="L184" s="185"/>
      <c r="M184" s="110"/>
      <c r="N184" s="110" t="s">
        <v>40</v>
      </c>
      <c r="O184" s="105">
        <v>7</v>
      </c>
      <c r="P184" s="185" t="e">
        <v>#NUM!</v>
      </c>
      <c r="Q184" s="185" t="e">
        <v>#NUM!</v>
      </c>
      <c r="R184" s="185" t="e">
        <v>#NUM!</v>
      </c>
      <c r="S184" s="185" t="e">
        <v>#NUM!</v>
      </c>
      <c r="T184" s="114"/>
      <c r="U184" s="114"/>
    </row>
    <row r="185" spans="1:34" hidden="1" outlineLevel="2" x14ac:dyDescent="0.25">
      <c r="B185" s="105">
        <v>11</v>
      </c>
      <c r="C185" s="108">
        <f t="shared" ref="C185" si="223">-(IFERROR(VLOOKUP($B185,$B168:$C173,2,0),0)+IFERROR(VLOOKUP($B185,$D168:$E173,2,0),0)+IFERROR(VLOOKUP($B185,$F168:$G173,2,0),0)+IFERROR(VLOOKUP($B185,$H168:$I173,2,0),0)+IFERROR(VLOOKUP($B185,$J168:$K173,2,0),0)+IFERROR(VLOOKUP($B185,$L168:$M173,2,0),0)+IFERROR(VLOOKUP($B185,$N168:$O173,2,0),0)+IFERROR(VLOOKUP($B185,$P168:$Q173,2,0),0)+IFERROR(VLOOKUP($B185,$R168:$S173,2,0),0))</f>
        <v>0</v>
      </c>
      <c r="E185" s="110"/>
      <c r="M185" s="110"/>
      <c r="O185" s="105">
        <v>8</v>
      </c>
      <c r="P185" s="185" t="e">
        <v>#NUM!</v>
      </c>
      <c r="Q185" s="185" t="e">
        <v>#NUM!</v>
      </c>
      <c r="R185" s="185" t="e">
        <v>#NUM!</v>
      </c>
      <c r="S185" s="185" t="e">
        <v>#NUM!</v>
      </c>
      <c r="T185" s="114"/>
      <c r="U185" s="114"/>
    </row>
    <row r="186" spans="1:34" hidden="1" outlineLevel="2" x14ac:dyDescent="0.25">
      <c r="B186" s="105">
        <v>12</v>
      </c>
      <c r="C186" s="108">
        <f t="shared" ref="C186" si="224">-(IFERROR(VLOOKUP($B186,$B168:$C173,2,0),0)+IFERROR(VLOOKUP($B186,$D168:$E173,2,0),0)+IFERROR(VLOOKUP($B186,$F168:$G173,2,0),0)+IFERROR(VLOOKUP($B186,$H168:$I173,2,0),0)+IFERROR(VLOOKUP($B186,$J168:$K173,2,0),0)+IFERROR(VLOOKUP($B186,$L168:$M173,2,0),0)+IFERROR(VLOOKUP($B186,$N168:$O173,2,0),0)+IFERROR(VLOOKUP($B186,$P168:$Q173,2,0),0)+IFERROR(VLOOKUP($B186,$R168:$S173,2,0),0))</f>
        <v>0</v>
      </c>
      <c r="E186" s="110"/>
      <c r="M186" s="110"/>
      <c r="O186" s="105">
        <v>9</v>
      </c>
      <c r="P186" s="185" t="e">
        <v>#NUM!</v>
      </c>
      <c r="Q186" s="185" t="e">
        <v>#NUM!</v>
      </c>
      <c r="R186" s="185" t="e">
        <v>#NUM!</v>
      </c>
      <c r="S186" s="185"/>
      <c r="T186" s="114"/>
      <c r="U186" s="114"/>
    </row>
    <row r="187" spans="1:34" hidden="1" outlineLevel="2" x14ac:dyDescent="0.25">
      <c r="B187" s="105">
        <v>13</v>
      </c>
      <c r="C187" s="108">
        <f t="shared" ref="C187" si="225">-(IFERROR(VLOOKUP($B187,$B168:$C173,2,0),0)+IFERROR(VLOOKUP($B187,$D168:$E173,2,0),0)+IFERROR(VLOOKUP($B187,$F168:$G173,2,0),0)+IFERROR(VLOOKUP($B187,$H168:$I173,2,0),0)+IFERROR(VLOOKUP($B187,$J168:$K173,2,0),0)+IFERROR(VLOOKUP($B187,$L168:$M173,2,0),0)+IFERROR(VLOOKUP($B187,$N168:$O173,2,0),0)+IFERROR(VLOOKUP($B187,$P168:$Q173,2,0),0)+IFERROR(VLOOKUP($B187,$R168:$S173,2,0),0))</f>
        <v>0</v>
      </c>
      <c r="E187" s="110"/>
      <c r="F187" s="110"/>
      <c r="G187" s="324" t="s">
        <v>42</v>
      </c>
      <c r="H187" s="324"/>
      <c r="I187" s="324"/>
      <c r="J187" s="324"/>
      <c r="K187" s="324"/>
      <c r="L187" s="324"/>
      <c r="M187" s="110"/>
      <c r="O187" s="105">
        <v>10</v>
      </c>
      <c r="P187" s="185" t="e">
        <v>#NUM!</v>
      </c>
      <c r="Q187" s="185" t="e">
        <v>#NUM!</v>
      </c>
      <c r="R187" s="185"/>
      <c r="S187" s="185"/>
      <c r="T187" s="114"/>
      <c r="U187" s="114"/>
    </row>
    <row r="188" spans="1:34" hidden="1" outlineLevel="2" x14ac:dyDescent="0.25">
      <c r="B188" s="105">
        <v>14</v>
      </c>
      <c r="C188" s="108">
        <f t="shared" ref="C188" si="226">-(IFERROR(VLOOKUP($B188,$B168:$C173,2,0),0)+IFERROR(VLOOKUP($B188,$D168:$E173,2,0),0)+IFERROR(VLOOKUP($B188,$F168:$G173,2,0),0)+IFERROR(VLOOKUP($B188,$H168:$I173,2,0),0)+IFERROR(VLOOKUP($B188,$J168:$K173,2,0),0)+IFERROR(VLOOKUP($B188,$L168:$M173,2,0),0)+IFERROR(VLOOKUP($B188,$N168:$O173,2,0),0)+IFERROR(VLOOKUP($B188,$P168:$Q173,2,0),0)+IFERROR(VLOOKUP($B188,$R168:$S173,2,0),0))</f>
        <v>0</v>
      </c>
      <c r="E188" s="110"/>
      <c r="F188" s="110"/>
      <c r="G188" s="112">
        <v>6</v>
      </c>
      <c r="H188" s="112">
        <v>5</v>
      </c>
      <c r="I188" s="112">
        <v>4</v>
      </c>
      <c r="J188" s="112">
        <v>3</v>
      </c>
      <c r="K188" s="112">
        <v>2</v>
      </c>
      <c r="L188" s="112">
        <v>1</v>
      </c>
      <c r="M188" s="110"/>
      <c r="O188" s="105">
        <v>11</v>
      </c>
      <c r="P188" s="185" t="e">
        <v>#NUM!</v>
      </c>
      <c r="Q188" s="185"/>
      <c r="R188" s="185"/>
      <c r="S188" s="185"/>
      <c r="T188" s="114"/>
      <c r="U188" s="114"/>
    </row>
    <row r="189" spans="1:34" hidden="1" outlineLevel="2" x14ac:dyDescent="0.25">
      <c r="A189" s="68" t="s">
        <v>41</v>
      </c>
      <c r="B189" s="105">
        <v>15</v>
      </c>
      <c r="C189" s="108">
        <f t="shared" ref="C189" si="227">-(IFERROR(VLOOKUP($B189,$B168:$C173,2,0),0)+IFERROR(VLOOKUP($B189,$D168:$E173,2,0),0)+IFERROR(VLOOKUP($B189,$F168:$G173,2,0),0)+IFERROR(VLOOKUP($B189,$H168:$I173,2,0),0)+IFERROR(VLOOKUP($B189,$J168:$K173,2,0),0)+IFERROR(VLOOKUP($B189,$L168:$M173,2,0),0)+IFERROR(VLOOKUP($B189,$N168:$O173,2,0),0)+IFERROR(VLOOKUP($B189,$P168:$Q173,2,0),0)+IFERROR(VLOOKUP($B189,$R168:$S173,2,0),0))</f>
        <v>0</v>
      </c>
      <c r="E189" s="110"/>
      <c r="F189" s="105">
        <v>1</v>
      </c>
      <c r="G189" s="184" t="e">
        <f t="array" ref="G189:G197">MMULT(MINVERSE($C$24:$K$32),$C175:$C183)</f>
        <v>#NUM!</v>
      </c>
      <c r="H189" s="184" t="e">
        <f t="array" ref="H189:H196">MMULT(MINVERSE($C$24:$J$31),$C175:$C182)</f>
        <v>#NUM!</v>
      </c>
      <c r="I189" s="184" t="e">
        <f t="array" ref="I189:I195">MMULT(MINVERSE($C$24:$I$30),$C175:$C181)</f>
        <v>#NUM!</v>
      </c>
      <c r="J189" s="184" t="e">
        <f t="array" ref="J189:J194">MMULT(MINVERSE($C$24:$H$29),$C175:$C180)</f>
        <v>#NUM!</v>
      </c>
      <c r="K189" s="184" t="e">
        <f t="array" ref="K189:K193">MMULT(MINVERSE($C$24:$G$28),$C175:$C179)</f>
        <v>#NUM!</v>
      </c>
      <c r="L189" s="113"/>
      <c r="M189" s="110"/>
      <c r="N189" s="110"/>
      <c r="O189" s="110"/>
      <c r="P189" s="110"/>
    </row>
    <row r="190" spans="1:34" hidden="1" outlineLevel="2" x14ac:dyDescent="0.25">
      <c r="B190" s="105">
        <v>16</v>
      </c>
      <c r="C190" s="108">
        <f t="shared" ref="C190" si="228">-(IFERROR(VLOOKUP($B190,$B168:$C173,2,0),0)+IFERROR(VLOOKUP($B190,$D168:$E173,2,0),0)+IFERROR(VLOOKUP($B190,$F168:$G173,2,0),0)+IFERROR(VLOOKUP($B190,$H168:$I173,2,0),0)+IFERROR(VLOOKUP($B190,$J168:$K173,2,0),0)+IFERROR(VLOOKUP($B190,$L168:$M173,2,0),0)+IFERROR(VLOOKUP($B190,$N168:$O173,2,0),0)+IFERROR(VLOOKUP($B190,$P168:$Q173,2,0),0)+IFERROR(VLOOKUP($B190,$R168:$S173,2,0),0))</f>
        <v>0</v>
      </c>
      <c r="E190" s="110"/>
      <c r="F190" s="105">
        <v>2</v>
      </c>
      <c r="G190" s="185" t="e">
        <v>#NUM!</v>
      </c>
      <c r="H190" s="185" t="e">
        <v>#NUM!</v>
      </c>
      <c r="I190" s="185" t="e">
        <v>#NUM!</v>
      </c>
      <c r="J190" s="185" t="e">
        <v>#NUM!</v>
      </c>
      <c r="K190" s="185" t="e">
        <v>#NUM!</v>
      </c>
      <c r="L190" s="114"/>
      <c r="M190" s="110"/>
      <c r="N190" s="110"/>
      <c r="O190" s="110"/>
      <c r="P190" s="110"/>
    </row>
    <row r="191" spans="1:34" hidden="1" outlineLevel="2" x14ac:dyDescent="0.25">
      <c r="B191" s="105">
        <v>17</v>
      </c>
      <c r="C191" s="108">
        <f t="shared" ref="C191" si="229">-(IFERROR(VLOOKUP($B191,$B168:$C173,2,0),0)+IFERROR(VLOOKUP($B191,$D168:$E173,2,0),0)+IFERROR(VLOOKUP($B191,$F168:$G173,2,0),0)+IFERROR(VLOOKUP($B191,$H168:$I173,2,0),0)+IFERROR(VLOOKUP($B191,$J168:$K173,2,0),0)+IFERROR(VLOOKUP($B191,$L168:$M173,2,0),0)+IFERROR(VLOOKUP($B191,$N168:$O173,2,0),0)+IFERROR(VLOOKUP($B191,$P168:$Q173,2,0),0)+IFERROR(VLOOKUP($B191,$R168:$S173,2,0),0))</f>
        <v>0</v>
      </c>
      <c r="E191" s="110"/>
      <c r="F191" s="105">
        <v>3</v>
      </c>
      <c r="G191" s="185" t="e">
        <v>#NUM!</v>
      </c>
      <c r="H191" s="185" t="e">
        <v>#NUM!</v>
      </c>
      <c r="I191" s="185" t="e">
        <v>#NUM!</v>
      </c>
      <c r="J191" s="185" t="e">
        <v>#NUM!</v>
      </c>
      <c r="K191" s="185" t="e">
        <v>#NUM!</v>
      </c>
      <c r="L191" s="114"/>
      <c r="M191" s="110"/>
    </row>
    <row r="192" spans="1:34" hidden="1" outlineLevel="2" x14ac:dyDescent="0.25">
      <c r="B192" s="105">
        <v>18</v>
      </c>
      <c r="C192" s="108">
        <f t="shared" ref="C192" si="230">-(IFERROR(VLOOKUP($B192,$B168:$C173,2,0),0)+IFERROR(VLOOKUP($B192,$D168:$E173,2,0),0)+IFERROR(VLOOKUP($B192,$F168:$G173,2,0),0)+IFERROR(VLOOKUP($B192,$H168:$I173,2,0),0)+IFERROR(VLOOKUP($B192,$J168:$K173,2,0),0)+IFERROR(VLOOKUP($B192,$L168:$M173,2,0),0)+IFERROR(VLOOKUP($B192,$N168:$O173,2,0),0)+IFERROR(VLOOKUP($B192,$P168:$Q173,2,0),0)+IFERROR(VLOOKUP($B192,$R168:$S173,2,0),0))</f>
        <v>0</v>
      </c>
      <c r="E192" s="110"/>
      <c r="F192" s="105">
        <v>4</v>
      </c>
      <c r="G192" s="185" t="e">
        <v>#NUM!</v>
      </c>
      <c r="H192" s="185" t="e">
        <v>#NUM!</v>
      </c>
      <c r="I192" s="185" t="e">
        <v>#NUM!</v>
      </c>
      <c r="J192" s="185" t="e">
        <v>#NUM!</v>
      </c>
      <c r="K192" s="185" t="e">
        <v>#NUM!</v>
      </c>
      <c r="L192" s="114"/>
      <c r="M192" s="110"/>
    </row>
    <row r="193" spans="1:24" hidden="1" outlineLevel="2" x14ac:dyDescent="0.25">
      <c r="B193" s="105">
        <v>19</v>
      </c>
      <c r="C193" s="108">
        <f t="shared" ref="C193" si="231">-(IFERROR(VLOOKUP($B193,$B168:$C173,2,0),0)+IFERROR(VLOOKUP($B193,$D168:$E173,2,0),0)+IFERROR(VLOOKUP($B193,$F168:$G173,2,0),0)+IFERROR(VLOOKUP($B193,$H168:$I173,2,0),0)+IFERROR(VLOOKUP($B193,$J168:$K173,2,0),0)+IFERROR(VLOOKUP($B193,$L168:$M173,2,0),0)+IFERROR(VLOOKUP($B193,$N168:$O173,2,0),0)+IFERROR(VLOOKUP($B193,$P168:$Q173,2,0),0)+IFERROR(VLOOKUP($B193,$R168:$S173,2,0),0))</f>
        <v>0</v>
      </c>
      <c r="E193" s="110"/>
      <c r="F193" s="105">
        <v>5</v>
      </c>
      <c r="G193" s="185" t="e">
        <v>#NUM!</v>
      </c>
      <c r="H193" s="185" t="e">
        <v>#NUM!</v>
      </c>
      <c r="I193" s="185" t="e">
        <v>#NUM!</v>
      </c>
      <c r="J193" s="185" t="e">
        <v>#NUM!</v>
      </c>
      <c r="K193" s="185" t="e">
        <v>#NUM!</v>
      </c>
      <c r="L193" s="114"/>
      <c r="M193" s="110"/>
    </row>
    <row r="194" spans="1:24" hidden="1" outlineLevel="2" x14ac:dyDescent="0.25">
      <c r="B194" s="105">
        <v>20</v>
      </c>
      <c r="C194" s="108">
        <f t="shared" ref="C194" si="232">-(IFERROR(VLOOKUP($B194,$B168:$C173,2,0),0)+IFERROR(VLOOKUP($B194,$D168:$E173,2,0),0)+IFERROR(VLOOKUP($B194,$F168:$G173,2,0),0)+IFERROR(VLOOKUP($B194,$H168:$I173,2,0),0)+IFERROR(VLOOKUP($B194,$J168:$K173,2,0),0)+IFERROR(VLOOKUP($B194,$L168:$M173,2,0),0)+IFERROR(VLOOKUP($B194,$N168:$O173,2,0),0)+IFERROR(VLOOKUP($B194,$P168:$Q173,2,0),0)+IFERROR(VLOOKUP($B194,$R168:$S173,2,0),0))</f>
        <v>0</v>
      </c>
      <c r="E194" s="110" t="s">
        <v>40</v>
      </c>
      <c r="F194" s="105">
        <v>6</v>
      </c>
      <c r="G194" s="185" t="e">
        <v>#NUM!</v>
      </c>
      <c r="H194" s="185" t="e">
        <v>#NUM!</v>
      </c>
      <c r="I194" s="185" t="e">
        <v>#NUM!</v>
      </c>
      <c r="J194" s="185" t="e">
        <v>#NUM!</v>
      </c>
      <c r="K194" s="185"/>
      <c r="L194" s="114"/>
      <c r="M194" s="110"/>
    </row>
    <row r="195" spans="1:24" hidden="1" outlineLevel="2" x14ac:dyDescent="0.25">
      <c r="B195" s="105">
        <v>21</v>
      </c>
      <c r="C195" s="108">
        <f t="shared" ref="C195" si="233">-(IFERROR(VLOOKUP($B195,$B168:$C173,2,0),0)+IFERROR(VLOOKUP($B195,$D168:$E173,2,0),0)+IFERROR(VLOOKUP($B195,$F168:$G173,2,0),0)+IFERROR(VLOOKUP($B195,$H168:$I173,2,0),0)+IFERROR(VLOOKUP($B195,$J168:$K173,2,0),0)+IFERROR(VLOOKUP($B195,$L168:$M173,2,0),0)+IFERROR(VLOOKUP($B195,$N168:$O173,2,0),0)+IFERROR(VLOOKUP($B195,$P168:$Q173,2,0),0)+IFERROR(VLOOKUP($B195,$R168:$S173,2,0),0))</f>
        <v>0</v>
      </c>
      <c r="E195" s="110"/>
      <c r="F195" s="105">
        <v>7</v>
      </c>
      <c r="G195" s="185" t="e">
        <v>#NUM!</v>
      </c>
      <c r="H195" s="185" t="e">
        <v>#NUM!</v>
      </c>
      <c r="I195" s="185" t="e">
        <v>#NUM!</v>
      </c>
      <c r="J195" s="185"/>
      <c r="K195" s="185"/>
      <c r="L195" s="114"/>
      <c r="M195" s="110"/>
    </row>
    <row r="196" spans="1:24" hidden="1" outlineLevel="2" x14ac:dyDescent="0.25">
      <c r="E196" s="110"/>
      <c r="F196" s="105">
        <v>8</v>
      </c>
      <c r="G196" s="185" t="e">
        <v>#NUM!</v>
      </c>
      <c r="H196" s="185" t="e">
        <v>#NUM!</v>
      </c>
      <c r="I196" s="185"/>
      <c r="J196" s="185"/>
      <c r="K196" s="185"/>
      <c r="L196" s="114"/>
      <c r="M196" s="110"/>
      <c r="X196" s="110"/>
    </row>
    <row r="197" spans="1:24" hidden="1" outlineLevel="2" x14ac:dyDescent="0.25">
      <c r="E197" s="110"/>
      <c r="F197" s="105">
        <v>9</v>
      </c>
      <c r="G197" s="185" t="e">
        <v>#NUM!</v>
      </c>
      <c r="H197" s="185"/>
      <c r="I197" s="185"/>
      <c r="J197" s="185"/>
      <c r="K197" s="185"/>
      <c r="L197" s="114"/>
      <c r="M197" s="110"/>
      <c r="X197" s="110"/>
    </row>
    <row r="198" spans="1:24" hidden="1" outlineLevel="2" x14ac:dyDescent="0.25">
      <c r="A198" s="117"/>
    </row>
    <row r="199" spans="1:24" s="119" customFormat="1" hidden="1" outlineLevel="2" x14ac:dyDescent="0.25">
      <c r="A199" s="118" t="s">
        <v>37</v>
      </c>
    </row>
    <row r="200" spans="1:24" hidden="1" outlineLevel="2" x14ac:dyDescent="0.25">
      <c r="B200" s="316" t="e">
        <f t="shared" ref="B200:B206" si="234">B167</f>
        <v>#REF!</v>
      </c>
      <c r="C200" s="316"/>
      <c r="D200" s="316" t="e">
        <f t="shared" ref="D200:D206" si="235">D167</f>
        <v>#REF!</v>
      </c>
      <c r="E200" s="316"/>
      <c r="F200" s="316" t="e">
        <f t="shared" ref="F200:F206" si="236">F167</f>
        <v>#REF!</v>
      </c>
      <c r="G200" s="316"/>
      <c r="H200" s="316" t="e">
        <f t="shared" ref="H200:H206" si="237">H167</f>
        <v>#REF!</v>
      </c>
      <c r="I200" s="316"/>
      <c r="J200" s="316" t="e">
        <f t="shared" ref="J200:J206" si="238">J167</f>
        <v>#REF!</v>
      </c>
      <c r="K200" s="316"/>
      <c r="L200" s="316" t="e">
        <f t="shared" ref="L200:L206" si="239">L167</f>
        <v>#REF!</v>
      </c>
      <c r="M200" s="316"/>
    </row>
    <row r="201" spans="1:24" hidden="1" outlineLevel="2" x14ac:dyDescent="0.25">
      <c r="B201" s="105" t="e">
        <f t="shared" si="234"/>
        <v>#REF!</v>
      </c>
      <c r="C201" s="116" t="e">
        <f>IF($Q$2=2,IFERROR(INDEX($G178:$L184,MATCH(B201,$F178:$F184,0),MATCH(INICIO!$C$59,$G177:$L177,0)),0),IF($Q$2=4,IFERROR(INDEX($P178:$U188,MATCH(B201,$O178:$O188,0),MATCH(INICIO!$C$59,$P177:$U177,0)),0),IFERROR(INDEX($G189:$L197,MATCH(B201,$F189:$F197,0),MATCH(INICIO!$C$59,$G188:$L188,0)),0)))</f>
        <v>#REF!</v>
      </c>
      <c r="D201" s="105" t="e">
        <f t="shared" si="235"/>
        <v>#REF!</v>
      </c>
      <c r="E201" s="116" t="e">
        <f>IF($Q$2=2,IFERROR(INDEX($G178:$L184,MATCH(D201,$F178:$F184,0),MATCH(INICIO!$C$59,$G177:$L177,0)),0),IF($Q$2=4,IFERROR(INDEX($P178:$U188,MATCH(D201,$O178:$O188,0),MATCH(INICIO!$C$59,$P177:$U177,0)),0),IFERROR(INDEX($G189:$L197,MATCH(D201,$F189:$F197,0),MATCH(INICIO!$C$59,$G188:$L188,0)),0)))</f>
        <v>#REF!</v>
      </c>
      <c r="F201" s="105" t="e">
        <f t="shared" si="236"/>
        <v>#REF!</v>
      </c>
      <c r="G201" s="116" t="e">
        <f>IF($Q$2=2,IFERROR(INDEX($G178:$L184,MATCH(F201,$F178:$F184,0),MATCH(INICIO!$C$59,$G177:$L177,0)),0),IF($Q$2=4,IFERROR(INDEX($P178:$U188,MATCH(F201,$O178:$O188,0),MATCH(INICIO!$C$59,$P177:$U177,0)),0),IFERROR(INDEX($G189:$L197,MATCH(F201,$F189:$F197,0),MATCH(INICIO!$C$59,$G188:$L188,0)),0)))</f>
        <v>#REF!</v>
      </c>
      <c r="H201" s="105" t="e">
        <f t="shared" si="237"/>
        <v>#REF!</v>
      </c>
      <c r="I201" s="116" t="e">
        <f>IF($Q$2=2,IFERROR(INDEX($G178:$L184,MATCH(H201,$F178:$F184,0),MATCH(INICIO!$C$59,$G177:$L177,0)),0),IF($Q$2=4,IFERROR(INDEX($P178:$U188,MATCH(H201,$O178:$O188,0),MATCH(INICIO!$C$59,$P177:$U177,0)),0),IFERROR(INDEX($G189:$L197,MATCH(H201,$F189:$F197,0),MATCH(INICIO!$C$59,$G188:$L188,0)),0)))</f>
        <v>#REF!</v>
      </c>
      <c r="J201" s="105" t="e">
        <f t="shared" si="238"/>
        <v>#REF!</v>
      </c>
      <c r="K201" s="116" t="e">
        <f>IF($Q$2=2,IFERROR(INDEX($G178:$L184,MATCH(J201,$F178:$F184,0),MATCH(INICIO!$C$59,$G177:$L177,0)),0),IF($Q$2=4,IFERROR(INDEX($P178:$U188,MATCH(J201,$O178:$O188,0),MATCH(INICIO!$C$59,$P177:$U177,0)),0),IFERROR(INDEX($G189:$L197,MATCH(J201,$F189:$F197,0),MATCH(INICIO!$C$59,$G188:$L188,0)),0)))</f>
        <v>#REF!</v>
      </c>
      <c r="L201" s="105" t="e">
        <f t="shared" si="239"/>
        <v>#REF!</v>
      </c>
      <c r="M201" s="116" t="e">
        <f>IF($Q$2=2,IFERROR(INDEX($G178:$L184,MATCH(L201,$F178:$F184,0),MATCH(INICIO!$C$59,$G177:$L177,0)),0),IF($Q$2=4,IFERROR(INDEX($P178:$U188,MATCH(L201,$O178:$O188,0),MATCH(INICIO!$C$59,$P177:$U177,0)),0),IFERROR(INDEX($G189:$L197,MATCH(L201,$F189:$F197,0),MATCH(INICIO!$C$59,$G188:$L188,0)),0)))</f>
        <v>#REF!</v>
      </c>
    </row>
    <row r="202" spans="1:24" hidden="1" outlineLevel="2" x14ac:dyDescent="0.25">
      <c r="B202" s="105" t="e">
        <f t="shared" si="234"/>
        <v>#REF!</v>
      </c>
      <c r="C202" s="116" t="e">
        <f>IF($Q$2=2,IFERROR(INDEX($G178:$L184,MATCH(B202,$F178:$F184,0),MATCH(INICIO!$C$59,$G177:$L177,0)),0),IF($Q$2=4,IFERROR(INDEX($P178:$U188,MATCH(B202,$O178:$O188,0),MATCH(INICIO!$C$59,$P177:$U177,0)),0),IFERROR(INDEX($G189:$L197,MATCH(B202,$F189:$F197,0),MATCH(INICIO!$C$59,$G188:$L188,0)),0)))</f>
        <v>#REF!</v>
      </c>
      <c r="D202" s="105" t="e">
        <f t="shared" si="235"/>
        <v>#REF!</v>
      </c>
      <c r="E202" s="116" t="e">
        <f>IF($Q$2=2,IFERROR(INDEX($G178:$L184,MATCH(D202,$F178:$F184,0),MATCH(INICIO!$C$59,$G177:$L177,0)),0),IF($Q$2=4,IFERROR(INDEX($P178:$U188,MATCH(D202,$O178:$O188,0),MATCH(INICIO!$C$59,$P177:$U177,0)),0),IFERROR(INDEX($G189:$L197,MATCH(D202,$F189:$F197,0),MATCH(INICIO!$C$59,$G188:$L188,0)),0)))</f>
        <v>#REF!</v>
      </c>
      <c r="F202" s="105" t="e">
        <f t="shared" si="236"/>
        <v>#REF!</v>
      </c>
      <c r="G202" s="116" t="e">
        <f>IF($Q$2=2,IFERROR(INDEX($G178:$L184,MATCH(F202,$F178:$F184,0),MATCH(INICIO!$C$59,$G177:$L177,0)),0),IF($Q$2=4,IFERROR(INDEX($P178:$U188,MATCH(F202,$O178:$O188,0),MATCH(INICIO!$C$59,$P177:$U177,0)),0),IFERROR(INDEX($G189:$L197,MATCH(F202,$F189:$F197,0),MATCH(INICIO!$C$59,$G188:$L188,0)),0)))</f>
        <v>#REF!</v>
      </c>
      <c r="H202" s="105" t="e">
        <f t="shared" si="237"/>
        <v>#REF!</v>
      </c>
      <c r="I202" s="116" t="e">
        <f>IF($Q$2=2,IFERROR(INDEX($G178:$L184,MATCH(H202,$F178:$F184,0),MATCH(INICIO!$C$59,$G177:$L177,0)),0),IF($Q$2=4,IFERROR(INDEX($P178:$U188,MATCH(H202,$O178:$O188,0),MATCH(INICIO!$C$59,$P177:$U177,0)),0),IFERROR(INDEX($G189:$L197,MATCH(H202,$F189:$F197,0),MATCH(INICIO!$C$59,$G188:$L188,0)),0)))</f>
        <v>#REF!</v>
      </c>
      <c r="J202" s="105" t="e">
        <f t="shared" si="238"/>
        <v>#REF!</v>
      </c>
      <c r="K202" s="116" t="e">
        <f>IF($Q$2=2,IFERROR(INDEX($G178:$L184,MATCH(J202,$F178:$F184,0),MATCH(INICIO!$C$59,$G177:$L177,0)),0),IF($Q$2=4,IFERROR(INDEX($P178:$U188,MATCH(J202,$O178:$O188,0),MATCH(INICIO!$C$59,$P177:$U177,0)),0),IFERROR(INDEX($G189:$L197,MATCH(J202,$F189:$F197,0),MATCH(INICIO!$C$59,$G188:$L188,0)),0)))</f>
        <v>#REF!</v>
      </c>
      <c r="L202" s="105" t="e">
        <f t="shared" si="239"/>
        <v>#REF!</v>
      </c>
      <c r="M202" s="116" t="e">
        <f>IF($Q$2=2,IFERROR(INDEX($G178:$L184,MATCH(L202,$F178:$F184,0),MATCH(INICIO!$C$59,$G177:$L177,0)),0),IF($Q$2=4,IFERROR(INDEX($P178:$U188,MATCH(L202,$O178:$O188,0),MATCH(INICIO!$C$59,$P177:$U177,0)),0),IFERROR(INDEX($G189:$L197,MATCH(L202,$F189:$F197,0),MATCH(INICIO!$C$59,$G188:$L188,0)),0)))</f>
        <v>#REF!</v>
      </c>
    </row>
    <row r="203" spans="1:24" hidden="1" outlineLevel="2" x14ac:dyDescent="0.25">
      <c r="B203" s="105" t="e">
        <f t="shared" si="234"/>
        <v>#REF!</v>
      </c>
      <c r="C203" s="116" t="e">
        <f>IF($Q$2=2,IFERROR(INDEX($G178:$L184,MATCH(B203,$F178:$F184,0),MATCH(INICIO!$C$59,$G177:$L177,0)),0),IF($Q$2=4,IFERROR(INDEX($P178:$U188,MATCH(B203,$O178:$O188,0),MATCH(INICIO!$C$59,$P177:$U177,0)),0),IFERROR(INDEX($G189:$L197,MATCH(B203,$F189:$F197,0),MATCH(INICIO!$C$59,$G188:$L188,0)),0)))</f>
        <v>#REF!</v>
      </c>
      <c r="D203" s="105" t="e">
        <f t="shared" si="235"/>
        <v>#REF!</v>
      </c>
      <c r="E203" s="116" t="e">
        <f>IF($Q$2=2,IFERROR(INDEX($G178:$L184,MATCH(D203,$F178:$F184,0),MATCH(INICIO!$C$59,$G177:$L177,0)),0),IF($Q$2=4,IFERROR(INDEX($P178:$U188,MATCH(D203,$O178:$O188,0),MATCH(INICIO!$C$59,$P177:$U177,0)),0),IFERROR(INDEX($G189:$L197,MATCH(D203,$F189:$F197,0),MATCH(INICIO!$C$59,$G188:$L188,0)),0)))</f>
        <v>#REF!</v>
      </c>
      <c r="F203" s="105" t="e">
        <f t="shared" si="236"/>
        <v>#REF!</v>
      </c>
      <c r="G203" s="116" t="e">
        <f>IF($Q$2=2,IFERROR(INDEX($G178:$L184,MATCH(F203,$F178:$F184,0),MATCH(INICIO!$C$59,$G177:$L177,0)),0),IF($Q$2=4,IFERROR(INDEX($P178:$U188,MATCH(F203,$O178:$O188,0),MATCH(INICIO!$C$59,$P177:$U177,0)),0),IFERROR(INDEX($G189:$L197,MATCH(F203,$F189:$F197,0),MATCH(INICIO!$C$59,$G188:$L188,0)),0)))</f>
        <v>#REF!</v>
      </c>
      <c r="H203" s="105" t="e">
        <f t="shared" si="237"/>
        <v>#REF!</v>
      </c>
      <c r="I203" s="116" t="e">
        <f>IF($Q$2=2,IFERROR(INDEX($G178:$L184,MATCH(H203,$F178:$F184,0),MATCH(INICIO!$C$59,$G177:$L177,0)),0),IF($Q$2=4,IFERROR(INDEX($P178:$U188,MATCH(H203,$O178:$O188,0),MATCH(INICIO!$C$59,$P177:$U177,0)),0),IFERROR(INDEX($G189:$L197,MATCH(H203,$F189:$F197,0),MATCH(INICIO!$C$59,$G188:$L188,0)),0)))</f>
        <v>#REF!</v>
      </c>
      <c r="J203" s="105" t="e">
        <f t="shared" si="238"/>
        <v>#REF!</v>
      </c>
      <c r="K203" s="116" t="e">
        <f>IF($Q$2=2,IFERROR(INDEX($G178:$L184,MATCH(J203,$F178:$F184,0),MATCH(INICIO!$C$59,$G177:$L177,0)),0),IF($Q$2=4,IFERROR(INDEX($P178:$U188,MATCH(J203,$O178:$O188,0),MATCH(INICIO!$C$59,$P177:$U177,0)),0),IFERROR(INDEX($G189:$L197,MATCH(J203,$F189:$F197,0),MATCH(INICIO!$C$59,$G188:$L188,0)),0)))</f>
        <v>#REF!</v>
      </c>
      <c r="L203" s="105" t="e">
        <f t="shared" si="239"/>
        <v>#REF!</v>
      </c>
      <c r="M203" s="116" t="e">
        <f>IF($Q$2=2,IFERROR(INDEX($G178:$L184,MATCH(L203,$F178:$F184,0),MATCH(INICIO!$C$59,$G177:$L177,0)),0),IF($Q$2=4,IFERROR(INDEX($P178:$U188,MATCH(L203,$O178:$O188,0),MATCH(INICIO!$C$59,$P177:$U177,0)),0),IFERROR(INDEX($G189:$L197,MATCH(L203,$F189:$F197,0),MATCH(INICIO!$C$59,$G188:$L188,0)),0)))</f>
        <v>#REF!</v>
      </c>
    </row>
    <row r="204" spans="1:24" hidden="1" outlineLevel="2" x14ac:dyDescent="0.25">
      <c r="B204" s="105" t="e">
        <f t="shared" si="234"/>
        <v>#REF!</v>
      </c>
      <c r="C204" s="116" t="e">
        <f>IF($Q$2=2,IFERROR(INDEX($G178:$L184,MATCH(B204,$F178:$F184,0),MATCH(INICIO!$C$59,$G177:$L177,0)),0),IF($Q$2=4,IFERROR(INDEX($P178:$U188,MATCH(B204,$O178:$O188,0),MATCH(INICIO!$C$59,$P177:$U177,0)),0),IFERROR(INDEX($G189:$L197,MATCH(B204,$F189:$F197,0),MATCH(INICIO!$C$59,$G188:$L188,0)),0)))</f>
        <v>#REF!</v>
      </c>
      <c r="D204" s="105" t="e">
        <f t="shared" si="235"/>
        <v>#REF!</v>
      </c>
      <c r="E204" s="116" t="e">
        <f>IF($Q$2=2,IFERROR(INDEX($G178:$L184,MATCH(D204,$F178:$F184,0),MATCH(INICIO!$C$59,$G177:$L177,0)),0),IF($Q$2=4,IFERROR(INDEX($P178:$U188,MATCH(D204,$O178:$O188,0),MATCH(INICIO!$C$59,$P177:$U177,0)),0),IFERROR(INDEX($G189:$L197,MATCH(D204,$F189:$F197,0),MATCH(INICIO!$C$59,$G188:$L188,0)),0)))</f>
        <v>#REF!</v>
      </c>
      <c r="F204" s="105" t="e">
        <f t="shared" si="236"/>
        <v>#REF!</v>
      </c>
      <c r="G204" s="116" t="e">
        <f>IF($Q$2=2,IFERROR(INDEX($G178:$L184,MATCH(F204,$F178:$F184,0),MATCH(INICIO!$C$59,$G177:$L177,0)),0),IF($Q$2=4,IFERROR(INDEX($P178:$U188,MATCH(F204,$O178:$O188,0),MATCH(INICIO!$C$59,$P177:$U177,0)),0),IFERROR(INDEX($G189:$L197,MATCH(F204,$F189:$F197,0),MATCH(INICIO!$C$59,$G188:$L188,0)),0)))</f>
        <v>#REF!</v>
      </c>
      <c r="H204" s="105" t="e">
        <f t="shared" si="237"/>
        <v>#REF!</v>
      </c>
      <c r="I204" s="116" t="e">
        <f>IF($Q$2=2,IFERROR(INDEX($G178:$L184,MATCH(H204,$F178:$F184,0),MATCH(INICIO!$C$59,$G177:$L177,0)),0),IF($Q$2=4,IFERROR(INDEX($P178:$U188,MATCH(H204,$O178:$O188,0),MATCH(INICIO!$C$59,$P177:$U177,0)),0),IFERROR(INDEX($G189:$L197,MATCH(H204,$F189:$F197,0),MATCH(INICIO!$C$59,$G188:$L188,0)),0)))</f>
        <v>#REF!</v>
      </c>
      <c r="J204" s="105" t="e">
        <f t="shared" si="238"/>
        <v>#REF!</v>
      </c>
      <c r="K204" s="116" t="e">
        <f>IF($Q$2=2,IFERROR(INDEX($G178:$L184,MATCH(J204,$F178:$F184,0),MATCH(INICIO!$C$59,$G177:$L177,0)),0),IF($Q$2=4,IFERROR(INDEX($P178:$U188,MATCH(J204,$O178:$O188,0),MATCH(INICIO!$C$59,$P177:$U177,0)),0),IFERROR(INDEX($G189:$L197,MATCH(J204,$F189:$F197,0),MATCH(INICIO!$C$59,$G188:$L188,0)),0)))</f>
        <v>#REF!</v>
      </c>
      <c r="L204" s="105" t="e">
        <f t="shared" si="239"/>
        <v>#REF!</v>
      </c>
      <c r="M204" s="116" t="e">
        <f>IF($Q$2=2,IFERROR(INDEX($G178:$L184,MATCH(L204,$F178:$F184,0),MATCH(INICIO!$C$59,$G177:$L177,0)),0),IF($Q$2=4,IFERROR(INDEX($P178:$U188,MATCH(L204,$O178:$O188,0),MATCH(INICIO!$C$59,$P177:$U177,0)),0),IFERROR(INDEX($G189:$L197,MATCH(L204,$F189:$F197,0),MATCH(INICIO!$C$59,$G188:$L188,0)),0)))</f>
        <v>#REF!</v>
      </c>
    </row>
    <row r="205" spans="1:24" hidden="1" outlineLevel="2" x14ac:dyDescent="0.25">
      <c r="B205" s="105" t="e">
        <f t="shared" si="234"/>
        <v>#REF!</v>
      </c>
      <c r="C205" s="116" t="e">
        <f>IF($Q$2=2,IFERROR(INDEX($G178:$L184,MATCH(B205,$F178:$F184,0),MATCH(INICIO!$C$59,$G177:$L177,0)),0),IF($Q$2=4,IFERROR(INDEX($P178:$U188,MATCH(B205,$O178:$O188,0),MATCH(INICIO!$C$59,$P177:$U177,0)),0),IFERROR(INDEX($G189:$L197,MATCH(B205,$F189:$F197,0),MATCH(INICIO!$C$59,$G188:$L188,0)),0)))</f>
        <v>#REF!</v>
      </c>
      <c r="D205" s="105" t="e">
        <f t="shared" si="235"/>
        <v>#REF!</v>
      </c>
      <c r="E205" s="116" t="e">
        <f>IF($Q$2=2,IFERROR(INDEX($G178:$L184,MATCH(D205,$F178:$F184,0),MATCH(INICIO!$C$59,$G177:$L177,0)),0),IF($Q$2=4,IFERROR(INDEX($P178:$U188,MATCH(D205,$O178:$O188,0),MATCH(INICIO!$C$59,$P177:$U177,0)),0),IFERROR(INDEX($G189:$L197,MATCH(D205,$F189:$F197,0),MATCH(INICIO!$C$59,$G188:$L188,0)),0)))</f>
        <v>#REF!</v>
      </c>
      <c r="F205" s="105" t="e">
        <f t="shared" si="236"/>
        <v>#REF!</v>
      </c>
      <c r="G205" s="116" t="e">
        <f>IF($Q$2=2,IFERROR(INDEX($G178:$L184,MATCH(F205,$F178:$F184,0),MATCH(INICIO!$C$59,$G177:$L177,0)),0),IF($Q$2=4,IFERROR(INDEX($P178:$U188,MATCH(F205,$O178:$O188,0),MATCH(INICIO!$C$59,$P177:$U177,0)),0),IFERROR(INDEX($G189:$L197,MATCH(F205,$F189:$F197,0),MATCH(INICIO!$C$59,$G188:$L188,0)),0)))</f>
        <v>#REF!</v>
      </c>
      <c r="H205" s="105" t="e">
        <f t="shared" si="237"/>
        <v>#REF!</v>
      </c>
      <c r="I205" s="116" t="e">
        <f>IF($Q$2=2,IFERROR(INDEX($G178:$L184,MATCH(H205,$F178:$F184,0),MATCH(INICIO!$C$59,$G177:$L177,0)),0),IF($Q$2=4,IFERROR(INDEX($P178:$U188,MATCH(H205,$O178:$O188,0),MATCH(INICIO!$C$59,$P177:$U177,0)),0),IFERROR(INDEX($G189:$L197,MATCH(H205,$F189:$F197,0),MATCH(INICIO!$C$59,$G188:$L188,0)),0)))</f>
        <v>#REF!</v>
      </c>
      <c r="J205" s="105" t="e">
        <f t="shared" si="238"/>
        <v>#REF!</v>
      </c>
      <c r="K205" s="116" t="e">
        <f>IF($Q$2=2,IFERROR(INDEX($G178:$L184,MATCH(J205,$F178:$F184,0),MATCH(INICIO!$C$59,$G177:$L177,0)),0),IF($Q$2=4,IFERROR(INDEX($P178:$U188,MATCH(J205,$O178:$O188,0),MATCH(INICIO!$C$59,$P177:$U177,0)),0),IFERROR(INDEX($G189:$L197,MATCH(J205,$F189:$F197,0),MATCH(INICIO!$C$59,$G188:$L188,0)),0)))</f>
        <v>#REF!</v>
      </c>
      <c r="L205" s="105" t="e">
        <f t="shared" si="239"/>
        <v>#REF!</v>
      </c>
      <c r="M205" s="116" t="e">
        <f>IF($Q$2=2,IFERROR(INDEX($G178:$L184,MATCH(L205,$F178:$F184,0),MATCH(INICIO!$C$59,$G177:$L177,0)),0),IF($Q$2=4,IFERROR(INDEX($P178:$U188,MATCH(L205,$O178:$O188,0),MATCH(INICIO!$C$59,$P177:$U177,0)),0),IFERROR(INDEX($G189:$L197,MATCH(L205,$F189:$F197,0),MATCH(INICIO!$C$59,$G188:$L188,0)),0)))</f>
        <v>#REF!</v>
      </c>
    </row>
    <row r="206" spans="1:24" hidden="1" outlineLevel="2" x14ac:dyDescent="0.25">
      <c r="B206" s="105" t="e">
        <f t="shared" si="234"/>
        <v>#REF!</v>
      </c>
      <c r="C206" s="116" t="e">
        <f>IF($Q$2=2,IFERROR(INDEX($G178:$L184,MATCH(B206,$F178:$F184,0),MATCH(INICIO!$C$59,$G177:$L177,0)),0),IF($Q$2=4,IFERROR(INDEX($P178:$U188,MATCH(B206,$O178:$O188,0),MATCH(INICIO!$C$59,$P177:$U177,0)),0),IFERROR(INDEX($G189:$L197,MATCH(B206,$F189:$F197,0),MATCH(INICIO!$C$59,$G188:$L188,0)),0)))</f>
        <v>#REF!</v>
      </c>
      <c r="D206" s="105" t="e">
        <f t="shared" si="235"/>
        <v>#REF!</v>
      </c>
      <c r="E206" s="116" t="e">
        <f>IF($Q$2=2,IFERROR(INDEX($G178:$L184,MATCH(D206,$F178:$F184,0),MATCH(INICIO!$C$59,$G177:$L177,0)),0),IF($Q$2=4,IFERROR(INDEX($P178:$U188,MATCH(D206,$O178:$O188,0),MATCH(INICIO!$C$59,$P177:$U177,0)),0),IFERROR(INDEX($G189:$L197,MATCH(D206,$F189:$F197,0),MATCH(INICIO!$C$59,$G188:$L188,0)),0)))</f>
        <v>#REF!</v>
      </c>
      <c r="F206" s="105" t="e">
        <f t="shared" si="236"/>
        <v>#REF!</v>
      </c>
      <c r="G206" s="116" t="e">
        <f>IF($Q$2=2,IFERROR(INDEX($G178:$L184,MATCH(F206,$F178:$F184,0),MATCH(INICIO!$C$59,$G177:$L177,0)),0),IF($Q$2=4,IFERROR(INDEX($P178:$U188,MATCH(F206,$O178:$O188,0),MATCH(INICIO!$C$59,$P177:$U177,0)),0),IFERROR(INDEX($G189:$L197,MATCH(F206,$F189:$F197,0),MATCH(INICIO!$C$59,$G188:$L188,0)),0)))</f>
        <v>#REF!</v>
      </c>
      <c r="H206" s="105" t="e">
        <f t="shared" si="237"/>
        <v>#REF!</v>
      </c>
      <c r="I206" s="116" t="e">
        <f>IF($Q$2=2,IFERROR(INDEX($G178:$L184,MATCH(H206,$F178:$F184,0),MATCH(INICIO!$C$59,$G177:$L177,0)),0),IF($Q$2=4,IFERROR(INDEX($P178:$U188,MATCH(H206,$O178:$O188,0),MATCH(INICIO!$C$59,$P177:$U177,0)),0),IFERROR(INDEX($G189:$L197,MATCH(H206,$F189:$F197,0),MATCH(INICIO!$C$59,$G188:$L188,0)),0)))</f>
        <v>#REF!</v>
      </c>
      <c r="J206" s="105" t="e">
        <f t="shared" si="238"/>
        <v>#REF!</v>
      </c>
      <c r="K206" s="116" t="e">
        <f>IF($Q$2=2,IFERROR(INDEX($G178:$L184,MATCH(J206,$F178:$F184,0),MATCH(INICIO!$C$59,$G177:$L177,0)),0),IF($Q$2=4,IFERROR(INDEX($P178:$U188,MATCH(J206,$O178:$O188,0),MATCH(INICIO!$C$59,$P177:$U177,0)),0),IFERROR(INDEX($G189:$L197,MATCH(J206,$F189:$F197,0),MATCH(INICIO!$C$59,$G188:$L188,0)),0)))</f>
        <v>#REF!</v>
      </c>
      <c r="L206" s="105" t="e">
        <f t="shared" si="239"/>
        <v>#REF!</v>
      </c>
      <c r="M206" s="116" t="e">
        <f>IF($Q$2=2,IFERROR(INDEX($G178:$L184,MATCH(L206,$F178:$F184,0),MATCH(INICIO!$C$59,$G177:$L177,0)),0),IF($Q$2=4,IFERROR(INDEX($P178:$U188,MATCH(L206,$O178:$O188,0),MATCH(INICIO!$C$59,$P177:$U177,0)),0),IFERROR(INDEX($G189:$L197,MATCH(L206,$F189:$F197,0),MATCH(INICIO!$C$59,$G188:$L188,0)),0)))</f>
        <v>#REF!</v>
      </c>
    </row>
    <row r="207" spans="1:24" hidden="1" outlineLevel="2" x14ac:dyDescent="0.25"/>
    <row r="208" spans="1:24" s="119" customFormat="1" hidden="1" outlineLevel="2" x14ac:dyDescent="0.25">
      <c r="A208" s="118" t="s">
        <v>43</v>
      </c>
    </row>
    <row r="209" spans="1:93" hidden="1" outlineLevel="2" x14ac:dyDescent="0.25">
      <c r="C209" s="121">
        <f t="shared" ref="C209:H209" si="240">E$2</f>
        <v>1</v>
      </c>
      <c r="D209" s="121">
        <f t="shared" si="240"/>
        <v>2</v>
      </c>
      <c r="E209" s="121">
        <f t="shared" si="240"/>
        <v>3</v>
      </c>
      <c r="F209" s="121">
        <f t="shared" si="240"/>
        <v>4</v>
      </c>
      <c r="G209" s="121">
        <f t="shared" si="240"/>
        <v>5</v>
      </c>
      <c r="H209" s="121">
        <f t="shared" si="240"/>
        <v>6</v>
      </c>
    </row>
    <row r="210" spans="1:93" hidden="1" outlineLevel="2" x14ac:dyDescent="0.25">
      <c r="B210" s="122" t="s">
        <v>44</v>
      </c>
      <c r="C210" s="123" t="e">
        <f t="array" ref="C210:C215">MMULT(MMULT(C$8:H$13,$AZ$8:$BE$13),C201:C206)+MMULT(MINVERSE(TRANSPOSE($AZ$8:$BE$13)),C168:C173)</f>
        <v>#REF!</v>
      </c>
      <c r="D210" s="123" t="e">
        <f t="array" ref="D210:D215">MMULT(MMULT(K$8:P$13,$AZ$8:$BE$13),E201:E206)+MMULT(MINVERSE(TRANSPOSE($AZ$8:$BE$13)),E168:E173)</f>
        <v>#REF!</v>
      </c>
      <c r="E210" s="123" t="e">
        <f t="array" ref="E210:E215">MMULT(MMULT(S$8:X$13,$AZ$8:$BE$13),G201:G206)+MMULT(MINVERSE(TRANSPOSE($AZ$8:$BE$13)),G168:G173)</f>
        <v>#REF!</v>
      </c>
      <c r="F210" s="123" t="e">
        <f t="array" ref="F210:F215">MMULT(MMULT(AA$8:AF$13,$AZ$8:$BE$13),I201:I206)+MMULT(MINVERSE(TRANSPOSE($AZ$8:$BE$13)),I168:I173)</f>
        <v>#REF!</v>
      </c>
      <c r="G210" s="123" t="e">
        <f t="array" ref="G210:G215">MMULT(MMULT(AI$8:AN$13,$AZ$8:$BE$13),K201:K206)+MMULT(MINVERSE(TRANSPOSE($AZ$8:$BE$13)),K168:K173)</f>
        <v>#REF!</v>
      </c>
      <c r="H210" s="123" t="e">
        <f t="array" ref="H210:H215">MMULT(MMULT(AQ$8:AV$13,$AZ$8:$BE$13),M201:M206)+MMULT(MINVERSE(TRANSPOSE($AZ$8:$BE$13)),M168:M173)</f>
        <v>#REF!</v>
      </c>
      <c r="N210" s="124"/>
      <c r="P210" s="124"/>
    </row>
    <row r="211" spans="1:93" hidden="1" outlineLevel="2" x14ac:dyDescent="0.25">
      <c r="B211" s="122" t="s">
        <v>45</v>
      </c>
      <c r="C211" s="123" t="e">
        <v>#REF!</v>
      </c>
      <c r="D211" s="123" t="e">
        <v>#REF!</v>
      </c>
      <c r="E211" s="123" t="e">
        <v>#REF!</v>
      </c>
      <c r="F211" s="123" t="e">
        <v>#REF!</v>
      </c>
      <c r="G211" s="123" t="e">
        <v>#REF!</v>
      </c>
      <c r="H211" s="123" t="e">
        <v>#REF!</v>
      </c>
      <c r="N211" s="124"/>
      <c r="P211" s="124"/>
    </row>
    <row r="212" spans="1:93" hidden="1" outlineLevel="2" x14ac:dyDescent="0.25">
      <c r="B212" s="122" t="s">
        <v>46</v>
      </c>
      <c r="C212" s="123" t="e">
        <v>#REF!</v>
      </c>
      <c r="D212" s="123" t="e">
        <v>#REF!</v>
      </c>
      <c r="E212" s="123" t="e">
        <v>#REF!</v>
      </c>
      <c r="F212" s="123" t="e">
        <v>#REF!</v>
      </c>
      <c r="G212" s="123" t="e">
        <v>#REF!</v>
      </c>
      <c r="H212" s="123" t="e">
        <v>#REF!</v>
      </c>
      <c r="N212" s="124"/>
      <c r="P212" s="124"/>
    </row>
    <row r="213" spans="1:93" hidden="1" outlineLevel="2" x14ac:dyDescent="0.25">
      <c r="B213" s="122" t="s">
        <v>47</v>
      </c>
      <c r="C213" s="123" t="e">
        <v>#REF!</v>
      </c>
      <c r="D213" s="123" t="e">
        <v>#REF!</v>
      </c>
      <c r="E213" s="123" t="e">
        <v>#REF!</v>
      </c>
      <c r="F213" s="123" t="e">
        <v>#REF!</v>
      </c>
      <c r="G213" s="123" t="e">
        <v>#REF!</v>
      </c>
      <c r="H213" s="123" t="e">
        <v>#REF!</v>
      </c>
      <c r="N213" s="124"/>
      <c r="P213" s="124"/>
    </row>
    <row r="214" spans="1:93" hidden="1" outlineLevel="2" x14ac:dyDescent="0.25">
      <c r="B214" s="122" t="s">
        <v>48</v>
      </c>
      <c r="C214" s="123" t="e">
        <v>#REF!</v>
      </c>
      <c r="D214" s="123" t="e">
        <v>#REF!</v>
      </c>
      <c r="E214" s="123" t="e">
        <v>#REF!</v>
      </c>
      <c r="F214" s="123" t="e">
        <v>#REF!</v>
      </c>
      <c r="G214" s="123" t="e">
        <v>#REF!</v>
      </c>
      <c r="H214" s="123" t="e">
        <v>#REF!</v>
      </c>
      <c r="N214" s="124"/>
      <c r="P214" s="124"/>
    </row>
    <row r="215" spans="1:93" hidden="1" outlineLevel="2" x14ac:dyDescent="0.25">
      <c r="B215" s="122" t="s">
        <v>49</v>
      </c>
      <c r="C215" s="123" t="e">
        <v>#REF!</v>
      </c>
      <c r="D215" s="123" t="e">
        <v>#REF!</v>
      </c>
      <c r="E215" s="123" t="e">
        <v>#REF!</v>
      </c>
      <c r="F215" s="123" t="e">
        <v>#REF!</v>
      </c>
      <c r="G215" s="123" t="e">
        <v>#REF!</v>
      </c>
      <c r="H215" s="123" t="e">
        <v>#REF!</v>
      </c>
      <c r="N215" s="124"/>
      <c r="P215" s="124"/>
    </row>
    <row r="216" spans="1:93" hidden="1" outlineLevel="2" x14ac:dyDescent="0.25"/>
    <row r="217" spans="1:93" hidden="1" outlineLevel="2" x14ac:dyDescent="0.25">
      <c r="B217" s="318" t="s">
        <v>50</v>
      </c>
      <c r="C217" s="319"/>
      <c r="D217" s="319"/>
      <c r="E217" s="319"/>
      <c r="F217" s="319"/>
      <c r="G217" s="319"/>
      <c r="H217" s="319"/>
      <c r="I217" s="319"/>
      <c r="J217" s="319"/>
      <c r="K217" s="319"/>
      <c r="L217" s="320"/>
      <c r="M217" s="321" t="s">
        <v>51</v>
      </c>
      <c r="N217" s="322"/>
      <c r="O217" s="322"/>
      <c r="P217" s="322"/>
      <c r="Q217" s="322"/>
      <c r="R217" s="322"/>
      <c r="S217" s="322"/>
      <c r="T217" s="322"/>
      <c r="U217" s="322"/>
      <c r="V217" s="323"/>
      <c r="W217" s="321" t="s">
        <v>52</v>
      </c>
      <c r="X217" s="322"/>
      <c r="Y217" s="322"/>
      <c r="Z217" s="322"/>
      <c r="AA217" s="322"/>
      <c r="AB217" s="322"/>
      <c r="AC217" s="322"/>
      <c r="AD217" s="322"/>
      <c r="AE217" s="322"/>
      <c r="AF217" s="323"/>
      <c r="AG217" s="321" t="s">
        <v>53</v>
      </c>
      <c r="AH217" s="322"/>
      <c r="AI217" s="322"/>
      <c r="AJ217" s="322"/>
      <c r="AK217" s="322"/>
      <c r="AL217" s="322"/>
      <c r="AM217" s="322"/>
      <c r="AN217" s="322"/>
      <c r="AO217" s="322"/>
      <c r="AP217" s="323"/>
      <c r="AQ217" s="321" t="s">
        <v>54</v>
      </c>
      <c r="AR217" s="322"/>
      <c r="AS217" s="322"/>
      <c r="AT217" s="322"/>
      <c r="AU217" s="322"/>
      <c r="AV217" s="322"/>
      <c r="AW217" s="322"/>
      <c r="AX217" s="322"/>
      <c r="AY217" s="322"/>
      <c r="AZ217" s="323"/>
      <c r="BA217" s="321" t="s">
        <v>55</v>
      </c>
      <c r="BB217" s="322"/>
      <c r="BC217" s="322"/>
      <c r="BD217" s="322"/>
      <c r="BE217" s="322"/>
      <c r="BF217" s="322"/>
      <c r="BG217" s="322"/>
      <c r="BH217" s="322"/>
      <c r="BI217" s="322"/>
      <c r="BJ217" s="323"/>
    </row>
    <row r="218" spans="1:93" hidden="1" outlineLevel="2" x14ac:dyDescent="0.25">
      <c r="B218" s="186">
        <f t="shared" ref="B218" si="241">E$2</f>
        <v>1</v>
      </c>
      <c r="C218" s="187">
        <f t="shared" ref="C218:L221" si="242">B218</f>
        <v>1</v>
      </c>
      <c r="D218" s="187">
        <f t="shared" si="242"/>
        <v>1</v>
      </c>
      <c r="E218" s="187">
        <f t="shared" si="242"/>
        <v>1</v>
      </c>
      <c r="F218" s="187">
        <f t="shared" si="242"/>
        <v>1</v>
      </c>
      <c r="G218" s="187">
        <f t="shared" si="242"/>
        <v>1</v>
      </c>
      <c r="H218" s="187">
        <f t="shared" si="242"/>
        <v>1</v>
      </c>
      <c r="I218" s="187">
        <f t="shared" si="242"/>
        <v>1</v>
      </c>
      <c r="J218" s="187">
        <f t="shared" si="242"/>
        <v>1</v>
      </c>
      <c r="K218" s="187">
        <f t="shared" si="242"/>
        <v>1</v>
      </c>
      <c r="L218" s="188">
        <f t="shared" si="242"/>
        <v>1</v>
      </c>
      <c r="M218" s="189">
        <f t="shared" ref="M218" si="243">F$2</f>
        <v>2</v>
      </c>
      <c r="N218" s="187">
        <f t="shared" ref="N218:V221" si="244">M218</f>
        <v>2</v>
      </c>
      <c r="O218" s="187">
        <f t="shared" si="244"/>
        <v>2</v>
      </c>
      <c r="P218" s="187">
        <f t="shared" si="244"/>
        <v>2</v>
      </c>
      <c r="Q218" s="187">
        <f t="shared" si="244"/>
        <v>2</v>
      </c>
      <c r="R218" s="187">
        <f t="shared" si="244"/>
        <v>2</v>
      </c>
      <c r="S218" s="187">
        <f t="shared" si="244"/>
        <v>2</v>
      </c>
      <c r="T218" s="187">
        <f t="shared" si="244"/>
        <v>2</v>
      </c>
      <c r="U218" s="187">
        <f t="shared" si="244"/>
        <v>2</v>
      </c>
      <c r="V218" s="188">
        <f t="shared" si="244"/>
        <v>2</v>
      </c>
      <c r="W218" s="189">
        <f>G$2</f>
        <v>3</v>
      </c>
      <c r="X218" s="187">
        <f t="shared" ref="X218:AF221" si="245">W218</f>
        <v>3</v>
      </c>
      <c r="Y218" s="187">
        <f t="shared" si="245"/>
        <v>3</v>
      </c>
      <c r="Z218" s="187">
        <f t="shared" si="245"/>
        <v>3</v>
      </c>
      <c r="AA218" s="187">
        <f t="shared" si="245"/>
        <v>3</v>
      </c>
      <c r="AB218" s="187">
        <f t="shared" si="245"/>
        <v>3</v>
      </c>
      <c r="AC218" s="187">
        <f t="shared" si="245"/>
        <v>3</v>
      </c>
      <c r="AD218" s="187">
        <f t="shared" si="245"/>
        <v>3</v>
      </c>
      <c r="AE218" s="187">
        <f t="shared" si="245"/>
        <v>3</v>
      </c>
      <c r="AF218" s="188">
        <f t="shared" si="245"/>
        <v>3</v>
      </c>
      <c r="AG218" s="189">
        <f>H$2</f>
        <v>4</v>
      </c>
      <c r="AH218" s="187">
        <f t="shared" ref="AH218:AP221" si="246">AG218</f>
        <v>4</v>
      </c>
      <c r="AI218" s="187">
        <f t="shared" si="246"/>
        <v>4</v>
      </c>
      <c r="AJ218" s="187">
        <f t="shared" si="246"/>
        <v>4</v>
      </c>
      <c r="AK218" s="187">
        <f t="shared" si="246"/>
        <v>4</v>
      </c>
      <c r="AL218" s="187">
        <f t="shared" si="246"/>
        <v>4</v>
      </c>
      <c r="AM218" s="187">
        <f t="shared" si="246"/>
        <v>4</v>
      </c>
      <c r="AN218" s="187">
        <f t="shared" si="246"/>
        <v>4</v>
      </c>
      <c r="AO218" s="187">
        <f t="shared" si="246"/>
        <v>4</v>
      </c>
      <c r="AP218" s="188">
        <f t="shared" si="246"/>
        <v>4</v>
      </c>
      <c r="AQ218" s="189">
        <f>I$2</f>
        <v>5</v>
      </c>
      <c r="AR218" s="187">
        <f t="shared" ref="AR218:AZ221" si="247">AQ218</f>
        <v>5</v>
      </c>
      <c r="AS218" s="187">
        <f t="shared" si="247"/>
        <v>5</v>
      </c>
      <c r="AT218" s="187">
        <f t="shared" si="247"/>
        <v>5</v>
      </c>
      <c r="AU218" s="187">
        <f t="shared" si="247"/>
        <v>5</v>
      </c>
      <c r="AV218" s="187">
        <f t="shared" si="247"/>
        <v>5</v>
      </c>
      <c r="AW218" s="187">
        <f t="shared" si="247"/>
        <v>5</v>
      </c>
      <c r="AX218" s="187">
        <f t="shared" si="247"/>
        <v>5</v>
      </c>
      <c r="AY218" s="187">
        <f t="shared" si="247"/>
        <v>5</v>
      </c>
      <c r="AZ218" s="188">
        <f t="shared" si="247"/>
        <v>5</v>
      </c>
      <c r="BA218" s="189">
        <f>J$2</f>
        <v>6</v>
      </c>
      <c r="BB218" s="187">
        <f t="shared" ref="BB218:BJ221" si="248">BA218</f>
        <v>6</v>
      </c>
      <c r="BC218" s="187">
        <f t="shared" si="248"/>
        <v>6</v>
      </c>
      <c r="BD218" s="187">
        <f t="shared" si="248"/>
        <v>6</v>
      </c>
      <c r="BE218" s="187">
        <f t="shared" si="248"/>
        <v>6</v>
      </c>
      <c r="BF218" s="187">
        <f t="shared" si="248"/>
        <v>6</v>
      </c>
      <c r="BG218" s="187">
        <f t="shared" si="248"/>
        <v>6</v>
      </c>
      <c r="BH218" s="187">
        <f t="shared" si="248"/>
        <v>6</v>
      </c>
      <c r="BI218" s="187">
        <f t="shared" si="248"/>
        <v>6</v>
      </c>
      <c r="BJ218" s="188">
        <f t="shared" si="248"/>
        <v>6</v>
      </c>
    </row>
    <row r="219" spans="1:93" s="2" customFormat="1" ht="15" hidden="1" customHeight="1" outlineLevel="2" x14ac:dyDescent="0.25">
      <c r="A219" s="152" t="s">
        <v>192</v>
      </c>
      <c r="B219" s="129" t="e">
        <f>C212</f>
        <v>#REF!</v>
      </c>
      <c r="C219" s="130" t="e">
        <f t="shared" si="242"/>
        <v>#REF!</v>
      </c>
      <c r="D219" s="130" t="e">
        <f t="shared" si="242"/>
        <v>#REF!</v>
      </c>
      <c r="E219" s="130" t="e">
        <f t="shared" si="242"/>
        <v>#REF!</v>
      </c>
      <c r="F219" s="130" t="e">
        <f t="shared" si="242"/>
        <v>#REF!</v>
      </c>
      <c r="G219" s="130" t="e">
        <f t="shared" si="242"/>
        <v>#REF!</v>
      </c>
      <c r="H219" s="130" t="e">
        <f t="shared" si="242"/>
        <v>#REF!</v>
      </c>
      <c r="I219" s="130" t="e">
        <f t="shared" si="242"/>
        <v>#REF!</v>
      </c>
      <c r="J219" s="190" t="e">
        <f t="shared" si="242"/>
        <v>#REF!</v>
      </c>
      <c r="K219" s="130" t="e">
        <f t="shared" si="242"/>
        <v>#REF!</v>
      </c>
      <c r="L219" s="131" t="e">
        <f t="shared" si="242"/>
        <v>#REF!</v>
      </c>
      <c r="M219" s="129" t="e">
        <f>D212</f>
        <v>#REF!</v>
      </c>
      <c r="N219" s="130" t="e">
        <f t="shared" si="244"/>
        <v>#REF!</v>
      </c>
      <c r="O219" s="130" t="e">
        <f t="shared" si="244"/>
        <v>#REF!</v>
      </c>
      <c r="P219" s="130" t="e">
        <f t="shared" si="244"/>
        <v>#REF!</v>
      </c>
      <c r="Q219" s="130" t="e">
        <f t="shared" si="244"/>
        <v>#REF!</v>
      </c>
      <c r="R219" s="130" t="e">
        <f t="shared" si="244"/>
        <v>#REF!</v>
      </c>
      <c r="S219" s="130" t="e">
        <f t="shared" si="244"/>
        <v>#REF!</v>
      </c>
      <c r="T219" s="130" t="e">
        <f t="shared" si="244"/>
        <v>#REF!</v>
      </c>
      <c r="U219" s="130" t="e">
        <f t="shared" si="244"/>
        <v>#REF!</v>
      </c>
      <c r="V219" s="131" t="e">
        <f t="shared" si="244"/>
        <v>#REF!</v>
      </c>
      <c r="W219" s="129" t="e">
        <f>E212</f>
        <v>#REF!</v>
      </c>
      <c r="X219" s="130" t="e">
        <f t="shared" si="245"/>
        <v>#REF!</v>
      </c>
      <c r="Y219" s="130" t="e">
        <f t="shared" si="245"/>
        <v>#REF!</v>
      </c>
      <c r="Z219" s="130" t="e">
        <f t="shared" si="245"/>
        <v>#REF!</v>
      </c>
      <c r="AA219" s="130" t="e">
        <f t="shared" si="245"/>
        <v>#REF!</v>
      </c>
      <c r="AB219" s="130" t="e">
        <f t="shared" si="245"/>
        <v>#REF!</v>
      </c>
      <c r="AC219" s="130" t="e">
        <f t="shared" si="245"/>
        <v>#REF!</v>
      </c>
      <c r="AD219" s="130" t="e">
        <f t="shared" si="245"/>
        <v>#REF!</v>
      </c>
      <c r="AE219" s="130" t="e">
        <f t="shared" si="245"/>
        <v>#REF!</v>
      </c>
      <c r="AF219" s="131" t="e">
        <f t="shared" si="245"/>
        <v>#REF!</v>
      </c>
      <c r="AG219" s="129" t="e">
        <f>F212</f>
        <v>#REF!</v>
      </c>
      <c r="AH219" s="130" t="e">
        <f t="shared" si="246"/>
        <v>#REF!</v>
      </c>
      <c r="AI219" s="130" t="e">
        <f t="shared" si="246"/>
        <v>#REF!</v>
      </c>
      <c r="AJ219" s="130" t="e">
        <f t="shared" si="246"/>
        <v>#REF!</v>
      </c>
      <c r="AK219" s="130" t="e">
        <f t="shared" si="246"/>
        <v>#REF!</v>
      </c>
      <c r="AL219" s="130" t="e">
        <f t="shared" si="246"/>
        <v>#REF!</v>
      </c>
      <c r="AM219" s="130" t="e">
        <f t="shared" si="246"/>
        <v>#REF!</v>
      </c>
      <c r="AN219" s="130" t="e">
        <f t="shared" si="246"/>
        <v>#REF!</v>
      </c>
      <c r="AO219" s="130" t="e">
        <f t="shared" si="246"/>
        <v>#REF!</v>
      </c>
      <c r="AP219" s="131" t="e">
        <f t="shared" si="246"/>
        <v>#REF!</v>
      </c>
      <c r="AQ219" s="129" t="e">
        <f>G212</f>
        <v>#REF!</v>
      </c>
      <c r="AR219" s="130" t="e">
        <f t="shared" si="247"/>
        <v>#REF!</v>
      </c>
      <c r="AS219" s="130" t="e">
        <f t="shared" si="247"/>
        <v>#REF!</v>
      </c>
      <c r="AT219" s="130" t="e">
        <f t="shared" si="247"/>
        <v>#REF!</v>
      </c>
      <c r="AU219" s="130" t="e">
        <f t="shared" si="247"/>
        <v>#REF!</v>
      </c>
      <c r="AV219" s="130" t="e">
        <f t="shared" si="247"/>
        <v>#REF!</v>
      </c>
      <c r="AW219" s="130" t="e">
        <f t="shared" si="247"/>
        <v>#REF!</v>
      </c>
      <c r="AX219" s="130" t="e">
        <f t="shared" si="247"/>
        <v>#REF!</v>
      </c>
      <c r="AY219" s="130" t="e">
        <f t="shared" si="247"/>
        <v>#REF!</v>
      </c>
      <c r="AZ219" s="131" t="e">
        <f t="shared" si="247"/>
        <v>#REF!</v>
      </c>
      <c r="BA219" s="129" t="e">
        <f>H212</f>
        <v>#REF!</v>
      </c>
      <c r="BB219" s="130" t="e">
        <f t="shared" si="248"/>
        <v>#REF!</v>
      </c>
      <c r="BC219" s="130" t="e">
        <f t="shared" si="248"/>
        <v>#REF!</v>
      </c>
      <c r="BD219" s="130" t="e">
        <f t="shared" si="248"/>
        <v>#REF!</v>
      </c>
      <c r="BE219" s="130" t="e">
        <f t="shared" si="248"/>
        <v>#REF!</v>
      </c>
      <c r="BF219" s="130" t="e">
        <f t="shared" si="248"/>
        <v>#REF!</v>
      </c>
      <c r="BG219" s="130" t="e">
        <f t="shared" si="248"/>
        <v>#REF!</v>
      </c>
      <c r="BH219" s="130" t="e">
        <f t="shared" si="248"/>
        <v>#REF!</v>
      </c>
      <c r="BI219" s="130" t="e">
        <f t="shared" si="248"/>
        <v>#REF!</v>
      </c>
      <c r="BJ219" s="131" t="e">
        <f t="shared" si="248"/>
        <v>#REF!</v>
      </c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</row>
    <row r="220" spans="1:93" s="2" customFormat="1" ht="15" hidden="1" customHeight="1" outlineLevel="2" x14ac:dyDescent="0.25">
      <c r="A220" s="152" t="s">
        <v>47</v>
      </c>
      <c r="B220" s="129" t="e">
        <f>C213</f>
        <v>#REF!</v>
      </c>
      <c r="C220" s="130" t="e">
        <f t="shared" si="242"/>
        <v>#REF!</v>
      </c>
      <c r="D220" s="130" t="e">
        <f t="shared" si="242"/>
        <v>#REF!</v>
      </c>
      <c r="E220" s="130" t="e">
        <f t="shared" si="242"/>
        <v>#REF!</v>
      </c>
      <c r="F220" s="130" t="e">
        <f t="shared" si="242"/>
        <v>#REF!</v>
      </c>
      <c r="G220" s="130" t="e">
        <f t="shared" si="242"/>
        <v>#REF!</v>
      </c>
      <c r="H220" s="130" t="e">
        <f t="shared" si="242"/>
        <v>#REF!</v>
      </c>
      <c r="I220" s="130" t="e">
        <f t="shared" si="242"/>
        <v>#REF!</v>
      </c>
      <c r="J220" s="190" t="e">
        <f t="shared" si="242"/>
        <v>#REF!</v>
      </c>
      <c r="K220" s="130" t="e">
        <f t="shared" si="242"/>
        <v>#REF!</v>
      </c>
      <c r="L220" s="131" t="e">
        <f t="shared" si="242"/>
        <v>#REF!</v>
      </c>
      <c r="M220" s="129" t="e">
        <f>D213</f>
        <v>#REF!</v>
      </c>
      <c r="N220" s="130" t="e">
        <f t="shared" si="244"/>
        <v>#REF!</v>
      </c>
      <c r="O220" s="130" t="e">
        <f t="shared" si="244"/>
        <v>#REF!</v>
      </c>
      <c r="P220" s="130" t="e">
        <f t="shared" si="244"/>
        <v>#REF!</v>
      </c>
      <c r="Q220" s="130" t="e">
        <f t="shared" si="244"/>
        <v>#REF!</v>
      </c>
      <c r="R220" s="130" t="e">
        <f t="shared" si="244"/>
        <v>#REF!</v>
      </c>
      <c r="S220" s="130" t="e">
        <f t="shared" si="244"/>
        <v>#REF!</v>
      </c>
      <c r="T220" s="130" t="e">
        <f t="shared" si="244"/>
        <v>#REF!</v>
      </c>
      <c r="U220" s="130" t="e">
        <f t="shared" si="244"/>
        <v>#REF!</v>
      </c>
      <c r="V220" s="131" t="e">
        <f t="shared" si="244"/>
        <v>#REF!</v>
      </c>
      <c r="W220" s="129" t="e">
        <f>E213</f>
        <v>#REF!</v>
      </c>
      <c r="X220" s="130" t="e">
        <f t="shared" si="245"/>
        <v>#REF!</v>
      </c>
      <c r="Y220" s="130" t="e">
        <f t="shared" si="245"/>
        <v>#REF!</v>
      </c>
      <c r="Z220" s="130" t="e">
        <f t="shared" si="245"/>
        <v>#REF!</v>
      </c>
      <c r="AA220" s="130" t="e">
        <f t="shared" si="245"/>
        <v>#REF!</v>
      </c>
      <c r="AB220" s="130" t="e">
        <f t="shared" si="245"/>
        <v>#REF!</v>
      </c>
      <c r="AC220" s="130" t="e">
        <f t="shared" si="245"/>
        <v>#REF!</v>
      </c>
      <c r="AD220" s="130" t="e">
        <f t="shared" si="245"/>
        <v>#REF!</v>
      </c>
      <c r="AE220" s="130" t="e">
        <f t="shared" si="245"/>
        <v>#REF!</v>
      </c>
      <c r="AF220" s="131" t="e">
        <f t="shared" si="245"/>
        <v>#REF!</v>
      </c>
      <c r="AG220" s="129" t="e">
        <f>F213</f>
        <v>#REF!</v>
      </c>
      <c r="AH220" s="130" t="e">
        <f t="shared" si="246"/>
        <v>#REF!</v>
      </c>
      <c r="AI220" s="130" t="e">
        <f t="shared" si="246"/>
        <v>#REF!</v>
      </c>
      <c r="AJ220" s="130" t="e">
        <f t="shared" si="246"/>
        <v>#REF!</v>
      </c>
      <c r="AK220" s="130" t="e">
        <f t="shared" si="246"/>
        <v>#REF!</v>
      </c>
      <c r="AL220" s="130" t="e">
        <f t="shared" si="246"/>
        <v>#REF!</v>
      </c>
      <c r="AM220" s="130" t="e">
        <f t="shared" si="246"/>
        <v>#REF!</v>
      </c>
      <c r="AN220" s="130" t="e">
        <f t="shared" si="246"/>
        <v>#REF!</v>
      </c>
      <c r="AO220" s="130" t="e">
        <f t="shared" si="246"/>
        <v>#REF!</v>
      </c>
      <c r="AP220" s="131" t="e">
        <f t="shared" si="246"/>
        <v>#REF!</v>
      </c>
      <c r="AQ220" s="129" t="e">
        <f>G213</f>
        <v>#REF!</v>
      </c>
      <c r="AR220" s="130" t="e">
        <f t="shared" si="247"/>
        <v>#REF!</v>
      </c>
      <c r="AS220" s="130" t="e">
        <f t="shared" si="247"/>
        <v>#REF!</v>
      </c>
      <c r="AT220" s="130" t="e">
        <f t="shared" si="247"/>
        <v>#REF!</v>
      </c>
      <c r="AU220" s="130" t="e">
        <f t="shared" si="247"/>
        <v>#REF!</v>
      </c>
      <c r="AV220" s="130" t="e">
        <f t="shared" si="247"/>
        <v>#REF!</v>
      </c>
      <c r="AW220" s="130" t="e">
        <f t="shared" si="247"/>
        <v>#REF!</v>
      </c>
      <c r="AX220" s="130" t="e">
        <f t="shared" si="247"/>
        <v>#REF!</v>
      </c>
      <c r="AY220" s="130" t="e">
        <f t="shared" si="247"/>
        <v>#REF!</v>
      </c>
      <c r="AZ220" s="131" t="e">
        <f t="shared" si="247"/>
        <v>#REF!</v>
      </c>
      <c r="BA220" s="129" t="e">
        <f>H213</f>
        <v>#REF!</v>
      </c>
      <c r="BB220" s="130" t="e">
        <f t="shared" si="248"/>
        <v>#REF!</v>
      </c>
      <c r="BC220" s="130" t="e">
        <f t="shared" si="248"/>
        <v>#REF!</v>
      </c>
      <c r="BD220" s="130" t="e">
        <f t="shared" si="248"/>
        <v>#REF!</v>
      </c>
      <c r="BE220" s="130" t="e">
        <f t="shared" si="248"/>
        <v>#REF!</v>
      </c>
      <c r="BF220" s="130" t="e">
        <f t="shared" si="248"/>
        <v>#REF!</v>
      </c>
      <c r="BG220" s="130" t="e">
        <f t="shared" si="248"/>
        <v>#REF!</v>
      </c>
      <c r="BH220" s="130" t="e">
        <f t="shared" si="248"/>
        <v>#REF!</v>
      </c>
      <c r="BI220" s="130" t="e">
        <f t="shared" si="248"/>
        <v>#REF!</v>
      </c>
      <c r="BJ220" s="131" t="e">
        <f t="shared" si="248"/>
        <v>#REF!</v>
      </c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</row>
    <row r="221" spans="1:93" s="2" customFormat="1" ht="15" hidden="1" customHeight="1" outlineLevel="2" x14ac:dyDescent="0.25">
      <c r="A221" s="152" t="s">
        <v>57</v>
      </c>
      <c r="B221" s="129">
        <f t="shared" ref="B221" si="249">E$3</f>
        <v>0.91</v>
      </c>
      <c r="C221" s="130">
        <f t="shared" si="242"/>
        <v>0.91</v>
      </c>
      <c r="D221" s="130">
        <f t="shared" si="242"/>
        <v>0.91</v>
      </c>
      <c r="E221" s="130">
        <f t="shared" si="242"/>
        <v>0.91</v>
      </c>
      <c r="F221" s="130">
        <f t="shared" si="242"/>
        <v>0.91</v>
      </c>
      <c r="G221" s="130">
        <f t="shared" si="242"/>
        <v>0.91</v>
      </c>
      <c r="H221" s="130">
        <f t="shared" si="242"/>
        <v>0.91</v>
      </c>
      <c r="I221" s="130">
        <f t="shared" si="242"/>
        <v>0.91</v>
      </c>
      <c r="J221" s="190">
        <f t="shared" si="242"/>
        <v>0.91</v>
      </c>
      <c r="K221" s="130">
        <f t="shared" si="242"/>
        <v>0.91</v>
      </c>
      <c r="L221" s="131">
        <f t="shared" si="242"/>
        <v>0.91</v>
      </c>
      <c r="M221" s="129">
        <f t="shared" ref="M221" si="250">F$3</f>
        <v>3.6</v>
      </c>
      <c r="N221" s="130">
        <f t="shared" si="244"/>
        <v>3.6</v>
      </c>
      <c r="O221" s="130">
        <f t="shared" si="244"/>
        <v>3.6</v>
      </c>
      <c r="P221" s="130">
        <f t="shared" si="244"/>
        <v>3.6</v>
      </c>
      <c r="Q221" s="130">
        <f t="shared" si="244"/>
        <v>3.6</v>
      </c>
      <c r="R221" s="130">
        <f t="shared" si="244"/>
        <v>3.6</v>
      </c>
      <c r="S221" s="130">
        <f t="shared" si="244"/>
        <v>3.6</v>
      </c>
      <c r="T221" s="130">
        <f t="shared" si="244"/>
        <v>3.6</v>
      </c>
      <c r="U221" s="130">
        <f t="shared" si="244"/>
        <v>3.6</v>
      </c>
      <c r="V221" s="131">
        <f t="shared" si="244"/>
        <v>3.6</v>
      </c>
      <c r="W221" s="129">
        <f t="shared" ref="W221" si="251">G$3</f>
        <v>3.6</v>
      </c>
      <c r="X221" s="130">
        <f t="shared" si="245"/>
        <v>3.6</v>
      </c>
      <c r="Y221" s="130">
        <f t="shared" si="245"/>
        <v>3.6</v>
      </c>
      <c r="Z221" s="130">
        <f t="shared" si="245"/>
        <v>3.6</v>
      </c>
      <c r="AA221" s="130">
        <f t="shared" si="245"/>
        <v>3.6</v>
      </c>
      <c r="AB221" s="130">
        <f t="shared" si="245"/>
        <v>3.6</v>
      </c>
      <c r="AC221" s="130">
        <f t="shared" si="245"/>
        <v>3.6</v>
      </c>
      <c r="AD221" s="130">
        <f t="shared" si="245"/>
        <v>3.6</v>
      </c>
      <c r="AE221" s="130">
        <f t="shared" si="245"/>
        <v>3.6</v>
      </c>
      <c r="AF221" s="131">
        <f t="shared" si="245"/>
        <v>3.6</v>
      </c>
      <c r="AG221" s="129">
        <f t="shared" ref="AG221" si="252">H$3</f>
        <v>3.6</v>
      </c>
      <c r="AH221" s="130">
        <f t="shared" si="246"/>
        <v>3.6</v>
      </c>
      <c r="AI221" s="130">
        <f t="shared" si="246"/>
        <v>3.6</v>
      </c>
      <c r="AJ221" s="130">
        <f t="shared" si="246"/>
        <v>3.6</v>
      </c>
      <c r="AK221" s="130">
        <f t="shared" si="246"/>
        <v>3.6</v>
      </c>
      <c r="AL221" s="130">
        <f t="shared" si="246"/>
        <v>3.6</v>
      </c>
      <c r="AM221" s="130">
        <f t="shared" si="246"/>
        <v>3.6</v>
      </c>
      <c r="AN221" s="130">
        <f t="shared" si="246"/>
        <v>3.6</v>
      </c>
      <c r="AO221" s="130">
        <f t="shared" si="246"/>
        <v>3.6</v>
      </c>
      <c r="AP221" s="131">
        <f t="shared" si="246"/>
        <v>3.6</v>
      </c>
      <c r="AQ221" s="129">
        <f t="shared" ref="AQ221" si="253">I$3</f>
        <v>0.91</v>
      </c>
      <c r="AR221" s="130">
        <f t="shared" si="247"/>
        <v>0.91</v>
      </c>
      <c r="AS221" s="130">
        <f t="shared" si="247"/>
        <v>0.91</v>
      </c>
      <c r="AT221" s="130">
        <f t="shared" si="247"/>
        <v>0.91</v>
      </c>
      <c r="AU221" s="130">
        <f t="shared" si="247"/>
        <v>0.91</v>
      </c>
      <c r="AV221" s="130">
        <f t="shared" si="247"/>
        <v>0.91</v>
      </c>
      <c r="AW221" s="130">
        <f t="shared" si="247"/>
        <v>0.91</v>
      </c>
      <c r="AX221" s="130">
        <f t="shared" si="247"/>
        <v>0.91</v>
      </c>
      <c r="AY221" s="130">
        <f t="shared" si="247"/>
        <v>0.91</v>
      </c>
      <c r="AZ221" s="131">
        <f t="shared" si="247"/>
        <v>0.91</v>
      </c>
      <c r="BA221" s="129">
        <f t="shared" ref="BA221" si="254">J$3</f>
        <v>0</v>
      </c>
      <c r="BB221" s="130">
        <f t="shared" si="248"/>
        <v>0</v>
      </c>
      <c r="BC221" s="130">
        <f t="shared" si="248"/>
        <v>0</v>
      </c>
      <c r="BD221" s="130">
        <f t="shared" si="248"/>
        <v>0</v>
      </c>
      <c r="BE221" s="130">
        <f t="shared" si="248"/>
        <v>0</v>
      </c>
      <c r="BF221" s="130">
        <f t="shared" si="248"/>
        <v>0</v>
      </c>
      <c r="BG221" s="130">
        <f t="shared" si="248"/>
        <v>0</v>
      </c>
      <c r="BH221" s="130">
        <f t="shared" si="248"/>
        <v>0</v>
      </c>
      <c r="BI221" s="130">
        <f t="shared" si="248"/>
        <v>0</v>
      </c>
      <c r="BJ221" s="131">
        <f t="shared" si="248"/>
        <v>0</v>
      </c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</row>
    <row r="222" spans="1:93" s="2" customFormat="1" ht="15" hidden="1" customHeight="1" outlineLevel="2" x14ac:dyDescent="0.25">
      <c r="A222" s="152" t="s">
        <v>58</v>
      </c>
      <c r="B222" s="132">
        <f t="shared" ref="B222" si="255">B221/10*0</f>
        <v>0</v>
      </c>
      <c r="C222" s="133">
        <f t="shared" ref="C222" si="256">C221/10*1</f>
        <v>9.0999999999999998E-2</v>
      </c>
      <c r="D222" s="133">
        <f t="shared" ref="D222" si="257">D221/10*2</f>
        <v>0.182</v>
      </c>
      <c r="E222" s="133">
        <f t="shared" ref="E222" si="258">E221/10*3</f>
        <v>0.27300000000000002</v>
      </c>
      <c r="F222" s="133">
        <f t="shared" ref="F222" si="259">F221/10*4</f>
        <v>0.36399999999999999</v>
      </c>
      <c r="G222" s="133">
        <f t="shared" ref="G222" si="260">G221/10*5</f>
        <v>0.45499999999999996</v>
      </c>
      <c r="H222" s="133">
        <f t="shared" ref="H222" si="261">H221/10*6</f>
        <v>0.54600000000000004</v>
      </c>
      <c r="I222" s="133">
        <f t="shared" ref="I222" si="262">I221/10*7</f>
        <v>0.63700000000000001</v>
      </c>
      <c r="J222" s="191">
        <f t="shared" ref="J222" si="263">J221/10*8</f>
        <v>0.72799999999999998</v>
      </c>
      <c r="K222" s="133">
        <f t="shared" ref="K222" si="264">K221/10*9</f>
        <v>0.81899999999999995</v>
      </c>
      <c r="L222" s="134">
        <f t="shared" ref="L222" si="265">L221/10*10</f>
        <v>0.90999999999999992</v>
      </c>
      <c r="M222" s="133">
        <f t="shared" ref="M222" si="266">M221/10*1</f>
        <v>0.36</v>
      </c>
      <c r="N222" s="133">
        <f t="shared" ref="N222" si="267">N221/10*2</f>
        <v>0.72</v>
      </c>
      <c r="O222" s="133">
        <f t="shared" ref="O222" si="268">O221/10*3</f>
        <v>1.08</v>
      </c>
      <c r="P222" s="133">
        <f t="shared" ref="P222" si="269">P221/10*4</f>
        <v>1.44</v>
      </c>
      <c r="Q222" s="133">
        <f t="shared" ref="Q222" si="270">Q221/10*5</f>
        <v>1.7999999999999998</v>
      </c>
      <c r="R222" s="133">
        <f t="shared" ref="R222" si="271">R221/10*6</f>
        <v>2.16</v>
      </c>
      <c r="S222" s="133">
        <f t="shared" ref="S222" si="272">S221/10*7</f>
        <v>2.52</v>
      </c>
      <c r="T222" s="133">
        <f t="shared" ref="T222" si="273">T221/10*8</f>
        <v>2.88</v>
      </c>
      <c r="U222" s="133">
        <f t="shared" ref="U222" si="274">U221/10*9</f>
        <v>3.2399999999999998</v>
      </c>
      <c r="V222" s="134">
        <f t="shared" ref="V222" si="275">V221/10*10</f>
        <v>3.5999999999999996</v>
      </c>
      <c r="W222" s="133">
        <f t="shared" ref="W222" si="276">W221/10*1</f>
        <v>0.36</v>
      </c>
      <c r="X222" s="133">
        <f t="shared" ref="X222" si="277">X221/10*2</f>
        <v>0.72</v>
      </c>
      <c r="Y222" s="133">
        <f t="shared" ref="Y222" si="278">Y221/10*3</f>
        <v>1.08</v>
      </c>
      <c r="Z222" s="133">
        <f t="shared" ref="Z222" si="279">Z221/10*4</f>
        <v>1.44</v>
      </c>
      <c r="AA222" s="133">
        <f t="shared" ref="AA222" si="280">AA221/10*5</f>
        <v>1.7999999999999998</v>
      </c>
      <c r="AB222" s="133">
        <f t="shared" ref="AB222" si="281">AB221/10*6</f>
        <v>2.16</v>
      </c>
      <c r="AC222" s="133">
        <f t="shared" ref="AC222" si="282">AC221/10*7</f>
        <v>2.52</v>
      </c>
      <c r="AD222" s="133">
        <f t="shared" ref="AD222" si="283">AD221/10*8</f>
        <v>2.88</v>
      </c>
      <c r="AE222" s="134">
        <f t="shared" ref="AE222" si="284">AE221/10*9</f>
        <v>3.2399999999999998</v>
      </c>
      <c r="AF222" s="134">
        <f t="shared" ref="AF222" si="285">AF221/10*10</f>
        <v>3.5999999999999996</v>
      </c>
      <c r="AG222" s="133">
        <f t="shared" ref="AG222" si="286">AG221/10*1</f>
        <v>0.36</v>
      </c>
      <c r="AH222" s="133">
        <f t="shared" ref="AH222" si="287">AH221/10*2</f>
        <v>0.72</v>
      </c>
      <c r="AI222" s="133">
        <f t="shared" ref="AI222" si="288">AI221/10*3</f>
        <v>1.08</v>
      </c>
      <c r="AJ222" s="133">
        <f t="shared" ref="AJ222" si="289">AJ221/10*4</f>
        <v>1.44</v>
      </c>
      <c r="AK222" s="133">
        <f t="shared" ref="AK222" si="290">AK221/10*5</f>
        <v>1.7999999999999998</v>
      </c>
      <c r="AL222" s="133">
        <f t="shared" ref="AL222" si="291">AL221/10*6</f>
        <v>2.16</v>
      </c>
      <c r="AM222" s="133">
        <f t="shared" ref="AM222" si="292">AM221/10*7</f>
        <v>2.52</v>
      </c>
      <c r="AN222" s="133">
        <f t="shared" ref="AN222" si="293">AN221/10*8</f>
        <v>2.88</v>
      </c>
      <c r="AO222" s="134">
        <f t="shared" ref="AO222" si="294">AO221/10*9</f>
        <v>3.2399999999999998</v>
      </c>
      <c r="AP222" s="134">
        <f t="shared" ref="AP222" si="295">AP221/10*10</f>
        <v>3.5999999999999996</v>
      </c>
      <c r="AQ222" s="133">
        <f t="shared" ref="AQ222" si="296">AQ221/10*1</f>
        <v>9.0999999999999998E-2</v>
      </c>
      <c r="AR222" s="133">
        <f t="shared" ref="AR222" si="297">AR221/10*2</f>
        <v>0.182</v>
      </c>
      <c r="AS222" s="133">
        <f t="shared" ref="AS222" si="298">AS221/10*3</f>
        <v>0.27300000000000002</v>
      </c>
      <c r="AT222" s="133">
        <f t="shared" ref="AT222" si="299">AT221/10*4</f>
        <v>0.36399999999999999</v>
      </c>
      <c r="AU222" s="133">
        <f t="shared" ref="AU222" si="300">AU221/10*5</f>
        <v>0.45499999999999996</v>
      </c>
      <c r="AV222" s="133">
        <f t="shared" ref="AV222" si="301">AV221/10*6</f>
        <v>0.54600000000000004</v>
      </c>
      <c r="AW222" s="133">
        <f t="shared" ref="AW222" si="302">AW221/10*7</f>
        <v>0.63700000000000001</v>
      </c>
      <c r="AX222" s="133">
        <f t="shared" ref="AX222" si="303">AX221/10*8</f>
        <v>0.72799999999999998</v>
      </c>
      <c r="AY222" s="134">
        <f t="shared" ref="AY222" si="304">AY221/10*9</f>
        <v>0.81899999999999995</v>
      </c>
      <c r="AZ222" s="134">
        <f t="shared" ref="AZ222" si="305">AZ221/10*10</f>
        <v>0.90999999999999992</v>
      </c>
      <c r="BA222" s="133">
        <f t="shared" ref="BA222" si="306">BA221/10*1</f>
        <v>0</v>
      </c>
      <c r="BB222" s="133">
        <f t="shared" ref="BB222" si="307">BB221/10*2</f>
        <v>0</v>
      </c>
      <c r="BC222" s="133">
        <f t="shared" ref="BC222" si="308">BC221/10*3</f>
        <v>0</v>
      </c>
      <c r="BD222" s="133">
        <f t="shared" ref="BD222" si="309">BD221/10*4</f>
        <v>0</v>
      </c>
      <c r="BE222" s="133">
        <f t="shared" ref="BE222" si="310">BE221/10*5</f>
        <v>0</v>
      </c>
      <c r="BF222" s="133">
        <f t="shared" ref="BF222" si="311">BF221/10*6</f>
        <v>0</v>
      </c>
      <c r="BG222" s="133">
        <f t="shared" ref="BG222" si="312">BG221/10*7</f>
        <v>0</v>
      </c>
      <c r="BH222" s="133">
        <f t="shared" ref="BH222" si="313">BH221/10*8</f>
        <v>0</v>
      </c>
      <c r="BI222" s="134">
        <f t="shared" ref="BI222" si="314">BI221/10*9</f>
        <v>0</v>
      </c>
      <c r="BJ222" s="134">
        <f t="shared" ref="BJ222" si="315">BJ221/10*10</f>
        <v>0</v>
      </c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</row>
    <row r="223" spans="1:93" ht="15.75" hidden="1" outlineLevel="2" thickBot="1" x14ac:dyDescent="0.3">
      <c r="A223" s="152" t="s">
        <v>60</v>
      </c>
      <c r="B223" s="192" t="e">
        <f t="shared" ref="B223:BJ223" si="316">-B220+B219*B222-1*IF(AND($A47=B218,B222&gt;=$A166),B222-$A166,0)</f>
        <v>#REF!</v>
      </c>
      <c r="C223" s="193" t="e">
        <f t="shared" si="316"/>
        <v>#REF!</v>
      </c>
      <c r="D223" s="193" t="e">
        <f t="shared" si="316"/>
        <v>#REF!</v>
      </c>
      <c r="E223" s="193" t="e">
        <f t="shared" si="316"/>
        <v>#REF!</v>
      </c>
      <c r="F223" s="193" t="e">
        <f t="shared" si="316"/>
        <v>#REF!</v>
      </c>
      <c r="G223" s="193" t="e">
        <f t="shared" si="316"/>
        <v>#REF!</v>
      </c>
      <c r="H223" s="193" t="e">
        <f t="shared" si="316"/>
        <v>#REF!</v>
      </c>
      <c r="I223" s="193" t="e">
        <f t="shared" si="316"/>
        <v>#REF!</v>
      </c>
      <c r="J223" s="193" t="e">
        <f t="shared" si="316"/>
        <v>#REF!</v>
      </c>
      <c r="K223" s="193" t="e">
        <f t="shared" si="316"/>
        <v>#REF!</v>
      </c>
      <c r="L223" s="194" t="e">
        <f t="shared" si="316"/>
        <v>#REF!</v>
      </c>
      <c r="M223" s="192" t="e">
        <f t="shared" si="316"/>
        <v>#REF!</v>
      </c>
      <c r="N223" s="193" t="e">
        <f t="shared" si="316"/>
        <v>#REF!</v>
      </c>
      <c r="O223" s="193" t="e">
        <f t="shared" si="316"/>
        <v>#REF!</v>
      </c>
      <c r="P223" s="193" t="e">
        <f t="shared" si="316"/>
        <v>#REF!</v>
      </c>
      <c r="Q223" s="193" t="e">
        <f t="shared" si="316"/>
        <v>#REF!</v>
      </c>
      <c r="R223" s="193" t="e">
        <f t="shared" si="316"/>
        <v>#REF!</v>
      </c>
      <c r="S223" s="193" t="e">
        <f t="shared" si="316"/>
        <v>#REF!</v>
      </c>
      <c r="T223" s="193" t="e">
        <f t="shared" si="316"/>
        <v>#REF!</v>
      </c>
      <c r="U223" s="193" t="e">
        <f t="shared" si="316"/>
        <v>#REF!</v>
      </c>
      <c r="V223" s="194" t="e">
        <f t="shared" si="316"/>
        <v>#REF!</v>
      </c>
      <c r="W223" s="192" t="e">
        <f t="shared" si="316"/>
        <v>#REF!</v>
      </c>
      <c r="X223" s="193" t="e">
        <f t="shared" si="316"/>
        <v>#REF!</v>
      </c>
      <c r="Y223" s="193" t="e">
        <f t="shared" si="316"/>
        <v>#REF!</v>
      </c>
      <c r="Z223" s="193" t="e">
        <f t="shared" si="316"/>
        <v>#REF!</v>
      </c>
      <c r="AA223" s="193" t="e">
        <f t="shared" si="316"/>
        <v>#REF!</v>
      </c>
      <c r="AB223" s="193" t="e">
        <f t="shared" si="316"/>
        <v>#REF!</v>
      </c>
      <c r="AC223" s="193" t="e">
        <f t="shared" si="316"/>
        <v>#REF!</v>
      </c>
      <c r="AD223" s="193" t="e">
        <f t="shared" si="316"/>
        <v>#REF!</v>
      </c>
      <c r="AE223" s="193" t="e">
        <f t="shared" si="316"/>
        <v>#REF!</v>
      </c>
      <c r="AF223" s="194" t="e">
        <f t="shared" si="316"/>
        <v>#REF!</v>
      </c>
      <c r="AG223" s="192" t="e">
        <f t="shared" si="316"/>
        <v>#REF!</v>
      </c>
      <c r="AH223" s="193" t="e">
        <f t="shared" si="316"/>
        <v>#REF!</v>
      </c>
      <c r="AI223" s="193" t="e">
        <f t="shared" si="316"/>
        <v>#REF!</v>
      </c>
      <c r="AJ223" s="193" t="e">
        <f t="shared" si="316"/>
        <v>#REF!</v>
      </c>
      <c r="AK223" s="193" t="e">
        <f t="shared" si="316"/>
        <v>#REF!</v>
      </c>
      <c r="AL223" s="193" t="e">
        <f t="shared" si="316"/>
        <v>#REF!</v>
      </c>
      <c r="AM223" s="193" t="e">
        <f t="shared" si="316"/>
        <v>#REF!</v>
      </c>
      <c r="AN223" s="193" t="e">
        <f t="shared" si="316"/>
        <v>#REF!</v>
      </c>
      <c r="AO223" s="193" t="e">
        <f t="shared" si="316"/>
        <v>#REF!</v>
      </c>
      <c r="AP223" s="194" t="e">
        <f t="shared" si="316"/>
        <v>#REF!</v>
      </c>
      <c r="AQ223" s="192" t="e">
        <f t="shared" si="316"/>
        <v>#REF!</v>
      </c>
      <c r="AR223" s="193" t="e">
        <f t="shared" si="316"/>
        <v>#REF!</v>
      </c>
      <c r="AS223" s="193" t="e">
        <f t="shared" si="316"/>
        <v>#REF!</v>
      </c>
      <c r="AT223" s="193" t="e">
        <f t="shared" si="316"/>
        <v>#REF!</v>
      </c>
      <c r="AU223" s="193" t="e">
        <f t="shared" si="316"/>
        <v>#REF!</v>
      </c>
      <c r="AV223" s="193" t="e">
        <f t="shared" si="316"/>
        <v>#REF!</v>
      </c>
      <c r="AW223" s="193" t="e">
        <f t="shared" si="316"/>
        <v>#REF!</v>
      </c>
      <c r="AX223" s="193" t="e">
        <f t="shared" si="316"/>
        <v>#REF!</v>
      </c>
      <c r="AY223" s="193" t="e">
        <f t="shared" si="316"/>
        <v>#REF!</v>
      </c>
      <c r="AZ223" s="194" t="e">
        <f t="shared" si="316"/>
        <v>#REF!</v>
      </c>
      <c r="BA223" s="192" t="e">
        <f t="shared" si="316"/>
        <v>#REF!</v>
      </c>
      <c r="BB223" s="193" t="e">
        <f t="shared" si="316"/>
        <v>#REF!</v>
      </c>
      <c r="BC223" s="193" t="e">
        <f t="shared" si="316"/>
        <v>#REF!</v>
      </c>
      <c r="BD223" s="193" t="e">
        <f t="shared" si="316"/>
        <v>#REF!</v>
      </c>
      <c r="BE223" s="193" t="e">
        <f t="shared" si="316"/>
        <v>#REF!</v>
      </c>
      <c r="BF223" s="193" t="e">
        <f t="shared" si="316"/>
        <v>#REF!</v>
      </c>
      <c r="BG223" s="193" t="e">
        <f t="shared" si="316"/>
        <v>#REF!</v>
      </c>
      <c r="BH223" s="193" t="e">
        <f t="shared" si="316"/>
        <v>#REF!</v>
      </c>
      <c r="BI223" s="193" t="e">
        <f t="shared" si="316"/>
        <v>#REF!</v>
      </c>
      <c r="BJ223" s="194" t="e">
        <f t="shared" si="316"/>
        <v>#REF!</v>
      </c>
    </row>
    <row r="224" spans="1:93" hidden="1" outlineLevel="2" x14ac:dyDescent="0.25"/>
    <row r="225" spans="1:34" hidden="1" outlineLevel="1" collapsed="1" x14ac:dyDescent="0.25">
      <c r="A225" s="181" t="e">
        <f>3*B47/10</f>
        <v>#REF!</v>
      </c>
      <c r="B225" s="180"/>
      <c r="C225" s="180"/>
      <c r="D225" s="180"/>
    </row>
    <row r="226" spans="1:34" hidden="1" outlineLevel="2" x14ac:dyDescent="0.25">
      <c r="B226" s="316" t="e">
        <f>#REF!</f>
        <v>#REF!</v>
      </c>
      <c r="C226" s="317"/>
      <c r="D226" s="316" t="e">
        <f>#REF!</f>
        <v>#REF!</v>
      </c>
      <c r="E226" s="317"/>
      <c r="F226" s="316" t="e">
        <f>#REF!</f>
        <v>#REF!</v>
      </c>
      <c r="G226" s="317"/>
      <c r="H226" s="316" t="e">
        <f>#REF!</f>
        <v>#REF!</v>
      </c>
      <c r="I226" s="317"/>
      <c r="J226" s="316" t="e">
        <f>#REF!</f>
        <v>#REF!</v>
      </c>
      <c r="K226" s="317"/>
      <c r="L226" s="316" t="e">
        <f>#REF!</f>
        <v>#REF!</v>
      </c>
      <c r="M226" s="317"/>
    </row>
    <row r="227" spans="1:34" hidden="1" outlineLevel="2" x14ac:dyDescent="0.25">
      <c r="B227" s="105" t="e">
        <f>#REF!</f>
        <v>#REF!</v>
      </c>
      <c r="C227" s="108">
        <v>0</v>
      </c>
      <c r="D227" s="107" t="e">
        <f>#REF!</f>
        <v>#REF!</v>
      </c>
      <c r="E227" s="108">
        <v>0</v>
      </c>
      <c r="F227" s="107" t="e">
        <f>#REF!</f>
        <v>#REF!</v>
      </c>
      <c r="G227" s="108">
        <v>0</v>
      </c>
      <c r="H227" s="107" t="e">
        <f>#REF!</f>
        <v>#REF!</v>
      </c>
      <c r="I227" s="108">
        <v>0</v>
      </c>
      <c r="J227" s="107" t="e">
        <f>#REF!</f>
        <v>#REF!</v>
      </c>
      <c r="K227" s="108">
        <v>0</v>
      </c>
      <c r="L227" s="107" t="e">
        <f>#REF!</f>
        <v>#REF!</v>
      </c>
      <c r="M227" s="108">
        <v>0</v>
      </c>
      <c r="X227" s="146"/>
      <c r="Y227" s="147"/>
    </row>
    <row r="228" spans="1:34" hidden="1" outlineLevel="2" x14ac:dyDescent="0.25">
      <c r="B228" s="105" t="e">
        <f>#REF!</f>
        <v>#REF!</v>
      </c>
      <c r="C228" s="108" t="e">
        <f>IF($A47=B226,1*($B47-$A225)^2*(2*$A225+$B47)/$B47^3,0)</f>
        <v>#REF!</v>
      </c>
      <c r="D228" s="107" t="e">
        <f>#REF!</f>
        <v>#REF!</v>
      </c>
      <c r="E228" s="108" t="e">
        <f>IF($A47=D226,1*($B47-$A225)^2*(2*$A225+$B47)/$B47^3,0)</f>
        <v>#REF!</v>
      </c>
      <c r="F228" s="107" t="e">
        <f>#REF!</f>
        <v>#REF!</v>
      </c>
      <c r="G228" s="108" t="e">
        <f>IF($A47=F226,1*($B47-$A225)^2*(2*$A225+$B47)/$B47^3,0)</f>
        <v>#REF!</v>
      </c>
      <c r="H228" s="107" t="e">
        <f>#REF!</f>
        <v>#REF!</v>
      </c>
      <c r="I228" s="108" t="e">
        <f>IF($A47=H226,1*($B47-$A225)^2*(2*$A225+$B47)/$B47^3,0)</f>
        <v>#REF!</v>
      </c>
      <c r="J228" s="107" t="e">
        <f>#REF!</f>
        <v>#REF!</v>
      </c>
      <c r="K228" s="108" t="e">
        <f>IF($A47=J226,1*($B47-$A225)^2*(2*$A225+$B47)/$B47^3,0)</f>
        <v>#REF!</v>
      </c>
      <c r="L228" s="107" t="e">
        <f>#REF!</f>
        <v>#REF!</v>
      </c>
      <c r="M228" s="108" t="e">
        <f>IF($A47=L226,1*($B47-$A225)^2*(2*$A225+$B47)/$B47^3,0)</f>
        <v>#REF!</v>
      </c>
    </row>
    <row r="229" spans="1:34" hidden="1" outlineLevel="2" x14ac:dyDescent="0.25">
      <c r="A229" t="s">
        <v>36</v>
      </c>
      <c r="B229" s="105" t="e">
        <f>#REF!</f>
        <v>#REF!</v>
      </c>
      <c r="C229" s="108" t="e">
        <f>IF($A47=B226,1*$A225*($B47-$A225)^2/$B47^2,0)</f>
        <v>#REF!</v>
      </c>
      <c r="D229" s="107" t="e">
        <f>#REF!</f>
        <v>#REF!</v>
      </c>
      <c r="E229" s="108" t="e">
        <f>IF($A47=D226,1*$A225*($B47-$A225)^2/$B47^2,0)</f>
        <v>#REF!</v>
      </c>
      <c r="F229" s="107" t="e">
        <f>#REF!</f>
        <v>#REF!</v>
      </c>
      <c r="G229" s="108" t="e">
        <f>IF($A47=F226,1*$A225*($B47-$A225)^2/$B47^2,0)</f>
        <v>#REF!</v>
      </c>
      <c r="H229" s="107" t="e">
        <f>#REF!</f>
        <v>#REF!</v>
      </c>
      <c r="I229" s="108" t="e">
        <f>IF($A47=H226,1*$A225*($B47-$A225)^2/$B47^2,0)</f>
        <v>#REF!</v>
      </c>
      <c r="J229" s="107" t="e">
        <f>#REF!</f>
        <v>#REF!</v>
      </c>
      <c r="K229" s="108" t="e">
        <f>IF($A47=J226,1*$A225*($B47-$A225)^2/$B47^2,0)</f>
        <v>#REF!</v>
      </c>
      <c r="L229" s="107" t="e">
        <f>#REF!</f>
        <v>#REF!</v>
      </c>
      <c r="M229" s="108" t="e">
        <f>IF($A47=L226,1*$A225*($B47-$A225)^2/$B47^2,0)</f>
        <v>#REF!</v>
      </c>
      <c r="X229" s="149"/>
    </row>
    <row r="230" spans="1:34" hidden="1" outlineLevel="2" x14ac:dyDescent="0.25">
      <c r="B230" s="105" t="e">
        <f>#REF!</f>
        <v>#REF!</v>
      </c>
      <c r="C230" s="108">
        <v>0</v>
      </c>
      <c r="D230" s="107" t="e">
        <f>#REF!</f>
        <v>#REF!</v>
      </c>
      <c r="E230" s="108">
        <v>0</v>
      </c>
      <c r="F230" s="107" t="e">
        <f>#REF!</f>
        <v>#REF!</v>
      </c>
      <c r="G230" s="108">
        <v>0</v>
      </c>
      <c r="H230" s="107" t="e">
        <f>#REF!</f>
        <v>#REF!</v>
      </c>
      <c r="I230" s="108">
        <v>0</v>
      </c>
      <c r="J230" s="107" t="e">
        <f>#REF!</f>
        <v>#REF!</v>
      </c>
      <c r="K230" s="108">
        <v>0</v>
      </c>
      <c r="L230" s="107" t="e">
        <f>#REF!</f>
        <v>#REF!</v>
      </c>
      <c r="M230" s="108">
        <v>0</v>
      </c>
    </row>
    <row r="231" spans="1:34" hidden="1" outlineLevel="2" x14ac:dyDescent="0.25">
      <c r="B231" s="105" t="e">
        <f>#REF!</f>
        <v>#REF!</v>
      </c>
      <c r="C231" s="108" t="e">
        <f>IF($A47=B226,1*($A225)^2*(3*$B47-2*$A225)/$B47^3,0)</f>
        <v>#REF!</v>
      </c>
      <c r="D231" s="107" t="e">
        <f>#REF!</f>
        <v>#REF!</v>
      </c>
      <c r="E231" s="108" t="e">
        <f>IF($A47=D226,1*($A225)^2*(3*$B47-2*$A225)/$B47^3,0)</f>
        <v>#REF!</v>
      </c>
      <c r="F231" s="107" t="e">
        <f>#REF!</f>
        <v>#REF!</v>
      </c>
      <c r="G231" s="108" t="e">
        <f>IF($A47=F226,1*($A225)^2*(3*$B47-2*$A225)/$B47^3,0)</f>
        <v>#REF!</v>
      </c>
      <c r="H231" s="107" t="e">
        <f>#REF!</f>
        <v>#REF!</v>
      </c>
      <c r="I231" s="108" t="e">
        <f>IF($A47=H226,1*($A225)^2*(3*$B47-2*$A225)/$B47^3,0)</f>
        <v>#REF!</v>
      </c>
      <c r="J231" s="107" t="e">
        <f>#REF!</f>
        <v>#REF!</v>
      </c>
      <c r="K231" s="108" t="e">
        <f>IF($A47=J226,1*($A225)^2*(3*$B47-2*$A225)/$B47^3,0)</f>
        <v>#REF!</v>
      </c>
      <c r="L231" s="107" t="e">
        <f>#REF!</f>
        <v>#REF!</v>
      </c>
      <c r="M231" s="108" t="e">
        <f>IF($A47=L226,1*($A225)^2*(3*$B47-2*$A225)/$B47^3,0)</f>
        <v>#REF!</v>
      </c>
    </row>
    <row r="232" spans="1:34" hidden="1" outlineLevel="2" x14ac:dyDescent="0.25">
      <c r="B232" s="105" t="e">
        <f>#REF!</f>
        <v>#REF!</v>
      </c>
      <c r="C232" s="108" t="e">
        <f>IF($A47=B226,-1*($B47-$A225)*$A225^2/$B47^2,0)</f>
        <v>#REF!</v>
      </c>
      <c r="D232" s="107" t="e">
        <f>#REF!</f>
        <v>#REF!</v>
      </c>
      <c r="E232" s="108" t="e">
        <f>IF($A47=D226,-1*($B47-$A225)*$A225^2/$B47^2,0)</f>
        <v>#REF!</v>
      </c>
      <c r="F232" s="107" t="e">
        <f>#REF!</f>
        <v>#REF!</v>
      </c>
      <c r="G232" s="108" t="e">
        <f>IF($A47=F226,-1*($B47-$A225)*$A225^2/$B47^2,0)</f>
        <v>#REF!</v>
      </c>
      <c r="H232" s="107" t="e">
        <f>#REF!</f>
        <v>#REF!</v>
      </c>
      <c r="I232" s="108" t="e">
        <f>IF($A47=H226,-1*($B47-$A225)*$A225^2/$B47^2,0)</f>
        <v>#REF!</v>
      </c>
      <c r="J232" s="107" t="e">
        <f>#REF!</f>
        <v>#REF!</v>
      </c>
      <c r="K232" s="108" t="e">
        <f>IF($A47=J226,-1*($B47-$A225)*$A225^2/$B47^2,0)</f>
        <v>#REF!</v>
      </c>
      <c r="L232" s="107" t="e">
        <f>#REF!</f>
        <v>#REF!</v>
      </c>
      <c r="M232" s="108" t="e">
        <f>IF($A47=L226,-1*($B47-$A225)*$A225^2/$B47^2,0)</f>
        <v>#REF!</v>
      </c>
    </row>
    <row r="233" spans="1:34" hidden="1" outlineLevel="2" x14ac:dyDescent="0.25">
      <c r="C233" t="s">
        <v>61</v>
      </c>
      <c r="D233" s="182"/>
      <c r="E233" s="183"/>
      <c r="F233" s="182"/>
      <c r="G233" s="183"/>
      <c r="H233" s="182"/>
      <c r="I233" s="183"/>
      <c r="J233" s="182"/>
      <c r="K233" s="183"/>
      <c r="L233" s="182"/>
      <c r="M233" s="183"/>
      <c r="N233" s="182"/>
      <c r="O233" s="183"/>
      <c r="P233" s="182"/>
      <c r="Q233" s="183"/>
      <c r="R233" s="182"/>
      <c r="S233" s="183"/>
    </row>
    <row r="234" spans="1:34" hidden="1" outlineLevel="2" x14ac:dyDescent="0.25">
      <c r="B234" s="105">
        <v>1</v>
      </c>
      <c r="C234" s="108">
        <f t="shared" ref="C234" si="317">-(IFERROR(VLOOKUP($B234,$B227:$C232,2,0),0)+IFERROR(VLOOKUP($B234,$D227:$E232,2,0),0)+IFERROR(VLOOKUP($B234,$F227:$G232,2,0),0)+IFERROR(VLOOKUP($B234,$H227:$I232,2,0),0)+IFERROR(VLOOKUP($B234,$J227:$K232,2,0),0)+IFERROR(VLOOKUP($B234,$L227:$M232,2,0),0)+IFERROR(VLOOKUP($B234,$N227:$O232,2,0),0)+IFERROR(VLOOKUP($B234,$P227:$Q232,2,0),0)+IFERROR(VLOOKUP($B234,$R227:$S232,2,0),0))</f>
        <v>0</v>
      </c>
      <c r="E234" s="109"/>
      <c r="F234" s="325" t="s">
        <v>37</v>
      </c>
      <c r="G234" s="325"/>
      <c r="H234" s="325"/>
      <c r="I234" s="325"/>
      <c r="J234" s="325"/>
      <c r="K234" s="325"/>
      <c r="L234" s="325"/>
      <c r="M234" s="325"/>
      <c r="N234" s="325"/>
      <c r="O234" s="325"/>
      <c r="P234" s="325"/>
      <c r="Q234" s="325"/>
      <c r="R234" s="325"/>
      <c r="S234" s="325"/>
      <c r="T234" s="325"/>
      <c r="U234" s="325"/>
      <c r="V234" s="325"/>
      <c r="W234" s="325"/>
      <c r="X234" s="325"/>
      <c r="Y234" s="325"/>
      <c r="Z234" s="325"/>
      <c r="AA234" s="325"/>
      <c r="AB234" s="110"/>
      <c r="AC234" s="110"/>
      <c r="AD234" s="110"/>
      <c r="AE234" s="110"/>
      <c r="AF234" s="110"/>
      <c r="AG234" s="110"/>
      <c r="AH234" s="110"/>
    </row>
    <row r="235" spans="1:34" hidden="1" outlineLevel="2" x14ac:dyDescent="0.25">
      <c r="B235" s="105">
        <v>2</v>
      </c>
      <c r="C235" s="108">
        <f t="shared" ref="C235" si="318">-(IFERROR(VLOOKUP($B235,$B227:$C232,2,0),0)+IFERROR(VLOOKUP($B235,$D227:$E232,2,0),0)+IFERROR(VLOOKUP($B235,$F227:$G232,2,0),0)+IFERROR(VLOOKUP($B235,$H227:$I232,2,0),0)+IFERROR(VLOOKUP($B235,$J227:$K232,2,0),0)+IFERROR(VLOOKUP($B235,$L227:$M232,2,0),0)+IFERROR(VLOOKUP($B235,$N227:$O232,2,0),0)+IFERROR(VLOOKUP($B235,$P227:$Q232,2,0),0)+IFERROR(VLOOKUP($B235,$R227:$S232,2,0),0))</f>
        <v>0</v>
      </c>
      <c r="E235" s="110"/>
      <c r="F235" s="110"/>
      <c r="G235" s="326" t="s">
        <v>38</v>
      </c>
      <c r="H235" s="326"/>
      <c r="I235" s="326"/>
      <c r="J235" s="326"/>
      <c r="K235" s="326"/>
      <c r="L235" s="326"/>
      <c r="M235" s="110"/>
      <c r="N235" s="110"/>
      <c r="O235" s="110"/>
      <c r="P235" s="327" t="s">
        <v>39</v>
      </c>
      <c r="Q235" s="327"/>
      <c r="R235" s="327"/>
      <c r="S235" s="327"/>
      <c r="T235" s="327"/>
      <c r="U235" s="327"/>
      <c r="V235" s="110"/>
      <c r="W235" s="110"/>
      <c r="X235" s="110"/>
      <c r="Y235" s="110"/>
      <c r="Z235" s="110"/>
      <c r="AA235" s="110"/>
      <c r="AB235" s="110"/>
      <c r="AC235" s="110"/>
      <c r="AD235" s="110"/>
      <c r="AE235" s="110"/>
      <c r="AF235" s="110"/>
      <c r="AG235" s="110"/>
      <c r="AH235" s="110"/>
    </row>
    <row r="236" spans="1:34" hidden="1" outlineLevel="2" x14ac:dyDescent="0.25">
      <c r="B236" s="105">
        <v>3</v>
      </c>
      <c r="C236" s="108">
        <f t="shared" ref="C236" si="319">-(IFERROR(VLOOKUP($B236,$B227:$C232,2,0),0)+IFERROR(VLOOKUP($B236,$D227:$E232,2,0),0)+IFERROR(VLOOKUP($B236,$F227:$G232,2,0),0)+IFERROR(VLOOKUP($B236,$H227:$I232,2,0),0)+IFERROR(VLOOKUP($B236,$J227:$K232,2,0),0)+IFERROR(VLOOKUP($B236,$L227:$M232,2,0),0)+IFERROR(VLOOKUP($B236,$N227:$O232,2,0),0)+IFERROR(VLOOKUP($B236,$P227:$Q232,2,0),0)+IFERROR(VLOOKUP($B236,$R227:$S232,2,0),0))</f>
        <v>0</v>
      </c>
      <c r="E236" s="110"/>
      <c r="F236" s="110"/>
      <c r="G236" s="112">
        <v>6</v>
      </c>
      <c r="H236" s="112">
        <v>5</v>
      </c>
      <c r="I236" s="112">
        <v>4</v>
      </c>
      <c r="J236" s="112">
        <v>3</v>
      </c>
      <c r="K236" s="112">
        <v>2</v>
      </c>
      <c r="L236" s="112">
        <v>1</v>
      </c>
      <c r="M236" s="110"/>
      <c r="O236" s="110"/>
      <c r="P236" s="112">
        <v>6</v>
      </c>
      <c r="Q236" s="112">
        <v>5</v>
      </c>
      <c r="R236" s="112">
        <v>4</v>
      </c>
      <c r="S236" s="112">
        <v>3</v>
      </c>
      <c r="T236" s="112">
        <v>2</v>
      </c>
      <c r="U236" s="112">
        <v>1</v>
      </c>
      <c r="AB236" s="110"/>
      <c r="AC236" s="110"/>
      <c r="AD236" s="110"/>
      <c r="AE236" s="110"/>
      <c r="AF236" s="110"/>
      <c r="AG236" s="110"/>
      <c r="AH236" s="110"/>
    </row>
    <row r="237" spans="1:34" hidden="1" outlineLevel="2" x14ac:dyDescent="0.25">
      <c r="B237" s="105">
        <v>4</v>
      </c>
      <c r="C237" s="108">
        <f t="shared" ref="C237" si="320">-(IFERROR(VLOOKUP($B237,$B227:$C232,2,0),0)+IFERROR(VLOOKUP($B237,$D227:$E232,2,0),0)+IFERROR(VLOOKUP($B237,$F227:$G232,2,0),0)+IFERROR(VLOOKUP($B237,$H227:$I232,2,0),0)+IFERROR(VLOOKUP($B237,$J227:$K232,2,0),0)+IFERROR(VLOOKUP($B237,$L227:$M232,2,0),0)+IFERROR(VLOOKUP($B237,$N227:$O232,2,0),0)+IFERROR(VLOOKUP($B237,$P227:$Q232,2,0),0)+IFERROR(VLOOKUP($B237,$R227:$S232,2,0),0))</f>
        <v>0</v>
      </c>
      <c r="E237" s="110"/>
      <c r="F237" s="105">
        <v>1</v>
      </c>
      <c r="G237" s="184" t="e">
        <f t="array" ref="G237:G243">MMULT(MINVERSE($C$24:$I$30),$C234:$C240)</f>
        <v>#NUM!</v>
      </c>
      <c r="H237" s="184" t="e">
        <f t="array" ref="H237:H242">MMULT(MINVERSE($C$24:$H$29),$C234:$C239)</f>
        <v>#NUM!</v>
      </c>
      <c r="I237" s="184" t="e">
        <f t="array" ref="I237:I241">MMULT(MINVERSE($C$24:$G$28),$C234:$C238)</f>
        <v>#NUM!</v>
      </c>
      <c r="J237" s="184" t="e">
        <f t="array" ref="J237:J240">MMULT(MINVERSE($C$24:$F$27),$C234:$C237)</f>
        <v>#NUM!</v>
      </c>
      <c r="K237" s="184" t="e">
        <f t="array" ref="K237:K239">MMULT(MINVERSE($C$24:$E$26),$C234:$C236)</f>
        <v>#NUM!</v>
      </c>
      <c r="L237" s="184" t="e">
        <f t="array" ref="L237:L238">MMULT(MINVERSE($C$24:$D$25),$C234:$C235)</f>
        <v>#NUM!</v>
      </c>
      <c r="M237" s="110"/>
      <c r="O237" s="105">
        <v>1</v>
      </c>
      <c r="P237" s="184" t="e">
        <f t="array" ref="P237:P247">MMULT(MINVERSE($C$24:$M$34),$C234:$C244)</f>
        <v>#NUM!</v>
      </c>
      <c r="Q237" s="184" t="e">
        <f t="array" ref="Q237:Q246">MMULT(MINVERSE($C$24:$L$33),$C234:$C243)</f>
        <v>#NUM!</v>
      </c>
      <c r="R237" s="184" t="e">
        <f t="array" ref="R237:R245">MMULT(MINVERSE($C$24:$K$32),$C234:$C242)</f>
        <v>#NUM!</v>
      </c>
      <c r="S237" s="184" t="e">
        <f t="array" ref="S237:S244">MMULT(MINVERSE($C$24:$J$31),$C234:$C241)</f>
        <v>#NUM!</v>
      </c>
      <c r="T237" s="114"/>
      <c r="U237" s="114"/>
      <c r="V237" s="110"/>
      <c r="W237" s="110"/>
      <c r="X237" s="110"/>
      <c r="Y237" s="110"/>
      <c r="Z237" s="110"/>
      <c r="AA237" s="110"/>
      <c r="AB237" s="110"/>
      <c r="AC237" s="110"/>
      <c r="AD237" s="110"/>
      <c r="AE237" s="110"/>
      <c r="AF237" s="110"/>
      <c r="AG237" s="110"/>
      <c r="AH237" s="110"/>
    </row>
    <row r="238" spans="1:34" hidden="1" outlineLevel="2" x14ac:dyDescent="0.25">
      <c r="B238" s="105">
        <v>5</v>
      </c>
      <c r="C238" s="108">
        <f t="shared" ref="C238" si="321">-(IFERROR(VLOOKUP($B238,$B227:$C232,2,0),0)+IFERROR(VLOOKUP($B238,$D227:$E232,2,0),0)+IFERROR(VLOOKUP($B238,$F227:$G232,2,0),0)+IFERROR(VLOOKUP($B238,$H227:$I232,2,0),0)+IFERROR(VLOOKUP($B238,$J227:$K232,2,0),0)+IFERROR(VLOOKUP($B238,$L227:$M232,2,0),0)+IFERROR(VLOOKUP($B238,$N227:$O232,2,0),0)+IFERROR(VLOOKUP($B238,$P227:$Q232,2,0),0)+IFERROR(VLOOKUP($B238,$R227:$S232,2,0),0))</f>
        <v>0</v>
      </c>
      <c r="E238" s="110"/>
      <c r="F238" s="105">
        <v>2</v>
      </c>
      <c r="G238" s="185" t="e">
        <v>#NUM!</v>
      </c>
      <c r="H238" s="185" t="e">
        <v>#NUM!</v>
      </c>
      <c r="I238" s="185" t="e">
        <v>#NUM!</v>
      </c>
      <c r="J238" s="185" t="e">
        <v>#NUM!</v>
      </c>
      <c r="K238" s="185" t="e">
        <v>#NUM!</v>
      </c>
      <c r="L238" s="185" t="e">
        <v>#NUM!</v>
      </c>
      <c r="M238" s="110"/>
      <c r="O238" s="105">
        <v>2</v>
      </c>
      <c r="P238" s="185" t="e">
        <v>#NUM!</v>
      </c>
      <c r="Q238" s="185" t="e">
        <v>#NUM!</v>
      </c>
      <c r="R238" s="185" t="e">
        <v>#NUM!</v>
      </c>
      <c r="S238" s="185" t="e">
        <v>#NUM!</v>
      </c>
      <c r="T238" s="114"/>
      <c r="U238" s="114"/>
    </row>
    <row r="239" spans="1:34" hidden="1" outlineLevel="2" x14ac:dyDescent="0.25">
      <c r="B239" s="105">
        <v>6</v>
      </c>
      <c r="C239" s="108">
        <f t="shared" ref="C239" si="322">-(IFERROR(VLOOKUP($B239,$B227:$C232,2,0),0)+IFERROR(VLOOKUP($B239,$D227:$E232,2,0),0)+IFERROR(VLOOKUP($B239,$F227:$G232,2,0),0)+IFERROR(VLOOKUP($B239,$H227:$I232,2,0),0)+IFERROR(VLOOKUP($B239,$J227:$K232,2,0),0)+IFERROR(VLOOKUP($B239,$L227:$M232,2,0),0)+IFERROR(VLOOKUP($B239,$N227:$O232,2,0),0)+IFERROR(VLOOKUP($B239,$P227:$Q232,2,0),0)+IFERROR(VLOOKUP($B239,$R227:$S232,2,0),0))</f>
        <v>0</v>
      </c>
      <c r="E239" s="110"/>
      <c r="F239" s="105">
        <v>3</v>
      </c>
      <c r="G239" s="185" t="e">
        <v>#NUM!</v>
      </c>
      <c r="H239" s="185" t="e">
        <v>#NUM!</v>
      </c>
      <c r="I239" s="185" t="e">
        <v>#NUM!</v>
      </c>
      <c r="J239" s="185" t="e">
        <v>#NUM!</v>
      </c>
      <c r="K239" s="185" t="e">
        <v>#NUM!</v>
      </c>
      <c r="L239" s="185"/>
      <c r="M239" s="110"/>
      <c r="O239" s="105">
        <v>3</v>
      </c>
      <c r="P239" s="185" t="e">
        <v>#NUM!</v>
      </c>
      <c r="Q239" s="185" t="e">
        <v>#NUM!</v>
      </c>
      <c r="R239" s="185" t="e">
        <v>#NUM!</v>
      </c>
      <c r="S239" s="185" t="e">
        <v>#NUM!</v>
      </c>
      <c r="T239" s="114"/>
      <c r="U239" s="114"/>
    </row>
    <row r="240" spans="1:34" hidden="1" outlineLevel="2" x14ac:dyDescent="0.25">
      <c r="B240" s="105">
        <v>7</v>
      </c>
      <c r="C240" s="108">
        <f t="shared" ref="C240" si="323">-(IFERROR(VLOOKUP($B240,$B227:$C232,2,0),0)+IFERROR(VLOOKUP($B240,$D227:$E232,2,0),0)+IFERROR(VLOOKUP($B240,$F227:$G232,2,0),0)+IFERROR(VLOOKUP($B240,$H227:$I232,2,0),0)+IFERROR(VLOOKUP($B240,$J227:$K232,2,0),0)+IFERROR(VLOOKUP($B240,$L227:$M232,2,0),0)+IFERROR(VLOOKUP($B240,$N227:$O232,2,0),0)+IFERROR(VLOOKUP($B240,$P227:$Q232,2,0),0)+IFERROR(VLOOKUP($B240,$R227:$S232,2,0),0))</f>
        <v>0</v>
      </c>
      <c r="E240" s="110"/>
      <c r="F240" s="105">
        <v>4</v>
      </c>
      <c r="G240" s="185" t="e">
        <v>#NUM!</v>
      </c>
      <c r="H240" s="185" t="e">
        <v>#NUM!</v>
      </c>
      <c r="I240" s="185" t="e">
        <v>#NUM!</v>
      </c>
      <c r="J240" s="185" t="e">
        <v>#NUM!</v>
      </c>
      <c r="K240" s="185"/>
      <c r="L240" s="185"/>
      <c r="M240" s="110"/>
      <c r="O240" s="105">
        <v>4</v>
      </c>
      <c r="P240" s="185" t="e">
        <v>#NUM!</v>
      </c>
      <c r="Q240" s="185" t="e">
        <v>#NUM!</v>
      </c>
      <c r="R240" s="185" t="e">
        <v>#NUM!</v>
      </c>
      <c r="S240" s="185" t="e">
        <v>#NUM!</v>
      </c>
      <c r="T240" s="114"/>
      <c r="U240" s="114"/>
    </row>
    <row r="241" spans="1:24" hidden="1" outlineLevel="2" x14ac:dyDescent="0.25">
      <c r="B241" s="105">
        <v>8</v>
      </c>
      <c r="C241" s="108">
        <f t="shared" ref="C241" si="324">-(IFERROR(VLOOKUP($B241,$B227:$C232,2,0),0)+IFERROR(VLOOKUP($B241,$D227:$E232,2,0),0)+IFERROR(VLOOKUP($B241,$F227:$G232,2,0),0)+IFERROR(VLOOKUP($B241,$H227:$I232,2,0),0)+IFERROR(VLOOKUP($B241,$J227:$K232,2,0),0)+IFERROR(VLOOKUP($B241,$L227:$M232,2,0),0)+IFERROR(VLOOKUP($B241,$N227:$O232,2,0),0)+IFERROR(VLOOKUP($B241,$P227:$Q232,2,0),0)+IFERROR(VLOOKUP($B241,$R227:$S232,2,0),0))</f>
        <v>0</v>
      </c>
      <c r="E241" s="110" t="s">
        <v>40</v>
      </c>
      <c r="F241" s="105">
        <v>5</v>
      </c>
      <c r="G241" s="185" t="e">
        <v>#NUM!</v>
      </c>
      <c r="H241" s="185" t="e">
        <v>#NUM!</v>
      </c>
      <c r="I241" s="185" t="e">
        <v>#NUM!</v>
      </c>
      <c r="J241" s="185"/>
      <c r="K241" s="185"/>
      <c r="L241" s="185"/>
      <c r="M241" s="110"/>
      <c r="O241" s="105">
        <v>5</v>
      </c>
      <c r="P241" s="185" t="e">
        <v>#NUM!</v>
      </c>
      <c r="Q241" s="185" t="e">
        <v>#NUM!</v>
      </c>
      <c r="R241" s="185" t="e">
        <v>#NUM!</v>
      </c>
      <c r="S241" s="185" t="e">
        <v>#NUM!</v>
      </c>
      <c r="T241" s="114"/>
      <c r="U241" s="114"/>
    </row>
    <row r="242" spans="1:24" hidden="1" outlineLevel="2" x14ac:dyDescent="0.25">
      <c r="B242" s="105">
        <v>9</v>
      </c>
      <c r="C242" s="108">
        <f t="shared" ref="C242" si="325">-(IFERROR(VLOOKUP($B242,$B227:$C232,2,0),0)+IFERROR(VLOOKUP($B242,$D227:$E232,2,0),0)+IFERROR(VLOOKUP($B242,$F227:$G232,2,0),0)+IFERROR(VLOOKUP($B242,$H227:$I232,2,0),0)+IFERROR(VLOOKUP($B242,$J227:$K232,2,0),0)+IFERROR(VLOOKUP($B242,$L227:$M232,2,0),0)+IFERROR(VLOOKUP($B242,$N227:$O232,2,0),0)+IFERROR(VLOOKUP($B242,$P227:$Q232,2,0),0)+IFERROR(VLOOKUP($B242,$R227:$S232,2,0),0))</f>
        <v>0</v>
      </c>
      <c r="E242" s="110"/>
      <c r="F242" s="105">
        <v>6</v>
      </c>
      <c r="G242" s="185" t="e">
        <v>#NUM!</v>
      </c>
      <c r="H242" s="185" t="e">
        <v>#NUM!</v>
      </c>
      <c r="I242" s="185"/>
      <c r="J242" s="185"/>
      <c r="K242" s="185"/>
      <c r="L242" s="185"/>
      <c r="M242" s="110"/>
      <c r="O242" s="105">
        <v>6</v>
      </c>
      <c r="P242" s="185" t="e">
        <v>#NUM!</v>
      </c>
      <c r="Q242" s="185" t="e">
        <v>#NUM!</v>
      </c>
      <c r="R242" s="185" t="e">
        <v>#NUM!</v>
      </c>
      <c r="S242" s="185" t="e">
        <v>#NUM!</v>
      </c>
      <c r="T242" s="114"/>
      <c r="U242" s="114"/>
    </row>
    <row r="243" spans="1:24" hidden="1" outlineLevel="2" x14ac:dyDescent="0.25">
      <c r="B243" s="105">
        <v>10</v>
      </c>
      <c r="C243" s="108">
        <f t="shared" ref="C243" si="326">-(IFERROR(VLOOKUP($B243,$B227:$C232,2,0),0)+IFERROR(VLOOKUP($B243,$D227:$E232,2,0),0)+IFERROR(VLOOKUP($B243,$F227:$G232,2,0),0)+IFERROR(VLOOKUP($B243,$H227:$I232,2,0),0)+IFERROR(VLOOKUP($B243,$J227:$K232,2,0),0)+IFERROR(VLOOKUP($B243,$L227:$M232,2,0),0)+IFERROR(VLOOKUP($B243,$N227:$O232,2,0),0)+IFERROR(VLOOKUP($B243,$P227:$Q232,2,0),0)+IFERROR(VLOOKUP($B243,$R227:$S232,2,0),0))</f>
        <v>0</v>
      </c>
      <c r="E243" s="110"/>
      <c r="F243" s="105">
        <v>7</v>
      </c>
      <c r="G243" s="185" t="e">
        <v>#NUM!</v>
      </c>
      <c r="H243" s="185"/>
      <c r="I243" s="185"/>
      <c r="J243" s="185"/>
      <c r="K243" s="185"/>
      <c r="L243" s="185"/>
      <c r="M243" s="110"/>
      <c r="N243" s="110" t="s">
        <v>40</v>
      </c>
      <c r="O243" s="105">
        <v>7</v>
      </c>
      <c r="P243" s="185" t="e">
        <v>#NUM!</v>
      </c>
      <c r="Q243" s="185" t="e">
        <v>#NUM!</v>
      </c>
      <c r="R243" s="185" t="e">
        <v>#NUM!</v>
      </c>
      <c r="S243" s="185" t="e">
        <v>#NUM!</v>
      </c>
      <c r="T243" s="114"/>
      <c r="U243" s="114"/>
    </row>
    <row r="244" spans="1:24" hidden="1" outlineLevel="2" x14ac:dyDescent="0.25">
      <c r="B244" s="105">
        <v>11</v>
      </c>
      <c r="C244" s="108">
        <f t="shared" ref="C244" si="327">-(IFERROR(VLOOKUP($B244,$B227:$C232,2,0),0)+IFERROR(VLOOKUP($B244,$D227:$E232,2,0),0)+IFERROR(VLOOKUP($B244,$F227:$G232,2,0),0)+IFERROR(VLOOKUP($B244,$H227:$I232,2,0),0)+IFERROR(VLOOKUP($B244,$J227:$K232,2,0),0)+IFERROR(VLOOKUP($B244,$L227:$M232,2,0),0)+IFERROR(VLOOKUP($B244,$N227:$O232,2,0),0)+IFERROR(VLOOKUP($B244,$P227:$Q232,2,0),0)+IFERROR(VLOOKUP($B244,$R227:$S232,2,0),0))</f>
        <v>0</v>
      </c>
      <c r="E244" s="110"/>
      <c r="M244" s="110"/>
      <c r="O244" s="105">
        <v>8</v>
      </c>
      <c r="P244" s="185" t="e">
        <v>#NUM!</v>
      </c>
      <c r="Q244" s="185" t="e">
        <v>#NUM!</v>
      </c>
      <c r="R244" s="185" t="e">
        <v>#NUM!</v>
      </c>
      <c r="S244" s="185" t="e">
        <v>#NUM!</v>
      </c>
      <c r="T244" s="114"/>
      <c r="U244" s="114"/>
    </row>
    <row r="245" spans="1:24" hidden="1" outlineLevel="2" x14ac:dyDescent="0.25">
      <c r="B245" s="105">
        <v>12</v>
      </c>
      <c r="C245" s="108">
        <f t="shared" ref="C245" si="328">-(IFERROR(VLOOKUP($B245,$B227:$C232,2,0),0)+IFERROR(VLOOKUP($B245,$D227:$E232,2,0),0)+IFERROR(VLOOKUP($B245,$F227:$G232,2,0),0)+IFERROR(VLOOKUP($B245,$H227:$I232,2,0),0)+IFERROR(VLOOKUP($B245,$J227:$K232,2,0),0)+IFERROR(VLOOKUP($B245,$L227:$M232,2,0),0)+IFERROR(VLOOKUP($B245,$N227:$O232,2,0),0)+IFERROR(VLOOKUP($B245,$P227:$Q232,2,0),0)+IFERROR(VLOOKUP($B245,$R227:$S232,2,0),0))</f>
        <v>0</v>
      </c>
      <c r="E245" s="110"/>
      <c r="M245" s="110"/>
      <c r="O245" s="105">
        <v>9</v>
      </c>
      <c r="P245" s="185" t="e">
        <v>#NUM!</v>
      </c>
      <c r="Q245" s="185" t="e">
        <v>#NUM!</v>
      </c>
      <c r="R245" s="185" t="e">
        <v>#NUM!</v>
      </c>
      <c r="S245" s="185"/>
      <c r="T245" s="114"/>
      <c r="U245" s="114"/>
    </row>
    <row r="246" spans="1:24" hidden="1" outlineLevel="2" x14ac:dyDescent="0.25">
      <c r="B246" s="105">
        <v>13</v>
      </c>
      <c r="C246" s="108">
        <f t="shared" ref="C246" si="329">-(IFERROR(VLOOKUP($B246,$B227:$C232,2,0),0)+IFERROR(VLOOKUP($B246,$D227:$E232,2,0),0)+IFERROR(VLOOKUP($B246,$F227:$G232,2,0),0)+IFERROR(VLOOKUP($B246,$H227:$I232,2,0),0)+IFERROR(VLOOKUP($B246,$J227:$K232,2,0),0)+IFERROR(VLOOKUP($B246,$L227:$M232,2,0),0)+IFERROR(VLOOKUP($B246,$N227:$O232,2,0),0)+IFERROR(VLOOKUP($B246,$P227:$Q232,2,0),0)+IFERROR(VLOOKUP($B246,$R227:$S232,2,0),0))</f>
        <v>0</v>
      </c>
      <c r="E246" s="110"/>
      <c r="F246" s="110"/>
      <c r="G246" s="324" t="s">
        <v>42</v>
      </c>
      <c r="H246" s="324"/>
      <c r="I246" s="324"/>
      <c r="J246" s="324"/>
      <c r="K246" s="324"/>
      <c r="L246" s="324"/>
      <c r="M246" s="110"/>
      <c r="O246" s="105">
        <v>10</v>
      </c>
      <c r="P246" s="185" t="e">
        <v>#NUM!</v>
      </c>
      <c r="Q246" s="185" t="e">
        <v>#NUM!</v>
      </c>
      <c r="R246" s="185"/>
      <c r="S246" s="185"/>
      <c r="T246" s="114"/>
      <c r="U246" s="114"/>
    </row>
    <row r="247" spans="1:24" hidden="1" outlineLevel="2" x14ac:dyDescent="0.25">
      <c r="B247" s="105">
        <v>14</v>
      </c>
      <c r="C247" s="108">
        <f t="shared" ref="C247" si="330">-(IFERROR(VLOOKUP($B247,$B227:$C232,2,0),0)+IFERROR(VLOOKUP($B247,$D227:$E232,2,0),0)+IFERROR(VLOOKUP($B247,$F227:$G232,2,0),0)+IFERROR(VLOOKUP($B247,$H227:$I232,2,0),0)+IFERROR(VLOOKUP($B247,$J227:$K232,2,0),0)+IFERROR(VLOOKUP($B247,$L227:$M232,2,0),0)+IFERROR(VLOOKUP($B247,$N227:$O232,2,0),0)+IFERROR(VLOOKUP($B247,$P227:$Q232,2,0),0)+IFERROR(VLOOKUP($B247,$R227:$S232,2,0),0))</f>
        <v>0</v>
      </c>
      <c r="E247" s="110"/>
      <c r="F247" s="110"/>
      <c r="G247" s="112">
        <v>6</v>
      </c>
      <c r="H247" s="112">
        <v>5</v>
      </c>
      <c r="I247" s="112">
        <v>4</v>
      </c>
      <c r="J247" s="112">
        <v>3</v>
      </c>
      <c r="K247" s="112">
        <v>2</v>
      </c>
      <c r="L247" s="112">
        <v>1</v>
      </c>
      <c r="M247" s="110"/>
      <c r="O247" s="105">
        <v>11</v>
      </c>
      <c r="P247" s="185" t="e">
        <v>#NUM!</v>
      </c>
      <c r="Q247" s="185"/>
      <c r="R247" s="185"/>
      <c r="S247" s="185"/>
      <c r="T247" s="114"/>
      <c r="U247" s="114"/>
    </row>
    <row r="248" spans="1:24" hidden="1" outlineLevel="2" x14ac:dyDescent="0.25">
      <c r="A248" s="68" t="s">
        <v>41</v>
      </c>
      <c r="B248" s="105">
        <v>15</v>
      </c>
      <c r="C248" s="108">
        <f t="shared" ref="C248" si="331">-(IFERROR(VLOOKUP($B248,$B227:$C232,2,0),0)+IFERROR(VLOOKUP($B248,$D227:$E232,2,0),0)+IFERROR(VLOOKUP($B248,$F227:$G232,2,0),0)+IFERROR(VLOOKUP($B248,$H227:$I232,2,0),0)+IFERROR(VLOOKUP($B248,$J227:$K232,2,0),0)+IFERROR(VLOOKUP($B248,$L227:$M232,2,0),0)+IFERROR(VLOOKUP($B248,$N227:$O232,2,0),0)+IFERROR(VLOOKUP($B248,$P227:$Q232,2,0),0)+IFERROR(VLOOKUP($B248,$R227:$S232,2,0),0))</f>
        <v>0</v>
      </c>
      <c r="E248" s="110"/>
      <c r="F248" s="105">
        <v>1</v>
      </c>
      <c r="G248" s="184" t="e">
        <f t="array" ref="G248:G256">MMULT(MINVERSE($C$24:$K$32),$C234:$C242)</f>
        <v>#NUM!</v>
      </c>
      <c r="H248" s="184" t="e">
        <f t="array" ref="H248:H255">MMULT(MINVERSE($C$24:$J$31),$C234:$C241)</f>
        <v>#NUM!</v>
      </c>
      <c r="I248" s="184" t="e">
        <f t="array" ref="I248:I254">MMULT(MINVERSE($C$24:$I$30),$C234:$C240)</f>
        <v>#NUM!</v>
      </c>
      <c r="J248" s="184" t="e">
        <f t="array" ref="J248:J253">MMULT(MINVERSE($C$24:$H$29),$C234:$C239)</f>
        <v>#NUM!</v>
      </c>
      <c r="K248" s="184" t="e">
        <f t="array" ref="K248:K252">MMULT(MINVERSE($C$24:$G$28),$C234:$C238)</f>
        <v>#NUM!</v>
      </c>
      <c r="L248" s="113"/>
      <c r="M248" s="110"/>
      <c r="N248" s="110"/>
      <c r="O248" s="110"/>
      <c r="P248" s="110"/>
    </row>
    <row r="249" spans="1:24" hidden="1" outlineLevel="2" x14ac:dyDescent="0.25">
      <c r="B249" s="105">
        <v>16</v>
      </c>
      <c r="C249" s="108">
        <f t="shared" ref="C249" si="332">-(IFERROR(VLOOKUP($B249,$B227:$C232,2,0),0)+IFERROR(VLOOKUP($B249,$D227:$E232,2,0),0)+IFERROR(VLOOKUP($B249,$F227:$G232,2,0),0)+IFERROR(VLOOKUP($B249,$H227:$I232,2,0),0)+IFERROR(VLOOKUP($B249,$J227:$K232,2,0),0)+IFERROR(VLOOKUP($B249,$L227:$M232,2,0),0)+IFERROR(VLOOKUP($B249,$N227:$O232,2,0),0)+IFERROR(VLOOKUP($B249,$P227:$Q232,2,0),0)+IFERROR(VLOOKUP($B249,$R227:$S232,2,0),0))</f>
        <v>0</v>
      </c>
      <c r="E249" s="110"/>
      <c r="F249" s="105">
        <v>2</v>
      </c>
      <c r="G249" s="185" t="e">
        <v>#NUM!</v>
      </c>
      <c r="H249" s="185" t="e">
        <v>#NUM!</v>
      </c>
      <c r="I249" s="185" t="e">
        <v>#NUM!</v>
      </c>
      <c r="J249" s="185" t="e">
        <v>#NUM!</v>
      </c>
      <c r="K249" s="185" t="e">
        <v>#NUM!</v>
      </c>
      <c r="L249" s="114"/>
      <c r="M249" s="110"/>
      <c r="N249" s="110"/>
      <c r="O249" s="110"/>
      <c r="P249" s="110"/>
    </row>
    <row r="250" spans="1:24" hidden="1" outlineLevel="2" x14ac:dyDescent="0.25">
      <c r="B250" s="105">
        <v>17</v>
      </c>
      <c r="C250" s="108">
        <f t="shared" ref="C250" si="333">-(IFERROR(VLOOKUP($B250,$B227:$C232,2,0),0)+IFERROR(VLOOKUP($B250,$D227:$E232,2,0),0)+IFERROR(VLOOKUP($B250,$F227:$G232,2,0),0)+IFERROR(VLOOKUP($B250,$H227:$I232,2,0),0)+IFERROR(VLOOKUP($B250,$J227:$K232,2,0),0)+IFERROR(VLOOKUP($B250,$L227:$M232,2,0),0)+IFERROR(VLOOKUP($B250,$N227:$O232,2,0),0)+IFERROR(VLOOKUP($B250,$P227:$Q232,2,0),0)+IFERROR(VLOOKUP($B250,$R227:$S232,2,0),0))</f>
        <v>0</v>
      </c>
      <c r="E250" s="110"/>
      <c r="F250" s="105">
        <v>3</v>
      </c>
      <c r="G250" s="185" t="e">
        <v>#NUM!</v>
      </c>
      <c r="H250" s="185" t="e">
        <v>#NUM!</v>
      </c>
      <c r="I250" s="185" t="e">
        <v>#NUM!</v>
      </c>
      <c r="J250" s="185" t="e">
        <v>#NUM!</v>
      </c>
      <c r="K250" s="185" t="e">
        <v>#NUM!</v>
      </c>
      <c r="L250" s="114"/>
      <c r="M250" s="110"/>
    </row>
    <row r="251" spans="1:24" hidden="1" outlineLevel="2" x14ac:dyDescent="0.25">
      <c r="B251" s="105">
        <v>18</v>
      </c>
      <c r="C251" s="108">
        <f t="shared" ref="C251" si="334">-(IFERROR(VLOOKUP($B251,$B227:$C232,2,0),0)+IFERROR(VLOOKUP($B251,$D227:$E232,2,0),0)+IFERROR(VLOOKUP($B251,$F227:$G232,2,0),0)+IFERROR(VLOOKUP($B251,$H227:$I232,2,0),0)+IFERROR(VLOOKUP($B251,$J227:$K232,2,0),0)+IFERROR(VLOOKUP($B251,$L227:$M232,2,0),0)+IFERROR(VLOOKUP($B251,$N227:$O232,2,0),0)+IFERROR(VLOOKUP($B251,$P227:$Q232,2,0),0)+IFERROR(VLOOKUP($B251,$R227:$S232,2,0),0))</f>
        <v>0</v>
      </c>
      <c r="E251" s="110"/>
      <c r="F251" s="105">
        <v>4</v>
      </c>
      <c r="G251" s="185" t="e">
        <v>#NUM!</v>
      </c>
      <c r="H251" s="185" t="e">
        <v>#NUM!</v>
      </c>
      <c r="I251" s="185" t="e">
        <v>#NUM!</v>
      </c>
      <c r="J251" s="185" t="e">
        <v>#NUM!</v>
      </c>
      <c r="K251" s="185" t="e">
        <v>#NUM!</v>
      </c>
      <c r="L251" s="114"/>
      <c r="M251" s="110"/>
    </row>
    <row r="252" spans="1:24" hidden="1" outlineLevel="2" x14ac:dyDescent="0.25">
      <c r="B252" s="105">
        <v>19</v>
      </c>
      <c r="C252" s="108">
        <f t="shared" ref="C252" si="335">-(IFERROR(VLOOKUP($B252,$B227:$C232,2,0),0)+IFERROR(VLOOKUP($B252,$D227:$E232,2,0),0)+IFERROR(VLOOKUP($B252,$F227:$G232,2,0),0)+IFERROR(VLOOKUP($B252,$H227:$I232,2,0),0)+IFERROR(VLOOKUP($B252,$J227:$K232,2,0),0)+IFERROR(VLOOKUP($B252,$L227:$M232,2,0),0)+IFERROR(VLOOKUP($B252,$N227:$O232,2,0),0)+IFERROR(VLOOKUP($B252,$P227:$Q232,2,0),0)+IFERROR(VLOOKUP($B252,$R227:$S232,2,0),0))</f>
        <v>0</v>
      </c>
      <c r="E252" s="110"/>
      <c r="F252" s="105">
        <v>5</v>
      </c>
      <c r="G252" s="185" t="e">
        <v>#NUM!</v>
      </c>
      <c r="H252" s="185" t="e">
        <v>#NUM!</v>
      </c>
      <c r="I252" s="185" t="e">
        <v>#NUM!</v>
      </c>
      <c r="J252" s="185" t="e">
        <v>#NUM!</v>
      </c>
      <c r="K252" s="185" t="e">
        <v>#NUM!</v>
      </c>
      <c r="L252" s="114"/>
      <c r="M252" s="110"/>
    </row>
    <row r="253" spans="1:24" hidden="1" outlineLevel="2" x14ac:dyDescent="0.25">
      <c r="B253" s="105">
        <v>20</v>
      </c>
      <c r="C253" s="108">
        <f t="shared" ref="C253" si="336">-(IFERROR(VLOOKUP($B253,$B227:$C232,2,0),0)+IFERROR(VLOOKUP($B253,$D227:$E232,2,0),0)+IFERROR(VLOOKUP($B253,$F227:$G232,2,0),0)+IFERROR(VLOOKUP($B253,$H227:$I232,2,0),0)+IFERROR(VLOOKUP($B253,$J227:$K232,2,0),0)+IFERROR(VLOOKUP($B253,$L227:$M232,2,0),0)+IFERROR(VLOOKUP($B253,$N227:$O232,2,0),0)+IFERROR(VLOOKUP($B253,$P227:$Q232,2,0),0)+IFERROR(VLOOKUP($B253,$R227:$S232,2,0),0))</f>
        <v>0</v>
      </c>
      <c r="E253" s="110" t="s">
        <v>40</v>
      </c>
      <c r="F253" s="105">
        <v>6</v>
      </c>
      <c r="G253" s="185" t="e">
        <v>#NUM!</v>
      </c>
      <c r="H253" s="185" t="e">
        <v>#NUM!</v>
      </c>
      <c r="I253" s="185" t="e">
        <v>#NUM!</v>
      </c>
      <c r="J253" s="185" t="e">
        <v>#NUM!</v>
      </c>
      <c r="K253" s="185"/>
      <c r="L253" s="114"/>
      <c r="M253" s="110"/>
    </row>
    <row r="254" spans="1:24" hidden="1" outlineLevel="2" x14ac:dyDescent="0.25">
      <c r="B254" s="105">
        <v>21</v>
      </c>
      <c r="C254" s="108">
        <f t="shared" ref="C254" si="337">-(IFERROR(VLOOKUP($B254,$B227:$C232,2,0),0)+IFERROR(VLOOKUP($B254,$D227:$E232,2,0),0)+IFERROR(VLOOKUP($B254,$F227:$G232,2,0),0)+IFERROR(VLOOKUP($B254,$H227:$I232,2,0),0)+IFERROR(VLOOKUP($B254,$J227:$K232,2,0),0)+IFERROR(VLOOKUP($B254,$L227:$M232,2,0),0)+IFERROR(VLOOKUP($B254,$N227:$O232,2,0),0)+IFERROR(VLOOKUP($B254,$P227:$Q232,2,0),0)+IFERROR(VLOOKUP($B254,$R227:$S232,2,0),0))</f>
        <v>0</v>
      </c>
      <c r="E254" s="110"/>
      <c r="F254" s="105">
        <v>7</v>
      </c>
      <c r="G254" s="185" t="e">
        <v>#NUM!</v>
      </c>
      <c r="H254" s="185" t="e">
        <v>#NUM!</v>
      </c>
      <c r="I254" s="185" t="e">
        <v>#NUM!</v>
      </c>
      <c r="J254" s="185"/>
      <c r="K254" s="185"/>
      <c r="L254" s="114"/>
      <c r="M254" s="110"/>
    </row>
    <row r="255" spans="1:24" hidden="1" outlineLevel="2" x14ac:dyDescent="0.25">
      <c r="E255" s="110"/>
      <c r="F255" s="105">
        <v>8</v>
      </c>
      <c r="G255" s="185" t="e">
        <v>#NUM!</v>
      </c>
      <c r="H255" s="185" t="e">
        <v>#NUM!</v>
      </c>
      <c r="I255" s="185"/>
      <c r="J255" s="185"/>
      <c r="K255" s="185"/>
      <c r="L255" s="114"/>
      <c r="M255" s="110"/>
      <c r="X255" s="110"/>
    </row>
    <row r="256" spans="1:24" hidden="1" outlineLevel="2" x14ac:dyDescent="0.25">
      <c r="E256" s="110"/>
      <c r="F256" s="105">
        <v>9</v>
      </c>
      <c r="G256" s="185" t="e">
        <v>#NUM!</v>
      </c>
      <c r="H256" s="185"/>
      <c r="I256" s="185"/>
      <c r="J256" s="185"/>
      <c r="K256" s="185"/>
      <c r="L256" s="114"/>
      <c r="M256" s="110"/>
      <c r="X256" s="110"/>
    </row>
    <row r="257" spans="1:16" hidden="1" outlineLevel="2" x14ac:dyDescent="0.25">
      <c r="A257" s="117"/>
    </row>
    <row r="258" spans="1:16" s="119" customFormat="1" hidden="1" outlineLevel="2" x14ac:dyDescent="0.25">
      <c r="A258" s="118" t="s">
        <v>37</v>
      </c>
    </row>
    <row r="259" spans="1:16" hidden="1" outlineLevel="2" x14ac:dyDescent="0.25">
      <c r="B259" s="316" t="e">
        <f t="shared" ref="B259:B265" si="338">B226</f>
        <v>#REF!</v>
      </c>
      <c r="C259" s="316"/>
      <c r="D259" s="316" t="e">
        <f t="shared" ref="D259:D265" si="339">D226</f>
        <v>#REF!</v>
      </c>
      <c r="E259" s="316"/>
      <c r="F259" s="316" t="e">
        <f t="shared" ref="F259:F265" si="340">F226</f>
        <v>#REF!</v>
      </c>
      <c r="G259" s="316"/>
      <c r="H259" s="316" t="e">
        <f t="shared" ref="H259:H265" si="341">H226</f>
        <v>#REF!</v>
      </c>
      <c r="I259" s="316"/>
      <c r="J259" s="316" t="e">
        <f t="shared" ref="J259:J265" si="342">J226</f>
        <v>#REF!</v>
      </c>
      <c r="K259" s="316"/>
      <c r="L259" s="316" t="e">
        <f t="shared" ref="L259:L265" si="343">L226</f>
        <v>#REF!</v>
      </c>
      <c r="M259" s="316"/>
    </row>
    <row r="260" spans="1:16" hidden="1" outlineLevel="2" x14ac:dyDescent="0.25">
      <c r="B260" s="105" t="e">
        <f t="shared" si="338"/>
        <v>#REF!</v>
      </c>
      <c r="C260" s="116" t="e">
        <f>IF($Q$2=2,IFERROR(INDEX($G237:$L243,MATCH(B260,$F237:$F243,0),MATCH(INICIO!$C$59,$G236:$L236,0)),0),IF($Q$2=4,IFERROR(INDEX($P237:$U247,MATCH(B260,$O237:$O247,0),MATCH(INICIO!$C$59,$P236:$U236,0)),0),IFERROR(INDEX($G248:$L256,MATCH(B260,$F248:$F256,0),MATCH(INICIO!$C$59,$G247:$L247,0)),0)))</f>
        <v>#REF!</v>
      </c>
      <c r="D260" s="105" t="e">
        <f t="shared" si="339"/>
        <v>#REF!</v>
      </c>
      <c r="E260" s="116" t="e">
        <f>IF($Q$2=2,IFERROR(INDEX($G237:$L243,MATCH(D260,$F237:$F243,0),MATCH(INICIO!$C$59,$G236:$L236,0)),0),IF($Q$2=4,IFERROR(INDEX($P237:$U247,MATCH(D260,$O237:$O247,0),MATCH(INICIO!$C$59,$P236:$U236,0)),0),IFERROR(INDEX($G248:$L256,MATCH(D260,$F248:$F256,0),MATCH(INICIO!$C$59,$G247:$L247,0)),0)))</f>
        <v>#REF!</v>
      </c>
      <c r="F260" s="105" t="e">
        <f t="shared" si="340"/>
        <v>#REF!</v>
      </c>
      <c r="G260" s="116" t="e">
        <f>IF($Q$2=2,IFERROR(INDEX($G237:$L243,MATCH(F260,$F237:$F243,0),MATCH(INICIO!$C$59,$G236:$L236,0)),0),IF($Q$2=4,IFERROR(INDEX($P237:$U247,MATCH(F260,$O237:$O247,0),MATCH(INICIO!$C$59,$P236:$U236,0)),0),IFERROR(INDEX($G248:$L256,MATCH(F260,$F248:$F256,0),MATCH(INICIO!$C$59,$G247:$L247,0)),0)))</f>
        <v>#REF!</v>
      </c>
      <c r="H260" s="105" t="e">
        <f t="shared" si="341"/>
        <v>#REF!</v>
      </c>
      <c r="I260" s="116" t="e">
        <f>IF($Q$2=2,IFERROR(INDEX($G237:$L243,MATCH(H260,$F237:$F243,0),MATCH(INICIO!$C$59,$G236:$L236,0)),0),IF($Q$2=4,IFERROR(INDEX($P237:$U247,MATCH(H260,$O237:$O247,0),MATCH(INICIO!$C$59,$P236:$U236,0)),0),IFERROR(INDEX($G248:$L256,MATCH(H260,$F248:$F256,0),MATCH(INICIO!$C$59,$G247:$L247,0)),0)))</f>
        <v>#REF!</v>
      </c>
      <c r="J260" s="105" t="e">
        <f t="shared" si="342"/>
        <v>#REF!</v>
      </c>
      <c r="K260" s="116" t="e">
        <f>IF($Q$2=2,IFERROR(INDEX($G237:$L243,MATCH(J260,$F237:$F243,0),MATCH(INICIO!$C$59,$G236:$L236,0)),0),IF($Q$2=4,IFERROR(INDEX($P237:$U247,MATCH(J260,$O237:$O247,0),MATCH(INICIO!$C$59,$P236:$U236,0)),0),IFERROR(INDEX($G248:$L256,MATCH(J260,$F248:$F256,0),MATCH(INICIO!$C$59,$G247:$L247,0)),0)))</f>
        <v>#REF!</v>
      </c>
      <c r="L260" s="105" t="e">
        <f t="shared" si="343"/>
        <v>#REF!</v>
      </c>
      <c r="M260" s="116" t="e">
        <f>IF($Q$2=2,IFERROR(INDEX($G237:$L243,MATCH(L260,$F237:$F243,0),MATCH(INICIO!$C$59,$G236:$L236,0)),0),IF($Q$2=4,IFERROR(INDEX($P237:$U247,MATCH(L260,$O237:$O247,0),MATCH(INICIO!$C$59,$P236:$U236,0)),0),IFERROR(INDEX($G248:$L256,MATCH(L260,$F248:$F256,0),MATCH(INICIO!$C$59,$G247:$L247,0)),0)))</f>
        <v>#REF!</v>
      </c>
    </row>
    <row r="261" spans="1:16" hidden="1" outlineLevel="2" x14ac:dyDescent="0.25">
      <c r="B261" s="105" t="e">
        <f t="shared" si="338"/>
        <v>#REF!</v>
      </c>
      <c r="C261" s="116" t="e">
        <f>IF($Q$2=2,IFERROR(INDEX($G237:$L243,MATCH(B261,$F237:$F243,0),MATCH(INICIO!$C$59,$G236:$L236,0)),0),IF($Q$2=4,IFERROR(INDEX($P237:$U247,MATCH(B261,$O237:$O247,0),MATCH(INICIO!$C$59,$P236:$U236,0)),0),IFERROR(INDEX($G248:$L256,MATCH(B261,$F248:$F256,0),MATCH(INICIO!$C$59,$G247:$L247,0)),0)))</f>
        <v>#REF!</v>
      </c>
      <c r="D261" s="105" t="e">
        <f t="shared" si="339"/>
        <v>#REF!</v>
      </c>
      <c r="E261" s="116" t="e">
        <f>IF($Q$2=2,IFERROR(INDEX($G237:$L243,MATCH(D261,$F237:$F243,0),MATCH(INICIO!$C$59,$G236:$L236,0)),0),IF($Q$2=4,IFERROR(INDEX($P237:$U247,MATCH(D261,$O237:$O247,0),MATCH(INICIO!$C$59,$P236:$U236,0)),0),IFERROR(INDEX($G248:$L256,MATCH(D261,$F248:$F256,0),MATCH(INICIO!$C$59,$G247:$L247,0)),0)))</f>
        <v>#REF!</v>
      </c>
      <c r="F261" s="105" t="e">
        <f t="shared" si="340"/>
        <v>#REF!</v>
      </c>
      <c r="G261" s="116" t="e">
        <f>IF($Q$2=2,IFERROR(INDEX($G237:$L243,MATCH(F261,$F237:$F243,0),MATCH(INICIO!$C$59,$G236:$L236,0)),0),IF($Q$2=4,IFERROR(INDEX($P237:$U247,MATCH(F261,$O237:$O247,0),MATCH(INICIO!$C$59,$P236:$U236,0)),0),IFERROR(INDEX($G248:$L256,MATCH(F261,$F248:$F256,0),MATCH(INICIO!$C$59,$G247:$L247,0)),0)))</f>
        <v>#REF!</v>
      </c>
      <c r="H261" s="105" t="e">
        <f t="shared" si="341"/>
        <v>#REF!</v>
      </c>
      <c r="I261" s="116" t="e">
        <f>IF($Q$2=2,IFERROR(INDEX($G237:$L243,MATCH(H261,$F237:$F243,0),MATCH(INICIO!$C$59,$G236:$L236,0)),0),IF($Q$2=4,IFERROR(INDEX($P237:$U247,MATCH(H261,$O237:$O247,0),MATCH(INICIO!$C$59,$P236:$U236,0)),0),IFERROR(INDEX($G248:$L256,MATCH(H261,$F248:$F256,0),MATCH(INICIO!$C$59,$G247:$L247,0)),0)))</f>
        <v>#REF!</v>
      </c>
      <c r="J261" s="105" t="e">
        <f t="shared" si="342"/>
        <v>#REF!</v>
      </c>
      <c r="K261" s="116" t="e">
        <f>IF($Q$2=2,IFERROR(INDEX($G237:$L243,MATCH(J261,$F237:$F243,0),MATCH(INICIO!$C$59,$G236:$L236,0)),0),IF($Q$2=4,IFERROR(INDEX($P237:$U247,MATCH(J261,$O237:$O247,0),MATCH(INICIO!$C$59,$P236:$U236,0)),0),IFERROR(INDEX($G248:$L256,MATCH(J261,$F248:$F256,0),MATCH(INICIO!$C$59,$G247:$L247,0)),0)))</f>
        <v>#REF!</v>
      </c>
      <c r="L261" s="105" t="e">
        <f t="shared" si="343"/>
        <v>#REF!</v>
      </c>
      <c r="M261" s="116" t="e">
        <f>IF($Q$2=2,IFERROR(INDEX($G237:$L243,MATCH(L261,$F237:$F243,0),MATCH(INICIO!$C$59,$G236:$L236,0)),0),IF($Q$2=4,IFERROR(INDEX($P237:$U247,MATCH(L261,$O237:$O247,0),MATCH(INICIO!$C$59,$P236:$U236,0)),0),IFERROR(INDEX($G248:$L256,MATCH(L261,$F248:$F256,0),MATCH(INICIO!$C$59,$G247:$L247,0)),0)))</f>
        <v>#REF!</v>
      </c>
    </row>
    <row r="262" spans="1:16" hidden="1" outlineLevel="2" x14ac:dyDescent="0.25">
      <c r="B262" s="105" t="e">
        <f t="shared" si="338"/>
        <v>#REF!</v>
      </c>
      <c r="C262" s="116" t="e">
        <f>IF($Q$2=2,IFERROR(INDEX($G237:$L243,MATCH(B262,$F237:$F243,0),MATCH(INICIO!$C$59,$G236:$L236,0)),0),IF($Q$2=4,IFERROR(INDEX($P237:$U247,MATCH(B262,$O237:$O247,0),MATCH(INICIO!$C$59,$P236:$U236,0)),0),IFERROR(INDEX($G248:$L256,MATCH(B262,$F248:$F256,0),MATCH(INICIO!$C$59,$G247:$L247,0)),0)))</f>
        <v>#REF!</v>
      </c>
      <c r="D262" s="105" t="e">
        <f t="shared" si="339"/>
        <v>#REF!</v>
      </c>
      <c r="E262" s="116" t="e">
        <f>IF($Q$2=2,IFERROR(INDEX($G237:$L243,MATCH(D262,$F237:$F243,0),MATCH(INICIO!$C$59,$G236:$L236,0)),0),IF($Q$2=4,IFERROR(INDEX($P237:$U247,MATCH(D262,$O237:$O247,0),MATCH(INICIO!$C$59,$P236:$U236,0)),0),IFERROR(INDEX($G248:$L256,MATCH(D262,$F248:$F256,0),MATCH(INICIO!$C$59,$G247:$L247,0)),0)))</f>
        <v>#REF!</v>
      </c>
      <c r="F262" s="105" t="e">
        <f t="shared" si="340"/>
        <v>#REF!</v>
      </c>
      <c r="G262" s="116" t="e">
        <f>IF($Q$2=2,IFERROR(INDEX($G237:$L243,MATCH(F262,$F237:$F243,0),MATCH(INICIO!$C$59,$G236:$L236,0)),0),IF($Q$2=4,IFERROR(INDEX($P237:$U247,MATCH(F262,$O237:$O247,0),MATCH(INICIO!$C$59,$P236:$U236,0)),0),IFERROR(INDEX($G248:$L256,MATCH(F262,$F248:$F256,0),MATCH(INICIO!$C$59,$G247:$L247,0)),0)))</f>
        <v>#REF!</v>
      </c>
      <c r="H262" s="105" t="e">
        <f t="shared" si="341"/>
        <v>#REF!</v>
      </c>
      <c r="I262" s="116" t="e">
        <f>IF($Q$2=2,IFERROR(INDEX($G237:$L243,MATCH(H262,$F237:$F243,0),MATCH(INICIO!$C$59,$G236:$L236,0)),0),IF($Q$2=4,IFERROR(INDEX($P237:$U247,MATCH(H262,$O237:$O247,0),MATCH(INICIO!$C$59,$P236:$U236,0)),0),IFERROR(INDEX($G248:$L256,MATCH(H262,$F248:$F256,0),MATCH(INICIO!$C$59,$G247:$L247,0)),0)))</f>
        <v>#REF!</v>
      </c>
      <c r="J262" s="105" t="e">
        <f t="shared" si="342"/>
        <v>#REF!</v>
      </c>
      <c r="K262" s="116" t="e">
        <f>IF($Q$2=2,IFERROR(INDEX($G237:$L243,MATCH(J262,$F237:$F243,0),MATCH(INICIO!$C$59,$G236:$L236,0)),0),IF($Q$2=4,IFERROR(INDEX($P237:$U247,MATCH(J262,$O237:$O247,0),MATCH(INICIO!$C$59,$P236:$U236,0)),0),IFERROR(INDEX($G248:$L256,MATCH(J262,$F248:$F256,0),MATCH(INICIO!$C$59,$G247:$L247,0)),0)))</f>
        <v>#REF!</v>
      </c>
      <c r="L262" s="105" t="e">
        <f t="shared" si="343"/>
        <v>#REF!</v>
      </c>
      <c r="M262" s="116" t="e">
        <f>IF($Q$2=2,IFERROR(INDEX($G237:$L243,MATCH(L262,$F237:$F243,0),MATCH(INICIO!$C$59,$G236:$L236,0)),0),IF($Q$2=4,IFERROR(INDEX($P237:$U247,MATCH(L262,$O237:$O247,0),MATCH(INICIO!$C$59,$P236:$U236,0)),0),IFERROR(INDEX($G248:$L256,MATCH(L262,$F248:$F256,0),MATCH(INICIO!$C$59,$G247:$L247,0)),0)))</f>
        <v>#REF!</v>
      </c>
    </row>
    <row r="263" spans="1:16" hidden="1" outlineLevel="2" x14ac:dyDescent="0.25">
      <c r="B263" s="105" t="e">
        <f t="shared" si="338"/>
        <v>#REF!</v>
      </c>
      <c r="C263" s="116" t="e">
        <f>IF($Q$2=2,IFERROR(INDEX($G237:$L243,MATCH(B263,$F237:$F243,0),MATCH(INICIO!$C$59,$G236:$L236,0)),0),IF($Q$2=4,IFERROR(INDEX($P237:$U247,MATCH(B263,$O237:$O247,0),MATCH(INICIO!$C$59,$P236:$U236,0)),0),IFERROR(INDEX($G248:$L256,MATCH(B263,$F248:$F256,0),MATCH(INICIO!$C$59,$G247:$L247,0)),0)))</f>
        <v>#REF!</v>
      </c>
      <c r="D263" s="105" t="e">
        <f t="shared" si="339"/>
        <v>#REF!</v>
      </c>
      <c r="E263" s="116" t="e">
        <f>IF($Q$2=2,IFERROR(INDEX($G237:$L243,MATCH(D263,$F237:$F243,0),MATCH(INICIO!$C$59,$G236:$L236,0)),0),IF($Q$2=4,IFERROR(INDEX($P237:$U247,MATCH(D263,$O237:$O247,0),MATCH(INICIO!$C$59,$P236:$U236,0)),0),IFERROR(INDEX($G248:$L256,MATCH(D263,$F248:$F256,0),MATCH(INICIO!$C$59,$G247:$L247,0)),0)))</f>
        <v>#REF!</v>
      </c>
      <c r="F263" s="105" t="e">
        <f t="shared" si="340"/>
        <v>#REF!</v>
      </c>
      <c r="G263" s="116" t="e">
        <f>IF($Q$2=2,IFERROR(INDEX($G237:$L243,MATCH(F263,$F237:$F243,0),MATCH(INICIO!$C$59,$G236:$L236,0)),0),IF($Q$2=4,IFERROR(INDEX($P237:$U247,MATCH(F263,$O237:$O247,0),MATCH(INICIO!$C$59,$P236:$U236,0)),0),IFERROR(INDEX($G248:$L256,MATCH(F263,$F248:$F256,0),MATCH(INICIO!$C$59,$G247:$L247,0)),0)))</f>
        <v>#REF!</v>
      </c>
      <c r="H263" s="105" t="e">
        <f t="shared" si="341"/>
        <v>#REF!</v>
      </c>
      <c r="I263" s="116" t="e">
        <f>IF($Q$2=2,IFERROR(INDEX($G237:$L243,MATCH(H263,$F237:$F243,0),MATCH(INICIO!$C$59,$G236:$L236,0)),0),IF($Q$2=4,IFERROR(INDEX($P237:$U247,MATCH(H263,$O237:$O247,0),MATCH(INICIO!$C$59,$P236:$U236,0)),0),IFERROR(INDEX($G248:$L256,MATCH(H263,$F248:$F256,0),MATCH(INICIO!$C$59,$G247:$L247,0)),0)))</f>
        <v>#REF!</v>
      </c>
      <c r="J263" s="105" t="e">
        <f t="shared" si="342"/>
        <v>#REF!</v>
      </c>
      <c r="K263" s="116" t="e">
        <f>IF($Q$2=2,IFERROR(INDEX($G237:$L243,MATCH(J263,$F237:$F243,0),MATCH(INICIO!$C$59,$G236:$L236,0)),0),IF($Q$2=4,IFERROR(INDEX($P237:$U247,MATCH(J263,$O237:$O247,0),MATCH(INICIO!$C$59,$P236:$U236,0)),0),IFERROR(INDEX($G248:$L256,MATCH(J263,$F248:$F256,0),MATCH(INICIO!$C$59,$G247:$L247,0)),0)))</f>
        <v>#REF!</v>
      </c>
      <c r="L263" s="105" t="e">
        <f t="shared" si="343"/>
        <v>#REF!</v>
      </c>
      <c r="M263" s="116" t="e">
        <f>IF($Q$2=2,IFERROR(INDEX($G237:$L243,MATCH(L263,$F237:$F243,0),MATCH(INICIO!$C$59,$G236:$L236,0)),0),IF($Q$2=4,IFERROR(INDEX($P237:$U247,MATCH(L263,$O237:$O247,0),MATCH(INICIO!$C$59,$P236:$U236,0)),0),IFERROR(INDEX($G248:$L256,MATCH(L263,$F248:$F256,0),MATCH(INICIO!$C$59,$G247:$L247,0)),0)))</f>
        <v>#REF!</v>
      </c>
    </row>
    <row r="264" spans="1:16" hidden="1" outlineLevel="2" x14ac:dyDescent="0.25">
      <c r="B264" s="105" t="e">
        <f t="shared" si="338"/>
        <v>#REF!</v>
      </c>
      <c r="C264" s="116" t="e">
        <f>IF($Q$2=2,IFERROR(INDEX($G237:$L243,MATCH(B264,$F237:$F243,0),MATCH(INICIO!$C$59,$G236:$L236,0)),0),IF($Q$2=4,IFERROR(INDEX($P237:$U247,MATCH(B264,$O237:$O247,0),MATCH(INICIO!$C$59,$P236:$U236,0)),0),IFERROR(INDEX($G248:$L256,MATCH(B264,$F248:$F256,0),MATCH(INICIO!$C$59,$G247:$L247,0)),0)))</f>
        <v>#REF!</v>
      </c>
      <c r="D264" s="105" t="e">
        <f t="shared" si="339"/>
        <v>#REF!</v>
      </c>
      <c r="E264" s="116" t="e">
        <f>IF($Q$2=2,IFERROR(INDEX($G237:$L243,MATCH(D264,$F237:$F243,0),MATCH(INICIO!$C$59,$G236:$L236,0)),0),IF($Q$2=4,IFERROR(INDEX($P237:$U247,MATCH(D264,$O237:$O247,0),MATCH(INICIO!$C$59,$P236:$U236,0)),0),IFERROR(INDEX($G248:$L256,MATCH(D264,$F248:$F256,0),MATCH(INICIO!$C$59,$G247:$L247,0)),0)))</f>
        <v>#REF!</v>
      </c>
      <c r="F264" s="105" t="e">
        <f t="shared" si="340"/>
        <v>#REF!</v>
      </c>
      <c r="G264" s="116" t="e">
        <f>IF($Q$2=2,IFERROR(INDEX($G237:$L243,MATCH(F264,$F237:$F243,0),MATCH(INICIO!$C$59,$G236:$L236,0)),0),IF($Q$2=4,IFERROR(INDEX($P237:$U247,MATCH(F264,$O237:$O247,0),MATCH(INICIO!$C$59,$P236:$U236,0)),0),IFERROR(INDEX($G248:$L256,MATCH(F264,$F248:$F256,0),MATCH(INICIO!$C$59,$G247:$L247,0)),0)))</f>
        <v>#REF!</v>
      </c>
      <c r="H264" s="105" t="e">
        <f t="shared" si="341"/>
        <v>#REF!</v>
      </c>
      <c r="I264" s="116" t="e">
        <f>IF($Q$2=2,IFERROR(INDEX($G237:$L243,MATCH(H264,$F237:$F243,0),MATCH(INICIO!$C$59,$G236:$L236,0)),0),IF($Q$2=4,IFERROR(INDEX($P237:$U247,MATCH(H264,$O237:$O247,0),MATCH(INICIO!$C$59,$P236:$U236,0)),0),IFERROR(INDEX($G248:$L256,MATCH(H264,$F248:$F256,0),MATCH(INICIO!$C$59,$G247:$L247,0)),0)))</f>
        <v>#REF!</v>
      </c>
      <c r="J264" s="105" t="e">
        <f t="shared" si="342"/>
        <v>#REF!</v>
      </c>
      <c r="K264" s="116" t="e">
        <f>IF($Q$2=2,IFERROR(INDEX($G237:$L243,MATCH(J264,$F237:$F243,0),MATCH(INICIO!$C$59,$G236:$L236,0)),0),IF($Q$2=4,IFERROR(INDEX($P237:$U247,MATCH(J264,$O237:$O247,0),MATCH(INICIO!$C$59,$P236:$U236,0)),0),IFERROR(INDEX($G248:$L256,MATCH(J264,$F248:$F256,0),MATCH(INICIO!$C$59,$G247:$L247,0)),0)))</f>
        <v>#REF!</v>
      </c>
      <c r="L264" s="105" t="e">
        <f t="shared" si="343"/>
        <v>#REF!</v>
      </c>
      <c r="M264" s="116" t="e">
        <f>IF($Q$2=2,IFERROR(INDEX($G237:$L243,MATCH(L264,$F237:$F243,0),MATCH(INICIO!$C$59,$G236:$L236,0)),0),IF($Q$2=4,IFERROR(INDEX($P237:$U247,MATCH(L264,$O237:$O247,0),MATCH(INICIO!$C$59,$P236:$U236,0)),0),IFERROR(INDEX($G248:$L256,MATCH(L264,$F248:$F256,0),MATCH(INICIO!$C$59,$G247:$L247,0)),0)))</f>
        <v>#REF!</v>
      </c>
    </row>
    <row r="265" spans="1:16" hidden="1" outlineLevel="2" x14ac:dyDescent="0.25">
      <c r="B265" s="105" t="e">
        <f t="shared" si="338"/>
        <v>#REF!</v>
      </c>
      <c r="C265" s="116" t="e">
        <f>IF($Q$2=2,IFERROR(INDEX($G237:$L243,MATCH(B265,$F237:$F243,0),MATCH(INICIO!$C$59,$G236:$L236,0)),0),IF($Q$2=4,IFERROR(INDEX($P237:$U247,MATCH(B265,$O237:$O247,0),MATCH(INICIO!$C$59,$P236:$U236,0)),0),IFERROR(INDEX($G248:$L256,MATCH(B265,$F248:$F256,0),MATCH(INICIO!$C$59,$G247:$L247,0)),0)))</f>
        <v>#REF!</v>
      </c>
      <c r="D265" s="105" t="e">
        <f t="shared" si="339"/>
        <v>#REF!</v>
      </c>
      <c r="E265" s="116" t="e">
        <f>IF($Q$2=2,IFERROR(INDEX($G237:$L243,MATCH(D265,$F237:$F243,0),MATCH(INICIO!$C$59,$G236:$L236,0)),0),IF($Q$2=4,IFERROR(INDEX($P237:$U247,MATCH(D265,$O237:$O247,0),MATCH(INICIO!$C$59,$P236:$U236,0)),0),IFERROR(INDEX($G248:$L256,MATCH(D265,$F248:$F256,0),MATCH(INICIO!$C$59,$G247:$L247,0)),0)))</f>
        <v>#REF!</v>
      </c>
      <c r="F265" s="105" t="e">
        <f t="shared" si="340"/>
        <v>#REF!</v>
      </c>
      <c r="G265" s="116" t="e">
        <f>IF($Q$2=2,IFERROR(INDEX($G237:$L243,MATCH(F265,$F237:$F243,0),MATCH(INICIO!$C$59,$G236:$L236,0)),0),IF($Q$2=4,IFERROR(INDEX($P237:$U247,MATCH(F265,$O237:$O247,0),MATCH(INICIO!$C$59,$P236:$U236,0)),0),IFERROR(INDEX($G248:$L256,MATCH(F265,$F248:$F256,0),MATCH(INICIO!$C$59,$G247:$L247,0)),0)))</f>
        <v>#REF!</v>
      </c>
      <c r="H265" s="105" t="e">
        <f t="shared" si="341"/>
        <v>#REF!</v>
      </c>
      <c r="I265" s="116" t="e">
        <f>IF($Q$2=2,IFERROR(INDEX($G237:$L243,MATCH(H265,$F237:$F243,0),MATCH(INICIO!$C$59,$G236:$L236,0)),0),IF($Q$2=4,IFERROR(INDEX($P237:$U247,MATCH(H265,$O237:$O247,0),MATCH(INICIO!$C$59,$P236:$U236,0)),0),IFERROR(INDEX($G248:$L256,MATCH(H265,$F248:$F256,0),MATCH(INICIO!$C$59,$G247:$L247,0)),0)))</f>
        <v>#REF!</v>
      </c>
      <c r="J265" s="105" t="e">
        <f t="shared" si="342"/>
        <v>#REF!</v>
      </c>
      <c r="K265" s="116" t="e">
        <f>IF($Q$2=2,IFERROR(INDEX($G237:$L243,MATCH(J265,$F237:$F243,0),MATCH(INICIO!$C$59,$G236:$L236,0)),0),IF($Q$2=4,IFERROR(INDEX($P237:$U247,MATCH(J265,$O237:$O247,0),MATCH(INICIO!$C$59,$P236:$U236,0)),0),IFERROR(INDEX($G248:$L256,MATCH(J265,$F248:$F256,0),MATCH(INICIO!$C$59,$G247:$L247,0)),0)))</f>
        <v>#REF!</v>
      </c>
      <c r="L265" s="105" t="e">
        <f t="shared" si="343"/>
        <v>#REF!</v>
      </c>
      <c r="M265" s="116" t="e">
        <f>IF($Q$2=2,IFERROR(INDEX($G237:$L243,MATCH(L265,$F237:$F243,0),MATCH(INICIO!$C$59,$G236:$L236,0)),0),IF($Q$2=4,IFERROR(INDEX($P237:$U247,MATCH(L265,$O237:$O247,0),MATCH(INICIO!$C$59,$P236:$U236,0)),0),IFERROR(INDEX($G248:$L256,MATCH(L265,$F248:$F256,0),MATCH(INICIO!$C$59,$G247:$L247,0)),0)))</f>
        <v>#REF!</v>
      </c>
    </row>
    <row r="266" spans="1:16" hidden="1" outlineLevel="2" x14ac:dyDescent="0.25"/>
    <row r="267" spans="1:16" s="119" customFormat="1" hidden="1" outlineLevel="2" x14ac:dyDescent="0.25">
      <c r="A267" s="118" t="s">
        <v>43</v>
      </c>
    </row>
    <row r="268" spans="1:16" hidden="1" outlineLevel="2" x14ac:dyDescent="0.25">
      <c r="C268" s="121">
        <f t="shared" ref="C268:H268" si="344">E$2</f>
        <v>1</v>
      </c>
      <c r="D268" s="121">
        <f t="shared" si="344"/>
        <v>2</v>
      </c>
      <c r="E268" s="121">
        <f t="shared" si="344"/>
        <v>3</v>
      </c>
      <c r="F268" s="121">
        <f t="shared" si="344"/>
        <v>4</v>
      </c>
      <c r="G268" s="121">
        <f t="shared" si="344"/>
        <v>5</v>
      </c>
      <c r="H268" s="121">
        <f t="shared" si="344"/>
        <v>6</v>
      </c>
    </row>
    <row r="269" spans="1:16" hidden="1" outlineLevel="2" x14ac:dyDescent="0.25">
      <c r="B269" s="122" t="s">
        <v>44</v>
      </c>
      <c r="C269" s="123" t="e">
        <f t="array" ref="C269:C274">MMULT(MMULT(C$8:H$13,$AZ$8:$BE$13),C260:C265)+MMULT(MINVERSE(TRANSPOSE($AZ$8:$BE$13)),C227:C232)</f>
        <v>#REF!</v>
      </c>
      <c r="D269" s="123" t="e">
        <f t="array" ref="D269:D274">MMULT(MMULT(K$8:P$13,$AZ$8:$BE$13),E260:E265)+MMULT(MINVERSE(TRANSPOSE($AZ$8:$BE$13)),E227:E232)</f>
        <v>#REF!</v>
      </c>
      <c r="E269" s="123" t="e">
        <f t="array" ref="E269:E274">MMULT(MMULT(S$8:X$13,$AZ$8:$BE$13),G260:G265)+MMULT(MINVERSE(TRANSPOSE($AZ$8:$BE$13)),G227:G232)</f>
        <v>#REF!</v>
      </c>
      <c r="F269" s="123" t="e">
        <f t="array" ref="F269:F274">MMULT(MMULT(AA$8:AF$13,$AZ$8:$BE$13),I260:I265)+MMULT(MINVERSE(TRANSPOSE($AZ$8:$BE$13)),I227:I232)</f>
        <v>#REF!</v>
      </c>
      <c r="G269" s="123" t="e">
        <f t="array" ref="G269:G274">MMULT(MMULT(AI$8:AN$13,$AZ$8:$BE$13),K260:K265)+MMULT(MINVERSE(TRANSPOSE($AZ$8:$BE$13)),K227:K232)</f>
        <v>#REF!</v>
      </c>
      <c r="H269" s="123" t="e">
        <f t="array" ref="H269:H274">MMULT(MMULT(AQ$8:AV$13,$AZ$8:$BE$13),M260:M265)+MMULT(MINVERSE(TRANSPOSE($AZ$8:$BE$13)),M227:M232)</f>
        <v>#REF!</v>
      </c>
      <c r="N269" s="124"/>
      <c r="P269" s="124"/>
    </row>
    <row r="270" spans="1:16" hidden="1" outlineLevel="2" x14ac:dyDescent="0.25">
      <c r="B270" s="122" t="s">
        <v>45</v>
      </c>
      <c r="C270" s="123" t="e">
        <v>#REF!</v>
      </c>
      <c r="D270" s="123" t="e">
        <v>#REF!</v>
      </c>
      <c r="E270" s="123" t="e">
        <v>#REF!</v>
      </c>
      <c r="F270" s="123" t="e">
        <v>#REF!</v>
      </c>
      <c r="G270" s="123" t="e">
        <v>#REF!</v>
      </c>
      <c r="H270" s="123" t="e">
        <v>#REF!</v>
      </c>
      <c r="N270" s="124"/>
      <c r="P270" s="124"/>
    </row>
    <row r="271" spans="1:16" hidden="1" outlineLevel="2" x14ac:dyDescent="0.25">
      <c r="B271" s="122" t="s">
        <v>46</v>
      </c>
      <c r="C271" s="123" t="e">
        <v>#REF!</v>
      </c>
      <c r="D271" s="123" t="e">
        <v>#REF!</v>
      </c>
      <c r="E271" s="123" t="e">
        <v>#REF!</v>
      </c>
      <c r="F271" s="123" t="e">
        <v>#REF!</v>
      </c>
      <c r="G271" s="123" t="e">
        <v>#REF!</v>
      </c>
      <c r="H271" s="123" t="e">
        <v>#REF!</v>
      </c>
      <c r="N271" s="124"/>
      <c r="P271" s="124"/>
    </row>
    <row r="272" spans="1:16" hidden="1" outlineLevel="2" x14ac:dyDescent="0.25">
      <c r="B272" s="122" t="s">
        <v>47</v>
      </c>
      <c r="C272" s="123" t="e">
        <v>#REF!</v>
      </c>
      <c r="D272" s="123" t="e">
        <v>#REF!</v>
      </c>
      <c r="E272" s="123" t="e">
        <v>#REF!</v>
      </c>
      <c r="F272" s="123" t="e">
        <v>#REF!</v>
      </c>
      <c r="G272" s="123" t="e">
        <v>#REF!</v>
      </c>
      <c r="H272" s="123" t="e">
        <v>#REF!</v>
      </c>
      <c r="N272" s="124"/>
      <c r="P272" s="124"/>
    </row>
    <row r="273" spans="1:93" hidden="1" outlineLevel="2" x14ac:dyDescent="0.25">
      <c r="B273" s="122" t="s">
        <v>48</v>
      </c>
      <c r="C273" s="123" t="e">
        <v>#REF!</v>
      </c>
      <c r="D273" s="123" t="e">
        <v>#REF!</v>
      </c>
      <c r="E273" s="123" t="e">
        <v>#REF!</v>
      </c>
      <c r="F273" s="123" t="e">
        <v>#REF!</v>
      </c>
      <c r="G273" s="123" t="e">
        <v>#REF!</v>
      </c>
      <c r="H273" s="123" t="e">
        <v>#REF!</v>
      </c>
      <c r="N273" s="124"/>
      <c r="P273" s="124"/>
    </row>
    <row r="274" spans="1:93" hidden="1" outlineLevel="2" x14ac:dyDescent="0.25">
      <c r="B274" s="122" t="s">
        <v>49</v>
      </c>
      <c r="C274" s="123" t="e">
        <v>#REF!</v>
      </c>
      <c r="D274" s="123" t="e">
        <v>#REF!</v>
      </c>
      <c r="E274" s="123" t="e">
        <v>#REF!</v>
      </c>
      <c r="F274" s="123" t="e">
        <v>#REF!</v>
      </c>
      <c r="G274" s="123" t="e">
        <v>#REF!</v>
      </c>
      <c r="H274" s="123" t="e">
        <v>#REF!</v>
      </c>
      <c r="N274" s="124"/>
      <c r="P274" s="124"/>
    </row>
    <row r="275" spans="1:93" hidden="1" outlineLevel="2" x14ac:dyDescent="0.25"/>
    <row r="276" spans="1:93" hidden="1" outlineLevel="2" x14ac:dyDescent="0.25">
      <c r="B276" s="318" t="s">
        <v>50</v>
      </c>
      <c r="C276" s="319"/>
      <c r="D276" s="319"/>
      <c r="E276" s="319"/>
      <c r="F276" s="319"/>
      <c r="G276" s="319"/>
      <c r="H276" s="319"/>
      <c r="I276" s="319"/>
      <c r="J276" s="319"/>
      <c r="K276" s="319"/>
      <c r="L276" s="320"/>
      <c r="M276" s="321" t="s">
        <v>51</v>
      </c>
      <c r="N276" s="322"/>
      <c r="O276" s="322"/>
      <c r="P276" s="322"/>
      <c r="Q276" s="322"/>
      <c r="R276" s="322"/>
      <c r="S276" s="322"/>
      <c r="T276" s="322"/>
      <c r="U276" s="322"/>
      <c r="V276" s="323"/>
      <c r="W276" s="321" t="s">
        <v>52</v>
      </c>
      <c r="X276" s="322"/>
      <c r="Y276" s="322"/>
      <c r="Z276" s="322"/>
      <c r="AA276" s="322"/>
      <c r="AB276" s="322"/>
      <c r="AC276" s="322"/>
      <c r="AD276" s="322"/>
      <c r="AE276" s="322"/>
      <c r="AF276" s="323"/>
      <c r="AG276" s="321" t="s">
        <v>53</v>
      </c>
      <c r="AH276" s="322"/>
      <c r="AI276" s="322"/>
      <c r="AJ276" s="322"/>
      <c r="AK276" s="322"/>
      <c r="AL276" s="322"/>
      <c r="AM276" s="322"/>
      <c r="AN276" s="322"/>
      <c r="AO276" s="322"/>
      <c r="AP276" s="323"/>
      <c r="AQ276" s="321" t="s">
        <v>54</v>
      </c>
      <c r="AR276" s="322"/>
      <c r="AS276" s="322"/>
      <c r="AT276" s="322"/>
      <c r="AU276" s="322"/>
      <c r="AV276" s="322"/>
      <c r="AW276" s="322"/>
      <c r="AX276" s="322"/>
      <c r="AY276" s="322"/>
      <c r="AZ276" s="323"/>
      <c r="BA276" s="321" t="s">
        <v>55</v>
      </c>
      <c r="BB276" s="322"/>
      <c r="BC276" s="322"/>
      <c r="BD276" s="322"/>
      <c r="BE276" s="322"/>
      <c r="BF276" s="322"/>
      <c r="BG276" s="322"/>
      <c r="BH276" s="322"/>
      <c r="BI276" s="322"/>
      <c r="BJ276" s="323"/>
    </row>
    <row r="277" spans="1:93" hidden="1" outlineLevel="2" x14ac:dyDescent="0.25">
      <c r="B277" s="186">
        <f t="shared" ref="B277" si="345">E$2</f>
        <v>1</v>
      </c>
      <c r="C277" s="187">
        <f t="shared" ref="C277:L280" si="346">B277</f>
        <v>1</v>
      </c>
      <c r="D277" s="187">
        <f t="shared" si="346"/>
        <v>1</v>
      </c>
      <c r="E277" s="187">
        <f t="shared" si="346"/>
        <v>1</v>
      </c>
      <c r="F277" s="187">
        <f t="shared" si="346"/>
        <v>1</v>
      </c>
      <c r="G277" s="187">
        <f t="shared" si="346"/>
        <v>1</v>
      </c>
      <c r="H277" s="187">
        <f t="shared" si="346"/>
        <v>1</v>
      </c>
      <c r="I277" s="187">
        <f t="shared" si="346"/>
        <v>1</v>
      </c>
      <c r="J277" s="187">
        <f t="shared" si="346"/>
        <v>1</v>
      </c>
      <c r="K277" s="187">
        <f t="shared" si="346"/>
        <v>1</v>
      </c>
      <c r="L277" s="188">
        <f t="shared" si="346"/>
        <v>1</v>
      </c>
      <c r="M277" s="189">
        <f t="shared" ref="M277" si="347">F$2</f>
        <v>2</v>
      </c>
      <c r="N277" s="187">
        <f t="shared" ref="N277:V280" si="348">M277</f>
        <v>2</v>
      </c>
      <c r="O277" s="187">
        <f t="shared" si="348"/>
        <v>2</v>
      </c>
      <c r="P277" s="187">
        <f t="shared" si="348"/>
        <v>2</v>
      </c>
      <c r="Q277" s="187">
        <f t="shared" si="348"/>
        <v>2</v>
      </c>
      <c r="R277" s="187">
        <f t="shared" si="348"/>
        <v>2</v>
      </c>
      <c r="S277" s="187">
        <f t="shared" si="348"/>
        <v>2</v>
      </c>
      <c r="T277" s="187">
        <f t="shared" si="348"/>
        <v>2</v>
      </c>
      <c r="U277" s="187">
        <f t="shared" si="348"/>
        <v>2</v>
      </c>
      <c r="V277" s="188">
        <f t="shared" si="348"/>
        <v>2</v>
      </c>
      <c r="W277" s="189">
        <f>G$2</f>
        <v>3</v>
      </c>
      <c r="X277" s="187">
        <f t="shared" ref="X277:AF280" si="349">W277</f>
        <v>3</v>
      </c>
      <c r="Y277" s="187">
        <f t="shared" si="349"/>
        <v>3</v>
      </c>
      <c r="Z277" s="187">
        <f t="shared" si="349"/>
        <v>3</v>
      </c>
      <c r="AA277" s="187">
        <f t="shared" si="349"/>
        <v>3</v>
      </c>
      <c r="AB277" s="187">
        <f t="shared" si="349"/>
        <v>3</v>
      </c>
      <c r="AC277" s="187">
        <f t="shared" si="349"/>
        <v>3</v>
      </c>
      <c r="AD277" s="187">
        <f t="shared" si="349"/>
        <v>3</v>
      </c>
      <c r="AE277" s="187">
        <f t="shared" si="349"/>
        <v>3</v>
      </c>
      <c r="AF277" s="188">
        <f t="shared" si="349"/>
        <v>3</v>
      </c>
      <c r="AG277" s="189">
        <f>H$2</f>
        <v>4</v>
      </c>
      <c r="AH277" s="187">
        <f t="shared" ref="AH277:AP280" si="350">AG277</f>
        <v>4</v>
      </c>
      <c r="AI277" s="187">
        <f t="shared" si="350"/>
        <v>4</v>
      </c>
      <c r="AJ277" s="187">
        <f t="shared" si="350"/>
        <v>4</v>
      </c>
      <c r="AK277" s="187">
        <f t="shared" si="350"/>
        <v>4</v>
      </c>
      <c r="AL277" s="187">
        <f t="shared" si="350"/>
        <v>4</v>
      </c>
      <c r="AM277" s="187">
        <f t="shared" si="350"/>
        <v>4</v>
      </c>
      <c r="AN277" s="187">
        <f t="shared" si="350"/>
        <v>4</v>
      </c>
      <c r="AO277" s="187">
        <f t="shared" si="350"/>
        <v>4</v>
      </c>
      <c r="AP277" s="188">
        <f t="shared" si="350"/>
        <v>4</v>
      </c>
      <c r="AQ277" s="189">
        <f>I$2</f>
        <v>5</v>
      </c>
      <c r="AR277" s="187">
        <f t="shared" ref="AR277:AZ280" si="351">AQ277</f>
        <v>5</v>
      </c>
      <c r="AS277" s="187">
        <f t="shared" si="351"/>
        <v>5</v>
      </c>
      <c r="AT277" s="187">
        <f t="shared" si="351"/>
        <v>5</v>
      </c>
      <c r="AU277" s="187">
        <f t="shared" si="351"/>
        <v>5</v>
      </c>
      <c r="AV277" s="187">
        <f t="shared" si="351"/>
        <v>5</v>
      </c>
      <c r="AW277" s="187">
        <f t="shared" si="351"/>
        <v>5</v>
      </c>
      <c r="AX277" s="187">
        <f t="shared" si="351"/>
        <v>5</v>
      </c>
      <c r="AY277" s="187">
        <f t="shared" si="351"/>
        <v>5</v>
      </c>
      <c r="AZ277" s="188">
        <f t="shared" si="351"/>
        <v>5</v>
      </c>
      <c r="BA277" s="189">
        <f>J$2</f>
        <v>6</v>
      </c>
      <c r="BB277" s="187">
        <f t="shared" ref="BB277:BJ280" si="352">BA277</f>
        <v>6</v>
      </c>
      <c r="BC277" s="187">
        <f t="shared" si="352"/>
        <v>6</v>
      </c>
      <c r="BD277" s="187">
        <f t="shared" si="352"/>
        <v>6</v>
      </c>
      <c r="BE277" s="187">
        <f t="shared" si="352"/>
        <v>6</v>
      </c>
      <c r="BF277" s="187">
        <f t="shared" si="352"/>
        <v>6</v>
      </c>
      <c r="BG277" s="187">
        <f t="shared" si="352"/>
        <v>6</v>
      </c>
      <c r="BH277" s="187">
        <f t="shared" si="352"/>
        <v>6</v>
      </c>
      <c r="BI277" s="187">
        <f t="shared" si="352"/>
        <v>6</v>
      </c>
      <c r="BJ277" s="188">
        <f t="shared" si="352"/>
        <v>6</v>
      </c>
    </row>
    <row r="278" spans="1:93" s="2" customFormat="1" ht="15" hidden="1" customHeight="1" outlineLevel="2" x14ac:dyDescent="0.25">
      <c r="A278" s="152" t="s">
        <v>192</v>
      </c>
      <c r="B278" s="129" t="e">
        <f>C271</f>
        <v>#REF!</v>
      </c>
      <c r="C278" s="130" t="e">
        <f t="shared" si="346"/>
        <v>#REF!</v>
      </c>
      <c r="D278" s="130" t="e">
        <f t="shared" si="346"/>
        <v>#REF!</v>
      </c>
      <c r="E278" s="130" t="e">
        <f t="shared" si="346"/>
        <v>#REF!</v>
      </c>
      <c r="F278" s="130" t="e">
        <f t="shared" si="346"/>
        <v>#REF!</v>
      </c>
      <c r="G278" s="130" t="e">
        <f t="shared" si="346"/>
        <v>#REF!</v>
      </c>
      <c r="H278" s="130" t="e">
        <f t="shared" si="346"/>
        <v>#REF!</v>
      </c>
      <c r="I278" s="130" t="e">
        <f t="shared" si="346"/>
        <v>#REF!</v>
      </c>
      <c r="J278" s="190" t="e">
        <f t="shared" si="346"/>
        <v>#REF!</v>
      </c>
      <c r="K278" s="130" t="e">
        <f t="shared" si="346"/>
        <v>#REF!</v>
      </c>
      <c r="L278" s="131" t="e">
        <f t="shared" si="346"/>
        <v>#REF!</v>
      </c>
      <c r="M278" s="129" t="e">
        <f>D271</f>
        <v>#REF!</v>
      </c>
      <c r="N278" s="130" t="e">
        <f t="shared" si="348"/>
        <v>#REF!</v>
      </c>
      <c r="O278" s="130" t="e">
        <f t="shared" si="348"/>
        <v>#REF!</v>
      </c>
      <c r="P278" s="130" t="e">
        <f t="shared" si="348"/>
        <v>#REF!</v>
      </c>
      <c r="Q278" s="130" t="e">
        <f t="shared" si="348"/>
        <v>#REF!</v>
      </c>
      <c r="R278" s="130" t="e">
        <f t="shared" si="348"/>
        <v>#REF!</v>
      </c>
      <c r="S278" s="130" t="e">
        <f t="shared" si="348"/>
        <v>#REF!</v>
      </c>
      <c r="T278" s="130" t="e">
        <f t="shared" si="348"/>
        <v>#REF!</v>
      </c>
      <c r="U278" s="130" t="e">
        <f t="shared" si="348"/>
        <v>#REF!</v>
      </c>
      <c r="V278" s="131" t="e">
        <f t="shared" si="348"/>
        <v>#REF!</v>
      </c>
      <c r="W278" s="129" t="e">
        <f>E271</f>
        <v>#REF!</v>
      </c>
      <c r="X278" s="130" t="e">
        <f t="shared" si="349"/>
        <v>#REF!</v>
      </c>
      <c r="Y278" s="130" t="e">
        <f t="shared" si="349"/>
        <v>#REF!</v>
      </c>
      <c r="Z278" s="130" t="e">
        <f t="shared" si="349"/>
        <v>#REF!</v>
      </c>
      <c r="AA278" s="130" t="e">
        <f t="shared" si="349"/>
        <v>#REF!</v>
      </c>
      <c r="AB278" s="130" t="e">
        <f t="shared" si="349"/>
        <v>#REF!</v>
      </c>
      <c r="AC278" s="130" t="e">
        <f t="shared" si="349"/>
        <v>#REF!</v>
      </c>
      <c r="AD278" s="130" t="e">
        <f t="shared" si="349"/>
        <v>#REF!</v>
      </c>
      <c r="AE278" s="130" t="e">
        <f t="shared" si="349"/>
        <v>#REF!</v>
      </c>
      <c r="AF278" s="131" t="e">
        <f t="shared" si="349"/>
        <v>#REF!</v>
      </c>
      <c r="AG278" s="129" t="e">
        <f>F271</f>
        <v>#REF!</v>
      </c>
      <c r="AH278" s="130" t="e">
        <f t="shared" si="350"/>
        <v>#REF!</v>
      </c>
      <c r="AI278" s="130" t="e">
        <f t="shared" si="350"/>
        <v>#REF!</v>
      </c>
      <c r="AJ278" s="130" t="e">
        <f t="shared" si="350"/>
        <v>#REF!</v>
      </c>
      <c r="AK278" s="130" t="e">
        <f t="shared" si="350"/>
        <v>#REF!</v>
      </c>
      <c r="AL278" s="130" t="e">
        <f t="shared" si="350"/>
        <v>#REF!</v>
      </c>
      <c r="AM278" s="130" t="e">
        <f t="shared" si="350"/>
        <v>#REF!</v>
      </c>
      <c r="AN278" s="130" t="e">
        <f t="shared" si="350"/>
        <v>#REF!</v>
      </c>
      <c r="AO278" s="130" t="e">
        <f t="shared" si="350"/>
        <v>#REF!</v>
      </c>
      <c r="AP278" s="131" t="e">
        <f t="shared" si="350"/>
        <v>#REF!</v>
      </c>
      <c r="AQ278" s="129" t="e">
        <f>G271</f>
        <v>#REF!</v>
      </c>
      <c r="AR278" s="130" t="e">
        <f t="shared" si="351"/>
        <v>#REF!</v>
      </c>
      <c r="AS278" s="130" t="e">
        <f t="shared" si="351"/>
        <v>#REF!</v>
      </c>
      <c r="AT278" s="130" t="e">
        <f t="shared" si="351"/>
        <v>#REF!</v>
      </c>
      <c r="AU278" s="130" t="e">
        <f t="shared" si="351"/>
        <v>#REF!</v>
      </c>
      <c r="AV278" s="130" t="e">
        <f t="shared" si="351"/>
        <v>#REF!</v>
      </c>
      <c r="AW278" s="130" t="e">
        <f t="shared" si="351"/>
        <v>#REF!</v>
      </c>
      <c r="AX278" s="130" t="e">
        <f t="shared" si="351"/>
        <v>#REF!</v>
      </c>
      <c r="AY278" s="130" t="e">
        <f t="shared" si="351"/>
        <v>#REF!</v>
      </c>
      <c r="AZ278" s="131" t="e">
        <f t="shared" si="351"/>
        <v>#REF!</v>
      </c>
      <c r="BA278" s="129" t="e">
        <f>H271</f>
        <v>#REF!</v>
      </c>
      <c r="BB278" s="130" t="e">
        <f t="shared" si="352"/>
        <v>#REF!</v>
      </c>
      <c r="BC278" s="130" t="e">
        <f t="shared" si="352"/>
        <v>#REF!</v>
      </c>
      <c r="BD278" s="130" t="e">
        <f t="shared" si="352"/>
        <v>#REF!</v>
      </c>
      <c r="BE278" s="130" t="e">
        <f t="shared" si="352"/>
        <v>#REF!</v>
      </c>
      <c r="BF278" s="130" t="e">
        <f t="shared" si="352"/>
        <v>#REF!</v>
      </c>
      <c r="BG278" s="130" t="e">
        <f t="shared" si="352"/>
        <v>#REF!</v>
      </c>
      <c r="BH278" s="130" t="e">
        <f t="shared" si="352"/>
        <v>#REF!</v>
      </c>
      <c r="BI278" s="130" t="e">
        <f t="shared" si="352"/>
        <v>#REF!</v>
      </c>
      <c r="BJ278" s="131" t="e">
        <f t="shared" si="352"/>
        <v>#REF!</v>
      </c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</row>
    <row r="279" spans="1:93" s="2" customFormat="1" ht="15" hidden="1" customHeight="1" outlineLevel="2" x14ac:dyDescent="0.25">
      <c r="A279" s="152" t="s">
        <v>47</v>
      </c>
      <c r="B279" s="129" t="e">
        <f>C272</f>
        <v>#REF!</v>
      </c>
      <c r="C279" s="130" t="e">
        <f t="shared" si="346"/>
        <v>#REF!</v>
      </c>
      <c r="D279" s="130" t="e">
        <f t="shared" si="346"/>
        <v>#REF!</v>
      </c>
      <c r="E279" s="130" t="e">
        <f t="shared" si="346"/>
        <v>#REF!</v>
      </c>
      <c r="F279" s="130" t="e">
        <f t="shared" si="346"/>
        <v>#REF!</v>
      </c>
      <c r="G279" s="130" t="e">
        <f t="shared" si="346"/>
        <v>#REF!</v>
      </c>
      <c r="H279" s="130" t="e">
        <f t="shared" si="346"/>
        <v>#REF!</v>
      </c>
      <c r="I279" s="130" t="e">
        <f t="shared" si="346"/>
        <v>#REF!</v>
      </c>
      <c r="J279" s="190" t="e">
        <f t="shared" si="346"/>
        <v>#REF!</v>
      </c>
      <c r="K279" s="130" t="e">
        <f t="shared" si="346"/>
        <v>#REF!</v>
      </c>
      <c r="L279" s="131" t="e">
        <f t="shared" si="346"/>
        <v>#REF!</v>
      </c>
      <c r="M279" s="129" t="e">
        <f>D272</f>
        <v>#REF!</v>
      </c>
      <c r="N279" s="130" t="e">
        <f t="shared" si="348"/>
        <v>#REF!</v>
      </c>
      <c r="O279" s="130" t="e">
        <f t="shared" si="348"/>
        <v>#REF!</v>
      </c>
      <c r="P279" s="130" t="e">
        <f t="shared" si="348"/>
        <v>#REF!</v>
      </c>
      <c r="Q279" s="130" t="e">
        <f t="shared" si="348"/>
        <v>#REF!</v>
      </c>
      <c r="R279" s="130" t="e">
        <f t="shared" si="348"/>
        <v>#REF!</v>
      </c>
      <c r="S279" s="130" t="e">
        <f t="shared" si="348"/>
        <v>#REF!</v>
      </c>
      <c r="T279" s="130" t="e">
        <f t="shared" si="348"/>
        <v>#REF!</v>
      </c>
      <c r="U279" s="130" t="e">
        <f t="shared" si="348"/>
        <v>#REF!</v>
      </c>
      <c r="V279" s="131" t="e">
        <f t="shared" si="348"/>
        <v>#REF!</v>
      </c>
      <c r="W279" s="129" t="e">
        <f>E272</f>
        <v>#REF!</v>
      </c>
      <c r="X279" s="130" t="e">
        <f t="shared" si="349"/>
        <v>#REF!</v>
      </c>
      <c r="Y279" s="130" t="e">
        <f t="shared" si="349"/>
        <v>#REF!</v>
      </c>
      <c r="Z279" s="130" t="e">
        <f t="shared" si="349"/>
        <v>#REF!</v>
      </c>
      <c r="AA279" s="130" t="e">
        <f t="shared" si="349"/>
        <v>#REF!</v>
      </c>
      <c r="AB279" s="130" t="e">
        <f t="shared" si="349"/>
        <v>#REF!</v>
      </c>
      <c r="AC279" s="130" t="e">
        <f t="shared" si="349"/>
        <v>#REF!</v>
      </c>
      <c r="AD279" s="130" t="e">
        <f t="shared" si="349"/>
        <v>#REF!</v>
      </c>
      <c r="AE279" s="130" t="e">
        <f t="shared" si="349"/>
        <v>#REF!</v>
      </c>
      <c r="AF279" s="131" t="e">
        <f t="shared" si="349"/>
        <v>#REF!</v>
      </c>
      <c r="AG279" s="129" t="e">
        <f>F272</f>
        <v>#REF!</v>
      </c>
      <c r="AH279" s="130" t="e">
        <f t="shared" si="350"/>
        <v>#REF!</v>
      </c>
      <c r="AI279" s="130" t="e">
        <f t="shared" si="350"/>
        <v>#REF!</v>
      </c>
      <c r="AJ279" s="130" t="e">
        <f t="shared" si="350"/>
        <v>#REF!</v>
      </c>
      <c r="AK279" s="130" t="e">
        <f t="shared" si="350"/>
        <v>#REF!</v>
      </c>
      <c r="AL279" s="130" t="e">
        <f t="shared" si="350"/>
        <v>#REF!</v>
      </c>
      <c r="AM279" s="130" t="e">
        <f t="shared" si="350"/>
        <v>#REF!</v>
      </c>
      <c r="AN279" s="130" t="e">
        <f t="shared" si="350"/>
        <v>#REF!</v>
      </c>
      <c r="AO279" s="130" t="e">
        <f t="shared" si="350"/>
        <v>#REF!</v>
      </c>
      <c r="AP279" s="131" t="e">
        <f t="shared" si="350"/>
        <v>#REF!</v>
      </c>
      <c r="AQ279" s="129" t="e">
        <f>G272</f>
        <v>#REF!</v>
      </c>
      <c r="AR279" s="130" t="e">
        <f t="shared" si="351"/>
        <v>#REF!</v>
      </c>
      <c r="AS279" s="130" t="e">
        <f t="shared" si="351"/>
        <v>#REF!</v>
      </c>
      <c r="AT279" s="130" t="e">
        <f t="shared" si="351"/>
        <v>#REF!</v>
      </c>
      <c r="AU279" s="130" t="e">
        <f t="shared" si="351"/>
        <v>#REF!</v>
      </c>
      <c r="AV279" s="130" t="e">
        <f t="shared" si="351"/>
        <v>#REF!</v>
      </c>
      <c r="AW279" s="130" t="e">
        <f t="shared" si="351"/>
        <v>#REF!</v>
      </c>
      <c r="AX279" s="130" t="e">
        <f t="shared" si="351"/>
        <v>#REF!</v>
      </c>
      <c r="AY279" s="130" t="e">
        <f t="shared" si="351"/>
        <v>#REF!</v>
      </c>
      <c r="AZ279" s="131" t="e">
        <f t="shared" si="351"/>
        <v>#REF!</v>
      </c>
      <c r="BA279" s="129" t="e">
        <f>H272</f>
        <v>#REF!</v>
      </c>
      <c r="BB279" s="130" t="e">
        <f t="shared" si="352"/>
        <v>#REF!</v>
      </c>
      <c r="BC279" s="130" t="e">
        <f t="shared" si="352"/>
        <v>#REF!</v>
      </c>
      <c r="BD279" s="130" t="e">
        <f t="shared" si="352"/>
        <v>#REF!</v>
      </c>
      <c r="BE279" s="130" t="e">
        <f t="shared" si="352"/>
        <v>#REF!</v>
      </c>
      <c r="BF279" s="130" t="e">
        <f t="shared" si="352"/>
        <v>#REF!</v>
      </c>
      <c r="BG279" s="130" t="e">
        <f t="shared" si="352"/>
        <v>#REF!</v>
      </c>
      <c r="BH279" s="130" t="e">
        <f t="shared" si="352"/>
        <v>#REF!</v>
      </c>
      <c r="BI279" s="130" t="e">
        <f t="shared" si="352"/>
        <v>#REF!</v>
      </c>
      <c r="BJ279" s="131" t="e">
        <f t="shared" si="352"/>
        <v>#REF!</v>
      </c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</row>
    <row r="280" spans="1:93" s="2" customFormat="1" ht="15" hidden="1" customHeight="1" outlineLevel="2" x14ac:dyDescent="0.25">
      <c r="A280" s="152" t="s">
        <v>57</v>
      </c>
      <c r="B280" s="129">
        <f t="shared" ref="B280" si="353">E$3</f>
        <v>0.91</v>
      </c>
      <c r="C280" s="130">
        <f t="shared" si="346"/>
        <v>0.91</v>
      </c>
      <c r="D280" s="130">
        <f t="shared" si="346"/>
        <v>0.91</v>
      </c>
      <c r="E280" s="130">
        <f t="shared" si="346"/>
        <v>0.91</v>
      </c>
      <c r="F280" s="130">
        <f t="shared" si="346"/>
        <v>0.91</v>
      </c>
      <c r="G280" s="130">
        <f t="shared" si="346"/>
        <v>0.91</v>
      </c>
      <c r="H280" s="130">
        <f t="shared" si="346"/>
        <v>0.91</v>
      </c>
      <c r="I280" s="130">
        <f t="shared" si="346"/>
        <v>0.91</v>
      </c>
      <c r="J280" s="190">
        <f t="shared" si="346"/>
        <v>0.91</v>
      </c>
      <c r="K280" s="130">
        <f t="shared" si="346"/>
        <v>0.91</v>
      </c>
      <c r="L280" s="131">
        <f t="shared" si="346"/>
        <v>0.91</v>
      </c>
      <c r="M280" s="129">
        <f t="shared" ref="M280" si="354">F$3</f>
        <v>3.6</v>
      </c>
      <c r="N280" s="130">
        <f t="shared" si="348"/>
        <v>3.6</v>
      </c>
      <c r="O280" s="130">
        <f t="shared" si="348"/>
        <v>3.6</v>
      </c>
      <c r="P280" s="130">
        <f t="shared" si="348"/>
        <v>3.6</v>
      </c>
      <c r="Q280" s="130">
        <f t="shared" si="348"/>
        <v>3.6</v>
      </c>
      <c r="R280" s="130">
        <f t="shared" si="348"/>
        <v>3.6</v>
      </c>
      <c r="S280" s="130">
        <f t="shared" si="348"/>
        <v>3.6</v>
      </c>
      <c r="T280" s="130">
        <f t="shared" si="348"/>
        <v>3.6</v>
      </c>
      <c r="U280" s="130">
        <f t="shared" si="348"/>
        <v>3.6</v>
      </c>
      <c r="V280" s="131">
        <f t="shared" si="348"/>
        <v>3.6</v>
      </c>
      <c r="W280" s="129">
        <f t="shared" ref="W280" si="355">G$3</f>
        <v>3.6</v>
      </c>
      <c r="X280" s="130">
        <f t="shared" si="349"/>
        <v>3.6</v>
      </c>
      <c r="Y280" s="130">
        <f t="shared" si="349"/>
        <v>3.6</v>
      </c>
      <c r="Z280" s="130">
        <f t="shared" si="349"/>
        <v>3.6</v>
      </c>
      <c r="AA280" s="130">
        <f t="shared" si="349"/>
        <v>3.6</v>
      </c>
      <c r="AB280" s="130">
        <f t="shared" si="349"/>
        <v>3.6</v>
      </c>
      <c r="AC280" s="130">
        <f t="shared" si="349"/>
        <v>3.6</v>
      </c>
      <c r="AD280" s="130">
        <f t="shared" si="349"/>
        <v>3.6</v>
      </c>
      <c r="AE280" s="130">
        <f t="shared" si="349"/>
        <v>3.6</v>
      </c>
      <c r="AF280" s="131">
        <f t="shared" si="349"/>
        <v>3.6</v>
      </c>
      <c r="AG280" s="129">
        <f t="shared" ref="AG280" si="356">H$3</f>
        <v>3.6</v>
      </c>
      <c r="AH280" s="130">
        <f t="shared" si="350"/>
        <v>3.6</v>
      </c>
      <c r="AI280" s="130">
        <f t="shared" si="350"/>
        <v>3.6</v>
      </c>
      <c r="AJ280" s="130">
        <f t="shared" si="350"/>
        <v>3.6</v>
      </c>
      <c r="AK280" s="130">
        <f t="shared" si="350"/>
        <v>3.6</v>
      </c>
      <c r="AL280" s="130">
        <f t="shared" si="350"/>
        <v>3.6</v>
      </c>
      <c r="AM280" s="130">
        <f t="shared" si="350"/>
        <v>3.6</v>
      </c>
      <c r="AN280" s="130">
        <f t="shared" si="350"/>
        <v>3.6</v>
      </c>
      <c r="AO280" s="130">
        <f t="shared" si="350"/>
        <v>3.6</v>
      </c>
      <c r="AP280" s="131">
        <f t="shared" si="350"/>
        <v>3.6</v>
      </c>
      <c r="AQ280" s="129">
        <f t="shared" ref="AQ280" si="357">I$3</f>
        <v>0.91</v>
      </c>
      <c r="AR280" s="130">
        <f t="shared" si="351"/>
        <v>0.91</v>
      </c>
      <c r="AS280" s="130">
        <f t="shared" si="351"/>
        <v>0.91</v>
      </c>
      <c r="AT280" s="130">
        <f t="shared" si="351"/>
        <v>0.91</v>
      </c>
      <c r="AU280" s="130">
        <f t="shared" si="351"/>
        <v>0.91</v>
      </c>
      <c r="AV280" s="130">
        <f t="shared" si="351"/>
        <v>0.91</v>
      </c>
      <c r="AW280" s="130">
        <f t="shared" si="351"/>
        <v>0.91</v>
      </c>
      <c r="AX280" s="130">
        <f t="shared" si="351"/>
        <v>0.91</v>
      </c>
      <c r="AY280" s="130">
        <f t="shared" si="351"/>
        <v>0.91</v>
      </c>
      <c r="AZ280" s="131">
        <f t="shared" si="351"/>
        <v>0.91</v>
      </c>
      <c r="BA280" s="129">
        <f t="shared" ref="BA280" si="358">J$3</f>
        <v>0</v>
      </c>
      <c r="BB280" s="130">
        <f t="shared" si="352"/>
        <v>0</v>
      </c>
      <c r="BC280" s="130">
        <f t="shared" si="352"/>
        <v>0</v>
      </c>
      <c r="BD280" s="130">
        <f t="shared" si="352"/>
        <v>0</v>
      </c>
      <c r="BE280" s="130">
        <f t="shared" si="352"/>
        <v>0</v>
      </c>
      <c r="BF280" s="130">
        <f t="shared" si="352"/>
        <v>0</v>
      </c>
      <c r="BG280" s="130">
        <f t="shared" si="352"/>
        <v>0</v>
      </c>
      <c r="BH280" s="130">
        <f t="shared" si="352"/>
        <v>0</v>
      </c>
      <c r="BI280" s="130">
        <f t="shared" si="352"/>
        <v>0</v>
      </c>
      <c r="BJ280" s="131">
        <f t="shared" si="352"/>
        <v>0</v>
      </c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</row>
    <row r="281" spans="1:93" s="2" customFormat="1" ht="15" hidden="1" customHeight="1" outlineLevel="2" x14ac:dyDescent="0.25">
      <c r="A281" s="152" t="s">
        <v>58</v>
      </c>
      <c r="B281" s="132">
        <f t="shared" ref="B281" si="359">B280/10*0</f>
        <v>0</v>
      </c>
      <c r="C281" s="133">
        <f t="shared" ref="C281" si="360">C280/10*1</f>
        <v>9.0999999999999998E-2</v>
      </c>
      <c r="D281" s="133">
        <f t="shared" ref="D281" si="361">D280/10*2</f>
        <v>0.182</v>
      </c>
      <c r="E281" s="133">
        <f t="shared" ref="E281" si="362">E280/10*3</f>
        <v>0.27300000000000002</v>
      </c>
      <c r="F281" s="133">
        <f t="shared" ref="F281" si="363">F280/10*4</f>
        <v>0.36399999999999999</v>
      </c>
      <c r="G281" s="133">
        <f t="shared" ref="G281" si="364">G280/10*5</f>
        <v>0.45499999999999996</v>
      </c>
      <c r="H281" s="133">
        <f t="shared" ref="H281" si="365">H280/10*6</f>
        <v>0.54600000000000004</v>
      </c>
      <c r="I281" s="133">
        <f t="shared" ref="I281" si="366">I280/10*7</f>
        <v>0.63700000000000001</v>
      </c>
      <c r="J281" s="191">
        <f t="shared" ref="J281" si="367">J280/10*8</f>
        <v>0.72799999999999998</v>
      </c>
      <c r="K281" s="133">
        <f t="shared" ref="K281" si="368">K280/10*9</f>
        <v>0.81899999999999995</v>
      </c>
      <c r="L281" s="134">
        <f t="shared" ref="L281" si="369">L280/10*10</f>
        <v>0.90999999999999992</v>
      </c>
      <c r="M281" s="133">
        <f t="shared" ref="M281" si="370">M280/10*1</f>
        <v>0.36</v>
      </c>
      <c r="N281" s="133">
        <f t="shared" ref="N281" si="371">N280/10*2</f>
        <v>0.72</v>
      </c>
      <c r="O281" s="133">
        <f t="shared" ref="O281" si="372">O280/10*3</f>
        <v>1.08</v>
      </c>
      <c r="P281" s="133">
        <f t="shared" ref="P281" si="373">P280/10*4</f>
        <v>1.44</v>
      </c>
      <c r="Q281" s="133">
        <f t="shared" ref="Q281" si="374">Q280/10*5</f>
        <v>1.7999999999999998</v>
      </c>
      <c r="R281" s="133">
        <f t="shared" ref="R281" si="375">R280/10*6</f>
        <v>2.16</v>
      </c>
      <c r="S281" s="133">
        <f t="shared" ref="S281" si="376">S280/10*7</f>
        <v>2.52</v>
      </c>
      <c r="T281" s="133">
        <f t="shared" ref="T281" si="377">T280/10*8</f>
        <v>2.88</v>
      </c>
      <c r="U281" s="133">
        <f t="shared" ref="U281" si="378">U280/10*9</f>
        <v>3.2399999999999998</v>
      </c>
      <c r="V281" s="134">
        <f t="shared" ref="V281" si="379">V280/10*10</f>
        <v>3.5999999999999996</v>
      </c>
      <c r="W281" s="133">
        <f t="shared" ref="W281" si="380">W280/10*1</f>
        <v>0.36</v>
      </c>
      <c r="X281" s="133">
        <f t="shared" ref="X281" si="381">X280/10*2</f>
        <v>0.72</v>
      </c>
      <c r="Y281" s="133">
        <f t="shared" ref="Y281" si="382">Y280/10*3</f>
        <v>1.08</v>
      </c>
      <c r="Z281" s="133">
        <f t="shared" ref="Z281" si="383">Z280/10*4</f>
        <v>1.44</v>
      </c>
      <c r="AA281" s="133">
        <f t="shared" ref="AA281" si="384">AA280/10*5</f>
        <v>1.7999999999999998</v>
      </c>
      <c r="AB281" s="133">
        <f t="shared" ref="AB281" si="385">AB280/10*6</f>
        <v>2.16</v>
      </c>
      <c r="AC281" s="133">
        <f t="shared" ref="AC281" si="386">AC280/10*7</f>
        <v>2.52</v>
      </c>
      <c r="AD281" s="133">
        <f t="shared" ref="AD281" si="387">AD280/10*8</f>
        <v>2.88</v>
      </c>
      <c r="AE281" s="134">
        <f t="shared" ref="AE281" si="388">AE280/10*9</f>
        <v>3.2399999999999998</v>
      </c>
      <c r="AF281" s="134">
        <f t="shared" ref="AF281" si="389">AF280/10*10</f>
        <v>3.5999999999999996</v>
      </c>
      <c r="AG281" s="133">
        <f t="shared" ref="AG281" si="390">AG280/10*1</f>
        <v>0.36</v>
      </c>
      <c r="AH281" s="133">
        <f t="shared" ref="AH281" si="391">AH280/10*2</f>
        <v>0.72</v>
      </c>
      <c r="AI281" s="133">
        <f t="shared" ref="AI281" si="392">AI280/10*3</f>
        <v>1.08</v>
      </c>
      <c r="AJ281" s="133">
        <f t="shared" ref="AJ281" si="393">AJ280/10*4</f>
        <v>1.44</v>
      </c>
      <c r="AK281" s="133">
        <f t="shared" ref="AK281" si="394">AK280/10*5</f>
        <v>1.7999999999999998</v>
      </c>
      <c r="AL281" s="133">
        <f t="shared" ref="AL281" si="395">AL280/10*6</f>
        <v>2.16</v>
      </c>
      <c r="AM281" s="133">
        <f t="shared" ref="AM281" si="396">AM280/10*7</f>
        <v>2.52</v>
      </c>
      <c r="AN281" s="133">
        <f t="shared" ref="AN281" si="397">AN280/10*8</f>
        <v>2.88</v>
      </c>
      <c r="AO281" s="134">
        <f t="shared" ref="AO281" si="398">AO280/10*9</f>
        <v>3.2399999999999998</v>
      </c>
      <c r="AP281" s="134">
        <f t="shared" ref="AP281" si="399">AP280/10*10</f>
        <v>3.5999999999999996</v>
      </c>
      <c r="AQ281" s="133">
        <f t="shared" ref="AQ281" si="400">AQ280/10*1</f>
        <v>9.0999999999999998E-2</v>
      </c>
      <c r="AR281" s="133">
        <f t="shared" ref="AR281" si="401">AR280/10*2</f>
        <v>0.182</v>
      </c>
      <c r="AS281" s="133">
        <f t="shared" ref="AS281" si="402">AS280/10*3</f>
        <v>0.27300000000000002</v>
      </c>
      <c r="AT281" s="133">
        <f t="shared" ref="AT281" si="403">AT280/10*4</f>
        <v>0.36399999999999999</v>
      </c>
      <c r="AU281" s="133">
        <f t="shared" ref="AU281" si="404">AU280/10*5</f>
        <v>0.45499999999999996</v>
      </c>
      <c r="AV281" s="133">
        <f t="shared" ref="AV281" si="405">AV280/10*6</f>
        <v>0.54600000000000004</v>
      </c>
      <c r="AW281" s="133">
        <f t="shared" ref="AW281" si="406">AW280/10*7</f>
        <v>0.63700000000000001</v>
      </c>
      <c r="AX281" s="133">
        <f t="shared" ref="AX281" si="407">AX280/10*8</f>
        <v>0.72799999999999998</v>
      </c>
      <c r="AY281" s="134">
        <f t="shared" ref="AY281" si="408">AY280/10*9</f>
        <v>0.81899999999999995</v>
      </c>
      <c r="AZ281" s="134">
        <f t="shared" ref="AZ281" si="409">AZ280/10*10</f>
        <v>0.90999999999999992</v>
      </c>
      <c r="BA281" s="133">
        <f t="shared" ref="BA281" si="410">BA280/10*1</f>
        <v>0</v>
      </c>
      <c r="BB281" s="133">
        <f t="shared" ref="BB281" si="411">BB280/10*2</f>
        <v>0</v>
      </c>
      <c r="BC281" s="133">
        <f t="shared" ref="BC281" si="412">BC280/10*3</f>
        <v>0</v>
      </c>
      <c r="BD281" s="133">
        <f t="shared" ref="BD281" si="413">BD280/10*4</f>
        <v>0</v>
      </c>
      <c r="BE281" s="133">
        <f t="shared" ref="BE281" si="414">BE280/10*5</f>
        <v>0</v>
      </c>
      <c r="BF281" s="133">
        <f t="shared" ref="BF281" si="415">BF280/10*6</f>
        <v>0</v>
      </c>
      <c r="BG281" s="133">
        <f t="shared" ref="BG281" si="416">BG280/10*7</f>
        <v>0</v>
      </c>
      <c r="BH281" s="133">
        <f t="shared" ref="BH281" si="417">BH280/10*8</f>
        <v>0</v>
      </c>
      <c r="BI281" s="134">
        <f t="shared" ref="BI281" si="418">BI280/10*9</f>
        <v>0</v>
      </c>
      <c r="BJ281" s="134">
        <f t="shared" ref="BJ281" si="419">BJ280/10*10</f>
        <v>0</v>
      </c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</row>
    <row r="282" spans="1:93" ht="15.75" hidden="1" outlineLevel="2" thickBot="1" x14ac:dyDescent="0.3">
      <c r="A282" s="152" t="s">
        <v>60</v>
      </c>
      <c r="B282" s="192" t="e">
        <f t="shared" ref="B282:BJ282" si="420">-B279+B278*B281-1*IF(AND($A47=B277,B281&gt;=$A225),B281-$A225,0)</f>
        <v>#REF!</v>
      </c>
      <c r="C282" s="193" t="e">
        <f t="shared" si="420"/>
        <v>#REF!</v>
      </c>
      <c r="D282" s="193" t="e">
        <f t="shared" si="420"/>
        <v>#REF!</v>
      </c>
      <c r="E282" s="193" t="e">
        <f t="shared" si="420"/>
        <v>#REF!</v>
      </c>
      <c r="F282" s="193" t="e">
        <f t="shared" si="420"/>
        <v>#REF!</v>
      </c>
      <c r="G282" s="193" t="e">
        <f t="shared" si="420"/>
        <v>#REF!</v>
      </c>
      <c r="H282" s="193" t="e">
        <f t="shared" si="420"/>
        <v>#REF!</v>
      </c>
      <c r="I282" s="193" t="e">
        <f t="shared" si="420"/>
        <v>#REF!</v>
      </c>
      <c r="J282" s="193" t="e">
        <f t="shared" si="420"/>
        <v>#REF!</v>
      </c>
      <c r="K282" s="193" t="e">
        <f t="shared" si="420"/>
        <v>#REF!</v>
      </c>
      <c r="L282" s="194" t="e">
        <f t="shared" si="420"/>
        <v>#REF!</v>
      </c>
      <c r="M282" s="192" t="e">
        <f t="shared" si="420"/>
        <v>#REF!</v>
      </c>
      <c r="N282" s="193" t="e">
        <f t="shared" si="420"/>
        <v>#REF!</v>
      </c>
      <c r="O282" s="193" t="e">
        <f t="shared" si="420"/>
        <v>#REF!</v>
      </c>
      <c r="P282" s="193" t="e">
        <f t="shared" si="420"/>
        <v>#REF!</v>
      </c>
      <c r="Q282" s="193" t="e">
        <f t="shared" si="420"/>
        <v>#REF!</v>
      </c>
      <c r="R282" s="193" t="e">
        <f t="shared" si="420"/>
        <v>#REF!</v>
      </c>
      <c r="S282" s="193" t="e">
        <f t="shared" si="420"/>
        <v>#REF!</v>
      </c>
      <c r="T282" s="193" t="e">
        <f t="shared" si="420"/>
        <v>#REF!</v>
      </c>
      <c r="U282" s="193" t="e">
        <f t="shared" si="420"/>
        <v>#REF!</v>
      </c>
      <c r="V282" s="194" t="e">
        <f t="shared" si="420"/>
        <v>#REF!</v>
      </c>
      <c r="W282" s="192" t="e">
        <f t="shared" si="420"/>
        <v>#REF!</v>
      </c>
      <c r="X282" s="193" t="e">
        <f t="shared" si="420"/>
        <v>#REF!</v>
      </c>
      <c r="Y282" s="193" t="e">
        <f t="shared" si="420"/>
        <v>#REF!</v>
      </c>
      <c r="Z282" s="193" t="e">
        <f t="shared" si="420"/>
        <v>#REF!</v>
      </c>
      <c r="AA282" s="193" t="e">
        <f t="shared" si="420"/>
        <v>#REF!</v>
      </c>
      <c r="AB282" s="193" t="e">
        <f t="shared" si="420"/>
        <v>#REF!</v>
      </c>
      <c r="AC282" s="193" t="e">
        <f t="shared" si="420"/>
        <v>#REF!</v>
      </c>
      <c r="AD282" s="193" t="e">
        <f t="shared" si="420"/>
        <v>#REF!</v>
      </c>
      <c r="AE282" s="193" t="e">
        <f t="shared" si="420"/>
        <v>#REF!</v>
      </c>
      <c r="AF282" s="194" t="e">
        <f t="shared" si="420"/>
        <v>#REF!</v>
      </c>
      <c r="AG282" s="192" t="e">
        <f t="shared" si="420"/>
        <v>#REF!</v>
      </c>
      <c r="AH282" s="193" t="e">
        <f t="shared" si="420"/>
        <v>#REF!</v>
      </c>
      <c r="AI282" s="193" t="e">
        <f t="shared" si="420"/>
        <v>#REF!</v>
      </c>
      <c r="AJ282" s="193" t="e">
        <f t="shared" si="420"/>
        <v>#REF!</v>
      </c>
      <c r="AK282" s="193" t="e">
        <f t="shared" si="420"/>
        <v>#REF!</v>
      </c>
      <c r="AL282" s="193" t="e">
        <f t="shared" si="420"/>
        <v>#REF!</v>
      </c>
      <c r="AM282" s="193" t="e">
        <f t="shared" si="420"/>
        <v>#REF!</v>
      </c>
      <c r="AN282" s="193" t="e">
        <f t="shared" si="420"/>
        <v>#REF!</v>
      </c>
      <c r="AO282" s="193" t="e">
        <f t="shared" si="420"/>
        <v>#REF!</v>
      </c>
      <c r="AP282" s="194" t="e">
        <f t="shared" si="420"/>
        <v>#REF!</v>
      </c>
      <c r="AQ282" s="192" t="e">
        <f t="shared" si="420"/>
        <v>#REF!</v>
      </c>
      <c r="AR282" s="193" t="e">
        <f t="shared" si="420"/>
        <v>#REF!</v>
      </c>
      <c r="AS282" s="193" t="e">
        <f t="shared" si="420"/>
        <v>#REF!</v>
      </c>
      <c r="AT282" s="193" t="e">
        <f t="shared" si="420"/>
        <v>#REF!</v>
      </c>
      <c r="AU282" s="193" t="e">
        <f t="shared" si="420"/>
        <v>#REF!</v>
      </c>
      <c r="AV282" s="193" t="e">
        <f t="shared" si="420"/>
        <v>#REF!</v>
      </c>
      <c r="AW282" s="193" t="e">
        <f t="shared" si="420"/>
        <v>#REF!</v>
      </c>
      <c r="AX282" s="193" t="e">
        <f t="shared" si="420"/>
        <v>#REF!</v>
      </c>
      <c r="AY282" s="193" t="e">
        <f t="shared" si="420"/>
        <v>#REF!</v>
      </c>
      <c r="AZ282" s="194" t="e">
        <f t="shared" si="420"/>
        <v>#REF!</v>
      </c>
      <c r="BA282" s="192" t="e">
        <f t="shared" si="420"/>
        <v>#REF!</v>
      </c>
      <c r="BB282" s="193" t="e">
        <f t="shared" si="420"/>
        <v>#REF!</v>
      </c>
      <c r="BC282" s="193" t="e">
        <f t="shared" si="420"/>
        <v>#REF!</v>
      </c>
      <c r="BD282" s="193" t="e">
        <f t="shared" si="420"/>
        <v>#REF!</v>
      </c>
      <c r="BE282" s="193" t="e">
        <f t="shared" si="420"/>
        <v>#REF!</v>
      </c>
      <c r="BF282" s="193" t="e">
        <f t="shared" si="420"/>
        <v>#REF!</v>
      </c>
      <c r="BG282" s="193" t="e">
        <f t="shared" si="420"/>
        <v>#REF!</v>
      </c>
      <c r="BH282" s="193" t="e">
        <f t="shared" si="420"/>
        <v>#REF!</v>
      </c>
      <c r="BI282" s="193" t="e">
        <f t="shared" si="420"/>
        <v>#REF!</v>
      </c>
      <c r="BJ282" s="194" t="e">
        <f t="shared" si="420"/>
        <v>#REF!</v>
      </c>
    </row>
    <row r="283" spans="1:93" hidden="1" outlineLevel="2" x14ac:dyDescent="0.25"/>
    <row r="284" spans="1:93" hidden="1" outlineLevel="1" collapsed="1" x14ac:dyDescent="0.25">
      <c r="A284" s="181" t="e">
        <f>4*B47/10</f>
        <v>#REF!</v>
      </c>
      <c r="B284" s="180"/>
      <c r="C284" s="180"/>
      <c r="D284" s="180"/>
    </row>
    <row r="285" spans="1:93" hidden="1" outlineLevel="2" x14ac:dyDescent="0.25">
      <c r="B285" s="316" t="e">
        <f>#REF!</f>
        <v>#REF!</v>
      </c>
      <c r="C285" s="317"/>
      <c r="D285" s="316" t="e">
        <f>#REF!</f>
        <v>#REF!</v>
      </c>
      <c r="E285" s="317"/>
      <c r="F285" s="316" t="e">
        <f>#REF!</f>
        <v>#REF!</v>
      </c>
      <c r="G285" s="317"/>
      <c r="H285" s="316" t="e">
        <f>#REF!</f>
        <v>#REF!</v>
      </c>
      <c r="I285" s="317"/>
      <c r="J285" s="316" t="e">
        <f>#REF!</f>
        <v>#REF!</v>
      </c>
      <c r="K285" s="317"/>
      <c r="L285" s="316" t="e">
        <f>#REF!</f>
        <v>#REF!</v>
      </c>
      <c r="M285" s="317"/>
    </row>
    <row r="286" spans="1:93" hidden="1" outlineLevel="2" x14ac:dyDescent="0.25">
      <c r="B286" s="105" t="e">
        <f>#REF!</f>
        <v>#REF!</v>
      </c>
      <c r="C286" s="106">
        <v>0</v>
      </c>
      <c r="D286" s="107" t="e">
        <f>#REF!</f>
        <v>#REF!</v>
      </c>
      <c r="E286" s="106">
        <v>0</v>
      </c>
      <c r="F286" s="107" t="e">
        <f>#REF!</f>
        <v>#REF!</v>
      </c>
      <c r="G286" s="106">
        <v>0</v>
      </c>
      <c r="H286" s="107" t="e">
        <f>#REF!</f>
        <v>#REF!</v>
      </c>
      <c r="I286" s="106">
        <v>0</v>
      </c>
      <c r="J286" s="107" t="e">
        <f>#REF!</f>
        <v>#REF!</v>
      </c>
      <c r="K286" s="106">
        <v>0</v>
      </c>
      <c r="L286" s="107" t="e">
        <f>#REF!</f>
        <v>#REF!</v>
      </c>
      <c r="M286" s="106">
        <v>0</v>
      </c>
      <c r="X286" s="146"/>
      <c r="Y286" s="147"/>
    </row>
    <row r="287" spans="1:93" hidden="1" outlineLevel="2" x14ac:dyDescent="0.25">
      <c r="B287" s="105" t="e">
        <f>#REF!</f>
        <v>#REF!</v>
      </c>
      <c r="C287" s="106" t="e">
        <f>IF($A47=B285,1*($B47-$A284)^2*(2*$A284+$B47)/$B47^3,0)</f>
        <v>#REF!</v>
      </c>
      <c r="D287" s="107" t="e">
        <f>#REF!</f>
        <v>#REF!</v>
      </c>
      <c r="E287" s="106" t="e">
        <f>IF($A47=D285,1*($B47-$A284)^2*(2*$A284+$B47)/$B47^3,0)</f>
        <v>#REF!</v>
      </c>
      <c r="F287" s="107" t="e">
        <f>#REF!</f>
        <v>#REF!</v>
      </c>
      <c r="G287" s="106" t="e">
        <f>IF($A47=F285,1*($B47-$A284)^2*(2*$A284+$B47)/$B47^3,0)</f>
        <v>#REF!</v>
      </c>
      <c r="H287" s="107" t="e">
        <f>#REF!</f>
        <v>#REF!</v>
      </c>
      <c r="I287" s="106" t="e">
        <f>IF($A47=H285,1*($B47-$A284)^2*(2*$A284+$B47)/$B47^3,0)</f>
        <v>#REF!</v>
      </c>
      <c r="J287" s="107" t="e">
        <f>#REF!</f>
        <v>#REF!</v>
      </c>
      <c r="K287" s="106" t="e">
        <f>IF($A47=J285,1*($B47-$A284)^2*(2*$A284+$B47)/$B47^3,0)</f>
        <v>#REF!</v>
      </c>
      <c r="L287" s="107" t="e">
        <f>#REF!</f>
        <v>#REF!</v>
      </c>
      <c r="M287" s="106" t="e">
        <f>IF($A47=L285,1*($B47-$A284)^2*(2*$A284+$B47)/$B47^3,0)</f>
        <v>#REF!</v>
      </c>
    </row>
    <row r="288" spans="1:93" hidden="1" outlineLevel="2" x14ac:dyDescent="0.25">
      <c r="A288" t="s">
        <v>36</v>
      </c>
      <c r="B288" s="105" t="e">
        <f>#REF!</f>
        <v>#REF!</v>
      </c>
      <c r="C288" s="106" t="e">
        <f>IF($A47=B285,1*$A284*($B47-$A284)^2/$B47^2,0)</f>
        <v>#REF!</v>
      </c>
      <c r="D288" s="107" t="e">
        <f>#REF!</f>
        <v>#REF!</v>
      </c>
      <c r="E288" s="106" t="e">
        <f>IF($A47=D285,1*$A284*($B47-$A284)^2/$B47^2,0)</f>
        <v>#REF!</v>
      </c>
      <c r="F288" s="107" t="e">
        <f>#REF!</f>
        <v>#REF!</v>
      </c>
      <c r="G288" s="106" t="e">
        <f>IF($A47=F285,1*$A284*($B47-$A284)^2/$B47^2,0)</f>
        <v>#REF!</v>
      </c>
      <c r="H288" s="107" t="e">
        <f>#REF!</f>
        <v>#REF!</v>
      </c>
      <c r="I288" s="106" t="e">
        <f>IF($A47=H285,1*$A284*($B47-$A284)^2/$B47^2,0)</f>
        <v>#REF!</v>
      </c>
      <c r="J288" s="107" t="e">
        <f>#REF!</f>
        <v>#REF!</v>
      </c>
      <c r="K288" s="106" t="e">
        <f>IF($A47=J285,1*$A284*($B47-$A284)^2/$B47^2,0)</f>
        <v>#REF!</v>
      </c>
      <c r="L288" s="107" t="e">
        <f>#REF!</f>
        <v>#REF!</v>
      </c>
      <c r="M288" s="106" t="e">
        <f>IF($A47=L285,1*$A284*($B47-$A284)^2/$B47^2,0)</f>
        <v>#REF!</v>
      </c>
      <c r="X288" s="149"/>
    </row>
    <row r="289" spans="2:34" hidden="1" outlineLevel="2" x14ac:dyDescent="0.25">
      <c r="B289" s="105" t="e">
        <f>#REF!</f>
        <v>#REF!</v>
      </c>
      <c r="C289" s="108">
        <v>0</v>
      </c>
      <c r="D289" s="107" t="e">
        <f>#REF!</f>
        <v>#REF!</v>
      </c>
      <c r="E289" s="108">
        <v>0</v>
      </c>
      <c r="F289" s="107" t="e">
        <f>#REF!</f>
        <v>#REF!</v>
      </c>
      <c r="G289" s="108">
        <v>0</v>
      </c>
      <c r="H289" s="107" t="e">
        <f>#REF!</f>
        <v>#REF!</v>
      </c>
      <c r="I289" s="108">
        <v>0</v>
      </c>
      <c r="J289" s="107" t="e">
        <f>#REF!</f>
        <v>#REF!</v>
      </c>
      <c r="K289" s="108">
        <v>0</v>
      </c>
      <c r="L289" s="107" t="e">
        <f>#REF!</f>
        <v>#REF!</v>
      </c>
      <c r="M289" s="108">
        <v>0</v>
      </c>
    </row>
    <row r="290" spans="2:34" hidden="1" outlineLevel="2" x14ac:dyDescent="0.25">
      <c r="B290" s="105" t="e">
        <f>#REF!</f>
        <v>#REF!</v>
      </c>
      <c r="C290" s="106" t="e">
        <f>IF($A47=B285,1*($A284)^2*(3*$B47-2*$A284)/$B47^3,0)</f>
        <v>#REF!</v>
      </c>
      <c r="D290" s="107" t="e">
        <f>#REF!</f>
        <v>#REF!</v>
      </c>
      <c r="E290" s="106" t="e">
        <f>IF($A47=D285,1*($A284)^2*(3*$B47-2*$A284)/$B47^3,0)</f>
        <v>#REF!</v>
      </c>
      <c r="F290" s="107" t="e">
        <f>#REF!</f>
        <v>#REF!</v>
      </c>
      <c r="G290" s="106" t="e">
        <f>IF($A47=F285,1*($A284)^2*(3*$B47-2*$A284)/$B47^3,0)</f>
        <v>#REF!</v>
      </c>
      <c r="H290" s="107" t="e">
        <f>#REF!</f>
        <v>#REF!</v>
      </c>
      <c r="I290" s="106" t="e">
        <f>IF($A47=H285,1*($A284)^2*(3*$B47-2*$A284)/$B47^3,0)</f>
        <v>#REF!</v>
      </c>
      <c r="J290" s="107" t="e">
        <f>#REF!</f>
        <v>#REF!</v>
      </c>
      <c r="K290" s="106" t="e">
        <f>IF($A47=J285,1*($A284)^2*(3*$B47-2*$A284)/$B47^3,0)</f>
        <v>#REF!</v>
      </c>
      <c r="L290" s="107" t="e">
        <f>#REF!</f>
        <v>#REF!</v>
      </c>
      <c r="M290" s="106" t="e">
        <f>IF($A47=L285,1*($A284)^2*(3*$B47-2*$A284)/$B47^3,0)</f>
        <v>#REF!</v>
      </c>
    </row>
    <row r="291" spans="2:34" hidden="1" outlineLevel="2" x14ac:dyDescent="0.25">
      <c r="B291" s="105" t="e">
        <f>#REF!</f>
        <v>#REF!</v>
      </c>
      <c r="C291" s="108" t="e">
        <f>IF($A47=B285,-1*($B47-$A284)*$A284^2/$B47^2,0)</f>
        <v>#REF!</v>
      </c>
      <c r="D291" s="107" t="e">
        <f>#REF!</f>
        <v>#REF!</v>
      </c>
      <c r="E291" s="108" t="e">
        <f>IF($A47=D285,-1*($B47-$A284)*$A284^2/$B47^2,0)</f>
        <v>#REF!</v>
      </c>
      <c r="F291" s="107" t="e">
        <f>#REF!</f>
        <v>#REF!</v>
      </c>
      <c r="G291" s="108" t="e">
        <f>IF($A47=F285,-1*($B47-$A284)*$A284^2/$B47^2,0)</f>
        <v>#REF!</v>
      </c>
      <c r="H291" s="107" t="e">
        <f>#REF!</f>
        <v>#REF!</v>
      </c>
      <c r="I291" s="108" t="e">
        <f>IF($A47=H285,-1*($B47-$A284)*$A284^2/$B47^2,0)</f>
        <v>#REF!</v>
      </c>
      <c r="J291" s="107" t="e">
        <f>#REF!</f>
        <v>#REF!</v>
      </c>
      <c r="K291" s="108" t="e">
        <f>IF($A47=J285,-1*($B47-$A284)*$A284^2/$B47^2,0)</f>
        <v>#REF!</v>
      </c>
      <c r="L291" s="107" t="e">
        <f>#REF!</f>
        <v>#REF!</v>
      </c>
      <c r="M291" s="108" t="e">
        <f>IF($A47=L285,-1*($B47-$A284)*$A284^2/$B47^2,0)</f>
        <v>#REF!</v>
      </c>
    </row>
    <row r="292" spans="2:34" hidden="1" outlineLevel="2" x14ac:dyDescent="0.25">
      <c r="C292" t="s">
        <v>61</v>
      </c>
      <c r="D292" s="182"/>
      <c r="E292" s="183"/>
      <c r="F292" s="182"/>
      <c r="G292" s="183"/>
      <c r="H292" s="182"/>
      <c r="I292" s="183"/>
      <c r="J292" s="182"/>
      <c r="K292" s="183"/>
      <c r="L292" s="182"/>
      <c r="M292" s="183"/>
      <c r="N292" s="182"/>
      <c r="O292" s="183"/>
      <c r="P292" s="182"/>
      <c r="Q292" s="183"/>
      <c r="R292" s="182"/>
      <c r="S292" s="183"/>
    </row>
    <row r="293" spans="2:34" hidden="1" outlineLevel="2" x14ac:dyDescent="0.25">
      <c r="B293" s="105">
        <v>1</v>
      </c>
      <c r="C293" s="108">
        <f t="shared" ref="C293" si="421">-(IFERROR(VLOOKUP($B293,$B286:$C291,2,0),0)+IFERROR(VLOOKUP($B293,$D286:$E291,2,0),0)+IFERROR(VLOOKUP($B293,$F286:$G291,2,0),0)+IFERROR(VLOOKUP($B293,$H286:$I291,2,0),0)+IFERROR(VLOOKUP($B293,$J286:$K291,2,0),0)+IFERROR(VLOOKUP($B293,$L286:$M291,2,0),0)+IFERROR(VLOOKUP($B293,$N286:$O291,2,0),0)+IFERROR(VLOOKUP($B293,$P286:$Q291,2,0),0)+IFERROR(VLOOKUP($B293,$R286:$S291,2,0),0))</f>
        <v>0</v>
      </c>
      <c r="E293" s="109"/>
      <c r="F293" s="325" t="s">
        <v>37</v>
      </c>
      <c r="G293" s="325"/>
      <c r="H293" s="325"/>
      <c r="I293" s="325"/>
      <c r="J293" s="325"/>
      <c r="K293" s="325"/>
      <c r="L293" s="325"/>
      <c r="M293" s="325"/>
      <c r="N293" s="325"/>
      <c r="O293" s="325"/>
      <c r="P293" s="325"/>
      <c r="Q293" s="325"/>
      <c r="R293" s="325"/>
      <c r="S293" s="325"/>
      <c r="T293" s="325"/>
      <c r="U293" s="325"/>
      <c r="V293" s="325"/>
      <c r="W293" s="325"/>
      <c r="X293" s="325"/>
      <c r="Y293" s="325"/>
      <c r="Z293" s="325"/>
      <c r="AA293" s="325"/>
      <c r="AB293" s="110"/>
      <c r="AC293" s="110"/>
      <c r="AD293" s="110"/>
      <c r="AE293" s="110"/>
      <c r="AF293" s="110"/>
      <c r="AG293" s="110"/>
      <c r="AH293" s="110"/>
    </row>
    <row r="294" spans="2:34" hidden="1" outlineLevel="2" x14ac:dyDescent="0.25">
      <c r="B294" s="105">
        <v>2</v>
      </c>
      <c r="C294" s="108">
        <f t="shared" ref="C294" si="422">-(IFERROR(VLOOKUP($B294,$B286:$C291,2,0),0)+IFERROR(VLOOKUP($B294,$D286:$E291,2,0),0)+IFERROR(VLOOKUP($B294,$F286:$G291,2,0),0)+IFERROR(VLOOKUP($B294,$H286:$I291,2,0),0)+IFERROR(VLOOKUP($B294,$J286:$K291,2,0),0)+IFERROR(VLOOKUP($B294,$L286:$M291,2,0),0)+IFERROR(VLOOKUP($B294,$N286:$O291,2,0),0)+IFERROR(VLOOKUP($B294,$P286:$Q291,2,0),0)+IFERROR(VLOOKUP($B294,$R286:$S291,2,0),0))</f>
        <v>0</v>
      </c>
      <c r="E294" s="110"/>
      <c r="F294" s="110"/>
      <c r="G294" s="326" t="s">
        <v>38</v>
      </c>
      <c r="H294" s="326"/>
      <c r="I294" s="326"/>
      <c r="J294" s="326"/>
      <c r="K294" s="326"/>
      <c r="L294" s="326"/>
      <c r="M294" s="110"/>
      <c r="N294" s="110"/>
      <c r="O294" s="110"/>
      <c r="P294" s="327" t="s">
        <v>39</v>
      </c>
      <c r="Q294" s="327"/>
      <c r="R294" s="327"/>
      <c r="S294" s="327"/>
      <c r="T294" s="327"/>
      <c r="U294" s="327"/>
      <c r="V294" s="110"/>
      <c r="W294" s="110"/>
      <c r="X294" s="110"/>
      <c r="Y294" s="110"/>
      <c r="Z294" s="110"/>
      <c r="AA294" s="110"/>
      <c r="AB294" s="110"/>
      <c r="AC294" s="110"/>
      <c r="AD294" s="110"/>
      <c r="AE294" s="110"/>
      <c r="AF294" s="110"/>
      <c r="AG294" s="110"/>
      <c r="AH294" s="110"/>
    </row>
    <row r="295" spans="2:34" hidden="1" outlineLevel="2" x14ac:dyDescent="0.25">
      <c r="B295" s="105">
        <v>3</v>
      </c>
      <c r="C295" s="108">
        <f t="shared" ref="C295" si="423">-(IFERROR(VLOOKUP($B295,$B286:$C291,2,0),0)+IFERROR(VLOOKUP($B295,$D286:$E291,2,0),0)+IFERROR(VLOOKUP($B295,$F286:$G291,2,0),0)+IFERROR(VLOOKUP($B295,$H286:$I291,2,0),0)+IFERROR(VLOOKUP($B295,$J286:$K291,2,0),0)+IFERROR(VLOOKUP($B295,$L286:$M291,2,0),0)+IFERROR(VLOOKUP($B295,$N286:$O291,2,0),0)+IFERROR(VLOOKUP($B295,$P286:$Q291,2,0),0)+IFERROR(VLOOKUP($B295,$R286:$S291,2,0),0))</f>
        <v>0</v>
      </c>
      <c r="E295" s="110"/>
      <c r="F295" s="110"/>
      <c r="G295" s="112">
        <v>6</v>
      </c>
      <c r="H295" s="112">
        <v>5</v>
      </c>
      <c r="I295" s="112">
        <v>4</v>
      </c>
      <c r="J295" s="112">
        <v>3</v>
      </c>
      <c r="K295" s="112">
        <v>2</v>
      </c>
      <c r="L295" s="112">
        <v>1</v>
      </c>
      <c r="M295" s="110"/>
      <c r="O295" s="110"/>
      <c r="P295" s="112">
        <v>6</v>
      </c>
      <c r="Q295" s="112">
        <v>5</v>
      </c>
      <c r="R295" s="112">
        <v>4</v>
      </c>
      <c r="S295" s="112">
        <v>3</v>
      </c>
      <c r="T295" s="112">
        <v>2</v>
      </c>
      <c r="U295" s="112">
        <v>1</v>
      </c>
      <c r="AB295" s="110"/>
      <c r="AC295" s="110"/>
      <c r="AD295" s="110"/>
      <c r="AE295" s="110"/>
      <c r="AF295" s="110"/>
      <c r="AG295" s="110"/>
      <c r="AH295" s="110"/>
    </row>
    <row r="296" spans="2:34" hidden="1" outlineLevel="2" x14ac:dyDescent="0.25">
      <c r="B296" s="105">
        <v>4</v>
      </c>
      <c r="C296" s="108">
        <f t="shared" ref="C296" si="424">-(IFERROR(VLOOKUP($B296,$B286:$C291,2,0),0)+IFERROR(VLOOKUP($B296,$D286:$E291,2,0),0)+IFERROR(VLOOKUP($B296,$F286:$G291,2,0),0)+IFERROR(VLOOKUP($B296,$H286:$I291,2,0),0)+IFERROR(VLOOKUP($B296,$J286:$K291,2,0),0)+IFERROR(VLOOKUP($B296,$L286:$M291,2,0),0)+IFERROR(VLOOKUP($B296,$N286:$O291,2,0),0)+IFERROR(VLOOKUP($B296,$P286:$Q291,2,0),0)+IFERROR(VLOOKUP($B296,$R286:$S291,2,0),0))</f>
        <v>0</v>
      </c>
      <c r="E296" s="110"/>
      <c r="F296" s="105">
        <v>1</v>
      </c>
      <c r="G296" s="184" t="e">
        <f t="array" ref="G296:G302">MMULT(MINVERSE($C$24:$I$30),$C293:$C299)</f>
        <v>#NUM!</v>
      </c>
      <c r="H296" s="184" t="e">
        <f t="array" ref="H296:H301">MMULT(MINVERSE($C$24:$H$29),$C293:$C298)</f>
        <v>#NUM!</v>
      </c>
      <c r="I296" s="184" t="e">
        <f t="array" ref="I296:I300">MMULT(MINVERSE($C$24:$G$28),$C293:$C297)</f>
        <v>#NUM!</v>
      </c>
      <c r="J296" s="184" t="e">
        <f t="array" ref="J296:J299">MMULT(MINVERSE($C$24:$F$27),$C293:$C296)</f>
        <v>#NUM!</v>
      </c>
      <c r="K296" s="184" t="e">
        <f t="array" ref="K296:K298">MMULT(MINVERSE($C$24:$E$26),$C293:$C295)</f>
        <v>#NUM!</v>
      </c>
      <c r="L296" s="184" t="e">
        <f t="array" ref="L296:L297">MMULT(MINVERSE($C$24:$D$25),$C293:$C294)</f>
        <v>#NUM!</v>
      </c>
      <c r="M296" s="110"/>
      <c r="O296" s="105">
        <v>1</v>
      </c>
      <c r="P296" s="184" t="e">
        <f t="array" ref="P296:P306">MMULT(MINVERSE($C$24:$M$34),$C293:$C303)</f>
        <v>#NUM!</v>
      </c>
      <c r="Q296" s="184" t="e">
        <f t="array" ref="Q296:Q305">MMULT(MINVERSE($C$24:$L$33),$C293:$C302)</f>
        <v>#NUM!</v>
      </c>
      <c r="R296" s="184" t="e">
        <f t="array" ref="R296:R304">MMULT(MINVERSE($C$24:$K$32),$C293:$C301)</f>
        <v>#NUM!</v>
      </c>
      <c r="S296" s="184" t="e">
        <f t="array" ref="S296:S303">MMULT(MINVERSE($C$24:$J$31),$C293:$C300)</f>
        <v>#NUM!</v>
      </c>
      <c r="T296" s="114"/>
      <c r="U296" s="114"/>
      <c r="V296" s="110"/>
      <c r="W296" s="110"/>
      <c r="X296" s="110"/>
      <c r="Y296" s="110"/>
      <c r="Z296" s="110"/>
      <c r="AA296" s="110"/>
      <c r="AB296" s="110"/>
      <c r="AC296" s="110"/>
      <c r="AD296" s="110"/>
      <c r="AE296" s="110"/>
      <c r="AF296" s="110"/>
      <c r="AG296" s="110"/>
      <c r="AH296" s="110"/>
    </row>
    <row r="297" spans="2:34" hidden="1" outlineLevel="2" x14ac:dyDescent="0.25">
      <c r="B297" s="105">
        <v>5</v>
      </c>
      <c r="C297" s="108">
        <f t="shared" ref="C297" si="425">-(IFERROR(VLOOKUP($B297,$B286:$C291,2,0),0)+IFERROR(VLOOKUP($B297,$D286:$E291,2,0),0)+IFERROR(VLOOKUP($B297,$F286:$G291,2,0),0)+IFERROR(VLOOKUP($B297,$H286:$I291,2,0),0)+IFERROR(VLOOKUP($B297,$J286:$K291,2,0),0)+IFERROR(VLOOKUP($B297,$L286:$M291,2,0),0)+IFERROR(VLOOKUP($B297,$N286:$O291,2,0),0)+IFERROR(VLOOKUP($B297,$P286:$Q291,2,0),0)+IFERROR(VLOOKUP($B297,$R286:$S291,2,0),0))</f>
        <v>0</v>
      </c>
      <c r="E297" s="110"/>
      <c r="F297" s="105">
        <v>2</v>
      </c>
      <c r="G297" s="185" t="e">
        <v>#NUM!</v>
      </c>
      <c r="H297" s="185" t="e">
        <v>#NUM!</v>
      </c>
      <c r="I297" s="185" t="e">
        <v>#NUM!</v>
      </c>
      <c r="J297" s="185" t="e">
        <v>#NUM!</v>
      </c>
      <c r="K297" s="185" t="e">
        <v>#NUM!</v>
      </c>
      <c r="L297" s="185" t="e">
        <v>#NUM!</v>
      </c>
      <c r="M297" s="110"/>
      <c r="O297" s="105">
        <v>2</v>
      </c>
      <c r="P297" s="185" t="e">
        <v>#NUM!</v>
      </c>
      <c r="Q297" s="185" t="e">
        <v>#NUM!</v>
      </c>
      <c r="R297" s="185" t="e">
        <v>#NUM!</v>
      </c>
      <c r="S297" s="185" t="e">
        <v>#NUM!</v>
      </c>
      <c r="T297" s="114"/>
      <c r="U297" s="114"/>
    </row>
    <row r="298" spans="2:34" hidden="1" outlineLevel="2" x14ac:dyDescent="0.25">
      <c r="B298" s="105">
        <v>6</v>
      </c>
      <c r="C298" s="108">
        <f t="shared" ref="C298" si="426">-(IFERROR(VLOOKUP($B298,$B286:$C291,2,0),0)+IFERROR(VLOOKUP($B298,$D286:$E291,2,0),0)+IFERROR(VLOOKUP($B298,$F286:$G291,2,0),0)+IFERROR(VLOOKUP($B298,$H286:$I291,2,0),0)+IFERROR(VLOOKUP($B298,$J286:$K291,2,0),0)+IFERROR(VLOOKUP($B298,$L286:$M291,2,0),0)+IFERROR(VLOOKUP($B298,$N286:$O291,2,0),0)+IFERROR(VLOOKUP($B298,$P286:$Q291,2,0),0)+IFERROR(VLOOKUP($B298,$R286:$S291,2,0),0))</f>
        <v>0</v>
      </c>
      <c r="E298" s="110"/>
      <c r="F298" s="105">
        <v>3</v>
      </c>
      <c r="G298" s="185" t="e">
        <v>#NUM!</v>
      </c>
      <c r="H298" s="185" t="e">
        <v>#NUM!</v>
      </c>
      <c r="I298" s="185" t="e">
        <v>#NUM!</v>
      </c>
      <c r="J298" s="185" t="e">
        <v>#NUM!</v>
      </c>
      <c r="K298" s="185" t="e">
        <v>#NUM!</v>
      </c>
      <c r="L298" s="185"/>
      <c r="M298" s="110"/>
      <c r="O298" s="105">
        <v>3</v>
      </c>
      <c r="P298" s="185" t="e">
        <v>#NUM!</v>
      </c>
      <c r="Q298" s="185" t="e">
        <v>#NUM!</v>
      </c>
      <c r="R298" s="185" t="e">
        <v>#NUM!</v>
      </c>
      <c r="S298" s="185" t="e">
        <v>#NUM!</v>
      </c>
      <c r="T298" s="114"/>
      <c r="U298" s="114"/>
    </row>
    <row r="299" spans="2:34" hidden="1" outlineLevel="2" x14ac:dyDescent="0.25">
      <c r="B299" s="105">
        <v>7</v>
      </c>
      <c r="C299" s="108">
        <f t="shared" ref="C299" si="427">-(IFERROR(VLOOKUP($B299,$B286:$C291,2,0),0)+IFERROR(VLOOKUP($B299,$D286:$E291,2,0),0)+IFERROR(VLOOKUP($B299,$F286:$G291,2,0),0)+IFERROR(VLOOKUP($B299,$H286:$I291,2,0),0)+IFERROR(VLOOKUP($B299,$J286:$K291,2,0),0)+IFERROR(VLOOKUP($B299,$L286:$M291,2,0),0)+IFERROR(VLOOKUP($B299,$N286:$O291,2,0),0)+IFERROR(VLOOKUP($B299,$P286:$Q291,2,0),0)+IFERROR(VLOOKUP($B299,$R286:$S291,2,0),0))</f>
        <v>0</v>
      </c>
      <c r="E299" s="110"/>
      <c r="F299" s="105">
        <v>4</v>
      </c>
      <c r="G299" s="185" t="e">
        <v>#NUM!</v>
      </c>
      <c r="H299" s="185" t="e">
        <v>#NUM!</v>
      </c>
      <c r="I299" s="185" t="e">
        <v>#NUM!</v>
      </c>
      <c r="J299" s="185" t="e">
        <v>#NUM!</v>
      </c>
      <c r="K299" s="185"/>
      <c r="L299" s="185"/>
      <c r="M299" s="110"/>
      <c r="O299" s="105">
        <v>4</v>
      </c>
      <c r="P299" s="185" t="e">
        <v>#NUM!</v>
      </c>
      <c r="Q299" s="185" t="e">
        <v>#NUM!</v>
      </c>
      <c r="R299" s="185" t="e">
        <v>#NUM!</v>
      </c>
      <c r="S299" s="185" t="e">
        <v>#NUM!</v>
      </c>
      <c r="T299" s="114"/>
      <c r="U299" s="114"/>
    </row>
    <row r="300" spans="2:34" hidden="1" outlineLevel="2" x14ac:dyDescent="0.25">
      <c r="B300" s="105">
        <v>8</v>
      </c>
      <c r="C300" s="108">
        <f t="shared" ref="C300" si="428">-(IFERROR(VLOOKUP($B300,$B286:$C291,2,0),0)+IFERROR(VLOOKUP($B300,$D286:$E291,2,0),0)+IFERROR(VLOOKUP($B300,$F286:$G291,2,0),0)+IFERROR(VLOOKUP($B300,$H286:$I291,2,0),0)+IFERROR(VLOOKUP($B300,$J286:$K291,2,0),0)+IFERROR(VLOOKUP($B300,$L286:$M291,2,0),0)+IFERROR(VLOOKUP($B300,$N286:$O291,2,0),0)+IFERROR(VLOOKUP($B300,$P286:$Q291,2,0),0)+IFERROR(VLOOKUP($B300,$R286:$S291,2,0),0))</f>
        <v>0</v>
      </c>
      <c r="E300" s="110" t="s">
        <v>40</v>
      </c>
      <c r="F300" s="105">
        <v>5</v>
      </c>
      <c r="G300" s="185" t="e">
        <v>#NUM!</v>
      </c>
      <c r="H300" s="185" t="e">
        <v>#NUM!</v>
      </c>
      <c r="I300" s="185" t="e">
        <v>#NUM!</v>
      </c>
      <c r="J300" s="185"/>
      <c r="K300" s="185"/>
      <c r="L300" s="185"/>
      <c r="M300" s="110"/>
      <c r="O300" s="105">
        <v>5</v>
      </c>
      <c r="P300" s="185" t="e">
        <v>#NUM!</v>
      </c>
      <c r="Q300" s="185" t="e">
        <v>#NUM!</v>
      </c>
      <c r="R300" s="185" t="e">
        <v>#NUM!</v>
      </c>
      <c r="S300" s="185" t="e">
        <v>#NUM!</v>
      </c>
      <c r="T300" s="114"/>
      <c r="U300" s="114"/>
    </row>
    <row r="301" spans="2:34" hidden="1" outlineLevel="2" x14ac:dyDescent="0.25">
      <c r="B301" s="105">
        <v>9</v>
      </c>
      <c r="C301" s="108">
        <f t="shared" ref="C301" si="429">-(IFERROR(VLOOKUP($B301,$B286:$C291,2,0),0)+IFERROR(VLOOKUP($B301,$D286:$E291,2,0),0)+IFERROR(VLOOKUP($B301,$F286:$G291,2,0),0)+IFERROR(VLOOKUP($B301,$H286:$I291,2,0),0)+IFERROR(VLOOKUP($B301,$J286:$K291,2,0),0)+IFERROR(VLOOKUP($B301,$L286:$M291,2,0),0)+IFERROR(VLOOKUP($B301,$N286:$O291,2,0),0)+IFERROR(VLOOKUP($B301,$P286:$Q291,2,0),0)+IFERROR(VLOOKUP($B301,$R286:$S291,2,0),0))</f>
        <v>0</v>
      </c>
      <c r="E301" s="110"/>
      <c r="F301" s="105">
        <v>6</v>
      </c>
      <c r="G301" s="185" t="e">
        <v>#NUM!</v>
      </c>
      <c r="H301" s="185" t="e">
        <v>#NUM!</v>
      </c>
      <c r="I301" s="185"/>
      <c r="J301" s="185"/>
      <c r="K301" s="185"/>
      <c r="L301" s="185"/>
      <c r="M301" s="110"/>
      <c r="O301" s="105">
        <v>6</v>
      </c>
      <c r="P301" s="185" t="e">
        <v>#NUM!</v>
      </c>
      <c r="Q301" s="185" t="e">
        <v>#NUM!</v>
      </c>
      <c r="R301" s="185" t="e">
        <v>#NUM!</v>
      </c>
      <c r="S301" s="185" t="e">
        <v>#NUM!</v>
      </c>
      <c r="T301" s="114"/>
      <c r="U301" s="114"/>
    </row>
    <row r="302" spans="2:34" hidden="1" outlineLevel="2" x14ac:dyDescent="0.25">
      <c r="B302" s="105">
        <v>10</v>
      </c>
      <c r="C302" s="108">
        <f t="shared" ref="C302" si="430">-(IFERROR(VLOOKUP($B302,$B286:$C291,2,0),0)+IFERROR(VLOOKUP($B302,$D286:$E291,2,0),0)+IFERROR(VLOOKUP($B302,$F286:$G291,2,0),0)+IFERROR(VLOOKUP($B302,$H286:$I291,2,0),0)+IFERROR(VLOOKUP($B302,$J286:$K291,2,0),0)+IFERROR(VLOOKUP($B302,$L286:$M291,2,0),0)+IFERROR(VLOOKUP($B302,$N286:$O291,2,0),0)+IFERROR(VLOOKUP($B302,$P286:$Q291,2,0),0)+IFERROR(VLOOKUP($B302,$R286:$S291,2,0),0))</f>
        <v>0</v>
      </c>
      <c r="E302" s="110"/>
      <c r="F302" s="105">
        <v>7</v>
      </c>
      <c r="G302" s="185" t="e">
        <v>#NUM!</v>
      </c>
      <c r="H302" s="185"/>
      <c r="I302" s="185"/>
      <c r="J302" s="185"/>
      <c r="K302" s="185"/>
      <c r="L302" s="185"/>
      <c r="M302" s="110"/>
      <c r="N302" s="110" t="s">
        <v>40</v>
      </c>
      <c r="O302" s="105">
        <v>7</v>
      </c>
      <c r="P302" s="185" t="e">
        <v>#NUM!</v>
      </c>
      <c r="Q302" s="185" t="e">
        <v>#NUM!</v>
      </c>
      <c r="R302" s="185" t="e">
        <v>#NUM!</v>
      </c>
      <c r="S302" s="185" t="e">
        <v>#NUM!</v>
      </c>
      <c r="T302" s="114"/>
      <c r="U302" s="114"/>
    </row>
    <row r="303" spans="2:34" hidden="1" outlineLevel="2" x14ac:dyDescent="0.25">
      <c r="B303" s="105">
        <v>11</v>
      </c>
      <c r="C303" s="108">
        <f t="shared" ref="C303" si="431">-(IFERROR(VLOOKUP($B303,$B286:$C291,2,0),0)+IFERROR(VLOOKUP($B303,$D286:$E291,2,0),0)+IFERROR(VLOOKUP($B303,$F286:$G291,2,0),0)+IFERROR(VLOOKUP($B303,$H286:$I291,2,0),0)+IFERROR(VLOOKUP($B303,$J286:$K291,2,0),0)+IFERROR(VLOOKUP($B303,$L286:$M291,2,0),0)+IFERROR(VLOOKUP($B303,$N286:$O291,2,0),0)+IFERROR(VLOOKUP($B303,$P286:$Q291,2,0),0)+IFERROR(VLOOKUP($B303,$R286:$S291,2,0),0))</f>
        <v>0</v>
      </c>
      <c r="E303" s="110"/>
      <c r="M303" s="110"/>
      <c r="O303" s="105">
        <v>8</v>
      </c>
      <c r="P303" s="185" t="e">
        <v>#NUM!</v>
      </c>
      <c r="Q303" s="185" t="e">
        <v>#NUM!</v>
      </c>
      <c r="R303" s="185" t="e">
        <v>#NUM!</v>
      </c>
      <c r="S303" s="185" t="e">
        <v>#NUM!</v>
      </c>
      <c r="T303" s="114"/>
      <c r="U303" s="114"/>
    </row>
    <row r="304" spans="2:34" hidden="1" outlineLevel="2" x14ac:dyDescent="0.25">
      <c r="B304" s="105">
        <v>12</v>
      </c>
      <c r="C304" s="108">
        <f t="shared" ref="C304" si="432">-(IFERROR(VLOOKUP($B304,$B286:$C291,2,0),0)+IFERROR(VLOOKUP($B304,$D286:$E291,2,0),0)+IFERROR(VLOOKUP($B304,$F286:$G291,2,0),0)+IFERROR(VLOOKUP($B304,$H286:$I291,2,0),0)+IFERROR(VLOOKUP($B304,$J286:$K291,2,0),0)+IFERROR(VLOOKUP($B304,$L286:$M291,2,0),0)+IFERROR(VLOOKUP($B304,$N286:$O291,2,0),0)+IFERROR(VLOOKUP($B304,$P286:$Q291,2,0),0)+IFERROR(VLOOKUP($B304,$R286:$S291,2,0),0))</f>
        <v>0</v>
      </c>
      <c r="E304" s="110"/>
      <c r="M304" s="110"/>
      <c r="O304" s="105">
        <v>9</v>
      </c>
      <c r="P304" s="185" t="e">
        <v>#NUM!</v>
      </c>
      <c r="Q304" s="185" t="e">
        <v>#NUM!</v>
      </c>
      <c r="R304" s="185" t="e">
        <v>#NUM!</v>
      </c>
      <c r="S304" s="185"/>
      <c r="T304" s="114"/>
      <c r="U304" s="114"/>
    </row>
    <row r="305" spans="1:24" hidden="1" outlineLevel="2" x14ac:dyDescent="0.25">
      <c r="B305" s="105">
        <v>13</v>
      </c>
      <c r="C305" s="108">
        <f t="shared" ref="C305" si="433">-(IFERROR(VLOOKUP($B305,$B286:$C291,2,0),0)+IFERROR(VLOOKUP($B305,$D286:$E291,2,0),0)+IFERROR(VLOOKUP($B305,$F286:$G291,2,0),0)+IFERROR(VLOOKUP($B305,$H286:$I291,2,0),0)+IFERROR(VLOOKUP($B305,$J286:$K291,2,0),0)+IFERROR(VLOOKUP($B305,$L286:$M291,2,0),0)+IFERROR(VLOOKUP($B305,$N286:$O291,2,0),0)+IFERROR(VLOOKUP($B305,$P286:$Q291,2,0),0)+IFERROR(VLOOKUP($B305,$R286:$S291,2,0),0))</f>
        <v>0</v>
      </c>
      <c r="E305" s="110"/>
      <c r="F305" s="110"/>
      <c r="G305" s="324" t="s">
        <v>42</v>
      </c>
      <c r="H305" s="324"/>
      <c r="I305" s="324"/>
      <c r="J305" s="324"/>
      <c r="K305" s="324"/>
      <c r="L305" s="324"/>
      <c r="M305" s="110"/>
      <c r="O305" s="105">
        <v>10</v>
      </c>
      <c r="P305" s="185" t="e">
        <v>#NUM!</v>
      </c>
      <c r="Q305" s="185" t="e">
        <v>#NUM!</v>
      </c>
      <c r="R305" s="185"/>
      <c r="S305" s="185"/>
      <c r="T305" s="114"/>
      <c r="U305" s="114"/>
    </row>
    <row r="306" spans="1:24" hidden="1" outlineLevel="2" x14ac:dyDescent="0.25">
      <c r="B306" s="105">
        <v>14</v>
      </c>
      <c r="C306" s="108">
        <f t="shared" ref="C306" si="434">-(IFERROR(VLOOKUP($B306,$B286:$C291,2,0),0)+IFERROR(VLOOKUP($B306,$D286:$E291,2,0),0)+IFERROR(VLOOKUP($B306,$F286:$G291,2,0),0)+IFERROR(VLOOKUP($B306,$H286:$I291,2,0),0)+IFERROR(VLOOKUP($B306,$J286:$K291,2,0),0)+IFERROR(VLOOKUP($B306,$L286:$M291,2,0),0)+IFERROR(VLOOKUP($B306,$N286:$O291,2,0),0)+IFERROR(VLOOKUP($B306,$P286:$Q291,2,0),0)+IFERROR(VLOOKUP($B306,$R286:$S291,2,0),0))</f>
        <v>0</v>
      </c>
      <c r="E306" s="110"/>
      <c r="F306" s="110"/>
      <c r="G306" s="112">
        <v>6</v>
      </c>
      <c r="H306" s="112">
        <v>5</v>
      </c>
      <c r="I306" s="112">
        <v>4</v>
      </c>
      <c r="J306" s="112">
        <v>3</v>
      </c>
      <c r="K306" s="112">
        <v>2</v>
      </c>
      <c r="L306" s="112">
        <v>1</v>
      </c>
      <c r="M306" s="110"/>
      <c r="O306" s="105">
        <v>11</v>
      </c>
      <c r="P306" s="185" t="e">
        <v>#NUM!</v>
      </c>
      <c r="Q306" s="185"/>
      <c r="R306" s="185"/>
      <c r="S306" s="185"/>
      <c r="T306" s="114"/>
      <c r="U306" s="114"/>
    </row>
    <row r="307" spans="1:24" hidden="1" outlineLevel="2" x14ac:dyDescent="0.25">
      <c r="A307" s="68" t="s">
        <v>41</v>
      </c>
      <c r="B307" s="105">
        <v>15</v>
      </c>
      <c r="C307" s="108">
        <f t="shared" ref="C307" si="435">-(IFERROR(VLOOKUP($B307,$B286:$C291,2,0),0)+IFERROR(VLOOKUP($B307,$D286:$E291,2,0),0)+IFERROR(VLOOKUP($B307,$F286:$G291,2,0),0)+IFERROR(VLOOKUP($B307,$H286:$I291,2,0),0)+IFERROR(VLOOKUP($B307,$J286:$K291,2,0),0)+IFERROR(VLOOKUP($B307,$L286:$M291,2,0),0)+IFERROR(VLOOKUP($B307,$N286:$O291,2,0),0)+IFERROR(VLOOKUP($B307,$P286:$Q291,2,0),0)+IFERROR(VLOOKUP($B307,$R286:$S291,2,0),0))</f>
        <v>0</v>
      </c>
      <c r="E307" s="110"/>
      <c r="F307" s="105">
        <v>1</v>
      </c>
      <c r="G307" s="184" t="e">
        <f t="array" ref="G307:G315">MMULT(MINVERSE($C$24:$K$32),$C293:$C301)</f>
        <v>#NUM!</v>
      </c>
      <c r="H307" s="184" t="e">
        <f t="array" ref="H307:H314">MMULT(MINVERSE($C$24:$J$31),$C293:$C300)</f>
        <v>#NUM!</v>
      </c>
      <c r="I307" s="184" t="e">
        <f t="array" ref="I307:I313">MMULT(MINVERSE($C$24:$I$30),$C293:$C299)</f>
        <v>#NUM!</v>
      </c>
      <c r="J307" s="184" t="e">
        <f t="array" ref="J307:J312">MMULT(MINVERSE($C$24:$H$29),$C293:$C298)</f>
        <v>#NUM!</v>
      </c>
      <c r="K307" s="184" t="e">
        <f t="array" ref="K307:K311">MMULT(MINVERSE($C$24:$G$28),$C293:$C297)</f>
        <v>#NUM!</v>
      </c>
      <c r="L307" s="113"/>
      <c r="M307" s="110"/>
      <c r="N307" s="110"/>
      <c r="O307" s="110"/>
      <c r="P307" s="110"/>
    </row>
    <row r="308" spans="1:24" hidden="1" outlineLevel="2" x14ac:dyDescent="0.25">
      <c r="B308" s="105">
        <v>16</v>
      </c>
      <c r="C308" s="108">
        <f t="shared" ref="C308" si="436">-(IFERROR(VLOOKUP($B308,$B286:$C291,2,0),0)+IFERROR(VLOOKUP($B308,$D286:$E291,2,0),0)+IFERROR(VLOOKUP($B308,$F286:$G291,2,0),0)+IFERROR(VLOOKUP($B308,$H286:$I291,2,0),0)+IFERROR(VLOOKUP($B308,$J286:$K291,2,0),0)+IFERROR(VLOOKUP($B308,$L286:$M291,2,0),0)+IFERROR(VLOOKUP($B308,$N286:$O291,2,0),0)+IFERROR(VLOOKUP($B308,$P286:$Q291,2,0),0)+IFERROR(VLOOKUP($B308,$R286:$S291,2,0),0))</f>
        <v>0</v>
      </c>
      <c r="E308" s="110"/>
      <c r="F308" s="105">
        <v>2</v>
      </c>
      <c r="G308" s="185" t="e">
        <v>#NUM!</v>
      </c>
      <c r="H308" s="185" t="e">
        <v>#NUM!</v>
      </c>
      <c r="I308" s="185" t="e">
        <v>#NUM!</v>
      </c>
      <c r="J308" s="185" t="e">
        <v>#NUM!</v>
      </c>
      <c r="K308" s="185" t="e">
        <v>#NUM!</v>
      </c>
      <c r="L308" s="114"/>
      <c r="M308" s="110"/>
      <c r="N308" s="110"/>
      <c r="O308" s="110"/>
      <c r="P308" s="110"/>
    </row>
    <row r="309" spans="1:24" hidden="1" outlineLevel="2" x14ac:dyDescent="0.25">
      <c r="B309" s="105">
        <v>17</v>
      </c>
      <c r="C309" s="108">
        <f t="shared" ref="C309" si="437">-(IFERROR(VLOOKUP($B309,$B286:$C291,2,0),0)+IFERROR(VLOOKUP($B309,$D286:$E291,2,0),0)+IFERROR(VLOOKUP($B309,$F286:$G291,2,0),0)+IFERROR(VLOOKUP($B309,$H286:$I291,2,0),0)+IFERROR(VLOOKUP($B309,$J286:$K291,2,0),0)+IFERROR(VLOOKUP($B309,$L286:$M291,2,0),0)+IFERROR(VLOOKUP($B309,$N286:$O291,2,0),0)+IFERROR(VLOOKUP($B309,$P286:$Q291,2,0),0)+IFERROR(VLOOKUP($B309,$R286:$S291,2,0),0))</f>
        <v>0</v>
      </c>
      <c r="E309" s="110"/>
      <c r="F309" s="105">
        <v>3</v>
      </c>
      <c r="G309" s="185" t="e">
        <v>#NUM!</v>
      </c>
      <c r="H309" s="185" t="e">
        <v>#NUM!</v>
      </c>
      <c r="I309" s="185" t="e">
        <v>#NUM!</v>
      </c>
      <c r="J309" s="185" t="e">
        <v>#NUM!</v>
      </c>
      <c r="K309" s="185" t="e">
        <v>#NUM!</v>
      </c>
      <c r="L309" s="114"/>
      <c r="M309" s="110"/>
    </row>
    <row r="310" spans="1:24" hidden="1" outlineLevel="2" x14ac:dyDescent="0.25">
      <c r="B310" s="105">
        <v>18</v>
      </c>
      <c r="C310" s="108">
        <f t="shared" ref="C310" si="438">-(IFERROR(VLOOKUP($B310,$B286:$C291,2,0),0)+IFERROR(VLOOKUP($B310,$D286:$E291,2,0),0)+IFERROR(VLOOKUP($B310,$F286:$G291,2,0),0)+IFERROR(VLOOKUP($B310,$H286:$I291,2,0),0)+IFERROR(VLOOKUP($B310,$J286:$K291,2,0),0)+IFERROR(VLOOKUP($B310,$L286:$M291,2,0),0)+IFERROR(VLOOKUP($B310,$N286:$O291,2,0),0)+IFERROR(VLOOKUP($B310,$P286:$Q291,2,0),0)+IFERROR(VLOOKUP($B310,$R286:$S291,2,0),0))</f>
        <v>0</v>
      </c>
      <c r="E310" s="110"/>
      <c r="F310" s="105">
        <v>4</v>
      </c>
      <c r="G310" s="185" t="e">
        <v>#NUM!</v>
      </c>
      <c r="H310" s="185" t="e">
        <v>#NUM!</v>
      </c>
      <c r="I310" s="185" t="e">
        <v>#NUM!</v>
      </c>
      <c r="J310" s="185" t="e">
        <v>#NUM!</v>
      </c>
      <c r="K310" s="185" t="e">
        <v>#NUM!</v>
      </c>
      <c r="L310" s="114"/>
      <c r="M310" s="110"/>
    </row>
    <row r="311" spans="1:24" hidden="1" outlineLevel="2" x14ac:dyDescent="0.25">
      <c r="B311" s="105">
        <v>19</v>
      </c>
      <c r="C311" s="108">
        <f t="shared" ref="C311" si="439">-(IFERROR(VLOOKUP($B311,$B286:$C291,2,0),0)+IFERROR(VLOOKUP($B311,$D286:$E291,2,0),0)+IFERROR(VLOOKUP($B311,$F286:$G291,2,0),0)+IFERROR(VLOOKUP($B311,$H286:$I291,2,0),0)+IFERROR(VLOOKUP($B311,$J286:$K291,2,0),0)+IFERROR(VLOOKUP($B311,$L286:$M291,2,0),0)+IFERROR(VLOOKUP($B311,$N286:$O291,2,0),0)+IFERROR(VLOOKUP($B311,$P286:$Q291,2,0),0)+IFERROR(VLOOKUP($B311,$R286:$S291,2,0),0))</f>
        <v>0</v>
      </c>
      <c r="E311" s="110"/>
      <c r="F311" s="105">
        <v>5</v>
      </c>
      <c r="G311" s="185" t="e">
        <v>#NUM!</v>
      </c>
      <c r="H311" s="185" t="e">
        <v>#NUM!</v>
      </c>
      <c r="I311" s="185" t="e">
        <v>#NUM!</v>
      </c>
      <c r="J311" s="185" t="e">
        <v>#NUM!</v>
      </c>
      <c r="K311" s="185" t="e">
        <v>#NUM!</v>
      </c>
      <c r="L311" s="114"/>
      <c r="M311" s="110"/>
    </row>
    <row r="312" spans="1:24" hidden="1" outlineLevel="2" x14ac:dyDescent="0.25">
      <c r="B312" s="105">
        <v>20</v>
      </c>
      <c r="C312" s="108">
        <f t="shared" ref="C312" si="440">-(IFERROR(VLOOKUP($B312,$B286:$C291,2,0),0)+IFERROR(VLOOKUP($B312,$D286:$E291,2,0),0)+IFERROR(VLOOKUP($B312,$F286:$G291,2,0),0)+IFERROR(VLOOKUP($B312,$H286:$I291,2,0),0)+IFERROR(VLOOKUP($B312,$J286:$K291,2,0),0)+IFERROR(VLOOKUP($B312,$L286:$M291,2,0),0)+IFERROR(VLOOKUP($B312,$N286:$O291,2,0),0)+IFERROR(VLOOKUP($B312,$P286:$Q291,2,0),0)+IFERROR(VLOOKUP($B312,$R286:$S291,2,0),0))</f>
        <v>0</v>
      </c>
      <c r="E312" s="110" t="s">
        <v>40</v>
      </c>
      <c r="F312" s="105">
        <v>6</v>
      </c>
      <c r="G312" s="185" t="e">
        <v>#NUM!</v>
      </c>
      <c r="H312" s="185" t="e">
        <v>#NUM!</v>
      </c>
      <c r="I312" s="185" t="e">
        <v>#NUM!</v>
      </c>
      <c r="J312" s="185" t="e">
        <v>#NUM!</v>
      </c>
      <c r="K312" s="185"/>
      <c r="L312" s="114"/>
      <c r="M312" s="110"/>
    </row>
    <row r="313" spans="1:24" hidden="1" outlineLevel="2" x14ac:dyDescent="0.25">
      <c r="B313" s="105">
        <v>21</v>
      </c>
      <c r="C313" s="108">
        <f t="shared" ref="C313" si="441">-(IFERROR(VLOOKUP($B313,$B286:$C291,2,0),0)+IFERROR(VLOOKUP($B313,$D286:$E291,2,0),0)+IFERROR(VLOOKUP($B313,$F286:$G291,2,0),0)+IFERROR(VLOOKUP($B313,$H286:$I291,2,0),0)+IFERROR(VLOOKUP($B313,$J286:$K291,2,0),0)+IFERROR(VLOOKUP($B313,$L286:$M291,2,0),0)+IFERROR(VLOOKUP($B313,$N286:$O291,2,0),0)+IFERROR(VLOOKUP($B313,$P286:$Q291,2,0),0)+IFERROR(VLOOKUP($B313,$R286:$S291,2,0),0))</f>
        <v>0</v>
      </c>
      <c r="E313" s="110"/>
      <c r="F313" s="105">
        <v>7</v>
      </c>
      <c r="G313" s="185" t="e">
        <v>#NUM!</v>
      </c>
      <c r="H313" s="185" t="e">
        <v>#NUM!</v>
      </c>
      <c r="I313" s="185" t="e">
        <v>#NUM!</v>
      </c>
      <c r="J313" s="185"/>
      <c r="K313" s="185"/>
      <c r="L313" s="114"/>
      <c r="M313" s="110"/>
    </row>
    <row r="314" spans="1:24" hidden="1" outlineLevel="2" x14ac:dyDescent="0.25">
      <c r="E314" s="110"/>
      <c r="F314" s="105">
        <v>8</v>
      </c>
      <c r="G314" s="185" t="e">
        <v>#NUM!</v>
      </c>
      <c r="H314" s="185" t="e">
        <v>#NUM!</v>
      </c>
      <c r="I314" s="185"/>
      <c r="J314" s="185"/>
      <c r="K314" s="185"/>
      <c r="L314" s="114"/>
      <c r="M314" s="110"/>
      <c r="X314" s="110"/>
    </row>
    <row r="315" spans="1:24" hidden="1" outlineLevel="2" x14ac:dyDescent="0.25">
      <c r="E315" s="110"/>
      <c r="F315" s="105">
        <v>9</v>
      </c>
      <c r="G315" s="185" t="e">
        <v>#NUM!</v>
      </c>
      <c r="H315" s="185"/>
      <c r="I315" s="185"/>
      <c r="J315" s="185"/>
      <c r="K315" s="185"/>
      <c r="L315" s="114"/>
      <c r="M315" s="110"/>
      <c r="X315" s="110"/>
    </row>
    <row r="316" spans="1:24" hidden="1" outlineLevel="2" x14ac:dyDescent="0.25">
      <c r="A316" s="117"/>
    </row>
    <row r="317" spans="1:24" s="119" customFormat="1" hidden="1" outlineLevel="2" x14ac:dyDescent="0.25">
      <c r="A317" s="118" t="s">
        <v>37</v>
      </c>
    </row>
    <row r="318" spans="1:24" hidden="1" outlineLevel="2" x14ac:dyDescent="0.25">
      <c r="B318" s="316" t="e">
        <f t="shared" ref="B318:B324" si="442">B285</f>
        <v>#REF!</v>
      </c>
      <c r="C318" s="316"/>
      <c r="D318" s="316" t="e">
        <f t="shared" ref="D318:D324" si="443">D285</f>
        <v>#REF!</v>
      </c>
      <c r="E318" s="316"/>
      <c r="F318" s="316" t="e">
        <f t="shared" ref="F318:F324" si="444">F285</f>
        <v>#REF!</v>
      </c>
      <c r="G318" s="316"/>
      <c r="H318" s="316" t="e">
        <f t="shared" ref="H318:H324" si="445">H285</f>
        <v>#REF!</v>
      </c>
      <c r="I318" s="316"/>
      <c r="J318" s="316" t="e">
        <f t="shared" ref="J318:J324" si="446">J285</f>
        <v>#REF!</v>
      </c>
      <c r="K318" s="316"/>
      <c r="L318" s="316" t="e">
        <f t="shared" ref="L318:L324" si="447">L285</f>
        <v>#REF!</v>
      </c>
      <c r="M318" s="316"/>
    </row>
    <row r="319" spans="1:24" hidden="1" outlineLevel="2" x14ac:dyDescent="0.25">
      <c r="B319" s="105" t="e">
        <f t="shared" si="442"/>
        <v>#REF!</v>
      </c>
      <c r="C319" s="116" t="e">
        <f>IF($Q$2=2,IFERROR(INDEX($G296:$L302,MATCH(B319,$F296:$F302,0),MATCH(INICIO!$C$59,$G295:$L295,0)),0),IF($Q$2=4,IFERROR(INDEX($P296:$U306,MATCH(B319,$O296:$O306,0),MATCH(INICIO!$C$59,$P295:$U295,0)),0),IFERROR(INDEX($G307:$L315,MATCH(B319,$F307:$F315,0),MATCH(INICIO!$C$59,$G306:$L306,0)),0)))</f>
        <v>#REF!</v>
      </c>
      <c r="D319" s="105" t="e">
        <f t="shared" si="443"/>
        <v>#REF!</v>
      </c>
      <c r="E319" s="116" t="e">
        <f>IF($Q$2=2,IFERROR(INDEX($G296:$L302,MATCH(D319,$F296:$F302,0),MATCH(INICIO!$C$59,$G295:$L295,0)),0),IF($Q$2=4,IFERROR(INDEX($P296:$U306,MATCH(D319,$O296:$O306,0),MATCH(INICIO!$C$59,$P295:$U295,0)),0),IFERROR(INDEX($G307:$L315,MATCH(D319,$F307:$F315,0),MATCH(INICIO!$C$59,$G306:$L306,0)),0)))</f>
        <v>#REF!</v>
      </c>
      <c r="F319" s="105" t="e">
        <f t="shared" si="444"/>
        <v>#REF!</v>
      </c>
      <c r="G319" s="116" t="e">
        <f>IF($Q$2=2,IFERROR(INDEX($G296:$L302,MATCH(F319,$F296:$F302,0),MATCH(INICIO!$C$59,$G295:$L295,0)),0),IF($Q$2=4,IFERROR(INDEX($P296:$U306,MATCH(F319,$O296:$O306,0),MATCH(INICIO!$C$59,$P295:$U295,0)),0),IFERROR(INDEX($G307:$L315,MATCH(F319,$F307:$F315,0),MATCH(INICIO!$C$59,$G306:$L306,0)),0)))</f>
        <v>#REF!</v>
      </c>
      <c r="H319" s="105" t="e">
        <f t="shared" si="445"/>
        <v>#REF!</v>
      </c>
      <c r="I319" s="116" t="e">
        <f>IF($Q$2=2,IFERROR(INDEX($G296:$L302,MATCH(H319,$F296:$F302,0),MATCH(INICIO!$C$59,$G295:$L295,0)),0),IF($Q$2=4,IFERROR(INDEX($P296:$U306,MATCH(H319,$O296:$O306,0),MATCH(INICIO!$C$59,$P295:$U295,0)),0),IFERROR(INDEX($G307:$L315,MATCH(H319,$F307:$F315,0),MATCH(INICIO!$C$59,$G306:$L306,0)),0)))</f>
        <v>#REF!</v>
      </c>
      <c r="J319" s="105" t="e">
        <f t="shared" si="446"/>
        <v>#REF!</v>
      </c>
      <c r="K319" s="116" t="e">
        <f>IF($Q$2=2,IFERROR(INDEX($G296:$L302,MATCH(J319,$F296:$F302,0),MATCH(INICIO!$C$59,$G295:$L295,0)),0),IF($Q$2=4,IFERROR(INDEX($P296:$U306,MATCH(J319,$O296:$O306,0),MATCH(INICIO!$C$59,$P295:$U295,0)),0),IFERROR(INDEX($G307:$L315,MATCH(J319,$F307:$F315,0),MATCH(INICIO!$C$59,$G306:$L306,0)),0)))</f>
        <v>#REF!</v>
      </c>
      <c r="L319" s="105" t="e">
        <f t="shared" si="447"/>
        <v>#REF!</v>
      </c>
      <c r="M319" s="116" t="e">
        <f>IF($Q$2=2,IFERROR(INDEX($G296:$L302,MATCH(L319,$F296:$F302,0),MATCH(INICIO!$C$59,$G295:$L295,0)),0),IF($Q$2=4,IFERROR(INDEX($P296:$U306,MATCH(L319,$O296:$O306,0),MATCH(INICIO!$C$59,$P295:$U295,0)),0),IFERROR(INDEX($G307:$L315,MATCH(L319,$F307:$F315,0),MATCH(INICIO!$C$59,$G306:$L306,0)),0)))</f>
        <v>#REF!</v>
      </c>
    </row>
    <row r="320" spans="1:24" hidden="1" outlineLevel="2" x14ac:dyDescent="0.25">
      <c r="B320" s="105" t="e">
        <f t="shared" si="442"/>
        <v>#REF!</v>
      </c>
      <c r="C320" s="116" t="e">
        <f>IF($Q$2=2,IFERROR(INDEX($G296:$L302,MATCH(B320,$F296:$F302,0),MATCH(INICIO!$C$59,$G295:$L295,0)),0),IF($Q$2=4,IFERROR(INDEX($P296:$U306,MATCH(B320,$O296:$O306,0),MATCH(INICIO!$C$59,$P295:$U295,0)),0),IFERROR(INDEX($G307:$L315,MATCH(B320,$F307:$F315,0),MATCH(INICIO!$C$59,$G306:$L306,0)),0)))</f>
        <v>#REF!</v>
      </c>
      <c r="D320" s="105" t="e">
        <f t="shared" si="443"/>
        <v>#REF!</v>
      </c>
      <c r="E320" s="116" t="e">
        <f>IF($Q$2=2,IFERROR(INDEX($G296:$L302,MATCH(D320,$F296:$F302,0),MATCH(INICIO!$C$59,$G295:$L295,0)),0),IF($Q$2=4,IFERROR(INDEX($P296:$U306,MATCH(D320,$O296:$O306,0),MATCH(INICIO!$C$59,$P295:$U295,0)),0),IFERROR(INDEX($G307:$L315,MATCH(D320,$F307:$F315,0),MATCH(INICIO!$C$59,$G306:$L306,0)),0)))</f>
        <v>#REF!</v>
      </c>
      <c r="F320" s="105" t="e">
        <f t="shared" si="444"/>
        <v>#REF!</v>
      </c>
      <c r="G320" s="116" t="e">
        <f>IF($Q$2=2,IFERROR(INDEX($G296:$L302,MATCH(F320,$F296:$F302,0),MATCH(INICIO!$C$59,$G295:$L295,0)),0),IF($Q$2=4,IFERROR(INDEX($P296:$U306,MATCH(F320,$O296:$O306,0),MATCH(INICIO!$C$59,$P295:$U295,0)),0),IFERROR(INDEX($G307:$L315,MATCH(F320,$F307:$F315,0),MATCH(INICIO!$C$59,$G306:$L306,0)),0)))</f>
        <v>#REF!</v>
      </c>
      <c r="H320" s="105" t="e">
        <f t="shared" si="445"/>
        <v>#REF!</v>
      </c>
      <c r="I320" s="116" t="e">
        <f>IF($Q$2=2,IFERROR(INDEX($G296:$L302,MATCH(H320,$F296:$F302,0),MATCH(INICIO!$C$59,$G295:$L295,0)),0),IF($Q$2=4,IFERROR(INDEX($P296:$U306,MATCH(H320,$O296:$O306,0),MATCH(INICIO!$C$59,$P295:$U295,0)),0),IFERROR(INDEX($G307:$L315,MATCH(H320,$F307:$F315,0),MATCH(INICIO!$C$59,$G306:$L306,0)),0)))</f>
        <v>#REF!</v>
      </c>
      <c r="J320" s="105" t="e">
        <f t="shared" si="446"/>
        <v>#REF!</v>
      </c>
      <c r="K320" s="116" t="e">
        <f>IF($Q$2=2,IFERROR(INDEX($G296:$L302,MATCH(J320,$F296:$F302,0),MATCH(INICIO!$C$59,$G295:$L295,0)),0),IF($Q$2=4,IFERROR(INDEX($P296:$U306,MATCH(J320,$O296:$O306,0),MATCH(INICIO!$C$59,$P295:$U295,0)),0),IFERROR(INDEX($G307:$L315,MATCH(J320,$F307:$F315,0),MATCH(INICIO!$C$59,$G306:$L306,0)),0)))</f>
        <v>#REF!</v>
      </c>
      <c r="L320" s="105" t="e">
        <f t="shared" si="447"/>
        <v>#REF!</v>
      </c>
      <c r="M320" s="116" t="e">
        <f>IF($Q$2=2,IFERROR(INDEX($G296:$L302,MATCH(L320,$F296:$F302,0),MATCH(INICIO!$C$59,$G295:$L295,0)),0),IF($Q$2=4,IFERROR(INDEX($P296:$U306,MATCH(L320,$O296:$O306,0),MATCH(INICIO!$C$59,$P295:$U295,0)),0),IFERROR(INDEX($G307:$L315,MATCH(L320,$F307:$F315,0),MATCH(INICIO!$C$59,$G306:$L306,0)),0)))</f>
        <v>#REF!</v>
      </c>
    </row>
    <row r="321" spans="1:62" hidden="1" outlineLevel="2" x14ac:dyDescent="0.25">
      <c r="B321" s="105" t="e">
        <f t="shared" si="442"/>
        <v>#REF!</v>
      </c>
      <c r="C321" s="116" t="e">
        <f>IF($Q$2=2,IFERROR(INDEX($G296:$L302,MATCH(B321,$F296:$F302,0),MATCH(INICIO!$C$59,$G295:$L295,0)),0),IF($Q$2=4,IFERROR(INDEX($P296:$U306,MATCH(B321,$O296:$O306,0),MATCH(INICIO!$C$59,$P295:$U295,0)),0),IFERROR(INDEX($G307:$L315,MATCH(B321,$F307:$F315,0),MATCH(INICIO!$C$59,$G306:$L306,0)),0)))</f>
        <v>#REF!</v>
      </c>
      <c r="D321" s="105" t="e">
        <f t="shared" si="443"/>
        <v>#REF!</v>
      </c>
      <c r="E321" s="116" t="e">
        <f>IF($Q$2=2,IFERROR(INDEX($G296:$L302,MATCH(D321,$F296:$F302,0),MATCH(INICIO!$C$59,$G295:$L295,0)),0),IF($Q$2=4,IFERROR(INDEX($P296:$U306,MATCH(D321,$O296:$O306,0),MATCH(INICIO!$C$59,$P295:$U295,0)),0),IFERROR(INDEX($G307:$L315,MATCH(D321,$F307:$F315,0),MATCH(INICIO!$C$59,$G306:$L306,0)),0)))</f>
        <v>#REF!</v>
      </c>
      <c r="F321" s="105" t="e">
        <f t="shared" si="444"/>
        <v>#REF!</v>
      </c>
      <c r="G321" s="116" t="e">
        <f>IF($Q$2=2,IFERROR(INDEX($G296:$L302,MATCH(F321,$F296:$F302,0),MATCH(INICIO!$C$59,$G295:$L295,0)),0),IF($Q$2=4,IFERROR(INDEX($P296:$U306,MATCH(F321,$O296:$O306,0),MATCH(INICIO!$C$59,$P295:$U295,0)),0),IFERROR(INDEX($G307:$L315,MATCH(F321,$F307:$F315,0),MATCH(INICIO!$C$59,$G306:$L306,0)),0)))</f>
        <v>#REF!</v>
      </c>
      <c r="H321" s="105" t="e">
        <f t="shared" si="445"/>
        <v>#REF!</v>
      </c>
      <c r="I321" s="116" t="e">
        <f>IF($Q$2=2,IFERROR(INDEX($G296:$L302,MATCH(H321,$F296:$F302,0),MATCH(INICIO!$C$59,$G295:$L295,0)),0),IF($Q$2=4,IFERROR(INDEX($P296:$U306,MATCH(H321,$O296:$O306,0),MATCH(INICIO!$C$59,$P295:$U295,0)),0),IFERROR(INDEX($G307:$L315,MATCH(H321,$F307:$F315,0),MATCH(INICIO!$C$59,$G306:$L306,0)),0)))</f>
        <v>#REF!</v>
      </c>
      <c r="J321" s="105" t="e">
        <f t="shared" si="446"/>
        <v>#REF!</v>
      </c>
      <c r="K321" s="116" t="e">
        <f>IF($Q$2=2,IFERROR(INDEX($G296:$L302,MATCH(J321,$F296:$F302,0),MATCH(INICIO!$C$59,$G295:$L295,0)),0),IF($Q$2=4,IFERROR(INDEX($P296:$U306,MATCH(J321,$O296:$O306,0),MATCH(INICIO!$C$59,$P295:$U295,0)),0),IFERROR(INDEX($G307:$L315,MATCH(J321,$F307:$F315,0),MATCH(INICIO!$C$59,$G306:$L306,0)),0)))</f>
        <v>#REF!</v>
      </c>
      <c r="L321" s="105" t="e">
        <f t="shared" si="447"/>
        <v>#REF!</v>
      </c>
      <c r="M321" s="116" t="e">
        <f>IF($Q$2=2,IFERROR(INDEX($G296:$L302,MATCH(L321,$F296:$F302,0),MATCH(INICIO!$C$59,$G295:$L295,0)),0),IF($Q$2=4,IFERROR(INDEX($P296:$U306,MATCH(L321,$O296:$O306,0),MATCH(INICIO!$C$59,$P295:$U295,0)),0),IFERROR(INDEX($G307:$L315,MATCH(L321,$F307:$F315,0),MATCH(INICIO!$C$59,$G306:$L306,0)),0)))</f>
        <v>#REF!</v>
      </c>
    </row>
    <row r="322" spans="1:62" hidden="1" outlineLevel="2" x14ac:dyDescent="0.25">
      <c r="B322" s="105" t="e">
        <f t="shared" si="442"/>
        <v>#REF!</v>
      </c>
      <c r="C322" s="116" t="e">
        <f>IF($Q$2=2,IFERROR(INDEX($G296:$L302,MATCH(B322,$F296:$F302,0),MATCH(INICIO!$C$59,$G295:$L295,0)),0),IF($Q$2=4,IFERROR(INDEX($P296:$U306,MATCH(B322,$O296:$O306,0),MATCH(INICIO!$C$59,$P295:$U295,0)),0),IFERROR(INDEX($G307:$L315,MATCH(B322,$F307:$F315,0),MATCH(INICIO!$C$59,$G306:$L306,0)),0)))</f>
        <v>#REF!</v>
      </c>
      <c r="D322" s="105" t="e">
        <f t="shared" si="443"/>
        <v>#REF!</v>
      </c>
      <c r="E322" s="116" t="e">
        <f>IF($Q$2=2,IFERROR(INDEX($G296:$L302,MATCH(D322,$F296:$F302,0),MATCH(INICIO!$C$59,$G295:$L295,0)),0),IF($Q$2=4,IFERROR(INDEX($P296:$U306,MATCH(D322,$O296:$O306,0),MATCH(INICIO!$C$59,$P295:$U295,0)),0),IFERROR(INDEX($G307:$L315,MATCH(D322,$F307:$F315,0),MATCH(INICIO!$C$59,$G306:$L306,0)),0)))</f>
        <v>#REF!</v>
      </c>
      <c r="F322" s="105" t="e">
        <f t="shared" si="444"/>
        <v>#REF!</v>
      </c>
      <c r="G322" s="116" t="e">
        <f>IF($Q$2=2,IFERROR(INDEX($G296:$L302,MATCH(F322,$F296:$F302,0),MATCH(INICIO!$C$59,$G295:$L295,0)),0),IF($Q$2=4,IFERROR(INDEX($P296:$U306,MATCH(F322,$O296:$O306,0),MATCH(INICIO!$C$59,$P295:$U295,0)),0),IFERROR(INDEX($G307:$L315,MATCH(F322,$F307:$F315,0),MATCH(INICIO!$C$59,$G306:$L306,0)),0)))</f>
        <v>#REF!</v>
      </c>
      <c r="H322" s="105" t="e">
        <f t="shared" si="445"/>
        <v>#REF!</v>
      </c>
      <c r="I322" s="116" t="e">
        <f>IF($Q$2=2,IFERROR(INDEX($G296:$L302,MATCH(H322,$F296:$F302,0),MATCH(INICIO!$C$59,$G295:$L295,0)),0),IF($Q$2=4,IFERROR(INDEX($P296:$U306,MATCH(H322,$O296:$O306,0),MATCH(INICIO!$C$59,$P295:$U295,0)),0),IFERROR(INDEX($G307:$L315,MATCH(H322,$F307:$F315,0),MATCH(INICIO!$C$59,$G306:$L306,0)),0)))</f>
        <v>#REF!</v>
      </c>
      <c r="J322" s="105" t="e">
        <f t="shared" si="446"/>
        <v>#REF!</v>
      </c>
      <c r="K322" s="116" t="e">
        <f>IF($Q$2=2,IFERROR(INDEX($G296:$L302,MATCH(J322,$F296:$F302,0),MATCH(INICIO!$C$59,$G295:$L295,0)),0),IF($Q$2=4,IFERROR(INDEX($P296:$U306,MATCH(J322,$O296:$O306,0),MATCH(INICIO!$C$59,$P295:$U295,0)),0),IFERROR(INDEX($G307:$L315,MATCH(J322,$F307:$F315,0),MATCH(INICIO!$C$59,$G306:$L306,0)),0)))</f>
        <v>#REF!</v>
      </c>
      <c r="L322" s="105" t="e">
        <f t="shared" si="447"/>
        <v>#REF!</v>
      </c>
      <c r="M322" s="116" t="e">
        <f>IF($Q$2=2,IFERROR(INDEX($G296:$L302,MATCH(L322,$F296:$F302,0),MATCH(INICIO!$C$59,$G295:$L295,0)),0),IF($Q$2=4,IFERROR(INDEX($P296:$U306,MATCH(L322,$O296:$O306,0),MATCH(INICIO!$C$59,$P295:$U295,0)),0),IFERROR(INDEX($G307:$L315,MATCH(L322,$F307:$F315,0),MATCH(INICIO!$C$59,$G306:$L306,0)),0)))</f>
        <v>#REF!</v>
      </c>
    </row>
    <row r="323" spans="1:62" hidden="1" outlineLevel="2" x14ac:dyDescent="0.25">
      <c r="B323" s="105" t="e">
        <f t="shared" si="442"/>
        <v>#REF!</v>
      </c>
      <c r="C323" s="116" t="e">
        <f>IF($Q$2=2,IFERROR(INDEX($G296:$L302,MATCH(B323,$F296:$F302,0),MATCH(INICIO!$C$59,$G295:$L295,0)),0),IF($Q$2=4,IFERROR(INDEX($P296:$U306,MATCH(B323,$O296:$O306,0),MATCH(INICIO!$C$59,$P295:$U295,0)),0),IFERROR(INDEX($G307:$L315,MATCH(B323,$F307:$F315,0),MATCH(INICIO!$C$59,$G306:$L306,0)),0)))</f>
        <v>#REF!</v>
      </c>
      <c r="D323" s="105" t="e">
        <f t="shared" si="443"/>
        <v>#REF!</v>
      </c>
      <c r="E323" s="116" t="e">
        <f>IF($Q$2=2,IFERROR(INDEX($G296:$L302,MATCH(D323,$F296:$F302,0),MATCH(INICIO!$C$59,$G295:$L295,0)),0),IF($Q$2=4,IFERROR(INDEX($P296:$U306,MATCH(D323,$O296:$O306,0),MATCH(INICIO!$C$59,$P295:$U295,0)),0),IFERROR(INDEX($G307:$L315,MATCH(D323,$F307:$F315,0),MATCH(INICIO!$C$59,$G306:$L306,0)),0)))</f>
        <v>#REF!</v>
      </c>
      <c r="F323" s="105" t="e">
        <f t="shared" si="444"/>
        <v>#REF!</v>
      </c>
      <c r="G323" s="116" t="e">
        <f>IF($Q$2=2,IFERROR(INDEX($G296:$L302,MATCH(F323,$F296:$F302,0),MATCH(INICIO!$C$59,$G295:$L295,0)),0),IF($Q$2=4,IFERROR(INDEX($P296:$U306,MATCH(F323,$O296:$O306,0),MATCH(INICIO!$C$59,$P295:$U295,0)),0),IFERROR(INDEX($G307:$L315,MATCH(F323,$F307:$F315,0),MATCH(INICIO!$C$59,$G306:$L306,0)),0)))</f>
        <v>#REF!</v>
      </c>
      <c r="H323" s="105" t="e">
        <f t="shared" si="445"/>
        <v>#REF!</v>
      </c>
      <c r="I323" s="116" t="e">
        <f>IF($Q$2=2,IFERROR(INDEX($G296:$L302,MATCH(H323,$F296:$F302,0),MATCH(INICIO!$C$59,$G295:$L295,0)),0),IF($Q$2=4,IFERROR(INDEX($P296:$U306,MATCH(H323,$O296:$O306,0),MATCH(INICIO!$C$59,$P295:$U295,0)),0),IFERROR(INDEX($G307:$L315,MATCH(H323,$F307:$F315,0),MATCH(INICIO!$C$59,$G306:$L306,0)),0)))</f>
        <v>#REF!</v>
      </c>
      <c r="J323" s="105" t="e">
        <f t="shared" si="446"/>
        <v>#REF!</v>
      </c>
      <c r="K323" s="116" t="e">
        <f>IF($Q$2=2,IFERROR(INDEX($G296:$L302,MATCH(J323,$F296:$F302,0),MATCH(INICIO!$C$59,$G295:$L295,0)),0),IF($Q$2=4,IFERROR(INDEX($P296:$U306,MATCH(J323,$O296:$O306,0),MATCH(INICIO!$C$59,$P295:$U295,0)),0),IFERROR(INDEX($G307:$L315,MATCH(J323,$F307:$F315,0),MATCH(INICIO!$C$59,$G306:$L306,0)),0)))</f>
        <v>#REF!</v>
      </c>
      <c r="L323" s="105" t="e">
        <f t="shared" si="447"/>
        <v>#REF!</v>
      </c>
      <c r="M323" s="116" t="e">
        <f>IF($Q$2=2,IFERROR(INDEX($G296:$L302,MATCH(L323,$F296:$F302,0),MATCH(INICIO!$C$59,$G295:$L295,0)),0),IF($Q$2=4,IFERROR(INDEX($P296:$U306,MATCH(L323,$O296:$O306,0),MATCH(INICIO!$C$59,$P295:$U295,0)),0),IFERROR(INDEX($G307:$L315,MATCH(L323,$F307:$F315,0),MATCH(INICIO!$C$59,$G306:$L306,0)),0)))</f>
        <v>#REF!</v>
      </c>
    </row>
    <row r="324" spans="1:62" hidden="1" outlineLevel="2" x14ac:dyDescent="0.25">
      <c r="B324" s="105" t="e">
        <f t="shared" si="442"/>
        <v>#REF!</v>
      </c>
      <c r="C324" s="116" t="e">
        <f>IF($Q$2=2,IFERROR(INDEX($G296:$L302,MATCH(B324,$F296:$F302,0),MATCH(INICIO!$C$59,$G295:$L295,0)),0),IF($Q$2=4,IFERROR(INDEX($P296:$U306,MATCH(B324,$O296:$O306,0),MATCH(INICIO!$C$59,$P295:$U295,0)),0),IFERROR(INDEX($G307:$L315,MATCH(B324,$F307:$F315,0),MATCH(INICIO!$C$59,$G306:$L306,0)),0)))</f>
        <v>#REF!</v>
      </c>
      <c r="D324" s="105" t="e">
        <f t="shared" si="443"/>
        <v>#REF!</v>
      </c>
      <c r="E324" s="116" t="e">
        <f>IF($Q$2=2,IFERROR(INDEX($G296:$L302,MATCH(D324,$F296:$F302,0),MATCH(INICIO!$C$59,$G295:$L295,0)),0),IF($Q$2=4,IFERROR(INDEX($P296:$U306,MATCH(D324,$O296:$O306,0),MATCH(INICIO!$C$59,$P295:$U295,0)),0),IFERROR(INDEX($G307:$L315,MATCH(D324,$F307:$F315,0),MATCH(INICIO!$C$59,$G306:$L306,0)),0)))</f>
        <v>#REF!</v>
      </c>
      <c r="F324" s="105" t="e">
        <f t="shared" si="444"/>
        <v>#REF!</v>
      </c>
      <c r="G324" s="116" t="e">
        <f>IF($Q$2=2,IFERROR(INDEX($G296:$L302,MATCH(F324,$F296:$F302,0),MATCH(INICIO!$C$59,$G295:$L295,0)),0),IF($Q$2=4,IFERROR(INDEX($P296:$U306,MATCH(F324,$O296:$O306,0),MATCH(INICIO!$C$59,$P295:$U295,0)),0),IFERROR(INDEX($G307:$L315,MATCH(F324,$F307:$F315,0),MATCH(INICIO!$C$59,$G306:$L306,0)),0)))</f>
        <v>#REF!</v>
      </c>
      <c r="H324" s="105" t="e">
        <f t="shared" si="445"/>
        <v>#REF!</v>
      </c>
      <c r="I324" s="116" t="e">
        <f>IF($Q$2=2,IFERROR(INDEX($G296:$L302,MATCH(H324,$F296:$F302,0),MATCH(INICIO!$C$59,$G295:$L295,0)),0),IF($Q$2=4,IFERROR(INDEX($P296:$U306,MATCH(H324,$O296:$O306,0),MATCH(INICIO!$C$59,$P295:$U295,0)),0),IFERROR(INDEX($G307:$L315,MATCH(H324,$F307:$F315,0),MATCH(INICIO!$C$59,$G306:$L306,0)),0)))</f>
        <v>#REF!</v>
      </c>
      <c r="J324" s="105" t="e">
        <f t="shared" si="446"/>
        <v>#REF!</v>
      </c>
      <c r="K324" s="116" t="e">
        <f>IF($Q$2=2,IFERROR(INDEX($G296:$L302,MATCH(J324,$F296:$F302,0),MATCH(INICIO!$C$59,$G295:$L295,0)),0),IF($Q$2=4,IFERROR(INDEX($P296:$U306,MATCH(J324,$O296:$O306,0),MATCH(INICIO!$C$59,$P295:$U295,0)),0),IFERROR(INDEX($G307:$L315,MATCH(J324,$F307:$F315,0),MATCH(INICIO!$C$59,$G306:$L306,0)),0)))</f>
        <v>#REF!</v>
      </c>
      <c r="L324" s="105" t="e">
        <f t="shared" si="447"/>
        <v>#REF!</v>
      </c>
      <c r="M324" s="116" t="e">
        <f>IF($Q$2=2,IFERROR(INDEX($G296:$L302,MATCH(L324,$F296:$F302,0),MATCH(INICIO!$C$59,$G295:$L295,0)),0),IF($Q$2=4,IFERROR(INDEX($P296:$U306,MATCH(L324,$O296:$O306,0),MATCH(INICIO!$C$59,$P295:$U295,0)),0),IFERROR(INDEX($G307:$L315,MATCH(L324,$F307:$F315,0),MATCH(INICIO!$C$59,$G306:$L306,0)),0)))</f>
        <v>#REF!</v>
      </c>
    </row>
    <row r="325" spans="1:62" hidden="1" outlineLevel="2" x14ac:dyDescent="0.25"/>
    <row r="326" spans="1:62" s="119" customFormat="1" hidden="1" outlineLevel="2" x14ac:dyDescent="0.25">
      <c r="A326" s="118" t="s">
        <v>43</v>
      </c>
    </row>
    <row r="327" spans="1:62" hidden="1" outlineLevel="2" x14ac:dyDescent="0.25">
      <c r="C327" s="121">
        <f t="shared" ref="C327:H327" si="448">E$2</f>
        <v>1</v>
      </c>
      <c r="D327" s="121">
        <f t="shared" si="448"/>
        <v>2</v>
      </c>
      <c r="E327" s="121">
        <f t="shared" si="448"/>
        <v>3</v>
      </c>
      <c r="F327" s="121">
        <f t="shared" si="448"/>
        <v>4</v>
      </c>
      <c r="G327" s="121">
        <f t="shared" si="448"/>
        <v>5</v>
      </c>
      <c r="H327" s="121">
        <f t="shared" si="448"/>
        <v>6</v>
      </c>
    </row>
    <row r="328" spans="1:62" hidden="1" outlineLevel="2" x14ac:dyDescent="0.25">
      <c r="B328" s="122" t="s">
        <v>44</v>
      </c>
      <c r="C328" s="123" t="e">
        <f t="array" ref="C328:C333">MMULT(MMULT(C$8:H$13,$AZ$8:$BE$13),C319:C324)+MMULT(MINVERSE(TRANSPOSE($AZ$8:$BE$13)),C286:C291)</f>
        <v>#REF!</v>
      </c>
      <c r="D328" s="123" t="e">
        <f t="array" ref="D328:D333">MMULT(MMULT(K$8:P$13,$AZ$8:$BE$13),E319:E324)+MMULT(MINVERSE(TRANSPOSE($AZ$8:$BE$13)),E286:E291)</f>
        <v>#REF!</v>
      </c>
      <c r="E328" s="123" t="e">
        <f t="array" ref="E328:E333">MMULT(MMULT(S$8:X$13,$AZ$8:$BE$13),G319:G324)+MMULT(MINVERSE(TRANSPOSE($AZ$8:$BE$13)),G286:G291)</f>
        <v>#REF!</v>
      </c>
      <c r="F328" s="123" t="e">
        <f t="array" ref="F328:F333">MMULT(MMULT(AA$8:AF$13,$AZ$8:$BE$13),I319:I324)+MMULT(MINVERSE(TRANSPOSE($AZ$8:$BE$13)),I286:I291)</f>
        <v>#REF!</v>
      </c>
      <c r="G328" s="123" t="e">
        <f t="array" ref="G328:G333">MMULT(MMULT(AI$8:AN$13,$AZ$8:$BE$13),K319:K324)+MMULT(MINVERSE(TRANSPOSE($AZ$8:$BE$13)),K286:K291)</f>
        <v>#REF!</v>
      </c>
      <c r="H328" s="123" t="e">
        <f t="array" ref="H328:H333">MMULT(MMULT(AQ$8:AV$13,$AZ$8:$BE$13),M319:M324)+MMULT(MINVERSE(TRANSPOSE($AZ$8:$BE$13)),M286:M291)</f>
        <v>#REF!</v>
      </c>
      <c r="N328" s="124"/>
      <c r="P328" s="124"/>
    </row>
    <row r="329" spans="1:62" hidden="1" outlineLevel="2" x14ac:dyDescent="0.25">
      <c r="B329" s="122" t="s">
        <v>45</v>
      </c>
      <c r="C329" s="123" t="e">
        <v>#REF!</v>
      </c>
      <c r="D329" s="123" t="e">
        <v>#REF!</v>
      </c>
      <c r="E329" s="123" t="e">
        <v>#REF!</v>
      </c>
      <c r="F329" s="123" t="e">
        <v>#REF!</v>
      </c>
      <c r="G329" s="123" t="e">
        <v>#REF!</v>
      </c>
      <c r="H329" s="123" t="e">
        <v>#REF!</v>
      </c>
      <c r="N329" s="124"/>
      <c r="P329" s="124"/>
    </row>
    <row r="330" spans="1:62" hidden="1" outlineLevel="2" x14ac:dyDescent="0.25">
      <c r="B330" s="122" t="s">
        <v>46</v>
      </c>
      <c r="C330" s="123" t="e">
        <v>#REF!</v>
      </c>
      <c r="D330" s="123" t="e">
        <v>#REF!</v>
      </c>
      <c r="E330" s="123" t="e">
        <v>#REF!</v>
      </c>
      <c r="F330" s="123" t="e">
        <v>#REF!</v>
      </c>
      <c r="G330" s="123" t="e">
        <v>#REF!</v>
      </c>
      <c r="H330" s="123" t="e">
        <v>#REF!</v>
      </c>
      <c r="N330" s="124"/>
      <c r="P330" s="124"/>
    </row>
    <row r="331" spans="1:62" hidden="1" outlineLevel="2" x14ac:dyDescent="0.25">
      <c r="B331" s="122" t="s">
        <v>47</v>
      </c>
      <c r="C331" s="123" t="e">
        <v>#REF!</v>
      </c>
      <c r="D331" s="123" t="e">
        <v>#REF!</v>
      </c>
      <c r="E331" s="123" t="e">
        <v>#REF!</v>
      </c>
      <c r="F331" s="123" t="e">
        <v>#REF!</v>
      </c>
      <c r="G331" s="123" t="e">
        <v>#REF!</v>
      </c>
      <c r="H331" s="123" t="e">
        <v>#REF!</v>
      </c>
      <c r="N331" s="124"/>
      <c r="P331" s="124"/>
    </row>
    <row r="332" spans="1:62" hidden="1" outlineLevel="2" x14ac:dyDescent="0.25">
      <c r="B332" s="122" t="s">
        <v>48</v>
      </c>
      <c r="C332" s="123" t="e">
        <v>#REF!</v>
      </c>
      <c r="D332" s="123" t="e">
        <v>#REF!</v>
      </c>
      <c r="E332" s="123" t="e">
        <v>#REF!</v>
      </c>
      <c r="F332" s="123" t="e">
        <v>#REF!</v>
      </c>
      <c r="G332" s="123" t="e">
        <v>#REF!</v>
      </c>
      <c r="H332" s="123" t="e">
        <v>#REF!</v>
      </c>
      <c r="N332" s="124"/>
      <c r="P332" s="124"/>
    </row>
    <row r="333" spans="1:62" hidden="1" outlineLevel="2" x14ac:dyDescent="0.25">
      <c r="B333" s="122" t="s">
        <v>49</v>
      </c>
      <c r="C333" s="123" t="e">
        <v>#REF!</v>
      </c>
      <c r="D333" s="123" t="e">
        <v>#REF!</v>
      </c>
      <c r="E333" s="123" t="e">
        <v>#REF!</v>
      </c>
      <c r="F333" s="123" t="e">
        <v>#REF!</v>
      </c>
      <c r="G333" s="123" t="e">
        <v>#REF!</v>
      </c>
      <c r="H333" s="123" t="e">
        <v>#REF!</v>
      </c>
      <c r="N333" s="124"/>
      <c r="P333" s="124"/>
    </row>
    <row r="334" spans="1:62" hidden="1" outlineLevel="2" x14ac:dyDescent="0.25"/>
    <row r="335" spans="1:62" hidden="1" outlineLevel="2" x14ac:dyDescent="0.25">
      <c r="B335" s="318" t="s">
        <v>50</v>
      </c>
      <c r="C335" s="319"/>
      <c r="D335" s="319"/>
      <c r="E335" s="319"/>
      <c r="F335" s="319"/>
      <c r="G335" s="319"/>
      <c r="H335" s="319"/>
      <c r="I335" s="319"/>
      <c r="J335" s="319"/>
      <c r="K335" s="319"/>
      <c r="L335" s="320"/>
      <c r="M335" s="321" t="s">
        <v>51</v>
      </c>
      <c r="N335" s="322"/>
      <c r="O335" s="322"/>
      <c r="P335" s="322"/>
      <c r="Q335" s="322"/>
      <c r="R335" s="322"/>
      <c r="S335" s="322"/>
      <c r="T335" s="322"/>
      <c r="U335" s="322"/>
      <c r="V335" s="323"/>
      <c r="W335" s="321" t="s">
        <v>52</v>
      </c>
      <c r="X335" s="322"/>
      <c r="Y335" s="322"/>
      <c r="Z335" s="322"/>
      <c r="AA335" s="322"/>
      <c r="AB335" s="322"/>
      <c r="AC335" s="322"/>
      <c r="AD335" s="322"/>
      <c r="AE335" s="322"/>
      <c r="AF335" s="323"/>
      <c r="AG335" s="321" t="s">
        <v>53</v>
      </c>
      <c r="AH335" s="322"/>
      <c r="AI335" s="322"/>
      <c r="AJ335" s="322"/>
      <c r="AK335" s="322"/>
      <c r="AL335" s="322"/>
      <c r="AM335" s="322"/>
      <c r="AN335" s="322"/>
      <c r="AO335" s="322"/>
      <c r="AP335" s="323"/>
      <c r="AQ335" s="321" t="s">
        <v>54</v>
      </c>
      <c r="AR335" s="322"/>
      <c r="AS335" s="322"/>
      <c r="AT335" s="322"/>
      <c r="AU335" s="322"/>
      <c r="AV335" s="322"/>
      <c r="AW335" s="322"/>
      <c r="AX335" s="322"/>
      <c r="AY335" s="322"/>
      <c r="AZ335" s="323"/>
      <c r="BA335" s="321" t="s">
        <v>55</v>
      </c>
      <c r="BB335" s="322"/>
      <c r="BC335" s="322"/>
      <c r="BD335" s="322"/>
      <c r="BE335" s="322"/>
      <c r="BF335" s="322"/>
      <c r="BG335" s="322"/>
      <c r="BH335" s="322"/>
      <c r="BI335" s="322"/>
      <c r="BJ335" s="323"/>
    </row>
    <row r="336" spans="1:62" hidden="1" outlineLevel="2" x14ac:dyDescent="0.25">
      <c r="B336" s="186">
        <f t="shared" ref="B336" si="449">E$2</f>
        <v>1</v>
      </c>
      <c r="C336" s="187">
        <f t="shared" ref="C336:L339" si="450">B336</f>
        <v>1</v>
      </c>
      <c r="D336" s="187">
        <f t="shared" si="450"/>
        <v>1</v>
      </c>
      <c r="E336" s="187">
        <f t="shared" si="450"/>
        <v>1</v>
      </c>
      <c r="F336" s="187">
        <f t="shared" si="450"/>
        <v>1</v>
      </c>
      <c r="G336" s="187">
        <f t="shared" si="450"/>
        <v>1</v>
      </c>
      <c r="H336" s="187">
        <f t="shared" si="450"/>
        <v>1</v>
      </c>
      <c r="I336" s="187">
        <f t="shared" si="450"/>
        <v>1</v>
      </c>
      <c r="J336" s="187">
        <f t="shared" si="450"/>
        <v>1</v>
      </c>
      <c r="K336" s="187">
        <f t="shared" si="450"/>
        <v>1</v>
      </c>
      <c r="L336" s="188">
        <f t="shared" si="450"/>
        <v>1</v>
      </c>
      <c r="M336" s="189">
        <f t="shared" ref="M336" si="451">F$2</f>
        <v>2</v>
      </c>
      <c r="N336" s="187">
        <f t="shared" ref="N336:V339" si="452">M336</f>
        <v>2</v>
      </c>
      <c r="O336" s="187">
        <f t="shared" si="452"/>
        <v>2</v>
      </c>
      <c r="P336" s="187">
        <f t="shared" si="452"/>
        <v>2</v>
      </c>
      <c r="Q336" s="187">
        <f t="shared" si="452"/>
        <v>2</v>
      </c>
      <c r="R336" s="187">
        <f t="shared" si="452"/>
        <v>2</v>
      </c>
      <c r="S336" s="187">
        <f t="shared" si="452"/>
        <v>2</v>
      </c>
      <c r="T336" s="187">
        <f t="shared" si="452"/>
        <v>2</v>
      </c>
      <c r="U336" s="187">
        <f t="shared" si="452"/>
        <v>2</v>
      </c>
      <c r="V336" s="188">
        <f t="shared" si="452"/>
        <v>2</v>
      </c>
      <c r="W336" s="189">
        <f>G$2</f>
        <v>3</v>
      </c>
      <c r="X336" s="187">
        <f t="shared" ref="X336:AF339" si="453">W336</f>
        <v>3</v>
      </c>
      <c r="Y336" s="187">
        <f t="shared" si="453"/>
        <v>3</v>
      </c>
      <c r="Z336" s="187">
        <f t="shared" si="453"/>
        <v>3</v>
      </c>
      <c r="AA336" s="187">
        <f t="shared" si="453"/>
        <v>3</v>
      </c>
      <c r="AB336" s="187">
        <f t="shared" si="453"/>
        <v>3</v>
      </c>
      <c r="AC336" s="187">
        <f t="shared" si="453"/>
        <v>3</v>
      </c>
      <c r="AD336" s="187">
        <f t="shared" si="453"/>
        <v>3</v>
      </c>
      <c r="AE336" s="187">
        <f t="shared" si="453"/>
        <v>3</v>
      </c>
      <c r="AF336" s="188">
        <f t="shared" si="453"/>
        <v>3</v>
      </c>
      <c r="AG336" s="189">
        <f>H$2</f>
        <v>4</v>
      </c>
      <c r="AH336" s="187">
        <f t="shared" ref="AH336:AP339" si="454">AG336</f>
        <v>4</v>
      </c>
      <c r="AI336" s="187">
        <f t="shared" si="454"/>
        <v>4</v>
      </c>
      <c r="AJ336" s="187">
        <f t="shared" si="454"/>
        <v>4</v>
      </c>
      <c r="AK336" s="187">
        <f t="shared" si="454"/>
        <v>4</v>
      </c>
      <c r="AL336" s="187">
        <f t="shared" si="454"/>
        <v>4</v>
      </c>
      <c r="AM336" s="187">
        <f t="shared" si="454"/>
        <v>4</v>
      </c>
      <c r="AN336" s="187">
        <f t="shared" si="454"/>
        <v>4</v>
      </c>
      <c r="AO336" s="187">
        <f t="shared" si="454"/>
        <v>4</v>
      </c>
      <c r="AP336" s="188">
        <f t="shared" si="454"/>
        <v>4</v>
      </c>
      <c r="AQ336" s="189">
        <f>I$2</f>
        <v>5</v>
      </c>
      <c r="AR336" s="187">
        <f t="shared" ref="AR336:AZ339" si="455">AQ336</f>
        <v>5</v>
      </c>
      <c r="AS336" s="187">
        <f t="shared" si="455"/>
        <v>5</v>
      </c>
      <c r="AT336" s="187">
        <f t="shared" si="455"/>
        <v>5</v>
      </c>
      <c r="AU336" s="187">
        <f t="shared" si="455"/>
        <v>5</v>
      </c>
      <c r="AV336" s="187">
        <f t="shared" si="455"/>
        <v>5</v>
      </c>
      <c r="AW336" s="187">
        <f t="shared" si="455"/>
        <v>5</v>
      </c>
      <c r="AX336" s="187">
        <f t="shared" si="455"/>
        <v>5</v>
      </c>
      <c r="AY336" s="187">
        <f t="shared" si="455"/>
        <v>5</v>
      </c>
      <c r="AZ336" s="188">
        <f t="shared" si="455"/>
        <v>5</v>
      </c>
      <c r="BA336" s="189">
        <f>J$2</f>
        <v>6</v>
      </c>
      <c r="BB336" s="187">
        <f t="shared" ref="BB336:BJ339" si="456">BA336</f>
        <v>6</v>
      </c>
      <c r="BC336" s="187">
        <f t="shared" si="456"/>
        <v>6</v>
      </c>
      <c r="BD336" s="187">
        <f t="shared" si="456"/>
        <v>6</v>
      </c>
      <c r="BE336" s="187">
        <f t="shared" si="456"/>
        <v>6</v>
      </c>
      <c r="BF336" s="187">
        <f t="shared" si="456"/>
        <v>6</v>
      </c>
      <c r="BG336" s="187">
        <f t="shared" si="456"/>
        <v>6</v>
      </c>
      <c r="BH336" s="187">
        <f t="shared" si="456"/>
        <v>6</v>
      </c>
      <c r="BI336" s="187">
        <f t="shared" si="456"/>
        <v>6</v>
      </c>
      <c r="BJ336" s="188">
        <f t="shared" si="456"/>
        <v>6</v>
      </c>
    </row>
    <row r="337" spans="1:93" s="2" customFormat="1" ht="15" hidden="1" customHeight="1" outlineLevel="2" x14ac:dyDescent="0.25">
      <c r="A337" s="152" t="s">
        <v>192</v>
      </c>
      <c r="B337" s="129" t="e">
        <f>C330</f>
        <v>#REF!</v>
      </c>
      <c r="C337" s="130" t="e">
        <f t="shared" si="450"/>
        <v>#REF!</v>
      </c>
      <c r="D337" s="130" t="e">
        <f t="shared" si="450"/>
        <v>#REF!</v>
      </c>
      <c r="E337" s="130" t="e">
        <f t="shared" si="450"/>
        <v>#REF!</v>
      </c>
      <c r="F337" s="130" t="e">
        <f t="shared" si="450"/>
        <v>#REF!</v>
      </c>
      <c r="G337" s="130" t="e">
        <f t="shared" si="450"/>
        <v>#REF!</v>
      </c>
      <c r="H337" s="130" t="e">
        <f t="shared" si="450"/>
        <v>#REF!</v>
      </c>
      <c r="I337" s="130" t="e">
        <f t="shared" si="450"/>
        <v>#REF!</v>
      </c>
      <c r="J337" s="190" t="e">
        <f t="shared" si="450"/>
        <v>#REF!</v>
      </c>
      <c r="K337" s="130" t="e">
        <f t="shared" si="450"/>
        <v>#REF!</v>
      </c>
      <c r="L337" s="131" t="e">
        <f t="shared" si="450"/>
        <v>#REF!</v>
      </c>
      <c r="M337" s="129" t="e">
        <f>D330</f>
        <v>#REF!</v>
      </c>
      <c r="N337" s="130" t="e">
        <f t="shared" si="452"/>
        <v>#REF!</v>
      </c>
      <c r="O337" s="130" t="e">
        <f t="shared" si="452"/>
        <v>#REF!</v>
      </c>
      <c r="P337" s="130" t="e">
        <f t="shared" si="452"/>
        <v>#REF!</v>
      </c>
      <c r="Q337" s="130" t="e">
        <f t="shared" si="452"/>
        <v>#REF!</v>
      </c>
      <c r="R337" s="130" t="e">
        <f t="shared" si="452"/>
        <v>#REF!</v>
      </c>
      <c r="S337" s="130" t="e">
        <f t="shared" si="452"/>
        <v>#REF!</v>
      </c>
      <c r="T337" s="130" t="e">
        <f t="shared" si="452"/>
        <v>#REF!</v>
      </c>
      <c r="U337" s="130" t="e">
        <f t="shared" si="452"/>
        <v>#REF!</v>
      </c>
      <c r="V337" s="131" t="e">
        <f t="shared" si="452"/>
        <v>#REF!</v>
      </c>
      <c r="W337" s="129" t="e">
        <f>E330</f>
        <v>#REF!</v>
      </c>
      <c r="X337" s="130" t="e">
        <f t="shared" si="453"/>
        <v>#REF!</v>
      </c>
      <c r="Y337" s="130" t="e">
        <f t="shared" si="453"/>
        <v>#REF!</v>
      </c>
      <c r="Z337" s="130" t="e">
        <f t="shared" si="453"/>
        <v>#REF!</v>
      </c>
      <c r="AA337" s="130" t="e">
        <f t="shared" si="453"/>
        <v>#REF!</v>
      </c>
      <c r="AB337" s="130" t="e">
        <f t="shared" si="453"/>
        <v>#REF!</v>
      </c>
      <c r="AC337" s="130" t="e">
        <f t="shared" si="453"/>
        <v>#REF!</v>
      </c>
      <c r="AD337" s="130" t="e">
        <f t="shared" si="453"/>
        <v>#REF!</v>
      </c>
      <c r="AE337" s="130" t="e">
        <f t="shared" si="453"/>
        <v>#REF!</v>
      </c>
      <c r="AF337" s="131" t="e">
        <f t="shared" si="453"/>
        <v>#REF!</v>
      </c>
      <c r="AG337" s="129" t="e">
        <f>F330</f>
        <v>#REF!</v>
      </c>
      <c r="AH337" s="130" t="e">
        <f t="shared" si="454"/>
        <v>#REF!</v>
      </c>
      <c r="AI337" s="130" t="e">
        <f t="shared" si="454"/>
        <v>#REF!</v>
      </c>
      <c r="AJ337" s="130" t="e">
        <f t="shared" si="454"/>
        <v>#REF!</v>
      </c>
      <c r="AK337" s="130" t="e">
        <f t="shared" si="454"/>
        <v>#REF!</v>
      </c>
      <c r="AL337" s="130" t="e">
        <f t="shared" si="454"/>
        <v>#REF!</v>
      </c>
      <c r="AM337" s="130" t="e">
        <f t="shared" si="454"/>
        <v>#REF!</v>
      </c>
      <c r="AN337" s="130" t="e">
        <f t="shared" si="454"/>
        <v>#REF!</v>
      </c>
      <c r="AO337" s="130" t="e">
        <f t="shared" si="454"/>
        <v>#REF!</v>
      </c>
      <c r="AP337" s="131" t="e">
        <f t="shared" si="454"/>
        <v>#REF!</v>
      </c>
      <c r="AQ337" s="129" t="e">
        <f>G330</f>
        <v>#REF!</v>
      </c>
      <c r="AR337" s="130" t="e">
        <f t="shared" si="455"/>
        <v>#REF!</v>
      </c>
      <c r="AS337" s="130" t="e">
        <f t="shared" si="455"/>
        <v>#REF!</v>
      </c>
      <c r="AT337" s="130" t="e">
        <f t="shared" si="455"/>
        <v>#REF!</v>
      </c>
      <c r="AU337" s="130" t="e">
        <f t="shared" si="455"/>
        <v>#REF!</v>
      </c>
      <c r="AV337" s="130" t="e">
        <f t="shared" si="455"/>
        <v>#REF!</v>
      </c>
      <c r="AW337" s="130" t="e">
        <f t="shared" si="455"/>
        <v>#REF!</v>
      </c>
      <c r="AX337" s="130" t="e">
        <f t="shared" si="455"/>
        <v>#REF!</v>
      </c>
      <c r="AY337" s="130" t="e">
        <f t="shared" si="455"/>
        <v>#REF!</v>
      </c>
      <c r="AZ337" s="131" t="e">
        <f t="shared" si="455"/>
        <v>#REF!</v>
      </c>
      <c r="BA337" s="129" t="e">
        <f>H330</f>
        <v>#REF!</v>
      </c>
      <c r="BB337" s="130" t="e">
        <f t="shared" si="456"/>
        <v>#REF!</v>
      </c>
      <c r="BC337" s="130" t="e">
        <f t="shared" si="456"/>
        <v>#REF!</v>
      </c>
      <c r="BD337" s="130" t="e">
        <f t="shared" si="456"/>
        <v>#REF!</v>
      </c>
      <c r="BE337" s="130" t="e">
        <f t="shared" si="456"/>
        <v>#REF!</v>
      </c>
      <c r="BF337" s="130" t="e">
        <f t="shared" si="456"/>
        <v>#REF!</v>
      </c>
      <c r="BG337" s="130" t="e">
        <f t="shared" si="456"/>
        <v>#REF!</v>
      </c>
      <c r="BH337" s="130" t="e">
        <f t="shared" si="456"/>
        <v>#REF!</v>
      </c>
      <c r="BI337" s="130" t="e">
        <f t="shared" si="456"/>
        <v>#REF!</v>
      </c>
      <c r="BJ337" s="131" t="e">
        <f t="shared" si="456"/>
        <v>#REF!</v>
      </c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</row>
    <row r="338" spans="1:93" s="2" customFormat="1" ht="15" hidden="1" customHeight="1" outlineLevel="2" x14ac:dyDescent="0.25">
      <c r="A338" s="152" t="s">
        <v>47</v>
      </c>
      <c r="B338" s="129" t="e">
        <f>C331</f>
        <v>#REF!</v>
      </c>
      <c r="C338" s="130" t="e">
        <f t="shared" si="450"/>
        <v>#REF!</v>
      </c>
      <c r="D338" s="130" t="e">
        <f t="shared" si="450"/>
        <v>#REF!</v>
      </c>
      <c r="E338" s="130" t="e">
        <f t="shared" si="450"/>
        <v>#REF!</v>
      </c>
      <c r="F338" s="130" t="e">
        <f t="shared" si="450"/>
        <v>#REF!</v>
      </c>
      <c r="G338" s="130" t="e">
        <f t="shared" si="450"/>
        <v>#REF!</v>
      </c>
      <c r="H338" s="130" t="e">
        <f t="shared" si="450"/>
        <v>#REF!</v>
      </c>
      <c r="I338" s="130" t="e">
        <f t="shared" si="450"/>
        <v>#REF!</v>
      </c>
      <c r="J338" s="190" t="e">
        <f t="shared" si="450"/>
        <v>#REF!</v>
      </c>
      <c r="K338" s="130" t="e">
        <f t="shared" si="450"/>
        <v>#REF!</v>
      </c>
      <c r="L338" s="131" t="e">
        <f t="shared" si="450"/>
        <v>#REF!</v>
      </c>
      <c r="M338" s="129" t="e">
        <f>D331</f>
        <v>#REF!</v>
      </c>
      <c r="N338" s="130" t="e">
        <f t="shared" si="452"/>
        <v>#REF!</v>
      </c>
      <c r="O338" s="130" t="e">
        <f t="shared" si="452"/>
        <v>#REF!</v>
      </c>
      <c r="P338" s="130" t="e">
        <f t="shared" si="452"/>
        <v>#REF!</v>
      </c>
      <c r="Q338" s="130" t="e">
        <f t="shared" si="452"/>
        <v>#REF!</v>
      </c>
      <c r="R338" s="130" t="e">
        <f t="shared" si="452"/>
        <v>#REF!</v>
      </c>
      <c r="S338" s="130" t="e">
        <f t="shared" si="452"/>
        <v>#REF!</v>
      </c>
      <c r="T338" s="130" t="e">
        <f t="shared" si="452"/>
        <v>#REF!</v>
      </c>
      <c r="U338" s="130" t="e">
        <f t="shared" si="452"/>
        <v>#REF!</v>
      </c>
      <c r="V338" s="131" t="e">
        <f t="shared" si="452"/>
        <v>#REF!</v>
      </c>
      <c r="W338" s="129" t="e">
        <f>E331</f>
        <v>#REF!</v>
      </c>
      <c r="X338" s="130" t="e">
        <f t="shared" si="453"/>
        <v>#REF!</v>
      </c>
      <c r="Y338" s="130" t="e">
        <f t="shared" si="453"/>
        <v>#REF!</v>
      </c>
      <c r="Z338" s="130" t="e">
        <f t="shared" si="453"/>
        <v>#REF!</v>
      </c>
      <c r="AA338" s="130" t="e">
        <f t="shared" si="453"/>
        <v>#REF!</v>
      </c>
      <c r="AB338" s="130" t="e">
        <f t="shared" si="453"/>
        <v>#REF!</v>
      </c>
      <c r="AC338" s="130" t="e">
        <f t="shared" si="453"/>
        <v>#REF!</v>
      </c>
      <c r="AD338" s="130" t="e">
        <f t="shared" si="453"/>
        <v>#REF!</v>
      </c>
      <c r="AE338" s="130" t="e">
        <f t="shared" si="453"/>
        <v>#REF!</v>
      </c>
      <c r="AF338" s="131" t="e">
        <f t="shared" si="453"/>
        <v>#REF!</v>
      </c>
      <c r="AG338" s="129" t="e">
        <f>F331</f>
        <v>#REF!</v>
      </c>
      <c r="AH338" s="130" t="e">
        <f t="shared" si="454"/>
        <v>#REF!</v>
      </c>
      <c r="AI338" s="130" t="e">
        <f t="shared" si="454"/>
        <v>#REF!</v>
      </c>
      <c r="AJ338" s="130" t="e">
        <f t="shared" si="454"/>
        <v>#REF!</v>
      </c>
      <c r="AK338" s="130" t="e">
        <f t="shared" si="454"/>
        <v>#REF!</v>
      </c>
      <c r="AL338" s="130" t="e">
        <f t="shared" si="454"/>
        <v>#REF!</v>
      </c>
      <c r="AM338" s="130" t="e">
        <f t="shared" si="454"/>
        <v>#REF!</v>
      </c>
      <c r="AN338" s="130" t="e">
        <f t="shared" si="454"/>
        <v>#REF!</v>
      </c>
      <c r="AO338" s="130" t="e">
        <f t="shared" si="454"/>
        <v>#REF!</v>
      </c>
      <c r="AP338" s="131" t="e">
        <f t="shared" si="454"/>
        <v>#REF!</v>
      </c>
      <c r="AQ338" s="129" t="e">
        <f>G331</f>
        <v>#REF!</v>
      </c>
      <c r="AR338" s="130" t="e">
        <f t="shared" si="455"/>
        <v>#REF!</v>
      </c>
      <c r="AS338" s="130" t="e">
        <f t="shared" si="455"/>
        <v>#REF!</v>
      </c>
      <c r="AT338" s="130" t="e">
        <f t="shared" si="455"/>
        <v>#REF!</v>
      </c>
      <c r="AU338" s="130" t="e">
        <f t="shared" si="455"/>
        <v>#REF!</v>
      </c>
      <c r="AV338" s="130" t="e">
        <f t="shared" si="455"/>
        <v>#REF!</v>
      </c>
      <c r="AW338" s="130" t="e">
        <f t="shared" si="455"/>
        <v>#REF!</v>
      </c>
      <c r="AX338" s="130" t="e">
        <f t="shared" si="455"/>
        <v>#REF!</v>
      </c>
      <c r="AY338" s="130" t="e">
        <f t="shared" si="455"/>
        <v>#REF!</v>
      </c>
      <c r="AZ338" s="131" t="e">
        <f t="shared" si="455"/>
        <v>#REF!</v>
      </c>
      <c r="BA338" s="129" t="e">
        <f>H331</f>
        <v>#REF!</v>
      </c>
      <c r="BB338" s="130" t="e">
        <f t="shared" si="456"/>
        <v>#REF!</v>
      </c>
      <c r="BC338" s="130" t="e">
        <f t="shared" si="456"/>
        <v>#REF!</v>
      </c>
      <c r="BD338" s="130" t="e">
        <f t="shared" si="456"/>
        <v>#REF!</v>
      </c>
      <c r="BE338" s="130" t="e">
        <f t="shared" si="456"/>
        <v>#REF!</v>
      </c>
      <c r="BF338" s="130" t="e">
        <f t="shared" si="456"/>
        <v>#REF!</v>
      </c>
      <c r="BG338" s="130" t="e">
        <f t="shared" si="456"/>
        <v>#REF!</v>
      </c>
      <c r="BH338" s="130" t="e">
        <f t="shared" si="456"/>
        <v>#REF!</v>
      </c>
      <c r="BI338" s="130" t="e">
        <f t="shared" si="456"/>
        <v>#REF!</v>
      </c>
      <c r="BJ338" s="131" t="e">
        <f t="shared" si="456"/>
        <v>#REF!</v>
      </c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</row>
    <row r="339" spans="1:93" s="2" customFormat="1" ht="15" hidden="1" customHeight="1" outlineLevel="2" x14ac:dyDescent="0.25">
      <c r="A339" s="152" t="s">
        <v>57</v>
      </c>
      <c r="B339" s="129">
        <f t="shared" ref="B339" si="457">E$3</f>
        <v>0.91</v>
      </c>
      <c r="C339" s="130">
        <f t="shared" si="450"/>
        <v>0.91</v>
      </c>
      <c r="D339" s="130">
        <f t="shared" si="450"/>
        <v>0.91</v>
      </c>
      <c r="E339" s="130">
        <f t="shared" si="450"/>
        <v>0.91</v>
      </c>
      <c r="F339" s="130">
        <f t="shared" si="450"/>
        <v>0.91</v>
      </c>
      <c r="G339" s="130">
        <f t="shared" si="450"/>
        <v>0.91</v>
      </c>
      <c r="H339" s="130">
        <f t="shared" si="450"/>
        <v>0.91</v>
      </c>
      <c r="I339" s="130">
        <f t="shared" si="450"/>
        <v>0.91</v>
      </c>
      <c r="J339" s="190">
        <f t="shared" si="450"/>
        <v>0.91</v>
      </c>
      <c r="K339" s="130">
        <f t="shared" si="450"/>
        <v>0.91</v>
      </c>
      <c r="L339" s="131">
        <f t="shared" si="450"/>
        <v>0.91</v>
      </c>
      <c r="M339" s="129">
        <f t="shared" ref="M339" si="458">F$3</f>
        <v>3.6</v>
      </c>
      <c r="N339" s="130">
        <f t="shared" si="452"/>
        <v>3.6</v>
      </c>
      <c r="O339" s="130">
        <f t="shared" si="452"/>
        <v>3.6</v>
      </c>
      <c r="P339" s="130">
        <f t="shared" si="452"/>
        <v>3.6</v>
      </c>
      <c r="Q339" s="130">
        <f t="shared" si="452"/>
        <v>3.6</v>
      </c>
      <c r="R339" s="130">
        <f t="shared" si="452"/>
        <v>3.6</v>
      </c>
      <c r="S339" s="130">
        <f t="shared" si="452"/>
        <v>3.6</v>
      </c>
      <c r="T339" s="130">
        <f t="shared" si="452"/>
        <v>3.6</v>
      </c>
      <c r="U339" s="130">
        <f t="shared" si="452"/>
        <v>3.6</v>
      </c>
      <c r="V339" s="131">
        <f t="shared" si="452"/>
        <v>3.6</v>
      </c>
      <c r="W339" s="129">
        <f t="shared" ref="W339" si="459">G$3</f>
        <v>3.6</v>
      </c>
      <c r="X339" s="130">
        <f t="shared" si="453"/>
        <v>3.6</v>
      </c>
      <c r="Y339" s="130">
        <f t="shared" si="453"/>
        <v>3.6</v>
      </c>
      <c r="Z339" s="130">
        <f t="shared" si="453"/>
        <v>3.6</v>
      </c>
      <c r="AA339" s="130">
        <f t="shared" si="453"/>
        <v>3.6</v>
      </c>
      <c r="AB339" s="130">
        <f t="shared" si="453"/>
        <v>3.6</v>
      </c>
      <c r="AC339" s="130">
        <f t="shared" si="453"/>
        <v>3.6</v>
      </c>
      <c r="AD339" s="130">
        <f t="shared" si="453"/>
        <v>3.6</v>
      </c>
      <c r="AE339" s="130">
        <f t="shared" si="453"/>
        <v>3.6</v>
      </c>
      <c r="AF339" s="131">
        <f t="shared" si="453"/>
        <v>3.6</v>
      </c>
      <c r="AG339" s="129">
        <f t="shared" ref="AG339" si="460">H$3</f>
        <v>3.6</v>
      </c>
      <c r="AH339" s="130">
        <f t="shared" si="454"/>
        <v>3.6</v>
      </c>
      <c r="AI339" s="130">
        <f t="shared" si="454"/>
        <v>3.6</v>
      </c>
      <c r="AJ339" s="130">
        <f t="shared" si="454"/>
        <v>3.6</v>
      </c>
      <c r="AK339" s="130">
        <f t="shared" si="454"/>
        <v>3.6</v>
      </c>
      <c r="AL339" s="130">
        <f t="shared" si="454"/>
        <v>3.6</v>
      </c>
      <c r="AM339" s="130">
        <f t="shared" si="454"/>
        <v>3.6</v>
      </c>
      <c r="AN339" s="130">
        <f t="shared" si="454"/>
        <v>3.6</v>
      </c>
      <c r="AO339" s="130">
        <f t="shared" si="454"/>
        <v>3.6</v>
      </c>
      <c r="AP339" s="131">
        <f t="shared" si="454"/>
        <v>3.6</v>
      </c>
      <c r="AQ339" s="129">
        <f t="shared" ref="AQ339" si="461">I$3</f>
        <v>0.91</v>
      </c>
      <c r="AR339" s="130">
        <f t="shared" si="455"/>
        <v>0.91</v>
      </c>
      <c r="AS339" s="130">
        <f t="shared" si="455"/>
        <v>0.91</v>
      </c>
      <c r="AT339" s="130">
        <f t="shared" si="455"/>
        <v>0.91</v>
      </c>
      <c r="AU339" s="130">
        <f t="shared" si="455"/>
        <v>0.91</v>
      </c>
      <c r="AV339" s="130">
        <f t="shared" si="455"/>
        <v>0.91</v>
      </c>
      <c r="AW339" s="130">
        <f t="shared" si="455"/>
        <v>0.91</v>
      </c>
      <c r="AX339" s="130">
        <f t="shared" si="455"/>
        <v>0.91</v>
      </c>
      <c r="AY339" s="130">
        <f t="shared" si="455"/>
        <v>0.91</v>
      </c>
      <c r="AZ339" s="131">
        <f t="shared" si="455"/>
        <v>0.91</v>
      </c>
      <c r="BA339" s="129">
        <f t="shared" ref="BA339" si="462">J$3</f>
        <v>0</v>
      </c>
      <c r="BB339" s="130">
        <f t="shared" si="456"/>
        <v>0</v>
      </c>
      <c r="BC339" s="130">
        <f t="shared" si="456"/>
        <v>0</v>
      </c>
      <c r="BD339" s="130">
        <f t="shared" si="456"/>
        <v>0</v>
      </c>
      <c r="BE339" s="130">
        <f t="shared" si="456"/>
        <v>0</v>
      </c>
      <c r="BF339" s="130">
        <f t="shared" si="456"/>
        <v>0</v>
      </c>
      <c r="BG339" s="130">
        <f t="shared" si="456"/>
        <v>0</v>
      </c>
      <c r="BH339" s="130">
        <f t="shared" si="456"/>
        <v>0</v>
      </c>
      <c r="BI339" s="130">
        <f t="shared" si="456"/>
        <v>0</v>
      </c>
      <c r="BJ339" s="131">
        <f t="shared" si="456"/>
        <v>0</v>
      </c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</row>
    <row r="340" spans="1:93" s="2" customFormat="1" ht="15" hidden="1" customHeight="1" outlineLevel="2" x14ac:dyDescent="0.25">
      <c r="A340" s="152" t="s">
        <v>58</v>
      </c>
      <c r="B340" s="132">
        <f t="shared" ref="B340" si="463">B339/10*0</f>
        <v>0</v>
      </c>
      <c r="C340" s="133">
        <f t="shared" ref="C340" si="464">C339/10*1</f>
        <v>9.0999999999999998E-2</v>
      </c>
      <c r="D340" s="133">
        <f t="shared" ref="D340" si="465">D339/10*2</f>
        <v>0.182</v>
      </c>
      <c r="E340" s="133">
        <f t="shared" ref="E340" si="466">E339/10*3</f>
        <v>0.27300000000000002</v>
      </c>
      <c r="F340" s="133">
        <f t="shared" ref="F340" si="467">F339/10*4</f>
        <v>0.36399999999999999</v>
      </c>
      <c r="G340" s="133">
        <f t="shared" ref="G340" si="468">G339/10*5</f>
        <v>0.45499999999999996</v>
      </c>
      <c r="H340" s="133">
        <f t="shared" ref="H340" si="469">H339/10*6</f>
        <v>0.54600000000000004</v>
      </c>
      <c r="I340" s="133">
        <f t="shared" ref="I340" si="470">I339/10*7</f>
        <v>0.63700000000000001</v>
      </c>
      <c r="J340" s="191">
        <f t="shared" ref="J340" si="471">J339/10*8</f>
        <v>0.72799999999999998</v>
      </c>
      <c r="K340" s="133">
        <f t="shared" ref="K340" si="472">K339/10*9</f>
        <v>0.81899999999999995</v>
      </c>
      <c r="L340" s="134">
        <f t="shared" ref="L340" si="473">L339/10*10</f>
        <v>0.90999999999999992</v>
      </c>
      <c r="M340" s="133">
        <f t="shared" ref="M340" si="474">M339/10*1</f>
        <v>0.36</v>
      </c>
      <c r="N340" s="133">
        <f t="shared" ref="N340" si="475">N339/10*2</f>
        <v>0.72</v>
      </c>
      <c r="O340" s="133">
        <f t="shared" ref="O340" si="476">O339/10*3</f>
        <v>1.08</v>
      </c>
      <c r="P340" s="133">
        <f t="shared" ref="P340" si="477">P339/10*4</f>
        <v>1.44</v>
      </c>
      <c r="Q340" s="133">
        <f t="shared" ref="Q340" si="478">Q339/10*5</f>
        <v>1.7999999999999998</v>
      </c>
      <c r="R340" s="133">
        <f t="shared" ref="R340" si="479">R339/10*6</f>
        <v>2.16</v>
      </c>
      <c r="S340" s="133">
        <f t="shared" ref="S340" si="480">S339/10*7</f>
        <v>2.52</v>
      </c>
      <c r="T340" s="133">
        <f t="shared" ref="T340" si="481">T339/10*8</f>
        <v>2.88</v>
      </c>
      <c r="U340" s="133">
        <f t="shared" ref="U340" si="482">U339/10*9</f>
        <v>3.2399999999999998</v>
      </c>
      <c r="V340" s="134">
        <f t="shared" ref="V340" si="483">V339/10*10</f>
        <v>3.5999999999999996</v>
      </c>
      <c r="W340" s="133">
        <f t="shared" ref="W340" si="484">W339/10*1</f>
        <v>0.36</v>
      </c>
      <c r="X340" s="133">
        <f t="shared" ref="X340" si="485">X339/10*2</f>
        <v>0.72</v>
      </c>
      <c r="Y340" s="133">
        <f t="shared" ref="Y340" si="486">Y339/10*3</f>
        <v>1.08</v>
      </c>
      <c r="Z340" s="133">
        <f t="shared" ref="Z340" si="487">Z339/10*4</f>
        <v>1.44</v>
      </c>
      <c r="AA340" s="133">
        <f t="shared" ref="AA340" si="488">AA339/10*5</f>
        <v>1.7999999999999998</v>
      </c>
      <c r="AB340" s="133">
        <f t="shared" ref="AB340" si="489">AB339/10*6</f>
        <v>2.16</v>
      </c>
      <c r="AC340" s="133">
        <f t="shared" ref="AC340" si="490">AC339/10*7</f>
        <v>2.52</v>
      </c>
      <c r="AD340" s="133">
        <f t="shared" ref="AD340" si="491">AD339/10*8</f>
        <v>2.88</v>
      </c>
      <c r="AE340" s="134">
        <f t="shared" ref="AE340" si="492">AE339/10*9</f>
        <v>3.2399999999999998</v>
      </c>
      <c r="AF340" s="134">
        <f t="shared" ref="AF340" si="493">AF339/10*10</f>
        <v>3.5999999999999996</v>
      </c>
      <c r="AG340" s="133">
        <f t="shared" ref="AG340" si="494">AG339/10*1</f>
        <v>0.36</v>
      </c>
      <c r="AH340" s="133">
        <f t="shared" ref="AH340" si="495">AH339/10*2</f>
        <v>0.72</v>
      </c>
      <c r="AI340" s="133">
        <f t="shared" ref="AI340" si="496">AI339/10*3</f>
        <v>1.08</v>
      </c>
      <c r="AJ340" s="133">
        <f t="shared" ref="AJ340" si="497">AJ339/10*4</f>
        <v>1.44</v>
      </c>
      <c r="AK340" s="133">
        <f t="shared" ref="AK340" si="498">AK339/10*5</f>
        <v>1.7999999999999998</v>
      </c>
      <c r="AL340" s="133">
        <f t="shared" ref="AL340" si="499">AL339/10*6</f>
        <v>2.16</v>
      </c>
      <c r="AM340" s="133">
        <f t="shared" ref="AM340" si="500">AM339/10*7</f>
        <v>2.52</v>
      </c>
      <c r="AN340" s="133">
        <f t="shared" ref="AN340" si="501">AN339/10*8</f>
        <v>2.88</v>
      </c>
      <c r="AO340" s="134">
        <f t="shared" ref="AO340" si="502">AO339/10*9</f>
        <v>3.2399999999999998</v>
      </c>
      <c r="AP340" s="134">
        <f t="shared" ref="AP340" si="503">AP339/10*10</f>
        <v>3.5999999999999996</v>
      </c>
      <c r="AQ340" s="133">
        <f t="shared" ref="AQ340" si="504">AQ339/10*1</f>
        <v>9.0999999999999998E-2</v>
      </c>
      <c r="AR340" s="133">
        <f t="shared" ref="AR340" si="505">AR339/10*2</f>
        <v>0.182</v>
      </c>
      <c r="AS340" s="133">
        <f t="shared" ref="AS340" si="506">AS339/10*3</f>
        <v>0.27300000000000002</v>
      </c>
      <c r="AT340" s="133">
        <f t="shared" ref="AT340" si="507">AT339/10*4</f>
        <v>0.36399999999999999</v>
      </c>
      <c r="AU340" s="133">
        <f t="shared" ref="AU340" si="508">AU339/10*5</f>
        <v>0.45499999999999996</v>
      </c>
      <c r="AV340" s="133">
        <f t="shared" ref="AV340" si="509">AV339/10*6</f>
        <v>0.54600000000000004</v>
      </c>
      <c r="AW340" s="133">
        <f t="shared" ref="AW340" si="510">AW339/10*7</f>
        <v>0.63700000000000001</v>
      </c>
      <c r="AX340" s="133">
        <f t="shared" ref="AX340" si="511">AX339/10*8</f>
        <v>0.72799999999999998</v>
      </c>
      <c r="AY340" s="134">
        <f t="shared" ref="AY340" si="512">AY339/10*9</f>
        <v>0.81899999999999995</v>
      </c>
      <c r="AZ340" s="134">
        <f t="shared" ref="AZ340" si="513">AZ339/10*10</f>
        <v>0.90999999999999992</v>
      </c>
      <c r="BA340" s="133">
        <f t="shared" ref="BA340" si="514">BA339/10*1</f>
        <v>0</v>
      </c>
      <c r="BB340" s="133">
        <f t="shared" ref="BB340" si="515">BB339/10*2</f>
        <v>0</v>
      </c>
      <c r="BC340" s="133">
        <f t="shared" ref="BC340" si="516">BC339/10*3</f>
        <v>0</v>
      </c>
      <c r="BD340" s="133">
        <f t="shared" ref="BD340" si="517">BD339/10*4</f>
        <v>0</v>
      </c>
      <c r="BE340" s="133">
        <f t="shared" ref="BE340" si="518">BE339/10*5</f>
        <v>0</v>
      </c>
      <c r="BF340" s="133">
        <f t="shared" ref="BF340" si="519">BF339/10*6</f>
        <v>0</v>
      </c>
      <c r="BG340" s="133">
        <f t="shared" ref="BG340" si="520">BG339/10*7</f>
        <v>0</v>
      </c>
      <c r="BH340" s="133">
        <f t="shared" ref="BH340" si="521">BH339/10*8</f>
        <v>0</v>
      </c>
      <c r="BI340" s="134">
        <f t="shared" ref="BI340" si="522">BI339/10*9</f>
        <v>0</v>
      </c>
      <c r="BJ340" s="134">
        <f t="shared" ref="BJ340" si="523">BJ339/10*10</f>
        <v>0</v>
      </c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</row>
    <row r="341" spans="1:93" ht="15.75" hidden="1" outlineLevel="2" thickBot="1" x14ac:dyDescent="0.3">
      <c r="A341" s="152" t="s">
        <v>60</v>
      </c>
      <c r="B341" s="192" t="e">
        <f t="shared" ref="B341:BJ341" si="524">-B338+B337*B340-1*IF(AND($A47=B336,B340&gt;=$A284),B340-$A284,0)</f>
        <v>#REF!</v>
      </c>
      <c r="C341" s="193" t="e">
        <f t="shared" si="524"/>
        <v>#REF!</v>
      </c>
      <c r="D341" s="193" t="e">
        <f t="shared" si="524"/>
        <v>#REF!</v>
      </c>
      <c r="E341" s="193" t="e">
        <f t="shared" si="524"/>
        <v>#REF!</v>
      </c>
      <c r="F341" s="193" t="e">
        <f t="shared" si="524"/>
        <v>#REF!</v>
      </c>
      <c r="G341" s="193" t="e">
        <f t="shared" si="524"/>
        <v>#REF!</v>
      </c>
      <c r="H341" s="193" t="e">
        <f t="shared" si="524"/>
        <v>#REF!</v>
      </c>
      <c r="I341" s="193" t="e">
        <f t="shared" si="524"/>
        <v>#REF!</v>
      </c>
      <c r="J341" s="193" t="e">
        <f t="shared" si="524"/>
        <v>#REF!</v>
      </c>
      <c r="K341" s="193" t="e">
        <f t="shared" si="524"/>
        <v>#REF!</v>
      </c>
      <c r="L341" s="194" t="e">
        <f t="shared" si="524"/>
        <v>#REF!</v>
      </c>
      <c r="M341" s="192" t="e">
        <f t="shared" si="524"/>
        <v>#REF!</v>
      </c>
      <c r="N341" s="193" t="e">
        <f t="shared" si="524"/>
        <v>#REF!</v>
      </c>
      <c r="O341" s="193" t="e">
        <f t="shared" si="524"/>
        <v>#REF!</v>
      </c>
      <c r="P341" s="193" t="e">
        <f t="shared" si="524"/>
        <v>#REF!</v>
      </c>
      <c r="Q341" s="193" t="e">
        <f t="shared" si="524"/>
        <v>#REF!</v>
      </c>
      <c r="R341" s="193" t="e">
        <f t="shared" si="524"/>
        <v>#REF!</v>
      </c>
      <c r="S341" s="193" t="e">
        <f t="shared" si="524"/>
        <v>#REF!</v>
      </c>
      <c r="T341" s="193" t="e">
        <f t="shared" si="524"/>
        <v>#REF!</v>
      </c>
      <c r="U341" s="193" t="e">
        <f t="shared" si="524"/>
        <v>#REF!</v>
      </c>
      <c r="V341" s="194" t="e">
        <f t="shared" si="524"/>
        <v>#REF!</v>
      </c>
      <c r="W341" s="192" t="e">
        <f t="shared" si="524"/>
        <v>#REF!</v>
      </c>
      <c r="X341" s="193" t="e">
        <f t="shared" si="524"/>
        <v>#REF!</v>
      </c>
      <c r="Y341" s="193" t="e">
        <f t="shared" si="524"/>
        <v>#REF!</v>
      </c>
      <c r="Z341" s="193" t="e">
        <f t="shared" si="524"/>
        <v>#REF!</v>
      </c>
      <c r="AA341" s="193" t="e">
        <f t="shared" si="524"/>
        <v>#REF!</v>
      </c>
      <c r="AB341" s="193" t="e">
        <f t="shared" si="524"/>
        <v>#REF!</v>
      </c>
      <c r="AC341" s="193" t="e">
        <f t="shared" si="524"/>
        <v>#REF!</v>
      </c>
      <c r="AD341" s="193" t="e">
        <f t="shared" si="524"/>
        <v>#REF!</v>
      </c>
      <c r="AE341" s="193" t="e">
        <f t="shared" si="524"/>
        <v>#REF!</v>
      </c>
      <c r="AF341" s="194" t="e">
        <f t="shared" si="524"/>
        <v>#REF!</v>
      </c>
      <c r="AG341" s="192" t="e">
        <f t="shared" si="524"/>
        <v>#REF!</v>
      </c>
      <c r="AH341" s="193" t="e">
        <f t="shared" si="524"/>
        <v>#REF!</v>
      </c>
      <c r="AI341" s="193" t="e">
        <f t="shared" si="524"/>
        <v>#REF!</v>
      </c>
      <c r="AJ341" s="193" t="e">
        <f t="shared" si="524"/>
        <v>#REF!</v>
      </c>
      <c r="AK341" s="193" t="e">
        <f t="shared" si="524"/>
        <v>#REF!</v>
      </c>
      <c r="AL341" s="193" t="e">
        <f t="shared" si="524"/>
        <v>#REF!</v>
      </c>
      <c r="AM341" s="193" t="e">
        <f t="shared" si="524"/>
        <v>#REF!</v>
      </c>
      <c r="AN341" s="193" t="e">
        <f t="shared" si="524"/>
        <v>#REF!</v>
      </c>
      <c r="AO341" s="193" t="e">
        <f t="shared" si="524"/>
        <v>#REF!</v>
      </c>
      <c r="AP341" s="194" t="e">
        <f t="shared" si="524"/>
        <v>#REF!</v>
      </c>
      <c r="AQ341" s="192" t="e">
        <f t="shared" si="524"/>
        <v>#REF!</v>
      </c>
      <c r="AR341" s="193" t="e">
        <f t="shared" si="524"/>
        <v>#REF!</v>
      </c>
      <c r="AS341" s="193" t="e">
        <f t="shared" si="524"/>
        <v>#REF!</v>
      </c>
      <c r="AT341" s="193" t="e">
        <f t="shared" si="524"/>
        <v>#REF!</v>
      </c>
      <c r="AU341" s="193" t="e">
        <f t="shared" si="524"/>
        <v>#REF!</v>
      </c>
      <c r="AV341" s="193" t="e">
        <f t="shared" si="524"/>
        <v>#REF!</v>
      </c>
      <c r="AW341" s="193" t="e">
        <f t="shared" si="524"/>
        <v>#REF!</v>
      </c>
      <c r="AX341" s="193" t="e">
        <f t="shared" si="524"/>
        <v>#REF!</v>
      </c>
      <c r="AY341" s="193" t="e">
        <f t="shared" si="524"/>
        <v>#REF!</v>
      </c>
      <c r="AZ341" s="194" t="e">
        <f t="shared" si="524"/>
        <v>#REF!</v>
      </c>
      <c r="BA341" s="192" t="e">
        <f t="shared" si="524"/>
        <v>#REF!</v>
      </c>
      <c r="BB341" s="193" t="e">
        <f t="shared" si="524"/>
        <v>#REF!</v>
      </c>
      <c r="BC341" s="193" t="e">
        <f t="shared" si="524"/>
        <v>#REF!</v>
      </c>
      <c r="BD341" s="193" t="e">
        <f t="shared" si="524"/>
        <v>#REF!</v>
      </c>
      <c r="BE341" s="193" t="e">
        <f t="shared" si="524"/>
        <v>#REF!</v>
      </c>
      <c r="BF341" s="193" t="e">
        <f t="shared" si="524"/>
        <v>#REF!</v>
      </c>
      <c r="BG341" s="193" t="e">
        <f t="shared" si="524"/>
        <v>#REF!</v>
      </c>
      <c r="BH341" s="193" t="e">
        <f t="shared" si="524"/>
        <v>#REF!</v>
      </c>
      <c r="BI341" s="193" t="e">
        <f t="shared" si="524"/>
        <v>#REF!</v>
      </c>
      <c r="BJ341" s="194" t="e">
        <f t="shared" si="524"/>
        <v>#REF!</v>
      </c>
    </row>
    <row r="342" spans="1:93" hidden="1" outlineLevel="2" x14ac:dyDescent="0.25"/>
    <row r="343" spans="1:93" hidden="1" outlineLevel="1" collapsed="1" x14ac:dyDescent="0.25">
      <c r="A343" s="181" t="e">
        <f>5*B47/10</f>
        <v>#REF!</v>
      </c>
      <c r="B343" s="180"/>
      <c r="C343" s="180"/>
      <c r="D343" s="180"/>
    </row>
    <row r="344" spans="1:93" hidden="1" outlineLevel="2" x14ac:dyDescent="0.25">
      <c r="B344" s="316" t="e">
        <f>#REF!</f>
        <v>#REF!</v>
      </c>
      <c r="C344" s="317"/>
      <c r="D344" s="316" t="e">
        <f>#REF!</f>
        <v>#REF!</v>
      </c>
      <c r="E344" s="317"/>
      <c r="F344" s="316" t="e">
        <f>#REF!</f>
        <v>#REF!</v>
      </c>
      <c r="G344" s="317"/>
      <c r="H344" s="316" t="e">
        <f>#REF!</f>
        <v>#REF!</v>
      </c>
      <c r="I344" s="317"/>
      <c r="J344" s="316" t="e">
        <f>#REF!</f>
        <v>#REF!</v>
      </c>
      <c r="K344" s="317"/>
      <c r="L344" s="316" t="e">
        <f>#REF!</f>
        <v>#REF!</v>
      </c>
      <c r="M344" s="317"/>
    </row>
    <row r="345" spans="1:93" hidden="1" outlineLevel="2" x14ac:dyDescent="0.25">
      <c r="B345" s="105" t="e">
        <f>#REF!</f>
        <v>#REF!</v>
      </c>
      <c r="C345" s="106">
        <v>0</v>
      </c>
      <c r="D345" s="107" t="e">
        <f>#REF!</f>
        <v>#REF!</v>
      </c>
      <c r="E345" s="106">
        <v>0</v>
      </c>
      <c r="F345" s="107" t="e">
        <f>#REF!</f>
        <v>#REF!</v>
      </c>
      <c r="G345" s="106">
        <v>0</v>
      </c>
      <c r="H345" s="107" t="e">
        <f>#REF!</f>
        <v>#REF!</v>
      </c>
      <c r="I345" s="106">
        <v>0</v>
      </c>
      <c r="J345" s="107" t="e">
        <f>#REF!</f>
        <v>#REF!</v>
      </c>
      <c r="K345" s="106">
        <v>0</v>
      </c>
      <c r="L345" s="107" t="e">
        <f>#REF!</f>
        <v>#REF!</v>
      </c>
      <c r="M345" s="106">
        <v>0</v>
      </c>
      <c r="X345" s="146"/>
      <c r="Y345" s="147"/>
    </row>
    <row r="346" spans="1:93" hidden="1" outlineLevel="2" x14ac:dyDescent="0.25">
      <c r="B346" s="105" t="e">
        <f>#REF!</f>
        <v>#REF!</v>
      </c>
      <c r="C346" s="106" t="e">
        <f>IF($A47=B344,1*($B47-$A343)^2*(2*$A343+$B47)/$B47^3,0)</f>
        <v>#REF!</v>
      </c>
      <c r="D346" s="107" t="e">
        <f>#REF!</f>
        <v>#REF!</v>
      </c>
      <c r="E346" s="106" t="e">
        <f>IF($A47=D344,1*($B47-$A343)^2*(2*$A343+$B47)/$B47^3,0)</f>
        <v>#REF!</v>
      </c>
      <c r="F346" s="107" t="e">
        <f>#REF!</f>
        <v>#REF!</v>
      </c>
      <c r="G346" s="106" t="e">
        <f>IF($A47=F344,1*($B47-$A343)^2*(2*$A343+$B47)/$B47^3,0)</f>
        <v>#REF!</v>
      </c>
      <c r="H346" s="107" t="e">
        <f>#REF!</f>
        <v>#REF!</v>
      </c>
      <c r="I346" s="106" t="e">
        <f>IF($A47=H344,1*($B47-$A343)^2*(2*$A343+$B47)/$B47^3,0)</f>
        <v>#REF!</v>
      </c>
      <c r="J346" s="107" t="e">
        <f>#REF!</f>
        <v>#REF!</v>
      </c>
      <c r="K346" s="106" t="e">
        <f>IF($A47=J344,1*($B47-$A343)^2*(2*$A343+$B47)/$B47^3,0)</f>
        <v>#REF!</v>
      </c>
      <c r="L346" s="107" t="e">
        <f>#REF!</f>
        <v>#REF!</v>
      </c>
      <c r="M346" s="106" t="e">
        <f>IF($A47=L344,1*($B47-$A343)^2*(2*$A343+$B47)/$B47^3,0)</f>
        <v>#REF!</v>
      </c>
    </row>
    <row r="347" spans="1:93" hidden="1" outlineLevel="2" x14ac:dyDescent="0.25">
      <c r="A347" t="s">
        <v>36</v>
      </c>
      <c r="B347" s="105" t="e">
        <f>#REF!</f>
        <v>#REF!</v>
      </c>
      <c r="C347" s="106" t="e">
        <f>IF($A47=B344,1*$A343*($B47-$A343)^2/$B47^2,0)</f>
        <v>#REF!</v>
      </c>
      <c r="D347" s="107" t="e">
        <f>#REF!</f>
        <v>#REF!</v>
      </c>
      <c r="E347" s="106" t="e">
        <f>IF($A47=D344,1*$A343*($B47-$A343)^2/$B47^2,0)</f>
        <v>#REF!</v>
      </c>
      <c r="F347" s="107" t="e">
        <f>#REF!</f>
        <v>#REF!</v>
      </c>
      <c r="G347" s="106" t="e">
        <f>IF($A47=F344,1*$A343*($B47-$A343)^2/$B47^2,0)</f>
        <v>#REF!</v>
      </c>
      <c r="H347" s="107" t="e">
        <f>#REF!</f>
        <v>#REF!</v>
      </c>
      <c r="I347" s="106" t="e">
        <f>IF($A47=H344,1*$A343*($B47-$A343)^2/$B47^2,0)</f>
        <v>#REF!</v>
      </c>
      <c r="J347" s="107" t="e">
        <f>#REF!</f>
        <v>#REF!</v>
      </c>
      <c r="K347" s="106" t="e">
        <f>IF($A47=J344,1*$A343*($B47-$A343)^2/$B47^2,0)</f>
        <v>#REF!</v>
      </c>
      <c r="L347" s="107" t="e">
        <f>#REF!</f>
        <v>#REF!</v>
      </c>
      <c r="M347" s="106" t="e">
        <f>IF($A47=L344,1*$A343*($B47-$A343)^2/$B47^2,0)</f>
        <v>#REF!</v>
      </c>
      <c r="X347" s="149"/>
    </row>
    <row r="348" spans="1:93" hidden="1" outlineLevel="2" x14ac:dyDescent="0.25">
      <c r="B348" s="105" t="e">
        <f>#REF!</f>
        <v>#REF!</v>
      </c>
      <c r="C348" s="108">
        <v>0</v>
      </c>
      <c r="D348" s="107" t="e">
        <f>#REF!</f>
        <v>#REF!</v>
      </c>
      <c r="E348" s="108">
        <v>0</v>
      </c>
      <c r="F348" s="107" t="e">
        <f>#REF!</f>
        <v>#REF!</v>
      </c>
      <c r="G348" s="108">
        <v>0</v>
      </c>
      <c r="H348" s="107" t="e">
        <f>#REF!</f>
        <v>#REF!</v>
      </c>
      <c r="I348" s="108">
        <v>0</v>
      </c>
      <c r="J348" s="107" t="e">
        <f>#REF!</f>
        <v>#REF!</v>
      </c>
      <c r="K348" s="108">
        <v>0</v>
      </c>
      <c r="L348" s="107" t="e">
        <f>#REF!</f>
        <v>#REF!</v>
      </c>
      <c r="M348" s="108">
        <v>0</v>
      </c>
    </row>
    <row r="349" spans="1:93" hidden="1" outlineLevel="2" x14ac:dyDescent="0.25">
      <c r="B349" s="105" t="e">
        <f>#REF!</f>
        <v>#REF!</v>
      </c>
      <c r="C349" s="106" t="e">
        <f>IF($A47=B344,1*($A343)^2*(3*$B47-2*$A343)/$B47^3,0)</f>
        <v>#REF!</v>
      </c>
      <c r="D349" s="107" t="e">
        <f>#REF!</f>
        <v>#REF!</v>
      </c>
      <c r="E349" s="106" t="e">
        <f>IF($A47=D344,1*($A343)^2*(3*$B47-2*$A343)/$B47^3,0)</f>
        <v>#REF!</v>
      </c>
      <c r="F349" s="107" t="e">
        <f>#REF!</f>
        <v>#REF!</v>
      </c>
      <c r="G349" s="106" t="e">
        <f>IF($A47=F344,1*($A343)^2*(3*$B47-2*$A343)/$B47^3,0)</f>
        <v>#REF!</v>
      </c>
      <c r="H349" s="107" t="e">
        <f>#REF!</f>
        <v>#REF!</v>
      </c>
      <c r="I349" s="106" t="e">
        <f>IF($A47=H344,1*($A343)^2*(3*$B47-2*$A343)/$B47^3,0)</f>
        <v>#REF!</v>
      </c>
      <c r="J349" s="107" t="e">
        <f>#REF!</f>
        <v>#REF!</v>
      </c>
      <c r="K349" s="106" t="e">
        <f>IF($A47=J344,1*($A343)^2*(3*$B47-2*$A343)/$B47^3,0)</f>
        <v>#REF!</v>
      </c>
      <c r="L349" s="107" t="e">
        <f>#REF!</f>
        <v>#REF!</v>
      </c>
      <c r="M349" s="106" t="e">
        <f>IF($A47=L344,1*($A343)^2*(3*$B47-2*$A343)/$B47^3,0)</f>
        <v>#REF!</v>
      </c>
    </row>
    <row r="350" spans="1:93" hidden="1" outlineLevel="2" x14ac:dyDescent="0.25">
      <c r="B350" s="105" t="e">
        <f>#REF!</f>
        <v>#REF!</v>
      </c>
      <c r="C350" s="108" t="e">
        <f>IF($A47=B344,-1*($B47-$A343)*$A343^2/$B47^2,0)</f>
        <v>#REF!</v>
      </c>
      <c r="D350" s="107" t="e">
        <f>#REF!</f>
        <v>#REF!</v>
      </c>
      <c r="E350" s="108" t="e">
        <f>IF($A47=D344,-1*($B47-$A343)*$A343^2/$B47^2,0)</f>
        <v>#REF!</v>
      </c>
      <c r="F350" s="107" t="e">
        <f>#REF!</f>
        <v>#REF!</v>
      </c>
      <c r="G350" s="108" t="e">
        <f>IF($A47=F344,-1*($B47-$A343)*$A343^2/$B47^2,0)</f>
        <v>#REF!</v>
      </c>
      <c r="H350" s="107" t="e">
        <f>#REF!</f>
        <v>#REF!</v>
      </c>
      <c r="I350" s="108" t="e">
        <f>IF($A47=H344,-1*($B47-$A343)*$A343^2/$B47^2,0)</f>
        <v>#REF!</v>
      </c>
      <c r="J350" s="107" t="e">
        <f>#REF!</f>
        <v>#REF!</v>
      </c>
      <c r="K350" s="108" t="e">
        <f>IF($A47=J344,-1*($B47-$A343)*$A343^2/$B47^2,0)</f>
        <v>#REF!</v>
      </c>
      <c r="L350" s="107" t="e">
        <f>#REF!</f>
        <v>#REF!</v>
      </c>
      <c r="M350" s="108" t="e">
        <f>IF($A47=L344,-1*($B47-$A343)*$A343^2/$B47^2,0)</f>
        <v>#REF!</v>
      </c>
    </row>
    <row r="351" spans="1:93" hidden="1" outlineLevel="2" x14ac:dyDescent="0.25">
      <c r="C351" t="s">
        <v>61</v>
      </c>
      <c r="D351" s="182"/>
      <c r="E351" s="183"/>
      <c r="F351" s="182"/>
      <c r="G351" s="183"/>
      <c r="H351" s="182"/>
      <c r="I351" s="183"/>
      <c r="J351" s="182"/>
      <c r="K351" s="183"/>
      <c r="L351" s="182"/>
      <c r="M351" s="183"/>
      <c r="N351" s="182"/>
      <c r="O351" s="183"/>
      <c r="P351" s="182"/>
      <c r="Q351" s="183"/>
      <c r="R351" s="182"/>
      <c r="S351" s="183"/>
    </row>
    <row r="352" spans="1:93" hidden="1" outlineLevel="2" x14ac:dyDescent="0.25">
      <c r="B352" s="105">
        <v>1</v>
      </c>
      <c r="C352" s="108">
        <f t="shared" ref="C352" si="525">-(IFERROR(VLOOKUP($B352,$B345:$C350,2,0),0)+IFERROR(VLOOKUP($B352,$D345:$E350,2,0),0)+IFERROR(VLOOKUP($B352,$F345:$G350,2,0),0)+IFERROR(VLOOKUP($B352,$H345:$I350,2,0),0)+IFERROR(VLOOKUP($B352,$J345:$K350,2,0),0)+IFERROR(VLOOKUP($B352,$L345:$M350,2,0),0)+IFERROR(VLOOKUP($B352,$N345:$O350,2,0),0)+IFERROR(VLOOKUP($B352,$P345:$Q350,2,0),0)+IFERROR(VLOOKUP($B352,$R345:$S350,2,0),0))</f>
        <v>0</v>
      </c>
      <c r="E352" s="109"/>
      <c r="F352" s="325" t="s">
        <v>37</v>
      </c>
      <c r="G352" s="325"/>
      <c r="H352" s="325"/>
      <c r="I352" s="325"/>
      <c r="J352" s="325"/>
      <c r="K352" s="325"/>
      <c r="L352" s="325"/>
      <c r="M352" s="325"/>
      <c r="N352" s="325"/>
      <c r="O352" s="325"/>
      <c r="P352" s="325"/>
      <c r="Q352" s="325"/>
      <c r="R352" s="325"/>
      <c r="S352" s="325"/>
      <c r="T352" s="325"/>
      <c r="U352" s="325"/>
      <c r="V352" s="325"/>
      <c r="W352" s="325"/>
      <c r="X352" s="325"/>
      <c r="Y352" s="325"/>
      <c r="Z352" s="325"/>
      <c r="AA352" s="325"/>
      <c r="AB352" s="110"/>
      <c r="AC352" s="110"/>
      <c r="AD352" s="110"/>
      <c r="AE352" s="110"/>
      <c r="AF352" s="110"/>
      <c r="AG352" s="110"/>
      <c r="AH352" s="110"/>
    </row>
    <row r="353" spans="1:34" hidden="1" outlineLevel="2" x14ac:dyDescent="0.25">
      <c r="B353" s="105">
        <v>2</v>
      </c>
      <c r="C353" s="108">
        <f t="shared" ref="C353" si="526">-(IFERROR(VLOOKUP($B353,$B345:$C350,2,0),0)+IFERROR(VLOOKUP($B353,$D345:$E350,2,0),0)+IFERROR(VLOOKUP($B353,$F345:$G350,2,0),0)+IFERROR(VLOOKUP($B353,$H345:$I350,2,0),0)+IFERROR(VLOOKUP($B353,$J345:$K350,2,0),0)+IFERROR(VLOOKUP($B353,$L345:$M350,2,0),0)+IFERROR(VLOOKUP($B353,$N345:$O350,2,0),0)+IFERROR(VLOOKUP($B353,$P345:$Q350,2,0),0)+IFERROR(VLOOKUP($B353,$R345:$S350,2,0),0))</f>
        <v>0</v>
      </c>
      <c r="E353" s="110"/>
      <c r="F353" s="110"/>
      <c r="G353" s="326" t="s">
        <v>38</v>
      </c>
      <c r="H353" s="326"/>
      <c r="I353" s="326"/>
      <c r="J353" s="326"/>
      <c r="K353" s="326"/>
      <c r="L353" s="326"/>
      <c r="M353" s="110"/>
      <c r="N353" s="110"/>
      <c r="O353" s="110"/>
      <c r="P353" s="327" t="s">
        <v>39</v>
      </c>
      <c r="Q353" s="327"/>
      <c r="R353" s="327"/>
      <c r="S353" s="327"/>
      <c r="T353" s="327"/>
      <c r="U353" s="327"/>
      <c r="V353" s="110"/>
      <c r="W353" s="110"/>
      <c r="X353" s="110"/>
      <c r="Y353" s="110"/>
      <c r="Z353" s="110"/>
      <c r="AA353" s="110"/>
      <c r="AB353" s="110"/>
      <c r="AC353" s="110"/>
      <c r="AD353" s="110"/>
      <c r="AE353" s="110"/>
      <c r="AF353" s="110"/>
      <c r="AG353" s="110"/>
      <c r="AH353" s="110"/>
    </row>
    <row r="354" spans="1:34" hidden="1" outlineLevel="2" x14ac:dyDescent="0.25">
      <c r="B354" s="105">
        <v>3</v>
      </c>
      <c r="C354" s="108">
        <f t="shared" ref="C354" si="527">-(IFERROR(VLOOKUP($B354,$B345:$C350,2,0),0)+IFERROR(VLOOKUP($B354,$D345:$E350,2,0),0)+IFERROR(VLOOKUP($B354,$F345:$G350,2,0),0)+IFERROR(VLOOKUP($B354,$H345:$I350,2,0),0)+IFERROR(VLOOKUP($B354,$J345:$K350,2,0),0)+IFERROR(VLOOKUP($B354,$L345:$M350,2,0),0)+IFERROR(VLOOKUP($B354,$N345:$O350,2,0),0)+IFERROR(VLOOKUP($B354,$P345:$Q350,2,0),0)+IFERROR(VLOOKUP($B354,$R345:$S350,2,0),0))</f>
        <v>0</v>
      </c>
      <c r="E354" s="110"/>
      <c r="F354" s="110"/>
      <c r="G354" s="112">
        <v>6</v>
      </c>
      <c r="H354" s="112">
        <v>5</v>
      </c>
      <c r="I354" s="112">
        <v>4</v>
      </c>
      <c r="J354" s="112">
        <v>3</v>
      </c>
      <c r="K354" s="112">
        <v>2</v>
      </c>
      <c r="L354" s="112">
        <v>1</v>
      </c>
      <c r="M354" s="110"/>
      <c r="O354" s="110"/>
      <c r="P354" s="112">
        <v>6</v>
      </c>
      <c r="Q354" s="112">
        <v>5</v>
      </c>
      <c r="R354" s="112">
        <v>4</v>
      </c>
      <c r="S354" s="112">
        <v>3</v>
      </c>
      <c r="T354" s="112">
        <v>2</v>
      </c>
      <c r="U354" s="112">
        <v>1</v>
      </c>
      <c r="AB354" s="110"/>
      <c r="AC354" s="110"/>
      <c r="AD354" s="110"/>
      <c r="AE354" s="110"/>
      <c r="AF354" s="110"/>
      <c r="AG354" s="110"/>
      <c r="AH354" s="110"/>
    </row>
    <row r="355" spans="1:34" hidden="1" outlineLevel="2" x14ac:dyDescent="0.25">
      <c r="B355" s="105">
        <v>4</v>
      </c>
      <c r="C355" s="108">
        <f t="shared" ref="C355" si="528">-(IFERROR(VLOOKUP($B355,$B345:$C350,2,0),0)+IFERROR(VLOOKUP($B355,$D345:$E350,2,0),0)+IFERROR(VLOOKUP($B355,$F345:$G350,2,0),0)+IFERROR(VLOOKUP($B355,$H345:$I350,2,0),0)+IFERROR(VLOOKUP($B355,$J345:$K350,2,0),0)+IFERROR(VLOOKUP($B355,$L345:$M350,2,0),0)+IFERROR(VLOOKUP($B355,$N345:$O350,2,0),0)+IFERROR(VLOOKUP($B355,$P345:$Q350,2,0),0)+IFERROR(VLOOKUP($B355,$R345:$S350,2,0),0))</f>
        <v>0</v>
      </c>
      <c r="E355" s="110"/>
      <c r="F355" s="105">
        <v>1</v>
      </c>
      <c r="G355" s="184" t="e">
        <f t="array" ref="G355:G361">MMULT(MINVERSE($C$24:$I$30),$C352:$C358)</f>
        <v>#NUM!</v>
      </c>
      <c r="H355" s="184" t="e">
        <f t="array" ref="H355:H360">MMULT(MINVERSE($C$24:$H$29),$C352:$C357)</f>
        <v>#NUM!</v>
      </c>
      <c r="I355" s="184" t="e">
        <f t="array" ref="I355:I359">MMULT(MINVERSE($C$24:$G$28),$C352:$C356)</f>
        <v>#NUM!</v>
      </c>
      <c r="J355" s="184" t="e">
        <f t="array" ref="J355:J358">MMULT(MINVERSE($C$24:$F$27),$C352:$C355)</f>
        <v>#NUM!</v>
      </c>
      <c r="K355" s="184" t="e">
        <f t="array" ref="K355:K357">MMULT(MINVERSE($C$24:$E$26),$C352:$C354)</f>
        <v>#NUM!</v>
      </c>
      <c r="L355" s="184" t="e">
        <f t="array" ref="L355:L356">MMULT(MINVERSE($C$24:$D$25),$C352:$C353)</f>
        <v>#NUM!</v>
      </c>
      <c r="M355" s="110"/>
      <c r="O355" s="105">
        <v>1</v>
      </c>
      <c r="P355" s="184" t="e">
        <f t="array" ref="P355:P365">MMULT(MINVERSE($C$24:$M$34),$C352:$C362)</f>
        <v>#NUM!</v>
      </c>
      <c r="Q355" s="184" t="e">
        <f t="array" ref="Q355:Q364">MMULT(MINVERSE($C$24:$L$33),$C352:$C361)</f>
        <v>#NUM!</v>
      </c>
      <c r="R355" s="184" t="e">
        <f t="array" ref="R355:R363">MMULT(MINVERSE($C$24:$K$32),$C352:$C360)</f>
        <v>#NUM!</v>
      </c>
      <c r="S355" s="184" t="e">
        <f t="array" ref="S355:S362">MMULT(MINVERSE($C$24:$J$31),$C352:$C359)</f>
        <v>#NUM!</v>
      </c>
      <c r="T355" s="114"/>
      <c r="U355" s="114"/>
      <c r="V355" s="110"/>
      <c r="W355" s="110"/>
      <c r="X355" s="110"/>
      <c r="Y355" s="110"/>
      <c r="Z355" s="110"/>
      <c r="AA355" s="110"/>
      <c r="AB355" s="110"/>
      <c r="AC355" s="110"/>
      <c r="AD355" s="110"/>
      <c r="AE355" s="110"/>
      <c r="AF355" s="110"/>
      <c r="AG355" s="110"/>
      <c r="AH355" s="110"/>
    </row>
    <row r="356" spans="1:34" hidden="1" outlineLevel="2" x14ac:dyDescent="0.25">
      <c r="B356" s="105">
        <v>5</v>
      </c>
      <c r="C356" s="108">
        <f t="shared" ref="C356" si="529">-(IFERROR(VLOOKUP($B356,$B345:$C350,2,0),0)+IFERROR(VLOOKUP($B356,$D345:$E350,2,0),0)+IFERROR(VLOOKUP($B356,$F345:$G350,2,0),0)+IFERROR(VLOOKUP($B356,$H345:$I350,2,0),0)+IFERROR(VLOOKUP($B356,$J345:$K350,2,0),0)+IFERROR(VLOOKUP($B356,$L345:$M350,2,0),0)+IFERROR(VLOOKUP($B356,$N345:$O350,2,0),0)+IFERROR(VLOOKUP($B356,$P345:$Q350,2,0),0)+IFERROR(VLOOKUP($B356,$R345:$S350,2,0),0))</f>
        <v>0</v>
      </c>
      <c r="E356" s="110"/>
      <c r="F356" s="105">
        <v>2</v>
      </c>
      <c r="G356" s="185" t="e">
        <v>#NUM!</v>
      </c>
      <c r="H356" s="185" t="e">
        <v>#NUM!</v>
      </c>
      <c r="I356" s="185" t="e">
        <v>#NUM!</v>
      </c>
      <c r="J356" s="185" t="e">
        <v>#NUM!</v>
      </c>
      <c r="K356" s="185" t="e">
        <v>#NUM!</v>
      </c>
      <c r="L356" s="185" t="e">
        <v>#NUM!</v>
      </c>
      <c r="M356" s="110"/>
      <c r="O356" s="105">
        <v>2</v>
      </c>
      <c r="P356" s="185" t="e">
        <v>#NUM!</v>
      </c>
      <c r="Q356" s="185" t="e">
        <v>#NUM!</v>
      </c>
      <c r="R356" s="185" t="e">
        <v>#NUM!</v>
      </c>
      <c r="S356" s="185" t="e">
        <v>#NUM!</v>
      </c>
      <c r="T356" s="114"/>
      <c r="U356" s="114"/>
    </row>
    <row r="357" spans="1:34" hidden="1" outlineLevel="2" x14ac:dyDescent="0.25">
      <c r="B357" s="105">
        <v>6</v>
      </c>
      <c r="C357" s="108">
        <f t="shared" ref="C357" si="530">-(IFERROR(VLOOKUP($B357,$B345:$C350,2,0),0)+IFERROR(VLOOKUP($B357,$D345:$E350,2,0),0)+IFERROR(VLOOKUP($B357,$F345:$G350,2,0),0)+IFERROR(VLOOKUP($B357,$H345:$I350,2,0),0)+IFERROR(VLOOKUP($B357,$J345:$K350,2,0),0)+IFERROR(VLOOKUP($B357,$L345:$M350,2,0),0)+IFERROR(VLOOKUP($B357,$N345:$O350,2,0),0)+IFERROR(VLOOKUP($B357,$P345:$Q350,2,0),0)+IFERROR(VLOOKUP($B357,$R345:$S350,2,0),0))</f>
        <v>0</v>
      </c>
      <c r="E357" s="110"/>
      <c r="F357" s="105">
        <v>3</v>
      </c>
      <c r="G357" s="185" t="e">
        <v>#NUM!</v>
      </c>
      <c r="H357" s="185" t="e">
        <v>#NUM!</v>
      </c>
      <c r="I357" s="185" t="e">
        <v>#NUM!</v>
      </c>
      <c r="J357" s="185" t="e">
        <v>#NUM!</v>
      </c>
      <c r="K357" s="185" t="e">
        <v>#NUM!</v>
      </c>
      <c r="L357" s="185"/>
      <c r="M357" s="110"/>
      <c r="O357" s="105">
        <v>3</v>
      </c>
      <c r="P357" s="185" t="e">
        <v>#NUM!</v>
      </c>
      <c r="Q357" s="185" t="e">
        <v>#NUM!</v>
      </c>
      <c r="R357" s="185" t="e">
        <v>#NUM!</v>
      </c>
      <c r="S357" s="185" t="e">
        <v>#NUM!</v>
      </c>
      <c r="T357" s="114"/>
      <c r="U357" s="114"/>
    </row>
    <row r="358" spans="1:34" hidden="1" outlineLevel="2" x14ac:dyDescent="0.25">
      <c r="B358" s="105">
        <v>7</v>
      </c>
      <c r="C358" s="108">
        <f t="shared" ref="C358" si="531">-(IFERROR(VLOOKUP($B358,$B345:$C350,2,0),0)+IFERROR(VLOOKUP($B358,$D345:$E350,2,0),0)+IFERROR(VLOOKUP($B358,$F345:$G350,2,0),0)+IFERROR(VLOOKUP($B358,$H345:$I350,2,0),0)+IFERROR(VLOOKUP($B358,$J345:$K350,2,0),0)+IFERROR(VLOOKUP($B358,$L345:$M350,2,0),0)+IFERROR(VLOOKUP($B358,$N345:$O350,2,0),0)+IFERROR(VLOOKUP($B358,$P345:$Q350,2,0),0)+IFERROR(VLOOKUP($B358,$R345:$S350,2,0),0))</f>
        <v>0</v>
      </c>
      <c r="E358" s="110"/>
      <c r="F358" s="105">
        <v>4</v>
      </c>
      <c r="G358" s="185" t="e">
        <v>#NUM!</v>
      </c>
      <c r="H358" s="185" t="e">
        <v>#NUM!</v>
      </c>
      <c r="I358" s="185" t="e">
        <v>#NUM!</v>
      </c>
      <c r="J358" s="185" t="e">
        <v>#NUM!</v>
      </c>
      <c r="K358" s="185"/>
      <c r="L358" s="185"/>
      <c r="M358" s="110"/>
      <c r="O358" s="105">
        <v>4</v>
      </c>
      <c r="P358" s="185" t="e">
        <v>#NUM!</v>
      </c>
      <c r="Q358" s="185" t="e">
        <v>#NUM!</v>
      </c>
      <c r="R358" s="185" t="e">
        <v>#NUM!</v>
      </c>
      <c r="S358" s="185" t="e">
        <v>#NUM!</v>
      </c>
      <c r="T358" s="114"/>
      <c r="U358" s="114"/>
    </row>
    <row r="359" spans="1:34" hidden="1" outlineLevel="2" x14ac:dyDescent="0.25">
      <c r="B359" s="105">
        <v>8</v>
      </c>
      <c r="C359" s="108">
        <f t="shared" ref="C359" si="532">-(IFERROR(VLOOKUP($B359,$B345:$C350,2,0),0)+IFERROR(VLOOKUP($B359,$D345:$E350,2,0),0)+IFERROR(VLOOKUP($B359,$F345:$G350,2,0),0)+IFERROR(VLOOKUP($B359,$H345:$I350,2,0),0)+IFERROR(VLOOKUP($B359,$J345:$K350,2,0),0)+IFERROR(VLOOKUP($B359,$L345:$M350,2,0),0)+IFERROR(VLOOKUP($B359,$N345:$O350,2,0),0)+IFERROR(VLOOKUP($B359,$P345:$Q350,2,0),0)+IFERROR(VLOOKUP($B359,$R345:$S350,2,0),0))</f>
        <v>0</v>
      </c>
      <c r="E359" s="110" t="s">
        <v>40</v>
      </c>
      <c r="F359" s="105">
        <v>5</v>
      </c>
      <c r="G359" s="185" t="e">
        <v>#NUM!</v>
      </c>
      <c r="H359" s="185" t="e">
        <v>#NUM!</v>
      </c>
      <c r="I359" s="185" t="e">
        <v>#NUM!</v>
      </c>
      <c r="J359" s="185"/>
      <c r="K359" s="185"/>
      <c r="L359" s="185"/>
      <c r="M359" s="110"/>
      <c r="O359" s="105">
        <v>5</v>
      </c>
      <c r="P359" s="185" t="e">
        <v>#NUM!</v>
      </c>
      <c r="Q359" s="185" t="e">
        <v>#NUM!</v>
      </c>
      <c r="R359" s="185" t="e">
        <v>#NUM!</v>
      </c>
      <c r="S359" s="185" t="e">
        <v>#NUM!</v>
      </c>
      <c r="T359" s="114"/>
      <c r="U359" s="114"/>
    </row>
    <row r="360" spans="1:34" hidden="1" outlineLevel="2" x14ac:dyDescent="0.25">
      <c r="B360" s="105">
        <v>9</v>
      </c>
      <c r="C360" s="108">
        <f t="shared" ref="C360" si="533">-(IFERROR(VLOOKUP($B360,$B345:$C350,2,0),0)+IFERROR(VLOOKUP($B360,$D345:$E350,2,0),0)+IFERROR(VLOOKUP($B360,$F345:$G350,2,0),0)+IFERROR(VLOOKUP($B360,$H345:$I350,2,0),0)+IFERROR(VLOOKUP($B360,$J345:$K350,2,0),0)+IFERROR(VLOOKUP($B360,$L345:$M350,2,0),0)+IFERROR(VLOOKUP($B360,$N345:$O350,2,0),0)+IFERROR(VLOOKUP($B360,$P345:$Q350,2,0),0)+IFERROR(VLOOKUP($B360,$R345:$S350,2,0),0))</f>
        <v>0</v>
      </c>
      <c r="E360" s="110"/>
      <c r="F360" s="105">
        <v>6</v>
      </c>
      <c r="G360" s="185" t="e">
        <v>#NUM!</v>
      </c>
      <c r="H360" s="185" t="e">
        <v>#NUM!</v>
      </c>
      <c r="I360" s="185"/>
      <c r="J360" s="185"/>
      <c r="K360" s="185"/>
      <c r="L360" s="185"/>
      <c r="M360" s="110"/>
      <c r="O360" s="105">
        <v>6</v>
      </c>
      <c r="P360" s="185" t="e">
        <v>#NUM!</v>
      </c>
      <c r="Q360" s="185" t="e">
        <v>#NUM!</v>
      </c>
      <c r="R360" s="185" t="e">
        <v>#NUM!</v>
      </c>
      <c r="S360" s="185" t="e">
        <v>#NUM!</v>
      </c>
      <c r="T360" s="114"/>
      <c r="U360" s="114"/>
    </row>
    <row r="361" spans="1:34" hidden="1" outlineLevel="2" x14ac:dyDescent="0.25">
      <c r="B361" s="105">
        <v>10</v>
      </c>
      <c r="C361" s="108">
        <f t="shared" ref="C361" si="534">-(IFERROR(VLOOKUP($B361,$B345:$C350,2,0),0)+IFERROR(VLOOKUP($B361,$D345:$E350,2,0),0)+IFERROR(VLOOKUP($B361,$F345:$G350,2,0),0)+IFERROR(VLOOKUP($B361,$H345:$I350,2,0),0)+IFERROR(VLOOKUP($B361,$J345:$K350,2,0),0)+IFERROR(VLOOKUP($B361,$L345:$M350,2,0),0)+IFERROR(VLOOKUP($B361,$N345:$O350,2,0),0)+IFERROR(VLOOKUP($B361,$P345:$Q350,2,0),0)+IFERROR(VLOOKUP($B361,$R345:$S350,2,0),0))</f>
        <v>0</v>
      </c>
      <c r="E361" s="110"/>
      <c r="F361" s="105">
        <v>7</v>
      </c>
      <c r="G361" s="185" t="e">
        <v>#NUM!</v>
      </c>
      <c r="H361" s="185"/>
      <c r="I361" s="185"/>
      <c r="J361" s="185"/>
      <c r="K361" s="185"/>
      <c r="L361" s="185"/>
      <c r="M361" s="110"/>
      <c r="N361" s="110" t="s">
        <v>40</v>
      </c>
      <c r="O361" s="105">
        <v>7</v>
      </c>
      <c r="P361" s="185" t="e">
        <v>#NUM!</v>
      </c>
      <c r="Q361" s="185" t="e">
        <v>#NUM!</v>
      </c>
      <c r="R361" s="185" t="e">
        <v>#NUM!</v>
      </c>
      <c r="S361" s="185" t="e">
        <v>#NUM!</v>
      </c>
      <c r="T361" s="114"/>
      <c r="U361" s="114"/>
    </row>
    <row r="362" spans="1:34" hidden="1" outlineLevel="2" x14ac:dyDescent="0.25">
      <c r="B362" s="105">
        <v>11</v>
      </c>
      <c r="C362" s="108">
        <f t="shared" ref="C362" si="535">-(IFERROR(VLOOKUP($B362,$B345:$C350,2,0),0)+IFERROR(VLOOKUP($B362,$D345:$E350,2,0),0)+IFERROR(VLOOKUP($B362,$F345:$G350,2,0),0)+IFERROR(VLOOKUP($B362,$H345:$I350,2,0),0)+IFERROR(VLOOKUP($B362,$J345:$K350,2,0),0)+IFERROR(VLOOKUP($B362,$L345:$M350,2,0),0)+IFERROR(VLOOKUP($B362,$N345:$O350,2,0),0)+IFERROR(VLOOKUP($B362,$P345:$Q350,2,0),0)+IFERROR(VLOOKUP($B362,$R345:$S350,2,0),0))</f>
        <v>0</v>
      </c>
      <c r="E362" s="110"/>
      <c r="M362" s="110"/>
      <c r="O362" s="105">
        <v>8</v>
      </c>
      <c r="P362" s="185" t="e">
        <v>#NUM!</v>
      </c>
      <c r="Q362" s="185" t="e">
        <v>#NUM!</v>
      </c>
      <c r="R362" s="185" t="e">
        <v>#NUM!</v>
      </c>
      <c r="S362" s="185" t="e">
        <v>#NUM!</v>
      </c>
      <c r="T362" s="114"/>
      <c r="U362" s="114"/>
    </row>
    <row r="363" spans="1:34" hidden="1" outlineLevel="2" x14ac:dyDescent="0.25">
      <c r="B363" s="105">
        <v>12</v>
      </c>
      <c r="C363" s="108">
        <f t="shared" ref="C363" si="536">-(IFERROR(VLOOKUP($B363,$B345:$C350,2,0),0)+IFERROR(VLOOKUP($B363,$D345:$E350,2,0),0)+IFERROR(VLOOKUP($B363,$F345:$G350,2,0),0)+IFERROR(VLOOKUP($B363,$H345:$I350,2,0),0)+IFERROR(VLOOKUP($B363,$J345:$K350,2,0),0)+IFERROR(VLOOKUP($B363,$L345:$M350,2,0),0)+IFERROR(VLOOKUP($B363,$N345:$O350,2,0),0)+IFERROR(VLOOKUP($B363,$P345:$Q350,2,0),0)+IFERROR(VLOOKUP($B363,$R345:$S350,2,0),0))</f>
        <v>0</v>
      </c>
      <c r="E363" s="110"/>
      <c r="M363" s="110"/>
      <c r="O363" s="105">
        <v>9</v>
      </c>
      <c r="P363" s="185" t="e">
        <v>#NUM!</v>
      </c>
      <c r="Q363" s="185" t="e">
        <v>#NUM!</v>
      </c>
      <c r="R363" s="185" t="e">
        <v>#NUM!</v>
      </c>
      <c r="S363" s="185"/>
      <c r="T363" s="114"/>
      <c r="U363" s="114"/>
    </row>
    <row r="364" spans="1:34" hidden="1" outlineLevel="2" x14ac:dyDescent="0.25">
      <c r="B364" s="105">
        <v>13</v>
      </c>
      <c r="C364" s="108">
        <f t="shared" ref="C364" si="537">-(IFERROR(VLOOKUP($B364,$B345:$C350,2,0),0)+IFERROR(VLOOKUP($B364,$D345:$E350,2,0),0)+IFERROR(VLOOKUP($B364,$F345:$G350,2,0),0)+IFERROR(VLOOKUP($B364,$H345:$I350,2,0),0)+IFERROR(VLOOKUP($B364,$J345:$K350,2,0),0)+IFERROR(VLOOKUP($B364,$L345:$M350,2,0),0)+IFERROR(VLOOKUP($B364,$N345:$O350,2,0),0)+IFERROR(VLOOKUP($B364,$P345:$Q350,2,0),0)+IFERROR(VLOOKUP($B364,$R345:$S350,2,0),0))</f>
        <v>0</v>
      </c>
      <c r="E364" s="110"/>
      <c r="F364" s="110"/>
      <c r="G364" s="324" t="s">
        <v>42</v>
      </c>
      <c r="H364" s="324"/>
      <c r="I364" s="324"/>
      <c r="J364" s="324"/>
      <c r="K364" s="324"/>
      <c r="L364" s="324"/>
      <c r="M364" s="110"/>
      <c r="O364" s="105">
        <v>10</v>
      </c>
      <c r="P364" s="185" t="e">
        <v>#NUM!</v>
      </c>
      <c r="Q364" s="185" t="e">
        <v>#NUM!</v>
      </c>
      <c r="R364" s="185"/>
      <c r="S364" s="185"/>
      <c r="T364" s="114"/>
      <c r="U364" s="114"/>
    </row>
    <row r="365" spans="1:34" hidden="1" outlineLevel="2" x14ac:dyDescent="0.25">
      <c r="B365" s="105">
        <v>14</v>
      </c>
      <c r="C365" s="108">
        <f t="shared" ref="C365" si="538">-(IFERROR(VLOOKUP($B365,$B345:$C350,2,0),0)+IFERROR(VLOOKUP($B365,$D345:$E350,2,0),0)+IFERROR(VLOOKUP($B365,$F345:$G350,2,0),0)+IFERROR(VLOOKUP($B365,$H345:$I350,2,0),0)+IFERROR(VLOOKUP($B365,$J345:$K350,2,0),0)+IFERROR(VLOOKUP($B365,$L345:$M350,2,0),0)+IFERROR(VLOOKUP($B365,$N345:$O350,2,0),0)+IFERROR(VLOOKUP($B365,$P345:$Q350,2,0),0)+IFERROR(VLOOKUP($B365,$R345:$S350,2,0),0))</f>
        <v>0</v>
      </c>
      <c r="E365" s="110"/>
      <c r="F365" s="110"/>
      <c r="G365" s="112">
        <v>6</v>
      </c>
      <c r="H365" s="112">
        <v>5</v>
      </c>
      <c r="I365" s="112">
        <v>4</v>
      </c>
      <c r="J365" s="112">
        <v>3</v>
      </c>
      <c r="K365" s="112">
        <v>2</v>
      </c>
      <c r="L365" s="112">
        <v>1</v>
      </c>
      <c r="M365" s="110"/>
      <c r="O365" s="105">
        <v>11</v>
      </c>
      <c r="P365" s="185" t="e">
        <v>#NUM!</v>
      </c>
      <c r="Q365" s="185"/>
      <c r="R365" s="185"/>
      <c r="S365" s="185"/>
      <c r="T365" s="114"/>
      <c r="U365" s="114"/>
    </row>
    <row r="366" spans="1:34" hidden="1" outlineLevel="2" x14ac:dyDescent="0.25">
      <c r="A366" s="68" t="s">
        <v>41</v>
      </c>
      <c r="B366" s="105">
        <v>15</v>
      </c>
      <c r="C366" s="108">
        <f t="shared" ref="C366" si="539">-(IFERROR(VLOOKUP($B366,$B345:$C350,2,0),0)+IFERROR(VLOOKUP($B366,$D345:$E350,2,0),0)+IFERROR(VLOOKUP($B366,$F345:$G350,2,0),0)+IFERROR(VLOOKUP($B366,$H345:$I350,2,0),0)+IFERROR(VLOOKUP($B366,$J345:$K350,2,0),0)+IFERROR(VLOOKUP($B366,$L345:$M350,2,0),0)+IFERROR(VLOOKUP($B366,$N345:$O350,2,0),0)+IFERROR(VLOOKUP($B366,$P345:$Q350,2,0),0)+IFERROR(VLOOKUP($B366,$R345:$S350,2,0),0))</f>
        <v>0</v>
      </c>
      <c r="E366" s="110"/>
      <c r="F366" s="105">
        <v>1</v>
      </c>
      <c r="G366" s="184" t="e">
        <f t="array" ref="G366:G374">MMULT(MINVERSE($C$24:$K$32),$C352:$C360)</f>
        <v>#NUM!</v>
      </c>
      <c r="H366" s="184" t="e">
        <f t="array" ref="H366:H373">MMULT(MINVERSE($C$24:$J$31),$C352:$C359)</f>
        <v>#NUM!</v>
      </c>
      <c r="I366" s="184" t="e">
        <f t="array" ref="I366:I372">MMULT(MINVERSE($C$24:$I$30),$C352:$C358)</f>
        <v>#NUM!</v>
      </c>
      <c r="J366" s="184" t="e">
        <f t="array" ref="J366:J371">MMULT(MINVERSE($C$24:$H$29),$C352:$C357)</f>
        <v>#NUM!</v>
      </c>
      <c r="K366" s="184" t="e">
        <f t="array" ref="K366:K370">MMULT(MINVERSE($C$24:$G$28),$C352:$C356)</f>
        <v>#NUM!</v>
      </c>
      <c r="L366" s="113"/>
      <c r="M366" s="110"/>
      <c r="N366" s="110"/>
      <c r="O366" s="110"/>
      <c r="P366" s="110"/>
    </row>
    <row r="367" spans="1:34" hidden="1" outlineLevel="2" x14ac:dyDescent="0.25">
      <c r="B367" s="105">
        <v>16</v>
      </c>
      <c r="C367" s="108">
        <f t="shared" ref="C367" si="540">-(IFERROR(VLOOKUP($B367,$B345:$C350,2,0),0)+IFERROR(VLOOKUP($B367,$D345:$E350,2,0),0)+IFERROR(VLOOKUP($B367,$F345:$G350,2,0),0)+IFERROR(VLOOKUP($B367,$H345:$I350,2,0),0)+IFERROR(VLOOKUP($B367,$J345:$K350,2,0),0)+IFERROR(VLOOKUP($B367,$L345:$M350,2,0),0)+IFERROR(VLOOKUP($B367,$N345:$O350,2,0),0)+IFERROR(VLOOKUP($B367,$P345:$Q350,2,0),0)+IFERROR(VLOOKUP($B367,$R345:$S350,2,0),0))</f>
        <v>0</v>
      </c>
      <c r="E367" s="110"/>
      <c r="F367" s="105">
        <v>2</v>
      </c>
      <c r="G367" s="185" t="e">
        <v>#NUM!</v>
      </c>
      <c r="H367" s="185" t="e">
        <v>#NUM!</v>
      </c>
      <c r="I367" s="185" t="e">
        <v>#NUM!</v>
      </c>
      <c r="J367" s="185" t="e">
        <v>#NUM!</v>
      </c>
      <c r="K367" s="185" t="e">
        <v>#NUM!</v>
      </c>
      <c r="L367" s="114"/>
      <c r="M367" s="110"/>
      <c r="N367" s="110"/>
      <c r="O367" s="110"/>
      <c r="P367" s="110"/>
    </row>
    <row r="368" spans="1:34" hidden="1" outlineLevel="2" x14ac:dyDescent="0.25">
      <c r="B368" s="105">
        <v>17</v>
      </c>
      <c r="C368" s="108">
        <f t="shared" ref="C368" si="541">-(IFERROR(VLOOKUP($B368,$B345:$C350,2,0),0)+IFERROR(VLOOKUP($B368,$D345:$E350,2,0),0)+IFERROR(VLOOKUP($B368,$F345:$G350,2,0),0)+IFERROR(VLOOKUP($B368,$H345:$I350,2,0),0)+IFERROR(VLOOKUP($B368,$J345:$K350,2,0),0)+IFERROR(VLOOKUP($B368,$L345:$M350,2,0),0)+IFERROR(VLOOKUP($B368,$N345:$O350,2,0),0)+IFERROR(VLOOKUP($B368,$P345:$Q350,2,0),0)+IFERROR(VLOOKUP($B368,$R345:$S350,2,0),0))</f>
        <v>0</v>
      </c>
      <c r="E368" s="110"/>
      <c r="F368" s="105">
        <v>3</v>
      </c>
      <c r="G368" s="185" t="e">
        <v>#NUM!</v>
      </c>
      <c r="H368" s="185" t="e">
        <v>#NUM!</v>
      </c>
      <c r="I368" s="185" t="e">
        <v>#NUM!</v>
      </c>
      <c r="J368" s="185" t="e">
        <v>#NUM!</v>
      </c>
      <c r="K368" s="185" t="e">
        <v>#NUM!</v>
      </c>
      <c r="L368" s="114"/>
      <c r="M368" s="110"/>
    </row>
    <row r="369" spans="1:24" hidden="1" outlineLevel="2" x14ac:dyDescent="0.25">
      <c r="B369" s="105">
        <v>18</v>
      </c>
      <c r="C369" s="108">
        <f t="shared" ref="C369" si="542">-(IFERROR(VLOOKUP($B369,$B345:$C350,2,0),0)+IFERROR(VLOOKUP($B369,$D345:$E350,2,0),0)+IFERROR(VLOOKUP($B369,$F345:$G350,2,0),0)+IFERROR(VLOOKUP($B369,$H345:$I350,2,0),0)+IFERROR(VLOOKUP($B369,$J345:$K350,2,0),0)+IFERROR(VLOOKUP($B369,$L345:$M350,2,0),0)+IFERROR(VLOOKUP($B369,$N345:$O350,2,0),0)+IFERROR(VLOOKUP($B369,$P345:$Q350,2,0),0)+IFERROR(VLOOKUP($B369,$R345:$S350,2,0),0))</f>
        <v>0</v>
      </c>
      <c r="E369" s="110"/>
      <c r="F369" s="105">
        <v>4</v>
      </c>
      <c r="G369" s="185" t="e">
        <v>#NUM!</v>
      </c>
      <c r="H369" s="185" t="e">
        <v>#NUM!</v>
      </c>
      <c r="I369" s="185" t="e">
        <v>#NUM!</v>
      </c>
      <c r="J369" s="185" t="e">
        <v>#NUM!</v>
      </c>
      <c r="K369" s="185" t="e">
        <v>#NUM!</v>
      </c>
      <c r="L369" s="114"/>
      <c r="M369" s="110"/>
    </row>
    <row r="370" spans="1:24" hidden="1" outlineLevel="2" x14ac:dyDescent="0.25">
      <c r="B370" s="105">
        <v>19</v>
      </c>
      <c r="C370" s="108">
        <f t="shared" ref="C370" si="543">-(IFERROR(VLOOKUP($B370,$B345:$C350,2,0),0)+IFERROR(VLOOKUP($B370,$D345:$E350,2,0),0)+IFERROR(VLOOKUP($B370,$F345:$G350,2,0),0)+IFERROR(VLOOKUP($B370,$H345:$I350,2,0),0)+IFERROR(VLOOKUP($B370,$J345:$K350,2,0),0)+IFERROR(VLOOKUP($B370,$L345:$M350,2,0),0)+IFERROR(VLOOKUP($B370,$N345:$O350,2,0),0)+IFERROR(VLOOKUP($B370,$P345:$Q350,2,0),0)+IFERROR(VLOOKUP($B370,$R345:$S350,2,0),0))</f>
        <v>0</v>
      </c>
      <c r="E370" s="110"/>
      <c r="F370" s="105">
        <v>5</v>
      </c>
      <c r="G370" s="185" t="e">
        <v>#NUM!</v>
      </c>
      <c r="H370" s="185" t="e">
        <v>#NUM!</v>
      </c>
      <c r="I370" s="185" t="e">
        <v>#NUM!</v>
      </c>
      <c r="J370" s="185" t="e">
        <v>#NUM!</v>
      </c>
      <c r="K370" s="185" t="e">
        <v>#NUM!</v>
      </c>
      <c r="L370" s="114"/>
      <c r="M370" s="110"/>
    </row>
    <row r="371" spans="1:24" hidden="1" outlineLevel="2" x14ac:dyDescent="0.25">
      <c r="B371" s="105">
        <v>20</v>
      </c>
      <c r="C371" s="108">
        <f t="shared" ref="C371" si="544">-(IFERROR(VLOOKUP($B371,$B345:$C350,2,0),0)+IFERROR(VLOOKUP($B371,$D345:$E350,2,0),0)+IFERROR(VLOOKUP($B371,$F345:$G350,2,0),0)+IFERROR(VLOOKUP($B371,$H345:$I350,2,0),0)+IFERROR(VLOOKUP($B371,$J345:$K350,2,0),0)+IFERROR(VLOOKUP($B371,$L345:$M350,2,0),0)+IFERROR(VLOOKUP($B371,$N345:$O350,2,0),0)+IFERROR(VLOOKUP($B371,$P345:$Q350,2,0),0)+IFERROR(VLOOKUP($B371,$R345:$S350,2,0),0))</f>
        <v>0</v>
      </c>
      <c r="E371" s="110" t="s">
        <v>40</v>
      </c>
      <c r="F371" s="105">
        <v>6</v>
      </c>
      <c r="G371" s="185" t="e">
        <v>#NUM!</v>
      </c>
      <c r="H371" s="185" t="e">
        <v>#NUM!</v>
      </c>
      <c r="I371" s="185" t="e">
        <v>#NUM!</v>
      </c>
      <c r="J371" s="185" t="e">
        <v>#NUM!</v>
      </c>
      <c r="K371" s="185"/>
      <c r="L371" s="114"/>
      <c r="M371" s="110"/>
    </row>
    <row r="372" spans="1:24" hidden="1" outlineLevel="2" x14ac:dyDescent="0.25">
      <c r="B372" s="105">
        <v>21</v>
      </c>
      <c r="C372" s="108">
        <f t="shared" ref="C372" si="545">-(IFERROR(VLOOKUP($B372,$B345:$C350,2,0),0)+IFERROR(VLOOKUP($B372,$D345:$E350,2,0),0)+IFERROR(VLOOKUP($B372,$F345:$G350,2,0),0)+IFERROR(VLOOKUP($B372,$H345:$I350,2,0),0)+IFERROR(VLOOKUP($B372,$J345:$K350,2,0),0)+IFERROR(VLOOKUP($B372,$L345:$M350,2,0),0)+IFERROR(VLOOKUP($B372,$N345:$O350,2,0),0)+IFERROR(VLOOKUP($B372,$P345:$Q350,2,0),0)+IFERROR(VLOOKUP($B372,$R345:$S350,2,0),0))</f>
        <v>0</v>
      </c>
      <c r="E372" s="110"/>
      <c r="F372" s="105">
        <v>7</v>
      </c>
      <c r="G372" s="185" t="e">
        <v>#NUM!</v>
      </c>
      <c r="H372" s="185" t="e">
        <v>#NUM!</v>
      </c>
      <c r="I372" s="185" t="e">
        <v>#NUM!</v>
      </c>
      <c r="J372" s="185"/>
      <c r="K372" s="185"/>
      <c r="L372" s="114"/>
      <c r="M372" s="110"/>
    </row>
    <row r="373" spans="1:24" hidden="1" outlineLevel="2" x14ac:dyDescent="0.25">
      <c r="E373" s="110"/>
      <c r="F373" s="105">
        <v>8</v>
      </c>
      <c r="G373" s="185" t="e">
        <v>#NUM!</v>
      </c>
      <c r="H373" s="185" t="e">
        <v>#NUM!</v>
      </c>
      <c r="I373" s="185"/>
      <c r="J373" s="185"/>
      <c r="K373" s="185"/>
      <c r="L373" s="114"/>
      <c r="M373" s="110"/>
      <c r="X373" s="110"/>
    </row>
    <row r="374" spans="1:24" hidden="1" outlineLevel="2" x14ac:dyDescent="0.25">
      <c r="E374" s="110"/>
      <c r="F374" s="105">
        <v>9</v>
      </c>
      <c r="G374" s="185" t="e">
        <v>#NUM!</v>
      </c>
      <c r="H374" s="185"/>
      <c r="I374" s="185"/>
      <c r="J374" s="185"/>
      <c r="K374" s="185"/>
      <c r="L374" s="114"/>
      <c r="M374" s="110"/>
      <c r="X374" s="110"/>
    </row>
    <row r="375" spans="1:24" hidden="1" outlineLevel="2" x14ac:dyDescent="0.25">
      <c r="A375" s="117"/>
    </row>
    <row r="376" spans="1:24" s="119" customFormat="1" hidden="1" outlineLevel="2" x14ac:dyDescent="0.25">
      <c r="A376" s="118" t="s">
        <v>37</v>
      </c>
    </row>
    <row r="377" spans="1:24" hidden="1" outlineLevel="2" x14ac:dyDescent="0.25">
      <c r="B377" s="316" t="e">
        <f t="shared" ref="B377:B383" si="546">B344</f>
        <v>#REF!</v>
      </c>
      <c r="C377" s="316"/>
      <c r="D377" s="316" t="e">
        <f t="shared" ref="D377:D383" si="547">D344</f>
        <v>#REF!</v>
      </c>
      <c r="E377" s="316"/>
      <c r="F377" s="316" t="e">
        <f t="shared" ref="F377:F383" si="548">F344</f>
        <v>#REF!</v>
      </c>
      <c r="G377" s="316"/>
      <c r="H377" s="316" t="e">
        <f t="shared" ref="H377:H383" si="549">H344</f>
        <v>#REF!</v>
      </c>
      <c r="I377" s="316"/>
      <c r="J377" s="316" t="e">
        <f t="shared" ref="J377:J383" si="550">J344</f>
        <v>#REF!</v>
      </c>
      <c r="K377" s="316"/>
      <c r="L377" s="316" t="e">
        <f t="shared" ref="L377:L383" si="551">L344</f>
        <v>#REF!</v>
      </c>
      <c r="M377" s="316"/>
    </row>
    <row r="378" spans="1:24" hidden="1" outlineLevel="2" x14ac:dyDescent="0.25">
      <c r="B378" s="105" t="e">
        <f t="shared" si="546"/>
        <v>#REF!</v>
      </c>
      <c r="C378" s="116" t="e">
        <f>IF($Q$2=2,IFERROR(INDEX($G355:$L361,MATCH(B378,$F355:$F361,0),MATCH(INICIO!$C$59,$G354:$L354,0)),0),IF($Q$2=4,IFERROR(INDEX($P355:$U365,MATCH(B378,$O355:$O365,0),MATCH(INICIO!$C$59,$P354:$U354,0)),0),IFERROR(INDEX($G366:$L374,MATCH(B378,$F366:$F374,0),MATCH(INICIO!$C$59,$G365:$L365,0)),0)))</f>
        <v>#REF!</v>
      </c>
      <c r="D378" s="105" t="e">
        <f t="shared" si="547"/>
        <v>#REF!</v>
      </c>
      <c r="E378" s="116" t="e">
        <f>IF($Q$2=2,IFERROR(INDEX($G355:$L361,MATCH(D378,$F355:$F361,0),MATCH(INICIO!$C$59,$G354:$L354,0)),0),IF($Q$2=4,IFERROR(INDEX($P355:$U365,MATCH(D378,$O355:$O365,0),MATCH(INICIO!$C$59,$P354:$U354,0)),0),IFERROR(INDEX($G366:$L374,MATCH(D378,$F366:$F374,0),MATCH(INICIO!$C$59,$G365:$L365,0)),0)))</f>
        <v>#REF!</v>
      </c>
      <c r="F378" s="105" t="e">
        <f t="shared" si="548"/>
        <v>#REF!</v>
      </c>
      <c r="G378" s="116" t="e">
        <f>IF($Q$2=2,IFERROR(INDEX($G355:$L361,MATCH(F378,$F355:$F361,0),MATCH(INICIO!$C$59,$G354:$L354,0)),0),IF($Q$2=4,IFERROR(INDEX($P355:$U365,MATCH(F378,$O355:$O365,0),MATCH(INICIO!$C$59,$P354:$U354,0)),0),IFERROR(INDEX($G366:$L374,MATCH(F378,$F366:$F374,0),MATCH(INICIO!$C$59,$G365:$L365,0)),0)))</f>
        <v>#REF!</v>
      </c>
      <c r="H378" s="105" t="e">
        <f t="shared" si="549"/>
        <v>#REF!</v>
      </c>
      <c r="I378" s="116" t="e">
        <f>IF($Q$2=2,IFERROR(INDEX($G355:$L361,MATCH(H378,$F355:$F361,0),MATCH(INICIO!$C$59,$G354:$L354,0)),0),IF($Q$2=4,IFERROR(INDEX($P355:$U365,MATCH(H378,$O355:$O365,0),MATCH(INICIO!$C$59,$P354:$U354,0)),0),IFERROR(INDEX($G366:$L374,MATCH(H378,$F366:$F374,0),MATCH(INICIO!$C$59,$G365:$L365,0)),0)))</f>
        <v>#REF!</v>
      </c>
      <c r="J378" s="105" t="e">
        <f t="shared" si="550"/>
        <v>#REF!</v>
      </c>
      <c r="K378" s="116" t="e">
        <f>IF($Q$2=2,IFERROR(INDEX($G355:$L361,MATCH(J378,$F355:$F361,0),MATCH(INICIO!$C$59,$G354:$L354,0)),0),IF($Q$2=4,IFERROR(INDEX($P355:$U365,MATCH(J378,$O355:$O365,0),MATCH(INICIO!$C$59,$P354:$U354,0)),0),IFERROR(INDEX($G366:$L374,MATCH(J378,$F366:$F374,0),MATCH(INICIO!$C$59,$G365:$L365,0)),0)))</f>
        <v>#REF!</v>
      </c>
      <c r="L378" s="105" t="e">
        <f t="shared" si="551"/>
        <v>#REF!</v>
      </c>
      <c r="M378" s="116" t="e">
        <f>IF($Q$2=2,IFERROR(INDEX($G355:$L361,MATCH(L378,$F355:$F361,0),MATCH(INICIO!$C$59,$G354:$L354,0)),0),IF($Q$2=4,IFERROR(INDEX($P355:$U365,MATCH(L378,$O355:$O365,0),MATCH(INICIO!$C$59,$P354:$U354,0)),0),IFERROR(INDEX($G366:$L374,MATCH(L378,$F366:$F374,0),MATCH(INICIO!$C$59,$G365:$L365,0)),0)))</f>
        <v>#REF!</v>
      </c>
    </row>
    <row r="379" spans="1:24" hidden="1" outlineLevel="2" x14ac:dyDescent="0.25">
      <c r="B379" s="105" t="e">
        <f t="shared" si="546"/>
        <v>#REF!</v>
      </c>
      <c r="C379" s="116" t="e">
        <f>IF($Q$2=2,IFERROR(INDEX($G355:$L361,MATCH(B379,$F355:$F361,0),MATCH(INICIO!$C$59,$G354:$L354,0)),0),IF($Q$2=4,IFERROR(INDEX($P355:$U365,MATCH(B379,$O355:$O365,0),MATCH(INICIO!$C$59,$P354:$U354,0)),0),IFERROR(INDEX($G366:$L374,MATCH(B379,$F366:$F374,0),MATCH(INICIO!$C$59,$G365:$L365,0)),0)))</f>
        <v>#REF!</v>
      </c>
      <c r="D379" s="105" t="e">
        <f t="shared" si="547"/>
        <v>#REF!</v>
      </c>
      <c r="E379" s="116" t="e">
        <f>IF($Q$2=2,IFERROR(INDEX($G355:$L361,MATCH(D379,$F355:$F361,0),MATCH(INICIO!$C$59,$G354:$L354,0)),0),IF($Q$2=4,IFERROR(INDEX($P355:$U365,MATCH(D379,$O355:$O365,0),MATCH(INICIO!$C$59,$P354:$U354,0)),0),IFERROR(INDEX($G366:$L374,MATCH(D379,$F366:$F374,0),MATCH(INICIO!$C$59,$G365:$L365,0)),0)))</f>
        <v>#REF!</v>
      </c>
      <c r="F379" s="105" t="e">
        <f t="shared" si="548"/>
        <v>#REF!</v>
      </c>
      <c r="G379" s="116" t="e">
        <f>IF($Q$2=2,IFERROR(INDEX($G355:$L361,MATCH(F379,$F355:$F361,0),MATCH(INICIO!$C$59,$G354:$L354,0)),0),IF($Q$2=4,IFERROR(INDEX($P355:$U365,MATCH(F379,$O355:$O365,0),MATCH(INICIO!$C$59,$P354:$U354,0)),0),IFERROR(INDEX($G366:$L374,MATCH(F379,$F366:$F374,0),MATCH(INICIO!$C$59,$G365:$L365,0)),0)))</f>
        <v>#REF!</v>
      </c>
      <c r="H379" s="105" t="e">
        <f t="shared" si="549"/>
        <v>#REF!</v>
      </c>
      <c r="I379" s="116" t="e">
        <f>IF($Q$2=2,IFERROR(INDEX($G355:$L361,MATCH(H379,$F355:$F361,0),MATCH(INICIO!$C$59,$G354:$L354,0)),0),IF($Q$2=4,IFERROR(INDEX($P355:$U365,MATCH(H379,$O355:$O365,0),MATCH(INICIO!$C$59,$P354:$U354,0)),0),IFERROR(INDEX($G366:$L374,MATCH(H379,$F366:$F374,0),MATCH(INICIO!$C$59,$G365:$L365,0)),0)))</f>
        <v>#REF!</v>
      </c>
      <c r="J379" s="105" t="e">
        <f t="shared" si="550"/>
        <v>#REF!</v>
      </c>
      <c r="K379" s="116" t="e">
        <f>IF($Q$2=2,IFERROR(INDEX($G355:$L361,MATCH(J379,$F355:$F361,0),MATCH(INICIO!$C$59,$G354:$L354,0)),0),IF($Q$2=4,IFERROR(INDEX($P355:$U365,MATCH(J379,$O355:$O365,0),MATCH(INICIO!$C$59,$P354:$U354,0)),0),IFERROR(INDEX($G366:$L374,MATCH(J379,$F366:$F374,0),MATCH(INICIO!$C$59,$G365:$L365,0)),0)))</f>
        <v>#REF!</v>
      </c>
      <c r="L379" s="105" t="e">
        <f t="shared" si="551"/>
        <v>#REF!</v>
      </c>
      <c r="M379" s="116" t="e">
        <f>IF($Q$2=2,IFERROR(INDEX($G355:$L361,MATCH(L379,$F355:$F361,0),MATCH(INICIO!$C$59,$G354:$L354,0)),0),IF($Q$2=4,IFERROR(INDEX($P355:$U365,MATCH(L379,$O355:$O365,0),MATCH(INICIO!$C$59,$P354:$U354,0)),0),IFERROR(INDEX($G366:$L374,MATCH(L379,$F366:$F374,0),MATCH(INICIO!$C$59,$G365:$L365,0)),0)))</f>
        <v>#REF!</v>
      </c>
    </row>
    <row r="380" spans="1:24" hidden="1" outlineLevel="2" x14ac:dyDescent="0.25">
      <c r="B380" s="105" t="e">
        <f t="shared" si="546"/>
        <v>#REF!</v>
      </c>
      <c r="C380" s="116" t="e">
        <f>IF($Q$2=2,IFERROR(INDEX($G355:$L361,MATCH(B380,$F355:$F361,0),MATCH(INICIO!$C$59,$G354:$L354,0)),0),IF($Q$2=4,IFERROR(INDEX($P355:$U365,MATCH(B380,$O355:$O365,0),MATCH(INICIO!$C$59,$P354:$U354,0)),0),IFERROR(INDEX($G366:$L374,MATCH(B380,$F366:$F374,0),MATCH(INICIO!$C$59,$G365:$L365,0)),0)))</f>
        <v>#REF!</v>
      </c>
      <c r="D380" s="105" t="e">
        <f t="shared" si="547"/>
        <v>#REF!</v>
      </c>
      <c r="E380" s="116" t="e">
        <f>IF($Q$2=2,IFERROR(INDEX($G355:$L361,MATCH(D380,$F355:$F361,0),MATCH(INICIO!$C$59,$G354:$L354,0)),0),IF($Q$2=4,IFERROR(INDEX($P355:$U365,MATCH(D380,$O355:$O365,0),MATCH(INICIO!$C$59,$P354:$U354,0)),0),IFERROR(INDEX($G366:$L374,MATCH(D380,$F366:$F374,0),MATCH(INICIO!$C$59,$G365:$L365,0)),0)))</f>
        <v>#REF!</v>
      </c>
      <c r="F380" s="105" t="e">
        <f t="shared" si="548"/>
        <v>#REF!</v>
      </c>
      <c r="G380" s="116" t="e">
        <f>IF($Q$2=2,IFERROR(INDEX($G355:$L361,MATCH(F380,$F355:$F361,0),MATCH(INICIO!$C$59,$G354:$L354,0)),0),IF($Q$2=4,IFERROR(INDEX($P355:$U365,MATCH(F380,$O355:$O365,0),MATCH(INICIO!$C$59,$P354:$U354,0)),0),IFERROR(INDEX($G366:$L374,MATCH(F380,$F366:$F374,0),MATCH(INICIO!$C$59,$G365:$L365,0)),0)))</f>
        <v>#REF!</v>
      </c>
      <c r="H380" s="105" t="e">
        <f t="shared" si="549"/>
        <v>#REF!</v>
      </c>
      <c r="I380" s="116" t="e">
        <f>IF($Q$2=2,IFERROR(INDEX($G355:$L361,MATCH(H380,$F355:$F361,0),MATCH(INICIO!$C$59,$G354:$L354,0)),0),IF($Q$2=4,IFERROR(INDEX($P355:$U365,MATCH(H380,$O355:$O365,0),MATCH(INICIO!$C$59,$P354:$U354,0)),0),IFERROR(INDEX($G366:$L374,MATCH(H380,$F366:$F374,0),MATCH(INICIO!$C$59,$G365:$L365,0)),0)))</f>
        <v>#REF!</v>
      </c>
      <c r="J380" s="105" t="e">
        <f t="shared" si="550"/>
        <v>#REF!</v>
      </c>
      <c r="K380" s="116" t="e">
        <f>IF($Q$2=2,IFERROR(INDEX($G355:$L361,MATCH(J380,$F355:$F361,0),MATCH(INICIO!$C$59,$G354:$L354,0)),0),IF($Q$2=4,IFERROR(INDEX($P355:$U365,MATCH(J380,$O355:$O365,0),MATCH(INICIO!$C$59,$P354:$U354,0)),0),IFERROR(INDEX($G366:$L374,MATCH(J380,$F366:$F374,0),MATCH(INICIO!$C$59,$G365:$L365,0)),0)))</f>
        <v>#REF!</v>
      </c>
      <c r="L380" s="105" t="e">
        <f t="shared" si="551"/>
        <v>#REF!</v>
      </c>
      <c r="M380" s="116" t="e">
        <f>IF($Q$2=2,IFERROR(INDEX($G355:$L361,MATCH(L380,$F355:$F361,0),MATCH(INICIO!$C$59,$G354:$L354,0)),0),IF($Q$2=4,IFERROR(INDEX($P355:$U365,MATCH(L380,$O355:$O365,0),MATCH(INICIO!$C$59,$P354:$U354,0)),0),IFERROR(INDEX($G366:$L374,MATCH(L380,$F366:$F374,0),MATCH(INICIO!$C$59,$G365:$L365,0)),0)))</f>
        <v>#REF!</v>
      </c>
    </row>
    <row r="381" spans="1:24" hidden="1" outlineLevel="2" x14ac:dyDescent="0.25">
      <c r="B381" s="105" t="e">
        <f t="shared" si="546"/>
        <v>#REF!</v>
      </c>
      <c r="C381" s="116" t="e">
        <f>IF($Q$2=2,IFERROR(INDEX($G355:$L361,MATCH(B381,$F355:$F361,0),MATCH(INICIO!$C$59,$G354:$L354,0)),0),IF($Q$2=4,IFERROR(INDEX($P355:$U365,MATCH(B381,$O355:$O365,0),MATCH(INICIO!$C$59,$P354:$U354,0)),0),IFERROR(INDEX($G366:$L374,MATCH(B381,$F366:$F374,0),MATCH(INICIO!$C$59,$G365:$L365,0)),0)))</f>
        <v>#REF!</v>
      </c>
      <c r="D381" s="105" t="e">
        <f t="shared" si="547"/>
        <v>#REF!</v>
      </c>
      <c r="E381" s="116" t="e">
        <f>IF($Q$2=2,IFERROR(INDEX($G355:$L361,MATCH(D381,$F355:$F361,0),MATCH(INICIO!$C$59,$G354:$L354,0)),0),IF($Q$2=4,IFERROR(INDEX($P355:$U365,MATCH(D381,$O355:$O365,0),MATCH(INICIO!$C$59,$P354:$U354,0)),0),IFERROR(INDEX($G366:$L374,MATCH(D381,$F366:$F374,0),MATCH(INICIO!$C$59,$G365:$L365,0)),0)))</f>
        <v>#REF!</v>
      </c>
      <c r="F381" s="105" t="e">
        <f t="shared" si="548"/>
        <v>#REF!</v>
      </c>
      <c r="G381" s="116" t="e">
        <f>IF($Q$2=2,IFERROR(INDEX($G355:$L361,MATCH(F381,$F355:$F361,0),MATCH(INICIO!$C$59,$G354:$L354,0)),0),IF($Q$2=4,IFERROR(INDEX($P355:$U365,MATCH(F381,$O355:$O365,0),MATCH(INICIO!$C$59,$P354:$U354,0)),0),IFERROR(INDEX($G366:$L374,MATCH(F381,$F366:$F374,0),MATCH(INICIO!$C$59,$G365:$L365,0)),0)))</f>
        <v>#REF!</v>
      </c>
      <c r="H381" s="105" t="e">
        <f t="shared" si="549"/>
        <v>#REF!</v>
      </c>
      <c r="I381" s="116" t="e">
        <f>IF($Q$2=2,IFERROR(INDEX($G355:$L361,MATCH(H381,$F355:$F361,0),MATCH(INICIO!$C$59,$G354:$L354,0)),0),IF($Q$2=4,IFERROR(INDEX($P355:$U365,MATCH(H381,$O355:$O365,0),MATCH(INICIO!$C$59,$P354:$U354,0)),0),IFERROR(INDEX($G366:$L374,MATCH(H381,$F366:$F374,0),MATCH(INICIO!$C$59,$G365:$L365,0)),0)))</f>
        <v>#REF!</v>
      </c>
      <c r="J381" s="105" t="e">
        <f t="shared" si="550"/>
        <v>#REF!</v>
      </c>
      <c r="K381" s="116" t="e">
        <f>IF($Q$2=2,IFERROR(INDEX($G355:$L361,MATCH(J381,$F355:$F361,0),MATCH(INICIO!$C$59,$G354:$L354,0)),0),IF($Q$2=4,IFERROR(INDEX($P355:$U365,MATCH(J381,$O355:$O365,0),MATCH(INICIO!$C$59,$P354:$U354,0)),0),IFERROR(INDEX($G366:$L374,MATCH(J381,$F366:$F374,0),MATCH(INICIO!$C$59,$G365:$L365,0)),0)))</f>
        <v>#REF!</v>
      </c>
      <c r="L381" s="105" t="e">
        <f t="shared" si="551"/>
        <v>#REF!</v>
      </c>
      <c r="M381" s="116" t="e">
        <f>IF($Q$2=2,IFERROR(INDEX($G355:$L361,MATCH(L381,$F355:$F361,0),MATCH(INICIO!$C$59,$G354:$L354,0)),0),IF($Q$2=4,IFERROR(INDEX($P355:$U365,MATCH(L381,$O355:$O365,0),MATCH(INICIO!$C$59,$P354:$U354,0)),0),IFERROR(INDEX($G366:$L374,MATCH(L381,$F366:$F374,0),MATCH(INICIO!$C$59,$G365:$L365,0)),0)))</f>
        <v>#REF!</v>
      </c>
    </row>
    <row r="382" spans="1:24" hidden="1" outlineLevel="2" x14ac:dyDescent="0.25">
      <c r="B382" s="105" t="e">
        <f t="shared" si="546"/>
        <v>#REF!</v>
      </c>
      <c r="C382" s="116" t="e">
        <f>IF($Q$2=2,IFERROR(INDEX($G355:$L361,MATCH(B382,$F355:$F361,0),MATCH(INICIO!$C$59,$G354:$L354,0)),0),IF($Q$2=4,IFERROR(INDEX($P355:$U365,MATCH(B382,$O355:$O365,0),MATCH(INICIO!$C$59,$P354:$U354,0)),0),IFERROR(INDEX($G366:$L374,MATCH(B382,$F366:$F374,0),MATCH(INICIO!$C$59,$G365:$L365,0)),0)))</f>
        <v>#REF!</v>
      </c>
      <c r="D382" s="105" t="e">
        <f t="shared" si="547"/>
        <v>#REF!</v>
      </c>
      <c r="E382" s="116" t="e">
        <f>IF($Q$2=2,IFERROR(INDEX($G355:$L361,MATCH(D382,$F355:$F361,0),MATCH(INICIO!$C$59,$G354:$L354,0)),0),IF($Q$2=4,IFERROR(INDEX($P355:$U365,MATCH(D382,$O355:$O365,0),MATCH(INICIO!$C$59,$P354:$U354,0)),0),IFERROR(INDEX($G366:$L374,MATCH(D382,$F366:$F374,0),MATCH(INICIO!$C$59,$G365:$L365,0)),0)))</f>
        <v>#REF!</v>
      </c>
      <c r="F382" s="105" t="e">
        <f t="shared" si="548"/>
        <v>#REF!</v>
      </c>
      <c r="G382" s="116" t="e">
        <f>IF($Q$2=2,IFERROR(INDEX($G355:$L361,MATCH(F382,$F355:$F361,0),MATCH(INICIO!$C$59,$G354:$L354,0)),0),IF($Q$2=4,IFERROR(INDEX($P355:$U365,MATCH(F382,$O355:$O365,0),MATCH(INICIO!$C$59,$P354:$U354,0)),0),IFERROR(INDEX($G366:$L374,MATCH(F382,$F366:$F374,0),MATCH(INICIO!$C$59,$G365:$L365,0)),0)))</f>
        <v>#REF!</v>
      </c>
      <c r="H382" s="105" t="e">
        <f t="shared" si="549"/>
        <v>#REF!</v>
      </c>
      <c r="I382" s="116" t="e">
        <f>IF($Q$2=2,IFERROR(INDEX($G355:$L361,MATCH(H382,$F355:$F361,0),MATCH(INICIO!$C$59,$G354:$L354,0)),0),IF($Q$2=4,IFERROR(INDEX($P355:$U365,MATCH(H382,$O355:$O365,0),MATCH(INICIO!$C$59,$P354:$U354,0)),0),IFERROR(INDEX($G366:$L374,MATCH(H382,$F366:$F374,0),MATCH(INICIO!$C$59,$G365:$L365,0)),0)))</f>
        <v>#REF!</v>
      </c>
      <c r="J382" s="105" t="e">
        <f t="shared" si="550"/>
        <v>#REF!</v>
      </c>
      <c r="K382" s="116" t="e">
        <f>IF($Q$2=2,IFERROR(INDEX($G355:$L361,MATCH(J382,$F355:$F361,0),MATCH(INICIO!$C$59,$G354:$L354,0)),0),IF($Q$2=4,IFERROR(INDEX($P355:$U365,MATCH(J382,$O355:$O365,0),MATCH(INICIO!$C$59,$P354:$U354,0)),0),IFERROR(INDEX($G366:$L374,MATCH(J382,$F366:$F374,0),MATCH(INICIO!$C$59,$G365:$L365,0)),0)))</f>
        <v>#REF!</v>
      </c>
      <c r="L382" s="105" t="e">
        <f t="shared" si="551"/>
        <v>#REF!</v>
      </c>
      <c r="M382" s="116" t="e">
        <f>IF($Q$2=2,IFERROR(INDEX($G355:$L361,MATCH(L382,$F355:$F361,0),MATCH(INICIO!$C$59,$G354:$L354,0)),0),IF($Q$2=4,IFERROR(INDEX($P355:$U365,MATCH(L382,$O355:$O365,0),MATCH(INICIO!$C$59,$P354:$U354,0)),0),IFERROR(INDEX($G366:$L374,MATCH(L382,$F366:$F374,0),MATCH(INICIO!$C$59,$G365:$L365,0)),0)))</f>
        <v>#REF!</v>
      </c>
    </row>
    <row r="383" spans="1:24" hidden="1" outlineLevel="2" x14ac:dyDescent="0.25">
      <c r="B383" s="105" t="e">
        <f t="shared" si="546"/>
        <v>#REF!</v>
      </c>
      <c r="C383" s="116" t="e">
        <f>IF($Q$2=2,IFERROR(INDEX($G355:$L361,MATCH(B383,$F355:$F361,0),MATCH(INICIO!$C$59,$G354:$L354,0)),0),IF($Q$2=4,IFERROR(INDEX($P355:$U365,MATCH(B383,$O355:$O365,0),MATCH(INICIO!$C$59,$P354:$U354,0)),0),IFERROR(INDEX($G366:$L374,MATCH(B383,$F366:$F374,0),MATCH(INICIO!$C$59,$G365:$L365,0)),0)))</f>
        <v>#REF!</v>
      </c>
      <c r="D383" s="105" t="e">
        <f t="shared" si="547"/>
        <v>#REF!</v>
      </c>
      <c r="E383" s="116" t="e">
        <f>IF($Q$2=2,IFERROR(INDEX($G355:$L361,MATCH(D383,$F355:$F361,0),MATCH(INICIO!$C$59,$G354:$L354,0)),0),IF($Q$2=4,IFERROR(INDEX($P355:$U365,MATCH(D383,$O355:$O365,0),MATCH(INICIO!$C$59,$P354:$U354,0)),0),IFERROR(INDEX($G366:$L374,MATCH(D383,$F366:$F374,0),MATCH(INICIO!$C$59,$G365:$L365,0)),0)))</f>
        <v>#REF!</v>
      </c>
      <c r="F383" s="105" t="e">
        <f t="shared" si="548"/>
        <v>#REF!</v>
      </c>
      <c r="G383" s="116" t="e">
        <f>IF($Q$2=2,IFERROR(INDEX($G355:$L361,MATCH(F383,$F355:$F361,0),MATCH(INICIO!$C$59,$G354:$L354,0)),0),IF($Q$2=4,IFERROR(INDEX($P355:$U365,MATCH(F383,$O355:$O365,0),MATCH(INICIO!$C$59,$P354:$U354,0)),0),IFERROR(INDEX($G366:$L374,MATCH(F383,$F366:$F374,0),MATCH(INICIO!$C$59,$G365:$L365,0)),0)))</f>
        <v>#REF!</v>
      </c>
      <c r="H383" s="105" t="e">
        <f t="shared" si="549"/>
        <v>#REF!</v>
      </c>
      <c r="I383" s="116" t="e">
        <f>IF($Q$2=2,IFERROR(INDEX($G355:$L361,MATCH(H383,$F355:$F361,0),MATCH(INICIO!$C$59,$G354:$L354,0)),0),IF($Q$2=4,IFERROR(INDEX($P355:$U365,MATCH(H383,$O355:$O365,0),MATCH(INICIO!$C$59,$P354:$U354,0)),0),IFERROR(INDEX($G366:$L374,MATCH(H383,$F366:$F374,0),MATCH(INICIO!$C$59,$G365:$L365,0)),0)))</f>
        <v>#REF!</v>
      </c>
      <c r="J383" s="105" t="e">
        <f t="shared" si="550"/>
        <v>#REF!</v>
      </c>
      <c r="K383" s="116" t="e">
        <f>IF($Q$2=2,IFERROR(INDEX($G355:$L361,MATCH(J383,$F355:$F361,0),MATCH(INICIO!$C$59,$G354:$L354,0)),0),IF($Q$2=4,IFERROR(INDEX($P355:$U365,MATCH(J383,$O355:$O365,0),MATCH(INICIO!$C$59,$P354:$U354,0)),0),IFERROR(INDEX($G366:$L374,MATCH(J383,$F366:$F374,0),MATCH(INICIO!$C$59,$G365:$L365,0)),0)))</f>
        <v>#REF!</v>
      </c>
      <c r="L383" s="105" t="e">
        <f t="shared" si="551"/>
        <v>#REF!</v>
      </c>
      <c r="M383" s="116" t="e">
        <f>IF($Q$2=2,IFERROR(INDEX($G355:$L361,MATCH(L383,$F355:$F361,0),MATCH(INICIO!$C$59,$G354:$L354,0)),0),IF($Q$2=4,IFERROR(INDEX($P355:$U365,MATCH(L383,$O355:$O365,0),MATCH(INICIO!$C$59,$P354:$U354,0)),0),IFERROR(INDEX($G366:$L374,MATCH(L383,$F366:$F374,0),MATCH(INICIO!$C$59,$G365:$L365,0)),0)))</f>
        <v>#REF!</v>
      </c>
    </row>
    <row r="384" spans="1:24" hidden="1" outlineLevel="2" x14ac:dyDescent="0.25"/>
    <row r="385" spans="1:93" s="119" customFormat="1" hidden="1" outlineLevel="2" x14ac:dyDescent="0.25">
      <c r="A385" s="118" t="s">
        <v>43</v>
      </c>
    </row>
    <row r="386" spans="1:93" hidden="1" outlineLevel="2" x14ac:dyDescent="0.25">
      <c r="C386" s="121">
        <f t="shared" ref="C386:H386" si="552">E$2</f>
        <v>1</v>
      </c>
      <c r="D386" s="121">
        <f t="shared" si="552"/>
        <v>2</v>
      </c>
      <c r="E386" s="121">
        <f t="shared" si="552"/>
        <v>3</v>
      </c>
      <c r="F386" s="121">
        <f t="shared" si="552"/>
        <v>4</v>
      </c>
      <c r="G386" s="121">
        <f t="shared" si="552"/>
        <v>5</v>
      </c>
      <c r="H386" s="121">
        <f t="shared" si="552"/>
        <v>6</v>
      </c>
    </row>
    <row r="387" spans="1:93" hidden="1" outlineLevel="2" x14ac:dyDescent="0.25">
      <c r="B387" s="122" t="s">
        <v>44</v>
      </c>
      <c r="C387" s="123" t="e">
        <f t="array" ref="C387:C392">MMULT(MMULT(C$8:H$13,$AZ$8:$BE$13),C378:C383)+MMULT(MINVERSE(TRANSPOSE($AZ$8:$BE$13)),C345:C350)</f>
        <v>#REF!</v>
      </c>
      <c r="D387" s="123" t="e">
        <f t="array" ref="D387:D392">MMULT(MMULT(K$8:P$13,$AZ$8:$BE$13),E378:E383)+MMULT(MINVERSE(TRANSPOSE($AZ$8:$BE$13)),E345:E350)</f>
        <v>#REF!</v>
      </c>
      <c r="E387" s="123" t="e">
        <f t="array" ref="E387:E392">MMULT(MMULT(S$8:X$13,$AZ$8:$BE$13),G378:G383)+MMULT(MINVERSE(TRANSPOSE($AZ$8:$BE$13)),G345:G350)</f>
        <v>#REF!</v>
      </c>
      <c r="F387" s="123" t="e">
        <f t="array" ref="F387:F392">MMULT(MMULT(AA$8:AF$13,$AZ$8:$BE$13),I378:I383)+MMULT(MINVERSE(TRANSPOSE($AZ$8:$BE$13)),I345:I350)</f>
        <v>#REF!</v>
      </c>
      <c r="G387" s="123" t="e">
        <f t="array" ref="G387:G392">MMULT(MMULT(AI$8:AN$13,$AZ$8:$BE$13),K378:K383)+MMULT(MINVERSE(TRANSPOSE($AZ$8:$BE$13)),K345:K350)</f>
        <v>#REF!</v>
      </c>
      <c r="H387" s="123" t="e">
        <f t="array" ref="H387:H392">MMULT(MMULT(AQ$8:AV$13,$AZ$8:$BE$13),M378:M383)+MMULT(MINVERSE(TRANSPOSE($AZ$8:$BE$13)),M345:M350)</f>
        <v>#REF!</v>
      </c>
      <c r="N387" s="124"/>
      <c r="P387" s="124"/>
    </row>
    <row r="388" spans="1:93" hidden="1" outlineLevel="2" x14ac:dyDescent="0.25">
      <c r="B388" s="122" t="s">
        <v>45</v>
      </c>
      <c r="C388" s="123" t="e">
        <v>#REF!</v>
      </c>
      <c r="D388" s="123" t="e">
        <v>#REF!</v>
      </c>
      <c r="E388" s="123" t="e">
        <v>#REF!</v>
      </c>
      <c r="F388" s="123" t="e">
        <v>#REF!</v>
      </c>
      <c r="G388" s="123" t="e">
        <v>#REF!</v>
      </c>
      <c r="H388" s="123" t="e">
        <v>#REF!</v>
      </c>
      <c r="N388" s="124"/>
      <c r="P388" s="124"/>
    </row>
    <row r="389" spans="1:93" hidden="1" outlineLevel="2" x14ac:dyDescent="0.25">
      <c r="B389" s="122" t="s">
        <v>46</v>
      </c>
      <c r="C389" s="123" t="e">
        <v>#REF!</v>
      </c>
      <c r="D389" s="123" t="e">
        <v>#REF!</v>
      </c>
      <c r="E389" s="123" t="e">
        <v>#REF!</v>
      </c>
      <c r="F389" s="123" t="e">
        <v>#REF!</v>
      </c>
      <c r="G389" s="123" t="e">
        <v>#REF!</v>
      </c>
      <c r="H389" s="123" t="e">
        <v>#REF!</v>
      </c>
      <c r="N389" s="124"/>
      <c r="P389" s="124"/>
    </row>
    <row r="390" spans="1:93" hidden="1" outlineLevel="2" x14ac:dyDescent="0.25">
      <c r="B390" s="122" t="s">
        <v>47</v>
      </c>
      <c r="C390" s="123" t="e">
        <v>#REF!</v>
      </c>
      <c r="D390" s="123" t="e">
        <v>#REF!</v>
      </c>
      <c r="E390" s="123" t="e">
        <v>#REF!</v>
      </c>
      <c r="F390" s="123" t="e">
        <v>#REF!</v>
      </c>
      <c r="G390" s="123" t="e">
        <v>#REF!</v>
      </c>
      <c r="H390" s="123" t="e">
        <v>#REF!</v>
      </c>
      <c r="N390" s="124"/>
      <c r="P390" s="124"/>
    </row>
    <row r="391" spans="1:93" hidden="1" outlineLevel="2" x14ac:dyDescent="0.25">
      <c r="B391" s="122" t="s">
        <v>48</v>
      </c>
      <c r="C391" s="123" t="e">
        <v>#REF!</v>
      </c>
      <c r="D391" s="123" t="e">
        <v>#REF!</v>
      </c>
      <c r="E391" s="123" t="e">
        <v>#REF!</v>
      </c>
      <c r="F391" s="123" t="e">
        <v>#REF!</v>
      </c>
      <c r="G391" s="123" t="e">
        <v>#REF!</v>
      </c>
      <c r="H391" s="123" t="e">
        <v>#REF!</v>
      </c>
      <c r="N391" s="124"/>
      <c r="P391" s="124"/>
    </row>
    <row r="392" spans="1:93" hidden="1" outlineLevel="2" x14ac:dyDescent="0.25">
      <c r="B392" s="122" t="s">
        <v>49</v>
      </c>
      <c r="C392" s="123" t="e">
        <v>#REF!</v>
      </c>
      <c r="D392" s="123" t="e">
        <v>#REF!</v>
      </c>
      <c r="E392" s="123" t="e">
        <v>#REF!</v>
      </c>
      <c r="F392" s="123" t="e">
        <v>#REF!</v>
      </c>
      <c r="G392" s="123" t="e">
        <v>#REF!</v>
      </c>
      <c r="H392" s="123" t="e">
        <v>#REF!</v>
      </c>
      <c r="N392" s="124"/>
      <c r="P392" s="124"/>
    </row>
    <row r="393" spans="1:93" hidden="1" outlineLevel="2" x14ac:dyDescent="0.25"/>
    <row r="394" spans="1:93" hidden="1" outlineLevel="2" x14ac:dyDescent="0.25">
      <c r="B394" s="318" t="s">
        <v>50</v>
      </c>
      <c r="C394" s="319"/>
      <c r="D394" s="319"/>
      <c r="E394" s="319"/>
      <c r="F394" s="319"/>
      <c r="G394" s="319"/>
      <c r="H394" s="319"/>
      <c r="I394" s="319"/>
      <c r="J394" s="319"/>
      <c r="K394" s="319"/>
      <c r="L394" s="320"/>
      <c r="M394" s="321" t="s">
        <v>51</v>
      </c>
      <c r="N394" s="322"/>
      <c r="O394" s="322"/>
      <c r="P394" s="322"/>
      <c r="Q394" s="322"/>
      <c r="R394" s="322"/>
      <c r="S394" s="322"/>
      <c r="T394" s="322"/>
      <c r="U394" s="322"/>
      <c r="V394" s="323"/>
      <c r="W394" s="321" t="s">
        <v>52</v>
      </c>
      <c r="X394" s="322"/>
      <c r="Y394" s="322"/>
      <c r="Z394" s="322"/>
      <c r="AA394" s="322"/>
      <c r="AB394" s="322"/>
      <c r="AC394" s="322"/>
      <c r="AD394" s="322"/>
      <c r="AE394" s="322"/>
      <c r="AF394" s="323"/>
      <c r="AG394" s="321" t="s">
        <v>53</v>
      </c>
      <c r="AH394" s="322"/>
      <c r="AI394" s="322"/>
      <c r="AJ394" s="322"/>
      <c r="AK394" s="322"/>
      <c r="AL394" s="322"/>
      <c r="AM394" s="322"/>
      <c r="AN394" s="322"/>
      <c r="AO394" s="322"/>
      <c r="AP394" s="323"/>
      <c r="AQ394" s="321" t="s">
        <v>54</v>
      </c>
      <c r="AR394" s="322"/>
      <c r="AS394" s="322"/>
      <c r="AT394" s="322"/>
      <c r="AU394" s="322"/>
      <c r="AV394" s="322"/>
      <c r="AW394" s="322"/>
      <c r="AX394" s="322"/>
      <c r="AY394" s="322"/>
      <c r="AZ394" s="323"/>
      <c r="BA394" s="321" t="s">
        <v>55</v>
      </c>
      <c r="BB394" s="322"/>
      <c r="BC394" s="322"/>
      <c r="BD394" s="322"/>
      <c r="BE394" s="322"/>
      <c r="BF394" s="322"/>
      <c r="BG394" s="322"/>
      <c r="BH394" s="322"/>
      <c r="BI394" s="322"/>
      <c r="BJ394" s="323"/>
    </row>
    <row r="395" spans="1:93" hidden="1" outlineLevel="2" x14ac:dyDescent="0.25">
      <c r="B395" s="186">
        <f t="shared" ref="B395" si="553">E$2</f>
        <v>1</v>
      </c>
      <c r="C395" s="187">
        <f t="shared" ref="C395:L398" si="554">B395</f>
        <v>1</v>
      </c>
      <c r="D395" s="187">
        <f t="shared" si="554"/>
        <v>1</v>
      </c>
      <c r="E395" s="187">
        <f t="shared" si="554"/>
        <v>1</v>
      </c>
      <c r="F395" s="187">
        <f t="shared" si="554"/>
        <v>1</v>
      </c>
      <c r="G395" s="187">
        <f t="shared" si="554"/>
        <v>1</v>
      </c>
      <c r="H395" s="187">
        <f t="shared" si="554"/>
        <v>1</v>
      </c>
      <c r="I395" s="187">
        <f t="shared" si="554"/>
        <v>1</v>
      </c>
      <c r="J395" s="187">
        <f t="shared" si="554"/>
        <v>1</v>
      </c>
      <c r="K395" s="187">
        <f t="shared" si="554"/>
        <v>1</v>
      </c>
      <c r="L395" s="188">
        <f t="shared" si="554"/>
        <v>1</v>
      </c>
      <c r="M395" s="189">
        <f t="shared" ref="M395" si="555">F$2</f>
        <v>2</v>
      </c>
      <c r="N395" s="187">
        <f t="shared" ref="N395:V398" si="556">M395</f>
        <v>2</v>
      </c>
      <c r="O395" s="187">
        <f t="shared" si="556"/>
        <v>2</v>
      </c>
      <c r="P395" s="187">
        <f t="shared" si="556"/>
        <v>2</v>
      </c>
      <c r="Q395" s="187">
        <f t="shared" si="556"/>
        <v>2</v>
      </c>
      <c r="R395" s="187">
        <f t="shared" si="556"/>
        <v>2</v>
      </c>
      <c r="S395" s="187">
        <f t="shared" si="556"/>
        <v>2</v>
      </c>
      <c r="T395" s="187">
        <f t="shared" si="556"/>
        <v>2</v>
      </c>
      <c r="U395" s="187">
        <f t="shared" si="556"/>
        <v>2</v>
      </c>
      <c r="V395" s="188">
        <f t="shared" si="556"/>
        <v>2</v>
      </c>
      <c r="W395" s="189">
        <f>G$2</f>
        <v>3</v>
      </c>
      <c r="X395" s="187">
        <f t="shared" ref="X395:AF398" si="557">W395</f>
        <v>3</v>
      </c>
      <c r="Y395" s="187">
        <f t="shared" si="557"/>
        <v>3</v>
      </c>
      <c r="Z395" s="187">
        <f t="shared" si="557"/>
        <v>3</v>
      </c>
      <c r="AA395" s="187">
        <f t="shared" si="557"/>
        <v>3</v>
      </c>
      <c r="AB395" s="187">
        <f t="shared" si="557"/>
        <v>3</v>
      </c>
      <c r="AC395" s="187">
        <f t="shared" si="557"/>
        <v>3</v>
      </c>
      <c r="AD395" s="187">
        <f t="shared" si="557"/>
        <v>3</v>
      </c>
      <c r="AE395" s="187">
        <f t="shared" si="557"/>
        <v>3</v>
      </c>
      <c r="AF395" s="188">
        <f t="shared" si="557"/>
        <v>3</v>
      </c>
      <c r="AG395" s="189">
        <f>H$2</f>
        <v>4</v>
      </c>
      <c r="AH395" s="187">
        <f t="shared" ref="AH395:AP398" si="558">AG395</f>
        <v>4</v>
      </c>
      <c r="AI395" s="187">
        <f t="shared" si="558"/>
        <v>4</v>
      </c>
      <c r="AJ395" s="187">
        <f t="shared" si="558"/>
        <v>4</v>
      </c>
      <c r="AK395" s="187">
        <f t="shared" si="558"/>
        <v>4</v>
      </c>
      <c r="AL395" s="187">
        <f t="shared" si="558"/>
        <v>4</v>
      </c>
      <c r="AM395" s="187">
        <f t="shared" si="558"/>
        <v>4</v>
      </c>
      <c r="AN395" s="187">
        <f t="shared" si="558"/>
        <v>4</v>
      </c>
      <c r="AO395" s="187">
        <f t="shared" si="558"/>
        <v>4</v>
      </c>
      <c r="AP395" s="188">
        <f t="shared" si="558"/>
        <v>4</v>
      </c>
      <c r="AQ395" s="189">
        <f>I$2</f>
        <v>5</v>
      </c>
      <c r="AR395" s="187">
        <f t="shared" ref="AR395:AZ398" si="559">AQ395</f>
        <v>5</v>
      </c>
      <c r="AS395" s="187">
        <f t="shared" si="559"/>
        <v>5</v>
      </c>
      <c r="AT395" s="187">
        <f t="shared" si="559"/>
        <v>5</v>
      </c>
      <c r="AU395" s="187">
        <f t="shared" si="559"/>
        <v>5</v>
      </c>
      <c r="AV395" s="187">
        <f t="shared" si="559"/>
        <v>5</v>
      </c>
      <c r="AW395" s="187">
        <f t="shared" si="559"/>
        <v>5</v>
      </c>
      <c r="AX395" s="187">
        <f t="shared" si="559"/>
        <v>5</v>
      </c>
      <c r="AY395" s="187">
        <f t="shared" si="559"/>
        <v>5</v>
      </c>
      <c r="AZ395" s="188">
        <f t="shared" si="559"/>
        <v>5</v>
      </c>
      <c r="BA395" s="189">
        <f>J$2</f>
        <v>6</v>
      </c>
      <c r="BB395" s="187">
        <f t="shared" ref="BB395:BJ398" si="560">BA395</f>
        <v>6</v>
      </c>
      <c r="BC395" s="187">
        <f t="shared" si="560"/>
        <v>6</v>
      </c>
      <c r="BD395" s="187">
        <f t="shared" si="560"/>
        <v>6</v>
      </c>
      <c r="BE395" s="187">
        <f t="shared" si="560"/>
        <v>6</v>
      </c>
      <c r="BF395" s="187">
        <f t="shared" si="560"/>
        <v>6</v>
      </c>
      <c r="BG395" s="187">
        <f t="shared" si="560"/>
        <v>6</v>
      </c>
      <c r="BH395" s="187">
        <f t="shared" si="560"/>
        <v>6</v>
      </c>
      <c r="BI395" s="187">
        <f t="shared" si="560"/>
        <v>6</v>
      </c>
      <c r="BJ395" s="188">
        <f t="shared" si="560"/>
        <v>6</v>
      </c>
    </row>
    <row r="396" spans="1:93" s="2" customFormat="1" ht="15" hidden="1" customHeight="1" outlineLevel="2" x14ac:dyDescent="0.25">
      <c r="A396" s="152" t="s">
        <v>192</v>
      </c>
      <c r="B396" s="129" t="e">
        <f>C389</f>
        <v>#REF!</v>
      </c>
      <c r="C396" s="130" t="e">
        <f t="shared" si="554"/>
        <v>#REF!</v>
      </c>
      <c r="D396" s="130" t="e">
        <f t="shared" si="554"/>
        <v>#REF!</v>
      </c>
      <c r="E396" s="130" t="e">
        <f t="shared" si="554"/>
        <v>#REF!</v>
      </c>
      <c r="F396" s="130" t="e">
        <f t="shared" si="554"/>
        <v>#REF!</v>
      </c>
      <c r="G396" s="130" t="e">
        <f t="shared" si="554"/>
        <v>#REF!</v>
      </c>
      <c r="H396" s="130" t="e">
        <f t="shared" si="554"/>
        <v>#REF!</v>
      </c>
      <c r="I396" s="130" t="e">
        <f t="shared" si="554"/>
        <v>#REF!</v>
      </c>
      <c r="J396" s="190" t="e">
        <f t="shared" si="554"/>
        <v>#REF!</v>
      </c>
      <c r="K396" s="130" t="e">
        <f t="shared" si="554"/>
        <v>#REF!</v>
      </c>
      <c r="L396" s="131" t="e">
        <f t="shared" si="554"/>
        <v>#REF!</v>
      </c>
      <c r="M396" s="129" t="e">
        <f>D389</f>
        <v>#REF!</v>
      </c>
      <c r="N396" s="130" t="e">
        <f t="shared" si="556"/>
        <v>#REF!</v>
      </c>
      <c r="O396" s="130" t="e">
        <f t="shared" si="556"/>
        <v>#REF!</v>
      </c>
      <c r="P396" s="130" t="e">
        <f t="shared" si="556"/>
        <v>#REF!</v>
      </c>
      <c r="Q396" s="130" t="e">
        <f t="shared" si="556"/>
        <v>#REF!</v>
      </c>
      <c r="R396" s="130" t="e">
        <f t="shared" si="556"/>
        <v>#REF!</v>
      </c>
      <c r="S396" s="130" t="e">
        <f t="shared" si="556"/>
        <v>#REF!</v>
      </c>
      <c r="T396" s="130" t="e">
        <f t="shared" si="556"/>
        <v>#REF!</v>
      </c>
      <c r="U396" s="130" t="e">
        <f t="shared" si="556"/>
        <v>#REF!</v>
      </c>
      <c r="V396" s="131" t="e">
        <f t="shared" si="556"/>
        <v>#REF!</v>
      </c>
      <c r="W396" s="129" t="e">
        <f>E389</f>
        <v>#REF!</v>
      </c>
      <c r="X396" s="130" t="e">
        <f t="shared" si="557"/>
        <v>#REF!</v>
      </c>
      <c r="Y396" s="130" t="e">
        <f t="shared" si="557"/>
        <v>#REF!</v>
      </c>
      <c r="Z396" s="130" t="e">
        <f t="shared" si="557"/>
        <v>#REF!</v>
      </c>
      <c r="AA396" s="130" t="e">
        <f t="shared" si="557"/>
        <v>#REF!</v>
      </c>
      <c r="AB396" s="130" t="e">
        <f t="shared" si="557"/>
        <v>#REF!</v>
      </c>
      <c r="AC396" s="130" t="e">
        <f t="shared" si="557"/>
        <v>#REF!</v>
      </c>
      <c r="AD396" s="130" t="e">
        <f t="shared" si="557"/>
        <v>#REF!</v>
      </c>
      <c r="AE396" s="130" t="e">
        <f t="shared" si="557"/>
        <v>#REF!</v>
      </c>
      <c r="AF396" s="131" t="e">
        <f t="shared" si="557"/>
        <v>#REF!</v>
      </c>
      <c r="AG396" s="129" t="e">
        <f>F389</f>
        <v>#REF!</v>
      </c>
      <c r="AH396" s="130" t="e">
        <f t="shared" si="558"/>
        <v>#REF!</v>
      </c>
      <c r="AI396" s="130" t="e">
        <f t="shared" si="558"/>
        <v>#REF!</v>
      </c>
      <c r="AJ396" s="130" t="e">
        <f t="shared" si="558"/>
        <v>#REF!</v>
      </c>
      <c r="AK396" s="130" t="e">
        <f t="shared" si="558"/>
        <v>#REF!</v>
      </c>
      <c r="AL396" s="130" t="e">
        <f t="shared" si="558"/>
        <v>#REF!</v>
      </c>
      <c r="AM396" s="130" t="e">
        <f t="shared" si="558"/>
        <v>#REF!</v>
      </c>
      <c r="AN396" s="130" t="e">
        <f t="shared" si="558"/>
        <v>#REF!</v>
      </c>
      <c r="AO396" s="130" t="e">
        <f t="shared" si="558"/>
        <v>#REF!</v>
      </c>
      <c r="AP396" s="131" t="e">
        <f t="shared" si="558"/>
        <v>#REF!</v>
      </c>
      <c r="AQ396" s="129" t="e">
        <f>G389</f>
        <v>#REF!</v>
      </c>
      <c r="AR396" s="130" t="e">
        <f t="shared" si="559"/>
        <v>#REF!</v>
      </c>
      <c r="AS396" s="130" t="e">
        <f t="shared" si="559"/>
        <v>#REF!</v>
      </c>
      <c r="AT396" s="130" t="e">
        <f t="shared" si="559"/>
        <v>#REF!</v>
      </c>
      <c r="AU396" s="130" t="e">
        <f t="shared" si="559"/>
        <v>#REF!</v>
      </c>
      <c r="AV396" s="130" t="e">
        <f t="shared" si="559"/>
        <v>#REF!</v>
      </c>
      <c r="AW396" s="130" t="e">
        <f t="shared" si="559"/>
        <v>#REF!</v>
      </c>
      <c r="AX396" s="130" t="e">
        <f t="shared" si="559"/>
        <v>#REF!</v>
      </c>
      <c r="AY396" s="130" t="e">
        <f t="shared" si="559"/>
        <v>#REF!</v>
      </c>
      <c r="AZ396" s="131" t="e">
        <f t="shared" si="559"/>
        <v>#REF!</v>
      </c>
      <c r="BA396" s="129" t="e">
        <f>H389</f>
        <v>#REF!</v>
      </c>
      <c r="BB396" s="130" t="e">
        <f t="shared" si="560"/>
        <v>#REF!</v>
      </c>
      <c r="BC396" s="130" t="e">
        <f t="shared" si="560"/>
        <v>#REF!</v>
      </c>
      <c r="BD396" s="130" t="e">
        <f t="shared" si="560"/>
        <v>#REF!</v>
      </c>
      <c r="BE396" s="130" t="e">
        <f t="shared" si="560"/>
        <v>#REF!</v>
      </c>
      <c r="BF396" s="130" t="e">
        <f t="shared" si="560"/>
        <v>#REF!</v>
      </c>
      <c r="BG396" s="130" t="e">
        <f t="shared" si="560"/>
        <v>#REF!</v>
      </c>
      <c r="BH396" s="130" t="e">
        <f t="shared" si="560"/>
        <v>#REF!</v>
      </c>
      <c r="BI396" s="130" t="e">
        <f t="shared" si="560"/>
        <v>#REF!</v>
      </c>
      <c r="BJ396" s="131" t="e">
        <f t="shared" si="560"/>
        <v>#REF!</v>
      </c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</row>
    <row r="397" spans="1:93" s="2" customFormat="1" ht="15" hidden="1" customHeight="1" outlineLevel="2" x14ac:dyDescent="0.25">
      <c r="A397" s="152" t="s">
        <v>47</v>
      </c>
      <c r="B397" s="129" t="e">
        <f>C390</f>
        <v>#REF!</v>
      </c>
      <c r="C397" s="130" t="e">
        <f t="shared" si="554"/>
        <v>#REF!</v>
      </c>
      <c r="D397" s="130" t="e">
        <f t="shared" si="554"/>
        <v>#REF!</v>
      </c>
      <c r="E397" s="130" t="e">
        <f t="shared" si="554"/>
        <v>#REF!</v>
      </c>
      <c r="F397" s="130" t="e">
        <f t="shared" si="554"/>
        <v>#REF!</v>
      </c>
      <c r="G397" s="130" t="e">
        <f t="shared" si="554"/>
        <v>#REF!</v>
      </c>
      <c r="H397" s="130" t="e">
        <f t="shared" si="554"/>
        <v>#REF!</v>
      </c>
      <c r="I397" s="130" t="e">
        <f t="shared" si="554"/>
        <v>#REF!</v>
      </c>
      <c r="J397" s="190" t="e">
        <f t="shared" si="554"/>
        <v>#REF!</v>
      </c>
      <c r="K397" s="130" t="e">
        <f t="shared" si="554"/>
        <v>#REF!</v>
      </c>
      <c r="L397" s="131" t="e">
        <f t="shared" si="554"/>
        <v>#REF!</v>
      </c>
      <c r="M397" s="129" t="e">
        <f>D390</f>
        <v>#REF!</v>
      </c>
      <c r="N397" s="130" t="e">
        <f t="shared" si="556"/>
        <v>#REF!</v>
      </c>
      <c r="O397" s="130" t="e">
        <f t="shared" si="556"/>
        <v>#REF!</v>
      </c>
      <c r="P397" s="130" t="e">
        <f t="shared" si="556"/>
        <v>#REF!</v>
      </c>
      <c r="Q397" s="130" t="e">
        <f t="shared" si="556"/>
        <v>#REF!</v>
      </c>
      <c r="R397" s="130" t="e">
        <f t="shared" si="556"/>
        <v>#REF!</v>
      </c>
      <c r="S397" s="130" t="e">
        <f t="shared" si="556"/>
        <v>#REF!</v>
      </c>
      <c r="T397" s="130" t="e">
        <f t="shared" si="556"/>
        <v>#REF!</v>
      </c>
      <c r="U397" s="130" t="e">
        <f t="shared" si="556"/>
        <v>#REF!</v>
      </c>
      <c r="V397" s="131" t="e">
        <f t="shared" si="556"/>
        <v>#REF!</v>
      </c>
      <c r="W397" s="129" t="e">
        <f>E390</f>
        <v>#REF!</v>
      </c>
      <c r="X397" s="130" t="e">
        <f t="shared" si="557"/>
        <v>#REF!</v>
      </c>
      <c r="Y397" s="130" t="e">
        <f t="shared" si="557"/>
        <v>#REF!</v>
      </c>
      <c r="Z397" s="130" t="e">
        <f t="shared" si="557"/>
        <v>#REF!</v>
      </c>
      <c r="AA397" s="130" t="e">
        <f t="shared" si="557"/>
        <v>#REF!</v>
      </c>
      <c r="AB397" s="130" t="e">
        <f t="shared" si="557"/>
        <v>#REF!</v>
      </c>
      <c r="AC397" s="130" t="e">
        <f t="shared" si="557"/>
        <v>#REF!</v>
      </c>
      <c r="AD397" s="130" t="e">
        <f t="shared" si="557"/>
        <v>#REF!</v>
      </c>
      <c r="AE397" s="130" t="e">
        <f t="shared" si="557"/>
        <v>#REF!</v>
      </c>
      <c r="AF397" s="131" t="e">
        <f t="shared" si="557"/>
        <v>#REF!</v>
      </c>
      <c r="AG397" s="129" t="e">
        <f>F390</f>
        <v>#REF!</v>
      </c>
      <c r="AH397" s="130" t="e">
        <f t="shared" si="558"/>
        <v>#REF!</v>
      </c>
      <c r="AI397" s="130" t="e">
        <f t="shared" si="558"/>
        <v>#REF!</v>
      </c>
      <c r="AJ397" s="130" t="e">
        <f t="shared" si="558"/>
        <v>#REF!</v>
      </c>
      <c r="AK397" s="130" t="e">
        <f t="shared" si="558"/>
        <v>#REF!</v>
      </c>
      <c r="AL397" s="130" t="e">
        <f t="shared" si="558"/>
        <v>#REF!</v>
      </c>
      <c r="AM397" s="130" t="e">
        <f t="shared" si="558"/>
        <v>#REF!</v>
      </c>
      <c r="AN397" s="130" t="e">
        <f t="shared" si="558"/>
        <v>#REF!</v>
      </c>
      <c r="AO397" s="130" t="e">
        <f t="shared" si="558"/>
        <v>#REF!</v>
      </c>
      <c r="AP397" s="131" t="e">
        <f t="shared" si="558"/>
        <v>#REF!</v>
      </c>
      <c r="AQ397" s="129" t="e">
        <f>G390</f>
        <v>#REF!</v>
      </c>
      <c r="AR397" s="130" t="e">
        <f t="shared" si="559"/>
        <v>#REF!</v>
      </c>
      <c r="AS397" s="130" t="e">
        <f t="shared" si="559"/>
        <v>#REF!</v>
      </c>
      <c r="AT397" s="130" t="e">
        <f t="shared" si="559"/>
        <v>#REF!</v>
      </c>
      <c r="AU397" s="130" t="e">
        <f t="shared" si="559"/>
        <v>#REF!</v>
      </c>
      <c r="AV397" s="130" t="e">
        <f t="shared" si="559"/>
        <v>#REF!</v>
      </c>
      <c r="AW397" s="130" t="e">
        <f t="shared" si="559"/>
        <v>#REF!</v>
      </c>
      <c r="AX397" s="130" t="e">
        <f t="shared" si="559"/>
        <v>#REF!</v>
      </c>
      <c r="AY397" s="130" t="e">
        <f t="shared" si="559"/>
        <v>#REF!</v>
      </c>
      <c r="AZ397" s="131" t="e">
        <f t="shared" si="559"/>
        <v>#REF!</v>
      </c>
      <c r="BA397" s="129" t="e">
        <f>H390</f>
        <v>#REF!</v>
      </c>
      <c r="BB397" s="130" t="e">
        <f t="shared" si="560"/>
        <v>#REF!</v>
      </c>
      <c r="BC397" s="130" t="e">
        <f t="shared" si="560"/>
        <v>#REF!</v>
      </c>
      <c r="BD397" s="130" t="e">
        <f t="shared" si="560"/>
        <v>#REF!</v>
      </c>
      <c r="BE397" s="130" t="e">
        <f t="shared" si="560"/>
        <v>#REF!</v>
      </c>
      <c r="BF397" s="130" t="e">
        <f t="shared" si="560"/>
        <v>#REF!</v>
      </c>
      <c r="BG397" s="130" t="e">
        <f t="shared" si="560"/>
        <v>#REF!</v>
      </c>
      <c r="BH397" s="130" t="e">
        <f t="shared" si="560"/>
        <v>#REF!</v>
      </c>
      <c r="BI397" s="130" t="e">
        <f t="shared" si="560"/>
        <v>#REF!</v>
      </c>
      <c r="BJ397" s="131" t="e">
        <f t="shared" si="560"/>
        <v>#REF!</v>
      </c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</row>
    <row r="398" spans="1:93" s="2" customFormat="1" ht="15" hidden="1" customHeight="1" outlineLevel="2" x14ac:dyDescent="0.25">
      <c r="A398" s="152" t="s">
        <v>57</v>
      </c>
      <c r="B398" s="129">
        <f t="shared" ref="B398" si="561">E$3</f>
        <v>0.91</v>
      </c>
      <c r="C398" s="130">
        <f t="shared" si="554"/>
        <v>0.91</v>
      </c>
      <c r="D398" s="130">
        <f t="shared" si="554"/>
        <v>0.91</v>
      </c>
      <c r="E398" s="130">
        <f t="shared" si="554"/>
        <v>0.91</v>
      </c>
      <c r="F398" s="130">
        <f t="shared" si="554"/>
        <v>0.91</v>
      </c>
      <c r="G398" s="130">
        <f t="shared" si="554"/>
        <v>0.91</v>
      </c>
      <c r="H398" s="130">
        <f t="shared" si="554"/>
        <v>0.91</v>
      </c>
      <c r="I398" s="130">
        <f t="shared" si="554"/>
        <v>0.91</v>
      </c>
      <c r="J398" s="190">
        <f t="shared" si="554"/>
        <v>0.91</v>
      </c>
      <c r="K398" s="130">
        <f t="shared" si="554"/>
        <v>0.91</v>
      </c>
      <c r="L398" s="131">
        <f t="shared" si="554"/>
        <v>0.91</v>
      </c>
      <c r="M398" s="129">
        <f t="shared" ref="M398" si="562">F$3</f>
        <v>3.6</v>
      </c>
      <c r="N398" s="130">
        <f t="shared" si="556"/>
        <v>3.6</v>
      </c>
      <c r="O398" s="130">
        <f t="shared" si="556"/>
        <v>3.6</v>
      </c>
      <c r="P398" s="130">
        <f t="shared" si="556"/>
        <v>3.6</v>
      </c>
      <c r="Q398" s="130">
        <f t="shared" si="556"/>
        <v>3.6</v>
      </c>
      <c r="R398" s="130">
        <f t="shared" si="556"/>
        <v>3.6</v>
      </c>
      <c r="S398" s="130">
        <f t="shared" si="556"/>
        <v>3.6</v>
      </c>
      <c r="T398" s="130">
        <f t="shared" si="556"/>
        <v>3.6</v>
      </c>
      <c r="U398" s="130">
        <f t="shared" si="556"/>
        <v>3.6</v>
      </c>
      <c r="V398" s="131">
        <f t="shared" si="556"/>
        <v>3.6</v>
      </c>
      <c r="W398" s="129">
        <f t="shared" ref="W398" si="563">G$3</f>
        <v>3.6</v>
      </c>
      <c r="X398" s="130">
        <f t="shared" si="557"/>
        <v>3.6</v>
      </c>
      <c r="Y398" s="130">
        <f t="shared" si="557"/>
        <v>3.6</v>
      </c>
      <c r="Z398" s="130">
        <f t="shared" si="557"/>
        <v>3.6</v>
      </c>
      <c r="AA398" s="130">
        <f t="shared" si="557"/>
        <v>3.6</v>
      </c>
      <c r="AB398" s="130">
        <f t="shared" si="557"/>
        <v>3.6</v>
      </c>
      <c r="AC398" s="130">
        <f t="shared" si="557"/>
        <v>3.6</v>
      </c>
      <c r="AD398" s="130">
        <f t="shared" si="557"/>
        <v>3.6</v>
      </c>
      <c r="AE398" s="130">
        <f t="shared" si="557"/>
        <v>3.6</v>
      </c>
      <c r="AF398" s="131">
        <f t="shared" si="557"/>
        <v>3.6</v>
      </c>
      <c r="AG398" s="129">
        <f t="shared" ref="AG398" si="564">H$3</f>
        <v>3.6</v>
      </c>
      <c r="AH398" s="130">
        <f t="shared" si="558"/>
        <v>3.6</v>
      </c>
      <c r="AI398" s="130">
        <f t="shared" si="558"/>
        <v>3.6</v>
      </c>
      <c r="AJ398" s="130">
        <f t="shared" si="558"/>
        <v>3.6</v>
      </c>
      <c r="AK398" s="130">
        <f t="shared" si="558"/>
        <v>3.6</v>
      </c>
      <c r="AL398" s="130">
        <f t="shared" si="558"/>
        <v>3.6</v>
      </c>
      <c r="AM398" s="130">
        <f t="shared" si="558"/>
        <v>3.6</v>
      </c>
      <c r="AN398" s="130">
        <f t="shared" si="558"/>
        <v>3.6</v>
      </c>
      <c r="AO398" s="130">
        <f t="shared" si="558"/>
        <v>3.6</v>
      </c>
      <c r="AP398" s="131">
        <f t="shared" si="558"/>
        <v>3.6</v>
      </c>
      <c r="AQ398" s="129">
        <f t="shared" ref="AQ398" si="565">I$3</f>
        <v>0.91</v>
      </c>
      <c r="AR398" s="130">
        <f t="shared" si="559"/>
        <v>0.91</v>
      </c>
      <c r="AS398" s="130">
        <f t="shared" si="559"/>
        <v>0.91</v>
      </c>
      <c r="AT398" s="130">
        <f t="shared" si="559"/>
        <v>0.91</v>
      </c>
      <c r="AU398" s="130">
        <f t="shared" si="559"/>
        <v>0.91</v>
      </c>
      <c r="AV398" s="130">
        <f t="shared" si="559"/>
        <v>0.91</v>
      </c>
      <c r="AW398" s="130">
        <f t="shared" si="559"/>
        <v>0.91</v>
      </c>
      <c r="AX398" s="130">
        <f t="shared" si="559"/>
        <v>0.91</v>
      </c>
      <c r="AY398" s="130">
        <f t="shared" si="559"/>
        <v>0.91</v>
      </c>
      <c r="AZ398" s="131">
        <f t="shared" si="559"/>
        <v>0.91</v>
      </c>
      <c r="BA398" s="129">
        <f t="shared" ref="BA398" si="566">J$3</f>
        <v>0</v>
      </c>
      <c r="BB398" s="130">
        <f t="shared" si="560"/>
        <v>0</v>
      </c>
      <c r="BC398" s="130">
        <f t="shared" si="560"/>
        <v>0</v>
      </c>
      <c r="BD398" s="130">
        <f t="shared" si="560"/>
        <v>0</v>
      </c>
      <c r="BE398" s="130">
        <f t="shared" si="560"/>
        <v>0</v>
      </c>
      <c r="BF398" s="130">
        <f t="shared" si="560"/>
        <v>0</v>
      </c>
      <c r="BG398" s="130">
        <f t="shared" si="560"/>
        <v>0</v>
      </c>
      <c r="BH398" s="130">
        <f t="shared" si="560"/>
        <v>0</v>
      </c>
      <c r="BI398" s="130">
        <f t="shared" si="560"/>
        <v>0</v>
      </c>
      <c r="BJ398" s="131">
        <f t="shared" si="560"/>
        <v>0</v>
      </c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</row>
    <row r="399" spans="1:93" s="2" customFormat="1" ht="15" hidden="1" customHeight="1" outlineLevel="2" x14ac:dyDescent="0.25">
      <c r="A399" s="152" t="s">
        <v>58</v>
      </c>
      <c r="B399" s="132">
        <f t="shared" ref="B399" si="567">B398/10*0</f>
        <v>0</v>
      </c>
      <c r="C399" s="133">
        <f t="shared" ref="C399" si="568">C398/10*1</f>
        <v>9.0999999999999998E-2</v>
      </c>
      <c r="D399" s="133">
        <f t="shared" ref="D399" si="569">D398/10*2</f>
        <v>0.182</v>
      </c>
      <c r="E399" s="133">
        <f t="shared" ref="E399" si="570">E398/10*3</f>
        <v>0.27300000000000002</v>
      </c>
      <c r="F399" s="133">
        <f t="shared" ref="F399" si="571">F398/10*4</f>
        <v>0.36399999999999999</v>
      </c>
      <c r="G399" s="133">
        <f t="shared" ref="G399" si="572">G398/10*5</f>
        <v>0.45499999999999996</v>
      </c>
      <c r="H399" s="133">
        <f t="shared" ref="H399" si="573">H398/10*6</f>
        <v>0.54600000000000004</v>
      </c>
      <c r="I399" s="133">
        <f t="shared" ref="I399" si="574">I398/10*7</f>
        <v>0.63700000000000001</v>
      </c>
      <c r="J399" s="191">
        <f t="shared" ref="J399" si="575">J398/10*8</f>
        <v>0.72799999999999998</v>
      </c>
      <c r="K399" s="133">
        <f t="shared" ref="K399" si="576">K398/10*9</f>
        <v>0.81899999999999995</v>
      </c>
      <c r="L399" s="134">
        <f t="shared" ref="L399" si="577">L398/10*10</f>
        <v>0.90999999999999992</v>
      </c>
      <c r="M399" s="133">
        <f t="shared" ref="M399" si="578">M398/10*1</f>
        <v>0.36</v>
      </c>
      <c r="N399" s="133">
        <f t="shared" ref="N399" si="579">N398/10*2</f>
        <v>0.72</v>
      </c>
      <c r="O399" s="133">
        <f t="shared" ref="O399" si="580">O398/10*3</f>
        <v>1.08</v>
      </c>
      <c r="P399" s="133">
        <f t="shared" ref="P399" si="581">P398/10*4</f>
        <v>1.44</v>
      </c>
      <c r="Q399" s="133">
        <f t="shared" ref="Q399" si="582">Q398/10*5</f>
        <v>1.7999999999999998</v>
      </c>
      <c r="R399" s="133">
        <f t="shared" ref="R399" si="583">R398/10*6</f>
        <v>2.16</v>
      </c>
      <c r="S399" s="133">
        <f t="shared" ref="S399" si="584">S398/10*7</f>
        <v>2.52</v>
      </c>
      <c r="T399" s="133">
        <f t="shared" ref="T399" si="585">T398/10*8</f>
        <v>2.88</v>
      </c>
      <c r="U399" s="133">
        <f t="shared" ref="U399" si="586">U398/10*9</f>
        <v>3.2399999999999998</v>
      </c>
      <c r="V399" s="134">
        <f t="shared" ref="V399" si="587">V398/10*10</f>
        <v>3.5999999999999996</v>
      </c>
      <c r="W399" s="133">
        <f t="shared" ref="W399" si="588">W398/10*1</f>
        <v>0.36</v>
      </c>
      <c r="X399" s="133">
        <f t="shared" ref="X399" si="589">X398/10*2</f>
        <v>0.72</v>
      </c>
      <c r="Y399" s="133">
        <f t="shared" ref="Y399" si="590">Y398/10*3</f>
        <v>1.08</v>
      </c>
      <c r="Z399" s="133">
        <f t="shared" ref="Z399" si="591">Z398/10*4</f>
        <v>1.44</v>
      </c>
      <c r="AA399" s="133">
        <f t="shared" ref="AA399" si="592">AA398/10*5</f>
        <v>1.7999999999999998</v>
      </c>
      <c r="AB399" s="133">
        <f t="shared" ref="AB399" si="593">AB398/10*6</f>
        <v>2.16</v>
      </c>
      <c r="AC399" s="133">
        <f t="shared" ref="AC399" si="594">AC398/10*7</f>
        <v>2.52</v>
      </c>
      <c r="AD399" s="133">
        <f t="shared" ref="AD399" si="595">AD398/10*8</f>
        <v>2.88</v>
      </c>
      <c r="AE399" s="134">
        <f t="shared" ref="AE399" si="596">AE398/10*9</f>
        <v>3.2399999999999998</v>
      </c>
      <c r="AF399" s="134">
        <f t="shared" ref="AF399" si="597">AF398/10*10</f>
        <v>3.5999999999999996</v>
      </c>
      <c r="AG399" s="133">
        <f t="shared" ref="AG399" si="598">AG398/10*1</f>
        <v>0.36</v>
      </c>
      <c r="AH399" s="133">
        <f t="shared" ref="AH399" si="599">AH398/10*2</f>
        <v>0.72</v>
      </c>
      <c r="AI399" s="133">
        <f t="shared" ref="AI399" si="600">AI398/10*3</f>
        <v>1.08</v>
      </c>
      <c r="AJ399" s="133">
        <f t="shared" ref="AJ399" si="601">AJ398/10*4</f>
        <v>1.44</v>
      </c>
      <c r="AK399" s="133">
        <f t="shared" ref="AK399" si="602">AK398/10*5</f>
        <v>1.7999999999999998</v>
      </c>
      <c r="AL399" s="133">
        <f t="shared" ref="AL399" si="603">AL398/10*6</f>
        <v>2.16</v>
      </c>
      <c r="AM399" s="133">
        <f t="shared" ref="AM399" si="604">AM398/10*7</f>
        <v>2.52</v>
      </c>
      <c r="AN399" s="133">
        <f t="shared" ref="AN399" si="605">AN398/10*8</f>
        <v>2.88</v>
      </c>
      <c r="AO399" s="134">
        <f t="shared" ref="AO399" si="606">AO398/10*9</f>
        <v>3.2399999999999998</v>
      </c>
      <c r="AP399" s="134">
        <f t="shared" ref="AP399" si="607">AP398/10*10</f>
        <v>3.5999999999999996</v>
      </c>
      <c r="AQ399" s="133">
        <f t="shared" ref="AQ399" si="608">AQ398/10*1</f>
        <v>9.0999999999999998E-2</v>
      </c>
      <c r="AR399" s="133">
        <f t="shared" ref="AR399" si="609">AR398/10*2</f>
        <v>0.182</v>
      </c>
      <c r="AS399" s="133">
        <f t="shared" ref="AS399" si="610">AS398/10*3</f>
        <v>0.27300000000000002</v>
      </c>
      <c r="AT399" s="133">
        <f t="shared" ref="AT399" si="611">AT398/10*4</f>
        <v>0.36399999999999999</v>
      </c>
      <c r="AU399" s="133">
        <f t="shared" ref="AU399" si="612">AU398/10*5</f>
        <v>0.45499999999999996</v>
      </c>
      <c r="AV399" s="133">
        <f t="shared" ref="AV399" si="613">AV398/10*6</f>
        <v>0.54600000000000004</v>
      </c>
      <c r="AW399" s="133">
        <f t="shared" ref="AW399" si="614">AW398/10*7</f>
        <v>0.63700000000000001</v>
      </c>
      <c r="AX399" s="133">
        <f t="shared" ref="AX399" si="615">AX398/10*8</f>
        <v>0.72799999999999998</v>
      </c>
      <c r="AY399" s="134">
        <f t="shared" ref="AY399" si="616">AY398/10*9</f>
        <v>0.81899999999999995</v>
      </c>
      <c r="AZ399" s="134">
        <f t="shared" ref="AZ399" si="617">AZ398/10*10</f>
        <v>0.90999999999999992</v>
      </c>
      <c r="BA399" s="133">
        <f t="shared" ref="BA399" si="618">BA398/10*1</f>
        <v>0</v>
      </c>
      <c r="BB399" s="133">
        <f t="shared" ref="BB399" si="619">BB398/10*2</f>
        <v>0</v>
      </c>
      <c r="BC399" s="133">
        <f t="shared" ref="BC399" si="620">BC398/10*3</f>
        <v>0</v>
      </c>
      <c r="BD399" s="133">
        <f t="shared" ref="BD399" si="621">BD398/10*4</f>
        <v>0</v>
      </c>
      <c r="BE399" s="133">
        <f t="shared" ref="BE399" si="622">BE398/10*5</f>
        <v>0</v>
      </c>
      <c r="BF399" s="133">
        <f t="shared" ref="BF399" si="623">BF398/10*6</f>
        <v>0</v>
      </c>
      <c r="BG399" s="133">
        <f t="shared" ref="BG399" si="624">BG398/10*7</f>
        <v>0</v>
      </c>
      <c r="BH399" s="133">
        <f t="shared" ref="BH399" si="625">BH398/10*8</f>
        <v>0</v>
      </c>
      <c r="BI399" s="134">
        <f t="shared" ref="BI399" si="626">BI398/10*9</f>
        <v>0</v>
      </c>
      <c r="BJ399" s="134">
        <f t="shared" ref="BJ399" si="627">BJ398/10*10</f>
        <v>0</v>
      </c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</row>
    <row r="400" spans="1:93" ht="15.75" hidden="1" outlineLevel="2" thickBot="1" x14ac:dyDescent="0.3">
      <c r="A400" s="152" t="s">
        <v>60</v>
      </c>
      <c r="B400" s="192" t="e">
        <f t="shared" ref="B400:BJ400" si="628">-B397+B396*B399-1*IF(AND($A47=B395,B399&gt;=$A343),B399-$A343,0)</f>
        <v>#REF!</v>
      </c>
      <c r="C400" s="193" t="e">
        <f t="shared" si="628"/>
        <v>#REF!</v>
      </c>
      <c r="D400" s="193" t="e">
        <f t="shared" si="628"/>
        <v>#REF!</v>
      </c>
      <c r="E400" s="193" t="e">
        <f t="shared" si="628"/>
        <v>#REF!</v>
      </c>
      <c r="F400" s="193" t="e">
        <f t="shared" si="628"/>
        <v>#REF!</v>
      </c>
      <c r="G400" s="193" t="e">
        <f t="shared" si="628"/>
        <v>#REF!</v>
      </c>
      <c r="H400" s="193" t="e">
        <f t="shared" si="628"/>
        <v>#REF!</v>
      </c>
      <c r="I400" s="193" t="e">
        <f t="shared" si="628"/>
        <v>#REF!</v>
      </c>
      <c r="J400" s="193" t="e">
        <f t="shared" si="628"/>
        <v>#REF!</v>
      </c>
      <c r="K400" s="193" t="e">
        <f t="shared" si="628"/>
        <v>#REF!</v>
      </c>
      <c r="L400" s="194" t="e">
        <f t="shared" si="628"/>
        <v>#REF!</v>
      </c>
      <c r="M400" s="192" t="e">
        <f t="shared" si="628"/>
        <v>#REF!</v>
      </c>
      <c r="N400" s="193" t="e">
        <f t="shared" si="628"/>
        <v>#REF!</v>
      </c>
      <c r="O400" s="193" t="e">
        <f t="shared" si="628"/>
        <v>#REF!</v>
      </c>
      <c r="P400" s="193" t="e">
        <f t="shared" si="628"/>
        <v>#REF!</v>
      </c>
      <c r="Q400" s="193" t="e">
        <f t="shared" si="628"/>
        <v>#REF!</v>
      </c>
      <c r="R400" s="193" t="e">
        <f t="shared" si="628"/>
        <v>#REF!</v>
      </c>
      <c r="S400" s="193" t="e">
        <f t="shared" si="628"/>
        <v>#REF!</v>
      </c>
      <c r="T400" s="193" t="e">
        <f t="shared" si="628"/>
        <v>#REF!</v>
      </c>
      <c r="U400" s="193" t="e">
        <f t="shared" si="628"/>
        <v>#REF!</v>
      </c>
      <c r="V400" s="194" t="e">
        <f t="shared" si="628"/>
        <v>#REF!</v>
      </c>
      <c r="W400" s="192" t="e">
        <f t="shared" si="628"/>
        <v>#REF!</v>
      </c>
      <c r="X400" s="193" t="e">
        <f t="shared" si="628"/>
        <v>#REF!</v>
      </c>
      <c r="Y400" s="193" t="e">
        <f t="shared" si="628"/>
        <v>#REF!</v>
      </c>
      <c r="Z400" s="193" t="e">
        <f t="shared" si="628"/>
        <v>#REF!</v>
      </c>
      <c r="AA400" s="193" t="e">
        <f t="shared" si="628"/>
        <v>#REF!</v>
      </c>
      <c r="AB400" s="193" t="e">
        <f t="shared" si="628"/>
        <v>#REF!</v>
      </c>
      <c r="AC400" s="193" t="e">
        <f t="shared" si="628"/>
        <v>#REF!</v>
      </c>
      <c r="AD400" s="193" t="e">
        <f t="shared" si="628"/>
        <v>#REF!</v>
      </c>
      <c r="AE400" s="193" t="e">
        <f t="shared" si="628"/>
        <v>#REF!</v>
      </c>
      <c r="AF400" s="194" t="e">
        <f t="shared" si="628"/>
        <v>#REF!</v>
      </c>
      <c r="AG400" s="192" t="e">
        <f t="shared" si="628"/>
        <v>#REF!</v>
      </c>
      <c r="AH400" s="193" t="e">
        <f t="shared" si="628"/>
        <v>#REF!</v>
      </c>
      <c r="AI400" s="193" t="e">
        <f t="shared" si="628"/>
        <v>#REF!</v>
      </c>
      <c r="AJ400" s="193" t="e">
        <f t="shared" si="628"/>
        <v>#REF!</v>
      </c>
      <c r="AK400" s="193" t="e">
        <f t="shared" si="628"/>
        <v>#REF!</v>
      </c>
      <c r="AL400" s="193" t="e">
        <f t="shared" si="628"/>
        <v>#REF!</v>
      </c>
      <c r="AM400" s="193" t="e">
        <f t="shared" si="628"/>
        <v>#REF!</v>
      </c>
      <c r="AN400" s="193" t="e">
        <f t="shared" si="628"/>
        <v>#REF!</v>
      </c>
      <c r="AO400" s="193" t="e">
        <f t="shared" si="628"/>
        <v>#REF!</v>
      </c>
      <c r="AP400" s="194" t="e">
        <f t="shared" si="628"/>
        <v>#REF!</v>
      </c>
      <c r="AQ400" s="192" t="e">
        <f t="shared" si="628"/>
        <v>#REF!</v>
      </c>
      <c r="AR400" s="193" t="e">
        <f t="shared" si="628"/>
        <v>#REF!</v>
      </c>
      <c r="AS400" s="193" t="e">
        <f t="shared" si="628"/>
        <v>#REF!</v>
      </c>
      <c r="AT400" s="193" t="e">
        <f t="shared" si="628"/>
        <v>#REF!</v>
      </c>
      <c r="AU400" s="193" t="e">
        <f t="shared" si="628"/>
        <v>#REF!</v>
      </c>
      <c r="AV400" s="193" t="e">
        <f t="shared" si="628"/>
        <v>#REF!</v>
      </c>
      <c r="AW400" s="193" t="e">
        <f t="shared" si="628"/>
        <v>#REF!</v>
      </c>
      <c r="AX400" s="193" t="e">
        <f t="shared" si="628"/>
        <v>#REF!</v>
      </c>
      <c r="AY400" s="193" t="e">
        <f t="shared" si="628"/>
        <v>#REF!</v>
      </c>
      <c r="AZ400" s="194" t="e">
        <f t="shared" si="628"/>
        <v>#REF!</v>
      </c>
      <c r="BA400" s="192" t="e">
        <f t="shared" si="628"/>
        <v>#REF!</v>
      </c>
      <c r="BB400" s="193" t="e">
        <f t="shared" si="628"/>
        <v>#REF!</v>
      </c>
      <c r="BC400" s="193" t="e">
        <f t="shared" si="628"/>
        <v>#REF!</v>
      </c>
      <c r="BD400" s="193" t="e">
        <f t="shared" si="628"/>
        <v>#REF!</v>
      </c>
      <c r="BE400" s="193" t="e">
        <f t="shared" si="628"/>
        <v>#REF!</v>
      </c>
      <c r="BF400" s="193" t="e">
        <f t="shared" si="628"/>
        <v>#REF!</v>
      </c>
      <c r="BG400" s="193" t="e">
        <f t="shared" si="628"/>
        <v>#REF!</v>
      </c>
      <c r="BH400" s="193" t="e">
        <f t="shared" si="628"/>
        <v>#REF!</v>
      </c>
      <c r="BI400" s="193" t="e">
        <f t="shared" si="628"/>
        <v>#REF!</v>
      </c>
      <c r="BJ400" s="194" t="e">
        <f t="shared" si="628"/>
        <v>#REF!</v>
      </c>
    </row>
    <row r="401" spans="1:34" hidden="1" outlineLevel="2" x14ac:dyDescent="0.25"/>
    <row r="402" spans="1:34" hidden="1" outlineLevel="1" collapsed="1" x14ac:dyDescent="0.25">
      <c r="A402" s="181" t="e">
        <f>6*B47/10</f>
        <v>#REF!</v>
      </c>
      <c r="B402" s="180"/>
      <c r="C402" s="180"/>
      <c r="D402" s="180"/>
    </row>
    <row r="403" spans="1:34" hidden="1" outlineLevel="2" x14ac:dyDescent="0.25">
      <c r="B403" s="316" t="e">
        <f>#REF!</f>
        <v>#REF!</v>
      </c>
      <c r="C403" s="317"/>
      <c r="D403" s="316" t="e">
        <f>#REF!</f>
        <v>#REF!</v>
      </c>
      <c r="E403" s="317"/>
      <c r="F403" s="316" t="e">
        <f>#REF!</f>
        <v>#REF!</v>
      </c>
      <c r="G403" s="317"/>
      <c r="H403" s="316" t="e">
        <f>#REF!</f>
        <v>#REF!</v>
      </c>
      <c r="I403" s="317"/>
      <c r="J403" s="316" t="e">
        <f>#REF!</f>
        <v>#REF!</v>
      </c>
      <c r="K403" s="317"/>
      <c r="L403" s="316" t="e">
        <f>#REF!</f>
        <v>#REF!</v>
      </c>
      <c r="M403" s="317"/>
    </row>
    <row r="404" spans="1:34" hidden="1" outlineLevel="2" x14ac:dyDescent="0.25">
      <c r="B404" s="105" t="e">
        <f>#REF!</f>
        <v>#REF!</v>
      </c>
      <c r="C404" s="106">
        <v>0</v>
      </c>
      <c r="D404" s="107" t="e">
        <f>#REF!</f>
        <v>#REF!</v>
      </c>
      <c r="E404" s="106">
        <v>0</v>
      </c>
      <c r="F404" s="107" t="e">
        <f>#REF!</f>
        <v>#REF!</v>
      </c>
      <c r="G404" s="106">
        <v>0</v>
      </c>
      <c r="H404" s="107" t="e">
        <f>#REF!</f>
        <v>#REF!</v>
      </c>
      <c r="I404" s="106">
        <v>0</v>
      </c>
      <c r="J404" s="107" t="e">
        <f>#REF!</f>
        <v>#REF!</v>
      </c>
      <c r="K404" s="106">
        <v>0</v>
      </c>
      <c r="L404" s="107" t="e">
        <f>#REF!</f>
        <v>#REF!</v>
      </c>
      <c r="M404" s="106">
        <v>0</v>
      </c>
      <c r="X404" s="146"/>
      <c r="Y404" s="147"/>
    </row>
    <row r="405" spans="1:34" hidden="1" outlineLevel="2" x14ac:dyDescent="0.25">
      <c r="B405" s="105" t="e">
        <f>#REF!</f>
        <v>#REF!</v>
      </c>
      <c r="C405" s="106" t="e">
        <f>IF($A47=B403,1*($B47-$A402)^2*(2*$A402+$B47)/$B47^3,0)</f>
        <v>#REF!</v>
      </c>
      <c r="D405" s="107" t="e">
        <f>#REF!</f>
        <v>#REF!</v>
      </c>
      <c r="E405" s="106" t="e">
        <f>IF($A47=D403,1*($B47-$A402)^2*(2*$A402+$B47)/$B47^3,0)</f>
        <v>#REF!</v>
      </c>
      <c r="F405" s="107" t="e">
        <f>#REF!</f>
        <v>#REF!</v>
      </c>
      <c r="G405" s="106" t="e">
        <f>IF($A47=F403,1*($B47-$A402)^2*(2*$A402+$B47)/$B47^3,0)</f>
        <v>#REF!</v>
      </c>
      <c r="H405" s="107" t="e">
        <f>#REF!</f>
        <v>#REF!</v>
      </c>
      <c r="I405" s="106" t="e">
        <f>IF($A47=H403,1*($B47-$A402)^2*(2*$A402+$B47)/$B47^3,0)</f>
        <v>#REF!</v>
      </c>
      <c r="J405" s="107" t="e">
        <f>#REF!</f>
        <v>#REF!</v>
      </c>
      <c r="K405" s="106" t="e">
        <f>IF($A47=J403,1*($B47-$A402)^2*(2*$A402+$B47)/$B47^3,0)</f>
        <v>#REF!</v>
      </c>
      <c r="L405" s="107" t="e">
        <f>#REF!</f>
        <v>#REF!</v>
      </c>
      <c r="M405" s="106" t="e">
        <f>IF($A47=L403,1*($B47-$A402)^2*(2*$A402+$B47)/$B47^3,0)</f>
        <v>#REF!</v>
      </c>
    </row>
    <row r="406" spans="1:34" hidden="1" outlineLevel="2" x14ac:dyDescent="0.25">
      <c r="A406" t="s">
        <v>36</v>
      </c>
      <c r="B406" s="105" t="e">
        <f>#REF!</f>
        <v>#REF!</v>
      </c>
      <c r="C406" s="106" t="e">
        <f>IF($A47=B403,1*$A402*($B47-$A402)^2/$B47^2,0)</f>
        <v>#REF!</v>
      </c>
      <c r="D406" s="107" t="e">
        <f>#REF!</f>
        <v>#REF!</v>
      </c>
      <c r="E406" s="106" t="e">
        <f>IF($A47=D403,1*$A402*($B47-$A402)^2/$B47^2,0)</f>
        <v>#REF!</v>
      </c>
      <c r="F406" s="107" t="e">
        <f>#REF!</f>
        <v>#REF!</v>
      </c>
      <c r="G406" s="106" t="e">
        <f>IF($A47=F403,1*$A402*($B47-$A402)^2/$B47^2,0)</f>
        <v>#REF!</v>
      </c>
      <c r="H406" s="107" t="e">
        <f>#REF!</f>
        <v>#REF!</v>
      </c>
      <c r="I406" s="106" t="e">
        <f>IF($A47=H403,1*$A402*($B47-$A402)^2/$B47^2,0)</f>
        <v>#REF!</v>
      </c>
      <c r="J406" s="107" t="e">
        <f>#REF!</f>
        <v>#REF!</v>
      </c>
      <c r="K406" s="106" t="e">
        <f>IF($A47=J403,1*$A402*($B47-$A402)^2/$B47^2,0)</f>
        <v>#REF!</v>
      </c>
      <c r="L406" s="107" t="e">
        <f>#REF!</f>
        <v>#REF!</v>
      </c>
      <c r="M406" s="106" t="e">
        <f>IF($A47=L403,1*$A402*($B47-$A402)^2/$B47^2,0)</f>
        <v>#REF!</v>
      </c>
      <c r="X406" s="149"/>
    </row>
    <row r="407" spans="1:34" hidden="1" outlineLevel="2" x14ac:dyDescent="0.25">
      <c r="B407" s="105" t="e">
        <f>#REF!</f>
        <v>#REF!</v>
      </c>
      <c r="C407" s="108">
        <v>0</v>
      </c>
      <c r="D407" s="107" t="e">
        <f>#REF!</f>
        <v>#REF!</v>
      </c>
      <c r="E407" s="108">
        <v>0</v>
      </c>
      <c r="F407" s="107" t="e">
        <f>#REF!</f>
        <v>#REF!</v>
      </c>
      <c r="G407" s="108">
        <v>0</v>
      </c>
      <c r="H407" s="107" t="e">
        <f>#REF!</f>
        <v>#REF!</v>
      </c>
      <c r="I407" s="108">
        <v>0</v>
      </c>
      <c r="J407" s="107" t="e">
        <f>#REF!</f>
        <v>#REF!</v>
      </c>
      <c r="K407" s="108">
        <v>0</v>
      </c>
      <c r="L407" s="107" t="e">
        <f>#REF!</f>
        <v>#REF!</v>
      </c>
      <c r="M407" s="108">
        <v>0</v>
      </c>
    </row>
    <row r="408" spans="1:34" hidden="1" outlineLevel="2" x14ac:dyDescent="0.25">
      <c r="B408" s="105" t="e">
        <f>#REF!</f>
        <v>#REF!</v>
      </c>
      <c r="C408" s="106" t="e">
        <f>IF($A47=B403,1*($A402)^2*(3*$B47-2*$A402)/$B47^3,0)</f>
        <v>#REF!</v>
      </c>
      <c r="D408" s="107" t="e">
        <f>#REF!</f>
        <v>#REF!</v>
      </c>
      <c r="E408" s="106" t="e">
        <f>IF($A47=D403,1*($A402)^2*(3*$B47-2*$A402)/$B47^3,0)</f>
        <v>#REF!</v>
      </c>
      <c r="F408" s="107" t="e">
        <f>#REF!</f>
        <v>#REF!</v>
      </c>
      <c r="G408" s="106" t="e">
        <f>IF($A47=F403,1*($A402)^2*(3*$B47-2*$A402)/$B47^3,0)</f>
        <v>#REF!</v>
      </c>
      <c r="H408" s="107" t="e">
        <f>#REF!</f>
        <v>#REF!</v>
      </c>
      <c r="I408" s="106" t="e">
        <f>IF($A47=H403,1*($A402)^2*(3*$B47-2*$A402)/$B47^3,0)</f>
        <v>#REF!</v>
      </c>
      <c r="J408" s="107" t="e">
        <f>#REF!</f>
        <v>#REF!</v>
      </c>
      <c r="K408" s="106" t="e">
        <f>IF($A47=J403,1*($A402)^2*(3*$B47-2*$A402)/$B47^3,0)</f>
        <v>#REF!</v>
      </c>
      <c r="L408" s="107" t="e">
        <f>#REF!</f>
        <v>#REF!</v>
      </c>
      <c r="M408" s="106" t="e">
        <f>IF($A47=L403,1*($A402)^2*(3*$B47-2*$A402)/$B47^3,0)</f>
        <v>#REF!</v>
      </c>
    </row>
    <row r="409" spans="1:34" hidden="1" outlineLevel="2" x14ac:dyDescent="0.25">
      <c r="B409" s="105" t="e">
        <f>#REF!</f>
        <v>#REF!</v>
      </c>
      <c r="C409" s="108" t="e">
        <f>IF($A47=B403,-1*($B47-$A402)*$A402^2/$B47^2,0)</f>
        <v>#REF!</v>
      </c>
      <c r="D409" s="107" t="e">
        <f>#REF!</f>
        <v>#REF!</v>
      </c>
      <c r="E409" s="108" t="e">
        <f>IF($A47=D403,-1*($B47-$A402)*$A47^2/$B47^2,0)</f>
        <v>#REF!</v>
      </c>
      <c r="F409" s="107" t="e">
        <f>#REF!</f>
        <v>#REF!</v>
      </c>
      <c r="G409" s="108" t="e">
        <f>IF($A47=F403,-1*($B47-$A402)*$A47^2/$B47^2,0)</f>
        <v>#REF!</v>
      </c>
      <c r="H409" s="107" t="e">
        <f>#REF!</f>
        <v>#REF!</v>
      </c>
      <c r="I409" s="108" t="e">
        <f>IF($A47=H403,-1*($B47-$A402)*$A47^2/$B47^2,0)</f>
        <v>#REF!</v>
      </c>
      <c r="J409" s="107" t="e">
        <f>#REF!</f>
        <v>#REF!</v>
      </c>
      <c r="K409" s="108" t="e">
        <f>IF($A47=J403,-1*($B47-$A402)*$A47^2/$B47^2,0)</f>
        <v>#REF!</v>
      </c>
      <c r="L409" s="107" t="e">
        <f>#REF!</f>
        <v>#REF!</v>
      </c>
      <c r="M409" s="108" t="e">
        <f>IF($A47=L403,-1*($B47-$A402)*$A47^2/$B47^2,0)</f>
        <v>#REF!</v>
      </c>
    </row>
    <row r="410" spans="1:34" hidden="1" outlineLevel="2" x14ac:dyDescent="0.25">
      <c r="C410" t="s">
        <v>61</v>
      </c>
      <c r="D410" s="182"/>
      <c r="E410" s="183"/>
      <c r="F410" s="182"/>
      <c r="G410" s="183"/>
      <c r="H410" s="182"/>
      <c r="I410" s="183"/>
      <c r="J410" s="182"/>
      <c r="K410" s="183"/>
      <c r="L410" s="182"/>
      <c r="M410" s="183"/>
      <c r="N410" s="182"/>
      <c r="O410" s="183"/>
      <c r="P410" s="182"/>
      <c r="Q410" s="183"/>
      <c r="R410" s="182"/>
      <c r="S410" s="183"/>
    </row>
    <row r="411" spans="1:34" hidden="1" outlineLevel="2" x14ac:dyDescent="0.25">
      <c r="B411" s="105">
        <v>1</v>
      </c>
      <c r="C411" s="108">
        <f t="shared" ref="C411" si="629">-(IFERROR(VLOOKUP($B411,$B404:$C409,2,0),0)+IFERROR(VLOOKUP($B411,$D404:$E409,2,0),0)+IFERROR(VLOOKUP($B411,$F404:$G409,2,0),0)+IFERROR(VLOOKUP($B411,$H404:$I409,2,0),0)+IFERROR(VLOOKUP($B411,$J404:$K409,2,0),0)+IFERROR(VLOOKUP($B411,$L404:$M409,2,0),0)+IFERROR(VLOOKUP($B411,$N404:$O409,2,0),0)+IFERROR(VLOOKUP($B411,$P404:$Q409,2,0),0)+IFERROR(VLOOKUP($B411,$R404:$S409,2,0),0))</f>
        <v>0</v>
      </c>
      <c r="E411" s="109"/>
      <c r="F411" s="325" t="s">
        <v>37</v>
      </c>
      <c r="G411" s="325"/>
      <c r="H411" s="325"/>
      <c r="I411" s="325"/>
      <c r="J411" s="325"/>
      <c r="K411" s="325"/>
      <c r="L411" s="325"/>
      <c r="M411" s="325"/>
      <c r="N411" s="325"/>
      <c r="O411" s="325"/>
      <c r="P411" s="325"/>
      <c r="Q411" s="325"/>
      <c r="R411" s="325"/>
      <c r="S411" s="325"/>
      <c r="T411" s="325"/>
      <c r="U411" s="325"/>
      <c r="V411" s="325"/>
      <c r="W411" s="325"/>
      <c r="X411" s="325"/>
      <c r="Y411" s="325"/>
      <c r="Z411" s="325"/>
      <c r="AA411" s="325"/>
      <c r="AB411" s="110"/>
      <c r="AC411" s="110"/>
      <c r="AD411" s="110"/>
      <c r="AE411" s="110"/>
      <c r="AF411" s="110"/>
      <c r="AG411" s="110"/>
      <c r="AH411" s="110"/>
    </row>
    <row r="412" spans="1:34" hidden="1" outlineLevel="2" x14ac:dyDescent="0.25">
      <c r="B412" s="105">
        <v>2</v>
      </c>
      <c r="C412" s="108">
        <f t="shared" ref="C412" si="630">-(IFERROR(VLOOKUP($B412,$B404:$C409,2,0),0)+IFERROR(VLOOKUP($B412,$D404:$E409,2,0),0)+IFERROR(VLOOKUP($B412,$F404:$G409,2,0),0)+IFERROR(VLOOKUP($B412,$H404:$I409,2,0),0)+IFERROR(VLOOKUP($B412,$J404:$K409,2,0),0)+IFERROR(VLOOKUP($B412,$L404:$M409,2,0),0)+IFERROR(VLOOKUP($B412,$N404:$O409,2,0),0)+IFERROR(VLOOKUP($B412,$P404:$Q409,2,0),0)+IFERROR(VLOOKUP($B412,$R404:$S409,2,0),0))</f>
        <v>0</v>
      </c>
      <c r="E412" s="110"/>
      <c r="F412" s="110"/>
      <c r="G412" s="326" t="s">
        <v>38</v>
      </c>
      <c r="H412" s="326"/>
      <c r="I412" s="326"/>
      <c r="J412" s="326"/>
      <c r="K412" s="326"/>
      <c r="L412" s="326"/>
      <c r="M412" s="110"/>
      <c r="N412" s="110"/>
      <c r="O412" s="110"/>
      <c r="P412" s="327" t="s">
        <v>39</v>
      </c>
      <c r="Q412" s="327"/>
      <c r="R412" s="327"/>
      <c r="S412" s="327"/>
      <c r="T412" s="327"/>
      <c r="U412" s="327"/>
      <c r="V412" s="110"/>
      <c r="W412" s="110"/>
      <c r="X412" s="110"/>
      <c r="Y412" s="110"/>
      <c r="Z412" s="110"/>
      <c r="AA412" s="110"/>
      <c r="AB412" s="110"/>
      <c r="AC412" s="110"/>
      <c r="AD412" s="110"/>
      <c r="AE412" s="110"/>
      <c r="AF412" s="110"/>
      <c r="AG412" s="110"/>
      <c r="AH412" s="110"/>
    </row>
    <row r="413" spans="1:34" hidden="1" outlineLevel="2" x14ac:dyDescent="0.25">
      <c r="B413" s="105">
        <v>3</v>
      </c>
      <c r="C413" s="108">
        <f t="shared" ref="C413" si="631">-(IFERROR(VLOOKUP($B413,$B404:$C409,2,0),0)+IFERROR(VLOOKUP($B413,$D404:$E409,2,0),0)+IFERROR(VLOOKUP($B413,$F404:$G409,2,0),0)+IFERROR(VLOOKUP($B413,$H404:$I409,2,0),0)+IFERROR(VLOOKUP($B413,$J404:$K409,2,0),0)+IFERROR(VLOOKUP($B413,$L404:$M409,2,0),0)+IFERROR(VLOOKUP($B413,$N404:$O409,2,0),0)+IFERROR(VLOOKUP($B413,$P404:$Q409,2,0),0)+IFERROR(VLOOKUP($B413,$R404:$S409,2,0),0))</f>
        <v>0</v>
      </c>
      <c r="E413" s="110"/>
      <c r="F413" s="110"/>
      <c r="G413" s="112">
        <v>6</v>
      </c>
      <c r="H413" s="112">
        <v>5</v>
      </c>
      <c r="I413" s="112">
        <v>4</v>
      </c>
      <c r="J413" s="112">
        <v>3</v>
      </c>
      <c r="K413" s="112">
        <v>2</v>
      </c>
      <c r="L413" s="112">
        <v>1</v>
      </c>
      <c r="M413" s="110"/>
      <c r="O413" s="110"/>
      <c r="P413" s="112">
        <v>6</v>
      </c>
      <c r="Q413" s="112">
        <v>5</v>
      </c>
      <c r="R413" s="112">
        <v>4</v>
      </c>
      <c r="S413" s="112">
        <v>3</v>
      </c>
      <c r="T413" s="112">
        <v>2</v>
      </c>
      <c r="U413" s="112">
        <v>1</v>
      </c>
      <c r="AB413" s="110"/>
      <c r="AC413" s="110"/>
      <c r="AD413" s="110"/>
      <c r="AE413" s="110"/>
      <c r="AF413" s="110"/>
      <c r="AG413" s="110"/>
      <c r="AH413" s="110"/>
    </row>
    <row r="414" spans="1:34" hidden="1" outlineLevel="2" x14ac:dyDescent="0.25">
      <c r="B414" s="105">
        <v>4</v>
      </c>
      <c r="C414" s="108">
        <f t="shared" ref="C414" si="632">-(IFERROR(VLOOKUP($B414,$B404:$C409,2,0),0)+IFERROR(VLOOKUP($B414,$D404:$E409,2,0),0)+IFERROR(VLOOKUP($B414,$F404:$G409,2,0),0)+IFERROR(VLOOKUP($B414,$H404:$I409,2,0),0)+IFERROR(VLOOKUP($B414,$J404:$K409,2,0),0)+IFERROR(VLOOKUP($B414,$L404:$M409,2,0),0)+IFERROR(VLOOKUP($B414,$N404:$O409,2,0),0)+IFERROR(VLOOKUP($B414,$P404:$Q409,2,0),0)+IFERROR(VLOOKUP($B414,$R404:$S409,2,0),0))</f>
        <v>0</v>
      </c>
      <c r="E414" s="110"/>
      <c r="F414" s="105">
        <v>1</v>
      </c>
      <c r="G414" s="184" t="e">
        <f t="array" ref="G414:G420">MMULT(MINVERSE($C$24:$I$30),$C411:$C417)</f>
        <v>#NUM!</v>
      </c>
      <c r="H414" s="184" t="e">
        <f t="array" ref="H414:H419">MMULT(MINVERSE($C$24:$H$29),$C411:$C416)</f>
        <v>#NUM!</v>
      </c>
      <c r="I414" s="184" t="e">
        <f t="array" ref="I414:I418">MMULT(MINVERSE($C$24:$G$28),$C411:$C415)</f>
        <v>#NUM!</v>
      </c>
      <c r="J414" s="184" t="e">
        <f t="array" ref="J414:J417">MMULT(MINVERSE($C$24:$F$27),$C411:$C414)</f>
        <v>#NUM!</v>
      </c>
      <c r="K414" s="184" t="e">
        <f t="array" ref="K414:K416">MMULT(MINVERSE($C$24:$E$26),$C411:$C413)</f>
        <v>#NUM!</v>
      </c>
      <c r="L414" s="184" t="e">
        <f t="array" ref="L414:L415">MMULT(MINVERSE($C$24:$D$25),$C411:$C412)</f>
        <v>#NUM!</v>
      </c>
      <c r="M414" s="110"/>
      <c r="O414" s="105">
        <v>1</v>
      </c>
      <c r="P414" s="184" t="e">
        <f t="array" ref="P414:P424">MMULT(MINVERSE($C$24:$M$34),$C411:$C421)</f>
        <v>#NUM!</v>
      </c>
      <c r="Q414" s="184" t="e">
        <f t="array" ref="Q414:Q423">MMULT(MINVERSE($C$24:$L$33),$C411:$C420)</f>
        <v>#NUM!</v>
      </c>
      <c r="R414" s="184" t="e">
        <f t="array" ref="R414:R422">MMULT(MINVERSE($C$24:$K$32),$C411:$C419)</f>
        <v>#NUM!</v>
      </c>
      <c r="S414" s="184" t="e">
        <f t="array" ref="S414:S421">MMULT(MINVERSE($C$24:$J$31),$C411:$C418)</f>
        <v>#NUM!</v>
      </c>
      <c r="T414" s="114"/>
      <c r="U414" s="114"/>
      <c r="V414" s="110"/>
      <c r="W414" s="110"/>
      <c r="X414" s="110"/>
      <c r="Y414" s="110"/>
      <c r="Z414" s="110"/>
      <c r="AA414" s="110"/>
      <c r="AB414" s="110"/>
      <c r="AC414" s="110"/>
      <c r="AD414" s="110"/>
      <c r="AE414" s="110"/>
      <c r="AF414" s="110"/>
      <c r="AG414" s="110"/>
      <c r="AH414" s="110"/>
    </row>
    <row r="415" spans="1:34" hidden="1" outlineLevel="2" x14ac:dyDescent="0.25">
      <c r="B415" s="105">
        <v>5</v>
      </c>
      <c r="C415" s="108">
        <f t="shared" ref="C415" si="633">-(IFERROR(VLOOKUP($B415,$B404:$C409,2,0),0)+IFERROR(VLOOKUP($B415,$D404:$E409,2,0),0)+IFERROR(VLOOKUP($B415,$F404:$G409,2,0),0)+IFERROR(VLOOKUP($B415,$H404:$I409,2,0),0)+IFERROR(VLOOKUP($B415,$J404:$K409,2,0),0)+IFERROR(VLOOKUP($B415,$L404:$M409,2,0),0)+IFERROR(VLOOKUP($B415,$N404:$O409,2,0),0)+IFERROR(VLOOKUP($B415,$P404:$Q409,2,0),0)+IFERROR(VLOOKUP($B415,$R404:$S409,2,0),0))</f>
        <v>0</v>
      </c>
      <c r="E415" s="110"/>
      <c r="F415" s="105">
        <v>2</v>
      </c>
      <c r="G415" s="185" t="e">
        <v>#NUM!</v>
      </c>
      <c r="H415" s="185" t="e">
        <v>#NUM!</v>
      </c>
      <c r="I415" s="185" t="e">
        <v>#NUM!</v>
      </c>
      <c r="J415" s="185" t="e">
        <v>#NUM!</v>
      </c>
      <c r="K415" s="185" t="e">
        <v>#NUM!</v>
      </c>
      <c r="L415" s="185" t="e">
        <v>#NUM!</v>
      </c>
      <c r="M415" s="110"/>
      <c r="O415" s="105">
        <v>2</v>
      </c>
      <c r="P415" s="185" t="e">
        <v>#NUM!</v>
      </c>
      <c r="Q415" s="185" t="e">
        <v>#NUM!</v>
      </c>
      <c r="R415" s="185" t="e">
        <v>#NUM!</v>
      </c>
      <c r="S415" s="185" t="e">
        <v>#NUM!</v>
      </c>
      <c r="T415" s="114"/>
      <c r="U415" s="114"/>
    </row>
    <row r="416" spans="1:34" hidden="1" outlineLevel="2" x14ac:dyDescent="0.25">
      <c r="B416" s="105">
        <v>6</v>
      </c>
      <c r="C416" s="108">
        <f t="shared" ref="C416" si="634">-(IFERROR(VLOOKUP($B416,$B404:$C409,2,0),0)+IFERROR(VLOOKUP($B416,$D404:$E409,2,0),0)+IFERROR(VLOOKUP($B416,$F404:$G409,2,0),0)+IFERROR(VLOOKUP($B416,$H404:$I409,2,0),0)+IFERROR(VLOOKUP($B416,$J404:$K409,2,0),0)+IFERROR(VLOOKUP($B416,$L404:$M409,2,0),0)+IFERROR(VLOOKUP($B416,$N404:$O409,2,0),0)+IFERROR(VLOOKUP($B416,$P404:$Q409,2,0),0)+IFERROR(VLOOKUP($B416,$R404:$S409,2,0),0))</f>
        <v>0</v>
      </c>
      <c r="E416" s="110"/>
      <c r="F416" s="105">
        <v>3</v>
      </c>
      <c r="G416" s="185" t="e">
        <v>#NUM!</v>
      </c>
      <c r="H416" s="185" t="e">
        <v>#NUM!</v>
      </c>
      <c r="I416" s="185" t="e">
        <v>#NUM!</v>
      </c>
      <c r="J416" s="185" t="e">
        <v>#NUM!</v>
      </c>
      <c r="K416" s="185" t="e">
        <v>#NUM!</v>
      </c>
      <c r="L416" s="185"/>
      <c r="M416" s="110"/>
      <c r="O416" s="105">
        <v>3</v>
      </c>
      <c r="P416" s="185" t="e">
        <v>#NUM!</v>
      </c>
      <c r="Q416" s="185" t="e">
        <v>#NUM!</v>
      </c>
      <c r="R416" s="185" t="e">
        <v>#NUM!</v>
      </c>
      <c r="S416" s="185" t="e">
        <v>#NUM!</v>
      </c>
      <c r="T416" s="114"/>
      <c r="U416" s="114"/>
    </row>
    <row r="417" spans="1:24" hidden="1" outlineLevel="2" x14ac:dyDescent="0.25">
      <c r="B417" s="105">
        <v>7</v>
      </c>
      <c r="C417" s="108">
        <f t="shared" ref="C417" si="635">-(IFERROR(VLOOKUP($B417,$B404:$C409,2,0),0)+IFERROR(VLOOKUP($B417,$D404:$E409,2,0),0)+IFERROR(VLOOKUP($B417,$F404:$G409,2,0),0)+IFERROR(VLOOKUP($B417,$H404:$I409,2,0),0)+IFERROR(VLOOKUP($B417,$J404:$K409,2,0),0)+IFERROR(VLOOKUP($B417,$L404:$M409,2,0),0)+IFERROR(VLOOKUP($B417,$N404:$O409,2,0),0)+IFERROR(VLOOKUP($B417,$P404:$Q409,2,0),0)+IFERROR(VLOOKUP($B417,$R404:$S409,2,0),0))</f>
        <v>0</v>
      </c>
      <c r="E417" s="110"/>
      <c r="F417" s="105">
        <v>4</v>
      </c>
      <c r="G417" s="185" t="e">
        <v>#NUM!</v>
      </c>
      <c r="H417" s="185" t="e">
        <v>#NUM!</v>
      </c>
      <c r="I417" s="185" t="e">
        <v>#NUM!</v>
      </c>
      <c r="J417" s="185" t="e">
        <v>#NUM!</v>
      </c>
      <c r="K417" s="185"/>
      <c r="L417" s="185"/>
      <c r="M417" s="110"/>
      <c r="O417" s="105">
        <v>4</v>
      </c>
      <c r="P417" s="185" t="e">
        <v>#NUM!</v>
      </c>
      <c r="Q417" s="185" t="e">
        <v>#NUM!</v>
      </c>
      <c r="R417" s="185" t="e">
        <v>#NUM!</v>
      </c>
      <c r="S417" s="185" t="e">
        <v>#NUM!</v>
      </c>
      <c r="T417" s="114"/>
      <c r="U417" s="114"/>
    </row>
    <row r="418" spans="1:24" hidden="1" outlineLevel="2" x14ac:dyDescent="0.25">
      <c r="B418" s="105">
        <v>8</v>
      </c>
      <c r="C418" s="108">
        <f t="shared" ref="C418" si="636">-(IFERROR(VLOOKUP($B418,$B404:$C409,2,0),0)+IFERROR(VLOOKUP($B418,$D404:$E409,2,0),0)+IFERROR(VLOOKUP($B418,$F404:$G409,2,0),0)+IFERROR(VLOOKUP($B418,$H404:$I409,2,0),0)+IFERROR(VLOOKUP($B418,$J404:$K409,2,0),0)+IFERROR(VLOOKUP($B418,$L404:$M409,2,0),0)+IFERROR(VLOOKUP($B418,$N404:$O409,2,0),0)+IFERROR(VLOOKUP($B418,$P404:$Q409,2,0),0)+IFERROR(VLOOKUP($B418,$R404:$S409,2,0),0))</f>
        <v>0</v>
      </c>
      <c r="E418" s="110" t="s">
        <v>40</v>
      </c>
      <c r="F418" s="105">
        <v>5</v>
      </c>
      <c r="G418" s="185" t="e">
        <v>#NUM!</v>
      </c>
      <c r="H418" s="185" t="e">
        <v>#NUM!</v>
      </c>
      <c r="I418" s="185" t="e">
        <v>#NUM!</v>
      </c>
      <c r="J418" s="185"/>
      <c r="K418" s="185"/>
      <c r="L418" s="185"/>
      <c r="M418" s="110"/>
      <c r="O418" s="105">
        <v>5</v>
      </c>
      <c r="P418" s="185" t="e">
        <v>#NUM!</v>
      </c>
      <c r="Q418" s="185" t="e">
        <v>#NUM!</v>
      </c>
      <c r="R418" s="185" t="e">
        <v>#NUM!</v>
      </c>
      <c r="S418" s="185" t="e">
        <v>#NUM!</v>
      </c>
      <c r="T418" s="114"/>
      <c r="U418" s="114"/>
    </row>
    <row r="419" spans="1:24" hidden="1" outlineLevel="2" x14ac:dyDescent="0.25">
      <c r="B419" s="105">
        <v>9</v>
      </c>
      <c r="C419" s="108">
        <f t="shared" ref="C419" si="637">-(IFERROR(VLOOKUP($B419,$B404:$C409,2,0),0)+IFERROR(VLOOKUP($B419,$D404:$E409,2,0),0)+IFERROR(VLOOKUP($B419,$F404:$G409,2,0),0)+IFERROR(VLOOKUP($B419,$H404:$I409,2,0),0)+IFERROR(VLOOKUP($B419,$J404:$K409,2,0),0)+IFERROR(VLOOKUP($B419,$L404:$M409,2,0),0)+IFERROR(VLOOKUP($B419,$N404:$O409,2,0),0)+IFERROR(VLOOKUP($B419,$P404:$Q409,2,0),0)+IFERROR(VLOOKUP($B419,$R404:$S409,2,0),0))</f>
        <v>0</v>
      </c>
      <c r="E419" s="110"/>
      <c r="F419" s="105">
        <v>6</v>
      </c>
      <c r="G419" s="185" t="e">
        <v>#NUM!</v>
      </c>
      <c r="H419" s="185" t="e">
        <v>#NUM!</v>
      </c>
      <c r="I419" s="185"/>
      <c r="J419" s="185"/>
      <c r="K419" s="185"/>
      <c r="L419" s="185"/>
      <c r="M419" s="110"/>
      <c r="O419" s="105">
        <v>6</v>
      </c>
      <c r="P419" s="185" t="e">
        <v>#NUM!</v>
      </c>
      <c r="Q419" s="185" t="e">
        <v>#NUM!</v>
      </c>
      <c r="R419" s="185" t="e">
        <v>#NUM!</v>
      </c>
      <c r="S419" s="185" t="e">
        <v>#NUM!</v>
      </c>
      <c r="T419" s="114"/>
      <c r="U419" s="114"/>
    </row>
    <row r="420" spans="1:24" hidden="1" outlineLevel="2" x14ac:dyDescent="0.25">
      <c r="B420" s="105">
        <v>10</v>
      </c>
      <c r="C420" s="108">
        <f t="shared" ref="C420" si="638">-(IFERROR(VLOOKUP($B420,$B404:$C409,2,0),0)+IFERROR(VLOOKUP($B420,$D404:$E409,2,0),0)+IFERROR(VLOOKUP($B420,$F404:$G409,2,0),0)+IFERROR(VLOOKUP($B420,$H404:$I409,2,0),0)+IFERROR(VLOOKUP($B420,$J404:$K409,2,0),0)+IFERROR(VLOOKUP($B420,$L404:$M409,2,0),0)+IFERROR(VLOOKUP($B420,$N404:$O409,2,0),0)+IFERROR(VLOOKUP($B420,$P404:$Q409,2,0),0)+IFERROR(VLOOKUP($B420,$R404:$S409,2,0),0))</f>
        <v>0</v>
      </c>
      <c r="E420" s="110"/>
      <c r="F420" s="105">
        <v>7</v>
      </c>
      <c r="G420" s="185" t="e">
        <v>#NUM!</v>
      </c>
      <c r="H420" s="185"/>
      <c r="I420" s="185"/>
      <c r="J420" s="185"/>
      <c r="K420" s="185"/>
      <c r="L420" s="185"/>
      <c r="M420" s="110"/>
      <c r="N420" s="110" t="s">
        <v>40</v>
      </c>
      <c r="O420" s="105">
        <v>7</v>
      </c>
      <c r="P420" s="185" t="e">
        <v>#NUM!</v>
      </c>
      <c r="Q420" s="185" t="e">
        <v>#NUM!</v>
      </c>
      <c r="R420" s="185" t="e">
        <v>#NUM!</v>
      </c>
      <c r="S420" s="185" t="e">
        <v>#NUM!</v>
      </c>
      <c r="T420" s="114"/>
      <c r="U420" s="114"/>
    </row>
    <row r="421" spans="1:24" hidden="1" outlineLevel="2" x14ac:dyDescent="0.25">
      <c r="B421" s="105">
        <v>11</v>
      </c>
      <c r="C421" s="108">
        <f t="shared" ref="C421" si="639">-(IFERROR(VLOOKUP($B421,$B404:$C409,2,0),0)+IFERROR(VLOOKUP($B421,$D404:$E409,2,0),0)+IFERROR(VLOOKUP($B421,$F404:$G409,2,0),0)+IFERROR(VLOOKUP($B421,$H404:$I409,2,0),0)+IFERROR(VLOOKUP($B421,$J404:$K409,2,0),0)+IFERROR(VLOOKUP($B421,$L404:$M409,2,0),0)+IFERROR(VLOOKUP($B421,$N404:$O409,2,0),0)+IFERROR(VLOOKUP($B421,$P404:$Q409,2,0),0)+IFERROR(VLOOKUP($B421,$R404:$S409,2,0),0))</f>
        <v>0</v>
      </c>
      <c r="E421" s="110"/>
      <c r="M421" s="110"/>
      <c r="O421" s="105">
        <v>8</v>
      </c>
      <c r="P421" s="185" t="e">
        <v>#NUM!</v>
      </c>
      <c r="Q421" s="185" t="e">
        <v>#NUM!</v>
      </c>
      <c r="R421" s="185" t="e">
        <v>#NUM!</v>
      </c>
      <c r="S421" s="185" t="e">
        <v>#NUM!</v>
      </c>
      <c r="T421" s="114"/>
      <c r="U421" s="114"/>
    </row>
    <row r="422" spans="1:24" hidden="1" outlineLevel="2" x14ac:dyDescent="0.25">
      <c r="B422" s="105">
        <v>12</v>
      </c>
      <c r="C422" s="108">
        <f t="shared" ref="C422" si="640">-(IFERROR(VLOOKUP($B422,$B404:$C409,2,0),0)+IFERROR(VLOOKUP($B422,$D404:$E409,2,0),0)+IFERROR(VLOOKUP($B422,$F404:$G409,2,0),0)+IFERROR(VLOOKUP($B422,$H404:$I409,2,0),0)+IFERROR(VLOOKUP($B422,$J404:$K409,2,0),0)+IFERROR(VLOOKUP($B422,$L404:$M409,2,0),0)+IFERROR(VLOOKUP($B422,$N404:$O409,2,0),0)+IFERROR(VLOOKUP($B422,$P404:$Q409,2,0),0)+IFERROR(VLOOKUP($B422,$R404:$S409,2,0),0))</f>
        <v>0</v>
      </c>
      <c r="E422" s="110"/>
      <c r="M422" s="110"/>
      <c r="O422" s="105">
        <v>9</v>
      </c>
      <c r="P422" s="185" t="e">
        <v>#NUM!</v>
      </c>
      <c r="Q422" s="185" t="e">
        <v>#NUM!</v>
      </c>
      <c r="R422" s="185" t="e">
        <v>#NUM!</v>
      </c>
      <c r="S422" s="185"/>
      <c r="T422" s="114"/>
      <c r="U422" s="114"/>
    </row>
    <row r="423" spans="1:24" hidden="1" outlineLevel="2" x14ac:dyDescent="0.25">
      <c r="B423" s="105">
        <v>13</v>
      </c>
      <c r="C423" s="108">
        <f t="shared" ref="C423" si="641">-(IFERROR(VLOOKUP($B423,$B404:$C409,2,0),0)+IFERROR(VLOOKUP($B423,$D404:$E409,2,0),0)+IFERROR(VLOOKUP($B423,$F404:$G409,2,0),0)+IFERROR(VLOOKUP($B423,$H404:$I409,2,0),0)+IFERROR(VLOOKUP($B423,$J404:$K409,2,0),0)+IFERROR(VLOOKUP($B423,$L404:$M409,2,0),0)+IFERROR(VLOOKUP($B423,$N404:$O409,2,0),0)+IFERROR(VLOOKUP($B423,$P404:$Q409,2,0),0)+IFERROR(VLOOKUP($B423,$R404:$S409,2,0),0))</f>
        <v>0</v>
      </c>
      <c r="E423" s="110"/>
      <c r="F423" s="110"/>
      <c r="G423" s="324" t="s">
        <v>42</v>
      </c>
      <c r="H423" s="324"/>
      <c r="I423" s="324"/>
      <c r="J423" s="324"/>
      <c r="K423" s="324"/>
      <c r="L423" s="324"/>
      <c r="M423" s="110"/>
      <c r="O423" s="105">
        <v>10</v>
      </c>
      <c r="P423" s="185" t="e">
        <v>#NUM!</v>
      </c>
      <c r="Q423" s="185" t="e">
        <v>#NUM!</v>
      </c>
      <c r="R423" s="185"/>
      <c r="S423" s="185"/>
      <c r="T423" s="114"/>
      <c r="U423" s="114"/>
    </row>
    <row r="424" spans="1:24" hidden="1" outlineLevel="2" x14ac:dyDescent="0.25">
      <c r="B424" s="105">
        <v>14</v>
      </c>
      <c r="C424" s="108">
        <f t="shared" ref="C424" si="642">-(IFERROR(VLOOKUP($B424,$B404:$C409,2,0),0)+IFERROR(VLOOKUP($B424,$D404:$E409,2,0),0)+IFERROR(VLOOKUP($B424,$F404:$G409,2,0),0)+IFERROR(VLOOKUP($B424,$H404:$I409,2,0),0)+IFERROR(VLOOKUP($B424,$J404:$K409,2,0),0)+IFERROR(VLOOKUP($B424,$L404:$M409,2,0),0)+IFERROR(VLOOKUP($B424,$N404:$O409,2,0),0)+IFERROR(VLOOKUP($B424,$P404:$Q409,2,0),0)+IFERROR(VLOOKUP($B424,$R404:$S409,2,0),0))</f>
        <v>0</v>
      </c>
      <c r="E424" s="110"/>
      <c r="F424" s="110"/>
      <c r="G424" s="112">
        <v>6</v>
      </c>
      <c r="H424" s="112">
        <v>5</v>
      </c>
      <c r="I424" s="112">
        <v>4</v>
      </c>
      <c r="J424" s="112">
        <v>3</v>
      </c>
      <c r="K424" s="112">
        <v>2</v>
      </c>
      <c r="L424" s="112">
        <v>1</v>
      </c>
      <c r="M424" s="110"/>
      <c r="O424" s="105">
        <v>11</v>
      </c>
      <c r="P424" s="185" t="e">
        <v>#NUM!</v>
      </c>
      <c r="Q424" s="185"/>
      <c r="R424" s="185"/>
      <c r="S424" s="185"/>
      <c r="T424" s="114"/>
      <c r="U424" s="114"/>
    </row>
    <row r="425" spans="1:24" hidden="1" outlineLevel="2" x14ac:dyDescent="0.25">
      <c r="A425" s="68" t="s">
        <v>41</v>
      </c>
      <c r="B425" s="105">
        <v>15</v>
      </c>
      <c r="C425" s="108">
        <f t="shared" ref="C425" si="643">-(IFERROR(VLOOKUP($B425,$B404:$C409,2,0),0)+IFERROR(VLOOKUP($B425,$D404:$E409,2,0),0)+IFERROR(VLOOKUP($B425,$F404:$G409,2,0),0)+IFERROR(VLOOKUP($B425,$H404:$I409,2,0),0)+IFERROR(VLOOKUP($B425,$J404:$K409,2,0),0)+IFERROR(VLOOKUP($B425,$L404:$M409,2,0),0)+IFERROR(VLOOKUP($B425,$N404:$O409,2,0),0)+IFERROR(VLOOKUP($B425,$P404:$Q409,2,0),0)+IFERROR(VLOOKUP($B425,$R404:$S409,2,0),0))</f>
        <v>0</v>
      </c>
      <c r="E425" s="110"/>
      <c r="F425" s="105">
        <v>1</v>
      </c>
      <c r="G425" s="184" t="e">
        <f t="array" ref="G425:G433">MMULT(MINVERSE($C$24:$K$32),$C411:$C419)</f>
        <v>#NUM!</v>
      </c>
      <c r="H425" s="184" t="e">
        <f t="array" ref="H425:H432">MMULT(MINVERSE($C$24:$J$31),$C411:$C418)</f>
        <v>#NUM!</v>
      </c>
      <c r="I425" s="184" t="e">
        <f t="array" ref="I425:I431">MMULT(MINVERSE($C$24:$I$30),$C411:$C417)</f>
        <v>#NUM!</v>
      </c>
      <c r="J425" s="184" t="e">
        <f t="array" ref="J425:J430">MMULT(MINVERSE($C$24:$H$29),$C411:$C416)</f>
        <v>#NUM!</v>
      </c>
      <c r="K425" s="184" t="e">
        <f t="array" ref="K425:K429">MMULT(MINVERSE($C$24:$G$28),$C411:$C415)</f>
        <v>#NUM!</v>
      </c>
      <c r="L425" s="113"/>
      <c r="M425" s="110"/>
      <c r="N425" s="110"/>
      <c r="O425" s="110"/>
      <c r="P425" s="110"/>
    </row>
    <row r="426" spans="1:24" hidden="1" outlineLevel="2" x14ac:dyDescent="0.25">
      <c r="B426" s="105">
        <v>16</v>
      </c>
      <c r="C426" s="108">
        <f t="shared" ref="C426" si="644">-(IFERROR(VLOOKUP($B426,$B404:$C409,2,0),0)+IFERROR(VLOOKUP($B426,$D404:$E409,2,0),0)+IFERROR(VLOOKUP($B426,$F404:$G409,2,0),0)+IFERROR(VLOOKUP($B426,$H404:$I409,2,0),0)+IFERROR(VLOOKUP($B426,$J404:$K409,2,0),0)+IFERROR(VLOOKUP($B426,$L404:$M409,2,0),0)+IFERROR(VLOOKUP($B426,$N404:$O409,2,0),0)+IFERROR(VLOOKUP($B426,$P404:$Q409,2,0),0)+IFERROR(VLOOKUP($B426,$R404:$S409,2,0),0))</f>
        <v>0</v>
      </c>
      <c r="E426" s="110"/>
      <c r="F426" s="105">
        <v>2</v>
      </c>
      <c r="G426" s="185" t="e">
        <v>#NUM!</v>
      </c>
      <c r="H426" s="185" t="e">
        <v>#NUM!</v>
      </c>
      <c r="I426" s="185" t="e">
        <v>#NUM!</v>
      </c>
      <c r="J426" s="185" t="e">
        <v>#NUM!</v>
      </c>
      <c r="K426" s="185" t="e">
        <v>#NUM!</v>
      </c>
      <c r="L426" s="114"/>
      <c r="M426" s="110"/>
      <c r="N426" s="110"/>
      <c r="O426" s="110"/>
      <c r="P426" s="110"/>
    </row>
    <row r="427" spans="1:24" hidden="1" outlineLevel="2" x14ac:dyDescent="0.25">
      <c r="B427" s="105">
        <v>17</v>
      </c>
      <c r="C427" s="108">
        <f t="shared" ref="C427" si="645">-(IFERROR(VLOOKUP($B427,$B404:$C409,2,0),0)+IFERROR(VLOOKUP($B427,$D404:$E409,2,0),0)+IFERROR(VLOOKUP($B427,$F404:$G409,2,0),0)+IFERROR(VLOOKUP($B427,$H404:$I409,2,0),0)+IFERROR(VLOOKUP($B427,$J404:$K409,2,0),0)+IFERROR(VLOOKUP($B427,$L404:$M409,2,0),0)+IFERROR(VLOOKUP($B427,$N404:$O409,2,0),0)+IFERROR(VLOOKUP($B427,$P404:$Q409,2,0),0)+IFERROR(VLOOKUP($B427,$R404:$S409,2,0),0))</f>
        <v>0</v>
      </c>
      <c r="E427" s="110"/>
      <c r="F427" s="105">
        <v>3</v>
      </c>
      <c r="G427" s="185" t="e">
        <v>#NUM!</v>
      </c>
      <c r="H427" s="185" t="e">
        <v>#NUM!</v>
      </c>
      <c r="I427" s="185" t="e">
        <v>#NUM!</v>
      </c>
      <c r="J427" s="185" t="e">
        <v>#NUM!</v>
      </c>
      <c r="K427" s="185" t="e">
        <v>#NUM!</v>
      </c>
      <c r="L427" s="114"/>
      <c r="M427" s="110"/>
    </row>
    <row r="428" spans="1:24" hidden="1" outlineLevel="2" x14ac:dyDescent="0.25">
      <c r="B428" s="105">
        <v>18</v>
      </c>
      <c r="C428" s="108">
        <f t="shared" ref="C428" si="646">-(IFERROR(VLOOKUP($B428,$B404:$C409,2,0),0)+IFERROR(VLOOKUP($B428,$D404:$E409,2,0),0)+IFERROR(VLOOKUP($B428,$F404:$G409,2,0),0)+IFERROR(VLOOKUP($B428,$H404:$I409,2,0),0)+IFERROR(VLOOKUP($B428,$J404:$K409,2,0),0)+IFERROR(VLOOKUP($B428,$L404:$M409,2,0),0)+IFERROR(VLOOKUP($B428,$N404:$O409,2,0),0)+IFERROR(VLOOKUP($B428,$P404:$Q409,2,0),0)+IFERROR(VLOOKUP($B428,$R404:$S409,2,0),0))</f>
        <v>0</v>
      </c>
      <c r="E428" s="110"/>
      <c r="F428" s="105">
        <v>4</v>
      </c>
      <c r="G428" s="185" t="e">
        <v>#NUM!</v>
      </c>
      <c r="H428" s="185" t="e">
        <v>#NUM!</v>
      </c>
      <c r="I428" s="185" t="e">
        <v>#NUM!</v>
      </c>
      <c r="J428" s="185" t="e">
        <v>#NUM!</v>
      </c>
      <c r="K428" s="185" t="e">
        <v>#NUM!</v>
      </c>
      <c r="L428" s="114"/>
      <c r="M428" s="110"/>
    </row>
    <row r="429" spans="1:24" hidden="1" outlineLevel="2" x14ac:dyDescent="0.25">
      <c r="B429" s="105">
        <v>19</v>
      </c>
      <c r="C429" s="108">
        <f t="shared" ref="C429" si="647">-(IFERROR(VLOOKUP($B429,$B404:$C409,2,0),0)+IFERROR(VLOOKUP($B429,$D404:$E409,2,0),0)+IFERROR(VLOOKUP($B429,$F404:$G409,2,0),0)+IFERROR(VLOOKUP($B429,$H404:$I409,2,0),0)+IFERROR(VLOOKUP($B429,$J404:$K409,2,0),0)+IFERROR(VLOOKUP($B429,$L404:$M409,2,0),0)+IFERROR(VLOOKUP($B429,$N404:$O409,2,0),0)+IFERROR(VLOOKUP($B429,$P404:$Q409,2,0),0)+IFERROR(VLOOKUP($B429,$R404:$S409,2,0),0))</f>
        <v>0</v>
      </c>
      <c r="E429" s="110"/>
      <c r="F429" s="105">
        <v>5</v>
      </c>
      <c r="G429" s="185" t="e">
        <v>#NUM!</v>
      </c>
      <c r="H429" s="185" t="e">
        <v>#NUM!</v>
      </c>
      <c r="I429" s="185" t="e">
        <v>#NUM!</v>
      </c>
      <c r="J429" s="185" t="e">
        <v>#NUM!</v>
      </c>
      <c r="K429" s="185" t="e">
        <v>#NUM!</v>
      </c>
      <c r="L429" s="114"/>
      <c r="M429" s="110"/>
    </row>
    <row r="430" spans="1:24" hidden="1" outlineLevel="2" x14ac:dyDescent="0.25">
      <c r="B430" s="105">
        <v>20</v>
      </c>
      <c r="C430" s="108">
        <f t="shared" ref="C430" si="648">-(IFERROR(VLOOKUP($B430,$B404:$C409,2,0),0)+IFERROR(VLOOKUP($B430,$D404:$E409,2,0),0)+IFERROR(VLOOKUP($B430,$F404:$G409,2,0),0)+IFERROR(VLOOKUP($B430,$H404:$I409,2,0),0)+IFERROR(VLOOKUP($B430,$J404:$K409,2,0),0)+IFERROR(VLOOKUP($B430,$L404:$M409,2,0),0)+IFERROR(VLOOKUP($B430,$N404:$O409,2,0),0)+IFERROR(VLOOKUP($B430,$P404:$Q409,2,0),0)+IFERROR(VLOOKUP($B430,$R404:$S409,2,0),0))</f>
        <v>0</v>
      </c>
      <c r="E430" s="110" t="s">
        <v>40</v>
      </c>
      <c r="F430" s="105">
        <v>6</v>
      </c>
      <c r="G430" s="185" t="e">
        <v>#NUM!</v>
      </c>
      <c r="H430" s="185" t="e">
        <v>#NUM!</v>
      </c>
      <c r="I430" s="185" t="e">
        <v>#NUM!</v>
      </c>
      <c r="J430" s="185" t="e">
        <v>#NUM!</v>
      </c>
      <c r="K430" s="185"/>
      <c r="L430" s="114"/>
      <c r="M430" s="110"/>
    </row>
    <row r="431" spans="1:24" hidden="1" outlineLevel="2" x14ac:dyDescent="0.25">
      <c r="B431" s="105">
        <v>21</v>
      </c>
      <c r="C431" s="108">
        <f t="shared" ref="C431" si="649">-(IFERROR(VLOOKUP($B431,$B404:$C409,2,0),0)+IFERROR(VLOOKUP($B431,$D404:$E409,2,0),0)+IFERROR(VLOOKUP($B431,$F404:$G409,2,0),0)+IFERROR(VLOOKUP($B431,$H404:$I409,2,0),0)+IFERROR(VLOOKUP($B431,$J404:$K409,2,0),0)+IFERROR(VLOOKUP($B431,$L404:$M409,2,0),0)+IFERROR(VLOOKUP($B431,$N404:$O409,2,0),0)+IFERROR(VLOOKUP($B431,$P404:$Q409,2,0),0)+IFERROR(VLOOKUP($B431,$R404:$S409,2,0),0))</f>
        <v>0</v>
      </c>
      <c r="E431" s="110"/>
      <c r="F431" s="105">
        <v>7</v>
      </c>
      <c r="G431" s="185" t="e">
        <v>#NUM!</v>
      </c>
      <c r="H431" s="185" t="e">
        <v>#NUM!</v>
      </c>
      <c r="I431" s="185" t="e">
        <v>#NUM!</v>
      </c>
      <c r="J431" s="185"/>
      <c r="K431" s="185"/>
      <c r="L431" s="114"/>
      <c r="M431" s="110"/>
    </row>
    <row r="432" spans="1:24" hidden="1" outlineLevel="2" x14ac:dyDescent="0.25">
      <c r="E432" s="110"/>
      <c r="F432" s="105">
        <v>8</v>
      </c>
      <c r="G432" s="185" t="e">
        <v>#NUM!</v>
      </c>
      <c r="H432" s="185" t="e">
        <v>#NUM!</v>
      </c>
      <c r="I432" s="185"/>
      <c r="J432" s="185"/>
      <c r="K432" s="185"/>
      <c r="L432" s="114"/>
      <c r="M432" s="110"/>
      <c r="X432" s="110"/>
    </row>
    <row r="433" spans="1:24" hidden="1" outlineLevel="2" x14ac:dyDescent="0.25">
      <c r="E433" s="110"/>
      <c r="F433" s="105">
        <v>9</v>
      </c>
      <c r="G433" s="185" t="e">
        <v>#NUM!</v>
      </c>
      <c r="H433" s="185"/>
      <c r="I433" s="185"/>
      <c r="J433" s="185"/>
      <c r="K433" s="185"/>
      <c r="L433" s="114"/>
      <c r="M433" s="110"/>
      <c r="X433" s="110"/>
    </row>
    <row r="434" spans="1:24" hidden="1" outlineLevel="2" x14ac:dyDescent="0.25">
      <c r="A434" s="117"/>
    </row>
    <row r="435" spans="1:24" s="119" customFormat="1" hidden="1" outlineLevel="2" x14ac:dyDescent="0.25">
      <c r="A435" s="118" t="s">
        <v>37</v>
      </c>
    </row>
    <row r="436" spans="1:24" hidden="1" outlineLevel="2" x14ac:dyDescent="0.25">
      <c r="B436" s="316" t="e">
        <f t="shared" ref="B436:B442" si="650">B403</f>
        <v>#REF!</v>
      </c>
      <c r="C436" s="316"/>
      <c r="D436" s="316" t="e">
        <f t="shared" ref="D436:D442" si="651">D403</f>
        <v>#REF!</v>
      </c>
      <c r="E436" s="316"/>
      <c r="F436" s="316" t="e">
        <f t="shared" ref="F436:F442" si="652">F403</f>
        <v>#REF!</v>
      </c>
      <c r="G436" s="316"/>
      <c r="H436" s="316" t="e">
        <f t="shared" ref="H436:H442" si="653">H403</f>
        <v>#REF!</v>
      </c>
      <c r="I436" s="316"/>
      <c r="J436" s="316" t="e">
        <f t="shared" ref="J436:J442" si="654">J403</f>
        <v>#REF!</v>
      </c>
      <c r="K436" s="316"/>
      <c r="L436" s="316" t="e">
        <f t="shared" ref="L436:L442" si="655">L403</f>
        <v>#REF!</v>
      </c>
      <c r="M436" s="316"/>
    </row>
    <row r="437" spans="1:24" hidden="1" outlineLevel="2" x14ac:dyDescent="0.25">
      <c r="B437" s="105" t="e">
        <f t="shared" si="650"/>
        <v>#REF!</v>
      </c>
      <c r="C437" s="116" t="e">
        <f>IF($Q$2=2,IFERROR(INDEX($G414:$L420,MATCH(B437,$F414:$F420,0),MATCH(INICIO!$C$59,$G413:$L413,0)),0),IF($Q$2=4,IFERROR(INDEX($P414:$U424,MATCH(B437,$O414:$O424,0),MATCH(INICIO!$C$59,$P413:$U413,0)),0),IFERROR(INDEX($G425:$L433,MATCH(B437,$F425:$F433,0),MATCH(INICIO!$C$59,$G424:$L424,0)),0)))</f>
        <v>#REF!</v>
      </c>
      <c r="D437" s="105" t="e">
        <f t="shared" si="651"/>
        <v>#REF!</v>
      </c>
      <c r="E437" s="116" t="e">
        <f>IF($Q$2=2,IFERROR(INDEX($G414:$L420,MATCH(D437,$F414:$F420,0),MATCH(INICIO!$C$59,$G413:$L413,0)),0),IF($Q$2=4,IFERROR(INDEX($P414:$U424,MATCH(D437,$O414:$O424,0),MATCH(INICIO!$C$59,$P413:$U413,0)),0),IFERROR(INDEX($G425:$L433,MATCH(D437,$F425:$F433,0),MATCH(INICIO!$C$59,$G424:$L424,0)),0)))</f>
        <v>#REF!</v>
      </c>
      <c r="F437" s="105" t="e">
        <f t="shared" si="652"/>
        <v>#REF!</v>
      </c>
      <c r="G437" s="116" t="e">
        <f>IF($Q$2=2,IFERROR(INDEX($G414:$L420,MATCH(F437,$F414:$F420,0),MATCH(INICIO!$C$59,$G413:$L413,0)),0),IF($Q$2=4,IFERROR(INDEX($P414:$U424,MATCH(F437,$O414:$O424,0),MATCH(INICIO!$C$59,$P413:$U413,0)),0),IFERROR(INDEX($G425:$L433,MATCH(F437,$F425:$F433,0),MATCH(INICIO!$C$59,$G424:$L424,0)),0)))</f>
        <v>#REF!</v>
      </c>
      <c r="H437" s="105" t="e">
        <f t="shared" si="653"/>
        <v>#REF!</v>
      </c>
      <c r="I437" s="116" t="e">
        <f>IF($Q$2=2,IFERROR(INDEX($G414:$L420,MATCH(H437,$F414:$F420,0),MATCH(INICIO!$C$59,$G413:$L413,0)),0),IF($Q$2=4,IFERROR(INDEX($P414:$U424,MATCH(H437,$O414:$O424,0),MATCH(INICIO!$C$59,$P413:$U413,0)),0),IFERROR(INDEX($G425:$L433,MATCH(H437,$F425:$F433,0),MATCH(INICIO!$C$59,$G424:$L424,0)),0)))</f>
        <v>#REF!</v>
      </c>
      <c r="J437" s="105" t="e">
        <f t="shared" si="654"/>
        <v>#REF!</v>
      </c>
      <c r="K437" s="116" t="e">
        <f>IF($Q$2=2,IFERROR(INDEX($G414:$L420,MATCH(J437,$F414:$F420,0),MATCH(INICIO!$C$59,$G413:$L413,0)),0),IF($Q$2=4,IFERROR(INDEX($P414:$U424,MATCH(J437,$O414:$O424,0),MATCH(INICIO!$C$59,$P413:$U413,0)),0),IFERROR(INDEX($G425:$L433,MATCH(J437,$F425:$F433,0),MATCH(INICIO!$C$59,$G424:$L424,0)),0)))</f>
        <v>#REF!</v>
      </c>
      <c r="L437" s="105" t="e">
        <f t="shared" si="655"/>
        <v>#REF!</v>
      </c>
      <c r="M437" s="116" t="e">
        <f>IF($Q$2=2,IFERROR(INDEX($G414:$L420,MATCH(L437,$F414:$F420,0),MATCH(INICIO!$C$59,$G413:$L413,0)),0),IF($Q$2=4,IFERROR(INDEX($P414:$U424,MATCH(L437,$O414:$O424,0),MATCH(INICIO!$C$59,$P413:$U413,0)),0),IFERROR(INDEX($G425:$L433,MATCH(L437,$F425:$F433,0),MATCH(INICIO!$C$59,$G424:$L424,0)),0)))</f>
        <v>#REF!</v>
      </c>
    </row>
    <row r="438" spans="1:24" hidden="1" outlineLevel="2" x14ac:dyDescent="0.25">
      <c r="B438" s="105" t="e">
        <f t="shared" si="650"/>
        <v>#REF!</v>
      </c>
      <c r="C438" s="116" t="e">
        <f>IF($Q$2=2,IFERROR(INDEX($G414:$L420,MATCH(B438,$F414:$F420,0),MATCH(INICIO!$C$59,$G413:$L413,0)),0),IF($Q$2=4,IFERROR(INDEX($P414:$U424,MATCH(B438,$O414:$O424,0),MATCH(INICIO!$C$59,$P413:$U413,0)),0),IFERROR(INDEX($G425:$L433,MATCH(B438,$F425:$F433,0),MATCH(INICIO!$C$59,$G424:$L424,0)),0)))</f>
        <v>#REF!</v>
      </c>
      <c r="D438" s="105" t="e">
        <f t="shared" si="651"/>
        <v>#REF!</v>
      </c>
      <c r="E438" s="116" t="e">
        <f>IF($Q$2=2,IFERROR(INDEX($G414:$L420,MATCH(D438,$F414:$F420,0),MATCH(INICIO!$C$59,$G413:$L413,0)),0),IF($Q$2=4,IFERROR(INDEX($P414:$U424,MATCH(D438,$O414:$O424,0),MATCH(INICIO!$C$59,$P413:$U413,0)),0),IFERROR(INDEX($G425:$L433,MATCH(D438,$F425:$F433,0),MATCH(INICIO!$C$59,$G424:$L424,0)),0)))</f>
        <v>#REF!</v>
      </c>
      <c r="F438" s="105" t="e">
        <f t="shared" si="652"/>
        <v>#REF!</v>
      </c>
      <c r="G438" s="116" t="e">
        <f>IF($Q$2=2,IFERROR(INDEX($G414:$L420,MATCH(F438,$F414:$F420,0),MATCH(INICIO!$C$59,$G413:$L413,0)),0),IF($Q$2=4,IFERROR(INDEX($P414:$U424,MATCH(F438,$O414:$O424,0),MATCH(INICIO!$C$59,$P413:$U413,0)),0),IFERROR(INDEX($G425:$L433,MATCH(F438,$F425:$F433,0),MATCH(INICIO!$C$59,$G424:$L424,0)),0)))</f>
        <v>#REF!</v>
      </c>
      <c r="H438" s="105" t="e">
        <f t="shared" si="653"/>
        <v>#REF!</v>
      </c>
      <c r="I438" s="116" t="e">
        <f>IF($Q$2=2,IFERROR(INDEX($G414:$L420,MATCH(H438,$F414:$F420,0),MATCH(INICIO!$C$59,$G413:$L413,0)),0),IF($Q$2=4,IFERROR(INDEX($P414:$U424,MATCH(H438,$O414:$O424,0),MATCH(INICIO!$C$59,$P413:$U413,0)),0),IFERROR(INDEX($G425:$L433,MATCH(H438,$F425:$F433,0),MATCH(INICIO!$C$59,$G424:$L424,0)),0)))</f>
        <v>#REF!</v>
      </c>
      <c r="J438" s="105" t="e">
        <f t="shared" si="654"/>
        <v>#REF!</v>
      </c>
      <c r="K438" s="116" t="e">
        <f>IF($Q$2=2,IFERROR(INDEX($G414:$L420,MATCH(J438,$F414:$F420,0),MATCH(INICIO!$C$59,$G413:$L413,0)),0),IF($Q$2=4,IFERROR(INDEX($P414:$U424,MATCH(J438,$O414:$O424,0),MATCH(INICIO!$C$59,$P413:$U413,0)),0),IFERROR(INDEX($G425:$L433,MATCH(J438,$F425:$F433,0),MATCH(INICIO!$C$59,$G424:$L424,0)),0)))</f>
        <v>#REF!</v>
      </c>
      <c r="L438" s="105" t="e">
        <f t="shared" si="655"/>
        <v>#REF!</v>
      </c>
      <c r="M438" s="116" t="e">
        <f>IF($Q$2=2,IFERROR(INDEX($G414:$L420,MATCH(L438,$F414:$F420,0),MATCH(INICIO!$C$59,$G413:$L413,0)),0),IF($Q$2=4,IFERROR(INDEX($P414:$U424,MATCH(L438,$O414:$O424,0),MATCH(INICIO!$C$59,$P413:$U413,0)),0),IFERROR(INDEX($G425:$L433,MATCH(L438,$F425:$F433,0),MATCH(INICIO!$C$59,$G424:$L424,0)),0)))</f>
        <v>#REF!</v>
      </c>
    </row>
    <row r="439" spans="1:24" hidden="1" outlineLevel="2" x14ac:dyDescent="0.25">
      <c r="B439" s="105" t="e">
        <f t="shared" si="650"/>
        <v>#REF!</v>
      </c>
      <c r="C439" s="116" t="e">
        <f>IF($Q$2=2,IFERROR(INDEX($G414:$L420,MATCH(B439,$F414:$F420,0),MATCH(INICIO!$C$59,$G413:$L413,0)),0),IF($Q$2=4,IFERROR(INDEX($P414:$U424,MATCH(B439,$O414:$O424,0),MATCH(INICIO!$C$59,$P413:$U413,0)),0),IFERROR(INDEX($G425:$L433,MATCH(B439,$F425:$F433,0),MATCH(INICIO!$C$59,$G424:$L424,0)),0)))</f>
        <v>#REF!</v>
      </c>
      <c r="D439" s="105" t="e">
        <f t="shared" si="651"/>
        <v>#REF!</v>
      </c>
      <c r="E439" s="116" t="e">
        <f>IF($Q$2=2,IFERROR(INDEX($G414:$L420,MATCH(D439,$F414:$F420,0),MATCH(INICIO!$C$59,$G413:$L413,0)),0),IF($Q$2=4,IFERROR(INDEX($P414:$U424,MATCH(D439,$O414:$O424,0),MATCH(INICIO!$C$59,$P413:$U413,0)),0),IFERROR(INDEX($G425:$L433,MATCH(D439,$F425:$F433,0),MATCH(INICIO!$C$59,$G424:$L424,0)),0)))</f>
        <v>#REF!</v>
      </c>
      <c r="F439" s="105" t="e">
        <f t="shared" si="652"/>
        <v>#REF!</v>
      </c>
      <c r="G439" s="116" t="e">
        <f>IF($Q$2=2,IFERROR(INDEX($G414:$L420,MATCH(F439,$F414:$F420,0),MATCH(INICIO!$C$59,$G413:$L413,0)),0),IF($Q$2=4,IFERROR(INDEX($P414:$U424,MATCH(F439,$O414:$O424,0),MATCH(INICIO!$C$59,$P413:$U413,0)),0),IFERROR(INDEX($G425:$L433,MATCH(F439,$F425:$F433,0),MATCH(INICIO!$C$59,$G424:$L424,0)),0)))</f>
        <v>#REF!</v>
      </c>
      <c r="H439" s="105" t="e">
        <f t="shared" si="653"/>
        <v>#REF!</v>
      </c>
      <c r="I439" s="116" t="e">
        <f>IF($Q$2=2,IFERROR(INDEX($G414:$L420,MATCH(H439,$F414:$F420,0),MATCH(INICIO!$C$59,$G413:$L413,0)),0),IF($Q$2=4,IFERROR(INDEX($P414:$U424,MATCH(H439,$O414:$O424,0),MATCH(INICIO!$C$59,$P413:$U413,0)),0),IFERROR(INDEX($G425:$L433,MATCH(H439,$F425:$F433,0),MATCH(INICIO!$C$59,$G424:$L424,0)),0)))</f>
        <v>#REF!</v>
      </c>
      <c r="J439" s="105" t="e">
        <f t="shared" si="654"/>
        <v>#REF!</v>
      </c>
      <c r="K439" s="116" t="e">
        <f>IF($Q$2=2,IFERROR(INDEX($G414:$L420,MATCH(J439,$F414:$F420,0),MATCH(INICIO!$C$59,$G413:$L413,0)),0),IF($Q$2=4,IFERROR(INDEX($P414:$U424,MATCH(J439,$O414:$O424,0),MATCH(INICIO!$C$59,$P413:$U413,0)),0),IFERROR(INDEX($G425:$L433,MATCH(J439,$F425:$F433,0),MATCH(INICIO!$C$59,$G424:$L424,0)),0)))</f>
        <v>#REF!</v>
      </c>
      <c r="L439" s="105" t="e">
        <f t="shared" si="655"/>
        <v>#REF!</v>
      </c>
      <c r="M439" s="116" t="e">
        <f>IF($Q$2=2,IFERROR(INDEX($G414:$L420,MATCH(L439,$F414:$F420,0),MATCH(INICIO!$C$59,$G413:$L413,0)),0),IF($Q$2=4,IFERROR(INDEX($P414:$U424,MATCH(L439,$O414:$O424,0),MATCH(INICIO!$C$59,$P413:$U413,0)),0),IFERROR(INDEX($G425:$L433,MATCH(L439,$F425:$F433,0),MATCH(INICIO!$C$59,$G424:$L424,0)),0)))</f>
        <v>#REF!</v>
      </c>
    </row>
    <row r="440" spans="1:24" hidden="1" outlineLevel="2" x14ac:dyDescent="0.25">
      <c r="B440" s="105" t="e">
        <f t="shared" si="650"/>
        <v>#REF!</v>
      </c>
      <c r="C440" s="116" t="e">
        <f>IF($Q$2=2,IFERROR(INDEX($G414:$L420,MATCH(B440,$F414:$F420,0),MATCH(INICIO!$C$59,$G413:$L413,0)),0),IF($Q$2=4,IFERROR(INDEX($P414:$U424,MATCH(B440,$O414:$O424,0),MATCH(INICIO!$C$59,$P413:$U413,0)),0),IFERROR(INDEX($G425:$L433,MATCH(B440,$F425:$F433,0),MATCH(INICIO!$C$59,$G424:$L424,0)),0)))</f>
        <v>#REF!</v>
      </c>
      <c r="D440" s="105" t="e">
        <f t="shared" si="651"/>
        <v>#REF!</v>
      </c>
      <c r="E440" s="116" t="e">
        <f>IF($Q$2=2,IFERROR(INDEX($G414:$L420,MATCH(D440,$F414:$F420,0),MATCH(INICIO!$C$59,$G413:$L413,0)),0),IF($Q$2=4,IFERROR(INDEX($P414:$U424,MATCH(D440,$O414:$O424,0),MATCH(INICIO!$C$59,$P413:$U413,0)),0),IFERROR(INDEX($G425:$L433,MATCH(D440,$F425:$F433,0),MATCH(INICIO!$C$59,$G424:$L424,0)),0)))</f>
        <v>#REF!</v>
      </c>
      <c r="F440" s="105" t="e">
        <f t="shared" si="652"/>
        <v>#REF!</v>
      </c>
      <c r="G440" s="116" t="e">
        <f>IF($Q$2=2,IFERROR(INDEX($G414:$L420,MATCH(F440,$F414:$F420,0),MATCH(INICIO!$C$59,$G413:$L413,0)),0),IF($Q$2=4,IFERROR(INDEX($P414:$U424,MATCH(F440,$O414:$O424,0),MATCH(INICIO!$C$59,$P413:$U413,0)),0),IFERROR(INDEX($G425:$L433,MATCH(F440,$F425:$F433,0),MATCH(INICIO!$C$59,$G424:$L424,0)),0)))</f>
        <v>#REF!</v>
      </c>
      <c r="H440" s="105" t="e">
        <f t="shared" si="653"/>
        <v>#REF!</v>
      </c>
      <c r="I440" s="116" t="e">
        <f>IF($Q$2=2,IFERROR(INDEX($G414:$L420,MATCH(H440,$F414:$F420,0),MATCH(INICIO!$C$59,$G413:$L413,0)),0),IF($Q$2=4,IFERROR(INDEX($P414:$U424,MATCH(H440,$O414:$O424,0),MATCH(INICIO!$C$59,$P413:$U413,0)),0),IFERROR(INDEX($G425:$L433,MATCH(H440,$F425:$F433,0),MATCH(INICIO!$C$59,$G424:$L424,0)),0)))</f>
        <v>#REF!</v>
      </c>
      <c r="J440" s="105" t="e">
        <f t="shared" si="654"/>
        <v>#REF!</v>
      </c>
      <c r="K440" s="116" t="e">
        <f>IF($Q$2=2,IFERROR(INDEX($G414:$L420,MATCH(J440,$F414:$F420,0),MATCH(INICIO!$C$59,$G413:$L413,0)),0),IF($Q$2=4,IFERROR(INDEX($P414:$U424,MATCH(J440,$O414:$O424,0),MATCH(INICIO!$C$59,$P413:$U413,0)),0),IFERROR(INDEX($G425:$L433,MATCH(J440,$F425:$F433,0),MATCH(INICIO!$C$59,$G424:$L424,0)),0)))</f>
        <v>#REF!</v>
      </c>
      <c r="L440" s="105" t="e">
        <f t="shared" si="655"/>
        <v>#REF!</v>
      </c>
      <c r="M440" s="116" t="e">
        <f>IF($Q$2=2,IFERROR(INDEX($G414:$L420,MATCH(L440,$F414:$F420,0),MATCH(INICIO!$C$59,$G413:$L413,0)),0),IF($Q$2=4,IFERROR(INDEX($P414:$U424,MATCH(L440,$O414:$O424,0),MATCH(INICIO!$C$59,$P413:$U413,0)),0),IFERROR(INDEX($G425:$L433,MATCH(L440,$F425:$F433,0),MATCH(INICIO!$C$59,$G424:$L424,0)),0)))</f>
        <v>#REF!</v>
      </c>
    </row>
    <row r="441" spans="1:24" hidden="1" outlineLevel="2" x14ac:dyDescent="0.25">
      <c r="B441" s="105" t="e">
        <f t="shared" si="650"/>
        <v>#REF!</v>
      </c>
      <c r="C441" s="116" t="e">
        <f>IF($Q$2=2,IFERROR(INDEX($G414:$L420,MATCH(B441,$F414:$F420,0),MATCH(INICIO!$C$59,$G413:$L413,0)),0),IF($Q$2=4,IFERROR(INDEX($P414:$U424,MATCH(B441,$O414:$O424,0),MATCH(INICIO!$C$59,$P413:$U413,0)),0),IFERROR(INDEX($G425:$L433,MATCH(B441,$F425:$F433,0),MATCH(INICIO!$C$59,$G424:$L424,0)),0)))</f>
        <v>#REF!</v>
      </c>
      <c r="D441" s="105" t="e">
        <f t="shared" si="651"/>
        <v>#REF!</v>
      </c>
      <c r="E441" s="116" t="e">
        <f>IF($Q$2=2,IFERROR(INDEX($G414:$L420,MATCH(D441,$F414:$F420,0),MATCH(INICIO!$C$59,$G413:$L413,0)),0),IF($Q$2=4,IFERROR(INDEX($P414:$U424,MATCH(D441,$O414:$O424,0),MATCH(INICIO!$C$59,$P413:$U413,0)),0),IFERROR(INDEX($G425:$L433,MATCH(D441,$F425:$F433,0),MATCH(INICIO!$C$59,$G424:$L424,0)),0)))</f>
        <v>#REF!</v>
      </c>
      <c r="F441" s="105" t="e">
        <f t="shared" si="652"/>
        <v>#REF!</v>
      </c>
      <c r="G441" s="116" t="e">
        <f>IF($Q$2=2,IFERROR(INDEX($G414:$L420,MATCH(F441,$F414:$F420,0),MATCH(INICIO!$C$59,$G413:$L413,0)),0),IF($Q$2=4,IFERROR(INDEX($P414:$U424,MATCH(F441,$O414:$O424,0),MATCH(INICIO!$C$59,$P413:$U413,0)),0),IFERROR(INDEX($G425:$L433,MATCH(F441,$F425:$F433,0),MATCH(INICIO!$C$59,$G424:$L424,0)),0)))</f>
        <v>#REF!</v>
      </c>
      <c r="H441" s="105" t="e">
        <f t="shared" si="653"/>
        <v>#REF!</v>
      </c>
      <c r="I441" s="116" t="e">
        <f>IF($Q$2=2,IFERROR(INDEX($G414:$L420,MATCH(H441,$F414:$F420,0),MATCH(INICIO!$C$59,$G413:$L413,0)),0),IF($Q$2=4,IFERROR(INDEX($P414:$U424,MATCH(H441,$O414:$O424,0),MATCH(INICIO!$C$59,$P413:$U413,0)),0),IFERROR(INDEX($G425:$L433,MATCH(H441,$F425:$F433,0),MATCH(INICIO!$C$59,$G424:$L424,0)),0)))</f>
        <v>#REF!</v>
      </c>
      <c r="J441" s="105" t="e">
        <f t="shared" si="654"/>
        <v>#REF!</v>
      </c>
      <c r="K441" s="116" t="e">
        <f>IF($Q$2=2,IFERROR(INDEX($G414:$L420,MATCH(J441,$F414:$F420,0),MATCH(INICIO!$C$59,$G413:$L413,0)),0),IF($Q$2=4,IFERROR(INDEX($P414:$U424,MATCH(J441,$O414:$O424,0),MATCH(INICIO!$C$59,$P413:$U413,0)),0),IFERROR(INDEX($G425:$L433,MATCH(J441,$F425:$F433,0),MATCH(INICIO!$C$59,$G424:$L424,0)),0)))</f>
        <v>#REF!</v>
      </c>
      <c r="L441" s="105" t="e">
        <f t="shared" si="655"/>
        <v>#REF!</v>
      </c>
      <c r="M441" s="116" t="e">
        <f>IF($Q$2=2,IFERROR(INDEX($G414:$L420,MATCH(L441,$F414:$F420,0),MATCH(INICIO!$C$59,$G413:$L413,0)),0),IF($Q$2=4,IFERROR(INDEX($P414:$U424,MATCH(L441,$O414:$O424,0),MATCH(INICIO!$C$59,$P413:$U413,0)),0),IFERROR(INDEX($G425:$L433,MATCH(L441,$F425:$F433,0),MATCH(INICIO!$C$59,$G424:$L424,0)),0)))</f>
        <v>#REF!</v>
      </c>
    </row>
    <row r="442" spans="1:24" hidden="1" outlineLevel="2" x14ac:dyDescent="0.25">
      <c r="B442" s="105" t="e">
        <f t="shared" si="650"/>
        <v>#REF!</v>
      </c>
      <c r="C442" s="116" t="e">
        <f>IF($Q$2=2,IFERROR(INDEX($G414:$L420,MATCH(B442,$F414:$F420,0),MATCH(INICIO!$C$59,$G413:$L413,0)),0),IF($Q$2=4,IFERROR(INDEX($P414:$U424,MATCH(B442,$O414:$O424,0),MATCH(INICIO!$C$59,$P413:$U413,0)),0),IFERROR(INDEX($G425:$L433,MATCH(B442,$F425:$F433,0),MATCH(INICIO!$C$59,$G424:$L424,0)),0)))</f>
        <v>#REF!</v>
      </c>
      <c r="D442" s="105" t="e">
        <f t="shared" si="651"/>
        <v>#REF!</v>
      </c>
      <c r="E442" s="116" t="e">
        <f>IF($Q$2=2,IFERROR(INDEX($G414:$L420,MATCH(D442,$F414:$F420,0),MATCH(INICIO!$C$59,$G413:$L413,0)),0),IF($Q$2=4,IFERROR(INDEX($P414:$U424,MATCH(D442,$O414:$O424,0),MATCH(INICIO!$C$59,$P413:$U413,0)),0),IFERROR(INDEX($G425:$L433,MATCH(D442,$F425:$F433,0),MATCH(INICIO!$C$59,$G424:$L424,0)),0)))</f>
        <v>#REF!</v>
      </c>
      <c r="F442" s="105" t="e">
        <f t="shared" si="652"/>
        <v>#REF!</v>
      </c>
      <c r="G442" s="116" t="e">
        <f>IF($Q$2=2,IFERROR(INDEX($G414:$L420,MATCH(F442,$F414:$F420,0),MATCH(INICIO!$C$59,$G413:$L413,0)),0),IF($Q$2=4,IFERROR(INDEX($P414:$U424,MATCH(F442,$O414:$O424,0),MATCH(INICIO!$C$59,$P413:$U413,0)),0),IFERROR(INDEX($G425:$L433,MATCH(F442,$F425:$F433,0),MATCH(INICIO!$C$59,$G424:$L424,0)),0)))</f>
        <v>#REF!</v>
      </c>
      <c r="H442" s="105" t="e">
        <f t="shared" si="653"/>
        <v>#REF!</v>
      </c>
      <c r="I442" s="116" t="e">
        <f>IF($Q$2=2,IFERROR(INDEX($G414:$L420,MATCH(H442,$F414:$F420,0),MATCH(INICIO!$C$59,$G413:$L413,0)),0),IF($Q$2=4,IFERROR(INDEX($P414:$U424,MATCH(H442,$O414:$O424,0),MATCH(INICIO!$C$59,$P413:$U413,0)),0),IFERROR(INDEX($G425:$L433,MATCH(H442,$F425:$F433,0),MATCH(INICIO!$C$59,$G424:$L424,0)),0)))</f>
        <v>#REF!</v>
      </c>
      <c r="J442" s="105" t="e">
        <f t="shared" si="654"/>
        <v>#REF!</v>
      </c>
      <c r="K442" s="116" t="e">
        <f>IF($Q$2=2,IFERROR(INDEX($G414:$L420,MATCH(J442,$F414:$F420,0),MATCH(INICIO!$C$59,$G413:$L413,0)),0),IF($Q$2=4,IFERROR(INDEX($P414:$U424,MATCH(J442,$O414:$O424,0),MATCH(INICIO!$C$59,$P413:$U413,0)),0),IFERROR(INDEX($G425:$L433,MATCH(J442,$F425:$F433,0),MATCH(INICIO!$C$59,$G424:$L424,0)),0)))</f>
        <v>#REF!</v>
      </c>
      <c r="L442" s="105" t="e">
        <f t="shared" si="655"/>
        <v>#REF!</v>
      </c>
      <c r="M442" s="116" t="e">
        <f>IF($Q$2=2,IFERROR(INDEX($G414:$L420,MATCH(L442,$F414:$F420,0),MATCH(INICIO!$C$59,$G413:$L413,0)),0),IF($Q$2=4,IFERROR(INDEX($P414:$U424,MATCH(L442,$O414:$O424,0),MATCH(INICIO!$C$59,$P413:$U413,0)),0),IFERROR(INDEX($G425:$L433,MATCH(L442,$F425:$F433,0),MATCH(INICIO!$C$59,$G424:$L424,0)),0)))</f>
        <v>#REF!</v>
      </c>
    </row>
    <row r="443" spans="1:24" hidden="1" outlineLevel="2" x14ac:dyDescent="0.25"/>
    <row r="444" spans="1:24" s="119" customFormat="1" hidden="1" outlineLevel="2" x14ac:dyDescent="0.25">
      <c r="A444" s="118" t="s">
        <v>43</v>
      </c>
    </row>
    <row r="445" spans="1:24" hidden="1" outlineLevel="2" x14ac:dyDescent="0.25">
      <c r="C445" s="121">
        <f t="shared" ref="C445:H445" si="656">E$2</f>
        <v>1</v>
      </c>
      <c r="D445" s="121">
        <f t="shared" si="656"/>
        <v>2</v>
      </c>
      <c r="E445" s="121">
        <f t="shared" si="656"/>
        <v>3</v>
      </c>
      <c r="F445" s="121">
        <f t="shared" si="656"/>
        <v>4</v>
      </c>
      <c r="G445" s="121">
        <f t="shared" si="656"/>
        <v>5</v>
      </c>
      <c r="H445" s="121">
        <f t="shared" si="656"/>
        <v>6</v>
      </c>
    </row>
    <row r="446" spans="1:24" hidden="1" outlineLevel="2" x14ac:dyDescent="0.25">
      <c r="B446" s="122" t="s">
        <v>44</v>
      </c>
      <c r="C446" s="123" t="e">
        <f t="array" ref="C446:C451">MMULT(MMULT(C$8:H$13,$AZ$8:$BE$13),C437:C442)+MMULT(MINVERSE(TRANSPOSE($AZ$8:$BE$13)),C404:C409)</f>
        <v>#REF!</v>
      </c>
      <c r="D446" s="123" t="e">
        <f t="array" ref="D446:D451">MMULT(MMULT(K$8:P$13,$AZ$8:$BE$13),E437:E442)+MMULT(MINVERSE(TRANSPOSE($AZ$8:$BE$13)),E404:E409)</f>
        <v>#REF!</v>
      </c>
      <c r="E446" s="123" t="e">
        <f t="array" ref="E446:E451">MMULT(MMULT(S$8:X$13,$AZ$8:$BE$13),G437:G442)+MMULT(MINVERSE(TRANSPOSE($AZ$8:$BE$13)),G404:G409)</f>
        <v>#REF!</v>
      </c>
      <c r="F446" s="123" t="e">
        <f t="array" ref="F446:F451">MMULT(MMULT(AA$8:AF$13,$AZ$8:$BE$13),I437:I442)+MMULT(MINVERSE(TRANSPOSE($AZ$8:$BE$13)),I404:I409)</f>
        <v>#REF!</v>
      </c>
      <c r="G446" s="123" t="e">
        <f t="array" ref="G446:G451">MMULT(MMULT(AI$8:AN$13,$AZ$8:$BE$13),K437:K442)+MMULT(MINVERSE(TRANSPOSE($AZ$8:$BE$13)),K404:K409)</f>
        <v>#REF!</v>
      </c>
      <c r="H446" s="123" t="e">
        <f t="array" ref="H446:H451">MMULT(MMULT(AQ$8:AV$13,$AZ$8:$BE$13),M437:M442)+MMULT(MINVERSE(TRANSPOSE($AZ$8:$BE$13)),M404:M409)</f>
        <v>#REF!</v>
      </c>
      <c r="N446" s="124"/>
      <c r="P446" s="124"/>
    </row>
    <row r="447" spans="1:24" hidden="1" outlineLevel="2" x14ac:dyDescent="0.25">
      <c r="B447" s="122" t="s">
        <v>45</v>
      </c>
      <c r="C447" s="123" t="e">
        <v>#REF!</v>
      </c>
      <c r="D447" s="123" t="e">
        <v>#REF!</v>
      </c>
      <c r="E447" s="123" t="e">
        <v>#REF!</v>
      </c>
      <c r="F447" s="123" t="e">
        <v>#REF!</v>
      </c>
      <c r="G447" s="123" t="e">
        <v>#REF!</v>
      </c>
      <c r="H447" s="123" t="e">
        <v>#REF!</v>
      </c>
      <c r="N447" s="124"/>
      <c r="P447" s="124"/>
    </row>
    <row r="448" spans="1:24" hidden="1" outlineLevel="2" x14ac:dyDescent="0.25">
      <c r="B448" s="122" t="s">
        <v>46</v>
      </c>
      <c r="C448" s="123" t="e">
        <v>#REF!</v>
      </c>
      <c r="D448" s="123" t="e">
        <v>#REF!</v>
      </c>
      <c r="E448" s="123" t="e">
        <v>#REF!</v>
      </c>
      <c r="F448" s="123" t="e">
        <v>#REF!</v>
      </c>
      <c r="G448" s="123" t="e">
        <v>#REF!</v>
      </c>
      <c r="H448" s="123" t="e">
        <v>#REF!</v>
      </c>
      <c r="N448" s="124"/>
      <c r="P448" s="124"/>
    </row>
    <row r="449" spans="1:93" hidden="1" outlineLevel="2" x14ac:dyDescent="0.25">
      <c r="B449" s="122" t="s">
        <v>47</v>
      </c>
      <c r="C449" s="123" t="e">
        <v>#REF!</v>
      </c>
      <c r="D449" s="123" t="e">
        <v>#REF!</v>
      </c>
      <c r="E449" s="123" t="e">
        <v>#REF!</v>
      </c>
      <c r="F449" s="123" t="e">
        <v>#REF!</v>
      </c>
      <c r="G449" s="123" t="e">
        <v>#REF!</v>
      </c>
      <c r="H449" s="123" t="e">
        <v>#REF!</v>
      </c>
      <c r="N449" s="124"/>
      <c r="P449" s="124"/>
    </row>
    <row r="450" spans="1:93" hidden="1" outlineLevel="2" x14ac:dyDescent="0.25">
      <c r="B450" s="122" t="s">
        <v>48</v>
      </c>
      <c r="C450" s="123" t="e">
        <v>#REF!</v>
      </c>
      <c r="D450" s="123" t="e">
        <v>#REF!</v>
      </c>
      <c r="E450" s="123" t="e">
        <v>#REF!</v>
      </c>
      <c r="F450" s="123" t="e">
        <v>#REF!</v>
      </c>
      <c r="G450" s="123" t="e">
        <v>#REF!</v>
      </c>
      <c r="H450" s="123" t="e">
        <v>#REF!</v>
      </c>
      <c r="N450" s="124"/>
      <c r="P450" s="124"/>
    </row>
    <row r="451" spans="1:93" hidden="1" outlineLevel="2" x14ac:dyDescent="0.25">
      <c r="B451" s="122" t="s">
        <v>49</v>
      </c>
      <c r="C451" s="123" t="e">
        <v>#REF!</v>
      </c>
      <c r="D451" s="123" t="e">
        <v>#REF!</v>
      </c>
      <c r="E451" s="123" t="e">
        <v>#REF!</v>
      </c>
      <c r="F451" s="123" t="e">
        <v>#REF!</v>
      </c>
      <c r="G451" s="123" t="e">
        <v>#REF!</v>
      </c>
      <c r="H451" s="123" t="e">
        <v>#REF!</v>
      </c>
      <c r="N451" s="124"/>
      <c r="P451" s="124"/>
    </row>
    <row r="452" spans="1:93" hidden="1" outlineLevel="2" x14ac:dyDescent="0.25"/>
    <row r="453" spans="1:93" hidden="1" outlineLevel="2" x14ac:dyDescent="0.25">
      <c r="B453" s="318" t="s">
        <v>50</v>
      </c>
      <c r="C453" s="319"/>
      <c r="D453" s="319"/>
      <c r="E453" s="319"/>
      <c r="F453" s="319"/>
      <c r="G453" s="319"/>
      <c r="H453" s="319"/>
      <c r="I453" s="319"/>
      <c r="J453" s="319"/>
      <c r="K453" s="319"/>
      <c r="L453" s="320"/>
      <c r="M453" s="321" t="s">
        <v>51</v>
      </c>
      <c r="N453" s="322"/>
      <c r="O453" s="322"/>
      <c r="P453" s="322"/>
      <c r="Q453" s="322"/>
      <c r="R453" s="322"/>
      <c r="S453" s="322"/>
      <c r="T453" s="322"/>
      <c r="U453" s="322"/>
      <c r="V453" s="323"/>
      <c r="W453" s="321" t="s">
        <v>52</v>
      </c>
      <c r="X453" s="322"/>
      <c r="Y453" s="322"/>
      <c r="Z453" s="322"/>
      <c r="AA453" s="322"/>
      <c r="AB453" s="322"/>
      <c r="AC453" s="322"/>
      <c r="AD453" s="322"/>
      <c r="AE453" s="322"/>
      <c r="AF453" s="323"/>
      <c r="AG453" s="321" t="s">
        <v>53</v>
      </c>
      <c r="AH453" s="322"/>
      <c r="AI453" s="322"/>
      <c r="AJ453" s="322"/>
      <c r="AK453" s="322"/>
      <c r="AL453" s="322"/>
      <c r="AM453" s="322"/>
      <c r="AN453" s="322"/>
      <c r="AO453" s="322"/>
      <c r="AP453" s="323"/>
      <c r="AQ453" s="321" t="s">
        <v>54</v>
      </c>
      <c r="AR453" s="322"/>
      <c r="AS453" s="322"/>
      <c r="AT453" s="322"/>
      <c r="AU453" s="322"/>
      <c r="AV453" s="322"/>
      <c r="AW453" s="322"/>
      <c r="AX453" s="322"/>
      <c r="AY453" s="322"/>
      <c r="AZ453" s="323"/>
      <c r="BA453" s="321" t="s">
        <v>55</v>
      </c>
      <c r="BB453" s="322"/>
      <c r="BC453" s="322"/>
      <c r="BD453" s="322"/>
      <c r="BE453" s="322"/>
      <c r="BF453" s="322"/>
      <c r="BG453" s="322"/>
      <c r="BH453" s="322"/>
      <c r="BI453" s="322"/>
      <c r="BJ453" s="323"/>
    </row>
    <row r="454" spans="1:93" hidden="1" outlineLevel="2" x14ac:dyDescent="0.25">
      <c r="B454" s="186">
        <f t="shared" ref="B454" si="657">E$2</f>
        <v>1</v>
      </c>
      <c r="C454" s="187">
        <f t="shared" ref="C454:L457" si="658">B454</f>
        <v>1</v>
      </c>
      <c r="D454" s="187">
        <f t="shared" si="658"/>
        <v>1</v>
      </c>
      <c r="E454" s="187">
        <f t="shared" si="658"/>
        <v>1</v>
      </c>
      <c r="F454" s="187">
        <f t="shared" si="658"/>
        <v>1</v>
      </c>
      <c r="G454" s="187">
        <f t="shared" si="658"/>
        <v>1</v>
      </c>
      <c r="H454" s="187">
        <f t="shared" si="658"/>
        <v>1</v>
      </c>
      <c r="I454" s="187">
        <f t="shared" si="658"/>
        <v>1</v>
      </c>
      <c r="J454" s="187">
        <f t="shared" si="658"/>
        <v>1</v>
      </c>
      <c r="K454" s="187">
        <f t="shared" si="658"/>
        <v>1</v>
      </c>
      <c r="L454" s="188">
        <f t="shared" si="658"/>
        <v>1</v>
      </c>
      <c r="M454" s="189">
        <f t="shared" ref="M454" si="659">F$2</f>
        <v>2</v>
      </c>
      <c r="N454" s="187">
        <f t="shared" ref="N454:V457" si="660">M454</f>
        <v>2</v>
      </c>
      <c r="O454" s="187">
        <f t="shared" si="660"/>
        <v>2</v>
      </c>
      <c r="P454" s="187">
        <f t="shared" si="660"/>
        <v>2</v>
      </c>
      <c r="Q454" s="187">
        <f t="shared" si="660"/>
        <v>2</v>
      </c>
      <c r="R454" s="187">
        <f t="shared" si="660"/>
        <v>2</v>
      </c>
      <c r="S454" s="187">
        <f t="shared" si="660"/>
        <v>2</v>
      </c>
      <c r="T454" s="187">
        <f t="shared" si="660"/>
        <v>2</v>
      </c>
      <c r="U454" s="187">
        <f t="shared" si="660"/>
        <v>2</v>
      </c>
      <c r="V454" s="188">
        <f t="shared" si="660"/>
        <v>2</v>
      </c>
      <c r="W454" s="189">
        <f>G$2</f>
        <v>3</v>
      </c>
      <c r="X454" s="187">
        <f t="shared" ref="X454:AF457" si="661">W454</f>
        <v>3</v>
      </c>
      <c r="Y454" s="187">
        <f t="shared" si="661"/>
        <v>3</v>
      </c>
      <c r="Z454" s="187">
        <f t="shared" si="661"/>
        <v>3</v>
      </c>
      <c r="AA454" s="187">
        <f t="shared" si="661"/>
        <v>3</v>
      </c>
      <c r="AB454" s="187">
        <f t="shared" si="661"/>
        <v>3</v>
      </c>
      <c r="AC454" s="187">
        <f t="shared" si="661"/>
        <v>3</v>
      </c>
      <c r="AD454" s="187">
        <f t="shared" si="661"/>
        <v>3</v>
      </c>
      <c r="AE454" s="187">
        <f t="shared" si="661"/>
        <v>3</v>
      </c>
      <c r="AF454" s="188">
        <f t="shared" si="661"/>
        <v>3</v>
      </c>
      <c r="AG454" s="189">
        <f>H$2</f>
        <v>4</v>
      </c>
      <c r="AH454" s="187">
        <f t="shared" ref="AH454:AP457" si="662">AG454</f>
        <v>4</v>
      </c>
      <c r="AI454" s="187">
        <f t="shared" si="662"/>
        <v>4</v>
      </c>
      <c r="AJ454" s="187">
        <f t="shared" si="662"/>
        <v>4</v>
      </c>
      <c r="AK454" s="187">
        <f t="shared" si="662"/>
        <v>4</v>
      </c>
      <c r="AL454" s="187">
        <f t="shared" si="662"/>
        <v>4</v>
      </c>
      <c r="AM454" s="187">
        <f t="shared" si="662"/>
        <v>4</v>
      </c>
      <c r="AN454" s="187">
        <f t="shared" si="662"/>
        <v>4</v>
      </c>
      <c r="AO454" s="187">
        <f t="shared" si="662"/>
        <v>4</v>
      </c>
      <c r="AP454" s="188">
        <f t="shared" si="662"/>
        <v>4</v>
      </c>
      <c r="AQ454" s="189">
        <f>I$2</f>
        <v>5</v>
      </c>
      <c r="AR454" s="187">
        <f t="shared" ref="AR454:AZ457" si="663">AQ454</f>
        <v>5</v>
      </c>
      <c r="AS454" s="187">
        <f t="shared" si="663"/>
        <v>5</v>
      </c>
      <c r="AT454" s="187">
        <f t="shared" si="663"/>
        <v>5</v>
      </c>
      <c r="AU454" s="187">
        <f t="shared" si="663"/>
        <v>5</v>
      </c>
      <c r="AV454" s="187">
        <f t="shared" si="663"/>
        <v>5</v>
      </c>
      <c r="AW454" s="187">
        <f t="shared" si="663"/>
        <v>5</v>
      </c>
      <c r="AX454" s="187">
        <f t="shared" si="663"/>
        <v>5</v>
      </c>
      <c r="AY454" s="187">
        <f t="shared" si="663"/>
        <v>5</v>
      </c>
      <c r="AZ454" s="188">
        <f t="shared" si="663"/>
        <v>5</v>
      </c>
      <c r="BA454" s="189">
        <f>J$2</f>
        <v>6</v>
      </c>
      <c r="BB454" s="187">
        <f t="shared" ref="BB454:BJ457" si="664">BA454</f>
        <v>6</v>
      </c>
      <c r="BC454" s="187">
        <f t="shared" si="664"/>
        <v>6</v>
      </c>
      <c r="BD454" s="187">
        <f t="shared" si="664"/>
        <v>6</v>
      </c>
      <c r="BE454" s="187">
        <f t="shared" si="664"/>
        <v>6</v>
      </c>
      <c r="BF454" s="187">
        <f t="shared" si="664"/>
        <v>6</v>
      </c>
      <c r="BG454" s="187">
        <f t="shared" si="664"/>
        <v>6</v>
      </c>
      <c r="BH454" s="187">
        <f t="shared" si="664"/>
        <v>6</v>
      </c>
      <c r="BI454" s="187">
        <f t="shared" si="664"/>
        <v>6</v>
      </c>
      <c r="BJ454" s="188">
        <f t="shared" si="664"/>
        <v>6</v>
      </c>
    </row>
    <row r="455" spans="1:93" s="2" customFormat="1" ht="15" hidden="1" customHeight="1" outlineLevel="2" x14ac:dyDescent="0.25">
      <c r="A455" s="152" t="s">
        <v>192</v>
      </c>
      <c r="B455" s="129" t="e">
        <f>C448</f>
        <v>#REF!</v>
      </c>
      <c r="C455" s="130" t="e">
        <f t="shared" si="658"/>
        <v>#REF!</v>
      </c>
      <c r="D455" s="130" t="e">
        <f t="shared" si="658"/>
        <v>#REF!</v>
      </c>
      <c r="E455" s="130" t="e">
        <f t="shared" si="658"/>
        <v>#REF!</v>
      </c>
      <c r="F455" s="130" t="e">
        <f t="shared" si="658"/>
        <v>#REF!</v>
      </c>
      <c r="G455" s="130" t="e">
        <f t="shared" si="658"/>
        <v>#REF!</v>
      </c>
      <c r="H455" s="130" t="e">
        <f t="shared" si="658"/>
        <v>#REF!</v>
      </c>
      <c r="I455" s="130" t="e">
        <f t="shared" si="658"/>
        <v>#REF!</v>
      </c>
      <c r="J455" s="190" t="e">
        <f t="shared" si="658"/>
        <v>#REF!</v>
      </c>
      <c r="K455" s="130" t="e">
        <f t="shared" si="658"/>
        <v>#REF!</v>
      </c>
      <c r="L455" s="131" t="e">
        <f t="shared" si="658"/>
        <v>#REF!</v>
      </c>
      <c r="M455" s="129" t="e">
        <f>D448</f>
        <v>#REF!</v>
      </c>
      <c r="N455" s="130" t="e">
        <f t="shared" si="660"/>
        <v>#REF!</v>
      </c>
      <c r="O455" s="130" t="e">
        <f t="shared" si="660"/>
        <v>#REF!</v>
      </c>
      <c r="P455" s="130" t="e">
        <f t="shared" si="660"/>
        <v>#REF!</v>
      </c>
      <c r="Q455" s="130" t="e">
        <f t="shared" si="660"/>
        <v>#REF!</v>
      </c>
      <c r="R455" s="130" t="e">
        <f t="shared" si="660"/>
        <v>#REF!</v>
      </c>
      <c r="S455" s="130" t="e">
        <f t="shared" si="660"/>
        <v>#REF!</v>
      </c>
      <c r="T455" s="130" t="e">
        <f t="shared" si="660"/>
        <v>#REF!</v>
      </c>
      <c r="U455" s="130" t="e">
        <f t="shared" si="660"/>
        <v>#REF!</v>
      </c>
      <c r="V455" s="131" t="e">
        <f t="shared" si="660"/>
        <v>#REF!</v>
      </c>
      <c r="W455" s="129" t="e">
        <f>E448</f>
        <v>#REF!</v>
      </c>
      <c r="X455" s="130" t="e">
        <f t="shared" si="661"/>
        <v>#REF!</v>
      </c>
      <c r="Y455" s="130" t="e">
        <f t="shared" si="661"/>
        <v>#REF!</v>
      </c>
      <c r="Z455" s="130" t="e">
        <f t="shared" si="661"/>
        <v>#REF!</v>
      </c>
      <c r="AA455" s="130" t="e">
        <f t="shared" si="661"/>
        <v>#REF!</v>
      </c>
      <c r="AB455" s="130" t="e">
        <f t="shared" si="661"/>
        <v>#REF!</v>
      </c>
      <c r="AC455" s="130" t="e">
        <f t="shared" si="661"/>
        <v>#REF!</v>
      </c>
      <c r="AD455" s="130" t="e">
        <f t="shared" si="661"/>
        <v>#REF!</v>
      </c>
      <c r="AE455" s="130" t="e">
        <f t="shared" si="661"/>
        <v>#REF!</v>
      </c>
      <c r="AF455" s="131" t="e">
        <f t="shared" si="661"/>
        <v>#REF!</v>
      </c>
      <c r="AG455" s="129" t="e">
        <f>F448</f>
        <v>#REF!</v>
      </c>
      <c r="AH455" s="130" t="e">
        <f t="shared" si="662"/>
        <v>#REF!</v>
      </c>
      <c r="AI455" s="130" t="e">
        <f t="shared" si="662"/>
        <v>#REF!</v>
      </c>
      <c r="AJ455" s="130" t="e">
        <f t="shared" si="662"/>
        <v>#REF!</v>
      </c>
      <c r="AK455" s="130" t="e">
        <f t="shared" si="662"/>
        <v>#REF!</v>
      </c>
      <c r="AL455" s="130" t="e">
        <f t="shared" si="662"/>
        <v>#REF!</v>
      </c>
      <c r="AM455" s="130" t="e">
        <f t="shared" si="662"/>
        <v>#REF!</v>
      </c>
      <c r="AN455" s="130" t="e">
        <f t="shared" si="662"/>
        <v>#REF!</v>
      </c>
      <c r="AO455" s="130" t="e">
        <f t="shared" si="662"/>
        <v>#REF!</v>
      </c>
      <c r="AP455" s="131" t="e">
        <f t="shared" si="662"/>
        <v>#REF!</v>
      </c>
      <c r="AQ455" s="129" t="e">
        <f>G448</f>
        <v>#REF!</v>
      </c>
      <c r="AR455" s="130" t="e">
        <f t="shared" si="663"/>
        <v>#REF!</v>
      </c>
      <c r="AS455" s="130" t="e">
        <f t="shared" si="663"/>
        <v>#REF!</v>
      </c>
      <c r="AT455" s="130" t="e">
        <f t="shared" si="663"/>
        <v>#REF!</v>
      </c>
      <c r="AU455" s="130" t="e">
        <f t="shared" si="663"/>
        <v>#REF!</v>
      </c>
      <c r="AV455" s="130" t="e">
        <f t="shared" si="663"/>
        <v>#REF!</v>
      </c>
      <c r="AW455" s="130" t="e">
        <f t="shared" si="663"/>
        <v>#REF!</v>
      </c>
      <c r="AX455" s="130" t="e">
        <f t="shared" si="663"/>
        <v>#REF!</v>
      </c>
      <c r="AY455" s="130" t="e">
        <f t="shared" si="663"/>
        <v>#REF!</v>
      </c>
      <c r="AZ455" s="131" t="e">
        <f t="shared" si="663"/>
        <v>#REF!</v>
      </c>
      <c r="BA455" s="129" t="e">
        <f>H448</f>
        <v>#REF!</v>
      </c>
      <c r="BB455" s="130" t="e">
        <f t="shared" si="664"/>
        <v>#REF!</v>
      </c>
      <c r="BC455" s="130" t="e">
        <f t="shared" si="664"/>
        <v>#REF!</v>
      </c>
      <c r="BD455" s="130" t="e">
        <f t="shared" si="664"/>
        <v>#REF!</v>
      </c>
      <c r="BE455" s="130" t="e">
        <f t="shared" si="664"/>
        <v>#REF!</v>
      </c>
      <c r="BF455" s="130" t="e">
        <f t="shared" si="664"/>
        <v>#REF!</v>
      </c>
      <c r="BG455" s="130" t="e">
        <f t="shared" si="664"/>
        <v>#REF!</v>
      </c>
      <c r="BH455" s="130" t="e">
        <f t="shared" si="664"/>
        <v>#REF!</v>
      </c>
      <c r="BI455" s="130" t="e">
        <f t="shared" si="664"/>
        <v>#REF!</v>
      </c>
      <c r="BJ455" s="131" t="e">
        <f t="shared" si="664"/>
        <v>#REF!</v>
      </c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</row>
    <row r="456" spans="1:93" s="2" customFormat="1" ht="15" hidden="1" customHeight="1" outlineLevel="2" x14ac:dyDescent="0.25">
      <c r="A456" s="152" t="s">
        <v>47</v>
      </c>
      <c r="B456" s="129" t="e">
        <f>C449</f>
        <v>#REF!</v>
      </c>
      <c r="C456" s="130" t="e">
        <f t="shared" si="658"/>
        <v>#REF!</v>
      </c>
      <c r="D456" s="130" t="e">
        <f t="shared" si="658"/>
        <v>#REF!</v>
      </c>
      <c r="E456" s="130" t="e">
        <f t="shared" si="658"/>
        <v>#REF!</v>
      </c>
      <c r="F456" s="130" t="e">
        <f t="shared" si="658"/>
        <v>#REF!</v>
      </c>
      <c r="G456" s="130" t="e">
        <f t="shared" si="658"/>
        <v>#REF!</v>
      </c>
      <c r="H456" s="130" t="e">
        <f t="shared" si="658"/>
        <v>#REF!</v>
      </c>
      <c r="I456" s="130" t="e">
        <f t="shared" si="658"/>
        <v>#REF!</v>
      </c>
      <c r="J456" s="190" t="e">
        <f t="shared" si="658"/>
        <v>#REF!</v>
      </c>
      <c r="K456" s="130" t="e">
        <f t="shared" si="658"/>
        <v>#REF!</v>
      </c>
      <c r="L456" s="131" t="e">
        <f t="shared" si="658"/>
        <v>#REF!</v>
      </c>
      <c r="M456" s="129" t="e">
        <f>D449</f>
        <v>#REF!</v>
      </c>
      <c r="N456" s="130" t="e">
        <f t="shared" si="660"/>
        <v>#REF!</v>
      </c>
      <c r="O456" s="130" t="e">
        <f t="shared" si="660"/>
        <v>#REF!</v>
      </c>
      <c r="P456" s="130" t="e">
        <f t="shared" si="660"/>
        <v>#REF!</v>
      </c>
      <c r="Q456" s="130" t="e">
        <f t="shared" si="660"/>
        <v>#REF!</v>
      </c>
      <c r="R456" s="130" t="e">
        <f t="shared" si="660"/>
        <v>#REF!</v>
      </c>
      <c r="S456" s="130" t="e">
        <f t="shared" si="660"/>
        <v>#REF!</v>
      </c>
      <c r="T456" s="130" t="e">
        <f t="shared" si="660"/>
        <v>#REF!</v>
      </c>
      <c r="U456" s="130" t="e">
        <f t="shared" si="660"/>
        <v>#REF!</v>
      </c>
      <c r="V456" s="131" t="e">
        <f t="shared" si="660"/>
        <v>#REF!</v>
      </c>
      <c r="W456" s="129" t="e">
        <f>E449</f>
        <v>#REF!</v>
      </c>
      <c r="X456" s="130" t="e">
        <f t="shared" si="661"/>
        <v>#REF!</v>
      </c>
      <c r="Y456" s="130" t="e">
        <f t="shared" si="661"/>
        <v>#REF!</v>
      </c>
      <c r="Z456" s="130" t="e">
        <f t="shared" si="661"/>
        <v>#REF!</v>
      </c>
      <c r="AA456" s="130" t="e">
        <f t="shared" si="661"/>
        <v>#REF!</v>
      </c>
      <c r="AB456" s="130" t="e">
        <f t="shared" si="661"/>
        <v>#REF!</v>
      </c>
      <c r="AC456" s="130" t="e">
        <f t="shared" si="661"/>
        <v>#REF!</v>
      </c>
      <c r="AD456" s="130" t="e">
        <f t="shared" si="661"/>
        <v>#REF!</v>
      </c>
      <c r="AE456" s="130" t="e">
        <f t="shared" si="661"/>
        <v>#REF!</v>
      </c>
      <c r="AF456" s="131" t="e">
        <f t="shared" si="661"/>
        <v>#REF!</v>
      </c>
      <c r="AG456" s="129" t="e">
        <f>F449</f>
        <v>#REF!</v>
      </c>
      <c r="AH456" s="130" t="e">
        <f t="shared" si="662"/>
        <v>#REF!</v>
      </c>
      <c r="AI456" s="130" t="e">
        <f t="shared" si="662"/>
        <v>#REF!</v>
      </c>
      <c r="AJ456" s="130" t="e">
        <f t="shared" si="662"/>
        <v>#REF!</v>
      </c>
      <c r="AK456" s="130" t="e">
        <f t="shared" si="662"/>
        <v>#REF!</v>
      </c>
      <c r="AL456" s="130" t="e">
        <f t="shared" si="662"/>
        <v>#REF!</v>
      </c>
      <c r="AM456" s="130" t="e">
        <f t="shared" si="662"/>
        <v>#REF!</v>
      </c>
      <c r="AN456" s="130" t="e">
        <f t="shared" si="662"/>
        <v>#REF!</v>
      </c>
      <c r="AO456" s="130" t="e">
        <f t="shared" si="662"/>
        <v>#REF!</v>
      </c>
      <c r="AP456" s="131" t="e">
        <f t="shared" si="662"/>
        <v>#REF!</v>
      </c>
      <c r="AQ456" s="129" t="e">
        <f>G449</f>
        <v>#REF!</v>
      </c>
      <c r="AR456" s="130" t="e">
        <f t="shared" si="663"/>
        <v>#REF!</v>
      </c>
      <c r="AS456" s="130" t="e">
        <f t="shared" si="663"/>
        <v>#REF!</v>
      </c>
      <c r="AT456" s="130" t="e">
        <f t="shared" si="663"/>
        <v>#REF!</v>
      </c>
      <c r="AU456" s="130" t="e">
        <f t="shared" si="663"/>
        <v>#REF!</v>
      </c>
      <c r="AV456" s="130" t="e">
        <f t="shared" si="663"/>
        <v>#REF!</v>
      </c>
      <c r="AW456" s="130" t="e">
        <f t="shared" si="663"/>
        <v>#REF!</v>
      </c>
      <c r="AX456" s="130" t="e">
        <f t="shared" si="663"/>
        <v>#REF!</v>
      </c>
      <c r="AY456" s="130" t="e">
        <f t="shared" si="663"/>
        <v>#REF!</v>
      </c>
      <c r="AZ456" s="131" t="e">
        <f t="shared" si="663"/>
        <v>#REF!</v>
      </c>
      <c r="BA456" s="129" t="e">
        <f>H449</f>
        <v>#REF!</v>
      </c>
      <c r="BB456" s="130" t="e">
        <f t="shared" si="664"/>
        <v>#REF!</v>
      </c>
      <c r="BC456" s="130" t="e">
        <f t="shared" si="664"/>
        <v>#REF!</v>
      </c>
      <c r="BD456" s="130" t="e">
        <f t="shared" si="664"/>
        <v>#REF!</v>
      </c>
      <c r="BE456" s="130" t="e">
        <f t="shared" si="664"/>
        <v>#REF!</v>
      </c>
      <c r="BF456" s="130" t="e">
        <f t="shared" si="664"/>
        <v>#REF!</v>
      </c>
      <c r="BG456" s="130" t="e">
        <f t="shared" si="664"/>
        <v>#REF!</v>
      </c>
      <c r="BH456" s="130" t="e">
        <f t="shared" si="664"/>
        <v>#REF!</v>
      </c>
      <c r="BI456" s="130" t="e">
        <f t="shared" si="664"/>
        <v>#REF!</v>
      </c>
      <c r="BJ456" s="131" t="e">
        <f t="shared" si="664"/>
        <v>#REF!</v>
      </c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</row>
    <row r="457" spans="1:93" s="2" customFormat="1" ht="15" hidden="1" customHeight="1" outlineLevel="2" x14ac:dyDescent="0.25">
      <c r="A457" s="152" t="s">
        <v>57</v>
      </c>
      <c r="B457" s="129">
        <f t="shared" ref="B457" si="665">E$3</f>
        <v>0.91</v>
      </c>
      <c r="C457" s="130">
        <f t="shared" si="658"/>
        <v>0.91</v>
      </c>
      <c r="D457" s="130">
        <f t="shared" si="658"/>
        <v>0.91</v>
      </c>
      <c r="E457" s="130">
        <f t="shared" si="658"/>
        <v>0.91</v>
      </c>
      <c r="F457" s="130">
        <f t="shared" si="658"/>
        <v>0.91</v>
      </c>
      <c r="G457" s="130">
        <f t="shared" si="658"/>
        <v>0.91</v>
      </c>
      <c r="H457" s="130">
        <f t="shared" si="658"/>
        <v>0.91</v>
      </c>
      <c r="I457" s="130">
        <f t="shared" si="658"/>
        <v>0.91</v>
      </c>
      <c r="J457" s="190">
        <f t="shared" si="658"/>
        <v>0.91</v>
      </c>
      <c r="K457" s="130">
        <f t="shared" si="658"/>
        <v>0.91</v>
      </c>
      <c r="L457" s="131">
        <f t="shared" si="658"/>
        <v>0.91</v>
      </c>
      <c r="M457" s="129">
        <f t="shared" ref="M457" si="666">F$3</f>
        <v>3.6</v>
      </c>
      <c r="N457" s="130">
        <f t="shared" si="660"/>
        <v>3.6</v>
      </c>
      <c r="O457" s="130">
        <f t="shared" si="660"/>
        <v>3.6</v>
      </c>
      <c r="P457" s="130">
        <f t="shared" si="660"/>
        <v>3.6</v>
      </c>
      <c r="Q457" s="130">
        <f t="shared" si="660"/>
        <v>3.6</v>
      </c>
      <c r="R457" s="130">
        <f t="shared" si="660"/>
        <v>3.6</v>
      </c>
      <c r="S457" s="130">
        <f t="shared" si="660"/>
        <v>3.6</v>
      </c>
      <c r="T457" s="130">
        <f t="shared" si="660"/>
        <v>3.6</v>
      </c>
      <c r="U457" s="130">
        <f t="shared" si="660"/>
        <v>3.6</v>
      </c>
      <c r="V457" s="131">
        <f t="shared" si="660"/>
        <v>3.6</v>
      </c>
      <c r="W457" s="129">
        <f t="shared" ref="W457" si="667">G$3</f>
        <v>3.6</v>
      </c>
      <c r="X457" s="130">
        <f t="shared" si="661"/>
        <v>3.6</v>
      </c>
      <c r="Y457" s="130">
        <f t="shared" si="661"/>
        <v>3.6</v>
      </c>
      <c r="Z457" s="130">
        <f t="shared" si="661"/>
        <v>3.6</v>
      </c>
      <c r="AA457" s="130">
        <f t="shared" si="661"/>
        <v>3.6</v>
      </c>
      <c r="AB457" s="130">
        <f t="shared" si="661"/>
        <v>3.6</v>
      </c>
      <c r="AC457" s="130">
        <f t="shared" si="661"/>
        <v>3.6</v>
      </c>
      <c r="AD457" s="130">
        <f t="shared" si="661"/>
        <v>3.6</v>
      </c>
      <c r="AE457" s="130">
        <f t="shared" si="661"/>
        <v>3.6</v>
      </c>
      <c r="AF457" s="131">
        <f t="shared" si="661"/>
        <v>3.6</v>
      </c>
      <c r="AG457" s="129">
        <f t="shared" ref="AG457" si="668">H$3</f>
        <v>3.6</v>
      </c>
      <c r="AH457" s="130">
        <f t="shared" si="662"/>
        <v>3.6</v>
      </c>
      <c r="AI457" s="130">
        <f t="shared" si="662"/>
        <v>3.6</v>
      </c>
      <c r="AJ457" s="130">
        <f t="shared" si="662"/>
        <v>3.6</v>
      </c>
      <c r="AK457" s="130">
        <f t="shared" si="662"/>
        <v>3.6</v>
      </c>
      <c r="AL457" s="130">
        <f t="shared" si="662"/>
        <v>3.6</v>
      </c>
      <c r="AM457" s="130">
        <f t="shared" si="662"/>
        <v>3.6</v>
      </c>
      <c r="AN457" s="130">
        <f t="shared" si="662"/>
        <v>3.6</v>
      </c>
      <c r="AO457" s="130">
        <f t="shared" si="662"/>
        <v>3.6</v>
      </c>
      <c r="AP457" s="131">
        <f t="shared" si="662"/>
        <v>3.6</v>
      </c>
      <c r="AQ457" s="129">
        <f t="shared" ref="AQ457" si="669">I$3</f>
        <v>0.91</v>
      </c>
      <c r="AR457" s="130">
        <f t="shared" si="663"/>
        <v>0.91</v>
      </c>
      <c r="AS457" s="130">
        <f t="shared" si="663"/>
        <v>0.91</v>
      </c>
      <c r="AT457" s="130">
        <f t="shared" si="663"/>
        <v>0.91</v>
      </c>
      <c r="AU457" s="130">
        <f t="shared" si="663"/>
        <v>0.91</v>
      </c>
      <c r="AV457" s="130">
        <f t="shared" si="663"/>
        <v>0.91</v>
      </c>
      <c r="AW457" s="130">
        <f t="shared" si="663"/>
        <v>0.91</v>
      </c>
      <c r="AX457" s="130">
        <f t="shared" si="663"/>
        <v>0.91</v>
      </c>
      <c r="AY457" s="130">
        <f t="shared" si="663"/>
        <v>0.91</v>
      </c>
      <c r="AZ457" s="131">
        <f t="shared" si="663"/>
        <v>0.91</v>
      </c>
      <c r="BA457" s="129">
        <f t="shared" ref="BA457" si="670">J$3</f>
        <v>0</v>
      </c>
      <c r="BB457" s="130">
        <f t="shared" si="664"/>
        <v>0</v>
      </c>
      <c r="BC457" s="130">
        <f t="shared" si="664"/>
        <v>0</v>
      </c>
      <c r="BD457" s="130">
        <f t="shared" si="664"/>
        <v>0</v>
      </c>
      <c r="BE457" s="130">
        <f t="shared" si="664"/>
        <v>0</v>
      </c>
      <c r="BF457" s="130">
        <f t="shared" si="664"/>
        <v>0</v>
      </c>
      <c r="BG457" s="130">
        <f t="shared" si="664"/>
        <v>0</v>
      </c>
      <c r="BH457" s="130">
        <f t="shared" si="664"/>
        <v>0</v>
      </c>
      <c r="BI457" s="130">
        <f t="shared" si="664"/>
        <v>0</v>
      </c>
      <c r="BJ457" s="131">
        <f t="shared" si="664"/>
        <v>0</v>
      </c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</row>
    <row r="458" spans="1:93" s="2" customFormat="1" ht="15" hidden="1" customHeight="1" outlineLevel="2" x14ac:dyDescent="0.25">
      <c r="A458" s="152" t="s">
        <v>58</v>
      </c>
      <c r="B458" s="132">
        <f t="shared" ref="B458" si="671">B457/10*0</f>
        <v>0</v>
      </c>
      <c r="C458" s="133">
        <f t="shared" ref="C458" si="672">C457/10*1</f>
        <v>9.0999999999999998E-2</v>
      </c>
      <c r="D458" s="133">
        <f t="shared" ref="D458" si="673">D457/10*2</f>
        <v>0.182</v>
      </c>
      <c r="E458" s="133">
        <f t="shared" ref="E458" si="674">E457/10*3</f>
        <v>0.27300000000000002</v>
      </c>
      <c r="F458" s="133">
        <f t="shared" ref="F458" si="675">F457/10*4</f>
        <v>0.36399999999999999</v>
      </c>
      <c r="G458" s="133">
        <f t="shared" ref="G458" si="676">G457/10*5</f>
        <v>0.45499999999999996</v>
      </c>
      <c r="H458" s="133">
        <f t="shared" ref="H458" si="677">H457/10*6</f>
        <v>0.54600000000000004</v>
      </c>
      <c r="I458" s="133">
        <f t="shared" ref="I458" si="678">I457/10*7</f>
        <v>0.63700000000000001</v>
      </c>
      <c r="J458" s="191">
        <f t="shared" ref="J458" si="679">J457/10*8</f>
        <v>0.72799999999999998</v>
      </c>
      <c r="K458" s="133">
        <f t="shared" ref="K458" si="680">K457/10*9</f>
        <v>0.81899999999999995</v>
      </c>
      <c r="L458" s="134">
        <f t="shared" ref="L458" si="681">L457/10*10</f>
        <v>0.90999999999999992</v>
      </c>
      <c r="M458" s="133">
        <f t="shared" ref="M458" si="682">M457/10*1</f>
        <v>0.36</v>
      </c>
      <c r="N458" s="133">
        <f t="shared" ref="N458" si="683">N457/10*2</f>
        <v>0.72</v>
      </c>
      <c r="O458" s="133">
        <f t="shared" ref="O458" si="684">O457/10*3</f>
        <v>1.08</v>
      </c>
      <c r="P458" s="133">
        <f t="shared" ref="P458" si="685">P457/10*4</f>
        <v>1.44</v>
      </c>
      <c r="Q458" s="133">
        <f t="shared" ref="Q458" si="686">Q457/10*5</f>
        <v>1.7999999999999998</v>
      </c>
      <c r="R458" s="133">
        <f t="shared" ref="R458" si="687">R457/10*6</f>
        <v>2.16</v>
      </c>
      <c r="S458" s="133">
        <f t="shared" ref="S458" si="688">S457/10*7</f>
        <v>2.52</v>
      </c>
      <c r="T458" s="133">
        <f t="shared" ref="T458" si="689">T457/10*8</f>
        <v>2.88</v>
      </c>
      <c r="U458" s="133">
        <f t="shared" ref="U458" si="690">U457/10*9</f>
        <v>3.2399999999999998</v>
      </c>
      <c r="V458" s="134">
        <f t="shared" ref="V458" si="691">V457/10*10</f>
        <v>3.5999999999999996</v>
      </c>
      <c r="W458" s="133">
        <f t="shared" ref="W458" si="692">W457/10*1</f>
        <v>0.36</v>
      </c>
      <c r="X458" s="133">
        <f t="shared" ref="X458" si="693">X457/10*2</f>
        <v>0.72</v>
      </c>
      <c r="Y458" s="133">
        <f t="shared" ref="Y458" si="694">Y457/10*3</f>
        <v>1.08</v>
      </c>
      <c r="Z458" s="133">
        <f t="shared" ref="Z458" si="695">Z457/10*4</f>
        <v>1.44</v>
      </c>
      <c r="AA458" s="133">
        <f t="shared" ref="AA458" si="696">AA457/10*5</f>
        <v>1.7999999999999998</v>
      </c>
      <c r="AB458" s="133">
        <f t="shared" ref="AB458" si="697">AB457/10*6</f>
        <v>2.16</v>
      </c>
      <c r="AC458" s="133">
        <f t="shared" ref="AC458" si="698">AC457/10*7</f>
        <v>2.52</v>
      </c>
      <c r="AD458" s="133">
        <f t="shared" ref="AD458" si="699">AD457/10*8</f>
        <v>2.88</v>
      </c>
      <c r="AE458" s="134">
        <f t="shared" ref="AE458" si="700">AE457/10*9</f>
        <v>3.2399999999999998</v>
      </c>
      <c r="AF458" s="134">
        <f t="shared" ref="AF458" si="701">AF457/10*10</f>
        <v>3.5999999999999996</v>
      </c>
      <c r="AG458" s="133">
        <f t="shared" ref="AG458" si="702">AG457/10*1</f>
        <v>0.36</v>
      </c>
      <c r="AH458" s="133">
        <f t="shared" ref="AH458" si="703">AH457/10*2</f>
        <v>0.72</v>
      </c>
      <c r="AI458" s="133">
        <f t="shared" ref="AI458" si="704">AI457/10*3</f>
        <v>1.08</v>
      </c>
      <c r="AJ458" s="133">
        <f t="shared" ref="AJ458" si="705">AJ457/10*4</f>
        <v>1.44</v>
      </c>
      <c r="AK458" s="133">
        <f t="shared" ref="AK458" si="706">AK457/10*5</f>
        <v>1.7999999999999998</v>
      </c>
      <c r="AL458" s="133">
        <f t="shared" ref="AL458" si="707">AL457/10*6</f>
        <v>2.16</v>
      </c>
      <c r="AM458" s="133">
        <f t="shared" ref="AM458" si="708">AM457/10*7</f>
        <v>2.52</v>
      </c>
      <c r="AN458" s="133">
        <f t="shared" ref="AN458" si="709">AN457/10*8</f>
        <v>2.88</v>
      </c>
      <c r="AO458" s="134">
        <f t="shared" ref="AO458" si="710">AO457/10*9</f>
        <v>3.2399999999999998</v>
      </c>
      <c r="AP458" s="134">
        <f t="shared" ref="AP458" si="711">AP457/10*10</f>
        <v>3.5999999999999996</v>
      </c>
      <c r="AQ458" s="133">
        <f t="shared" ref="AQ458" si="712">AQ457/10*1</f>
        <v>9.0999999999999998E-2</v>
      </c>
      <c r="AR458" s="133">
        <f t="shared" ref="AR458" si="713">AR457/10*2</f>
        <v>0.182</v>
      </c>
      <c r="AS458" s="133">
        <f t="shared" ref="AS458" si="714">AS457/10*3</f>
        <v>0.27300000000000002</v>
      </c>
      <c r="AT458" s="133">
        <f t="shared" ref="AT458" si="715">AT457/10*4</f>
        <v>0.36399999999999999</v>
      </c>
      <c r="AU458" s="133">
        <f t="shared" ref="AU458" si="716">AU457/10*5</f>
        <v>0.45499999999999996</v>
      </c>
      <c r="AV458" s="133">
        <f t="shared" ref="AV458" si="717">AV457/10*6</f>
        <v>0.54600000000000004</v>
      </c>
      <c r="AW458" s="133">
        <f t="shared" ref="AW458" si="718">AW457/10*7</f>
        <v>0.63700000000000001</v>
      </c>
      <c r="AX458" s="133">
        <f t="shared" ref="AX458" si="719">AX457/10*8</f>
        <v>0.72799999999999998</v>
      </c>
      <c r="AY458" s="134">
        <f t="shared" ref="AY458" si="720">AY457/10*9</f>
        <v>0.81899999999999995</v>
      </c>
      <c r="AZ458" s="134">
        <f t="shared" ref="AZ458" si="721">AZ457/10*10</f>
        <v>0.90999999999999992</v>
      </c>
      <c r="BA458" s="133">
        <f t="shared" ref="BA458" si="722">BA457/10*1</f>
        <v>0</v>
      </c>
      <c r="BB458" s="133">
        <f t="shared" ref="BB458" si="723">BB457/10*2</f>
        <v>0</v>
      </c>
      <c r="BC458" s="133">
        <f t="shared" ref="BC458" si="724">BC457/10*3</f>
        <v>0</v>
      </c>
      <c r="BD458" s="133">
        <f t="shared" ref="BD458" si="725">BD457/10*4</f>
        <v>0</v>
      </c>
      <c r="BE458" s="133">
        <f t="shared" ref="BE458" si="726">BE457/10*5</f>
        <v>0</v>
      </c>
      <c r="BF458" s="133">
        <f t="shared" ref="BF458" si="727">BF457/10*6</f>
        <v>0</v>
      </c>
      <c r="BG458" s="133">
        <f t="shared" ref="BG458" si="728">BG457/10*7</f>
        <v>0</v>
      </c>
      <c r="BH458" s="133">
        <f t="shared" ref="BH458" si="729">BH457/10*8</f>
        <v>0</v>
      </c>
      <c r="BI458" s="134">
        <f t="shared" ref="BI458" si="730">BI457/10*9</f>
        <v>0</v>
      </c>
      <c r="BJ458" s="134">
        <f t="shared" ref="BJ458" si="731">BJ457/10*10</f>
        <v>0</v>
      </c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</row>
    <row r="459" spans="1:93" ht="15.75" hidden="1" outlineLevel="2" thickBot="1" x14ac:dyDescent="0.3">
      <c r="A459" s="152" t="s">
        <v>60</v>
      </c>
      <c r="B459" s="192" t="e">
        <f t="shared" ref="B459:BJ459" si="732">-B456+B455*B458-1*IF(AND($A47=B454,B458&gt;=$A402),B458-$A402,0)</f>
        <v>#REF!</v>
      </c>
      <c r="C459" s="193" t="e">
        <f t="shared" si="732"/>
        <v>#REF!</v>
      </c>
      <c r="D459" s="193" t="e">
        <f t="shared" si="732"/>
        <v>#REF!</v>
      </c>
      <c r="E459" s="193" t="e">
        <f t="shared" si="732"/>
        <v>#REF!</v>
      </c>
      <c r="F459" s="193" t="e">
        <f t="shared" si="732"/>
        <v>#REF!</v>
      </c>
      <c r="G459" s="193" t="e">
        <f t="shared" si="732"/>
        <v>#REF!</v>
      </c>
      <c r="H459" s="193" t="e">
        <f t="shared" si="732"/>
        <v>#REF!</v>
      </c>
      <c r="I459" s="193" t="e">
        <f t="shared" si="732"/>
        <v>#REF!</v>
      </c>
      <c r="J459" s="193" t="e">
        <f t="shared" si="732"/>
        <v>#REF!</v>
      </c>
      <c r="K459" s="193" t="e">
        <f t="shared" si="732"/>
        <v>#REF!</v>
      </c>
      <c r="L459" s="194" t="e">
        <f t="shared" si="732"/>
        <v>#REF!</v>
      </c>
      <c r="M459" s="192" t="e">
        <f t="shared" si="732"/>
        <v>#REF!</v>
      </c>
      <c r="N459" s="193" t="e">
        <f t="shared" si="732"/>
        <v>#REF!</v>
      </c>
      <c r="O459" s="193" t="e">
        <f t="shared" si="732"/>
        <v>#REF!</v>
      </c>
      <c r="P459" s="193" t="e">
        <f t="shared" si="732"/>
        <v>#REF!</v>
      </c>
      <c r="Q459" s="193" t="e">
        <f t="shared" si="732"/>
        <v>#REF!</v>
      </c>
      <c r="R459" s="193" t="e">
        <f t="shared" si="732"/>
        <v>#REF!</v>
      </c>
      <c r="S459" s="193" t="e">
        <f t="shared" si="732"/>
        <v>#REF!</v>
      </c>
      <c r="T459" s="193" t="e">
        <f t="shared" si="732"/>
        <v>#REF!</v>
      </c>
      <c r="U459" s="193" t="e">
        <f t="shared" si="732"/>
        <v>#REF!</v>
      </c>
      <c r="V459" s="194" t="e">
        <f t="shared" si="732"/>
        <v>#REF!</v>
      </c>
      <c r="W459" s="192" t="e">
        <f t="shared" si="732"/>
        <v>#REF!</v>
      </c>
      <c r="X459" s="193" t="e">
        <f t="shared" si="732"/>
        <v>#REF!</v>
      </c>
      <c r="Y459" s="193" t="e">
        <f t="shared" si="732"/>
        <v>#REF!</v>
      </c>
      <c r="Z459" s="193" t="e">
        <f t="shared" si="732"/>
        <v>#REF!</v>
      </c>
      <c r="AA459" s="193" t="e">
        <f t="shared" si="732"/>
        <v>#REF!</v>
      </c>
      <c r="AB459" s="193" t="e">
        <f t="shared" si="732"/>
        <v>#REF!</v>
      </c>
      <c r="AC459" s="193" t="e">
        <f t="shared" si="732"/>
        <v>#REF!</v>
      </c>
      <c r="AD459" s="193" t="e">
        <f t="shared" si="732"/>
        <v>#REF!</v>
      </c>
      <c r="AE459" s="193" t="e">
        <f t="shared" si="732"/>
        <v>#REF!</v>
      </c>
      <c r="AF459" s="194" t="e">
        <f t="shared" si="732"/>
        <v>#REF!</v>
      </c>
      <c r="AG459" s="192" t="e">
        <f t="shared" si="732"/>
        <v>#REF!</v>
      </c>
      <c r="AH459" s="193" t="e">
        <f t="shared" si="732"/>
        <v>#REF!</v>
      </c>
      <c r="AI459" s="193" t="e">
        <f t="shared" si="732"/>
        <v>#REF!</v>
      </c>
      <c r="AJ459" s="193" t="e">
        <f t="shared" si="732"/>
        <v>#REF!</v>
      </c>
      <c r="AK459" s="193" t="e">
        <f t="shared" si="732"/>
        <v>#REF!</v>
      </c>
      <c r="AL459" s="193" t="e">
        <f t="shared" si="732"/>
        <v>#REF!</v>
      </c>
      <c r="AM459" s="193" t="e">
        <f t="shared" si="732"/>
        <v>#REF!</v>
      </c>
      <c r="AN459" s="193" t="e">
        <f t="shared" si="732"/>
        <v>#REF!</v>
      </c>
      <c r="AO459" s="193" t="e">
        <f t="shared" si="732"/>
        <v>#REF!</v>
      </c>
      <c r="AP459" s="194" t="e">
        <f t="shared" si="732"/>
        <v>#REF!</v>
      </c>
      <c r="AQ459" s="192" t="e">
        <f t="shared" si="732"/>
        <v>#REF!</v>
      </c>
      <c r="AR459" s="193" t="e">
        <f t="shared" si="732"/>
        <v>#REF!</v>
      </c>
      <c r="AS459" s="193" t="e">
        <f t="shared" si="732"/>
        <v>#REF!</v>
      </c>
      <c r="AT459" s="193" t="e">
        <f t="shared" si="732"/>
        <v>#REF!</v>
      </c>
      <c r="AU459" s="193" t="e">
        <f t="shared" si="732"/>
        <v>#REF!</v>
      </c>
      <c r="AV459" s="193" t="e">
        <f t="shared" si="732"/>
        <v>#REF!</v>
      </c>
      <c r="AW459" s="193" t="e">
        <f t="shared" si="732"/>
        <v>#REF!</v>
      </c>
      <c r="AX459" s="193" t="e">
        <f t="shared" si="732"/>
        <v>#REF!</v>
      </c>
      <c r="AY459" s="193" t="e">
        <f t="shared" si="732"/>
        <v>#REF!</v>
      </c>
      <c r="AZ459" s="194" t="e">
        <f t="shared" si="732"/>
        <v>#REF!</v>
      </c>
      <c r="BA459" s="192" t="e">
        <f t="shared" si="732"/>
        <v>#REF!</v>
      </c>
      <c r="BB459" s="193" t="e">
        <f t="shared" si="732"/>
        <v>#REF!</v>
      </c>
      <c r="BC459" s="193" t="e">
        <f t="shared" si="732"/>
        <v>#REF!</v>
      </c>
      <c r="BD459" s="193" t="e">
        <f t="shared" si="732"/>
        <v>#REF!</v>
      </c>
      <c r="BE459" s="193" t="e">
        <f t="shared" si="732"/>
        <v>#REF!</v>
      </c>
      <c r="BF459" s="193" t="e">
        <f t="shared" si="732"/>
        <v>#REF!</v>
      </c>
      <c r="BG459" s="193" t="e">
        <f t="shared" si="732"/>
        <v>#REF!</v>
      </c>
      <c r="BH459" s="193" t="e">
        <f t="shared" si="732"/>
        <v>#REF!</v>
      </c>
      <c r="BI459" s="193" t="e">
        <f t="shared" si="732"/>
        <v>#REF!</v>
      </c>
      <c r="BJ459" s="194" t="e">
        <f t="shared" si="732"/>
        <v>#REF!</v>
      </c>
    </row>
    <row r="460" spans="1:93" hidden="1" outlineLevel="2" x14ac:dyDescent="0.25"/>
    <row r="461" spans="1:93" hidden="1" outlineLevel="1" collapsed="1" x14ac:dyDescent="0.25">
      <c r="A461" s="181" t="e">
        <f>7*B47/10</f>
        <v>#REF!</v>
      </c>
      <c r="B461" s="180"/>
      <c r="C461" s="180"/>
      <c r="D461" s="180"/>
    </row>
    <row r="462" spans="1:93" hidden="1" outlineLevel="2" x14ac:dyDescent="0.25">
      <c r="B462" s="316" t="e">
        <f>#REF!</f>
        <v>#REF!</v>
      </c>
      <c r="C462" s="317"/>
      <c r="D462" s="316" t="e">
        <f>#REF!</f>
        <v>#REF!</v>
      </c>
      <c r="E462" s="317"/>
      <c r="F462" s="316" t="e">
        <f>#REF!</f>
        <v>#REF!</v>
      </c>
      <c r="G462" s="317"/>
      <c r="H462" s="316" t="e">
        <f>#REF!</f>
        <v>#REF!</v>
      </c>
      <c r="I462" s="317"/>
      <c r="J462" s="316" t="e">
        <f>#REF!</f>
        <v>#REF!</v>
      </c>
      <c r="K462" s="317"/>
      <c r="L462" s="316" t="e">
        <f>#REF!</f>
        <v>#REF!</v>
      </c>
      <c r="M462" s="317"/>
    </row>
    <row r="463" spans="1:93" hidden="1" outlineLevel="2" x14ac:dyDescent="0.25">
      <c r="B463" s="105" t="e">
        <f>#REF!</f>
        <v>#REF!</v>
      </c>
      <c r="C463" s="106">
        <v>0</v>
      </c>
      <c r="D463" s="107" t="e">
        <f>#REF!</f>
        <v>#REF!</v>
      </c>
      <c r="E463" s="106">
        <v>0</v>
      </c>
      <c r="F463" s="107" t="e">
        <f>#REF!</f>
        <v>#REF!</v>
      </c>
      <c r="G463" s="106">
        <v>0</v>
      </c>
      <c r="H463" s="107" t="e">
        <f>#REF!</f>
        <v>#REF!</v>
      </c>
      <c r="I463" s="106">
        <v>0</v>
      </c>
      <c r="J463" s="107" t="e">
        <f>#REF!</f>
        <v>#REF!</v>
      </c>
      <c r="K463" s="106">
        <v>0</v>
      </c>
      <c r="L463" s="107" t="e">
        <f>#REF!</f>
        <v>#REF!</v>
      </c>
      <c r="M463" s="108">
        <v>0</v>
      </c>
      <c r="X463" s="146"/>
      <c r="Y463" s="147"/>
    </row>
    <row r="464" spans="1:93" hidden="1" outlineLevel="2" x14ac:dyDescent="0.25">
      <c r="B464" s="105" t="e">
        <f>#REF!</f>
        <v>#REF!</v>
      </c>
      <c r="C464" s="106" t="e">
        <f>IF($A47=B462,1*($B47-$A461)^2*(2*$A461+$B47)/$B47^3,0)</f>
        <v>#REF!</v>
      </c>
      <c r="D464" s="107" t="e">
        <f>#REF!</f>
        <v>#REF!</v>
      </c>
      <c r="E464" s="106" t="e">
        <f>IF($A47=D462,1*($B47-$A461)^2*(2*$A461+$B47)/$B47^3,0)</f>
        <v>#REF!</v>
      </c>
      <c r="F464" s="107" t="e">
        <f>#REF!</f>
        <v>#REF!</v>
      </c>
      <c r="G464" s="106" t="e">
        <f>IF($A47=F462,1*($B47-$A461)^2*(2*$A461+$B47)/$B47^3,0)</f>
        <v>#REF!</v>
      </c>
      <c r="H464" s="107" t="e">
        <f>#REF!</f>
        <v>#REF!</v>
      </c>
      <c r="I464" s="106" t="e">
        <f>IF($A47=H462,1*($B47-$A461)^2*(2*$A461+$B47)/$B47^3,0)</f>
        <v>#REF!</v>
      </c>
      <c r="J464" s="107" t="e">
        <f>#REF!</f>
        <v>#REF!</v>
      </c>
      <c r="K464" s="106" t="e">
        <f>IF($A47=J462,1*($B47-$A461)^2*(2*$A461+$B47)/$B47^3,0)</f>
        <v>#REF!</v>
      </c>
      <c r="L464" s="107" t="e">
        <f>#REF!</f>
        <v>#REF!</v>
      </c>
      <c r="M464" s="108" t="e">
        <f>IF($A47=L462,1*($B47-$A461)^2*(2*$A461+$B47)/$B47^3,0)</f>
        <v>#REF!</v>
      </c>
    </row>
    <row r="465" spans="1:34" hidden="1" outlineLevel="2" x14ac:dyDescent="0.25">
      <c r="A465" t="s">
        <v>36</v>
      </c>
      <c r="B465" s="105" t="e">
        <f>#REF!</f>
        <v>#REF!</v>
      </c>
      <c r="C465" s="106" t="e">
        <f>IF($A47=B462,1*$A461*($B47-$A461)^2/$B47^2,0)</f>
        <v>#REF!</v>
      </c>
      <c r="D465" s="107" t="e">
        <f>#REF!</f>
        <v>#REF!</v>
      </c>
      <c r="E465" s="106" t="e">
        <f>IF($A47=D462,1*$A461*($B47-$A461)^2/$B47^2,0)</f>
        <v>#REF!</v>
      </c>
      <c r="F465" s="107" t="e">
        <f>#REF!</f>
        <v>#REF!</v>
      </c>
      <c r="G465" s="106" t="e">
        <f>IF($A47=F462,1*$A461*($B47-$A461)^2/$B47^2,0)</f>
        <v>#REF!</v>
      </c>
      <c r="H465" s="107" t="e">
        <f>#REF!</f>
        <v>#REF!</v>
      </c>
      <c r="I465" s="106" t="e">
        <f>IF($A47=H462,1*$A461*($B47-$A461)^2/$B47^2,0)</f>
        <v>#REF!</v>
      </c>
      <c r="J465" s="107" t="e">
        <f>#REF!</f>
        <v>#REF!</v>
      </c>
      <c r="K465" s="106" t="e">
        <f>IF($A47=J462,1*$A461*($B47-$A461)^2/$B47^2,0)</f>
        <v>#REF!</v>
      </c>
      <c r="L465" s="107" t="e">
        <f>#REF!</f>
        <v>#REF!</v>
      </c>
      <c r="M465" s="108" t="e">
        <f>IF($A47=L462,1*$A461*($B47-$A461)^2/$B47^2,0)</f>
        <v>#REF!</v>
      </c>
      <c r="X465" s="149"/>
    </row>
    <row r="466" spans="1:34" hidden="1" outlineLevel="2" x14ac:dyDescent="0.25">
      <c r="B466" s="105" t="e">
        <f>#REF!</f>
        <v>#REF!</v>
      </c>
      <c r="C466" s="108">
        <v>0</v>
      </c>
      <c r="D466" s="107" t="e">
        <f>#REF!</f>
        <v>#REF!</v>
      </c>
      <c r="E466" s="108">
        <v>0</v>
      </c>
      <c r="F466" s="107" t="e">
        <f>#REF!</f>
        <v>#REF!</v>
      </c>
      <c r="G466" s="108">
        <v>0</v>
      </c>
      <c r="H466" s="107" t="e">
        <f>#REF!</f>
        <v>#REF!</v>
      </c>
      <c r="I466" s="108">
        <v>0</v>
      </c>
      <c r="J466" s="107" t="e">
        <f>#REF!</f>
        <v>#REF!</v>
      </c>
      <c r="K466" s="108">
        <v>0</v>
      </c>
      <c r="L466" s="107" t="e">
        <f>#REF!</f>
        <v>#REF!</v>
      </c>
      <c r="M466" s="108">
        <v>0</v>
      </c>
    </row>
    <row r="467" spans="1:34" hidden="1" outlineLevel="2" x14ac:dyDescent="0.25">
      <c r="B467" s="105" t="e">
        <f>#REF!</f>
        <v>#REF!</v>
      </c>
      <c r="C467" s="106" t="e">
        <f>IF($A47=B462,1*($A461)^2*(3*$B47-2*$A461)/$B47^3,0)</f>
        <v>#REF!</v>
      </c>
      <c r="D467" s="107" t="e">
        <f>#REF!</f>
        <v>#REF!</v>
      </c>
      <c r="E467" s="106" t="e">
        <f>IF($A47=D462,1*($A461)^2*(3*$B47-2*$A461)/$B47^3,0)</f>
        <v>#REF!</v>
      </c>
      <c r="F467" s="107" t="e">
        <f>#REF!</f>
        <v>#REF!</v>
      </c>
      <c r="G467" s="106" t="e">
        <f>IF($A47=F462,1*($A461)^2*(3*$B47-2*$A461)/$B47^3,0)</f>
        <v>#REF!</v>
      </c>
      <c r="H467" s="107" t="e">
        <f>#REF!</f>
        <v>#REF!</v>
      </c>
      <c r="I467" s="106" t="e">
        <f>IF($A47=H462,1*($A461)^2*(3*$B47-2*$A461)/$B47^3,0)</f>
        <v>#REF!</v>
      </c>
      <c r="J467" s="107" t="e">
        <f>#REF!</f>
        <v>#REF!</v>
      </c>
      <c r="K467" s="106" t="e">
        <f>IF($A47=J462,1*($A461)^2*(3*$B47-2*$A461)/$B47^3,0)</f>
        <v>#REF!</v>
      </c>
      <c r="L467" s="107" t="e">
        <f>#REF!</f>
        <v>#REF!</v>
      </c>
      <c r="M467" s="108" t="e">
        <f>IF($A47=L462,1*($A461)^2*(3*$B47-2*$A461)/$B47^3,0)</f>
        <v>#REF!</v>
      </c>
    </row>
    <row r="468" spans="1:34" hidden="1" outlineLevel="2" x14ac:dyDescent="0.25">
      <c r="B468" s="105" t="e">
        <f>#REF!</f>
        <v>#REF!</v>
      </c>
      <c r="C468" s="108" t="e">
        <f>IF($A47=B462,-1*($B47-$A461)*$A461^2/$B47^2,0)</f>
        <v>#REF!</v>
      </c>
      <c r="D468" s="107" t="e">
        <f>#REF!</f>
        <v>#REF!</v>
      </c>
      <c r="E468" s="108" t="e">
        <f>IF($A47=D462,-1*($B47-$A461)*$A461^2/$B47^2,0)</f>
        <v>#REF!</v>
      </c>
      <c r="F468" s="107" t="e">
        <f>#REF!</f>
        <v>#REF!</v>
      </c>
      <c r="G468" s="108" t="e">
        <f>IF($A47=F462,-1*($B47-$A461)*$A461^2/$B47^2,0)</f>
        <v>#REF!</v>
      </c>
      <c r="H468" s="107" t="e">
        <f>#REF!</f>
        <v>#REF!</v>
      </c>
      <c r="I468" s="108" t="e">
        <f>IF($A47=H462,-1*($B47-$A461)*$A461^2/$B47^2,0)</f>
        <v>#REF!</v>
      </c>
      <c r="J468" s="107" t="e">
        <f>#REF!</f>
        <v>#REF!</v>
      </c>
      <c r="K468" s="108" t="e">
        <f>IF($A47=J462,-1*($B47-$A461)*$A461^2/$B47^2,0)</f>
        <v>#REF!</v>
      </c>
      <c r="L468" s="107" t="e">
        <f>#REF!</f>
        <v>#REF!</v>
      </c>
      <c r="M468" s="108" t="e">
        <f>IF($A47=L462,-1*($B47-$A461)*$A461^2/$B47^2,0)</f>
        <v>#REF!</v>
      </c>
    </row>
    <row r="469" spans="1:34" hidden="1" outlineLevel="2" x14ac:dyDescent="0.25">
      <c r="C469" t="s">
        <v>61</v>
      </c>
      <c r="D469" s="182"/>
      <c r="E469" s="183"/>
      <c r="F469" s="182"/>
      <c r="G469" s="183"/>
      <c r="H469" s="182"/>
      <c r="I469" s="183"/>
      <c r="J469" s="182"/>
      <c r="K469" s="183"/>
      <c r="L469" s="182"/>
      <c r="M469" s="183"/>
      <c r="N469" s="182"/>
      <c r="O469" s="183"/>
      <c r="P469" s="182"/>
      <c r="Q469" s="183"/>
      <c r="R469" s="182"/>
      <c r="S469" s="183"/>
    </row>
    <row r="470" spans="1:34" hidden="1" outlineLevel="2" x14ac:dyDescent="0.25">
      <c r="B470" s="105">
        <v>1</v>
      </c>
      <c r="C470" s="108">
        <f t="shared" ref="C470" si="733">-(IFERROR(VLOOKUP($B470,$B463:$C468,2,0),0)+IFERROR(VLOOKUP($B470,$D463:$E468,2,0),0)+IFERROR(VLOOKUP($B470,$F463:$G468,2,0),0)+IFERROR(VLOOKUP($B470,$H463:$I468,2,0),0)+IFERROR(VLOOKUP($B470,$J463:$K468,2,0),0)+IFERROR(VLOOKUP($B470,$L463:$M468,2,0),0)+IFERROR(VLOOKUP($B470,$N463:$O468,2,0),0)+IFERROR(VLOOKUP($B470,$P463:$Q468,2,0),0)+IFERROR(VLOOKUP($B470,$R463:$S468,2,0),0))</f>
        <v>0</v>
      </c>
      <c r="E470" s="109"/>
      <c r="F470" s="325" t="s">
        <v>37</v>
      </c>
      <c r="G470" s="325"/>
      <c r="H470" s="325"/>
      <c r="I470" s="325"/>
      <c r="J470" s="325"/>
      <c r="K470" s="325"/>
      <c r="L470" s="325"/>
      <c r="M470" s="325"/>
      <c r="N470" s="325"/>
      <c r="O470" s="325"/>
      <c r="P470" s="325"/>
      <c r="Q470" s="325"/>
      <c r="R470" s="325"/>
      <c r="S470" s="325"/>
      <c r="T470" s="325"/>
      <c r="U470" s="325"/>
      <c r="V470" s="325"/>
      <c r="W470" s="325"/>
      <c r="X470" s="325"/>
      <c r="Y470" s="325"/>
      <c r="Z470" s="325"/>
      <c r="AA470" s="325"/>
      <c r="AB470" s="110"/>
      <c r="AC470" s="110"/>
      <c r="AD470" s="110"/>
      <c r="AE470" s="110"/>
      <c r="AF470" s="110"/>
      <c r="AG470" s="110"/>
      <c r="AH470" s="110"/>
    </row>
    <row r="471" spans="1:34" hidden="1" outlineLevel="2" x14ac:dyDescent="0.25">
      <c r="B471" s="105">
        <v>2</v>
      </c>
      <c r="C471" s="108">
        <f t="shared" ref="C471" si="734">-(IFERROR(VLOOKUP($B471,$B463:$C468,2,0),0)+IFERROR(VLOOKUP($B471,$D463:$E468,2,0),0)+IFERROR(VLOOKUP($B471,$F463:$G468,2,0),0)+IFERROR(VLOOKUP($B471,$H463:$I468,2,0),0)+IFERROR(VLOOKUP($B471,$J463:$K468,2,0),0)+IFERROR(VLOOKUP($B471,$L463:$M468,2,0),0)+IFERROR(VLOOKUP($B471,$N463:$O468,2,0),0)+IFERROR(VLOOKUP($B471,$P463:$Q468,2,0),0)+IFERROR(VLOOKUP($B471,$R463:$S468,2,0),0))</f>
        <v>0</v>
      </c>
      <c r="E471" s="110"/>
      <c r="F471" s="110"/>
      <c r="G471" s="326" t="s">
        <v>38</v>
      </c>
      <c r="H471" s="326"/>
      <c r="I471" s="326"/>
      <c r="J471" s="326"/>
      <c r="K471" s="326"/>
      <c r="L471" s="326"/>
      <c r="M471" s="110"/>
      <c r="N471" s="110"/>
      <c r="O471" s="110"/>
      <c r="P471" s="327" t="s">
        <v>39</v>
      </c>
      <c r="Q471" s="327"/>
      <c r="R471" s="327"/>
      <c r="S471" s="327"/>
      <c r="T471" s="327"/>
      <c r="U471" s="327"/>
      <c r="V471" s="110"/>
      <c r="W471" s="110"/>
      <c r="X471" s="110"/>
      <c r="Y471" s="110"/>
      <c r="Z471" s="110"/>
      <c r="AA471" s="110"/>
      <c r="AB471" s="110"/>
      <c r="AC471" s="110"/>
      <c r="AD471" s="110"/>
      <c r="AE471" s="110"/>
      <c r="AF471" s="110"/>
      <c r="AG471" s="110"/>
      <c r="AH471" s="110"/>
    </row>
    <row r="472" spans="1:34" hidden="1" outlineLevel="2" x14ac:dyDescent="0.25">
      <c r="B472" s="105">
        <v>3</v>
      </c>
      <c r="C472" s="108">
        <f t="shared" ref="C472" si="735">-(IFERROR(VLOOKUP($B472,$B463:$C468,2,0),0)+IFERROR(VLOOKUP($B472,$D463:$E468,2,0),0)+IFERROR(VLOOKUP($B472,$F463:$G468,2,0),0)+IFERROR(VLOOKUP($B472,$H463:$I468,2,0),0)+IFERROR(VLOOKUP($B472,$J463:$K468,2,0),0)+IFERROR(VLOOKUP($B472,$L463:$M468,2,0),0)+IFERROR(VLOOKUP($B472,$N463:$O468,2,0),0)+IFERROR(VLOOKUP($B472,$P463:$Q468,2,0),0)+IFERROR(VLOOKUP($B472,$R463:$S468,2,0),0))</f>
        <v>0</v>
      </c>
      <c r="E472" s="110"/>
      <c r="F472" s="110"/>
      <c r="G472" s="112">
        <v>6</v>
      </c>
      <c r="H472" s="112">
        <v>5</v>
      </c>
      <c r="I472" s="112">
        <v>4</v>
      </c>
      <c r="J472" s="112">
        <v>3</v>
      </c>
      <c r="K472" s="112">
        <v>2</v>
      </c>
      <c r="L472" s="112">
        <v>1</v>
      </c>
      <c r="M472" s="110"/>
      <c r="O472" s="110"/>
      <c r="P472" s="112">
        <v>6</v>
      </c>
      <c r="Q472" s="112">
        <v>5</v>
      </c>
      <c r="R472" s="112">
        <v>4</v>
      </c>
      <c r="S472" s="112">
        <v>3</v>
      </c>
      <c r="T472" s="112">
        <v>2</v>
      </c>
      <c r="U472" s="112">
        <v>1</v>
      </c>
      <c r="AB472" s="110"/>
      <c r="AC472" s="110"/>
      <c r="AD472" s="110"/>
      <c r="AE472" s="110"/>
      <c r="AF472" s="110"/>
      <c r="AG472" s="110"/>
      <c r="AH472" s="110"/>
    </row>
    <row r="473" spans="1:34" hidden="1" outlineLevel="2" x14ac:dyDescent="0.25">
      <c r="B473" s="105">
        <v>4</v>
      </c>
      <c r="C473" s="108">
        <f t="shared" ref="C473" si="736">-(IFERROR(VLOOKUP($B473,$B463:$C468,2,0),0)+IFERROR(VLOOKUP($B473,$D463:$E468,2,0),0)+IFERROR(VLOOKUP($B473,$F463:$G468,2,0),0)+IFERROR(VLOOKUP($B473,$H463:$I468,2,0),0)+IFERROR(VLOOKUP($B473,$J463:$K468,2,0),0)+IFERROR(VLOOKUP($B473,$L463:$M468,2,0),0)+IFERROR(VLOOKUP($B473,$N463:$O468,2,0),0)+IFERROR(VLOOKUP($B473,$P463:$Q468,2,0),0)+IFERROR(VLOOKUP($B473,$R463:$S468,2,0),0))</f>
        <v>0</v>
      </c>
      <c r="E473" s="110"/>
      <c r="F473" s="105">
        <v>1</v>
      </c>
      <c r="G473" s="184" t="e">
        <f t="array" ref="G473:G479">MMULT(MINVERSE($C$24:$I$30),$C470:$C476)</f>
        <v>#NUM!</v>
      </c>
      <c r="H473" s="184" t="e">
        <f t="array" ref="H473:H478">MMULT(MINVERSE($C$24:$H$29),$C470:$C475)</f>
        <v>#NUM!</v>
      </c>
      <c r="I473" s="184" t="e">
        <f t="array" ref="I473:I477">MMULT(MINVERSE($C$24:$G$28),$C470:$C474)</f>
        <v>#NUM!</v>
      </c>
      <c r="J473" s="184" t="e">
        <f t="array" ref="J473:J476">MMULT(MINVERSE($C$24:$F$27),$C470:$C473)</f>
        <v>#NUM!</v>
      </c>
      <c r="K473" s="184" t="e">
        <f t="array" ref="K473:K475">MMULT(MINVERSE($C$24:$E$26),$C470:$C472)</f>
        <v>#NUM!</v>
      </c>
      <c r="L473" s="184" t="e">
        <f t="array" ref="L473:L474">MMULT(MINVERSE($C$24:$D$25),$C470:$C471)</f>
        <v>#NUM!</v>
      </c>
      <c r="M473" s="110"/>
      <c r="O473" s="105">
        <v>1</v>
      </c>
      <c r="P473" s="184" t="e">
        <f t="array" ref="P473:P483">MMULT(MINVERSE($C$24:$M$34),$C470:$C480)</f>
        <v>#NUM!</v>
      </c>
      <c r="Q473" s="184" t="e">
        <f t="array" ref="Q473:Q482">MMULT(MINVERSE($C$24:$L$33),$C470:$C479)</f>
        <v>#NUM!</v>
      </c>
      <c r="R473" s="184" t="e">
        <f t="array" ref="R473:R481">MMULT(MINVERSE($C$24:$K$32),$C470:$C478)</f>
        <v>#NUM!</v>
      </c>
      <c r="S473" s="184" t="e">
        <f t="array" ref="S473:S480">MMULT(MINVERSE($C$24:$J$31),$C470:$C477)</f>
        <v>#NUM!</v>
      </c>
      <c r="T473" s="114"/>
      <c r="U473" s="114"/>
      <c r="V473" s="110"/>
      <c r="W473" s="110"/>
      <c r="X473" s="110"/>
      <c r="Y473" s="110"/>
      <c r="Z473" s="110"/>
      <c r="AA473" s="110"/>
      <c r="AB473" s="110"/>
      <c r="AC473" s="110"/>
      <c r="AD473" s="110"/>
      <c r="AE473" s="110"/>
      <c r="AF473" s="110"/>
      <c r="AG473" s="110"/>
      <c r="AH473" s="110"/>
    </row>
    <row r="474" spans="1:34" hidden="1" outlineLevel="2" x14ac:dyDescent="0.25">
      <c r="B474" s="105">
        <v>5</v>
      </c>
      <c r="C474" s="108">
        <f t="shared" ref="C474" si="737">-(IFERROR(VLOOKUP($B474,$B463:$C468,2,0),0)+IFERROR(VLOOKUP($B474,$D463:$E468,2,0),0)+IFERROR(VLOOKUP($B474,$F463:$G468,2,0),0)+IFERROR(VLOOKUP($B474,$H463:$I468,2,0),0)+IFERROR(VLOOKUP($B474,$J463:$K468,2,0),0)+IFERROR(VLOOKUP($B474,$L463:$M468,2,0),0)+IFERROR(VLOOKUP($B474,$N463:$O468,2,0),0)+IFERROR(VLOOKUP($B474,$P463:$Q468,2,0),0)+IFERROR(VLOOKUP($B474,$R463:$S468,2,0),0))</f>
        <v>0</v>
      </c>
      <c r="E474" s="110"/>
      <c r="F474" s="105">
        <v>2</v>
      </c>
      <c r="G474" s="185" t="e">
        <v>#NUM!</v>
      </c>
      <c r="H474" s="185" t="e">
        <v>#NUM!</v>
      </c>
      <c r="I474" s="185" t="e">
        <v>#NUM!</v>
      </c>
      <c r="J474" s="185" t="e">
        <v>#NUM!</v>
      </c>
      <c r="K474" s="185" t="e">
        <v>#NUM!</v>
      </c>
      <c r="L474" s="185" t="e">
        <v>#NUM!</v>
      </c>
      <c r="M474" s="110"/>
      <c r="O474" s="105">
        <v>2</v>
      </c>
      <c r="P474" s="185" t="e">
        <v>#NUM!</v>
      </c>
      <c r="Q474" s="185" t="e">
        <v>#NUM!</v>
      </c>
      <c r="R474" s="185" t="e">
        <v>#NUM!</v>
      </c>
      <c r="S474" s="185" t="e">
        <v>#NUM!</v>
      </c>
      <c r="T474" s="114"/>
      <c r="U474" s="114"/>
    </row>
    <row r="475" spans="1:34" hidden="1" outlineLevel="2" x14ac:dyDescent="0.25">
      <c r="B475" s="105">
        <v>6</v>
      </c>
      <c r="C475" s="108">
        <f t="shared" ref="C475" si="738">-(IFERROR(VLOOKUP($B475,$B463:$C468,2,0),0)+IFERROR(VLOOKUP($B475,$D463:$E468,2,0),0)+IFERROR(VLOOKUP($B475,$F463:$G468,2,0),0)+IFERROR(VLOOKUP($B475,$H463:$I468,2,0),0)+IFERROR(VLOOKUP($B475,$J463:$K468,2,0),0)+IFERROR(VLOOKUP($B475,$L463:$M468,2,0),0)+IFERROR(VLOOKUP($B475,$N463:$O468,2,0),0)+IFERROR(VLOOKUP($B475,$P463:$Q468,2,0),0)+IFERROR(VLOOKUP($B475,$R463:$S468,2,0),0))</f>
        <v>0</v>
      </c>
      <c r="E475" s="110"/>
      <c r="F475" s="105">
        <v>3</v>
      </c>
      <c r="G475" s="185" t="e">
        <v>#NUM!</v>
      </c>
      <c r="H475" s="185" t="e">
        <v>#NUM!</v>
      </c>
      <c r="I475" s="185" t="e">
        <v>#NUM!</v>
      </c>
      <c r="J475" s="185" t="e">
        <v>#NUM!</v>
      </c>
      <c r="K475" s="185" t="e">
        <v>#NUM!</v>
      </c>
      <c r="L475" s="185"/>
      <c r="M475" s="110"/>
      <c r="O475" s="105">
        <v>3</v>
      </c>
      <c r="P475" s="185" t="e">
        <v>#NUM!</v>
      </c>
      <c r="Q475" s="185" t="e">
        <v>#NUM!</v>
      </c>
      <c r="R475" s="185" t="e">
        <v>#NUM!</v>
      </c>
      <c r="S475" s="185" t="e">
        <v>#NUM!</v>
      </c>
      <c r="T475" s="114"/>
      <c r="U475" s="114"/>
    </row>
    <row r="476" spans="1:34" hidden="1" outlineLevel="2" x14ac:dyDescent="0.25">
      <c r="B476" s="105">
        <v>7</v>
      </c>
      <c r="C476" s="108">
        <f t="shared" ref="C476" si="739">-(IFERROR(VLOOKUP($B476,$B463:$C468,2,0),0)+IFERROR(VLOOKUP($B476,$D463:$E468,2,0),0)+IFERROR(VLOOKUP($B476,$F463:$G468,2,0),0)+IFERROR(VLOOKUP($B476,$H463:$I468,2,0),0)+IFERROR(VLOOKUP($B476,$J463:$K468,2,0),0)+IFERROR(VLOOKUP($B476,$L463:$M468,2,0),0)+IFERROR(VLOOKUP($B476,$N463:$O468,2,0),0)+IFERROR(VLOOKUP($B476,$P463:$Q468,2,0),0)+IFERROR(VLOOKUP($B476,$R463:$S468,2,0),0))</f>
        <v>0</v>
      </c>
      <c r="E476" s="110"/>
      <c r="F476" s="105">
        <v>4</v>
      </c>
      <c r="G476" s="185" t="e">
        <v>#NUM!</v>
      </c>
      <c r="H476" s="185" t="e">
        <v>#NUM!</v>
      </c>
      <c r="I476" s="185" t="e">
        <v>#NUM!</v>
      </c>
      <c r="J476" s="185" t="e">
        <v>#NUM!</v>
      </c>
      <c r="K476" s="185"/>
      <c r="L476" s="185"/>
      <c r="M476" s="110"/>
      <c r="O476" s="105">
        <v>4</v>
      </c>
      <c r="P476" s="185" t="e">
        <v>#NUM!</v>
      </c>
      <c r="Q476" s="185" t="e">
        <v>#NUM!</v>
      </c>
      <c r="R476" s="185" t="e">
        <v>#NUM!</v>
      </c>
      <c r="S476" s="185" t="e">
        <v>#NUM!</v>
      </c>
      <c r="T476" s="114"/>
      <c r="U476" s="114"/>
    </row>
    <row r="477" spans="1:34" hidden="1" outlineLevel="2" x14ac:dyDescent="0.25">
      <c r="B477" s="105">
        <v>8</v>
      </c>
      <c r="C477" s="108">
        <f t="shared" ref="C477" si="740">-(IFERROR(VLOOKUP($B477,$B463:$C468,2,0),0)+IFERROR(VLOOKUP($B477,$D463:$E468,2,0),0)+IFERROR(VLOOKUP($B477,$F463:$G468,2,0),0)+IFERROR(VLOOKUP($B477,$H463:$I468,2,0),0)+IFERROR(VLOOKUP($B477,$J463:$K468,2,0),0)+IFERROR(VLOOKUP($B477,$L463:$M468,2,0),0)+IFERROR(VLOOKUP($B477,$N463:$O468,2,0),0)+IFERROR(VLOOKUP($B477,$P463:$Q468,2,0),0)+IFERROR(VLOOKUP($B477,$R463:$S468,2,0),0))</f>
        <v>0</v>
      </c>
      <c r="E477" s="110" t="s">
        <v>40</v>
      </c>
      <c r="F477" s="105">
        <v>5</v>
      </c>
      <c r="G477" s="185" t="e">
        <v>#NUM!</v>
      </c>
      <c r="H477" s="185" t="e">
        <v>#NUM!</v>
      </c>
      <c r="I477" s="185" t="e">
        <v>#NUM!</v>
      </c>
      <c r="J477" s="185"/>
      <c r="K477" s="185"/>
      <c r="L477" s="185"/>
      <c r="M477" s="110"/>
      <c r="O477" s="105">
        <v>5</v>
      </c>
      <c r="P477" s="185" t="e">
        <v>#NUM!</v>
      </c>
      <c r="Q477" s="185" t="e">
        <v>#NUM!</v>
      </c>
      <c r="R477" s="185" t="e">
        <v>#NUM!</v>
      </c>
      <c r="S477" s="185" t="e">
        <v>#NUM!</v>
      </c>
      <c r="T477" s="114"/>
      <c r="U477" s="114"/>
    </row>
    <row r="478" spans="1:34" hidden="1" outlineLevel="2" x14ac:dyDescent="0.25">
      <c r="B478" s="105">
        <v>9</v>
      </c>
      <c r="C478" s="108">
        <f t="shared" ref="C478" si="741">-(IFERROR(VLOOKUP($B478,$B463:$C468,2,0),0)+IFERROR(VLOOKUP($B478,$D463:$E468,2,0),0)+IFERROR(VLOOKUP($B478,$F463:$G468,2,0),0)+IFERROR(VLOOKUP($B478,$H463:$I468,2,0),0)+IFERROR(VLOOKUP($B478,$J463:$K468,2,0),0)+IFERROR(VLOOKUP($B478,$L463:$M468,2,0),0)+IFERROR(VLOOKUP($B478,$N463:$O468,2,0),0)+IFERROR(VLOOKUP($B478,$P463:$Q468,2,0),0)+IFERROR(VLOOKUP($B478,$R463:$S468,2,0),0))</f>
        <v>0</v>
      </c>
      <c r="E478" s="110"/>
      <c r="F478" s="105">
        <v>6</v>
      </c>
      <c r="G478" s="185" t="e">
        <v>#NUM!</v>
      </c>
      <c r="H478" s="185" t="e">
        <v>#NUM!</v>
      </c>
      <c r="I478" s="185"/>
      <c r="J478" s="185"/>
      <c r="K478" s="185"/>
      <c r="L478" s="185"/>
      <c r="M478" s="110"/>
      <c r="O478" s="105">
        <v>6</v>
      </c>
      <c r="P478" s="185" t="e">
        <v>#NUM!</v>
      </c>
      <c r="Q478" s="185" t="e">
        <v>#NUM!</v>
      </c>
      <c r="R478" s="185" t="e">
        <v>#NUM!</v>
      </c>
      <c r="S478" s="185" t="e">
        <v>#NUM!</v>
      </c>
      <c r="T478" s="114"/>
      <c r="U478" s="114"/>
    </row>
    <row r="479" spans="1:34" hidden="1" outlineLevel="2" x14ac:dyDescent="0.25">
      <c r="B479" s="105">
        <v>10</v>
      </c>
      <c r="C479" s="108">
        <f t="shared" ref="C479" si="742">-(IFERROR(VLOOKUP($B479,$B463:$C468,2,0),0)+IFERROR(VLOOKUP($B479,$D463:$E468,2,0),0)+IFERROR(VLOOKUP($B479,$F463:$G468,2,0),0)+IFERROR(VLOOKUP($B479,$H463:$I468,2,0),0)+IFERROR(VLOOKUP($B479,$J463:$K468,2,0),0)+IFERROR(VLOOKUP($B479,$L463:$M468,2,0),0)+IFERROR(VLOOKUP($B479,$N463:$O468,2,0),0)+IFERROR(VLOOKUP($B479,$P463:$Q468,2,0),0)+IFERROR(VLOOKUP($B479,$R463:$S468,2,0),0))</f>
        <v>0</v>
      </c>
      <c r="E479" s="110"/>
      <c r="F479" s="105">
        <v>7</v>
      </c>
      <c r="G479" s="185" t="e">
        <v>#NUM!</v>
      </c>
      <c r="H479" s="185"/>
      <c r="I479" s="185"/>
      <c r="J479" s="185"/>
      <c r="K479" s="185"/>
      <c r="L479" s="185"/>
      <c r="M479" s="110"/>
      <c r="N479" s="110" t="s">
        <v>40</v>
      </c>
      <c r="O479" s="105">
        <v>7</v>
      </c>
      <c r="P479" s="185" t="e">
        <v>#NUM!</v>
      </c>
      <c r="Q479" s="185" t="e">
        <v>#NUM!</v>
      </c>
      <c r="R479" s="185" t="e">
        <v>#NUM!</v>
      </c>
      <c r="S479" s="185" t="e">
        <v>#NUM!</v>
      </c>
      <c r="T479" s="114"/>
      <c r="U479" s="114"/>
    </row>
    <row r="480" spans="1:34" hidden="1" outlineLevel="2" x14ac:dyDescent="0.25">
      <c r="B480" s="105">
        <v>11</v>
      </c>
      <c r="C480" s="108">
        <f t="shared" ref="C480" si="743">-(IFERROR(VLOOKUP($B480,$B463:$C468,2,0),0)+IFERROR(VLOOKUP($B480,$D463:$E468,2,0),0)+IFERROR(VLOOKUP($B480,$F463:$G468,2,0),0)+IFERROR(VLOOKUP($B480,$H463:$I468,2,0),0)+IFERROR(VLOOKUP($B480,$J463:$K468,2,0),0)+IFERROR(VLOOKUP($B480,$L463:$M468,2,0),0)+IFERROR(VLOOKUP($B480,$N463:$O468,2,0),0)+IFERROR(VLOOKUP($B480,$P463:$Q468,2,0),0)+IFERROR(VLOOKUP($B480,$R463:$S468,2,0),0))</f>
        <v>0</v>
      </c>
      <c r="E480" s="110"/>
      <c r="M480" s="110"/>
      <c r="O480" s="105">
        <v>8</v>
      </c>
      <c r="P480" s="185" t="e">
        <v>#NUM!</v>
      </c>
      <c r="Q480" s="185" t="e">
        <v>#NUM!</v>
      </c>
      <c r="R480" s="185" t="e">
        <v>#NUM!</v>
      </c>
      <c r="S480" s="185" t="e">
        <v>#NUM!</v>
      </c>
      <c r="T480" s="114"/>
      <c r="U480" s="114"/>
    </row>
    <row r="481" spans="1:24" hidden="1" outlineLevel="2" x14ac:dyDescent="0.25">
      <c r="B481" s="105">
        <v>12</v>
      </c>
      <c r="C481" s="108">
        <f t="shared" ref="C481" si="744">-(IFERROR(VLOOKUP($B481,$B463:$C468,2,0),0)+IFERROR(VLOOKUP($B481,$D463:$E468,2,0),0)+IFERROR(VLOOKUP($B481,$F463:$G468,2,0),0)+IFERROR(VLOOKUP($B481,$H463:$I468,2,0),0)+IFERROR(VLOOKUP($B481,$J463:$K468,2,0),0)+IFERROR(VLOOKUP($B481,$L463:$M468,2,0),0)+IFERROR(VLOOKUP($B481,$N463:$O468,2,0),0)+IFERROR(VLOOKUP($B481,$P463:$Q468,2,0),0)+IFERROR(VLOOKUP($B481,$R463:$S468,2,0),0))</f>
        <v>0</v>
      </c>
      <c r="E481" s="110"/>
      <c r="M481" s="110"/>
      <c r="O481" s="105">
        <v>9</v>
      </c>
      <c r="P481" s="185" t="e">
        <v>#NUM!</v>
      </c>
      <c r="Q481" s="185" t="e">
        <v>#NUM!</v>
      </c>
      <c r="R481" s="185" t="e">
        <v>#NUM!</v>
      </c>
      <c r="S481" s="185"/>
      <c r="T481" s="114"/>
      <c r="U481" s="114"/>
    </row>
    <row r="482" spans="1:24" hidden="1" outlineLevel="2" x14ac:dyDescent="0.25">
      <c r="B482" s="105">
        <v>13</v>
      </c>
      <c r="C482" s="108">
        <f t="shared" ref="C482" si="745">-(IFERROR(VLOOKUP($B482,$B463:$C468,2,0),0)+IFERROR(VLOOKUP($B482,$D463:$E468,2,0),0)+IFERROR(VLOOKUP($B482,$F463:$G468,2,0),0)+IFERROR(VLOOKUP($B482,$H463:$I468,2,0),0)+IFERROR(VLOOKUP($B482,$J463:$K468,2,0),0)+IFERROR(VLOOKUP($B482,$L463:$M468,2,0),0)+IFERROR(VLOOKUP($B482,$N463:$O468,2,0),0)+IFERROR(VLOOKUP($B482,$P463:$Q468,2,0),0)+IFERROR(VLOOKUP($B482,$R463:$S468,2,0),0))</f>
        <v>0</v>
      </c>
      <c r="E482" s="110"/>
      <c r="F482" s="110"/>
      <c r="G482" s="324" t="s">
        <v>42</v>
      </c>
      <c r="H482" s="324"/>
      <c r="I482" s="324"/>
      <c r="J482" s="324"/>
      <c r="K482" s="324"/>
      <c r="L482" s="324"/>
      <c r="M482" s="110"/>
      <c r="O482" s="105">
        <v>10</v>
      </c>
      <c r="P482" s="185" t="e">
        <v>#NUM!</v>
      </c>
      <c r="Q482" s="185" t="e">
        <v>#NUM!</v>
      </c>
      <c r="R482" s="185"/>
      <c r="S482" s="185"/>
      <c r="T482" s="114"/>
      <c r="U482" s="114"/>
    </row>
    <row r="483" spans="1:24" hidden="1" outlineLevel="2" x14ac:dyDescent="0.25">
      <c r="B483" s="105">
        <v>14</v>
      </c>
      <c r="C483" s="108">
        <f t="shared" ref="C483" si="746">-(IFERROR(VLOOKUP($B483,$B463:$C468,2,0),0)+IFERROR(VLOOKUP($B483,$D463:$E468,2,0),0)+IFERROR(VLOOKUP($B483,$F463:$G468,2,0),0)+IFERROR(VLOOKUP($B483,$H463:$I468,2,0),0)+IFERROR(VLOOKUP($B483,$J463:$K468,2,0),0)+IFERROR(VLOOKUP($B483,$L463:$M468,2,0),0)+IFERROR(VLOOKUP($B483,$N463:$O468,2,0),0)+IFERROR(VLOOKUP($B483,$P463:$Q468,2,0),0)+IFERROR(VLOOKUP($B483,$R463:$S468,2,0),0))</f>
        <v>0</v>
      </c>
      <c r="E483" s="110"/>
      <c r="F483" s="110"/>
      <c r="G483" s="112">
        <v>6</v>
      </c>
      <c r="H483" s="112">
        <v>5</v>
      </c>
      <c r="I483" s="112">
        <v>4</v>
      </c>
      <c r="J483" s="112">
        <v>3</v>
      </c>
      <c r="K483" s="112">
        <v>2</v>
      </c>
      <c r="L483" s="112">
        <v>1</v>
      </c>
      <c r="M483" s="110"/>
      <c r="O483" s="105">
        <v>11</v>
      </c>
      <c r="P483" s="185" t="e">
        <v>#NUM!</v>
      </c>
      <c r="Q483" s="185"/>
      <c r="R483" s="185"/>
      <c r="S483" s="185"/>
      <c r="T483" s="114"/>
      <c r="U483" s="114"/>
    </row>
    <row r="484" spans="1:24" hidden="1" outlineLevel="2" x14ac:dyDescent="0.25">
      <c r="A484" s="68" t="s">
        <v>41</v>
      </c>
      <c r="B484" s="105">
        <v>15</v>
      </c>
      <c r="C484" s="108">
        <f t="shared" ref="C484" si="747">-(IFERROR(VLOOKUP($B484,$B463:$C468,2,0),0)+IFERROR(VLOOKUP($B484,$D463:$E468,2,0),0)+IFERROR(VLOOKUP($B484,$F463:$G468,2,0),0)+IFERROR(VLOOKUP($B484,$H463:$I468,2,0),0)+IFERROR(VLOOKUP($B484,$J463:$K468,2,0),0)+IFERROR(VLOOKUP($B484,$L463:$M468,2,0),0)+IFERROR(VLOOKUP($B484,$N463:$O468,2,0),0)+IFERROR(VLOOKUP($B484,$P463:$Q468,2,0),0)+IFERROR(VLOOKUP($B484,$R463:$S468,2,0),0))</f>
        <v>0</v>
      </c>
      <c r="E484" s="110"/>
      <c r="F484" s="105">
        <v>1</v>
      </c>
      <c r="G484" s="184" t="e">
        <f t="array" ref="G484:G492">MMULT(MINVERSE($C$24:$K$32),$C470:$C478)</f>
        <v>#NUM!</v>
      </c>
      <c r="H484" s="184" t="e">
        <f t="array" ref="H484:H491">MMULT(MINVERSE($C$24:$J$31),$C470:$C477)</f>
        <v>#NUM!</v>
      </c>
      <c r="I484" s="184" t="e">
        <f t="array" ref="I484:I490">MMULT(MINVERSE($C$24:$I$30),$C470:$C476)</f>
        <v>#NUM!</v>
      </c>
      <c r="J484" s="184" t="e">
        <f t="array" ref="J484:J489">MMULT(MINVERSE($C$24:$H$29),$C470:$C475)</f>
        <v>#NUM!</v>
      </c>
      <c r="K484" s="184" t="e">
        <f t="array" ref="K484:K488">MMULT(MINVERSE($C$24:$G$28),$C470:$C474)</f>
        <v>#NUM!</v>
      </c>
      <c r="L484" s="113"/>
      <c r="M484" s="110"/>
      <c r="N484" s="110"/>
      <c r="O484" s="110"/>
      <c r="P484" s="110"/>
    </row>
    <row r="485" spans="1:24" hidden="1" outlineLevel="2" x14ac:dyDescent="0.25">
      <c r="B485" s="105">
        <v>16</v>
      </c>
      <c r="C485" s="108">
        <f t="shared" ref="C485" si="748">-(IFERROR(VLOOKUP($B485,$B463:$C468,2,0),0)+IFERROR(VLOOKUP($B485,$D463:$E468,2,0),0)+IFERROR(VLOOKUP($B485,$F463:$G468,2,0),0)+IFERROR(VLOOKUP($B485,$H463:$I468,2,0),0)+IFERROR(VLOOKUP($B485,$J463:$K468,2,0),0)+IFERROR(VLOOKUP($B485,$L463:$M468,2,0),0)+IFERROR(VLOOKUP($B485,$N463:$O468,2,0),0)+IFERROR(VLOOKUP($B485,$P463:$Q468,2,0),0)+IFERROR(VLOOKUP($B485,$R463:$S468,2,0),0))</f>
        <v>0</v>
      </c>
      <c r="E485" s="110"/>
      <c r="F485" s="105">
        <v>2</v>
      </c>
      <c r="G485" s="185" t="e">
        <v>#NUM!</v>
      </c>
      <c r="H485" s="185" t="e">
        <v>#NUM!</v>
      </c>
      <c r="I485" s="185" t="e">
        <v>#NUM!</v>
      </c>
      <c r="J485" s="185" t="e">
        <v>#NUM!</v>
      </c>
      <c r="K485" s="185" t="e">
        <v>#NUM!</v>
      </c>
      <c r="L485" s="114"/>
      <c r="M485" s="110"/>
      <c r="N485" s="110"/>
      <c r="O485" s="110"/>
      <c r="P485" s="110"/>
    </row>
    <row r="486" spans="1:24" hidden="1" outlineLevel="2" x14ac:dyDescent="0.25">
      <c r="B486" s="105">
        <v>17</v>
      </c>
      <c r="C486" s="108">
        <f t="shared" ref="C486" si="749">-(IFERROR(VLOOKUP($B486,$B463:$C468,2,0),0)+IFERROR(VLOOKUP($B486,$D463:$E468,2,0),0)+IFERROR(VLOOKUP($B486,$F463:$G468,2,0),0)+IFERROR(VLOOKUP($B486,$H463:$I468,2,0),0)+IFERROR(VLOOKUP($B486,$J463:$K468,2,0),0)+IFERROR(VLOOKUP($B486,$L463:$M468,2,0),0)+IFERROR(VLOOKUP($B486,$N463:$O468,2,0),0)+IFERROR(VLOOKUP($B486,$P463:$Q468,2,0),0)+IFERROR(VLOOKUP($B486,$R463:$S468,2,0),0))</f>
        <v>0</v>
      </c>
      <c r="E486" s="110"/>
      <c r="F486" s="105">
        <v>3</v>
      </c>
      <c r="G486" s="185" t="e">
        <v>#NUM!</v>
      </c>
      <c r="H486" s="185" t="e">
        <v>#NUM!</v>
      </c>
      <c r="I486" s="185" t="e">
        <v>#NUM!</v>
      </c>
      <c r="J486" s="185" t="e">
        <v>#NUM!</v>
      </c>
      <c r="K486" s="185" t="e">
        <v>#NUM!</v>
      </c>
      <c r="L486" s="114"/>
      <c r="M486" s="110"/>
    </row>
    <row r="487" spans="1:24" hidden="1" outlineLevel="2" x14ac:dyDescent="0.25">
      <c r="B487" s="105">
        <v>18</v>
      </c>
      <c r="C487" s="108">
        <f t="shared" ref="C487" si="750">-(IFERROR(VLOOKUP($B487,$B463:$C468,2,0),0)+IFERROR(VLOOKUP($B487,$D463:$E468,2,0),0)+IFERROR(VLOOKUP($B487,$F463:$G468,2,0),0)+IFERROR(VLOOKUP($B487,$H463:$I468,2,0),0)+IFERROR(VLOOKUP($B487,$J463:$K468,2,0),0)+IFERROR(VLOOKUP($B487,$L463:$M468,2,0),0)+IFERROR(VLOOKUP($B487,$N463:$O468,2,0),0)+IFERROR(VLOOKUP($B487,$P463:$Q468,2,0),0)+IFERROR(VLOOKUP($B487,$R463:$S468,2,0),0))</f>
        <v>0</v>
      </c>
      <c r="E487" s="110"/>
      <c r="F487" s="105">
        <v>4</v>
      </c>
      <c r="G487" s="185" t="e">
        <v>#NUM!</v>
      </c>
      <c r="H487" s="185" t="e">
        <v>#NUM!</v>
      </c>
      <c r="I487" s="185" t="e">
        <v>#NUM!</v>
      </c>
      <c r="J487" s="185" t="e">
        <v>#NUM!</v>
      </c>
      <c r="K487" s="185" t="e">
        <v>#NUM!</v>
      </c>
      <c r="L487" s="114"/>
      <c r="M487" s="110"/>
    </row>
    <row r="488" spans="1:24" hidden="1" outlineLevel="2" x14ac:dyDescent="0.25">
      <c r="B488" s="105">
        <v>19</v>
      </c>
      <c r="C488" s="108">
        <f t="shared" ref="C488" si="751">-(IFERROR(VLOOKUP($B488,$B463:$C468,2,0),0)+IFERROR(VLOOKUP($B488,$D463:$E468,2,0),0)+IFERROR(VLOOKUP($B488,$F463:$G468,2,0),0)+IFERROR(VLOOKUP($B488,$H463:$I468,2,0),0)+IFERROR(VLOOKUP($B488,$J463:$K468,2,0),0)+IFERROR(VLOOKUP($B488,$L463:$M468,2,0),0)+IFERROR(VLOOKUP($B488,$N463:$O468,2,0),0)+IFERROR(VLOOKUP($B488,$P463:$Q468,2,0),0)+IFERROR(VLOOKUP($B488,$R463:$S468,2,0),0))</f>
        <v>0</v>
      </c>
      <c r="E488" s="110"/>
      <c r="F488" s="105">
        <v>5</v>
      </c>
      <c r="G488" s="185" t="e">
        <v>#NUM!</v>
      </c>
      <c r="H488" s="185" t="e">
        <v>#NUM!</v>
      </c>
      <c r="I488" s="185" t="e">
        <v>#NUM!</v>
      </c>
      <c r="J488" s="185" t="e">
        <v>#NUM!</v>
      </c>
      <c r="K488" s="185" t="e">
        <v>#NUM!</v>
      </c>
      <c r="L488" s="114"/>
      <c r="M488" s="110"/>
    </row>
    <row r="489" spans="1:24" hidden="1" outlineLevel="2" x14ac:dyDescent="0.25">
      <c r="B489" s="105">
        <v>20</v>
      </c>
      <c r="C489" s="108">
        <f t="shared" ref="C489" si="752">-(IFERROR(VLOOKUP($B489,$B463:$C468,2,0),0)+IFERROR(VLOOKUP($B489,$D463:$E468,2,0),0)+IFERROR(VLOOKUP($B489,$F463:$G468,2,0),0)+IFERROR(VLOOKUP($B489,$H463:$I468,2,0),0)+IFERROR(VLOOKUP($B489,$J463:$K468,2,0),0)+IFERROR(VLOOKUP($B489,$L463:$M468,2,0),0)+IFERROR(VLOOKUP($B489,$N463:$O468,2,0),0)+IFERROR(VLOOKUP($B489,$P463:$Q468,2,0),0)+IFERROR(VLOOKUP($B489,$R463:$S468,2,0),0))</f>
        <v>0</v>
      </c>
      <c r="E489" s="110" t="s">
        <v>40</v>
      </c>
      <c r="F489" s="105">
        <v>6</v>
      </c>
      <c r="G489" s="185" t="e">
        <v>#NUM!</v>
      </c>
      <c r="H489" s="185" t="e">
        <v>#NUM!</v>
      </c>
      <c r="I489" s="185" t="e">
        <v>#NUM!</v>
      </c>
      <c r="J489" s="185" t="e">
        <v>#NUM!</v>
      </c>
      <c r="K489" s="185"/>
      <c r="L489" s="114"/>
      <c r="M489" s="110"/>
    </row>
    <row r="490" spans="1:24" hidden="1" outlineLevel="2" x14ac:dyDescent="0.25">
      <c r="B490" s="105">
        <v>21</v>
      </c>
      <c r="C490" s="108">
        <f t="shared" ref="C490" si="753">-(IFERROR(VLOOKUP($B490,$B463:$C468,2,0),0)+IFERROR(VLOOKUP($B490,$D463:$E468,2,0),0)+IFERROR(VLOOKUP($B490,$F463:$G468,2,0),0)+IFERROR(VLOOKUP($B490,$H463:$I468,2,0),0)+IFERROR(VLOOKUP($B490,$J463:$K468,2,0),0)+IFERROR(VLOOKUP($B490,$L463:$M468,2,0),0)+IFERROR(VLOOKUP($B490,$N463:$O468,2,0),0)+IFERROR(VLOOKUP($B490,$P463:$Q468,2,0),0)+IFERROR(VLOOKUP($B490,$R463:$S468,2,0),0))</f>
        <v>0</v>
      </c>
      <c r="E490" s="110"/>
      <c r="F490" s="105">
        <v>7</v>
      </c>
      <c r="G490" s="185" t="e">
        <v>#NUM!</v>
      </c>
      <c r="H490" s="185" t="e">
        <v>#NUM!</v>
      </c>
      <c r="I490" s="185" t="e">
        <v>#NUM!</v>
      </c>
      <c r="J490" s="185"/>
      <c r="K490" s="185"/>
      <c r="L490" s="114"/>
      <c r="M490" s="110"/>
    </row>
    <row r="491" spans="1:24" hidden="1" outlineLevel="2" x14ac:dyDescent="0.25">
      <c r="E491" s="110"/>
      <c r="F491" s="105">
        <v>8</v>
      </c>
      <c r="G491" s="185" t="e">
        <v>#NUM!</v>
      </c>
      <c r="H491" s="185" t="e">
        <v>#NUM!</v>
      </c>
      <c r="I491" s="185"/>
      <c r="J491" s="185"/>
      <c r="K491" s="185"/>
      <c r="L491" s="114"/>
      <c r="M491" s="110"/>
      <c r="X491" s="110"/>
    </row>
    <row r="492" spans="1:24" hidden="1" outlineLevel="2" x14ac:dyDescent="0.25">
      <c r="E492" s="110"/>
      <c r="F492" s="105">
        <v>9</v>
      </c>
      <c r="G492" s="185" t="e">
        <v>#NUM!</v>
      </c>
      <c r="H492" s="185"/>
      <c r="I492" s="185"/>
      <c r="J492" s="185"/>
      <c r="K492" s="185"/>
      <c r="L492" s="114"/>
      <c r="M492" s="110"/>
      <c r="X492" s="110"/>
    </row>
    <row r="493" spans="1:24" hidden="1" outlineLevel="2" x14ac:dyDescent="0.25">
      <c r="A493" s="117"/>
    </row>
    <row r="494" spans="1:24" s="119" customFormat="1" hidden="1" outlineLevel="2" x14ac:dyDescent="0.25">
      <c r="A494" s="118" t="s">
        <v>37</v>
      </c>
    </row>
    <row r="495" spans="1:24" hidden="1" outlineLevel="2" x14ac:dyDescent="0.25">
      <c r="B495" s="316" t="e">
        <f t="shared" ref="B495:B501" si="754">B462</f>
        <v>#REF!</v>
      </c>
      <c r="C495" s="316"/>
      <c r="D495" s="316" t="e">
        <f t="shared" ref="D495:D501" si="755">D462</f>
        <v>#REF!</v>
      </c>
      <c r="E495" s="316"/>
      <c r="F495" s="316" t="e">
        <f t="shared" ref="F495:F501" si="756">F462</f>
        <v>#REF!</v>
      </c>
      <c r="G495" s="316"/>
      <c r="H495" s="316" t="e">
        <f t="shared" ref="H495:H501" si="757">H462</f>
        <v>#REF!</v>
      </c>
      <c r="I495" s="316"/>
      <c r="J495" s="316" t="e">
        <f t="shared" ref="J495:J501" si="758">J462</f>
        <v>#REF!</v>
      </c>
      <c r="K495" s="316"/>
      <c r="L495" s="316" t="e">
        <f t="shared" ref="L495:L501" si="759">L462</f>
        <v>#REF!</v>
      </c>
      <c r="M495" s="316"/>
    </row>
    <row r="496" spans="1:24" hidden="1" outlineLevel="2" x14ac:dyDescent="0.25">
      <c r="B496" s="105" t="e">
        <f t="shared" si="754"/>
        <v>#REF!</v>
      </c>
      <c r="C496" s="116" t="e">
        <f>IF($Q$2=2,IFERROR(INDEX($G473:$L479,MATCH(B496,$F473:$F479,0),MATCH(INICIO!$C$59,$G472:$L472,0)),0),IF($Q$2=4,IFERROR(INDEX($P473:$U483,MATCH(B496,$O473:$O483,0),MATCH(INICIO!$C$59,$P472:$U472,0)),0),IFERROR(INDEX($G484:$L492,MATCH(B496,$F484:$F492,0),MATCH(INICIO!$C$59,$G483:$L483,0)),0)))</f>
        <v>#REF!</v>
      </c>
      <c r="D496" s="105" t="e">
        <f t="shared" si="755"/>
        <v>#REF!</v>
      </c>
      <c r="E496" s="116" t="e">
        <f>IF($Q$2=2,IFERROR(INDEX($G473:$L479,MATCH(D496,$F473:$F479,0),MATCH(INICIO!$C$59,$G472:$L472,0)),0),IF($Q$2=4,IFERROR(INDEX($P473:$U483,MATCH(D496,$O473:$O483,0),MATCH(INICIO!$C$59,$P472:$U472,0)),0),IFERROR(INDEX($G484:$L492,MATCH(D496,$F484:$F492,0),MATCH(INICIO!$C$59,$G483:$L483,0)),0)))</f>
        <v>#REF!</v>
      </c>
      <c r="F496" s="105" t="e">
        <f t="shared" si="756"/>
        <v>#REF!</v>
      </c>
      <c r="G496" s="116" t="e">
        <f>IF($Q$2=2,IFERROR(INDEX($G473:$L479,MATCH(F496,$F473:$F479,0),MATCH(INICIO!$C$59,$G472:$L472,0)),0),IF($Q$2=4,IFERROR(INDEX($P473:$U483,MATCH(F496,$O473:$O483,0),MATCH(INICIO!$C$59,$P472:$U472,0)),0),IFERROR(INDEX($G484:$L492,MATCH(F496,$F484:$F492,0),MATCH(INICIO!$C$59,$G483:$L483,0)),0)))</f>
        <v>#REF!</v>
      </c>
      <c r="H496" s="105" t="e">
        <f t="shared" si="757"/>
        <v>#REF!</v>
      </c>
      <c r="I496" s="116" t="e">
        <f>IF($Q$2=2,IFERROR(INDEX($G473:$L479,MATCH(H496,$F473:$F479,0),MATCH(INICIO!$C$59,$G472:$L472,0)),0),IF($Q$2=4,IFERROR(INDEX($P473:$U483,MATCH(H496,$O473:$O483,0),MATCH(INICIO!$C$59,$P472:$U472,0)),0),IFERROR(INDEX($G484:$L492,MATCH(H496,$F484:$F492,0),MATCH(INICIO!$C$59,$G483:$L483,0)),0)))</f>
        <v>#REF!</v>
      </c>
      <c r="J496" s="105" t="e">
        <f t="shared" si="758"/>
        <v>#REF!</v>
      </c>
      <c r="K496" s="116" t="e">
        <f>IF($Q$2=2,IFERROR(INDEX($G473:$L479,MATCH(J496,$F473:$F479,0),MATCH(INICIO!$C$59,$G472:$L472,0)),0),IF($Q$2=4,IFERROR(INDEX($P473:$U483,MATCH(J496,$O473:$O483,0),MATCH(INICIO!$C$59,$P472:$U472,0)),0),IFERROR(INDEX($G484:$L492,MATCH(J496,$F484:$F492,0),MATCH(INICIO!$C$59,$G483:$L483,0)),0)))</f>
        <v>#REF!</v>
      </c>
      <c r="L496" s="105" t="e">
        <f t="shared" si="759"/>
        <v>#REF!</v>
      </c>
      <c r="M496" s="116" t="e">
        <f>IF($Q$2=2,IFERROR(INDEX($G473:$L479,MATCH(L496,$F473:$F479,0),MATCH(INICIO!$C$59,$G472:$L472,0)),0),IF($Q$2=4,IFERROR(INDEX($P473:$U483,MATCH(L496,$O473:$O483,0),MATCH(INICIO!$C$59,$P472:$U472,0)),0),IFERROR(INDEX($G484:$L492,MATCH(L496,$F484:$F492,0),MATCH(INICIO!$C$59,$G483:$L483,0)),0)))</f>
        <v>#REF!</v>
      </c>
    </row>
    <row r="497" spans="1:62" hidden="1" outlineLevel="2" x14ac:dyDescent="0.25">
      <c r="B497" s="105" t="e">
        <f t="shared" si="754"/>
        <v>#REF!</v>
      </c>
      <c r="C497" s="116" t="e">
        <f>IF($Q$2=2,IFERROR(INDEX($G473:$L479,MATCH(B497,$F473:$F479,0),MATCH(INICIO!$C$59,$G472:$L472,0)),0),IF($Q$2=4,IFERROR(INDEX($P473:$U483,MATCH(B497,$O473:$O483,0),MATCH(INICIO!$C$59,$P472:$U472,0)),0),IFERROR(INDEX($G484:$L492,MATCH(B497,$F484:$F492,0),MATCH(INICIO!$C$59,$G483:$L483,0)),0)))</f>
        <v>#REF!</v>
      </c>
      <c r="D497" s="105" t="e">
        <f t="shared" si="755"/>
        <v>#REF!</v>
      </c>
      <c r="E497" s="116" t="e">
        <f>IF($Q$2=2,IFERROR(INDEX($G473:$L479,MATCH(D497,$F473:$F479,0),MATCH(INICIO!$C$59,$G472:$L472,0)),0),IF($Q$2=4,IFERROR(INDEX($P473:$U483,MATCH(D497,$O473:$O483,0),MATCH(INICIO!$C$59,$P472:$U472,0)),0),IFERROR(INDEX($G484:$L492,MATCH(D497,$F484:$F492,0),MATCH(INICIO!$C$59,$G483:$L483,0)),0)))</f>
        <v>#REF!</v>
      </c>
      <c r="F497" s="105" t="e">
        <f t="shared" si="756"/>
        <v>#REF!</v>
      </c>
      <c r="G497" s="116" t="e">
        <f>IF($Q$2=2,IFERROR(INDEX($G473:$L479,MATCH(F497,$F473:$F479,0),MATCH(INICIO!$C$59,$G472:$L472,0)),0),IF($Q$2=4,IFERROR(INDEX($P473:$U483,MATCH(F497,$O473:$O483,0),MATCH(INICIO!$C$59,$P472:$U472,0)),0),IFERROR(INDEX($G484:$L492,MATCH(F497,$F484:$F492,0),MATCH(INICIO!$C$59,$G483:$L483,0)),0)))</f>
        <v>#REF!</v>
      </c>
      <c r="H497" s="105" t="e">
        <f t="shared" si="757"/>
        <v>#REF!</v>
      </c>
      <c r="I497" s="116" t="e">
        <f>IF($Q$2=2,IFERROR(INDEX($G473:$L479,MATCH(H497,$F473:$F479,0),MATCH(INICIO!$C$59,$G472:$L472,0)),0),IF($Q$2=4,IFERROR(INDEX($P473:$U483,MATCH(H497,$O473:$O483,0),MATCH(INICIO!$C$59,$P472:$U472,0)),0),IFERROR(INDEX($G484:$L492,MATCH(H497,$F484:$F492,0),MATCH(INICIO!$C$59,$G483:$L483,0)),0)))</f>
        <v>#REF!</v>
      </c>
      <c r="J497" s="105" t="e">
        <f t="shared" si="758"/>
        <v>#REF!</v>
      </c>
      <c r="K497" s="116" t="e">
        <f>IF($Q$2=2,IFERROR(INDEX($G473:$L479,MATCH(J497,$F473:$F479,0),MATCH(INICIO!$C$59,$G472:$L472,0)),0),IF($Q$2=4,IFERROR(INDEX($P473:$U483,MATCH(J497,$O473:$O483,0),MATCH(INICIO!$C$59,$P472:$U472,0)),0),IFERROR(INDEX($G484:$L492,MATCH(J497,$F484:$F492,0),MATCH(INICIO!$C$59,$G483:$L483,0)),0)))</f>
        <v>#REF!</v>
      </c>
      <c r="L497" s="105" t="e">
        <f t="shared" si="759"/>
        <v>#REF!</v>
      </c>
      <c r="M497" s="116" t="e">
        <f>IF($Q$2=2,IFERROR(INDEX($G473:$L479,MATCH(L497,$F473:$F479,0),MATCH(INICIO!$C$59,$G472:$L472,0)),0),IF($Q$2=4,IFERROR(INDEX($P473:$U483,MATCH(L497,$O473:$O483,0),MATCH(INICIO!$C$59,$P472:$U472,0)),0),IFERROR(INDEX($G484:$L492,MATCH(L497,$F484:$F492,0),MATCH(INICIO!$C$59,$G483:$L483,0)),0)))</f>
        <v>#REF!</v>
      </c>
    </row>
    <row r="498" spans="1:62" hidden="1" outlineLevel="2" x14ac:dyDescent="0.25">
      <c r="B498" s="105" t="e">
        <f t="shared" si="754"/>
        <v>#REF!</v>
      </c>
      <c r="C498" s="116" t="e">
        <f>IF($Q$2=2,IFERROR(INDEX($G473:$L479,MATCH(B498,$F473:$F479,0),MATCH(INICIO!$C$59,$G472:$L472,0)),0),IF($Q$2=4,IFERROR(INDEX($P473:$U483,MATCH(B498,$O473:$O483,0),MATCH(INICIO!$C$59,$P472:$U472,0)),0),IFERROR(INDEX($G484:$L492,MATCH(B498,$F484:$F492,0),MATCH(INICIO!$C$59,$G483:$L483,0)),0)))</f>
        <v>#REF!</v>
      </c>
      <c r="D498" s="105" t="e">
        <f t="shared" si="755"/>
        <v>#REF!</v>
      </c>
      <c r="E498" s="116" t="e">
        <f>IF($Q$2=2,IFERROR(INDEX($G473:$L479,MATCH(D498,$F473:$F479,0),MATCH(INICIO!$C$59,$G472:$L472,0)),0),IF($Q$2=4,IFERROR(INDEX($P473:$U483,MATCH(D498,$O473:$O483,0),MATCH(INICIO!$C$59,$P472:$U472,0)),0),IFERROR(INDEX($G484:$L492,MATCH(D498,$F484:$F492,0),MATCH(INICIO!$C$59,$G483:$L483,0)),0)))</f>
        <v>#REF!</v>
      </c>
      <c r="F498" s="105" t="e">
        <f t="shared" si="756"/>
        <v>#REF!</v>
      </c>
      <c r="G498" s="116" t="e">
        <f>IF($Q$2=2,IFERROR(INDEX($G473:$L479,MATCH(F498,$F473:$F479,0),MATCH(INICIO!$C$59,$G472:$L472,0)),0),IF($Q$2=4,IFERROR(INDEX($P473:$U483,MATCH(F498,$O473:$O483,0),MATCH(INICIO!$C$59,$P472:$U472,0)),0),IFERROR(INDEX($G484:$L492,MATCH(F498,$F484:$F492,0),MATCH(INICIO!$C$59,$G483:$L483,0)),0)))</f>
        <v>#REF!</v>
      </c>
      <c r="H498" s="105" t="e">
        <f t="shared" si="757"/>
        <v>#REF!</v>
      </c>
      <c r="I498" s="116" t="e">
        <f>IF($Q$2=2,IFERROR(INDEX($G473:$L479,MATCH(H498,$F473:$F479,0),MATCH(INICIO!$C$59,$G472:$L472,0)),0),IF($Q$2=4,IFERROR(INDEX($P473:$U483,MATCH(H498,$O473:$O483,0),MATCH(INICIO!$C$59,$P472:$U472,0)),0),IFERROR(INDEX($G484:$L492,MATCH(H498,$F484:$F492,0),MATCH(INICIO!$C$59,$G483:$L483,0)),0)))</f>
        <v>#REF!</v>
      </c>
      <c r="J498" s="105" t="e">
        <f t="shared" si="758"/>
        <v>#REF!</v>
      </c>
      <c r="K498" s="116" t="e">
        <f>IF($Q$2=2,IFERROR(INDEX($G473:$L479,MATCH(J498,$F473:$F479,0),MATCH(INICIO!$C$59,$G472:$L472,0)),0),IF($Q$2=4,IFERROR(INDEX($P473:$U483,MATCH(J498,$O473:$O483,0),MATCH(INICIO!$C$59,$P472:$U472,0)),0),IFERROR(INDEX($G484:$L492,MATCH(J498,$F484:$F492,0),MATCH(INICIO!$C$59,$G483:$L483,0)),0)))</f>
        <v>#REF!</v>
      </c>
      <c r="L498" s="105" t="e">
        <f t="shared" si="759"/>
        <v>#REF!</v>
      </c>
      <c r="M498" s="116" t="e">
        <f>IF($Q$2=2,IFERROR(INDEX($G473:$L479,MATCH(L498,$F473:$F479,0),MATCH(INICIO!$C$59,$G472:$L472,0)),0),IF($Q$2=4,IFERROR(INDEX($P473:$U483,MATCH(L498,$O473:$O483,0),MATCH(INICIO!$C$59,$P472:$U472,0)),0),IFERROR(INDEX($G484:$L492,MATCH(L498,$F484:$F492,0),MATCH(INICIO!$C$59,$G483:$L483,0)),0)))</f>
        <v>#REF!</v>
      </c>
    </row>
    <row r="499" spans="1:62" hidden="1" outlineLevel="2" x14ac:dyDescent="0.25">
      <c r="B499" s="105" t="e">
        <f t="shared" si="754"/>
        <v>#REF!</v>
      </c>
      <c r="C499" s="116" t="e">
        <f>IF($Q$2=2,IFERROR(INDEX($G473:$L479,MATCH(B499,$F473:$F479,0),MATCH(INICIO!$C$59,$G472:$L472,0)),0),IF($Q$2=4,IFERROR(INDEX($P473:$U483,MATCH(B499,$O473:$O483,0),MATCH(INICIO!$C$59,$P472:$U472,0)),0),IFERROR(INDEX($G484:$L492,MATCH(B499,$F484:$F492,0),MATCH(INICIO!$C$59,$G483:$L483,0)),0)))</f>
        <v>#REF!</v>
      </c>
      <c r="D499" s="105" t="e">
        <f t="shared" si="755"/>
        <v>#REF!</v>
      </c>
      <c r="E499" s="116" t="e">
        <f>IF($Q$2=2,IFERROR(INDEX($G473:$L479,MATCH(D499,$F473:$F479,0),MATCH(INICIO!$C$59,$G472:$L472,0)),0),IF($Q$2=4,IFERROR(INDEX($P473:$U483,MATCH(D499,$O473:$O483,0),MATCH(INICIO!$C$59,$P472:$U472,0)),0),IFERROR(INDEX($G484:$L492,MATCH(D499,$F484:$F492,0),MATCH(INICIO!$C$59,$G483:$L483,0)),0)))</f>
        <v>#REF!</v>
      </c>
      <c r="F499" s="105" t="e">
        <f t="shared" si="756"/>
        <v>#REF!</v>
      </c>
      <c r="G499" s="116" t="e">
        <f>IF($Q$2=2,IFERROR(INDEX($G473:$L479,MATCH(F499,$F473:$F479,0),MATCH(INICIO!$C$59,$G472:$L472,0)),0),IF($Q$2=4,IFERROR(INDEX($P473:$U483,MATCH(F499,$O473:$O483,0),MATCH(INICIO!$C$59,$P472:$U472,0)),0),IFERROR(INDEX($G484:$L492,MATCH(F499,$F484:$F492,0),MATCH(INICIO!$C$59,$G483:$L483,0)),0)))</f>
        <v>#REF!</v>
      </c>
      <c r="H499" s="105" t="e">
        <f t="shared" si="757"/>
        <v>#REF!</v>
      </c>
      <c r="I499" s="116" t="e">
        <f>IF($Q$2=2,IFERROR(INDEX($G473:$L479,MATCH(H499,$F473:$F479,0),MATCH(INICIO!$C$59,$G472:$L472,0)),0),IF($Q$2=4,IFERROR(INDEX($P473:$U483,MATCH(H499,$O473:$O483,0),MATCH(INICIO!$C$59,$P472:$U472,0)),0),IFERROR(INDEX($G484:$L492,MATCH(H499,$F484:$F492,0),MATCH(INICIO!$C$59,$G483:$L483,0)),0)))</f>
        <v>#REF!</v>
      </c>
      <c r="J499" s="105" t="e">
        <f t="shared" si="758"/>
        <v>#REF!</v>
      </c>
      <c r="K499" s="116" t="e">
        <f>IF($Q$2=2,IFERROR(INDEX($G473:$L479,MATCH(J499,$F473:$F479,0),MATCH(INICIO!$C$59,$G472:$L472,0)),0),IF($Q$2=4,IFERROR(INDEX($P473:$U483,MATCH(J499,$O473:$O483,0),MATCH(INICIO!$C$59,$P472:$U472,0)),0),IFERROR(INDEX($G484:$L492,MATCH(J499,$F484:$F492,0),MATCH(INICIO!$C$59,$G483:$L483,0)),0)))</f>
        <v>#REF!</v>
      </c>
      <c r="L499" s="105" t="e">
        <f t="shared" si="759"/>
        <v>#REF!</v>
      </c>
      <c r="M499" s="116" t="e">
        <f>IF($Q$2=2,IFERROR(INDEX($G473:$L479,MATCH(L499,$F473:$F479,0),MATCH(INICIO!$C$59,$G472:$L472,0)),0),IF($Q$2=4,IFERROR(INDEX($P473:$U483,MATCH(L499,$O473:$O483,0),MATCH(INICIO!$C$59,$P472:$U472,0)),0),IFERROR(INDEX($G484:$L492,MATCH(L499,$F484:$F492,0),MATCH(INICIO!$C$59,$G483:$L483,0)),0)))</f>
        <v>#REF!</v>
      </c>
    </row>
    <row r="500" spans="1:62" hidden="1" outlineLevel="2" x14ac:dyDescent="0.25">
      <c r="B500" s="105" t="e">
        <f t="shared" si="754"/>
        <v>#REF!</v>
      </c>
      <c r="C500" s="116" t="e">
        <f>IF($Q$2=2,IFERROR(INDEX($G473:$L479,MATCH(B500,$F473:$F479,0),MATCH(INICIO!$C$59,$G472:$L472,0)),0),IF($Q$2=4,IFERROR(INDEX($P473:$U483,MATCH(B500,$O473:$O483,0),MATCH(INICIO!$C$59,$P472:$U472,0)),0),IFERROR(INDEX($G484:$L492,MATCH(B500,$F484:$F492,0),MATCH(INICIO!$C$59,$G483:$L483,0)),0)))</f>
        <v>#REF!</v>
      </c>
      <c r="D500" s="105" t="e">
        <f t="shared" si="755"/>
        <v>#REF!</v>
      </c>
      <c r="E500" s="116" t="e">
        <f>IF($Q$2=2,IFERROR(INDEX($G473:$L479,MATCH(D500,$F473:$F479,0),MATCH(INICIO!$C$59,$G472:$L472,0)),0),IF($Q$2=4,IFERROR(INDEX($P473:$U483,MATCH(D500,$O473:$O483,0),MATCH(INICIO!$C$59,$P472:$U472,0)),0),IFERROR(INDEX($G484:$L492,MATCH(D500,$F484:$F492,0),MATCH(INICIO!$C$59,$G483:$L483,0)),0)))</f>
        <v>#REF!</v>
      </c>
      <c r="F500" s="105" t="e">
        <f t="shared" si="756"/>
        <v>#REF!</v>
      </c>
      <c r="G500" s="116" t="e">
        <f>IF($Q$2=2,IFERROR(INDEX($G473:$L479,MATCH(F500,$F473:$F479,0),MATCH(INICIO!$C$59,$G472:$L472,0)),0),IF($Q$2=4,IFERROR(INDEX($P473:$U483,MATCH(F500,$O473:$O483,0),MATCH(INICIO!$C$59,$P472:$U472,0)),0),IFERROR(INDEX($G484:$L492,MATCH(F500,$F484:$F492,0),MATCH(INICIO!$C$59,$G483:$L483,0)),0)))</f>
        <v>#REF!</v>
      </c>
      <c r="H500" s="105" t="e">
        <f t="shared" si="757"/>
        <v>#REF!</v>
      </c>
      <c r="I500" s="116" t="e">
        <f>IF($Q$2=2,IFERROR(INDEX($G473:$L479,MATCH(H500,$F473:$F479,0),MATCH(INICIO!$C$59,$G472:$L472,0)),0),IF($Q$2=4,IFERROR(INDEX($P473:$U483,MATCH(H500,$O473:$O483,0),MATCH(INICIO!$C$59,$P472:$U472,0)),0),IFERROR(INDEX($G484:$L492,MATCH(H500,$F484:$F492,0),MATCH(INICIO!$C$59,$G483:$L483,0)),0)))</f>
        <v>#REF!</v>
      </c>
      <c r="J500" s="105" t="e">
        <f t="shared" si="758"/>
        <v>#REF!</v>
      </c>
      <c r="K500" s="116" t="e">
        <f>IF($Q$2=2,IFERROR(INDEX($G473:$L479,MATCH(J500,$F473:$F479,0),MATCH(INICIO!$C$59,$G472:$L472,0)),0),IF($Q$2=4,IFERROR(INDEX($P473:$U483,MATCH(J500,$O473:$O483,0),MATCH(INICIO!$C$59,$P472:$U472,0)),0),IFERROR(INDEX($G484:$L492,MATCH(J500,$F484:$F492,0),MATCH(INICIO!$C$59,$G483:$L483,0)),0)))</f>
        <v>#REF!</v>
      </c>
      <c r="L500" s="105" t="e">
        <f t="shared" si="759"/>
        <v>#REF!</v>
      </c>
      <c r="M500" s="116" t="e">
        <f>IF($Q$2=2,IFERROR(INDEX($G473:$L479,MATCH(L500,$F473:$F479,0),MATCH(INICIO!$C$59,$G472:$L472,0)),0),IF($Q$2=4,IFERROR(INDEX($P473:$U483,MATCH(L500,$O473:$O483,0),MATCH(INICIO!$C$59,$P472:$U472,0)),0),IFERROR(INDEX($G484:$L492,MATCH(L500,$F484:$F492,0),MATCH(INICIO!$C$59,$G483:$L483,0)),0)))</f>
        <v>#REF!</v>
      </c>
    </row>
    <row r="501" spans="1:62" hidden="1" outlineLevel="2" x14ac:dyDescent="0.25">
      <c r="B501" s="105" t="e">
        <f t="shared" si="754"/>
        <v>#REF!</v>
      </c>
      <c r="C501" s="116" t="e">
        <f>IF($Q$2=2,IFERROR(INDEX($G473:$L479,MATCH(B501,$F473:$F479,0),MATCH(INICIO!$C$59,$G472:$L472,0)),0),IF($Q$2=4,IFERROR(INDEX($P473:$U483,MATCH(B501,$O473:$O483,0),MATCH(INICIO!$C$59,$P472:$U472,0)),0),IFERROR(INDEX($G484:$L492,MATCH(B501,$F484:$F492,0),MATCH(INICIO!$C$59,$G483:$L483,0)),0)))</f>
        <v>#REF!</v>
      </c>
      <c r="D501" s="105" t="e">
        <f t="shared" si="755"/>
        <v>#REF!</v>
      </c>
      <c r="E501" s="116" t="e">
        <f>IF($Q$2=2,IFERROR(INDEX($G473:$L479,MATCH(D501,$F473:$F479,0),MATCH(INICIO!$C$59,$G472:$L472,0)),0),IF($Q$2=4,IFERROR(INDEX($P473:$U483,MATCH(D501,$O473:$O483,0),MATCH(INICIO!$C$59,$P472:$U472,0)),0),IFERROR(INDEX($G484:$L492,MATCH(D501,$F484:$F492,0),MATCH(INICIO!$C$59,$G483:$L483,0)),0)))</f>
        <v>#REF!</v>
      </c>
      <c r="F501" s="105" t="e">
        <f t="shared" si="756"/>
        <v>#REF!</v>
      </c>
      <c r="G501" s="116" t="e">
        <f>IF($Q$2=2,IFERROR(INDEX($G473:$L479,MATCH(F501,$F473:$F479,0),MATCH(INICIO!$C$59,$G472:$L472,0)),0),IF($Q$2=4,IFERROR(INDEX($P473:$U483,MATCH(F501,$O473:$O483,0),MATCH(INICIO!$C$59,$P472:$U472,0)),0),IFERROR(INDEX($G484:$L492,MATCH(F501,$F484:$F492,0),MATCH(INICIO!$C$59,$G483:$L483,0)),0)))</f>
        <v>#REF!</v>
      </c>
      <c r="H501" s="105" t="e">
        <f t="shared" si="757"/>
        <v>#REF!</v>
      </c>
      <c r="I501" s="116" t="e">
        <f>IF($Q$2=2,IFERROR(INDEX($G473:$L479,MATCH(H501,$F473:$F479,0),MATCH(INICIO!$C$59,$G472:$L472,0)),0),IF($Q$2=4,IFERROR(INDEX($P473:$U483,MATCH(H501,$O473:$O483,0),MATCH(INICIO!$C$59,$P472:$U472,0)),0),IFERROR(INDEX($G484:$L492,MATCH(H501,$F484:$F492,0),MATCH(INICIO!$C$59,$G483:$L483,0)),0)))</f>
        <v>#REF!</v>
      </c>
      <c r="J501" s="105" t="e">
        <f t="shared" si="758"/>
        <v>#REF!</v>
      </c>
      <c r="K501" s="116" t="e">
        <f>IF($Q$2=2,IFERROR(INDEX($G473:$L479,MATCH(J501,$F473:$F479,0),MATCH(INICIO!$C$59,$G472:$L472,0)),0),IF($Q$2=4,IFERROR(INDEX($P473:$U483,MATCH(J501,$O473:$O483,0),MATCH(INICIO!$C$59,$P472:$U472,0)),0),IFERROR(INDEX($G484:$L492,MATCH(J501,$F484:$F492,0),MATCH(INICIO!$C$59,$G483:$L483,0)),0)))</f>
        <v>#REF!</v>
      </c>
      <c r="L501" s="105" t="e">
        <f t="shared" si="759"/>
        <v>#REF!</v>
      </c>
      <c r="M501" s="116" t="e">
        <f>IF($Q$2=2,IFERROR(INDEX($G473:$L479,MATCH(L501,$F473:$F479,0),MATCH(INICIO!$C$59,$G472:$L472,0)),0),IF($Q$2=4,IFERROR(INDEX($P473:$U483,MATCH(L501,$O473:$O483,0),MATCH(INICIO!$C$59,$P472:$U472,0)),0),IFERROR(INDEX($G484:$L492,MATCH(L501,$F484:$F492,0),MATCH(INICIO!$C$59,$G483:$L483,0)),0)))</f>
        <v>#REF!</v>
      </c>
    </row>
    <row r="502" spans="1:62" hidden="1" outlineLevel="2" x14ac:dyDescent="0.25"/>
    <row r="503" spans="1:62" s="119" customFormat="1" hidden="1" outlineLevel="2" x14ac:dyDescent="0.25">
      <c r="A503" s="118" t="s">
        <v>43</v>
      </c>
    </row>
    <row r="504" spans="1:62" hidden="1" outlineLevel="2" x14ac:dyDescent="0.25">
      <c r="C504" s="121">
        <f t="shared" ref="C504:H504" si="760">E$2</f>
        <v>1</v>
      </c>
      <c r="D504" s="121">
        <f t="shared" si="760"/>
        <v>2</v>
      </c>
      <c r="E504" s="121">
        <f t="shared" si="760"/>
        <v>3</v>
      </c>
      <c r="F504" s="121">
        <f t="shared" si="760"/>
        <v>4</v>
      </c>
      <c r="G504" s="121">
        <f t="shared" si="760"/>
        <v>5</v>
      </c>
      <c r="H504" s="121">
        <f t="shared" si="760"/>
        <v>6</v>
      </c>
    </row>
    <row r="505" spans="1:62" hidden="1" outlineLevel="2" x14ac:dyDescent="0.25">
      <c r="B505" s="122" t="s">
        <v>44</v>
      </c>
      <c r="C505" s="123" t="e">
        <f t="array" ref="C505:C510">MMULT(MMULT(C$8:H$13,$AZ$8:$BE$13),C496:C501)+MMULT(MINVERSE(TRANSPOSE($AZ$8:$BE$13)),C463:C468)</f>
        <v>#REF!</v>
      </c>
      <c r="D505" s="123" t="e">
        <f t="array" ref="D505:D510">MMULT(MMULT(K$8:P$13,$AZ$8:$BE$13),E496:E501)+MMULT(MINVERSE(TRANSPOSE($AZ$8:$BE$13)),E463:E468)</f>
        <v>#REF!</v>
      </c>
      <c r="E505" s="123" t="e">
        <f t="array" ref="E505:E510">MMULT(MMULT(S$8:X$13,$AZ$8:$BE$13),G496:G501)+MMULT(MINVERSE(TRANSPOSE($AZ$8:$BE$13)),G463:G468)</f>
        <v>#REF!</v>
      </c>
      <c r="F505" s="123" t="e">
        <f t="array" ref="F505:F510">MMULT(MMULT(AA$8:AF$13,$AZ$8:$BE$13),I496:I501)+MMULT(MINVERSE(TRANSPOSE($AZ$8:$BE$13)),I463:I468)</f>
        <v>#REF!</v>
      </c>
      <c r="G505" s="123" t="e">
        <f t="array" ref="G505:G510">MMULT(MMULT(AI$8:AN$13,$AZ$8:$BE$13),K496:K501)+MMULT(MINVERSE(TRANSPOSE($AZ$8:$BE$13)),K463:K468)</f>
        <v>#REF!</v>
      </c>
      <c r="H505" s="123" t="e">
        <f t="array" ref="H505:H510">MMULT(MMULT(AQ$8:AV$13,$AZ$8:$BE$13),M496:M501)+MMULT(MINVERSE(TRANSPOSE($AZ$8:$BE$13)),M463:M468)</f>
        <v>#REF!</v>
      </c>
      <c r="N505" s="124"/>
      <c r="P505" s="124"/>
    </row>
    <row r="506" spans="1:62" hidden="1" outlineLevel="2" x14ac:dyDescent="0.25">
      <c r="B506" s="122" t="s">
        <v>45</v>
      </c>
      <c r="C506" s="123" t="e">
        <v>#REF!</v>
      </c>
      <c r="D506" s="123" t="e">
        <v>#REF!</v>
      </c>
      <c r="E506" s="123" t="e">
        <v>#REF!</v>
      </c>
      <c r="F506" s="123" t="e">
        <v>#REF!</v>
      </c>
      <c r="G506" s="123" t="e">
        <v>#REF!</v>
      </c>
      <c r="H506" s="123" t="e">
        <v>#REF!</v>
      </c>
      <c r="N506" s="124"/>
      <c r="P506" s="124"/>
    </row>
    <row r="507" spans="1:62" hidden="1" outlineLevel="2" x14ac:dyDescent="0.25">
      <c r="B507" s="122" t="s">
        <v>46</v>
      </c>
      <c r="C507" s="123" t="e">
        <v>#REF!</v>
      </c>
      <c r="D507" s="123" t="e">
        <v>#REF!</v>
      </c>
      <c r="E507" s="123" t="e">
        <v>#REF!</v>
      </c>
      <c r="F507" s="123" t="e">
        <v>#REF!</v>
      </c>
      <c r="G507" s="123" t="e">
        <v>#REF!</v>
      </c>
      <c r="H507" s="123" t="e">
        <v>#REF!</v>
      </c>
      <c r="N507" s="124"/>
      <c r="P507" s="124"/>
    </row>
    <row r="508" spans="1:62" hidden="1" outlineLevel="2" x14ac:dyDescent="0.25">
      <c r="B508" s="122" t="s">
        <v>47</v>
      </c>
      <c r="C508" s="123" t="e">
        <v>#REF!</v>
      </c>
      <c r="D508" s="123" t="e">
        <v>#REF!</v>
      </c>
      <c r="E508" s="123" t="e">
        <v>#REF!</v>
      </c>
      <c r="F508" s="123" t="e">
        <v>#REF!</v>
      </c>
      <c r="G508" s="123" t="e">
        <v>#REF!</v>
      </c>
      <c r="H508" s="123" t="e">
        <v>#REF!</v>
      </c>
      <c r="N508" s="124"/>
      <c r="P508" s="124"/>
    </row>
    <row r="509" spans="1:62" hidden="1" outlineLevel="2" x14ac:dyDescent="0.25">
      <c r="B509" s="122" t="s">
        <v>48</v>
      </c>
      <c r="C509" s="123" t="e">
        <v>#REF!</v>
      </c>
      <c r="D509" s="123" t="e">
        <v>#REF!</v>
      </c>
      <c r="E509" s="123" t="e">
        <v>#REF!</v>
      </c>
      <c r="F509" s="123" t="e">
        <v>#REF!</v>
      </c>
      <c r="G509" s="123" t="e">
        <v>#REF!</v>
      </c>
      <c r="H509" s="123" t="e">
        <v>#REF!</v>
      </c>
      <c r="N509" s="124"/>
      <c r="P509" s="124"/>
    </row>
    <row r="510" spans="1:62" hidden="1" outlineLevel="2" x14ac:dyDescent="0.25">
      <c r="B510" s="122" t="s">
        <v>49</v>
      </c>
      <c r="C510" s="123" t="e">
        <v>#REF!</v>
      </c>
      <c r="D510" s="123" t="e">
        <v>#REF!</v>
      </c>
      <c r="E510" s="123" t="e">
        <v>#REF!</v>
      </c>
      <c r="F510" s="123" t="e">
        <v>#REF!</v>
      </c>
      <c r="G510" s="123" t="e">
        <v>#REF!</v>
      </c>
      <c r="H510" s="123" t="e">
        <v>#REF!</v>
      </c>
      <c r="N510" s="124"/>
      <c r="P510" s="124"/>
    </row>
    <row r="511" spans="1:62" hidden="1" outlineLevel="2" x14ac:dyDescent="0.25"/>
    <row r="512" spans="1:62" hidden="1" outlineLevel="2" x14ac:dyDescent="0.25">
      <c r="B512" s="318" t="s">
        <v>50</v>
      </c>
      <c r="C512" s="319"/>
      <c r="D512" s="319"/>
      <c r="E512" s="319"/>
      <c r="F512" s="319"/>
      <c r="G512" s="319"/>
      <c r="H512" s="319"/>
      <c r="I512" s="319"/>
      <c r="J512" s="319"/>
      <c r="K512" s="319"/>
      <c r="L512" s="320"/>
      <c r="M512" s="321" t="s">
        <v>51</v>
      </c>
      <c r="N512" s="322"/>
      <c r="O512" s="322"/>
      <c r="P512" s="322"/>
      <c r="Q512" s="322"/>
      <c r="R512" s="322"/>
      <c r="S512" s="322"/>
      <c r="T512" s="322"/>
      <c r="U512" s="322"/>
      <c r="V512" s="323"/>
      <c r="W512" s="321" t="s">
        <v>52</v>
      </c>
      <c r="X512" s="322"/>
      <c r="Y512" s="322"/>
      <c r="Z512" s="322"/>
      <c r="AA512" s="322"/>
      <c r="AB512" s="322"/>
      <c r="AC512" s="322"/>
      <c r="AD512" s="322"/>
      <c r="AE512" s="322"/>
      <c r="AF512" s="323"/>
      <c r="AG512" s="321" t="s">
        <v>53</v>
      </c>
      <c r="AH512" s="322"/>
      <c r="AI512" s="322"/>
      <c r="AJ512" s="322"/>
      <c r="AK512" s="322"/>
      <c r="AL512" s="322"/>
      <c r="AM512" s="322"/>
      <c r="AN512" s="322"/>
      <c r="AO512" s="322"/>
      <c r="AP512" s="323"/>
      <c r="AQ512" s="321" t="s">
        <v>54</v>
      </c>
      <c r="AR512" s="322"/>
      <c r="AS512" s="322"/>
      <c r="AT512" s="322"/>
      <c r="AU512" s="322"/>
      <c r="AV512" s="322"/>
      <c r="AW512" s="322"/>
      <c r="AX512" s="322"/>
      <c r="AY512" s="322"/>
      <c r="AZ512" s="323"/>
      <c r="BA512" s="321" t="s">
        <v>55</v>
      </c>
      <c r="BB512" s="322"/>
      <c r="BC512" s="322"/>
      <c r="BD512" s="322"/>
      <c r="BE512" s="322"/>
      <c r="BF512" s="322"/>
      <c r="BG512" s="322"/>
      <c r="BH512" s="322"/>
      <c r="BI512" s="322"/>
      <c r="BJ512" s="323"/>
    </row>
    <row r="513" spans="1:93" hidden="1" outlineLevel="2" x14ac:dyDescent="0.25">
      <c r="B513" s="186">
        <f t="shared" ref="B513" si="761">E$2</f>
        <v>1</v>
      </c>
      <c r="C513" s="187">
        <f t="shared" ref="C513:L516" si="762">B513</f>
        <v>1</v>
      </c>
      <c r="D513" s="187">
        <f t="shared" si="762"/>
        <v>1</v>
      </c>
      <c r="E513" s="187">
        <f t="shared" si="762"/>
        <v>1</v>
      </c>
      <c r="F513" s="187">
        <f t="shared" si="762"/>
        <v>1</v>
      </c>
      <c r="G513" s="187">
        <f t="shared" si="762"/>
        <v>1</v>
      </c>
      <c r="H513" s="187">
        <f t="shared" si="762"/>
        <v>1</v>
      </c>
      <c r="I513" s="187">
        <f t="shared" si="762"/>
        <v>1</v>
      </c>
      <c r="J513" s="187">
        <f t="shared" si="762"/>
        <v>1</v>
      </c>
      <c r="K513" s="187">
        <f t="shared" si="762"/>
        <v>1</v>
      </c>
      <c r="L513" s="188">
        <f t="shared" si="762"/>
        <v>1</v>
      </c>
      <c r="M513" s="189">
        <f t="shared" ref="M513" si="763">F$2</f>
        <v>2</v>
      </c>
      <c r="N513" s="187">
        <f t="shared" ref="N513:V516" si="764">M513</f>
        <v>2</v>
      </c>
      <c r="O513" s="187">
        <f t="shared" si="764"/>
        <v>2</v>
      </c>
      <c r="P513" s="187">
        <f t="shared" si="764"/>
        <v>2</v>
      </c>
      <c r="Q513" s="187">
        <f t="shared" si="764"/>
        <v>2</v>
      </c>
      <c r="R513" s="187">
        <f t="shared" si="764"/>
        <v>2</v>
      </c>
      <c r="S513" s="187">
        <f t="shared" si="764"/>
        <v>2</v>
      </c>
      <c r="T513" s="187">
        <f t="shared" si="764"/>
        <v>2</v>
      </c>
      <c r="U513" s="187">
        <f t="shared" si="764"/>
        <v>2</v>
      </c>
      <c r="V513" s="188">
        <f t="shared" si="764"/>
        <v>2</v>
      </c>
      <c r="W513" s="189">
        <f>G$2</f>
        <v>3</v>
      </c>
      <c r="X513" s="187">
        <f t="shared" ref="X513:AF516" si="765">W513</f>
        <v>3</v>
      </c>
      <c r="Y513" s="187">
        <f t="shared" si="765"/>
        <v>3</v>
      </c>
      <c r="Z513" s="187">
        <f t="shared" si="765"/>
        <v>3</v>
      </c>
      <c r="AA513" s="187">
        <f t="shared" si="765"/>
        <v>3</v>
      </c>
      <c r="AB513" s="187">
        <f t="shared" si="765"/>
        <v>3</v>
      </c>
      <c r="AC513" s="187">
        <f t="shared" si="765"/>
        <v>3</v>
      </c>
      <c r="AD513" s="187">
        <f t="shared" si="765"/>
        <v>3</v>
      </c>
      <c r="AE513" s="187">
        <f t="shared" si="765"/>
        <v>3</v>
      </c>
      <c r="AF513" s="188">
        <f t="shared" si="765"/>
        <v>3</v>
      </c>
      <c r="AG513" s="189">
        <f>H$2</f>
        <v>4</v>
      </c>
      <c r="AH513" s="187">
        <f t="shared" ref="AH513:AP516" si="766">AG513</f>
        <v>4</v>
      </c>
      <c r="AI513" s="187">
        <f t="shared" si="766"/>
        <v>4</v>
      </c>
      <c r="AJ513" s="187">
        <f t="shared" si="766"/>
        <v>4</v>
      </c>
      <c r="AK513" s="187">
        <f t="shared" si="766"/>
        <v>4</v>
      </c>
      <c r="AL513" s="187">
        <f t="shared" si="766"/>
        <v>4</v>
      </c>
      <c r="AM513" s="187">
        <f t="shared" si="766"/>
        <v>4</v>
      </c>
      <c r="AN513" s="187">
        <f t="shared" si="766"/>
        <v>4</v>
      </c>
      <c r="AO513" s="187">
        <f t="shared" si="766"/>
        <v>4</v>
      </c>
      <c r="AP513" s="188">
        <f t="shared" si="766"/>
        <v>4</v>
      </c>
      <c r="AQ513" s="189">
        <f>I$2</f>
        <v>5</v>
      </c>
      <c r="AR513" s="187">
        <f t="shared" ref="AR513:AZ516" si="767">AQ513</f>
        <v>5</v>
      </c>
      <c r="AS513" s="187">
        <f t="shared" si="767"/>
        <v>5</v>
      </c>
      <c r="AT513" s="187">
        <f t="shared" si="767"/>
        <v>5</v>
      </c>
      <c r="AU513" s="187">
        <f t="shared" si="767"/>
        <v>5</v>
      </c>
      <c r="AV513" s="187">
        <f t="shared" si="767"/>
        <v>5</v>
      </c>
      <c r="AW513" s="187">
        <f t="shared" si="767"/>
        <v>5</v>
      </c>
      <c r="AX513" s="187">
        <f t="shared" si="767"/>
        <v>5</v>
      </c>
      <c r="AY513" s="187">
        <f t="shared" si="767"/>
        <v>5</v>
      </c>
      <c r="AZ513" s="188">
        <f t="shared" si="767"/>
        <v>5</v>
      </c>
      <c r="BA513" s="189">
        <f>J$2</f>
        <v>6</v>
      </c>
      <c r="BB513" s="187">
        <f t="shared" ref="BB513:BJ516" si="768">BA513</f>
        <v>6</v>
      </c>
      <c r="BC513" s="187">
        <f t="shared" si="768"/>
        <v>6</v>
      </c>
      <c r="BD513" s="187">
        <f t="shared" si="768"/>
        <v>6</v>
      </c>
      <c r="BE513" s="187">
        <f t="shared" si="768"/>
        <v>6</v>
      </c>
      <c r="BF513" s="187">
        <f t="shared" si="768"/>
        <v>6</v>
      </c>
      <c r="BG513" s="187">
        <f t="shared" si="768"/>
        <v>6</v>
      </c>
      <c r="BH513" s="187">
        <f t="shared" si="768"/>
        <v>6</v>
      </c>
      <c r="BI513" s="187">
        <f t="shared" si="768"/>
        <v>6</v>
      </c>
      <c r="BJ513" s="188">
        <f t="shared" si="768"/>
        <v>6</v>
      </c>
    </row>
    <row r="514" spans="1:93" s="2" customFormat="1" ht="15" hidden="1" customHeight="1" outlineLevel="2" x14ac:dyDescent="0.25">
      <c r="A514" s="152" t="s">
        <v>192</v>
      </c>
      <c r="B514" s="129" t="e">
        <f>C507</f>
        <v>#REF!</v>
      </c>
      <c r="C514" s="130" t="e">
        <f t="shared" si="762"/>
        <v>#REF!</v>
      </c>
      <c r="D514" s="130" t="e">
        <f t="shared" si="762"/>
        <v>#REF!</v>
      </c>
      <c r="E514" s="130" t="e">
        <f t="shared" si="762"/>
        <v>#REF!</v>
      </c>
      <c r="F514" s="130" t="e">
        <f t="shared" si="762"/>
        <v>#REF!</v>
      </c>
      <c r="G514" s="130" t="e">
        <f t="shared" si="762"/>
        <v>#REF!</v>
      </c>
      <c r="H514" s="130" t="e">
        <f t="shared" si="762"/>
        <v>#REF!</v>
      </c>
      <c r="I514" s="130" t="e">
        <f t="shared" si="762"/>
        <v>#REF!</v>
      </c>
      <c r="J514" s="190" t="e">
        <f t="shared" si="762"/>
        <v>#REF!</v>
      </c>
      <c r="K514" s="130" t="e">
        <f t="shared" si="762"/>
        <v>#REF!</v>
      </c>
      <c r="L514" s="131" t="e">
        <f t="shared" si="762"/>
        <v>#REF!</v>
      </c>
      <c r="M514" s="129" t="e">
        <f>D507</f>
        <v>#REF!</v>
      </c>
      <c r="N514" s="130" t="e">
        <f t="shared" si="764"/>
        <v>#REF!</v>
      </c>
      <c r="O514" s="130" t="e">
        <f t="shared" si="764"/>
        <v>#REF!</v>
      </c>
      <c r="P514" s="130" t="e">
        <f t="shared" si="764"/>
        <v>#REF!</v>
      </c>
      <c r="Q514" s="130" t="e">
        <f t="shared" si="764"/>
        <v>#REF!</v>
      </c>
      <c r="R514" s="130" t="e">
        <f t="shared" si="764"/>
        <v>#REF!</v>
      </c>
      <c r="S514" s="130" t="e">
        <f t="shared" si="764"/>
        <v>#REF!</v>
      </c>
      <c r="T514" s="130" t="e">
        <f t="shared" si="764"/>
        <v>#REF!</v>
      </c>
      <c r="U514" s="130" t="e">
        <f t="shared" si="764"/>
        <v>#REF!</v>
      </c>
      <c r="V514" s="131" t="e">
        <f t="shared" si="764"/>
        <v>#REF!</v>
      </c>
      <c r="W514" s="129" t="e">
        <f>E507</f>
        <v>#REF!</v>
      </c>
      <c r="X514" s="130" t="e">
        <f t="shared" si="765"/>
        <v>#REF!</v>
      </c>
      <c r="Y514" s="130" t="e">
        <f t="shared" si="765"/>
        <v>#REF!</v>
      </c>
      <c r="Z514" s="130" t="e">
        <f t="shared" si="765"/>
        <v>#REF!</v>
      </c>
      <c r="AA514" s="130" t="e">
        <f t="shared" si="765"/>
        <v>#REF!</v>
      </c>
      <c r="AB514" s="130" t="e">
        <f t="shared" si="765"/>
        <v>#REF!</v>
      </c>
      <c r="AC514" s="130" t="e">
        <f t="shared" si="765"/>
        <v>#REF!</v>
      </c>
      <c r="AD514" s="130" t="e">
        <f t="shared" si="765"/>
        <v>#REF!</v>
      </c>
      <c r="AE514" s="130" t="e">
        <f t="shared" si="765"/>
        <v>#REF!</v>
      </c>
      <c r="AF514" s="131" t="e">
        <f t="shared" si="765"/>
        <v>#REF!</v>
      </c>
      <c r="AG514" s="129" t="e">
        <f>F507</f>
        <v>#REF!</v>
      </c>
      <c r="AH514" s="130" t="e">
        <f t="shared" si="766"/>
        <v>#REF!</v>
      </c>
      <c r="AI514" s="130" t="e">
        <f t="shared" si="766"/>
        <v>#REF!</v>
      </c>
      <c r="AJ514" s="130" t="e">
        <f t="shared" si="766"/>
        <v>#REF!</v>
      </c>
      <c r="AK514" s="130" t="e">
        <f t="shared" si="766"/>
        <v>#REF!</v>
      </c>
      <c r="AL514" s="130" t="e">
        <f t="shared" si="766"/>
        <v>#REF!</v>
      </c>
      <c r="AM514" s="130" t="e">
        <f t="shared" si="766"/>
        <v>#REF!</v>
      </c>
      <c r="AN514" s="130" t="e">
        <f t="shared" si="766"/>
        <v>#REF!</v>
      </c>
      <c r="AO514" s="130" t="e">
        <f t="shared" si="766"/>
        <v>#REF!</v>
      </c>
      <c r="AP514" s="131" t="e">
        <f t="shared" si="766"/>
        <v>#REF!</v>
      </c>
      <c r="AQ514" s="129" t="e">
        <f>G507</f>
        <v>#REF!</v>
      </c>
      <c r="AR514" s="130" t="e">
        <f t="shared" si="767"/>
        <v>#REF!</v>
      </c>
      <c r="AS514" s="130" t="e">
        <f t="shared" si="767"/>
        <v>#REF!</v>
      </c>
      <c r="AT514" s="130" t="e">
        <f t="shared" si="767"/>
        <v>#REF!</v>
      </c>
      <c r="AU514" s="130" t="e">
        <f t="shared" si="767"/>
        <v>#REF!</v>
      </c>
      <c r="AV514" s="130" t="e">
        <f t="shared" si="767"/>
        <v>#REF!</v>
      </c>
      <c r="AW514" s="130" t="e">
        <f t="shared" si="767"/>
        <v>#REF!</v>
      </c>
      <c r="AX514" s="130" t="e">
        <f t="shared" si="767"/>
        <v>#REF!</v>
      </c>
      <c r="AY514" s="130" t="e">
        <f t="shared" si="767"/>
        <v>#REF!</v>
      </c>
      <c r="AZ514" s="131" t="e">
        <f t="shared" si="767"/>
        <v>#REF!</v>
      </c>
      <c r="BA514" s="129" t="e">
        <f>H507</f>
        <v>#REF!</v>
      </c>
      <c r="BB514" s="130" t="e">
        <f t="shared" si="768"/>
        <v>#REF!</v>
      </c>
      <c r="BC514" s="130" t="e">
        <f t="shared" si="768"/>
        <v>#REF!</v>
      </c>
      <c r="BD514" s="130" t="e">
        <f t="shared" si="768"/>
        <v>#REF!</v>
      </c>
      <c r="BE514" s="130" t="e">
        <f t="shared" si="768"/>
        <v>#REF!</v>
      </c>
      <c r="BF514" s="130" t="e">
        <f t="shared" si="768"/>
        <v>#REF!</v>
      </c>
      <c r="BG514" s="130" t="e">
        <f t="shared" si="768"/>
        <v>#REF!</v>
      </c>
      <c r="BH514" s="130" t="e">
        <f t="shared" si="768"/>
        <v>#REF!</v>
      </c>
      <c r="BI514" s="130" t="e">
        <f t="shared" si="768"/>
        <v>#REF!</v>
      </c>
      <c r="BJ514" s="131" t="e">
        <f t="shared" si="768"/>
        <v>#REF!</v>
      </c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</row>
    <row r="515" spans="1:93" s="2" customFormat="1" ht="15" hidden="1" customHeight="1" outlineLevel="2" x14ac:dyDescent="0.25">
      <c r="A515" s="152" t="s">
        <v>47</v>
      </c>
      <c r="B515" s="129" t="e">
        <f>C508</f>
        <v>#REF!</v>
      </c>
      <c r="C515" s="130" t="e">
        <f t="shared" si="762"/>
        <v>#REF!</v>
      </c>
      <c r="D515" s="130" t="e">
        <f t="shared" si="762"/>
        <v>#REF!</v>
      </c>
      <c r="E515" s="130" t="e">
        <f t="shared" si="762"/>
        <v>#REF!</v>
      </c>
      <c r="F515" s="130" t="e">
        <f t="shared" si="762"/>
        <v>#REF!</v>
      </c>
      <c r="G515" s="130" t="e">
        <f t="shared" si="762"/>
        <v>#REF!</v>
      </c>
      <c r="H515" s="130" t="e">
        <f t="shared" si="762"/>
        <v>#REF!</v>
      </c>
      <c r="I515" s="130" t="e">
        <f t="shared" si="762"/>
        <v>#REF!</v>
      </c>
      <c r="J515" s="190" t="e">
        <f t="shared" si="762"/>
        <v>#REF!</v>
      </c>
      <c r="K515" s="130" t="e">
        <f t="shared" si="762"/>
        <v>#REF!</v>
      </c>
      <c r="L515" s="131" t="e">
        <f t="shared" si="762"/>
        <v>#REF!</v>
      </c>
      <c r="M515" s="129" t="e">
        <f>D508</f>
        <v>#REF!</v>
      </c>
      <c r="N515" s="130" t="e">
        <f t="shared" si="764"/>
        <v>#REF!</v>
      </c>
      <c r="O515" s="130" t="e">
        <f t="shared" si="764"/>
        <v>#REF!</v>
      </c>
      <c r="P515" s="130" t="e">
        <f t="shared" si="764"/>
        <v>#REF!</v>
      </c>
      <c r="Q515" s="130" t="e">
        <f t="shared" si="764"/>
        <v>#REF!</v>
      </c>
      <c r="R515" s="130" t="e">
        <f t="shared" si="764"/>
        <v>#REF!</v>
      </c>
      <c r="S515" s="130" t="e">
        <f t="shared" si="764"/>
        <v>#REF!</v>
      </c>
      <c r="T515" s="130" t="e">
        <f t="shared" si="764"/>
        <v>#REF!</v>
      </c>
      <c r="U515" s="130" t="e">
        <f t="shared" si="764"/>
        <v>#REF!</v>
      </c>
      <c r="V515" s="131" t="e">
        <f t="shared" si="764"/>
        <v>#REF!</v>
      </c>
      <c r="W515" s="129" t="e">
        <f>E508</f>
        <v>#REF!</v>
      </c>
      <c r="X515" s="130" t="e">
        <f t="shared" si="765"/>
        <v>#REF!</v>
      </c>
      <c r="Y515" s="130" t="e">
        <f t="shared" si="765"/>
        <v>#REF!</v>
      </c>
      <c r="Z515" s="130" t="e">
        <f t="shared" si="765"/>
        <v>#REF!</v>
      </c>
      <c r="AA515" s="130" t="e">
        <f t="shared" si="765"/>
        <v>#REF!</v>
      </c>
      <c r="AB515" s="130" t="e">
        <f t="shared" si="765"/>
        <v>#REF!</v>
      </c>
      <c r="AC515" s="130" t="e">
        <f t="shared" si="765"/>
        <v>#REF!</v>
      </c>
      <c r="AD515" s="130" t="e">
        <f t="shared" si="765"/>
        <v>#REF!</v>
      </c>
      <c r="AE515" s="130" t="e">
        <f t="shared" si="765"/>
        <v>#REF!</v>
      </c>
      <c r="AF515" s="131" t="e">
        <f t="shared" si="765"/>
        <v>#REF!</v>
      </c>
      <c r="AG515" s="129" t="e">
        <f>F508</f>
        <v>#REF!</v>
      </c>
      <c r="AH515" s="130" t="e">
        <f t="shared" si="766"/>
        <v>#REF!</v>
      </c>
      <c r="AI515" s="130" t="e">
        <f t="shared" si="766"/>
        <v>#REF!</v>
      </c>
      <c r="AJ515" s="130" t="e">
        <f t="shared" si="766"/>
        <v>#REF!</v>
      </c>
      <c r="AK515" s="130" t="e">
        <f t="shared" si="766"/>
        <v>#REF!</v>
      </c>
      <c r="AL515" s="130" t="e">
        <f t="shared" si="766"/>
        <v>#REF!</v>
      </c>
      <c r="AM515" s="130" t="e">
        <f t="shared" si="766"/>
        <v>#REF!</v>
      </c>
      <c r="AN515" s="130" t="e">
        <f t="shared" si="766"/>
        <v>#REF!</v>
      </c>
      <c r="AO515" s="130" t="e">
        <f t="shared" si="766"/>
        <v>#REF!</v>
      </c>
      <c r="AP515" s="131" t="e">
        <f t="shared" si="766"/>
        <v>#REF!</v>
      </c>
      <c r="AQ515" s="129" t="e">
        <f>G508</f>
        <v>#REF!</v>
      </c>
      <c r="AR515" s="130" t="e">
        <f t="shared" si="767"/>
        <v>#REF!</v>
      </c>
      <c r="AS515" s="130" t="e">
        <f t="shared" si="767"/>
        <v>#REF!</v>
      </c>
      <c r="AT515" s="130" t="e">
        <f t="shared" si="767"/>
        <v>#REF!</v>
      </c>
      <c r="AU515" s="130" t="e">
        <f t="shared" si="767"/>
        <v>#REF!</v>
      </c>
      <c r="AV515" s="130" t="e">
        <f t="shared" si="767"/>
        <v>#REF!</v>
      </c>
      <c r="AW515" s="130" t="e">
        <f t="shared" si="767"/>
        <v>#REF!</v>
      </c>
      <c r="AX515" s="130" t="e">
        <f t="shared" si="767"/>
        <v>#REF!</v>
      </c>
      <c r="AY515" s="130" t="e">
        <f t="shared" si="767"/>
        <v>#REF!</v>
      </c>
      <c r="AZ515" s="131" t="e">
        <f t="shared" si="767"/>
        <v>#REF!</v>
      </c>
      <c r="BA515" s="129" t="e">
        <f>H508</f>
        <v>#REF!</v>
      </c>
      <c r="BB515" s="130" t="e">
        <f t="shared" si="768"/>
        <v>#REF!</v>
      </c>
      <c r="BC515" s="130" t="e">
        <f t="shared" si="768"/>
        <v>#REF!</v>
      </c>
      <c r="BD515" s="130" t="e">
        <f t="shared" si="768"/>
        <v>#REF!</v>
      </c>
      <c r="BE515" s="130" t="e">
        <f t="shared" si="768"/>
        <v>#REF!</v>
      </c>
      <c r="BF515" s="130" t="e">
        <f t="shared" si="768"/>
        <v>#REF!</v>
      </c>
      <c r="BG515" s="130" t="e">
        <f t="shared" si="768"/>
        <v>#REF!</v>
      </c>
      <c r="BH515" s="130" t="e">
        <f t="shared" si="768"/>
        <v>#REF!</v>
      </c>
      <c r="BI515" s="130" t="e">
        <f t="shared" si="768"/>
        <v>#REF!</v>
      </c>
      <c r="BJ515" s="131" t="e">
        <f t="shared" si="768"/>
        <v>#REF!</v>
      </c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</row>
    <row r="516" spans="1:93" s="2" customFormat="1" ht="15" hidden="1" customHeight="1" outlineLevel="2" x14ac:dyDescent="0.25">
      <c r="A516" s="152" t="s">
        <v>57</v>
      </c>
      <c r="B516" s="129">
        <f t="shared" ref="B516" si="769">E$3</f>
        <v>0.91</v>
      </c>
      <c r="C516" s="130">
        <f t="shared" si="762"/>
        <v>0.91</v>
      </c>
      <c r="D516" s="130">
        <f t="shared" si="762"/>
        <v>0.91</v>
      </c>
      <c r="E516" s="130">
        <f t="shared" si="762"/>
        <v>0.91</v>
      </c>
      <c r="F516" s="130">
        <f t="shared" si="762"/>
        <v>0.91</v>
      </c>
      <c r="G516" s="130">
        <f t="shared" si="762"/>
        <v>0.91</v>
      </c>
      <c r="H516" s="130">
        <f t="shared" si="762"/>
        <v>0.91</v>
      </c>
      <c r="I516" s="130">
        <f t="shared" si="762"/>
        <v>0.91</v>
      </c>
      <c r="J516" s="190">
        <f t="shared" si="762"/>
        <v>0.91</v>
      </c>
      <c r="K516" s="130">
        <f t="shared" si="762"/>
        <v>0.91</v>
      </c>
      <c r="L516" s="131">
        <f t="shared" si="762"/>
        <v>0.91</v>
      </c>
      <c r="M516" s="129">
        <f t="shared" ref="M516" si="770">F$3</f>
        <v>3.6</v>
      </c>
      <c r="N516" s="130">
        <f t="shared" si="764"/>
        <v>3.6</v>
      </c>
      <c r="O516" s="130">
        <f t="shared" si="764"/>
        <v>3.6</v>
      </c>
      <c r="P516" s="130">
        <f t="shared" si="764"/>
        <v>3.6</v>
      </c>
      <c r="Q516" s="130">
        <f t="shared" si="764"/>
        <v>3.6</v>
      </c>
      <c r="R516" s="130">
        <f t="shared" si="764"/>
        <v>3.6</v>
      </c>
      <c r="S516" s="130">
        <f t="shared" si="764"/>
        <v>3.6</v>
      </c>
      <c r="T516" s="130">
        <f t="shared" si="764"/>
        <v>3.6</v>
      </c>
      <c r="U516" s="130">
        <f t="shared" si="764"/>
        <v>3.6</v>
      </c>
      <c r="V516" s="131">
        <f t="shared" si="764"/>
        <v>3.6</v>
      </c>
      <c r="W516" s="129">
        <f t="shared" ref="W516" si="771">G$3</f>
        <v>3.6</v>
      </c>
      <c r="X516" s="130">
        <f t="shared" si="765"/>
        <v>3.6</v>
      </c>
      <c r="Y516" s="130">
        <f t="shared" si="765"/>
        <v>3.6</v>
      </c>
      <c r="Z516" s="130">
        <f t="shared" si="765"/>
        <v>3.6</v>
      </c>
      <c r="AA516" s="130">
        <f t="shared" si="765"/>
        <v>3.6</v>
      </c>
      <c r="AB516" s="130">
        <f t="shared" si="765"/>
        <v>3.6</v>
      </c>
      <c r="AC516" s="130">
        <f t="shared" si="765"/>
        <v>3.6</v>
      </c>
      <c r="AD516" s="130">
        <f t="shared" si="765"/>
        <v>3.6</v>
      </c>
      <c r="AE516" s="130">
        <f t="shared" si="765"/>
        <v>3.6</v>
      </c>
      <c r="AF516" s="131">
        <f t="shared" si="765"/>
        <v>3.6</v>
      </c>
      <c r="AG516" s="129">
        <f t="shared" ref="AG516" si="772">H$3</f>
        <v>3.6</v>
      </c>
      <c r="AH516" s="130">
        <f t="shared" si="766"/>
        <v>3.6</v>
      </c>
      <c r="AI516" s="130">
        <f t="shared" si="766"/>
        <v>3.6</v>
      </c>
      <c r="AJ516" s="130">
        <f t="shared" si="766"/>
        <v>3.6</v>
      </c>
      <c r="AK516" s="130">
        <f t="shared" si="766"/>
        <v>3.6</v>
      </c>
      <c r="AL516" s="130">
        <f t="shared" si="766"/>
        <v>3.6</v>
      </c>
      <c r="AM516" s="130">
        <f t="shared" si="766"/>
        <v>3.6</v>
      </c>
      <c r="AN516" s="130">
        <f t="shared" si="766"/>
        <v>3.6</v>
      </c>
      <c r="AO516" s="130">
        <f t="shared" si="766"/>
        <v>3.6</v>
      </c>
      <c r="AP516" s="131">
        <f t="shared" si="766"/>
        <v>3.6</v>
      </c>
      <c r="AQ516" s="129">
        <f t="shared" ref="AQ516" si="773">I$3</f>
        <v>0.91</v>
      </c>
      <c r="AR516" s="130">
        <f t="shared" si="767"/>
        <v>0.91</v>
      </c>
      <c r="AS516" s="130">
        <f t="shared" si="767"/>
        <v>0.91</v>
      </c>
      <c r="AT516" s="130">
        <f t="shared" si="767"/>
        <v>0.91</v>
      </c>
      <c r="AU516" s="130">
        <f t="shared" si="767"/>
        <v>0.91</v>
      </c>
      <c r="AV516" s="130">
        <f t="shared" si="767"/>
        <v>0.91</v>
      </c>
      <c r="AW516" s="130">
        <f t="shared" si="767"/>
        <v>0.91</v>
      </c>
      <c r="AX516" s="130">
        <f t="shared" si="767"/>
        <v>0.91</v>
      </c>
      <c r="AY516" s="130">
        <f t="shared" si="767"/>
        <v>0.91</v>
      </c>
      <c r="AZ516" s="131">
        <f t="shared" si="767"/>
        <v>0.91</v>
      </c>
      <c r="BA516" s="129">
        <f t="shared" ref="BA516" si="774">J$3</f>
        <v>0</v>
      </c>
      <c r="BB516" s="130">
        <f t="shared" si="768"/>
        <v>0</v>
      </c>
      <c r="BC516" s="130">
        <f t="shared" si="768"/>
        <v>0</v>
      </c>
      <c r="BD516" s="130">
        <f t="shared" si="768"/>
        <v>0</v>
      </c>
      <c r="BE516" s="130">
        <f t="shared" si="768"/>
        <v>0</v>
      </c>
      <c r="BF516" s="130">
        <f t="shared" si="768"/>
        <v>0</v>
      </c>
      <c r="BG516" s="130">
        <f t="shared" si="768"/>
        <v>0</v>
      </c>
      <c r="BH516" s="130">
        <f t="shared" si="768"/>
        <v>0</v>
      </c>
      <c r="BI516" s="130">
        <f t="shared" si="768"/>
        <v>0</v>
      </c>
      <c r="BJ516" s="131">
        <f t="shared" si="768"/>
        <v>0</v>
      </c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</row>
    <row r="517" spans="1:93" s="2" customFormat="1" ht="15" hidden="1" customHeight="1" outlineLevel="2" x14ac:dyDescent="0.25">
      <c r="A517" s="152" t="s">
        <v>58</v>
      </c>
      <c r="B517" s="132">
        <f t="shared" ref="B517" si="775">B516/10*0</f>
        <v>0</v>
      </c>
      <c r="C517" s="133">
        <f t="shared" ref="C517" si="776">C516/10*1</f>
        <v>9.0999999999999998E-2</v>
      </c>
      <c r="D517" s="133">
        <f t="shared" ref="D517" si="777">D516/10*2</f>
        <v>0.182</v>
      </c>
      <c r="E517" s="133">
        <f t="shared" ref="E517" si="778">E516/10*3</f>
        <v>0.27300000000000002</v>
      </c>
      <c r="F517" s="133">
        <f t="shared" ref="F517" si="779">F516/10*4</f>
        <v>0.36399999999999999</v>
      </c>
      <c r="G517" s="133">
        <f t="shared" ref="G517" si="780">G516/10*5</f>
        <v>0.45499999999999996</v>
      </c>
      <c r="H517" s="133">
        <f t="shared" ref="H517" si="781">H516/10*6</f>
        <v>0.54600000000000004</v>
      </c>
      <c r="I517" s="133">
        <f t="shared" ref="I517" si="782">I516/10*7</f>
        <v>0.63700000000000001</v>
      </c>
      <c r="J517" s="191">
        <f t="shared" ref="J517" si="783">J516/10*8</f>
        <v>0.72799999999999998</v>
      </c>
      <c r="K517" s="133">
        <f t="shared" ref="K517" si="784">K516/10*9</f>
        <v>0.81899999999999995</v>
      </c>
      <c r="L517" s="134">
        <f t="shared" ref="L517" si="785">L516/10*10</f>
        <v>0.90999999999999992</v>
      </c>
      <c r="M517" s="133">
        <f t="shared" ref="M517" si="786">M516/10*1</f>
        <v>0.36</v>
      </c>
      <c r="N517" s="133">
        <f t="shared" ref="N517" si="787">N516/10*2</f>
        <v>0.72</v>
      </c>
      <c r="O517" s="133">
        <f t="shared" ref="O517" si="788">O516/10*3</f>
        <v>1.08</v>
      </c>
      <c r="P517" s="133">
        <f t="shared" ref="P517" si="789">P516/10*4</f>
        <v>1.44</v>
      </c>
      <c r="Q517" s="133">
        <f t="shared" ref="Q517" si="790">Q516/10*5</f>
        <v>1.7999999999999998</v>
      </c>
      <c r="R517" s="133">
        <f t="shared" ref="R517" si="791">R516/10*6</f>
        <v>2.16</v>
      </c>
      <c r="S517" s="133">
        <f t="shared" ref="S517" si="792">S516/10*7</f>
        <v>2.52</v>
      </c>
      <c r="T517" s="133">
        <f t="shared" ref="T517" si="793">T516/10*8</f>
        <v>2.88</v>
      </c>
      <c r="U517" s="133">
        <f t="shared" ref="U517" si="794">U516/10*9</f>
        <v>3.2399999999999998</v>
      </c>
      <c r="V517" s="134">
        <f t="shared" ref="V517" si="795">V516/10*10</f>
        <v>3.5999999999999996</v>
      </c>
      <c r="W517" s="133">
        <f t="shared" ref="W517" si="796">W516/10*1</f>
        <v>0.36</v>
      </c>
      <c r="X517" s="133">
        <f t="shared" ref="X517" si="797">X516/10*2</f>
        <v>0.72</v>
      </c>
      <c r="Y517" s="133">
        <f t="shared" ref="Y517" si="798">Y516/10*3</f>
        <v>1.08</v>
      </c>
      <c r="Z517" s="133">
        <f t="shared" ref="Z517" si="799">Z516/10*4</f>
        <v>1.44</v>
      </c>
      <c r="AA517" s="133">
        <f t="shared" ref="AA517" si="800">AA516/10*5</f>
        <v>1.7999999999999998</v>
      </c>
      <c r="AB517" s="133">
        <f t="shared" ref="AB517" si="801">AB516/10*6</f>
        <v>2.16</v>
      </c>
      <c r="AC517" s="133">
        <f t="shared" ref="AC517" si="802">AC516/10*7</f>
        <v>2.52</v>
      </c>
      <c r="AD517" s="133">
        <f t="shared" ref="AD517" si="803">AD516/10*8</f>
        <v>2.88</v>
      </c>
      <c r="AE517" s="134">
        <f t="shared" ref="AE517" si="804">AE516/10*9</f>
        <v>3.2399999999999998</v>
      </c>
      <c r="AF517" s="134">
        <f t="shared" ref="AF517" si="805">AF516/10*10</f>
        <v>3.5999999999999996</v>
      </c>
      <c r="AG517" s="133">
        <f t="shared" ref="AG517" si="806">AG516/10*1</f>
        <v>0.36</v>
      </c>
      <c r="AH517" s="133">
        <f t="shared" ref="AH517" si="807">AH516/10*2</f>
        <v>0.72</v>
      </c>
      <c r="AI517" s="133">
        <f t="shared" ref="AI517" si="808">AI516/10*3</f>
        <v>1.08</v>
      </c>
      <c r="AJ517" s="133">
        <f t="shared" ref="AJ517" si="809">AJ516/10*4</f>
        <v>1.44</v>
      </c>
      <c r="AK517" s="133">
        <f t="shared" ref="AK517" si="810">AK516/10*5</f>
        <v>1.7999999999999998</v>
      </c>
      <c r="AL517" s="133">
        <f t="shared" ref="AL517" si="811">AL516/10*6</f>
        <v>2.16</v>
      </c>
      <c r="AM517" s="133">
        <f t="shared" ref="AM517" si="812">AM516/10*7</f>
        <v>2.52</v>
      </c>
      <c r="AN517" s="133">
        <f t="shared" ref="AN517" si="813">AN516/10*8</f>
        <v>2.88</v>
      </c>
      <c r="AO517" s="134">
        <f t="shared" ref="AO517" si="814">AO516/10*9</f>
        <v>3.2399999999999998</v>
      </c>
      <c r="AP517" s="134">
        <f t="shared" ref="AP517" si="815">AP516/10*10</f>
        <v>3.5999999999999996</v>
      </c>
      <c r="AQ517" s="133">
        <f t="shared" ref="AQ517" si="816">AQ516/10*1</f>
        <v>9.0999999999999998E-2</v>
      </c>
      <c r="AR517" s="133">
        <f t="shared" ref="AR517" si="817">AR516/10*2</f>
        <v>0.182</v>
      </c>
      <c r="AS517" s="133">
        <f t="shared" ref="AS517" si="818">AS516/10*3</f>
        <v>0.27300000000000002</v>
      </c>
      <c r="AT517" s="133">
        <f t="shared" ref="AT517" si="819">AT516/10*4</f>
        <v>0.36399999999999999</v>
      </c>
      <c r="AU517" s="133">
        <f t="shared" ref="AU517" si="820">AU516/10*5</f>
        <v>0.45499999999999996</v>
      </c>
      <c r="AV517" s="133">
        <f t="shared" ref="AV517" si="821">AV516/10*6</f>
        <v>0.54600000000000004</v>
      </c>
      <c r="AW517" s="133">
        <f t="shared" ref="AW517" si="822">AW516/10*7</f>
        <v>0.63700000000000001</v>
      </c>
      <c r="AX517" s="133">
        <f t="shared" ref="AX517" si="823">AX516/10*8</f>
        <v>0.72799999999999998</v>
      </c>
      <c r="AY517" s="134">
        <f t="shared" ref="AY517" si="824">AY516/10*9</f>
        <v>0.81899999999999995</v>
      </c>
      <c r="AZ517" s="134">
        <f t="shared" ref="AZ517" si="825">AZ516/10*10</f>
        <v>0.90999999999999992</v>
      </c>
      <c r="BA517" s="133">
        <f t="shared" ref="BA517" si="826">BA516/10*1</f>
        <v>0</v>
      </c>
      <c r="BB517" s="133">
        <f t="shared" ref="BB517" si="827">BB516/10*2</f>
        <v>0</v>
      </c>
      <c r="BC517" s="133">
        <f t="shared" ref="BC517" si="828">BC516/10*3</f>
        <v>0</v>
      </c>
      <c r="BD517" s="133">
        <f t="shared" ref="BD517" si="829">BD516/10*4</f>
        <v>0</v>
      </c>
      <c r="BE517" s="133">
        <f t="shared" ref="BE517" si="830">BE516/10*5</f>
        <v>0</v>
      </c>
      <c r="BF517" s="133">
        <f t="shared" ref="BF517" si="831">BF516/10*6</f>
        <v>0</v>
      </c>
      <c r="BG517" s="133">
        <f t="shared" ref="BG517" si="832">BG516/10*7</f>
        <v>0</v>
      </c>
      <c r="BH517" s="133">
        <f t="shared" ref="BH517" si="833">BH516/10*8</f>
        <v>0</v>
      </c>
      <c r="BI517" s="134">
        <f t="shared" ref="BI517" si="834">BI516/10*9</f>
        <v>0</v>
      </c>
      <c r="BJ517" s="134">
        <f t="shared" ref="BJ517" si="835">BJ516/10*10</f>
        <v>0</v>
      </c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</row>
    <row r="518" spans="1:93" ht="15.75" hidden="1" outlineLevel="2" thickBot="1" x14ac:dyDescent="0.3">
      <c r="A518" s="152" t="s">
        <v>60</v>
      </c>
      <c r="B518" s="192" t="e">
        <f t="shared" ref="B518:BJ518" si="836">-B515+B514*B517-1*IF(AND($A47=B513,B517&gt;=$A461),B517-$A461,0)</f>
        <v>#REF!</v>
      </c>
      <c r="C518" s="193" t="e">
        <f t="shared" si="836"/>
        <v>#REF!</v>
      </c>
      <c r="D518" s="193" t="e">
        <f t="shared" si="836"/>
        <v>#REF!</v>
      </c>
      <c r="E518" s="193" t="e">
        <f t="shared" si="836"/>
        <v>#REF!</v>
      </c>
      <c r="F518" s="193" t="e">
        <f t="shared" si="836"/>
        <v>#REF!</v>
      </c>
      <c r="G518" s="193" t="e">
        <f t="shared" si="836"/>
        <v>#REF!</v>
      </c>
      <c r="H518" s="193" t="e">
        <f t="shared" si="836"/>
        <v>#REF!</v>
      </c>
      <c r="I518" s="193" t="e">
        <f t="shared" si="836"/>
        <v>#REF!</v>
      </c>
      <c r="J518" s="193" t="e">
        <f t="shared" si="836"/>
        <v>#REF!</v>
      </c>
      <c r="K518" s="193" t="e">
        <f t="shared" si="836"/>
        <v>#REF!</v>
      </c>
      <c r="L518" s="194" t="e">
        <f t="shared" si="836"/>
        <v>#REF!</v>
      </c>
      <c r="M518" s="192" t="e">
        <f t="shared" si="836"/>
        <v>#REF!</v>
      </c>
      <c r="N518" s="193" t="e">
        <f t="shared" si="836"/>
        <v>#REF!</v>
      </c>
      <c r="O518" s="193" t="e">
        <f t="shared" si="836"/>
        <v>#REF!</v>
      </c>
      <c r="P518" s="193" t="e">
        <f t="shared" si="836"/>
        <v>#REF!</v>
      </c>
      <c r="Q518" s="193" t="e">
        <f t="shared" si="836"/>
        <v>#REF!</v>
      </c>
      <c r="R518" s="193" t="e">
        <f t="shared" si="836"/>
        <v>#REF!</v>
      </c>
      <c r="S518" s="193" t="e">
        <f t="shared" si="836"/>
        <v>#REF!</v>
      </c>
      <c r="T518" s="193" t="e">
        <f t="shared" si="836"/>
        <v>#REF!</v>
      </c>
      <c r="U518" s="193" t="e">
        <f t="shared" si="836"/>
        <v>#REF!</v>
      </c>
      <c r="V518" s="194" t="e">
        <f t="shared" si="836"/>
        <v>#REF!</v>
      </c>
      <c r="W518" s="192" t="e">
        <f t="shared" si="836"/>
        <v>#REF!</v>
      </c>
      <c r="X518" s="193" t="e">
        <f t="shared" si="836"/>
        <v>#REF!</v>
      </c>
      <c r="Y518" s="193" t="e">
        <f t="shared" si="836"/>
        <v>#REF!</v>
      </c>
      <c r="Z518" s="193" t="e">
        <f t="shared" si="836"/>
        <v>#REF!</v>
      </c>
      <c r="AA518" s="193" t="e">
        <f t="shared" si="836"/>
        <v>#REF!</v>
      </c>
      <c r="AB518" s="193" t="e">
        <f t="shared" si="836"/>
        <v>#REF!</v>
      </c>
      <c r="AC518" s="193" t="e">
        <f t="shared" si="836"/>
        <v>#REF!</v>
      </c>
      <c r="AD518" s="193" t="e">
        <f t="shared" si="836"/>
        <v>#REF!</v>
      </c>
      <c r="AE518" s="193" t="e">
        <f t="shared" si="836"/>
        <v>#REF!</v>
      </c>
      <c r="AF518" s="194" t="e">
        <f t="shared" si="836"/>
        <v>#REF!</v>
      </c>
      <c r="AG518" s="192" t="e">
        <f t="shared" si="836"/>
        <v>#REF!</v>
      </c>
      <c r="AH518" s="193" t="e">
        <f t="shared" si="836"/>
        <v>#REF!</v>
      </c>
      <c r="AI518" s="193" t="e">
        <f t="shared" si="836"/>
        <v>#REF!</v>
      </c>
      <c r="AJ518" s="193" t="e">
        <f t="shared" si="836"/>
        <v>#REF!</v>
      </c>
      <c r="AK518" s="193" t="e">
        <f t="shared" si="836"/>
        <v>#REF!</v>
      </c>
      <c r="AL518" s="193" t="e">
        <f t="shared" si="836"/>
        <v>#REF!</v>
      </c>
      <c r="AM518" s="193" t="e">
        <f t="shared" si="836"/>
        <v>#REF!</v>
      </c>
      <c r="AN518" s="193" t="e">
        <f t="shared" si="836"/>
        <v>#REF!</v>
      </c>
      <c r="AO518" s="193" t="e">
        <f t="shared" si="836"/>
        <v>#REF!</v>
      </c>
      <c r="AP518" s="194" t="e">
        <f t="shared" si="836"/>
        <v>#REF!</v>
      </c>
      <c r="AQ518" s="192" t="e">
        <f t="shared" si="836"/>
        <v>#REF!</v>
      </c>
      <c r="AR518" s="193" t="e">
        <f t="shared" si="836"/>
        <v>#REF!</v>
      </c>
      <c r="AS518" s="193" t="e">
        <f t="shared" si="836"/>
        <v>#REF!</v>
      </c>
      <c r="AT518" s="193" t="e">
        <f t="shared" si="836"/>
        <v>#REF!</v>
      </c>
      <c r="AU518" s="193" t="e">
        <f t="shared" si="836"/>
        <v>#REF!</v>
      </c>
      <c r="AV518" s="193" t="e">
        <f t="shared" si="836"/>
        <v>#REF!</v>
      </c>
      <c r="AW518" s="193" t="e">
        <f t="shared" si="836"/>
        <v>#REF!</v>
      </c>
      <c r="AX518" s="193" t="e">
        <f t="shared" si="836"/>
        <v>#REF!</v>
      </c>
      <c r="AY518" s="193" t="e">
        <f t="shared" si="836"/>
        <v>#REF!</v>
      </c>
      <c r="AZ518" s="194" t="e">
        <f t="shared" si="836"/>
        <v>#REF!</v>
      </c>
      <c r="BA518" s="192" t="e">
        <f t="shared" si="836"/>
        <v>#REF!</v>
      </c>
      <c r="BB518" s="193" t="e">
        <f t="shared" si="836"/>
        <v>#REF!</v>
      </c>
      <c r="BC518" s="193" t="e">
        <f t="shared" si="836"/>
        <v>#REF!</v>
      </c>
      <c r="BD518" s="193" t="e">
        <f t="shared" si="836"/>
        <v>#REF!</v>
      </c>
      <c r="BE518" s="193" t="e">
        <f t="shared" si="836"/>
        <v>#REF!</v>
      </c>
      <c r="BF518" s="193" t="e">
        <f t="shared" si="836"/>
        <v>#REF!</v>
      </c>
      <c r="BG518" s="193" t="e">
        <f t="shared" si="836"/>
        <v>#REF!</v>
      </c>
      <c r="BH518" s="193" t="e">
        <f t="shared" si="836"/>
        <v>#REF!</v>
      </c>
      <c r="BI518" s="193" t="e">
        <f t="shared" si="836"/>
        <v>#REF!</v>
      </c>
      <c r="BJ518" s="194" t="e">
        <f t="shared" si="836"/>
        <v>#REF!</v>
      </c>
    </row>
    <row r="519" spans="1:93" hidden="1" outlineLevel="2" x14ac:dyDescent="0.25"/>
    <row r="520" spans="1:93" hidden="1" outlineLevel="1" collapsed="1" x14ac:dyDescent="0.25">
      <c r="A520" s="181" t="e">
        <f>8*B47/10</f>
        <v>#REF!</v>
      </c>
      <c r="B520" s="180"/>
      <c r="C520" s="180"/>
      <c r="D520" s="180"/>
    </row>
    <row r="521" spans="1:93" hidden="1" outlineLevel="2" x14ac:dyDescent="0.25">
      <c r="B521" s="316" t="e">
        <f>#REF!</f>
        <v>#REF!</v>
      </c>
      <c r="C521" s="317"/>
      <c r="D521" s="316" t="e">
        <f>#REF!</f>
        <v>#REF!</v>
      </c>
      <c r="E521" s="317"/>
      <c r="F521" s="316" t="e">
        <f>#REF!</f>
        <v>#REF!</v>
      </c>
      <c r="G521" s="317"/>
      <c r="H521" s="316" t="e">
        <f>#REF!</f>
        <v>#REF!</v>
      </c>
      <c r="I521" s="317"/>
      <c r="J521" s="316" t="e">
        <f>#REF!</f>
        <v>#REF!</v>
      </c>
      <c r="K521" s="317"/>
      <c r="L521" s="316" t="e">
        <f>#REF!</f>
        <v>#REF!</v>
      </c>
      <c r="M521" s="317"/>
    </row>
    <row r="522" spans="1:93" hidden="1" outlineLevel="2" x14ac:dyDescent="0.25">
      <c r="B522" s="105" t="e">
        <f>#REF!</f>
        <v>#REF!</v>
      </c>
      <c r="C522" s="106">
        <v>0</v>
      </c>
      <c r="D522" s="107" t="e">
        <f>#REF!</f>
        <v>#REF!</v>
      </c>
      <c r="E522" s="106">
        <v>0</v>
      </c>
      <c r="F522" s="107" t="e">
        <f>#REF!</f>
        <v>#REF!</v>
      </c>
      <c r="G522" s="106">
        <v>0</v>
      </c>
      <c r="H522" s="107" t="e">
        <f>#REF!</f>
        <v>#REF!</v>
      </c>
      <c r="I522" s="106">
        <v>0</v>
      </c>
      <c r="J522" s="107" t="e">
        <f>#REF!</f>
        <v>#REF!</v>
      </c>
      <c r="K522" s="106">
        <v>0</v>
      </c>
      <c r="L522" s="107" t="e">
        <f>#REF!</f>
        <v>#REF!</v>
      </c>
      <c r="M522" s="108">
        <v>0</v>
      </c>
      <c r="X522" s="146"/>
      <c r="Y522" s="147"/>
    </row>
    <row r="523" spans="1:93" hidden="1" outlineLevel="2" x14ac:dyDescent="0.25">
      <c r="B523" s="105" t="e">
        <f>#REF!</f>
        <v>#REF!</v>
      </c>
      <c r="C523" s="106" t="e">
        <f>IF($A47=B521,1*($B47-$A520)^2*(2*$A520+$B47)/$B47^3,0)</f>
        <v>#REF!</v>
      </c>
      <c r="D523" s="107" t="e">
        <f>#REF!</f>
        <v>#REF!</v>
      </c>
      <c r="E523" s="106" t="e">
        <f>IF($A47=D521,1*($B47-$A520)^2*(2*$A520+$B47)/$B47^3,0)</f>
        <v>#REF!</v>
      </c>
      <c r="F523" s="107" t="e">
        <f>#REF!</f>
        <v>#REF!</v>
      </c>
      <c r="G523" s="106" t="e">
        <f>IF($A47=F521,1*($B47-$A520)^2*(2*$A520+$B47)/$B47^3,0)</f>
        <v>#REF!</v>
      </c>
      <c r="H523" s="107" t="e">
        <f>#REF!</f>
        <v>#REF!</v>
      </c>
      <c r="I523" s="106" t="e">
        <f>IF($A47=H521,1*($B47-$A520)^2*(2*$A520+$B47)/$B47^3,0)</f>
        <v>#REF!</v>
      </c>
      <c r="J523" s="107" t="e">
        <f>#REF!</f>
        <v>#REF!</v>
      </c>
      <c r="K523" s="106" t="e">
        <f>IF($A47=J521,1*($B47-$A520)^2*(2*$A520+$B47)/$B47^3,0)</f>
        <v>#REF!</v>
      </c>
      <c r="L523" s="107" t="e">
        <f>#REF!</f>
        <v>#REF!</v>
      </c>
      <c r="M523" s="108" t="e">
        <f>IF($A47=L521,1*($B47-$A520)^2*(2*$A520+$B47)/$B47^3,0)</f>
        <v>#REF!</v>
      </c>
    </row>
    <row r="524" spans="1:93" hidden="1" outlineLevel="2" x14ac:dyDescent="0.25">
      <c r="A524" t="s">
        <v>36</v>
      </c>
      <c r="B524" s="105" t="e">
        <f>#REF!</f>
        <v>#REF!</v>
      </c>
      <c r="C524" s="106" t="e">
        <f>IF($A47=B521,1*$A520*($B47-$A520)^2/$B47^2,0)</f>
        <v>#REF!</v>
      </c>
      <c r="D524" s="107" t="e">
        <f>#REF!</f>
        <v>#REF!</v>
      </c>
      <c r="E524" s="106" t="e">
        <f>IF($A47=D521,1*$A520*($B47-$A520)^2/$B47^2,0)</f>
        <v>#REF!</v>
      </c>
      <c r="F524" s="107" t="e">
        <f>#REF!</f>
        <v>#REF!</v>
      </c>
      <c r="G524" s="106" t="e">
        <f>IF($A47=F521,1*$A520*($B47-$A520)^2/$B47^2,0)</f>
        <v>#REF!</v>
      </c>
      <c r="H524" s="107" t="e">
        <f>#REF!</f>
        <v>#REF!</v>
      </c>
      <c r="I524" s="106" t="e">
        <f>IF($A47=H521,1*$A520*($B47-$A520)^2/$B47^2,0)</f>
        <v>#REF!</v>
      </c>
      <c r="J524" s="107" t="e">
        <f>#REF!</f>
        <v>#REF!</v>
      </c>
      <c r="K524" s="106" t="e">
        <f>IF($A47=J521,1*$A520*($B47-$A520)^2/$B47^2,0)</f>
        <v>#REF!</v>
      </c>
      <c r="L524" s="107" t="e">
        <f>#REF!</f>
        <v>#REF!</v>
      </c>
      <c r="M524" s="108" t="e">
        <f>IF($A47=L521,1*$A520*($B47-$A520)^2/$B47^2,0)</f>
        <v>#REF!</v>
      </c>
      <c r="X524" s="149"/>
    </row>
    <row r="525" spans="1:93" hidden="1" outlineLevel="2" x14ac:dyDescent="0.25">
      <c r="B525" s="105" t="e">
        <f>#REF!</f>
        <v>#REF!</v>
      </c>
      <c r="C525" s="108">
        <v>0</v>
      </c>
      <c r="D525" s="107" t="e">
        <f>#REF!</f>
        <v>#REF!</v>
      </c>
      <c r="E525" s="108">
        <v>0</v>
      </c>
      <c r="F525" s="107" t="e">
        <f>#REF!</f>
        <v>#REF!</v>
      </c>
      <c r="G525" s="108">
        <v>0</v>
      </c>
      <c r="H525" s="107" t="e">
        <f>#REF!</f>
        <v>#REF!</v>
      </c>
      <c r="I525" s="108">
        <v>0</v>
      </c>
      <c r="J525" s="107" t="e">
        <f>#REF!</f>
        <v>#REF!</v>
      </c>
      <c r="K525" s="108">
        <v>0</v>
      </c>
      <c r="L525" s="107" t="e">
        <f>#REF!</f>
        <v>#REF!</v>
      </c>
      <c r="M525" s="108">
        <v>0</v>
      </c>
    </row>
    <row r="526" spans="1:93" hidden="1" outlineLevel="2" x14ac:dyDescent="0.25">
      <c r="B526" s="105" t="e">
        <f>#REF!</f>
        <v>#REF!</v>
      </c>
      <c r="C526" s="106" t="e">
        <f>IF($A47=B521,1*($A520)^2*(3*$B47-2*$A520)/$B47^3,0)</f>
        <v>#REF!</v>
      </c>
      <c r="D526" s="107" t="e">
        <f>#REF!</f>
        <v>#REF!</v>
      </c>
      <c r="E526" s="106" t="e">
        <f>IF($A47=D521,1*($A520)^2*(3*$B47-2*$A520)/$B47^3,0)</f>
        <v>#REF!</v>
      </c>
      <c r="F526" s="107" t="e">
        <f>#REF!</f>
        <v>#REF!</v>
      </c>
      <c r="G526" s="106" t="e">
        <f>IF($A47=F521,1*($A520)^2*(3*$B47-2*$A520)/$B47^3,0)</f>
        <v>#REF!</v>
      </c>
      <c r="H526" s="107" t="e">
        <f>#REF!</f>
        <v>#REF!</v>
      </c>
      <c r="I526" s="106" t="e">
        <f>IF($A47=H521,1*($A520)^2*(3*$B47-2*$A520)/$B47^3,0)</f>
        <v>#REF!</v>
      </c>
      <c r="J526" s="107" t="e">
        <f>#REF!</f>
        <v>#REF!</v>
      </c>
      <c r="K526" s="106" t="e">
        <f>IF($A47=J521,1*($A520)^2*(3*$B47-2*$A520)/$B47^3,0)</f>
        <v>#REF!</v>
      </c>
      <c r="L526" s="107" t="e">
        <f>#REF!</f>
        <v>#REF!</v>
      </c>
      <c r="M526" s="108" t="e">
        <f>IF($A47=L521,1*($A520)^2*(3*$B47-2*$A520)/$B47^3,0)</f>
        <v>#REF!</v>
      </c>
    </row>
    <row r="527" spans="1:93" hidden="1" outlineLevel="2" x14ac:dyDescent="0.25">
      <c r="B527" s="105" t="e">
        <f>#REF!</f>
        <v>#REF!</v>
      </c>
      <c r="C527" s="108" t="e">
        <f>IF($A47=B521,-1*($B47-$A520)*$A520^2/$B47^2,0)</f>
        <v>#REF!</v>
      </c>
      <c r="D527" s="107" t="e">
        <f>#REF!</f>
        <v>#REF!</v>
      </c>
      <c r="E527" s="108" t="e">
        <f>IF($A47=D521,-1*($B47-$A520)*$A520^2/$B47^2,0)</f>
        <v>#REF!</v>
      </c>
      <c r="F527" s="107" t="e">
        <f>#REF!</f>
        <v>#REF!</v>
      </c>
      <c r="G527" s="108" t="e">
        <f>IF($A47=F521,-1*($B47-$A520)*$A520^2/$B47^2,0)</f>
        <v>#REF!</v>
      </c>
      <c r="H527" s="107" t="e">
        <f>#REF!</f>
        <v>#REF!</v>
      </c>
      <c r="I527" s="108" t="e">
        <f>IF($A47=H521,-1*($B47-$A520)*$A520^2/$B47^2,0)</f>
        <v>#REF!</v>
      </c>
      <c r="J527" s="107" t="e">
        <f>#REF!</f>
        <v>#REF!</v>
      </c>
      <c r="K527" s="108" t="e">
        <f>IF($A47=J521,-1*($B47-$A520)*$A520^2/$B47^2,0)</f>
        <v>#REF!</v>
      </c>
      <c r="L527" s="107" t="e">
        <f>#REF!</f>
        <v>#REF!</v>
      </c>
      <c r="M527" s="108" t="e">
        <f>IF($A47=L521,-1*($B47-$A520)*$A520^2/$B47^2,0)</f>
        <v>#REF!</v>
      </c>
    </row>
    <row r="528" spans="1:93" hidden="1" outlineLevel="2" x14ac:dyDescent="0.25">
      <c r="C528" t="s">
        <v>61</v>
      </c>
      <c r="D528" s="182"/>
      <c r="E528" s="183"/>
      <c r="F528" s="182"/>
      <c r="G528" s="183"/>
      <c r="H528" s="182"/>
      <c r="I528" s="183"/>
      <c r="J528" s="182"/>
      <c r="K528" s="183"/>
      <c r="L528" s="182"/>
      <c r="M528" s="183"/>
      <c r="N528" s="182"/>
      <c r="O528" s="183"/>
      <c r="P528" s="182"/>
      <c r="Q528" s="183"/>
      <c r="R528" s="182"/>
      <c r="S528" s="183"/>
    </row>
    <row r="529" spans="1:34" hidden="1" outlineLevel="2" x14ac:dyDescent="0.25">
      <c r="B529" s="105">
        <v>1</v>
      </c>
      <c r="C529" s="108">
        <f t="shared" ref="C529" si="837">-(IFERROR(VLOOKUP($B529,$B522:$C527,2,0),0)+IFERROR(VLOOKUP($B529,$D522:$E527,2,0),0)+IFERROR(VLOOKUP($B529,$F522:$G527,2,0),0)+IFERROR(VLOOKUP($B529,$H522:$I527,2,0),0)+IFERROR(VLOOKUP($B529,$J522:$K527,2,0),0)+IFERROR(VLOOKUP($B529,$L522:$M527,2,0),0)+IFERROR(VLOOKUP($B529,$N522:$O527,2,0),0)+IFERROR(VLOOKUP($B529,$P522:$Q527,2,0),0)+IFERROR(VLOOKUP($B529,$R522:$S527,2,0),0))</f>
        <v>0</v>
      </c>
      <c r="E529" s="109"/>
      <c r="F529" s="325" t="s">
        <v>37</v>
      </c>
      <c r="G529" s="325"/>
      <c r="H529" s="325"/>
      <c r="I529" s="325"/>
      <c r="J529" s="325"/>
      <c r="K529" s="325"/>
      <c r="L529" s="325"/>
      <c r="M529" s="325"/>
      <c r="N529" s="325"/>
      <c r="O529" s="325"/>
      <c r="P529" s="325"/>
      <c r="Q529" s="325"/>
      <c r="R529" s="325"/>
      <c r="S529" s="325"/>
      <c r="T529" s="325"/>
      <c r="U529" s="325"/>
      <c r="V529" s="325"/>
      <c r="W529" s="325"/>
      <c r="X529" s="325"/>
      <c r="Y529" s="325"/>
      <c r="Z529" s="325"/>
      <c r="AA529" s="325"/>
      <c r="AB529" s="110"/>
      <c r="AC529" s="110"/>
      <c r="AD529" s="110"/>
      <c r="AE529" s="110"/>
      <c r="AF529" s="110"/>
      <c r="AG529" s="110"/>
      <c r="AH529" s="110"/>
    </row>
    <row r="530" spans="1:34" hidden="1" outlineLevel="2" x14ac:dyDescent="0.25">
      <c r="B530" s="105">
        <v>2</v>
      </c>
      <c r="C530" s="108">
        <f t="shared" ref="C530" si="838">-(IFERROR(VLOOKUP($B530,$B522:$C527,2,0),0)+IFERROR(VLOOKUP($B530,$D522:$E527,2,0),0)+IFERROR(VLOOKUP($B530,$F522:$G527,2,0),0)+IFERROR(VLOOKUP($B530,$H522:$I527,2,0),0)+IFERROR(VLOOKUP($B530,$J522:$K527,2,0),0)+IFERROR(VLOOKUP($B530,$L522:$M527,2,0),0)+IFERROR(VLOOKUP($B530,$N522:$O527,2,0),0)+IFERROR(VLOOKUP($B530,$P522:$Q527,2,0),0)+IFERROR(VLOOKUP($B530,$R522:$S527,2,0),0))</f>
        <v>0</v>
      </c>
      <c r="E530" s="110"/>
      <c r="F530" s="110"/>
      <c r="G530" s="326" t="s">
        <v>38</v>
      </c>
      <c r="H530" s="326"/>
      <c r="I530" s="326"/>
      <c r="J530" s="326"/>
      <c r="K530" s="326"/>
      <c r="L530" s="326"/>
      <c r="M530" s="110"/>
      <c r="N530" s="110"/>
      <c r="O530" s="110"/>
      <c r="P530" s="327" t="s">
        <v>39</v>
      </c>
      <c r="Q530" s="327"/>
      <c r="R530" s="327"/>
      <c r="S530" s="327"/>
      <c r="T530" s="327"/>
      <c r="U530" s="327"/>
      <c r="V530" s="110"/>
      <c r="W530" s="110"/>
      <c r="X530" s="110"/>
      <c r="Y530" s="110"/>
      <c r="Z530" s="110"/>
      <c r="AA530" s="110"/>
      <c r="AB530" s="110"/>
      <c r="AC530" s="110"/>
      <c r="AD530" s="110"/>
      <c r="AE530" s="110"/>
      <c r="AF530" s="110"/>
      <c r="AG530" s="110"/>
      <c r="AH530" s="110"/>
    </row>
    <row r="531" spans="1:34" hidden="1" outlineLevel="2" x14ac:dyDescent="0.25">
      <c r="B531" s="105">
        <v>3</v>
      </c>
      <c r="C531" s="108">
        <f t="shared" ref="C531" si="839">-(IFERROR(VLOOKUP($B531,$B522:$C527,2,0),0)+IFERROR(VLOOKUP($B531,$D522:$E527,2,0),0)+IFERROR(VLOOKUP($B531,$F522:$G527,2,0),0)+IFERROR(VLOOKUP($B531,$H522:$I527,2,0),0)+IFERROR(VLOOKUP($B531,$J522:$K527,2,0),0)+IFERROR(VLOOKUP($B531,$L522:$M527,2,0),0)+IFERROR(VLOOKUP($B531,$N522:$O527,2,0),0)+IFERROR(VLOOKUP($B531,$P522:$Q527,2,0),0)+IFERROR(VLOOKUP($B531,$R522:$S527,2,0),0))</f>
        <v>0</v>
      </c>
      <c r="E531" s="110"/>
      <c r="F531" s="110"/>
      <c r="G531" s="112">
        <v>6</v>
      </c>
      <c r="H531" s="112">
        <v>5</v>
      </c>
      <c r="I531" s="112">
        <v>4</v>
      </c>
      <c r="J531" s="112">
        <v>3</v>
      </c>
      <c r="K531" s="112">
        <v>2</v>
      </c>
      <c r="L531" s="112">
        <v>1</v>
      </c>
      <c r="M531" s="110"/>
      <c r="O531" s="110"/>
      <c r="P531" s="112">
        <v>6</v>
      </c>
      <c r="Q531" s="112">
        <v>5</v>
      </c>
      <c r="R531" s="112">
        <v>4</v>
      </c>
      <c r="S531" s="112">
        <v>3</v>
      </c>
      <c r="T531" s="112">
        <v>2</v>
      </c>
      <c r="U531" s="112">
        <v>1</v>
      </c>
      <c r="AB531" s="110"/>
      <c r="AC531" s="110"/>
      <c r="AD531" s="110"/>
      <c r="AE531" s="110"/>
      <c r="AF531" s="110"/>
      <c r="AG531" s="110"/>
      <c r="AH531" s="110"/>
    </row>
    <row r="532" spans="1:34" hidden="1" outlineLevel="2" x14ac:dyDescent="0.25">
      <c r="B532" s="105">
        <v>4</v>
      </c>
      <c r="C532" s="108">
        <f t="shared" ref="C532" si="840">-(IFERROR(VLOOKUP($B532,$B522:$C527,2,0),0)+IFERROR(VLOOKUP($B532,$D522:$E527,2,0),0)+IFERROR(VLOOKUP($B532,$F522:$G527,2,0),0)+IFERROR(VLOOKUP($B532,$H522:$I527,2,0),0)+IFERROR(VLOOKUP($B532,$J522:$K527,2,0),0)+IFERROR(VLOOKUP($B532,$L522:$M527,2,0),0)+IFERROR(VLOOKUP($B532,$N522:$O527,2,0),0)+IFERROR(VLOOKUP($B532,$P522:$Q527,2,0),0)+IFERROR(VLOOKUP($B532,$R522:$S527,2,0),0))</f>
        <v>0</v>
      </c>
      <c r="E532" s="110"/>
      <c r="F532" s="105">
        <v>1</v>
      </c>
      <c r="G532" s="184" t="e">
        <f t="array" ref="G532:G538">MMULT(MINVERSE($C$24:$I$30),$C529:$C535)</f>
        <v>#NUM!</v>
      </c>
      <c r="H532" s="184" t="e">
        <f t="array" ref="H532:H537">MMULT(MINVERSE($C$24:$H$29),$C529:$C534)</f>
        <v>#NUM!</v>
      </c>
      <c r="I532" s="184" t="e">
        <f t="array" ref="I532:I536">MMULT(MINVERSE($C$24:$G$28),$C529:$C533)</f>
        <v>#NUM!</v>
      </c>
      <c r="J532" s="184" t="e">
        <f t="array" ref="J532:J535">MMULT(MINVERSE($C$24:$F$27),$C529:$C532)</f>
        <v>#NUM!</v>
      </c>
      <c r="K532" s="184" t="e">
        <f t="array" ref="K532:K534">MMULT(MINVERSE($C$24:$E$26),$C529:$C531)</f>
        <v>#NUM!</v>
      </c>
      <c r="L532" s="184" t="e">
        <f t="array" ref="L532:L533">MMULT(MINVERSE($C$24:$D$25),$C529:$C530)</f>
        <v>#NUM!</v>
      </c>
      <c r="M532" s="110"/>
      <c r="O532" s="105">
        <v>1</v>
      </c>
      <c r="P532" s="184" t="e">
        <f t="array" ref="P532:P542">MMULT(MINVERSE($C$24:$M$34),$C529:$C539)</f>
        <v>#NUM!</v>
      </c>
      <c r="Q532" s="184" t="e">
        <f t="array" ref="Q532:Q541">MMULT(MINVERSE($C$24:$L$33),$C529:$C538)</f>
        <v>#NUM!</v>
      </c>
      <c r="R532" s="184" t="e">
        <f t="array" ref="R532:R540">MMULT(MINVERSE($C$24:$K$32),$C529:$C537)</f>
        <v>#NUM!</v>
      </c>
      <c r="S532" s="184" t="e">
        <f t="array" ref="S532:S539">MMULT(MINVERSE($C$24:$J$31),$C529:$C536)</f>
        <v>#NUM!</v>
      </c>
      <c r="T532" s="114"/>
      <c r="U532" s="114"/>
      <c r="V532" s="110"/>
      <c r="W532" s="110"/>
      <c r="X532" s="110"/>
      <c r="Y532" s="110"/>
      <c r="Z532" s="110"/>
      <c r="AA532" s="110"/>
      <c r="AB532" s="110"/>
      <c r="AC532" s="110"/>
      <c r="AD532" s="110"/>
      <c r="AE532" s="110"/>
      <c r="AF532" s="110"/>
      <c r="AG532" s="110"/>
      <c r="AH532" s="110"/>
    </row>
    <row r="533" spans="1:34" hidden="1" outlineLevel="2" x14ac:dyDescent="0.25">
      <c r="B533" s="105">
        <v>5</v>
      </c>
      <c r="C533" s="108">
        <f t="shared" ref="C533" si="841">-(IFERROR(VLOOKUP($B533,$B522:$C527,2,0),0)+IFERROR(VLOOKUP($B533,$D522:$E527,2,0),0)+IFERROR(VLOOKUP($B533,$F522:$G527,2,0),0)+IFERROR(VLOOKUP($B533,$H522:$I527,2,0),0)+IFERROR(VLOOKUP($B533,$J522:$K527,2,0),0)+IFERROR(VLOOKUP($B533,$L522:$M527,2,0),0)+IFERROR(VLOOKUP($B533,$N522:$O527,2,0),0)+IFERROR(VLOOKUP($B533,$P522:$Q527,2,0),0)+IFERROR(VLOOKUP($B533,$R522:$S527,2,0),0))</f>
        <v>0</v>
      </c>
      <c r="E533" s="110"/>
      <c r="F533" s="105">
        <v>2</v>
      </c>
      <c r="G533" s="185" t="e">
        <v>#NUM!</v>
      </c>
      <c r="H533" s="185" t="e">
        <v>#NUM!</v>
      </c>
      <c r="I533" s="185" t="e">
        <v>#NUM!</v>
      </c>
      <c r="J533" s="185" t="e">
        <v>#NUM!</v>
      </c>
      <c r="K533" s="185" t="e">
        <v>#NUM!</v>
      </c>
      <c r="L533" s="185" t="e">
        <v>#NUM!</v>
      </c>
      <c r="M533" s="110"/>
      <c r="O533" s="105">
        <v>2</v>
      </c>
      <c r="P533" s="185" t="e">
        <v>#NUM!</v>
      </c>
      <c r="Q533" s="185" t="e">
        <v>#NUM!</v>
      </c>
      <c r="R533" s="185" t="e">
        <v>#NUM!</v>
      </c>
      <c r="S533" s="185" t="e">
        <v>#NUM!</v>
      </c>
      <c r="T533" s="114"/>
      <c r="U533" s="114"/>
    </row>
    <row r="534" spans="1:34" hidden="1" outlineLevel="2" x14ac:dyDescent="0.25">
      <c r="B534" s="105">
        <v>6</v>
      </c>
      <c r="C534" s="108">
        <f t="shared" ref="C534" si="842">-(IFERROR(VLOOKUP($B534,$B522:$C527,2,0),0)+IFERROR(VLOOKUP($B534,$D522:$E527,2,0),0)+IFERROR(VLOOKUP($B534,$F522:$G527,2,0),0)+IFERROR(VLOOKUP($B534,$H522:$I527,2,0),0)+IFERROR(VLOOKUP($B534,$J522:$K527,2,0),0)+IFERROR(VLOOKUP($B534,$L522:$M527,2,0),0)+IFERROR(VLOOKUP($B534,$N522:$O527,2,0),0)+IFERROR(VLOOKUP($B534,$P522:$Q527,2,0),0)+IFERROR(VLOOKUP($B534,$R522:$S527,2,0),0))</f>
        <v>0</v>
      </c>
      <c r="E534" s="110"/>
      <c r="F534" s="105">
        <v>3</v>
      </c>
      <c r="G534" s="185" t="e">
        <v>#NUM!</v>
      </c>
      <c r="H534" s="185" t="e">
        <v>#NUM!</v>
      </c>
      <c r="I534" s="185" t="e">
        <v>#NUM!</v>
      </c>
      <c r="J534" s="185" t="e">
        <v>#NUM!</v>
      </c>
      <c r="K534" s="185" t="e">
        <v>#NUM!</v>
      </c>
      <c r="L534" s="185"/>
      <c r="M534" s="110"/>
      <c r="O534" s="105">
        <v>3</v>
      </c>
      <c r="P534" s="185" t="e">
        <v>#NUM!</v>
      </c>
      <c r="Q534" s="185" t="e">
        <v>#NUM!</v>
      </c>
      <c r="R534" s="185" t="e">
        <v>#NUM!</v>
      </c>
      <c r="S534" s="185" t="e">
        <v>#NUM!</v>
      </c>
      <c r="T534" s="114"/>
      <c r="U534" s="114"/>
    </row>
    <row r="535" spans="1:34" hidden="1" outlineLevel="2" x14ac:dyDescent="0.25">
      <c r="B535" s="105">
        <v>7</v>
      </c>
      <c r="C535" s="108">
        <f t="shared" ref="C535" si="843">-(IFERROR(VLOOKUP($B535,$B522:$C527,2,0),0)+IFERROR(VLOOKUP($B535,$D522:$E527,2,0),0)+IFERROR(VLOOKUP($B535,$F522:$G527,2,0),0)+IFERROR(VLOOKUP($B535,$H522:$I527,2,0),0)+IFERROR(VLOOKUP($B535,$J522:$K527,2,0),0)+IFERROR(VLOOKUP($B535,$L522:$M527,2,0),0)+IFERROR(VLOOKUP($B535,$N522:$O527,2,0),0)+IFERROR(VLOOKUP($B535,$P522:$Q527,2,0),0)+IFERROR(VLOOKUP($B535,$R522:$S527,2,0),0))</f>
        <v>0</v>
      </c>
      <c r="E535" s="110"/>
      <c r="F535" s="105">
        <v>4</v>
      </c>
      <c r="G535" s="185" t="e">
        <v>#NUM!</v>
      </c>
      <c r="H535" s="185" t="e">
        <v>#NUM!</v>
      </c>
      <c r="I535" s="185" t="e">
        <v>#NUM!</v>
      </c>
      <c r="J535" s="185" t="e">
        <v>#NUM!</v>
      </c>
      <c r="K535" s="185"/>
      <c r="L535" s="185"/>
      <c r="M535" s="110"/>
      <c r="O535" s="105">
        <v>4</v>
      </c>
      <c r="P535" s="185" t="e">
        <v>#NUM!</v>
      </c>
      <c r="Q535" s="185" t="e">
        <v>#NUM!</v>
      </c>
      <c r="R535" s="185" t="e">
        <v>#NUM!</v>
      </c>
      <c r="S535" s="185" t="e">
        <v>#NUM!</v>
      </c>
      <c r="T535" s="114"/>
      <c r="U535" s="114"/>
    </row>
    <row r="536" spans="1:34" hidden="1" outlineLevel="2" x14ac:dyDescent="0.25">
      <c r="B536" s="105">
        <v>8</v>
      </c>
      <c r="C536" s="108">
        <f t="shared" ref="C536" si="844">-(IFERROR(VLOOKUP($B536,$B522:$C527,2,0),0)+IFERROR(VLOOKUP($B536,$D522:$E527,2,0),0)+IFERROR(VLOOKUP($B536,$F522:$G527,2,0),0)+IFERROR(VLOOKUP($B536,$H522:$I527,2,0),0)+IFERROR(VLOOKUP($B536,$J522:$K527,2,0),0)+IFERROR(VLOOKUP($B536,$L522:$M527,2,0),0)+IFERROR(VLOOKUP($B536,$N522:$O527,2,0),0)+IFERROR(VLOOKUP($B536,$P522:$Q527,2,0),0)+IFERROR(VLOOKUP($B536,$R522:$S527,2,0),0))</f>
        <v>0</v>
      </c>
      <c r="E536" s="110" t="s">
        <v>40</v>
      </c>
      <c r="F536" s="105">
        <v>5</v>
      </c>
      <c r="G536" s="185" t="e">
        <v>#NUM!</v>
      </c>
      <c r="H536" s="185" t="e">
        <v>#NUM!</v>
      </c>
      <c r="I536" s="185" t="e">
        <v>#NUM!</v>
      </c>
      <c r="J536" s="185"/>
      <c r="K536" s="185"/>
      <c r="L536" s="185"/>
      <c r="M536" s="110"/>
      <c r="O536" s="105">
        <v>5</v>
      </c>
      <c r="P536" s="185" t="e">
        <v>#NUM!</v>
      </c>
      <c r="Q536" s="185" t="e">
        <v>#NUM!</v>
      </c>
      <c r="R536" s="185" t="e">
        <v>#NUM!</v>
      </c>
      <c r="S536" s="185" t="e">
        <v>#NUM!</v>
      </c>
      <c r="T536" s="114"/>
      <c r="U536" s="114"/>
    </row>
    <row r="537" spans="1:34" hidden="1" outlineLevel="2" x14ac:dyDescent="0.25">
      <c r="B537" s="105">
        <v>9</v>
      </c>
      <c r="C537" s="108">
        <f t="shared" ref="C537" si="845">-(IFERROR(VLOOKUP($B537,$B522:$C527,2,0),0)+IFERROR(VLOOKUP($B537,$D522:$E527,2,0),0)+IFERROR(VLOOKUP($B537,$F522:$G527,2,0),0)+IFERROR(VLOOKUP($B537,$H522:$I527,2,0),0)+IFERROR(VLOOKUP($B537,$J522:$K527,2,0),0)+IFERROR(VLOOKUP($B537,$L522:$M527,2,0),0)+IFERROR(VLOOKUP($B537,$N522:$O527,2,0),0)+IFERROR(VLOOKUP($B537,$P522:$Q527,2,0),0)+IFERROR(VLOOKUP($B537,$R522:$S527,2,0),0))</f>
        <v>0</v>
      </c>
      <c r="E537" s="110"/>
      <c r="F537" s="105">
        <v>6</v>
      </c>
      <c r="G537" s="185" t="e">
        <v>#NUM!</v>
      </c>
      <c r="H537" s="185" t="e">
        <v>#NUM!</v>
      </c>
      <c r="I537" s="185"/>
      <c r="J537" s="185"/>
      <c r="K537" s="185"/>
      <c r="L537" s="185"/>
      <c r="M537" s="110"/>
      <c r="O537" s="105">
        <v>6</v>
      </c>
      <c r="P537" s="185" t="e">
        <v>#NUM!</v>
      </c>
      <c r="Q537" s="185" t="e">
        <v>#NUM!</v>
      </c>
      <c r="R537" s="185" t="e">
        <v>#NUM!</v>
      </c>
      <c r="S537" s="185" t="e">
        <v>#NUM!</v>
      </c>
      <c r="T537" s="114"/>
      <c r="U537" s="114"/>
    </row>
    <row r="538" spans="1:34" hidden="1" outlineLevel="2" x14ac:dyDescent="0.25">
      <c r="B538" s="105">
        <v>10</v>
      </c>
      <c r="C538" s="108">
        <f t="shared" ref="C538" si="846">-(IFERROR(VLOOKUP($B538,$B522:$C527,2,0),0)+IFERROR(VLOOKUP($B538,$D522:$E527,2,0),0)+IFERROR(VLOOKUP($B538,$F522:$G527,2,0),0)+IFERROR(VLOOKUP($B538,$H522:$I527,2,0),0)+IFERROR(VLOOKUP($B538,$J522:$K527,2,0),0)+IFERROR(VLOOKUP($B538,$L522:$M527,2,0),0)+IFERROR(VLOOKUP($B538,$N522:$O527,2,0),0)+IFERROR(VLOOKUP($B538,$P522:$Q527,2,0),0)+IFERROR(VLOOKUP($B538,$R522:$S527,2,0),0))</f>
        <v>0</v>
      </c>
      <c r="E538" s="110"/>
      <c r="F538" s="105">
        <v>7</v>
      </c>
      <c r="G538" s="185" t="e">
        <v>#NUM!</v>
      </c>
      <c r="H538" s="185"/>
      <c r="I538" s="185"/>
      <c r="J538" s="185"/>
      <c r="K538" s="185"/>
      <c r="L538" s="185"/>
      <c r="M538" s="110"/>
      <c r="N538" s="110" t="s">
        <v>40</v>
      </c>
      <c r="O538" s="105">
        <v>7</v>
      </c>
      <c r="P538" s="185" t="e">
        <v>#NUM!</v>
      </c>
      <c r="Q538" s="185" t="e">
        <v>#NUM!</v>
      </c>
      <c r="R538" s="185" t="e">
        <v>#NUM!</v>
      </c>
      <c r="S538" s="185" t="e">
        <v>#NUM!</v>
      </c>
      <c r="T538" s="114"/>
      <c r="U538" s="114"/>
    </row>
    <row r="539" spans="1:34" hidden="1" outlineLevel="2" x14ac:dyDescent="0.25">
      <c r="B539" s="105">
        <v>11</v>
      </c>
      <c r="C539" s="108">
        <f t="shared" ref="C539" si="847">-(IFERROR(VLOOKUP($B539,$B522:$C527,2,0),0)+IFERROR(VLOOKUP($B539,$D522:$E527,2,0),0)+IFERROR(VLOOKUP($B539,$F522:$G527,2,0),0)+IFERROR(VLOOKUP($B539,$H522:$I527,2,0),0)+IFERROR(VLOOKUP($B539,$J522:$K527,2,0),0)+IFERROR(VLOOKUP($B539,$L522:$M527,2,0),0)+IFERROR(VLOOKUP($B539,$N522:$O527,2,0),0)+IFERROR(VLOOKUP($B539,$P522:$Q527,2,0),0)+IFERROR(VLOOKUP($B539,$R522:$S527,2,0),0))</f>
        <v>0</v>
      </c>
      <c r="E539" s="110"/>
      <c r="M539" s="110"/>
      <c r="O539" s="105">
        <v>8</v>
      </c>
      <c r="P539" s="185" t="e">
        <v>#NUM!</v>
      </c>
      <c r="Q539" s="185" t="e">
        <v>#NUM!</v>
      </c>
      <c r="R539" s="185" t="e">
        <v>#NUM!</v>
      </c>
      <c r="S539" s="185" t="e">
        <v>#NUM!</v>
      </c>
      <c r="T539" s="114"/>
      <c r="U539" s="114"/>
    </row>
    <row r="540" spans="1:34" hidden="1" outlineLevel="2" x14ac:dyDescent="0.25">
      <c r="B540" s="105">
        <v>12</v>
      </c>
      <c r="C540" s="108">
        <f t="shared" ref="C540" si="848">-(IFERROR(VLOOKUP($B540,$B522:$C527,2,0),0)+IFERROR(VLOOKUP($B540,$D522:$E527,2,0),0)+IFERROR(VLOOKUP($B540,$F522:$G527,2,0),0)+IFERROR(VLOOKUP($B540,$H522:$I527,2,0),0)+IFERROR(VLOOKUP($B540,$J522:$K527,2,0),0)+IFERROR(VLOOKUP($B540,$L522:$M527,2,0),0)+IFERROR(VLOOKUP($B540,$N522:$O527,2,0),0)+IFERROR(VLOOKUP($B540,$P522:$Q527,2,0),0)+IFERROR(VLOOKUP($B540,$R522:$S527,2,0),0))</f>
        <v>0</v>
      </c>
      <c r="E540" s="110"/>
      <c r="M540" s="110"/>
      <c r="O540" s="105">
        <v>9</v>
      </c>
      <c r="P540" s="185" t="e">
        <v>#NUM!</v>
      </c>
      <c r="Q540" s="185" t="e">
        <v>#NUM!</v>
      </c>
      <c r="R540" s="185" t="e">
        <v>#NUM!</v>
      </c>
      <c r="S540" s="185"/>
      <c r="T540" s="114"/>
      <c r="U540" s="114"/>
    </row>
    <row r="541" spans="1:34" hidden="1" outlineLevel="2" x14ac:dyDescent="0.25">
      <c r="B541" s="105">
        <v>13</v>
      </c>
      <c r="C541" s="108">
        <f t="shared" ref="C541" si="849">-(IFERROR(VLOOKUP($B541,$B522:$C527,2,0),0)+IFERROR(VLOOKUP($B541,$D522:$E527,2,0),0)+IFERROR(VLOOKUP($B541,$F522:$G527,2,0),0)+IFERROR(VLOOKUP($B541,$H522:$I527,2,0),0)+IFERROR(VLOOKUP($B541,$J522:$K527,2,0),0)+IFERROR(VLOOKUP($B541,$L522:$M527,2,0),0)+IFERROR(VLOOKUP($B541,$N522:$O527,2,0),0)+IFERROR(VLOOKUP($B541,$P522:$Q527,2,0),0)+IFERROR(VLOOKUP($B541,$R522:$S527,2,0),0))</f>
        <v>0</v>
      </c>
      <c r="E541" s="110"/>
      <c r="F541" s="110"/>
      <c r="G541" s="324" t="s">
        <v>42</v>
      </c>
      <c r="H541" s="324"/>
      <c r="I541" s="324"/>
      <c r="J541" s="324"/>
      <c r="K541" s="324"/>
      <c r="L541" s="324"/>
      <c r="M541" s="110"/>
      <c r="O541" s="105">
        <v>10</v>
      </c>
      <c r="P541" s="185" t="e">
        <v>#NUM!</v>
      </c>
      <c r="Q541" s="185" t="e">
        <v>#NUM!</v>
      </c>
      <c r="R541" s="185"/>
      <c r="S541" s="185"/>
      <c r="T541" s="114"/>
      <c r="U541" s="114"/>
    </row>
    <row r="542" spans="1:34" hidden="1" outlineLevel="2" x14ac:dyDescent="0.25">
      <c r="B542" s="105">
        <v>14</v>
      </c>
      <c r="C542" s="108">
        <f t="shared" ref="C542" si="850">-(IFERROR(VLOOKUP($B542,$B522:$C527,2,0),0)+IFERROR(VLOOKUP($B542,$D522:$E527,2,0),0)+IFERROR(VLOOKUP($B542,$F522:$G527,2,0),0)+IFERROR(VLOOKUP($B542,$H522:$I527,2,0),0)+IFERROR(VLOOKUP($B542,$J522:$K527,2,0),0)+IFERROR(VLOOKUP($B542,$L522:$M527,2,0),0)+IFERROR(VLOOKUP($B542,$N522:$O527,2,0),0)+IFERROR(VLOOKUP($B542,$P522:$Q527,2,0),0)+IFERROR(VLOOKUP($B542,$R522:$S527,2,0),0))</f>
        <v>0</v>
      </c>
      <c r="E542" s="110"/>
      <c r="F542" s="110"/>
      <c r="G542" s="112">
        <v>6</v>
      </c>
      <c r="H542" s="112">
        <v>5</v>
      </c>
      <c r="I542" s="112">
        <v>4</v>
      </c>
      <c r="J542" s="112">
        <v>3</v>
      </c>
      <c r="K542" s="112">
        <v>2</v>
      </c>
      <c r="L542" s="112">
        <v>1</v>
      </c>
      <c r="M542" s="110"/>
      <c r="O542" s="105">
        <v>11</v>
      </c>
      <c r="P542" s="185" t="e">
        <v>#NUM!</v>
      </c>
      <c r="Q542" s="185"/>
      <c r="R542" s="185"/>
      <c r="S542" s="185"/>
      <c r="T542" s="114"/>
      <c r="U542" s="114"/>
    </row>
    <row r="543" spans="1:34" hidden="1" outlineLevel="2" x14ac:dyDescent="0.25">
      <c r="A543" s="68" t="s">
        <v>41</v>
      </c>
      <c r="B543" s="105">
        <v>15</v>
      </c>
      <c r="C543" s="108">
        <f t="shared" ref="C543" si="851">-(IFERROR(VLOOKUP($B543,$B522:$C527,2,0),0)+IFERROR(VLOOKUP($B543,$D522:$E527,2,0),0)+IFERROR(VLOOKUP($B543,$F522:$G527,2,0),0)+IFERROR(VLOOKUP($B543,$H522:$I527,2,0),0)+IFERROR(VLOOKUP($B543,$J522:$K527,2,0),0)+IFERROR(VLOOKUP($B543,$L522:$M527,2,0),0)+IFERROR(VLOOKUP($B543,$N522:$O527,2,0),0)+IFERROR(VLOOKUP($B543,$P522:$Q527,2,0),0)+IFERROR(VLOOKUP($B543,$R522:$S527,2,0),0))</f>
        <v>0</v>
      </c>
      <c r="E543" s="110"/>
      <c r="F543" s="105">
        <v>1</v>
      </c>
      <c r="G543" s="184" t="e">
        <f t="array" ref="G543:G551">MMULT(MINVERSE($C$24:$K$32),$C529:$C537)</f>
        <v>#NUM!</v>
      </c>
      <c r="H543" s="184" t="e">
        <f t="array" ref="H543:H550">MMULT(MINVERSE($C$24:$J$31),$C529:$C536)</f>
        <v>#NUM!</v>
      </c>
      <c r="I543" s="184" t="e">
        <f t="array" ref="I543:I549">MMULT(MINVERSE($C$24:$I$30),$C529:$C535)</f>
        <v>#NUM!</v>
      </c>
      <c r="J543" s="184" t="e">
        <f t="array" ref="J543:J548">MMULT(MINVERSE($C$24:$H$29),$C529:$C534)</f>
        <v>#NUM!</v>
      </c>
      <c r="K543" s="184" t="e">
        <f t="array" ref="K543:K547">MMULT(MINVERSE($C$24:$G$28),$C529:$C533)</f>
        <v>#NUM!</v>
      </c>
      <c r="L543" s="113"/>
      <c r="M543" s="110"/>
      <c r="N543" s="110"/>
      <c r="O543" s="110"/>
      <c r="P543" s="110"/>
    </row>
    <row r="544" spans="1:34" hidden="1" outlineLevel="2" x14ac:dyDescent="0.25">
      <c r="B544" s="105">
        <v>16</v>
      </c>
      <c r="C544" s="108">
        <f t="shared" ref="C544" si="852">-(IFERROR(VLOOKUP($B544,$B522:$C527,2,0),0)+IFERROR(VLOOKUP($B544,$D522:$E527,2,0),0)+IFERROR(VLOOKUP($B544,$F522:$G527,2,0),0)+IFERROR(VLOOKUP($B544,$H522:$I527,2,0),0)+IFERROR(VLOOKUP($B544,$J522:$K527,2,0),0)+IFERROR(VLOOKUP($B544,$L522:$M527,2,0),0)+IFERROR(VLOOKUP($B544,$N522:$O527,2,0),0)+IFERROR(VLOOKUP($B544,$P522:$Q527,2,0),0)+IFERROR(VLOOKUP($B544,$R522:$S527,2,0),0))</f>
        <v>0</v>
      </c>
      <c r="E544" s="110"/>
      <c r="F544" s="105">
        <v>2</v>
      </c>
      <c r="G544" s="185" t="e">
        <v>#NUM!</v>
      </c>
      <c r="H544" s="185" t="e">
        <v>#NUM!</v>
      </c>
      <c r="I544" s="185" t="e">
        <v>#NUM!</v>
      </c>
      <c r="J544" s="185" t="e">
        <v>#NUM!</v>
      </c>
      <c r="K544" s="185" t="e">
        <v>#NUM!</v>
      </c>
      <c r="L544" s="114"/>
      <c r="M544" s="110"/>
      <c r="N544" s="110"/>
      <c r="O544" s="110"/>
      <c r="P544" s="110"/>
    </row>
    <row r="545" spans="1:24" hidden="1" outlineLevel="2" x14ac:dyDescent="0.25">
      <c r="B545" s="105">
        <v>17</v>
      </c>
      <c r="C545" s="108">
        <f t="shared" ref="C545" si="853">-(IFERROR(VLOOKUP($B545,$B522:$C527,2,0),0)+IFERROR(VLOOKUP($B545,$D522:$E527,2,0),0)+IFERROR(VLOOKUP($B545,$F522:$G527,2,0),0)+IFERROR(VLOOKUP($B545,$H522:$I527,2,0),0)+IFERROR(VLOOKUP($B545,$J522:$K527,2,0),0)+IFERROR(VLOOKUP($B545,$L522:$M527,2,0),0)+IFERROR(VLOOKUP($B545,$N522:$O527,2,0),0)+IFERROR(VLOOKUP($B545,$P522:$Q527,2,0),0)+IFERROR(VLOOKUP($B545,$R522:$S527,2,0),0))</f>
        <v>0</v>
      </c>
      <c r="E545" s="110"/>
      <c r="F545" s="105">
        <v>3</v>
      </c>
      <c r="G545" s="185" t="e">
        <v>#NUM!</v>
      </c>
      <c r="H545" s="185" t="e">
        <v>#NUM!</v>
      </c>
      <c r="I545" s="185" t="e">
        <v>#NUM!</v>
      </c>
      <c r="J545" s="185" t="e">
        <v>#NUM!</v>
      </c>
      <c r="K545" s="185" t="e">
        <v>#NUM!</v>
      </c>
      <c r="L545" s="114"/>
      <c r="M545" s="110"/>
    </row>
    <row r="546" spans="1:24" hidden="1" outlineLevel="2" x14ac:dyDescent="0.25">
      <c r="B546" s="105">
        <v>18</v>
      </c>
      <c r="C546" s="108">
        <f t="shared" ref="C546" si="854">-(IFERROR(VLOOKUP($B546,$B522:$C527,2,0),0)+IFERROR(VLOOKUP($B546,$D522:$E527,2,0),0)+IFERROR(VLOOKUP($B546,$F522:$G527,2,0),0)+IFERROR(VLOOKUP($B546,$H522:$I527,2,0),0)+IFERROR(VLOOKUP($B546,$J522:$K527,2,0),0)+IFERROR(VLOOKUP($B546,$L522:$M527,2,0),0)+IFERROR(VLOOKUP($B546,$N522:$O527,2,0),0)+IFERROR(VLOOKUP($B546,$P522:$Q527,2,0),0)+IFERROR(VLOOKUP($B546,$R522:$S527,2,0),0))</f>
        <v>0</v>
      </c>
      <c r="E546" s="110"/>
      <c r="F546" s="105">
        <v>4</v>
      </c>
      <c r="G546" s="185" t="e">
        <v>#NUM!</v>
      </c>
      <c r="H546" s="185" t="e">
        <v>#NUM!</v>
      </c>
      <c r="I546" s="185" t="e">
        <v>#NUM!</v>
      </c>
      <c r="J546" s="185" t="e">
        <v>#NUM!</v>
      </c>
      <c r="K546" s="185" t="e">
        <v>#NUM!</v>
      </c>
      <c r="L546" s="114"/>
      <c r="M546" s="110"/>
    </row>
    <row r="547" spans="1:24" hidden="1" outlineLevel="2" x14ac:dyDescent="0.25">
      <c r="B547" s="105">
        <v>19</v>
      </c>
      <c r="C547" s="108">
        <f t="shared" ref="C547" si="855">-(IFERROR(VLOOKUP($B547,$B522:$C527,2,0),0)+IFERROR(VLOOKUP($B547,$D522:$E527,2,0),0)+IFERROR(VLOOKUP($B547,$F522:$G527,2,0),0)+IFERROR(VLOOKUP($B547,$H522:$I527,2,0),0)+IFERROR(VLOOKUP($B547,$J522:$K527,2,0),0)+IFERROR(VLOOKUP($B547,$L522:$M527,2,0),0)+IFERROR(VLOOKUP($B547,$N522:$O527,2,0),0)+IFERROR(VLOOKUP($B547,$P522:$Q527,2,0),0)+IFERROR(VLOOKUP($B547,$R522:$S527,2,0),0))</f>
        <v>0</v>
      </c>
      <c r="E547" s="110"/>
      <c r="F547" s="105">
        <v>5</v>
      </c>
      <c r="G547" s="185" t="e">
        <v>#NUM!</v>
      </c>
      <c r="H547" s="185" t="e">
        <v>#NUM!</v>
      </c>
      <c r="I547" s="185" t="e">
        <v>#NUM!</v>
      </c>
      <c r="J547" s="185" t="e">
        <v>#NUM!</v>
      </c>
      <c r="K547" s="185" t="e">
        <v>#NUM!</v>
      </c>
      <c r="L547" s="114"/>
      <c r="M547" s="110"/>
    </row>
    <row r="548" spans="1:24" hidden="1" outlineLevel="2" x14ac:dyDescent="0.25">
      <c r="B548" s="105">
        <v>20</v>
      </c>
      <c r="C548" s="108">
        <f t="shared" ref="C548" si="856">-(IFERROR(VLOOKUP($B548,$B522:$C527,2,0),0)+IFERROR(VLOOKUP($B548,$D522:$E527,2,0),0)+IFERROR(VLOOKUP($B548,$F522:$G527,2,0),0)+IFERROR(VLOOKUP($B548,$H522:$I527,2,0),0)+IFERROR(VLOOKUP($B548,$J522:$K527,2,0),0)+IFERROR(VLOOKUP($B548,$L522:$M527,2,0),0)+IFERROR(VLOOKUP($B548,$N522:$O527,2,0),0)+IFERROR(VLOOKUP($B548,$P522:$Q527,2,0),0)+IFERROR(VLOOKUP($B548,$R522:$S527,2,0),0))</f>
        <v>0</v>
      </c>
      <c r="E548" s="110" t="s">
        <v>40</v>
      </c>
      <c r="F548" s="105">
        <v>6</v>
      </c>
      <c r="G548" s="185" t="e">
        <v>#NUM!</v>
      </c>
      <c r="H548" s="185" t="e">
        <v>#NUM!</v>
      </c>
      <c r="I548" s="185" t="e">
        <v>#NUM!</v>
      </c>
      <c r="J548" s="185" t="e">
        <v>#NUM!</v>
      </c>
      <c r="K548" s="185"/>
      <c r="L548" s="114"/>
      <c r="M548" s="110"/>
    </row>
    <row r="549" spans="1:24" hidden="1" outlineLevel="2" x14ac:dyDescent="0.25">
      <c r="B549" s="105">
        <v>21</v>
      </c>
      <c r="C549" s="108">
        <f t="shared" ref="C549" si="857">-(IFERROR(VLOOKUP($B549,$B522:$C527,2,0),0)+IFERROR(VLOOKUP($B549,$D522:$E527,2,0),0)+IFERROR(VLOOKUP($B549,$F522:$G527,2,0),0)+IFERROR(VLOOKUP($B549,$H522:$I527,2,0),0)+IFERROR(VLOOKUP($B549,$J522:$K527,2,0),0)+IFERROR(VLOOKUP($B549,$L522:$M527,2,0),0)+IFERROR(VLOOKUP($B549,$N522:$O527,2,0),0)+IFERROR(VLOOKUP($B549,$P522:$Q527,2,0),0)+IFERROR(VLOOKUP($B549,$R522:$S527,2,0),0))</f>
        <v>0</v>
      </c>
      <c r="E549" s="110"/>
      <c r="F549" s="105">
        <v>7</v>
      </c>
      <c r="G549" s="185" t="e">
        <v>#NUM!</v>
      </c>
      <c r="H549" s="185" t="e">
        <v>#NUM!</v>
      </c>
      <c r="I549" s="185" t="e">
        <v>#NUM!</v>
      </c>
      <c r="J549" s="185"/>
      <c r="K549" s="185"/>
      <c r="L549" s="114"/>
      <c r="M549" s="110"/>
    </row>
    <row r="550" spans="1:24" hidden="1" outlineLevel="2" x14ac:dyDescent="0.25">
      <c r="E550" s="110"/>
      <c r="F550" s="105">
        <v>8</v>
      </c>
      <c r="G550" s="185" t="e">
        <v>#NUM!</v>
      </c>
      <c r="H550" s="185" t="e">
        <v>#NUM!</v>
      </c>
      <c r="I550" s="185"/>
      <c r="J550" s="185"/>
      <c r="K550" s="185"/>
      <c r="L550" s="114"/>
      <c r="M550" s="110"/>
      <c r="X550" s="110"/>
    </row>
    <row r="551" spans="1:24" hidden="1" outlineLevel="2" x14ac:dyDescent="0.25">
      <c r="E551" s="110"/>
      <c r="F551" s="105">
        <v>9</v>
      </c>
      <c r="G551" s="185" t="e">
        <v>#NUM!</v>
      </c>
      <c r="H551" s="185"/>
      <c r="I551" s="185"/>
      <c r="J551" s="185"/>
      <c r="K551" s="185"/>
      <c r="L551" s="114"/>
      <c r="M551" s="110"/>
      <c r="X551" s="110"/>
    </row>
    <row r="552" spans="1:24" hidden="1" outlineLevel="2" x14ac:dyDescent="0.25">
      <c r="A552" s="117"/>
    </row>
    <row r="553" spans="1:24" s="119" customFormat="1" hidden="1" outlineLevel="2" x14ac:dyDescent="0.25">
      <c r="A553" s="118" t="s">
        <v>37</v>
      </c>
    </row>
    <row r="554" spans="1:24" hidden="1" outlineLevel="2" x14ac:dyDescent="0.25">
      <c r="B554" s="316" t="e">
        <f t="shared" ref="B554:B560" si="858">B521</f>
        <v>#REF!</v>
      </c>
      <c r="C554" s="316"/>
      <c r="D554" s="316" t="e">
        <f t="shared" ref="D554:D560" si="859">D521</f>
        <v>#REF!</v>
      </c>
      <c r="E554" s="316"/>
      <c r="F554" s="316" t="e">
        <f t="shared" ref="F554:F560" si="860">F521</f>
        <v>#REF!</v>
      </c>
      <c r="G554" s="316"/>
      <c r="H554" s="316" t="e">
        <f t="shared" ref="H554:H560" si="861">H521</f>
        <v>#REF!</v>
      </c>
      <c r="I554" s="316"/>
      <c r="J554" s="316" t="e">
        <f t="shared" ref="J554:J560" si="862">J521</f>
        <v>#REF!</v>
      </c>
      <c r="K554" s="316"/>
      <c r="L554" s="316" t="e">
        <f t="shared" ref="L554:L560" si="863">L521</f>
        <v>#REF!</v>
      </c>
      <c r="M554" s="316"/>
    </row>
    <row r="555" spans="1:24" hidden="1" outlineLevel="2" x14ac:dyDescent="0.25">
      <c r="B555" s="105" t="e">
        <f t="shared" si="858"/>
        <v>#REF!</v>
      </c>
      <c r="C555" s="116" t="e">
        <f>IF($Q$2=2,IFERROR(INDEX($G532:$L538,MATCH(B555,$F532:$F538,0),MATCH(INICIO!$C$59,$G531:$L531,0)),0),IF($Q$2=4,IFERROR(INDEX($P532:$U542,MATCH(B555,$O532:$O542,0),MATCH(INICIO!$C$59,$P531:$U531,0)),0),IFERROR(INDEX($G543:$L551,MATCH(B555,$F543:$F551,0),MATCH(INICIO!$C$59,$G542:$L542,0)),0)))</f>
        <v>#REF!</v>
      </c>
      <c r="D555" s="105" t="e">
        <f t="shared" si="859"/>
        <v>#REF!</v>
      </c>
      <c r="E555" s="116" t="e">
        <f>IF($Q$2=2,IFERROR(INDEX($G532:$L538,MATCH(D555,$F532:$F538,0),MATCH(INICIO!$C$59,$G531:$L531,0)),0),IF($Q$2=4,IFERROR(INDEX($P532:$U542,MATCH(D555,$O532:$O542,0),MATCH(INICIO!$C$59,$P531:$U531,0)),0),IFERROR(INDEX($G543:$L551,MATCH(D555,$F543:$F551,0),MATCH(INICIO!$C$59,$G542:$L542,0)),0)))</f>
        <v>#REF!</v>
      </c>
      <c r="F555" s="105" t="e">
        <f t="shared" si="860"/>
        <v>#REF!</v>
      </c>
      <c r="G555" s="116" t="e">
        <f>IF($Q$2=2,IFERROR(INDEX($G532:$L538,MATCH(F555,$F532:$F538,0),MATCH(INICIO!$C$59,$G531:$L531,0)),0),IF($Q$2=4,IFERROR(INDEX($P532:$U542,MATCH(F555,$O532:$O542,0),MATCH(INICIO!$C$59,$P531:$U531,0)),0),IFERROR(INDEX($G543:$L551,MATCH(F555,$F543:$F551,0),MATCH(INICIO!$C$59,$G542:$L542,0)),0)))</f>
        <v>#REF!</v>
      </c>
      <c r="H555" s="105" t="e">
        <f t="shared" si="861"/>
        <v>#REF!</v>
      </c>
      <c r="I555" s="116" t="e">
        <f>IF($Q$2=2,IFERROR(INDEX($G532:$L538,MATCH(H555,$F532:$F538,0),MATCH(INICIO!$C$59,$G531:$L531,0)),0),IF($Q$2=4,IFERROR(INDEX($P532:$U542,MATCH(H555,$O532:$O542,0),MATCH(INICIO!$C$59,$P531:$U531,0)),0),IFERROR(INDEX($G543:$L551,MATCH(H555,$F543:$F551,0),MATCH(INICIO!$C$59,$G542:$L542,0)),0)))</f>
        <v>#REF!</v>
      </c>
      <c r="J555" s="105" t="e">
        <f t="shared" si="862"/>
        <v>#REF!</v>
      </c>
      <c r="K555" s="116" t="e">
        <f>IF($Q$2=2,IFERROR(INDEX($G532:$L538,MATCH(J555,$F532:$F538,0),MATCH(INICIO!$C$59,$G531:$L531,0)),0),IF($Q$2=4,IFERROR(INDEX($P532:$U542,MATCH(J555,$O532:$O542,0),MATCH(INICIO!$C$59,$P531:$U531,0)),0),IFERROR(INDEX($G543:$L551,MATCH(J555,$F543:$F551,0),MATCH(INICIO!$C$59,$G542:$L542,0)),0)))</f>
        <v>#REF!</v>
      </c>
      <c r="L555" s="105" t="e">
        <f t="shared" si="863"/>
        <v>#REF!</v>
      </c>
      <c r="M555" s="116" t="e">
        <f>IF($Q$2=2,IFERROR(INDEX($G532:$L538,MATCH(L555,$F532:$F538,0),MATCH(INICIO!$C$59,$G531:$L531,0)),0),IF($Q$2=4,IFERROR(INDEX($P532:$U542,MATCH(L555,$O532:$O542,0),MATCH(INICIO!$C$59,$P531:$U531,0)),0),IFERROR(INDEX($G543:$L551,MATCH(L555,$F543:$F551,0),MATCH(INICIO!$C$59,$G542:$L542,0)),0)))</f>
        <v>#REF!</v>
      </c>
    </row>
    <row r="556" spans="1:24" hidden="1" outlineLevel="2" x14ac:dyDescent="0.25">
      <c r="B556" s="105" t="e">
        <f t="shared" si="858"/>
        <v>#REF!</v>
      </c>
      <c r="C556" s="116" t="e">
        <f>IF($Q$2=2,IFERROR(INDEX($G532:$L538,MATCH(B556,$F532:$F538,0),MATCH(INICIO!$C$59,$G531:$L531,0)),0),IF($Q$2=4,IFERROR(INDEX($P532:$U542,MATCH(B556,$O532:$O542,0),MATCH(INICIO!$C$59,$P531:$U531,0)),0),IFERROR(INDEX($G543:$L551,MATCH(B556,$F543:$F551,0),MATCH(INICIO!$C$59,$G542:$L542,0)),0)))</f>
        <v>#REF!</v>
      </c>
      <c r="D556" s="105" t="e">
        <f t="shared" si="859"/>
        <v>#REF!</v>
      </c>
      <c r="E556" s="116" t="e">
        <f>IF($Q$2=2,IFERROR(INDEX($G532:$L538,MATCH(D556,$F532:$F538,0),MATCH(INICIO!$C$59,$G531:$L531,0)),0),IF($Q$2=4,IFERROR(INDEX($P532:$U542,MATCH(D556,$O532:$O542,0),MATCH(INICIO!$C$59,$P531:$U531,0)),0),IFERROR(INDEX($G543:$L551,MATCH(D556,$F543:$F551,0),MATCH(INICIO!$C$59,$G542:$L542,0)),0)))</f>
        <v>#REF!</v>
      </c>
      <c r="F556" s="105" t="e">
        <f t="shared" si="860"/>
        <v>#REF!</v>
      </c>
      <c r="G556" s="116" t="e">
        <f>IF($Q$2=2,IFERROR(INDEX($G532:$L538,MATCH(F556,$F532:$F538,0),MATCH(INICIO!$C$59,$G531:$L531,0)),0),IF($Q$2=4,IFERROR(INDEX($P532:$U542,MATCH(F556,$O532:$O542,0),MATCH(INICIO!$C$59,$P531:$U531,0)),0),IFERROR(INDEX($G543:$L551,MATCH(F556,$F543:$F551,0),MATCH(INICIO!$C$59,$G542:$L542,0)),0)))</f>
        <v>#REF!</v>
      </c>
      <c r="H556" s="105" t="e">
        <f t="shared" si="861"/>
        <v>#REF!</v>
      </c>
      <c r="I556" s="116" t="e">
        <f>IF($Q$2=2,IFERROR(INDEX($G532:$L538,MATCH(H556,$F532:$F538,0),MATCH(INICIO!$C$59,$G531:$L531,0)),0),IF($Q$2=4,IFERROR(INDEX($P532:$U542,MATCH(H556,$O532:$O542,0),MATCH(INICIO!$C$59,$P531:$U531,0)),0),IFERROR(INDEX($G543:$L551,MATCH(H556,$F543:$F551,0),MATCH(INICIO!$C$59,$G542:$L542,0)),0)))</f>
        <v>#REF!</v>
      </c>
      <c r="J556" s="105" t="e">
        <f t="shared" si="862"/>
        <v>#REF!</v>
      </c>
      <c r="K556" s="116" t="e">
        <f>IF($Q$2=2,IFERROR(INDEX($G532:$L538,MATCH(J556,$F532:$F538,0),MATCH(INICIO!$C$59,$G531:$L531,0)),0),IF($Q$2=4,IFERROR(INDEX($P532:$U542,MATCH(J556,$O532:$O542,0),MATCH(INICIO!$C$59,$P531:$U531,0)),0),IFERROR(INDEX($G543:$L551,MATCH(J556,$F543:$F551,0),MATCH(INICIO!$C$59,$G542:$L542,0)),0)))</f>
        <v>#REF!</v>
      </c>
      <c r="L556" s="105" t="e">
        <f t="shared" si="863"/>
        <v>#REF!</v>
      </c>
      <c r="M556" s="116" t="e">
        <f>IF($Q$2=2,IFERROR(INDEX($G532:$L538,MATCH(L556,$F532:$F538,0),MATCH(INICIO!$C$59,$G531:$L531,0)),0),IF($Q$2=4,IFERROR(INDEX($P532:$U542,MATCH(L556,$O532:$O542,0),MATCH(INICIO!$C$59,$P531:$U531,0)),0),IFERROR(INDEX($G543:$L551,MATCH(L556,$F543:$F551,0),MATCH(INICIO!$C$59,$G542:$L542,0)),0)))</f>
        <v>#REF!</v>
      </c>
    </row>
    <row r="557" spans="1:24" hidden="1" outlineLevel="2" x14ac:dyDescent="0.25">
      <c r="B557" s="105" t="e">
        <f t="shared" si="858"/>
        <v>#REF!</v>
      </c>
      <c r="C557" s="116" t="e">
        <f>IF($Q$2=2,IFERROR(INDEX($G532:$L538,MATCH(B557,$F532:$F538,0),MATCH(INICIO!$C$59,$G531:$L531,0)),0),IF($Q$2=4,IFERROR(INDEX($P532:$U542,MATCH(B557,$O532:$O542,0),MATCH(INICIO!$C$59,$P531:$U531,0)),0),IFERROR(INDEX($G543:$L551,MATCH(B557,$F543:$F551,0),MATCH(INICIO!$C$59,$G542:$L542,0)),0)))</f>
        <v>#REF!</v>
      </c>
      <c r="D557" s="105" t="e">
        <f t="shared" si="859"/>
        <v>#REF!</v>
      </c>
      <c r="E557" s="116" t="e">
        <f>IF($Q$2=2,IFERROR(INDEX($G532:$L538,MATCH(D557,$F532:$F538,0),MATCH(INICIO!$C$59,$G531:$L531,0)),0),IF($Q$2=4,IFERROR(INDEX($P532:$U542,MATCH(D557,$O532:$O542,0),MATCH(INICIO!$C$59,$P531:$U531,0)),0),IFERROR(INDEX($G543:$L551,MATCH(D557,$F543:$F551,0),MATCH(INICIO!$C$59,$G542:$L542,0)),0)))</f>
        <v>#REF!</v>
      </c>
      <c r="F557" s="105" t="e">
        <f t="shared" si="860"/>
        <v>#REF!</v>
      </c>
      <c r="G557" s="116" t="e">
        <f>IF($Q$2=2,IFERROR(INDEX($G532:$L538,MATCH(F557,$F532:$F538,0),MATCH(INICIO!$C$59,$G531:$L531,0)),0),IF($Q$2=4,IFERROR(INDEX($P532:$U542,MATCH(F557,$O532:$O542,0),MATCH(INICIO!$C$59,$P531:$U531,0)),0),IFERROR(INDEX($G543:$L551,MATCH(F557,$F543:$F551,0),MATCH(INICIO!$C$59,$G542:$L542,0)),0)))</f>
        <v>#REF!</v>
      </c>
      <c r="H557" s="105" t="e">
        <f t="shared" si="861"/>
        <v>#REF!</v>
      </c>
      <c r="I557" s="116" t="e">
        <f>IF($Q$2=2,IFERROR(INDEX($G532:$L538,MATCH(H557,$F532:$F538,0),MATCH(INICIO!$C$59,$G531:$L531,0)),0),IF($Q$2=4,IFERROR(INDEX($P532:$U542,MATCH(H557,$O532:$O542,0),MATCH(INICIO!$C$59,$P531:$U531,0)),0),IFERROR(INDEX($G543:$L551,MATCH(H557,$F543:$F551,0),MATCH(INICIO!$C$59,$G542:$L542,0)),0)))</f>
        <v>#REF!</v>
      </c>
      <c r="J557" s="105" t="e">
        <f t="shared" si="862"/>
        <v>#REF!</v>
      </c>
      <c r="K557" s="116" t="e">
        <f>IF($Q$2=2,IFERROR(INDEX($G532:$L538,MATCH(J557,$F532:$F538,0),MATCH(INICIO!$C$59,$G531:$L531,0)),0),IF($Q$2=4,IFERROR(INDEX($P532:$U542,MATCH(J557,$O532:$O542,0),MATCH(INICIO!$C$59,$P531:$U531,0)),0),IFERROR(INDEX($G543:$L551,MATCH(J557,$F543:$F551,0),MATCH(INICIO!$C$59,$G542:$L542,0)),0)))</f>
        <v>#REF!</v>
      </c>
      <c r="L557" s="105" t="e">
        <f t="shared" si="863"/>
        <v>#REF!</v>
      </c>
      <c r="M557" s="116" t="e">
        <f>IF($Q$2=2,IFERROR(INDEX($G532:$L538,MATCH(L557,$F532:$F538,0),MATCH(INICIO!$C$59,$G531:$L531,0)),0),IF($Q$2=4,IFERROR(INDEX($P532:$U542,MATCH(L557,$O532:$O542,0),MATCH(INICIO!$C$59,$P531:$U531,0)),0),IFERROR(INDEX($G543:$L551,MATCH(L557,$F543:$F551,0),MATCH(INICIO!$C$59,$G542:$L542,0)),0)))</f>
        <v>#REF!</v>
      </c>
    </row>
    <row r="558" spans="1:24" hidden="1" outlineLevel="2" x14ac:dyDescent="0.25">
      <c r="B558" s="105" t="e">
        <f t="shared" si="858"/>
        <v>#REF!</v>
      </c>
      <c r="C558" s="116" t="e">
        <f>IF($Q$2=2,IFERROR(INDEX($G532:$L538,MATCH(B558,$F532:$F538,0),MATCH(INICIO!$C$59,$G531:$L531,0)),0),IF($Q$2=4,IFERROR(INDEX($P532:$U542,MATCH(B558,$O532:$O542,0),MATCH(INICIO!$C$59,$P531:$U531,0)),0),IFERROR(INDEX($G543:$L551,MATCH(B558,$F543:$F551,0),MATCH(INICIO!$C$59,$G542:$L542,0)),0)))</f>
        <v>#REF!</v>
      </c>
      <c r="D558" s="105" t="e">
        <f t="shared" si="859"/>
        <v>#REF!</v>
      </c>
      <c r="E558" s="116" t="e">
        <f>IF($Q$2=2,IFERROR(INDEX($G532:$L538,MATCH(D558,$F532:$F538,0),MATCH(INICIO!$C$59,$G531:$L531,0)),0),IF($Q$2=4,IFERROR(INDEX($P532:$U542,MATCH(D558,$O532:$O542,0),MATCH(INICIO!$C$59,$P531:$U531,0)),0),IFERROR(INDEX($G543:$L551,MATCH(D558,$F543:$F551,0),MATCH(INICIO!$C$59,$G542:$L542,0)),0)))</f>
        <v>#REF!</v>
      </c>
      <c r="F558" s="105" t="e">
        <f t="shared" si="860"/>
        <v>#REF!</v>
      </c>
      <c r="G558" s="116" t="e">
        <f>IF($Q$2=2,IFERROR(INDEX($G532:$L538,MATCH(F558,$F532:$F538,0),MATCH(INICIO!$C$59,$G531:$L531,0)),0),IF($Q$2=4,IFERROR(INDEX($P532:$U542,MATCH(F558,$O532:$O542,0),MATCH(INICIO!$C$59,$P531:$U531,0)),0),IFERROR(INDEX($G543:$L551,MATCH(F558,$F543:$F551,0),MATCH(INICIO!$C$59,$G542:$L542,0)),0)))</f>
        <v>#REF!</v>
      </c>
      <c r="H558" s="105" t="e">
        <f t="shared" si="861"/>
        <v>#REF!</v>
      </c>
      <c r="I558" s="116" t="e">
        <f>IF($Q$2=2,IFERROR(INDEX($G532:$L538,MATCH(H558,$F532:$F538,0),MATCH(INICIO!$C$59,$G531:$L531,0)),0),IF($Q$2=4,IFERROR(INDEX($P532:$U542,MATCH(H558,$O532:$O542,0),MATCH(INICIO!$C$59,$P531:$U531,0)),0),IFERROR(INDEX($G543:$L551,MATCH(H558,$F543:$F551,0),MATCH(INICIO!$C$59,$G542:$L542,0)),0)))</f>
        <v>#REF!</v>
      </c>
      <c r="J558" s="105" t="e">
        <f t="shared" si="862"/>
        <v>#REF!</v>
      </c>
      <c r="K558" s="116" t="e">
        <f>IF($Q$2=2,IFERROR(INDEX($G532:$L538,MATCH(J558,$F532:$F538,0),MATCH(INICIO!$C$59,$G531:$L531,0)),0),IF($Q$2=4,IFERROR(INDEX($P532:$U542,MATCH(J558,$O532:$O542,0),MATCH(INICIO!$C$59,$P531:$U531,0)),0),IFERROR(INDEX($G543:$L551,MATCH(J558,$F543:$F551,0),MATCH(INICIO!$C$59,$G542:$L542,0)),0)))</f>
        <v>#REF!</v>
      </c>
      <c r="L558" s="105" t="e">
        <f t="shared" si="863"/>
        <v>#REF!</v>
      </c>
      <c r="M558" s="116" t="e">
        <f>IF($Q$2=2,IFERROR(INDEX($G532:$L538,MATCH(L558,$F532:$F538,0),MATCH(INICIO!$C$59,$G531:$L531,0)),0),IF($Q$2=4,IFERROR(INDEX($P532:$U542,MATCH(L558,$O532:$O542,0),MATCH(INICIO!$C$59,$P531:$U531,0)),0),IFERROR(INDEX($G543:$L551,MATCH(L558,$F543:$F551,0),MATCH(INICIO!$C$59,$G542:$L542,0)),0)))</f>
        <v>#REF!</v>
      </c>
    </row>
    <row r="559" spans="1:24" hidden="1" outlineLevel="2" x14ac:dyDescent="0.25">
      <c r="B559" s="105" t="e">
        <f t="shared" si="858"/>
        <v>#REF!</v>
      </c>
      <c r="C559" s="116" t="e">
        <f>IF($Q$2=2,IFERROR(INDEX($G532:$L538,MATCH(B559,$F532:$F538,0),MATCH(INICIO!$C$59,$G531:$L531,0)),0),IF($Q$2=4,IFERROR(INDEX($P532:$U542,MATCH(B559,$O532:$O542,0),MATCH(INICIO!$C$59,$P531:$U531,0)),0),IFERROR(INDEX($G543:$L551,MATCH(B559,$F543:$F551,0),MATCH(INICIO!$C$59,$G542:$L542,0)),0)))</f>
        <v>#REF!</v>
      </c>
      <c r="D559" s="105" t="e">
        <f t="shared" si="859"/>
        <v>#REF!</v>
      </c>
      <c r="E559" s="116" t="e">
        <f>IF($Q$2=2,IFERROR(INDEX($G532:$L538,MATCH(D559,$F532:$F538,0),MATCH(INICIO!$C$59,$G531:$L531,0)),0),IF($Q$2=4,IFERROR(INDEX($P532:$U542,MATCH(D559,$O532:$O542,0),MATCH(INICIO!$C$59,$P531:$U531,0)),0),IFERROR(INDEX($G543:$L551,MATCH(D559,$F543:$F551,0),MATCH(INICIO!$C$59,$G542:$L542,0)),0)))</f>
        <v>#REF!</v>
      </c>
      <c r="F559" s="105" t="e">
        <f t="shared" si="860"/>
        <v>#REF!</v>
      </c>
      <c r="G559" s="116" t="e">
        <f>IF($Q$2=2,IFERROR(INDEX($G532:$L538,MATCH(F559,$F532:$F538,0),MATCH(INICIO!$C$59,$G531:$L531,0)),0),IF($Q$2=4,IFERROR(INDEX($P532:$U542,MATCH(F559,$O532:$O542,0),MATCH(INICIO!$C$59,$P531:$U531,0)),0),IFERROR(INDEX($G543:$L551,MATCH(F559,$F543:$F551,0),MATCH(INICIO!$C$59,$G542:$L542,0)),0)))</f>
        <v>#REF!</v>
      </c>
      <c r="H559" s="105" t="e">
        <f t="shared" si="861"/>
        <v>#REF!</v>
      </c>
      <c r="I559" s="116" t="e">
        <f>IF($Q$2=2,IFERROR(INDEX($G532:$L538,MATCH(H559,$F532:$F538,0),MATCH(INICIO!$C$59,$G531:$L531,0)),0),IF($Q$2=4,IFERROR(INDEX($P532:$U542,MATCH(H559,$O532:$O542,0),MATCH(INICIO!$C$59,$P531:$U531,0)),0),IFERROR(INDEX($G543:$L551,MATCH(H559,$F543:$F551,0),MATCH(INICIO!$C$59,$G542:$L542,0)),0)))</f>
        <v>#REF!</v>
      </c>
      <c r="J559" s="105" t="e">
        <f t="shared" si="862"/>
        <v>#REF!</v>
      </c>
      <c r="K559" s="116" t="e">
        <f>IF($Q$2=2,IFERROR(INDEX($G532:$L538,MATCH(J559,$F532:$F538,0),MATCH(INICIO!$C$59,$G531:$L531,0)),0),IF($Q$2=4,IFERROR(INDEX($P532:$U542,MATCH(J559,$O532:$O542,0),MATCH(INICIO!$C$59,$P531:$U531,0)),0),IFERROR(INDEX($G543:$L551,MATCH(J559,$F543:$F551,0),MATCH(INICIO!$C$59,$G542:$L542,0)),0)))</f>
        <v>#REF!</v>
      </c>
      <c r="L559" s="105" t="e">
        <f t="shared" si="863"/>
        <v>#REF!</v>
      </c>
      <c r="M559" s="116" t="e">
        <f>IF($Q$2=2,IFERROR(INDEX($G532:$L538,MATCH(L559,$F532:$F538,0),MATCH(INICIO!$C$59,$G531:$L531,0)),0),IF($Q$2=4,IFERROR(INDEX($P532:$U542,MATCH(L559,$O532:$O542,0),MATCH(INICIO!$C$59,$P531:$U531,0)),0),IFERROR(INDEX($G543:$L551,MATCH(L559,$F543:$F551,0),MATCH(INICIO!$C$59,$G542:$L542,0)),0)))</f>
        <v>#REF!</v>
      </c>
    </row>
    <row r="560" spans="1:24" hidden="1" outlineLevel="2" x14ac:dyDescent="0.25">
      <c r="B560" s="105" t="e">
        <f t="shared" si="858"/>
        <v>#REF!</v>
      </c>
      <c r="C560" s="116" t="e">
        <f>IF($Q$2=2,IFERROR(INDEX($G532:$L538,MATCH(B560,$F532:$F538,0),MATCH(INICIO!$C$59,$G531:$L531,0)),0),IF($Q$2=4,IFERROR(INDEX($P532:$U542,MATCH(B560,$O532:$O542,0),MATCH(INICIO!$C$59,$P531:$U531,0)),0),IFERROR(INDEX($G543:$L551,MATCH(B560,$F543:$F551,0),MATCH(INICIO!$C$59,$G542:$L542,0)),0)))</f>
        <v>#REF!</v>
      </c>
      <c r="D560" s="105" t="e">
        <f t="shared" si="859"/>
        <v>#REF!</v>
      </c>
      <c r="E560" s="116" t="e">
        <f>IF($Q$2=2,IFERROR(INDEX($G532:$L538,MATCH(D560,$F532:$F538,0),MATCH(INICIO!$C$59,$G531:$L531,0)),0),IF($Q$2=4,IFERROR(INDEX($P532:$U542,MATCH(D560,$O532:$O542,0),MATCH(INICIO!$C$59,$P531:$U531,0)),0),IFERROR(INDEX($G543:$L551,MATCH(D560,$F543:$F551,0),MATCH(INICIO!$C$59,$G542:$L542,0)),0)))</f>
        <v>#REF!</v>
      </c>
      <c r="F560" s="105" t="e">
        <f t="shared" si="860"/>
        <v>#REF!</v>
      </c>
      <c r="G560" s="116" t="e">
        <f>IF($Q$2=2,IFERROR(INDEX($G532:$L538,MATCH(F560,$F532:$F538,0),MATCH(INICIO!$C$59,$G531:$L531,0)),0),IF($Q$2=4,IFERROR(INDEX($P532:$U542,MATCH(F560,$O532:$O542,0),MATCH(INICIO!$C$59,$P531:$U531,0)),0),IFERROR(INDEX($G543:$L551,MATCH(F560,$F543:$F551,0),MATCH(INICIO!$C$59,$G542:$L542,0)),0)))</f>
        <v>#REF!</v>
      </c>
      <c r="H560" s="105" t="e">
        <f t="shared" si="861"/>
        <v>#REF!</v>
      </c>
      <c r="I560" s="116" t="e">
        <f>IF($Q$2=2,IFERROR(INDEX($G532:$L538,MATCH(H560,$F532:$F538,0),MATCH(INICIO!$C$59,$G531:$L531,0)),0),IF($Q$2=4,IFERROR(INDEX($P532:$U542,MATCH(H560,$O532:$O542,0),MATCH(INICIO!$C$59,$P531:$U531,0)),0),IFERROR(INDEX($G543:$L551,MATCH(H560,$F543:$F551,0),MATCH(INICIO!$C$59,$G542:$L542,0)),0)))</f>
        <v>#REF!</v>
      </c>
      <c r="J560" s="105" t="e">
        <f t="shared" si="862"/>
        <v>#REF!</v>
      </c>
      <c r="K560" s="116" t="e">
        <f>IF($Q$2=2,IFERROR(INDEX($G532:$L538,MATCH(J560,$F532:$F538,0),MATCH(INICIO!$C$59,$G531:$L531,0)),0),IF($Q$2=4,IFERROR(INDEX($P532:$U542,MATCH(J560,$O532:$O542,0),MATCH(INICIO!$C$59,$P531:$U531,0)),0),IFERROR(INDEX($G543:$L551,MATCH(J560,$F543:$F551,0),MATCH(INICIO!$C$59,$G542:$L542,0)),0)))</f>
        <v>#REF!</v>
      </c>
      <c r="L560" s="105" t="e">
        <f t="shared" si="863"/>
        <v>#REF!</v>
      </c>
      <c r="M560" s="116" t="e">
        <f>IF($Q$2=2,IFERROR(INDEX($G532:$L538,MATCH(L560,$F532:$F538,0),MATCH(INICIO!$C$59,$G531:$L531,0)),0),IF($Q$2=4,IFERROR(INDEX($P532:$U542,MATCH(L560,$O532:$O542,0),MATCH(INICIO!$C$59,$P531:$U531,0)),0),IFERROR(INDEX($G543:$L551,MATCH(L560,$F543:$F551,0),MATCH(INICIO!$C$59,$G542:$L542,0)),0)))</f>
        <v>#REF!</v>
      </c>
    </row>
    <row r="561" spans="1:93" hidden="1" outlineLevel="2" x14ac:dyDescent="0.25"/>
    <row r="562" spans="1:93" s="119" customFormat="1" hidden="1" outlineLevel="2" x14ac:dyDescent="0.25">
      <c r="A562" s="118" t="s">
        <v>43</v>
      </c>
    </row>
    <row r="563" spans="1:93" hidden="1" outlineLevel="2" x14ac:dyDescent="0.25">
      <c r="C563" s="121">
        <f t="shared" ref="C563:H563" si="864">E$2</f>
        <v>1</v>
      </c>
      <c r="D563" s="121">
        <f t="shared" si="864"/>
        <v>2</v>
      </c>
      <c r="E563" s="121">
        <f t="shared" si="864"/>
        <v>3</v>
      </c>
      <c r="F563" s="121">
        <f t="shared" si="864"/>
        <v>4</v>
      </c>
      <c r="G563" s="121">
        <f t="shared" si="864"/>
        <v>5</v>
      </c>
      <c r="H563" s="121">
        <f t="shared" si="864"/>
        <v>6</v>
      </c>
    </row>
    <row r="564" spans="1:93" hidden="1" outlineLevel="2" x14ac:dyDescent="0.25">
      <c r="B564" s="122" t="s">
        <v>44</v>
      </c>
      <c r="C564" s="123" t="e">
        <f t="array" ref="C564:C569">MMULT(MMULT(C$8:H$13,$AZ$8:$BE$13),C555:C560)+MMULT(MINVERSE(TRANSPOSE($AZ$8:$BE$13)),C522:C527)</f>
        <v>#REF!</v>
      </c>
      <c r="D564" s="123" t="e">
        <f t="array" ref="D564:D569">MMULT(MMULT(K$8:P$13,$AZ$8:$BE$13),E555:E560)+MMULT(MINVERSE(TRANSPOSE($AZ$8:$BE$13)),E522:E527)</f>
        <v>#REF!</v>
      </c>
      <c r="E564" s="123" t="e">
        <f t="array" ref="E564:E569">MMULT(MMULT(S$8:X$13,$AZ$8:$BE$13),G555:G560)+MMULT(MINVERSE(TRANSPOSE($AZ$8:$BE$13)),G522:G527)</f>
        <v>#REF!</v>
      </c>
      <c r="F564" s="123" t="e">
        <f t="array" ref="F564:F569">MMULT(MMULT(AA$8:AF$13,$AZ$8:$BE$13),I555:I560)+MMULT(MINVERSE(TRANSPOSE($AZ$8:$BE$13)),I522:I527)</f>
        <v>#REF!</v>
      </c>
      <c r="G564" s="123" t="e">
        <f t="array" ref="G564:G569">MMULT(MMULT(AI$8:AN$13,$AZ$8:$BE$13),K555:K560)+MMULT(MINVERSE(TRANSPOSE($AZ$8:$BE$13)),K522:K527)</f>
        <v>#REF!</v>
      </c>
      <c r="H564" s="123" t="e">
        <f t="array" ref="H564:H569">MMULT(MMULT(AQ$8:AV$13,$AZ$8:$BE$13),M555:M560)+MMULT(MINVERSE(TRANSPOSE($AZ$8:$BE$13)),M522:M527)</f>
        <v>#REF!</v>
      </c>
      <c r="N564" s="124"/>
      <c r="P564" s="124"/>
    </row>
    <row r="565" spans="1:93" hidden="1" outlineLevel="2" x14ac:dyDescent="0.25">
      <c r="B565" s="122" t="s">
        <v>45</v>
      </c>
      <c r="C565" s="123" t="e">
        <v>#REF!</v>
      </c>
      <c r="D565" s="123" t="e">
        <v>#REF!</v>
      </c>
      <c r="E565" s="123" t="e">
        <v>#REF!</v>
      </c>
      <c r="F565" s="123" t="e">
        <v>#REF!</v>
      </c>
      <c r="G565" s="123" t="e">
        <v>#REF!</v>
      </c>
      <c r="H565" s="123" t="e">
        <v>#REF!</v>
      </c>
      <c r="N565" s="124"/>
      <c r="P565" s="124"/>
    </row>
    <row r="566" spans="1:93" hidden="1" outlineLevel="2" x14ac:dyDescent="0.25">
      <c r="B566" s="122" t="s">
        <v>46</v>
      </c>
      <c r="C566" s="123" t="e">
        <v>#REF!</v>
      </c>
      <c r="D566" s="123" t="e">
        <v>#REF!</v>
      </c>
      <c r="E566" s="123" t="e">
        <v>#REF!</v>
      </c>
      <c r="F566" s="123" t="e">
        <v>#REF!</v>
      </c>
      <c r="G566" s="123" t="e">
        <v>#REF!</v>
      </c>
      <c r="H566" s="123" t="e">
        <v>#REF!</v>
      </c>
      <c r="N566" s="124"/>
      <c r="P566" s="124"/>
    </row>
    <row r="567" spans="1:93" hidden="1" outlineLevel="2" x14ac:dyDescent="0.25">
      <c r="B567" s="122" t="s">
        <v>47</v>
      </c>
      <c r="C567" s="123" t="e">
        <v>#REF!</v>
      </c>
      <c r="D567" s="123" t="e">
        <v>#REF!</v>
      </c>
      <c r="E567" s="123" t="e">
        <v>#REF!</v>
      </c>
      <c r="F567" s="123" t="e">
        <v>#REF!</v>
      </c>
      <c r="G567" s="123" t="e">
        <v>#REF!</v>
      </c>
      <c r="H567" s="123" t="e">
        <v>#REF!</v>
      </c>
      <c r="N567" s="124"/>
      <c r="P567" s="124"/>
    </row>
    <row r="568" spans="1:93" hidden="1" outlineLevel="2" x14ac:dyDescent="0.25">
      <c r="B568" s="122" t="s">
        <v>48</v>
      </c>
      <c r="C568" s="123" t="e">
        <v>#REF!</v>
      </c>
      <c r="D568" s="123" t="e">
        <v>#REF!</v>
      </c>
      <c r="E568" s="123" t="e">
        <v>#REF!</v>
      </c>
      <c r="F568" s="123" t="e">
        <v>#REF!</v>
      </c>
      <c r="G568" s="123" t="e">
        <v>#REF!</v>
      </c>
      <c r="H568" s="123" t="e">
        <v>#REF!</v>
      </c>
      <c r="N568" s="124"/>
      <c r="P568" s="124"/>
    </row>
    <row r="569" spans="1:93" hidden="1" outlineLevel="2" x14ac:dyDescent="0.25">
      <c r="B569" s="122" t="s">
        <v>49</v>
      </c>
      <c r="C569" s="123" t="e">
        <v>#REF!</v>
      </c>
      <c r="D569" s="123" t="e">
        <v>#REF!</v>
      </c>
      <c r="E569" s="123" t="e">
        <v>#REF!</v>
      </c>
      <c r="F569" s="123" t="e">
        <v>#REF!</v>
      </c>
      <c r="G569" s="123" t="e">
        <v>#REF!</v>
      </c>
      <c r="H569" s="123" t="e">
        <v>#REF!</v>
      </c>
      <c r="N569" s="124"/>
      <c r="P569" s="124"/>
    </row>
    <row r="570" spans="1:93" hidden="1" outlineLevel="2" x14ac:dyDescent="0.25"/>
    <row r="571" spans="1:93" hidden="1" outlineLevel="2" x14ac:dyDescent="0.25">
      <c r="B571" s="318" t="s">
        <v>50</v>
      </c>
      <c r="C571" s="319"/>
      <c r="D571" s="319"/>
      <c r="E571" s="319"/>
      <c r="F571" s="319"/>
      <c r="G571" s="319"/>
      <c r="H571" s="319"/>
      <c r="I571" s="319"/>
      <c r="J571" s="319"/>
      <c r="K571" s="319"/>
      <c r="L571" s="320"/>
      <c r="M571" s="321" t="s">
        <v>51</v>
      </c>
      <c r="N571" s="322"/>
      <c r="O571" s="322"/>
      <c r="P571" s="322"/>
      <c r="Q571" s="322"/>
      <c r="R571" s="322"/>
      <c r="S571" s="322"/>
      <c r="T571" s="322"/>
      <c r="U571" s="322"/>
      <c r="V571" s="323"/>
      <c r="W571" s="321" t="s">
        <v>52</v>
      </c>
      <c r="X571" s="322"/>
      <c r="Y571" s="322"/>
      <c r="Z571" s="322"/>
      <c r="AA571" s="322"/>
      <c r="AB571" s="322"/>
      <c r="AC571" s="322"/>
      <c r="AD571" s="322"/>
      <c r="AE571" s="322"/>
      <c r="AF571" s="323"/>
      <c r="AG571" s="321" t="s">
        <v>53</v>
      </c>
      <c r="AH571" s="322"/>
      <c r="AI571" s="322"/>
      <c r="AJ571" s="322"/>
      <c r="AK571" s="322"/>
      <c r="AL571" s="322"/>
      <c r="AM571" s="322"/>
      <c r="AN571" s="322"/>
      <c r="AO571" s="322"/>
      <c r="AP571" s="323"/>
      <c r="AQ571" s="321" t="s">
        <v>54</v>
      </c>
      <c r="AR571" s="322"/>
      <c r="AS571" s="322"/>
      <c r="AT571" s="322"/>
      <c r="AU571" s="322"/>
      <c r="AV571" s="322"/>
      <c r="AW571" s="322"/>
      <c r="AX571" s="322"/>
      <c r="AY571" s="322"/>
      <c r="AZ571" s="323"/>
      <c r="BA571" s="321" t="s">
        <v>55</v>
      </c>
      <c r="BB571" s="322"/>
      <c r="BC571" s="322"/>
      <c r="BD571" s="322"/>
      <c r="BE571" s="322"/>
      <c r="BF571" s="322"/>
      <c r="BG571" s="322"/>
      <c r="BH571" s="322"/>
      <c r="BI571" s="322"/>
      <c r="BJ571" s="323"/>
    </row>
    <row r="572" spans="1:93" hidden="1" outlineLevel="2" x14ac:dyDescent="0.25">
      <c r="B572" s="186">
        <f t="shared" ref="B572" si="865">E$2</f>
        <v>1</v>
      </c>
      <c r="C572" s="187">
        <f t="shared" ref="C572:L575" si="866">B572</f>
        <v>1</v>
      </c>
      <c r="D572" s="187">
        <f t="shared" si="866"/>
        <v>1</v>
      </c>
      <c r="E572" s="187">
        <f t="shared" si="866"/>
        <v>1</v>
      </c>
      <c r="F572" s="187">
        <f t="shared" si="866"/>
        <v>1</v>
      </c>
      <c r="G572" s="187">
        <f t="shared" si="866"/>
        <v>1</v>
      </c>
      <c r="H572" s="187">
        <f t="shared" si="866"/>
        <v>1</v>
      </c>
      <c r="I572" s="187">
        <f t="shared" si="866"/>
        <v>1</v>
      </c>
      <c r="J572" s="187">
        <f t="shared" si="866"/>
        <v>1</v>
      </c>
      <c r="K572" s="187">
        <f t="shared" si="866"/>
        <v>1</v>
      </c>
      <c r="L572" s="188">
        <f t="shared" si="866"/>
        <v>1</v>
      </c>
      <c r="M572" s="189">
        <f t="shared" ref="M572" si="867">F$2</f>
        <v>2</v>
      </c>
      <c r="N572" s="187">
        <f t="shared" ref="N572:V575" si="868">M572</f>
        <v>2</v>
      </c>
      <c r="O572" s="187">
        <f t="shared" si="868"/>
        <v>2</v>
      </c>
      <c r="P572" s="187">
        <f t="shared" si="868"/>
        <v>2</v>
      </c>
      <c r="Q572" s="187">
        <f t="shared" si="868"/>
        <v>2</v>
      </c>
      <c r="R572" s="187">
        <f t="shared" si="868"/>
        <v>2</v>
      </c>
      <c r="S572" s="187">
        <f t="shared" si="868"/>
        <v>2</v>
      </c>
      <c r="T572" s="187">
        <f t="shared" si="868"/>
        <v>2</v>
      </c>
      <c r="U572" s="187">
        <f t="shared" si="868"/>
        <v>2</v>
      </c>
      <c r="V572" s="188">
        <f t="shared" si="868"/>
        <v>2</v>
      </c>
      <c r="W572" s="189">
        <f>G$2</f>
        <v>3</v>
      </c>
      <c r="X572" s="187">
        <f t="shared" ref="X572:AF575" si="869">W572</f>
        <v>3</v>
      </c>
      <c r="Y572" s="187">
        <f t="shared" si="869"/>
        <v>3</v>
      </c>
      <c r="Z572" s="187">
        <f t="shared" si="869"/>
        <v>3</v>
      </c>
      <c r="AA572" s="187">
        <f t="shared" si="869"/>
        <v>3</v>
      </c>
      <c r="AB572" s="187">
        <f t="shared" si="869"/>
        <v>3</v>
      </c>
      <c r="AC572" s="187">
        <f t="shared" si="869"/>
        <v>3</v>
      </c>
      <c r="AD572" s="187">
        <f t="shared" si="869"/>
        <v>3</v>
      </c>
      <c r="AE572" s="187">
        <f t="shared" si="869"/>
        <v>3</v>
      </c>
      <c r="AF572" s="188">
        <f t="shared" si="869"/>
        <v>3</v>
      </c>
      <c r="AG572" s="189">
        <f>H$2</f>
        <v>4</v>
      </c>
      <c r="AH572" s="187">
        <f t="shared" ref="AH572:AP575" si="870">AG572</f>
        <v>4</v>
      </c>
      <c r="AI572" s="187">
        <f t="shared" si="870"/>
        <v>4</v>
      </c>
      <c r="AJ572" s="187">
        <f t="shared" si="870"/>
        <v>4</v>
      </c>
      <c r="AK572" s="187">
        <f t="shared" si="870"/>
        <v>4</v>
      </c>
      <c r="AL572" s="187">
        <f t="shared" si="870"/>
        <v>4</v>
      </c>
      <c r="AM572" s="187">
        <f t="shared" si="870"/>
        <v>4</v>
      </c>
      <c r="AN572" s="187">
        <f t="shared" si="870"/>
        <v>4</v>
      </c>
      <c r="AO572" s="187">
        <f t="shared" si="870"/>
        <v>4</v>
      </c>
      <c r="AP572" s="188">
        <f t="shared" si="870"/>
        <v>4</v>
      </c>
      <c r="AQ572" s="189">
        <f>I$2</f>
        <v>5</v>
      </c>
      <c r="AR572" s="187">
        <f t="shared" ref="AR572:AZ575" si="871">AQ572</f>
        <v>5</v>
      </c>
      <c r="AS572" s="187">
        <f t="shared" si="871"/>
        <v>5</v>
      </c>
      <c r="AT572" s="187">
        <f t="shared" si="871"/>
        <v>5</v>
      </c>
      <c r="AU572" s="187">
        <f t="shared" si="871"/>
        <v>5</v>
      </c>
      <c r="AV572" s="187">
        <f t="shared" si="871"/>
        <v>5</v>
      </c>
      <c r="AW572" s="187">
        <f t="shared" si="871"/>
        <v>5</v>
      </c>
      <c r="AX572" s="187">
        <f t="shared" si="871"/>
        <v>5</v>
      </c>
      <c r="AY572" s="187">
        <f t="shared" si="871"/>
        <v>5</v>
      </c>
      <c r="AZ572" s="188">
        <f t="shared" si="871"/>
        <v>5</v>
      </c>
      <c r="BA572" s="189">
        <f>J$2</f>
        <v>6</v>
      </c>
      <c r="BB572" s="187">
        <f t="shared" ref="BB572:BJ575" si="872">BA572</f>
        <v>6</v>
      </c>
      <c r="BC572" s="187">
        <f t="shared" si="872"/>
        <v>6</v>
      </c>
      <c r="BD572" s="187">
        <f t="shared" si="872"/>
        <v>6</v>
      </c>
      <c r="BE572" s="187">
        <f t="shared" si="872"/>
        <v>6</v>
      </c>
      <c r="BF572" s="187">
        <f t="shared" si="872"/>
        <v>6</v>
      </c>
      <c r="BG572" s="187">
        <f t="shared" si="872"/>
        <v>6</v>
      </c>
      <c r="BH572" s="187">
        <f t="shared" si="872"/>
        <v>6</v>
      </c>
      <c r="BI572" s="187">
        <f t="shared" si="872"/>
        <v>6</v>
      </c>
      <c r="BJ572" s="188">
        <f t="shared" si="872"/>
        <v>6</v>
      </c>
    </row>
    <row r="573" spans="1:93" s="2" customFormat="1" ht="15" hidden="1" customHeight="1" outlineLevel="2" x14ac:dyDescent="0.25">
      <c r="A573" s="152" t="s">
        <v>192</v>
      </c>
      <c r="B573" s="129" t="e">
        <f>C566</f>
        <v>#REF!</v>
      </c>
      <c r="C573" s="130" t="e">
        <f t="shared" si="866"/>
        <v>#REF!</v>
      </c>
      <c r="D573" s="130" t="e">
        <f t="shared" si="866"/>
        <v>#REF!</v>
      </c>
      <c r="E573" s="130" t="e">
        <f t="shared" si="866"/>
        <v>#REF!</v>
      </c>
      <c r="F573" s="130" t="e">
        <f t="shared" si="866"/>
        <v>#REF!</v>
      </c>
      <c r="G573" s="130" t="e">
        <f t="shared" si="866"/>
        <v>#REF!</v>
      </c>
      <c r="H573" s="130" t="e">
        <f t="shared" si="866"/>
        <v>#REF!</v>
      </c>
      <c r="I573" s="130" t="e">
        <f t="shared" si="866"/>
        <v>#REF!</v>
      </c>
      <c r="J573" s="190" t="e">
        <f t="shared" si="866"/>
        <v>#REF!</v>
      </c>
      <c r="K573" s="130" t="e">
        <f t="shared" si="866"/>
        <v>#REF!</v>
      </c>
      <c r="L573" s="131" t="e">
        <f t="shared" si="866"/>
        <v>#REF!</v>
      </c>
      <c r="M573" s="129" t="e">
        <f>D566</f>
        <v>#REF!</v>
      </c>
      <c r="N573" s="130" t="e">
        <f t="shared" si="868"/>
        <v>#REF!</v>
      </c>
      <c r="O573" s="130" t="e">
        <f t="shared" si="868"/>
        <v>#REF!</v>
      </c>
      <c r="P573" s="130" t="e">
        <f t="shared" si="868"/>
        <v>#REF!</v>
      </c>
      <c r="Q573" s="130" t="e">
        <f t="shared" si="868"/>
        <v>#REF!</v>
      </c>
      <c r="R573" s="130" t="e">
        <f t="shared" si="868"/>
        <v>#REF!</v>
      </c>
      <c r="S573" s="130" t="e">
        <f t="shared" si="868"/>
        <v>#REF!</v>
      </c>
      <c r="T573" s="130" t="e">
        <f t="shared" si="868"/>
        <v>#REF!</v>
      </c>
      <c r="U573" s="130" t="e">
        <f t="shared" si="868"/>
        <v>#REF!</v>
      </c>
      <c r="V573" s="131" t="e">
        <f t="shared" si="868"/>
        <v>#REF!</v>
      </c>
      <c r="W573" s="129" t="e">
        <f>E566</f>
        <v>#REF!</v>
      </c>
      <c r="X573" s="130" t="e">
        <f t="shared" si="869"/>
        <v>#REF!</v>
      </c>
      <c r="Y573" s="130" t="e">
        <f t="shared" si="869"/>
        <v>#REF!</v>
      </c>
      <c r="Z573" s="130" t="e">
        <f t="shared" si="869"/>
        <v>#REF!</v>
      </c>
      <c r="AA573" s="130" t="e">
        <f t="shared" si="869"/>
        <v>#REF!</v>
      </c>
      <c r="AB573" s="130" t="e">
        <f t="shared" si="869"/>
        <v>#REF!</v>
      </c>
      <c r="AC573" s="130" t="e">
        <f t="shared" si="869"/>
        <v>#REF!</v>
      </c>
      <c r="AD573" s="130" t="e">
        <f t="shared" si="869"/>
        <v>#REF!</v>
      </c>
      <c r="AE573" s="130" t="e">
        <f t="shared" si="869"/>
        <v>#REF!</v>
      </c>
      <c r="AF573" s="131" t="e">
        <f t="shared" si="869"/>
        <v>#REF!</v>
      </c>
      <c r="AG573" s="129" t="e">
        <f>F566</f>
        <v>#REF!</v>
      </c>
      <c r="AH573" s="130" t="e">
        <f t="shared" si="870"/>
        <v>#REF!</v>
      </c>
      <c r="AI573" s="130" t="e">
        <f t="shared" si="870"/>
        <v>#REF!</v>
      </c>
      <c r="AJ573" s="130" t="e">
        <f t="shared" si="870"/>
        <v>#REF!</v>
      </c>
      <c r="AK573" s="130" t="e">
        <f t="shared" si="870"/>
        <v>#REF!</v>
      </c>
      <c r="AL573" s="130" t="e">
        <f t="shared" si="870"/>
        <v>#REF!</v>
      </c>
      <c r="AM573" s="130" t="e">
        <f t="shared" si="870"/>
        <v>#REF!</v>
      </c>
      <c r="AN573" s="130" t="e">
        <f t="shared" si="870"/>
        <v>#REF!</v>
      </c>
      <c r="AO573" s="130" t="e">
        <f t="shared" si="870"/>
        <v>#REF!</v>
      </c>
      <c r="AP573" s="131" t="e">
        <f t="shared" si="870"/>
        <v>#REF!</v>
      </c>
      <c r="AQ573" s="129" t="e">
        <f>G566</f>
        <v>#REF!</v>
      </c>
      <c r="AR573" s="130" t="e">
        <f t="shared" si="871"/>
        <v>#REF!</v>
      </c>
      <c r="AS573" s="130" t="e">
        <f t="shared" si="871"/>
        <v>#REF!</v>
      </c>
      <c r="AT573" s="130" t="e">
        <f t="shared" si="871"/>
        <v>#REF!</v>
      </c>
      <c r="AU573" s="130" t="e">
        <f t="shared" si="871"/>
        <v>#REF!</v>
      </c>
      <c r="AV573" s="130" t="e">
        <f t="shared" si="871"/>
        <v>#REF!</v>
      </c>
      <c r="AW573" s="130" t="e">
        <f t="shared" si="871"/>
        <v>#REF!</v>
      </c>
      <c r="AX573" s="130" t="e">
        <f t="shared" si="871"/>
        <v>#REF!</v>
      </c>
      <c r="AY573" s="130" t="e">
        <f t="shared" si="871"/>
        <v>#REF!</v>
      </c>
      <c r="AZ573" s="131" t="e">
        <f t="shared" si="871"/>
        <v>#REF!</v>
      </c>
      <c r="BA573" s="129" t="e">
        <f>H566</f>
        <v>#REF!</v>
      </c>
      <c r="BB573" s="130" t="e">
        <f t="shared" si="872"/>
        <v>#REF!</v>
      </c>
      <c r="BC573" s="130" t="e">
        <f t="shared" si="872"/>
        <v>#REF!</v>
      </c>
      <c r="BD573" s="130" t="e">
        <f t="shared" si="872"/>
        <v>#REF!</v>
      </c>
      <c r="BE573" s="130" t="e">
        <f t="shared" si="872"/>
        <v>#REF!</v>
      </c>
      <c r="BF573" s="130" t="e">
        <f t="shared" si="872"/>
        <v>#REF!</v>
      </c>
      <c r="BG573" s="130" t="e">
        <f t="shared" si="872"/>
        <v>#REF!</v>
      </c>
      <c r="BH573" s="130" t="e">
        <f t="shared" si="872"/>
        <v>#REF!</v>
      </c>
      <c r="BI573" s="130" t="e">
        <f t="shared" si="872"/>
        <v>#REF!</v>
      </c>
      <c r="BJ573" s="131" t="e">
        <f t="shared" si="872"/>
        <v>#REF!</v>
      </c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</row>
    <row r="574" spans="1:93" s="2" customFormat="1" ht="15" hidden="1" customHeight="1" outlineLevel="2" x14ac:dyDescent="0.25">
      <c r="A574" s="152" t="s">
        <v>47</v>
      </c>
      <c r="B574" s="129" t="e">
        <f>C567</f>
        <v>#REF!</v>
      </c>
      <c r="C574" s="130" t="e">
        <f t="shared" si="866"/>
        <v>#REF!</v>
      </c>
      <c r="D574" s="130" t="e">
        <f t="shared" si="866"/>
        <v>#REF!</v>
      </c>
      <c r="E574" s="130" t="e">
        <f t="shared" si="866"/>
        <v>#REF!</v>
      </c>
      <c r="F574" s="130" t="e">
        <f t="shared" si="866"/>
        <v>#REF!</v>
      </c>
      <c r="G574" s="130" t="e">
        <f t="shared" si="866"/>
        <v>#REF!</v>
      </c>
      <c r="H574" s="130" t="e">
        <f t="shared" si="866"/>
        <v>#REF!</v>
      </c>
      <c r="I574" s="130" t="e">
        <f t="shared" si="866"/>
        <v>#REF!</v>
      </c>
      <c r="J574" s="190" t="e">
        <f t="shared" si="866"/>
        <v>#REF!</v>
      </c>
      <c r="K574" s="130" t="e">
        <f t="shared" si="866"/>
        <v>#REF!</v>
      </c>
      <c r="L574" s="131" t="e">
        <f t="shared" si="866"/>
        <v>#REF!</v>
      </c>
      <c r="M574" s="129" t="e">
        <f>D567</f>
        <v>#REF!</v>
      </c>
      <c r="N574" s="130" t="e">
        <f t="shared" si="868"/>
        <v>#REF!</v>
      </c>
      <c r="O574" s="130" t="e">
        <f t="shared" si="868"/>
        <v>#REF!</v>
      </c>
      <c r="P574" s="130" t="e">
        <f t="shared" si="868"/>
        <v>#REF!</v>
      </c>
      <c r="Q574" s="130" t="e">
        <f t="shared" si="868"/>
        <v>#REF!</v>
      </c>
      <c r="R574" s="130" t="e">
        <f t="shared" si="868"/>
        <v>#REF!</v>
      </c>
      <c r="S574" s="130" t="e">
        <f t="shared" si="868"/>
        <v>#REF!</v>
      </c>
      <c r="T574" s="130" t="e">
        <f t="shared" si="868"/>
        <v>#REF!</v>
      </c>
      <c r="U574" s="130" t="e">
        <f t="shared" si="868"/>
        <v>#REF!</v>
      </c>
      <c r="V574" s="131" t="e">
        <f t="shared" si="868"/>
        <v>#REF!</v>
      </c>
      <c r="W574" s="129" t="e">
        <f>E567</f>
        <v>#REF!</v>
      </c>
      <c r="X574" s="130" t="e">
        <f t="shared" si="869"/>
        <v>#REF!</v>
      </c>
      <c r="Y574" s="130" t="e">
        <f t="shared" si="869"/>
        <v>#REF!</v>
      </c>
      <c r="Z574" s="130" t="e">
        <f t="shared" si="869"/>
        <v>#REF!</v>
      </c>
      <c r="AA574" s="130" t="e">
        <f t="shared" si="869"/>
        <v>#REF!</v>
      </c>
      <c r="AB574" s="130" t="e">
        <f t="shared" si="869"/>
        <v>#REF!</v>
      </c>
      <c r="AC574" s="130" t="e">
        <f t="shared" si="869"/>
        <v>#REF!</v>
      </c>
      <c r="AD574" s="130" t="e">
        <f t="shared" si="869"/>
        <v>#REF!</v>
      </c>
      <c r="AE574" s="130" t="e">
        <f t="shared" si="869"/>
        <v>#REF!</v>
      </c>
      <c r="AF574" s="131" t="e">
        <f t="shared" si="869"/>
        <v>#REF!</v>
      </c>
      <c r="AG574" s="129" t="e">
        <f>F567</f>
        <v>#REF!</v>
      </c>
      <c r="AH574" s="130" t="e">
        <f t="shared" si="870"/>
        <v>#REF!</v>
      </c>
      <c r="AI574" s="130" t="e">
        <f t="shared" si="870"/>
        <v>#REF!</v>
      </c>
      <c r="AJ574" s="130" t="e">
        <f t="shared" si="870"/>
        <v>#REF!</v>
      </c>
      <c r="AK574" s="130" t="e">
        <f t="shared" si="870"/>
        <v>#REF!</v>
      </c>
      <c r="AL574" s="130" t="e">
        <f t="shared" si="870"/>
        <v>#REF!</v>
      </c>
      <c r="AM574" s="130" t="e">
        <f t="shared" si="870"/>
        <v>#REF!</v>
      </c>
      <c r="AN574" s="130" t="e">
        <f t="shared" si="870"/>
        <v>#REF!</v>
      </c>
      <c r="AO574" s="130" t="e">
        <f t="shared" si="870"/>
        <v>#REF!</v>
      </c>
      <c r="AP574" s="131" t="e">
        <f t="shared" si="870"/>
        <v>#REF!</v>
      </c>
      <c r="AQ574" s="129" t="e">
        <f>G567</f>
        <v>#REF!</v>
      </c>
      <c r="AR574" s="130" t="e">
        <f t="shared" si="871"/>
        <v>#REF!</v>
      </c>
      <c r="AS574" s="130" t="e">
        <f t="shared" si="871"/>
        <v>#REF!</v>
      </c>
      <c r="AT574" s="130" t="e">
        <f t="shared" si="871"/>
        <v>#REF!</v>
      </c>
      <c r="AU574" s="130" t="e">
        <f t="shared" si="871"/>
        <v>#REF!</v>
      </c>
      <c r="AV574" s="130" t="e">
        <f t="shared" si="871"/>
        <v>#REF!</v>
      </c>
      <c r="AW574" s="130" t="e">
        <f t="shared" si="871"/>
        <v>#REF!</v>
      </c>
      <c r="AX574" s="130" t="e">
        <f t="shared" si="871"/>
        <v>#REF!</v>
      </c>
      <c r="AY574" s="130" t="e">
        <f t="shared" si="871"/>
        <v>#REF!</v>
      </c>
      <c r="AZ574" s="131" t="e">
        <f t="shared" si="871"/>
        <v>#REF!</v>
      </c>
      <c r="BA574" s="129" t="e">
        <f>H567</f>
        <v>#REF!</v>
      </c>
      <c r="BB574" s="130" t="e">
        <f t="shared" si="872"/>
        <v>#REF!</v>
      </c>
      <c r="BC574" s="130" t="e">
        <f t="shared" si="872"/>
        <v>#REF!</v>
      </c>
      <c r="BD574" s="130" t="e">
        <f t="shared" si="872"/>
        <v>#REF!</v>
      </c>
      <c r="BE574" s="130" t="e">
        <f t="shared" si="872"/>
        <v>#REF!</v>
      </c>
      <c r="BF574" s="130" t="e">
        <f t="shared" si="872"/>
        <v>#REF!</v>
      </c>
      <c r="BG574" s="130" t="e">
        <f t="shared" si="872"/>
        <v>#REF!</v>
      </c>
      <c r="BH574" s="130" t="e">
        <f t="shared" si="872"/>
        <v>#REF!</v>
      </c>
      <c r="BI574" s="130" t="e">
        <f t="shared" si="872"/>
        <v>#REF!</v>
      </c>
      <c r="BJ574" s="131" t="e">
        <f t="shared" si="872"/>
        <v>#REF!</v>
      </c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</row>
    <row r="575" spans="1:93" s="2" customFormat="1" ht="15" hidden="1" customHeight="1" outlineLevel="2" x14ac:dyDescent="0.25">
      <c r="A575" s="152" t="s">
        <v>57</v>
      </c>
      <c r="B575" s="129">
        <f t="shared" ref="B575" si="873">E$3</f>
        <v>0.91</v>
      </c>
      <c r="C575" s="130">
        <f t="shared" si="866"/>
        <v>0.91</v>
      </c>
      <c r="D575" s="130">
        <f t="shared" si="866"/>
        <v>0.91</v>
      </c>
      <c r="E575" s="130">
        <f t="shared" si="866"/>
        <v>0.91</v>
      </c>
      <c r="F575" s="130">
        <f t="shared" si="866"/>
        <v>0.91</v>
      </c>
      <c r="G575" s="130">
        <f t="shared" si="866"/>
        <v>0.91</v>
      </c>
      <c r="H575" s="130">
        <f t="shared" si="866"/>
        <v>0.91</v>
      </c>
      <c r="I575" s="130">
        <f t="shared" si="866"/>
        <v>0.91</v>
      </c>
      <c r="J575" s="190">
        <f t="shared" si="866"/>
        <v>0.91</v>
      </c>
      <c r="K575" s="130">
        <f t="shared" si="866"/>
        <v>0.91</v>
      </c>
      <c r="L575" s="131">
        <f t="shared" si="866"/>
        <v>0.91</v>
      </c>
      <c r="M575" s="129">
        <f t="shared" ref="M575" si="874">F$3</f>
        <v>3.6</v>
      </c>
      <c r="N575" s="130">
        <f t="shared" si="868"/>
        <v>3.6</v>
      </c>
      <c r="O575" s="130">
        <f t="shared" si="868"/>
        <v>3.6</v>
      </c>
      <c r="P575" s="130">
        <f t="shared" si="868"/>
        <v>3.6</v>
      </c>
      <c r="Q575" s="130">
        <f t="shared" si="868"/>
        <v>3.6</v>
      </c>
      <c r="R575" s="130">
        <f t="shared" si="868"/>
        <v>3.6</v>
      </c>
      <c r="S575" s="130">
        <f t="shared" si="868"/>
        <v>3.6</v>
      </c>
      <c r="T575" s="130">
        <f t="shared" si="868"/>
        <v>3.6</v>
      </c>
      <c r="U575" s="130">
        <f t="shared" si="868"/>
        <v>3.6</v>
      </c>
      <c r="V575" s="131">
        <f t="shared" si="868"/>
        <v>3.6</v>
      </c>
      <c r="W575" s="129">
        <f t="shared" ref="W575" si="875">G$3</f>
        <v>3.6</v>
      </c>
      <c r="X575" s="130">
        <f t="shared" si="869"/>
        <v>3.6</v>
      </c>
      <c r="Y575" s="130">
        <f t="shared" si="869"/>
        <v>3.6</v>
      </c>
      <c r="Z575" s="130">
        <f t="shared" si="869"/>
        <v>3.6</v>
      </c>
      <c r="AA575" s="130">
        <f t="shared" si="869"/>
        <v>3.6</v>
      </c>
      <c r="AB575" s="130">
        <f t="shared" si="869"/>
        <v>3.6</v>
      </c>
      <c r="AC575" s="130">
        <f t="shared" si="869"/>
        <v>3.6</v>
      </c>
      <c r="AD575" s="130">
        <f t="shared" si="869"/>
        <v>3.6</v>
      </c>
      <c r="AE575" s="130">
        <f t="shared" si="869"/>
        <v>3.6</v>
      </c>
      <c r="AF575" s="131">
        <f t="shared" si="869"/>
        <v>3.6</v>
      </c>
      <c r="AG575" s="129">
        <f t="shared" ref="AG575" si="876">H$3</f>
        <v>3.6</v>
      </c>
      <c r="AH575" s="130">
        <f t="shared" si="870"/>
        <v>3.6</v>
      </c>
      <c r="AI575" s="130">
        <f t="shared" si="870"/>
        <v>3.6</v>
      </c>
      <c r="AJ575" s="130">
        <f t="shared" si="870"/>
        <v>3.6</v>
      </c>
      <c r="AK575" s="130">
        <f t="shared" si="870"/>
        <v>3.6</v>
      </c>
      <c r="AL575" s="130">
        <f t="shared" si="870"/>
        <v>3.6</v>
      </c>
      <c r="AM575" s="130">
        <f t="shared" si="870"/>
        <v>3.6</v>
      </c>
      <c r="AN575" s="130">
        <f t="shared" si="870"/>
        <v>3.6</v>
      </c>
      <c r="AO575" s="130">
        <f t="shared" si="870"/>
        <v>3.6</v>
      </c>
      <c r="AP575" s="131">
        <f t="shared" si="870"/>
        <v>3.6</v>
      </c>
      <c r="AQ575" s="129">
        <f t="shared" ref="AQ575" si="877">I$3</f>
        <v>0.91</v>
      </c>
      <c r="AR575" s="130">
        <f t="shared" si="871"/>
        <v>0.91</v>
      </c>
      <c r="AS575" s="130">
        <f t="shared" si="871"/>
        <v>0.91</v>
      </c>
      <c r="AT575" s="130">
        <f t="shared" si="871"/>
        <v>0.91</v>
      </c>
      <c r="AU575" s="130">
        <f t="shared" si="871"/>
        <v>0.91</v>
      </c>
      <c r="AV575" s="130">
        <f t="shared" si="871"/>
        <v>0.91</v>
      </c>
      <c r="AW575" s="130">
        <f t="shared" si="871"/>
        <v>0.91</v>
      </c>
      <c r="AX575" s="130">
        <f t="shared" si="871"/>
        <v>0.91</v>
      </c>
      <c r="AY575" s="130">
        <f t="shared" si="871"/>
        <v>0.91</v>
      </c>
      <c r="AZ575" s="131">
        <f t="shared" si="871"/>
        <v>0.91</v>
      </c>
      <c r="BA575" s="129">
        <f t="shared" ref="BA575" si="878">J$3</f>
        <v>0</v>
      </c>
      <c r="BB575" s="130">
        <f t="shared" si="872"/>
        <v>0</v>
      </c>
      <c r="BC575" s="130">
        <f t="shared" si="872"/>
        <v>0</v>
      </c>
      <c r="BD575" s="130">
        <f t="shared" si="872"/>
        <v>0</v>
      </c>
      <c r="BE575" s="130">
        <f t="shared" si="872"/>
        <v>0</v>
      </c>
      <c r="BF575" s="130">
        <f t="shared" si="872"/>
        <v>0</v>
      </c>
      <c r="BG575" s="130">
        <f t="shared" si="872"/>
        <v>0</v>
      </c>
      <c r="BH575" s="130">
        <f t="shared" si="872"/>
        <v>0</v>
      </c>
      <c r="BI575" s="130">
        <f t="shared" si="872"/>
        <v>0</v>
      </c>
      <c r="BJ575" s="131">
        <f t="shared" si="872"/>
        <v>0</v>
      </c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</row>
    <row r="576" spans="1:93" s="2" customFormat="1" ht="15" hidden="1" customHeight="1" outlineLevel="2" x14ac:dyDescent="0.25">
      <c r="A576" s="152" t="s">
        <v>58</v>
      </c>
      <c r="B576" s="132">
        <f t="shared" ref="B576" si="879">B575/10*0</f>
        <v>0</v>
      </c>
      <c r="C576" s="133">
        <f t="shared" ref="C576" si="880">C575/10*1</f>
        <v>9.0999999999999998E-2</v>
      </c>
      <c r="D576" s="133">
        <f t="shared" ref="D576" si="881">D575/10*2</f>
        <v>0.182</v>
      </c>
      <c r="E576" s="133">
        <f t="shared" ref="E576" si="882">E575/10*3</f>
        <v>0.27300000000000002</v>
      </c>
      <c r="F576" s="133">
        <f t="shared" ref="F576" si="883">F575/10*4</f>
        <v>0.36399999999999999</v>
      </c>
      <c r="G576" s="133">
        <f t="shared" ref="G576" si="884">G575/10*5</f>
        <v>0.45499999999999996</v>
      </c>
      <c r="H576" s="133">
        <f t="shared" ref="H576" si="885">H575/10*6</f>
        <v>0.54600000000000004</v>
      </c>
      <c r="I576" s="133">
        <f t="shared" ref="I576" si="886">I575/10*7</f>
        <v>0.63700000000000001</v>
      </c>
      <c r="J576" s="191">
        <f t="shared" ref="J576" si="887">J575/10*8</f>
        <v>0.72799999999999998</v>
      </c>
      <c r="K576" s="133">
        <f t="shared" ref="K576" si="888">K575/10*9</f>
        <v>0.81899999999999995</v>
      </c>
      <c r="L576" s="134">
        <f t="shared" ref="L576" si="889">L575/10*10</f>
        <v>0.90999999999999992</v>
      </c>
      <c r="M576" s="133">
        <f t="shared" ref="M576" si="890">M575/10*1</f>
        <v>0.36</v>
      </c>
      <c r="N576" s="133">
        <f t="shared" ref="N576" si="891">N575/10*2</f>
        <v>0.72</v>
      </c>
      <c r="O576" s="133">
        <f t="shared" ref="O576" si="892">O575/10*3</f>
        <v>1.08</v>
      </c>
      <c r="P576" s="133">
        <f t="shared" ref="P576" si="893">P575/10*4</f>
        <v>1.44</v>
      </c>
      <c r="Q576" s="133">
        <f t="shared" ref="Q576" si="894">Q575/10*5</f>
        <v>1.7999999999999998</v>
      </c>
      <c r="R576" s="133">
        <f t="shared" ref="R576" si="895">R575/10*6</f>
        <v>2.16</v>
      </c>
      <c r="S576" s="133">
        <f t="shared" ref="S576" si="896">S575/10*7</f>
        <v>2.52</v>
      </c>
      <c r="T576" s="133">
        <f t="shared" ref="T576" si="897">T575/10*8</f>
        <v>2.88</v>
      </c>
      <c r="U576" s="133">
        <f t="shared" ref="U576" si="898">U575/10*9</f>
        <v>3.2399999999999998</v>
      </c>
      <c r="V576" s="134">
        <f t="shared" ref="V576" si="899">V575/10*10</f>
        <v>3.5999999999999996</v>
      </c>
      <c r="W576" s="133">
        <f t="shared" ref="W576" si="900">W575/10*1</f>
        <v>0.36</v>
      </c>
      <c r="X576" s="133">
        <f t="shared" ref="X576" si="901">X575/10*2</f>
        <v>0.72</v>
      </c>
      <c r="Y576" s="133">
        <f t="shared" ref="Y576" si="902">Y575/10*3</f>
        <v>1.08</v>
      </c>
      <c r="Z576" s="133">
        <f t="shared" ref="Z576" si="903">Z575/10*4</f>
        <v>1.44</v>
      </c>
      <c r="AA576" s="133">
        <f t="shared" ref="AA576" si="904">AA575/10*5</f>
        <v>1.7999999999999998</v>
      </c>
      <c r="AB576" s="133">
        <f t="shared" ref="AB576" si="905">AB575/10*6</f>
        <v>2.16</v>
      </c>
      <c r="AC576" s="133">
        <f t="shared" ref="AC576" si="906">AC575/10*7</f>
        <v>2.52</v>
      </c>
      <c r="AD576" s="133">
        <f t="shared" ref="AD576" si="907">AD575/10*8</f>
        <v>2.88</v>
      </c>
      <c r="AE576" s="134">
        <f t="shared" ref="AE576" si="908">AE575/10*9</f>
        <v>3.2399999999999998</v>
      </c>
      <c r="AF576" s="134">
        <f t="shared" ref="AF576" si="909">AF575/10*10</f>
        <v>3.5999999999999996</v>
      </c>
      <c r="AG576" s="133">
        <f t="shared" ref="AG576" si="910">AG575/10*1</f>
        <v>0.36</v>
      </c>
      <c r="AH576" s="133">
        <f t="shared" ref="AH576" si="911">AH575/10*2</f>
        <v>0.72</v>
      </c>
      <c r="AI576" s="133">
        <f t="shared" ref="AI576" si="912">AI575/10*3</f>
        <v>1.08</v>
      </c>
      <c r="AJ576" s="133">
        <f t="shared" ref="AJ576" si="913">AJ575/10*4</f>
        <v>1.44</v>
      </c>
      <c r="AK576" s="133">
        <f t="shared" ref="AK576" si="914">AK575/10*5</f>
        <v>1.7999999999999998</v>
      </c>
      <c r="AL576" s="133">
        <f t="shared" ref="AL576" si="915">AL575/10*6</f>
        <v>2.16</v>
      </c>
      <c r="AM576" s="133">
        <f t="shared" ref="AM576" si="916">AM575/10*7</f>
        <v>2.52</v>
      </c>
      <c r="AN576" s="133">
        <f t="shared" ref="AN576" si="917">AN575/10*8</f>
        <v>2.88</v>
      </c>
      <c r="AO576" s="134">
        <f t="shared" ref="AO576" si="918">AO575/10*9</f>
        <v>3.2399999999999998</v>
      </c>
      <c r="AP576" s="134">
        <f t="shared" ref="AP576" si="919">AP575/10*10</f>
        <v>3.5999999999999996</v>
      </c>
      <c r="AQ576" s="133">
        <f t="shared" ref="AQ576" si="920">AQ575/10*1</f>
        <v>9.0999999999999998E-2</v>
      </c>
      <c r="AR576" s="133">
        <f t="shared" ref="AR576" si="921">AR575/10*2</f>
        <v>0.182</v>
      </c>
      <c r="AS576" s="133">
        <f t="shared" ref="AS576" si="922">AS575/10*3</f>
        <v>0.27300000000000002</v>
      </c>
      <c r="AT576" s="133">
        <f t="shared" ref="AT576" si="923">AT575/10*4</f>
        <v>0.36399999999999999</v>
      </c>
      <c r="AU576" s="133">
        <f t="shared" ref="AU576" si="924">AU575/10*5</f>
        <v>0.45499999999999996</v>
      </c>
      <c r="AV576" s="133">
        <f t="shared" ref="AV576" si="925">AV575/10*6</f>
        <v>0.54600000000000004</v>
      </c>
      <c r="AW576" s="133">
        <f t="shared" ref="AW576" si="926">AW575/10*7</f>
        <v>0.63700000000000001</v>
      </c>
      <c r="AX576" s="133">
        <f t="shared" ref="AX576" si="927">AX575/10*8</f>
        <v>0.72799999999999998</v>
      </c>
      <c r="AY576" s="134">
        <f t="shared" ref="AY576" si="928">AY575/10*9</f>
        <v>0.81899999999999995</v>
      </c>
      <c r="AZ576" s="134">
        <f t="shared" ref="AZ576" si="929">AZ575/10*10</f>
        <v>0.90999999999999992</v>
      </c>
      <c r="BA576" s="133">
        <f t="shared" ref="BA576" si="930">BA575/10*1</f>
        <v>0</v>
      </c>
      <c r="BB576" s="133">
        <f t="shared" ref="BB576" si="931">BB575/10*2</f>
        <v>0</v>
      </c>
      <c r="BC576" s="133">
        <f t="shared" ref="BC576" si="932">BC575/10*3</f>
        <v>0</v>
      </c>
      <c r="BD576" s="133">
        <f t="shared" ref="BD576" si="933">BD575/10*4</f>
        <v>0</v>
      </c>
      <c r="BE576" s="133">
        <f t="shared" ref="BE576" si="934">BE575/10*5</f>
        <v>0</v>
      </c>
      <c r="BF576" s="133">
        <f t="shared" ref="BF576" si="935">BF575/10*6</f>
        <v>0</v>
      </c>
      <c r="BG576" s="133">
        <f t="shared" ref="BG576" si="936">BG575/10*7</f>
        <v>0</v>
      </c>
      <c r="BH576" s="133">
        <f t="shared" ref="BH576" si="937">BH575/10*8</f>
        <v>0</v>
      </c>
      <c r="BI576" s="134">
        <f t="shared" ref="BI576" si="938">BI575/10*9</f>
        <v>0</v>
      </c>
      <c r="BJ576" s="134">
        <f t="shared" ref="BJ576" si="939">BJ575/10*10</f>
        <v>0</v>
      </c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</row>
    <row r="577" spans="1:62" ht="15.75" hidden="1" outlineLevel="2" thickBot="1" x14ac:dyDescent="0.3">
      <c r="A577" s="152" t="s">
        <v>60</v>
      </c>
      <c r="B577" s="192" t="e">
        <f t="shared" ref="B577:BJ577" si="940">-B574+B573*B576-1*IF(AND($A47=B572,B576&gt;=$A520),B576-$A520,0)</f>
        <v>#REF!</v>
      </c>
      <c r="C577" s="193" t="e">
        <f t="shared" si="940"/>
        <v>#REF!</v>
      </c>
      <c r="D577" s="193" t="e">
        <f t="shared" si="940"/>
        <v>#REF!</v>
      </c>
      <c r="E577" s="193" t="e">
        <f t="shared" si="940"/>
        <v>#REF!</v>
      </c>
      <c r="F577" s="193" t="e">
        <f t="shared" si="940"/>
        <v>#REF!</v>
      </c>
      <c r="G577" s="193" t="e">
        <f t="shared" si="940"/>
        <v>#REF!</v>
      </c>
      <c r="H577" s="193" t="e">
        <f t="shared" si="940"/>
        <v>#REF!</v>
      </c>
      <c r="I577" s="193" t="e">
        <f t="shared" si="940"/>
        <v>#REF!</v>
      </c>
      <c r="J577" s="193" t="e">
        <f t="shared" si="940"/>
        <v>#REF!</v>
      </c>
      <c r="K577" s="193" t="e">
        <f t="shared" si="940"/>
        <v>#REF!</v>
      </c>
      <c r="L577" s="194" t="e">
        <f t="shared" si="940"/>
        <v>#REF!</v>
      </c>
      <c r="M577" s="192" t="e">
        <f t="shared" si="940"/>
        <v>#REF!</v>
      </c>
      <c r="N577" s="193" t="e">
        <f t="shared" si="940"/>
        <v>#REF!</v>
      </c>
      <c r="O577" s="193" t="e">
        <f t="shared" si="940"/>
        <v>#REF!</v>
      </c>
      <c r="P577" s="193" t="e">
        <f t="shared" si="940"/>
        <v>#REF!</v>
      </c>
      <c r="Q577" s="193" t="e">
        <f t="shared" si="940"/>
        <v>#REF!</v>
      </c>
      <c r="R577" s="193" t="e">
        <f t="shared" si="940"/>
        <v>#REF!</v>
      </c>
      <c r="S577" s="193" t="e">
        <f t="shared" si="940"/>
        <v>#REF!</v>
      </c>
      <c r="T577" s="193" t="e">
        <f t="shared" si="940"/>
        <v>#REF!</v>
      </c>
      <c r="U577" s="193" t="e">
        <f t="shared" si="940"/>
        <v>#REF!</v>
      </c>
      <c r="V577" s="194" t="e">
        <f t="shared" si="940"/>
        <v>#REF!</v>
      </c>
      <c r="W577" s="192" t="e">
        <f t="shared" si="940"/>
        <v>#REF!</v>
      </c>
      <c r="X577" s="193" t="e">
        <f t="shared" si="940"/>
        <v>#REF!</v>
      </c>
      <c r="Y577" s="193" t="e">
        <f t="shared" si="940"/>
        <v>#REF!</v>
      </c>
      <c r="Z577" s="193" t="e">
        <f t="shared" si="940"/>
        <v>#REF!</v>
      </c>
      <c r="AA577" s="193" t="e">
        <f t="shared" si="940"/>
        <v>#REF!</v>
      </c>
      <c r="AB577" s="193" t="e">
        <f t="shared" si="940"/>
        <v>#REF!</v>
      </c>
      <c r="AC577" s="193" t="e">
        <f t="shared" si="940"/>
        <v>#REF!</v>
      </c>
      <c r="AD577" s="193" t="e">
        <f t="shared" si="940"/>
        <v>#REF!</v>
      </c>
      <c r="AE577" s="193" t="e">
        <f t="shared" si="940"/>
        <v>#REF!</v>
      </c>
      <c r="AF577" s="194" t="e">
        <f t="shared" si="940"/>
        <v>#REF!</v>
      </c>
      <c r="AG577" s="192" t="e">
        <f t="shared" si="940"/>
        <v>#REF!</v>
      </c>
      <c r="AH577" s="193" t="e">
        <f t="shared" si="940"/>
        <v>#REF!</v>
      </c>
      <c r="AI577" s="193" t="e">
        <f t="shared" si="940"/>
        <v>#REF!</v>
      </c>
      <c r="AJ577" s="193" t="e">
        <f t="shared" si="940"/>
        <v>#REF!</v>
      </c>
      <c r="AK577" s="193" t="e">
        <f t="shared" si="940"/>
        <v>#REF!</v>
      </c>
      <c r="AL577" s="193" t="e">
        <f t="shared" si="940"/>
        <v>#REF!</v>
      </c>
      <c r="AM577" s="193" t="e">
        <f t="shared" si="940"/>
        <v>#REF!</v>
      </c>
      <c r="AN577" s="193" t="e">
        <f t="shared" si="940"/>
        <v>#REF!</v>
      </c>
      <c r="AO577" s="193" t="e">
        <f t="shared" si="940"/>
        <v>#REF!</v>
      </c>
      <c r="AP577" s="194" t="e">
        <f t="shared" si="940"/>
        <v>#REF!</v>
      </c>
      <c r="AQ577" s="192" t="e">
        <f t="shared" si="940"/>
        <v>#REF!</v>
      </c>
      <c r="AR577" s="193" t="e">
        <f t="shared" si="940"/>
        <v>#REF!</v>
      </c>
      <c r="AS577" s="193" t="e">
        <f t="shared" si="940"/>
        <v>#REF!</v>
      </c>
      <c r="AT577" s="193" t="e">
        <f t="shared" si="940"/>
        <v>#REF!</v>
      </c>
      <c r="AU577" s="193" t="e">
        <f t="shared" si="940"/>
        <v>#REF!</v>
      </c>
      <c r="AV577" s="193" t="e">
        <f t="shared" si="940"/>
        <v>#REF!</v>
      </c>
      <c r="AW577" s="193" t="e">
        <f t="shared" si="940"/>
        <v>#REF!</v>
      </c>
      <c r="AX577" s="193" t="e">
        <f t="shared" si="940"/>
        <v>#REF!</v>
      </c>
      <c r="AY577" s="193" t="e">
        <f t="shared" si="940"/>
        <v>#REF!</v>
      </c>
      <c r="AZ577" s="194" t="e">
        <f t="shared" si="940"/>
        <v>#REF!</v>
      </c>
      <c r="BA577" s="192" t="e">
        <f t="shared" si="940"/>
        <v>#REF!</v>
      </c>
      <c r="BB577" s="193" t="e">
        <f t="shared" si="940"/>
        <v>#REF!</v>
      </c>
      <c r="BC577" s="193" t="e">
        <f t="shared" si="940"/>
        <v>#REF!</v>
      </c>
      <c r="BD577" s="193" t="e">
        <f t="shared" si="940"/>
        <v>#REF!</v>
      </c>
      <c r="BE577" s="193" t="e">
        <f t="shared" si="940"/>
        <v>#REF!</v>
      </c>
      <c r="BF577" s="193" t="e">
        <f t="shared" si="940"/>
        <v>#REF!</v>
      </c>
      <c r="BG577" s="193" t="e">
        <f t="shared" si="940"/>
        <v>#REF!</v>
      </c>
      <c r="BH577" s="193" t="e">
        <f t="shared" si="940"/>
        <v>#REF!</v>
      </c>
      <c r="BI577" s="193" t="e">
        <f t="shared" si="940"/>
        <v>#REF!</v>
      </c>
      <c r="BJ577" s="194" t="e">
        <f t="shared" si="940"/>
        <v>#REF!</v>
      </c>
    </row>
    <row r="578" spans="1:62" hidden="1" outlineLevel="2" x14ac:dyDescent="0.25"/>
    <row r="579" spans="1:62" hidden="1" outlineLevel="1" collapsed="1" x14ac:dyDescent="0.25">
      <c r="A579" s="181" t="e">
        <f>9*B47/10</f>
        <v>#REF!</v>
      </c>
      <c r="B579" s="180"/>
      <c r="C579" s="180"/>
      <c r="D579" s="180"/>
    </row>
    <row r="580" spans="1:62" hidden="1" outlineLevel="2" x14ac:dyDescent="0.25">
      <c r="B580" s="316" t="e">
        <f>#REF!</f>
        <v>#REF!</v>
      </c>
      <c r="C580" s="317"/>
      <c r="D580" s="316" t="e">
        <f>#REF!</f>
        <v>#REF!</v>
      </c>
      <c r="E580" s="317"/>
      <c r="F580" s="316" t="e">
        <f>#REF!</f>
        <v>#REF!</v>
      </c>
      <c r="G580" s="317"/>
      <c r="H580" s="316" t="e">
        <f>#REF!</f>
        <v>#REF!</v>
      </c>
      <c r="I580" s="317"/>
      <c r="J580" s="316" t="e">
        <f>#REF!</f>
        <v>#REF!</v>
      </c>
      <c r="K580" s="317"/>
      <c r="L580" s="316" t="e">
        <f>#REF!</f>
        <v>#REF!</v>
      </c>
      <c r="M580" s="317"/>
    </row>
    <row r="581" spans="1:62" hidden="1" outlineLevel="2" x14ac:dyDescent="0.25">
      <c r="B581" s="105" t="e">
        <f>#REF!</f>
        <v>#REF!</v>
      </c>
      <c r="C581" s="106">
        <v>0</v>
      </c>
      <c r="D581" s="107" t="e">
        <f>#REF!</f>
        <v>#REF!</v>
      </c>
      <c r="E581" s="106">
        <v>0</v>
      </c>
      <c r="F581" s="107" t="e">
        <f>#REF!</f>
        <v>#REF!</v>
      </c>
      <c r="G581" s="106">
        <v>0</v>
      </c>
      <c r="H581" s="107" t="e">
        <f>#REF!</f>
        <v>#REF!</v>
      </c>
      <c r="I581" s="106">
        <v>0</v>
      </c>
      <c r="J581" s="107" t="e">
        <f>#REF!</f>
        <v>#REF!</v>
      </c>
      <c r="K581" s="106">
        <v>0</v>
      </c>
      <c r="L581" s="107" t="e">
        <f>#REF!</f>
        <v>#REF!</v>
      </c>
      <c r="M581" s="106">
        <v>0</v>
      </c>
      <c r="X581" s="146"/>
      <c r="Y581" s="147"/>
    </row>
    <row r="582" spans="1:62" hidden="1" outlineLevel="2" x14ac:dyDescent="0.25">
      <c r="B582" s="105" t="e">
        <f>#REF!</f>
        <v>#REF!</v>
      </c>
      <c r="C582" s="106" t="e">
        <f>IF($A47=B580,1*($B47-$A579)^2*(2*$A579+$B47)/$B47^3,0)</f>
        <v>#REF!</v>
      </c>
      <c r="D582" s="107" t="e">
        <f>#REF!</f>
        <v>#REF!</v>
      </c>
      <c r="E582" s="106" t="e">
        <f>IF($A47=D580,1*($B47-$A579)^2*(2*$A579+$B47)/$B47^3,0)</f>
        <v>#REF!</v>
      </c>
      <c r="F582" s="107" t="e">
        <f>#REF!</f>
        <v>#REF!</v>
      </c>
      <c r="G582" s="106" t="e">
        <f>IF($A47=F580,1*($B47-$A579)^2*(2*$A579+$B47)/$B47^3,0)</f>
        <v>#REF!</v>
      </c>
      <c r="H582" s="107" t="e">
        <f>#REF!</f>
        <v>#REF!</v>
      </c>
      <c r="I582" s="106" t="e">
        <f>IF($A47=H580,1*($B47-$A579)^2*(2*$A579+$B47)/$B47^3,0)</f>
        <v>#REF!</v>
      </c>
      <c r="J582" s="107" t="e">
        <f>#REF!</f>
        <v>#REF!</v>
      </c>
      <c r="K582" s="106" t="e">
        <f>IF($A47=J580,1*($B47-$A579)^2*(2*$A579+$B47)/$B47^3,0)</f>
        <v>#REF!</v>
      </c>
      <c r="L582" s="107" t="e">
        <f>#REF!</f>
        <v>#REF!</v>
      </c>
      <c r="M582" s="106" t="e">
        <f>IF($A47=L580,1*($B47-$A579)^2*(2*$A579+$B47)/$B47^3,0)</f>
        <v>#REF!</v>
      </c>
    </row>
    <row r="583" spans="1:62" hidden="1" outlineLevel="2" x14ac:dyDescent="0.25">
      <c r="A583" t="s">
        <v>36</v>
      </c>
      <c r="B583" s="105" t="e">
        <f>#REF!</f>
        <v>#REF!</v>
      </c>
      <c r="C583" s="106" t="e">
        <f>IF($A47=B580,1*$A579*($B47-$A579)^2/$B47^2,0)</f>
        <v>#REF!</v>
      </c>
      <c r="D583" s="107" t="e">
        <f>#REF!</f>
        <v>#REF!</v>
      </c>
      <c r="E583" s="106" t="e">
        <f>IF($A47=D580,1*$A579*($B47-$A579)^2/$B47^2,0)</f>
        <v>#REF!</v>
      </c>
      <c r="F583" s="107" t="e">
        <f>#REF!</f>
        <v>#REF!</v>
      </c>
      <c r="G583" s="106" t="e">
        <f>IF($A47=F580,1*$A579*($B47-$A579)^2/$B47^2,0)</f>
        <v>#REF!</v>
      </c>
      <c r="H583" s="107" t="e">
        <f>#REF!</f>
        <v>#REF!</v>
      </c>
      <c r="I583" s="106" t="e">
        <f>IF($A47=H580,1*$A579*($B47-$A579)^2/$B47^2,0)</f>
        <v>#REF!</v>
      </c>
      <c r="J583" s="107" t="e">
        <f>#REF!</f>
        <v>#REF!</v>
      </c>
      <c r="K583" s="106" t="e">
        <f>IF($A47=J580,1*$A579*($B47-$A579)^2/$B47^2,0)</f>
        <v>#REF!</v>
      </c>
      <c r="L583" s="107" t="e">
        <f>#REF!</f>
        <v>#REF!</v>
      </c>
      <c r="M583" s="106" t="e">
        <f>IF($A47=L580,1*$A579*($B47-$A579)^2/$B47^2,0)</f>
        <v>#REF!</v>
      </c>
      <c r="X583" s="149"/>
    </row>
    <row r="584" spans="1:62" hidden="1" outlineLevel="2" x14ac:dyDescent="0.25">
      <c r="B584" s="105" t="e">
        <f>#REF!</f>
        <v>#REF!</v>
      </c>
      <c r="C584" s="108">
        <v>0</v>
      </c>
      <c r="D584" s="107" t="e">
        <f>#REF!</f>
        <v>#REF!</v>
      </c>
      <c r="E584" s="108">
        <v>0</v>
      </c>
      <c r="F584" s="107" t="e">
        <f>#REF!</f>
        <v>#REF!</v>
      </c>
      <c r="G584" s="108">
        <v>0</v>
      </c>
      <c r="H584" s="107" t="e">
        <f>#REF!</f>
        <v>#REF!</v>
      </c>
      <c r="I584" s="108">
        <v>0</v>
      </c>
      <c r="J584" s="107" t="e">
        <f>#REF!</f>
        <v>#REF!</v>
      </c>
      <c r="K584" s="108">
        <v>0</v>
      </c>
      <c r="L584" s="107" t="e">
        <f>#REF!</f>
        <v>#REF!</v>
      </c>
      <c r="M584" s="108">
        <v>0</v>
      </c>
    </row>
    <row r="585" spans="1:62" hidden="1" outlineLevel="2" x14ac:dyDescent="0.25">
      <c r="B585" s="105" t="e">
        <f>#REF!</f>
        <v>#REF!</v>
      </c>
      <c r="C585" s="106" t="e">
        <f>IF($A47=B580,1*($A579)^2*(3*$B47-2*$A579)/$B47^3,0)</f>
        <v>#REF!</v>
      </c>
      <c r="D585" s="107" t="e">
        <f>#REF!</f>
        <v>#REF!</v>
      </c>
      <c r="E585" s="106" t="e">
        <f>IF($A47=D580,1*($A579)^2*(3*$B47-2*$A579)/$B47^3,0)</f>
        <v>#REF!</v>
      </c>
      <c r="F585" s="107" t="e">
        <f>#REF!</f>
        <v>#REF!</v>
      </c>
      <c r="G585" s="106" t="e">
        <f>IF($A47=F580,1*($A579)^2*(3*$B47-2*$A579)/$B47^3,0)</f>
        <v>#REF!</v>
      </c>
      <c r="H585" s="107" t="e">
        <f>#REF!</f>
        <v>#REF!</v>
      </c>
      <c r="I585" s="106" t="e">
        <f>IF($A47=H580,1*($A579)^2*(3*$B47-2*$A579)/$B47^3,0)</f>
        <v>#REF!</v>
      </c>
      <c r="J585" s="107" t="e">
        <f>#REF!</f>
        <v>#REF!</v>
      </c>
      <c r="K585" s="106" t="e">
        <f>IF($A47=J580,1*($A579)^2*(3*$B47-2*$A579)/$B47^3,0)</f>
        <v>#REF!</v>
      </c>
      <c r="L585" s="107" t="e">
        <f>#REF!</f>
        <v>#REF!</v>
      </c>
      <c r="M585" s="106" t="e">
        <f>IF($A47=L580,1*($A579)^2*(3*$B47-2*$A579)/$B47^3,0)</f>
        <v>#REF!</v>
      </c>
    </row>
    <row r="586" spans="1:62" hidden="1" outlineLevel="2" x14ac:dyDescent="0.25">
      <c r="B586" s="105" t="e">
        <f>#REF!</f>
        <v>#REF!</v>
      </c>
      <c r="C586" s="108" t="e">
        <f>IF($A47=B580,-1*($B47-$A579)*$A579^2/$B47^2,0)</f>
        <v>#REF!</v>
      </c>
      <c r="D586" s="107" t="e">
        <f>#REF!</f>
        <v>#REF!</v>
      </c>
      <c r="E586" s="108" t="e">
        <f>IF($A47=D580,-1*($B47-$A579)*$A47^2/$B47^2,0)</f>
        <v>#REF!</v>
      </c>
      <c r="F586" s="107" t="e">
        <f>#REF!</f>
        <v>#REF!</v>
      </c>
      <c r="G586" s="108" t="e">
        <f>IF($A47=F580,-1*($B47-$A579)*$A47^2/$B47^2,0)</f>
        <v>#REF!</v>
      </c>
      <c r="H586" s="107" t="e">
        <f>#REF!</f>
        <v>#REF!</v>
      </c>
      <c r="I586" s="108" t="e">
        <f>IF($A47=H580,-1*($B47-$A579)*$A47^2/$B47^2,0)</f>
        <v>#REF!</v>
      </c>
      <c r="J586" s="107" t="e">
        <f>#REF!</f>
        <v>#REF!</v>
      </c>
      <c r="K586" s="108" t="e">
        <f>IF($A47=J580,-1*($B47-$A579)*$A47^2/$B47^2,0)</f>
        <v>#REF!</v>
      </c>
      <c r="L586" s="107" t="e">
        <f>#REF!</f>
        <v>#REF!</v>
      </c>
      <c r="M586" s="108" t="e">
        <f>IF($A47=L580,-1*($B47-$A579)*$A47^2/$B47^2,0)</f>
        <v>#REF!</v>
      </c>
    </row>
    <row r="587" spans="1:62" hidden="1" outlineLevel="2" x14ac:dyDescent="0.25">
      <c r="C587" t="s">
        <v>61</v>
      </c>
      <c r="D587" s="182"/>
      <c r="E587" s="183"/>
      <c r="F587" s="182"/>
      <c r="G587" s="183"/>
      <c r="H587" s="182"/>
      <c r="I587" s="183"/>
      <c r="J587" s="182"/>
      <c r="K587" s="183"/>
      <c r="L587" s="182"/>
      <c r="M587" s="183"/>
      <c r="N587" s="182"/>
      <c r="O587" s="183"/>
      <c r="P587" s="182"/>
      <c r="Q587" s="183"/>
      <c r="R587" s="182"/>
      <c r="S587" s="183"/>
    </row>
    <row r="588" spans="1:62" hidden="1" outlineLevel="2" x14ac:dyDescent="0.25">
      <c r="B588" s="105">
        <v>1</v>
      </c>
      <c r="C588" s="108">
        <f t="shared" ref="C588" si="941">-(IFERROR(VLOOKUP($B588,$B581:$C586,2,0),0)+IFERROR(VLOOKUP($B588,$D581:$E586,2,0),0)+IFERROR(VLOOKUP($B588,$F581:$G586,2,0),0)+IFERROR(VLOOKUP($B588,$H581:$I586,2,0),0)+IFERROR(VLOOKUP($B588,$J581:$K586,2,0),0)+IFERROR(VLOOKUP($B588,$L581:$M586,2,0),0)+IFERROR(VLOOKUP($B588,$N581:$O586,2,0),0)+IFERROR(VLOOKUP($B588,$P581:$Q586,2,0),0)+IFERROR(VLOOKUP($B588,$R581:$S586,2,0),0))</f>
        <v>0</v>
      </c>
      <c r="E588" s="109"/>
      <c r="F588" s="325" t="s">
        <v>37</v>
      </c>
      <c r="G588" s="325"/>
      <c r="H588" s="325"/>
      <c r="I588" s="325"/>
      <c r="J588" s="325"/>
      <c r="K588" s="325"/>
      <c r="L588" s="325"/>
      <c r="M588" s="325"/>
      <c r="N588" s="325"/>
      <c r="O588" s="325"/>
      <c r="P588" s="325"/>
      <c r="Q588" s="325"/>
      <c r="R588" s="325"/>
      <c r="S588" s="325"/>
      <c r="T588" s="325"/>
      <c r="U588" s="325"/>
      <c r="V588" s="325"/>
      <c r="W588" s="325"/>
      <c r="X588" s="325"/>
      <c r="Y588" s="325"/>
      <c r="Z588" s="325"/>
      <c r="AA588" s="325"/>
      <c r="AB588" s="110"/>
      <c r="AC588" s="110"/>
      <c r="AD588" s="110"/>
      <c r="AE588" s="110"/>
      <c r="AF588" s="110"/>
      <c r="AG588" s="110"/>
      <c r="AH588" s="110"/>
    </row>
    <row r="589" spans="1:62" hidden="1" outlineLevel="2" x14ac:dyDescent="0.25">
      <c r="B589" s="105">
        <v>2</v>
      </c>
      <c r="C589" s="108">
        <f t="shared" ref="C589" si="942">-(IFERROR(VLOOKUP($B589,$B581:$C586,2,0),0)+IFERROR(VLOOKUP($B589,$D581:$E586,2,0),0)+IFERROR(VLOOKUP($B589,$F581:$G586,2,0),0)+IFERROR(VLOOKUP($B589,$H581:$I586,2,0),0)+IFERROR(VLOOKUP($B589,$J581:$K586,2,0),0)+IFERROR(VLOOKUP($B589,$L581:$M586,2,0),0)+IFERROR(VLOOKUP($B589,$N581:$O586,2,0),0)+IFERROR(VLOOKUP($B589,$P581:$Q586,2,0),0)+IFERROR(VLOOKUP($B589,$R581:$S586,2,0),0))</f>
        <v>0</v>
      </c>
      <c r="E589" s="110"/>
      <c r="F589" s="110"/>
      <c r="G589" s="326" t="s">
        <v>38</v>
      </c>
      <c r="H589" s="326"/>
      <c r="I589" s="326"/>
      <c r="J589" s="326"/>
      <c r="K589" s="326"/>
      <c r="L589" s="326"/>
      <c r="M589" s="110"/>
      <c r="N589" s="110"/>
      <c r="O589" s="110"/>
      <c r="P589" s="327" t="s">
        <v>39</v>
      </c>
      <c r="Q589" s="327"/>
      <c r="R589" s="327"/>
      <c r="S589" s="327"/>
      <c r="T589" s="327"/>
      <c r="U589" s="327"/>
      <c r="V589" s="110"/>
      <c r="W589" s="110"/>
      <c r="X589" s="110"/>
      <c r="Y589" s="110"/>
      <c r="Z589" s="110"/>
      <c r="AA589" s="110"/>
      <c r="AB589" s="110"/>
      <c r="AC589" s="110"/>
      <c r="AD589" s="110"/>
      <c r="AE589" s="110"/>
      <c r="AF589" s="110"/>
      <c r="AG589" s="110"/>
      <c r="AH589" s="110"/>
    </row>
    <row r="590" spans="1:62" hidden="1" outlineLevel="2" x14ac:dyDescent="0.25">
      <c r="B590" s="105">
        <v>3</v>
      </c>
      <c r="C590" s="108">
        <f t="shared" ref="C590" si="943">-(IFERROR(VLOOKUP($B590,$B581:$C586,2,0),0)+IFERROR(VLOOKUP($B590,$D581:$E586,2,0),0)+IFERROR(VLOOKUP($B590,$F581:$G586,2,0),0)+IFERROR(VLOOKUP($B590,$H581:$I586,2,0),0)+IFERROR(VLOOKUP($B590,$J581:$K586,2,0),0)+IFERROR(VLOOKUP($B590,$L581:$M586,2,0),0)+IFERROR(VLOOKUP($B590,$N581:$O586,2,0),0)+IFERROR(VLOOKUP($B590,$P581:$Q586,2,0),0)+IFERROR(VLOOKUP($B590,$R581:$S586,2,0),0))</f>
        <v>0</v>
      </c>
      <c r="E590" s="110"/>
      <c r="F590" s="110"/>
      <c r="G590" s="112">
        <v>6</v>
      </c>
      <c r="H590" s="112">
        <v>5</v>
      </c>
      <c r="I590" s="112">
        <v>4</v>
      </c>
      <c r="J590" s="112">
        <v>3</v>
      </c>
      <c r="K590" s="112">
        <v>2</v>
      </c>
      <c r="L590" s="112">
        <v>1</v>
      </c>
      <c r="M590" s="110"/>
      <c r="O590" s="110"/>
      <c r="P590" s="112">
        <v>6</v>
      </c>
      <c r="Q590" s="112">
        <v>5</v>
      </c>
      <c r="R590" s="112">
        <v>4</v>
      </c>
      <c r="S590" s="112">
        <v>3</v>
      </c>
      <c r="T590" s="112">
        <v>2</v>
      </c>
      <c r="U590" s="112">
        <v>1</v>
      </c>
      <c r="AB590" s="110"/>
      <c r="AC590" s="110"/>
      <c r="AD590" s="110"/>
      <c r="AE590" s="110"/>
      <c r="AF590" s="110"/>
      <c r="AG590" s="110"/>
      <c r="AH590" s="110"/>
    </row>
    <row r="591" spans="1:62" hidden="1" outlineLevel="2" x14ac:dyDescent="0.25">
      <c r="B591" s="105">
        <v>4</v>
      </c>
      <c r="C591" s="108">
        <f t="shared" ref="C591" si="944">-(IFERROR(VLOOKUP($B591,$B581:$C586,2,0),0)+IFERROR(VLOOKUP($B591,$D581:$E586,2,0),0)+IFERROR(VLOOKUP($B591,$F581:$G586,2,0),0)+IFERROR(VLOOKUP($B591,$H581:$I586,2,0),0)+IFERROR(VLOOKUP($B591,$J581:$K586,2,0),0)+IFERROR(VLOOKUP($B591,$L581:$M586,2,0),0)+IFERROR(VLOOKUP($B591,$N581:$O586,2,0),0)+IFERROR(VLOOKUP($B591,$P581:$Q586,2,0),0)+IFERROR(VLOOKUP($B591,$R581:$S586,2,0),0))</f>
        <v>0</v>
      </c>
      <c r="E591" s="110"/>
      <c r="F591" s="105">
        <v>1</v>
      </c>
      <c r="G591" s="184" t="e">
        <f t="array" ref="G591:G597">MMULT(MINVERSE($C$24:$I$30),$C588:$C594)</f>
        <v>#NUM!</v>
      </c>
      <c r="H591" s="184" t="e">
        <f t="array" ref="H591:H596">MMULT(MINVERSE($C$24:$H$29),$C588:$C593)</f>
        <v>#NUM!</v>
      </c>
      <c r="I591" s="184" t="e">
        <f t="array" ref="I591:I595">MMULT(MINVERSE($C$24:$G$28),$C588:$C592)</f>
        <v>#NUM!</v>
      </c>
      <c r="J591" s="184" t="e">
        <f t="array" ref="J591:J594">MMULT(MINVERSE($C$24:$F$27),$C588:$C591)</f>
        <v>#NUM!</v>
      </c>
      <c r="K591" s="184" t="e">
        <f t="array" ref="K591:K593">MMULT(MINVERSE($C$24:$E$26),$C588:$C590)</f>
        <v>#NUM!</v>
      </c>
      <c r="L591" s="184" t="e">
        <f t="array" ref="L591:L592">MMULT(MINVERSE($C$24:$D$25),$C588:$C589)</f>
        <v>#NUM!</v>
      </c>
      <c r="M591" s="110"/>
      <c r="O591" s="105">
        <v>1</v>
      </c>
      <c r="P591" s="184" t="e">
        <f t="array" ref="P591:P601">MMULT(MINVERSE($C$24:$M$34),$C588:$C598)</f>
        <v>#NUM!</v>
      </c>
      <c r="Q591" s="184" t="e">
        <f t="array" ref="Q591:Q600">MMULT(MINVERSE($C$24:$L$33),$C588:$C597)</f>
        <v>#NUM!</v>
      </c>
      <c r="R591" s="184" t="e">
        <f t="array" ref="R591:R599">MMULT(MINVERSE($C$24:$K$32),$C588:$C596)</f>
        <v>#NUM!</v>
      </c>
      <c r="S591" s="184" t="e">
        <f t="array" ref="S591:S598">MMULT(MINVERSE($C$24:$J$31),$C588:$C595)</f>
        <v>#NUM!</v>
      </c>
      <c r="T591" s="114"/>
      <c r="U591" s="114"/>
      <c r="V591" s="110"/>
      <c r="W591" s="110"/>
      <c r="X591" s="110"/>
      <c r="Y591" s="110"/>
      <c r="Z591" s="110"/>
      <c r="AA591" s="110"/>
      <c r="AB591" s="110"/>
      <c r="AC591" s="110"/>
      <c r="AD591" s="110"/>
      <c r="AE591" s="110"/>
      <c r="AF591" s="110"/>
      <c r="AG591" s="110"/>
      <c r="AH591" s="110"/>
    </row>
    <row r="592" spans="1:62" hidden="1" outlineLevel="2" x14ac:dyDescent="0.25">
      <c r="B592" s="105">
        <v>5</v>
      </c>
      <c r="C592" s="108">
        <f t="shared" ref="C592" si="945">-(IFERROR(VLOOKUP($B592,$B581:$C586,2,0),0)+IFERROR(VLOOKUP($B592,$D581:$E586,2,0),0)+IFERROR(VLOOKUP($B592,$F581:$G586,2,0),0)+IFERROR(VLOOKUP($B592,$H581:$I586,2,0),0)+IFERROR(VLOOKUP($B592,$J581:$K586,2,0),0)+IFERROR(VLOOKUP($B592,$L581:$M586,2,0),0)+IFERROR(VLOOKUP($B592,$N581:$O586,2,0),0)+IFERROR(VLOOKUP($B592,$P581:$Q586,2,0),0)+IFERROR(VLOOKUP($B592,$R581:$S586,2,0),0))</f>
        <v>0</v>
      </c>
      <c r="E592" s="110"/>
      <c r="F592" s="105">
        <v>2</v>
      </c>
      <c r="G592" s="185" t="e">
        <v>#NUM!</v>
      </c>
      <c r="H592" s="185" t="e">
        <v>#NUM!</v>
      </c>
      <c r="I592" s="185" t="e">
        <v>#NUM!</v>
      </c>
      <c r="J592" s="185" t="e">
        <v>#NUM!</v>
      </c>
      <c r="K592" s="185" t="e">
        <v>#NUM!</v>
      </c>
      <c r="L592" s="185" t="e">
        <v>#NUM!</v>
      </c>
      <c r="M592" s="110"/>
      <c r="O592" s="105">
        <v>2</v>
      </c>
      <c r="P592" s="185" t="e">
        <v>#NUM!</v>
      </c>
      <c r="Q592" s="185" t="e">
        <v>#NUM!</v>
      </c>
      <c r="R592" s="185" t="e">
        <v>#NUM!</v>
      </c>
      <c r="S592" s="185" t="e">
        <v>#NUM!</v>
      </c>
      <c r="T592" s="114"/>
      <c r="U592" s="114"/>
    </row>
    <row r="593" spans="1:21" hidden="1" outlineLevel="2" x14ac:dyDescent="0.25">
      <c r="B593" s="105">
        <v>6</v>
      </c>
      <c r="C593" s="108">
        <f t="shared" ref="C593" si="946">-(IFERROR(VLOOKUP($B593,$B581:$C586,2,0),0)+IFERROR(VLOOKUP($B593,$D581:$E586,2,0),0)+IFERROR(VLOOKUP($B593,$F581:$G586,2,0),0)+IFERROR(VLOOKUP($B593,$H581:$I586,2,0),0)+IFERROR(VLOOKUP($B593,$J581:$K586,2,0),0)+IFERROR(VLOOKUP($B593,$L581:$M586,2,0),0)+IFERROR(VLOOKUP($B593,$N581:$O586,2,0),0)+IFERROR(VLOOKUP($B593,$P581:$Q586,2,0),0)+IFERROR(VLOOKUP($B593,$R581:$S586,2,0),0))</f>
        <v>0</v>
      </c>
      <c r="E593" s="110"/>
      <c r="F593" s="105">
        <v>3</v>
      </c>
      <c r="G593" s="185" t="e">
        <v>#NUM!</v>
      </c>
      <c r="H593" s="185" t="e">
        <v>#NUM!</v>
      </c>
      <c r="I593" s="185" t="e">
        <v>#NUM!</v>
      </c>
      <c r="J593" s="185" t="e">
        <v>#NUM!</v>
      </c>
      <c r="K593" s="185" t="e">
        <v>#NUM!</v>
      </c>
      <c r="L593" s="185"/>
      <c r="M593" s="110"/>
      <c r="O593" s="105">
        <v>3</v>
      </c>
      <c r="P593" s="185" t="e">
        <v>#NUM!</v>
      </c>
      <c r="Q593" s="185" t="e">
        <v>#NUM!</v>
      </c>
      <c r="R593" s="185" t="e">
        <v>#NUM!</v>
      </c>
      <c r="S593" s="185" t="e">
        <v>#NUM!</v>
      </c>
      <c r="T593" s="114"/>
      <c r="U593" s="114"/>
    </row>
    <row r="594" spans="1:21" hidden="1" outlineLevel="2" x14ac:dyDescent="0.25">
      <c r="B594" s="105">
        <v>7</v>
      </c>
      <c r="C594" s="108">
        <f t="shared" ref="C594" si="947">-(IFERROR(VLOOKUP($B594,$B581:$C586,2,0),0)+IFERROR(VLOOKUP($B594,$D581:$E586,2,0),0)+IFERROR(VLOOKUP($B594,$F581:$G586,2,0),0)+IFERROR(VLOOKUP($B594,$H581:$I586,2,0),0)+IFERROR(VLOOKUP($B594,$J581:$K586,2,0),0)+IFERROR(VLOOKUP($B594,$L581:$M586,2,0),0)+IFERROR(VLOOKUP($B594,$N581:$O586,2,0),0)+IFERROR(VLOOKUP($B594,$P581:$Q586,2,0),0)+IFERROR(VLOOKUP($B594,$R581:$S586,2,0),0))</f>
        <v>0</v>
      </c>
      <c r="E594" s="110"/>
      <c r="F594" s="105">
        <v>4</v>
      </c>
      <c r="G594" s="185" t="e">
        <v>#NUM!</v>
      </c>
      <c r="H594" s="185" t="e">
        <v>#NUM!</v>
      </c>
      <c r="I594" s="185" t="e">
        <v>#NUM!</v>
      </c>
      <c r="J594" s="185" t="e">
        <v>#NUM!</v>
      </c>
      <c r="K594" s="185"/>
      <c r="L594" s="185"/>
      <c r="M594" s="110"/>
      <c r="O594" s="105">
        <v>4</v>
      </c>
      <c r="P594" s="185" t="e">
        <v>#NUM!</v>
      </c>
      <c r="Q594" s="185" t="e">
        <v>#NUM!</v>
      </c>
      <c r="R594" s="185" t="e">
        <v>#NUM!</v>
      </c>
      <c r="S594" s="185" t="e">
        <v>#NUM!</v>
      </c>
      <c r="T594" s="114"/>
      <c r="U594" s="114"/>
    </row>
    <row r="595" spans="1:21" hidden="1" outlineLevel="2" x14ac:dyDescent="0.25">
      <c r="B595" s="105">
        <v>8</v>
      </c>
      <c r="C595" s="108">
        <f t="shared" ref="C595" si="948">-(IFERROR(VLOOKUP($B595,$B581:$C586,2,0),0)+IFERROR(VLOOKUP($B595,$D581:$E586,2,0),0)+IFERROR(VLOOKUP($B595,$F581:$G586,2,0),0)+IFERROR(VLOOKUP($B595,$H581:$I586,2,0),0)+IFERROR(VLOOKUP($B595,$J581:$K586,2,0),0)+IFERROR(VLOOKUP($B595,$L581:$M586,2,0),0)+IFERROR(VLOOKUP($B595,$N581:$O586,2,0),0)+IFERROR(VLOOKUP($B595,$P581:$Q586,2,0),0)+IFERROR(VLOOKUP($B595,$R581:$S586,2,0),0))</f>
        <v>0</v>
      </c>
      <c r="E595" s="110" t="s">
        <v>40</v>
      </c>
      <c r="F595" s="105">
        <v>5</v>
      </c>
      <c r="G595" s="185" t="e">
        <v>#NUM!</v>
      </c>
      <c r="H595" s="185" t="e">
        <v>#NUM!</v>
      </c>
      <c r="I595" s="185" t="e">
        <v>#NUM!</v>
      </c>
      <c r="J595" s="185"/>
      <c r="K595" s="185"/>
      <c r="L595" s="185"/>
      <c r="M595" s="110"/>
      <c r="O595" s="105">
        <v>5</v>
      </c>
      <c r="P595" s="185" t="e">
        <v>#NUM!</v>
      </c>
      <c r="Q595" s="185" t="e">
        <v>#NUM!</v>
      </c>
      <c r="R595" s="185" t="e">
        <v>#NUM!</v>
      </c>
      <c r="S595" s="185" t="e">
        <v>#NUM!</v>
      </c>
      <c r="T595" s="114"/>
      <c r="U595" s="114"/>
    </row>
    <row r="596" spans="1:21" hidden="1" outlineLevel="2" x14ac:dyDescent="0.25">
      <c r="B596" s="105">
        <v>9</v>
      </c>
      <c r="C596" s="108">
        <f t="shared" ref="C596" si="949">-(IFERROR(VLOOKUP($B596,$B581:$C586,2,0),0)+IFERROR(VLOOKUP($B596,$D581:$E586,2,0),0)+IFERROR(VLOOKUP($B596,$F581:$G586,2,0),0)+IFERROR(VLOOKUP($B596,$H581:$I586,2,0),0)+IFERROR(VLOOKUP($B596,$J581:$K586,2,0),0)+IFERROR(VLOOKUP($B596,$L581:$M586,2,0),0)+IFERROR(VLOOKUP($B596,$N581:$O586,2,0),0)+IFERROR(VLOOKUP($B596,$P581:$Q586,2,0),0)+IFERROR(VLOOKUP($B596,$R581:$S586,2,0),0))</f>
        <v>0</v>
      </c>
      <c r="E596" s="110"/>
      <c r="F596" s="105">
        <v>6</v>
      </c>
      <c r="G596" s="185" t="e">
        <v>#NUM!</v>
      </c>
      <c r="H596" s="185" t="e">
        <v>#NUM!</v>
      </c>
      <c r="I596" s="185"/>
      <c r="J596" s="185"/>
      <c r="K596" s="185"/>
      <c r="L596" s="185"/>
      <c r="M596" s="110"/>
      <c r="O596" s="105">
        <v>6</v>
      </c>
      <c r="P596" s="185" t="e">
        <v>#NUM!</v>
      </c>
      <c r="Q596" s="185" t="e">
        <v>#NUM!</v>
      </c>
      <c r="R596" s="185" t="e">
        <v>#NUM!</v>
      </c>
      <c r="S596" s="185" t="e">
        <v>#NUM!</v>
      </c>
      <c r="T596" s="114"/>
      <c r="U596" s="114"/>
    </row>
    <row r="597" spans="1:21" hidden="1" outlineLevel="2" x14ac:dyDescent="0.25">
      <c r="B597" s="105">
        <v>10</v>
      </c>
      <c r="C597" s="108">
        <f t="shared" ref="C597" si="950">-(IFERROR(VLOOKUP($B597,$B581:$C586,2,0),0)+IFERROR(VLOOKUP($B597,$D581:$E586,2,0),0)+IFERROR(VLOOKUP($B597,$F581:$G586,2,0),0)+IFERROR(VLOOKUP($B597,$H581:$I586,2,0),0)+IFERROR(VLOOKUP($B597,$J581:$K586,2,0),0)+IFERROR(VLOOKUP($B597,$L581:$M586,2,0),0)+IFERROR(VLOOKUP($B597,$N581:$O586,2,0),0)+IFERROR(VLOOKUP($B597,$P581:$Q586,2,0),0)+IFERROR(VLOOKUP($B597,$R581:$S586,2,0),0))</f>
        <v>0</v>
      </c>
      <c r="E597" s="110"/>
      <c r="F597" s="105">
        <v>7</v>
      </c>
      <c r="G597" s="185" t="e">
        <v>#NUM!</v>
      </c>
      <c r="H597" s="185"/>
      <c r="I597" s="185"/>
      <c r="J597" s="185"/>
      <c r="K597" s="185"/>
      <c r="L597" s="185"/>
      <c r="M597" s="110"/>
      <c r="N597" s="110" t="s">
        <v>40</v>
      </c>
      <c r="O597" s="105">
        <v>7</v>
      </c>
      <c r="P597" s="185" t="e">
        <v>#NUM!</v>
      </c>
      <c r="Q597" s="185" t="e">
        <v>#NUM!</v>
      </c>
      <c r="R597" s="185" t="e">
        <v>#NUM!</v>
      </c>
      <c r="S597" s="185" t="e">
        <v>#NUM!</v>
      </c>
      <c r="T597" s="114"/>
      <c r="U597" s="114"/>
    </row>
    <row r="598" spans="1:21" hidden="1" outlineLevel="2" x14ac:dyDescent="0.25">
      <c r="B598" s="105">
        <v>11</v>
      </c>
      <c r="C598" s="108">
        <f t="shared" ref="C598" si="951">-(IFERROR(VLOOKUP($B598,$B581:$C586,2,0),0)+IFERROR(VLOOKUP($B598,$D581:$E586,2,0),0)+IFERROR(VLOOKUP($B598,$F581:$G586,2,0),0)+IFERROR(VLOOKUP($B598,$H581:$I586,2,0),0)+IFERROR(VLOOKUP($B598,$J581:$K586,2,0),0)+IFERROR(VLOOKUP($B598,$L581:$M586,2,0),0)+IFERROR(VLOOKUP($B598,$N581:$O586,2,0),0)+IFERROR(VLOOKUP($B598,$P581:$Q586,2,0),0)+IFERROR(VLOOKUP($B598,$R581:$S586,2,0),0))</f>
        <v>0</v>
      </c>
      <c r="E598" s="110"/>
      <c r="M598" s="110"/>
      <c r="O598" s="105">
        <v>8</v>
      </c>
      <c r="P598" s="185" t="e">
        <v>#NUM!</v>
      </c>
      <c r="Q598" s="185" t="e">
        <v>#NUM!</v>
      </c>
      <c r="R598" s="185" t="e">
        <v>#NUM!</v>
      </c>
      <c r="S598" s="185" t="e">
        <v>#NUM!</v>
      </c>
      <c r="T598" s="114"/>
      <c r="U598" s="114"/>
    </row>
    <row r="599" spans="1:21" hidden="1" outlineLevel="2" x14ac:dyDescent="0.25">
      <c r="B599" s="105">
        <v>12</v>
      </c>
      <c r="C599" s="108">
        <f t="shared" ref="C599" si="952">-(IFERROR(VLOOKUP($B599,$B581:$C586,2,0),0)+IFERROR(VLOOKUP($B599,$D581:$E586,2,0),0)+IFERROR(VLOOKUP($B599,$F581:$G586,2,0),0)+IFERROR(VLOOKUP($B599,$H581:$I586,2,0),0)+IFERROR(VLOOKUP($B599,$J581:$K586,2,0),0)+IFERROR(VLOOKUP($B599,$L581:$M586,2,0),0)+IFERROR(VLOOKUP($B599,$N581:$O586,2,0),0)+IFERROR(VLOOKUP($B599,$P581:$Q586,2,0),0)+IFERROR(VLOOKUP($B599,$R581:$S586,2,0),0))</f>
        <v>0</v>
      </c>
      <c r="E599" s="110"/>
      <c r="M599" s="110"/>
      <c r="O599" s="105">
        <v>9</v>
      </c>
      <c r="P599" s="185" t="e">
        <v>#NUM!</v>
      </c>
      <c r="Q599" s="185" t="e">
        <v>#NUM!</v>
      </c>
      <c r="R599" s="185" t="e">
        <v>#NUM!</v>
      </c>
      <c r="S599" s="185"/>
      <c r="T599" s="114"/>
      <c r="U599" s="114"/>
    </row>
    <row r="600" spans="1:21" hidden="1" outlineLevel="2" x14ac:dyDescent="0.25">
      <c r="B600" s="105">
        <v>13</v>
      </c>
      <c r="C600" s="108">
        <f t="shared" ref="C600" si="953">-(IFERROR(VLOOKUP($B600,$B581:$C586,2,0),0)+IFERROR(VLOOKUP($B600,$D581:$E586,2,0),0)+IFERROR(VLOOKUP($B600,$F581:$G586,2,0),0)+IFERROR(VLOOKUP($B600,$H581:$I586,2,0),0)+IFERROR(VLOOKUP($B600,$J581:$K586,2,0),0)+IFERROR(VLOOKUP($B600,$L581:$M586,2,0),0)+IFERROR(VLOOKUP($B600,$N581:$O586,2,0),0)+IFERROR(VLOOKUP($B600,$P581:$Q586,2,0),0)+IFERROR(VLOOKUP($B600,$R581:$S586,2,0),0))</f>
        <v>0</v>
      </c>
      <c r="E600" s="110"/>
      <c r="F600" s="110"/>
      <c r="G600" s="324" t="s">
        <v>42</v>
      </c>
      <c r="H600" s="324"/>
      <c r="I600" s="324"/>
      <c r="J600" s="324"/>
      <c r="K600" s="324"/>
      <c r="L600" s="324"/>
      <c r="M600" s="110"/>
      <c r="O600" s="105">
        <v>10</v>
      </c>
      <c r="P600" s="185" t="e">
        <v>#NUM!</v>
      </c>
      <c r="Q600" s="185" t="e">
        <v>#NUM!</v>
      </c>
      <c r="R600" s="185"/>
      <c r="S600" s="185"/>
      <c r="T600" s="114"/>
      <c r="U600" s="114"/>
    </row>
    <row r="601" spans="1:21" hidden="1" outlineLevel="2" x14ac:dyDescent="0.25">
      <c r="B601" s="105">
        <v>14</v>
      </c>
      <c r="C601" s="108">
        <f t="shared" ref="C601" si="954">-(IFERROR(VLOOKUP($B601,$B581:$C586,2,0),0)+IFERROR(VLOOKUP($B601,$D581:$E586,2,0),0)+IFERROR(VLOOKUP($B601,$F581:$G586,2,0),0)+IFERROR(VLOOKUP($B601,$H581:$I586,2,0),0)+IFERROR(VLOOKUP($B601,$J581:$K586,2,0),0)+IFERROR(VLOOKUP($B601,$L581:$M586,2,0),0)+IFERROR(VLOOKUP($B601,$N581:$O586,2,0),0)+IFERROR(VLOOKUP($B601,$P581:$Q586,2,0),0)+IFERROR(VLOOKUP($B601,$R581:$S586,2,0),0))</f>
        <v>0</v>
      </c>
      <c r="E601" s="110"/>
      <c r="F601" s="110"/>
      <c r="G601" s="112">
        <v>6</v>
      </c>
      <c r="H601" s="112">
        <v>5</v>
      </c>
      <c r="I601" s="112">
        <v>4</v>
      </c>
      <c r="J601" s="112">
        <v>3</v>
      </c>
      <c r="K601" s="112">
        <v>2</v>
      </c>
      <c r="L601" s="112">
        <v>1</v>
      </c>
      <c r="M601" s="110"/>
      <c r="O601" s="105">
        <v>11</v>
      </c>
      <c r="P601" s="185" t="e">
        <v>#NUM!</v>
      </c>
      <c r="Q601" s="185"/>
      <c r="R601" s="185"/>
      <c r="S601" s="185"/>
      <c r="T601" s="114"/>
      <c r="U601" s="114"/>
    </row>
    <row r="602" spans="1:21" hidden="1" outlineLevel="2" x14ac:dyDescent="0.25">
      <c r="A602" s="68" t="s">
        <v>41</v>
      </c>
      <c r="B602" s="105">
        <v>15</v>
      </c>
      <c r="C602" s="108">
        <f t="shared" ref="C602" si="955">-(IFERROR(VLOOKUP($B602,$B581:$C586,2,0),0)+IFERROR(VLOOKUP($B602,$D581:$E586,2,0),0)+IFERROR(VLOOKUP($B602,$F581:$G586,2,0),0)+IFERROR(VLOOKUP($B602,$H581:$I586,2,0),0)+IFERROR(VLOOKUP($B602,$J581:$K586,2,0),0)+IFERROR(VLOOKUP($B602,$L581:$M586,2,0),0)+IFERROR(VLOOKUP($B602,$N581:$O586,2,0),0)+IFERROR(VLOOKUP($B602,$P581:$Q586,2,0),0)+IFERROR(VLOOKUP($B602,$R581:$S586,2,0),0))</f>
        <v>0</v>
      </c>
      <c r="E602" s="110"/>
      <c r="F602" s="105">
        <v>1</v>
      </c>
      <c r="G602" s="184" t="e">
        <f t="array" ref="G602:G610">MMULT(MINVERSE($C$24:$K$32),$C588:$C596)</f>
        <v>#NUM!</v>
      </c>
      <c r="H602" s="184" t="e">
        <f t="array" ref="H602:H609">MMULT(MINVERSE($C$24:$J$31),$C588:$C595)</f>
        <v>#NUM!</v>
      </c>
      <c r="I602" s="184" t="e">
        <f t="array" ref="I602:I608">MMULT(MINVERSE($C$24:$I$30),$C588:$C594)</f>
        <v>#NUM!</v>
      </c>
      <c r="J602" s="184" t="e">
        <f t="array" ref="J602:J607">MMULT(MINVERSE($C$24:$H$29),$C588:$C593)</f>
        <v>#NUM!</v>
      </c>
      <c r="K602" s="184" t="e">
        <f t="array" ref="K602:K606">MMULT(MINVERSE($C$24:$G$28),$C588:$C592)</f>
        <v>#NUM!</v>
      </c>
      <c r="L602" s="113"/>
      <c r="M602" s="110"/>
      <c r="N602" s="110"/>
      <c r="O602" s="110"/>
      <c r="P602" s="110"/>
    </row>
    <row r="603" spans="1:21" hidden="1" outlineLevel="2" x14ac:dyDescent="0.25">
      <c r="B603" s="105">
        <v>16</v>
      </c>
      <c r="C603" s="108">
        <f t="shared" ref="C603" si="956">-(IFERROR(VLOOKUP($B603,$B581:$C586,2,0),0)+IFERROR(VLOOKUP($B603,$D581:$E586,2,0),0)+IFERROR(VLOOKUP($B603,$F581:$G586,2,0),0)+IFERROR(VLOOKUP($B603,$H581:$I586,2,0),0)+IFERROR(VLOOKUP($B603,$J581:$K586,2,0),0)+IFERROR(VLOOKUP($B603,$L581:$M586,2,0),0)+IFERROR(VLOOKUP($B603,$N581:$O586,2,0),0)+IFERROR(VLOOKUP($B603,$P581:$Q586,2,0),0)+IFERROR(VLOOKUP($B603,$R581:$S586,2,0),0))</f>
        <v>0</v>
      </c>
      <c r="E603" s="110"/>
      <c r="F603" s="105">
        <v>2</v>
      </c>
      <c r="G603" s="185" t="e">
        <v>#NUM!</v>
      </c>
      <c r="H603" s="185" t="e">
        <v>#NUM!</v>
      </c>
      <c r="I603" s="185" t="e">
        <v>#NUM!</v>
      </c>
      <c r="J603" s="185" t="e">
        <v>#NUM!</v>
      </c>
      <c r="K603" s="185" t="e">
        <v>#NUM!</v>
      </c>
      <c r="L603" s="114"/>
      <c r="M603" s="110"/>
      <c r="N603" s="110"/>
      <c r="O603" s="110"/>
      <c r="P603" s="110"/>
    </row>
    <row r="604" spans="1:21" hidden="1" outlineLevel="2" x14ac:dyDescent="0.25">
      <c r="B604" s="105">
        <v>17</v>
      </c>
      <c r="C604" s="108">
        <f t="shared" ref="C604" si="957">-(IFERROR(VLOOKUP($B604,$B581:$C586,2,0),0)+IFERROR(VLOOKUP($B604,$D581:$E586,2,0),0)+IFERROR(VLOOKUP($B604,$F581:$G586,2,0),0)+IFERROR(VLOOKUP($B604,$H581:$I586,2,0),0)+IFERROR(VLOOKUP($B604,$J581:$K586,2,0),0)+IFERROR(VLOOKUP($B604,$L581:$M586,2,0),0)+IFERROR(VLOOKUP($B604,$N581:$O586,2,0),0)+IFERROR(VLOOKUP($B604,$P581:$Q586,2,0),0)+IFERROR(VLOOKUP($B604,$R581:$S586,2,0),0))</f>
        <v>0</v>
      </c>
      <c r="E604" s="110"/>
      <c r="F604" s="105">
        <v>3</v>
      </c>
      <c r="G604" s="185" t="e">
        <v>#NUM!</v>
      </c>
      <c r="H604" s="185" t="e">
        <v>#NUM!</v>
      </c>
      <c r="I604" s="185" t="e">
        <v>#NUM!</v>
      </c>
      <c r="J604" s="185" t="e">
        <v>#NUM!</v>
      </c>
      <c r="K604" s="185" t="e">
        <v>#NUM!</v>
      </c>
      <c r="L604" s="114"/>
      <c r="M604" s="110"/>
    </row>
    <row r="605" spans="1:21" hidden="1" outlineLevel="2" x14ac:dyDescent="0.25">
      <c r="B605" s="105">
        <v>18</v>
      </c>
      <c r="C605" s="108">
        <f t="shared" ref="C605" si="958">-(IFERROR(VLOOKUP($B605,$B581:$C586,2,0),0)+IFERROR(VLOOKUP($B605,$D581:$E586,2,0),0)+IFERROR(VLOOKUP($B605,$F581:$G586,2,0),0)+IFERROR(VLOOKUP($B605,$H581:$I586,2,0),0)+IFERROR(VLOOKUP($B605,$J581:$K586,2,0),0)+IFERROR(VLOOKUP($B605,$L581:$M586,2,0),0)+IFERROR(VLOOKUP($B605,$N581:$O586,2,0),0)+IFERROR(VLOOKUP($B605,$P581:$Q586,2,0),0)+IFERROR(VLOOKUP($B605,$R581:$S586,2,0),0))</f>
        <v>0</v>
      </c>
      <c r="E605" s="110"/>
      <c r="F605" s="105">
        <v>4</v>
      </c>
      <c r="G605" s="185" t="e">
        <v>#NUM!</v>
      </c>
      <c r="H605" s="185" t="e">
        <v>#NUM!</v>
      </c>
      <c r="I605" s="185" t="e">
        <v>#NUM!</v>
      </c>
      <c r="J605" s="185" t="e">
        <v>#NUM!</v>
      </c>
      <c r="K605" s="185" t="e">
        <v>#NUM!</v>
      </c>
      <c r="L605" s="114"/>
      <c r="M605" s="110"/>
    </row>
    <row r="606" spans="1:21" hidden="1" outlineLevel="2" x14ac:dyDescent="0.25">
      <c r="B606" s="105">
        <v>19</v>
      </c>
      <c r="C606" s="108">
        <f t="shared" ref="C606" si="959">-(IFERROR(VLOOKUP($B606,$B581:$C586,2,0),0)+IFERROR(VLOOKUP($B606,$D581:$E586,2,0),0)+IFERROR(VLOOKUP($B606,$F581:$G586,2,0),0)+IFERROR(VLOOKUP($B606,$H581:$I586,2,0),0)+IFERROR(VLOOKUP($B606,$J581:$K586,2,0),0)+IFERROR(VLOOKUP($B606,$L581:$M586,2,0),0)+IFERROR(VLOOKUP($B606,$N581:$O586,2,0),0)+IFERROR(VLOOKUP($B606,$P581:$Q586,2,0),0)+IFERROR(VLOOKUP($B606,$R581:$S586,2,0),0))</f>
        <v>0</v>
      </c>
      <c r="E606" s="110"/>
      <c r="F606" s="105">
        <v>5</v>
      </c>
      <c r="G606" s="185" t="e">
        <v>#NUM!</v>
      </c>
      <c r="H606" s="185" t="e">
        <v>#NUM!</v>
      </c>
      <c r="I606" s="185" t="e">
        <v>#NUM!</v>
      </c>
      <c r="J606" s="185" t="e">
        <v>#NUM!</v>
      </c>
      <c r="K606" s="185" t="e">
        <v>#NUM!</v>
      </c>
      <c r="L606" s="114"/>
      <c r="M606" s="110"/>
    </row>
    <row r="607" spans="1:21" hidden="1" outlineLevel="2" x14ac:dyDescent="0.25">
      <c r="B607" s="105">
        <v>20</v>
      </c>
      <c r="C607" s="108">
        <f t="shared" ref="C607" si="960">-(IFERROR(VLOOKUP($B607,$B581:$C586,2,0),0)+IFERROR(VLOOKUP($B607,$D581:$E586,2,0),0)+IFERROR(VLOOKUP($B607,$F581:$G586,2,0),0)+IFERROR(VLOOKUP($B607,$H581:$I586,2,0),0)+IFERROR(VLOOKUP($B607,$J581:$K586,2,0),0)+IFERROR(VLOOKUP($B607,$L581:$M586,2,0),0)+IFERROR(VLOOKUP($B607,$N581:$O586,2,0),0)+IFERROR(VLOOKUP($B607,$P581:$Q586,2,0),0)+IFERROR(VLOOKUP($B607,$R581:$S586,2,0),0))</f>
        <v>0</v>
      </c>
      <c r="E607" s="110" t="s">
        <v>40</v>
      </c>
      <c r="F607" s="105">
        <v>6</v>
      </c>
      <c r="G607" s="185" t="e">
        <v>#NUM!</v>
      </c>
      <c r="H607" s="185" t="e">
        <v>#NUM!</v>
      </c>
      <c r="I607" s="185" t="e">
        <v>#NUM!</v>
      </c>
      <c r="J607" s="185" t="e">
        <v>#NUM!</v>
      </c>
      <c r="K607" s="185"/>
      <c r="L607" s="114"/>
      <c r="M607" s="110"/>
    </row>
    <row r="608" spans="1:21" hidden="1" outlineLevel="2" x14ac:dyDescent="0.25">
      <c r="B608" s="105">
        <v>21</v>
      </c>
      <c r="C608" s="108">
        <f t="shared" ref="C608" si="961">-(IFERROR(VLOOKUP($B608,$B581:$C586,2,0),0)+IFERROR(VLOOKUP($B608,$D581:$E586,2,0),0)+IFERROR(VLOOKUP($B608,$F581:$G586,2,0),0)+IFERROR(VLOOKUP($B608,$H581:$I586,2,0),0)+IFERROR(VLOOKUP($B608,$J581:$K586,2,0),0)+IFERROR(VLOOKUP($B608,$L581:$M586,2,0),0)+IFERROR(VLOOKUP($B608,$N581:$O586,2,0),0)+IFERROR(VLOOKUP($B608,$P581:$Q586,2,0),0)+IFERROR(VLOOKUP($B608,$R581:$S586,2,0),0))</f>
        <v>0</v>
      </c>
      <c r="E608" s="110"/>
      <c r="F608" s="105">
        <v>7</v>
      </c>
      <c r="G608" s="185" t="e">
        <v>#NUM!</v>
      </c>
      <c r="H608" s="185" t="e">
        <v>#NUM!</v>
      </c>
      <c r="I608" s="185" t="e">
        <v>#NUM!</v>
      </c>
      <c r="J608" s="185"/>
      <c r="K608" s="185"/>
      <c r="L608" s="114"/>
      <c r="M608" s="110"/>
    </row>
    <row r="609" spans="1:24" hidden="1" outlineLevel="2" x14ac:dyDescent="0.25">
      <c r="E609" s="110"/>
      <c r="F609" s="105">
        <v>8</v>
      </c>
      <c r="G609" s="185" t="e">
        <v>#NUM!</v>
      </c>
      <c r="H609" s="185" t="e">
        <v>#NUM!</v>
      </c>
      <c r="I609" s="185"/>
      <c r="J609" s="185"/>
      <c r="K609" s="185"/>
      <c r="L609" s="114"/>
      <c r="M609" s="110"/>
      <c r="X609" s="110"/>
    </row>
    <row r="610" spans="1:24" hidden="1" outlineLevel="2" x14ac:dyDescent="0.25">
      <c r="E610" s="110"/>
      <c r="F610" s="105">
        <v>9</v>
      </c>
      <c r="G610" s="185" t="e">
        <v>#NUM!</v>
      </c>
      <c r="H610" s="185"/>
      <c r="I610" s="185"/>
      <c r="J610" s="185"/>
      <c r="K610" s="185"/>
      <c r="L610" s="114"/>
      <c r="M610" s="110"/>
      <c r="X610" s="110"/>
    </row>
    <row r="611" spans="1:24" hidden="1" outlineLevel="2" x14ac:dyDescent="0.25">
      <c r="A611" s="117"/>
    </row>
    <row r="612" spans="1:24" s="119" customFormat="1" hidden="1" outlineLevel="2" x14ac:dyDescent="0.25">
      <c r="A612" s="118" t="s">
        <v>37</v>
      </c>
    </row>
    <row r="613" spans="1:24" hidden="1" outlineLevel="2" x14ac:dyDescent="0.25">
      <c r="B613" s="316" t="e">
        <f t="shared" ref="B613:B619" si="962">B580</f>
        <v>#REF!</v>
      </c>
      <c r="C613" s="316"/>
      <c r="D613" s="316" t="e">
        <f t="shared" ref="D613:D619" si="963">D580</f>
        <v>#REF!</v>
      </c>
      <c r="E613" s="316"/>
      <c r="F613" s="316" t="e">
        <f t="shared" ref="F613:F619" si="964">F580</f>
        <v>#REF!</v>
      </c>
      <c r="G613" s="316"/>
      <c r="H613" s="316" t="e">
        <f t="shared" ref="H613:H619" si="965">H580</f>
        <v>#REF!</v>
      </c>
      <c r="I613" s="316"/>
      <c r="J613" s="316" t="e">
        <f t="shared" ref="J613:J619" si="966">J580</f>
        <v>#REF!</v>
      </c>
      <c r="K613" s="316"/>
      <c r="L613" s="316" t="e">
        <f t="shared" ref="L613:L619" si="967">L580</f>
        <v>#REF!</v>
      </c>
      <c r="M613" s="316"/>
    </row>
    <row r="614" spans="1:24" hidden="1" outlineLevel="2" x14ac:dyDescent="0.25">
      <c r="B614" s="105" t="e">
        <f t="shared" si="962"/>
        <v>#REF!</v>
      </c>
      <c r="C614" s="116" t="e">
        <f>IF($Q$2=2,IFERROR(INDEX($G591:$L597,MATCH(B614,$F591:$F597,0),MATCH(INICIO!$C$59,$G590:$L590,0)),0),IF($Q$2=4,IFERROR(INDEX($P591:$U601,MATCH(B614,$O591:$O601,0),MATCH(INICIO!$C$59,$P590:$U590,0)),0),IFERROR(INDEX($G602:$L610,MATCH(B614,$F602:$F610,0),MATCH(INICIO!$C$59,$G601:$L601,0)),0)))</f>
        <v>#REF!</v>
      </c>
      <c r="D614" s="105" t="e">
        <f t="shared" si="963"/>
        <v>#REF!</v>
      </c>
      <c r="E614" s="116" t="e">
        <f>IF($Q$2=2,IFERROR(INDEX($G591:$L597,MATCH(D614,$F591:$F597,0),MATCH(INICIO!$C$59,$G590:$L590,0)),0),IF($Q$2=4,IFERROR(INDEX($P591:$U601,MATCH(D614,$O591:$O601,0),MATCH(INICIO!$C$59,$P590:$U590,0)),0),IFERROR(INDEX($G602:$L610,MATCH(D614,$F602:$F610,0),MATCH(INICIO!$C$59,$G601:$L601,0)),0)))</f>
        <v>#REF!</v>
      </c>
      <c r="F614" s="105" t="e">
        <f t="shared" si="964"/>
        <v>#REF!</v>
      </c>
      <c r="G614" s="116" t="e">
        <f>IF($Q$2=2,IFERROR(INDEX($G591:$L597,MATCH(F614,$F591:$F597,0),MATCH(INICIO!$C$59,$G590:$L590,0)),0),IF($Q$2=4,IFERROR(INDEX($P591:$U601,MATCH(F614,$O591:$O601,0),MATCH(INICIO!$C$59,$P590:$U590,0)),0),IFERROR(INDEX($G602:$L610,MATCH(F614,$F602:$F610,0),MATCH(INICIO!$C$59,$G601:$L601,0)),0)))</f>
        <v>#REF!</v>
      </c>
      <c r="H614" s="105" t="e">
        <f t="shared" si="965"/>
        <v>#REF!</v>
      </c>
      <c r="I614" s="116" t="e">
        <f>IF($Q$2=2,IFERROR(INDEX($G591:$L597,MATCH(H614,$F591:$F597,0),MATCH(INICIO!$C$59,$G590:$L590,0)),0),IF($Q$2=4,IFERROR(INDEX($P591:$U601,MATCH(H614,$O591:$O601,0),MATCH(INICIO!$C$59,$P590:$U590,0)),0),IFERROR(INDEX($G602:$L610,MATCH(H614,$F602:$F610,0),MATCH(INICIO!$C$59,$G601:$L601,0)),0)))</f>
        <v>#REF!</v>
      </c>
      <c r="J614" s="105" t="e">
        <f t="shared" si="966"/>
        <v>#REF!</v>
      </c>
      <c r="K614" s="116" t="e">
        <f>IF($Q$2=2,IFERROR(INDEX($G591:$L597,MATCH(J614,$F591:$F597,0),MATCH(INICIO!$C$59,$G590:$L590,0)),0),IF($Q$2=4,IFERROR(INDEX($P591:$U601,MATCH(J614,$O591:$O601,0),MATCH(INICIO!$C$59,$P590:$U590,0)),0),IFERROR(INDEX($G602:$L610,MATCH(J614,$F602:$F610,0),MATCH(INICIO!$C$59,$G601:$L601,0)),0)))</f>
        <v>#REF!</v>
      </c>
      <c r="L614" s="105" t="e">
        <f t="shared" si="967"/>
        <v>#REF!</v>
      </c>
      <c r="M614" s="116" t="e">
        <f>IF($Q$2=2,IFERROR(INDEX($G591:$L597,MATCH(L614,$F591:$F597,0),MATCH(INICIO!$C$59,$G590:$L590,0)),0),IF($Q$2=4,IFERROR(INDEX($P591:$U601,MATCH(L614,$O591:$O601,0),MATCH(INICIO!$C$59,$P590:$U590,0)),0),IFERROR(INDEX($G602:$L610,MATCH(L614,$F602:$F610,0),MATCH(INICIO!$C$59,$G601:$L601,0)),0)))</f>
        <v>#REF!</v>
      </c>
    </row>
    <row r="615" spans="1:24" hidden="1" outlineLevel="2" x14ac:dyDescent="0.25">
      <c r="B615" s="105" t="e">
        <f t="shared" si="962"/>
        <v>#REF!</v>
      </c>
      <c r="C615" s="116" t="e">
        <f>IF($Q$2=2,IFERROR(INDEX($G591:$L597,MATCH(B615,$F591:$F597,0),MATCH(INICIO!$C$59,$G590:$L590,0)),0),IF($Q$2=4,IFERROR(INDEX($P591:$U601,MATCH(B615,$O591:$O601,0),MATCH(INICIO!$C$59,$P590:$U590,0)),0),IFERROR(INDEX($G602:$L610,MATCH(B615,$F602:$F610,0),MATCH(INICIO!$C$59,$G601:$L601,0)),0)))</f>
        <v>#REF!</v>
      </c>
      <c r="D615" s="105" t="e">
        <f t="shared" si="963"/>
        <v>#REF!</v>
      </c>
      <c r="E615" s="116" t="e">
        <f>IF($Q$2=2,IFERROR(INDEX($G591:$L597,MATCH(D615,$F591:$F597,0),MATCH(INICIO!$C$59,$G590:$L590,0)),0),IF($Q$2=4,IFERROR(INDEX($P591:$U601,MATCH(D615,$O591:$O601,0),MATCH(INICIO!$C$59,$P590:$U590,0)),0),IFERROR(INDEX($G602:$L610,MATCH(D615,$F602:$F610,0),MATCH(INICIO!$C$59,$G601:$L601,0)),0)))</f>
        <v>#REF!</v>
      </c>
      <c r="F615" s="105" t="e">
        <f t="shared" si="964"/>
        <v>#REF!</v>
      </c>
      <c r="G615" s="116" t="e">
        <f>IF($Q$2=2,IFERROR(INDEX($G591:$L597,MATCH(F615,$F591:$F597,0),MATCH(INICIO!$C$59,$G590:$L590,0)),0),IF($Q$2=4,IFERROR(INDEX($P591:$U601,MATCH(F615,$O591:$O601,0),MATCH(INICIO!$C$59,$P590:$U590,0)),0),IFERROR(INDEX($G602:$L610,MATCH(F615,$F602:$F610,0),MATCH(INICIO!$C$59,$G601:$L601,0)),0)))</f>
        <v>#REF!</v>
      </c>
      <c r="H615" s="105" t="e">
        <f t="shared" si="965"/>
        <v>#REF!</v>
      </c>
      <c r="I615" s="116" t="e">
        <f>IF($Q$2=2,IFERROR(INDEX($G591:$L597,MATCH(H615,$F591:$F597,0),MATCH(INICIO!$C$59,$G590:$L590,0)),0),IF($Q$2=4,IFERROR(INDEX($P591:$U601,MATCH(H615,$O591:$O601,0),MATCH(INICIO!$C$59,$P590:$U590,0)),0),IFERROR(INDEX($G602:$L610,MATCH(H615,$F602:$F610,0),MATCH(INICIO!$C$59,$G601:$L601,0)),0)))</f>
        <v>#REF!</v>
      </c>
      <c r="J615" s="105" t="e">
        <f t="shared" si="966"/>
        <v>#REF!</v>
      </c>
      <c r="K615" s="116" t="e">
        <f>IF($Q$2=2,IFERROR(INDEX($G591:$L597,MATCH(J615,$F591:$F597,0),MATCH(INICIO!$C$59,$G590:$L590,0)),0),IF($Q$2=4,IFERROR(INDEX($P591:$U601,MATCH(J615,$O591:$O601,0),MATCH(INICIO!$C$59,$P590:$U590,0)),0),IFERROR(INDEX($G602:$L610,MATCH(J615,$F602:$F610,0),MATCH(INICIO!$C$59,$G601:$L601,0)),0)))</f>
        <v>#REF!</v>
      </c>
      <c r="L615" s="105" t="e">
        <f t="shared" si="967"/>
        <v>#REF!</v>
      </c>
      <c r="M615" s="116" t="e">
        <f>IF($Q$2=2,IFERROR(INDEX($G591:$L597,MATCH(L615,$F591:$F597,0),MATCH(INICIO!$C$59,$G590:$L590,0)),0),IF($Q$2=4,IFERROR(INDEX($P591:$U601,MATCH(L615,$O591:$O601,0),MATCH(INICIO!$C$59,$P590:$U590,0)),0),IFERROR(INDEX($G602:$L610,MATCH(L615,$F602:$F610,0),MATCH(INICIO!$C$59,$G601:$L601,0)),0)))</f>
        <v>#REF!</v>
      </c>
    </row>
    <row r="616" spans="1:24" hidden="1" outlineLevel="2" x14ac:dyDescent="0.25">
      <c r="B616" s="105" t="e">
        <f t="shared" si="962"/>
        <v>#REF!</v>
      </c>
      <c r="C616" s="116" t="e">
        <f>IF($Q$2=2,IFERROR(INDEX($G591:$L597,MATCH(B616,$F591:$F597,0),MATCH(INICIO!$C$59,$G590:$L590,0)),0),IF($Q$2=4,IFERROR(INDEX($P591:$U601,MATCH(B616,$O591:$O601,0),MATCH(INICIO!$C$59,$P590:$U590,0)),0),IFERROR(INDEX($G602:$L610,MATCH(B616,$F602:$F610,0),MATCH(INICIO!$C$59,$G601:$L601,0)),0)))</f>
        <v>#REF!</v>
      </c>
      <c r="D616" s="105" t="e">
        <f t="shared" si="963"/>
        <v>#REF!</v>
      </c>
      <c r="E616" s="116" t="e">
        <f>IF($Q$2=2,IFERROR(INDEX($G591:$L597,MATCH(D616,$F591:$F597,0),MATCH(INICIO!$C$59,$G590:$L590,0)),0),IF($Q$2=4,IFERROR(INDEX($P591:$U601,MATCH(D616,$O591:$O601,0),MATCH(INICIO!$C$59,$P590:$U590,0)),0),IFERROR(INDEX($G602:$L610,MATCH(D616,$F602:$F610,0),MATCH(INICIO!$C$59,$G601:$L601,0)),0)))</f>
        <v>#REF!</v>
      </c>
      <c r="F616" s="105" t="e">
        <f t="shared" si="964"/>
        <v>#REF!</v>
      </c>
      <c r="G616" s="116" t="e">
        <f>IF($Q$2=2,IFERROR(INDEX($G591:$L597,MATCH(F616,$F591:$F597,0),MATCH(INICIO!$C$59,$G590:$L590,0)),0),IF($Q$2=4,IFERROR(INDEX($P591:$U601,MATCH(F616,$O591:$O601,0),MATCH(INICIO!$C$59,$P590:$U590,0)),0),IFERROR(INDEX($G602:$L610,MATCH(F616,$F602:$F610,0),MATCH(INICIO!$C$59,$G601:$L601,0)),0)))</f>
        <v>#REF!</v>
      </c>
      <c r="H616" s="105" t="e">
        <f t="shared" si="965"/>
        <v>#REF!</v>
      </c>
      <c r="I616" s="116" t="e">
        <f>IF($Q$2=2,IFERROR(INDEX($G591:$L597,MATCH(H616,$F591:$F597,0),MATCH(INICIO!$C$59,$G590:$L590,0)),0),IF($Q$2=4,IFERROR(INDEX($P591:$U601,MATCH(H616,$O591:$O601,0),MATCH(INICIO!$C$59,$P590:$U590,0)),0),IFERROR(INDEX($G602:$L610,MATCH(H616,$F602:$F610,0),MATCH(INICIO!$C$59,$G601:$L601,0)),0)))</f>
        <v>#REF!</v>
      </c>
      <c r="J616" s="105" t="e">
        <f t="shared" si="966"/>
        <v>#REF!</v>
      </c>
      <c r="K616" s="116" t="e">
        <f>IF($Q$2=2,IFERROR(INDEX($G591:$L597,MATCH(J616,$F591:$F597,0),MATCH(INICIO!$C$59,$G590:$L590,0)),0),IF($Q$2=4,IFERROR(INDEX($P591:$U601,MATCH(J616,$O591:$O601,0),MATCH(INICIO!$C$59,$P590:$U590,0)),0),IFERROR(INDEX($G602:$L610,MATCH(J616,$F602:$F610,0),MATCH(INICIO!$C$59,$G601:$L601,0)),0)))</f>
        <v>#REF!</v>
      </c>
      <c r="L616" s="105" t="e">
        <f t="shared" si="967"/>
        <v>#REF!</v>
      </c>
      <c r="M616" s="116" t="e">
        <f>IF($Q$2=2,IFERROR(INDEX($G591:$L597,MATCH(L616,$F591:$F597,0),MATCH(INICIO!$C$59,$G590:$L590,0)),0),IF($Q$2=4,IFERROR(INDEX($P591:$U601,MATCH(L616,$O591:$O601,0),MATCH(INICIO!$C$59,$P590:$U590,0)),0),IFERROR(INDEX($G602:$L610,MATCH(L616,$F602:$F610,0),MATCH(INICIO!$C$59,$G601:$L601,0)),0)))</f>
        <v>#REF!</v>
      </c>
    </row>
    <row r="617" spans="1:24" hidden="1" outlineLevel="2" x14ac:dyDescent="0.25">
      <c r="B617" s="105" t="e">
        <f t="shared" si="962"/>
        <v>#REF!</v>
      </c>
      <c r="C617" s="116" t="e">
        <f>IF($Q$2=2,IFERROR(INDEX($G591:$L597,MATCH(B617,$F591:$F597,0),MATCH(INICIO!$C$59,$G590:$L590,0)),0),IF($Q$2=4,IFERROR(INDEX($P591:$U601,MATCH(B617,$O591:$O601,0),MATCH(INICIO!$C$59,$P590:$U590,0)),0),IFERROR(INDEX($G602:$L610,MATCH(B617,$F602:$F610,0),MATCH(INICIO!$C$59,$G601:$L601,0)),0)))</f>
        <v>#REF!</v>
      </c>
      <c r="D617" s="105" t="e">
        <f t="shared" si="963"/>
        <v>#REF!</v>
      </c>
      <c r="E617" s="116" t="e">
        <f>IF($Q$2=2,IFERROR(INDEX($G591:$L597,MATCH(D617,$F591:$F597,0),MATCH(INICIO!$C$59,$G590:$L590,0)),0),IF($Q$2=4,IFERROR(INDEX($P591:$U601,MATCH(D617,$O591:$O601,0),MATCH(INICIO!$C$59,$P590:$U590,0)),0),IFERROR(INDEX($G602:$L610,MATCH(D617,$F602:$F610,0),MATCH(INICIO!$C$59,$G601:$L601,0)),0)))</f>
        <v>#REF!</v>
      </c>
      <c r="F617" s="105" t="e">
        <f t="shared" si="964"/>
        <v>#REF!</v>
      </c>
      <c r="G617" s="116" t="e">
        <f>IF($Q$2=2,IFERROR(INDEX($G591:$L597,MATCH(F617,$F591:$F597,0),MATCH(INICIO!$C$59,$G590:$L590,0)),0),IF($Q$2=4,IFERROR(INDEX($P591:$U601,MATCH(F617,$O591:$O601,0),MATCH(INICIO!$C$59,$P590:$U590,0)),0),IFERROR(INDEX($G602:$L610,MATCH(F617,$F602:$F610,0),MATCH(INICIO!$C$59,$G601:$L601,0)),0)))</f>
        <v>#REF!</v>
      </c>
      <c r="H617" s="105" t="e">
        <f t="shared" si="965"/>
        <v>#REF!</v>
      </c>
      <c r="I617" s="116" t="e">
        <f>IF($Q$2=2,IFERROR(INDEX($G591:$L597,MATCH(H617,$F591:$F597,0),MATCH(INICIO!$C$59,$G590:$L590,0)),0),IF($Q$2=4,IFERROR(INDEX($P591:$U601,MATCH(H617,$O591:$O601,0),MATCH(INICIO!$C$59,$P590:$U590,0)),0),IFERROR(INDEX($G602:$L610,MATCH(H617,$F602:$F610,0),MATCH(INICIO!$C$59,$G601:$L601,0)),0)))</f>
        <v>#REF!</v>
      </c>
      <c r="J617" s="105" t="e">
        <f t="shared" si="966"/>
        <v>#REF!</v>
      </c>
      <c r="K617" s="116" t="e">
        <f>IF($Q$2=2,IFERROR(INDEX($G591:$L597,MATCH(J617,$F591:$F597,0),MATCH(INICIO!$C$59,$G590:$L590,0)),0),IF($Q$2=4,IFERROR(INDEX($P591:$U601,MATCH(J617,$O591:$O601,0),MATCH(INICIO!$C$59,$P590:$U590,0)),0),IFERROR(INDEX($G602:$L610,MATCH(J617,$F602:$F610,0),MATCH(INICIO!$C$59,$G601:$L601,0)),0)))</f>
        <v>#REF!</v>
      </c>
      <c r="L617" s="105" t="e">
        <f t="shared" si="967"/>
        <v>#REF!</v>
      </c>
      <c r="M617" s="116" t="e">
        <f>IF($Q$2=2,IFERROR(INDEX($G591:$L597,MATCH(L617,$F591:$F597,0),MATCH(INICIO!$C$59,$G590:$L590,0)),0),IF($Q$2=4,IFERROR(INDEX($P591:$U601,MATCH(L617,$O591:$O601,0),MATCH(INICIO!$C$59,$P590:$U590,0)),0),IFERROR(INDEX($G602:$L610,MATCH(L617,$F602:$F610,0),MATCH(INICIO!$C$59,$G601:$L601,0)),0)))</f>
        <v>#REF!</v>
      </c>
    </row>
    <row r="618" spans="1:24" hidden="1" outlineLevel="2" x14ac:dyDescent="0.25">
      <c r="B618" s="105" t="e">
        <f t="shared" si="962"/>
        <v>#REF!</v>
      </c>
      <c r="C618" s="116" t="e">
        <f>IF($Q$2=2,IFERROR(INDEX($G591:$L597,MATCH(B618,$F591:$F597,0),MATCH(INICIO!$C$59,$G590:$L590,0)),0),IF($Q$2=4,IFERROR(INDEX($P591:$U601,MATCH(B618,$O591:$O601,0),MATCH(INICIO!$C$59,$P590:$U590,0)),0),IFERROR(INDEX($G602:$L610,MATCH(B618,$F602:$F610,0),MATCH(INICIO!$C$59,$G601:$L601,0)),0)))</f>
        <v>#REF!</v>
      </c>
      <c r="D618" s="105" t="e">
        <f t="shared" si="963"/>
        <v>#REF!</v>
      </c>
      <c r="E618" s="116" t="e">
        <f>IF($Q$2=2,IFERROR(INDEX($G591:$L597,MATCH(D618,$F591:$F597,0),MATCH(INICIO!$C$59,$G590:$L590,0)),0),IF($Q$2=4,IFERROR(INDEX($P591:$U601,MATCH(D618,$O591:$O601,0),MATCH(INICIO!$C$59,$P590:$U590,0)),0),IFERROR(INDEX($G602:$L610,MATCH(D618,$F602:$F610,0),MATCH(INICIO!$C$59,$G601:$L601,0)),0)))</f>
        <v>#REF!</v>
      </c>
      <c r="F618" s="105" t="e">
        <f t="shared" si="964"/>
        <v>#REF!</v>
      </c>
      <c r="G618" s="116" t="e">
        <f>IF($Q$2=2,IFERROR(INDEX($G591:$L597,MATCH(F618,$F591:$F597,0),MATCH(INICIO!$C$59,$G590:$L590,0)),0),IF($Q$2=4,IFERROR(INDEX($P591:$U601,MATCH(F618,$O591:$O601,0),MATCH(INICIO!$C$59,$P590:$U590,0)),0),IFERROR(INDEX($G602:$L610,MATCH(F618,$F602:$F610,0),MATCH(INICIO!$C$59,$G601:$L601,0)),0)))</f>
        <v>#REF!</v>
      </c>
      <c r="H618" s="105" t="e">
        <f t="shared" si="965"/>
        <v>#REF!</v>
      </c>
      <c r="I618" s="116" t="e">
        <f>IF($Q$2=2,IFERROR(INDEX($G591:$L597,MATCH(H618,$F591:$F597,0),MATCH(INICIO!$C$59,$G590:$L590,0)),0),IF($Q$2=4,IFERROR(INDEX($P591:$U601,MATCH(H618,$O591:$O601,0),MATCH(INICIO!$C$59,$P590:$U590,0)),0),IFERROR(INDEX($G602:$L610,MATCH(H618,$F602:$F610,0),MATCH(INICIO!$C$59,$G601:$L601,0)),0)))</f>
        <v>#REF!</v>
      </c>
      <c r="J618" s="105" t="e">
        <f t="shared" si="966"/>
        <v>#REF!</v>
      </c>
      <c r="K618" s="116" t="e">
        <f>IF($Q$2=2,IFERROR(INDEX($G591:$L597,MATCH(J618,$F591:$F597,0),MATCH(INICIO!$C$59,$G590:$L590,0)),0),IF($Q$2=4,IFERROR(INDEX($P591:$U601,MATCH(J618,$O591:$O601,0),MATCH(INICIO!$C$59,$P590:$U590,0)),0),IFERROR(INDEX($G602:$L610,MATCH(J618,$F602:$F610,0),MATCH(INICIO!$C$59,$G601:$L601,0)),0)))</f>
        <v>#REF!</v>
      </c>
      <c r="L618" s="105" t="e">
        <f t="shared" si="967"/>
        <v>#REF!</v>
      </c>
      <c r="M618" s="116" t="e">
        <f>IF($Q$2=2,IFERROR(INDEX($G591:$L597,MATCH(L618,$F591:$F597,0),MATCH(INICIO!$C$59,$G590:$L590,0)),0),IF($Q$2=4,IFERROR(INDEX($P591:$U601,MATCH(L618,$O591:$O601,0),MATCH(INICIO!$C$59,$P590:$U590,0)),0),IFERROR(INDEX($G602:$L610,MATCH(L618,$F602:$F610,0),MATCH(INICIO!$C$59,$G601:$L601,0)),0)))</f>
        <v>#REF!</v>
      </c>
    </row>
    <row r="619" spans="1:24" hidden="1" outlineLevel="2" x14ac:dyDescent="0.25">
      <c r="B619" s="105" t="e">
        <f t="shared" si="962"/>
        <v>#REF!</v>
      </c>
      <c r="C619" s="116" t="e">
        <f>IF($Q$2=2,IFERROR(INDEX($G591:$L597,MATCH(B619,$F591:$F597,0),MATCH(INICIO!$C$59,$G590:$L590,0)),0),IF($Q$2=4,IFERROR(INDEX($P591:$U601,MATCH(B619,$O591:$O601,0),MATCH(INICIO!$C$59,$P590:$U590,0)),0),IFERROR(INDEX($G602:$L610,MATCH(B619,$F602:$F610,0),MATCH(INICIO!$C$59,$G601:$L601,0)),0)))</f>
        <v>#REF!</v>
      </c>
      <c r="D619" s="105" t="e">
        <f t="shared" si="963"/>
        <v>#REF!</v>
      </c>
      <c r="E619" s="116" t="e">
        <f>IF($Q$2=2,IFERROR(INDEX($G591:$L597,MATCH(D619,$F591:$F597,0),MATCH(INICIO!$C$59,$G590:$L590,0)),0),IF($Q$2=4,IFERROR(INDEX($P591:$U601,MATCH(D619,$O591:$O601,0),MATCH(INICIO!$C$59,$P590:$U590,0)),0),IFERROR(INDEX($G602:$L610,MATCH(D619,$F602:$F610,0),MATCH(INICIO!$C$59,$G601:$L601,0)),0)))</f>
        <v>#REF!</v>
      </c>
      <c r="F619" s="105" t="e">
        <f t="shared" si="964"/>
        <v>#REF!</v>
      </c>
      <c r="G619" s="116" t="e">
        <f>IF($Q$2=2,IFERROR(INDEX($G591:$L597,MATCH(F619,$F591:$F597,0),MATCH(INICIO!$C$59,$G590:$L590,0)),0),IF($Q$2=4,IFERROR(INDEX($P591:$U601,MATCH(F619,$O591:$O601,0),MATCH(INICIO!$C$59,$P590:$U590,0)),0),IFERROR(INDEX($G602:$L610,MATCH(F619,$F602:$F610,0),MATCH(INICIO!$C$59,$G601:$L601,0)),0)))</f>
        <v>#REF!</v>
      </c>
      <c r="H619" s="105" t="e">
        <f t="shared" si="965"/>
        <v>#REF!</v>
      </c>
      <c r="I619" s="116" t="e">
        <f>IF($Q$2=2,IFERROR(INDEX($G591:$L597,MATCH(H619,$F591:$F597,0),MATCH(INICIO!$C$59,$G590:$L590,0)),0),IF($Q$2=4,IFERROR(INDEX($P591:$U601,MATCH(H619,$O591:$O601,0),MATCH(INICIO!$C$59,$P590:$U590,0)),0),IFERROR(INDEX($G602:$L610,MATCH(H619,$F602:$F610,0),MATCH(INICIO!$C$59,$G601:$L601,0)),0)))</f>
        <v>#REF!</v>
      </c>
      <c r="J619" s="105" t="e">
        <f t="shared" si="966"/>
        <v>#REF!</v>
      </c>
      <c r="K619" s="116" t="e">
        <f>IF($Q$2=2,IFERROR(INDEX($G591:$L597,MATCH(J619,$F591:$F597,0),MATCH(INICIO!$C$59,$G590:$L590,0)),0),IF($Q$2=4,IFERROR(INDEX($P591:$U601,MATCH(J619,$O591:$O601,0),MATCH(INICIO!$C$59,$P590:$U590,0)),0),IFERROR(INDEX($G602:$L610,MATCH(J619,$F602:$F610,0),MATCH(INICIO!$C$59,$G601:$L601,0)),0)))</f>
        <v>#REF!</v>
      </c>
      <c r="L619" s="105" t="e">
        <f t="shared" si="967"/>
        <v>#REF!</v>
      </c>
      <c r="M619" s="116" t="e">
        <f>IF($Q$2=2,IFERROR(INDEX($G591:$L597,MATCH(L619,$F591:$F597,0),MATCH(INICIO!$C$59,$G590:$L590,0)),0),IF($Q$2=4,IFERROR(INDEX($P591:$U601,MATCH(L619,$O591:$O601,0),MATCH(INICIO!$C$59,$P590:$U590,0)),0),IFERROR(INDEX($G602:$L610,MATCH(L619,$F602:$F610,0),MATCH(INICIO!$C$59,$G601:$L601,0)),0)))</f>
        <v>#REF!</v>
      </c>
    </row>
    <row r="620" spans="1:24" hidden="1" outlineLevel="2" x14ac:dyDescent="0.25"/>
    <row r="621" spans="1:24" s="119" customFormat="1" hidden="1" outlineLevel="2" x14ac:dyDescent="0.25">
      <c r="A621" s="118" t="s">
        <v>43</v>
      </c>
    </row>
    <row r="622" spans="1:24" hidden="1" outlineLevel="2" x14ac:dyDescent="0.25">
      <c r="C622" s="121">
        <f t="shared" ref="C622:H622" si="968">E$2</f>
        <v>1</v>
      </c>
      <c r="D622" s="121">
        <f t="shared" si="968"/>
        <v>2</v>
      </c>
      <c r="E622" s="121">
        <f t="shared" si="968"/>
        <v>3</v>
      </c>
      <c r="F622" s="121">
        <f t="shared" si="968"/>
        <v>4</v>
      </c>
      <c r="G622" s="121">
        <f t="shared" si="968"/>
        <v>5</v>
      </c>
      <c r="H622" s="121">
        <f t="shared" si="968"/>
        <v>6</v>
      </c>
    </row>
    <row r="623" spans="1:24" hidden="1" outlineLevel="2" x14ac:dyDescent="0.25">
      <c r="B623" s="122" t="s">
        <v>44</v>
      </c>
      <c r="C623" s="123" t="e">
        <f t="array" ref="C623:C628">MMULT(MMULT(C$8:H$13,$AZ$8:$BE$13),C614:C619)+MMULT(MINVERSE(TRANSPOSE($AZ$8:$BE$13)),C581:C586)</f>
        <v>#REF!</v>
      </c>
      <c r="D623" s="123" t="e">
        <f t="array" ref="D623:D628">MMULT(MMULT(K$8:P$13,$AZ$8:$BE$13),E614:E619)+MMULT(MINVERSE(TRANSPOSE($AZ$8:$BE$13)),E581:E586)</f>
        <v>#REF!</v>
      </c>
      <c r="E623" s="123" t="e">
        <f t="array" ref="E623:E628">MMULT(MMULT(S$8:X$13,$AZ$8:$BE$13),G614:G619)+MMULT(MINVERSE(TRANSPOSE($AZ$8:$BE$13)),G581:G586)</f>
        <v>#REF!</v>
      </c>
      <c r="F623" s="123" t="e">
        <f t="array" ref="F623:F628">MMULT(MMULT(AA$8:AF$13,$AZ$8:$BE$13),I614:I619)+MMULT(MINVERSE(TRANSPOSE($AZ$8:$BE$13)),I581:I586)</f>
        <v>#REF!</v>
      </c>
      <c r="G623" s="123" t="e">
        <f t="array" ref="G623:G628">MMULT(MMULT(AI$8:AN$13,$AZ$8:$BE$13),K614:K619)+MMULT(MINVERSE(TRANSPOSE($AZ$8:$BE$13)),K581:K586)</f>
        <v>#REF!</v>
      </c>
      <c r="H623" s="123" t="e">
        <f t="array" ref="H623:H628">MMULT(MMULT(AQ$8:AV$13,$AZ$8:$BE$13),M614:M619)+MMULT(MINVERSE(TRANSPOSE($AZ$8:$BE$13)),M581:M586)</f>
        <v>#REF!</v>
      </c>
      <c r="N623" s="124"/>
      <c r="P623" s="124"/>
    </row>
    <row r="624" spans="1:24" hidden="1" outlineLevel="2" x14ac:dyDescent="0.25">
      <c r="B624" s="122" t="s">
        <v>45</v>
      </c>
      <c r="C624" s="123" t="e">
        <v>#REF!</v>
      </c>
      <c r="D624" s="123" t="e">
        <v>#REF!</v>
      </c>
      <c r="E624" s="123" t="e">
        <v>#REF!</v>
      </c>
      <c r="F624" s="123" t="e">
        <v>#REF!</v>
      </c>
      <c r="G624" s="123" t="e">
        <v>#REF!</v>
      </c>
      <c r="H624" s="123" t="e">
        <v>#REF!</v>
      </c>
      <c r="N624" s="124"/>
      <c r="P624" s="124"/>
    </row>
    <row r="625" spans="1:93" hidden="1" outlineLevel="2" x14ac:dyDescent="0.25">
      <c r="B625" s="122" t="s">
        <v>46</v>
      </c>
      <c r="C625" s="123" t="e">
        <v>#REF!</v>
      </c>
      <c r="D625" s="123" t="e">
        <v>#REF!</v>
      </c>
      <c r="E625" s="123" t="e">
        <v>#REF!</v>
      </c>
      <c r="F625" s="123" t="e">
        <v>#REF!</v>
      </c>
      <c r="G625" s="123" t="e">
        <v>#REF!</v>
      </c>
      <c r="H625" s="123" t="e">
        <v>#REF!</v>
      </c>
      <c r="N625" s="124"/>
      <c r="P625" s="124"/>
    </row>
    <row r="626" spans="1:93" hidden="1" outlineLevel="2" x14ac:dyDescent="0.25">
      <c r="B626" s="122" t="s">
        <v>47</v>
      </c>
      <c r="C626" s="123" t="e">
        <v>#REF!</v>
      </c>
      <c r="D626" s="123" t="e">
        <v>#REF!</v>
      </c>
      <c r="E626" s="123" t="e">
        <v>#REF!</v>
      </c>
      <c r="F626" s="123" t="e">
        <v>#REF!</v>
      </c>
      <c r="G626" s="123" t="e">
        <v>#REF!</v>
      </c>
      <c r="H626" s="123" t="e">
        <v>#REF!</v>
      </c>
      <c r="N626" s="124"/>
      <c r="P626" s="124"/>
    </row>
    <row r="627" spans="1:93" hidden="1" outlineLevel="2" x14ac:dyDescent="0.25">
      <c r="B627" s="122" t="s">
        <v>48</v>
      </c>
      <c r="C627" s="123" t="e">
        <v>#REF!</v>
      </c>
      <c r="D627" s="123" t="e">
        <v>#REF!</v>
      </c>
      <c r="E627" s="123" t="e">
        <v>#REF!</v>
      </c>
      <c r="F627" s="123" t="e">
        <v>#REF!</v>
      </c>
      <c r="G627" s="123" t="e">
        <v>#REF!</v>
      </c>
      <c r="H627" s="123" t="e">
        <v>#REF!</v>
      </c>
      <c r="N627" s="124"/>
      <c r="P627" s="124"/>
    </row>
    <row r="628" spans="1:93" hidden="1" outlineLevel="2" x14ac:dyDescent="0.25">
      <c r="B628" s="122" t="s">
        <v>49</v>
      </c>
      <c r="C628" s="195" t="e">
        <v>#REF!</v>
      </c>
      <c r="D628" s="123" t="e">
        <v>#REF!</v>
      </c>
      <c r="E628" s="123" t="e">
        <v>#REF!</v>
      </c>
      <c r="F628" s="123" t="e">
        <v>#REF!</v>
      </c>
      <c r="G628" s="123" t="e">
        <v>#REF!</v>
      </c>
      <c r="H628" s="123" t="e">
        <v>#REF!</v>
      </c>
      <c r="N628" s="124"/>
      <c r="P628" s="124"/>
    </row>
    <row r="629" spans="1:93" hidden="1" outlineLevel="2" x14ac:dyDescent="0.25"/>
    <row r="630" spans="1:93" hidden="1" outlineLevel="2" x14ac:dyDescent="0.25">
      <c r="B630" s="318" t="s">
        <v>50</v>
      </c>
      <c r="C630" s="319"/>
      <c r="D630" s="319"/>
      <c r="E630" s="319"/>
      <c r="F630" s="319"/>
      <c r="G630" s="319"/>
      <c r="H630" s="319"/>
      <c r="I630" s="319"/>
      <c r="J630" s="319"/>
      <c r="K630" s="319"/>
      <c r="L630" s="320"/>
      <c r="M630" s="321" t="s">
        <v>51</v>
      </c>
      <c r="N630" s="322"/>
      <c r="O630" s="322"/>
      <c r="P630" s="322"/>
      <c r="Q630" s="322"/>
      <c r="R630" s="322"/>
      <c r="S630" s="322"/>
      <c r="T630" s="322"/>
      <c r="U630" s="322"/>
      <c r="V630" s="323"/>
      <c r="W630" s="321" t="s">
        <v>52</v>
      </c>
      <c r="X630" s="322"/>
      <c r="Y630" s="322"/>
      <c r="Z630" s="322"/>
      <c r="AA630" s="322"/>
      <c r="AB630" s="322"/>
      <c r="AC630" s="322"/>
      <c r="AD630" s="322"/>
      <c r="AE630" s="322"/>
      <c r="AF630" s="323"/>
      <c r="AG630" s="321" t="s">
        <v>53</v>
      </c>
      <c r="AH630" s="322"/>
      <c r="AI630" s="322"/>
      <c r="AJ630" s="322"/>
      <c r="AK630" s="322"/>
      <c r="AL630" s="322"/>
      <c r="AM630" s="322"/>
      <c r="AN630" s="322"/>
      <c r="AO630" s="322"/>
      <c r="AP630" s="323"/>
      <c r="AQ630" s="321" t="s">
        <v>54</v>
      </c>
      <c r="AR630" s="322"/>
      <c r="AS630" s="322"/>
      <c r="AT630" s="322"/>
      <c r="AU630" s="322"/>
      <c r="AV630" s="322"/>
      <c r="AW630" s="322"/>
      <c r="AX630" s="322"/>
      <c r="AY630" s="322"/>
      <c r="AZ630" s="323"/>
      <c r="BA630" s="321" t="s">
        <v>55</v>
      </c>
      <c r="BB630" s="322"/>
      <c r="BC630" s="322"/>
      <c r="BD630" s="322"/>
      <c r="BE630" s="322"/>
      <c r="BF630" s="322"/>
      <c r="BG630" s="322"/>
      <c r="BH630" s="322"/>
      <c r="BI630" s="322"/>
      <c r="BJ630" s="323"/>
    </row>
    <row r="631" spans="1:93" hidden="1" outlineLevel="2" x14ac:dyDescent="0.25">
      <c r="B631" s="186">
        <f t="shared" ref="B631" si="969">E$2</f>
        <v>1</v>
      </c>
      <c r="C631" s="187">
        <f t="shared" ref="C631:L634" si="970">B631</f>
        <v>1</v>
      </c>
      <c r="D631" s="187">
        <f t="shared" si="970"/>
        <v>1</v>
      </c>
      <c r="E631" s="187">
        <f t="shared" si="970"/>
        <v>1</v>
      </c>
      <c r="F631" s="187">
        <f t="shared" si="970"/>
        <v>1</v>
      </c>
      <c r="G631" s="187">
        <f t="shared" si="970"/>
        <v>1</v>
      </c>
      <c r="H631" s="187">
        <f t="shared" si="970"/>
        <v>1</v>
      </c>
      <c r="I631" s="187">
        <f t="shared" si="970"/>
        <v>1</v>
      </c>
      <c r="J631" s="187">
        <f t="shared" si="970"/>
        <v>1</v>
      </c>
      <c r="K631" s="187">
        <f t="shared" si="970"/>
        <v>1</v>
      </c>
      <c r="L631" s="188">
        <f t="shared" si="970"/>
        <v>1</v>
      </c>
      <c r="M631" s="189">
        <f t="shared" ref="M631" si="971">F$2</f>
        <v>2</v>
      </c>
      <c r="N631" s="187">
        <f t="shared" ref="N631:V634" si="972">M631</f>
        <v>2</v>
      </c>
      <c r="O631" s="187">
        <f t="shared" si="972"/>
        <v>2</v>
      </c>
      <c r="P631" s="187">
        <f t="shared" si="972"/>
        <v>2</v>
      </c>
      <c r="Q631" s="187">
        <f t="shared" si="972"/>
        <v>2</v>
      </c>
      <c r="R631" s="187">
        <f t="shared" si="972"/>
        <v>2</v>
      </c>
      <c r="S631" s="187">
        <f t="shared" si="972"/>
        <v>2</v>
      </c>
      <c r="T631" s="187">
        <f t="shared" si="972"/>
        <v>2</v>
      </c>
      <c r="U631" s="187">
        <f t="shared" si="972"/>
        <v>2</v>
      </c>
      <c r="V631" s="188">
        <f t="shared" si="972"/>
        <v>2</v>
      </c>
      <c r="W631" s="189">
        <f>G$2</f>
        <v>3</v>
      </c>
      <c r="X631" s="187">
        <f t="shared" ref="X631:AF634" si="973">W631</f>
        <v>3</v>
      </c>
      <c r="Y631" s="187">
        <f t="shared" si="973"/>
        <v>3</v>
      </c>
      <c r="Z631" s="187">
        <f t="shared" si="973"/>
        <v>3</v>
      </c>
      <c r="AA631" s="187">
        <f t="shared" si="973"/>
        <v>3</v>
      </c>
      <c r="AB631" s="187">
        <f t="shared" si="973"/>
        <v>3</v>
      </c>
      <c r="AC631" s="187">
        <f t="shared" si="973"/>
        <v>3</v>
      </c>
      <c r="AD631" s="187">
        <f t="shared" si="973"/>
        <v>3</v>
      </c>
      <c r="AE631" s="187">
        <f t="shared" si="973"/>
        <v>3</v>
      </c>
      <c r="AF631" s="188">
        <f t="shared" si="973"/>
        <v>3</v>
      </c>
      <c r="AG631" s="189">
        <f>H$2</f>
        <v>4</v>
      </c>
      <c r="AH631" s="187">
        <f t="shared" ref="AH631:AP634" si="974">AG631</f>
        <v>4</v>
      </c>
      <c r="AI631" s="187">
        <f t="shared" si="974"/>
        <v>4</v>
      </c>
      <c r="AJ631" s="187">
        <f t="shared" si="974"/>
        <v>4</v>
      </c>
      <c r="AK631" s="187">
        <f t="shared" si="974"/>
        <v>4</v>
      </c>
      <c r="AL631" s="187">
        <f t="shared" si="974"/>
        <v>4</v>
      </c>
      <c r="AM631" s="187">
        <f t="shared" si="974"/>
        <v>4</v>
      </c>
      <c r="AN631" s="187">
        <f t="shared" si="974"/>
        <v>4</v>
      </c>
      <c r="AO631" s="187">
        <f t="shared" si="974"/>
        <v>4</v>
      </c>
      <c r="AP631" s="188">
        <f t="shared" si="974"/>
        <v>4</v>
      </c>
      <c r="AQ631" s="189">
        <f>I$2</f>
        <v>5</v>
      </c>
      <c r="AR631" s="187">
        <f t="shared" ref="AR631:AZ634" si="975">AQ631</f>
        <v>5</v>
      </c>
      <c r="AS631" s="187">
        <f t="shared" si="975"/>
        <v>5</v>
      </c>
      <c r="AT631" s="187">
        <f t="shared" si="975"/>
        <v>5</v>
      </c>
      <c r="AU631" s="187">
        <f t="shared" si="975"/>
        <v>5</v>
      </c>
      <c r="AV631" s="187">
        <f t="shared" si="975"/>
        <v>5</v>
      </c>
      <c r="AW631" s="187">
        <f t="shared" si="975"/>
        <v>5</v>
      </c>
      <c r="AX631" s="187">
        <f t="shared" si="975"/>
        <v>5</v>
      </c>
      <c r="AY631" s="187">
        <f t="shared" si="975"/>
        <v>5</v>
      </c>
      <c r="AZ631" s="188">
        <f t="shared" si="975"/>
        <v>5</v>
      </c>
      <c r="BA631" s="189">
        <f>J$2</f>
        <v>6</v>
      </c>
      <c r="BB631" s="187">
        <f t="shared" ref="BB631:BJ634" si="976">BA631</f>
        <v>6</v>
      </c>
      <c r="BC631" s="187">
        <f t="shared" si="976"/>
        <v>6</v>
      </c>
      <c r="BD631" s="187">
        <f t="shared" si="976"/>
        <v>6</v>
      </c>
      <c r="BE631" s="187">
        <f t="shared" si="976"/>
        <v>6</v>
      </c>
      <c r="BF631" s="187">
        <f t="shared" si="976"/>
        <v>6</v>
      </c>
      <c r="BG631" s="187">
        <f t="shared" si="976"/>
        <v>6</v>
      </c>
      <c r="BH631" s="187">
        <f t="shared" si="976"/>
        <v>6</v>
      </c>
      <c r="BI631" s="187">
        <f t="shared" si="976"/>
        <v>6</v>
      </c>
      <c r="BJ631" s="188">
        <f t="shared" si="976"/>
        <v>6</v>
      </c>
    </row>
    <row r="632" spans="1:93" s="2" customFormat="1" ht="15" hidden="1" customHeight="1" outlineLevel="2" x14ac:dyDescent="0.25">
      <c r="A632" s="152" t="s">
        <v>192</v>
      </c>
      <c r="B632" s="129" t="e">
        <f>C625</f>
        <v>#REF!</v>
      </c>
      <c r="C632" s="130" t="e">
        <f t="shared" si="970"/>
        <v>#REF!</v>
      </c>
      <c r="D632" s="130" t="e">
        <f t="shared" si="970"/>
        <v>#REF!</v>
      </c>
      <c r="E632" s="130" t="e">
        <f t="shared" si="970"/>
        <v>#REF!</v>
      </c>
      <c r="F632" s="130" t="e">
        <f t="shared" si="970"/>
        <v>#REF!</v>
      </c>
      <c r="G632" s="130" t="e">
        <f t="shared" si="970"/>
        <v>#REF!</v>
      </c>
      <c r="H632" s="130" t="e">
        <f t="shared" si="970"/>
        <v>#REF!</v>
      </c>
      <c r="I632" s="130" t="e">
        <f t="shared" si="970"/>
        <v>#REF!</v>
      </c>
      <c r="J632" s="190" t="e">
        <f t="shared" si="970"/>
        <v>#REF!</v>
      </c>
      <c r="K632" s="130" t="e">
        <f t="shared" si="970"/>
        <v>#REF!</v>
      </c>
      <c r="L632" s="131" t="e">
        <f t="shared" si="970"/>
        <v>#REF!</v>
      </c>
      <c r="M632" s="129" t="e">
        <f>D625</f>
        <v>#REF!</v>
      </c>
      <c r="N632" s="130" t="e">
        <f t="shared" si="972"/>
        <v>#REF!</v>
      </c>
      <c r="O632" s="130" t="e">
        <f t="shared" si="972"/>
        <v>#REF!</v>
      </c>
      <c r="P632" s="130" t="e">
        <f t="shared" si="972"/>
        <v>#REF!</v>
      </c>
      <c r="Q632" s="130" t="e">
        <f t="shared" si="972"/>
        <v>#REF!</v>
      </c>
      <c r="R632" s="130" t="e">
        <f t="shared" si="972"/>
        <v>#REF!</v>
      </c>
      <c r="S632" s="130" t="e">
        <f t="shared" si="972"/>
        <v>#REF!</v>
      </c>
      <c r="T632" s="130" t="e">
        <f t="shared" si="972"/>
        <v>#REF!</v>
      </c>
      <c r="U632" s="130" t="e">
        <f t="shared" si="972"/>
        <v>#REF!</v>
      </c>
      <c r="V632" s="131" t="e">
        <f t="shared" si="972"/>
        <v>#REF!</v>
      </c>
      <c r="W632" s="129" t="e">
        <f>E625</f>
        <v>#REF!</v>
      </c>
      <c r="X632" s="130" t="e">
        <f t="shared" si="973"/>
        <v>#REF!</v>
      </c>
      <c r="Y632" s="130" t="e">
        <f t="shared" si="973"/>
        <v>#REF!</v>
      </c>
      <c r="Z632" s="130" t="e">
        <f t="shared" si="973"/>
        <v>#REF!</v>
      </c>
      <c r="AA632" s="130" t="e">
        <f t="shared" si="973"/>
        <v>#REF!</v>
      </c>
      <c r="AB632" s="130" t="e">
        <f t="shared" si="973"/>
        <v>#REF!</v>
      </c>
      <c r="AC632" s="130" t="e">
        <f t="shared" si="973"/>
        <v>#REF!</v>
      </c>
      <c r="AD632" s="130" t="e">
        <f t="shared" si="973"/>
        <v>#REF!</v>
      </c>
      <c r="AE632" s="130" t="e">
        <f t="shared" si="973"/>
        <v>#REF!</v>
      </c>
      <c r="AF632" s="131" t="e">
        <f t="shared" si="973"/>
        <v>#REF!</v>
      </c>
      <c r="AG632" s="129" t="e">
        <f>F625</f>
        <v>#REF!</v>
      </c>
      <c r="AH632" s="130" t="e">
        <f t="shared" si="974"/>
        <v>#REF!</v>
      </c>
      <c r="AI632" s="130" t="e">
        <f t="shared" si="974"/>
        <v>#REF!</v>
      </c>
      <c r="AJ632" s="130" t="e">
        <f t="shared" si="974"/>
        <v>#REF!</v>
      </c>
      <c r="AK632" s="130" t="e">
        <f t="shared" si="974"/>
        <v>#REF!</v>
      </c>
      <c r="AL632" s="130" t="e">
        <f t="shared" si="974"/>
        <v>#REF!</v>
      </c>
      <c r="AM632" s="130" t="e">
        <f t="shared" si="974"/>
        <v>#REF!</v>
      </c>
      <c r="AN632" s="130" t="e">
        <f t="shared" si="974"/>
        <v>#REF!</v>
      </c>
      <c r="AO632" s="130" t="e">
        <f t="shared" si="974"/>
        <v>#REF!</v>
      </c>
      <c r="AP632" s="131" t="e">
        <f t="shared" si="974"/>
        <v>#REF!</v>
      </c>
      <c r="AQ632" s="129" t="e">
        <f>G625</f>
        <v>#REF!</v>
      </c>
      <c r="AR632" s="130" t="e">
        <f t="shared" si="975"/>
        <v>#REF!</v>
      </c>
      <c r="AS632" s="130" t="e">
        <f t="shared" si="975"/>
        <v>#REF!</v>
      </c>
      <c r="AT632" s="130" t="e">
        <f t="shared" si="975"/>
        <v>#REF!</v>
      </c>
      <c r="AU632" s="130" t="e">
        <f t="shared" si="975"/>
        <v>#REF!</v>
      </c>
      <c r="AV632" s="130" t="e">
        <f t="shared" si="975"/>
        <v>#REF!</v>
      </c>
      <c r="AW632" s="130" t="e">
        <f t="shared" si="975"/>
        <v>#REF!</v>
      </c>
      <c r="AX632" s="130" t="e">
        <f t="shared" si="975"/>
        <v>#REF!</v>
      </c>
      <c r="AY632" s="130" t="e">
        <f t="shared" si="975"/>
        <v>#REF!</v>
      </c>
      <c r="AZ632" s="131" t="e">
        <f t="shared" si="975"/>
        <v>#REF!</v>
      </c>
      <c r="BA632" s="129" t="e">
        <f>H625</f>
        <v>#REF!</v>
      </c>
      <c r="BB632" s="130" t="e">
        <f t="shared" si="976"/>
        <v>#REF!</v>
      </c>
      <c r="BC632" s="130" t="e">
        <f t="shared" si="976"/>
        <v>#REF!</v>
      </c>
      <c r="BD632" s="130" t="e">
        <f t="shared" si="976"/>
        <v>#REF!</v>
      </c>
      <c r="BE632" s="130" t="e">
        <f t="shared" si="976"/>
        <v>#REF!</v>
      </c>
      <c r="BF632" s="130" t="e">
        <f t="shared" si="976"/>
        <v>#REF!</v>
      </c>
      <c r="BG632" s="130" t="e">
        <f t="shared" si="976"/>
        <v>#REF!</v>
      </c>
      <c r="BH632" s="130" t="e">
        <f t="shared" si="976"/>
        <v>#REF!</v>
      </c>
      <c r="BI632" s="130" t="e">
        <f t="shared" si="976"/>
        <v>#REF!</v>
      </c>
      <c r="BJ632" s="131" t="e">
        <f t="shared" si="976"/>
        <v>#REF!</v>
      </c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</row>
    <row r="633" spans="1:93" s="2" customFormat="1" ht="15" hidden="1" customHeight="1" outlineLevel="2" x14ac:dyDescent="0.25">
      <c r="A633" s="152" t="s">
        <v>47</v>
      </c>
      <c r="B633" s="129" t="e">
        <f>C626</f>
        <v>#REF!</v>
      </c>
      <c r="C633" s="130" t="e">
        <f t="shared" si="970"/>
        <v>#REF!</v>
      </c>
      <c r="D633" s="130" t="e">
        <f t="shared" si="970"/>
        <v>#REF!</v>
      </c>
      <c r="E633" s="130" t="e">
        <f t="shared" si="970"/>
        <v>#REF!</v>
      </c>
      <c r="F633" s="130" t="e">
        <f t="shared" si="970"/>
        <v>#REF!</v>
      </c>
      <c r="G633" s="130" t="e">
        <f t="shared" si="970"/>
        <v>#REF!</v>
      </c>
      <c r="H633" s="130" t="e">
        <f t="shared" si="970"/>
        <v>#REF!</v>
      </c>
      <c r="I633" s="130" t="e">
        <f t="shared" si="970"/>
        <v>#REF!</v>
      </c>
      <c r="J633" s="190" t="e">
        <f t="shared" si="970"/>
        <v>#REF!</v>
      </c>
      <c r="K633" s="130" t="e">
        <f t="shared" si="970"/>
        <v>#REF!</v>
      </c>
      <c r="L633" s="131" t="e">
        <f t="shared" si="970"/>
        <v>#REF!</v>
      </c>
      <c r="M633" s="129" t="e">
        <f>D626</f>
        <v>#REF!</v>
      </c>
      <c r="N633" s="130" t="e">
        <f t="shared" si="972"/>
        <v>#REF!</v>
      </c>
      <c r="O633" s="130" t="e">
        <f t="shared" si="972"/>
        <v>#REF!</v>
      </c>
      <c r="P633" s="130" t="e">
        <f t="shared" si="972"/>
        <v>#REF!</v>
      </c>
      <c r="Q633" s="130" t="e">
        <f t="shared" si="972"/>
        <v>#REF!</v>
      </c>
      <c r="R633" s="130" t="e">
        <f t="shared" si="972"/>
        <v>#REF!</v>
      </c>
      <c r="S633" s="130" t="e">
        <f t="shared" si="972"/>
        <v>#REF!</v>
      </c>
      <c r="T633" s="130" t="e">
        <f t="shared" si="972"/>
        <v>#REF!</v>
      </c>
      <c r="U633" s="130" t="e">
        <f t="shared" si="972"/>
        <v>#REF!</v>
      </c>
      <c r="V633" s="131" t="e">
        <f t="shared" si="972"/>
        <v>#REF!</v>
      </c>
      <c r="W633" s="129" t="e">
        <f>E626</f>
        <v>#REF!</v>
      </c>
      <c r="X633" s="130" t="e">
        <f t="shared" si="973"/>
        <v>#REF!</v>
      </c>
      <c r="Y633" s="130" t="e">
        <f t="shared" si="973"/>
        <v>#REF!</v>
      </c>
      <c r="Z633" s="130" t="e">
        <f t="shared" si="973"/>
        <v>#REF!</v>
      </c>
      <c r="AA633" s="130" t="e">
        <f t="shared" si="973"/>
        <v>#REF!</v>
      </c>
      <c r="AB633" s="130" t="e">
        <f t="shared" si="973"/>
        <v>#REF!</v>
      </c>
      <c r="AC633" s="130" t="e">
        <f t="shared" si="973"/>
        <v>#REF!</v>
      </c>
      <c r="AD633" s="130" t="e">
        <f t="shared" si="973"/>
        <v>#REF!</v>
      </c>
      <c r="AE633" s="130" t="e">
        <f t="shared" si="973"/>
        <v>#REF!</v>
      </c>
      <c r="AF633" s="131" t="e">
        <f t="shared" si="973"/>
        <v>#REF!</v>
      </c>
      <c r="AG633" s="129" t="e">
        <f>F626</f>
        <v>#REF!</v>
      </c>
      <c r="AH633" s="130" t="e">
        <f t="shared" si="974"/>
        <v>#REF!</v>
      </c>
      <c r="AI633" s="130" t="e">
        <f t="shared" si="974"/>
        <v>#REF!</v>
      </c>
      <c r="AJ633" s="130" t="e">
        <f t="shared" si="974"/>
        <v>#REF!</v>
      </c>
      <c r="AK633" s="130" t="e">
        <f t="shared" si="974"/>
        <v>#REF!</v>
      </c>
      <c r="AL633" s="130" t="e">
        <f t="shared" si="974"/>
        <v>#REF!</v>
      </c>
      <c r="AM633" s="130" t="e">
        <f t="shared" si="974"/>
        <v>#REF!</v>
      </c>
      <c r="AN633" s="130" t="e">
        <f t="shared" si="974"/>
        <v>#REF!</v>
      </c>
      <c r="AO633" s="130" t="e">
        <f t="shared" si="974"/>
        <v>#REF!</v>
      </c>
      <c r="AP633" s="131" t="e">
        <f t="shared" si="974"/>
        <v>#REF!</v>
      </c>
      <c r="AQ633" s="129" t="e">
        <f>G626</f>
        <v>#REF!</v>
      </c>
      <c r="AR633" s="130" t="e">
        <f t="shared" si="975"/>
        <v>#REF!</v>
      </c>
      <c r="AS633" s="130" t="e">
        <f t="shared" si="975"/>
        <v>#REF!</v>
      </c>
      <c r="AT633" s="130" t="e">
        <f t="shared" si="975"/>
        <v>#REF!</v>
      </c>
      <c r="AU633" s="130" t="e">
        <f t="shared" si="975"/>
        <v>#REF!</v>
      </c>
      <c r="AV633" s="130" t="e">
        <f t="shared" si="975"/>
        <v>#REF!</v>
      </c>
      <c r="AW633" s="130" t="e">
        <f t="shared" si="975"/>
        <v>#REF!</v>
      </c>
      <c r="AX633" s="130" t="e">
        <f t="shared" si="975"/>
        <v>#REF!</v>
      </c>
      <c r="AY633" s="130" t="e">
        <f t="shared" si="975"/>
        <v>#REF!</v>
      </c>
      <c r="AZ633" s="131" t="e">
        <f t="shared" si="975"/>
        <v>#REF!</v>
      </c>
      <c r="BA633" s="129" t="e">
        <f>H626</f>
        <v>#REF!</v>
      </c>
      <c r="BB633" s="130" t="e">
        <f t="shared" si="976"/>
        <v>#REF!</v>
      </c>
      <c r="BC633" s="130" t="e">
        <f t="shared" si="976"/>
        <v>#REF!</v>
      </c>
      <c r="BD633" s="130" t="e">
        <f t="shared" si="976"/>
        <v>#REF!</v>
      </c>
      <c r="BE633" s="130" t="e">
        <f t="shared" si="976"/>
        <v>#REF!</v>
      </c>
      <c r="BF633" s="130" t="e">
        <f t="shared" si="976"/>
        <v>#REF!</v>
      </c>
      <c r="BG633" s="130" t="e">
        <f t="shared" si="976"/>
        <v>#REF!</v>
      </c>
      <c r="BH633" s="130" t="e">
        <f t="shared" si="976"/>
        <v>#REF!</v>
      </c>
      <c r="BI633" s="130" t="e">
        <f t="shared" si="976"/>
        <v>#REF!</v>
      </c>
      <c r="BJ633" s="131" t="e">
        <f t="shared" si="976"/>
        <v>#REF!</v>
      </c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</row>
    <row r="634" spans="1:93" s="2" customFormat="1" ht="15" hidden="1" customHeight="1" outlineLevel="2" x14ac:dyDescent="0.25">
      <c r="A634" s="152" t="s">
        <v>57</v>
      </c>
      <c r="B634" s="129">
        <f t="shared" ref="B634" si="977">E$3</f>
        <v>0.91</v>
      </c>
      <c r="C634" s="130">
        <f t="shared" si="970"/>
        <v>0.91</v>
      </c>
      <c r="D634" s="130">
        <f t="shared" si="970"/>
        <v>0.91</v>
      </c>
      <c r="E634" s="130">
        <f t="shared" si="970"/>
        <v>0.91</v>
      </c>
      <c r="F634" s="130">
        <f t="shared" si="970"/>
        <v>0.91</v>
      </c>
      <c r="G634" s="130">
        <f t="shared" si="970"/>
        <v>0.91</v>
      </c>
      <c r="H634" s="130">
        <f t="shared" si="970"/>
        <v>0.91</v>
      </c>
      <c r="I634" s="130">
        <f t="shared" si="970"/>
        <v>0.91</v>
      </c>
      <c r="J634" s="190">
        <f t="shared" si="970"/>
        <v>0.91</v>
      </c>
      <c r="K634" s="130">
        <f t="shared" si="970"/>
        <v>0.91</v>
      </c>
      <c r="L634" s="131">
        <f t="shared" si="970"/>
        <v>0.91</v>
      </c>
      <c r="M634" s="129">
        <f t="shared" ref="M634" si="978">F$3</f>
        <v>3.6</v>
      </c>
      <c r="N634" s="130">
        <f t="shared" si="972"/>
        <v>3.6</v>
      </c>
      <c r="O634" s="130">
        <f t="shared" si="972"/>
        <v>3.6</v>
      </c>
      <c r="P634" s="130">
        <f t="shared" si="972"/>
        <v>3.6</v>
      </c>
      <c r="Q634" s="130">
        <f t="shared" si="972"/>
        <v>3.6</v>
      </c>
      <c r="R634" s="130">
        <f t="shared" si="972"/>
        <v>3.6</v>
      </c>
      <c r="S634" s="130">
        <f t="shared" si="972"/>
        <v>3.6</v>
      </c>
      <c r="T634" s="130">
        <f t="shared" si="972"/>
        <v>3.6</v>
      </c>
      <c r="U634" s="130">
        <f t="shared" si="972"/>
        <v>3.6</v>
      </c>
      <c r="V634" s="131">
        <f t="shared" si="972"/>
        <v>3.6</v>
      </c>
      <c r="W634" s="129">
        <f t="shared" ref="W634" si="979">G$3</f>
        <v>3.6</v>
      </c>
      <c r="X634" s="130">
        <f t="shared" si="973"/>
        <v>3.6</v>
      </c>
      <c r="Y634" s="130">
        <f t="shared" si="973"/>
        <v>3.6</v>
      </c>
      <c r="Z634" s="130">
        <f t="shared" si="973"/>
        <v>3.6</v>
      </c>
      <c r="AA634" s="130">
        <f t="shared" si="973"/>
        <v>3.6</v>
      </c>
      <c r="AB634" s="130">
        <f t="shared" si="973"/>
        <v>3.6</v>
      </c>
      <c r="AC634" s="130">
        <f t="shared" si="973"/>
        <v>3.6</v>
      </c>
      <c r="AD634" s="130">
        <f t="shared" si="973"/>
        <v>3.6</v>
      </c>
      <c r="AE634" s="130">
        <f t="shared" si="973"/>
        <v>3.6</v>
      </c>
      <c r="AF634" s="131">
        <f t="shared" si="973"/>
        <v>3.6</v>
      </c>
      <c r="AG634" s="129">
        <f t="shared" ref="AG634" si="980">H$3</f>
        <v>3.6</v>
      </c>
      <c r="AH634" s="130">
        <f t="shared" si="974"/>
        <v>3.6</v>
      </c>
      <c r="AI634" s="130">
        <f t="shared" si="974"/>
        <v>3.6</v>
      </c>
      <c r="AJ634" s="130">
        <f t="shared" si="974"/>
        <v>3.6</v>
      </c>
      <c r="AK634" s="130">
        <f t="shared" si="974"/>
        <v>3.6</v>
      </c>
      <c r="AL634" s="130">
        <f t="shared" si="974"/>
        <v>3.6</v>
      </c>
      <c r="AM634" s="130">
        <f t="shared" si="974"/>
        <v>3.6</v>
      </c>
      <c r="AN634" s="130">
        <f t="shared" si="974"/>
        <v>3.6</v>
      </c>
      <c r="AO634" s="130">
        <f t="shared" si="974"/>
        <v>3.6</v>
      </c>
      <c r="AP634" s="131">
        <f t="shared" si="974"/>
        <v>3.6</v>
      </c>
      <c r="AQ634" s="129">
        <f t="shared" ref="AQ634" si="981">I$3</f>
        <v>0.91</v>
      </c>
      <c r="AR634" s="130">
        <f t="shared" si="975"/>
        <v>0.91</v>
      </c>
      <c r="AS634" s="130">
        <f t="shared" si="975"/>
        <v>0.91</v>
      </c>
      <c r="AT634" s="130">
        <f t="shared" si="975"/>
        <v>0.91</v>
      </c>
      <c r="AU634" s="130">
        <f t="shared" si="975"/>
        <v>0.91</v>
      </c>
      <c r="AV634" s="130">
        <f t="shared" si="975"/>
        <v>0.91</v>
      </c>
      <c r="AW634" s="130">
        <f t="shared" si="975"/>
        <v>0.91</v>
      </c>
      <c r="AX634" s="130">
        <f t="shared" si="975"/>
        <v>0.91</v>
      </c>
      <c r="AY634" s="130">
        <f t="shared" si="975"/>
        <v>0.91</v>
      </c>
      <c r="AZ634" s="131">
        <f t="shared" si="975"/>
        <v>0.91</v>
      </c>
      <c r="BA634" s="129">
        <f t="shared" ref="BA634" si="982">J$3</f>
        <v>0</v>
      </c>
      <c r="BB634" s="130">
        <f t="shared" si="976"/>
        <v>0</v>
      </c>
      <c r="BC634" s="130">
        <f t="shared" si="976"/>
        <v>0</v>
      </c>
      <c r="BD634" s="130">
        <f t="shared" si="976"/>
        <v>0</v>
      </c>
      <c r="BE634" s="130">
        <f t="shared" si="976"/>
        <v>0</v>
      </c>
      <c r="BF634" s="130">
        <f t="shared" si="976"/>
        <v>0</v>
      </c>
      <c r="BG634" s="130">
        <f t="shared" si="976"/>
        <v>0</v>
      </c>
      <c r="BH634" s="130">
        <f t="shared" si="976"/>
        <v>0</v>
      </c>
      <c r="BI634" s="130">
        <f t="shared" si="976"/>
        <v>0</v>
      </c>
      <c r="BJ634" s="131">
        <f t="shared" si="976"/>
        <v>0</v>
      </c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</row>
    <row r="635" spans="1:93" s="2" customFormat="1" ht="15" hidden="1" customHeight="1" outlineLevel="2" x14ac:dyDescent="0.25">
      <c r="A635" s="152" t="s">
        <v>58</v>
      </c>
      <c r="B635" s="132">
        <f t="shared" ref="B635" si="983">B634/10*0</f>
        <v>0</v>
      </c>
      <c r="C635" s="133">
        <f t="shared" ref="C635" si="984">C634/10*1</f>
        <v>9.0999999999999998E-2</v>
      </c>
      <c r="D635" s="133">
        <f t="shared" ref="D635" si="985">D634/10*2</f>
        <v>0.182</v>
      </c>
      <c r="E635" s="133">
        <f t="shared" ref="E635" si="986">E634/10*3</f>
        <v>0.27300000000000002</v>
      </c>
      <c r="F635" s="133">
        <f t="shared" ref="F635" si="987">F634/10*4</f>
        <v>0.36399999999999999</v>
      </c>
      <c r="G635" s="133">
        <f t="shared" ref="G635" si="988">G634/10*5</f>
        <v>0.45499999999999996</v>
      </c>
      <c r="H635" s="133">
        <f t="shared" ref="H635" si="989">H634/10*6</f>
        <v>0.54600000000000004</v>
      </c>
      <c r="I635" s="133">
        <f t="shared" ref="I635" si="990">I634/10*7</f>
        <v>0.63700000000000001</v>
      </c>
      <c r="J635" s="191">
        <f t="shared" ref="J635" si="991">J634/10*8</f>
        <v>0.72799999999999998</v>
      </c>
      <c r="K635" s="133">
        <f t="shared" ref="K635" si="992">K634/10*9</f>
        <v>0.81899999999999995</v>
      </c>
      <c r="L635" s="134">
        <f t="shared" ref="L635" si="993">L634/10*10</f>
        <v>0.90999999999999992</v>
      </c>
      <c r="M635" s="133">
        <f t="shared" ref="M635" si="994">M634/10*1</f>
        <v>0.36</v>
      </c>
      <c r="N635" s="133">
        <f t="shared" ref="N635" si="995">N634/10*2</f>
        <v>0.72</v>
      </c>
      <c r="O635" s="133">
        <f t="shared" ref="O635" si="996">O634/10*3</f>
        <v>1.08</v>
      </c>
      <c r="P635" s="133">
        <f t="shared" ref="P635" si="997">P634/10*4</f>
        <v>1.44</v>
      </c>
      <c r="Q635" s="133">
        <f t="shared" ref="Q635" si="998">Q634/10*5</f>
        <v>1.7999999999999998</v>
      </c>
      <c r="R635" s="133">
        <f t="shared" ref="R635" si="999">R634/10*6</f>
        <v>2.16</v>
      </c>
      <c r="S635" s="133">
        <f t="shared" ref="S635" si="1000">S634/10*7</f>
        <v>2.52</v>
      </c>
      <c r="T635" s="133">
        <f t="shared" ref="T635" si="1001">T634/10*8</f>
        <v>2.88</v>
      </c>
      <c r="U635" s="133">
        <f t="shared" ref="U635" si="1002">U634/10*9</f>
        <v>3.2399999999999998</v>
      </c>
      <c r="V635" s="134">
        <f t="shared" ref="V635" si="1003">V634/10*10</f>
        <v>3.5999999999999996</v>
      </c>
      <c r="W635" s="133">
        <f t="shared" ref="W635" si="1004">W634/10*1</f>
        <v>0.36</v>
      </c>
      <c r="X635" s="133">
        <f t="shared" ref="X635" si="1005">X634/10*2</f>
        <v>0.72</v>
      </c>
      <c r="Y635" s="133">
        <f t="shared" ref="Y635" si="1006">Y634/10*3</f>
        <v>1.08</v>
      </c>
      <c r="Z635" s="133">
        <f t="shared" ref="Z635" si="1007">Z634/10*4</f>
        <v>1.44</v>
      </c>
      <c r="AA635" s="133">
        <f t="shared" ref="AA635" si="1008">AA634/10*5</f>
        <v>1.7999999999999998</v>
      </c>
      <c r="AB635" s="133">
        <f t="shared" ref="AB635" si="1009">AB634/10*6</f>
        <v>2.16</v>
      </c>
      <c r="AC635" s="133">
        <f t="shared" ref="AC635" si="1010">AC634/10*7</f>
        <v>2.52</v>
      </c>
      <c r="AD635" s="133">
        <f t="shared" ref="AD635" si="1011">AD634/10*8</f>
        <v>2.88</v>
      </c>
      <c r="AE635" s="134">
        <f t="shared" ref="AE635" si="1012">AE634/10*9</f>
        <v>3.2399999999999998</v>
      </c>
      <c r="AF635" s="134">
        <f t="shared" ref="AF635" si="1013">AF634/10*10</f>
        <v>3.5999999999999996</v>
      </c>
      <c r="AG635" s="133">
        <f t="shared" ref="AG635" si="1014">AG634/10*1</f>
        <v>0.36</v>
      </c>
      <c r="AH635" s="133">
        <f t="shared" ref="AH635" si="1015">AH634/10*2</f>
        <v>0.72</v>
      </c>
      <c r="AI635" s="133">
        <f t="shared" ref="AI635" si="1016">AI634/10*3</f>
        <v>1.08</v>
      </c>
      <c r="AJ635" s="133">
        <f t="shared" ref="AJ635" si="1017">AJ634/10*4</f>
        <v>1.44</v>
      </c>
      <c r="AK635" s="133">
        <f t="shared" ref="AK635" si="1018">AK634/10*5</f>
        <v>1.7999999999999998</v>
      </c>
      <c r="AL635" s="133">
        <f t="shared" ref="AL635" si="1019">AL634/10*6</f>
        <v>2.16</v>
      </c>
      <c r="AM635" s="133">
        <f t="shared" ref="AM635" si="1020">AM634/10*7</f>
        <v>2.52</v>
      </c>
      <c r="AN635" s="133">
        <f t="shared" ref="AN635" si="1021">AN634/10*8</f>
        <v>2.88</v>
      </c>
      <c r="AO635" s="134">
        <f t="shared" ref="AO635" si="1022">AO634/10*9</f>
        <v>3.2399999999999998</v>
      </c>
      <c r="AP635" s="134">
        <f t="shared" ref="AP635" si="1023">AP634/10*10</f>
        <v>3.5999999999999996</v>
      </c>
      <c r="AQ635" s="133">
        <f t="shared" ref="AQ635" si="1024">AQ634/10*1</f>
        <v>9.0999999999999998E-2</v>
      </c>
      <c r="AR635" s="133">
        <f t="shared" ref="AR635" si="1025">AR634/10*2</f>
        <v>0.182</v>
      </c>
      <c r="AS635" s="133">
        <f t="shared" ref="AS635" si="1026">AS634/10*3</f>
        <v>0.27300000000000002</v>
      </c>
      <c r="AT635" s="133">
        <f t="shared" ref="AT635" si="1027">AT634/10*4</f>
        <v>0.36399999999999999</v>
      </c>
      <c r="AU635" s="133">
        <f t="shared" ref="AU635" si="1028">AU634/10*5</f>
        <v>0.45499999999999996</v>
      </c>
      <c r="AV635" s="133">
        <f t="shared" ref="AV635" si="1029">AV634/10*6</f>
        <v>0.54600000000000004</v>
      </c>
      <c r="AW635" s="133">
        <f t="shared" ref="AW635" si="1030">AW634/10*7</f>
        <v>0.63700000000000001</v>
      </c>
      <c r="AX635" s="133">
        <f t="shared" ref="AX635" si="1031">AX634/10*8</f>
        <v>0.72799999999999998</v>
      </c>
      <c r="AY635" s="134">
        <f t="shared" ref="AY635" si="1032">AY634/10*9</f>
        <v>0.81899999999999995</v>
      </c>
      <c r="AZ635" s="134">
        <f t="shared" ref="AZ635" si="1033">AZ634/10*10</f>
        <v>0.90999999999999992</v>
      </c>
      <c r="BA635" s="133">
        <f t="shared" ref="BA635" si="1034">BA634/10*1</f>
        <v>0</v>
      </c>
      <c r="BB635" s="133">
        <f t="shared" ref="BB635" si="1035">BB634/10*2</f>
        <v>0</v>
      </c>
      <c r="BC635" s="133">
        <f t="shared" ref="BC635" si="1036">BC634/10*3</f>
        <v>0</v>
      </c>
      <c r="BD635" s="133">
        <f t="shared" ref="BD635" si="1037">BD634/10*4</f>
        <v>0</v>
      </c>
      <c r="BE635" s="133">
        <f t="shared" ref="BE635" si="1038">BE634/10*5</f>
        <v>0</v>
      </c>
      <c r="BF635" s="133">
        <f t="shared" ref="BF635" si="1039">BF634/10*6</f>
        <v>0</v>
      </c>
      <c r="BG635" s="133">
        <f t="shared" ref="BG635" si="1040">BG634/10*7</f>
        <v>0</v>
      </c>
      <c r="BH635" s="133">
        <f t="shared" ref="BH635" si="1041">BH634/10*8</f>
        <v>0</v>
      </c>
      <c r="BI635" s="134">
        <f t="shared" ref="BI635" si="1042">BI634/10*9</f>
        <v>0</v>
      </c>
      <c r="BJ635" s="134">
        <f t="shared" ref="BJ635" si="1043">BJ634/10*10</f>
        <v>0</v>
      </c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</row>
    <row r="636" spans="1:93" ht="15.75" hidden="1" outlineLevel="2" thickBot="1" x14ac:dyDescent="0.3">
      <c r="A636" s="152" t="s">
        <v>60</v>
      </c>
      <c r="B636" s="192" t="e">
        <f>-B633+B632*B635-1*IF(AND($A47=B631,B635&gt;=$A579),B635-$A579,0)</f>
        <v>#REF!</v>
      </c>
      <c r="C636" s="193" t="e">
        <f t="shared" ref="C636:BJ636" si="1044">-C633+C632*C635-1*IF(AND($A47=C631,C635&gt;=$A579),C635-$A579,0)</f>
        <v>#REF!</v>
      </c>
      <c r="D636" s="193" t="e">
        <f t="shared" si="1044"/>
        <v>#REF!</v>
      </c>
      <c r="E636" s="193" t="e">
        <f t="shared" si="1044"/>
        <v>#REF!</v>
      </c>
      <c r="F636" s="193" t="e">
        <f t="shared" si="1044"/>
        <v>#REF!</v>
      </c>
      <c r="G636" s="193" t="e">
        <f t="shared" si="1044"/>
        <v>#REF!</v>
      </c>
      <c r="H636" s="193" t="e">
        <f t="shared" si="1044"/>
        <v>#REF!</v>
      </c>
      <c r="I636" s="193" t="e">
        <f t="shared" si="1044"/>
        <v>#REF!</v>
      </c>
      <c r="J636" s="193" t="e">
        <f t="shared" si="1044"/>
        <v>#REF!</v>
      </c>
      <c r="K636" s="193" t="e">
        <f t="shared" si="1044"/>
        <v>#REF!</v>
      </c>
      <c r="L636" s="193" t="e">
        <f>-L633+L632*L635-1*IF(AND($A47=L631,L635&gt;=$A579),L635-$A579,0)</f>
        <v>#REF!</v>
      </c>
      <c r="M636" s="192" t="e">
        <f>-M633+M632*M635-1*IF(AND($A47=M631,M635&gt;=$A579),M635-$A579,0)</f>
        <v>#REF!</v>
      </c>
      <c r="N636" s="193" t="e">
        <f t="shared" si="1044"/>
        <v>#REF!</v>
      </c>
      <c r="O636" s="193" t="e">
        <f t="shared" si="1044"/>
        <v>#REF!</v>
      </c>
      <c r="P636" s="193" t="e">
        <f t="shared" si="1044"/>
        <v>#REF!</v>
      </c>
      <c r="Q636" s="193" t="e">
        <f t="shared" si="1044"/>
        <v>#REF!</v>
      </c>
      <c r="R636" s="193" t="e">
        <f t="shared" si="1044"/>
        <v>#REF!</v>
      </c>
      <c r="S636" s="193" t="e">
        <f t="shared" si="1044"/>
        <v>#REF!</v>
      </c>
      <c r="T636" s="193" t="e">
        <f t="shared" si="1044"/>
        <v>#REF!</v>
      </c>
      <c r="U636" s="193" t="e">
        <f t="shared" si="1044"/>
        <v>#REF!</v>
      </c>
      <c r="V636" s="194" t="e">
        <f t="shared" si="1044"/>
        <v>#REF!</v>
      </c>
      <c r="W636" s="192" t="e">
        <f t="shared" si="1044"/>
        <v>#REF!</v>
      </c>
      <c r="X636" s="193" t="e">
        <f t="shared" si="1044"/>
        <v>#REF!</v>
      </c>
      <c r="Y636" s="193" t="e">
        <f t="shared" si="1044"/>
        <v>#REF!</v>
      </c>
      <c r="Z636" s="193" t="e">
        <f t="shared" si="1044"/>
        <v>#REF!</v>
      </c>
      <c r="AA636" s="193" t="e">
        <f t="shared" si="1044"/>
        <v>#REF!</v>
      </c>
      <c r="AB636" s="193" t="e">
        <f t="shared" si="1044"/>
        <v>#REF!</v>
      </c>
      <c r="AC636" s="193" t="e">
        <f t="shared" si="1044"/>
        <v>#REF!</v>
      </c>
      <c r="AD636" s="193" t="e">
        <f t="shared" si="1044"/>
        <v>#REF!</v>
      </c>
      <c r="AE636" s="193" t="e">
        <f t="shared" si="1044"/>
        <v>#REF!</v>
      </c>
      <c r="AF636" s="194" t="e">
        <f t="shared" si="1044"/>
        <v>#REF!</v>
      </c>
      <c r="AG636" s="192" t="e">
        <f t="shared" si="1044"/>
        <v>#REF!</v>
      </c>
      <c r="AH636" s="193" t="e">
        <f t="shared" si="1044"/>
        <v>#REF!</v>
      </c>
      <c r="AI636" s="193" t="e">
        <f t="shared" si="1044"/>
        <v>#REF!</v>
      </c>
      <c r="AJ636" s="193" t="e">
        <f t="shared" si="1044"/>
        <v>#REF!</v>
      </c>
      <c r="AK636" s="193" t="e">
        <f t="shared" si="1044"/>
        <v>#REF!</v>
      </c>
      <c r="AL636" s="193" t="e">
        <f t="shared" si="1044"/>
        <v>#REF!</v>
      </c>
      <c r="AM636" s="193" t="e">
        <f t="shared" si="1044"/>
        <v>#REF!</v>
      </c>
      <c r="AN636" s="193" t="e">
        <f t="shared" si="1044"/>
        <v>#REF!</v>
      </c>
      <c r="AO636" s="193" t="e">
        <f t="shared" si="1044"/>
        <v>#REF!</v>
      </c>
      <c r="AP636" s="194" t="e">
        <f t="shared" si="1044"/>
        <v>#REF!</v>
      </c>
      <c r="AQ636" s="192" t="e">
        <f t="shared" si="1044"/>
        <v>#REF!</v>
      </c>
      <c r="AR636" s="193" t="e">
        <f t="shared" si="1044"/>
        <v>#REF!</v>
      </c>
      <c r="AS636" s="193" t="e">
        <f t="shared" si="1044"/>
        <v>#REF!</v>
      </c>
      <c r="AT636" s="193" t="e">
        <f t="shared" si="1044"/>
        <v>#REF!</v>
      </c>
      <c r="AU636" s="193" t="e">
        <f t="shared" si="1044"/>
        <v>#REF!</v>
      </c>
      <c r="AV636" s="193" t="e">
        <f t="shared" si="1044"/>
        <v>#REF!</v>
      </c>
      <c r="AW636" s="193" t="e">
        <f t="shared" si="1044"/>
        <v>#REF!</v>
      </c>
      <c r="AX636" s="193" t="e">
        <f t="shared" si="1044"/>
        <v>#REF!</v>
      </c>
      <c r="AY636" s="193" t="e">
        <f t="shared" si="1044"/>
        <v>#REF!</v>
      </c>
      <c r="AZ636" s="194" t="e">
        <f t="shared" si="1044"/>
        <v>#REF!</v>
      </c>
      <c r="BA636" s="192" t="e">
        <f t="shared" si="1044"/>
        <v>#REF!</v>
      </c>
      <c r="BB636" s="193" t="e">
        <f t="shared" si="1044"/>
        <v>#REF!</v>
      </c>
      <c r="BC636" s="193" t="e">
        <f t="shared" si="1044"/>
        <v>#REF!</v>
      </c>
      <c r="BD636" s="193" t="e">
        <f t="shared" si="1044"/>
        <v>#REF!</v>
      </c>
      <c r="BE636" s="193" t="e">
        <f t="shared" si="1044"/>
        <v>#REF!</v>
      </c>
      <c r="BF636" s="193" t="e">
        <f t="shared" si="1044"/>
        <v>#REF!</v>
      </c>
      <c r="BG636" s="193" t="e">
        <f t="shared" si="1044"/>
        <v>#REF!</v>
      </c>
      <c r="BH636" s="193" t="e">
        <f t="shared" si="1044"/>
        <v>#REF!</v>
      </c>
      <c r="BI636" s="193" t="e">
        <f t="shared" si="1044"/>
        <v>#REF!</v>
      </c>
      <c r="BJ636" s="194" t="e">
        <f t="shared" si="1044"/>
        <v>#REF!</v>
      </c>
    </row>
    <row r="637" spans="1:93" hidden="1" outlineLevel="2" x14ac:dyDescent="0.25"/>
    <row r="638" spans="1:93" hidden="1" outlineLevel="1" collapsed="1" x14ac:dyDescent="0.25">
      <c r="A638" s="181" t="e">
        <f>10*B47/10</f>
        <v>#REF!</v>
      </c>
      <c r="B638" s="180"/>
      <c r="C638" s="180"/>
      <c r="D638" s="180"/>
    </row>
    <row r="639" spans="1:93" hidden="1" outlineLevel="2" x14ac:dyDescent="0.25">
      <c r="B639" s="316" t="e">
        <f>#REF!</f>
        <v>#REF!</v>
      </c>
      <c r="C639" s="317"/>
      <c r="D639" s="316" t="e">
        <f>#REF!</f>
        <v>#REF!</v>
      </c>
      <c r="E639" s="317"/>
      <c r="F639" s="316" t="e">
        <f>#REF!</f>
        <v>#REF!</v>
      </c>
      <c r="G639" s="317"/>
      <c r="H639" s="316" t="e">
        <f>#REF!</f>
        <v>#REF!</v>
      </c>
      <c r="I639" s="317"/>
      <c r="J639" s="316" t="e">
        <f>#REF!</f>
        <v>#REF!</v>
      </c>
      <c r="K639" s="317"/>
      <c r="L639" s="316" t="e">
        <f>#REF!</f>
        <v>#REF!</v>
      </c>
      <c r="M639" s="317"/>
    </row>
    <row r="640" spans="1:93" hidden="1" outlineLevel="2" x14ac:dyDescent="0.25">
      <c r="B640" s="105" t="e">
        <f>#REF!</f>
        <v>#REF!</v>
      </c>
      <c r="C640" s="106">
        <v>0</v>
      </c>
      <c r="D640" s="107" t="e">
        <f>#REF!</f>
        <v>#REF!</v>
      </c>
      <c r="E640" s="106">
        <v>0</v>
      </c>
      <c r="F640" s="107" t="e">
        <f>#REF!</f>
        <v>#REF!</v>
      </c>
      <c r="G640" s="106">
        <v>0</v>
      </c>
      <c r="H640" s="107" t="e">
        <f>#REF!</f>
        <v>#REF!</v>
      </c>
      <c r="I640" s="106">
        <v>0</v>
      </c>
      <c r="J640" s="107" t="e">
        <f>#REF!</f>
        <v>#REF!</v>
      </c>
      <c r="K640" s="106">
        <v>0</v>
      </c>
      <c r="L640" s="107" t="e">
        <f>#REF!</f>
        <v>#REF!</v>
      </c>
      <c r="M640" s="108">
        <v>0</v>
      </c>
      <c r="X640" s="146"/>
      <c r="Y640" s="147"/>
    </row>
    <row r="641" spans="1:34" hidden="1" outlineLevel="2" x14ac:dyDescent="0.25">
      <c r="B641" s="105" t="e">
        <f>#REF!</f>
        <v>#REF!</v>
      </c>
      <c r="C641" s="106" t="e">
        <f>IF($A47=B639,1*($B47-$A638)^2*(2*$A638+$B47)/$B47^3,0)</f>
        <v>#REF!</v>
      </c>
      <c r="D641" s="107" t="e">
        <f>#REF!</f>
        <v>#REF!</v>
      </c>
      <c r="E641" s="106" t="e">
        <f>IF($A47=D639,1*($B47-$A638)^2*(2*$A638+$B47)/$B47^3,0)</f>
        <v>#REF!</v>
      </c>
      <c r="F641" s="107" t="e">
        <f>#REF!</f>
        <v>#REF!</v>
      </c>
      <c r="G641" s="106" t="e">
        <f>IF($A47=F639,1*($B47-$A638)^2*(2*$A638+$B47)/$B47^3,0)</f>
        <v>#REF!</v>
      </c>
      <c r="H641" s="107" t="e">
        <f>#REF!</f>
        <v>#REF!</v>
      </c>
      <c r="I641" s="106" t="e">
        <f>IF($A47=H639,1*($B47-$A638)^2*(2*$A638+$B47)/$B47^3,0)</f>
        <v>#REF!</v>
      </c>
      <c r="J641" s="107" t="e">
        <f>#REF!</f>
        <v>#REF!</v>
      </c>
      <c r="K641" s="106" t="e">
        <f>IF($A47=J639,1*($B47-$A638)^2*(2*$A638+$B47)/$B47^3,0)</f>
        <v>#REF!</v>
      </c>
      <c r="L641" s="107" t="e">
        <f>#REF!</f>
        <v>#REF!</v>
      </c>
      <c r="M641" s="108" t="e">
        <f>IF($A47=L639,1*($B47-$A638)^2*(2*$A638+$B47)/$B47^3,0)</f>
        <v>#REF!</v>
      </c>
    </row>
    <row r="642" spans="1:34" hidden="1" outlineLevel="2" x14ac:dyDescent="0.25">
      <c r="A642" t="s">
        <v>36</v>
      </c>
      <c r="B642" s="105" t="e">
        <f>#REF!</f>
        <v>#REF!</v>
      </c>
      <c r="C642" s="106" t="e">
        <f>IF($A47=B639,1*$A638*($B47-$A638)^2/$B47^2,0)</f>
        <v>#REF!</v>
      </c>
      <c r="D642" s="107" t="e">
        <f>#REF!</f>
        <v>#REF!</v>
      </c>
      <c r="E642" s="106" t="e">
        <f>IF($A47=D639,1*$A638*($B47-$A638)^2/$B47^2,0)</f>
        <v>#REF!</v>
      </c>
      <c r="F642" s="107" t="e">
        <f>#REF!</f>
        <v>#REF!</v>
      </c>
      <c r="G642" s="106" t="e">
        <f>IF($A47=F639,1*$A638*($B47-$A638)^2/$B47^2,0)</f>
        <v>#REF!</v>
      </c>
      <c r="H642" s="107" t="e">
        <f>#REF!</f>
        <v>#REF!</v>
      </c>
      <c r="I642" s="106" t="e">
        <f>IF($A47=H639,1*$A638*($B47-$A638)^2/$B47^2,0)</f>
        <v>#REF!</v>
      </c>
      <c r="J642" s="107" t="e">
        <f>#REF!</f>
        <v>#REF!</v>
      </c>
      <c r="K642" s="106" t="e">
        <f>IF($A47=J639,1*$A638*($B47-$A638)^2/$B47^2,0)</f>
        <v>#REF!</v>
      </c>
      <c r="L642" s="107" t="e">
        <f>#REF!</f>
        <v>#REF!</v>
      </c>
      <c r="M642" s="108" t="e">
        <f>IF($A47=L639,1*$A638*($B47-$A638)^2/$B47^2,0)</f>
        <v>#REF!</v>
      </c>
      <c r="X642" s="149"/>
    </row>
    <row r="643" spans="1:34" hidden="1" outlineLevel="2" x14ac:dyDescent="0.25">
      <c r="B643" s="105" t="e">
        <f>#REF!</f>
        <v>#REF!</v>
      </c>
      <c r="C643" s="108">
        <v>0</v>
      </c>
      <c r="D643" s="107" t="e">
        <f>#REF!</f>
        <v>#REF!</v>
      </c>
      <c r="E643" s="108">
        <v>0</v>
      </c>
      <c r="F643" s="107" t="e">
        <f>#REF!</f>
        <v>#REF!</v>
      </c>
      <c r="G643" s="108">
        <v>0</v>
      </c>
      <c r="H643" s="107" t="e">
        <f>#REF!</f>
        <v>#REF!</v>
      </c>
      <c r="I643" s="108">
        <v>0</v>
      </c>
      <c r="J643" s="107" t="e">
        <f>#REF!</f>
        <v>#REF!</v>
      </c>
      <c r="K643" s="108">
        <v>0</v>
      </c>
      <c r="L643" s="107" t="e">
        <f>#REF!</f>
        <v>#REF!</v>
      </c>
      <c r="M643" s="108">
        <v>0</v>
      </c>
    </row>
    <row r="644" spans="1:34" hidden="1" outlineLevel="2" x14ac:dyDescent="0.25">
      <c r="B644" s="105" t="e">
        <f>#REF!</f>
        <v>#REF!</v>
      </c>
      <c r="C644" s="106" t="e">
        <f>IF($A47=B639,1*($A638)^2*(3*$B47-2*$A638)/$B47^3,0)</f>
        <v>#REF!</v>
      </c>
      <c r="D644" s="107" t="e">
        <f>#REF!</f>
        <v>#REF!</v>
      </c>
      <c r="E644" s="106" t="e">
        <f>IF($A47=D639,1*($A638)^2*(3*$B47-2*$A638)/$B47^3,0)</f>
        <v>#REF!</v>
      </c>
      <c r="F644" s="107" t="e">
        <f>#REF!</f>
        <v>#REF!</v>
      </c>
      <c r="G644" s="106" t="e">
        <f>IF($A47=F639,1*($A638)^2*(3*$B47-2*$A638)/$B47^3,0)</f>
        <v>#REF!</v>
      </c>
      <c r="H644" s="107" t="e">
        <f>#REF!</f>
        <v>#REF!</v>
      </c>
      <c r="I644" s="106" t="e">
        <f>IF($A47=H639,1*($A638)^2*(3*$B47-2*$A638)/$B47^3,0)</f>
        <v>#REF!</v>
      </c>
      <c r="J644" s="107" t="e">
        <f>#REF!</f>
        <v>#REF!</v>
      </c>
      <c r="K644" s="106" t="e">
        <f>IF($A47=J639,1*($A638)^2*(3*$B47-2*$A638)/$B47^3,0)</f>
        <v>#REF!</v>
      </c>
      <c r="L644" s="107" t="e">
        <f>#REF!</f>
        <v>#REF!</v>
      </c>
      <c r="M644" s="108" t="e">
        <f>IF($A47=L639,1*($A638)^2*(3*$B47-2*$A638)/$B47^3,0)</f>
        <v>#REF!</v>
      </c>
    </row>
    <row r="645" spans="1:34" hidden="1" outlineLevel="2" x14ac:dyDescent="0.25">
      <c r="B645" s="105" t="e">
        <f>#REF!</f>
        <v>#REF!</v>
      </c>
      <c r="C645" s="108" t="e">
        <f>IF($A47=B639,-1*($B47-$A638)*$A638^2/$B47^2,0)</f>
        <v>#REF!</v>
      </c>
      <c r="D645" s="107" t="e">
        <f>#REF!</f>
        <v>#REF!</v>
      </c>
      <c r="E645" s="108" t="e">
        <f>IF($A47=D639,-1*($B47-$A638)*$A638^2/$B47^2,0)</f>
        <v>#REF!</v>
      </c>
      <c r="F645" s="107" t="e">
        <f>#REF!</f>
        <v>#REF!</v>
      </c>
      <c r="G645" s="108" t="e">
        <f>IF($A47=F639,-1*($B47-$A638)*$A638^2/$B47^2,0)</f>
        <v>#REF!</v>
      </c>
      <c r="H645" s="107" t="e">
        <f>#REF!</f>
        <v>#REF!</v>
      </c>
      <c r="I645" s="108" t="e">
        <f>IF($A47=H639,-1*($B47-$A638)*$A638^2/$B47^2,0)</f>
        <v>#REF!</v>
      </c>
      <c r="J645" s="107" t="e">
        <f>#REF!</f>
        <v>#REF!</v>
      </c>
      <c r="K645" s="108" t="e">
        <f>IF($A47=J639,-1*($B47-$A638)*$A638^2/$B47^2,0)</f>
        <v>#REF!</v>
      </c>
      <c r="L645" s="107" t="e">
        <f>#REF!</f>
        <v>#REF!</v>
      </c>
      <c r="M645" s="108" t="e">
        <f>IF($A47=L639,-1*($B47-$A638)*$A638^2/$B47^2,0)</f>
        <v>#REF!</v>
      </c>
    </row>
    <row r="646" spans="1:34" hidden="1" outlineLevel="2" x14ac:dyDescent="0.25">
      <c r="C646" t="s">
        <v>61</v>
      </c>
      <c r="D646" s="182"/>
      <c r="E646" s="183"/>
      <c r="F646" s="182"/>
      <c r="G646" s="183"/>
      <c r="H646" s="182"/>
      <c r="I646" s="183"/>
      <c r="J646" s="182"/>
      <c r="K646" s="183"/>
      <c r="L646" s="182"/>
      <c r="M646" s="183"/>
      <c r="N646" s="182"/>
      <c r="O646" s="183"/>
      <c r="P646" s="182"/>
      <c r="Q646" s="183"/>
      <c r="R646" s="182"/>
      <c r="S646" s="183"/>
    </row>
    <row r="647" spans="1:34" hidden="1" outlineLevel="2" x14ac:dyDescent="0.25">
      <c r="B647" s="105">
        <v>1</v>
      </c>
      <c r="C647" s="108">
        <f t="shared" ref="C647" si="1045">-(IFERROR(VLOOKUP($B647,$B640:$C645,2,0),0)+IFERROR(VLOOKUP($B647,$D640:$E645,2,0),0)+IFERROR(VLOOKUP($B647,$F640:$G645,2,0),0)+IFERROR(VLOOKUP($B647,$H640:$I645,2,0),0)+IFERROR(VLOOKUP($B647,$J640:$K645,2,0),0)+IFERROR(VLOOKUP($B647,$L640:$M645,2,0),0)+IFERROR(VLOOKUP($B647,$N640:$O645,2,0),0)+IFERROR(VLOOKUP($B647,$P640:$Q645,2,0),0)+IFERROR(VLOOKUP($B647,$R640:$S645,2,0),0))</f>
        <v>0</v>
      </c>
      <c r="E647" s="109"/>
      <c r="F647" s="325" t="s">
        <v>37</v>
      </c>
      <c r="G647" s="325"/>
      <c r="H647" s="325"/>
      <c r="I647" s="325"/>
      <c r="J647" s="325"/>
      <c r="K647" s="325"/>
      <c r="L647" s="325"/>
      <c r="M647" s="325"/>
      <c r="N647" s="325"/>
      <c r="O647" s="325"/>
      <c r="P647" s="325"/>
      <c r="Q647" s="325"/>
      <c r="R647" s="325"/>
      <c r="S647" s="325"/>
      <c r="T647" s="325"/>
      <c r="U647" s="325"/>
      <c r="V647" s="325"/>
      <c r="W647" s="325"/>
      <c r="X647" s="325"/>
      <c r="Y647" s="325"/>
      <c r="Z647" s="325"/>
      <c r="AA647" s="325"/>
      <c r="AB647" s="110"/>
      <c r="AC647" s="110"/>
      <c r="AD647" s="110"/>
      <c r="AE647" s="110"/>
      <c r="AF647" s="110"/>
      <c r="AG647" s="110"/>
      <c r="AH647" s="110"/>
    </row>
    <row r="648" spans="1:34" hidden="1" outlineLevel="2" x14ac:dyDescent="0.25">
      <c r="B648" s="105">
        <v>2</v>
      </c>
      <c r="C648" s="108">
        <f t="shared" ref="C648" si="1046">-(IFERROR(VLOOKUP($B648,$B640:$C645,2,0),0)+IFERROR(VLOOKUP($B648,$D640:$E645,2,0),0)+IFERROR(VLOOKUP($B648,$F640:$G645,2,0),0)+IFERROR(VLOOKUP($B648,$H640:$I645,2,0),0)+IFERROR(VLOOKUP($B648,$J640:$K645,2,0),0)+IFERROR(VLOOKUP($B648,$L640:$M645,2,0),0)+IFERROR(VLOOKUP($B648,$N640:$O645,2,0),0)+IFERROR(VLOOKUP($B648,$P640:$Q645,2,0),0)+IFERROR(VLOOKUP($B648,$R640:$S645,2,0),0))</f>
        <v>0</v>
      </c>
      <c r="E648" s="110"/>
      <c r="F648" s="110"/>
      <c r="G648" s="326" t="s">
        <v>38</v>
      </c>
      <c r="H648" s="326"/>
      <c r="I648" s="326"/>
      <c r="J648" s="326"/>
      <c r="K648" s="326"/>
      <c r="L648" s="326"/>
      <c r="M648" s="110"/>
      <c r="N648" s="110"/>
      <c r="O648" s="110"/>
      <c r="P648" s="327" t="s">
        <v>39</v>
      </c>
      <c r="Q648" s="327"/>
      <c r="R648" s="327"/>
      <c r="S648" s="327"/>
      <c r="T648" s="327"/>
      <c r="U648" s="327"/>
      <c r="V648" s="110"/>
      <c r="W648" s="110"/>
      <c r="X648" s="110"/>
      <c r="Y648" s="110"/>
      <c r="Z648" s="110"/>
      <c r="AA648" s="110"/>
      <c r="AB648" s="110"/>
      <c r="AC648" s="110"/>
      <c r="AD648" s="110"/>
      <c r="AE648" s="110"/>
      <c r="AF648" s="110"/>
      <c r="AG648" s="110"/>
      <c r="AH648" s="110"/>
    </row>
    <row r="649" spans="1:34" hidden="1" outlineLevel="2" x14ac:dyDescent="0.25">
      <c r="B649" s="105">
        <v>3</v>
      </c>
      <c r="C649" s="108">
        <f t="shared" ref="C649" si="1047">-(IFERROR(VLOOKUP($B649,$B640:$C645,2,0),0)+IFERROR(VLOOKUP($B649,$D640:$E645,2,0),0)+IFERROR(VLOOKUP($B649,$F640:$G645,2,0),0)+IFERROR(VLOOKUP($B649,$H640:$I645,2,0),0)+IFERROR(VLOOKUP($B649,$J640:$K645,2,0),0)+IFERROR(VLOOKUP($B649,$L640:$M645,2,0),0)+IFERROR(VLOOKUP($B649,$N640:$O645,2,0),0)+IFERROR(VLOOKUP($B649,$P640:$Q645,2,0),0)+IFERROR(VLOOKUP($B649,$R640:$S645,2,0),0))</f>
        <v>0</v>
      </c>
      <c r="E649" s="110"/>
      <c r="F649" s="110"/>
      <c r="G649" s="112">
        <v>6</v>
      </c>
      <c r="H649" s="112">
        <v>5</v>
      </c>
      <c r="I649" s="112">
        <v>4</v>
      </c>
      <c r="J649" s="112">
        <v>3</v>
      </c>
      <c r="K649" s="112">
        <v>2</v>
      </c>
      <c r="L649" s="112">
        <v>1</v>
      </c>
      <c r="M649" s="110"/>
      <c r="O649" s="110"/>
      <c r="P649" s="112">
        <v>6</v>
      </c>
      <c r="Q649" s="112">
        <v>5</v>
      </c>
      <c r="R649" s="112">
        <v>4</v>
      </c>
      <c r="S649" s="112">
        <v>3</v>
      </c>
      <c r="T649" s="112">
        <v>2</v>
      </c>
      <c r="U649" s="112">
        <v>1</v>
      </c>
      <c r="AB649" s="110"/>
      <c r="AC649" s="110"/>
      <c r="AD649" s="110"/>
      <c r="AE649" s="110"/>
      <c r="AF649" s="110"/>
      <c r="AG649" s="110"/>
      <c r="AH649" s="110"/>
    </row>
    <row r="650" spans="1:34" hidden="1" outlineLevel="2" x14ac:dyDescent="0.25">
      <c r="B650" s="105">
        <v>4</v>
      </c>
      <c r="C650" s="108">
        <f t="shared" ref="C650" si="1048">-(IFERROR(VLOOKUP($B650,$B640:$C645,2,0),0)+IFERROR(VLOOKUP($B650,$D640:$E645,2,0),0)+IFERROR(VLOOKUP($B650,$F640:$G645,2,0),0)+IFERROR(VLOOKUP($B650,$H640:$I645,2,0),0)+IFERROR(VLOOKUP($B650,$J640:$K645,2,0),0)+IFERROR(VLOOKUP($B650,$L640:$M645,2,0),0)+IFERROR(VLOOKUP($B650,$N640:$O645,2,0),0)+IFERROR(VLOOKUP($B650,$P640:$Q645,2,0),0)+IFERROR(VLOOKUP($B650,$R640:$S645,2,0),0))</f>
        <v>0</v>
      </c>
      <c r="E650" s="110"/>
      <c r="F650" s="105">
        <v>1</v>
      </c>
      <c r="G650" s="184" t="e">
        <f t="array" ref="G650:G656">MMULT(MINVERSE($C$24:$I$30),$C647:$C653)</f>
        <v>#NUM!</v>
      </c>
      <c r="H650" s="184" t="e">
        <f t="array" ref="H650:H655">MMULT(MINVERSE($C$24:$H$29),$C647:$C652)</f>
        <v>#NUM!</v>
      </c>
      <c r="I650" s="184" t="e">
        <f t="array" ref="I650:I654">MMULT(MINVERSE($C$24:$G$28),$C647:$C651)</f>
        <v>#NUM!</v>
      </c>
      <c r="J650" s="184" t="e">
        <f t="array" ref="J650:J653">MMULT(MINVERSE($C$24:$F$27),$C647:$C650)</f>
        <v>#NUM!</v>
      </c>
      <c r="K650" s="184" t="e">
        <f t="array" ref="K650:K652">MMULT(MINVERSE($C$24:$E$26),$C647:$C649)</f>
        <v>#NUM!</v>
      </c>
      <c r="L650" s="184" t="e">
        <f t="array" ref="L650:L651">MMULT(MINVERSE($C$24:$D$25),$C647:$C648)</f>
        <v>#NUM!</v>
      </c>
      <c r="M650" s="110"/>
      <c r="O650" s="105">
        <v>1</v>
      </c>
      <c r="P650" s="184" t="e">
        <f t="array" ref="P650:P660">MMULT(MINVERSE($C$24:$M$34),$C647:$C657)</f>
        <v>#NUM!</v>
      </c>
      <c r="Q650" s="184" t="e">
        <f t="array" ref="Q650:Q659">MMULT(MINVERSE($C$24:$L$33),$C647:$C656)</f>
        <v>#NUM!</v>
      </c>
      <c r="R650" s="184" t="e">
        <f t="array" ref="R650:R658">MMULT(MINVERSE($C$24:$K$32),$C647:$C655)</f>
        <v>#NUM!</v>
      </c>
      <c r="S650" s="184" t="e">
        <f t="array" ref="S650:S657">MMULT(MINVERSE($C$24:$J$31),$C647:$C654)</f>
        <v>#NUM!</v>
      </c>
      <c r="T650" s="114"/>
      <c r="U650" s="114"/>
      <c r="V650" s="110"/>
      <c r="W650" s="110"/>
      <c r="X650" s="110"/>
      <c r="Y650" s="110"/>
      <c r="Z650" s="110"/>
      <c r="AA650" s="110"/>
      <c r="AB650" s="110"/>
      <c r="AC650" s="110"/>
      <c r="AD650" s="110"/>
      <c r="AE650" s="110"/>
      <c r="AF650" s="110"/>
      <c r="AG650" s="110"/>
      <c r="AH650" s="110"/>
    </row>
    <row r="651" spans="1:34" hidden="1" outlineLevel="2" x14ac:dyDescent="0.25">
      <c r="B651" s="105">
        <v>5</v>
      </c>
      <c r="C651" s="108">
        <f t="shared" ref="C651" si="1049">-(IFERROR(VLOOKUP($B651,$B640:$C645,2,0),0)+IFERROR(VLOOKUP($B651,$D640:$E645,2,0),0)+IFERROR(VLOOKUP($B651,$F640:$G645,2,0),0)+IFERROR(VLOOKUP($B651,$H640:$I645,2,0),0)+IFERROR(VLOOKUP($B651,$J640:$K645,2,0),0)+IFERROR(VLOOKUP($B651,$L640:$M645,2,0),0)+IFERROR(VLOOKUP($B651,$N640:$O645,2,0),0)+IFERROR(VLOOKUP($B651,$P640:$Q645,2,0),0)+IFERROR(VLOOKUP($B651,$R640:$S645,2,0),0))</f>
        <v>0</v>
      </c>
      <c r="E651" s="110"/>
      <c r="F651" s="105">
        <v>2</v>
      </c>
      <c r="G651" s="185" t="e">
        <v>#NUM!</v>
      </c>
      <c r="H651" s="185" t="e">
        <v>#NUM!</v>
      </c>
      <c r="I651" s="185" t="e">
        <v>#NUM!</v>
      </c>
      <c r="J651" s="185" t="e">
        <v>#NUM!</v>
      </c>
      <c r="K651" s="185" t="e">
        <v>#NUM!</v>
      </c>
      <c r="L651" s="185" t="e">
        <v>#NUM!</v>
      </c>
      <c r="M651" s="110"/>
      <c r="O651" s="105">
        <v>2</v>
      </c>
      <c r="P651" s="185" t="e">
        <v>#NUM!</v>
      </c>
      <c r="Q651" s="185" t="e">
        <v>#NUM!</v>
      </c>
      <c r="R651" s="185" t="e">
        <v>#NUM!</v>
      </c>
      <c r="S651" s="185" t="e">
        <v>#NUM!</v>
      </c>
      <c r="T651" s="114"/>
      <c r="U651" s="114"/>
    </row>
    <row r="652" spans="1:34" hidden="1" outlineLevel="2" x14ac:dyDescent="0.25">
      <c r="B652" s="105">
        <v>6</v>
      </c>
      <c r="C652" s="108">
        <f t="shared" ref="C652" si="1050">-(IFERROR(VLOOKUP($B652,$B640:$C645,2,0),0)+IFERROR(VLOOKUP($B652,$D640:$E645,2,0),0)+IFERROR(VLOOKUP($B652,$F640:$G645,2,0),0)+IFERROR(VLOOKUP($B652,$H640:$I645,2,0),0)+IFERROR(VLOOKUP($B652,$J640:$K645,2,0),0)+IFERROR(VLOOKUP($B652,$L640:$M645,2,0),0)+IFERROR(VLOOKUP($B652,$N640:$O645,2,0),0)+IFERROR(VLOOKUP($B652,$P640:$Q645,2,0),0)+IFERROR(VLOOKUP($B652,$R640:$S645,2,0),0))</f>
        <v>0</v>
      </c>
      <c r="E652" s="110"/>
      <c r="F652" s="105">
        <v>3</v>
      </c>
      <c r="G652" s="185" t="e">
        <v>#NUM!</v>
      </c>
      <c r="H652" s="185" t="e">
        <v>#NUM!</v>
      </c>
      <c r="I652" s="185" t="e">
        <v>#NUM!</v>
      </c>
      <c r="J652" s="185" t="e">
        <v>#NUM!</v>
      </c>
      <c r="K652" s="185" t="e">
        <v>#NUM!</v>
      </c>
      <c r="L652" s="185"/>
      <c r="M652" s="110"/>
      <c r="O652" s="105">
        <v>3</v>
      </c>
      <c r="P652" s="185" t="e">
        <v>#NUM!</v>
      </c>
      <c r="Q652" s="185" t="e">
        <v>#NUM!</v>
      </c>
      <c r="R652" s="185" t="e">
        <v>#NUM!</v>
      </c>
      <c r="S652" s="185" t="e">
        <v>#NUM!</v>
      </c>
      <c r="T652" s="114"/>
      <c r="U652" s="114"/>
    </row>
    <row r="653" spans="1:34" hidden="1" outlineLevel="2" x14ac:dyDescent="0.25">
      <c r="B653" s="105">
        <v>7</v>
      </c>
      <c r="C653" s="108">
        <f t="shared" ref="C653" si="1051">-(IFERROR(VLOOKUP($B653,$B640:$C645,2,0),0)+IFERROR(VLOOKUP($B653,$D640:$E645,2,0),0)+IFERROR(VLOOKUP($B653,$F640:$G645,2,0),0)+IFERROR(VLOOKUP($B653,$H640:$I645,2,0),0)+IFERROR(VLOOKUP($B653,$J640:$K645,2,0),0)+IFERROR(VLOOKUP($B653,$L640:$M645,2,0),0)+IFERROR(VLOOKUP($B653,$N640:$O645,2,0),0)+IFERROR(VLOOKUP($B653,$P640:$Q645,2,0),0)+IFERROR(VLOOKUP($B653,$R640:$S645,2,0),0))</f>
        <v>0</v>
      </c>
      <c r="E653" s="110"/>
      <c r="F653" s="105">
        <v>4</v>
      </c>
      <c r="G653" s="185" t="e">
        <v>#NUM!</v>
      </c>
      <c r="H653" s="185" t="e">
        <v>#NUM!</v>
      </c>
      <c r="I653" s="185" t="e">
        <v>#NUM!</v>
      </c>
      <c r="J653" s="185" t="e">
        <v>#NUM!</v>
      </c>
      <c r="K653" s="185"/>
      <c r="L653" s="185"/>
      <c r="M653" s="110"/>
      <c r="O653" s="105">
        <v>4</v>
      </c>
      <c r="P653" s="185" t="e">
        <v>#NUM!</v>
      </c>
      <c r="Q653" s="185" t="e">
        <v>#NUM!</v>
      </c>
      <c r="R653" s="185" t="e">
        <v>#NUM!</v>
      </c>
      <c r="S653" s="185" t="e">
        <v>#NUM!</v>
      </c>
      <c r="T653" s="114"/>
      <c r="U653" s="114"/>
    </row>
    <row r="654" spans="1:34" hidden="1" outlineLevel="2" x14ac:dyDescent="0.25">
      <c r="B654" s="105">
        <v>8</v>
      </c>
      <c r="C654" s="108">
        <f t="shared" ref="C654" si="1052">-(IFERROR(VLOOKUP($B654,$B640:$C645,2,0),0)+IFERROR(VLOOKUP($B654,$D640:$E645,2,0),0)+IFERROR(VLOOKUP($B654,$F640:$G645,2,0),0)+IFERROR(VLOOKUP($B654,$H640:$I645,2,0),0)+IFERROR(VLOOKUP($B654,$J640:$K645,2,0),0)+IFERROR(VLOOKUP($B654,$L640:$M645,2,0),0)+IFERROR(VLOOKUP($B654,$N640:$O645,2,0),0)+IFERROR(VLOOKUP($B654,$P640:$Q645,2,0),0)+IFERROR(VLOOKUP($B654,$R640:$S645,2,0),0))</f>
        <v>0</v>
      </c>
      <c r="E654" s="110" t="s">
        <v>40</v>
      </c>
      <c r="F654" s="105">
        <v>5</v>
      </c>
      <c r="G654" s="185" t="e">
        <v>#NUM!</v>
      </c>
      <c r="H654" s="185" t="e">
        <v>#NUM!</v>
      </c>
      <c r="I654" s="185" t="e">
        <v>#NUM!</v>
      </c>
      <c r="J654" s="185"/>
      <c r="K654" s="185"/>
      <c r="L654" s="185"/>
      <c r="M654" s="110"/>
      <c r="O654" s="105">
        <v>5</v>
      </c>
      <c r="P654" s="185" t="e">
        <v>#NUM!</v>
      </c>
      <c r="Q654" s="185" t="e">
        <v>#NUM!</v>
      </c>
      <c r="R654" s="185" t="e">
        <v>#NUM!</v>
      </c>
      <c r="S654" s="185" t="e">
        <v>#NUM!</v>
      </c>
      <c r="T654" s="114"/>
      <c r="U654" s="114"/>
    </row>
    <row r="655" spans="1:34" hidden="1" outlineLevel="2" x14ac:dyDescent="0.25">
      <c r="B655" s="105">
        <v>9</v>
      </c>
      <c r="C655" s="108">
        <f t="shared" ref="C655" si="1053">-(IFERROR(VLOOKUP($B655,$B640:$C645,2,0),0)+IFERROR(VLOOKUP($B655,$D640:$E645,2,0),0)+IFERROR(VLOOKUP($B655,$F640:$G645,2,0),0)+IFERROR(VLOOKUP($B655,$H640:$I645,2,0),0)+IFERROR(VLOOKUP($B655,$J640:$K645,2,0),0)+IFERROR(VLOOKUP($B655,$L640:$M645,2,0),0)+IFERROR(VLOOKUP($B655,$N640:$O645,2,0),0)+IFERROR(VLOOKUP($B655,$P640:$Q645,2,0),0)+IFERROR(VLOOKUP($B655,$R640:$S645,2,0),0))</f>
        <v>0</v>
      </c>
      <c r="E655" s="110"/>
      <c r="F655" s="105">
        <v>6</v>
      </c>
      <c r="G655" s="185" t="e">
        <v>#NUM!</v>
      </c>
      <c r="H655" s="185" t="e">
        <v>#NUM!</v>
      </c>
      <c r="I655" s="185"/>
      <c r="J655" s="185"/>
      <c r="K655" s="185"/>
      <c r="L655" s="185"/>
      <c r="M655" s="110"/>
      <c r="O655" s="105">
        <v>6</v>
      </c>
      <c r="P655" s="185" t="e">
        <v>#NUM!</v>
      </c>
      <c r="Q655" s="185" t="e">
        <v>#NUM!</v>
      </c>
      <c r="R655" s="185" t="e">
        <v>#NUM!</v>
      </c>
      <c r="S655" s="185" t="e">
        <v>#NUM!</v>
      </c>
      <c r="T655" s="114"/>
      <c r="U655" s="114"/>
    </row>
    <row r="656" spans="1:34" hidden="1" outlineLevel="2" x14ac:dyDescent="0.25">
      <c r="B656" s="105">
        <v>10</v>
      </c>
      <c r="C656" s="108">
        <f t="shared" ref="C656" si="1054">-(IFERROR(VLOOKUP($B656,$B640:$C645,2,0),0)+IFERROR(VLOOKUP($B656,$D640:$E645,2,0),0)+IFERROR(VLOOKUP($B656,$F640:$G645,2,0),0)+IFERROR(VLOOKUP($B656,$H640:$I645,2,0),0)+IFERROR(VLOOKUP($B656,$J640:$K645,2,0),0)+IFERROR(VLOOKUP($B656,$L640:$M645,2,0),0)+IFERROR(VLOOKUP($B656,$N640:$O645,2,0),0)+IFERROR(VLOOKUP($B656,$P640:$Q645,2,0),0)+IFERROR(VLOOKUP($B656,$R640:$S645,2,0),0))</f>
        <v>0</v>
      </c>
      <c r="E656" s="110"/>
      <c r="F656" s="105">
        <v>7</v>
      </c>
      <c r="G656" s="185" t="e">
        <v>#NUM!</v>
      </c>
      <c r="H656" s="185"/>
      <c r="I656" s="185"/>
      <c r="J656" s="185"/>
      <c r="K656" s="185"/>
      <c r="L656" s="185"/>
      <c r="M656" s="110"/>
      <c r="N656" s="110" t="s">
        <v>40</v>
      </c>
      <c r="O656" s="105">
        <v>7</v>
      </c>
      <c r="P656" s="185" t="e">
        <v>#NUM!</v>
      </c>
      <c r="Q656" s="185" t="e">
        <v>#NUM!</v>
      </c>
      <c r="R656" s="185" t="e">
        <v>#NUM!</v>
      </c>
      <c r="S656" s="185" t="e">
        <v>#NUM!</v>
      </c>
      <c r="T656" s="114"/>
      <c r="U656" s="114"/>
    </row>
    <row r="657" spans="1:24" hidden="1" outlineLevel="2" x14ac:dyDescent="0.25">
      <c r="B657" s="105">
        <v>11</v>
      </c>
      <c r="C657" s="108">
        <f t="shared" ref="C657" si="1055">-(IFERROR(VLOOKUP($B657,$B640:$C645,2,0),0)+IFERROR(VLOOKUP($B657,$D640:$E645,2,0),0)+IFERROR(VLOOKUP($B657,$F640:$G645,2,0),0)+IFERROR(VLOOKUP($B657,$H640:$I645,2,0),0)+IFERROR(VLOOKUP($B657,$J640:$K645,2,0),0)+IFERROR(VLOOKUP($B657,$L640:$M645,2,0),0)+IFERROR(VLOOKUP($B657,$N640:$O645,2,0),0)+IFERROR(VLOOKUP($B657,$P640:$Q645,2,0),0)+IFERROR(VLOOKUP($B657,$R640:$S645,2,0),0))</f>
        <v>0</v>
      </c>
      <c r="E657" s="110"/>
      <c r="M657" s="110"/>
      <c r="O657" s="105">
        <v>8</v>
      </c>
      <c r="P657" s="185" t="e">
        <v>#NUM!</v>
      </c>
      <c r="Q657" s="185" t="e">
        <v>#NUM!</v>
      </c>
      <c r="R657" s="185" t="e">
        <v>#NUM!</v>
      </c>
      <c r="S657" s="185" t="e">
        <v>#NUM!</v>
      </c>
      <c r="T657" s="114"/>
      <c r="U657" s="114"/>
    </row>
    <row r="658" spans="1:24" hidden="1" outlineLevel="2" x14ac:dyDescent="0.25">
      <c r="B658" s="105">
        <v>12</v>
      </c>
      <c r="C658" s="108">
        <f t="shared" ref="C658" si="1056">-(IFERROR(VLOOKUP($B658,$B640:$C645,2,0),0)+IFERROR(VLOOKUP($B658,$D640:$E645,2,0),0)+IFERROR(VLOOKUP($B658,$F640:$G645,2,0),0)+IFERROR(VLOOKUP($B658,$H640:$I645,2,0),0)+IFERROR(VLOOKUP($B658,$J640:$K645,2,0),0)+IFERROR(VLOOKUP($B658,$L640:$M645,2,0),0)+IFERROR(VLOOKUP($B658,$N640:$O645,2,0),0)+IFERROR(VLOOKUP($B658,$P640:$Q645,2,0),0)+IFERROR(VLOOKUP($B658,$R640:$S645,2,0),0))</f>
        <v>0</v>
      </c>
      <c r="E658" s="110"/>
      <c r="M658" s="110"/>
      <c r="O658" s="105">
        <v>9</v>
      </c>
      <c r="P658" s="185" t="e">
        <v>#NUM!</v>
      </c>
      <c r="Q658" s="185" t="e">
        <v>#NUM!</v>
      </c>
      <c r="R658" s="185" t="e">
        <v>#NUM!</v>
      </c>
      <c r="S658" s="185"/>
      <c r="T658" s="114"/>
      <c r="U658" s="114"/>
    </row>
    <row r="659" spans="1:24" hidden="1" outlineLevel="2" x14ac:dyDescent="0.25">
      <c r="B659" s="105">
        <v>13</v>
      </c>
      <c r="C659" s="108">
        <f t="shared" ref="C659" si="1057">-(IFERROR(VLOOKUP($B659,$B640:$C645,2,0),0)+IFERROR(VLOOKUP($B659,$D640:$E645,2,0),0)+IFERROR(VLOOKUP($B659,$F640:$G645,2,0),0)+IFERROR(VLOOKUP($B659,$H640:$I645,2,0),0)+IFERROR(VLOOKUP($B659,$J640:$K645,2,0),0)+IFERROR(VLOOKUP($B659,$L640:$M645,2,0),0)+IFERROR(VLOOKUP($B659,$N640:$O645,2,0),0)+IFERROR(VLOOKUP($B659,$P640:$Q645,2,0),0)+IFERROR(VLOOKUP($B659,$R640:$S645,2,0),0))</f>
        <v>0</v>
      </c>
      <c r="E659" s="110"/>
      <c r="F659" s="110"/>
      <c r="G659" s="324" t="s">
        <v>42</v>
      </c>
      <c r="H659" s="324"/>
      <c r="I659" s="324"/>
      <c r="J659" s="324"/>
      <c r="K659" s="324"/>
      <c r="L659" s="324"/>
      <c r="M659" s="110"/>
      <c r="O659" s="105">
        <v>10</v>
      </c>
      <c r="P659" s="185" t="e">
        <v>#NUM!</v>
      </c>
      <c r="Q659" s="185" t="e">
        <v>#NUM!</v>
      </c>
      <c r="R659" s="185"/>
      <c r="S659" s="185"/>
      <c r="T659" s="114"/>
      <c r="U659" s="114"/>
    </row>
    <row r="660" spans="1:24" hidden="1" outlineLevel="2" x14ac:dyDescent="0.25">
      <c r="B660" s="105">
        <v>14</v>
      </c>
      <c r="C660" s="108">
        <f t="shared" ref="C660" si="1058">-(IFERROR(VLOOKUP($B660,$B640:$C645,2,0),0)+IFERROR(VLOOKUP($B660,$D640:$E645,2,0),0)+IFERROR(VLOOKUP($B660,$F640:$G645,2,0),0)+IFERROR(VLOOKUP($B660,$H640:$I645,2,0),0)+IFERROR(VLOOKUP($B660,$J640:$K645,2,0),0)+IFERROR(VLOOKUP($B660,$L640:$M645,2,0),0)+IFERROR(VLOOKUP($B660,$N640:$O645,2,0),0)+IFERROR(VLOOKUP($B660,$P640:$Q645,2,0),0)+IFERROR(VLOOKUP($B660,$R640:$S645,2,0),0))</f>
        <v>0</v>
      </c>
      <c r="E660" s="110"/>
      <c r="F660" s="110"/>
      <c r="G660" s="112">
        <v>6</v>
      </c>
      <c r="H660" s="112">
        <v>5</v>
      </c>
      <c r="I660" s="112">
        <v>4</v>
      </c>
      <c r="J660" s="112">
        <v>3</v>
      </c>
      <c r="K660" s="112">
        <v>2</v>
      </c>
      <c r="L660" s="112">
        <v>1</v>
      </c>
      <c r="M660" s="110"/>
      <c r="O660" s="105">
        <v>11</v>
      </c>
      <c r="P660" s="185" t="e">
        <v>#NUM!</v>
      </c>
      <c r="Q660" s="185"/>
      <c r="R660" s="185"/>
      <c r="S660" s="185"/>
      <c r="T660" s="114"/>
      <c r="U660" s="114"/>
    </row>
    <row r="661" spans="1:24" hidden="1" outlineLevel="2" x14ac:dyDescent="0.25">
      <c r="A661" s="68" t="s">
        <v>41</v>
      </c>
      <c r="B661" s="105">
        <v>15</v>
      </c>
      <c r="C661" s="108">
        <f t="shared" ref="C661" si="1059">-(IFERROR(VLOOKUP($B661,$B640:$C645,2,0),0)+IFERROR(VLOOKUP($B661,$D640:$E645,2,0),0)+IFERROR(VLOOKUP($B661,$F640:$G645,2,0),0)+IFERROR(VLOOKUP($B661,$H640:$I645,2,0),0)+IFERROR(VLOOKUP($B661,$J640:$K645,2,0),0)+IFERROR(VLOOKUP($B661,$L640:$M645,2,0),0)+IFERROR(VLOOKUP($B661,$N640:$O645,2,0),0)+IFERROR(VLOOKUP($B661,$P640:$Q645,2,0),0)+IFERROR(VLOOKUP($B661,$R640:$S645,2,0),0))</f>
        <v>0</v>
      </c>
      <c r="E661" s="110"/>
      <c r="F661" s="105">
        <v>1</v>
      </c>
      <c r="G661" s="184" t="e">
        <f t="array" ref="G661:G669">MMULT(MINVERSE($C$24:$K$32),$C647:$C655)</f>
        <v>#NUM!</v>
      </c>
      <c r="H661" s="184" t="e">
        <f t="array" ref="H661:H668">MMULT(MINVERSE($C$24:$J$31),$C647:$C654)</f>
        <v>#NUM!</v>
      </c>
      <c r="I661" s="184" t="e">
        <f t="array" ref="I661:I667">MMULT(MINVERSE($C$24:$I$30),$C647:$C653)</f>
        <v>#NUM!</v>
      </c>
      <c r="J661" s="184" t="e">
        <f t="array" ref="J661:J666">MMULT(MINVERSE($C$24:$H$29),$C647:$C652)</f>
        <v>#NUM!</v>
      </c>
      <c r="K661" s="184" t="e">
        <f t="array" ref="K661:K665">MMULT(MINVERSE($C$24:$G$28),$C647:$C651)</f>
        <v>#NUM!</v>
      </c>
      <c r="L661" s="113"/>
      <c r="M661" s="110"/>
      <c r="N661" s="110"/>
      <c r="O661" s="110"/>
      <c r="P661" s="110"/>
    </row>
    <row r="662" spans="1:24" hidden="1" outlineLevel="2" x14ac:dyDescent="0.25">
      <c r="B662" s="105">
        <v>16</v>
      </c>
      <c r="C662" s="108">
        <f t="shared" ref="C662" si="1060">-(IFERROR(VLOOKUP($B662,$B640:$C645,2,0),0)+IFERROR(VLOOKUP($B662,$D640:$E645,2,0),0)+IFERROR(VLOOKUP($B662,$F640:$G645,2,0),0)+IFERROR(VLOOKUP($B662,$H640:$I645,2,0),0)+IFERROR(VLOOKUP($B662,$J640:$K645,2,0),0)+IFERROR(VLOOKUP($B662,$L640:$M645,2,0),0)+IFERROR(VLOOKUP($B662,$N640:$O645,2,0),0)+IFERROR(VLOOKUP($B662,$P640:$Q645,2,0),0)+IFERROR(VLOOKUP($B662,$R640:$S645,2,0),0))</f>
        <v>0</v>
      </c>
      <c r="E662" s="110"/>
      <c r="F662" s="105">
        <v>2</v>
      </c>
      <c r="G662" s="185" t="e">
        <v>#NUM!</v>
      </c>
      <c r="H662" s="185" t="e">
        <v>#NUM!</v>
      </c>
      <c r="I662" s="185" t="e">
        <v>#NUM!</v>
      </c>
      <c r="J662" s="185" t="e">
        <v>#NUM!</v>
      </c>
      <c r="K662" s="185" t="e">
        <v>#NUM!</v>
      </c>
      <c r="L662" s="114"/>
      <c r="M662" s="110"/>
      <c r="N662" s="110"/>
      <c r="O662" s="110"/>
      <c r="P662" s="110"/>
    </row>
    <row r="663" spans="1:24" hidden="1" outlineLevel="2" x14ac:dyDescent="0.25">
      <c r="B663" s="105">
        <v>17</v>
      </c>
      <c r="C663" s="108">
        <f t="shared" ref="C663" si="1061">-(IFERROR(VLOOKUP($B663,$B640:$C645,2,0),0)+IFERROR(VLOOKUP($B663,$D640:$E645,2,0),0)+IFERROR(VLOOKUP($B663,$F640:$G645,2,0),0)+IFERROR(VLOOKUP($B663,$H640:$I645,2,0),0)+IFERROR(VLOOKUP($B663,$J640:$K645,2,0),0)+IFERROR(VLOOKUP($B663,$L640:$M645,2,0),0)+IFERROR(VLOOKUP($B663,$N640:$O645,2,0),0)+IFERROR(VLOOKUP($B663,$P640:$Q645,2,0),0)+IFERROR(VLOOKUP($B663,$R640:$S645,2,0),0))</f>
        <v>0</v>
      </c>
      <c r="E663" s="110"/>
      <c r="F663" s="105">
        <v>3</v>
      </c>
      <c r="G663" s="185" t="e">
        <v>#NUM!</v>
      </c>
      <c r="H663" s="185" t="e">
        <v>#NUM!</v>
      </c>
      <c r="I663" s="185" t="e">
        <v>#NUM!</v>
      </c>
      <c r="J663" s="185" t="e">
        <v>#NUM!</v>
      </c>
      <c r="K663" s="185" t="e">
        <v>#NUM!</v>
      </c>
      <c r="L663" s="114"/>
      <c r="M663" s="110"/>
    </row>
    <row r="664" spans="1:24" hidden="1" outlineLevel="2" x14ac:dyDescent="0.25">
      <c r="B664" s="105">
        <v>18</v>
      </c>
      <c r="C664" s="108">
        <f t="shared" ref="C664" si="1062">-(IFERROR(VLOOKUP($B664,$B640:$C645,2,0),0)+IFERROR(VLOOKUP($B664,$D640:$E645,2,0),0)+IFERROR(VLOOKUP($B664,$F640:$G645,2,0),0)+IFERROR(VLOOKUP($B664,$H640:$I645,2,0),0)+IFERROR(VLOOKUP($B664,$J640:$K645,2,0),0)+IFERROR(VLOOKUP($B664,$L640:$M645,2,0),0)+IFERROR(VLOOKUP($B664,$N640:$O645,2,0),0)+IFERROR(VLOOKUP($B664,$P640:$Q645,2,0),0)+IFERROR(VLOOKUP($B664,$R640:$S645,2,0),0))</f>
        <v>0</v>
      </c>
      <c r="E664" s="110"/>
      <c r="F664" s="105">
        <v>4</v>
      </c>
      <c r="G664" s="185" t="e">
        <v>#NUM!</v>
      </c>
      <c r="H664" s="185" t="e">
        <v>#NUM!</v>
      </c>
      <c r="I664" s="185" t="e">
        <v>#NUM!</v>
      </c>
      <c r="J664" s="185" t="e">
        <v>#NUM!</v>
      </c>
      <c r="K664" s="185" t="e">
        <v>#NUM!</v>
      </c>
      <c r="L664" s="114"/>
      <c r="M664" s="110"/>
    </row>
    <row r="665" spans="1:24" hidden="1" outlineLevel="2" x14ac:dyDescent="0.25">
      <c r="B665" s="105">
        <v>19</v>
      </c>
      <c r="C665" s="108">
        <f t="shared" ref="C665" si="1063">-(IFERROR(VLOOKUP($B665,$B640:$C645,2,0),0)+IFERROR(VLOOKUP($B665,$D640:$E645,2,0),0)+IFERROR(VLOOKUP($B665,$F640:$G645,2,0),0)+IFERROR(VLOOKUP($B665,$H640:$I645,2,0),0)+IFERROR(VLOOKUP($B665,$J640:$K645,2,0),0)+IFERROR(VLOOKUP($B665,$L640:$M645,2,0),0)+IFERROR(VLOOKUP($B665,$N640:$O645,2,0),0)+IFERROR(VLOOKUP($B665,$P640:$Q645,2,0),0)+IFERROR(VLOOKUP($B665,$R640:$S645,2,0),0))</f>
        <v>0</v>
      </c>
      <c r="E665" s="110"/>
      <c r="F665" s="105">
        <v>5</v>
      </c>
      <c r="G665" s="185" t="e">
        <v>#NUM!</v>
      </c>
      <c r="H665" s="185" t="e">
        <v>#NUM!</v>
      </c>
      <c r="I665" s="185" t="e">
        <v>#NUM!</v>
      </c>
      <c r="J665" s="185" t="e">
        <v>#NUM!</v>
      </c>
      <c r="K665" s="185" t="e">
        <v>#NUM!</v>
      </c>
      <c r="L665" s="114"/>
      <c r="M665" s="110"/>
    </row>
    <row r="666" spans="1:24" hidden="1" outlineLevel="2" x14ac:dyDescent="0.25">
      <c r="B666" s="105">
        <v>20</v>
      </c>
      <c r="C666" s="108">
        <f t="shared" ref="C666" si="1064">-(IFERROR(VLOOKUP($B666,$B640:$C645,2,0),0)+IFERROR(VLOOKUP($B666,$D640:$E645,2,0),0)+IFERROR(VLOOKUP($B666,$F640:$G645,2,0),0)+IFERROR(VLOOKUP($B666,$H640:$I645,2,0),0)+IFERROR(VLOOKUP($B666,$J640:$K645,2,0),0)+IFERROR(VLOOKUP($B666,$L640:$M645,2,0),0)+IFERROR(VLOOKUP($B666,$N640:$O645,2,0),0)+IFERROR(VLOOKUP($B666,$P640:$Q645,2,0),0)+IFERROR(VLOOKUP($B666,$R640:$S645,2,0),0))</f>
        <v>0</v>
      </c>
      <c r="E666" s="110" t="s">
        <v>40</v>
      </c>
      <c r="F666" s="105">
        <v>6</v>
      </c>
      <c r="G666" s="185" t="e">
        <v>#NUM!</v>
      </c>
      <c r="H666" s="185" t="e">
        <v>#NUM!</v>
      </c>
      <c r="I666" s="185" t="e">
        <v>#NUM!</v>
      </c>
      <c r="J666" s="185" t="e">
        <v>#NUM!</v>
      </c>
      <c r="K666" s="185"/>
      <c r="L666" s="114"/>
      <c r="M666" s="110"/>
    </row>
    <row r="667" spans="1:24" hidden="1" outlineLevel="2" x14ac:dyDescent="0.25">
      <c r="B667" s="105">
        <v>21</v>
      </c>
      <c r="C667" s="108">
        <f t="shared" ref="C667" si="1065">-(IFERROR(VLOOKUP($B667,$B640:$C645,2,0),0)+IFERROR(VLOOKUP($B667,$D640:$E645,2,0),0)+IFERROR(VLOOKUP($B667,$F640:$G645,2,0),0)+IFERROR(VLOOKUP($B667,$H640:$I645,2,0),0)+IFERROR(VLOOKUP($B667,$J640:$K645,2,0),0)+IFERROR(VLOOKUP($B667,$L640:$M645,2,0),0)+IFERROR(VLOOKUP($B667,$N640:$O645,2,0),0)+IFERROR(VLOOKUP($B667,$P640:$Q645,2,0),0)+IFERROR(VLOOKUP($B667,$R640:$S645,2,0),0))</f>
        <v>0</v>
      </c>
      <c r="E667" s="110"/>
      <c r="F667" s="105">
        <v>7</v>
      </c>
      <c r="G667" s="185" t="e">
        <v>#NUM!</v>
      </c>
      <c r="H667" s="185" t="e">
        <v>#NUM!</v>
      </c>
      <c r="I667" s="185" t="e">
        <v>#NUM!</v>
      </c>
      <c r="J667" s="185"/>
      <c r="K667" s="185"/>
      <c r="L667" s="114"/>
      <c r="M667" s="110"/>
    </row>
    <row r="668" spans="1:24" hidden="1" outlineLevel="2" x14ac:dyDescent="0.25">
      <c r="E668" s="110"/>
      <c r="F668" s="105">
        <v>8</v>
      </c>
      <c r="G668" s="185" t="e">
        <v>#NUM!</v>
      </c>
      <c r="H668" s="185" t="e">
        <v>#NUM!</v>
      </c>
      <c r="I668" s="185"/>
      <c r="J668" s="185"/>
      <c r="K668" s="185"/>
      <c r="L668" s="114"/>
      <c r="M668" s="110"/>
      <c r="X668" s="110"/>
    </row>
    <row r="669" spans="1:24" hidden="1" outlineLevel="2" x14ac:dyDescent="0.25">
      <c r="E669" s="110"/>
      <c r="F669" s="105">
        <v>9</v>
      </c>
      <c r="G669" s="185" t="e">
        <v>#NUM!</v>
      </c>
      <c r="H669" s="185"/>
      <c r="I669" s="185"/>
      <c r="J669" s="185"/>
      <c r="K669" s="185"/>
      <c r="L669" s="114"/>
      <c r="M669" s="110"/>
      <c r="X669" s="110"/>
    </row>
    <row r="670" spans="1:24" hidden="1" outlineLevel="2" x14ac:dyDescent="0.25">
      <c r="A670" s="117"/>
    </row>
    <row r="671" spans="1:24" s="119" customFormat="1" hidden="1" outlineLevel="2" x14ac:dyDescent="0.25">
      <c r="A671" s="118" t="s">
        <v>37</v>
      </c>
    </row>
    <row r="672" spans="1:24" hidden="1" outlineLevel="2" x14ac:dyDescent="0.25">
      <c r="B672" s="316" t="e">
        <f t="shared" ref="B672:B678" si="1066">B639</f>
        <v>#REF!</v>
      </c>
      <c r="C672" s="316"/>
      <c r="D672" s="316" t="e">
        <f t="shared" ref="D672:D678" si="1067">D639</f>
        <v>#REF!</v>
      </c>
      <c r="E672" s="316"/>
      <c r="F672" s="316" t="e">
        <f t="shared" ref="F672:F678" si="1068">F639</f>
        <v>#REF!</v>
      </c>
      <c r="G672" s="316"/>
      <c r="H672" s="316" t="e">
        <f t="shared" ref="H672:H678" si="1069">H639</f>
        <v>#REF!</v>
      </c>
      <c r="I672" s="316"/>
      <c r="J672" s="316" t="e">
        <f t="shared" ref="J672:J678" si="1070">J639</f>
        <v>#REF!</v>
      </c>
      <c r="K672" s="316"/>
      <c r="L672" s="316" t="e">
        <f t="shared" ref="L672:L678" si="1071">L639</f>
        <v>#REF!</v>
      </c>
      <c r="M672" s="316"/>
    </row>
    <row r="673" spans="1:16" hidden="1" outlineLevel="2" x14ac:dyDescent="0.25">
      <c r="B673" s="105" t="e">
        <f t="shared" si="1066"/>
        <v>#REF!</v>
      </c>
      <c r="C673" s="116" t="e">
        <f>IF($Q$2=2,IFERROR(INDEX($G650:$L656,MATCH(B673,$F650:$F656,0),MATCH(INICIO!$C$59,$G649:$L649,0)),0),IF($Q$2=4,IFERROR(INDEX($P650:$U660,MATCH(B673,$O650:$O660,0),MATCH(INICIO!$C$59,$P649:$U649,0)),0),IFERROR(INDEX($G661:$L669,MATCH(B673,$F661:$F669,0),MATCH(INICIO!$C$59,$G660:$L660,0)),0)))</f>
        <v>#REF!</v>
      </c>
      <c r="D673" s="105" t="e">
        <f t="shared" si="1067"/>
        <v>#REF!</v>
      </c>
      <c r="E673" s="116" t="e">
        <f>IF($Q$2=2,IFERROR(INDEX($G650:$L656,MATCH(D673,$F650:$F656,0),MATCH(INICIO!$C$59,$G649:$L649,0)),0),IF($Q$2=4,IFERROR(INDEX($P650:$U660,MATCH(D673,$O650:$O660,0),MATCH(INICIO!$C$59,$P649:$U649,0)),0),IFERROR(INDEX($G661:$L669,MATCH(D673,$F661:$F669,0),MATCH(INICIO!$C$59,$G660:$L660,0)),0)))</f>
        <v>#REF!</v>
      </c>
      <c r="F673" s="105" t="e">
        <f t="shared" si="1068"/>
        <v>#REF!</v>
      </c>
      <c r="G673" s="116" t="e">
        <f>IF($Q$2=2,IFERROR(INDEX($G650:$L656,MATCH(F673,$F650:$F656,0),MATCH(INICIO!$C$59,$G649:$L649,0)),0),IF($Q$2=4,IFERROR(INDEX($P650:$U660,MATCH(F673,$O650:$O660,0),MATCH(INICIO!$C$59,$P649:$U649,0)),0),IFERROR(INDEX($G661:$L669,MATCH(F673,$F661:$F669,0),MATCH(INICIO!$C$59,$G660:$L660,0)),0)))</f>
        <v>#REF!</v>
      </c>
      <c r="H673" s="105" t="e">
        <f t="shared" si="1069"/>
        <v>#REF!</v>
      </c>
      <c r="I673" s="116" t="e">
        <f>IF($Q$2=2,IFERROR(INDEX($G650:$L656,MATCH(H673,$F650:$F656,0),MATCH(INICIO!$C$59,$G649:$L649,0)),0),IF($Q$2=4,IFERROR(INDEX($P650:$U660,MATCH(H673,$O650:$O660,0),MATCH(INICIO!$C$59,$P649:$U649,0)),0),IFERROR(INDEX($G661:$L669,MATCH(H673,$F661:$F669,0),MATCH(INICIO!$C$59,$G660:$L660,0)),0)))</f>
        <v>#REF!</v>
      </c>
      <c r="J673" s="105" t="e">
        <f t="shared" si="1070"/>
        <v>#REF!</v>
      </c>
      <c r="K673" s="116" t="e">
        <f>IF($Q$2=2,IFERROR(INDEX($G650:$L656,MATCH(J673,$F650:$F656,0),MATCH(INICIO!$C$59,$G649:$L649,0)),0),IF($Q$2=4,IFERROR(INDEX($P650:$U660,MATCH(J673,$O650:$O660,0),MATCH(INICIO!$C$59,$P649:$U649,0)),0),IFERROR(INDEX($G661:$L669,MATCH(J673,$F661:$F669,0),MATCH(INICIO!$C$59,$G660:$L660,0)),0)))</f>
        <v>#REF!</v>
      </c>
      <c r="L673" s="105" t="e">
        <f t="shared" si="1071"/>
        <v>#REF!</v>
      </c>
      <c r="M673" s="116" t="e">
        <f>IF($Q$2=2,IFERROR(INDEX($G650:$L656,MATCH(L673,$F650:$F656,0),MATCH(INICIO!$C$59,$G649:$L649,0)),0),IF($Q$2=4,IFERROR(INDEX($P650:$U660,MATCH(L673,$O650:$O660,0),MATCH(INICIO!$C$59,$P649:$U649,0)),0),IFERROR(INDEX($G661:$L669,MATCH(L673,$F661:$F669,0),MATCH(INICIO!$C$59,$G660:$L660,0)),0)))</f>
        <v>#REF!</v>
      </c>
    </row>
    <row r="674" spans="1:16" hidden="1" outlineLevel="2" x14ac:dyDescent="0.25">
      <c r="B674" s="105" t="e">
        <f t="shared" si="1066"/>
        <v>#REF!</v>
      </c>
      <c r="C674" s="116" t="e">
        <f>IF($Q$2=2,IFERROR(INDEX($G650:$L656,MATCH(B674,$F650:$F656,0),MATCH(INICIO!$C$59,$G649:$L649,0)),0),IF($Q$2=4,IFERROR(INDEX($P650:$U660,MATCH(B674,$O650:$O660,0),MATCH(INICIO!$C$59,$P649:$U649,0)),0),IFERROR(INDEX($G661:$L669,MATCH(B674,$F661:$F669,0),MATCH(INICIO!$C$59,$G660:$L660,0)),0)))</f>
        <v>#REF!</v>
      </c>
      <c r="D674" s="105" t="e">
        <f t="shared" si="1067"/>
        <v>#REF!</v>
      </c>
      <c r="E674" s="116" t="e">
        <f>IF($Q$2=2,IFERROR(INDEX($G650:$L656,MATCH(D674,$F650:$F656,0),MATCH(INICIO!$C$59,$G649:$L649,0)),0),IF($Q$2=4,IFERROR(INDEX($P650:$U660,MATCH(D674,$O650:$O660,0),MATCH(INICIO!$C$59,$P649:$U649,0)),0),IFERROR(INDEX($G661:$L669,MATCH(D674,$F661:$F669,0),MATCH(INICIO!$C$59,$G660:$L660,0)),0)))</f>
        <v>#REF!</v>
      </c>
      <c r="F674" s="105" t="e">
        <f t="shared" si="1068"/>
        <v>#REF!</v>
      </c>
      <c r="G674" s="116" t="e">
        <f>IF($Q$2=2,IFERROR(INDEX($G650:$L656,MATCH(F674,$F650:$F656,0),MATCH(INICIO!$C$59,$G649:$L649,0)),0),IF($Q$2=4,IFERROR(INDEX($P650:$U660,MATCH(F674,$O650:$O660,0),MATCH(INICIO!$C$59,$P649:$U649,0)),0),IFERROR(INDEX($G661:$L669,MATCH(F674,$F661:$F669,0),MATCH(INICIO!$C$59,$G660:$L660,0)),0)))</f>
        <v>#REF!</v>
      </c>
      <c r="H674" s="105" t="e">
        <f t="shared" si="1069"/>
        <v>#REF!</v>
      </c>
      <c r="I674" s="116" t="e">
        <f>IF($Q$2=2,IFERROR(INDEX($G650:$L656,MATCH(H674,$F650:$F656,0),MATCH(INICIO!$C$59,$G649:$L649,0)),0),IF($Q$2=4,IFERROR(INDEX($P650:$U660,MATCH(H674,$O650:$O660,0),MATCH(INICIO!$C$59,$P649:$U649,0)),0),IFERROR(INDEX($G661:$L669,MATCH(H674,$F661:$F669,0),MATCH(INICIO!$C$59,$G660:$L660,0)),0)))</f>
        <v>#REF!</v>
      </c>
      <c r="J674" s="105" t="e">
        <f t="shared" si="1070"/>
        <v>#REF!</v>
      </c>
      <c r="K674" s="116" t="e">
        <f>IF($Q$2=2,IFERROR(INDEX($G650:$L656,MATCH(J674,$F650:$F656,0),MATCH(INICIO!$C$59,$G649:$L649,0)),0),IF($Q$2=4,IFERROR(INDEX($P650:$U660,MATCH(J674,$O650:$O660,0),MATCH(INICIO!$C$59,$P649:$U649,0)),0),IFERROR(INDEX($G661:$L669,MATCH(J674,$F661:$F669,0),MATCH(INICIO!$C$59,$G660:$L660,0)),0)))</f>
        <v>#REF!</v>
      </c>
      <c r="L674" s="105" t="e">
        <f t="shared" si="1071"/>
        <v>#REF!</v>
      </c>
      <c r="M674" s="116" t="e">
        <f>IF($Q$2=2,IFERROR(INDEX($G650:$L656,MATCH(L674,$F650:$F656,0),MATCH(INICIO!$C$59,$G649:$L649,0)),0),IF($Q$2=4,IFERROR(INDEX($P650:$U660,MATCH(L674,$O650:$O660,0),MATCH(INICIO!$C$59,$P649:$U649,0)),0),IFERROR(INDEX($G661:$L669,MATCH(L674,$F661:$F669,0),MATCH(INICIO!$C$59,$G660:$L660,0)),0)))</f>
        <v>#REF!</v>
      </c>
    </row>
    <row r="675" spans="1:16" hidden="1" outlineLevel="2" x14ac:dyDescent="0.25">
      <c r="B675" s="105" t="e">
        <f t="shared" si="1066"/>
        <v>#REF!</v>
      </c>
      <c r="C675" s="116" t="e">
        <f>IF($Q$2=2,IFERROR(INDEX($G650:$L656,MATCH(B675,$F650:$F656,0),MATCH(INICIO!$C$59,$G649:$L649,0)),0),IF($Q$2=4,IFERROR(INDEX($P650:$U660,MATCH(B675,$O650:$O660,0),MATCH(INICIO!$C$59,$P649:$U649,0)),0),IFERROR(INDEX($G661:$L669,MATCH(B675,$F661:$F669,0),MATCH(INICIO!$C$59,$G660:$L660,0)),0)))</f>
        <v>#REF!</v>
      </c>
      <c r="D675" s="105" t="e">
        <f t="shared" si="1067"/>
        <v>#REF!</v>
      </c>
      <c r="E675" s="116" t="e">
        <f>IF($Q$2=2,IFERROR(INDEX($G650:$L656,MATCH(D675,$F650:$F656,0),MATCH(INICIO!$C$59,$G649:$L649,0)),0),IF($Q$2=4,IFERROR(INDEX($P650:$U660,MATCH(D675,$O650:$O660,0),MATCH(INICIO!$C$59,$P649:$U649,0)),0),IFERROR(INDEX($G661:$L669,MATCH(D675,$F661:$F669,0),MATCH(INICIO!$C$59,$G660:$L660,0)),0)))</f>
        <v>#REF!</v>
      </c>
      <c r="F675" s="105" t="e">
        <f t="shared" si="1068"/>
        <v>#REF!</v>
      </c>
      <c r="G675" s="116" t="e">
        <f>IF($Q$2=2,IFERROR(INDEX($G650:$L656,MATCH(F675,$F650:$F656,0),MATCH(INICIO!$C$59,$G649:$L649,0)),0),IF($Q$2=4,IFERROR(INDEX($P650:$U660,MATCH(F675,$O650:$O660,0),MATCH(INICIO!$C$59,$P649:$U649,0)),0),IFERROR(INDEX($G661:$L669,MATCH(F675,$F661:$F669,0),MATCH(INICIO!$C$59,$G660:$L660,0)),0)))</f>
        <v>#REF!</v>
      </c>
      <c r="H675" s="105" t="e">
        <f t="shared" si="1069"/>
        <v>#REF!</v>
      </c>
      <c r="I675" s="116" t="e">
        <f>IF($Q$2=2,IFERROR(INDEX($G650:$L656,MATCH(H675,$F650:$F656,0),MATCH(INICIO!$C$59,$G649:$L649,0)),0),IF($Q$2=4,IFERROR(INDEX($P650:$U660,MATCH(H675,$O650:$O660,0),MATCH(INICIO!$C$59,$P649:$U649,0)),0),IFERROR(INDEX($G661:$L669,MATCH(H675,$F661:$F669,0),MATCH(INICIO!$C$59,$G660:$L660,0)),0)))</f>
        <v>#REF!</v>
      </c>
      <c r="J675" s="105" t="e">
        <f t="shared" si="1070"/>
        <v>#REF!</v>
      </c>
      <c r="K675" s="116" t="e">
        <f>IF($Q$2=2,IFERROR(INDEX($G650:$L656,MATCH(J675,$F650:$F656,0),MATCH(INICIO!$C$59,$G649:$L649,0)),0),IF($Q$2=4,IFERROR(INDEX($P650:$U660,MATCH(J675,$O650:$O660,0),MATCH(INICIO!$C$59,$P649:$U649,0)),0),IFERROR(INDEX($G661:$L669,MATCH(J675,$F661:$F669,0),MATCH(INICIO!$C$59,$G660:$L660,0)),0)))</f>
        <v>#REF!</v>
      </c>
      <c r="L675" s="105" t="e">
        <f t="shared" si="1071"/>
        <v>#REF!</v>
      </c>
      <c r="M675" s="116" t="e">
        <f>IF($Q$2=2,IFERROR(INDEX($G650:$L656,MATCH(L675,$F650:$F656,0),MATCH(INICIO!$C$59,$G649:$L649,0)),0),IF($Q$2=4,IFERROR(INDEX($P650:$U660,MATCH(L675,$O650:$O660,0),MATCH(INICIO!$C$59,$P649:$U649,0)),0),IFERROR(INDEX($G661:$L669,MATCH(L675,$F661:$F669,0),MATCH(INICIO!$C$59,$G660:$L660,0)),0)))</f>
        <v>#REF!</v>
      </c>
    </row>
    <row r="676" spans="1:16" hidden="1" outlineLevel="2" x14ac:dyDescent="0.25">
      <c r="B676" s="105" t="e">
        <f t="shared" si="1066"/>
        <v>#REF!</v>
      </c>
      <c r="C676" s="116" t="e">
        <f>IF($Q$2=2,IFERROR(INDEX($G650:$L656,MATCH(B676,$F650:$F656,0),MATCH(INICIO!$C$59,$G649:$L649,0)),0),IF($Q$2=4,IFERROR(INDEX($P650:$U660,MATCH(B676,$O650:$O660,0),MATCH(INICIO!$C$59,$P649:$U649,0)),0),IFERROR(INDEX($G661:$L669,MATCH(B676,$F661:$F669,0),MATCH(INICIO!$C$59,$G660:$L660,0)),0)))</f>
        <v>#REF!</v>
      </c>
      <c r="D676" s="105" t="e">
        <f t="shared" si="1067"/>
        <v>#REF!</v>
      </c>
      <c r="E676" s="116" t="e">
        <f>IF($Q$2=2,IFERROR(INDEX($G650:$L656,MATCH(D676,$F650:$F656,0),MATCH(INICIO!$C$59,$G649:$L649,0)),0),IF($Q$2=4,IFERROR(INDEX($P650:$U660,MATCH(D676,$O650:$O660,0),MATCH(INICIO!$C$59,$P649:$U649,0)),0),IFERROR(INDEX($G661:$L669,MATCH(D676,$F661:$F669,0),MATCH(INICIO!$C$59,$G660:$L660,0)),0)))</f>
        <v>#REF!</v>
      </c>
      <c r="F676" s="105" t="e">
        <f t="shared" si="1068"/>
        <v>#REF!</v>
      </c>
      <c r="G676" s="116" t="e">
        <f>IF($Q$2=2,IFERROR(INDEX($G650:$L656,MATCH(F676,$F650:$F656,0),MATCH(INICIO!$C$59,$G649:$L649,0)),0),IF($Q$2=4,IFERROR(INDEX($P650:$U660,MATCH(F676,$O650:$O660,0),MATCH(INICIO!$C$59,$P649:$U649,0)),0),IFERROR(INDEX($G661:$L669,MATCH(F676,$F661:$F669,0),MATCH(INICIO!$C$59,$G660:$L660,0)),0)))</f>
        <v>#REF!</v>
      </c>
      <c r="H676" s="105" t="e">
        <f t="shared" si="1069"/>
        <v>#REF!</v>
      </c>
      <c r="I676" s="116" t="e">
        <f>IF($Q$2=2,IFERROR(INDEX($G650:$L656,MATCH(H676,$F650:$F656,0),MATCH(INICIO!$C$59,$G649:$L649,0)),0),IF($Q$2=4,IFERROR(INDEX($P650:$U660,MATCH(H676,$O650:$O660,0),MATCH(INICIO!$C$59,$P649:$U649,0)),0),IFERROR(INDEX($G661:$L669,MATCH(H676,$F661:$F669,0),MATCH(INICIO!$C$59,$G660:$L660,0)),0)))</f>
        <v>#REF!</v>
      </c>
      <c r="J676" s="105" t="e">
        <f t="shared" si="1070"/>
        <v>#REF!</v>
      </c>
      <c r="K676" s="116" t="e">
        <f>IF($Q$2=2,IFERROR(INDEX($G650:$L656,MATCH(J676,$F650:$F656,0),MATCH(INICIO!$C$59,$G649:$L649,0)),0),IF($Q$2=4,IFERROR(INDEX($P650:$U660,MATCH(J676,$O650:$O660,0),MATCH(INICIO!$C$59,$P649:$U649,0)),0),IFERROR(INDEX($G661:$L669,MATCH(J676,$F661:$F669,0),MATCH(INICIO!$C$59,$G660:$L660,0)),0)))</f>
        <v>#REF!</v>
      </c>
      <c r="L676" s="105" t="e">
        <f t="shared" si="1071"/>
        <v>#REF!</v>
      </c>
      <c r="M676" s="116" t="e">
        <f>IF($Q$2=2,IFERROR(INDEX($G650:$L656,MATCH(L676,$F650:$F656,0),MATCH(INICIO!$C$59,$G649:$L649,0)),0),IF($Q$2=4,IFERROR(INDEX($P650:$U660,MATCH(L676,$O650:$O660,0),MATCH(INICIO!$C$59,$P649:$U649,0)),0),IFERROR(INDEX($G661:$L669,MATCH(L676,$F661:$F669,0),MATCH(INICIO!$C$59,$G660:$L660,0)),0)))</f>
        <v>#REF!</v>
      </c>
    </row>
    <row r="677" spans="1:16" hidden="1" outlineLevel="2" x14ac:dyDescent="0.25">
      <c r="B677" s="105" t="e">
        <f t="shared" si="1066"/>
        <v>#REF!</v>
      </c>
      <c r="C677" s="116" t="e">
        <f>IF($Q$2=2,IFERROR(INDEX($G650:$L656,MATCH(B677,$F650:$F656,0),MATCH(INICIO!$C$59,$G649:$L649,0)),0),IF($Q$2=4,IFERROR(INDEX($P650:$U660,MATCH(B677,$O650:$O660,0),MATCH(INICIO!$C$59,$P649:$U649,0)),0),IFERROR(INDEX($G661:$L669,MATCH(B677,$F661:$F669,0),MATCH(INICIO!$C$59,$G660:$L660,0)),0)))</f>
        <v>#REF!</v>
      </c>
      <c r="D677" s="105" t="e">
        <f t="shared" si="1067"/>
        <v>#REF!</v>
      </c>
      <c r="E677" s="116" t="e">
        <f>IF($Q$2=2,IFERROR(INDEX($G650:$L656,MATCH(D677,$F650:$F656,0),MATCH(INICIO!$C$59,$G649:$L649,0)),0),IF($Q$2=4,IFERROR(INDEX($P650:$U660,MATCH(D677,$O650:$O660,0),MATCH(INICIO!$C$59,$P649:$U649,0)),0),IFERROR(INDEX($G661:$L669,MATCH(D677,$F661:$F669,0),MATCH(INICIO!$C$59,$G660:$L660,0)),0)))</f>
        <v>#REF!</v>
      </c>
      <c r="F677" s="105" t="e">
        <f t="shared" si="1068"/>
        <v>#REF!</v>
      </c>
      <c r="G677" s="116" t="e">
        <f>IF($Q$2=2,IFERROR(INDEX($G650:$L656,MATCH(F677,$F650:$F656,0),MATCH(INICIO!$C$59,$G649:$L649,0)),0),IF($Q$2=4,IFERROR(INDEX($P650:$U660,MATCH(F677,$O650:$O660,0),MATCH(INICIO!$C$59,$P649:$U649,0)),0),IFERROR(INDEX($G661:$L669,MATCH(F677,$F661:$F669,0),MATCH(INICIO!$C$59,$G660:$L660,0)),0)))</f>
        <v>#REF!</v>
      </c>
      <c r="H677" s="105" t="e">
        <f t="shared" si="1069"/>
        <v>#REF!</v>
      </c>
      <c r="I677" s="116" t="e">
        <f>IF($Q$2=2,IFERROR(INDEX($G650:$L656,MATCH(H677,$F650:$F656,0),MATCH(INICIO!$C$59,$G649:$L649,0)),0),IF($Q$2=4,IFERROR(INDEX($P650:$U660,MATCH(H677,$O650:$O660,0),MATCH(INICIO!$C$59,$P649:$U649,0)),0),IFERROR(INDEX($G661:$L669,MATCH(H677,$F661:$F669,0),MATCH(INICIO!$C$59,$G660:$L660,0)),0)))</f>
        <v>#REF!</v>
      </c>
      <c r="J677" s="105" t="e">
        <f t="shared" si="1070"/>
        <v>#REF!</v>
      </c>
      <c r="K677" s="116" t="e">
        <f>IF($Q$2=2,IFERROR(INDEX($G650:$L656,MATCH(J677,$F650:$F656,0),MATCH(INICIO!$C$59,$G649:$L649,0)),0),IF($Q$2=4,IFERROR(INDEX($P650:$U660,MATCH(J677,$O650:$O660,0),MATCH(INICIO!$C$59,$P649:$U649,0)),0),IFERROR(INDEX($G661:$L669,MATCH(J677,$F661:$F669,0),MATCH(INICIO!$C$59,$G660:$L660,0)),0)))</f>
        <v>#REF!</v>
      </c>
      <c r="L677" s="105" t="e">
        <f t="shared" si="1071"/>
        <v>#REF!</v>
      </c>
      <c r="M677" s="116" t="e">
        <f>IF($Q$2=2,IFERROR(INDEX($G650:$L656,MATCH(L677,$F650:$F656,0),MATCH(INICIO!$C$59,$G649:$L649,0)),0),IF($Q$2=4,IFERROR(INDEX($P650:$U660,MATCH(L677,$O650:$O660,0),MATCH(INICIO!$C$59,$P649:$U649,0)),0),IFERROR(INDEX($G661:$L669,MATCH(L677,$F661:$F669,0),MATCH(INICIO!$C$59,$G660:$L660,0)),0)))</f>
        <v>#REF!</v>
      </c>
    </row>
    <row r="678" spans="1:16" hidden="1" outlineLevel="2" x14ac:dyDescent="0.25">
      <c r="B678" s="105" t="e">
        <f t="shared" si="1066"/>
        <v>#REF!</v>
      </c>
      <c r="C678" s="116" t="e">
        <f>IF($Q$2=2,IFERROR(INDEX($G650:$L656,MATCH(B678,$F650:$F656,0),MATCH(INICIO!$C$59,$G649:$L649,0)),0),IF($Q$2=4,IFERROR(INDEX($P650:$U660,MATCH(B678,$O650:$O660,0),MATCH(INICIO!$C$59,$P649:$U649,0)),0),IFERROR(INDEX($G661:$L669,MATCH(B678,$F661:$F669,0),MATCH(INICIO!$C$59,$G660:$L660,0)),0)))</f>
        <v>#REF!</v>
      </c>
      <c r="D678" s="105" t="e">
        <f t="shared" si="1067"/>
        <v>#REF!</v>
      </c>
      <c r="E678" s="116" t="e">
        <f>IF($Q$2=2,IFERROR(INDEX($G650:$L656,MATCH(D678,$F650:$F656,0),MATCH(INICIO!$C$59,$G649:$L649,0)),0),IF($Q$2=4,IFERROR(INDEX($P650:$U660,MATCH(D678,$O650:$O660,0),MATCH(INICIO!$C$59,$P649:$U649,0)),0),IFERROR(INDEX($G661:$L669,MATCH(D678,$F661:$F669,0),MATCH(INICIO!$C$59,$G660:$L660,0)),0)))</f>
        <v>#REF!</v>
      </c>
      <c r="F678" s="105" t="e">
        <f t="shared" si="1068"/>
        <v>#REF!</v>
      </c>
      <c r="G678" s="116" t="e">
        <f>IF($Q$2=2,IFERROR(INDEX($G650:$L656,MATCH(F678,$F650:$F656,0),MATCH(INICIO!$C$59,$G649:$L649,0)),0),IF($Q$2=4,IFERROR(INDEX($P650:$U660,MATCH(F678,$O650:$O660,0),MATCH(INICIO!$C$59,$P649:$U649,0)),0),IFERROR(INDEX($G661:$L669,MATCH(F678,$F661:$F669,0),MATCH(INICIO!$C$59,$G660:$L660,0)),0)))</f>
        <v>#REF!</v>
      </c>
      <c r="H678" s="105" t="e">
        <f t="shared" si="1069"/>
        <v>#REF!</v>
      </c>
      <c r="I678" s="116" t="e">
        <f>IF($Q$2=2,IFERROR(INDEX($G650:$L656,MATCH(H678,$F650:$F656,0),MATCH(INICIO!$C$59,$G649:$L649,0)),0),IF($Q$2=4,IFERROR(INDEX($P650:$U660,MATCH(H678,$O650:$O660,0),MATCH(INICIO!$C$59,$P649:$U649,0)),0),IFERROR(INDEX($G661:$L669,MATCH(H678,$F661:$F669,0),MATCH(INICIO!$C$59,$G660:$L660,0)),0)))</f>
        <v>#REF!</v>
      </c>
      <c r="J678" s="105" t="e">
        <f t="shared" si="1070"/>
        <v>#REF!</v>
      </c>
      <c r="K678" s="116" t="e">
        <f>IF($Q$2=2,IFERROR(INDEX($G650:$L656,MATCH(J678,$F650:$F656,0),MATCH(INICIO!$C$59,$G649:$L649,0)),0),IF($Q$2=4,IFERROR(INDEX($P650:$U660,MATCH(J678,$O650:$O660,0),MATCH(INICIO!$C$59,$P649:$U649,0)),0),IFERROR(INDEX($G661:$L669,MATCH(J678,$F661:$F669,0),MATCH(INICIO!$C$59,$G660:$L660,0)),0)))</f>
        <v>#REF!</v>
      </c>
      <c r="L678" s="105" t="e">
        <f t="shared" si="1071"/>
        <v>#REF!</v>
      </c>
      <c r="M678" s="116" t="e">
        <f>IF($Q$2=2,IFERROR(INDEX($G650:$L656,MATCH(L678,$F650:$F656,0),MATCH(INICIO!$C$59,$G649:$L649,0)),0),IF($Q$2=4,IFERROR(INDEX($P650:$U660,MATCH(L678,$O650:$O660,0),MATCH(INICIO!$C$59,$P649:$U649,0)),0),IFERROR(INDEX($G661:$L669,MATCH(L678,$F661:$F669,0),MATCH(INICIO!$C$59,$G660:$L660,0)),0)))</f>
        <v>#REF!</v>
      </c>
    </row>
    <row r="679" spans="1:16" hidden="1" outlineLevel="2" x14ac:dyDescent="0.25"/>
    <row r="680" spans="1:16" s="119" customFormat="1" hidden="1" outlineLevel="2" x14ac:dyDescent="0.25">
      <c r="A680" s="118" t="s">
        <v>43</v>
      </c>
    </row>
    <row r="681" spans="1:16" hidden="1" outlineLevel="2" x14ac:dyDescent="0.25">
      <c r="C681" s="121">
        <f t="shared" ref="C681:H681" si="1072">E$2</f>
        <v>1</v>
      </c>
      <c r="D681" s="121">
        <f t="shared" si="1072"/>
        <v>2</v>
      </c>
      <c r="E681" s="121">
        <f t="shared" si="1072"/>
        <v>3</v>
      </c>
      <c r="F681" s="121">
        <f t="shared" si="1072"/>
        <v>4</v>
      </c>
      <c r="G681" s="121">
        <f t="shared" si="1072"/>
        <v>5</v>
      </c>
      <c r="H681" s="121">
        <f t="shared" si="1072"/>
        <v>6</v>
      </c>
    </row>
    <row r="682" spans="1:16" hidden="1" outlineLevel="2" x14ac:dyDescent="0.25">
      <c r="B682" s="122" t="s">
        <v>44</v>
      </c>
      <c r="C682" s="123" t="e">
        <f t="array" ref="C682:C687">MMULT(MMULT(C$8:H$13,$AZ$8:$BE$13),C673:C678)+MMULT(MINVERSE(TRANSPOSE($AZ$8:$BE$13)),C640:C645)</f>
        <v>#REF!</v>
      </c>
      <c r="D682" s="123" t="e">
        <f t="array" ref="D682:D687">MMULT(MMULT(K$8:P$13,$AZ$8:$BE$13),E673:E678)+MMULT(MINVERSE(TRANSPOSE($AZ$8:$BE$13)),E640:E645)</f>
        <v>#REF!</v>
      </c>
      <c r="E682" s="123" t="e">
        <f t="array" ref="E682:E687">MMULT(MMULT(S$8:X$13,$AZ$8:$BE$13),G673:G678)+MMULT(MINVERSE(TRANSPOSE($AZ$8:$BE$13)),G640:G645)</f>
        <v>#REF!</v>
      </c>
      <c r="F682" s="123" t="e">
        <f t="array" ref="F682:F687">MMULT(MMULT(AA$8:AF$13,$AZ$8:$BE$13),I673:I678)+MMULT(MINVERSE(TRANSPOSE($AZ$8:$BE$13)),I640:I645)</f>
        <v>#REF!</v>
      </c>
      <c r="G682" s="123" t="e">
        <f t="array" ref="G682:G687">MMULT(MMULT(AI$8:AN$13,$AZ$8:$BE$13),K673:K678)+MMULT(MINVERSE(TRANSPOSE($AZ$8:$BE$13)),K640:K645)</f>
        <v>#REF!</v>
      </c>
      <c r="H682" s="123" t="e">
        <f t="array" ref="H682:H687">MMULT(MMULT(AQ$8:AV$13,$AZ$8:$BE$13),M673:M678)+MMULT(MINVERSE(TRANSPOSE($AZ$8:$BE$13)),M640:M645)</f>
        <v>#REF!</v>
      </c>
      <c r="N682" s="124"/>
      <c r="P682" s="124"/>
    </row>
    <row r="683" spans="1:16" hidden="1" outlineLevel="2" x14ac:dyDescent="0.25">
      <c r="B683" s="122" t="s">
        <v>45</v>
      </c>
      <c r="C683" s="123" t="e">
        <v>#REF!</v>
      </c>
      <c r="D683" s="123" t="e">
        <v>#REF!</v>
      </c>
      <c r="E683" s="123" t="e">
        <v>#REF!</v>
      </c>
      <c r="F683" s="123" t="e">
        <v>#REF!</v>
      </c>
      <c r="G683" s="123" t="e">
        <v>#REF!</v>
      </c>
      <c r="H683" s="123" t="e">
        <v>#REF!</v>
      </c>
      <c r="N683" s="124"/>
      <c r="P683" s="124"/>
    </row>
    <row r="684" spans="1:16" hidden="1" outlineLevel="2" x14ac:dyDescent="0.25">
      <c r="B684" s="122" t="s">
        <v>46</v>
      </c>
      <c r="C684" s="123" t="e">
        <v>#REF!</v>
      </c>
      <c r="D684" s="123" t="e">
        <v>#REF!</v>
      </c>
      <c r="E684" s="123" t="e">
        <v>#REF!</v>
      </c>
      <c r="F684" s="123" t="e">
        <v>#REF!</v>
      </c>
      <c r="G684" s="123" t="e">
        <v>#REF!</v>
      </c>
      <c r="H684" s="123" t="e">
        <v>#REF!</v>
      </c>
      <c r="N684" s="124"/>
      <c r="P684" s="124"/>
    </row>
    <row r="685" spans="1:16" hidden="1" outlineLevel="2" x14ac:dyDescent="0.25">
      <c r="B685" s="122" t="s">
        <v>47</v>
      </c>
      <c r="C685" s="123" t="e">
        <v>#REF!</v>
      </c>
      <c r="D685" s="123" t="e">
        <v>#REF!</v>
      </c>
      <c r="E685" s="123" t="e">
        <v>#REF!</v>
      </c>
      <c r="F685" s="123" t="e">
        <v>#REF!</v>
      </c>
      <c r="G685" s="123" t="e">
        <v>#REF!</v>
      </c>
      <c r="H685" s="123" t="e">
        <v>#REF!</v>
      </c>
      <c r="N685" s="124"/>
      <c r="P685" s="124"/>
    </row>
    <row r="686" spans="1:16" hidden="1" outlineLevel="2" x14ac:dyDescent="0.25">
      <c r="B686" s="122" t="s">
        <v>48</v>
      </c>
      <c r="C686" s="123" t="e">
        <v>#REF!</v>
      </c>
      <c r="D686" s="123" t="e">
        <v>#REF!</v>
      </c>
      <c r="E686" s="123" t="e">
        <v>#REF!</v>
      </c>
      <c r="F686" s="123" t="e">
        <v>#REF!</v>
      </c>
      <c r="G686" s="123" t="e">
        <v>#REF!</v>
      </c>
      <c r="H686" s="123" t="e">
        <v>#REF!</v>
      </c>
      <c r="N686" s="124"/>
      <c r="P686" s="124"/>
    </row>
    <row r="687" spans="1:16" hidden="1" outlineLevel="2" x14ac:dyDescent="0.25">
      <c r="B687" s="122" t="s">
        <v>49</v>
      </c>
      <c r="C687" s="123" t="e">
        <v>#REF!</v>
      </c>
      <c r="D687" s="123" t="e">
        <v>#REF!</v>
      </c>
      <c r="E687" s="123" t="e">
        <v>#REF!</v>
      </c>
      <c r="F687" s="123" t="e">
        <v>#REF!</v>
      </c>
      <c r="G687" s="123" t="e">
        <v>#REF!</v>
      </c>
      <c r="H687" s="123" t="e">
        <v>#REF!</v>
      </c>
      <c r="N687" s="124"/>
      <c r="P687" s="124"/>
    </row>
    <row r="688" spans="1:16" hidden="1" outlineLevel="2" x14ac:dyDescent="0.25"/>
    <row r="689" spans="1:93" hidden="1" outlineLevel="2" x14ac:dyDescent="0.25">
      <c r="B689" s="318" t="s">
        <v>50</v>
      </c>
      <c r="C689" s="319"/>
      <c r="D689" s="319"/>
      <c r="E689" s="319"/>
      <c r="F689" s="319"/>
      <c r="G689" s="319"/>
      <c r="H689" s="319"/>
      <c r="I689" s="319"/>
      <c r="J689" s="319"/>
      <c r="K689" s="319"/>
      <c r="L689" s="320"/>
      <c r="M689" s="321" t="s">
        <v>51</v>
      </c>
      <c r="N689" s="322"/>
      <c r="O689" s="322"/>
      <c r="P689" s="322"/>
      <c r="Q689" s="322"/>
      <c r="R689" s="322"/>
      <c r="S689" s="322"/>
      <c r="T689" s="322"/>
      <c r="U689" s="322"/>
      <c r="V689" s="323"/>
      <c r="W689" s="321" t="s">
        <v>52</v>
      </c>
      <c r="X689" s="322"/>
      <c r="Y689" s="322"/>
      <c r="Z689" s="322"/>
      <c r="AA689" s="322"/>
      <c r="AB689" s="322"/>
      <c r="AC689" s="322"/>
      <c r="AD689" s="322"/>
      <c r="AE689" s="322"/>
      <c r="AF689" s="323"/>
      <c r="AG689" s="321" t="s">
        <v>53</v>
      </c>
      <c r="AH689" s="322"/>
      <c r="AI689" s="322"/>
      <c r="AJ689" s="322"/>
      <c r="AK689" s="322"/>
      <c r="AL689" s="322"/>
      <c r="AM689" s="322"/>
      <c r="AN689" s="322"/>
      <c r="AO689" s="322"/>
      <c r="AP689" s="323"/>
      <c r="AQ689" s="321" t="s">
        <v>54</v>
      </c>
      <c r="AR689" s="322"/>
      <c r="AS689" s="322"/>
      <c r="AT689" s="322"/>
      <c r="AU689" s="322"/>
      <c r="AV689" s="322"/>
      <c r="AW689" s="322"/>
      <c r="AX689" s="322"/>
      <c r="AY689" s="322"/>
      <c r="AZ689" s="323"/>
      <c r="BA689" s="321" t="s">
        <v>55</v>
      </c>
      <c r="BB689" s="322"/>
      <c r="BC689" s="322"/>
      <c r="BD689" s="322"/>
      <c r="BE689" s="322"/>
      <c r="BF689" s="322"/>
      <c r="BG689" s="322"/>
      <c r="BH689" s="322"/>
      <c r="BI689" s="322"/>
      <c r="BJ689" s="323"/>
    </row>
    <row r="690" spans="1:93" hidden="1" outlineLevel="2" x14ac:dyDescent="0.25">
      <c r="B690" s="186">
        <f t="shared" ref="B690" si="1073">E$2</f>
        <v>1</v>
      </c>
      <c r="C690" s="187">
        <f t="shared" ref="C690:L693" si="1074">B690</f>
        <v>1</v>
      </c>
      <c r="D690" s="187">
        <f t="shared" si="1074"/>
        <v>1</v>
      </c>
      <c r="E690" s="187">
        <f t="shared" si="1074"/>
        <v>1</v>
      </c>
      <c r="F690" s="187">
        <f t="shared" si="1074"/>
        <v>1</v>
      </c>
      <c r="G690" s="187">
        <f t="shared" si="1074"/>
        <v>1</v>
      </c>
      <c r="H690" s="187">
        <f t="shared" si="1074"/>
        <v>1</v>
      </c>
      <c r="I690" s="187">
        <f t="shared" si="1074"/>
        <v>1</v>
      </c>
      <c r="J690" s="187">
        <f t="shared" si="1074"/>
        <v>1</v>
      </c>
      <c r="K690" s="187">
        <f t="shared" si="1074"/>
        <v>1</v>
      </c>
      <c r="L690" s="188">
        <f t="shared" si="1074"/>
        <v>1</v>
      </c>
      <c r="M690" s="189">
        <f t="shared" ref="M690" si="1075">F$2</f>
        <v>2</v>
      </c>
      <c r="N690" s="187">
        <f t="shared" ref="N690:V693" si="1076">M690</f>
        <v>2</v>
      </c>
      <c r="O690" s="187">
        <f t="shared" si="1076"/>
        <v>2</v>
      </c>
      <c r="P690" s="187">
        <f t="shared" si="1076"/>
        <v>2</v>
      </c>
      <c r="Q690" s="187">
        <f t="shared" si="1076"/>
        <v>2</v>
      </c>
      <c r="R690" s="187">
        <f t="shared" si="1076"/>
        <v>2</v>
      </c>
      <c r="S690" s="187">
        <f t="shared" si="1076"/>
        <v>2</v>
      </c>
      <c r="T690" s="187">
        <f t="shared" si="1076"/>
        <v>2</v>
      </c>
      <c r="U690" s="187">
        <f t="shared" si="1076"/>
        <v>2</v>
      </c>
      <c r="V690" s="188">
        <f t="shared" si="1076"/>
        <v>2</v>
      </c>
      <c r="W690" s="189">
        <f>G$2</f>
        <v>3</v>
      </c>
      <c r="X690" s="187">
        <f t="shared" ref="X690:AF693" si="1077">W690</f>
        <v>3</v>
      </c>
      <c r="Y690" s="187">
        <f t="shared" si="1077"/>
        <v>3</v>
      </c>
      <c r="Z690" s="187">
        <f t="shared" si="1077"/>
        <v>3</v>
      </c>
      <c r="AA690" s="187">
        <f t="shared" si="1077"/>
        <v>3</v>
      </c>
      <c r="AB690" s="187">
        <f t="shared" si="1077"/>
        <v>3</v>
      </c>
      <c r="AC690" s="187">
        <f t="shared" si="1077"/>
        <v>3</v>
      </c>
      <c r="AD690" s="187">
        <f t="shared" si="1077"/>
        <v>3</v>
      </c>
      <c r="AE690" s="187">
        <f t="shared" si="1077"/>
        <v>3</v>
      </c>
      <c r="AF690" s="188">
        <f t="shared" si="1077"/>
        <v>3</v>
      </c>
      <c r="AG690" s="189">
        <f>H$2</f>
        <v>4</v>
      </c>
      <c r="AH690" s="187">
        <f t="shared" ref="AH690:AP693" si="1078">AG690</f>
        <v>4</v>
      </c>
      <c r="AI690" s="187">
        <f t="shared" si="1078"/>
        <v>4</v>
      </c>
      <c r="AJ690" s="187">
        <f t="shared" si="1078"/>
        <v>4</v>
      </c>
      <c r="AK690" s="187">
        <f t="shared" si="1078"/>
        <v>4</v>
      </c>
      <c r="AL690" s="187">
        <f t="shared" si="1078"/>
        <v>4</v>
      </c>
      <c r="AM690" s="187">
        <f t="shared" si="1078"/>
        <v>4</v>
      </c>
      <c r="AN690" s="187">
        <f t="shared" si="1078"/>
        <v>4</v>
      </c>
      <c r="AO690" s="187">
        <f t="shared" si="1078"/>
        <v>4</v>
      </c>
      <c r="AP690" s="188">
        <f t="shared" si="1078"/>
        <v>4</v>
      </c>
      <c r="AQ690" s="189">
        <f>I$2</f>
        <v>5</v>
      </c>
      <c r="AR690" s="187">
        <f t="shared" ref="AR690:AZ693" si="1079">AQ690</f>
        <v>5</v>
      </c>
      <c r="AS690" s="187">
        <f t="shared" si="1079"/>
        <v>5</v>
      </c>
      <c r="AT690" s="187">
        <f t="shared" si="1079"/>
        <v>5</v>
      </c>
      <c r="AU690" s="187">
        <f t="shared" si="1079"/>
        <v>5</v>
      </c>
      <c r="AV690" s="187">
        <f t="shared" si="1079"/>
        <v>5</v>
      </c>
      <c r="AW690" s="187">
        <f t="shared" si="1079"/>
        <v>5</v>
      </c>
      <c r="AX690" s="187">
        <f t="shared" si="1079"/>
        <v>5</v>
      </c>
      <c r="AY690" s="187">
        <f t="shared" si="1079"/>
        <v>5</v>
      </c>
      <c r="AZ690" s="188">
        <f t="shared" si="1079"/>
        <v>5</v>
      </c>
      <c r="BA690" s="189">
        <f>J$2</f>
        <v>6</v>
      </c>
      <c r="BB690" s="187">
        <f t="shared" ref="BB690:BJ693" si="1080">BA690</f>
        <v>6</v>
      </c>
      <c r="BC690" s="187">
        <f t="shared" si="1080"/>
        <v>6</v>
      </c>
      <c r="BD690" s="187">
        <f t="shared" si="1080"/>
        <v>6</v>
      </c>
      <c r="BE690" s="187">
        <f t="shared" si="1080"/>
        <v>6</v>
      </c>
      <c r="BF690" s="187">
        <f t="shared" si="1080"/>
        <v>6</v>
      </c>
      <c r="BG690" s="187">
        <f t="shared" si="1080"/>
        <v>6</v>
      </c>
      <c r="BH690" s="187">
        <f t="shared" si="1080"/>
        <v>6</v>
      </c>
      <c r="BI690" s="187">
        <f t="shared" si="1080"/>
        <v>6</v>
      </c>
      <c r="BJ690" s="188">
        <f t="shared" si="1080"/>
        <v>6</v>
      </c>
    </row>
    <row r="691" spans="1:93" s="2" customFormat="1" ht="15" hidden="1" customHeight="1" outlineLevel="2" x14ac:dyDescent="0.25">
      <c r="A691" s="152" t="s">
        <v>192</v>
      </c>
      <c r="B691" s="129" t="e">
        <f>C684</f>
        <v>#REF!</v>
      </c>
      <c r="C691" s="130" t="e">
        <f t="shared" si="1074"/>
        <v>#REF!</v>
      </c>
      <c r="D691" s="130" t="e">
        <f t="shared" si="1074"/>
        <v>#REF!</v>
      </c>
      <c r="E691" s="130" t="e">
        <f t="shared" si="1074"/>
        <v>#REF!</v>
      </c>
      <c r="F691" s="130" t="e">
        <f t="shared" si="1074"/>
        <v>#REF!</v>
      </c>
      <c r="G691" s="130" t="e">
        <f t="shared" si="1074"/>
        <v>#REF!</v>
      </c>
      <c r="H691" s="130" t="e">
        <f t="shared" si="1074"/>
        <v>#REF!</v>
      </c>
      <c r="I691" s="130" t="e">
        <f t="shared" si="1074"/>
        <v>#REF!</v>
      </c>
      <c r="J691" s="190" t="e">
        <f t="shared" si="1074"/>
        <v>#REF!</v>
      </c>
      <c r="K691" s="130" t="e">
        <f t="shared" si="1074"/>
        <v>#REF!</v>
      </c>
      <c r="L691" s="131" t="e">
        <f t="shared" si="1074"/>
        <v>#REF!</v>
      </c>
      <c r="M691" s="129" t="e">
        <f>D684</f>
        <v>#REF!</v>
      </c>
      <c r="N691" s="130" t="e">
        <f t="shared" si="1076"/>
        <v>#REF!</v>
      </c>
      <c r="O691" s="130" t="e">
        <f t="shared" si="1076"/>
        <v>#REF!</v>
      </c>
      <c r="P691" s="130" t="e">
        <f t="shared" si="1076"/>
        <v>#REF!</v>
      </c>
      <c r="Q691" s="130" t="e">
        <f t="shared" si="1076"/>
        <v>#REF!</v>
      </c>
      <c r="R691" s="130" t="e">
        <f t="shared" si="1076"/>
        <v>#REF!</v>
      </c>
      <c r="S691" s="130" t="e">
        <f t="shared" si="1076"/>
        <v>#REF!</v>
      </c>
      <c r="T691" s="130" t="e">
        <f t="shared" si="1076"/>
        <v>#REF!</v>
      </c>
      <c r="U691" s="130" t="e">
        <f t="shared" si="1076"/>
        <v>#REF!</v>
      </c>
      <c r="V691" s="131" t="e">
        <f t="shared" si="1076"/>
        <v>#REF!</v>
      </c>
      <c r="W691" s="129" t="e">
        <f>E684</f>
        <v>#REF!</v>
      </c>
      <c r="X691" s="130" t="e">
        <f t="shared" si="1077"/>
        <v>#REF!</v>
      </c>
      <c r="Y691" s="130" t="e">
        <f t="shared" si="1077"/>
        <v>#REF!</v>
      </c>
      <c r="Z691" s="130" t="e">
        <f t="shared" si="1077"/>
        <v>#REF!</v>
      </c>
      <c r="AA691" s="130" t="e">
        <f t="shared" si="1077"/>
        <v>#REF!</v>
      </c>
      <c r="AB691" s="130" t="e">
        <f t="shared" si="1077"/>
        <v>#REF!</v>
      </c>
      <c r="AC691" s="130" t="e">
        <f t="shared" si="1077"/>
        <v>#REF!</v>
      </c>
      <c r="AD691" s="130" t="e">
        <f t="shared" si="1077"/>
        <v>#REF!</v>
      </c>
      <c r="AE691" s="130" t="e">
        <f t="shared" si="1077"/>
        <v>#REF!</v>
      </c>
      <c r="AF691" s="131" t="e">
        <f t="shared" si="1077"/>
        <v>#REF!</v>
      </c>
      <c r="AG691" s="129" t="e">
        <f>F684</f>
        <v>#REF!</v>
      </c>
      <c r="AH691" s="130" t="e">
        <f t="shared" si="1078"/>
        <v>#REF!</v>
      </c>
      <c r="AI691" s="130" t="e">
        <f t="shared" si="1078"/>
        <v>#REF!</v>
      </c>
      <c r="AJ691" s="130" t="e">
        <f t="shared" si="1078"/>
        <v>#REF!</v>
      </c>
      <c r="AK691" s="130" t="e">
        <f t="shared" si="1078"/>
        <v>#REF!</v>
      </c>
      <c r="AL691" s="130" t="e">
        <f t="shared" si="1078"/>
        <v>#REF!</v>
      </c>
      <c r="AM691" s="130" t="e">
        <f t="shared" si="1078"/>
        <v>#REF!</v>
      </c>
      <c r="AN691" s="130" t="e">
        <f t="shared" si="1078"/>
        <v>#REF!</v>
      </c>
      <c r="AO691" s="130" t="e">
        <f t="shared" si="1078"/>
        <v>#REF!</v>
      </c>
      <c r="AP691" s="131" t="e">
        <f t="shared" si="1078"/>
        <v>#REF!</v>
      </c>
      <c r="AQ691" s="129" t="e">
        <f>G684</f>
        <v>#REF!</v>
      </c>
      <c r="AR691" s="130" t="e">
        <f t="shared" si="1079"/>
        <v>#REF!</v>
      </c>
      <c r="AS691" s="130" t="e">
        <f t="shared" si="1079"/>
        <v>#REF!</v>
      </c>
      <c r="AT691" s="130" t="e">
        <f t="shared" si="1079"/>
        <v>#REF!</v>
      </c>
      <c r="AU691" s="130" t="e">
        <f t="shared" si="1079"/>
        <v>#REF!</v>
      </c>
      <c r="AV691" s="130" t="e">
        <f t="shared" si="1079"/>
        <v>#REF!</v>
      </c>
      <c r="AW691" s="130" t="e">
        <f t="shared" si="1079"/>
        <v>#REF!</v>
      </c>
      <c r="AX691" s="130" t="e">
        <f t="shared" si="1079"/>
        <v>#REF!</v>
      </c>
      <c r="AY691" s="130" t="e">
        <f t="shared" si="1079"/>
        <v>#REF!</v>
      </c>
      <c r="AZ691" s="131" t="e">
        <f t="shared" si="1079"/>
        <v>#REF!</v>
      </c>
      <c r="BA691" s="129" t="e">
        <f>H684</f>
        <v>#REF!</v>
      </c>
      <c r="BB691" s="130" t="e">
        <f t="shared" si="1080"/>
        <v>#REF!</v>
      </c>
      <c r="BC691" s="130" t="e">
        <f t="shared" si="1080"/>
        <v>#REF!</v>
      </c>
      <c r="BD691" s="130" t="e">
        <f t="shared" si="1080"/>
        <v>#REF!</v>
      </c>
      <c r="BE691" s="130" t="e">
        <f t="shared" si="1080"/>
        <v>#REF!</v>
      </c>
      <c r="BF691" s="130" t="e">
        <f t="shared" si="1080"/>
        <v>#REF!</v>
      </c>
      <c r="BG691" s="130" t="e">
        <f t="shared" si="1080"/>
        <v>#REF!</v>
      </c>
      <c r="BH691" s="130" t="e">
        <f t="shared" si="1080"/>
        <v>#REF!</v>
      </c>
      <c r="BI691" s="130" t="e">
        <f t="shared" si="1080"/>
        <v>#REF!</v>
      </c>
      <c r="BJ691" s="131" t="e">
        <f t="shared" si="1080"/>
        <v>#REF!</v>
      </c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</row>
    <row r="692" spans="1:93" s="2" customFormat="1" ht="15" hidden="1" customHeight="1" outlineLevel="2" x14ac:dyDescent="0.25">
      <c r="A692" s="152" t="s">
        <v>47</v>
      </c>
      <c r="B692" s="129" t="e">
        <f>C685</f>
        <v>#REF!</v>
      </c>
      <c r="C692" s="130" t="e">
        <f t="shared" si="1074"/>
        <v>#REF!</v>
      </c>
      <c r="D692" s="130" t="e">
        <f t="shared" si="1074"/>
        <v>#REF!</v>
      </c>
      <c r="E692" s="130" t="e">
        <f t="shared" si="1074"/>
        <v>#REF!</v>
      </c>
      <c r="F692" s="130" t="e">
        <f t="shared" si="1074"/>
        <v>#REF!</v>
      </c>
      <c r="G692" s="130" t="e">
        <f t="shared" si="1074"/>
        <v>#REF!</v>
      </c>
      <c r="H692" s="130" t="e">
        <f t="shared" si="1074"/>
        <v>#REF!</v>
      </c>
      <c r="I692" s="130" t="e">
        <f t="shared" si="1074"/>
        <v>#REF!</v>
      </c>
      <c r="J692" s="190" t="e">
        <f t="shared" si="1074"/>
        <v>#REF!</v>
      </c>
      <c r="K692" s="130" t="e">
        <f t="shared" si="1074"/>
        <v>#REF!</v>
      </c>
      <c r="L692" s="131" t="e">
        <f t="shared" si="1074"/>
        <v>#REF!</v>
      </c>
      <c r="M692" s="129" t="e">
        <f>D685</f>
        <v>#REF!</v>
      </c>
      <c r="N692" s="130" t="e">
        <f t="shared" si="1076"/>
        <v>#REF!</v>
      </c>
      <c r="O692" s="130" t="e">
        <f t="shared" si="1076"/>
        <v>#REF!</v>
      </c>
      <c r="P692" s="130" t="e">
        <f t="shared" si="1076"/>
        <v>#REF!</v>
      </c>
      <c r="Q692" s="130" t="e">
        <f t="shared" si="1076"/>
        <v>#REF!</v>
      </c>
      <c r="R692" s="130" t="e">
        <f t="shared" si="1076"/>
        <v>#REF!</v>
      </c>
      <c r="S692" s="130" t="e">
        <f t="shared" si="1076"/>
        <v>#REF!</v>
      </c>
      <c r="T692" s="130" t="e">
        <f t="shared" si="1076"/>
        <v>#REF!</v>
      </c>
      <c r="U692" s="130" t="e">
        <f t="shared" si="1076"/>
        <v>#REF!</v>
      </c>
      <c r="V692" s="131" t="e">
        <f t="shared" si="1076"/>
        <v>#REF!</v>
      </c>
      <c r="W692" s="129" t="e">
        <f>E685</f>
        <v>#REF!</v>
      </c>
      <c r="X692" s="130" t="e">
        <f t="shared" si="1077"/>
        <v>#REF!</v>
      </c>
      <c r="Y692" s="130" t="e">
        <f t="shared" si="1077"/>
        <v>#REF!</v>
      </c>
      <c r="Z692" s="130" t="e">
        <f t="shared" si="1077"/>
        <v>#REF!</v>
      </c>
      <c r="AA692" s="130" t="e">
        <f t="shared" si="1077"/>
        <v>#REF!</v>
      </c>
      <c r="AB692" s="130" t="e">
        <f t="shared" si="1077"/>
        <v>#REF!</v>
      </c>
      <c r="AC692" s="130" t="e">
        <f t="shared" si="1077"/>
        <v>#REF!</v>
      </c>
      <c r="AD692" s="130" t="e">
        <f t="shared" si="1077"/>
        <v>#REF!</v>
      </c>
      <c r="AE692" s="130" t="e">
        <f t="shared" si="1077"/>
        <v>#REF!</v>
      </c>
      <c r="AF692" s="131" t="e">
        <f t="shared" si="1077"/>
        <v>#REF!</v>
      </c>
      <c r="AG692" s="129" t="e">
        <f>F685</f>
        <v>#REF!</v>
      </c>
      <c r="AH692" s="130" t="e">
        <f t="shared" si="1078"/>
        <v>#REF!</v>
      </c>
      <c r="AI692" s="130" t="e">
        <f t="shared" si="1078"/>
        <v>#REF!</v>
      </c>
      <c r="AJ692" s="130" t="e">
        <f t="shared" si="1078"/>
        <v>#REF!</v>
      </c>
      <c r="AK692" s="130" t="e">
        <f t="shared" si="1078"/>
        <v>#REF!</v>
      </c>
      <c r="AL692" s="130" t="e">
        <f t="shared" si="1078"/>
        <v>#REF!</v>
      </c>
      <c r="AM692" s="130" t="e">
        <f t="shared" si="1078"/>
        <v>#REF!</v>
      </c>
      <c r="AN692" s="130" t="e">
        <f t="shared" si="1078"/>
        <v>#REF!</v>
      </c>
      <c r="AO692" s="130" t="e">
        <f t="shared" si="1078"/>
        <v>#REF!</v>
      </c>
      <c r="AP692" s="131" t="e">
        <f t="shared" si="1078"/>
        <v>#REF!</v>
      </c>
      <c r="AQ692" s="129" t="e">
        <f>G685</f>
        <v>#REF!</v>
      </c>
      <c r="AR692" s="130" t="e">
        <f t="shared" si="1079"/>
        <v>#REF!</v>
      </c>
      <c r="AS692" s="130" t="e">
        <f t="shared" si="1079"/>
        <v>#REF!</v>
      </c>
      <c r="AT692" s="130" t="e">
        <f t="shared" si="1079"/>
        <v>#REF!</v>
      </c>
      <c r="AU692" s="130" t="e">
        <f t="shared" si="1079"/>
        <v>#REF!</v>
      </c>
      <c r="AV692" s="130" t="e">
        <f t="shared" si="1079"/>
        <v>#REF!</v>
      </c>
      <c r="AW692" s="130" t="e">
        <f t="shared" si="1079"/>
        <v>#REF!</v>
      </c>
      <c r="AX692" s="130" t="e">
        <f t="shared" si="1079"/>
        <v>#REF!</v>
      </c>
      <c r="AY692" s="130" t="e">
        <f t="shared" si="1079"/>
        <v>#REF!</v>
      </c>
      <c r="AZ692" s="131" t="e">
        <f t="shared" si="1079"/>
        <v>#REF!</v>
      </c>
      <c r="BA692" s="129" t="e">
        <f>H685</f>
        <v>#REF!</v>
      </c>
      <c r="BB692" s="130" t="e">
        <f t="shared" si="1080"/>
        <v>#REF!</v>
      </c>
      <c r="BC692" s="130" t="e">
        <f t="shared" si="1080"/>
        <v>#REF!</v>
      </c>
      <c r="BD692" s="130" t="e">
        <f t="shared" si="1080"/>
        <v>#REF!</v>
      </c>
      <c r="BE692" s="130" t="e">
        <f t="shared" si="1080"/>
        <v>#REF!</v>
      </c>
      <c r="BF692" s="130" t="e">
        <f t="shared" si="1080"/>
        <v>#REF!</v>
      </c>
      <c r="BG692" s="130" t="e">
        <f t="shared" si="1080"/>
        <v>#REF!</v>
      </c>
      <c r="BH692" s="130" t="e">
        <f t="shared" si="1080"/>
        <v>#REF!</v>
      </c>
      <c r="BI692" s="130" t="e">
        <f t="shared" si="1080"/>
        <v>#REF!</v>
      </c>
      <c r="BJ692" s="131" t="e">
        <f t="shared" si="1080"/>
        <v>#REF!</v>
      </c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</row>
    <row r="693" spans="1:93" s="2" customFormat="1" ht="15" hidden="1" customHeight="1" outlineLevel="2" x14ac:dyDescent="0.25">
      <c r="A693" s="152" t="s">
        <v>57</v>
      </c>
      <c r="B693" s="129">
        <f t="shared" ref="B693" si="1081">E$3</f>
        <v>0.91</v>
      </c>
      <c r="C693" s="130">
        <f t="shared" si="1074"/>
        <v>0.91</v>
      </c>
      <c r="D693" s="130">
        <f t="shared" si="1074"/>
        <v>0.91</v>
      </c>
      <c r="E693" s="130">
        <f t="shared" si="1074"/>
        <v>0.91</v>
      </c>
      <c r="F693" s="130">
        <f t="shared" si="1074"/>
        <v>0.91</v>
      </c>
      <c r="G693" s="130">
        <f t="shared" si="1074"/>
        <v>0.91</v>
      </c>
      <c r="H693" s="130">
        <f t="shared" si="1074"/>
        <v>0.91</v>
      </c>
      <c r="I693" s="130">
        <f t="shared" si="1074"/>
        <v>0.91</v>
      </c>
      <c r="J693" s="190">
        <f t="shared" si="1074"/>
        <v>0.91</v>
      </c>
      <c r="K693" s="130">
        <f t="shared" si="1074"/>
        <v>0.91</v>
      </c>
      <c r="L693" s="131">
        <f t="shared" si="1074"/>
        <v>0.91</v>
      </c>
      <c r="M693" s="129">
        <f t="shared" ref="M693" si="1082">F$3</f>
        <v>3.6</v>
      </c>
      <c r="N693" s="130">
        <f t="shared" si="1076"/>
        <v>3.6</v>
      </c>
      <c r="O693" s="130">
        <f t="shared" si="1076"/>
        <v>3.6</v>
      </c>
      <c r="P693" s="130">
        <f t="shared" si="1076"/>
        <v>3.6</v>
      </c>
      <c r="Q693" s="130">
        <f t="shared" si="1076"/>
        <v>3.6</v>
      </c>
      <c r="R693" s="130">
        <f t="shared" si="1076"/>
        <v>3.6</v>
      </c>
      <c r="S693" s="130">
        <f t="shared" si="1076"/>
        <v>3.6</v>
      </c>
      <c r="T693" s="130">
        <f t="shared" si="1076"/>
        <v>3.6</v>
      </c>
      <c r="U693" s="130">
        <f t="shared" si="1076"/>
        <v>3.6</v>
      </c>
      <c r="V693" s="131">
        <f t="shared" si="1076"/>
        <v>3.6</v>
      </c>
      <c r="W693" s="129">
        <f t="shared" ref="W693" si="1083">G$3</f>
        <v>3.6</v>
      </c>
      <c r="X693" s="130">
        <f t="shared" si="1077"/>
        <v>3.6</v>
      </c>
      <c r="Y693" s="130">
        <f t="shared" si="1077"/>
        <v>3.6</v>
      </c>
      <c r="Z693" s="130">
        <f t="shared" si="1077"/>
        <v>3.6</v>
      </c>
      <c r="AA693" s="130">
        <f t="shared" si="1077"/>
        <v>3.6</v>
      </c>
      <c r="AB693" s="130">
        <f t="shared" si="1077"/>
        <v>3.6</v>
      </c>
      <c r="AC693" s="130">
        <f t="shared" si="1077"/>
        <v>3.6</v>
      </c>
      <c r="AD693" s="130">
        <f t="shared" si="1077"/>
        <v>3.6</v>
      </c>
      <c r="AE693" s="130">
        <f t="shared" si="1077"/>
        <v>3.6</v>
      </c>
      <c r="AF693" s="131">
        <f t="shared" si="1077"/>
        <v>3.6</v>
      </c>
      <c r="AG693" s="129">
        <f t="shared" ref="AG693" si="1084">H$3</f>
        <v>3.6</v>
      </c>
      <c r="AH693" s="130">
        <f t="shared" si="1078"/>
        <v>3.6</v>
      </c>
      <c r="AI693" s="130">
        <f t="shared" si="1078"/>
        <v>3.6</v>
      </c>
      <c r="AJ693" s="130">
        <f t="shared" si="1078"/>
        <v>3.6</v>
      </c>
      <c r="AK693" s="130">
        <f t="shared" si="1078"/>
        <v>3.6</v>
      </c>
      <c r="AL693" s="130">
        <f t="shared" si="1078"/>
        <v>3.6</v>
      </c>
      <c r="AM693" s="130">
        <f t="shared" si="1078"/>
        <v>3.6</v>
      </c>
      <c r="AN693" s="130">
        <f t="shared" si="1078"/>
        <v>3.6</v>
      </c>
      <c r="AO693" s="130">
        <f t="shared" si="1078"/>
        <v>3.6</v>
      </c>
      <c r="AP693" s="131">
        <f t="shared" si="1078"/>
        <v>3.6</v>
      </c>
      <c r="AQ693" s="129">
        <f t="shared" ref="AQ693" si="1085">I$3</f>
        <v>0.91</v>
      </c>
      <c r="AR693" s="130">
        <f t="shared" si="1079"/>
        <v>0.91</v>
      </c>
      <c r="AS693" s="130">
        <f t="shared" si="1079"/>
        <v>0.91</v>
      </c>
      <c r="AT693" s="130">
        <f t="shared" si="1079"/>
        <v>0.91</v>
      </c>
      <c r="AU693" s="130">
        <f t="shared" si="1079"/>
        <v>0.91</v>
      </c>
      <c r="AV693" s="130">
        <f t="shared" si="1079"/>
        <v>0.91</v>
      </c>
      <c r="AW693" s="130">
        <f t="shared" si="1079"/>
        <v>0.91</v>
      </c>
      <c r="AX693" s="130">
        <f t="shared" si="1079"/>
        <v>0.91</v>
      </c>
      <c r="AY693" s="130">
        <f t="shared" si="1079"/>
        <v>0.91</v>
      </c>
      <c r="AZ693" s="131">
        <f t="shared" si="1079"/>
        <v>0.91</v>
      </c>
      <c r="BA693" s="129">
        <f t="shared" ref="BA693" si="1086">J$3</f>
        <v>0</v>
      </c>
      <c r="BB693" s="130">
        <f t="shared" si="1080"/>
        <v>0</v>
      </c>
      <c r="BC693" s="130">
        <f t="shared" si="1080"/>
        <v>0</v>
      </c>
      <c r="BD693" s="130">
        <f t="shared" si="1080"/>
        <v>0</v>
      </c>
      <c r="BE693" s="130">
        <f t="shared" si="1080"/>
        <v>0</v>
      </c>
      <c r="BF693" s="130">
        <f t="shared" si="1080"/>
        <v>0</v>
      </c>
      <c r="BG693" s="130">
        <f t="shared" si="1080"/>
        <v>0</v>
      </c>
      <c r="BH693" s="130">
        <f t="shared" si="1080"/>
        <v>0</v>
      </c>
      <c r="BI693" s="130">
        <f t="shared" si="1080"/>
        <v>0</v>
      </c>
      <c r="BJ693" s="131">
        <f t="shared" si="1080"/>
        <v>0</v>
      </c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</row>
    <row r="694" spans="1:93" s="2" customFormat="1" ht="15" hidden="1" customHeight="1" outlineLevel="2" x14ac:dyDescent="0.25">
      <c r="A694" s="152" t="s">
        <v>58</v>
      </c>
      <c r="B694" s="132">
        <f t="shared" ref="B694" si="1087">B693/10*0</f>
        <v>0</v>
      </c>
      <c r="C694" s="133">
        <f t="shared" ref="C694" si="1088">C693/10*1</f>
        <v>9.0999999999999998E-2</v>
      </c>
      <c r="D694" s="133">
        <f t="shared" ref="D694" si="1089">D693/10*2</f>
        <v>0.182</v>
      </c>
      <c r="E694" s="133">
        <f t="shared" ref="E694" si="1090">E693/10*3</f>
        <v>0.27300000000000002</v>
      </c>
      <c r="F694" s="133">
        <f t="shared" ref="F694" si="1091">F693/10*4</f>
        <v>0.36399999999999999</v>
      </c>
      <c r="G694" s="133">
        <f t="shared" ref="G694" si="1092">G693/10*5</f>
        <v>0.45499999999999996</v>
      </c>
      <c r="H694" s="133">
        <f t="shared" ref="H694" si="1093">H693/10*6</f>
        <v>0.54600000000000004</v>
      </c>
      <c r="I694" s="133">
        <f t="shared" ref="I694" si="1094">I693/10*7</f>
        <v>0.63700000000000001</v>
      </c>
      <c r="J694" s="191">
        <f t="shared" ref="J694" si="1095">J693/10*8</f>
        <v>0.72799999999999998</v>
      </c>
      <c r="K694" s="133">
        <f t="shared" ref="K694" si="1096">K693/10*9</f>
        <v>0.81899999999999995</v>
      </c>
      <c r="L694" s="134">
        <f t="shared" ref="L694" si="1097">L693/10*10</f>
        <v>0.90999999999999992</v>
      </c>
      <c r="M694" s="133">
        <f t="shared" ref="M694" si="1098">M693/10*1</f>
        <v>0.36</v>
      </c>
      <c r="N694" s="133">
        <f t="shared" ref="N694" si="1099">N693/10*2</f>
        <v>0.72</v>
      </c>
      <c r="O694" s="133">
        <f t="shared" ref="O694" si="1100">O693/10*3</f>
        <v>1.08</v>
      </c>
      <c r="P694" s="133">
        <f t="shared" ref="P694" si="1101">P693/10*4</f>
        <v>1.44</v>
      </c>
      <c r="Q694" s="133">
        <f t="shared" ref="Q694" si="1102">Q693/10*5</f>
        <v>1.7999999999999998</v>
      </c>
      <c r="R694" s="133">
        <f t="shared" ref="R694" si="1103">R693/10*6</f>
        <v>2.16</v>
      </c>
      <c r="S694" s="133">
        <f t="shared" ref="S694" si="1104">S693/10*7</f>
        <v>2.52</v>
      </c>
      <c r="T694" s="133">
        <f t="shared" ref="T694" si="1105">T693/10*8</f>
        <v>2.88</v>
      </c>
      <c r="U694" s="133">
        <f t="shared" ref="U694" si="1106">U693/10*9</f>
        <v>3.2399999999999998</v>
      </c>
      <c r="V694" s="134">
        <f t="shared" ref="V694" si="1107">V693/10*10</f>
        <v>3.5999999999999996</v>
      </c>
      <c r="W694" s="133">
        <f t="shared" ref="W694" si="1108">W693/10*1</f>
        <v>0.36</v>
      </c>
      <c r="X694" s="133">
        <f t="shared" ref="X694" si="1109">X693/10*2</f>
        <v>0.72</v>
      </c>
      <c r="Y694" s="133">
        <f t="shared" ref="Y694" si="1110">Y693/10*3</f>
        <v>1.08</v>
      </c>
      <c r="Z694" s="133">
        <f t="shared" ref="Z694" si="1111">Z693/10*4</f>
        <v>1.44</v>
      </c>
      <c r="AA694" s="133">
        <f t="shared" ref="AA694" si="1112">AA693/10*5</f>
        <v>1.7999999999999998</v>
      </c>
      <c r="AB694" s="133">
        <f t="shared" ref="AB694" si="1113">AB693/10*6</f>
        <v>2.16</v>
      </c>
      <c r="AC694" s="133">
        <f t="shared" ref="AC694" si="1114">AC693/10*7</f>
        <v>2.52</v>
      </c>
      <c r="AD694" s="133">
        <f t="shared" ref="AD694" si="1115">AD693/10*8</f>
        <v>2.88</v>
      </c>
      <c r="AE694" s="134">
        <f t="shared" ref="AE694" si="1116">AE693/10*9</f>
        <v>3.2399999999999998</v>
      </c>
      <c r="AF694" s="134">
        <f t="shared" ref="AF694" si="1117">AF693/10*10</f>
        <v>3.5999999999999996</v>
      </c>
      <c r="AG694" s="133">
        <f t="shared" ref="AG694" si="1118">AG693/10*1</f>
        <v>0.36</v>
      </c>
      <c r="AH694" s="133">
        <f t="shared" ref="AH694" si="1119">AH693/10*2</f>
        <v>0.72</v>
      </c>
      <c r="AI694" s="133">
        <f t="shared" ref="AI694" si="1120">AI693/10*3</f>
        <v>1.08</v>
      </c>
      <c r="AJ694" s="133">
        <f t="shared" ref="AJ694" si="1121">AJ693/10*4</f>
        <v>1.44</v>
      </c>
      <c r="AK694" s="133">
        <f t="shared" ref="AK694" si="1122">AK693/10*5</f>
        <v>1.7999999999999998</v>
      </c>
      <c r="AL694" s="133">
        <f t="shared" ref="AL694" si="1123">AL693/10*6</f>
        <v>2.16</v>
      </c>
      <c r="AM694" s="133">
        <f t="shared" ref="AM694" si="1124">AM693/10*7</f>
        <v>2.52</v>
      </c>
      <c r="AN694" s="133">
        <f t="shared" ref="AN694" si="1125">AN693/10*8</f>
        <v>2.88</v>
      </c>
      <c r="AO694" s="134">
        <f t="shared" ref="AO694" si="1126">AO693/10*9</f>
        <v>3.2399999999999998</v>
      </c>
      <c r="AP694" s="134">
        <f t="shared" ref="AP694" si="1127">AP693/10*10</f>
        <v>3.5999999999999996</v>
      </c>
      <c r="AQ694" s="133">
        <f t="shared" ref="AQ694" si="1128">AQ693/10*1</f>
        <v>9.0999999999999998E-2</v>
      </c>
      <c r="AR694" s="133">
        <f t="shared" ref="AR694" si="1129">AR693/10*2</f>
        <v>0.182</v>
      </c>
      <c r="AS694" s="133">
        <f t="shared" ref="AS694" si="1130">AS693/10*3</f>
        <v>0.27300000000000002</v>
      </c>
      <c r="AT694" s="133">
        <f t="shared" ref="AT694" si="1131">AT693/10*4</f>
        <v>0.36399999999999999</v>
      </c>
      <c r="AU694" s="133">
        <f t="shared" ref="AU694" si="1132">AU693/10*5</f>
        <v>0.45499999999999996</v>
      </c>
      <c r="AV694" s="133">
        <f t="shared" ref="AV694" si="1133">AV693/10*6</f>
        <v>0.54600000000000004</v>
      </c>
      <c r="AW694" s="133">
        <f t="shared" ref="AW694" si="1134">AW693/10*7</f>
        <v>0.63700000000000001</v>
      </c>
      <c r="AX694" s="133">
        <f t="shared" ref="AX694" si="1135">AX693/10*8</f>
        <v>0.72799999999999998</v>
      </c>
      <c r="AY694" s="134">
        <f t="shared" ref="AY694" si="1136">AY693/10*9</f>
        <v>0.81899999999999995</v>
      </c>
      <c r="AZ694" s="134">
        <f t="shared" ref="AZ694" si="1137">AZ693/10*10</f>
        <v>0.90999999999999992</v>
      </c>
      <c r="BA694" s="133">
        <f t="shared" ref="BA694" si="1138">BA693/10*1</f>
        <v>0</v>
      </c>
      <c r="BB694" s="133">
        <f t="shared" ref="BB694" si="1139">BB693/10*2</f>
        <v>0</v>
      </c>
      <c r="BC694" s="133">
        <f t="shared" ref="BC694" si="1140">BC693/10*3</f>
        <v>0</v>
      </c>
      <c r="BD694" s="133">
        <f t="shared" ref="BD694" si="1141">BD693/10*4</f>
        <v>0</v>
      </c>
      <c r="BE694" s="133">
        <f t="shared" ref="BE694" si="1142">BE693/10*5</f>
        <v>0</v>
      </c>
      <c r="BF694" s="133">
        <f t="shared" ref="BF694" si="1143">BF693/10*6</f>
        <v>0</v>
      </c>
      <c r="BG694" s="133">
        <f t="shared" ref="BG694" si="1144">BG693/10*7</f>
        <v>0</v>
      </c>
      <c r="BH694" s="133">
        <f t="shared" ref="BH694" si="1145">BH693/10*8</f>
        <v>0</v>
      </c>
      <c r="BI694" s="134">
        <f t="shared" ref="BI694" si="1146">BI693/10*9</f>
        <v>0</v>
      </c>
      <c r="BJ694" s="134">
        <f t="shared" ref="BJ694" si="1147">BJ693/10*10</f>
        <v>0</v>
      </c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</row>
    <row r="695" spans="1:93" ht="15.75" hidden="1" outlineLevel="2" thickBot="1" x14ac:dyDescent="0.3">
      <c r="A695" s="152" t="s">
        <v>60</v>
      </c>
      <c r="B695" s="192" t="e">
        <f t="shared" ref="B695:BJ695" si="1148">-B692+B691*B694-1*IF(AND($A47=B690,B694&gt;=$A638),B694-$A638,0)</f>
        <v>#REF!</v>
      </c>
      <c r="C695" s="193" t="e">
        <f t="shared" si="1148"/>
        <v>#REF!</v>
      </c>
      <c r="D695" s="193" t="e">
        <f t="shared" si="1148"/>
        <v>#REF!</v>
      </c>
      <c r="E695" s="193" t="e">
        <f t="shared" si="1148"/>
        <v>#REF!</v>
      </c>
      <c r="F695" s="193" t="e">
        <f t="shared" si="1148"/>
        <v>#REF!</v>
      </c>
      <c r="G695" s="193" t="e">
        <f t="shared" si="1148"/>
        <v>#REF!</v>
      </c>
      <c r="H695" s="193" t="e">
        <f t="shared" si="1148"/>
        <v>#REF!</v>
      </c>
      <c r="I695" s="193" t="e">
        <f t="shared" si="1148"/>
        <v>#REF!</v>
      </c>
      <c r="J695" s="193" t="e">
        <f t="shared" si="1148"/>
        <v>#REF!</v>
      </c>
      <c r="K695" s="193" t="e">
        <f t="shared" si="1148"/>
        <v>#REF!</v>
      </c>
      <c r="L695" s="194" t="e">
        <f t="shared" si="1148"/>
        <v>#REF!</v>
      </c>
      <c r="M695" s="192" t="e">
        <f t="shared" si="1148"/>
        <v>#REF!</v>
      </c>
      <c r="N695" s="193" t="e">
        <f t="shared" si="1148"/>
        <v>#REF!</v>
      </c>
      <c r="O695" s="193" t="e">
        <f t="shared" si="1148"/>
        <v>#REF!</v>
      </c>
      <c r="P695" s="193" t="e">
        <f t="shared" si="1148"/>
        <v>#REF!</v>
      </c>
      <c r="Q695" s="193" t="e">
        <f t="shared" si="1148"/>
        <v>#REF!</v>
      </c>
      <c r="R695" s="193" t="e">
        <f t="shared" si="1148"/>
        <v>#REF!</v>
      </c>
      <c r="S695" s="193" t="e">
        <f t="shared" si="1148"/>
        <v>#REF!</v>
      </c>
      <c r="T695" s="193" t="e">
        <f t="shared" si="1148"/>
        <v>#REF!</v>
      </c>
      <c r="U695" s="193" t="e">
        <f t="shared" si="1148"/>
        <v>#REF!</v>
      </c>
      <c r="V695" s="194" t="e">
        <f t="shared" si="1148"/>
        <v>#REF!</v>
      </c>
      <c r="W695" s="192" t="e">
        <f t="shared" si="1148"/>
        <v>#REF!</v>
      </c>
      <c r="X695" s="193" t="e">
        <f t="shared" si="1148"/>
        <v>#REF!</v>
      </c>
      <c r="Y695" s="193" t="e">
        <f t="shared" si="1148"/>
        <v>#REF!</v>
      </c>
      <c r="Z695" s="193" t="e">
        <f t="shared" si="1148"/>
        <v>#REF!</v>
      </c>
      <c r="AA695" s="193" t="e">
        <f t="shared" si="1148"/>
        <v>#REF!</v>
      </c>
      <c r="AB695" s="193" t="e">
        <f t="shared" si="1148"/>
        <v>#REF!</v>
      </c>
      <c r="AC695" s="193" t="e">
        <f t="shared" si="1148"/>
        <v>#REF!</v>
      </c>
      <c r="AD695" s="193" t="e">
        <f t="shared" si="1148"/>
        <v>#REF!</v>
      </c>
      <c r="AE695" s="193" t="e">
        <f t="shared" si="1148"/>
        <v>#REF!</v>
      </c>
      <c r="AF695" s="194" t="e">
        <f t="shared" si="1148"/>
        <v>#REF!</v>
      </c>
      <c r="AG695" s="192" t="e">
        <f t="shared" si="1148"/>
        <v>#REF!</v>
      </c>
      <c r="AH695" s="193" t="e">
        <f t="shared" si="1148"/>
        <v>#REF!</v>
      </c>
      <c r="AI695" s="193" t="e">
        <f t="shared" si="1148"/>
        <v>#REF!</v>
      </c>
      <c r="AJ695" s="193" t="e">
        <f t="shared" si="1148"/>
        <v>#REF!</v>
      </c>
      <c r="AK695" s="193" t="e">
        <f t="shared" si="1148"/>
        <v>#REF!</v>
      </c>
      <c r="AL695" s="193" t="e">
        <f t="shared" si="1148"/>
        <v>#REF!</v>
      </c>
      <c r="AM695" s="193" t="e">
        <f t="shared" si="1148"/>
        <v>#REF!</v>
      </c>
      <c r="AN695" s="193" t="e">
        <f t="shared" si="1148"/>
        <v>#REF!</v>
      </c>
      <c r="AO695" s="193" t="e">
        <f t="shared" si="1148"/>
        <v>#REF!</v>
      </c>
      <c r="AP695" s="194" t="e">
        <f t="shared" si="1148"/>
        <v>#REF!</v>
      </c>
      <c r="AQ695" s="192" t="e">
        <f t="shared" si="1148"/>
        <v>#REF!</v>
      </c>
      <c r="AR695" s="193" t="e">
        <f t="shared" si="1148"/>
        <v>#REF!</v>
      </c>
      <c r="AS695" s="193" t="e">
        <f t="shared" si="1148"/>
        <v>#REF!</v>
      </c>
      <c r="AT695" s="193" t="e">
        <f t="shared" si="1148"/>
        <v>#REF!</v>
      </c>
      <c r="AU695" s="193" t="e">
        <f t="shared" si="1148"/>
        <v>#REF!</v>
      </c>
      <c r="AV695" s="193" t="e">
        <f t="shared" si="1148"/>
        <v>#REF!</v>
      </c>
      <c r="AW695" s="193" t="e">
        <f t="shared" si="1148"/>
        <v>#REF!</v>
      </c>
      <c r="AX695" s="193" t="e">
        <f t="shared" si="1148"/>
        <v>#REF!</v>
      </c>
      <c r="AY695" s="193" t="e">
        <f t="shared" si="1148"/>
        <v>#REF!</v>
      </c>
      <c r="AZ695" s="194" t="e">
        <f t="shared" si="1148"/>
        <v>#REF!</v>
      </c>
      <c r="BA695" s="192" t="e">
        <f t="shared" si="1148"/>
        <v>#REF!</v>
      </c>
      <c r="BB695" s="193" t="e">
        <f t="shared" si="1148"/>
        <v>#REF!</v>
      </c>
      <c r="BC695" s="193" t="e">
        <f t="shared" si="1148"/>
        <v>#REF!</v>
      </c>
      <c r="BD695" s="193" t="e">
        <f t="shared" si="1148"/>
        <v>#REF!</v>
      </c>
      <c r="BE695" s="193" t="e">
        <f t="shared" si="1148"/>
        <v>#REF!</v>
      </c>
      <c r="BF695" s="193" t="e">
        <f t="shared" si="1148"/>
        <v>#REF!</v>
      </c>
      <c r="BG695" s="193" t="e">
        <f t="shared" si="1148"/>
        <v>#REF!</v>
      </c>
      <c r="BH695" s="193" t="e">
        <f t="shared" si="1148"/>
        <v>#REF!</v>
      </c>
      <c r="BI695" s="193" t="e">
        <f t="shared" si="1148"/>
        <v>#REF!</v>
      </c>
      <c r="BJ695" s="194" t="e">
        <f t="shared" si="1148"/>
        <v>#REF!</v>
      </c>
    </row>
    <row r="696" spans="1:93" hidden="1" outlineLevel="2" x14ac:dyDescent="0.25"/>
    <row r="697" spans="1:93" hidden="1" outlineLevel="1" collapsed="1" x14ac:dyDescent="0.25"/>
    <row r="698" spans="1:93" hidden="1" outlineLevel="1" x14ac:dyDescent="0.25">
      <c r="A698" s="61">
        <v>2</v>
      </c>
      <c r="B698" s="179" t="e">
        <f>HLOOKUP(A698,#REF!,2,TRUE)</f>
        <v>#REF!</v>
      </c>
      <c r="C698" s="180"/>
      <c r="D698" s="180"/>
    </row>
    <row r="699" spans="1:93" hidden="1" outlineLevel="1" x14ac:dyDescent="0.25">
      <c r="A699" s="181" t="e">
        <f>1*B698/10</f>
        <v>#REF!</v>
      </c>
      <c r="B699" s="180"/>
      <c r="C699" s="180"/>
      <c r="D699" s="180"/>
    </row>
    <row r="700" spans="1:93" hidden="1" outlineLevel="2" x14ac:dyDescent="0.25">
      <c r="B700" s="316" t="e">
        <f>#REF!</f>
        <v>#REF!</v>
      </c>
      <c r="C700" s="317"/>
      <c r="D700" s="316" t="e">
        <f>#REF!</f>
        <v>#REF!</v>
      </c>
      <c r="E700" s="317"/>
      <c r="F700" s="316" t="e">
        <f>#REF!</f>
        <v>#REF!</v>
      </c>
      <c r="G700" s="317"/>
      <c r="H700" s="316" t="e">
        <f>#REF!</f>
        <v>#REF!</v>
      </c>
      <c r="I700" s="317"/>
      <c r="J700" s="316" t="e">
        <f>#REF!</f>
        <v>#REF!</v>
      </c>
      <c r="K700" s="317"/>
      <c r="L700" s="316" t="e">
        <f>#REF!</f>
        <v>#REF!</v>
      </c>
      <c r="M700" s="317"/>
    </row>
    <row r="701" spans="1:93" hidden="1" outlineLevel="2" x14ac:dyDescent="0.25">
      <c r="B701" s="105" t="e">
        <f>#REF!</f>
        <v>#REF!</v>
      </c>
      <c r="C701" s="106">
        <v>0</v>
      </c>
      <c r="D701" s="107" t="e">
        <f>#REF!</f>
        <v>#REF!</v>
      </c>
      <c r="E701" s="106">
        <v>0</v>
      </c>
      <c r="F701" s="107" t="e">
        <f>#REF!</f>
        <v>#REF!</v>
      </c>
      <c r="G701" s="106">
        <v>0</v>
      </c>
      <c r="H701" s="107" t="e">
        <f>#REF!</f>
        <v>#REF!</v>
      </c>
      <c r="I701" s="106">
        <v>0</v>
      </c>
      <c r="J701" s="107" t="e">
        <f>#REF!</f>
        <v>#REF!</v>
      </c>
      <c r="K701" s="106">
        <v>0</v>
      </c>
      <c r="L701" s="107" t="e">
        <f>#REF!</f>
        <v>#REF!</v>
      </c>
      <c r="M701" s="108">
        <v>0</v>
      </c>
      <c r="X701" s="146"/>
      <c r="Y701" s="147"/>
    </row>
    <row r="702" spans="1:93" hidden="1" outlineLevel="2" x14ac:dyDescent="0.25">
      <c r="B702" s="105" t="e">
        <f>#REF!</f>
        <v>#REF!</v>
      </c>
      <c r="C702" s="106" t="e">
        <f>IF($A698=B700,1*($B698-$A699)^2*(2*$A699+$B698)/$B698^3,0)</f>
        <v>#REF!</v>
      </c>
      <c r="D702" s="107" t="e">
        <f>#REF!</f>
        <v>#REF!</v>
      </c>
      <c r="E702" s="106" t="e">
        <f>IF($A698=D700,1*($B698-$A699)^2*(2*$A699+$B698)/$B698^3,0)</f>
        <v>#REF!</v>
      </c>
      <c r="F702" s="107" t="e">
        <f>#REF!</f>
        <v>#REF!</v>
      </c>
      <c r="G702" s="106" t="e">
        <f>IF($A698=F700,1*($B698-$A699)^2*(2*$A699+$B698)/$B698^3,0)</f>
        <v>#REF!</v>
      </c>
      <c r="H702" s="107" t="e">
        <f>#REF!</f>
        <v>#REF!</v>
      </c>
      <c r="I702" s="106" t="e">
        <f>IF($A698=H700,1*($B698-$A699)^2*(2*$A699+$B698)/$B698^3,0)</f>
        <v>#REF!</v>
      </c>
      <c r="J702" s="107" t="e">
        <f>#REF!</f>
        <v>#REF!</v>
      </c>
      <c r="K702" s="106" t="e">
        <f>IF($A698=J700,1*($B698-$A699)^2*(2*$A699+$B698)/$B698^3,0)</f>
        <v>#REF!</v>
      </c>
      <c r="L702" s="107" t="e">
        <f>#REF!</f>
        <v>#REF!</v>
      </c>
      <c r="M702" s="108" t="e">
        <f>IF($A698=L700,1*($B698-$A699)^2*(2*$A699+$B698)/$B698^3,0)</f>
        <v>#REF!</v>
      </c>
    </row>
    <row r="703" spans="1:93" hidden="1" outlineLevel="2" x14ac:dyDescent="0.25">
      <c r="A703" t="s">
        <v>36</v>
      </c>
      <c r="B703" s="105" t="e">
        <f>#REF!</f>
        <v>#REF!</v>
      </c>
      <c r="C703" s="106" t="e">
        <f>IF($A698=B700,1*$A699*($B698-$A699)^2/$B698^2,0)</f>
        <v>#REF!</v>
      </c>
      <c r="D703" s="107" t="e">
        <f>#REF!</f>
        <v>#REF!</v>
      </c>
      <c r="E703" s="106" t="e">
        <f>IF($A698=D700,1*$A699*($B698-$A699)^2/$B698^2,0)</f>
        <v>#REF!</v>
      </c>
      <c r="F703" s="107" t="e">
        <f>#REF!</f>
        <v>#REF!</v>
      </c>
      <c r="G703" s="106" t="e">
        <f>IF($A698=F700,1*$A699*($B698-$A699)^2/$B698^2,0)</f>
        <v>#REF!</v>
      </c>
      <c r="H703" s="107" t="e">
        <f>#REF!</f>
        <v>#REF!</v>
      </c>
      <c r="I703" s="106" t="e">
        <f>IF($A698=H700,1*$A699*($B698-$A699)^2/$B698^2,0)</f>
        <v>#REF!</v>
      </c>
      <c r="J703" s="107" t="e">
        <f>#REF!</f>
        <v>#REF!</v>
      </c>
      <c r="K703" s="106" t="e">
        <f>IF($A698=J700,1*$A699*($B698-$A699)^2/$B698^2,0)</f>
        <v>#REF!</v>
      </c>
      <c r="L703" s="107" t="e">
        <f>#REF!</f>
        <v>#REF!</v>
      </c>
      <c r="M703" s="108" t="e">
        <f>IF($A698=L700,1*$A699*($B698-$A699)^2/$B698^2,0)</f>
        <v>#REF!</v>
      </c>
      <c r="X703" s="149"/>
    </row>
    <row r="704" spans="1:93" hidden="1" outlineLevel="2" x14ac:dyDescent="0.25">
      <c r="B704" s="105" t="e">
        <f>#REF!</f>
        <v>#REF!</v>
      </c>
      <c r="C704" s="108">
        <v>0</v>
      </c>
      <c r="D704" s="107" t="e">
        <f>#REF!</f>
        <v>#REF!</v>
      </c>
      <c r="E704" s="108">
        <v>0</v>
      </c>
      <c r="F704" s="107" t="e">
        <f>#REF!</f>
        <v>#REF!</v>
      </c>
      <c r="G704" s="108">
        <v>0</v>
      </c>
      <c r="H704" s="107" t="e">
        <f>#REF!</f>
        <v>#REF!</v>
      </c>
      <c r="I704" s="108">
        <v>0</v>
      </c>
      <c r="J704" s="107" t="e">
        <f>#REF!</f>
        <v>#REF!</v>
      </c>
      <c r="K704" s="108">
        <v>0</v>
      </c>
      <c r="L704" s="107" t="e">
        <f>#REF!</f>
        <v>#REF!</v>
      </c>
      <c r="M704" s="108">
        <v>0</v>
      </c>
    </row>
    <row r="705" spans="2:34" hidden="1" outlineLevel="2" x14ac:dyDescent="0.25">
      <c r="B705" s="105" t="e">
        <f>#REF!</f>
        <v>#REF!</v>
      </c>
      <c r="C705" s="106" t="e">
        <f>IF($A698=B700,1*($A699)^2*(3*$B698-2*$A699)/$B698^3,0)</f>
        <v>#REF!</v>
      </c>
      <c r="D705" s="107" t="e">
        <f>#REF!</f>
        <v>#REF!</v>
      </c>
      <c r="E705" s="106" t="e">
        <f>IF($A698=D700,1*($A699)^2*(3*$B698-2*$A699)/$B698^3,0)</f>
        <v>#REF!</v>
      </c>
      <c r="F705" s="107" t="e">
        <f>#REF!</f>
        <v>#REF!</v>
      </c>
      <c r="G705" s="106" t="e">
        <f>IF($A698=F700,1*($A699)^2*(3*$B698-2*$A699)/$B698^3,0)</f>
        <v>#REF!</v>
      </c>
      <c r="H705" s="107" t="e">
        <f>#REF!</f>
        <v>#REF!</v>
      </c>
      <c r="I705" s="106" t="e">
        <f>IF($A698=H700,1*($A699)^2*(3*$B698-2*$A699)/$B698^3,0)</f>
        <v>#REF!</v>
      </c>
      <c r="J705" s="107" t="e">
        <f>#REF!</f>
        <v>#REF!</v>
      </c>
      <c r="K705" s="106" t="e">
        <f>IF($A698=J700,1*($A699)^2*(3*$B698-2*$A699)/$B698^3,0)</f>
        <v>#REF!</v>
      </c>
      <c r="L705" s="107" t="e">
        <f>#REF!</f>
        <v>#REF!</v>
      </c>
      <c r="M705" s="108" t="e">
        <f>IF($A698=L700,1*($A699)^2*(3*$B698-2*$A699)/$B698^3,0)</f>
        <v>#REF!</v>
      </c>
    </row>
    <row r="706" spans="2:34" hidden="1" outlineLevel="2" x14ac:dyDescent="0.25">
      <c r="B706" s="105" t="e">
        <f>#REF!</f>
        <v>#REF!</v>
      </c>
      <c r="C706" s="108" t="e">
        <f>IF($A698=B700,-1*($B698-$A699)*$A699^2/$B698^2,0)</f>
        <v>#REF!</v>
      </c>
      <c r="D706" s="107" t="e">
        <f>#REF!</f>
        <v>#REF!</v>
      </c>
      <c r="E706" s="108" t="e">
        <f>IF($A698=D700,-1*($B698-$A699)*$A699^2/$B698^2,0)</f>
        <v>#REF!</v>
      </c>
      <c r="F706" s="107" t="e">
        <f>#REF!</f>
        <v>#REF!</v>
      </c>
      <c r="G706" s="108" t="e">
        <f>IF($A698=F700,-1*($B698-$A699)*$A699^2/$B698^2,0)</f>
        <v>#REF!</v>
      </c>
      <c r="H706" s="107" t="e">
        <f>#REF!</f>
        <v>#REF!</v>
      </c>
      <c r="I706" s="108" t="e">
        <f>IF($A698=H700,-1*($B698-$A699)*$A699^2/$B698^2,0)</f>
        <v>#REF!</v>
      </c>
      <c r="J706" s="107" t="e">
        <f>#REF!</f>
        <v>#REF!</v>
      </c>
      <c r="K706" s="108" t="e">
        <f>IF($A698=J700,-1*($B698-$A699)*$A699^2/$B698^2,0)</f>
        <v>#REF!</v>
      </c>
      <c r="L706" s="107" t="e">
        <f>#REF!</f>
        <v>#REF!</v>
      </c>
      <c r="M706" s="108" t="e">
        <f>IF($A698=L700,-1*($B698-$A699)*$A699^2/$B698^2,0)</f>
        <v>#REF!</v>
      </c>
    </row>
    <row r="707" spans="2:34" hidden="1" outlineLevel="2" x14ac:dyDescent="0.25">
      <c r="C707" t="s">
        <v>61</v>
      </c>
      <c r="D707" s="182"/>
      <c r="E707" s="183"/>
      <c r="F707" s="182"/>
      <c r="G707" s="183"/>
      <c r="H707" s="182"/>
      <c r="I707" s="183"/>
      <c r="J707" s="182"/>
      <c r="K707" s="183"/>
      <c r="L707" s="182"/>
      <c r="M707" s="183"/>
      <c r="N707" s="182"/>
      <c r="O707" s="183"/>
      <c r="P707" s="182"/>
      <c r="Q707" s="183"/>
      <c r="R707" s="182"/>
      <c r="S707" s="183"/>
    </row>
    <row r="708" spans="2:34" hidden="1" outlineLevel="2" x14ac:dyDescent="0.25">
      <c r="B708" s="105">
        <v>1</v>
      </c>
      <c r="C708" s="108">
        <f t="shared" ref="C708" si="1149">-(IFERROR(VLOOKUP($B708,$B701:$C706,2,0),0)+IFERROR(VLOOKUP($B708,$D701:$E706,2,0),0)+IFERROR(VLOOKUP($B708,$F701:$G706,2,0),0)+IFERROR(VLOOKUP($B708,$H701:$I706,2,0),0)+IFERROR(VLOOKUP($B708,$J701:$K706,2,0),0)+IFERROR(VLOOKUP($B708,$L701:$M706,2,0),0)+IFERROR(VLOOKUP($B708,$N701:$O706,2,0),0)+IFERROR(VLOOKUP($B708,$P701:$Q706,2,0),0)+IFERROR(VLOOKUP($B708,$R701:$S706,2,0),0))</f>
        <v>0</v>
      </c>
      <c r="E708" s="109"/>
      <c r="F708" s="325" t="s">
        <v>37</v>
      </c>
      <c r="G708" s="325"/>
      <c r="H708" s="325"/>
      <c r="I708" s="325"/>
      <c r="J708" s="325"/>
      <c r="K708" s="325"/>
      <c r="L708" s="325"/>
      <c r="M708" s="325"/>
      <c r="N708" s="325"/>
      <c r="O708" s="325"/>
      <c r="P708" s="325"/>
      <c r="Q708" s="325"/>
      <c r="R708" s="325"/>
      <c r="S708" s="325"/>
      <c r="T708" s="325"/>
      <c r="U708" s="325"/>
      <c r="V708" s="325"/>
      <c r="W708" s="325"/>
      <c r="X708" s="325"/>
      <c r="Y708" s="325"/>
      <c r="Z708" s="325"/>
      <c r="AA708" s="325"/>
      <c r="AB708" s="110"/>
      <c r="AC708" s="110"/>
      <c r="AD708" s="110"/>
      <c r="AE708" s="110"/>
      <c r="AF708" s="110"/>
      <c r="AG708" s="110"/>
      <c r="AH708" s="110"/>
    </row>
    <row r="709" spans="2:34" hidden="1" outlineLevel="2" x14ac:dyDescent="0.25">
      <c r="B709" s="105">
        <v>2</v>
      </c>
      <c r="C709" s="108">
        <f t="shared" ref="C709" si="1150">-(IFERROR(VLOOKUP($B709,$B701:$C706,2,0),0)+IFERROR(VLOOKUP($B709,$D701:$E706,2,0),0)+IFERROR(VLOOKUP($B709,$F701:$G706,2,0),0)+IFERROR(VLOOKUP($B709,$H701:$I706,2,0),0)+IFERROR(VLOOKUP($B709,$J701:$K706,2,0),0)+IFERROR(VLOOKUP($B709,$L701:$M706,2,0),0)+IFERROR(VLOOKUP($B709,$N701:$O706,2,0),0)+IFERROR(VLOOKUP($B709,$P701:$Q706,2,0),0)+IFERROR(VLOOKUP($B709,$R701:$S706,2,0),0))</f>
        <v>0</v>
      </c>
      <c r="E709" s="110"/>
      <c r="F709" s="110"/>
      <c r="G709" s="326" t="s">
        <v>38</v>
      </c>
      <c r="H709" s="326"/>
      <c r="I709" s="326"/>
      <c r="J709" s="326"/>
      <c r="K709" s="326"/>
      <c r="L709" s="326"/>
      <c r="M709" s="110"/>
      <c r="N709" s="110"/>
      <c r="O709" s="110"/>
      <c r="P709" s="327" t="s">
        <v>39</v>
      </c>
      <c r="Q709" s="327"/>
      <c r="R709" s="327"/>
      <c r="S709" s="327"/>
      <c r="T709" s="327"/>
      <c r="U709" s="327"/>
      <c r="V709" s="110"/>
      <c r="W709" s="110"/>
      <c r="X709" s="110"/>
      <c r="Y709" s="110"/>
      <c r="Z709" s="110"/>
      <c r="AA709" s="110"/>
      <c r="AB709" s="110"/>
      <c r="AC709" s="110"/>
      <c r="AD709" s="110"/>
      <c r="AE709" s="110"/>
      <c r="AF709" s="110"/>
      <c r="AG709" s="110"/>
      <c r="AH709" s="110"/>
    </row>
    <row r="710" spans="2:34" hidden="1" outlineLevel="2" x14ac:dyDescent="0.25">
      <c r="B710" s="105">
        <v>3</v>
      </c>
      <c r="C710" s="108">
        <f t="shared" ref="C710" si="1151">-(IFERROR(VLOOKUP($B710,$B701:$C706,2,0),0)+IFERROR(VLOOKUP($B710,$D701:$E706,2,0),0)+IFERROR(VLOOKUP($B710,$F701:$G706,2,0),0)+IFERROR(VLOOKUP($B710,$H701:$I706,2,0),0)+IFERROR(VLOOKUP($B710,$J701:$K706,2,0),0)+IFERROR(VLOOKUP($B710,$L701:$M706,2,0),0)+IFERROR(VLOOKUP($B710,$N701:$O706,2,0),0)+IFERROR(VLOOKUP($B710,$P701:$Q706,2,0),0)+IFERROR(VLOOKUP($B710,$R701:$S706,2,0),0))</f>
        <v>0</v>
      </c>
      <c r="E710" s="110"/>
      <c r="F710" s="110"/>
      <c r="G710" s="112">
        <v>6</v>
      </c>
      <c r="H710" s="112">
        <v>5</v>
      </c>
      <c r="I710" s="112">
        <v>4</v>
      </c>
      <c r="J710" s="112">
        <v>3</v>
      </c>
      <c r="K710" s="112">
        <v>2</v>
      </c>
      <c r="L710" s="112">
        <v>1</v>
      </c>
      <c r="M710" s="110"/>
      <c r="O710" s="110"/>
      <c r="P710" s="112">
        <v>6</v>
      </c>
      <c r="Q710" s="112">
        <v>5</v>
      </c>
      <c r="R710" s="112">
        <v>4</v>
      </c>
      <c r="S710" s="112">
        <v>3</v>
      </c>
      <c r="T710" s="112">
        <v>2</v>
      </c>
      <c r="U710" s="112">
        <v>1</v>
      </c>
      <c r="AB710" s="110"/>
      <c r="AC710" s="110"/>
      <c r="AD710" s="110"/>
      <c r="AE710" s="110"/>
      <c r="AF710" s="110"/>
      <c r="AG710" s="110"/>
      <c r="AH710" s="110"/>
    </row>
    <row r="711" spans="2:34" hidden="1" outlineLevel="2" x14ac:dyDescent="0.25">
      <c r="B711" s="105">
        <v>4</v>
      </c>
      <c r="C711" s="108">
        <f t="shared" ref="C711" si="1152">-(IFERROR(VLOOKUP($B711,$B701:$C706,2,0),0)+IFERROR(VLOOKUP($B711,$D701:$E706,2,0),0)+IFERROR(VLOOKUP($B711,$F701:$G706,2,0),0)+IFERROR(VLOOKUP($B711,$H701:$I706,2,0),0)+IFERROR(VLOOKUP($B711,$J701:$K706,2,0),0)+IFERROR(VLOOKUP($B711,$L701:$M706,2,0),0)+IFERROR(VLOOKUP($B711,$N701:$O706,2,0),0)+IFERROR(VLOOKUP($B711,$P701:$Q706,2,0),0)+IFERROR(VLOOKUP($B711,$R701:$S706,2,0),0))</f>
        <v>0</v>
      </c>
      <c r="E711" s="110"/>
      <c r="F711" s="105">
        <v>1</v>
      </c>
      <c r="G711" s="184" t="e">
        <f t="array" ref="G711:G717">MMULT(MINVERSE($C$24:$I$30),$C708:$C714)</f>
        <v>#NUM!</v>
      </c>
      <c r="H711" s="184" t="e">
        <f t="array" ref="H711:H716">MMULT(MINVERSE($C$24:$H$29),$C708:$C713)</f>
        <v>#NUM!</v>
      </c>
      <c r="I711" s="184" t="e">
        <f t="array" ref="I711:I715">MMULT(MINVERSE($C$24:$G$28),$C708:$C712)</f>
        <v>#NUM!</v>
      </c>
      <c r="J711" s="184" t="e">
        <f t="array" ref="J711:J714">MMULT(MINVERSE($C$24:$F$27),$C708:$C711)</f>
        <v>#NUM!</v>
      </c>
      <c r="K711" s="184" t="e">
        <f t="array" ref="K711:K713">MMULT(MINVERSE($C$24:$E$26),$C708:$C710)</f>
        <v>#NUM!</v>
      </c>
      <c r="L711" s="184" t="e">
        <f t="array" ref="L711:L712">MMULT(MINVERSE($C$24:$D$25),$C708:$C709)</f>
        <v>#NUM!</v>
      </c>
      <c r="M711" s="110"/>
      <c r="O711" s="105">
        <v>1</v>
      </c>
      <c r="P711" s="184" t="e">
        <f t="array" ref="P711:P721">MMULT(MINVERSE($C$24:$M$34),$C708:$C718)</f>
        <v>#NUM!</v>
      </c>
      <c r="Q711" s="184" t="e">
        <f t="array" ref="Q711:Q720">MMULT(MINVERSE($C$24:$L$33),$C708:$C717)</f>
        <v>#NUM!</v>
      </c>
      <c r="R711" s="184" t="e">
        <f t="array" ref="R711:R719">MMULT(MINVERSE($C$24:$K$32),$C708:$C716)</f>
        <v>#NUM!</v>
      </c>
      <c r="S711" s="184" t="e">
        <f t="array" ref="S711:S718">MMULT(MINVERSE($C$24:$J$31),$C708:$C715)</f>
        <v>#NUM!</v>
      </c>
      <c r="T711" s="114"/>
      <c r="U711" s="114"/>
      <c r="V711" s="110"/>
      <c r="W711" s="110"/>
      <c r="X711" s="110"/>
      <c r="Y711" s="110"/>
      <c r="Z711" s="110"/>
      <c r="AA711" s="110"/>
      <c r="AB711" s="110"/>
      <c r="AC711" s="110"/>
      <c r="AD711" s="110"/>
      <c r="AE711" s="110"/>
      <c r="AF711" s="110"/>
      <c r="AG711" s="110"/>
      <c r="AH711" s="110"/>
    </row>
    <row r="712" spans="2:34" hidden="1" outlineLevel="2" x14ac:dyDescent="0.25">
      <c r="B712" s="105">
        <v>5</v>
      </c>
      <c r="C712" s="108">
        <f t="shared" ref="C712" si="1153">-(IFERROR(VLOOKUP($B712,$B701:$C706,2,0),0)+IFERROR(VLOOKUP($B712,$D701:$E706,2,0),0)+IFERROR(VLOOKUP($B712,$F701:$G706,2,0),0)+IFERROR(VLOOKUP($B712,$H701:$I706,2,0),0)+IFERROR(VLOOKUP($B712,$J701:$K706,2,0),0)+IFERROR(VLOOKUP($B712,$L701:$M706,2,0),0)+IFERROR(VLOOKUP($B712,$N701:$O706,2,0),0)+IFERROR(VLOOKUP($B712,$P701:$Q706,2,0),0)+IFERROR(VLOOKUP($B712,$R701:$S706,2,0),0))</f>
        <v>0</v>
      </c>
      <c r="E712" s="110"/>
      <c r="F712" s="105">
        <v>2</v>
      </c>
      <c r="G712" s="185" t="e">
        <v>#NUM!</v>
      </c>
      <c r="H712" s="185" t="e">
        <v>#NUM!</v>
      </c>
      <c r="I712" s="185" t="e">
        <v>#NUM!</v>
      </c>
      <c r="J712" s="185" t="e">
        <v>#NUM!</v>
      </c>
      <c r="K712" s="185" t="e">
        <v>#NUM!</v>
      </c>
      <c r="L712" s="185" t="e">
        <v>#NUM!</v>
      </c>
      <c r="M712" s="110"/>
      <c r="O712" s="105">
        <v>2</v>
      </c>
      <c r="P712" s="185" t="e">
        <v>#NUM!</v>
      </c>
      <c r="Q712" s="185" t="e">
        <v>#NUM!</v>
      </c>
      <c r="R712" s="185" t="e">
        <v>#NUM!</v>
      </c>
      <c r="S712" s="185" t="e">
        <v>#NUM!</v>
      </c>
      <c r="T712" s="114"/>
      <c r="U712" s="114"/>
    </row>
    <row r="713" spans="2:34" hidden="1" outlineLevel="2" x14ac:dyDescent="0.25">
      <c r="B713" s="105">
        <v>6</v>
      </c>
      <c r="C713" s="108">
        <f t="shared" ref="C713" si="1154">-(IFERROR(VLOOKUP($B713,$B701:$C706,2,0),0)+IFERROR(VLOOKUP($B713,$D701:$E706,2,0),0)+IFERROR(VLOOKUP($B713,$F701:$G706,2,0),0)+IFERROR(VLOOKUP($B713,$H701:$I706,2,0),0)+IFERROR(VLOOKUP($B713,$J701:$K706,2,0),0)+IFERROR(VLOOKUP($B713,$L701:$M706,2,0),0)+IFERROR(VLOOKUP($B713,$N701:$O706,2,0),0)+IFERROR(VLOOKUP($B713,$P701:$Q706,2,0),0)+IFERROR(VLOOKUP($B713,$R701:$S706,2,0),0))</f>
        <v>0</v>
      </c>
      <c r="E713" s="110"/>
      <c r="F713" s="105">
        <v>3</v>
      </c>
      <c r="G713" s="185" t="e">
        <v>#NUM!</v>
      </c>
      <c r="H713" s="185" t="e">
        <v>#NUM!</v>
      </c>
      <c r="I713" s="185" t="e">
        <v>#NUM!</v>
      </c>
      <c r="J713" s="185" t="e">
        <v>#NUM!</v>
      </c>
      <c r="K713" s="185" t="e">
        <v>#NUM!</v>
      </c>
      <c r="L713" s="185"/>
      <c r="M713" s="110"/>
      <c r="O713" s="105">
        <v>3</v>
      </c>
      <c r="P713" s="185" t="e">
        <v>#NUM!</v>
      </c>
      <c r="Q713" s="185" t="e">
        <v>#NUM!</v>
      </c>
      <c r="R713" s="185" t="e">
        <v>#NUM!</v>
      </c>
      <c r="S713" s="185" t="e">
        <v>#NUM!</v>
      </c>
      <c r="T713" s="114"/>
      <c r="U713" s="114"/>
    </row>
    <row r="714" spans="2:34" hidden="1" outlineLevel="2" x14ac:dyDescent="0.25">
      <c r="B714" s="105">
        <v>7</v>
      </c>
      <c r="C714" s="108">
        <f t="shared" ref="C714" si="1155">-(IFERROR(VLOOKUP($B714,$B701:$C706,2,0),0)+IFERROR(VLOOKUP($B714,$D701:$E706,2,0),0)+IFERROR(VLOOKUP($B714,$F701:$G706,2,0),0)+IFERROR(VLOOKUP($B714,$H701:$I706,2,0),0)+IFERROR(VLOOKUP($B714,$J701:$K706,2,0),0)+IFERROR(VLOOKUP($B714,$L701:$M706,2,0),0)+IFERROR(VLOOKUP($B714,$N701:$O706,2,0),0)+IFERROR(VLOOKUP($B714,$P701:$Q706,2,0),0)+IFERROR(VLOOKUP($B714,$R701:$S706,2,0),0))</f>
        <v>0</v>
      </c>
      <c r="E714" s="110"/>
      <c r="F714" s="105">
        <v>4</v>
      </c>
      <c r="G714" s="185" t="e">
        <v>#NUM!</v>
      </c>
      <c r="H714" s="185" t="e">
        <v>#NUM!</v>
      </c>
      <c r="I714" s="185" t="e">
        <v>#NUM!</v>
      </c>
      <c r="J714" s="185" t="e">
        <v>#NUM!</v>
      </c>
      <c r="K714" s="185"/>
      <c r="L714" s="185"/>
      <c r="M714" s="110"/>
      <c r="O714" s="105">
        <v>4</v>
      </c>
      <c r="P714" s="185" t="e">
        <v>#NUM!</v>
      </c>
      <c r="Q714" s="185" t="e">
        <v>#NUM!</v>
      </c>
      <c r="R714" s="185" t="e">
        <v>#NUM!</v>
      </c>
      <c r="S714" s="185" t="e">
        <v>#NUM!</v>
      </c>
      <c r="T714" s="114"/>
      <c r="U714" s="114"/>
    </row>
    <row r="715" spans="2:34" hidden="1" outlineLevel="2" x14ac:dyDescent="0.25">
      <c r="B715" s="105">
        <v>8</v>
      </c>
      <c r="C715" s="108">
        <f t="shared" ref="C715" si="1156">-(IFERROR(VLOOKUP($B715,$B701:$C706,2,0),0)+IFERROR(VLOOKUP($B715,$D701:$E706,2,0),0)+IFERROR(VLOOKUP($B715,$F701:$G706,2,0),0)+IFERROR(VLOOKUP($B715,$H701:$I706,2,0),0)+IFERROR(VLOOKUP($B715,$J701:$K706,2,0),0)+IFERROR(VLOOKUP($B715,$L701:$M706,2,0),0)+IFERROR(VLOOKUP($B715,$N701:$O706,2,0),0)+IFERROR(VLOOKUP($B715,$P701:$Q706,2,0),0)+IFERROR(VLOOKUP($B715,$R701:$S706,2,0),0))</f>
        <v>0</v>
      </c>
      <c r="E715" s="110" t="s">
        <v>40</v>
      </c>
      <c r="F715" s="105">
        <v>5</v>
      </c>
      <c r="G715" s="185" t="e">
        <v>#NUM!</v>
      </c>
      <c r="H715" s="185" t="e">
        <v>#NUM!</v>
      </c>
      <c r="I715" s="185" t="e">
        <v>#NUM!</v>
      </c>
      <c r="J715" s="185"/>
      <c r="K715" s="185"/>
      <c r="L715" s="185"/>
      <c r="M715" s="110"/>
      <c r="O715" s="105">
        <v>5</v>
      </c>
      <c r="P715" s="185" t="e">
        <v>#NUM!</v>
      </c>
      <c r="Q715" s="185" t="e">
        <v>#NUM!</v>
      </c>
      <c r="R715" s="185" t="e">
        <v>#NUM!</v>
      </c>
      <c r="S715" s="185" t="e">
        <v>#NUM!</v>
      </c>
      <c r="T715" s="114"/>
      <c r="U715" s="114"/>
    </row>
    <row r="716" spans="2:34" hidden="1" outlineLevel="2" x14ac:dyDescent="0.25">
      <c r="B716" s="105">
        <v>9</v>
      </c>
      <c r="C716" s="108">
        <f t="shared" ref="C716" si="1157">-(IFERROR(VLOOKUP($B716,$B701:$C706,2,0),0)+IFERROR(VLOOKUP($B716,$D701:$E706,2,0),0)+IFERROR(VLOOKUP($B716,$F701:$G706,2,0),0)+IFERROR(VLOOKUP($B716,$H701:$I706,2,0),0)+IFERROR(VLOOKUP($B716,$J701:$K706,2,0),0)+IFERROR(VLOOKUP($B716,$L701:$M706,2,0),0)+IFERROR(VLOOKUP($B716,$N701:$O706,2,0),0)+IFERROR(VLOOKUP($B716,$P701:$Q706,2,0),0)+IFERROR(VLOOKUP($B716,$R701:$S706,2,0),0))</f>
        <v>0</v>
      </c>
      <c r="E716" s="110"/>
      <c r="F716" s="105">
        <v>6</v>
      </c>
      <c r="G716" s="185" t="e">
        <v>#NUM!</v>
      </c>
      <c r="H716" s="185" t="e">
        <v>#NUM!</v>
      </c>
      <c r="I716" s="185"/>
      <c r="J716" s="185"/>
      <c r="K716" s="185"/>
      <c r="L716" s="185"/>
      <c r="M716" s="110"/>
      <c r="O716" s="105">
        <v>6</v>
      </c>
      <c r="P716" s="185" t="e">
        <v>#NUM!</v>
      </c>
      <c r="Q716" s="185" t="e">
        <v>#NUM!</v>
      </c>
      <c r="R716" s="185" t="e">
        <v>#NUM!</v>
      </c>
      <c r="S716" s="185" t="e">
        <v>#NUM!</v>
      </c>
      <c r="T716" s="114"/>
      <c r="U716" s="114"/>
    </row>
    <row r="717" spans="2:34" hidden="1" outlineLevel="2" x14ac:dyDescent="0.25">
      <c r="B717" s="105">
        <v>10</v>
      </c>
      <c r="C717" s="108">
        <f t="shared" ref="C717" si="1158">-(IFERROR(VLOOKUP($B717,$B701:$C706,2,0),0)+IFERROR(VLOOKUP($B717,$D701:$E706,2,0),0)+IFERROR(VLOOKUP($B717,$F701:$G706,2,0),0)+IFERROR(VLOOKUP($B717,$H701:$I706,2,0),0)+IFERROR(VLOOKUP($B717,$J701:$K706,2,0),0)+IFERROR(VLOOKUP($B717,$L701:$M706,2,0),0)+IFERROR(VLOOKUP($B717,$N701:$O706,2,0),0)+IFERROR(VLOOKUP($B717,$P701:$Q706,2,0),0)+IFERROR(VLOOKUP($B717,$R701:$S706,2,0),0))</f>
        <v>0</v>
      </c>
      <c r="E717" s="110"/>
      <c r="F717" s="105">
        <v>7</v>
      </c>
      <c r="G717" s="185" t="e">
        <v>#NUM!</v>
      </c>
      <c r="H717" s="185"/>
      <c r="I717" s="185"/>
      <c r="J717" s="185"/>
      <c r="K717" s="185"/>
      <c r="L717" s="185"/>
      <c r="M717" s="110"/>
      <c r="N717" s="110" t="s">
        <v>40</v>
      </c>
      <c r="O717" s="105">
        <v>7</v>
      </c>
      <c r="P717" s="185" t="e">
        <v>#NUM!</v>
      </c>
      <c r="Q717" s="185" t="e">
        <v>#NUM!</v>
      </c>
      <c r="R717" s="185" t="e">
        <v>#NUM!</v>
      </c>
      <c r="S717" s="185" t="e">
        <v>#NUM!</v>
      </c>
      <c r="T717" s="114"/>
      <c r="U717" s="114"/>
    </row>
    <row r="718" spans="2:34" hidden="1" outlineLevel="2" x14ac:dyDescent="0.25">
      <c r="B718" s="105">
        <v>11</v>
      </c>
      <c r="C718" s="108">
        <f t="shared" ref="C718" si="1159">-(IFERROR(VLOOKUP($B718,$B701:$C706,2,0),0)+IFERROR(VLOOKUP($B718,$D701:$E706,2,0),0)+IFERROR(VLOOKUP($B718,$F701:$G706,2,0),0)+IFERROR(VLOOKUP($B718,$H701:$I706,2,0),0)+IFERROR(VLOOKUP($B718,$J701:$K706,2,0),0)+IFERROR(VLOOKUP($B718,$L701:$M706,2,0),0)+IFERROR(VLOOKUP($B718,$N701:$O706,2,0),0)+IFERROR(VLOOKUP($B718,$P701:$Q706,2,0),0)+IFERROR(VLOOKUP($B718,$R701:$S706,2,0),0))</f>
        <v>0</v>
      </c>
      <c r="E718" s="110"/>
      <c r="M718" s="110"/>
      <c r="O718" s="105">
        <v>8</v>
      </c>
      <c r="P718" s="185" t="e">
        <v>#NUM!</v>
      </c>
      <c r="Q718" s="185" t="e">
        <v>#NUM!</v>
      </c>
      <c r="R718" s="185" t="e">
        <v>#NUM!</v>
      </c>
      <c r="S718" s="185" t="e">
        <v>#NUM!</v>
      </c>
      <c r="T718" s="114"/>
      <c r="U718" s="114"/>
    </row>
    <row r="719" spans="2:34" hidden="1" outlineLevel="2" x14ac:dyDescent="0.25">
      <c r="B719" s="105">
        <v>12</v>
      </c>
      <c r="C719" s="108">
        <f t="shared" ref="C719" si="1160">-(IFERROR(VLOOKUP($B719,$B701:$C706,2,0),0)+IFERROR(VLOOKUP($B719,$D701:$E706,2,0),0)+IFERROR(VLOOKUP($B719,$F701:$G706,2,0),0)+IFERROR(VLOOKUP($B719,$H701:$I706,2,0),0)+IFERROR(VLOOKUP($B719,$J701:$K706,2,0),0)+IFERROR(VLOOKUP($B719,$L701:$M706,2,0),0)+IFERROR(VLOOKUP($B719,$N701:$O706,2,0),0)+IFERROR(VLOOKUP($B719,$P701:$Q706,2,0),0)+IFERROR(VLOOKUP($B719,$R701:$S706,2,0),0))</f>
        <v>0</v>
      </c>
      <c r="E719" s="110"/>
      <c r="M719" s="110"/>
      <c r="O719" s="105">
        <v>9</v>
      </c>
      <c r="P719" s="185" t="e">
        <v>#NUM!</v>
      </c>
      <c r="Q719" s="185" t="e">
        <v>#NUM!</v>
      </c>
      <c r="R719" s="185" t="e">
        <v>#NUM!</v>
      </c>
      <c r="S719" s="185"/>
      <c r="T719" s="114"/>
      <c r="U719" s="114"/>
    </row>
    <row r="720" spans="2:34" hidden="1" outlineLevel="2" x14ac:dyDescent="0.25">
      <c r="B720" s="105">
        <v>13</v>
      </c>
      <c r="C720" s="108">
        <f t="shared" ref="C720" si="1161">-(IFERROR(VLOOKUP($B720,$B701:$C706,2,0),0)+IFERROR(VLOOKUP($B720,$D701:$E706,2,0),0)+IFERROR(VLOOKUP($B720,$F701:$G706,2,0),0)+IFERROR(VLOOKUP($B720,$H701:$I706,2,0),0)+IFERROR(VLOOKUP($B720,$J701:$K706,2,0),0)+IFERROR(VLOOKUP($B720,$L701:$M706,2,0),0)+IFERROR(VLOOKUP($B720,$N701:$O706,2,0),0)+IFERROR(VLOOKUP($B720,$P701:$Q706,2,0),0)+IFERROR(VLOOKUP($B720,$R701:$S706,2,0),0))</f>
        <v>0</v>
      </c>
      <c r="E720" s="110"/>
      <c r="F720" s="110"/>
      <c r="G720" s="324" t="s">
        <v>42</v>
      </c>
      <c r="H720" s="324"/>
      <c r="I720" s="324"/>
      <c r="J720" s="324"/>
      <c r="K720" s="324"/>
      <c r="L720" s="324"/>
      <c r="M720" s="110"/>
      <c r="O720" s="105">
        <v>10</v>
      </c>
      <c r="P720" s="185" t="e">
        <v>#NUM!</v>
      </c>
      <c r="Q720" s="185" t="e">
        <v>#NUM!</v>
      </c>
      <c r="R720" s="185"/>
      <c r="S720" s="185"/>
      <c r="T720" s="114"/>
      <c r="U720" s="114"/>
    </row>
    <row r="721" spans="1:24" hidden="1" outlineLevel="2" x14ac:dyDescent="0.25">
      <c r="B721" s="105">
        <v>14</v>
      </c>
      <c r="C721" s="108">
        <f t="shared" ref="C721" si="1162">-(IFERROR(VLOOKUP($B721,$B701:$C706,2,0),0)+IFERROR(VLOOKUP($B721,$D701:$E706,2,0),0)+IFERROR(VLOOKUP($B721,$F701:$G706,2,0),0)+IFERROR(VLOOKUP($B721,$H701:$I706,2,0),0)+IFERROR(VLOOKUP($B721,$J701:$K706,2,0),0)+IFERROR(VLOOKUP($B721,$L701:$M706,2,0),0)+IFERROR(VLOOKUP($B721,$N701:$O706,2,0),0)+IFERROR(VLOOKUP($B721,$P701:$Q706,2,0),0)+IFERROR(VLOOKUP($B721,$R701:$S706,2,0),0))</f>
        <v>0</v>
      </c>
      <c r="E721" s="110"/>
      <c r="F721" s="110"/>
      <c r="G721" s="112">
        <v>6</v>
      </c>
      <c r="H721" s="112">
        <v>5</v>
      </c>
      <c r="I721" s="112">
        <v>4</v>
      </c>
      <c r="J721" s="112">
        <v>3</v>
      </c>
      <c r="K721" s="112">
        <v>2</v>
      </c>
      <c r="L721" s="112">
        <v>1</v>
      </c>
      <c r="M721" s="110"/>
      <c r="O721" s="105">
        <v>11</v>
      </c>
      <c r="P721" s="185" t="e">
        <v>#NUM!</v>
      </c>
      <c r="Q721" s="185"/>
      <c r="R721" s="185"/>
      <c r="S721" s="185"/>
      <c r="T721" s="114"/>
      <c r="U721" s="114"/>
    </row>
    <row r="722" spans="1:24" hidden="1" outlineLevel="2" x14ac:dyDescent="0.25">
      <c r="A722" s="68" t="s">
        <v>41</v>
      </c>
      <c r="B722" s="105">
        <v>15</v>
      </c>
      <c r="C722" s="108">
        <f t="shared" ref="C722" si="1163">-(IFERROR(VLOOKUP($B722,$B701:$C706,2,0),0)+IFERROR(VLOOKUP($B722,$D701:$E706,2,0),0)+IFERROR(VLOOKUP($B722,$F701:$G706,2,0),0)+IFERROR(VLOOKUP($B722,$H701:$I706,2,0),0)+IFERROR(VLOOKUP($B722,$J701:$K706,2,0),0)+IFERROR(VLOOKUP($B722,$L701:$M706,2,0),0)+IFERROR(VLOOKUP($B722,$N701:$O706,2,0),0)+IFERROR(VLOOKUP($B722,$P701:$Q706,2,0),0)+IFERROR(VLOOKUP($B722,$R701:$S706,2,0),0))</f>
        <v>0</v>
      </c>
      <c r="E722" s="110"/>
      <c r="F722" s="105">
        <v>1</v>
      </c>
      <c r="G722" s="184" t="e">
        <f t="array" ref="G722:G730">MMULT(MINVERSE($C$24:$K$32),$C708:$C716)</f>
        <v>#NUM!</v>
      </c>
      <c r="H722" s="184" t="e">
        <f t="array" ref="H722:H729">MMULT(MINVERSE($C$24:$J$31),$C708:$C715)</f>
        <v>#NUM!</v>
      </c>
      <c r="I722" s="184" t="e">
        <f t="array" ref="I722:I728">MMULT(MINVERSE($C$24:$I$30),$C708:$C714)</f>
        <v>#NUM!</v>
      </c>
      <c r="J722" s="184" t="e">
        <f t="array" ref="J722:J727">MMULT(MINVERSE($C$24:$H$29),$C708:$C713)</f>
        <v>#NUM!</v>
      </c>
      <c r="K722" s="184" t="e">
        <f t="array" ref="K722:K726">MMULT(MINVERSE($C$24:$G$28),$C708:$C712)</f>
        <v>#NUM!</v>
      </c>
      <c r="L722" s="113"/>
      <c r="M722" s="110"/>
      <c r="N722" s="110"/>
      <c r="O722" s="110"/>
      <c r="P722" s="110"/>
    </row>
    <row r="723" spans="1:24" hidden="1" outlineLevel="2" x14ac:dyDescent="0.25">
      <c r="B723" s="105">
        <v>16</v>
      </c>
      <c r="C723" s="108">
        <f t="shared" ref="C723" si="1164">-(IFERROR(VLOOKUP($B723,$B701:$C706,2,0),0)+IFERROR(VLOOKUP($B723,$D701:$E706,2,0),0)+IFERROR(VLOOKUP($B723,$F701:$G706,2,0),0)+IFERROR(VLOOKUP($B723,$H701:$I706,2,0),0)+IFERROR(VLOOKUP($B723,$J701:$K706,2,0),0)+IFERROR(VLOOKUP($B723,$L701:$M706,2,0),0)+IFERROR(VLOOKUP($B723,$N701:$O706,2,0),0)+IFERROR(VLOOKUP($B723,$P701:$Q706,2,0),0)+IFERROR(VLOOKUP($B723,$R701:$S706,2,0),0))</f>
        <v>0</v>
      </c>
      <c r="E723" s="110"/>
      <c r="F723" s="105">
        <v>2</v>
      </c>
      <c r="G723" s="185" t="e">
        <v>#NUM!</v>
      </c>
      <c r="H723" s="185" t="e">
        <v>#NUM!</v>
      </c>
      <c r="I723" s="185" t="e">
        <v>#NUM!</v>
      </c>
      <c r="J723" s="185" t="e">
        <v>#NUM!</v>
      </c>
      <c r="K723" s="185" t="e">
        <v>#NUM!</v>
      </c>
      <c r="L723" s="114"/>
      <c r="M723" s="110"/>
      <c r="N723" s="110"/>
      <c r="O723" s="110"/>
      <c r="P723" s="110"/>
    </row>
    <row r="724" spans="1:24" hidden="1" outlineLevel="2" x14ac:dyDescent="0.25">
      <c r="B724" s="105">
        <v>17</v>
      </c>
      <c r="C724" s="108">
        <f t="shared" ref="C724" si="1165">-(IFERROR(VLOOKUP($B724,$B701:$C706,2,0),0)+IFERROR(VLOOKUP($B724,$D701:$E706,2,0),0)+IFERROR(VLOOKUP($B724,$F701:$G706,2,0),0)+IFERROR(VLOOKUP($B724,$H701:$I706,2,0),0)+IFERROR(VLOOKUP($B724,$J701:$K706,2,0),0)+IFERROR(VLOOKUP($B724,$L701:$M706,2,0),0)+IFERROR(VLOOKUP($B724,$N701:$O706,2,0),0)+IFERROR(VLOOKUP($B724,$P701:$Q706,2,0),0)+IFERROR(VLOOKUP($B724,$R701:$S706,2,0),0))</f>
        <v>0</v>
      </c>
      <c r="E724" s="110"/>
      <c r="F724" s="105">
        <v>3</v>
      </c>
      <c r="G724" s="185" t="e">
        <v>#NUM!</v>
      </c>
      <c r="H724" s="185" t="e">
        <v>#NUM!</v>
      </c>
      <c r="I724" s="185" t="e">
        <v>#NUM!</v>
      </c>
      <c r="J724" s="185" t="e">
        <v>#NUM!</v>
      </c>
      <c r="K724" s="185" t="e">
        <v>#NUM!</v>
      </c>
      <c r="L724" s="114"/>
      <c r="M724" s="110"/>
    </row>
    <row r="725" spans="1:24" hidden="1" outlineLevel="2" x14ac:dyDescent="0.25">
      <c r="B725" s="105">
        <v>18</v>
      </c>
      <c r="C725" s="108">
        <f t="shared" ref="C725" si="1166">-(IFERROR(VLOOKUP($B725,$B701:$C706,2,0),0)+IFERROR(VLOOKUP($B725,$D701:$E706,2,0),0)+IFERROR(VLOOKUP($B725,$F701:$G706,2,0),0)+IFERROR(VLOOKUP($B725,$H701:$I706,2,0),0)+IFERROR(VLOOKUP($B725,$J701:$K706,2,0),0)+IFERROR(VLOOKUP($B725,$L701:$M706,2,0),0)+IFERROR(VLOOKUP($B725,$N701:$O706,2,0),0)+IFERROR(VLOOKUP($B725,$P701:$Q706,2,0),0)+IFERROR(VLOOKUP($B725,$R701:$S706,2,0),0))</f>
        <v>0</v>
      </c>
      <c r="E725" s="110"/>
      <c r="F725" s="105">
        <v>4</v>
      </c>
      <c r="G725" s="185" t="e">
        <v>#NUM!</v>
      </c>
      <c r="H725" s="185" t="e">
        <v>#NUM!</v>
      </c>
      <c r="I725" s="185" t="e">
        <v>#NUM!</v>
      </c>
      <c r="J725" s="185" t="e">
        <v>#NUM!</v>
      </c>
      <c r="K725" s="185" t="e">
        <v>#NUM!</v>
      </c>
      <c r="L725" s="114"/>
      <c r="M725" s="110"/>
    </row>
    <row r="726" spans="1:24" hidden="1" outlineLevel="2" x14ac:dyDescent="0.25">
      <c r="B726" s="105">
        <v>19</v>
      </c>
      <c r="C726" s="108">
        <f t="shared" ref="C726" si="1167">-(IFERROR(VLOOKUP($B726,$B701:$C706,2,0),0)+IFERROR(VLOOKUP($B726,$D701:$E706,2,0),0)+IFERROR(VLOOKUP($B726,$F701:$G706,2,0),0)+IFERROR(VLOOKUP($B726,$H701:$I706,2,0),0)+IFERROR(VLOOKUP($B726,$J701:$K706,2,0),0)+IFERROR(VLOOKUP($B726,$L701:$M706,2,0),0)+IFERROR(VLOOKUP($B726,$N701:$O706,2,0),0)+IFERROR(VLOOKUP($B726,$P701:$Q706,2,0),0)+IFERROR(VLOOKUP($B726,$R701:$S706,2,0),0))</f>
        <v>0</v>
      </c>
      <c r="E726" s="110"/>
      <c r="F726" s="105">
        <v>5</v>
      </c>
      <c r="G726" s="185" t="e">
        <v>#NUM!</v>
      </c>
      <c r="H726" s="185" t="e">
        <v>#NUM!</v>
      </c>
      <c r="I726" s="185" t="e">
        <v>#NUM!</v>
      </c>
      <c r="J726" s="185" t="e">
        <v>#NUM!</v>
      </c>
      <c r="K726" s="185" t="e">
        <v>#NUM!</v>
      </c>
      <c r="L726" s="114"/>
      <c r="M726" s="110"/>
    </row>
    <row r="727" spans="1:24" hidden="1" outlineLevel="2" x14ac:dyDescent="0.25">
      <c r="B727" s="105">
        <v>20</v>
      </c>
      <c r="C727" s="108">
        <f t="shared" ref="C727" si="1168">-(IFERROR(VLOOKUP($B727,$B701:$C706,2,0),0)+IFERROR(VLOOKUP($B727,$D701:$E706,2,0),0)+IFERROR(VLOOKUP($B727,$F701:$G706,2,0),0)+IFERROR(VLOOKUP($B727,$H701:$I706,2,0),0)+IFERROR(VLOOKUP($B727,$J701:$K706,2,0),0)+IFERROR(VLOOKUP($B727,$L701:$M706,2,0),0)+IFERROR(VLOOKUP($B727,$N701:$O706,2,0),0)+IFERROR(VLOOKUP($B727,$P701:$Q706,2,0),0)+IFERROR(VLOOKUP($B727,$R701:$S706,2,0),0))</f>
        <v>0</v>
      </c>
      <c r="E727" s="110" t="s">
        <v>40</v>
      </c>
      <c r="F727" s="105">
        <v>6</v>
      </c>
      <c r="G727" s="185" t="e">
        <v>#NUM!</v>
      </c>
      <c r="H727" s="185" t="e">
        <v>#NUM!</v>
      </c>
      <c r="I727" s="185" t="e">
        <v>#NUM!</v>
      </c>
      <c r="J727" s="185" t="e">
        <v>#NUM!</v>
      </c>
      <c r="K727" s="185"/>
      <c r="L727" s="114"/>
      <c r="M727" s="110"/>
    </row>
    <row r="728" spans="1:24" hidden="1" outlineLevel="2" x14ac:dyDescent="0.25">
      <c r="B728" s="105">
        <v>21</v>
      </c>
      <c r="C728" s="108">
        <f t="shared" ref="C728" si="1169">-(IFERROR(VLOOKUP($B728,$B701:$C706,2,0),0)+IFERROR(VLOOKUP($B728,$D701:$E706,2,0),0)+IFERROR(VLOOKUP($B728,$F701:$G706,2,0),0)+IFERROR(VLOOKUP($B728,$H701:$I706,2,0),0)+IFERROR(VLOOKUP($B728,$J701:$K706,2,0),0)+IFERROR(VLOOKUP($B728,$L701:$M706,2,0),0)+IFERROR(VLOOKUP($B728,$N701:$O706,2,0),0)+IFERROR(VLOOKUP($B728,$P701:$Q706,2,0),0)+IFERROR(VLOOKUP($B728,$R701:$S706,2,0),0))</f>
        <v>0</v>
      </c>
      <c r="E728" s="110"/>
      <c r="F728" s="105">
        <v>7</v>
      </c>
      <c r="G728" s="185" t="e">
        <v>#NUM!</v>
      </c>
      <c r="H728" s="185" t="e">
        <v>#NUM!</v>
      </c>
      <c r="I728" s="185" t="e">
        <v>#NUM!</v>
      </c>
      <c r="J728" s="185"/>
      <c r="K728" s="185"/>
      <c r="L728" s="114"/>
      <c r="M728" s="110"/>
    </row>
    <row r="729" spans="1:24" hidden="1" outlineLevel="2" x14ac:dyDescent="0.25">
      <c r="E729" s="110"/>
      <c r="F729" s="105">
        <v>8</v>
      </c>
      <c r="G729" s="185" t="e">
        <v>#NUM!</v>
      </c>
      <c r="H729" s="185" t="e">
        <v>#NUM!</v>
      </c>
      <c r="I729" s="185"/>
      <c r="J729" s="185"/>
      <c r="K729" s="185"/>
      <c r="L729" s="114"/>
      <c r="M729" s="110"/>
      <c r="X729" s="110"/>
    </row>
    <row r="730" spans="1:24" hidden="1" outlineLevel="2" x14ac:dyDescent="0.25">
      <c r="E730" s="110"/>
      <c r="F730" s="105">
        <v>9</v>
      </c>
      <c r="G730" s="185" t="e">
        <v>#NUM!</v>
      </c>
      <c r="H730" s="185"/>
      <c r="I730" s="185"/>
      <c r="J730" s="185"/>
      <c r="K730" s="185"/>
      <c r="L730" s="114"/>
      <c r="M730" s="110"/>
      <c r="X730" s="110"/>
    </row>
    <row r="731" spans="1:24" hidden="1" outlineLevel="2" x14ac:dyDescent="0.25">
      <c r="A731" s="117"/>
    </row>
    <row r="732" spans="1:24" s="119" customFormat="1" hidden="1" outlineLevel="2" x14ac:dyDescent="0.25">
      <c r="A732" s="118" t="s">
        <v>37</v>
      </c>
    </row>
    <row r="733" spans="1:24" hidden="1" outlineLevel="2" x14ac:dyDescent="0.25">
      <c r="B733" s="316" t="e">
        <f t="shared" ref="B733:B739" si="1170">B700</f>
        <v>#REF!</v>
      </c>
      <c r="C733" s="316"/>
      <c r="D733" s="316" t="e">
        <f t="shared" ref="D733:D739" si="1171">D700</f>
        <v>#REF!</v>
      </c>
      <c r="E733" s="316"/>
      <c r="F733" s="316" t="e">
        <f t="shared" ref="F733:F739" si="1172">F700</f>
        <v>#REF!</v>
      </c>
      <c r="G733" s="316"/>
      <c r="H733" s="316" t="e">
        <f t="shared" ref="H733:H739" si="1173">H700</f>
        <v>#REF!</v>
      </c>
      <c r="I733" s="316"/>
      <c r="J733" s="316" t="e">
        <f t="shared" ref="J733:J739" si="1174">J700</f>
        <v>#REF!</v>
      </c>
      <c r="K733" s="316"/>
      <c r="L733" s="316" t="e">
        <f t="shared" ref="L733:L739" si="1175">L700</f>
        <v>#REF!</v>
      </c>
      <c r="M733" s="316"/>
    </row>
    <row r="734" spans="1:24" hidden="1" outlineLevel="2" x14ac:dyDescent="0.25">
      <c r="B734" s="105" t="e">
        <f t="shared" si="1170"/>
        <v>#REF!</v>
      </c>
      <c r="C734" s="116" t="e">
        <f>IF($Q$2=2,IFERROR(INDEX($G711:$L717,MATCH(B734,$F711:$F717,0),MATCH(INICIO!$C$59,$G710:$L710,0)),0),IF($Q$2=4,IFERROR(INDEX($P711:$U721,MATCH(B734,$O711:$O721,0),MATCH(INICIO!$C$59,$P710:$U710,0)),0),IFERROR(INDEX($G722:$L730,MATCH(B734,$F722:$F730,0),MATCH(INICIO!$C$59,$G721:$L721,0)),0)))</f>
        <v>#REF!</v>
      </c>
      <c r="D734" s="105" t="e">
        <f t="shared" si="1171"/>
        <v>#REF!</v>
      </c>
      <c r="E734" s="116" t="e">
        <f>IF($Q$2=2,IFERROR(INDEX($G711:$L717,MATCH(D734,$F711:$F717,0),MATCH(INICIO!$C$59,$G710:$L710,0)),0),IF($Q$2=4,IFERROR(INDEX($P711:$U721,MATCH(D734,$O711:$O721,0),MATCH(INICIO!$C$59,$P710:$U710,0)),0),IFERROR(INDEX($G722:$L730,MATCH(D734,$F722:$F730,0),MATCH(INICIO!$C$59,$G721:$L721,0)),0)))</f>
        <v>#REF!</v>
      </c>
      <c r="F734" s="105" t="e">
        <f t="shared" si="1172"/>
        <v>#REF!</v>
      </c>
      <c r="G734" s="116" t="e">
        <f>IF($Q$2=2,IFERROR(INDEX($G711:$L717,MATCH(F734,$F711:$F717,0),MATCH(INICIO!$C$59,$G710:$L710,0)),0),IF($Q$2=4,IFERROR(INDEX($P711:$U721,MATCH(F734,$O711:$O721,0),MATCH(INICIO!$C$59,$P710:$U710,0)),0),IFERROR(INDEX($G722:$L730,MATCH(F734,$F722:$F730,0),MATCH(INICIO!$C$59,$G721:$L721,0)),0)))</f>
        <v>#REF!</v>
      </c>
      <c r="H734" s="105" t="e">
        <f t="shared" si="1173"/>
        <v>#REF!</v>
      </c>
      <c r="I734" s="116" t="e">
        <f>IF($Q$2=2,IFERROR(INDEX($G711:$L717,MATCH(H734,$F711:$F717,0),MATCH(INICIO!$C$59,$G710:$L710,0)),0),IF($Q$2=4,IFERROR(INDEX($P711:$U721,MATCH(H734,$O711:$O721,0),MATCH(INICIO!$C$59,$P710:$U710,0)),0),IFERROR(INDEX($G722:$L730,MATCH(H734,$F722:$F730,0),MATCH(INICIO!$C$59,$G721:$L721,0)),0)))</f>
        <v>#REF!</v>
      </c>
      <c r="J734" s="105" t="e">
        <f t="shared" si="1174"/>
        <v>#REF!</v>
      </c>
      <c r="K734" s="116" t="e">
        <f>IF($Q$2=2,IFERROR(INDEX($G711:$L717,MATCH(J734,$F711:$F717,0),MATCH(INICIO!$C$59,$G710:$L710,0)),0),IF($Q$2=4,IFERROR(INDEX($P711:$U721,MATCH(J734,$O711:$O721,0),MATCH(INICIO!$C$59,$P710:$U710,0)),0),IFERROR(INDEX($G722:$L730,MATCH(J734,$F722:$F730,0),MATCH(INICIO!$C$59,$G721:$L721,0)),0)))</f>
        <v>#REF!</v>
      </c>
      <c r="L734" s="105" t="e">
        <f t="shared" si="1175"/>
        <v>#REF!</v>
      </c>
      <c r="M734" s="116" t="e">
        <f>IF($Q$2=2,IFERROR(INDEX($G711:$L717,MATCH(L734,$F711:$F717,0),MATCH(INICIO!$C$59,$G710:$L710,0)),0),IF($Q$2=4,IFERROR(INDEX($P711:$U721,MATCH(L734,$O711:$O721,0),MATCH(INICIO!$C$59,$P710:$U710,0)),0),IFERROR(INDEX($G722:$L730,MATCH(L734,$F722:$F730,0),MATCH(INICIO!$C$59,$G721:$L721,0)),0)))</f>
        <v>#REF!</v>
      </c>
    </row>
    <row r="735" spans="1:24" hidden="1" outlineLevel="2" x14ac:dyDescent="0.25">
      <c r="B735" s="105" t="e">
        <f t="shared" si="1170"/>
        <v>#REF!</v>
      </c>
      <c r="C735" s="116" t="e">
        <f>IF($Q$2=2,IFERROR(INDEX($G711:$L717,MATCH(B735,$F711:$F717,0),MATCH(INICIO!$C$59,$G710:$L710,0)),0),IF($Q$2=4,IFERROR(INDEX($P711:$U721,MATCH(B735,$O711:$O721,0),MATCH(INICIO!$C$59,$P710:$U710,0)),0),IFERROR(INDEX($G722:$L730,MATCH(B735,$F722:$F730,0),MATCH(INICIO!$C$59,$G721:$L721,0)),0)))</f>
        <v>#REF!</v>
      </c>
      <c r="D735" s="105" t="e">
        <f t="shared" si="1171"/>
        <v>#REF!</v>
      </c>
      <c r="E735" s="116" t="e">
        <f>IF($Q$2=2,IFERROR(INDEX($G711:$L717,MATCH(D735,$F711:$F717,0),MATCH(INICIO!$C$59,$G710:$L710,0)),0),IF($Q$2=4,IFERROR(INDEX($P711:$U721,MATCH(D735,$O711:$O721,0),MATCH(INICIO!$C$59,$P710:$U710,0)),0),IFERROR(INDEX($G722:$L730,MATCH(D735,$F722:$F730,0),MATCH(INICIO!$C$59,$G721:$L721,0)),0)))</f>
        <v>#REF!</v>
      </c>
      <c r="F735" s="105" t="e">
        <f t="shared" si="1172"/>
        <v>#REF!</v>
      </c>
      <c r="G735" s="116" t="e">
        <f>IF($Q$2=2,IFERROR(INDEX($G711:$L717,MATCH(F735,$F711:$F717,0),MATCH(INICIO!$C$59,$G710:$L710,0)),0),IF($Q$2=4,IFERROR(INDEX($P711:$U721,MATCH(F735,$O711:$O721,0),MATCH(INICIO!$C$59,$P710:$U710,0)),0),IFERROR(INDEX($G722:$L730,MATCH(F735,$F722:$F730,0),MATCH(INICIO!$C$59,$G721:$L721,0)),0)))</f>
        <v>#REF!</v>
      </c>
      <c r="H735" s="105" t="e">
        <f t="shared" si="1173"/>
        <v>#REF!</v>
      </c>
      <c r="I735" s="116" t="e">
        <f>IF($Q$2=2,IFERROR(INDEX($G711:$L717,MATCH(H735,$F711:$F717,0),MATCH(INICIO!$C$59,$G710:$L710,0)),0),IF($Q$2=4,IFERROR(INDEX($P711:$U721,MATCH(H735,$O711:$O721,0),MATCH(INICIO!$C$59,$P710:$U710,0)),0),IFERROR(INDEX($G722:$L730,MATCH(H735,$F722:$F730,0),MATCH(INICIO!$C$59,$G721:$L721,0)),0)))</f>
        <v>#REF!</v>
      </c>
      <c r="J735" s="105" t="e">
        <f t="shared" si="1174"/>
        <v>#REF!</v>
      </c>
      <c r="K735" s="116" t="e">
        <f>IF($Q$2=2,IFERROR(INDEX($G711:$L717,MATCH(J735,$F711:$F717,0),MATCH(INICIO!$C$59,$G710:$L710,0)),0),IF($Q$2=4,IFERROR(INDEX($P711:$U721,MATCH(J735,$O711:$O721,0),MATCH(INICIO!$C$59,$P710:$U710,0)),0),IFERROR(INDEX($G722:$L730,MATCH(J735,$F722:$F730,0),MATCH(INICIO!$C$59,$G721:$L721,0)),0)))</f>
        <v>#REF!</v>
      </c>
      <c r="L735" s="105" t="e">
        <f t="shared" si="1175"/>
        <v>#REF!</v>
      </c>
      <c r="M735" s="116" t="e">
        <f>IF($Q$2=2,IFERROR(INDEX($G711:$L717,MATCH(L735,$F711:$F717,0),MATCH(INICIO!$C$59,$G710:$L710,0)),0),IF($Q$2=4,IFERROR(INDEX($P711:$U721,MATCH(L735,$O711:$O721,0),MATCH(INICIO!$C$59,$P710:$U710,0)),0),IFERROR(INDEX($G722:$L730,MATCH(L735,$F722:$F730,0),MATCH(INICIO!$C$59,$G721:$L721,0)),0)))</f>
        <v>#REF!</v>
      </c>
    </row>
    <row r="736" spans="1:24" hidden="1" outlineLevel="2" x14ac:dyDescent="0.25">
      <c r="B736" s="105" t="e">
        <f t="shared" si="1170"/>
        <v>#REF!</v>
      </c>
      <c r="C736" s="116" t="e">
        <f>IF($Q$2=2,IFERROR(INDEX($G711:$L717,MATCH(B736,$F711:$F717,0),MATCH(INICIO!$C$59,$G710:$L710,0)),0),IF($Q$2=4,IFERROR(INDEX($P711:$U721,MATCH(B736,$O711:$O721,0),MATCH(INICIO!$C$59,$P710:$U710,0)),0),IFERROR(INDEX($G722:$L730,MATCH(B736,$F722:$F730,0),MATCH(INICIO!$C$59,$G721:$L721,0)),0)))</f>
        <v>#REF!</v>
      </c>
      <c r="D736" s="105" t="e">
        <f t="shared" si="1171"/>
        <v>#REF!</v>
      </c>
      <c r="E736" s="116" t="e">
        <f>IF($Q$2=2,IFERROR(INDEX($G711:$L717,MATCH(D736,$F711:$F717,0),MATCH(INICIO!$C$59,$G710:$L710,0)),0),IF($Q$2=4,IFERROR(INDEX($P711:$U721,MATCH(D736,$O711:$O721,0),MATCH(INICIO!$C$59,$P710:$U710,0)),0),IFERROR(INDEX($G722:$L730,MATCH(D736,$F722:$F730,0),MATCH(INICIO!$C$59,$G721:$L721,0)),0)))</f>
        <v>#REF!</v>
      </c>
      <c r="F736" s="105" t="e">
        <f t="shared" si="1172"/>
        <v>#REF!</v>
      </c>
      <c r="G736" s="116" t="e">
        <f>IF($Q$2=2,IFERROR(INDEX($G711:$L717,MATCH(F736,$F711:$F717,0),MATCH(INICIO!$C$59,$G710:$L710,0)),0),IF($Q$2=4,IFERROR(INDEX($P711:$U721,MATCH(F736,$O711:$O721,0),MATCH(INICIO!$C$59,$P710:$U710,0)),0),IFERROR(INDEX($G722:$L730,MATCH(F736,$F722:$F730,0),MATCH(INICIO!$C$59,$G721:$L721,0)),0)))</f>
        <v>#REF!</v>
      </c>
      <c r="H736" s="105" t="e">
        <f t="shared" si="1173"/>
        <v>#REF!</v>
      </c>
      <c r="I736" s="116" t="e">
        <f>IF($Q$2=2,IFERROR(INDEX($G711:$L717,MATCH(H736,$F711:$F717,0),MATCH(INICIO!$C$59,$G710:$L710,0)),0),IF($Q$2=4,IFERROR(INDEX($P711:$U721,MATCH(H736,$O711:$O721,0),MATCH(INICIO!$C$59,$P710:$U710,0)),0),IFERROR(INDEX($G722:$L730,MATCH(H736,$F722:$F730,0),MATCH(INICIO!$C$59,$G721:$L721,0)),0)))</f>
        <v>#REF!</v>
      </c>
      <c r="J736" s="105" t="e">
        <f t="shared" si="1174"/>
        <v>#REF!</v>
      </c>
      <c r="K736" s="116" t="e">
        <f>IF($Q$2=2,IFERROR(INDEX($G711:$L717,MATCH(J736,$F711:$F717,0),MATCH(INICIO!$C$59,$G710:$L710,0)),0),IF($Q$2=4,IFERROR(INDEX($P711:$U721,MATCH(J736,$O711:$O721,0),MATCH(INICIO!$C$59,$P710:$U710,0)),0),IFERROR(INDEX($G722:$L730,MATCH(J736,$F722:$F730,0),MATCH(INICIO!$C$59,$G721:$L721,0)),0)))</f>
        <v>#REF!</v>
      </c>
      <c r="L736" s="105" t="e">
        <f t="shared" si="1175"/>
        <v>#REF!</v>
      </c>
      <c r="M736" s="116" t="e">
        <f>IF($Q$2=2,IFERROR(INDEX($G711:$L717,MATCH(L736,$F711:$F717,0),MATCH(INICIO!$C$59,$G710:$L710,0)),0),IF($Q$2=4,IFERROR(INDEX($P711:$U721,MATCH(L736,$O711:$O721,0),MATCH(INICIO!$C$59,$P710:$U710,0)),0),IFERROR(INDEX($G722:$L730,MATCH(L736,$F722:$F730,0),MATCH(INICIO!$C$59,$G721:$L721,0)),0)))</f>
        <v>#REF!</v>
      </c>
    </row>
    <row r="737" spans="1:93" hidden="1" outlineLevel="2" x14ac:dyDescent="0.25">
      <c r="B737" s="105" t="e">
        <f t="shared" si="1170"/>
        <v>#REF!</v>
      </c>
      <c r="C737" s="116" t="e">
        <f>IF($Q$2=2,IFERROR(INDEX($G711:$L717,MATCH(B737,$F711:$F717,0),MATCH(INICIO!$C$59,$G710:$L710,0)),0),IF($Q$2=4,IFERROR(INDEX($P711:$U721,MATCH(B737,$O711:$O721,0),MATCH(INICIO!$C$59,$P710:$U710,0)),0),IFERROR(INDEX($G722:$L730,MATCH(B737,$F722:$F730,0),MATCH(INICIO!$C$59,$G721:$L721,0)),0)))</f>
        <v>#REF!</v>
      </c>
      <c r="D737" s="105" t="e">
        <f t="shared" si="1171"/>
        <v>#REF!</v>
      </c>
      <c r="E737" s="116" t="e">
        <f>IF($Q$2=2,IFERROR(INDEX($G711:$L717,MATCH(D737,$F711:$F717,0),MATCH(INICIO!$C$59,$G710:$L710,0)),0),IF($Q$2=4,IFERROR(INDEX($P711:$U721,MATCH(D737,$O711:$O721,0),MATCH(INICIO!$C$59,$P710:$U710,0)),0),IFERROR(INDEX($G722:$L730,MATCH(D737,$F722:$F730,0),MATCH(INICIO!$C$59,$G721:$L721,0)),0)))</f>
        <v>#REF!</v>
      </c>
      <c r="F737" s="105" t="e">
        <f t="shared" si="1172"/>
        <v>#REF!</v>
      </c>
      <c r="G737" s="116" t="e">
        <f>IF($Q$2=2,IFERROR(INDEX($G711:$L717,MATCH(F737,$F711:$F717,0),MATCH(INICIO!$C$59,$G710:$L710,0)),0),IF($Q$2=4,IFERROR(INDEX($P711:$U721,MATCH(F737,$O711:$O721,0),MATCH(INICIO!$C$59,$P710:$U710,0)),0),IFERROR(INDEX($G722:$L730,MATCH(F737,$F722:$F730,0),MATCH(INICIO!$C$59,$G721:$L721,0)),0)))</f>
        <v>#REF!</v>
      </c>
      <c r="H737" s="105" t="e">
        <f t="shared" si="1173"/>
        <v>#REF!</v>
      </c>
      <c r="I737" s="116" t="e">
        <f>IF($Q$2=2,IFERROR(INDEX($G711:$L717,MATCH(H737,$F711:$F717,0),MATCH(INICIO!$C$59,$G710:$L710,0)),0),IF($Q$2=4,IFERROR(INDEX($P711:$U721,MATCH(H737,$O711:$O721,0),MATCH(INICIO!$C$59,$P710:$U710,0)),0),IFERROR(INDEX($G722:$L730,MATCH(H737,$F722:$F730,0),MATCH(INICIO!$C$59,$G721:$L721,0)),0)))</f>
        <v>#REF!</v>
      </c>
      <c r="J737" s="105" t="e">
        <f t="shared" si="1174"/>
        <v>#REF!</v>
      </c>
      <c r="K737" s="116" t="e">
        <f>IF($Q$2=2,IFERROR(INDEX($G711:$L717,MATCH(J737,$F711:$F717,0),MATCH(INICIO!$C$59,$G710:$L710,0)),0),IF($Q$2=4,IFERROR(INDEX($P711:$U721,MATCH(J737,$O711:$O721,0),MATCH(INICIO!$C$59,$P710:$U710,0)),0),IFERROR(INDEX($G722:$L730,MATCH(J737,$F722:$F730,0),MATCH(INICIO!$C$59,$G721:$L721,0)),0)))</f>
        <v>#REF!</v>
      </c>
      <c r="L737" s="105" t="e">
        <f t="shared" si="1175"/>
        <v>#REF!</v>
      </c>
      <c r="M737" s="116" t="e">
        <f>IF($Q$2=2,IFERROR(INDEX($G711:$L717,MATCH(L737,$F711:$F717,0),MATCH(INICIO!$C$59,$G710:$L710,0)),0),IF($Q$2=4,IFERROR(INDEX($P711:$U721,MATCH(L737,$O711:$O721,0),MATCH(INICIO!$C$59,$P710:$U710,0)),0),IFERROR(INDEX($G722:$L730,MATCH(L737,$F722:$F730,0),MATCH(INICIO!$C$59,$G721:$L721,0)),0)))</f>
        <v>#REF!</v>
      </c>
    </row>
    <row r="738" spans="1:93" hidden="1" outlineLevel="2" x14ac:dyDescent="0.25">
      <c r="B738" s="105" t="e">
        <f t="shared" si="1170"/>
        <v>#REF!</v>
      </c>
      <c r="C738" s="116" t="e">
        <f>IF($Q$2=2,IFERROR(INDEX($G711:$L717,MATCH(B738,$F711:$F717,0),MATCH(INICIO!$C$59,$G710:$L710,0)),0),IF($Q$2=4,IFERROR(INDEX($P711:$U721,MATCH(B738,$O711:$O721,0),MATCH(INICIO!$C$59,$P710:$U710,0)),0),IFERROR(INDEX($G722:$L730,MATCH(B738,$F722:$F730,0),MATCH(INICIO!$C$59,$G721:$L721,0)),0)))</f>
        <v>#REF!</v>
      </c>
      <c r="D738" s="105" t="e">
        <f t="shared" si="1171"/>
        <v>#REF!</v>
      </c>
      <c r="E738" s="116" t="e">
        <f>IF($Q$2=2,IFERROR(INDEX($G711:$L717,MATCH(D738,$F711:$F717,0),MATCH(INICIO!$C$59,$G710:$L710,0)),0),IF($Q$2=4,IFERROR(INDEX($P711:$U721,MATCH(D738,$O711:$O721,0),MATCH(INICIO!$C$59,$P710:$U710,0)),0),IFERROR(INDEX($G722:$L730,MATCH(D738,$F722:$F730,0),MATCH(INICIO!$C$59,$G721:$L721,0)),0)))</f>
        <v>#REF!</v>
      </c>
      <c r="F738" s="105" t="e">
        <f t="shared" si="1172"/>
        <v>#REF!</v>
      </c>
      <c r="G738" s="116" t="e">
        <f>IF($Q$2=2,IFERROR(INDEX($G711:$L717,MATCH(F738,$F711:$F717,0),MATCH(INICIO!$C$59,$G710:$L710,0)),0),IF($Q$2=4,IFERROR(INDEX($P711:$U721,MATCH(F738,$O711:$O721,0),MATCH(INICIO!$C$59,$P710:$U710,0)),0),IFERROR(INDEX($G722:$L730,MATCH(F738,$F722:$F730,0),MATCH(INICIO!$C$59,$G721:$L721,0)),0)))</f>
        <v>#REF!</v>
      </c>
      <c r="H738" s="105" t="e">
        <f t="shared" si="1173"/>
        <v>#REF!</v>
      </c>
      <c r="I738" s="116" t="e">
        <f>IF($Q$2=2,IFERROR(INDEX($G711:$L717,MATCH(H738,$F711:$F717,0),MATCH(INICIO!$C$59,$G710:$L710,0)),0),IF($Q$2=4,IFERROR(INDEX($P711:$U721,MATCH(H738,$O711:$O721,0),MATCH(INICIO!$C$59,$P710:$U710,0)),0),IFERROR(INDEX($G722:$L730,MATCH(H738,$F722:$F730,0),MATCH(INICIO!$C$59,$G721:$L721,0)),0)))</f>
        <v>#REF!</v>
      </c>
      <c r="J738" s="105" t="e">
        <f t="shared" si="1174"/>
        <v>#REF!</v>
      </c>
      <c r="K738" s="116" t="e">
        <f>IF($Q$2=2,IFERROR(INDEX($G711:$L717,MATCH(J738,$F711:$F717,0),MATCH(INICIO!$C$59,$G710:$L710,0)),0),IF($Q$2=4,IFERROR(INDEX($P711:$U721,MATCH(J738,$O711:$O721,0),MATCH(INICIO!$C$59,$P710:$U710,0)),0),IFERROR(INDEX($G722:$L730,MATCH(J738,$F722:$F730,0),MATCH(INICIO!$C$59,$G721:$L721,0)),0)))</f>
        <v>#REF!</v>
      </c>
      <c r="L738" s="105" t="e">
        <f t="shared" si="1175"/>
        <v>#REF!</v>
      </c>
      <c r="M738" s="116" t="e">
        <f>IF($Q$2=2,IFERROR(INDEX($G711:$L717,MATCH(L738,$F711:$F717,0),MATCH(INICIO!$C$59,$G710:$L710,0)),0),IF($Q$2=4,IFERROR(INDEX($P711:$U721,MATCH(L738,$O711:$O721,0),MATCH(INICIO!$C$59,$P710:$U710,0)),0),IFERROR(INDEX($G722:$L730,MATCH(L738,$F722:$F730,0),MATCH(INICIO!$C$59,$G721:$L721,0)),0)))</f>
        <v>#REF!</v>
      </c>
    </row>
    <row r="739" spans="1:93" hidden="1" outlineLevel="2" x14ac:dyDescent="0.25">
      <c r="B739" s="105" t="e">
        <f t="shared" si="1170"/>
        <v>#REF!</v>
      </c>
      <c r="C739" s="116" t="e">
        <f>IF($Q$2=2,IFERROR(INDEX($G711:$L717,MATCH(B739,$F711:$F717,0),MATCH(INICIO!$C$59,$G710:$L710,0)),0),IF($Q$2=4,IFERROR(INDEX($P711:$U721,MATCH(B739,$O711:$O721,0),MATCH(INICIO!$C$59,$P710:$U710,0)),0),IFERROR(INDEX($G722:$L730,MATCH(B739,$F722:$F730,0),MATCH(INICIO!$C$59,$G721:$L721,0)),0)))</f>
        <v>#REF!</v>
      </c>
      <c r="D739" s="105" t="e">
        <f t="shared" si="1171"/>
        <v>#REF!</v>
      </c>
      <c r="E739" s="116" t="e">
        <f>IF($Q$2=2,IFERROR(INDEX($G711:$L717,MATCH(D739,$F711:$F717,0),MATCH(INICIO!$C$59,$G710:$L710,0)),0),IF($Q$2=4,IFERROR(INDEX($P711:$U721,MATCH(D739,$O711:$O721,0),MATCH(INICIO!$C$59,$P710:$U710,0)),0),IFERROR(INDEX($G722:$L730,MATCH(D739,$F722:$F730,0),MATCH(INICIO!$C$59,$G721:$L721,0)),0)))</f>
        <v>#REF!</v>
      </c>
      <c r="F739" s="105" t="e">
        <f t="shared" si="1172"/>
        <v>#REF!</v>
      </c>
      <c r="G739" s="116" t="e">
        <f>IF($Q$2=2,IFERROR(INDEX($G711:$L717,MATCH(F739,$F711:$F717,0),MATCH(INICIO!$C$59,$G710:$L710,0)),0),IF($Q$2=4,IFERROR(INDEX($P711:$U721,MATCH(F739,$O711:$O721,0),MATCH(INICIO!$C$59,$P710:$U710,0)),0),IFERROR(INDEX($G722:$L730,MATCH(F739,$F722:$F730,0),MATCH(INICIO!$C$59,$G721:$L721,0)),0)))</f>
        <v>#REF!</v>
      </c>
      <c r="H739" s="105" t="e">
        <f t="shared" si="1173"/>
        <v>#REF!</v>
      </c>
      <c r="I739" s="116" t="e">
        <f>IF($Q$2=2,IFERROR(INDEX($G711:$L717,MATCH(H739,$F711:$F717,0),MATCH(INICIO!$C$59,$G710:$L710,0)),0),IF($Q$2=4,IFERROR(INDEX($P711:$U721,MATCH(H739,$O711:$O721,0),MATCH(INICIO!$C$59,$P710:$U710,0)),0),IFERROR(INDEX($G722:$L730,MATCH(H739,$F722:$F730,0),MATCH(INICIO!$C$59,$G721:$L721,0)),0)))</f>
        <v>#REF!</v>
      </c>
      <c r="J739" s="105" t="e">
        <f t="shared" si="1174"/>
        <v>#REF!</v>
      </c>
      <c r="K739" s="116" t="e">
        <f>IF($Q$2=2,IFERROR(INDEX($G711:$L717,MATCH(J739,$F711:$F717,0),MATCH(INICIO!$C$59,$G710:$L710,0)),0),IF($Q$2=4,IFERROR(INDEX($P711:$U721,MATCH(J739,$O711:$O721,0),MATCH(INICIO!$C$59,$P710:$U710,0)),0),IFERROR(INDEX($G722:$L730,MATCH(J739,$F722:$F730,0),MATCH(INICIO!$C$59,$G721:$L721,0)),0)))</f>
        <v>#REF!</v>
      </c>
      <c r="L739" s="105" t="e">
        <f t="shared" si="1175"/>
        <v>#REF!</v>
      </c>
      <c r="M739" s="116" t="e">
        <f>IF($Q$2=2,IFERROR(INDEX($G711:$L717,MATCH(L739,$F711:$F717,0),MATCH(INICIO!$C$59,$G710:$L710,0)),0),IF($Q$2=4,IFERROR(INDEX($P711:$U721,MATCH(L739,$O711:$O721,0),MATCH(INICIO!$C$59,$P710:$U710,0)),0),IFERROR(INDEX($G722:$L730,MATCH(L739,$F722:$F730,0),MATCH(INICIO!$C$59,$G721:$L721,0)),0)))</f>
        <v>#REF!</v>
      </c>
    </row>
    <row r="740" spans="1:93" hidden="1" outlineLevel="2" x14ac:dyDescent="0.25"/>
    <row r="741" spans="1:93" s="119" customFormat="1" hidden="1" outlineLevel="2" x14ac:dyDescent="0.25">
      <c r="A741" s="118" t="s">
        <v>43</v>
      </c>
    </row>
    <row r="742" spans="1:93" hidden="1" outlineLevel="2" x14ac:dyDescent="0.25">
      <c r="C742" s="121">
        <f t="shared" ref="C742:H742" si="1176">E$2</f>
        <v>1</v>
      </c>
      <c r="D742" s="121">
        <f t="shared" si="1176"/>
        <v>2</v>
      </c>
      <c r="E742" s="121">
        <f t="shared" si="1176"/>
        <v>3</v>
      </c>
      <c r="F742" s="121">
        <f t="shared" si="1176"/>
        <v>4</v>
      </c>
      <c r="G742" s="121">
        <f t="shared" si="1176"/>
        <v>5</v>
      </c>
      <c r="H742" s="121">
        <f t="shared" si="1176"/>
        <v>6</v>
      </c>
    </row>
    <row r="743" spans="1:93" hidden="1" outlineLevel="2" x14ac:dyDescent="0.25">
      <c r="B743" s="122" t="s">
        <v>44</v>
      </c>
      <c r="C743" s="123" t="e">
        <f t="array" ref="C743:C748">MMULT(MMULT(C$8:H$13,$AZ$8:$BE$13),C734:C739)+MMULT(MINVERSE(TRANSPOSE($AZ$8:$BE$13)),C701:C706)</f>
        <v>#REF!</v>
      </c>
      <c r="D743" s="123" t="e">
        <f t="array" ref="D743:D748">MMULT(MMULT(K$8:P$13,$AZ$8:$BE$13),E734:E739)+MMULT(MINVERSE(TRANSPOSE($AZ$8:$BE$13)),E701:E706)</f>
        <v>#REF!</v>
      </c>
      <c r="E743" s="123" t="e">
        <f t="array" ref="E743:E748">MMULT(MMULT(S$8:X$13,$AZ$8:$BE$13),G734:G739)+MMULT(MINVERSE(TRANSPOSE($AZ$8:$BE$13)),G701:G706)</f>
        <v>#REF!</v>
      </c>
      <c r="F743" s="123" t="e">
        <f t="array" ref="F743:F748">MMULT(MMULT(AA$8:AF$13,$AZ$8:$BE$13),I734:I739)+MMULT(MINVERSE(TRANSPOSE($AZ$8:$BE$13)),I701:I706)</f>
        <v>#REF!</v>
      </c>
      <c r="G743" s="123" t="e">
        <f t="array" ref="G743:G748">MMULT(MMULT(AI$8:AN$13,$AZ$8:$BE$13),K734:K739)+MMULT(MINVERSE(TRANSPOSE($AZ$8:$BE$13)),K701:K706)</f>
        <v>#REF!</v>
      </c>
      <c r="H743" s="123" t="e">
        <f t="array" ref="H743:H748">MMULT(MMULT(AQ$8:AV$13,$AZ$8:$BE$13),M734:M739)+MMULT(MINVERSE(TRANSPOSE($AZ$8:$BE$13)),M701:M706)</f>
        <v>#REF!</v>
      </c>
      <c r="N743" s="124"/>
      <c r="P743" s="124"/>
    </row>
    <row r="744" spans="1:93" hidden="1" outlineLevel="2" x14ac:dyDescent="0.25">
      <c r="B744" s="122" t="s">
        <v>45</v>
      </c>
      <c r="C744" s="123" t="e">
        <v>#REF!</v>
      </c>
      <c r="D744" s="123" t="e">
        <v>#REF!</v>
      </c>
      <c r="E744" s="123" t="e">
        <v>#REF!</v>
      </c>
      <c r="F744" s="123" t="e">
        <v>#REF!</v>
      </c>
      <c r="G744" s="123" t="e">
        <v>#REF!</v>
      </c>
      <c r="H744" s="123" t="e">
        <v>#REF!</v>
      </c>
      <c r="N744" s="124"/>
      <c r="P744" s="124"/>
    </row>
    <row r="745" spans="1:93" hidden="1" outlineLevel="2" x14ac:dyDescent="0.25">
      <c r="B745" s="122" t="s">
        <v>46</v>
      </c>
      <c r="C745" s="123" t="e">
        <v>#REF!</v>
      </c>
      <c r="D745" s="123" t="e">
        <v>#REF!</v>
      </c>
      <c r="E745" s="123" t="e">
        <v>#REF!</v>
      </c>
      <c r="F745" s="123" t="e">
        <v>#REF!</v>
      </c>
      <c r="G745" s="123" t="e">
        <v>#REF!</v>
      </c>
      <c r="H745" s="123" t="e">
        <v>#REF!</v>
      </c>
      <c r="N745" s="124"/>
      <c r="P745" s="124"/>
    </row>
    <row r="746" spans="1:93" hidden="1" outlineLevel="2" x14ac:dyDescent="0.25">
      <c r="B746" s="122" t="s">
        <v>47</v>
      </c>
      <c r="C746" s="123" t="e">
        <v>#REF!</v>
      </c>
      <c r="D746" s="123" t="e">
        <v>#REF!</v>
      </c>
      <c r="E746" s="123" t="e">
        <v>#REF!</v>
      </c>
      <c r="F746" s="123" t="e">
        <v>#REF!</v>
      </c>
      <c r="G746" s="123" t="e">
        <v>#REF!</v>
      </c>
      <c r="H746" s="123" t="e">
        <v>#REF!</v>
      </c>
      <c r="N746" s="124"/>
      <c r="P746" s="124"/>
    </row>
    <row r="747" spans="1:93" hidden="1" outlineLevel="2" x14ac:dyDescent="0.25">
      <c r="B747" s="122" t="s">
        <v>48</v>
      </c>
      <c r="C747" s="123" t="e">
        <v>#REF!</v>
      </c>
      <c r="D747" s="123" t="e">
        <v>#REF!</v>
      </c>
      <c r="E747" s="123" t="e">
        <v>#REF!</v>
      </c>
      <c r="F747" s="123" t="e">
        <v>#REF!</v>
      </c>
      <c r="G747" s="123" t="e">
        <v>#REF!</v>
      </c>
      <c r="H747" s="123" t="e">
        <v>#REF!</v>
      </c>
      <c r="N747" s="124"/>
      <c r="P747" s="124"/>
    </row>
    <row r="748" spans="1:93" hidden="1" outlineLevel="2" x14ac:dyDescent="0.25">
      <c r="B748" s="122" t="s">
        <v>49</v>
      </c>
      <c r="C748" s="123" t="e">
        <v>#REF!</v>
      </c>
      <c r="D748" s="123" t="e">
        <v>#REF!</v>
      </c>
      <c r="E748" s="123" t="e">
        <v>#REF!</v>
      </c>
      <c r="F748" s="123" t="e">
        <v>#REF!</v>
      </c>
      <c r="G748" s="123" t="e">
        <v>#REF!</v>
      </c>
      <c r="H748" s="123" t="e">
        <v>#REF!</v>
      </c>
      <c r="N748" s="124"/>
      <c r="P748" s="124"/>
    </row>
    <row r="749" spans="1:93" hidden="1" outlineLevel="2" x14ac:dyDescent="0.25"/>
    <row r="750" spans="1:93" hidden="1" outlineLevel="2" x14ac:dyDescent="0.25">
      <c r="B750" s="318" t="s">
        <v>50</v>
      </c>
      <c r="C750" s="319"/>
      <c r="D750" s="319"/>
      <c r="E750" s="319"/>
      <c r="F750" s="319"/>
      <c r="G750" s="319"/>
      <c r="H750" s="319"/>
      <c r="I750" s="319"/>
      <c r="J750" s="319"/>
      <c r="K750" s="319"/>
      <c r="L750" s="320"/>
      <c r="M750" s="321" t="s">
        <v>51</v>
      </c>
      <c r="N750" s="322"/>
      <c r="O750" s="322"/>
      <c r="P750" s="322"/>
      <c r="Q750" s="322"/>
      <c r="R750" s="322"/>
      <c r="S750" s="322"/>
      <c r="T750" s="322"/>
      <c r="U750" s="322"/>
      <c r="V750" s="323"/>
      <c r="W750" s="321" t="s">
        <v>52</v>
      </c>
      <c r="X750" s="322"/>
      <c r="Y750" s="322"/>
      <c r="Z750" s="322"/>
      <c r="AA750" s="322"/>
      <c r="AB750" s="322"/>
      <c r="AC750" s="322"/>
      <c r="AD750" s="322"/>
      <c r="AE750" s="322"/>
      <c r="AF750" s="323"/>
      <c r="AG750" s="321" t="s">
        <v>53</v>
      </c>
      <c r="AH750" s="322"/>
      <c r="AI750" s="322"/>
      <c r="AJ750" s="322"/>
      <c r="AK750" s="322"/>
      <c r="AL750" s="322"/>
      <c r="AM750" s="322"/>
      <c r="AN750" s="322"/>
      <c r="AO750" s="322"/>
      <c r="AP750" s="323"/>
      <c r="AQ750" s="321" t="s">
        <v>54</v>
      </c>
      <c r="AR750" s="322"/>
      <c r="AS750" s="322"/>
      <c r="AT750" s="322"/>
      <c r="AU750" s="322"/>
      <c r="AV750" s="322"/>
      <c r="AW750" s="322"/>
      <c r="AX750" s="322"/>
      <c r="AY750" s="322"/>
      <c r="AZ750" s="323"/>
      <c r="BA750" s="321" t="s">
        <v>55</v>
      </c>
      <c r="BB750" s="322"/>
      <c r="BC750" s="322"/>
      <c r="BD750" s="322"/>
      <c r="BE750" s="322"/>
      <c r="BF750" s="322"/>
      <c r="BG750" s="322"/>
      <c r="BH750" s="322"/>
      <c r="BI750" s="322"/>
      <c r="BJ750" s="323"/>
    </row>
    <row r="751" spans="1:93" hidden="1" outlineLevel="2" x14ac:dyDescent="0.25">
      <c r="B751" s="186">
        <f t="shared" ref="B751" si="1177">E$2</f>
        <v>1</v>
      </c>
      <c r="C751" s="187">
        <f t="shared" ref="C751:L754" si="1178">B751</f>
        <v>1</v>
      </c>
      <c r="D751" s="187">
        <f t="shared" si="1178"/>
        <v>1</v>
      </c>
      <c r="E751" s="187">
        <f t="shared" si="1178"/>
        <v>1</v>
      </c>
      <c r="F751" s="187">
        <f t="shared" si="1178"/>
        <v>1</v>
      </c>
      <c r="G751" s="187">
        <f t="shared" si="1178"/>
        <v>1</v>
      </c>
      <c r="H751" s="187">
        <f t="shared" si="1178"/>
        <v>1</v>
      </c>
      <c r="I751" s="187">
        <f t="shared" si="1178"/>
        <v>1</v>
      </c>
      <c r="J751" s="187">
        <f t="shared" si="1178"/>
        <v>1</v>
      </c>
      <c r="K751" s="187">
        <f t="shared" si="1178"/>
        <v>1</v>
      </c>
      <c r="L751" s="188">
        <f t="shared" si="1178"/>
        <v>1</v>
      </c>
      <c r="M751" s="189">
        <f t="shared" ref="M751" si="1179">F$2</f>
        <v>2</v>
      </c>
      <c r="N751" s="187">
        <f t="shared" ref="N751:V754" si="1180">M751</f>
        <v>2</v>
      </c>
      <c r="O751" s="187">
        <f t="shared" si="1180"/>
        <v>2</v>
      </c>
      <c r="P751" s="187">
        <f t="shared" si="1180"/>
        <v>2</v>
      </c>
      <c r="Q751" s="187">
        <f t="shared" si="1180"/>
        <v>2</v>
      </c>
      <c r="R751" s="187">
        <f t="shared" si="1180"/>
        <v>2</v>
      </c>
      <c r="S751" s="187">
        <f t="shared" si="1180"/>
        <v>2</v>
      </c>
      <c r="T751" s="187">
        <f t="shared" si="1180"/>
        <v>2</v>
      </c>
      <c r="U751" s="187">
        <f t="shared" si="1180"/>
        <v>2</v>
      </c>
      <c r="V751" s="188">
        <f t="shared" si="1180"/>
        <v>2</v>
      </c>
      <c r="W751" s="189">
        <f>G$2</f>
        <v>3</v>
      </c>
      <c r="X751" s="187">
        <f t="shared" ref="X751:AF754" si="1181">W751</f>
        <v>3</v>
      </c>
      <c r="Y751" s="187">
        <f t="shared" si="1181"/>
        <v>3</v>
      </c>
      <c r="Z751" s="187">
        <f t="shared" si="1181"/>
        <v>3</v>
      </c>
      <c r="AA751" s="187">
        <f t="shared" si="1181"/>
        <v>3</v>
      </c>
      <c r="AB751" s="187">
        <f t="shared" si="1181"/>
        <v>3</v>
      </c>
      <c r="AC751" s="187">
        <f t="shared" si="1181"/>
        <v>3</v>
      </c>
      <c r="AD751" s="187">
        <f t="shared" si="1181"/>
        <v>3</v>
      </c>
      <c r="AE751" s="187">
        <f t="shared" si="1181"/>
        <v>3</v>
      </c>
      <c r="AF751" s="188">
        <f t="shared" si="1181"/>
        <v>3</v>
      </c>
      <c r="AG751" s="189">
        <f>H$2</f>
        <v>4</v>
      </c>
      <c r="AH751" s="187">
        <f t="shared" ref="AH751:AP754" si="1182">AG751</f>
        <v>4</v>
      </c>
      <c r="AI751" s="187">
        <f t="shared" si="1182"/>
        <v>4</v>
      </c>
      <c r="AJ751" s="187">
        <f t="shared" si="1182"/>
        <v>4</v>
      </c>
      <c r="AK751" s="187">
        <f t="shared" si="1182"/>
        <v>4</v>
      </c>
      <c r="AL751" s="187">
        <f t="shared" si="1182"/>
        <v>4</v>
      </c>
      <c r="AM751" s="187">
        <f t="shared" si="1182"/>
        <v>4</v>
      </c>
      <c r="AN751" s="187">
        <f t="shared" si="1182"/>
        <v>4</v>
      </c>
      <c r="AO751" s="187">
        <f t="shared" si="1182"/>
        <v>4</v>
      </c>
      <c r="AP751" s="188">
        <f t="shared" si="1182"/>
        <v>4</v>
      </c>
      <c r="AQ751" s="189">
        <f>I$2</f>
        <v>5</v>
      </c>
      <c r="AR751" s="187">
        <f t="shared" ref="AR751:AZ754" si="1183">AQ751</f>
        <v>5</v>
      </c>
      <c r="AS751" s="187">
        <f t="shared" si="1183"/>
        <v>5</v>
      </c>
      <c r="AT751" s="187">
        <f t="shared" si="1183"/>
        <v>5</v>
      </c>
      <c r="AU751" s="187">
        <f t="shared" si="1183"/>
        <v>5</v>
      </c>
      <c r="AV751" s="187">
        <f t="shared" si="1183"/>
        <v>5</v>
      </c>
      <c r="AW751" s="187">
        <f t="shared" si="1183"/>
        <v>5</v>
      </c>
      <c r="AX751" s="187">
        <f t="shared" si="1183"/>
        <v>5</v>
      </c>
      <c r="AY751" s="187">
        <f t="shared" si="1183"/>
        <v>5</v>
      </c>
      <c r="AZ751" s="188">
        <f t="shared" si="1183"/>
        <v>5</v>
      </c>
      <c r="BA751" s="189">
        <f>J$2</f>
        <v>6</v>
      </c>
      <c r="BB751" s="187">
        <f t="shared" ref="BB751:BJ754" si="1184">BA751</f>
        <v>6</v>
      </c>
      <c r="BC751" s="187">
        <f t="shared" si="1184"/>
        <v>6</v>
      </c>
      <c r="BD751" s="187">
        <f t="shared" si="1184"/>
        <v>6</v>
      </c>
      <c r="BE751" s="187">
        <f t="shared" si="1184"/>
        <v>6</v>
      </c>
      <c r="BF751" s="187">
        <f t="shared" si="1184"/>
        <v>6</v>
      </c>
      <c r="BG751" s="187">
        <f t="shared" si="1184"/>
        <v>6</v>
      </c>
      <c r="BH751" s="187">
        <f t="shared" si="1184"/>
        <v>6</v>
      </c>
      <c r="BI751" s="187">
        <f t="shared" si="1184"/>
        <v>6</v>
      </c>
      <c r="BJ751" s="188">
        <f t="shared" si="1184"/>
        <v>6</v>
      </c>
    </row>
    <row r="752" spans="1:93" s="2" customFormat="1" ht="15" hidden="1" customHeight="1" outlineLevel="2" x14ac:dyDescent="0.25">
      <c r="A752" s="152" t="s">
        <v>192</v>
      </c>
      <c r="B752" s="129" t="e">
        <f>C745</f>
        <v>#REF!</v>
      </c>
      <c r="C752" s="130" t="e">
        <f t="shared" si="1178"/>
        <v>#REF!</v>
      </c>
      <c r="D752" s="130" t="e">
        <f t="shared" si="1178"/>
        <v>#REF!</v>
      </c>
      <c r="E752" s="130" t="e">
        <f t="shared" si="1178"/>
        <v>#REF!</v>
      </c>
      <c r="F752" s="130" t="e">
        <f t="shared" si="1178"/>
        <v>#REF!</v>
      </c>
      <c r="G752" s="130" t="e">
        <f t="shared" si="1178"/>
        <v>#REF!</v>
      </c>
      <c r="H752" s="130" t="e">
        <f t="shared" si="1178"/>
        <v>#REF!</v>
      </c>
      <c r="I752" s="130" t="e">
        <f t="shared" si="1178"/>
        <v>#REF!</v>
      </c>
      <c r="J752" s="190" t="e">
        <f t="shared" si="1178"/>
        <v>#REF!</v>
      </c>
      <c r="K752" s="130" t="e">
        <f t="shared" si="1178"/>
        <v>#REF!</v>
      </c>
      <c r="L752" s="131" t="e">
        <f t="shared" si="1178"/>
        <v>#REF!</v>
      </c>
      <c r="M752" s="129" t="e">
        <f>D745</f>
        <v>#REF!</v>
      </c>
      <c r="N752" s="130" t="e">
        <f t="shared" si="1180"/>
        <v>#REF!</v>
      </c>
      <c r="O752" s="130" t="e">
        <f t="shared" si="1180"/>
        <v>#REF!</v>
      </c>
      <c r="P752" s="130" t="e">
        <f t="shared" si="1180"/>
        <v>#REF!</v>
      </c>
      <c r="Q752" s="130" t="e">
        <f t="shared" si="1180"/>
        <v>#REF!</v>
      </c>
      <c r="R752" s="130" t="e">
        <f t="shared" si="1180"/>
        <v>#REF!</v>
      </c>
      <c r="S752" s="130" t="e">
        <f t="shared" si="1180"/>
        <v>#REF!</v>
      </c>
      <c r="T752" s="130" t="e">
        <f t="shared" si="1180"/>
        <v>#REF!</v>
      </c>
      <c r="U752" s="130" t="e">
        <f t="shared" si="1180"/>
        <v>#REF!</v>
      </c>
      <c r="V752" s="131" t="e">
        <f t="shared" si="1180"/>
        <v>#REF!</v>
      </c>
      <c r="W752" s="129" t="e">
        <f>E745</f>
        <v>#REF!</v>
      </c>
      <c r="X752" s="130" t="e">
        <f t="shared" si="1181"/>
        <v>#REF!</v>
      </c>
      <c r="Y752" s="130" t="e">
        <f t="shared" si="1181"/>
        <v>#REF!</v>
      </c>
      <c r="Z752" s="130" t="e">
        <f t="shared" si="1181"/>
        <v>#REF!</v>
      </c>
      <c r="AA752" s="130" t="e">
        <f t="shared" si="1181"/>
        <v>#REF!</v>
      </c>
      <c r="AB752" s="130" t="e">
        <f t="shared" si="1181"/>
        <v>#REF!</v>
      </c>
      <c r="AC752" s="130" t="e">
        <f t="shared" si="1181"/>
        <v>#REF!</v>
      </c>
      <c r="AD752" s="130" t="e">
        <f t="shared" si="1181"/>
        <v>#REF!</v>
      </c>
      <c r="AE752" s="130" t="e">
        <f t="shared" si="1181"/>
        <v>#REF!</v>
      </c>
      <c r="AF752" s="131" t="e">
        <f t="shared" si="1181"/>
        <v>#REF!</v>
      </c>
      <c r="AG752" s="129" t="e">
        <f>F745</f>
        <v>#REF!</v>
      </c>
      <c r="AH752" s="130" t="e">
        <f t="shared" si="1182"/>
        <v>#REF!</v>
      </c>
      <c r="AI752" s="130" t="e">
        <f t="shared" si="1182"/>
        <v>#REF!</v>
      </c>
      <c r="AJ752" s="130" t="e">
        <f t="shared" si="1182"/>
        <v>#REF!</v>
      </c>
      <c r="AK752" s="130" t="e">
        <f t="shared" si="1182"/>
        <v>#REF!</v>
      </c>
      <c r="AL752" s="130" t="e">
        <f t="shared" si="1182"/>
        <v>#REF!</v>
      </c>
      <c r="AM752" s="130" t="e">
        <f t="shared" si="1182"/>
        <v>#REF!</v>
      </c>
      <c r="AN752" s="130" t="e">
        <f t="shared" si="1182"/>
        <v>#REF!</v>
      </c>
      <c r="AO752" s="130" t="e">
        <f t="shared" si="1182"/>
        <v>#REF!</v>
      </c>
      <c r="AP752" s="131" t="e">
        <f t="shared" si="1182"/>
        <v>#REF!</v>
      </c>
      <c r="AQ752" s="129" t="e">
        <f>G745</f>
        <v>#REF!</v>
      </c>
      <c r="AR752" s="130" t="e">
        <f t="shared" si="1183"/>
        <v>#REF!</v>
      </c>
      <c r="AS752" s="130" t="e">
        <f t="shared" si="1183"/>
        <v>#REF!</v>
      </c>
      <c r="AT752" s="130" t="e">
        <f t="shared" si="1183"/>
        <v>#REF!</v>
      </c>
      <c r="AU752" s="130" t="e">
        <f t="shared" si="1183"/>
        <v>#REF!</v>
      </c>
      <c r="AV752" s="130" t="e">
        <f t="shared" si="1183"/>
        <v>#REF!</v>
      </c>
      <c r="AW752" s="130" t="e">
        <f t="shared" si="1183"/>
        <v>#REF!</v>
      </c>
      <c r="AX752" s="130" t="e">
        <f t="shared" si="1183"/>
        <v>#REF!</v>
      </c>
      <c r="AY752" s="130" t="e">
        <f t="shared" si="1183"/>
        <v>#REF!</v>
      </c>
      <c r="AZ752" s="131" t="e">
        <f t="shared" si="1183"/>
        <v>#REF!</v>
      </c>
      <c r="BA752" s="129" t="e">
        <f>H745</f>
        <v>#REF!</v>
      </c>
      <c r="BB752" s="130" t="e">
        <f t="shared" si="1184"/>
        <v>#REF!</v>
      </c>
      <c r="BC752" s="130" t="e">
        <f t="shared" si="1184"/>
        <v>#REF!</v>
      </c>
      <c r="BD752" s="130" t="e">
        <f t="shared" si="1184"/>
        <v>#REF!</v>
      </c>
      <c r="BE752" s="130" t="e">
        <f t="shared" si="1184"/>
        <v>#REF!</v>
      </c>
      <c r="BF752" s="130" t="e">
        <f t="shared" si="1184"/>
        <v>#REF!</v>
      </c>
      <c r="BG752" s="130" t="e">
        <f t="shared" si="1184"/>
        <v>#REF!</v>
      </c>
      <c r="BH752" s="130" t="e">
        <f t="shared" si="1184"/>
        <v>#REF!</v>
      </c>
      <c r="BI752" s="130" t="e">
        <f t="shared" si="1184"/>
        <v>#REF!</v>
      </c>
      <c r="BJ752" s="131" t="e">
        <f t="shared" si="1184"/>
        <v>#REF!</v>
      </c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</row>
    <row r="753" spans="1:93" s="2" customFormat="1" ht="15" hidden="1" customHeight="1" outlineLevel="2" x14ac:dyDescent="0.25">
      <c r="A753" s="152" t="s">
        <v>47</v>
      </c>
      <c r="B753" s="129" t="e">
        <f>C746</f>
        <v>#REF!</v>
      </c>
      <c r="C753" s="130" t="e">
        <f t="shared" si="1178"/>
        <v>#REF!</v>
      </c>
      <c r="D753" s="130" t="e">
        <f t="shared" si="1178"/>
        <v>#REF!</v>
      </c>
      <c r="E753" s="130" t="e">
        <f t="shared" si="1178"/>
        <v>#REF!</v>
      </c>
      <c r="F753" s="130" t="e">
        <f t="shared" si="1178"/>
        <v>#REF!</v>
      </c>
      <c r="G753" s="130" t="e">
        <f t="shared" si="1178"/>
        <v>#REF!</v>
      </c>
      <c r="H753" s="130" t="e">
        <f t="shared" si="1178"/>
        <v>#REF!</v>
      </c>
      <c r="I753" s="130" t="e">
        <f t="shared" si="1178"/>
        <v>#REF!</v>
      </c>
      <c r="J753" s="190" t="e">
        <f t="shared" si="1178"/>
        <v>#REF!</v>
      </c>
      <c r="K753" s="130" t="e">
        <f t="shared" si="1178"/>
        <v>#REF!</v>
      </c>
      <c r="L753" s="131" t="e">
        <f t="shared" si="1178"/>
        <v>#REF!</v>
      </c>
      <c r="M753" s="129" t="e">
        <f>D746</f>
        <v>#REF!</v>
      </c>
      <c r="N753" s="130" t="e">
        <f t="shared" si="1180"/>
        <v>#REF!</v>
      </c>
      <c r="O753" s="130" t="e">
        <f t="shared" si="1180"/>
        <v>#REF!</v>
      </c>
      <c r="P753" s="130" t="e">
        <f t="shared" si="1180"/>
        <v>#REF!</v>
      </c>
      <c r="Q753" s="130" t="e">
        <f t="shared" si="1180"/>
        <v>#REF!</v>
      </c>
      <c r="R753" s="130" t="e">
        <f t="shared" si="1180"/>
        <v>#REF!</v>
      </c>
      <c r="S753" s="130" t="e">
        <f t="shared" si="1180"/>
        <v>#REF!</v>
      </c>
      <c r="T753" s="130" t="e">
        <f t="shared" si="1180"/>
        <v>#REF!</v>
      </c>
      <c r="U753" s="130" t="e">
        <f t="shared" si="1180"/>
        <v>#REF!</v>
      </c>
      <c r="V753" s="131" t="e">
        <f t="shared" si="1180"/>
        <v>#REF!</v>
      </c>
      <c r="W753" s="129" t="e">
        <f>E746</f>
        <v>#REF!</v>
      </c>
      <c r="X753" s="130" t="e">
        <f t="shared" si="1181"/>
        <v>#REF!</v>
      </c>
      <c r="Y753" s="130" t="e">
        <f t="shared" si="1181"/>
        <v>#REF!</v>
      </c>
      <c r="Z753" s="130" t="e">
        <f t="shared" si="1181"/>
        <v>#REF!</v>
      </c>
      <c r="AA753" s="130" t="e">
        <f t="shared" si="1181"/>
        <v>#REF!</v>
      </c>
      <c r="AB753" s="130" t="e">
        <f t="shared" si="1181"/>
        <v>#REF!</v>
      </c>
      <c r="AC753" s="130" t="e">
        <f t="shared" si="1181"/>
        <v>#REF!</v>
      </c>
      <c r="AD753" s="130" t="e">
        <f t="shared" si="1181"/>
        <v>#REF!</v>
      </c>
      <c r="AE753" s="130" t="e">
        <f t="shared" si="1181"/>
        <v>#REF!</v>
      </c>
      <c r="AF753" s="131" t="e">
        <f t="shared" si="1181"/>
        <v>#REF!</v>
      </c>
      <c r="AG753" s="129" t="e">
        <f>F746</f>
        <v>#REF!</v>
      </c>
      <c r="AH753" s="130" t="e">
        <f t="shared" si="1182"/>
        <v>#REF!</v>
      </c>
      <c r="AI753" s="130" t="e">
        <f t="shared" si="1182"/>
        <v>#REF!</v>
      </c>
      <c r="AJ753" s="130" t="e">
        <f t="shared" si="1182"/>
        <v>#REF!</v>
      </c>
      <c r="AK753" s="130" t="e">
        <f t="shared" si="1182"/>
        <v>#REF!</v>
      </c>
      <c r="AL753" s="130" t="e">
        <f t="shared" si="1182"/>
        <v>#REF!</v>
      </c>
      <c r="AM753" s="130" t="e">
        <f t="shared" si="1182"/>
        <v>#REF!</v>
      </c>
      <c r="AN753" s="130" t="e">
        <f t="shared" si="1182"/>
        <v>#REF!</v>
      </c>
      <c r="AO753" s="130" t="e">
        <f t="shared" si="1182"/>
        <v>#REF!</v>
      </c>
      <c r="AP753" s="131" t="e">
        <f t="shared" si="1182"/>
        <v>#REF!</v>
      </c>
      <c r="AQ753" s="129" t="e">
        <f>G746</f>
        <v>#REF!</v>
      </c>
      <c r="AR753" s="130" t="e">
        <f t="shared" si="1183"/>
        <v>#REF!</v>
      </c>
      <c r="AS753" s="130" t="e">
        <f t="shared" si="1183"/>
        <v>#REF!</v>
      </c>
      <c r="AT753" s="130" t="e">
        <f t="shared" si="1183"/>
        <v>#REF!</v>
      </c>
      <c r="AU753" s="130" t="e">
        <f t="shared" si="1183"/>
        <v>#REF!</v>
      </c>
      <c r="AV753" s="130" t="e">
        <f t="shared" si="1183"/>
        <v>#REF!</v>
      </c>
      <c r="AW753" s="130" t="e">
        <f t="shared" si="1183"/>
        <v>#REF!</v>
      </c>
      <c r="AX753" s="130" t="e">
        <f t="shared" si="1183"/>
        <v>#REF!</v>
      </c>
      <c r="AY753" s="130" t="e">
        <f t="shared" si="1183"/>
        <v>#REF!</v>
      </c>
      <c r="AZ753" s="131" t="e">
        <f t="shared" si="1183"/>
        <v>#REF!</v>
      </c>
      <c r="BA753" s="129" t="e">
        <f>H746</f>
        <v>#REF!</v>
      </c>
      <c r="BB753" s="130" t="e">
        <f t="shared" si="1184"/>
        <v>#REF!</v>
      </c>
      <c r="BC753" s="130" t="e">
        <f t="shared" si="1184"/>
        <v>#REF!</v>
      </c>
      <c r="BD753" s="130" t="e">
        <f t="shared" si="1184"/>
        <v>#REF!</v>
      </c>
      <c r="BE753" s="130" t="e">
        <f t="shared" si="1184"/>
        <v>#REF!</v>
      </c>
      <c r="BF753" s="130" t="e">
        <f t="shared" si="1184"/>
        <v>#REF!</v>
      </c>
      <c r="BG753" s="130" t="e">
        <f t="shared" si="1184"/>
        <v>#REF!</v>
      </c>
      <c r="BH753" s="130" t="e">
        <f t="shared" si="1184"/>
        <v>#REF!</v>
      </c>
      <c r="BI753" s="130" t="e">
        <f t="shared" si="1184"/>
        <v>#REF!</v>
      </c>
      <c r="BJ753" s="131" t="e">
        <f t="shared" si="1184"/>
        <v>#REF!</v>
      </c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</row>
    <row r="754" spans="1:93" s="2" customFormat="1" ht="15" hidden="1" customHeight="1" outlineLevel="2" x14ac:dyDescent="0.25">
      <c r="A754" s="152" t="s">
        <v>57</v>
      </c>
      <c r="B754" s="129">
        <f t="shared" ref="B754" si="1185">E$3</f>
        <v>0.91</v>
      </c>
      <c r="C754" s="130">
        <f t="shared" si="1178"/>
        <v>0.91</v>
      </c>
      <c r="D754" s="130">
        <f t="shared" si="1178"/>
        <v>0.91</v>
      </c>
      <c r="E754" s="130">
        <f t="shared" si="1178"/>
        <v>0.91</v>
      </c>
      <c r="F754" s="130">
        <f t="shared" si="1178"/>
        <v>0.91</v>
      </c>
      <c r="G754" s="130">
        <f t="shared" si="1178"/>
        <v>0.91</v>
      </c>
      <c r="H754" s="130">
        <f t="shared" si="1178"/>
        <v>0.91</v>
      </c>
      <c r="I754" s="130">
        <f t="shared" si="1178"/>
        <v>0.91</v>
      </c>
      <c r="J754" s="190">
        <f t="shared" si="1178"/>
        <v>0.91</v>
      </c>
      <c r="K754" s="130">
        <f t="shared" si="1178"/>
        <v>0.91</v>
      </c>
      <c r="L754" s="131">
        <f t="shared" si="1178"/>
        <v>0.91</v>
      </c>
      <c r="M754" s="129">
        <f t="shared" ref="M754" si="1186">F$3</f>
        <v>3.6</v>
      </c>
      <c r="N754" s="130">
        <f t="shared" si="1180"/>
        <v>3.6</v>
      </c>
      <c r="O754" s="130">
        <f t="shared" si="1180"/>
        <v>3.6</v>
      </c>
      <c r="P754" s="130">
        <f t="shared" si="1180"/>
        <v>3.6</v>
      </c>
      <c r="Q754" s="130">
        <f t="shared" si="1180"/>
        <v>3.6</v>
      </c>
      <c r="R754" s="130">
        <f t="shared" si="1180"/>
        <v>3.6</v>
      </c>
      <c r="S754" s="130">
        <f t="shared" si="1180"/>
        <v>3.6</v>
      </c>
      <c r="T754" s="130">
        <f t="shared" si="1180"/>
        <v>3.6</v>
      </c>
      <c r="U754" s="130">
        <f t="shared" si="1180"/>
        <v>3.6</v>
      </c>
      <c r="V754" s="131">
        <f t="shared" si="1180"/>
        <v>3.6</v>
      </c>
      <c r="W754" s="129">
        <f t="shared" ref="W754" si="1187">G$3</f>
        <v>3.6</v>
      </c>
      <c r="X754" s="130">
        <f t="shared" si="1181"/>
        <v>3.6</v>
      </c>
      <c r="Y754" s="130">
        <f t="shared" si="1181"/>
        <v>3.6</v>
      </c>
      <c r="Z754" s="130">
        <f t="shared" si="1181"/>
        <v>3.6</v>
      </c>
      <c r="AA754" s="130">
        <f t="shared" si="1181"/>
        <v>3.6</v>
      </c>
      <c r="AB754" s="130">
        <f t="shared" si="1181"/>
        <v>3.6</v>
      </c>
      <c r="AC754" s="130">
        <f t="shared" si="1181"/>
        <v>3.6</v>
      </c>
      <c r="AD754" s="130">
        <f t="shared" si="1181"/>
        <v>3.6</v>
      </c>
      <c r="AE754" s="130">
        <f t="shared" si="1181"/>
        <v>3.6</v>
      </c>
      <c r="AF754" s="131">
        <f t="shared" si="1181"/>
        <v>3.6</v>
      </c>
      <c r="AG754" s="129">
        <f t="shared" ref="AG754" si="1188">H$3</f>
        <v>3.6</v>
      </c>
      <c r="AH754" s="130">
        <f t="shared" si="1182"/>
        <v>3.6</v>
      </c>
      <c r="AI754" s="130">
        <f t="shared" si="1182"/>
        <v>3.6</v>
      </c>
      <c r="AJ754" s="130">
        <f t="shared" si="1182"/>
        <v>3.6</v>
      </c>
      <c r="AK754" s="130">
        <f t="shared" si="1182"/>
        <v>3.6</v>
      </c>
      <c r="AL754" s="130">
        <f t="shared" si="1182"/>
        <v>3.6</v>
      </c>
      <c r="AM754" s="130">
        <f t="shared" si="1182"/>
        <v>3.6</v>
      </c>
      <c r="AN754" s="130">
        <f t="shared" si="1182"/>
        <v>3.6</v>
      </c>
      <c r="AO754" s="130">
        <f t="shared" si="1182"/>
        <v>3.6</v>
      </c>
      <c r="AP754" s="131">
        <f t="shared" si="1182"/>
        <v>3.6</v>
      </c>
      <c r="AQ754" s="129">
        <f t="shared" ref="AQ754" si="1189">I$3</f>
        <v>0.91</v>
      </c>
      <c r="AR754" s="130">
        <f t="shared" si="1183"/>
        <v>0.91</v>
      </c>
      <c r="AS754" s="130">
        <f t="shared" si="1183"/>
        <v>0.91</v>
      </c>
      <c r="AT754" s="130">
        <f t="shared" si="1183"/>
        <v>0.91</v>
      </c>
      <c r="AU754" s="130">
        <f t="shared" si="1183"/>
        <v>0.91</v>
      </c>
      <c r="AV754" s="130">
        <f t="shared" si="1183"/>
        <v>0.91</v>
      </c>
      <c r="AW754" s="130">
        <f t="shared" si="1183"/>
        <v>0.91</v>
      </c>
      <c r="AX754" s="130">
        <f t="shared" si="1183"/>
        <v>0.91</v>
      </c>
      <c r="AY754" s="130">
        <f t="shared" si="1183"/>
        <v>0.91</v>
      </c>
      <c r="AZ754" s="131">
        <f t="shared" si="1183"/>
        <v>0.91</v>
      </c>
      <c r="BA754" s="129">
        <f t="shared" ref="BA754" si="1190">J$3</f>
        <v>0</v>
      </c>
      <c r="BB754" s="130">
        <f t="shared" si="1184"/>
        <v>0</v>
      </c>
      <c r="BC754" s="130">
        <f t="shared" si="1184"/>
        <v>0</v>
      </c>
      <c r="BD754" s="130">
        <f t="shared" si="1184"/>
        <v>0</v>
      </c>
      <c r="BE754" s="130">
        <f t="shared" si="1184"/>
        <v>0</v>
      </c>
      <c r="BF754" s="130">
        <f t="shared" si="1184"/>
        <v>0</v>
      </c>
      <c r="BG754" s="130">
        <f t="shared" si="1184"/>
        <v>0</v>
      </c>
      <c r="BH754" s="130">
        <f t="shared" si="1184"/>
        <v>0</v>
      </c>
      <c r="BI754" s="130">
        <f t="shared" si="1184"/>
        <v>0</v>
      </c>
      <c r="BJ754" s="131">
        <f t="shared" si="1184"/>
        <v>0</v>
      </c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</row>
    <row r="755" spans="1:93" s="2" customFormat="1" ht="15" hidden="1" customHeight="1" outlineLevel="2" x14ac:dyDescent="0.25">
      <c r="A755" s="152" t="s">
        <v>58</v>
      </c>
      <c r="B755" s="132">
        <f t="shared" ref="B755" si="1191">B754/10*0</f>
        <v>0</v>
      </c>
      <c r="C755" s="133">
        <f t="shared" ref="C755" si="1192">C754/10*1</f>
        <v>9.0999999999999998E-2</v>
      </c>
      <c r="D755" s="133">
        <f t="shared" ref="D755" si="1193">D754/10*2</f>
        <v>0.182</v>
      </c>
      <c r="E755" s="133">
        <f t="shared" ref="E755" si="1194">E754/10*3</f>
        <v>0.27300000000000002</v>
      </c>
      <c r="F755" s="133">
        <f t="shared" ref="F755" si="1195">F754/10*4</f>
        <v>0.36399999999999999</v>
      </c>
      <c r="G755" s="133">
        <f t="shared" ref="G755" si="1196">G754/10*5</f>
        <v>0.45499999999999996</v>
      </c>
      <c r="H755" s="133">
        <f t="shared" ref="H755" si="1197">H754/10*6</f>
        <v>0.54600000000000004</v>
      </c>
      <c r="I755" s="133">
        <f t="shared" ref="I755" si="1198">I754/10*7</f>
        <v>0.63700000000000001</v>
      </c>
      <c r="J755" s="191">
        <f t="shared" ref="J755" si="1199">J754/10*8</f>
        <v>0.72799999999999998</v>
      </c>
      <c r="K755" s="133">
        <f t="shared" ref="K755" si="1200">K754/10*9</f>
        <v>0.81899999999999995</v>
      </c>
      <c r="L755" s="134">
        <f t="shared" ref="L755" si="1201">L754/10*10</f>
        <v>0.90999999999999992</v>
      </c>
      <c r="M755" s="133">
        <f t="shared" ref="M755" si="1202">M754/10*1</f>
        <v>0.36</v>
      </c>
      <c r="N755" s="133">
        <f t="shared" ref="N755" si="1203">N754/10*2</f>
        <v>0.72</v>
      </c>
      <c r="O755" s="133">
        <f t="shared" ref="O755" si="1204">O754/10*3</f>
        <v>1.08</v>
      </c>
      <c r="P755" s="133">
        <f t="shared" ref="P755" si="1205">P754/10*4</f>
        <v>1.44</v>
      </c>
      <c r="Q755" s="133">
        <f t="shared" ref="Q755" si="1206">Q754/10*5</f>
        <v>1.7999999999999998</v>
      </c>
      <c r="R755" s="133">
        <f t="shared" ref="R755" si="1207">R754/10*6</f>
        <v>2.16</v>
      </c>
      <c r="S755" s="133">
        <f t="shared" ref="S755" si="1208">S754/10*7</f>
        <v>2.52</v>
      </c>
      <c r="T755" s="133">
        <f t="shared" ref="T755" si="1209">T754/10*8</f>
        <v>2.88</v>
      </c>
      <c r="U755" s="133">
        <f t="shared" ref="U755" si="1210">U754/10*9</f>
        <v>3.2399999999999998</v>
      </c>
      <c r="V755" s="134">
        <f t="shared" ref="V755" si="1211">V754/10*10</f>
        <v>3.5999999999999996</v>
      </c>
      <c r="W755" s="133">
        <f t="shared" ref="W755" si="1212">W754/10*1</f>
        <v>0.36</v>
      </c>
      <c r="X755" s="133">
        <f t="shared" ref="X755" si="1213">X754/10*2</f>
        <v>0.72</v>
      </c>
      <c r="Y755" s="133">
        <f t="shared" ref="Y755" si="1214">Y754/10*3</f>
        <v>1.08</v>
      </c>
      <c r="Z755" s="133">
        <f t="shared" ref="Z755" si="1215">Z754/10*4</f>
        <v>1.44</v>
      </c>
      <c r="AA755" s="133">
        <f t="shared" ref="AA755" si="1216">AA754/10*5</f>
        <v>1.7999999999999998</v>
      </c>
      <c r="AB755" s="133">
        <f t="shared" ref="AB755" si="1217">AB754/10*6</f>
        <v>2.16</v>
      </c>
      <c r="AC755" s="133">
        <f t="shared" ref="AC755" si="1218">AC754/10*7</f>
        <v>2.52</v>
      </c>
      <c r="AD755" s="133">
        <f t="shared" ref="AD755" si="1219">AD754/10*8</f>
        <v>2.88</v>
      </c>
      <c r="AE755" s="134">
        <f t="shared" ref="AE755" si="1220">AE754/10*9</f>
        <v>3.2399999999999998</v>
      </c>
      <c r="AF755" s="134">
        <f t="shared" ref="AF755" si="1221">AF754/10*10</f>
        <v>3.5999999999999996</v>
      </c>
      <c r="AG755" s="133">
        <f t="shared" ref="AG755" si="1222">AG754/10*1</f>
        <v>0.36</v>
      </c>
      <c r="AH755" s="133">
        <f t="shared" ref="AH755" si="1223">AH754/10*2</f>
        <v>0.72</v>
      </c>
      <c r="AI755" s="133">
        <f t="shared" ref="AI755" si="1224">AI754/10*3</f>
        <v>1.08</v>
      </c>
      <c r="AJ755" s="133">
        <f t="shared" ref="AJ755" si="1225">AJ754/10*4</f>
        <v>1.44</v>
      </c>
      <c r="AK755" s="133">
        <f t="shared" ref="AK755" si="1226">AK754/10*5</f>
        <v>1.7999999999999998</v>
      </c>
      <c r="AL755" s="133">
        <f t="shared" ref="AL755" si="1227">AL754/10*6</f>
        <v>2.16</v>
      </c>
      <c r="AM755" s="133">
        <f t="shared" ref="AM755" si="1228">AM754/10*7</f>
        <v>2.52</v>
      </c>
      <c r="AN755" s="133">
        <f t="shared" ref="AN755" si="1229">AN754/10*8</f>
        <v>2.88</v>
      </c>
      <c r="AO755" s="134">
        <f t="shared" ref="AO755" si="1230">AO754/10*9</f>
        <v>3.2399999999999998</v>
      </c>
      <c r="AP755" s="134">
        <f t="shared" ref="AP755" si="1231">AP754/10*10</f>
        <v>3.5999999999999996</v>
      </c>
      <c r="AQ755" s="133">
        <f t="shared" ref="AQ755" si="1232">AQ754/10*1</f>
        <v>9.0999999999999998E-2</v>
      </c>
      <c r="AR755" s="133">
        <f t="shared" ref="AR755" si="1233">AR754/10*2</f>
        <v>0.182</v>
      </c>
      <c r="AS755" s="133">
        <f t="shared" ref="AS755" si="1234">AS754/10*3</f>
        <v>0.27300000000000002</v>
      </c>
      <c r="AT755" s="133">
        <f t="shared" ref="AT755" si="1235">AT754/10*4</f>
        <v>0.36399999999999999</v>
      </c>
      <c r="AU755" s="133">
        <f t="shared" ref="AU755" si="1236">AU754/10*5</f>
        <v>0.45499999999999996</v>
      </c>
      <c r="AV755" s="133">
        <f t="shared" ref="AV755" si="1237">AV754/10*6</f>
        <v>0.54600000000000004</v>
      </c>
      <c r="AW755" s="133">
        <f t="shared" ref="AW755" si="1238">AW754/10*7</f>
        <v>0.63700000000000001</v>
      </c>
      <c r="AX755" s="133">
        <f t="shared" ref="AX755" si="1239">AX754/10*8</f>
        <v>0.72799999999999998</v>
      </c>
      <c r="AY755" s="134">
        <f t="shared" ref="AY755" si="1240">AY754/10*9</f>
        <v>0.81899999999999995</v>
      </c>
      <c r="AZ755" s="134">
        <f t="shared" ref="AZ755" si="1241">AZ754/10*10</f>
        <v>0.90999999999999992</v>
      </c>
      <c r="BA755" s="133">
        <f t="shared" ref="BA755" si="1242">BA754/10*1</f>
        <v>0</v>
      </c>
      <c r="BB755" s="133">
        <f t="shared" ref="BB755" si="1243">BB754/10*2</f>
        <v>0</v>
      </c>
      <c r="BC755" s="133">
        <f t="shared" ref="BC755" si="1244">BC754/10*3</f>
        <v>0</v>
      </c>
      <c r="BD755" s="133">
        <f t="shared" ref="BD755" si="1245">BD754/10*4</f>
        <v>0</v>
      </c>
      <c r="BE755" s="133">
        <f t="shared" ref="BE755" si="1246">BE754/10*5</f>
        <v>0</v>
      </c>
      <c r="BF755" s="133">
        <f t="shared" ref="BF755" si="1247">BF754/10*6</f>
        <v>0</v>
      </c>
      <c r="BG755" s="133">
        <f t="shared" ref="BG755" si="1248">BG754/10*7</f>
        <v>0</v>
      </c>
      <c r="BH755" s="133">
        <f t="shared" ref="BH755" si="1249">BH754/10*8</f>
        <v>0</v>
      </c>
      <c r="BI755" s="134">
        <f t="shared" ref="BI755" si="1250">BI754/10*9</f>
        <v>0</v>
      </c>
      <c r="BJ755" s="134">
        <f t="shared" ref="BJ755" si="1251">BJ754/10*10</f>
        <v>0</v>
      </c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</row>
    <row r="756" spans="1:93" ht="15.75" hidden="1" outlineLevel="2" thickBot="1" x14ac:dyDescent="0.3">
      <c r="A756" s="152" t="s">
        <v>60</v>
      </c>
      <c r="B756" s="192" t="e">
        <f t="shared" ref="B756:BJ756" si="1252">-B753+B752*B755-1*IF(AND($A698=B751,B755&gt;=$A699),B755-$A699,0)</f>
        <v>#REF!</v>
      </c>
      <c r="C756" s="193" t="e">
        <f t="shared" si="1252"/>
        <v>#REF!</v>
      </c>
      <c r="D756" s="193" t="e">
        <f t="shared" si="1252"/>
        <v>#REF!</v>
      </c>
      <c r="E756" s="193" t="e">
        <f t="shared" si="1252"/>
        <v>#REF!</v>
      </c>
      <c r="F756" s="193" t="e">
        <f t="shared" si="1252"/>
        <v>#REF!</v>
      </c>
      <c r="G756" s="193" t="e">
        <f t="shared" si="1252"/>
        <v>#REF!</v>
      </c>
      <c r="H756" s="193" t="e">
        <f t="shared" si="1252"/>
        <v>#REF!</v>
      </c>
      <c r="I756" s="193" t="e">
        <f t="shared" si="1252"/>
        <v>#REF!</v>
      </c>
      <c r="J756" s="193" t="e">
        <f t="shared" si="1252"/>
        <v>#REF!</v>
      </c>
      <c r="K756" s="193" t="e">
        <f t="shared" si="1252"/>
        <v>#REF!</v>
      </c>
      <c r="L756" s="194" t="e">
        <f t="shared" si="1252"/>
        <v>#REF!</v>
      </c>
      <c r="M756" s="192" t="e">
        <f t="shared" si="1252"/>
        <v>#REF!</v>
      </c>
      <c r="N756" s="193" t="e">
        <f t="shared" si="1252"/>
        <v>#REF!</v>
      </c>
      <c r="O756" s="193" t="e">
        <f t="shared" si="1252"/>
        <v>#REF!</v>
      </c>
      <c r="P756" s="193" t="e">
        <f t="shared" si="1252"/>
        <v>#REF!</v>
      </c>
      <c r="Q756" s="193" t="e">
        <f t="shared" si="1252"/>
        <v>#REF!</v>
      </c>
      <c r="R756" s="193" t="e">
        <f t="shared" si="1252"/>
        <v>#REF!</v>
      </c>
      <c r="S756" s="193" t="e">
        <f t="shared" si="1252"/>
        <v>#REF!</v>
      </c>
      <c r="T756" s="193" t="e">
        <f t="shared" si="1252"/>
        <v>#REF!</v>
      </c>
      <c r="U756" s="193" t="e">
        <f t="shared" si="1252"/>
        <v>#REF!</v>
      </c>
      <c r="V756" s="194" t="e">
        <f t="shared" si="1252"/>
        <v>#REF!</v>
      </c>
      <c r="W756" s="192" t="e">
        <f t="shared" si="1252"/>
        <v>#REF!</v>
      </c>
      <c r="X756" s="193" t="e">
        <f t="shared" si="1252"/>
        <v>#REF!</v>
      </c>
      <c r="Y756" s="193" t="e">
        <f t="shared" si="1252"/>
        <v>#REF!</v>
      </c>
      <c r="Z756" s="193" t="e">
        <f t="shared" si="1252"/>
        <v>#REF!</v>
      </c>
      <c r="AA756" s="193" t="e">
        <f t="shared" si="1252"/>
        <v>#REF!</v>
      </c>
      <c r="AB756" s="193" t="e">
        <f t="shared" si="1252"/>
        <v>#REF!</v>
      </c>
      <c r="AC756" s="193" t="e">
        <f t="shared" si="1252"/>
        <v>#REF!</v>
      </c>
      <c r="AD756" s="193" t="e">
        <f t="shared" si="1252"/>
        <v>#REF!</v>
      </c>
      <c r="AE756" s="193" t="e">
        <f t="shared" si="1252"/>
        <v>#REF!</v>
      </c>
      <c r="AF756" s="194" t="e">
        <f t="shared" si="1252"/>
        <v>#REF!</v>
      </c>
      <c r="AG756" s="192" t="e">
        <f t="shared" si="1252"/>
        <v>#REF!</v>
      </c>
      <c r="AH756" s="193" t="e">
        <f t="shared" si="1252"/>
        <v>#REF!</v>
      </c>
      <c r="AI756" s="193" t="e">
        <f t="shared" si="1252"/>
        <v>#REF!</v>
      </c>
      <c r="AJ756" s="193" t="e">
        <f t="shared" si="1252"/>
        <v>#REF!</v>
      </c>
      <c r="AK756" s="193" t="e">
        <f t="shared" si="1252"/>
        <v>#REF!</v>
      </c>
      <c r="AL756" s="193" t="e">
        <f t="shared" si="1252"/>
        <v>#REF!</v>
      </c>
      <c r="AM756" s="193" t="e">
        <f t="shared" si="1252"/>
        <v>#REF!</v>
      </c>
      <c r="AN756" s="193" t="e">
        <f t="shared" si="1252"/>
        <v>#REF!</v>
      </c>
      <c r="AO756" s="193" t="e">
        <f t="shared" si="1252"/>
        <v>#REF!</v>
      </c>
      <c r="AP756" s="194" t="e">
        <f t="shared" si="1252"/>
        <v>#REF!</v>
      </c>
      <c r="AQ756" s="192" t="e">
        <f t="shared" si="1252"/>
        <v>#REF!</v>
      </c>
      <c r="AR756" s="193" t="e">
        <f t="shared" si="1252"/>
        <v>#REF!</v>
      </c>
      <c r="AS756" s="193" t="e">
        <f t="shared" si="1252"/>
        <v>#REF!</v>
      </c>
      <c r="AT756" s="193" t="e">
        <f t="shared" si="1252"/>
        <v>#REF!</v>
      </c>
      <c r="AU756" s="193" t="e">
        <f t="shared" si="1252"/>
        <v>#REF!</v>
      </c>
      <c r="AV756" s="193" t="e">
        <f t="shared" si="1252"/>
        <v>#REF!</v>
      </c>
      <c r="AW756" s="193" t="e">
        <f t="shared" si="1252"/>
        <v>#REF!</v>
      </c>
      <c r="AX756" s="193" t="e">
        <f t="shared" si="1252"/>
        <v>#REF!</v>
      </c>
      <c r="AY756" s="193" t="e">
        <f t="shared" si="1252"/>
        <v>#REF!</v>
      </c>
      <c r="AZ756" s="194" t="e">
        <f t="shared" si="1252"/>
        <v>#REF!</v>
      </c>
      <c r="BA756" s="192" t="e">
        <f t="shared" si="1252"/>
        <v>#REF!</v>
      </c>
      <c r="BB756" s="193" t="e">
        <f t="shared" si="1252"/>
        <v>#REF!</v>
      </c>
      <c r="BC756" s="193" t="e">
        <f t="shared" si="1252"/>
        <v>#REF!</v>
      </c>
      <c r="BD756" s="193" t="e">
        <f t="shared" si="1252"/>
        <v>#REF!</v>
      </c>
      <c r="BE756" s="193" t="e">
        <f t="shared" si="1252"/>
        <v>#REF!</v>
      </c>
      <c r="BF756" s="193" t="e">
        <f t="shared" si="1252"/>
        <v>#REF!</v>
      </c>
      <c r="BG756" s="193" t="e">
        <f t="shared" si="1252"/>
        <v>#REF!</v>
      </c>
      <c r="BH756" s="193" t="e">
        <f t="shared" si="1252"/>
        <v>#REF!</v>
      </c>
      <c r="BI756" s="193" t="e">
        <f t="shared" si="1252"/>
        <v>#REF!</v>
      </c>
      <c r="BJ756" s="194" t="e">
        <f t="shared" si="1252"/>
        <v>#REF!</v>
      </c>
    </row>
    <row r="757" spans="1:93" hidden="1" outlineLevel="2" x14ac:dyDescent="0.25"/>
    <row r="758" spans="1:93" hidden="1" outlineLevel="1" collapsed="1" x14ac:dyDescent="0.25">
      <c r="A758" s="181" t="e">
        <f>2*B698/10</f>
        <v>#REF!</v>
      </c>
      <c r="B758" s="180"/>
      <c r="C758" s="180"/>
      <c r="D758" s="180"/>
    </row>
    <row r="759" spans="1:93" hidden="1" outlineLevel="2" x14ac:dyDescent="0.25">
      <c r="B759" s="316" t="e">
        <f>#REF!</f>
        <v>#REF!</v>
      </c>
      <c r="C759" s="317"/>
      <c r="D759" s="316" t="e">
        <f>#REF!</f>
        <v>#REF!</v>
      </c>
      <c r="E759" s="317"/>
      <c r="F759" s="316" t="e">
        <f>#REF!</f>
        <v>#REF!</v>
      </c>
      <c r="G759" s="317"/>
      <c r="H759" s="316" t="e">
        <f>#REF!</f>
        <v>#REF!</v>
      </c>
      <c r="I759" s="317"/>
      <c r="J759" s="316" t="e">
        <f>#REF!</f>
        <v>#REF!</v>
      </c>
      <c r="K759" s="317"/>
      <c r="L759" s="316" t="e">
        <f>#REF!</f>
        <v>#REF!</v>
      </c>
      <c r="M759" s="317"/>
    </row>
    <row r="760" spans="1:93" hidden="1" outlineLevel="2" x14ac:dyDescent="0.25">
      <c r="B760" s="105" t="e">
        <f>#REF!</f>
        <v>#REF!</v>
      </c>
      <c r="C760" s="106">
        <v>0</v>
      </c>
      <c r="D760" s="107" t="e">
        <f>#REF!</f>
        <v>#REF!</v>
      </c>
      <c r="E760" s="106">
        <v>0</v>
      </c>
      <c r="F760" s="107" t="e">
        <f>#REF!</f>
        <v>#REF!</v>
      </c>
      <c r="G760" s="106">
        <v>0</v>
      </c>
      <c r="H760" s="107" t="e">
        <f>#REF!</f>
        <v>#REF!</v>
      </c>
      <c r="I760" s="106">
        <v>0</v>
      </c>
      <c r="J760" s="107" t="e">
        <f>#REF!</f>
        <v>#REF!</v>
      </c>
      <c r="K760" s="106">
        <v>0</v>
      </c>
      <c r="L760" s="107" t="e">
        <f>#REF!</f>
        <v>#REF!</v>
      </c>
      <c r="M760" s="108">
        <v>0</v>
      </c>
      <c r="X760" s="146"/>
      <c r="Y760" s="147"/>
    </row>
    <row r="761" spans="1:93" hidden="1" outlineLevel="2" x14ac:dyDescent="0.25">
      <c r="B761" s="105" t="e">
        <f>#REF!</f>
        <v>#REF!</v>
      </c>
      <c r="C761" s="106" t="e">
        <f>IF($A698=B759,1*($B698-$A758)^2*(2*$A758+$B698)/$B698^3,0)</f>
        <v>#REF!</v>
      </c>
      <c r="D761" s="107" t="e">
        <f>#REF!</f>
        <v>#REF!</v>
      </c>
      <c r="E761" s="106" t="e">
        <f>IF($A698=D759,1*($B698-$A758)^2*(2*$A758+$B698)/$B698^3,0)</f>
        <v>#REF!</v>
      </c>
      <c r="F761" s="107" t="e">
        <f>#REF!</f>
        <v>#REF!</v>
      </c>
      <c r="G761" s="106" t="e">
        <f>IF($A698=F759,1*($B698-$A758)^2*(2*$A758+$B698)/$B698^3,0)</f>
        <v>#REF!</v>
      </c>
      <c r="H761" s="107" t="e">
        <f>#REF!</f>
        <v>#REF!</v>
      </c>
      <c r="I761" s="106" t="e">
        <f>IF($A698=H759,1*($B698-$A758)^2*(2*$A758+$B698)/$B698^3,0)</f>
        <v>#REF!</v>
      </c>
      <c r="J761" s="107" t="e">
        <f>#REF!</f>
        <v>#REF!</v>
      </c>
      <c r="K761" s="106" t="e">
        <f>IF($A698=J759,1*($B698-$A758)^2*(2*$A758+$B698)/$B698^3,0)</f>
        <v>#REF!</v>
      </c>
      <c r="L761" s="107" t="e">
        <f>#REF!</f>
        <v>#REF!</v>
      </c>
      <c r="M761" s="108" t="e">
        <f>IF($A698=L759,1*($B698-$A758)^2*(2*$A758+$B698)/$B698^3,0)</f>
        <v>#REF!</v>
      </c>
    </row>
    <row r="762" spans="1:93" hidden="1" outlineLevel="2" x14ac:dyDescent="0.25">
      <c r="A762" t="s">
        <v>36</v>
      </c>
      <c r="B762" s="105" t="e">
        <f>#REF!</f>
        <v>#REF!</v>
      </c>
      <c r="C762" s="106" t="e">
        <f>IF($A698=B759,1*$A758*($B698-$A758)^2/$B698^2,0)</f>
        <v>#REF!</v>
      </c>
      <c r="D762" s="107" t="e">
        <f>#REF!</f>
        <v>#REF!</v>
      </c>
      <c r="E762" s="106" t="e">
        <f>IF($A698=D759,1*$A758*($B698-$A758)^2/$B698^2,0)</f>
        <v>#REF!</v>
      </c>
      <c r="F762" s="107" t="e">
        <f>#REF!</f>
        <v>#REF!</v>
      </c>
      <c r="G762" s="106" t="e">
        <f>IF($A698=F759,1*$A758*($B698-$A758)^2/$B698^2,0)</f>
        <v>#REF!</v>
      </c>
      <c r="H762" s="107" t="e">
        <f>#REF!</f>
        <v>#REF!</v>
      </c>
      <c r="I762" s="106" t="e">
        <f>IF($A698=H759,1*$A758*($B698-$A758)^2/$B698^2,0)</f>
        <v>#REF!</v>
      </c>
      <c r="J762" s="107" t="e">
        <f>#REF!</f>
        <v>#REF!</v>
      </c>
      <c r="K762" s="106" t="e">
        <f>IF($A698=J759,1*$A758*($B698-$A758)^2/$B698^2,0)</f>
        <v>#REF!</v>
      </c>
      <c r="L762" s="107" t="e">
        <f>#REF!</f>
        <v>#REF!</v>
      </c>
      <c r="M762" s="108" t="e">
        <f>IF($A698=L759,1*$A758*($B698-$A758)^2/$B698^2,0)</f>
        <v>#REF!</v>
      </c>
      <c r="X762" s="149"/>
    </row>
    <row r="763" spans="1:93" hidden="1" outlineLevel="2" x14ac:dyDescent="0.25">
      <c r="B763" s="105" t="e">
        <f>#REF!</f>
        <v>#REF!</v>
      </c>
      <c r="C763" s="108">
        <v>0</v>
      </c>
      <c r="D763" s="107" t="e">
        <f>#REF!</f>
        <v>#REF!</v>
      </c>
      <c r="E763" s="108">
        <v>0</v>
      </c>
      <c r="F763" s="107" t="e">
        <f>#REF!</f>
        <v>#REF!</v>
      </c>
      <c r="G763" s="108">
        <v>0</v>
      </c>
      <c r="H763" s="107" t="e">
        <f>#REF!</f>
        <v>#REF!</v>
      </c>
      <c r="I763" s="108">
        <v>0</v>
      </c>
      <c r="J763" s="107" t="e">
        <f>#REF!</f>
        <v>#REF!</v>
      </c>
      <c r="K763" s="108">
        <v>0</v>
      </c>
      <c r="L763" s="107" t="e">
        <f>#REF!</f>
        <v>#REF!</v>
      </c>
      <c r="M763" s="108">
        <v>0</v>
      </c>
    </row>
    <row r="764" spans="1:93" hidden="1" outlineLevel="2" x14ac:dyDescent="0.25">
      <c r="B764" s="105" t="e">
        <f>#REF!</f>
        <v>#REF!</v>
      </c>
      <c r="C764" s="106" t="e">
        <f>IF($A698=B759,1*($A758)^2*(3*$B698-2*$A758)/$B698^3,0)</f>
        <v>#REF!</v>
      </c>
      <c r="D764" s="107" t="e">
        <f>#REF!</f>
        <v>#REF!</v>
      </c>
      <c r="E764" s="106" t="e">
        <f>IF($A698=D759,1*($A758)^2*(3*$B698-2*$A758)/$B698^3,0)</f>
        <v>#REF!</v>
      </c>
      <c r="F764" s="107" t="e">
        <f>#REF!</f>
        <v>#REF!</v>
      </c>
      <c r="G764" s="106" t="e">
        <f>IF($A698=F759,1*($A758)^2*(3*$B698-2*$A758)/$B698^3,0)</f>
        <v>#REF!</v>
      </c>
      <c r="H764" s="107" t="e">
        <f>#REF!</f>
        <v>#REF!</v>
      </c>
      <c r="I764" s="106" t="e">
        <f>IF($A698=H759,1*($A758)^2*(3*$B698-2*$A758)/$B698^3,0)</f>
        <v>#REF!</v>
      </c>
      <c r="J764" s="107" t="e">
        <f>#REF!</f>
        <v>#REF!</v>
      </c>
      <c r="K764" s="106" t="e">
        <f>IF($A698=J759,1*($A758)^2*(3*$B698-2*$A758)/$B698^3,0)</f>
        <v>#REF!</v>
      </c>
      <c r="L764" s="107" t="e">
        <f>#REF!</f>
        <v>#REF!</v>
      </c>
      <c r="M764" s="108" t="e">
        <f>IF($A698=L759,1*($A758)^2*(3*$B698-2*$A758)/$B698^3,0)</f>
        <v>#REF!</v>
      </c>
    </row>
    <row r="765" spans="1:93" hidden="1" outlineLevel="2" x14ac:dyDescent="0.25">
      <c r="B765" s="105" t="e">
        <f>#REF!</f>
        <v>#REF!</v>
      </c>
      <c r="C765" s="108" t="e">
        <f>IF($A698=B759,-1*($B698-$A758)*$A758^2/$B698^2,0)</f>
        <v>#REF!</v>
      </c>
      <c r="D765" s="107" t="e">
        <f>#REF!</f>
        <v>#REF!</v>
      </c>
      <c r="E765" s="108" t="e">
        <f>IF($A698=D759,-1*($B698-$A758)*$A758^2/$B698^2,0)</f>
        <v>#REF!</v>
      </c>
      <c r="F765" s="107" t="e">
        <f>#REF!</f>
        <v>#REF!</v>
      </c>
      <c r="G765" s="108" t="e">
        <f>IF($A698=F759,-1*($B698-$A758)*$A758^2/$B698^2,0)</f>
        <v>#REF!</v>
      </c>
      <c r="H765" s="107" t="e">
        <f>#REF!</f>
        <v>#REF!</v>
      </c>
      <c r="I765" s="108" t="e">
        <f>IF($A698=H759,-1*($B698-$A758)*$A758^2/$B698^2,0)</f>
        <v>#REF!</v>
      </c>
      <c r="J765" s="107" t="e">
        <f>#REF!</f>
        <v>#REF!</v>
      </c>
      <c r="K765" s="108" t="e">
        <f>IF($A698=J759,-1*($B698-$A758)*$A758^2/$B698^2,0)</f>
        <v>#REF!</v>
      </c>
      <c r="L765" s="107" t="e">
        <f>#REF!</f>
        <v>#REF!</v>
      </c>
      <c r="M765" s="108" t="e">
        <f>IF($A698=L759,-1*($B698-$A758)*$A758^2/$B698^2,0)</f>
        <v>#REF!</v>
      </c>
    </row>
    <row r="766" spans="1:93" hidden="1" outlineLevel="2" x14ac:dyDescent="0.25">
      <c r="C766" t="s">
        <v>61</v>
      </c>
      <c r="D766" s="182"/>
      <c r="E766" s="183"/>
      <c r="F766" s="182"/>
      <c r="G766" s="183"/>
      <c r="H766" s="182"/>
      <c r="I766" s="183"/>
      <c r="J766" s="182"/>
      <c r="K766" s="183"/>
      <c r="L766" s="182"/>
      <c r="M766" s="183"/>
      <c r="N766" s="182"/>
      <c r="O766" s="183"/>
      <c r="P766" s="182"/>
      <c r="Q766" s="183"/>
      <c r="R766" s="182"/>
      <c r="S766" s="183"/>
    </row>
    <row r="767" spans="1:93" hidden="1" outlineLevel="2" x14ac:dyDescent="0.25">
      <c r="B767" s="105">
        <v>1</v>
      </c>
      <c r="C767" s="108">
        <f t="shared" ref="C767" si="1253">-(IFERROR(VLOOKUP($B767,$B760:$C765,2,0),0)+IFERROR(VLOOKUP($B767,$D760:$E765,2,0),0)+IFERROR(VLOOKUP($B767,$F760:$G765,2,0),0)+IFERROR(VLOOKUP($B767,$H760:$I765,2,0),0)+IFERROR(VLOOKUP($B767,$J760:$K765,2,0),0)+IFERROR(VLOOKUP($B767,$L760:$M765,2,0),0)+IFERROR(VLOOKUP($B767,$N760:$O765,2,0),0)+IFERROR(VLOOKUP($B767,$P760:$Q765,2,0),0)+IFERROR(VLOOKUP($B767,$R760:$S765,2,0),0))</f>
        <v>0</v>
      </c>
      <c r="E767" s="109"/>
      <c r="F767" s="325" t="s">
        <v>37</v>
      </c>
      <c r="G767" s="325"/>
      <c r="H767" s="325"/>
      <c r="I767" s="325"/>
      <c r="J767" s="325"/>
      <c r="K767" s="325"/>
      <c r="L767" s="325"/>
      <c r="M767" s="325"/>
      <c r="N767" s="325"/>
      <c r="O767" s="325"/>
      <c r="P767" s="325"/>
      <c r="Q767" s="325"/>
      <c r="R767" s="325"/>
      <c r="S767" s="325"/>
      <c r="T767" s="325"/>
      <c r="U767" s="325"/>
      <c r="V767" s="325"/>
      <c r="W767" s="325"/>
      <c r="X767" s="325"/>
      <c r="Y767" s="325"/>
      <c r="Z767" s="325"/>
      <c r="AA767" s="325"/>
      <c r="AB767" s="110"/>
      <c r="AC767" s="110"/>
      <c r="AD767" s="110"/>
      <c r="AE767" s="110"/>
      <c r="AF767" s="110"/>
      <c r="AG767" s="110"/>
      <c r="AH767" s="110"/>
    </row>
    <row r="768" spans="1:93" hidden="1" outlineLevel="2" x14ac:dyDescent="0.25">
      <c r="B768" s="105">
        <v>2</v>
      </c>
      <c r="C768" s="108">
        <f t="shared" ref="C768" si="1254">-(IFERROR(VLOOKUP($B768,$B760:$C765,2,0),0)+IFERROR(VLOOKUP($B768,$D760:$E765,2,0),0)+IFERROR(VLOOKUP($B768,$F760:$G765,2,0),0)+IFERROR(VLOOKUP($B768,$H760:$I765,2,0),0)+IFERROR(VLOOKUP($B768,$J760:$K765,2,0),0)+IFERROR(VLOOKUP($B768,$L760:$M765,2,0),0)+IFERROR(VLOOKUP($B768,$N760:$O765,2,0),0)+IFERROR(VLOOKUP($B768,$P760:$Q765,2,0),0)+IFERROR(VLOOKUP($B768,$R760:$S765,2,0),0))</f>
        <v>0</v>
      </c>
      <c r="E768" s="110"/>
      <c r="F768" s="110"/>
      <c r="G768" s="326" t="s">
        <v>38</v>
      </c>
      <c r="H768" s="326"/>
      <c r="I768" s="326"/>
      <c r="J768" s="326"/>
      <c r="K768" s="326"/>
      <c r="L768" s="326"/>
      <c r="M768" s="110"/>
      <c r="N768" s="110"/>
      <c r="O768" s="110"/>
      <c r="P768" s="327" t="s">
        <v>39</v>
      </c>
      <c r="Q768" s="327"/>
      <c r="R768" s="327"/>
      <c r="S768" s="327"/>
      <c r="T768" s="327"/>
      <c r="U768" s="327"/>
      <c r="V768" s="110"/>
      <c r="W768" s="110"/>
      <c r="X768" s="110"/>
      <c r="Y768" s="110"/>
      <c r="Z768" s="110"/>
      <c r="AA768" s="110"/>
      <c r="AB768" s="110"/>
      <c r="AC768" s="110"/>
      <c r="AD768" s="110"/>
      <c r="AE768" s="110"/>
      <c r="AF768" s="110"/>
      <c r="AG768" s="110"/>
      <c r="AH768" s="110"/>
    </row>
    <row r="769" spans="1:34" hidden="1" outlineLevel="2" x14ac:dyDescent="0.25">
      <c r="B769" s="105">
        <v>3</v>
      </c>
      <c r="C769" s="108">
        <f t="shared" ref="C769" si="1255">-(IFERROR(VLOOKUP($B769,$B760:$C765,2,0),0)+IFERROR(VLOOKUP($B769,$D760:$E765,2,0),0)+IFERROR(VLOOKUP($B769,$F760:$G765,2,0),0)+IFERROR(VLOOKUP($B769,$H760:$I765,2,0),0)+IFERROR(VLOOKUP($B769,$J760:$K765,2,0),0)+IFERROR(VLOOKUP($B769,$L760:$M765,2,0),0)+IFERROR(VLOOKUP($B769,$N760:$O765,2,0),0)+IFERROR(VLOOKUP($B769,$P760:$Q765,2,0),0)+IFERROR(VLOOKUP($B769,$R760:$S765,2,0),0))</f>
        <v>0</v>
      </c>
      <c r="E769" s="110"/>
      <c r="F769" s="110"/>
      <c r="G769" s="112">
        <v>6</v>
      </c>
      <c r="H769" s="112">
        <v>5</v>
      </c>
      <c r="I769" s="112">
        <v>4</v>
      </c>
      <c r="J769" s="112">
        <v>3</v>
      </c>
      <c r="K769" s="112">
        <v>2</v>
      </c>
      <c r="L769" s="112">
        <v>1</v>
      </c>
      <c r="M769" s="110"/>
      <c r="O769" s="110"/>
      <c r="P769" s="112">
        <v>6</v>
      </c>
      <c r="Q769" s="112">
        <v>5</v>
      </c>
      <c r="R769" s="112">
        <v>4</v>
      </c>
      <c r="S769" s="112">
        <v>3</v>
      </c>
      <c r="T769" s="112">
        <v>2</v>
      </c>
      <c r="U769" s="112">
        <v>1</v>
      </c>
      <c r="AB769" s="110"/>
      <c r="AC769" s="110"/>
      <c r="AD769" s="110"/>
      <c r="AE769" s="110"/>
      <c r="AF769" s="110"/>
      <c r="AG769" s="110"/>
      <c r="AH769" s="110"/>
    </row>
    <row r="770" spans="1:34" hidden="1" outlineLevel="2" x14ac:dyDescent="0.25">
      <c r="B770" s="105">
        <v>4</v>
      </c>
      <c r="C770" s="108">
        <f t="shared" ref="C770" si="1256">-(IFERROR(VLOOKUP($B770,$B760:$C765,2,0),0)+IFERROR(VLOOKUP($B770,$D760:$E765,2,0),0)+IFERROR(VLOOKUP($B770,$F760:$G765,2,0),0)+IFERROR(VLOOKUP($B770,$H760:$I765,2,0),0)+IFERROR(VLOOKUP($B770,$J760:$K765,2,0),0)+IFERROR(VLOOKUP($B770,$L760:$M765,2,0),0)+IFERROR(VLOOKUP($B770,$N760:$O765,2,0),0)+IFERROR(VLOOKUP($B770,$P760:$Q765,2,0),0)+IFERROR(VLOOKUP($B770,$R760:$S765,2,0),0))</f>
        <v>0</v>
      </c>
      <c r="E770" s="110"/>
      <c r="F770" s="105">
        <v>1</v>
      </c>
      <c r="G770" s="184" t="e">
        <f t="array" ref="G770:G776">MMULT(MINVERSE($C$24:$I$30),$C767:$C773)</f>
        <v>#NUM!</v>
      </c>
      <c r="H770" s="184" t="e">
        <f t="array" ref="H770:H775">MMULT(MINVERSE($C$24:$H$29),$C767:$C772)</f>
        <v>#NUM!</v>
      </c>
      <c r="I770" s="184" t="e">
        <f t="array" ref="I770:I774">MMULT(MINVERSE($C$24:$G$28),$C767:$C771)</f>
        <v>#NUM!</v>
      </c>
      <c r="J770" s="184" t="e">
        <f t="array" ref="J770:J773">MMULT(MINVERSE($C$24:$F$27),$C767:$C770)</f>
        <v>#NUM!</v>
      </c>
      <c r="K770" s="184" t="e">
        <f t="array" ref="K770:K772">MMULT(MINVERSE($C$24:$E$26),$C767:$C769)</f>
        <v>#NUM!</v>
      </c>
      <c r="L770" s="184" t="e">
        <f t="array" ref="L770:L771">MMULT(MINVERSE($C$24:$D$25),$C767:$C768)</f>
        <v>#NUM!</v>
      </c>
      <c r="M770" s="110"/>
      <c r="O770" s="105">
        <v>1</v>
      </c>
      <c r="P770" s="184" t="e">
        <f t="array" ref="P770:P780">MMULT(MINVERSE($C$24:$M$34),$C767:$C777)</f>
        <v>#NUM!</v>
      </c>
      <c r="Q770" s="184" t="e">
        <f t="array" ref="Q770:Q779">MMULT(MINVERSE($C$24:$L$33),$C767:$C776)</f>
        <v>#NUM!</v>
      </c>
      <c r="R770" s="184" t="e">
        <f t="array" ref="R770:R778">MMULT(MINVERSE($C$24:$K$32),$C767:$C775)</f>
        <v>#NUM!</v>
      </c>
      <c r="S770" s="184" t="e">
        <f t="array" ref="S770:S777">MMULT(MINVERSE($C$24:$J$31),$C767:$C774)</f>
        <v>#NUM!</v>
      </c>
      <c r="T770" s="114"/>
      <c r="U770" s="114"/>
      <c r="V770" s="110"/>
      <c r="W770" s="110"/>
      <c r="X770" s="110"/>
      <c r="Y770" s="110"/>
      <c r="Z770" s="110"/>
      <c r="AA770" s="110"/>
      <c r="AB770" s="110"/>
      <c r="AC770" s="110"/>
      <c r="AD770" s="110"/>
      <c r="AE770" s="110"/>
      <c r="AF770" s="110"/>
      <c r="AG770" s="110"/>
      <c r="AH770" s="110"/>
    </row>
    <row r="771" spans="1:34" hidden="1" outlineLevel="2" x14ac:dyDescent="0.25">
      <c r="B771" s="105">
        <v>5</v>
      </c>
      <c r="C771" s="108">
        <f t="shared" ref="C771" si="1257">-(IFERROR(VLOOKUP($B771,$B760:$C765,2,0),0)+IFERROR(VLOOKUP($B771,$D760:$E765,2,0),0)+IFERROR(VLOOKUP($B771,$F760:$G765,2,0),0)+IFERROR(VLOOKUP($B771,$H760:$I765,2,0),0)+IFERROR(VLOOKUP($B771,$J760:$K765,2,0),0)+IFERROR(VLOOKUP($B771,$L760:$M765,2,0),0)+IFERROR(VLOOKUP($B771,$N760:$O765,2,0),0)+IFERROR(VLOOKUP($B771,$P760:$Q765,2,0),0)+IFERROR(VLOOKUP($B771,$R760:$S765,2,0),0))</f>
        <v>0</v>
      </c>
      <c r="E771" s="110"/>
      <c r="F771" s="105">
        <v>2</v>
      </c>
      <c r="G771" s="185" t="e">
        <v>#NUM!</v>
      </c>
      <c r="H771" s="185" t="e">
        <v>#NUM!</v>
      </c>
      <c r="I771" s="185" t="e">
        <v>#NUM!</v>
      </c>
      <c r="J771" s="185" t="e">
        <v>#NUM!</v>
      </c>
      <c r="K771" s="185" t="e">
        <v>#NUM!</v>
      </c>
      <c r="L771" s="185" t="e">
        <v>#NUM!</v>
      </c>
      <c r="M771" s="110"/>
      <c r="O771" s="105">
        <v>2</v>
      </c>
      <c r="P771" s="185" t="e">
        <v>#NUM!</v>
      </c>
      <c r="Q771" s="185" t="e">
        <v>#NUM!</v>
      </c>
      <c r="R771" s="185" t="e">
        <v>#NUM!</v>
      </c>
      <c r="S771" s="185" t="e">
        <v>#NUM!</v>
      </c>
      <c r="T771" s="114"/>
      <c r="U771" s="114"/>
    </row>
    <row r="772" spans="1:34" hidden="1" outlineLevel="2" x14ac:dyDescent="0.25">
      <c r="B772" s="105">
        <v>6</v>
      </c>
      <c r="C772" s="108">
        <f t="shared" ref="C772" si="1258">-(IFERROR(VLOOKUP($B772,$B760:$C765,2,0),0)+IFERROR(VLOOKUP($B772,$D760:$E765,2,0),0)+IFERROR(VLOOKUP($B772,$F760:$G765,2,0),0)+IFERROR(VLOOKUP($B772,$H760:$I765,2,0),0)+IFERROR(VLOOKUP($B772,$J760:$K765,2,0),0)+IFERROR(VLOOKUP($B772,$L760:$M765,2,0),0)+IFERROR(VLOOKUP($B772,$N760:$O765,2,0),0)+IFERROR(VLOOKUP($B772,$P760:$Q765,2,0),0)+IFERROR(VLOOKUP($B772,$R760:$S765,2,0),0))</f>
        <v>0</v>
      </c>
      <c r="E772" s="110"/>
      <c r="F772" s="105">
        <v>3</v>
      </c>
      <c r="G772" s="185" t="e">
        <v>#NUM!</v>
      </c>
      <c r="H772" s="185" t="e">
        <v>#NUM!</v>
      </c>
      <c r="I772" s="185" t="e">
        <v>#NUM!</v>
      </c>
      <c r="J772" s="185" t="e">
        <v>#NUM!</v>
      </c>
      <c r="K772" s="185" t="e">
        <v>#NUM!</v>
      </c>
      <c r="L772" s="185"/>
      <c r="M772" s="110"/>
      <c r="O772" s="105">
        <v>3</v>
      </c>
      <c r="P772" s="185" t="e">
        <v>#NUM!</v>
      </c>
      <c r="Q772" s="185" t="e">
        <v>#NUM!</v>
      </c>
      <c r="R772" s="185" t="e">
        <v>#NUM!</v>
      </c>
      <c r="S772" s="185" t="e">
        <v>#NUM!</v>
      </c>
      <c r="T772" s="114"/>
      <c r="U772" s="114"/>
    </row>
    <row r="773" spans="1:34" hidden="1" outlineLevel="2" x14ac:dyDescent="0.25">
      <c r="B773" s="105">
        <v>7</v>
      </c>
      <c r="C773" s="108">
        <f t="shared" ref="C773" si="1259">-(IFERROR(VLOOKUP($B773,$B760:$C765,2,0),0)+IFERROR(VLOOKUP($B773,$D760:$E765,2,0),0)+IFERROR(VLOOKUP($B773,$F760:$G765,2,0),0)+IFERROR(VLOOKUP($B773,$H760:$I765,2,0),0)+IFERROR(VLOOKUP($B773,$J760:$K765,2,0),0)+IFERROR(VLOOKUP($B773,$L760:$M765,2,0),0)+IFERROR(VLOOKUP($B773,$N760:$O765,2,0),0)+IFERROR(VLOOKUP($B773,$P760:$Q765,2,0),0)+IFERROR(VLOOKUP($B773,$R760:$S765,2,0),0))</f>
        <v>0</v>
      </c>
      <c r="E773" s="110"/>
      <c r="F773" s="105">
        <v>4</v>
      </c>
      <c r="G773" s="185" t="e">
        <v>#NUM!</v>
      </c>
      <c r="H773" s="185" t="e">
        <v>#NUM!</v>
      </c>
      <c r="I773" s="185" t="e">
        <v>#NUM!</v>
      </c>
      <c r="J773" s="185" t="e">
        <v>#NUM!</v>
      </c>
      <c r="K773" s="185"/>
      <c r="L773" s="185"/>
      <c r="M773" s="110"/>
      <c r="O773" s="105">
        <v>4</v>
      </c>
      <c r="P773" s="185" t="e">
        <v>#NUM!</v>
      </c>
      <c r="Q773" s="185" t="e">
        <v>#NUM!</v>
      </c>
      <c r="R773" s="185" t="e">
        <v>#NUM!</v>
      </c>
      <c r="S773" s="185" t="e">
        <v>#NUM!</v>
      </c>
      <c r="T773" s="114"/>
      <c r="U773" s="114"/>
    </row>
    <row r="774" spans="1:34" hidden="1" outlineLevel="2" x14ac:dyDescent="0.25">
      <c r="B774" s="105">
        <v>8</v>
      </c>
      <c r="C774" s="108">
        <f t="shared" ref="C774" si="1260">-(IFERROR(VLOOKUP($B774,$B760:$C765,2,0),0)+IFERROR(VLOOKUP($B774,$D760:$E765,2,0),0)+IFERROR(VLOOKUP($B774,$F760:$G765,2,0),0)+IFERROR(VLOOKUP($B774,$H760:$I765,2,0),0)+IFERROR(VLOOKUP($B774,$J760:$K765,2,0),0)+IFERROR(VLOOKUP($B774,$L760:$M765,2,0),0)+IFERROR(VLOOKUP($B774,$N760:$O765,2,0),0)+IFERROR(VLOOKUP($B774,$P760:$Q765,2,0),0)+IFERROR(VLOOKUP($B774,$R760:$S765,2,0),0))</f>
        <v>0</v>
      </c>
      <c r="E774" s="110" t="s">
        <v>40</v>
      </c>
      <c r="F774" s="105">
        <v>5</v>
      </c>
      <c r="G774" s="185" t="e">
        <v>#NUM!</v>
      </c>
      <c r="H774" s="185" t="e">
        <v>#NUM!</v>
      </c>
      <c r="I774" s="185" t="e">
        <v>#NUM!</v>
      </c>
      <c r="J774" s="185"/>
      <c r="K774" s="185"/>
      <c r="L774" s="185"/>
      <c r="M774" s="110"/>
      <c r="O774" s="105">
        <v>5</v>
      </c>
      <c r="P774" s="185" t="e">
        <v>#NUM!</v>
      </c>
      <c r="Q774" s="185" t="e">
        <v>#NUM!</v>
      </c>
      <c r="R774" s="185" t="e">
        <v>#NUM!</v>
      </c>
      <c r="S774" s="185" t="e">
        <v>#NUM!</v>
      </c>
      <c r="T774" s="114"/>
      <c r="U774" s="114"/>
    </row>
    <row r="775" spans="1:34" hidden="1" outlineLevel="2" x14ac:dyDescent="0.25">
      <c r="B775" s="105">
        <v>9</v>
      </c>
      <c r="C775" s="108">
        <f t="shared" ref="C775" si="1261">-(IFERROR(VLOOKUP($B775,$B760:$C765,2,0),0)+IFERROR(VLOOKUP($B775,$D760:$E765,2,0),0)+IFERROR(VLOOKUP($B775,$F760:$G765,2,0),0)+IFERROR(VLOOKUP($B775,$H760:$I765,2,0),0)+IFERROR(VLOOKUP($B775,$J760:$K765,2,0),0)+IFERROR(VLOOKUP($B775,$L760:$M765,2,0),0)+IFERROR(VLOOKUP($B775,$N760:$O765,2,0),0)+IFERROR(VLOOKUP($B775,$P760:$Q765,2,0),0)+IFERROR(VLOOKUP($B775,$R760:$S765,2,0),0))</f>
        <v>0</v>
      </c>
      <c r="E775" s="110"/>
      <c r="F775" s="105">
        <v>6</v>
      </c>
      <c r="G775" s="185" t="e">
        <v>#NUM!</v>
      </c>
      <c r="H775" s="185" t="e">
        <v>#NUM!</v>
      </c>
      <c r="I775" s="185"/>
      <c r="J775" s="185"/>
      <c r="K775" s="185"/>
      <c r="L775" s="185"/>
      <c r="M775" s="110"/>
      <c r="O775" s="105">
        <v>6</v>
      </c>
      <c r="P775" s="185" t="e">
        <v>#NUM!</v>
      </c>
      <c r="Q775" s="185" t="e">
        <v>#NUM!</v>
      </c>
      <c r="R775" s="185" t="e">
        <v>#NUM!</v>
      </c>
      <c r="S775" s="185" t="e">
        <v>#NUM!</v>
      </c>
      <c r="T775" s="114"/>
      <c r="U775" s="114"/>
    </row>
    <row r="776" spans="1:34" hidden="1" outlineLevel="2" x14ac:dyDescent="0.25">
      <c r="B776" s="105">
        <v>10</v>
      </c>
      <c r="C776" s="108">
        <f t="shared" ref="C776" si="1262">-(IFERROR(VLOOKUP($B776,$B760:$C765,2,0),0)+IFERROR(VLOOKUP($B776,$D760:$E765,2,0),0)+IFERROR(VLOOKUP($B776,$F760:$G765,2,0),0)+IFERROR(VLOOKUP($B776,$H760:$I765,2,0),0)+IFERROR(VLOOKUP($B776,$J760:$K765,2,0),0)+IFERROR(VLOOKUP($B776,$L760:$M765,2,0),0)+IFERROR(VLOOKUP($B776,$N760:$O765,2,0),0)+IFERROR(VLOOKUP($B776,$P760:$Q765,2,0),0)+IFERROR(VLOOKUP($B776,$R760:$S765,2,0),0))</f>
        <v>0</v>
      </c>
      <c r="E776" s="110"/>
      <c r="F776" s="105">
        <v>7</v>
      </c>
      <c r="G776" s="185" t="e">
        <v>#NUM!</v>
      </c>
      <c r="H776" s="185"/>
      <c r="I776" s="185"/>
      <c r="J776" s="185"/>
      <c r="K776" s="185"/>
      <c r="L776" s="185"/>
      <c r="M776" s="110"/>
      <c r="N776" s="110" t="s">
        <v>40</v>
      </c>
      <c r="O776" s="105">
        <v>7</v>
      </c>
      <c r="P776" s="185" t="e">
        <v>#NUM!</v>
      </c>
      <c r="Q776" s="185" t="e">
        <v>#NUM!</v>
      </c>
      <c r="R776" s="185" t="e">
        <v>#NUM!</v>
      </c>
      <c r="S776" s="185" t="e">
        <v>#NUM!</v>
      </c>
      <c r="T776" s="114"/>
      <c r="U776" s="114"/>
    </row>
    <row r="777" spans="1:34" hidden="1" outlineLevel="2" x14ac:dyDescent="0.25">
      <c r="B777" s="105">
        <v>11</v>
      </c>
      <c r="C777" s="108">
        <f t="shared" ref="C777" si="1263">-(IFERROR(VLOOKUP($B777,$B760:$C765,2,0),0)+IFERROR(VLOOKUP($B777,$D760:$E765,2,0),0)+IFERROR(VLOOKUP($B777,$F760:$G765,2,0),0)+IFERROR(VLOOKUP($B777,$H760:$I765,2,0),0)+IFERROR(VLOOKUP($B777,$J760:$K765,2,0),0)+IFERROR(VLOOKUP($B777,$L760:$M765,2,0),0)+IFERROR(VLOOKUP($B777,$N760:$O765,2,0),0)+IFERROR(VLOOKUP($B777,$P760:$Q765,2,0),0)+IFERROR(VLOOKUP($B777,$R760:$S765,2,0),0))</f>
        <v>0</v>
      </c>
      <c r="E777" s="110"/>
      <c r="M777" s="110"/>
      <c r="O777" s="105">
        <v>8</v>
      </c>
      <c r="P777" s="185" t="e">
        <v>#NUM!</v>
      </c>
      <c r="Q777" s="185" t="e">
        <v>#NUM!</v>
      </c>
      <c r="R777" s="185" t="e">
        <v>#NUM!</v>
      </c>
      <c r="S777" s="185" t="e">
        <v>#NUM!</v>
      </c>
      <c r="T777" s="114"/>
      <c r="U777" s="114"/>
    </row>
    <row r="778" spans="1:34" hidden="1" outlineLevel="2" x14ac:dyDescent="0.25">
      <c r="B778" s="105">
        <v>12</v>
      </c>
      <c r="C778" s="108">
        <f t="shared" ref="C778" si="1264">-(IFERROR(VLOOKUP($B778,$B760:$C765,2,0),0)+IFERROR(VLOOKUP($B778,$D760:$E765,2,0),0)+IFERROR(VLOOKUP($B778,$F760:$G765,2,0),0)+IFERROR(VLOOKUP($B778,$H760:$I765,2,0),0)+IFERROR(VLOOKUP($B778,$J760:$K765,2,0),0)+IFERROR(VLOOKUP($B778,$L760:$M765,2,0),0)+IFERROR(VLOOKUP($B778,$N760:$O765,2,0),0)+IFERROR(VLOOKUP($B778,$P760:$Q765,2,0),0)+IFERROR(VLOOKUP($B778,$R760:$S765,2,0),0))</f>
        <v>0</v>
      </c>
      <c r="E778" s="110"/>
      <c r="M778" s="110"/>
      <c r="O778" s="105">
        <v>9</v>
      </c>
      <c r="P778" s="185" t="e">
        <v>#NUM!</v>
      </c>
      <c r="Q778" s="185" t="e">
        <v>#NUM!</v>
      </c>
      <c r="R778" s="185" t="e">
        <v>#NUM!</v>
      </c>
      <c r="S778" s="185"/>
      <c r="T778" s="114"/>
      <c r="U778" s="114"/>
    </row>
    <row r="779" spans="1:34" hidden="1" outlineLevel="2" x14ac:dyDescent="0.25">
      <c r="B779" s="105">
        <v>13</v>
      </c>
      <c r="C779" s="108">
        <f t="shared" ref="C779" si="1265">-(IFERROR(VLOOKUP($B779,$B760:$C765,2,0),0)+IFERROR(VLOOKUP($B779,$D760:$E765,2,0),0)+IFERROR(VLOOKUP($B779,$F760:$G765,2,0),0)+IFERROR(VLOOKUP($B779,$H760:$I765,2,0),0)+IFERROR(VLOOKUP($B779,$J760:$K765,2,0),0)+IFERROR(VLOOKUP($B779,$L760:$M765,2,0),0)+IFERROR(VLOOKUP($B779,$N760:$O765,2,0),0)+IFERROR(VLOOKUP($B779,$P760:$Q765,2,0),0)+IFERROR(VLOOKUP($B779,$R760:$S765,2,0),0))</f>
        <v>0</v>
      </c>
      <c r="E779" s="110"/>
      <c r="F779" s="110"/>
      <c r="G779" s="324" t="s">
        <v>42</v>
      </c>
      <c r="H779" s="324"/>
      <c r="I779" s="324"/>
      <c r="J779" s="324"/>
      <c r="K779" s="324"/>
      <c r="L779" s="324"/>
      <c r="M779" s="110"/>
      <c r="O779" s="105">
        <v>10</v>
      </c>
      <c r="P779" s="185" t="e">
        <v>#NUM!</v>
      </c>
      <c r="Q779" s="185" t="e">
        <v>#NUM!</v>
      </c>
      <c r="R779" s="185"/>
      <c r="S779" s="185"/>
      <c r="T779" s="114"/>
      <c r="U779" s="114"/>
    </row>
    <row r="780" spans="1:34" hidden="1" outlineLevel="2" x14ac:dyDescent="0.25">
      <c r="B780" s="105">
        <v>14</v>
      </c>
      <c r="C780" s="108">
        <f t="shared" ref="C780" si="1266">-(IFERROR(VLOOKUP($B780,$B760:$C765,2,0),0)+IFERROR(VLOOKUP($B780,$D760:$E765,2,0),0)+IFERROR(VLOOKUP($B780,$F760:$G765,2,0),0)+IFERROR(VLOOKUP($B780,$H760:$I765,2,0),0)+IFERROR(VLOOKUP($B780,$J760:$K765,2,0),0)+IFERROR(VLOOKUP($B780,$L760:$M765,2,0),0)+IFERROR(VLOOKUP($B780,$N760:$O765,2,0),0)+IFERROR(VLOOKUP($B780,$P760:$Q765,2,0),0)+IFERROR(VLOOKUP($B780,$R760:$S765,2,0),0))</f>
        <v>0</v>
      </c>
      <c r="E780" s="110"/>
      <c r="F780" s="110"/>
      <c r="G780" s="112">
        <v>6</v>
      </c>
      <c r="H780" s="112">
        <v>5</v>
      </c>
      <c r="I780" s="112">
        <v>4</v>
      </c>
      <c r="J780" s="112">
        <v>3</v>
      </c>
      <c r="K780" s="112">
        <v>2</v>
      </c>
      <c r="L780" s="112">
        <v>1</v>
      </c>
      <c r="M780" s="110"/>
      <c r="O780" s="105">
        <v>11</v>
      </c>
      <c r="P780" s="185" t="e">
        <v>#NUM!</v>
      </c>
      <c r="Q780" s="185"/>
      <c r="R780" s="185"/>
      <c r="S780" s="185"/>
      <c r="T780" s="114"/>
      <c r="U780" s="114"/>
    </row>
    <row r="781" spans="1:34" hidden="1" outlineLevel="2" x14ac:dyDescent="0.25">
      <c r="A781" s="68" t="s">
        <v>41</v>
      </c>
      <c r="B781" s="105">
        <v>15</v>
      </c>
      <c r="C781" s="108">
        <f t="shared" ref="C781" si="1267">-(IFERROR(VLOOKUP($B781,$B760:$C765,2,0),0)+IFERROR(VLOOKUP($B781,$D760:$E765,2,0),0)+IFERROR(VLOOKUP($B781,$F760:$G765,2,0),0)+IFERROR(VLOOKUP($B781,$H760:$I765,2,0),0)+IFERROR(VLOOKUP($B781,$J760:$K765,2,0),0)+IFERROR(VLOOKUP($B781,$L760:$M765,2,0),0)+IFERROR(VLOOKUP($B781,$N760:$O765,2,0),0)+IFERROR(VLOOKUP($B781,$P760:$Q765,2,0),0)+IFERROR(VLOOKUP($B781,$R760:$S765,2,0),0))</f>
        <v>0</v>
      </c>
      <c r="E781" s="110"/>
      <c r="F781" s="105">
        <v>1</v>
      </c>
      <c r="G781" s="184" t="e">
        <f t="array" ref="G781:G789">MMULT(MINVERSE($C$24:$K$32),$C767:$C775)</f>
        <v>#NUM!</v>
      </c>
      <c r="H781" s="184" t="e">
        <f t="array" ref="H781:H788">MMULT(MINVERSE($C$24:$J$31),$C767:$C774)</f>
        <v>#NUM!</v>
      </c>
      <c r="I781" s="184" t="e">
        <f t="array" ref="I781:I787">MMULT(MINVERSE($C$24:$I$30),$C767:$C773)</f>
        <v>#NUM!</v>
      </c>
      <c r="J781" s="184" t="e">
        <f t="array" ref="J781:J786">MMULT(MINVERSE($C$24:$H$29),$C767:$C772)</f>
        <v>#NUM!</v>
      </c>
      <c r="K781" s="184" t="e">
        <f t="array" ref="K781:K785">MMULT(MINVERSE($C$24:$G$28),$C767:$C771)</f>
        <v>#NUM!</v>
      </c>
      <c r="L781" s="113"/>
      <c r="M781" s="110"/>
      <c r="N781" s="110"/>
      <c r="O781" s="110"/>
      <c r="P781" s="110"/>
    </row>
    <row r="782" spans="1:34" hidden="1" outlineLevel="2" x14ac:dyDescent="0.25">
      <c r="B782" s="105">
        <v>16</v>
      </c>
      <c r="C782" s="108">
        <f t="shared" ref="C782" si="1268">-(IFERROR(VLOOKUP($B782,$B760:$C765,2,0),0)+IFERROR(VLOOKUP($B782,$D760:$E765,2,0),0)+IFERROR(VLOOKUP($B782,$F760:$G765,2,0),0)+IFERROR(VLOOKUP($B782,$H760:$I765,2,0),0)+IFERROR(VLOOKUP($B782,$J760:$K765,2,0),0)+IFERROR(VLOOKUP($B782,$L760:$M765,2,0),0)+IFERROR(VLOOKUP($B782,$N760:$O765,2,0),0)+IFERROR(VLOOKUP($B782,$P760:$Q765,2,0),0)+IFERROR(VLOOKUP($B782,$R760:$S765,2,0),0))</f>
        <v>0</v>
      </c>
      <c r="E782" s="110"/>
      <c r="F782" s="105">
        <v>2</v>
      </c>
      <c r="G782" s="185" t="e">
        <v>#NUM!</v>
      </c>
      <c r="H782" s="185" t="e">
        <v>#NUM!</v>
      </c>
      <c r="I782" s="185" t="e">
        <v>#NUM!</v>
      </c>
      <c r="J782" s="185" t="e">
        <v>#NUM!</v>
      </c>
      <c r="K782" s="185" t="e">
        <v>#NUM!</v>
      </c>
      <c r="L782" s="114"/>
      <c r="M782" s="110"/>
      <c r="N782" s="110"/>
      <c r="O782" s="110"/>
      <c r="P782" s="110"/>
    </row>
    <row r="783" spans="1:34" hidden="1" outlineLevel="2" x14ac:dyDescent="0.25">
      <c r="B783" s="105">
        <v>17</v>
      </c>
      <c r="C783" s="108">
        <f t="shared" ref="C783" si="1269">-(IFERROR(VLOOKUP($B783,$B760:$C765,2,0),0)+IFERROR(VLOOKUP($B783,$D760:$E765,2,0),0)+IFERROR(VLOOKUP($B783,$F760:$G765,2,0),0)+IFERROR(VLOOKUP($B783,$H760:$I765,2,0),0)+IFERROR(VLOOKUP($B783,$J760:$K765,2,0),0)+IFERROR(VLOOKUP($B783,$L760:$M765,2,0),0)+IFERROR(VLOOKUP($B783,$N760:$O765,2,0),0)+IFERROR(VLOOKUP($B783,$P760:$Q765,2,0),0)+IFERROR(VLOOKUP($B783,$R760:$S765,2,0),0))</f>
        <v>0</v>
      </c>
      <c r="E783" s="110"/>
      <c r="F783" s="105">
        <v>3</v>
      </c>
      <c r="G783" s="185" t="e">
        <v>#NUM!</v>
      </c>
      <c r="H783" s="185" t="e">
        <v>#NUM!</v>
      </c>
      <c r="I783" s="185" t="e">
        <v>#NUM!</v>
      </c>
      <c r="J783" s="185" t="e">
        <v>#NUM!</v>
      </c>
      <c r="K783" s="185" t="e">
        <v>#NUM!</v>
      </c>
      <c r="L783" s="114"/>
      <c r="M783" s="110"/>
    </row>
    <row r="784" spans="1:34" hidden="1" outlineLevel="2" x14ac:dyDescent="0.25">
      <c r="B784" s="105">
        <v>18</v>
      </c>
      <c r="C784" s="108">
        <f t="shared" ref="C784" si="1270">-(IFERROR(VLOOKUP($B784,$B760:$C765,2,0),0)+IFERROR(VLOOKUP($B784,$D760:$E765,2,0),0)+IFERROR(VLOOKUP($B784,$F760:$G765,2,0),0)+IFERROR(VLOOKUP($B784,$H760:$I765,2,0),0)+IFERROR(VLOOKUP($B784,$J760:$K765,2,0),0)+IFERROR(VLOOKUP($B784,$L760:$M765,2,0),0)+IFERROR(VLOOKUP($B784,$N760:$O765,2,0),0)+IFERROR(VLOOKUP($B784,$P760:$Q765,2,0),0)+IFERROR(VLOOKUP($B784,$R760:$S765,2,0),0))</f>
        <v>0</v>
      </c>
      <c r="E784" s="110"/>
      <c r="F784" s="105">
        <v>4</v>
      </c>
      <c r="G784" s="185" t="e">
        <v>#NUM!</v>
      </c>
      <c r="H784" s="185" t="e">
        <v>#NUM!</v>
      </c>
      <c r="I784" s="185" t="e">
        <v>#NUM!</v>
      </c>
      <c r="J784" s="185" t="e">
        <v>#NUM!</v>
      </c>
      <c r="K784" s="185" t="e">
        <v>#NUM!</v>
      </c>
      <c r="L784" s="114"/>
      <c r="M784" s="110"/>
    </row>
    <row r="785" spans="1:24" hidden="1" outlineLevel="2" x14ac:dyDescent="0.25">
      <c r="B785" s="105">
        <v>19</v>
      </c>
      <c r="C785" s="108">
        <f t="shared" ref="C785" si="1271">-(IFERROR(VLOOKUP($B785,$B760:$C765,2,0),0)+IFERROR(VLOOKUP($B785,$D760:$E765,2,0),0)+IFERROR(VLOOKUP($B785,$F760:$G765,2,0),0)+IFERROR(VLOOKUP($B785,$H760:$I765,2,0),0)+IFERROR(VLOOKUP($B785,$J760:$K765,2,0),0)+IFERROR(VLOOKUP($B785,$L760:$M765,2,0),0)+IFERROR(VLOOKUP($B785,$N760:$O765,2,0),0)+IFERROR(VLOOKUP($B785,$P760:$Q765,2,0),0)+IFERROR(VLOOKUP($B785,$R760:$S765,2,0),0))</f>
        <v>0</v>
      </c>
      <c r="E785" s="110"/>
      <c r="F785" s="105">
        <v>5</v>
      </c>
      <c r="G785" s="185" t="e">
        <v>#NUM!</v>
      </c>
      <c r="H785" s="185" t="e">
        <v>#NUM!</v>
      </c>
      <c r="I785" s="185" t="e">
        <v>#NUM!</v>
      </c>
      <c r="J785" s="185" t="e">
        <v>#NUM!</v>
      </c>
      <c r="K785" s="185" t="e">
        <v>#NUM!</v>
      </c>
      <c r="L785" s="114"/>
      <c r="M785" s="110"/>
    </row>
    <row r="786" spans="1:24" hidden="1" outlineLevel="2" x14ac:dyDescent="0.25">
      <c r="B786" s="105">
        <v>20</v>
      </c>
      <c r="C786" s="108">
        <f t="shared" ref="C786" si="1272">-(IFERROR(VLOOKUP($B786,$B760:$C765,2,0),0)+IFERROR(VLOOKUP($B786,$D760:$E765,2,0),0)+IFERROR(VLOOKUP($B786,$F760:$G765,2,0),0)+IFERROR(VLOOKUP($B786,$H760:$I765,2,0),0)+IFERROR(VLOOKUP($B786,$J760:$K765,2,0),0)+IFERROR(VLOOKUP($B786,$L760:$M765,2,0),0)+IFERROR(VLOOKUP($B786,$N760:$O765,2,0),0)+IFERROR(VLOOKUP($B786,$P760:$Q765,2,0),0)+IFERROR(VLOOKUP($B786,$R760:$S765,2,0),0))</f>
        <v>0</v>
      </c>
      <c r="E786" s="110" t="s">
        <v>40</v>
      </c>
      <c r="F786" s="105">
        <v>6</v>
      </c>
      <c r="G786" s="185" t="e">
        <v>#NUM!</v>
      </c>
      <c r="H786" s="185" t="e">
        <v>#NUM!</v>
      </c>
      <c r="I786" s="185" t="e">
        <v>#NUM!</v>
      </c>
      <c r="J786" s="185" t="e">
        <v>#NUM!</v>
      </c>
      <c r="K786" s="185"/>
      <c r="L786" s="114"/>
      <c r="M786" s="110"/>
    </row>
    <row r="787" spans="1:24" hidden="1" outlineLevel="2" x14ac:dyDescent="0.25">
      <c r="B787" s="105">
        <v>21</v>
      </c>
      <c r="C787" s="108">
        <f t="shared" ref="C787" si="1273">-(IFERROR(VLOOKUP($B787,$B760:$C765,2,0),0)+IFERROR(VLOOKUP($B787,$D760:$E765,2,0),0)+IFERROR(VLOOKUP($B787,$F760:$G765,2,0),0)+IFERROR(VLOOKUP($B787,$H760:$I765,2,0),0)+IFERROR(VLOOKUP($B787,$J760:$K765,2,0),0)+IFERROR(VLOOKUP($B787,$L760:$M765,2,0),0)+IFERROR(VLOOKUP($B787,$N760:$O765,2,0),0)+IFERROR(VLOOKUP($B787,$P760:$Q765,2,0),0)+IFERROR(VLOOKUP($B787,$R760:$S765,2,0),0))</f>
        <v>0</v>
      </c>
      <c r="E787" s="110"/>
      <c r="F787" s="105">
        <v>7</v>
      </c>
      <c r="G787" s="185" t="e">
        <v>#NUM!</v>
      </c>
      <c r="H787" s="185" t="e">
        <v>#NUM!</v>
      </c>
      <c r="I787" s="185" t="e">
        <v>#NUM!</v>
      </c>
      <c r="J787" s="185"/>
      <c r="K787" s="185"/>
      <c r="L787" s="114"/>
      <c r="M787" s="110"/>
    </row>
    <row r="788" spans="1:24" hidden="1" outlineLevel="2" x14ac:dyDescent="0.25">
      <c r="E788" s="110"/>
      <c r="F788" s="105">
        <v>8</v>
      </c>
      <c r="G788" s="185" t="e">
        <v>#NUM!</v>
      </c>
      <c r="H788" s="185" t="e">
        <v>#NUM!</v>
      </c>
      <c r="I788" s="185"/>
      <c r="J788" s="185"/>
      <c r="K788" s="185"/>
      <c r="L788" s="114"/>
      <c r="M788" s="110"/>
      <c r="X788" s="110"/>
    </row>
    <row r="789" spans="1:24" hidden="1" outlineLevel="2" x14ac:dyDescent="0.25">
      <c r="E789" s="110"/>
      <c r="F789" s="105">
        <v>9</v>
      </c>
      <c r="G789" s="185" t="e">
        <v>#NUM!</v>
      </c>
      <c r="H789" s="185"/>
      <c r="I789" s="185"/>
      <c r="J789" s="185"/>
      <c r="K789" s="185"/>
      <c r="L789" s="114"/>
      <c r="M789" s="110"/>
      <c r="X789" s="110"/>
    </row>
    <row r="790" spans="1:24" hidden="1" outlineLevel="2" x14ac:dyDescent="0.25">
      <c r="A790" s="117"/>
    </row>
    <row r="791" spans="1:24" s="119" customFormat="1" hidden="1" outlineLevel="2" x14ac:dyDescent="0.25">
      <c r="A791" s="118" t="s">
        <v>37</v>
      </c>
    </row>
    <row r="792" spans="1:24" hidden="1" outlineLevel="2" x14ac:dyDescent="0.25">
      <c r="B792" s="316" t="e">
        <f t="shared" ref="B792:B798" si="1274">B759</f>
        <v>#REF!</v>
      </c>
      <c r="C792" s="316"/>
      <c r="D792" s="316" t="e">
        <f t="shared" ref="D792:D798" si="1275">D759</f>
        <v>#REF!</v>
      </c>
      <c r="E792" s="316"/>
      <c r="F792" s="316" t="e">
        <f t="shared" ref="F792:F798" si="1276">F759</f>
        <v>#REF!</v>
      </c>
      <c r="G792" s="316"/>
      <c r="H792" s="316" t="e">
        <f t="shared" ref="H792:H798" si="1277">H759</f>
        <v>#REF!</v>
      </c>
      <c r="I792" s="316"/>
      <c r="J792" s="316" t="e">
        <f t="shared" ref="J792:J798" si="1278">J759</f>
        <v>#REF!</v>
      </c>
      <c r="K792" s="316"/>
      <c r="L792" s="316" t="e">
        <f t="shared" ref="L792:L798" si="1279">L759</f>
        <v>#REF!</v>
      </c>
      <c r="M792" s="316"/>
    </row>
    <row r="793" spans="1:24" hidden="1" outlineLevel="2" x14ac:dyDescent="0.25">
      <c r="B793" s="105" t="e">
        <f t="shared" si="1274"/>
        <v>#REF!</v>
      </c>
      <c r="C793" s="116" t="e">
        <f>IF($Q$2=2,IFERROR(INDEX($G770:$L776,MATCH(B793,$F770:$F776,0),MATCH(INICIO!$C$59,$G769:$L769,0)),0),IF($Q$2=4,IFERROR(INDEX($P770:$U780,MATCH(B793,$O770:$O780,0),MATCH(INICIO!$C$59,$P769:$U769,0)),0),IFERROR(INDEX($G781:$L789,MATCH(B793,$F781:$F789,0),MATCH(INICIO!$C$59,$G780:$L780,0)),0)))</f>
        <v>#REF!</v>
      </c>
      <c r="D793" s="105" t="e">
        <f t="shared" si="1275"/>
        <v>#REF!</v>
      </c>
      <c r="E793" s="116" t="e">
        <f>IF($Q$2=2,IFERROR(INDEX($G770:$L776,MATCH(D793,$F770:$F776,0),MATCH(INICIO!$C$59,$G769:$L769,0)),0),IF($Q$2=4,IFERROR(INDEX($P770:$U780,MATCH(D793,$O770:$O780,0),MATCH(INICIO!$C$59,$P769:$U769,0)),0),IFERROR(INDEX($G781:$L789,MATCH(D793,$F781:$F789,0),MATCH(INICIO!$C$59,$G780:$L780,0)),0)))</f>
        <v>#REF!</v>
      </c>
      <c r="F793" s="105" t="e">
        <f t="shared" si="1276"/>
        <v>#REF!</v>
      </c>
      <c r="G793" s="116" t="e">
        <f>IF($Q$2=2,IFERROR(INDEX($G770:$L776,MATCH(F793,$F770:$F776,0),MATCH(INICIO!$C$59,$G769:$L769,0)),0),IF($Q$2=4,IFERROR(INDEX($P770:$U780,MATCH(F793,$O770:$O780,0),MATCH(INICIO!$C$59,$P769:$U769,0)),0),IFERROR(INDEX($G781:$L789,MATCH(F793,$F781:$F789,0),MATCH(INICIO!$C$59,$G780:$L780,0)),0)))</f>
        <v>#REF!</v>
      </c>
      <c r="H793" s="105" t="e">
        <f t="shared" si="1277"/>
        <v>#REF!</v>
      </c>
      <c r="I793" s="116" t="e">
        <f>IF($Q$2=2,IFERROR(INDEX($G770:$L776,MATCH(H793,$F770:$F776,0),MATCH(INICIO!$C$59,$G769:$L769,0)),0),IF($Q$2=4,IFERROR(INDEX($P770:$U780,MATCH(H793,$O770:$O780,0),MATCH(INICIO!$C$59,$P769:$U769,0)),0),IFERROR(INDEX($G781:$L789,MATCH(H793,$F781:$F789,0),MATCH(INICIO!$C$59,$G780:$L780,0)),0)))</f>
        <v>#REF!</v>
      </c>
      <c r="J793" s="105" t="e">
        <f t="shared" si="1278"/>
        <v>#REF!</v>
      </c>
      <c r="K793" s="116" t="e">
        <f>IF($Q$2=2,IFERROR(INDEX($G770:$L776,MATCH(J793,$F770:$F776,0),MATCH(INICIO!$C$59,$G769:$L769,0)),0),IF($Q$2=4,IFERROR(INDEX($P770:$U780,MATCH(J793,$O770:$O780,0),MATCH(INICIO!$C$59,$P769:$U769,0)),0),IFERROR(INDEX($G781:$L789,MATCH(J793,$F781:$F789,0),MATCH(INICIO!$C$59,$G780:$L780,0)),0)))</f>
        <v>#REF!</v>
      </c>
      <c r="L793" s="105" t="e">
        <f t="shared" si="1279"/>
        <v>#REF!</v>
      </c>
      <c r="M793" s="116" t="e">
        <f>IF($Q$2=2,IFERROR(INDEX($G770:$L776,MATCH(L793,$F770:$F776,0),MATCH(INICIO!$C$59,$G769:$L769,0)),0),IF($Q$2=4,IFERROR(INDEX($P770:$U780,MATCH(L793,$O770:$O780,0),MATCH(INICIO!$C$59,$P769:$U769,0)),0),IFERROR(INDEX($G781:$L789,MATCH(L793,$F781:$F789,0),MATCH(INICIO!$C$59,$G780:$L780,0)),0)))</f>
        <v>#REF!</v>
      </c>
    </row>
    <row r="794" spans="1:24" hidden="1" outlineLevel="2" x14ac:dyDescent="0.25">
      <c r="B794" s="105" t="e">
        <f t="shared" si="1274"/>
        <v>#REF!</v>
      </c>
      <c r="C794" s="116" t="e">
        <f>IF($Q$2=2,IFERROR(INDEX($G770:$L776,MATCH(B794,$F770:$F776,0),MATCH(INICIO!$C$59,$G769:$L769,0)),0),IF($Q$2=4,IFERROR(INDEX($P770:$U780,MATCH(B794,$O770:$O780,0),MATCH(INICIO!$C$59,$P769:$U769,0)),0),IFERROR(INDEX($G781:$L789,MATCH(B794,$F781:$F789,0),MATCH(INICIO!$C$59,$G780:$L780,0)),0)))</f>
        <v>#REF!</v>
      </c>
      <c r="D794" s="105" t="e">
        <f t="shared" si="1275"/>
        <v>#REF!</v>
      </c>
      <c r="E794" s="116" t="e">
        <f>IF($Q$2=2,IFERROR(INDEX($G770:$L776,MATCH(D794,$F770:$F776,0),MATCH(INICIO!$C$59,$G769:$L769,0)),0),IF($Q$2=4,IFERROR(INDEX($P770:$U780,MATCH(D794,$O770:$O780,0),MATCH(INICIO!$C$59,$P769:$U769,0)),0),IFERROR(INDEX($G781:$L789,MATCH(D794,$F781:$F789,0),MATCH(INICIO!$C$59,$G780:$L780,0)),0)))</f>
        <v>#REF!</v>
      </c>
      <c r="F794" s="105" t="e">
        <f t="shared" si="1276"/>
        <v>#REF!</v>
      </c>
      <c r="G794" s="116" t="e">
        <f>IF($Q$2=2,IFERROR(INDEX($G770:$L776,MATCH(F794,$F770:$F776,0),MATCH(INICIO!$C$59,$G769:$L769,0)),0),IF($Q$2=4,IFERROR(INDEX($P770:$U780,MATCH(F794,$O770:$O780,0),MATCH(INICIO!$C$59,$P769:$U769,0)),0),IFERROR(INDEX($G781:$L789,MATCH(F794,$F781:$F789,0),MATCH(INICIO!$C$59,$G780:$L780,0)),0)))</f>
        <v>#REF!</v>
      </c>
      <c r="H794" s="105" t="e">
        <f t="shared" si="1277"/>
        <v>#REF!</v>
      </c>
      <c r="I794" s="116" t="e">
        <f>IF($Q$2=2,IFERROR(INDEX($G770:$L776,MATCH(H794,$F770:$F776,0),MATCH(INICIO!$C$59,$G769:$L769,0)),0),IF($Q$2=4,IFERROR(INDEX($P770:$U780,MATCH(H794,$O770:$O780,0),MATCH(INICIO!$C$59,$P769:$U769,0)),0),IFERROR(INDEX($G781:$L789,MATCH(H794,$F781:$F789,0),MATCH(INICIO!$C$59,$G780:$L780,0)),0)))</f>
        <v>#REF!</v>
      </c>
      <c r="J794" s="105" t="e">
        <f t="shared" si="1278"/>
        <v>#REF!</v>
      </c>
      <c r="K794" s="116" t="e">
        <f>IF($Q$2=2,IFERROR(INDEX($G770:$L776,MATCH(J794,$F770:$F776,0),MATCH(INICIO!$C$59,$G769:$L769,0)),0),IF($Q$2=4,IFERROR(INDEX($P770:$U780,MATCH(J794,$O770:$O780,0),MATCH(INICIO!$C$59,$P769:$U769,0)),0),IFERROR(INDEX($G781:$L789,MATCH(J794,$F781:$F789,0),MATCH(INICIO!$C$59,$G780:$L780,0)),0)))</f>
        <v>#REF!</v>
      </c>
      <c r="L794" s="105" t="e">
        <f t="shared" si="1279"/>
        <v>#REF!</v>
      </c>
      <c r="M794" s="116" t="e">
        <f>IF($Q$2=2,IFERROR(INDEX($G770:$L776,MATCH(L794,$F770:$F776,0),MATCH(INICIO!$C$59,$G769:$L769,0)),0),IF($Q$2=4,IFERROR(INDEX($P770:$U780,MATCH(L794,$O770:$O780,0),MATCH(INICIO!$C$59,$P769:$U769,0)),0),IFERROR(INDEX($G781:$L789,MATCH(L794,$F781:$F789,0),MATCH(INICIO!$C$59,$G780:$L780,0)),0)))</f>
        <v>#REF!</v>
      </c>
    </row>
    <row r="795" spans="1:24" hidden="1" outlineLevel="2" x14ac:dyDescent="0.25">
      <c r="B795" s="105" t="e">
        <f t="shared" si="1274"/>
        <v>#REF!</v>
      </c>
      <c r="C795" s="116" t="e">
        <f>IF($Q$2=2,IFERROR(INDEX($G770:$L776,MATCH(B795,$F770:$F776,0),MATCH(INICIO!$C$59,$G769:$L769,0)),0),IF($Q$2=4,IFERROR(INDEX($P770:$U780,MATCH(B795,$O770:$O780,0),MATCH(INICIO!$C$59,$P769:$U769,0)),0),IFERROR(INDEX($G781:$L789,MATCH(B795,$F781:$F789,0),MATCH(INICIO!$C$59,$G780:$L780,0)),0)))</f>
        <v>#REF!</v>
      </c>
      <c r="D795" s="105" t="e">
        <f t="shared" si="1275"/>
        <v>#REF!</v>
      </c>
      <c r="E795" s="116" t="e">
        <f>IF($Q$2=2,IFERROR(INDEX($G770:$L776,MATCH(D795,$F770:$F776,0),MATCH(INICIO!$C$59,$G769:$L769,0)),0),IF($Q$2=4,IFERROR(INDEX($P770:$U780,MATCH(D795,$O770:$O780,0),MATCH(INICIO!$C$59,$P769:$U769,0)),0),IFERROR(INDEX($G781:$L789,MATCH(D795,$F781:$F789,0),MATCH(INICIO!$C$59,$G780:$L780,0)),0)))</f>
        <v>#REF!</v>
      </c>
      <c r="F795" s="105" t="e">
        <f t="shared" si="1276"/>
        <v>#REF!</v>
      </c>
      <c r="G795" s="116" t="e">
        <f>IF($Q$2=2,IFERROR(INDEX($G770:$L776,MATCH(F795,$F770:$F776,0),MATCH(INICIO!$C$59,$G769:$L769,0)),0),IF($Q$2=4,IFERROR(INDEX($P770:$U780,MATCH(F795,$O770:$O780,0),MATCH(INICIO!$C$59,$P769:$U769,0)),0),IFERROR(INDEX($G781:$L789,MATCH(F795,$F781:$F789,0),MATCH(INICIO!$C$59,$G780:$L780,0)),0)))</f>
        <v>#REF!</v>
      </c>
      <c r="H795" s="105" t="e">
        <f t="shared" si="1277"/>
        <v>#REF!</v>
      </c>
      <c r="I795" s="116" t="e">
        <f>IF($Q$2=2,IFERROR(INDEX($G770:$L776,MATCH(H795,$F770:$F776,0),MATCH(INICIO!$C$59,$G769:$L769,0)),0),IF($Q$2=4,IFERROR(INDEX($P770:$U780,MATCH(H795,$O770:$O780,0),MATCH(INICIO!$C$59,$P769:$U769,0)),0),IFERROR(INDEX($G781:$L789,MATCH(H795,$F781:$F789,0),MATCH(INICIO!$C$59,$G780:$L780,0)),0)))</f>
        <v>#REF!</v>
      </c>
      <c r="J795" s="105" t="e">
        <f t="shared" si="1278"/>
        <v>#REF!</v>
      </c>
      <c r="K795" s="116" t="e">
        <f>IF($Q$2=2,IFERROR(INDEX($G770:$L776,MATCH(J795,$F770:$F776,0),MATCH(INICIO!$C$59,$G769:$L769,0)),0),IF($Q$2=4,IFERROR(INDEX($P770:$U780,MATCH(J795,$O770:$O780,0),MATCH(INICIO!$C$59,$P769:$U769,0)),0),IFERROR(INDEX($G781:$L789,MATCH(J795,$F781:$F789,0),MATCH(INICIO!$C$59,$G780:$L780,0)),0)))</f>
        <v>#REF!</v>
      </c>
      <c r="L795" s="105" t="e">
        <f t="shared" si="1279"/>
        <v>#REF!</v>
      </c>
      <c r="M795" s="116" t="e">
        <f>IF($Q$2=2,IFERROR(INDEX($G770:$L776,MATCH(L795,$F770:$F776,0),MATCH(INICIO!$C$59,$G769:$L769,0)),0),IF($Q$2=4,IFERROR(INDEX($P770:$U780,MATCH(L795,$O770:$O780,0),MATCH(INICIO!$C$59,$P769:$U769,0)),0),IFERROR(INDEX($G781:$L789,MATCH(L795,$F781:$F789,0),MATCH(INICIO!$C$59,$G780:$L780,0)),0)))</f>
        <v>#REF!</v>
      </c>
    </row>
    <row r="796" spans="1:24" hidden="1" outlineLevel="2" x14ac:dyDescent="0.25">
      <c r="B796" s="105" t="e">
        <f t="shared" si="1274"/>
        <v>#REF!</v>
      </c>
      <c r="C796" s="116" t="e">
        <f>IF($Q$2=2,IFERROR(INDEX($G770:$L776,MATCH(B796,$F770:$F776,0),MATCH(INICIO!$C$59,$G769:$L769,0)),0),IF($Q$2=4,IFERROR(INDEX($P770:$U780,MATCH(B796,$O770:$O780,0),MATCH(INICIO!$C$59,$P769:$U769,0)),0),IFERROR(INDEX($G781:$L789,MATCH(B796,$F781:$F789,0),MATCH(INICIO!$C$59,$G780:$L780,0)),0)))</f>
        <v>#REF!</v>
      </c>
      <c r="D796" s="105" t="e">
        <f t="shared" si="1275"/>
        <v>#REF!</v>
      </c>
      <c r="E796" s="116" t="e">
        <f>IF($Q$2=2,IFERROR(INDEX($G770:$L776,MATCH(D796,$F770:$F776,0),MATCH(INICIO!$C$59,$G769:$L769,0)),0),IF($Q$2=4,IFERROR(INDEX($P770:$U780,MATCH(D796,$O770:$O780,0),MATCH(INICIO!$C$59,$P769:$U769,0)),0),IFERROR(INDEX($G781:$L789,MATCH(D796,$F781:$F789,0),MATCH(INICIO!$C$59,$G780:$L780,0)),0)))</f>
        <v>#REF!</v>
      </c>
      <c r="F796" s="105" t="e">
        <f t="shared" si="1276"/>
        <v>#REF!</v>
      </c>
      <c r="G796" s="116" t="e">
        <f>IF($Q$2=2,IFERROR(INDEX($G770:$L776,MATCH(F796,$F770:$F776,0),MATCH(INICIO!$C$59,$G769:$L769,0)),0),IF($Q$2=4,IFERROR(INDEX($P770:$U780,MATCH(F796,$O770:$O780,0),MATCH(INICIO!$C$59,$P769:$U769,0)),0),IFERROR(INDEX($G781:$L789,MATCH(F796,$F781:$F789,0),MATCH(INICIO!$C$59,$G780:$L780,0)),0)))</f>
        <v>#REF!</v>
      </c>
      <c r="H796" s="105" t="e">
        <f t="shared" si="1277"/>
        <v>#REF!</v>
      </c>
      <c r="I796" s="116" t="e">
        <f>IF($Q$2=2,IFERROR(INDEX($G770:$L776,MATCH(H796,$F770:$F776,0),MATCH(INICIO!$C$59,$G769:$L769,0)),0),IF($Q$2=4,IFERROR(INDEX($P770:$U780,MATCH(H796,$O770:$O780,0),MATCH(INICIO!$C$59,$P769:$U769,0)),0),IFERROR(INDEX($G781:$L789,MATCH(H796,$F781:$F789,0),MATCH(INICIO!$C$59,$G780:$L780,0)),0)))</f>
        <v>#REF!</v>
      </c>
      <c r="J796" s="105" t="e">
        <f t="shared" si="1278"/>
        <v>#REF!</v>
      </c>
      <c r="K796" s="116" t="e">
        <f>IF($Q$2=2,IFERROR(INDEX($G770:$L776,MATCH(J796,$F770:$F776,0),MATCH(INICIO!$C$59,$G769:$L769,0)),0),IF($Q$2=4,IFERROR(INDEX($P770:$U780,MATCH(J796,$O770:$O780,0),MATCH(INICIO!$C$59,$P769:$U769,0)),0),IFERROR(INDEX($G781:$L789,MATCH(J796,$F781:$F789,0),MATCH(INICIO!$C$59,$G780:$L780,0)),0)))</f>
        <v>#REF!</v>
      </c>
      <c r="L796" s="105" t="e">
        <f t="shared" si="1279"/>
        <v>#REF!</v>
      </c>
      <c r="M796" s="116" t="e">
        <f>IF($Q$2=2,IFERROR(INDEX($G770:$L776,MATCH(L796,$F770:$F776,0),MATCH(INICIO!$C$59,$G769:$L769,0)),0),IF($Q$2=4,IFERROR(INDEX($P770:$U780,MATCH(L796,$O770:$O780,0),MATCH(INICIO!$C$59,$P769:$U769,0)),0),IFERROR(INDEX($G781:$L789,MATCH(L796,$F781:$F789,0),MATCH(INICIO!$C$59,$G780:$L780,0)),0)))</f>
        <v>#REF!</v>
      </c>
    </row>
    <row r="797" spans="1:24" hidden="1" outlineLevel="2" x14ac:dyDescent="0.25">
      <c r="B797" s="105" t="e">
        <f t="shared" si="1274"/>
        <v>#REF!</v>
      </c>
      <c r="C797" s="116" t="e">
        <f>IF($Q$2=2,IFERROR(INDEX($G770:$L776,MATCH(B797,$F770:$F776,0),MATCH(INICIO!$C$59,$G769:$L769,0)),0),IF($Q$2=4,IFERROR(INDEX($P770:$U780,MATCH(B797,$O770:$O780,0),MATCH(INICIO!$C$59,$P769:$U769,0)),0),IFERROR(INDEX($G781:$L789,MATCH(B797,$F781:$F789,0),MATCH(INICIO!$C$59,$G780:$L780,0)),0)))</f>
        <v>#REF!</v>
      </c>
      <c r="D797" s="105" t="e">
        <f t="shared" si="1275"/>
        <v>#REF!</v>
      </c>
      <c r="E797" s="116" t="e">
        <f>IF($Q$2=2,IFERROR(INDEX($G770:$L776,MATCH(D797,$F770:$F776,0),MATCH(INICIO!$C$59,$G769:$L769,0)),0),IF($Q$2=4,IFERROR(INDEX($P770:$U780,MATCH(D797,$O770:$O780,0),MATCH(INICIO!$C$59,$P769:$U769,0)),0),IFERROR(INDEX($G781:$L789,MATCH(D797,$F781:$F789,0),MATCH(INICIO!$C$59,$G780:$L780,0)),0)))</f>
        <v>#REF!</v>
      </c>
      <c r="F797" s="105" t="e">
        <f t="shared" si="1276"/>
        <v>#REF!</v>
      </c>
      <c r="G797" s="116" t="e">
        <f>IF($Q$2=2,IFERROR(INDEX($G770:$L776,MATCH(F797,$F770:$F776,0),MATCH(INICIO!$C$59,$G769:$L769,0)),0),IF($Q$2=4,IFERROR(INDEX($P770:$U780,MATCH(F797,$O770:$O780,0),MATCH(INICIO!$C$59,$P769:$U769,0)),0),IFERROR(INDEX($G781:$L789,MATCH(F797,$F781:$F789,0),MATCH(INICIO!$C$59,$G780:$L780,0)),0)))</f>
        <v>#REF!</v>
      </c>
      <c r="H797" s="105" t="e">
        <f t="shared" si="1277"/>
        <v>#REF!</v>
      </c>
      <c r="I797" s="116" t="e">
        <f>IF($Q$2=2,IFERROR(INDEX($G770:$L776,MATCH(H797,$F770:$F776,0),MATCH(INICIO!$C$59,$G769:$L769,0)),0),IF($Q$2=4,IFERROR(INDEX($P770:$U780,MATCH(H797,$O770:$O780,0),MATCH(INICIO!$C$59,$P769:$U769,0)),0),IFERROR(INDEX($G781:$L789,MATCH(H797,$F781:$F789,0),MATCH(INICIO!$C$59,$G780:$L780,0)),0)))</f>
        <v>#REF!</v>
      </c>
      <c r="J797" s="105" t="e">
        <f t="shared" si="1278"/>
        <v>#REF!</v>
      </c>
      <c r="K797" s="116" t="e">
        <f>IF($Q$2=2,IFERROR(INDEX($G770:$L776,MATCH(J797,$F770:$F776,0),MATCH(INICIO!$C$59,$G769:$L769,0)),0),IF($Q$2=4,IFERROR(INDEX($P770:$U780,MATCH(J797,$O770:$O780,0),MATCH(INICIO!$C$59,$P769:$U769,0)),0),IFERROR(INDEX($G781:$L789,MATCH(J797,$F781:$F789,0),MATCH(INICIO!$C$59,$G780:$L780,0)),0)))</f>
        <v>#REF!</v>
      </c>
      <c r="L797" s="105" t="e">
        <f t="shared" si="1279"/>
        <v>#REF!</v>
      </c>
      <c r="M797" s="116" t="e">
        <f>IF($Q$2=2,IFERROR(INDEX($G770:$L776,MATCH(L797,$F770:$F776,0),MATCH(INICIO!$C$59,$G769:$L769,0)),0),IF($Q$2=4,IFERROR(INDEX($P770:$U780,MATCH(L797,$O770:$O780,0),MATCH(INICIO!$C$59,$P769:$U769,0)),0),IFERROR(INDEX($G781:$L789,MATCH(L797,$F781:$F789,0),MATCH(INICIO!$C$59,$G780:$L780,0)),0)))</f>
        <v>#REF!</v>
      </c>
    </row>
    <row r="798" spans="1:24" hidden="1" outlineLevel="2" x14ac:dyDescent="0.25">
      <c r="B798" s="105" t="e">
        <f t="shared" si="1274"/>
        <v>#REF!</v>
      </c>
      <c r="C798" s="116" t="e">
        <f>IF($Q$2=2,IFERROR(INDEX($G770:$L776,MATCH(B798,$F770:$F776,0),MATCH(INICIO!$C$59,$G769:$L769,0)),0),IF($Q$2=4,IFERROR(INDEX($P770:$U780,MATCH(B798,$O770:$O780,0),MATCH(INICIO!$C$59,$P769:$U769,0)),0),IFERROR(INDEX($G781:$L789,MATCH(B798,$F781:$F789,0),MATCH(INICIO!$C$59,$G780:$L780,0)),0)))</f>
        <v>#REF!</v>
      </c>
      <c r="D798" s="105" t="e">
        <f t="shared" si="1275"/>
        <v>#REF!</v>
      </c>
      <c r="E798" s="116" t="e">
        <f>IF($Q$2=2,IFERROR(INDEX($G770:$L776,MATCH(D798,$F770:$F776,0),MATCH(INICIO!$C$59,$G769:$L769,0)),0),IF($Q$2=4,IFERROR(INDEX($P770:$U780,MATCH(D798,$O770:$O780,0),MATCH(INICIO!$C$59,$P769:$U769,0)),0),IFERROR(INDEX($G781:$L789,MATCH(D798,$F781:$F789,0),MATCH(INICIO!$C$59,$G780:$L780,0)),0)))</f>
        <v>#REF!</v>
      </c>
      <c r="F798" s="105" t="e">
        <f t="shared" si="1276"/>
        <v>#REF!</v>
      </c>
      <c r="G798" s="116" t="e">
        <f>IF($Q$2=2,IFERROR(INDEX($G770:$L776,MATCH(F798,$F770:$F776,0),MATCH(INICIO!$C$59,$G769:$L769,0)),0),IF($Q$2=4,IFERROR(INDEX($P770:$U780,MATCH(F798,$O770:$O780,0),MATCH(INICIO!$C$59,$P769:$U769,0)),0),IFERROR(INDEX($G781:$L789,MATCH(F798,$F781:$F789,0),MATCH(INICIO!$C$59,$G780:$L780,0)),0)))</f>
        <v>#REF!</v>
      </c>
      <c r="H798" s="105" t="e">
        <f t="shared" si="1277"/>
        <v>#REF!</v>
      </c>
      <c r="I798" s="116" t="e">
        <f>IF($Q$2=2,IFERROR(INDEX($G770:$L776,MATCH(H798,$F770:$F776,0),MATCH(INICIO!$C$59,$G769:$L769,0)),0),IF($Q$2=4,IFERROR(INDEX($P770:$U780,MATCH(H798,$O770:$O780,0),MATCH(INICIO!$C$59,$P769:$U769,0)),0),IFERROR(INDEX($G781:$L789,MATCH(H798,$F781:$F789,0),MATCH(INICIO!$C$59,$G780:$L780,0)),0)))</f>
        <v>#REF!</v>
      </c>
      <c r="J798" s="105" t="e">
        <f t="shared" si="1278"/>
        <v>#REF!</v>
      </c>
      <c r="K798" s="116" t="e">
        <f>IF($Q$2=2,IFERROR(INDEX($G770:$L776,MATCH(J798,$F770:$F776,0),MATCH(INICIO!$C$59,$G769:$L769,0)),0),IF($Q$2=4,IFERROR(INDEX($P770:$U780,MATCH(J798,$O770:$O780,0),MATCH(INICIO!$C$59,$P769:$U769,0)),0),IFERROR(INDEX($G781:$L789,MATCH(J798,$F781:$F789,0),MATCH(INICIO!$C$59,$G780:$L780,0)),0)))</f>
        <v>#REF!</v>
      </c>
      <c r="L798" s="105" t="e">
        <f t="shared" si="1279"/>
        <v>#REF!</v>
      </c>
      <c r="M798" s="116" t="e">
        <f>IF($Q$2=2,IFERROR(INDEX($G770:$L776,MATCH(L798,$F770:$F776,0),MATCH(INICIO!$C$59,$G769:$L769,0)),0),IF($Q$2=4,IFERROR(INDEX($P770:$U780,MATCH(L798,$O770:$O780,0),MATCH(INICIO!$C$59,$P769:$U769,0)),0),IFERROR(INDEX($G781:$L789,MATCH(L798,$F781:$F789,0),MATCH(INICIO!$C$59,$G780:$L780,0)),0)))</f>
        <v>#REF!</v>
      </c>
    </row>
    <row r="799" spans="1:24" hidden="1" outlineLevel="2" x14ac:dyDescent="0.25"/>
    <row r="800" spans="1:24" s="119" customFormat="1" hidden="1" outlineLevel="2" x14ac:dyDescent="0.25">
      <c r="A800" s="118" t="s">
        <v>43</v>
      </c>
    </row>
    <row r="801" spans="1:93" hidden="1" outlineLevel="2" x14ac:dyDescent="0.25">
      <c r="C801" s="121">
        <f t="shared" ref="C801:H801" si="1280">E$2</f>
        <v>1</v>
      </c>
      <c r="D801" s="121">
        <f t="shared" si="1280"/>
        <v>2</v>
      </c>
      <c r="E801" s="121">
        <f t="shared" si="1280"/>
        <v>3</v>
      </c>
      <c r="F801" s="121">
        <f t="shared" si="1280"/>
        <v>4</v>
      </c>
      <c r="G801" s="121">
        <f t="shared" si="1280"/>
        <v>5</v>
      </c>
      <c r="H801" s="121">
        <f t="shared" si="1280"/>
        <v>6</v>
      </c>
    </row>
    <row r="802" spans="1:93" hidden="1" outlineLevel="2" x14ac:dyDescent="0.25">
      <c r="B802" s="122" t="s">
        <v>44</v>
      </c>
      <c r="C802" s="123" t="e">
        <f t="array" ref="C802:C807">MMULT(MMULT(C$8:H$13,$AZ$8:$BE$13),C793:C798)+MMULT(MINVERSE(TRANSPOSE($AZ$8:$BE$13)),C760:C765)</f>
        <v>#REF!</v>
      </c>
      <c r="D802" s="123" t="e">
        <f t="array" ref="D802:D807">MMULT(MMULT(K$8:P$13,$AZ$8:$BE$13),E793:E798)+MMULT(MINVERSE(TRANSPOSE($AZ$8:$BE$13)),E760:E765)</f>
        <v>#REF!</v>
      </c>
      <c r="E802" s="123" t="e">
        <f t="array" ref="E802:E807">MMULT(MMULT(S$8:X$13,$AZ$8:$BE$13),G793:G798)+MMULT(MINVERSE(TRANSPOSE($AZ$8:$BE$13)),G760:G765)</f>
        <v>#REF!</v>
      </c>
      <c r="F802" s="123" t="e">
        <f t="array" ref="F802:F807">MMULT(MMULT(AA$8:AF$13,$AZ$8:$BE$13),I793:I798)+MMULT(MINVERSE(TRANSPOSE($AZ$8:$BE$13)),I760:I765)</f>
        <v>#REF!</v>
      </c>
      <c r="G802" s="123" t="e">
        <f t="array" ref="G802:G807">MMULT(MMULT(AI$8:AN$13,$AZ$8:$BE$13),K793:K798)+MMULT(MINVERSE(TRANSPOSE($AZ$8:$BE$13)),K760:K765)</f>
        <v>#REF!</v>
      </c>
      <c r="H802" s="123" t="e">
        <f t="array" ref="H802:H807">MMULT(MMULT(AQ$8:AV$13,$AZ$8:$BE$13),M793:M798)+MMULT(MINVERSE(TRANSPOSE($AZ$8:$BE$13)),M760:M765)</f>
        <v>#REF!</v>
      </c>
      <c r="N802" s="124"/>
      <c r="P802" s="124"/>
    </row>
    <row r="803" spans="1:93" hidden="1" outlineLevel="2" x14ac:dyDescent="0.25">
      <c r="B803" s="122" t="s">
        <v>45</v>
      </c>
      <c r="C803" s="123" t="e">
        <v>#REF!</v>
      </c>
      <c r="D803" s="123" t="e">
        <v>#REF!</v>
      </c>
      <c r="E803" s="123" t="e">
        <v>#REF!</v>
      </c>
      <c r="F803" s="123" t="e">
        <v>#REF!</v>
      </c>
      <c r="G803" s="123" t="e">
        <v>#REF!</v>
      </c>
      <c r="H803" s="123" t="e">
        <v>#REF!</v>
      </c>
      <c r="N803" s="124"/>
      <c r="P803" s="124"/>
    </row>
    <row r="804" spans="1:93" hidden="1" outlineLevel="2" x14ac:dyDescent="0.25">
      <c r="B804" s="122" t="s">
        <v>46</v>
      </c>
      <c r="C804" s="123" t="e">
        <v>#REF!</v>
      </c>
      <c r="D804" s="123" t="e">
        <v>#REF!</v>
      </c>
      <c r="E804" s="123" t="e">
        <v>#REF!</v>
      </c>
      <c r="F804" s="123" t="e">
        <v>#REF!</v>
      </c>
      <c r="G804" s="123" t="e">
        <v>#REF!</v>
      </c>
      <c r="H804" s="123" t="e">
        <v>#REF!</v>
      </c>
      <c r="N804" s="124"/>
      <c r="P804" s="124"/>
    </row>
    <row r="805" spans="1:93" hidden="1" outlineLevel="2" x14ac:dyDescent="0.25">
      <c r="B805" s="122" t="s">
        <v>47</v>
      </c>
      <c r="C805" s="123" t="e">
        <v>#REF!</v>
      </c>
      <c r="D805" s="123" t="e">
        <v>#REF!</v>
      </c>
      <c r="E805" s="123" t="e">
        <v>#REF!</v>
      </c>
      <c r="F805" s="123" t="e">
        <v>#REF!</v>
      </c>
      <c r="G805" s="123" t="e">
        <v>#REF!</v>
      </c>
      <c r="H805" s="123" t="e">
        <v>#REF!</v>
      </c>
      <c r="N805" s="124"/>
      <c r="P805" s="124"/>
    </row>
    <row r="806" spans="1:93" hidden="1" outlineLevel="2" x14ac:dyDescent="0.25">
      <c r="B806" s="122" t="s">
        <v>48</v>
      </c>
      <c r="C806" s="123" t="e">
        <v>#REF!</v>
      </c>
      <c r="D806" s="123" t="e">
        <v>#REF!</v>
      </c>
      <c r="E806" s="123" t="e">
        <v>#REF!</v>
      </c>
      <c r="F806" s="123" t="e">
        <v>#REF!</v>
      </c>
      <c r="G806" s="123" t="e">
        <v>#REF!</v>
      </c>
      <c r="H806" s="123" t="e">
        <v>#REF!</v>
      </c>
      <c r="N806" s="124"/>
      <c r="P806" s="124"/>
    </row>
    <row r="807" spans="1:93" hidden="1" outlineLevel="2" x14ac:dyDescent="0.25">
      <c r="B807" s="122" t="s">
        <v>49</v>
      </c>
      <c r="C807" s="123" t="e">
        <v>#REF!</v>
      </c>
      <c r="D807" s="123" t="e">
        <v>#REF!</v>
      </c>
      <c r="E807" s="123" t="e">
        <v>#REF!</v>
      </c>
      <c r="F807" s="123" t="e">
        <v>#REF!</v>
      </c>
      <c r="G807" s="123" t="e">
        <v>#REF!</v>
      </c>
      <c r="H807" s="123" t="e">
        <v>#REF!</v>
      </c>
      <c r="N807" s="124"/>
      <c r="P807" s="124"/>
    </row>
    <row r="808" spans="1:93" hidden="1" outlineLevel="2" x14ac:dyDescent="0.25"/>
    <row r="809" spans="1:93" hidden="1" outlineLevel="2" x14ac:dyDescent="0.25">
      <c r="B809" s="318" t="s">
        <v>50</v>
      </c>
      <c r="C809" s="319"/>
      <c r="D809" s="319"/>
      <c r="E809" s="319"/>
      <c r="F809" s="319"/>
      <c r="G809" s="319"/>
      <c r="H809" s="319"/>
      <c r="I809" s="319"/>
      <c r="J809" s="319"/>
      <c r="K809" s="319"/>
      <c r="L809" s="320"/>
      <c r="M809" s="321" t="s">
        <v>51</v>
      </c>
      <c r="N809" s="322"/>
      <c r="O809" s="322"/>
      <c r="P809" s="322"/>
      <c r="Q809" s="322"/>
      <c r="R809" s="322"/>
      <c r="S809" s="322"/>
      <c r="T809" s="322"/>
      <c r="U809" s="322"/>
      <c r="V809" s="323"/>
      <c r="W809" s="321" t="s">
        <v>52</v>
      </c>
      <c r="X809" s="322"/>
      <c r="Y809" s="322"/>
      <c r="Z809" s="322"/>
      <c r="AA809" s="322"/>
      <c r="AB809" s="322"/>
      <c r="AC809" s="322"/>
      <c r="AD809" s="322"/>
      <c r="AE809" s="322"/>
      <c r="AF809" s="323"/>
      <c r="AG809" s="321" t="s">
        <v>53</v>
      </c>
      <c r="AH809" s="322"/>
      <c r="AI809" s="322"/>
      <c r="AJ809" s="322"/>
      <c r="AK809" s="322"/>
      <c r="AL809" s="322"/>
      <c r="AM809" s="322"/>
      <c r="AN809" s="322"/>
      <c r="AO809" s="322"/>
      <c r="AP809" s="323"/>
      <c r="AQ809" s="321" t="s">
        <v>54</v>
      </c>
      <c r="AR809" s="322"/>
      <c r="AS809" s="322"/>
      <c r="AT809" s="322"/>
      <c r="AU809" s="322"/>
      <c r="AV809" s="322"/>
      <c r="AW809" s="322"/>
      <c r="AX809" s="322"/>
      <c r="AY809" s="322"/>
      <c r="AZ809" s="323"/>
      <c r="BA809" s="321" t="s">
        <v>55</v>
      </c>
      <c r="BB809" s="322"/>
      <c r="BC809" s="322"/>
      <c r="BD809" s="322"/>
      <c r="BE809" s="322"/>
      <c r="BF809" s="322"/>
      <c r="BG809" s="322"/>
      <c r="BH809" s="322"/>
      <c r="BI809" s="322"/>
      <c r="BJ809" s="323"/>
    </row>
    <row r="810" spans="1:93" hidden="1" outlineLevel="2" x14ac:dyDescent="0.25">
      <c r="B810" s="186">
        <f t="shared" ref="B810" si="1281">E$2</f>
        <v>1</v>
      </c>
      <c r="C810" s="187">
        <f t="shared" ref="C810:L813" si="1282">B810</f>
        <v>1</v>
      </c>
      <c r="D810" s="187">
        <f t="shared" si="1282"/>
        <v>1</v>
      </c>
      <c r="E810" s="187">
        <f t="shared" si="1282"/>
        <v>1</v>
      </c>
      <c r="F810" s="187">
        <f t="shared" si="1282"/>
        <v>1</v>
      </c>
      <c r="G810" s="187">
        <f t="shared" si="1282"/>
        <v>1</v>
      </c>
      <c r="H810" s="187">
        <f t="shared" si="1282"/>
        <v>1</v>
      </c>
      <c r="I810" s="187">
        <f t="shared" si="1282"/>
        <v>1</v>
      </c>
      <c r="J810" s="187">
        <f t="shared" si="1282"/>
        <v>1</v>
      </c>
      <c r="K810" s="187">
        <f t="shared" si="1282"/>
        <v>1</v>
      </c>
      <c r="L810" s="188">
        <f t="shared" si="1282"/>
        <v>1</v>
      </c>
      <c r="M810" s="189">
        <f t="shared" ref="M810" si="1283">F$2</f>
        <v>2</v>
      </c>
      <c r="N810" s="187">
        <f t="shared" ref="N810:V813" si="1284">M810</f>
        <v>2</v>
      </c>
      <c r="O810" s="187">
        <f t="shared" si="1284"/>
        <v>2</v>
      </c>
      <c r="P810" s="187">
        <f t="shared" si="1284"/>
        <v>2</v>
      </c>
      <c r="Q810" s="187">
        <f t="shared" si="1284"/>
        <v>2</v>
      </c>
      <c r="R810" s="187">
        <f t="shared" si="1284"/>
        <v>2</v>
      </c>
      <c r="S810" s="187">
        <f t="shared" si="1284"/>
        <v>2</v>
      </c>
      <c r="T810" s="187">
        <f t="shared" si="1284"/>
        <v>2</v>
      </c>
      <c r="U810" s="187">
        <f t="shared" si="1284"/>
        <v>2</v>
      </c>
      <c r="V810" s="188">
        <f t="shared" si="1284"/>
        <v>2</v>
      </c>
      <c r="W810" s="189">
        <f>G$2</f>
        <v>3</v>
      </c>
      <c r="X810" s="187">
        <f t="shared" ref="X810:AF813" si="1285">W810</f>
        <v>3</v>
      </c>
      <c r="Y810" s="187">
        <f t="shared" si="1285"/>
        <v>3</v>
      </c>
      <c r="Z810" s="187">
        <f t="shared" si="1285"/>
        <v>3</v>
      </c>
      <c r="AA810" s="187">
        <f t="shared" si="1285"/>
        <v>3</v>
      </c>
      <c r="AB810" s="187">
        <f t="shared" si="1285"/>
        <v>3</v>
      </c>
      <c r="AC810" s="187">
        <f t="shared" si="1285"/>
        <v>3</v>
      </c>
      <c r="AD810" s="187">
        <f t="shared" si="1285"/>
        <v>3</v>
      </c>
      <c r="AE810" s="187">
        <f t="shared" si="1285"/>
        <v>3</v>
      </c>
      <c r="AF810" s="188">
        <f t="shared" si="1285"/>
        <v>3</v>
      </c>
      <c r="AG810" s="189">
        <f>H$2</f>
        <v>4</v>
      </c>
      <c r="AH810" s="187">
        <f t="shared" ref="AH810:AP813" si="1286">AG810</f>
        <v>4</v>
      </c>
      <c r="AI810" s="187">
        <f t="shared" si="1286"/>
        <v>4</v>
      </c>
      <c r="AJ810" s="187">
        <f t="shared" si="1286"/>
        <v>4</v>
      </c>
      <c r="AK810" s="187">
        <f t="shared" si="1286"/>
        <v>4</v>
      </c>
      <c r="AL810" s="187">
        <f t="shared" si="1286"/>
        <v>4</v>
      </c>
      <c r="AM810" s="187">
        <f t="shared" si="1286"/>
        <v>4</v>
      </c>
      <c r="AN810" s="187">
        <f t="shared" si="1286"/>
        <v>4</v>
      </c>
      <c r="AO810" s="187">
        <f t="shared" si="1286"/>
        <v>4</v>
      </c>
      <c r="AP810" s="188">
        <f t="shared" si="1286"/>
        <v>4</v>
      </c>
      <c r="AQ810" s="189">
        <f>I$2</f>
        <v>5</v>
      </c>
      <c r="AR810" s="187">
        <f t="shared" ref="AR810:AZ813" si="1287">AQ810</f>
        <v>5</v>
      </c>
      <c r="AS810" s="187">
        <f t="shared" si="1287"/>
        <v>5</v>
      </c>
      <c r="AT810" s="187">
        <f t="shared" si="1287"/>
        <v>5</v>
      </c>
      <c r="AU810" s="187">
        <f t="shared" si="1287"/>
        <v>5</v>
      </c>
      <c r="AV810" s="187">
        <f t="shared" si="1287"/>
        <v>5</v>
      </c>
      <c r="AW810" s="187">
        <f t="shared" si="1287"/>
        <v>5</v>
      </c>
      <c r="AX810" s="187">
        <f t="shared" si="1287"/>
        <v>5</v>
      </c>
      <c r="AY810" s="187">
        <f t="shared" si="1287"/>
        <v>5</v>
      </c>
      <c r="AZ810" s="188">
        <f t="shared" si="1287"/>
        <v>5</v>
      </c>
      <c r="BA810" s="189">
        <f>J$2</f>
        <v>6</v>
      </c>
      <c r="BB810" s="187">
        <f t="shared" ref="BB810:BJ813" si="1288">BA810</f>
        <v>6</v>
      </c>
      <c r="BC810" s="187">
        <f t="shared" si="1288"/>
        <v>6</v>
      </c>
      <c r="BD810" s="187">
        <f t="shared" si="1288"/>
        <v>6</v>
      </c>
      <c r="BE810" s="187">
        <f t="shared" si="1288"/>
        <v>6</v>
      </c>
      <c r="BF810" s="187">
        <f t="shared" si="1288"/>
        <v>6</v>
      </c>
      <c r="BG810" s="187">
        <f t="shared" si="1288"/>
        <v>6</v>
      </c>
      <c r="BH810" s="187">
        <f t="shared" si="1288"/>
        <v>6</v>
      </c>
      <c r="BI810" s="187">
        <f t="shared" si="1288"/>
        <v>6</v>
      </c>
      <c r="BJ810" s="188">
        <f t="shared" si="1288"/>
        <v>6</v>
      </c>
    </row>
    <row r="811" spans="1:93" s="2" customFormat="1" ht="15" hidden="1" customHeight="1" outlineLevel="2" x14ac:dyDescent="0.25">
      <c r="A811" s="152" t="s">
        <v>192</v>
      </c>
      <c r="B811" s="129" t="e">
        <f>C804</f>
        <v>#REF!</v>
      </c>
      <c r="C811" s="130" t="e">
        <f t="shared" si="1282"/>
        <v>#REF!</v>
      </c>
      <c r="D811" s="130" t="e">
        <f t="shared" si="1282"/>
        <v>#REF!</v>
      </c>
      <c r="E811" s="130" t="e">
        <f t="shared" si="1282"/>
        <v>#REF!</v>
      </c>
      <c r="F811" s="130" t="e">
        <f t="shared" si="1282"/>
        <v>#REF!</v>
      </c>
      <c r="G811" s="130" t="e">
        <f t="shared" si="1282"/>
        <v>#REF!</v>
      </c>
      <c r="H811" s="130" t="e">
        <f t="shared" si="1282"/>
        <v>#REF!</v>
      </c>
      <c r="I811" s="130" t="e">
        <f t="shared" si="1282"/>
        <v>#REF!</v>
      </c>
      <c r="J811" s="190" t="e">
        <f t="shared" si="1282"/>
        <v>#REF!</v>
      </c>
      <c r="K811" s="130" t="e">
        <f t="shared" si="1282"/>
        <v>#REF!</v>
      </c>
      <c r="L811" s="131" t="e">
        <f t="shared" si="1282"/>
        <v>#REF!</v>
      </c>
      <c r="M811" s="129" t="e">
        <f>D804</f>
        <v>#REF!</v>
      </c>
      <c r="N811" s="130" t="e">
        <f t="shared" si="1284"/>
        <v>#REF!</v>
      </c>
      <c r="O811" s="130" t="e">
        <f t="shared" si="1284"/>
        <v>#REF!</v>
      </c>
      <c r="P811" s="130" t="e">
        <f t="shared" si="1284"/>
        <v>#REF!</v>
      </c>
      <c r="Q811" s="130" t="e">
        <f t="shared" si="1284"/>
        <v>#REF!</v>
      </c>
      <c r="R811" s="130" t="e">
        <f t="shared" si="1284"/>
        <v>#REF!</v>
      </c>
      <c r="S811" s="130" t="e">
        <f t="shared" si="1284"/>
        <v>#REF!</v>
      </c>
      <c r="T811" s="130" t="e">
        <f t="shared" si="1284"/>
        <v>#REF!</v>
      </c>
      <c r="U811" s="130" t="e">
        <f t="shared" si="1284"/>
        <v>#REF!</v>
      </c>
      <c r="V811" s="131" t="e">
        <f t="shared" si="1284"/>
        <v>#REF!</v>
      </c>
      <c r="W811" s="129" t="e">
        <f>E804</f>
        <v>#REF!</v>
      </c>
      <c r="X811" s="130" t="e">
        <f t="shared" si="1285"/>
        <v>#REF!</v>
      </c>
      <c r="Y811" s="130" t="e">
        <f t="shared" si="1285"/>
        <v>#REF!</v>
      </c>
      <c r="Z811" s="130" t="e">
        <f t="shared" si="1285"/>
        <v>#REF!</v>
      </c>
      <c r="AA811" s="130" t="e">
        <f t="shared" si="1285"/>
        <v>#REF!</v>
      </c>
      <c r="AB811" s="130" t="e">
        <f t="shared" si="1285"/>
        <v>#REF!</v>
      </c>
      <c r="AC811" s="130" t="e">
        <f t="shared" si="1285"/>
        <v>#REF!</v>
      </c>
      <c r="AD811" s="130" t="e">
        <f t="shared" si="1285"/>
        <v>#REF!</v>
      </c>
      <c r="AE811" s="130" t="e">
        <f t="shared" si="1285"/>
        <v>#REF!</v>
      </c>
      <c r="AF811" s="131" t="e">
        <f t="shared" si="1285"/>
        <v>#REF!</v>
      </c>
      <c r="AG811" s="129" t="e">
        <f>F804</f>
        <v>#REF!</v>
      </c>
      <c r="AH811" s="130" t="e">
        <f t="shared" si="1286"/>
        <v>#REF!</v>
      </c>
      <c r="AI811" s="130" t="e">
        <f t="shared" si="1286"/>
        <v>#REF!</v>
      </c>
      <c r="AJ811" s="130" t="e">
        <f t="shared" si="1286"/>
        <v>#REF!</v>
      </c>
      <c r="AK811" s="130" t="e">
        <f t="shared" si="1286"/>
        <v>#REF!</v>
      </c>
      <c r="AL811" s="130" t="e">
        <f t="shared" si="1286"/>
        <v>#REF!</v>
      </c>
      <c r="AM811" s="130" t="e">
        <f t="shared" si="1286"/>
        <v>#REF!</v>
      </c>
      <c r="AN811" s="130" t="e">
        <f t="shared" si="1286"/>
        <v>#REF!</v>
      </c>
      <c r="AO811" s="130" t="e">
        <f t="shared" si="1286"/>
        <v>#REF!</v>
      </c>
      <c r="AP811" s="131" t="e">
        <f t="shared" si="1286"/>
        <v>#REF!</v>
      </c>
      <c r="AQ811" s="129" t="e">
        <f>G804</f>
        <v>#REF!</v>
      </c>
      <c r="AR811" s="130" t="e">
        <f t="shared" si="1287"/>
        <v>#REF!</v>
      </c>
      <c r="AS811" s="130" t="e">
        <f t="shared" si="1287"/>
        <v>#REF!</v>
      </c>
      <c r="AT811" s="130" t="e">
        <f t="shared" si="1287"/>
        <v>#REF!</v>
      </c>
      <c r="AU811" s="130" t="e">
        <f t="shared" si="1287"/>
        <v>#REF!</v>
      </c>
      <c r="AV811" s="130" t="e">
        <f t="shared" si="1287"/>
        <v>#REF!</v>
      </c>
      <c r="AW811" s="130" t="e">
        <f t="shared" si="1287"/>
        <v>#REF!</v>
      </c>
      <c r="AX811" s="130" t="e">
        <f t="shared" si="1287"/>
        <v>#REF!</v>
      </c>
      <c r="AY811" s="130" t="e">
        <f t="shared" si="1287"/>
        <v>#REF!</v>
      </c>
      <c r="AZ811" s="131" t="e">
        <f t="shared" si="1287"/>
        <v>#REF!</v>
      </c>
      <c r="BA811" s="129" t="e">
        <f>H804</f>
        <v>#REF!</v>
      </c>
      <c r="BB811" s="130" t="e">
        <f t="shared" si="1288"/>
        <v>#REF!</v>
      </c>
      <c r="BC811" s="130" t="e">
        <f t="shared" si="1288"/>
        <v>#REF!</v>
      </c>
      <c r="BD811" s="130" t="e">
        <f t="shared" si="1288"/>
        <v>#REF!</v>
      </c>
      <c r="BE811" s="130" t="e">
        <f t="shared" si="1288"/>
        <v>#REF!</v>
      </c>
      <c r="BF811" s="130" t="e">
        <f t="shared" si="1288"/>
        <v>#REF!</v>
      </c>
      <c r="BG811" s="130" t="e">
        <f t="shared" si="1288"/>
        <v>#REF!</v>
      </c>
      <c r="BH811" s="130" t="e">
        <f t="shared" si="1288"/>
        <v>#REF!</v>
      </c>
      <c r="BI811" s="130" t="e">
        <f t="shared" si="1288"/>
        <v>#REF!</v>
      </c>
      <c r="BJ811" s="131" t="e">
        <f t="shared" si="1288"/>
        <v>#REF!</v>
      </c>
      <c r="BK811"/>
      <c r="BL811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  <c r="BZ811"/>
      <c r="CA811"/>
      <c r="CB811"/>
      <c r="CC811"/>
      <c r="CD811"/>
      <c r="CE811"/>
      <c r="CF811"/>
      <c r="CG811"/>
      <c r="CH811"/>
      <c r="CI811"/>
      <c r="CJ811"/>
      <c r="CK811"/>
      <c r="CL811"/>
      <c r="CM811"/>
      <c r="CN811"/>
      <c r="CO811"/>
    </row>
    <row r="812" spans="1:93" s="2" customFormat="1" ht="15" hidden="1" customHeight="1" outlineLevel="2" x14ac:dyDescent="0.25">
      <c r="A812" s="152" t="s">
        <v>47</v>
      </c>
      <c r="B812" s="129" t="e">
        <f>C805</f>
        <v>#REF!</v>
      </c>
      <c r="C812" s="130" t="e">
        <f t="shared" si="1282"/>
        <v>#REF!</v>
      </c>
      <c r="D812" s="130" t="e">
        <f t="shared" si="1282"/>
        <v>#REF!</v>
      </c>
      <c r="E812" s="130" t="e">
        <f t="shared" si="1282"/>
        <v>#REF!</v>
      </c>
      <c r="F812" s="130" t="e">
        <f t="shared" si="1282"/>
        <v>#REF!</v>
      </c>
      <c r="G812" s="130" t="e">
        <f t="shared" si="1282"/>
        <v>#REF!</v>
      </c>
      <c r="H812" s="130" t="e">
        <f t="shared" si="1282"/>
        <v>#REF!</v>
      </c>
      <c r="I812" s="130" t="e">
        <f t="shared" si="1282"/>
        <v>#REF!</v>
      </c>
      <c r="J812" s="190" t="e">
        <f t="shared" si="1282"/>
        <v>#REF!</v>
      </c>
      <c r="K812" s="130" t="e">
        <f t="shared" si="1282"/>
        <v>#REF!</v>
      </c>
      <c r="L812" s="131" t="e">
        <f t="shared" si="1282"/>
        <v>#REF!</v>
      </c>
      <c r="M812" s="129" t="e">
        <f>D805</f>
        <v>#REF!</v>
      </c>
      <c r="N812" s="130" t="e">
        <f t="shared" si="1284"/>
        <v>#REF!</v>
      </c>
      <c r="O812" s="130" t="e">
        <f t="shared" si="1284"/>
        <v>#REF!</v>
      </c>
      <c r="P812" s="130" t="e">
        <f t="shared" si="1284"/>
        <v>#REF!</v>
      </c>
      <c r="Q812" s="130" t="e">
        <f t="shared" si="1284"/>
        <v>#REF!</v>
      </c>
      <c r="R812" s="130" t="e">
        <f t="shared" si="1284"/>
        <v>#REF!</v>
      </c>
      <c r="S812" s="130" t="e">
        <f t="shared" si="1284"/>
        <v>#REF!</v>
      </c>
      <c r="T812" s="130" t="e">
        <f t="shared" si="1284"/>
        <v>#REF!</v>
      </c>
      <c r="U812" s="130" t="e">
        <f t="shared" si="1284"/>
        <v>#REF!</v>
      </c>
      <c r="V812" s="131" t="e">
        <f t="shared" si="1284"/>
        <v>#REF!</v>
      </c>
      <c r="W812" s="129" t="e">
        <f>E805</f>
        <v>#REF!</v>
      </c>
      <c r="X812" s="130" t="e">
        <f t="shared" si="1285"/>
        <v>#REF!</v>
      </c>
      <c r="Y812" s="130" t="e">
        <f t="shared" si="1285"/>
        <v>#REF!</v>
      </c>
      <c r="Z812" s="130" t="e">
        <f t="shared" si="1285"/>
        <v>#REF!</v>
      </c>
      <c r="AA812" s="130" t="e">
        <f t="shared" si="1285"/>
        <v>#REF!</v>
      </c>
      <c r="AB812" s="130" t="e">
        <f t="shared" si="1285"/>
        <v>#REF!</v>
      </c>
      <c r="AC812" s="130" t="e">
        <f t="shared" si="1285"/>
        <v>#REF!</v>
      </c>
      <c r="AD812" s="130" t="e">
        <f t="shared" si="1285"/>
        <v>#REF!</v>
      </c>
      <c r="AE812" s="130" t="e">
        <f t="shared" si="1285"/>
        <v>#REF!</v>
      </c>
      <c r="AF812" s="131" t="e">
        <f t="shared" si="1285"/>
        <v>#REF!</v>
      </c>
      <c r="AG812" s="129" t="e">
        <f>F805</f>
        <v>#REF!</v>
      </c>
      <c r="AH812" s="130" t="e">
        <f t="shared" si="1286"/>
        <v>#REF!</v>
      </c>
      <c r="AI812" s="130" t="e">
        <f t="shared" si="1286"/>
        <v>#REF!</v>
      </c>
      <c r="AJ812" s="130" t="e">
        <f t="shared" si="1286"/>
        <v>#REF!</v>
      </c>
      <c r="AK812" s="130" t="e">
        <f t="shared" si="1286"/>
        <v>#REF!</v>
      </c>
      <c r="AL812" s="130" t="e">
        <f t="shared" si="1286"/>
        <v>#REF!</v>
      </c>
      <c r="AM812" s="130" t="e">
        <f t="shared" si="1286"/>
        <v>#REF!</v>
      </c>
      <c r="AN812" s="130" t="e">
        <f t="shared" si="1286"/>
        <v>#REF!</v>
      </c>
      <c r="AO812" s="130" t="e">
        <f t="shared" si="1286"/>
        <v>#REF!</v>
      </c>
      <c r="AP812" s="131" t="e">
        <f t="shared" si="1286"/>
        <v>#REF!</v>
      </c>
      <c r="AQ812" s="129" t="e">
        <f>G805</f>
        <v>#REF!</v>
      </c>
      <c r="AR812" s="130" t="e">
        <f t="shared" si="1287"/>
        <v>#REF!</v>
      </c>
      <c r="AS812" s="130" t="e">
        <f t="shared" si="1287"/>
        <v>#REF!</v>
      </c>
      <c r="AT812" s="130" t="e">
        <f t="shared" si="1287"/>
        <v>#REF!</v>
      </c>
      <c r="AU812" s="130" t="e">
        <f t="shared" si="1287"/>
        <v>#REF!</v>
      </c>
      <c r="AV812" s="130" t="e">
        <f t="shared" si="1287"/>
        <v>#REF!</v>
      </c>
      <c r="AW812" s="130" t="e">
        <f t="shared" si="1287"/>
        <v>#REF!</v>
      </c>
      <c r="AX812" s="130" t="e">
        <f t="shared" si="1287"/>
        <v>#REF!</v>
      </c>
      <c r="AY812" s="130" t="e">
        <f t="shared" si="1287"/>
        <v>#REF!</v>
      </c>
      <c r="AZ812" s="131" t="e">
        <f t="shared" si="1287"/>
        <v>#REF!</v>
      </c>
      <c r="BA812" s="129" t="e">
        <f>H805</f>
        <v>#REF!</v>
      </c>
      <c r="BB812" s="130" t="e">
        <f t="shared" si="1288"/>
        <v>#REF!</v>
      </c>
      <c r="BC812" s="130" t="e">
        <f t="shared" si="1288"/>
        <v>#REF!</v>
      </c>
      <c r="BD812" s="130" t="e">
        <f t="shared" si="1288"/>
        <v>#REF!</v>
      </c>
      <c r="BE812" s="130" t="e">
        <f t="shared" si="1288"/>
        <v>#REF!</v>
      </c>
      <c r="BF812" s="130" t="e">
        <f t="shared" si="1288"/>
        <v>#REF!</v>
      </c>
      <c r="BG812" s="130" t="e">
        <f t="shared" si="1288"/>
        <v>#REF!</v>
      </c>
      <c r="BH812" s="130" t="e">
        <f t="shared" si="1288"/>
        <v>#REF!</v>
      </c>
      <c r="BI812" s="130" t="e">
        <f t="shared" si="1288"/>
        <v>#REF!</v>
      </c>
      <c r="BJ812" s="131" t="e">
        <f t="shared" si="1288"/>
        <v>#REF!</v>
      </c>
      <c r="BK812"/>
      <c r="BL812"/>
      <c r="BM812"/>
      <c r="BN812"/>
      <c r="BO812"/>
      <c r="BP812"/>
      <c r="BQ812"/>
      <c r="BR812"/>
      <c r="BS812"/>
      <c r="BT812"/>
      <c r="BU812"/>
      <c r="BV812"/>
      <c r="BW812"/>
      <c r="BX812"/>
      <c r="BY812"/>
      <c r="BZ812"/>
      <c r="CA812"/>
      <c r="CB812"/>
      <c r="CC812"/>
      <c r="CD812"/>
      <c r="CE812"/>
      <c r="CF812"/>
      <c r="CG812"/>
      <c r="CH812"/>
      <c r="CI812"/>
      <c r="CJ812"/>
      <c r="CK812"/>
      <c r="CL812"/>
      <c r="CM812"/>
      <c r="CN812"/>
      <c r="CO812"/>
    </row>
    <row r="813" spans="1:93" s="2" customFormat="1" ht="15" hidden="1" customHeight="1" outlineLevel="2" x14ac:dyDescent="0.25">
      <c r="A813" s="152" t="s">
        <v>57</v>
      </c>
      <c r="B813" s="129">
        <f t="shared" ref="B813" si="1289">E$3</f>
        <v>0.91</v>
      </c>
      <c r="C813" s="130">
        <f t="shared" si="1282"/>
        <v>0.91</v>
      </c>
      <c r="D813" s="130">
        <f t="shared" si="1282"/>
        <v>0.91</v>
      </c>
      <c r="E813" s="130">
        <f t="shared" si="1282"/>
        <v>0.91</v>
      </c>
      <c r="F813" s="130">
        <f t="shared" si="1282"/>
        <v>0.91</v>
      </c>
      <c r="G813" s="130">
        <f t="shared" si="1282"/>
        <v>0.91</v>
      </c>
      <c r="H813" s="130">
        <f t="shared" si="1282"/>
        <v>0.91</v>
      </c>
      <c r="I813" s="130">
        <f t="shared" si="1282"/>
        <v>0.91</v>
      </c>
      <c r="J813" s="190">
        <f t="shared" si="1282"/>
        <v>0.91</v>
      </c>
      <c r="K813" s="130">
        <f t="shared" si="1282"/>
        <v>0.91</v>
      </c>
      <c r="L813" s="131">
        <f t="shared" si="1282"/>
        <v>0.91</v>
      </c>
      <c r="M813" s="129">
        <f t="shared" ref="M813" si="1290">F$3</f>
        <v>3.6</v>
      </c>
      <c r="N813" s="130">
        <f t="shared" si="1284"/>
        <v>3.6</v>
      </c>
      <c r="O813" s="130">
        <f t="shared" si="1284"/>
        <v>3.6</v>
      </c>
      <c r="P813" s="130">
        <f t="shared" si="1284"/>
        <v>3.6</v>
      </c>
      <c r="Q813" s="130">
        <f t="shared" si="1284"/>
        <v>3.6</v>
      </c>
      <c r="R813" s="130">
        <f t="shared" si="1284"/>
        <v>3.6</v>
      </c>
      <c r="S813" s="130">
        <f t="shared" si="1284"/>
        <v>3.6</v>
      </c>
      <c r="T813" s="130">
        <f t="shared" si="1284"/>
        <v>3.6</v>
      </c>
      <c r="U813" s="130">
        <f t="shared" si="1284"/>
        <v>3.6</v>
      </c>
      <c r="V813" s="131">
        <f t="shared" si="1284"/>
        <v>3.6</v>
      </c>
      <c r="W813" s="129">
        <f t="shared" ref="W813" si="1291">G$3</f>
        <v>3.6</v>
      </c>
      <c r="X813" s="130">
        <f t="shared" si="1285"/>
        <v>3.6</v>
      </c>
      <c r="Y813" s="130">
        <f t="shared" si="1285"/>
        <v>3.6</v>
      </c>
      <c r="Z813" s="130">
        <f t="shared" si="1285"/>
        <v>3.6</v>
      </c>
      <c r="AA813" s="130">
        <f t="shared" si="1285"/>
        <v>3.6</v>
      </c>
      <c r="AB813" s="130">
        <f t="shared" si="1285"/>
        <v>3.6</v>
      </c>
      <c r="AC813" s="130">
        <f t="shared" si="1285"/>
        <v>3.6</v>
      </c>
      <c r="AD813" s="130">
        <f t="shared" si="1285"/>
        <v>3.6</v>
      </c>
      <c r="AE813" s="130">
        <f t="shared" si="1285"/>
        <v>3.6</v>
      </c>
      <c r="AF813" s="131">
        <f t="shared" si="1285"/>
        <v>3.6</v>
      </c>
      <c r="AG813" s="129">
        <f t="shared" ref="AG813" si="1292">H$3</f>
        <v>3.6</v>
      </c>
      <c r="AH813" s="130">
        <f t="shared" si="1286"/>
        <v>3.6</v>
      </c>
      <c r="AI813" s="130">
        <f t="shared" si="1286"/>
        <v>3.6</v>
      </c>
      <c r="AJ813" s="130">
        <f t="shared" si="1286"/>
        <v>3.6</v>
      </c>
      <c r="AK813" s="130">
        <f t="shared" si="1286"/>
        <v>3.6</v>
      </c>
      <c r="AL813" s="130">
        <f t="shared" si="1286"/>
        <v>3.6</v>
      </c>
      <c r="AM813" s="130">
        <f t="shared" si="1286"/>
        <v>3.6</v>
      </c>
      <c r="AN813" s="130">
        <f t="shared" si="1286"/>
        <v>3.6</v>
      </c>
      <c r="AO813" s="130">
        <f t="shared" si="1286"/>
        <v>3.6</v>
      </c>
      <c r="AP813" s="131">
        <f t="shared" si="1286"/>
        <v>3.6</v>
      </c>
      <c r="AQ813" s="129">
        <f t="shared" ref="AQ813" si="1293">I$3</f>
        <v>0.91</v>
      </c>
      <c r="AR813" s="130">
        <f t="shared" si="1287"/>
        <v>0.91</v>
      </c>
      <c r="AS813" s="130">
        <f t="shared" si="1287"/>
        <v>0.91</v>
      </c>
      <c r="AT813" s="130">
        <f t="shared" si="1287"/>
        <v>0.91</v>
      </c>
      <c r="AU813" s="130">
        <f t="shared" si="1287"/>
        <v>0.91</v>
      </c>
      <c r="AV813" s="130">
        <f t="shared" si="1287"/>
        <v>0.91</v>
      </c>
      <c r="AW813" s="130">
        <f t="shared" si="1287"/>
        <v>0.91</v>
      </c>
      <c r="AX813" s="130">
        <f t="shared" si="1287"/>
        <v>0.91</v>
      </c>
      <c r="AY813" s="130">
        <f t="shared" si="1287"/>
        <v>0.91</v>
      </c>
      <c r="AZ813" s="131">
        <f t="shared" si="1287"/>
        <v>0.91</v>
      </c>
      <c r="BA813" s="129">
        <f t="shared" ref="BA813" si="1294">J$3</f>
        <v>0</v>
      </c>
      <c r="BB813" s="130">
        <f t="shared" si="1288"/>
        <v>0</v>
      </c>
      <c r="BC813" s="130">
        <f t="shared" si="1288"/>
        <v>0</v>
      </c>
      <c r="BD813" s="130">
        <f t="shared" si="1288"/>
        <v>0</v>
      </c>
      <c r="BE813" s="130">
        <f t="shared" si="1288"/>
        <v>0</v>
      </c>
      <c r="BF813" s="130">
        <f t="shared" si="1288"/>
        <v>0</v>
      </c>
      <c r="BG813" s="130">
        <f t="shared" si="1288"/>
        <v>0</v>
      </c>
      <c r="BH813" s="130">
        <f t="shared" si="1288"/>
        <v>0</v>
      </c>
      <c r="BI813" s="130">
        <f t="shared" si="1288"/>
        <v>0</v>
      </c>
      <c r="BJ813" s="131">
        <f t="shared" si="1288"/>
        <v>0</v>
      </c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  <c r="CC813"/>
      <c r="CD813"/>
      <c r="CE813"/>
      <c r="CF813"/>
      <c r="CG813"/>
      <c r="CH813"/>
      <c r="CI813"/>
      <c r="CJ813"/>
      <c r="CK813"/>
      <c r="CL813"/>
      <c r="CM813"/>
      <c r="CN813"/>
      <c r="CO813"/>
    </row>
    <row r="814" spans="1:93" s="2" customFormat="1" ht="15" hidden="1" customHeight="1" outlineLevel="2" x14ac:dyDescent="0.25">
      <c r="A814" s="152" t="s">
        <v>58</v>
      </c>
      <c r="B814" s="132">
        <f t="shared" ref="B814" si="1295">B813/10*0</f>
        <v>0</v>
      </c>
      <c r="C814" s="133">
        <f t="shared" ref="C814" si="1296">C813/10*1</f>
        <v>9.0999999999999998E-2</v>
      </c>
      <c r="D814" s="133">
        <f t="shared" ref="D814" si="1297">D813/10*2</f>
        <v>0.182</v>
      </c>
      <c r="E814" s="133">
        <f t="shared" ref="E814" si="1298">E813/10*3</f>
        <v>0.27300000000000002</v>
      </c>
      <c r="F814" s="133">
        <f t="shared" ref="F814" si="1299">F813/10*4</f>
        <v>0.36399999999999999</v>
      </c>
      <c r="G814" s="133">
        <f t="shared" ref="G814" si="1300">G813/10*5</f>
        <v>0.45499999999999996</v>
      </c>
      <c r="H814" s="133">
        <f t="shared" ref="H814" si="1301">H813/10*6</f>
        <v>0.54600000000000004</v>
      </c>
      <c r="I814" s="133">
        <f t="shared" ref="I814" si="1302">I813/10*7</f>
        <v>0.63700000000000001</v>
      </c>
      <c r="J814" s="191">
        <f t="shared" ref="J814" si="1303">J813/10*8</f>
        <v>0.72799999999999998</v>
      </c>
      <c r="K814" s="133">
        <f t="shared" ref="K814" si="1304">K813/10*9</f>
        <v>0.81899999999999995</v>
      </c>
      <c r="L814" s="134">
        <f t="shared" ref="L814" si="1305">L813/10*10</f>
        <v>0.90999999999999992</v>
      </c>
      <c r="M814" s="133">
        <f t="shared" ref="M814" si="1306">M813/10*1</f>
        <v>0.36</v>
      </c>
      <c r="N814" s="133">
        <f t="shared" ref="N814" si="1307">N813/10*2</f>
        <v>0.72</v>
      </c>
      <c r="O814" s="133">
        <f t="shared" ref="O814" si="1308">O813/10*3</f>
        <v>1.08</v>
      </c>
      <c r="P814" s="133">
        <f t="shared" ref="P814" si="1309">P813/10*4</f>
        <v>1.44</v>
      </c>
      <c r="Q814" s="133">
        <f t="shared" ref="Q814" si="1310">Q813/10*5</f>
        <v>1.7999999999999998</v>
      </c>
      <c r="R814" s="133">
        <f t="shared" ref="R814" si="1311">R813/10*6</f>
        <v>2.16</v>
      </c>
      <c r="S814" s="133">
        <f t="shared" ref="S814" si="1312">S813/10*7</f>
        <v>2.52</v>
      </c>
      <c r="T814" s="133">
        <f t="shared" ref="T814" si="1313">T813/10*8</f>
        <v>2.88</v>
      </c>
      <c r="U814" s="133">
        <f t="shared" ref="U814" si="1314">U813/10*9</f>
        <v>3.2399999999999998</v>
      </c>
      <c r="V814" s="134">
        <f t="shared" ref="V814" si="1315">V813/10*10</f>
        <v>3.5999999999999996</v>
      </c>
      <c r="W814" s="133">
        <f t="shared" ref="W814" si="1316">W813/10*1</f>
        <v>0.36</v>
      </c>
      <c r="X814" s="133">
        <f t="shared" ref="X814" si="1317">X813/10*2</f>
        <v>0.72</v>
      </c>
      <c r="Y814" s="133">
        <f t="shared" ref="Y814" si="1318">Y813/10*3</f>
        <v>1.08</v>
      </c>
      <c r="Z814" s="133">
        <f t="shared" ref="Z814" si="1319">Z813/10*4</f>
        <v>1.44</v>
      </c>
      <c r="AA814" s="133">
        <f t="shared" ref="AA814" si="1320">AA813/10*5</f>
        <v>1.7999999999999998</v>
      </c>
      <c r="AB814" s="133">
        <f t="shared" ref="AB814" si="1321">AB813/10*6</f>
        <v>2.16</v>
      </c>
      <c r="AC814" s="133">
        <f t="shared" ref="AC814" si="1322">AC813/10*7</f>
        <v>2.52</v>
      </c>
      <c r="AD814" s="133">
        <f t="shared" ref="AD814" si="1323">AD813/10*8</f>
        <v>2.88</v>
      </c>
      <c r="AE814" s="134">
        <f t="shared" ref="AE814" si="1324">AE813/10*9</f>
        <v>3.2399999999999998</v>
      </c>
      <c r="AF814" s="134">
        <f t="shared" ref="AF814" si="1325">AF813/10*10</f>
        <v>3.5999999999999996</v>
      </c>
      <c r="AG814" s="133">
        <f t="shared" ref="AG814" si="1326">AG813/10*1</f>
        <v>0.36</v>
      </c>
      <c r="AH814" s="133">
        <f t="shared" ref="AH814" si="1327">AH813/10*2</f>
        <v>0.72</v>
      </c>
      <c r="AI814" s="133">
        <f t="shared" ref="AI814" si="1328">AI813/10*3</f>
        <v>1.08</v>
      </c>
      <c r="AJ814" s="133">
        <f t="shared" ref="AJ814" si="1329">AJ813/10*4</f>
        <v>1.44</v>
      </c>
      <c r="AK814" s="133">
        <f t="shared" ref="AK814" si="1330">AK813/10*5</f>
        <v>1.7999999999999998</v>
      </c>
      <c r="AL814" s="133">
        <f t="shared" ref="AL814" si="1331">AL813/10*6</f>
        <v>2.16</v>
      </c>
      <c r="AM814" s="133">
        <f t="shared" ref="AM814" si="1332">AM813/10*7</f>
        <v>2.52</v>
      </c>
      <c r="AN814" s="133">
        <f t="shared" ref="AN814" si="1333">AN813/10*8</f>
        <v>2.88</v>
      </c>
      <c r="AO814" s="134">
        <f t="shared" ref="AO814" si="1334">AO813/10*9</f>
        <v>3.2399999999999998</v>
      </c>
      <c r="AP814" s="134">
        <f t="shared" ref="AP814" si="1335">AP813/10*10</f>
        <v>3.5999999999999996</v>
      </c>
      <c r="AQ814" s="133">
        <f t="shared" ref="AQ814" si="1336">AQ813/10*1</f>
        <v>9.0999999999999998E-2</v>
      </c>
      <c r="AR814" s="133">
        <f t="shared" ref="AR814" si="1337">AR813/10*2</f>
        <v>0.182</v>
      </c>
      <c r="AS814" s="133">
        <f t="shared" ref="AS814" si="1338">AS813/10*3</f>
        <v>0.27300000000000002</v>
      </c>
      <c r="AT814" s="133">
        <f t="shared" ref="AT814" si="1339">AT813/10*4</f>
        <v>0.36399999999999999</v>
      </c>
      <c r="AU814" s="133">
        <f t="shared" ref="AU814" si="1340">AU813/10*5</f>
        <v>0.45499999999999996</v>
      </c>
      <c r="AV814" s="133">
        <f t="shared" ref="AV814" si="1341">AV813/10*6</f>
        <v>0.54600000000000004</v>
      </c>
      <c r="AW814" s="133">
        <f t="shared" ref="AW814" si="1342">AW813/10*7</f>
        <v>0.63700000000000001</v>
      </c>
      <c r="AX814" s="133">
        <f t="shared" ref="AX814" si="1343">AX813/10*8</f>
        <v>0.72799999999999998</v>
      </c>
      <c r="AY814" s="134">
        <f t="shared" ref="AY814" si="1344">AY813/10*9</f>
        <v>0.81899999999999995</v>
      </c>
      <c r="AZ814" s="134">
        <f t="shared" ref="AZ814" si="1345">AZ813/10*10</f>
        <v>0.90999999999999992</v>
      </c>
      <c r="BA814" s="133">
        <f t="shared" ref="BA814" si="1346">BA813/10*1</f>
        <v>0</v>
      </c>
      <c r="BB814" s="133">
        <f t="shared" ref="BB814" si="1347">BB813/10*2</f>
        <v>0</v>
      </c>
      <c r="BC814" s="133">
        <f t="shared" ref="BC814" si="1348">BC813/10*3</f>
        <v>0</v>
      </c>
      <c r="BD814" s="133">
        <f t="shared" ref="BD814" si="1349">BD813/10*4</f>
        <v>0</v>
      </c>
      <c r="BE814" s="133">
        <f t="shared" ref="BE814" si="1350">BE813/10*5</f>
        <v>0</v>
      </c>
      <c r="BF814" s="133">
        <f t="shared" ref="BF814" si="1351">BF813/10*6</f>
        <v>0</v>
      </c>
      <c r="BG814" s="133">
        <f t="shared" ref="BG814" si="1352">BG813/10*7</f>
        <v>0</v>
      </c>
      <c r="BH814" s="133">
        <f t="shared" ref="BH814" si="1353">BH813/10*8</f>
        <v>0</v>
      </c>
      <c r="BI814" s="134">
        <f t="shared" ref="BI814" si="1354">BI813/10*9</f>
        <v>0</v>
      </c>
      <c r="BJ814" s="134">
        <f t="shared" ref="BJ814" si="1355">BJ813/10*10</f>
        <v>0</v>
      </c>
      <c r="BK814"/>
      <c r="BL814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  <c r="BZ814"/>
      <c r="CA814"/>
      <c r="CB814"/>
      <c r="CC814"/>
      <c r="CD814"/>
      <c r="CE814"/>
      <c r="CF814"/>
      <c r="CG814"/>
      <c r="CH814"/>
      <c r="CI814"/>
      <c r="CJ814"/>
      <c r="CK814"/>
      <c r="CL814"/>
      <c r="CM814"/>
      <c r="CN814"/>
      <c r="CO814"/>
    </row>
    <row r="815" spans="1:93" ht="15.75" hidden="1" outlineLevel="2" thickBot="1" x14ac:dyDescent="0.3">
      <c r="A815" s="152" t="s">
        <v>60</v>
      </c>
      <c r="B815" s="192" t="e">
        <f t="shared" ref="B815:BJ815" si="1356">-B812+B811*B814-1*IF(AND($A698=B810,B814&gt;=$A758),B814-$A758,0)</f>
        <v>#REF!</v>
      </c>
      <c r="C815" s="193" t="e">
        <f t="shared" si="1356"/>
        <v>#REF!</v>
      </c>
      <c r="D815" s="193" t="e">
        <f t="shared" si="1356"/>
        <v>#REF!</v>
      </c>
      <c r="E815" s="193" t="e">
        <f t="shared" si="1356"/>
        <v>#REF!</v>
      </c>
      <c r="F815" s="193" t="e">
        <f t="shared" si="1356"/>
        <v>#REF!</v>
      </c>
      <c r="G815" s="193" t="e">
        <f t="shared" si="1356"/>
        <v>#REF!</v>
      </c>
      <c r="H815" s="193" t="e">
        <f t="shared" si="1356"/>
        <v>#REF!</v>
      </c>
      <c r="I815" s="193" t="e">
        <f t="shared" si="1356"/>
        <v>#REF!</v>
      </c>
      <c r="J815" s="193" t="e">
        <f t="shared" si="1356"/>
        <v>#REF!</v>
      </c>
      <c r="K815" s="193" t="e">
        <f t="shared" si="1356"/>
        <v>#REF!</v>
      </c>
      <c r="L815" s="194" t="e">
        <f t="shared" si="1356"/>
        <v>#REF!</v>
      </c>
      <c r="M815" s="192" t="e">
        <f t="shared" si="1356"/>
        <v>#REF!</v>
      </c>
      <c r="N815" s="193" t="e">
        <f t="shared" si="1356"/>
        <v>#REF!</v>
      </c>
      <c r="O815" s="193" t="e">
        <f t="shared" si="1356"/>
        <v>#REF!</v>
      </c>
      <c r="P815" s="193" t="e">
        <f t="shared" si="1356"/>
        <v>#REF!</v>
      </c>
      <c r="Q815" s="193" t="e">
        <f t="shared" si="1356"/>
        <v>#REF!</v>
      </c>
      <c r="R815" s="193" t="e">
        <f t="shared" si="1356"/>
        <v>#REF!</v>
      </c>
      <c r="S815" s="193" t="e">
        <f t="shared" si="1356"/>
        <v>#REF!</v>
      </c>
      <c r="T815" s="193" t="e">
        <f t="shared" si="1356"/>
        <v>#REF!</v>
      </c>
      <c r="U815" s="193" t="e">
        <f t="shared" si="1356"/>
        <v>#REF!</v>
      </c>
      <c r="V815" s="194" t="e">
        <f t="shared" si="1356"/>
        <v>#REF!</v>
      </c>
      <c r="W815" s="192" t="e">
        <f t="shared" si="1356"/>
        <v>#REF!</v>
      </c>
      <c r="X815" s="193" t="e">
        <f t="shared" si="1356"/>
        <v>#REF!</v>
      </c>
      <c r="Y815" s="193" t="e">
        <f t="shared" si="1356"/>
        <v>#REF!</v>
      </c>
      <c r="Z815" s="193" t="e">
        <f t="shared" si="1356"/>
        <v>#REF!</v>
      </c>
      <c r="AA815" s="193" t="e">
        <f t="shared" si="1356"/>
        <v>#REF!</v>
      </c>
      <c r="AB815" s="193" t="e">
        <f t="shared" si="1356"/>
        <v>#REF!</v>
      </c>
      <c r="AC815" s="193" t="e">
        <f t="shared" si="1356"/>
        <v>#REF!</v>
      </c>
      <c r="AD815" s="193" t="e">
        <f t="shared" si="1356"/>
        <v>#REF!</v>
      </c>
      <c r="AE815" s="193" t="e">
        <f t="shared" si="1356"/>
        <v>#REF!</v>
      </c>
      <c r="AF815" s="194" t="e">
        <f t="shared" si="1356"/>
        <v>#REF!</v>
      </c>
      <c r="AG815" s="192" t="e">
        <f t="shared" si="1356"/>
        <v>#REF!</v>
      </c>
      <c r="AH815" s="193" t="e">
        <f t="shared" si="1356"/>
        <v>#REF!</v>
      </c>
      <c r="AI815" s="193" t="e">
        <f t="shared" si="1356"/>
        <v>#REF!</v>
      </c>
      <c r="AJ815" s="193" t="e">
        <f t="shared" si="1356"/>
        <v>#REF!</v>
      </c>
      <c r="AK815" s="193" t="e">
        <f t="shared" si="1356"/>
        <v>#REF!</v>
      </c>
      <c r="AL815" s="193" t="e">
        <f t="shared" si="1356"/>
        <v>#REF!</v>
      </c>
      <c r="AM815" s="193" t="e">
        <f t="shared" si="1356"/>
        <v>#REF!</v>
      </c>
      <c r="AN815" s="193" t="e">
        <f t="shared" si="1356"/>
        <v>#REF!</v>
      </c>
      <c r="AO815" s="193" t="e">
        <f t="shared" si="1356"/>
        <v>#REF!</v>
      </c>
      <c r="AP815" s="194" t="e">
        <f t="shared" si="1356"/>
        <v>#REF!</v>
      </c>
      <c r="AQ815" s="192" t="e">
        <f t="shared" si="1356"/>
        <v>#REF!</v>
      </c>
      <c r="AR815" s="193" t="e">
        <f t="shared" si="1356"/>
        <v>#REF!</v>
      </c>
      <c r="AS815" s="193" t="e">
        <f t="shared" si="1356"/>
        <v>#REF!</v>
      </c>
      <c r="AT815" s="193" t="e">
        <f t="shared" si="1356"/>
        <v>#REF!</v>
      </c>
      <c r="AU815" s="193" t="e">
        <f t="shared" si="1356"/>
        <v>#REF!</v>
      </c>
      <c r="AV815" s="193" t="e">
        <f t="shared" si="1356"/>
        <v>#REF!</v>
      </c>
      <c r="AW815" s="193" t="e">
        <f t="shared" si="1356"/>
        <v>#REF!</v>
      </c>
      <c r="AX815" s="193" t="e">
        <f t="shared" si="1356"/>
        <v>#REF!</v>
      </c>
      <c r="AY815" s="193" t="e">
        <f t="shared" si="1356"/>
        <v>#REF!</v>
      </c>
      <c r="AZ815" s="194" t="e">
        <f t="shared" si="1356"/>
        <v>#REF!</v>
      </c>
      <c r="BA815" s="192" t="e">
        <f t="shared" si="1356"/>
        <v>#REF!</v>
      </c>
      <c r="BB815" s="193" t="e">
        <f t="shared" si="1356"/>
        <v>#REF!</v>
      </c>
      <c r="BC815" s="193" t="e">
        <f t="shared" si="1356"/>
        <v>#REF!</v>
      </c>
      <c r="BD815" s="193" t="e">
        <f t="shared" si="1356"/>
        <v>#REF!</v>
      </c>
      <c r="BE815" s="193" t="e">
        <f t="shared" si="1356"/>
        <v>#REF!</v>
      </c>
      <c r="BF815" s="193" t="e">
        <f t="shared" si="1356"/>
        <v>#REF!</v>
      </c>
      <c r="BG815" s="193" t="e">
        <f t="shared" si="1356"/>
        <v>#REF!</v>
      </c>
      <c r="BH815" s="193" t="e">
        <f t="shared" si="1356"/>
        <v>#REF!</v>
      </c>
      <c r="BI815" s="193" t="e">
        <f t="shared" si="1356"/>
        <v>#REF!</v>
      </c>
      <c r="BJ815" s="194" t="e">
        <f t="shared" si="1356"/>
        <v>#REF!</v>
      </c>
    </row>
    <row r="816" spans="1:93" hidden="1" outlineLevel="2" x14ac:dyDescent="0.25"/>
    <row r="817" spans="1:34" hidden="1" outlineLevel="1" collapsed="1" x14ac:dyDescent="0.25">
      <c r="A817" s="181" t="e">
        <f>3*B698/10</f>
        <v>#REF!</v>
      </c>
      <c r="B817" s="180"/>
      <c r="C817" s="180"/>
      <c r="D817" s="180"/>
    </row>
    <row r="818" spans="1:34" hidden="1" outlineLevel="2" x14ac:dyDescent="0.25">
      <c r="B818" s="316" t="e">
        <f>#REF!</f>
        <v>#REF!</v>
      </c>
      <c r="C818" s="317"/>
      <c r="D818" s="316" t="e">
        <f>#REF!</f>
        <v>#REF!</v>
      </c>
      <c r="E818" s="317"/>
      <c r="F818" s="316" t="e">
        <f>#REF!</f>
        <v>#REF!</v>
      </c>
      <c r="G818" s="317"/>
      <c r="H818" s="316" t="e">
        <f>#REF!</f>
        <v>#REF!</v>
      </c>
      <c r="I818" s="317"/>
      <c r="J818" s="316" t="e">
        <f>#REF!</f>
        <v>#REF!</v>
      </c>
      <c r="K818" s="317"/>
      <c r="L818" s="316" t="e">
        <f>#REF!</f>
        <v>#REF!</v>
      </c>
      <c r="M818" s="317"/>
    </row>
    <row r="819" spans="1:34" hidden="1" outlineLevel="2" x14ac:dyDescent="0.25">
      <c r="B819" s="105" t="e">
        <f>#REF!</f>
        <v>#REF!</v>
      </c>
      <c r="C819" s="108">
        <v>0</v>
      </c>
      <c r="D819" s="107" t="e">
        <f>#REF!</f>
        <v>#REF!</v>
      </c>
      <c r="E819" s="108">
        <v>0</v>
      </c>
      <c r="F819" s="107" t="e">
        <f>#REF!</f>
        <v>#REF!</v>
      </c>
      <c r="G819" s="108">
        <v>0</v>
      </c>
      <c r="H819" s="107" t="e">
        <f>#REF!</f>
        <v>#REF!</v>
      </c>
      <c r="I819" s="108">
        <v>0</v>
      </c>
      <c r="J819" s="107" t="e">
        <f>#REF!</f>
        <v>#REF!</v>
      </c>
      <c r="K819" s="108">
        <v>0</v>
      </c>
      <c r="L819" s="107" t="e">
        <f>#REF!</f>
        <v>#REF!</v>
      </c>
      <c r="M819" s="108">
        <v>0</v>
      </c>
      <c r="X819" s="146"/>
      <c r="Y819" s="147"/>
    </row>
    <row r="820" spans="1:34" hidden="1" outlineLevel="2" x14ac:dyDescent="0.25">
      <c r="B820" s="105" t="e">
        <f>#REF!</f>
        <v>#REF!</v>
      </c>
      <c r="C820" s="108" t="e">
        <f>IF($A698=B818,1*($B698-$A817)^2*(2*$A817+$B698)/$B698^3,0)</f>
        <v>#REF!</v>
      </c>
      <c r="D820" s="107" t="e">
        <f>#REF!</f>
        <v>#REF!</v>
      </c>
      <c r="E820" s="108" t="e">
        <f>IF($A698=D818,1*($B698-$A817)^2*(2*$A817+$B698)/$B698^3,0)</f>
        <v>#REF!</v>
      </c>
      <c r="F820" s="107" t="e">
        <f>#REF!</f>
        <v>#REF!</v>
      </c>
      <c r="G820" s="108" t="e">
        <f>IF($A698=F818,1*($B698-$A817)^2*(2*$A817+$B698)/$B698^3,0)</f>
        <v>#REF!</v>
      </c>
      <c r="H820" s="107" t="e">
        <f>#REF!</f>
        <v>#REF!</v>
      </c>
      <c r="I820" s="108" t="e">
        <f>IF($A698=H818,1*($B698-$A817)^2*(2*$A817+$B698)/$B698^3,0)</f>
        <v>#REF!</v>
      </c>
      <c r="J820" s="107" t="e">
        <f>#REF!</f>
        <v>#REF!</v>
      </c>
      <c r="K820" s="108" t="e">
        <f>IF($A698=J818,1*($B698-$A817)^2*(2*$A817+$B698)/$B698^3,0)</f>
        <v>#REF!</v>
      </c>
      <c r="L820" s="107" t="e">
        <f>#REF!</f>
        <v>#REF!</v>
      </c>
      <c r="M820" s="108" t="e">
        <f>IF($A698=L818,1*($B698-$A817)^2*(2*$A817+$B698)/$B698^3,0)</f>
        <v>#REF!</v>
      </c>
    </row>
    <row r="821" spans="1:34" hidden="1" outlineLevel="2" x14ac:dyDescent="0.25">
      <c r="A821" t="s">
        <v>36</v>
      </c>
      <c r="B821" s="105" t="e">
        <f>#REF!</f>
        <v>#REF!</v>
      </c>
      <c r="C821" s="108" t="e">
        <f>IF($A698=B818,1*$A817*($B698-$A817)^2/$B698^2,0)</f>
        <v>#REF!</v>
      </c>
      <c r="D821" s="107" t="e">
        <f>#REF!</f>
        <v>#REF!</v>
      </c>
      <c r="E821" s="108" t="e">
        <f>IF($A698=D818,1*$A817*($B698-$A817)^2/$B698^2,0)</f>
        <v>#REF!</v>
      </c>
      <c r="F821" s="107" t="e">
        <f>#REF!</f>
        <v>#REF!</v>
      </c>
      <c r="G821" s="108" t="e">
        <f>IF($A698=F818,1*$A817*($B698-$A817)^2/$B698^2,0)</f>
        <v>#REF!</v>
      </c>
      <c r="H821" s="107" t="e">
        <f>#REF!</f>
        <v>#REF!</v>
      </c>
      <c r="I821" s="108" t="e">
        <f>IF($A698=H818,1*$A817*($B698-$A817)^2/$B698^2,0)</f>
        <v>#REF!</v>
      </c>
      <c r="J821" s="107" t="e">
        <f>#REF!</f>
        <v>#REF!</v>
      </c>
      <c r="K821" s="108" t="e">
        <f>IF($A698=J818,1*$A817*($B698-$A817)^2/$B698^2,0)</f>
        <v>#REF!</v>
      </c>
      <c r="L821" s="107" t="e">
        <f>#REF!</f>
        <v>#REF!</v>
      </c>
      <c r="M821" s="108" t="e">
        <f>IF($A698=L818,1*$A817*($B698-$A817)^2/$B698^2,0)</f>
        <v>#REF!</v>
      </c>
      <c r="X821" s="149"/>
    </row>
    <row r="822" spans="1:34" hidden="1" outlineLevel="2" x14ac:dyDescent="0.25">
      <c r="B822" s="105" t="e">
        <f>#REF!</f>
        <v>#REF!</v>
      </c>
      <c r="C822" s="108">
        <v>0</v>
      </c>
      <c r="D822" s="107" t="e">
        <f>#REF!</f>
        <v>#REF!</v>
      </c>
      <c r="E822" s="108">
        <v>0</v>
      </c>
      <c r="F822" s="107" t="e">
        <f>#REF!</f>
        <v>#REF!</v>
      </c>
      <c r="G822" s="108">
        <v>0</v>
      </c>
      <c r="H822" s="107" t="e">
        <f>#REF!</f>
        <v>#REF!</v>
      </c>
      <c r="I822" s="108">
        <v>0</v>
      </c>
      <c r="J822" s="107" t="e">
        <f>#REF!</f>
        <v>#REF!</v>
      </c>
      <c r="K822" s="108">
        <v>0</v>
      </c>
      <c r="L822" s="107" t="e">
        <f>#REF!</f>
        <v>#REF!</v>
      </c>
      <c r="M822" s="108">
        <v>0</v>
      </c>
    </row>
    <row r="823" spans="1:34" hidden="1" outlineLevel="2" x14ac:dyDescent="0.25">
      <c r="B823" s="105" t="e">
        <f>#REF!</f>
        <v>#REF!</v>
      </c>
      <c r="C823" s="108" t="e">
        <f>IF($A698=B818,1*($A817)^2*(3*$B698-2*$A817)/$B698^3,0)</f>
        <v>#REF!</v>
      </c>
      <c r="D823" s="107" t="e">
        <f>#REF!</f>
        <v>#REF!</v>
      </c>
      <c r="E823" s="108" t="e">
        <f>IF($A698=D818,1*($A817)^2*(3*$B698-2*$A817)/$B698^3,0)</f>
        <v>#REF!</v>
      </c>
      <c r="F823" s="107" t="e">
        <f>#REF!</f>
        <v>#REF!</v>
      </c>
      <c r="G823" s="108" t="e">
        <f>IF($A698=F818,1*($A817)^2*(3*$B698-2*$A817)/$B698^3,0)</f>
        <v>#REF!</v>
      </c>
      <c r="H823" s="107" t="e">
        <f>#REF!</f>
        <v>#REF!</v>
      </c>
      <c r="I823" s="108" t="e">
        <f>IF($A698=H818,1*($A817)^2*(3*$B698-2*$A817)/$B698^3,0)</f>
        <v>#REF!</v>
      </c>
      <c r="J823" s="107" t="e">
        <f>#REF!</f>
        <v>#REF!</v>
      </c>
      <c r="K823" s="108" t="e">
        <f>IF($A698=J818,1*($A817)^2*(3*$B698-2*$A817)/$B698^3,0)</f>
        <v>#REF!</v>
      </c>
      <c r="L823" s="107" t="e">
        <f>#REF!</f>
        <v>#REF!</v>
      </c>
      <c r="M823" s="108" t="e">
        <f>IF($A698=L818,1*($A817)^2*(3*$B698-2*$A817)/$B698^3,0)</f>
        <v>#REF!</v>
      </c>
    </row>
    <row r="824" spans="1:34" hidden="1" outlineLevel="2" x14ac:dyDescent="0.25">
      <c r="B824" s="105" t="e">
        <f>#REF!</f>
        <v>#REF!</v>
      </c>
      <c r="C824" s="108" t="e">
        <f>IF($A698=B818,-1*($B698-$A817)*$A817^2/$B698^2,0)</f>
        <v>#REF!</v>
      </c>
      <c r="D824" s="107" t="e">
        <f>#REF!</f>
        <v>#REF!</v>
      </c>
      <c r="E824" s="108" t="e">
        <f>IF($A698=D818,-1*($B698-$A817)*$A817^2/$B698^2,0)</f>
        <v>#REF!</v>
      </c>
      <c r="F824" s="107" t="e">
        <f>#REF!</f>
        <v>#REF!</v>
      </c>
      <c r="G824" s="108" t="e">
        <f>IF($A698=F818,-1*($B698-$A817)*$A817^2/$B698^2,0)</f>
        <v>#REF!</v>
      </c>
      <c r="H824" s="107" t="e">
        <f>#REF!</f>
        <v>#REF!</v>
      </c>
      <c r="I824" s="108" t="e">
        <f>IF($A698=H818,-1*($B698-$A817)*$A817^2/$B698^2,0)</f>
        <v>#REF!</v>
      </c>
      <c r="J824" s="107" t="e">
        <f>#REF!</f>
        <v>#REF!</v>
      </c>
      <c r="K824" s="108" t="e">
        <f>IF($A698=J818,-1*($B698-$A817)*$A817^2/$B698^2,0)</f>
        <v>#REF!</v>
      </c>
      <c r="L824" s="107" t="e">
        <f>#REF!</f>
        <v>#REF!</v>
      </c>
      <c r="M824" s="108" t="e">
        <f>IF($A698=L818,-1*($B698-$A817)*$A817^2/$B698^2,0)</f>
        <v>#REF!</v>
      </c>
    </row>
    <row r="825" spans="1:34" hidden="1" outlineLevel="2" x14ac:dyDescent="0.25">
      <c r="C825" t="s">
        <v>61</v>
      </c>
      <c r="D825" s="182"/>
      <c r="E825" s="183"/>
      <c r="F825" s="182"/>
      <c r="G825" s="183"/>
      <c r="H825" s="182"/>
      <c r="I825" s="183"/>
      <c r="J825" s="182"/>
      <c r="K825" s="183"/>
      <c r="L825" s="182"/>
      <c r="M825" s="183"/>
      <c r="N825" s="182"/>
      <c r="O825" s="183"/>
      <c r="P825" s="182"/>
      <c r="Q825" s="183"/>
      <c r="R825" s="182"/>
      <c r="S825" s="183"/>
    </row>
    <row r="826" spans="1:34" hidden="1" outlineLevel="2" x14ac:dyDescent="0.25">
      <c r="B826" s="105">
        <v>1</v>
      </c>
      <c r="C826" s="108">
        <f t="shared" ref="C826" si="1357">-(IFERROR(VLOOKUP($B826,$B819:$C824,2,0),0)+IFERROR(VLOOKUP($B826,$D819:$E824,2,0),0)+IFERROR(VLOOKUP($B826,$F819:$G824,2,0),0)+IFERROR(VLOOKUP($B826,$H819:$I824,2,0),0)+IFERROR(VLOOKUP($B826,$J819:$K824,2,0),0)+IFERROR(VLOOKUP($B826,$L819:$M824,2,0),0)+IFERROR(VLOOKUP($B826,$N819:$O824,2,0),0)+IFERROR(VLOOKUP($B826,$P819:$Q824,2,0),0)+IFERROR(VLOOKUP($B826,$R819:$S824,2,0),0))</f>
        <v>0</v>
      </c>
      <c r="E826" s="109"/>
      <c r="F826" s="325" t="s">
        <v>37</v>
      </c>
      <c r="G826" s="325"/>
      <c r="H826" s="325"/>
      <c r="I826" s="325"/>
      <c r="J826" s="325"/>
      <c r="K826" s="325"/>
      <c r="L826" s="325"/>
      <c r="M826" s="325"/>
      <c r="N826" s="325"/>
      <c r="O826" s="325"/>
      <c r="P826" s="325"/>
      <c r="Q826" s="325"/>
      <c r="R826" s="325"/>
      <c r="S826" s="325"/>
      <c r="T826" s="325"/>
      <c r="U826" s="325"/>
      <c r="V826" s="325"/>
      <c r="W826" s="325"/>
      <c r="X826" s="325"/>
      <c r="Y826" s="325"/>
      <c r="Z826" s="325"/>
      <c r="AA826" s="325"/>
      <c r="AB826" s="110"/>
      <c r="AC826" s="110"/>
      <c r="AD826" s="110"/>
      <c r="AE826" s="110"/>
      <c r="AF826" s="110"/>
      <c r="AG826" s="110"/>
      <c r="AH826" s="110"/>
    </row>
    <row r="827" spans="1:34" hidden="1" outlineLevel="2" x14ac:dyDescent="0.25">
      <c r="B827" s="105">
        <v>2</v>
      </c>
      <c r="C827" s="108">
        <f t="shared" ref="C827" si="1358">-(IFERROR(VLOOKUP($B827,$B819:$C824,2,0),0)+IFERROR(VLOOKUP($B827,$D819:$E824,2,0),0)+IFERROR(VLOOKUP($B827,$F819:$G824,2,0),0)+IFERROR(VLOOKUP($B827,$H819:$I824,2,0),0)+IFERROR(VLOOKUP($B827,$J819:$K824,2,0),0)+IFERROR(VLOOKUP($B827,$L819:$M824,2,0),0)+IFERROR(VLOOKUP($B827,$N819:$O824,2,0),0)+IFERROR(VLOOKUP($B827,$P819:$Q824,2,0),0)+IFERROR(VLOOKUP($B827,$R819:$S824,2,0),0))</f>
        <v>0</v>
      </c>
      <c r="E827" s="110"/>
      <c r="F827" s="110"/>
      <c r="G827" s="326" t="s">
        <v>38</v>
      </c>
      <c r="H827" s="326"/>
      <c r="I827" s="326"/>
      <c r="J827" s="326"/>
      <c r="K827" s="326"/>
      <c r="L827" s="326"/>
      <c r="M827" s="110"/>
      <c r="N827" s="110"/>
      <c r="O827" s="110"/>
      <c r="P827" s="327" t="s">
        <v>39</v>
      </c>
      <c r="Q827" s="327"/>
      <c r="R827" s="327"/>
      <c r="S827" s="327"/>
      <c r="T827" s="327"/>
      <c r="U827" s="327"/>
      <c r="V827" s="110"/>
      <c r="W827" s="110"/>
      <c r="X827" s="110"/>
      <c r="Y827" s="110"/>
      <c r="Z827" s="110"/>
      <c r="AA827" s="110"/>
      <c r="AB827" s="110"/>
      <c r="AC827" s="110"/>
      <c r="AD827" s="110"/>
      <c r="AE827" s="110"/>
      <c r="AF827" s="110"/>
      <c r="AG827" s="110"/>
      <c r="AH827" s="110"/>
    </row>
    <row r="828" spans="1:34" hidden="1" outlineLevel="2" x14ac:dyDescent="0.25">
      <c r="B828" s="105">
        <v>3</v>
      </c>
      <c r="C828" s="108">
        <f t="shared" ref="C828" si="1359">-(IFERROR(VLOOKUP($B828,$B819:$C824,2,0),0)+IFERROR(VLOOKUP($B828,$D819:$E824,2,0),0)+IFERROR(VLOOKUP($B828,$F819:$G824,2,0),0)+IFERROR(VLOOKUP($B828,$H819:$I824,2,0),0)+IFERROR(VLOOKUP($B828,$J819:$K824,2,0),0)+IFERROR(VLOOKUP($B828,$L819:$M824,2,0),0)+IFERROR(VLOOKUP($B828,$N819:$O824,2,0),0)+IFERROR(VLOOKUP($B828,$P819:$Q824,2,0),0)+IFERROR(VLOOKUP($B828,$R819:$S824,2,0),0))</f>
        <v>0</v>
      </c>
      <c r="E828" s="110"/>
      <c r="F828" s="110"/>
      <c r="G828" s="112">
        <v>6</v>
      </c>
      <c r="H828" s="112">
        <v>5</v>
      </c>
      <c r="I828" s="112">
        <v>4</v>
      </c>
      <c r="J828" s="112">
        <v>3</v>
      </c>
      <c r="K828" s="112">
        <v>2</v>
      </c>
      <c r="L828" s="112">
        <v>1</v>
      </c>
      <c r="M828" s="110"/>
      <c r="O828" s="110"/>
      <c r="P828" s="112">
        <v>6</v>
      </c>
      <c r="Q828" s="112">
        <v>5</v>
      </c>
      <c r="R828" s="112">
        <v>4</v>
      </c>
      <c r="S828" s="112">
        <v>3</v>
      </c>
      <c r="T828" s="112">
        <v>2</v>
      </c>
      <c r="U828" s="112">
        <v>1</v>
      </c>
      <c r="AB828" s="110"/>
      <c r="AC828" s="110"/>
      <c r="AD828" s="110"/>
      <c r="AE828" s="110"/>
      <c r="AF828" s="110"/>
      <c r="AG828" s="110"/>
      <c r="AH828" s="110"/>
    </row>
    <row r="829" spans="1:34" hidden="1" outlineLevel="2" x14ac:dyDescent="0.25">
      <c r="B829" s="105">
        <v>4</v>
      </c>
      <c r="C829" s="108">
        <f t="shared" ref="C829" si="1360">-(IFERROR(VLOOKUP($B829,$B819:$C824,2,0),0)+IFERROR(VLOOKUP($B829,$D819:$E824,2,0),0)+IFERROR(VLOOKUP($B829,$F819:$G824,2,0),0)+IFERROR(VLOOKUP($B829,$H819:$I824,2,0),0)+IFERROR(VLOOKUP($B829,$J819:$K824,2,0),0)+IFERROR(VLOOKUP($B829,$L819:$M824,2,0),0)+IFERROR(VLOOKUP($B829,$N819:$O824,2,0),0)+IFERROR(VLOOKUP($B829,$P819:$Q824,2,0),0)+IFERROR(VLOOKUP($B829,$R819:$S824,2,0),0))</f>
        <v>0</v>
      </c>
      <c r="E829" s="110"/>
      <c r="F829" s="105">
        <v>1</v>
      </c>
      <c r="G829" s="184" t="e">
        <f t="array" ref="G829:G835">MMULT(MINVERSE($C$24:$I$30),$C826:$C832)</f>
        <v>#NUM!</v>
      </c>
      <c r="H829" s="184" t="e">
        <f t="array" ref="H829:H834">MMULT(MINVERSE($C$24:$H$29),$C826:$C831)</f>
        <v>#NUM!</v>
      </c>
      <c r="I829" s="184" t="e">
        <f t="array" ref="I829:I833">MMULT(MINVERSE($C$24:$G$28),$C826:$C830)</f>
        <v>#NUM!</v>
      </c>
      <c r="J829" s="184" t="e">
        <f t="array" ref="J829:J832">MMULT(MINVERSE($C$24:$F$27),$C826:$C829)</f>
        <v>#NUM!</v>
      </c>
      <c r="K829" s="184" t="e">
        <f t="array" ref="K829:K831">MMULT(MINVERSE($C$24:$E$26),$C826:$C828)</f>
        <v>#NUM!</v>
      </c>
      <c r="L829" s="184" t="e">
        <f t="array" ref="L829:L830">MMULT(MINVERSE($C$24:$D$25),$C826:$C827)</f>
        <v>#NUM!</v>
      </c>
      <c r="M829" s="110"/>
      <c r="O829" s="105">
        <v>1</v>
      </c>
      <c r="P829" s="184" t="e">
        <f t="array" ref="P829:P839">MMULT(MINVERSE($C$24:$M$34),$C826:$C836)</f>
        <v>#NUM!</v>
      </c>
      <c r="Q829" s="184" t="e">
        <f t="array" ref="Q829:Q838">MMULT(MINVERSE($C$24:$L$33),$C826:$C835)</f>
        <v>#NUM!</v>
      </c>
      <c r="R829" s="184" t="e">
        <f t="array" ref="R829:R837">MMULT(MINVERSE($C$24:$K$32),$C826:$C834)</f>
        <v>#NUM!</v>
      </c>
      <c r="S829" s="184" t="e">
        <f t="array" ref="S829:S836">MMULT(MINVERSE($C$24:$J$31),$C826:$C833)</f>
        <v>#NUM!</v>
      </c>
      <c r="T829" s="114"/>
      <c r="U829" s="114"/>
      <c r="V829" s="110"/>
      <c r="W829" s="110"/>
      <c r="X829" s="110"/>
      <c r="Y829" s="110"/>
      <c r="Z829" s="110"/>
      <c r="AA829" s="110"/>
      <c r="AB829" s="110"/>
      <c r="AC829" s="110"/>
      <c r="AD829" s="110"/>
      <c r="AE829" s="110"/>
      <c r="AF829" s="110"/>
      <c r="AG829" s="110"/>
      <c r="AH829" s="110"/>
    </row>
    <row r="830" spans="1:34" hidden="1" outlineLevel="2" x14ac:dyDescent="0.25">
      <c r="B830" s="105">
        <v>5</v>
      </c>
      <c r="C830" s="108">
        <f t="shared" ref="C830" si="1361">-(IFERROR(VLOOKUP($B830,$B819:$C824,2,0),0)+IFERROR(VLOOKUP($B830,$D819:$E824,2,0),0)+IFERROR(VLOOKUP($B830,$F819:$G824,2,0),0)+IFERROR(VLOOKUP($B830,$H819:$I824,2,0),0)+IFERROR(VLOOKUP($B830,$J819:$K824,2,0),0)+IFERROR(VLOOKUP($B830,$L819:$M824,2,0),0)+IFERROR(VLOOKUP($B830,$N819:$O824,2,0),0)+IFERROR(VLOOKUP($B830,$P819:$Q824,2,0),0)+IFERROR(VLOOKUP($B830,$R819:$S824,2,0),0))</f>
        <v>0</v>
      </c>
      <c r="E830" s="110"/>
      <c r="F830" s="105">
        <v>2</v>
      </c>
      <c r="G830" s="185" t="e">
        <v>#NUM!</v>
      </c>
      <c r="H830" s="185" t="e">
        <v>#NUM!</v>
      </c>
      <c r="I830" s="185" t="e">
        <v>#NUM!</v>
      </c>
      <c r="J830" s="185" t="e">
        <v>#NUM!</v>
      </c>
      <c r="K830" s="185" t="e">
        <v>#NUM!</v>
      </c>
      <c r="L830" s="185" t="e">
        <v>#NUM!</v>
      </c>
      <c r="M830" s="110"/>
      <c r="O830" s="105">
        <v>2</v>
      </c>
      <c r="P830" s="185" t="e">
        <v>#NUM!</v>
      </c>
      <c r="Q830" s="185" t="e">
        <v>#NUM!</v>
      </c>
      <c r="R830" s="185" t="e">
        <v>#NUM!</v>
      </c>
      <c r="S830" s="185" t="e">
        <v>#NUM!</v>
      </c>
      <c r="T830" s="114"/>
      <c r="U830" s="114"/>
    </row>
    <row r="831" spans="1:34" hidden="1" outlineLevel="2" x14ac:dyDescent="0.25">
      <c r="B831" s="105">
        <v>6</v>
      </c>
      <c r="C831" s="108">
        <f t="shared" ref="C831" si="1362">-(IFERROR(VLOOKUP($B831,$B819:$C824,2,0),0)+IFERROR(VLOOKUP($B831,$D819:$E824,2,0),0)+IFERROR(VLOOKUP($B831,$F819:$G824,2,0),0)+IFERROR(VLOOKUP($B831,$H819:$I824,2,0),0)+IFERROR(VLOOKUP($B831,$J819:$K824,2,0),0)+IFERROR(VLOOKUP($B831,$L819:$M824,2,0),0)+IFERROR(VLOOKUP($B831,$N819:$O824,2,0),0)+IFERROR(VLOOKUP($B831,$P819:$Q824,2,0),0)+IFERROR(VLOOKUP($B831,$R819:$S824,2,0),0))</f>
        <v>0</v>
      </c>
      <c r="E831" s="110"/>
      <c r="F831" s="105">
        <v>3</v>
      </c>
      <c r="G831" s="185" t="e">
        <v>#NUM!</v>
      </c>
      <c r="H831" s="185" t="e">
        <v>#NUM!</v>
      </c>
      <c r="I831" s="185" t="e">
        <v>#NUM!</v>
      </c>
      <c r="J831" s="185" t="e">
        <v>#NUM!</v>
      </c>
      <c r="K831" s="185" t="e">
        <v>#NUM!</v>
      </c>
      <c r="L831" s="185"/>
      <c r="M831" s="110"/>
      <c r="O831" s="105">
        <v>3</v>
      </c>
      <c r="P831" s="185" t="e">
        <v>#NUM!</v>
      </c>
      <c r="Q831" s="185" t="e">
        <v>#NUM!</v>
      </c>
      <c r="R831" s="185" t="e">
        <v>#NUM!</v>
      </c>
      <c r="S831" s="185" t="e">
        <v>#NUM!</v>
      </c>
      <c r="T831" s="114"/>
      <c r="U831" s="114"/>
    </row>
    <row r="832" spans="1:34" hidden="1" outlineLevel="2" x14ac:dyDescent="0.25">
      <c r="B832" s="105">
        <v>7</v>
      </c>
      <c r="C832" s="108">
        <f t="shared" ref="C832" si="1363">-(IFERROR(VLOOKUP($B832,$B819:$C824,2,0),0)+IFERROR(VLOOKUP($B832,$D819:$E824,2,0),0)+IFERROR(VLOOKUP($B832,$F819:$G824,2,0),0)+IFERROR(VLOOKUP($B832,$H819:$I824,2,0),0)+IFERROR(VLOOKUP($B832,$J819:$K824,2,0),0)+IFERROR(VLOOKUP($B832,$L819:$M824,2,0),0)+IFERROR(VLOOKUP($B832,$N819:$O824,2,0),0)+IFERROR(VLOOKUP($B832,$P819:$Q824,2,0),0)+IFERROR(VLOOKUP($B832,$R819:$S824,2,0),0))</f>
        <v>0</v>
      </c>
      <c r="E832" s="110"/>
      <c r="F832" s="105">
        <v>4</v>
      </c>
      <c r="G832" s="185" t="e">
        <v>#NUM!</v>
      </c>
      <c r="H832" s="185" t="e">
        <v>#NUM!</v>
      </c>
      <c r="I832" s="185" t="e">
        <v>#NUM!</v>
      </c>
      <c r="J832" s="185" t="e">
        <v>#NUM!</v>
      </c>
      <c r="K832" s="185"/>
      <c r="L832" s="185"/>
      <c r="M832" s="110"/>
      <c r="O832" s="105">
        <v>4</v>
      </c>
      <c r="P832" s="185" t="e">
        <v>#NUM!</v>
      </c>
      <c r="Q832" s="185" t="e">
        <v>#NUM!</v>
      </c>
      <c r="R832" s="185" t="e">
        <v>#NUM!</v>
      </c>
      <c r="S832" s="185" t="e">
        <v>#NUM!</v>
      </c>
      <c r="T832" s="114"/>
      <c r="U832" s="114"/>
    </row>
    <row r="833" spans="1:24" hidden="1" outlineLevel="2" x14ac:dyDescent="0.25">
      <c r="B833" s="105">
        <v>8</v>
      </c>
      <c r="C833" s="108">
        <f t="shared" ref="C833" si="1364">-(IFERROR(VLOOKUP($B833,$B819:$C824,2,0),0)+IFERROR(VLOOKUP($B833,$D819:$E824,2,0),0)+IFERROR(VLOOKUP($B833,$F819:$G824,2,0),0)+IFERROR(VLOOKUP($B833,$H819:$I824,2,0),0)+IFERROR(VLOOKUP($B833,$J819:$K824,2,0),0)+IFERROR(VLOOKUP($B833,$L819:$M824,2,0),0)+IFERROR(VLOOKUP($B833,$N819:$O824,2,0),0)+IFERROR(VLOOKUP($B833,$P819:$Q824,2,0),0)+IFERROR(VLOOKUP($B833,$R819:$S824,2,0),0))</f>
        <v>0</v>
      </c>
      <c r="E833" s="110" t="s">
        <v>40</v>
      </c>
      <c r="F833" s="105">
        <v>5</v>
      </c>
      <c r="G833" s="185" t="e">
        <v>#NUM!</v>
      </c>
      <c r="H833" s="185" t="e">
        <v>#NUM!</v>
      </c>
      <c r="I833" s="185" t="e">
        <v>#NUM!</v>
      </c>
      <c r="J833" s="185"/>
      <c r="K833" s="185"/>
      <c r="L833" s="185"/>
      <c r="M833" s="110"/>
      <c r="O833" s="105">
        <v>5</v>
      </c>
      <c r="P833" s="185" t="e">
        <v>#NUM!</v>
      </c>
      <c r="Q833" s="185" t="e">
        <v>#NUM!</v>
      </c>
      <c r="R833" s="185" t="e">
        <v>#NUM!</v>
      </c>
      <c r="S833" s="185" t="e">
        <v>#NUM!</v>
      </c>
      <c r="T833" s="114"/>
      <c r="U833" s="114"/>
    </row>
    <row r="834" spans="1:24" hidden="1" outlineLevel="2" x14ac:dyDescent="0.25">
      <c r="B834" s="105">
        <v>9</v>
      </c>
      <c r="C834" s="108">
        <f t="shared" ref="C834" si="1365">-(IFERROR(VLOOKUP($B834,$B819:$C824,2,0),0)+IFERROR(VLOOKUP($B834,$D819:$E824,2,0),0)+IFERROR(VLOOKUP($B834,$F819:$G824,2,0),0)+IFERROR(VLOOKUP($B834,$H819:$I824,2,0),0)+IFERROR(VLOOKUP($B834,$J819:$K824,2,0),0)+IFERROR(VLOOKUP($B834,$L819:$M824,2,0),0)+IFERROR(VLOOKUP($B834,$N819:$O824,2,0),0)+IFERROR(VLOOKUP($B834,$P819:$Q824,2,0),0)+IFERROR(VLOOKUP($B834,$R819:$S824,2,0),0))</f>
        <v>0</v>
      </c>
      <c r="E834" s="110"/>
      <c r="F834" s="105">
        <v>6</v>
      </c>
      <c r="G834" s="185" t="e">
        <v>#NUM!</v>
      </c>
      <c r="H834" s="185" t="e">
        <v>#NUM!</v>
      </c>
      <c r="I834" s="185"/>
      <c r="J834" s="185"/>
      <c r="K834" s="185"/>
      <c r="L834" s="185"/>
      <c r="M834" s="110"/>
      <c r="O834" s="105">
        <v>6</v>
      </c>
      <c r="P834" s="185" t="e">
        <v>#NUM!</v>
      </c>
      <c r="Q834" s="185" t="e">
        <v>#NUM!</v>
      </c>
      <c r="R834" s="185" t="e">
        <v>#NUM!</v>
      </c>
      <c r="S834" s="185" t="e">
        <v>#NUM!</v>
      </c>
      <c r="T834" s="114"/>
      <c r="U834" s="114"/>
    </row>
    <row r="835" spans="1:24" hidden="1" outlineLevel="2" x14ac:dyDescent="0.25">
      <c r="B835" s="105">
        <v>10</v>
      </c>
      <c r="C835" s="108">
        <f t="shared" ref="C835" si="1366">-(IFERROR(VLOOKUP($B835,$B819:$C824,2,0),0)+IFERROR(VLOOKUP($B835,$D819:$E824,2,0),0)+IFERROR(VLOOKUP($B835,$F819:$G824,2,0),0)+IFERROR(VLOOKUP($B835,$H819:$I824,2,0),0)+IFERROR(VLOOKUP($B835,$J819:$K824,2,0),0)+IFERROR(VLOOKUP($B835,$L819:$M824,2,0),0)+IFERROR(VLOOKUP($B835,$N819:$O824,2,0),0)+IFERROR(VLOOKUP($B835,$P819:$Q824,2,0),0)+IFERROR(VLOOKUP($B835,$R819:$S824,2,0),0))</f>
        <v>0</v>
      </c>
      <c r="E835" s="110"/>
      <c r="F835" s="105">
        <v>7</v>
      </c>
      <c r="G835" s="185" t="e">
        <v>#NUM!</v>
      </c>
      <c r="H835" s="185"/>
      <c r="I835" s="185"/>
      <c r="J835" s="185"/>
      <c r="K835" s="185"/>
      <c r="L835" s="185"/>
      <c r="M835" s="110"/>
      <c r="N835" s="110" t="s">
        <v>40</v>
      </c>
      <c r="O835" s="105">
        <v>7</v>
      </c>
      <c r="P835" s="185" t="e">
        <v>#NUM!</v>
      </c>
      <c r="Q835" s="185" t="e">
        <v>#NUM!</v>
      </c>
      <c r="R835" s="185" t="e">
        <v>#NUM!</v>
      </c>
      <c r="S835" s="185" t="e">
        <v>#NUM!</v>
      </c>
      <c r="T835" s="114"/>
      <c r="U835" s="114"/>
    </row>
    <row r="836" spans="1:24" hidden="1" outlineLevel="2" x14ac:dyDescent="0.25">
      <c r="B836" s="105">
        <v>11</v>
      </c>
      <c r="C836" s="108">
        <f t="shared" ref="C836" si="1367">-(IFERROR(VLOOKUP($B836,$B819:$C824,2,0),0)+IFERROR(VLOOKUP($B836,$D819:$E824,2,0),0)+IFERROR(VLOOKUP($B836,$F819:$G824,2,0),0)+IFERROR(VLOOKUP($B836,$H819:$I824,2,0),0)+IFERROR(VLOOKUP($B836,$J819:$K824,2,0),0)+IFERROR(VLOOKUP($B836,$L819:$M824,2,0),0)+IFERROR(VLOOKUP($B836,$N819:$O824,2,0),0)+IFERROR(VLOOKUP($B836,$P819:$Q824,2,0),0)+IFERROR(VLOOKUP($B836,$R819:$S824,2,0),0))</f>
        <v>0</v>
      </c>
      <c r="E836" s="110"/>
      <c r="M836" s="110"/>
      <c r="O836" s="105">
        <v>8</v>
      </c>
      <c r="P836" s="185" t="e">
        <v>#NUM!</v>
      </c>
      <c r="Q836" s="185" t="e">
        <v>#NUM!</v>
      </c>
      <c r="R836" s="185" t="e">
        <v>#NUM!</v>
      </c>
      <c r="S836" s="185" t="e">
        <v>#NUM!</v>
      </c>
      <c r="T836" s="114"/>
      <c r="U836" s="114"/>
    </row>
    <row r="837" spans="1:24" hidden="1" outlineLevel="2" x14ac:dyDescent="0.25">
      <c r="B837" s="105">
        <v>12</v>
      </c>
      <c r="C837" s="108">
        <f t="shared" ref="C837" si="1368">-(IFERROR(VLOOKUP($B837,$B819:$C824,2,0),0)+IFERROR(VLOOKUP($B837,$D819:$E824,2,0),0)+IFERROR(VLOOKUP($B837,$F819:$G824,2,0),0)+IFERROR(VLOOKUP($B837,$H819:$I824,2,0),0)+IFERROR(VLOOKUP($B837,$J819:$K824,2,0),0)+IFERROR(VLOOKUP($B837,$L819:$M824,2,0),0)+IFERROR(VLOOKUP($B837,$N819:$O824,2,0),0)+IFERROR(VLOOKUP($B837,$P819:$Q824,2,0),0)+IFERROR(VLOOKUP($B837,$R819:$S824,2,0),0))</f>
        <v>0</v>
      </c>
      <c r="E837" s="110"/>
      <c r="M837" s="110"/>
      <c r="O837" s="105">
        <v>9</v>
      </c>
      <c r="P837" s="185" t="e">
        <v>#NUM!</v>
      </c>
      <c r="Q837" s="185" t="e">
        <v>#NUM!</v>
      </c>
      <c r="R837" s="185" t="e">
        <v>#NUM!</v>
      </c>
      <c r="S837" s="185"/>
      <c r="T837" s="114"/>
      <c r="U837" s="114"/>
    </row>
    <row r="838" spans="1:24" hidden="1" outlineLevel="2" x14ac:dyDescent="0.25">
      <c r="B838" s="105">
        <v>13</v>
      </c>
      <c r="C838" s="108">
        <f t="shared" ref="C838" si="1369">-(IFERROR(VLOOKUP($B838,$B819:$C824,2,0),0)+IFERROR(VLOOKUP($B838,$D819:$E824,2,0),0)+IFERROR(VLOOKUP($B838,$F819:$G824,2,0),0)+IFERROR(VLOOKUP($B838,$H819:$I824,2,0),0)+IFERROR(VLOOKUP($B838,$J819:$K824,2,0),0)+IFERROR(VLOOKUP($B838,$L819:$M824,2,0),0)+IFERROR(VLOOKUP($B838,$N819:$O824,2,0),0)+IFERROR(VLOOKUP($B838,$P819:$Q824,2,0),0)+IFERROR(VLOOKUP($B838,$R819:$S824,2,0),0))</f>
        <v>0</v>
      </c>
      <c r="E838" s="110"/>
      <c r="F838" s="110"/>
      <c r="G838" s="324" t="s">
        <v>42</v>
      </c>
      <c r="H838" s="324"/>
      <c r="I838" s="324"/>
      <c r="J838" s="324"/>
      <c r="K838" s="324"/>
      <c r="L838" s="324"/>
      <c r="M838" s="110"/>
      <c r="O838" s="105">
        <v>10</v>
      </c>
      <c r="P838" s="185" t="e">
        <v>#NUM!</v>
      </c>
      <c r="Q838" s="185" t="e">
        <v>#NUM!</v>
      </c>
      <c r="R838" s="185"/>
      <c r="S838" s="185"/>
      <c r="T838" s="114"/>
      <c r="U838" s="114"/>
    </row>
    <row r="839" spans="1:24" hidden="1" outlineLevel="2" x14ac:dyDescent="0.25">
      <c r="B839" s="105">
        <v>14</v>
      </c>
      <c r="C839" s="108">
        <f t="shared" ref="C839" si="1370">-(IFERROR(VLOOKUP($B839,$B819:$C824,2,0),0)+IFERROR(VLOOKUP($B839,$D819:$E824,2,0),0)+IFERROR(VLOOKUP($B839,$F819:$G824,2,0),0)+IFERROR(VLOOKUP($B839,$H819:$I824,2,0),0)+IFERROR(VLOOKUP($B839,$J819:$K824,2,0),0)+IFERROR(VLOOKUP($B839,$L819:$M824,2,0),0)+IFERROR(VLOOKUP($B839,$N819:$O824,2,0),0)+IFERROR(VLOOKUP($B839,$P819:$Q824,2,0),0)+IFERROR(VLOOKUP($B839,$R819:$S824,2,0),0))</f>
        <v>0</v>
      </c>
      <c r="E839" s="110"/>
      <c r="F839" s="110"/>
      <c r="G839" s="112">
        <v>6</v>
      </c>
      <c r="H839" s="112">
        <v>5</v>
      </c>
      <c r="I839" s="112">
        <v>4</v>
      </c>
      <c r="J839" s="112">
        <v>3</v>
      </c>
      <c r="K839" s="112">
        <v>2</v>
      </c>
      <c r="L839" s="112">
        <v>1</v>
      </c>
      <c r="M839" s="110"/>
      <c r="O839" s="105">
        <v>11</v>
      </c>
      <c r="P839" s="185" t="e">
        <v>#NUM!</v>
      </c>
      <c r="Q839" s="185"/>
      <c r="R839" s="185"/>
      <c r="S839" s="185"/>
      <c r="T839" s="114"/>
      <c r="U839" s="114"/>
    </row>
    <row r="840" spans="1:24" hidden="1" outlineLevel="2" x14ac:dyDescent="0.25">
      <c r="A840" s="68" t="s">
        <v>41</v>
      </c>
      <c r="B840" s="105">
        <v>15</v>
      </c>
      <c r="C840" s="108">
        <f t="shared" ref="C840" si="1371">-(IFERROR(VLOOKUP($B840,$B819:$C824,2,0),0)+IFERROR(VLOOKUP($B840,$D819:$E824,2,0),0)+IFERROR(VLOOKUP($B840,$F819:$G824,2,0),0)+IFERROR(VLOOKUP($B840,$H819:$I824,2,0),0)+IFERROR(VLOOKUP($B840,$J819:$K824,2,0),0)+IFERROR(VLOOKUP($B840,$L819:$M824,2,0),0)+IFERROR(VLOOKUP($B840,$N819:$O824,2,0),0)+IFERROR(VLOOKUP($B840,$P819:$Q824,2,0),0)+IFERROR(VLOOKUP($B840,$R819:$S824,2,0),0))</f>
        <v>0</v>
      </c>
      <c r="E840" s="110"/>
      <c r="F840" s="105">
        <v>1</v>
      </c>
      <c r="G840" s="184" t="e">
        <f t="array" ref="G840:G848">MMULT(MINVERSE($C$24:$K$32),$C826:$C834)</f>
        <v>#NUM!</v>
      </c>
      <c r="H840" s="184" t="e">
        <f t="array" ref="H840:H847">MMULT(MINVERSE($C$24:$J$31),$C826:$C833)</f>
        <v>#NUM!</v>
      </c>
      <c r="I840" s="184" t="e">
        <f t="array" ref="I840:I846">MMULT(MINVERSE($C$24:$I$30),$C826:$C832)</f>
        <v>#NUM!</v>
      </c>
      <c r="J840" s="184" t="e">
        <f t="array" ref="J840:J845">MMULT(MINVERSE($C$24:$H$29),$C826:$C831)</f>
        <v>#NUM!</v>
      </c>
      <c r="K840" s="184" t="e">
        <f t="array" ref="K840:K844">MMULT(MINVERSE($C$24:$G$28),$C826:$C830)</f>
        <v>#NUM!</v>
      </c>
      <c r="L840" s="113"/>
      <c r="M840" s="110"/>
      <c r="N840" s="110"/>
      <c r="O840" s="110"/>
      <c r="P840" s="110"/>
    </row>
    <row r="841" spans="1:24" hidden="1" outlineLevel="2" x14ac:dyDescent="0.25">
      <c r="B841" s="105">
        <v>16</v>
      </c>
      <c r="C841" s="108">
        <f t="shared" ref="C841" si="1372">-(IFERROR(VLOOKUP($B841,$B819:$C824,2,0),0)+IFERROR(VLOOKUP($B841,$D819:$E824,2,0),0)+IFERROR(VLOOKUP($B841,$F819:$G824,2,0),0)+IFERROR(VLOOKUP($B841,$H819:$I824,2,0),0)+IFERROR(VLOOKUP($B841,$J819:$K824,2,0),0)+IFERROR(VLOOKUP($B841,$L819:$M824,2,0),0)+IFERROR(VLOOKUP($B841,$N819:$O824,2,0),0)+IFERROR(VLOOKUP($B841,$P819:$Q824,2,0),0)+IFERROR(VLOOKUP($B841,$R819:$S824,2,0),0))</f>
        <v>0</v>
      </c>
      <c r="E841" s="110"/>
      <c r="F841" s="105">
        <v>2</v>
      </c>
      <c r="G841" s="185" t="e">
        <v>#NUM!</v>
      </c>
      <c r="H841" s="185" t="e">
        <v>#NUM!</v>
      </c>
      <c r="I841" s="185" t="e">
        <v>#NUM!</v>
      </c>
      <c r="J841" s="185" t="e">
        <v>#NUM!</v>
      </c>
      <c r="K841" s="185" t="e">
        <v>#NUM!</v>
      </c>
      <c r="L841" s="114"/>
      <c r="M841" s="110"/>
      <c r="N841" s="110"/>
      <c r="O841" s="110"/>
      <c r="P841" s="110"/>
    </row>
    <row r="842" spans="1:24" hidden="1" outlineLevel="2" x14ac:dyDescent="0.25">
      <c r="B842" s="105">
        <v>17</v>
      </c>
      <c r="C842" s="108">
        <f t="shared" ref="C842" si="1373">-(IFERROR(VLOOKUP($B842,$B819:$C824,2,0),0)+IFERROR(VLOOKUP($B842,$D819:$E824,2,0),0)+IFERROR(VLOOKUP($B842,$F819:$G824,2,0),0)+IFERROR(VLOOKUP($B842,$H819:$I824,2,0),0)+IFERROR(VLOOKUP($B842,$J819:$K824,2,0),0)+IFERROR(VLOOKUP($B842,$L819:$M824,2,0),0)+IFERROR(VLOOKUP($B842,$N819:$O824,2,0),0)+IFERROR(VLOOKUP($B842,$P819:$Q824,2,0),0)+IFERROR(VLOOKUP($B842,$R819:$S824,2,0),0))</f>
        <v>0</v>
      </c>
      <c r="E842" s="110"/>
      <c r="F842" s="105">
        <v>3</v>
      </c>
      <c r="G842" s="185" t="e">
        <v>#NUM!</v>
      </c>
      <c r="H842" s="185" t="e">
        <v>#NUM!</v>
      </c>
      <c r="I842" s="185" t="e">
        <v>#NUM!</v>
      </c>
      <c r="J842" s="185" t="e">
        <v>#NUM!</v>
      </c>
      <c r="K842" s="185" t="e">
        <v>#NUM!</v>
      </c>
      <c r="L842" s="114"/>
      <c r="M842" s="110"/>
    </row>
    <row r="843" spans="1:24" hidden="1" outlineLevel="2" x14ac:dyDescent="0.25">
      <c r="B843" s="105">
        <v>18</v>
      </c>
      <c r="C843" s="108">
        <f t="shared" ref="C843" si="1374">-(IFERROR(VLOOKUP($B843,$B819:$C824,2,0),0)+IFERROR(VLOOKUP($B843,$D819:$E824,2,0),0)+IFERROR(VLOOKUP($B843,$F819:$G824,2,0),0)+IFERROR(VLOOKUP($B843,$H819:$I824,2,0),0)+IFERROR(VLOOKUP($B843,$J819:$K824,2,0),0)+IFERROR(VLOOKUP($B843,$L819:$M824,2,0),0)+IFERROR(VLOOKUP($B843,$N819:$O824,2,0),0)+IFERROR(VLOOKUP($B843,$P819:$Q824,2,0),0)+IFERROR(VLOOKUP($B843,$R819:$S824,2,0),0))</f>
        <v>0</v>
      </c>
      <c r="E843" s="110"/>
      <c r="F843" s="105">
        <v>4</v>
      </c>
      <c r="G843" s="185" t="e">
        <v>#NUM!</v>
      </c>
      <c r="H843" s="185" t="e">
        <v>#NUM!</v>
      </c>
      <c r="I843" s="185" t="e">
        <v>#NUM!</v>
      </c>
      <c r="J843" s="185" t="e">
        <v>#NUM!</v>
      </c>
      <c r="K843" s="185" t="e">
        <v>#NUM!</v>
      </c>
      <c r="L843" s="114"/>
      <c r="M843" s="110"/>
    </row>
    <row r="844" spans="1:24" hidden="1" outlineLevel="2" x14ac:dyDescent="0.25">
      <c r="B844" s="105">
        <v>19</v>
      </c>
      <c r="C844" s="108">
        <f t="shared" ref="C844" si="1375">-(IFERROR(VLOOKUP($B844,$B819:$C824,2,0),0)+IFERROR(VLOOKUP($B844,$D819:$E824,2,0),0)+IFERROR(VLOOKUP($B844,$F819:$G824,2,0),0)+IFERROR(VLOOKUP($B844,$H819:$I824,2,0),0)+IFERROR(VLOOKUP($B844,$J819:$K824,2,0),0)+IFERROR(VLOOKUP($B844,$L819:$M824,2,0),0)+IFERROR(VLOOKUP($B844,$N819:$O824,2,0),0)+IFERROR(VLOOKUP($B844,$P819:$Q824,2,0),0)+IFERROR(VLOOKUP($B844,$R819:$S824,2,0),0))</f>
        <v>0</v>
      </c>
      <c r="E844" s="110"/>
      <c r="F844" s="105">
        <v>5</v>
      </c>
      <c r="G844" s="185" t="e">
        <v>#NUM!</v>
      </c>
      <c r="H844" s="185" t="e">
        <v>#NUM!</v>
      </c>
      <c r="I844" s="185" t="e">
        <v>#NUM!</v>
      </c>
      <c r="J844" s="185" t="e">
        <v>#NUM!</v>
      </c>
      <c r="K844" s="185" t="e">
        <v>#NUM!</v>
      </c>
      <c r="L844" s="114"/>
      <c r="M844" s="110"/>
    </row>
    <row r="845" spans="1:24" hidden="1" outlineLevel="2" x14ac:dyDescent="0.25">
      <c r="B845" s="105">
        <v>20</v>
      </c>
      <c r="C845" s="108">
        <f t="shared" ref="C845" si="1376">-(IFERROR(VLOOKUP($B845,$B819:$C824,2,0),0)+IFERROR(VLOOKUP($B845,$D819:$E824,2,0),0)+IFERROR(VLOOKUP($B845,$F819:$G824,2,0),0)+IFERROR(VLOOKUP($B845,$H819:$I824,2,0),0)+IFERROR(VLOOKUP($B845,$J819:$K824,2,0),0)+IFERROR(VLOOKUP($B845,$L819:$M824,2,0),0)+IFERROR(VLOOKUP($B845,$N819:$O824,2,0),0)+IFERROR(VLOOKUP($B845,$P819:$Q824,2,0),0)+IFERROR(VLOOKUP($B845,$R819:$S824,2,0),0))</f>
        <v>0</v>
      </c>
      <c r="E845" s="110" t="s">
        <v>40</v>
      </c>
      <c r="F845" s="105">
        <v>6</v>
      </c>
      <c r="G845" s="185" t="e">
        <v>#NUM!</v>
      </c>
      <c r="H845" s="185" t="e">
        <v>#NUM!</v>
      </c>
      <c r="I845" s="185" t="e">
        <v>#NUM!</v>
      </c>
      <c r="J845" s="185" t="e">
        <v>#NUM!</v>
      </c>
      <c r="K845" s="185"/>
      <c r="L845" s="114"/>
      <c r="M845" s="110"/>
    </row>
    <row r="846" spans="1:24" hidden="1" outlineLevel="2" x14ac:dyDescent="0.25">
      <c r="B846" s="105">
        <v>21</v>
      </c>
      <c r="C846" s="108">
        <f t="shared" ref="C846" si="1377">-(IFERROR(VLOOKUP($B846,$B819:$C824,2,0),0)+IFERROR(VLOOKUP($B846,$D819:$E824,2,0),0)+IFERROR(VLOOKUP($B846,$F819:$G824,2,0),0)+IFERROR(VLOOKUP($B846,$H819:$I824,2,0),0)+IFERROR(VLOOKUP($B846,$J819:$K824,2,0),0)+IFERROR(VLOOKUP($B846,$L819:$M824,2,0),0)+IFERROR(VLOOKUP($B846,$N819:$O824,2,0),0)+IFERROR(VLOOKUP($B846,$P819:$Q824,2,0),0)+IFERROR(VLOOKUP($B846,$R819:$S824,2,0),0))</f>
        <v>0</v>
      </c>
      <c r="E846" s="110"/>
      <c r="F846" s="105">
        <v>7</v>
      </c>
      <c r="G846" s="185" t="e">
        <v>#NUM!</v>
      </c>
      <c r="H846" s="185" t="e">
        <v>#NUM!</v>
      </c>
      <c r="I846" s="185" t="e">
        <v>#NUM!</v>
      </c>
      <c r="J846" s="185"/>
      <c r="K846" s="185"/>
      <c r="L846" s="114"/>
      <c r="M846" s="110"/>
    </row>
    <row r="847" spans="1:24" hidden="1" outlineLevel="2" x14ac:dyDescent="0.25">
      <c r="E847" s="110"/>
      <c r="F847" s="105">
        <v>8</v>
      </c>
      <c r="G847" s="185" t="e">
        <v>#NUM!</v>
      </c>
      <c r="H847" s="185" t="e">
        <v>#NUM!</v>
      </c>
      <c r="I847" s="185"/>
      <c r="J847" s="185"/>
      <c r="K847" s="185"/>
      <c r="L847" s="114"/>
      <c r="M847" s="110"/>
      <c r="X847" s="110"/>
    </row>
    <row r="848" spans="1:24" hidden="1" outlineLevel="2" x14ac:dyDescent="0.25">
      <c r="E848" s="110"/>
      <c r="F848" s="105">
        <v>9</v>
      </c>
      <c r="G848" s="185" t="e">
        <v>#NUM!</v>
      </c>
      <c r="H848" s="185"/>
      <c r="I848" s="185"/>
      <c r="J848" s="185"/>
      <c r="K848" s="185"/>
      <c r="L848" s="114"/>
      <c r="M848" s="110"/>
      <c r="X848" s="110"/>
    </row>
    <row r="849" spans="1:16" hidden="1" outlineLevel="2" x14ac:dyDescent="0.25">
      <c r="A849" s="117"/>
    </row>
    <row r="850" spans="1:16" s="119" customFormat="1" hidden="1" outlineLevel="2" x14ac:dyDescent="0.25">
      <c r="A850" s="118" t="s">
        <v>37</v>
      </c>
    </row>
    <row r="851" spans="1:16" hidden="1" outlineLevel="2" x14ac:dyDescent="0.25">
      <c r="B851" s="316" t="e">
        <f t="shared" ref="B851:B857" si="1378">B818</f>
        <v>#REF!</v>
      </c>
      <c r="C851" s="316"/>
      <c r="D851" s="316" t="e">
        <f t="shared" ref="D851:D857" si="1379">D818</f>
        <v>#REF!</v>
      </c>
      <c r="E851" s="316"/>
      <c r="F851" s="316" t="e">
        <f t="shared" ref="F851:F857" si="1380">F818</f>
        <v>#REF!</v>
      </c>
      <c r="G851" s="316"/>
      <c r="H851" s="316" t="e">
        <f t="shared" ref="H851:H857" si="1381">H818</f>
        <v>#REF!</v>
      </c>
      <c r="I851" s="316"/>
      <c r="J851" s="316" t="e">
        <f t="shared" ref="J851:J857" si="1382">J818</f>
        <v>#REF!</v>
      </c>
      <c r="K851" s="316"/>
      <c r="L851" s="316" t="e">
        <f t="shared" ref="L851:L857" si="1383">L818</f>
        <v>#REF!</v>
      </c>
      <c r="M851" s="316"/>
    </row>
    <row r="852" spans="1:16" hidden="1" outlineLevel="2" x14ac:dyDescent="0.25">
      <c r="B852" s="105" t="e">
        <f t="shared" si="1378"/>
        <v>#REF!</v>
      </c>
      <c r="C852" s="116" t="e">
        <f>IF($Q$2=2,IFERROR(INDEX($G829:$L835,MATCH(B852,$F829:$F835,0),MATCH(INICIO!$C$59,$G828:$L828,0)),0),IF($Q$2=4,IFERROR(INDEX($P829:$U839,MATCH(B852,$O829:$O839,0),MATCH(INICIO!$C$59,$P828:$U828,0)),0),IFERROR(INDEX($G840:$L848,MATCH(B852,$F840:$F848,0),MATCH(INICIO!$C$59,$G839:$L839,0)),0)))</f>
        <v>#REF!</v>
      </c>
      <c r="D852" s="105" t="e">
        <f t="shared" si="1379"/>
        <v>#REF!</v>
      </c>
      <c r="E852" s="116" t="e">
        <f>IF($Q$2=2,IFERROR(INDEX($G829:$L835,MATCH(D852,$F829:$F835,0),MATCH(INICIO!$C$59,$G828:$L828,0)),0),IF($Q$2=4,IFERROR(INDEX($P829:$U839,MATCH(D852,$O829:$O839,0),MATCH(INICIO!$C$59,$P828:$U828,0)),0),IFERROR(INDEX($G840:$L848,MATCH(D852,$F840:$F848,0),MATCH(INICIO!$C$59,$G839:$L839,0)),0)))</f>
        <v>#REF!</v>
      </c>
      <c r="F852" s="105" t="e">
        <f t="shared" si="1380"/>
        <v>#REF!</v>
      </c>
      <c r="G852" s="116" t="e">
        <f>IF($Q$2=2,IFERROR(INDEX($G829:$L835,MATCH(F852,$F829:$F835,0),MATCH(INICIO!$C$59,$G828:$L828,0)),0),IF($Q$2=4,IFERROR(INDEX($P829:$U839,MATCH(F852,$O829:$O839,0),MATCH(INICIO!$C$59,$P828:$U828,0)),0),IFERROR(INDEX($G840:$L848,MATCH(F852,$F840:$F848,0),MATCH(INICIO!$C$59,$G839:$L839,0)),0)))</f>
        <v>#REF!</v>
      </c>
      <c r="H852" s="105" t="e">
        <f t="shared" si="1381"/>
        <v>#REF!</v>
      </c>
      <c r="I852" s="116" t="e">
        <f>IF($Q$2=2,IFERROR(INDEX($G829:$L835,MATCH(H852,$F829:$F835,0),MATCH(INICIO!$C$59,$G828:$L828,0)),0),IF($Q$2=4,IFERROR(INDEX($P829:$U839,MATCH(H852,$O829:$O839,0),MATCH(INICIO!$C$59,$P828:$U828,0)),0),IFERROR(INDEX($G840:$L848,MATCH(H852,$F840:$F848,0),MATCH(INICIO!$C$59,$G839:$L839,0)),0)))</f>
        <v>#REF!</v>
      </c>
      <c r="J852" s="105" t="e">
        <f t="shared" si="1382"/>
        <v>#REF!</v>
      </c>
      <c r="K852" s="116" t="e">
        <f>IF($Q$2=2,IFERROR(INDEX($G829:$L835,MATCH(J852,$F829:$F835,0),MATCH(INICIO!$C$59,$G828:$L828,0)),0),IF($Q$2=4,IFERROR(INDEX($P829:$U839,MATCH(J852,$O829:$O839,0),MATCH(INICIO!$C$59,$P828:$U828,0)),0),IFERROR(INDEX($G840:$L848,MATCH(J852,$F840:$F848,0),MATCH(INICIO!$C$59,$G839:$L839,0)),0)))</f>
        <v>#REF!</v>
      </c>
      <c r="L852" s="105" t="e">
        <f t="shared" si="1383"/>
        <v>#REF!</v>
      </c>
      <c r="M852" s="116" t="e">
        <f>IF($Q$2=2,IFERROR(INDEX($G829:$L835,MATCH(L852,$F829:$F835,0),MATCH(INICIO!$C$59,$G828:$L828,0)),0),IF($Q$2=4,IFERROR(INDEX($P829:$U839,MATCH(L852,$O829:$O839,0),MATCH(INICIO!$C$59,$P828:$U828,0)),0),IFERROR(INDEX($G840:$L848,MATCH(L852,$F840:$F848,0),MATCH(INICIO!$C$59,$G839:$L839,0)),0)))</f>
        <v>#REF!</v>
      </c>
    </row>
    <row r="853" spans="1:16" hidden="1" outlineLevel="2" x14ac:dyDescent="0.25">
      <c r="B853" s="105" t="e">
        <f t="shared" si="1378"/>
        <v>#REF!</v>
      </c>
      <c r="C853" s="116" t="e">
        <f>IF($Q$2=2,IFERROR(INDEX($G829:$L835,MATCH(B853,$F829:$F835,0),MATCH(INICIO!$C$59,$G828:$L828,0)),0),IF($Q$2=4,IFERROR(INDEX($P829:$U839,MATCH(B853,$O829:$O839,0),MATCH(INICIO!$C$59,$P828:$U828,0)),0),IFERROR(INDEX($G840:$L848,MATCH(B853,$F840:$F848,0),MATCH(INICIO!$C$59,$G839:$L839,0)),0)))</f>
        <v>#REF!</v>
      </c>
      <c r="D853" s="105" t="e">
        <f t="shared" si="1379"/>
        <v>#REF!</v>
      </c>
      <c r="E853" s="116" t="e">
        <f>IF($Q$2=2,IFERROR(INDEX($G829:$L835,MATCH(D853,$F829:$F835,0),MATCH(INICIO!$C$59,$G828:$L828,0)),0),IF($Q$2=4,IFERROR(INDEX($P829:$U839,MATCH(D853,$O829:$O839,0),MATCH(INICIO!$C$59,$P828:$U828,0)),0),IFERROR(INDEX($G840:$L848,MATCH(D853,$F840:$F848,0),MATCH(INICIO!$C$59,$G839:$L839,0)),0)))</f>
        <v>#REF!</v>
      </c>
      <c r="F853" s="105" t="e">
        <f t="shared" si="1380"/>
        <v>#REF!</v>
      </c>
      <c r="G853" s="116" t="e">
        <f>IF($Q$2=2,IFERROR(INDEX($G829:$L835,MATCH(F853,$F829:$F835,0),MATCH(INICIO!$C$59,$G828:$L828,0)),0),IF($Q$2=4,IFERROR(INDEX($P829:$U839,MATCH(F853,$O829:$O839,0),MATCH(INICIO!$C$59,$P828:$U828,0)),0),IFERROR(INDEX($G840:$L848,MATCH(F853,$F840:$F848,0),MATCH(INICIO!$C$59,$G839:$L839,0)),0)))</f>
        <v>#REF!</v>
      </c>
      <c r="H853" s="105" t="e">
        <f t="shared" si="1381"/>
        <v>#REF!</v>
      </c>
      <c r="I853" s="116" t="e">
        <f>IF($Q$2=2,IFERROR(INDEX($G829:$L835,MATCH(H853,$F829:$F835,0),MATCH(INICIO!$C$59,$G828:$L828,0)),0),IF($Q$2=4,IFERROR(INDEX($P829:$U839,MATCH(H853,$O829:$O839,0),MATCH(INICIO!$C$59,$P828:$U828,0)),0),IFERROR(INDEX($G840:$L848,MATCH(H853,$F840:$F848,0),MATCH(INICIO!$C$59,$G839:$L839,0)),0)))</f>
        <v>#REF!</v>
      </c>
      <c r="J853" s="105" t="e">
        <f t="shared" si="1382"/>
        <v>#REF!</v>
      </c>
      <c r="K853" s="116" t="e">
        <f>IF($Q$2=2,IFERROR(INDEX($G829:$L835,MATCH(J853,$F829:$F835,0),MATCH(INICIO!$C$59,$G828:$L828,0)),0),IF($Q$2=4,IFERROR(INDEX($P829:$U839,MATCH(J853,$O829:$O839,0),MATCH(INICIO!$C$59,$P828:$U828,0)),0),IFERROR(INDEX($G840:$L848,MATCH(J853,$F840:$F848,0),MATCH(INICIO!$C$59,$G839:$L839,0)),0)))</f>
        <v>#REF!</v>
      </c>
      <c r="L853" s="105" t="e">
        <f t="shared" si="1383"/>
        <v>#REF!</v>
      </c>
      <c r="M853" s="116" t="e">
        <f>IF($Q$2=2,IFERROR(INDEX($G829:$L835,MATCH(L853,$F829:$F835,0),MATCH(INICIO!$C$59,$G828:$L828,0)),0),IF($Q$2=4,IFERROR(INDEX($P829:$U839,MATCH(L853,$O829:$O839,0),MATCH(INICIO!$C$59,$P828:$U828,0)),0),IFERROR(INDEX($G840:$L848,MATCH(L853,$F840:$F848,0),MATCH(INICIO!$C$59,$G839:$L839,0)),0)))</f>
        <v>#REF!</v>
      </c>
    </row>
    <row r="854" spans="1:16" hidden="1" outlineLevel="2" x14ac:dyDescent="0.25">
      <c r="B854" s="105" t="e">
        <f t="shared" si="1378"/>
        <v>#REF!</v>
      </c>
      <c r="C854" s="116" t="e">
        <f>IF($Q$2=2,IFERROR(INDEX($G829:$L835,MATCH(B854,$F829:$F835,0),MATCH(INICIO!$C$59,$G828:$L828,0)),0),IF($Q$2=4,IFERROR(INDEX($P829:$U839,MATCH(B854,$O829:$O839,0),MATCH(INICIO!$C$59,$P828:$U828,0)),0),IFERROR(INDEX($G840:$L848,MATCH(B854,$F840:$F848,0),MATCH(INICIO!$C$59,$G839:$L839,0)),0)))</f>
        <v>#REF!</v>
      </c>
      <c r="D854" s="105" t="e">
        <f t="shared" si="1379"/>
        <v>#REF!</v>
      </c>
      <c r="E854" s="116" t="e">
        <f>IF($Q$2=2,IFERROR(INDEX($G829:$L835,MATCH(D854,$F829:$F835,0),MATCH(INICIO!$C$59,$G828:$L828,0)),0),IF($Q$2=4,IFERROR(INDEX($P829:$U839,MATCH(D854,$O829:$O839,0),MATCH(INICIO!$C$59,$P828:$U828,0)),0),IFERROR(INDEX($G840:$L848,MATCH(D854,$F840:$F848,0),MATCH(INICIO!$C$59,$G839:$L839,0)),0)))</f>
        <v>#REF!</v>
      </c>
      <c r="F854" s="105" t="e">
        <f t="shared" si="1380"/>
        <v>#REF!</v>
      </c>
      <c r="G854" s="116" t="e">
        <f>IF($Q$2=2,IFERROR(INDEX($G829:$L835,MATCH(F854,$F829:$F835,0),MATCH(INICIO!$C$59,$G828:$L828,0)),0),IF($Q$2=4,IFERROR(INDEX($P829:$U839,MATCH(F854,$O829:$O839,0),MATCH(INICIO!$C$59,$P828:$U828,0)),0),IFERROR(INDEX($G840:$L848,MATCH(F854,$F840:$F848,0),MATCH(INICIO!$C$59,$G839:$L839,0)),0)))</f>
        <v>#REF!</v>
      </c>
      <c r="H854" s="105" t="e">
        <f t="shared" si="1381"/>
        <v>#REF!</v>
      </c>
      <c r="I854" s="116" t="e">
        <f>IF($Q$2=2,IFERROR(INDEX($G829:$L835,MATCH(H854,$F829:$F835,0),MATCH(INICIO!$C$59,$G828:$L828,0)),0),IF($Q$2=4,IFERROR(INDEX($P829:$U839,MATCH(H854,$O829:$O839,0),MATCH(INICIO!$C$59,$P828:$U828,0)),0),IFERROR(INDEX($G840:$L848,MATCH(H854,$F840:$F848,0),MATCH(INICIO!$C$59,$G839:$L839,0)),0)))</f>
        <v>#REF!</v>
      </c>
      <c r="J854" s="105" t="e">
        <f t="shared" si="1382"/>
        <v>#REF!</v>
      </c>
      <c r="K854" s="116" t="e">
        <f>IF($Q$2=2,IFERROR(INDEX($G829:$L835,MATCH(J854,$F829:$F835,0),MATCH(INICIO!$C$59,$G828:$L828,0)),0),IF($Q$2=4,IFERROR(INDEX($P829:$U839,MATCH(J854,$O829:$O839,0),MATCH(INICIO!$C$59,$P828:$U828,0)),0),IFERROR(INDEX($G840:$L848,MATCH(J854,$F840:$F848,0),MATCH(INICIO!$C$59,$G839:$L839,0)),0)))</f>
        <v>#REF!</v>
      </c>
      <c r="L854" s="105" t="e">
        <f t="shared" si="1383"/>
        <v>#REF!</v>
      </c>
      <c r="M854" s="116" t="e">
        <f>IF($Q$2=2,IFERROR(INDEX($G829:$L835,MATCH(L854,$F829:$F835,0),MATCH(INICIO!$C$59,$G828:$L828,0)),0),IF($Q$2=4,IFERROR(INDEX($P829:$U839,MATCH(L854,$O829:$O839,0),MATCH(INICIO!$C$59,$P828:$U828,0)),0),IFERROR(INDEX($G840:$L848,MATCH(L854,$F840:$F848,0),MATCH(INICIO!$C$59,$G839:$L839,0)),0)))</f>
        <v>#REF!</v>
      </c>
    </row>
    <row r="855" spans="1:16" hidden="1" outlineLevel="2" x14ac:dyDescent="0.25">
      <c r="B855" s="105" t="e">
        <f t="shared" si="1378"/>
        <v>#REF!</v>
      </c>
      <c r="C855" s="116" t="e">
        <f>IF($Q$2=2,IFERROR(INDEX($G829:$L835,MATCH(B855,$F829:$F835,0),MATCH(INICIO!$C$59,$G828:$L828,0)),0),IF($Q$2=4,IFERROR(INDEX($P829:$U839,MATCH(B855,$O829:$O839,0),MATCH(INICIO!$C$59,$P828:$U828,0)),0),IFERROR(INDEX($G840:$L848,MATCH(B855,$F840:$F848,0),MATCH(INICIO!$C$59,$G839:$L839,0)),0)))</f>
        <v>#REF!</v>
      </c>
      <c r="D855" s="105" t="e">
        <f t="shared" si="1379"/>
        <v>#REF!</v>
      </c>
      <c r="E855" s="116" t="e">
        <f>IF($Q$2=2,IFERROR(INDEX($G829:$L835,MATCH(D855,$F829:$F835,0),MATCH(INICIO!$C$59,$G828:$L828,0)),0),IF($Q$2=4,IFERROR(INDEX($P829:$U839,MATCH(D855,$O829:$O839,0),MATCH(INICIO!$C$59,$P828:$U828,0)),0),IFERROR(INDEX($G840:$L848,MATCH(D855,$F840:$F848,0),MATCH(INICIO!$C$59,$G839:$L839,0)),0)))</f>
        <v>#REF!</v>
      </c>
      <c r="F855" s="105" t="e">
        <f t="shared" si="1380"/>
        <v>#REF!</v>
      </c>
      <c r="G855" s="116" t="e">
        <f>IF($Q$2=2,IFERROR(INDEX($G829:$L835,MATCH(F855,$F829:$F835,0),MATCH(INICIO!$C$59,$G828:$L828,0)),0),IF($Q$2=4,IFERROR(INDEX($P829:$U839,MATCH(F855,$O829:$O839,0),MATCH(INICIO!$C$59,$P828:$U828,0)),0),IFERROR(INDEX($G840:$L848,MATCH(F855,$F840:$F848,0),MATCH(INICIO!$C$59,$G839:$L839,0)),0)))</f>
        <v>#REF!</v>
      </c>
      <c r="H855" s="105" t="e">
        <f t="shared" si="1381"/>
        <v>#REF!</v>
      </c>
      <c r="I855" s="116" t="e">
        <f>IF($Q$2=2,IFERROR(INDEX($G829:$L835,MATCH(H855,$F829:$F835,0),MATCH(INICIO!$C$59,$G828:$L828,0)),0),IF($Q$2=4,IFERROR(INDEX($P829:$U839,MATCH(H855,$O829:$O839,0),MATCH(INICIO!$C$59,$P828:$U828,0)),0),IFERROR(INDEX($G840:$L848,MATCH(H855,$F840:$F848,0),MATCH(INICIO!$C$59,$G839:$L839,0)),0)))</f>
        <v>#REF!</v>
      </c>
      <c r="J855" s="105" t="e">
        <f t="shared" si="1382"/>
        <v>#REF!</v>
      </c>
      <c r="K855" s="116" t="e">
        <f>IF($Q$2=2,IFERROR(INDEX($G829:$L835,MATCH(J855,$F829:$F835,0),MATCH(INICIO!$C$59,$G828:$L828,0)),0),IF($Q$2=4,IFERROR(INDEX($P829:$U839,MATCH(J855,$O829:$O839,0),MATCH(INICIO!$C$59,$P828:$U828,0)),0),IFERROR(INDEX($G840:$L848,MATCH(J855,$F840:$F848,0),MATCH(INICIO!$C$59,$G839:$L839,0)),0)))</f>
        <v>#REF!</v>
      </c>
      <c r="L855" s="105" t="e">
        <f t="shared" si="1383"/>
        <v>#REF!</v>
      </c>
      <c r="M855" s="116" t="e">
        <f>IF($Q$2=2,IFERROR(INDEX($G829:$L835,MATCH(L855,$F829:$F835,0),MATCH(INICIO!$C$59,$G828:$L828,0)),0),IF($Q$2=4,IFERROR(INDEX($P829:$U839,MATCH(L855,$O829:$O839,0),MATCH(INICIO!$C$59,$P828:$U828,0)),0),IFERROR(INDEX($G840:$L848,MATCH(L855,$F840:$F848,0),MATCH(INICIO!$C$59,$G839:$L839,0)),0)))</f>
        <v>#REF!</v>
      </c>
    </row>
    <row r="856" spans="1:16" hidden="1" outlineLevel="2" x14ac:dyDescent="0.25">
      <c r="B856" s="105" t="e">
        <f t="shared" si="1378"/>
        <v>#REF!</v>
      </c>
      <c r="C856" s="116" t="e">
        <f>IF($Q$2=2,IFERROR(INDEX($G829:$L835,MATCH(B856,$F829:$F835,0),MATCH(INICIO!$C$59,$G828:$L828,0)),0),IF($Q$2=4,IFERROR(INDEX($P829:$U839,MATCH(B856,$O829:$O839,0),MATCH(INICIO!$C$59,$P828:$U828,0)),0),IFERROR(INDEX($G840:$L848,MATCH(B856,$F840:$F848,0),MATCH(INICIO!$C$59,$G839:$L839,0)),0)))</f>
        <v>#REF!</v>
      </c>
      <c r="D856" s="105" t="e">
        <f t="shared" si="1379"/>
        <v>#REF!</v>
      </c>
      <c r="E856" s="116" t="e">
        <f>IF($Q$2=2,IFERROR(INDEX($G829:$L835,MATCH(D856,$F829:$F835,0),MATCH(INICIO!$C$59,$G828:$L828,0)),0),IF($Q$2=4,IFERROR(INDEX($P829:$U839,MATCH(D856,$O829:$O839,0),MATCH(INICIO!$C$59,$P828:$U828,0)),0),IFERROR(INDEX($G840:$L848,MATCH(D856,$F840:$F848,0),MATCH(INICIO!$C$59,$G839:$L839,0)),0)))</f>
        <v>#REF!</v>
      </c>
      <c r="F856" s="105" t="e">
        <f t="shared" si="1380"/>
        <v>#REF!</v>
      </c>
      <c r="G856" s="116" t="e">
        <f>IF($Q$2=2,IFERROR(INDEX($G829:$L835,MATCH(F856,$F829:$F835,0),MATCH(INICIO!$C$59,$G828:$L828,0)),0),IF($Q$2=4,IFERROR(INDEX($P829:$U839,MATCH(F856,$O829:$O839,0),MATCH(INICIO!$C$59,$P828:$U828,0)),0),IFERROR(INDEX($G840:$L848,MATCH(F856,$F840:$F848,0),MATCH(INICIO!$C$59,$G839:$L839,0)),0)))</f>
        <v>#REF!</v>
      </c>
      <c r="H856" s="105" t="e">
        <f t="shared" si="1381"/>
        <v>#REF!</v>
      </c>
      <c r="I856" s="116" t="e">
        <f>IF($Q$2=2,IFERROR(INDEX($G829:$L835,MATCH(H856,$F829:$F835,0),MATCH(INICIO!$C$59,$G828:$L828,0)),0),IF($Q$2=4,IFERROR(INDEX($P829:$U839,MATCH(H856,$O829:$O839,0),MATCH(INICIO!$C$59,$P828:$U828,0)),0),IFERROR(INDEX($G840:$L848,MATCH(H856,$F840:$F848,0),MATCH(INICIO!$C$59,$G839:$L839,0)),0)))</f>
        <v>#REF!</v>
      </c>
      <c r="J856" s="105" t="e">
        <f t="shared" si="1382"/>
        <v>#REF!</v>
      </c>
      <c r="K856" s="116" t="e">
        <f>IF($Q$2=2,IFERROR(INDEX($G829:$L835,MATCH(J856,$F829:$F835,0),MATCH(INICIO!$C$59,$G828:$L828,0)),0),IF($Q$2=4,IFERROR(INDEX($P829:$U839,MATCH(J856,$O829:$O839,0),MATCH(INICIO!$C$59,$P828:$U828,0)),0),IFERROR(INDEX($G840:$L848,MATCH(J856,$F840:$F848,0),MATCH(INICIO!$C$59,$G839:$L839,0)),0)))</f>
        <v>#REF!</v>
      </c>
      <c r="L856" s="105" t="e">
        <f t="shared" si="1383"/>
        <v>#REF!</v>
      </c>
      <c r="M856" s="116" t="e">
        <f>IF($Q$2=2,IFERROR(INDEX($G829:$L835,MATCH(L856,$F829:$F835,0),MATCH(INICIO!$C$59,$G828:$L828,0)),0),IF($Q$2=4,IFERROR(INDEX($P829:$U839,MATCH(L856,$O829:$O839,0),MATCH(INICIO!$C$59,$P828:$U828,0)),0),IFERROR(INDEX($G840:$L848,MATCH(L856,$F840:$F848,0),MATCH(INICIO!$C$59,$G839:$L839,0)),0)))</f>
        <v>#REF!</v>
      </c>
    </row>
    <row r="857" spans="1:16" hidden="1" outlineLevel="2" x14ac:dyDescent="0.25">
      <c r="B857" s="105" t="e">
        <f t="shared" si="1378"/>
        <v>#REF!</v>
      </c>
      <c r="C857" s="116" t="e">
        <f>IF($Q$2=2,IFERROR(INDEX($G829:$L835,MATCH(B857,$F829:$F835,0),MATCH(INICIO!$C$59,$G828:$L828,0)),0),IF($Q$2=4,IFERROR(INDEX($P829:$U839,MATCH(B857,$O829:$O839,0),MATCH(INICIO!$C$59,$P828:$U828,0)),0),IFERROR(INDEX($G840:$L848,MATCH(B857,$F840:$F848,0),MATCH(INICIO!$C$59,$G839:$L839,0)),0)))</f>
        <v>#REF!</v>
      </c>
      <c r="D857" s="105" t="e">
        <f t="shared" si="1379"/>
        <v>#REF!</v>
      </c>
      <c r="E857" s="116" t="e">
        <f>IF($Q$2=2,IFERROR(INDEX($G829:$L835,MATCH(D857,$F829:$F835,0),MATCH(INICIO!$C$59,$G828:$L828,0)),0),IF($Q$2=4,IFERROR(INDEX($P829:$U839,MATCH(D857,$O829:$O839,0),MATCH(INICIO!$C$59,$P828:$U828,0)),0),IFERROR(INDEX($G840:$L848,MATCH(D857,$F840:$F848,0),MATCH(INICIO!$C$59,$G839:$L839,0)),0)))</f>
        <v>#REF!</v>
      </c>
      <c r="F857" s="105" t="e">
        <f t="shared" si="1380"/>
        <v>#REF!</v>
      </c>
      <c r="G857" s="116" t="e">
        <f>IF($Q$2=2,IFERROR(INDEX($G829:$L835,MATCH(F857,$F829:$F835,0),MATCH(INICIO!$C$59,$G828:$L828,0)),0),IF($Q$2=4,IFERROR(INDEX($P829:$U839,MATCH(F857,$O829:$O839,0),MATCH(INICIO!$C$59,$P828:$U828,0)),0),IFERROR(INDEX($G840:$L848,MATCH(F857,$F840:$F848,0),MATCH(INICIO!$C$59,$G839:$L839,0)),0)))</f>
        <v>#REF!</v>
      </c>
      <c r="H857" s="105" t="e">
        <f t="shared" si="1381"/>
        <v>#REF!</v>
      </c>
      <c r="I857" s="116" t="e">
        <f>IF($Q$2=2,IFERROR(INDEX($G829:$L835,MATCH(H857,$F829:$F835,0),MATCH(INICIO!$C$59,$G828:$L828,0)),0),IF($Q$2=4,IFERROR(INDEX($P829:$U839,MATCH(H857,$O829:$O839,0),MATCH(INICIO!$C$59,$P828:$U828,0)),0),IFERROR(INDEX($G840:$L848,MATCH(H857,$F840:$F848,0),MATCH(INICIO!$C$59,$G839:$L839,0)),0)))</f>
        <v>#REF!</v>
      </c>
      <c r="J857" s="105" t="e">
        <f t="shared" si="1382"/>
        <v>#REF!</v>
      </c>
      <c r="K857" s="116" t="e">
        <f>IF($Q$2=2,IFERROR(INDEX($G829:$L835,MATCH(J857,$F829:$F835,0),MATCH(INICIO!$C$59,$G828:$L828,0)),0),IF($Q$2=4,IFERROR(INDEX($P829:$U839,MATCH(J857,$O829:$O839,0),MATCH(INICIO!$C$59,$P828:$U828,0)),0),IFERROR(INDEX($G840:$L848,MATCH(J857,$F840:$F848,0),MATCH(INICIO!$C$59,$G839:$L839,0)),0)))</f>
        <v>#REF!</v>
      </c>
      <c r="L857" s="105" t="e">
        <f t="shared" si="1383"/>
        <v>#REF!</v>
      </c>
      <c r="M857" s="116" t="e">
        <f>IF($Q$2=2,IFERROR(INDEX($G829:$L835,MATCH(L857,$F829:$F835,0),MATCH(INICIO!$C$59,$G828:$L828,0)),0),IF($Q$2=4,IFERROR(INDEX($P829:$U839,MATCH(L857,$O829:$O839,0),MATCH(INICIO!$C$59,$P828:$U828,0)),0),IFERROR(INDEX($G840:$L848,MATCH(L857,$F840:$F848,0),MATCH(INICIO!$C$59,$G839:$L839,0)),0)))</f>
        <v>#REF!</v>
      </c>
    </row>
    <row r="858" spans="1:16" hidden="1" outlineLevel="2" x14ac:dyDescent="0.25"/>
    <row r="859" spans="1:16" s="119" customFormat="1" hidden="1" outlineLevel="2" x14ac:dyDescent="0.25">
      <c r="A859" s="118" t="s">
        <v>43</v>
      </c>
    </row>
    <row r="860" spans="1:16" hidden="1" outlineLevel="2" x14ac:dyDescent="0.25">
      <c r="C860" s="121">
        <f t="shared" ref="C860:H860" si="1384">E$2</f>
        <v>1</v>
      </c>
      <c r="D860" s="121">
        <f t="shared" si="1384"/>
        <v>2</v>
      </c>
      <c r="E860" s="121">
        <f t="shared" si="1384"/>
        <v>3</v>
      </c>
      <c r="F860" s="121">
        <f t="shared" si="1384"/>
        <v>4</v>
      </c>
      <c r="G860" s="121">
        <f t="shared" si="1384"/>
        <v>5</v>
      </c>
      <c r="H860" s="121">
        <f t="shared" si="1384"/>
        <v>6</v>
      </c>
    </row>
    <row r="861" spans="1:16" hidden="1" outlineLevel="2" x14ac:dyDescent="0.25">
      <c r="B861" s="122" t="s">
        <v>44</v>
      </c>
      <c r="C861" s="123" t="e">
        <f t="array" ref="C861:C866">MMULT(MMULT(C$8:H$13,$AZ$8:$BE$13),C852:C857)+MMULT(MINVERSE(TRANSPOSE($AZ$8:$BE$13)),C819:C824)</f>
        <v>#REF!</v>
      </c>
      <c r="D861" s="123" t="e">
        <f t="array" ref="D861:D866">MMULT(MMULT(K$8:P$13,$AZ$8:$BE$13),E852:E857)+MMULT(MINVERSE(TRANSPOSE($AZ$8:$BE$13)),E819:E824)</f>
        <v>#REF!</v>
      </c>
      <c r="E861" s="123" t="e">
        <f t="array" ref="E861:E866">MMULT(MMULT(S$8:X$13,$AZ$8:$BE$13),G852:G857)+MMULT(MINVERSE(TRANSPOSE($AZ$8:$BE$13)),G819:G824)</f>
        <v>#REF!</v>
      </c>
      <c r="F861" s="123" t="e">
        <f t="array" ref="F861:F866">MMULT(MMULT(AA$8:AF$13,$AZ$8:$BE$13),I852:I857)+MMULT(MINVERSE(TRANSPOSE($AZ$8:$BE$13)),I819:I824)</f>
        <v>#REF!</v>
      </c>
      <c r="G861" s="123" t="e">
        <f t="array" ref="G861:G866">MMULT(MMULT(AI$8:AN$13,$AZ$8:$BE$13),K852:K857)+MMULT(MINVERSE(TRANSPOSE($AZ$8:$BE$13)),K819:K824)</f>
        <v>#REF!</v>
      </c>
      <c r="H861" s="123" t="e">
        <f t="array" ref="H861:H866">MMULT(MMULT(AQ$8:AV$13,$AZ$8:$BE$13),M852:M857)+MMULT(MINVERSE(TRANSPOSE($AZ$8:$BE$13)),M819:M824)</f>
        <v>#REF!</v>
      </c>
      <c r="N861" s="124"/>
      <c r="P861" s="124"/>
    </row>
    <row r="862" spans="1:16" hidden="1" outlineLevel="2" x14ac:dyDescent="0.25">
      <c r="B862" s="122" t="s">
        <v>45</v>
      </c>
      <c r="C862" s="123" t="e">
        <v>#REF!</v>
      </c>
      <c r="D862" s="123" t="e">
        <v>#REF!</v>
      </c>
      <c r="E862" s="123" t="e">
        <v>#REF!</v>
      </c>
      <c r="F862" s="123" t="e">
        <v>#REF!</v>
      </c>
      <c r="G862" s="123" t="e">
        <v>#REF!</v>
      </c>
      <c r="H862" s="123" t="e">
        <v>#REF!</v>
      </c>
      <c r="N862" s="124"/>
      <c r="P862" s="124"/>
    </row>
    <row r="863" spans="1:16" hidden="1" outlineLevel="2" x14ac:dyDescent="0.25">
      <c r="B863" s="122" t="s">
        <v>46</v>
      </c>
      <c r="C863" s="123" t="e">
        <v>#REF!</v>
      </c>
      <c r="D863" s="123" t="e">
        <v>#REF!</v>
      </c>
      <c r="E863" s="123" t="e">
        <v>#REF!</v>
      </c>
      <c r="F863" s="123" t="e">
        <v>#REF!</v>
      </c>
      <c r="G863" s="123" t="e">
        <v>#REF!</v>
      </c>
      <c r="H863" s="123" t="e">
        <v>#REF!</v>
      </c>
      <c r="N863" s="124"/>
      <c r="P863" s="124"/>
    </row>
    <row r="864" spans="1:16" hidden="1" outlineLevel="2" x14ac:dyDescent="0.25">
      <c r="B864" s="122" t="s">
        <v>47</v>
      </c>
      <c r="C864" s="123" t="e">
        <v>#REF!</v>
      </c>
      <c r="D864" s="123" t="e">
        <v>#REF!</v>
      </c>
      <c r="E864" s="123" t="e">
        <v>#REF!</v>
      </c>
      <c r="F864" s="123" t="e">
        <v>#REF!</v>
      </c>
      <c r="G864" s="123" t="e">
        <v>#REF!</v>
      </c>
      <c r="H864" s="123" t="e">
        <v>#REF!</v>
      </c>
      <c r="N864" s="124"/>
      <c r="P864" s="124"/>
    </row>
    <row r="865" spans="1:93" hidden="1" outlineLevel="2" x14ac:dyDescent="0.25">
      <c r="B865" s="122" t="s">
        <v>48</v>
      </c>
      <c r="C865" s="123" t="e">
        <v>#REF!</v>
      </c>
      <c r="D865" s="123" t="e">
        <v>#REF!</v>
      </c>
      <c r="E865" s="123" t="e">
        <v>#REF!</v>
      </c>
      <c r="F865" s="123" t="e">
        <v>#REF!</v>
      </c>
      <c r="G865" s="123" t="e">
        <v>#REF!</v>
      </c>
      <c r="H865" s="123" t="e">
        <v>#REF!</v>
      </c>
      <c r="N865" s="124"/>
      <c r="P865" s="124"/>
    </row>
    <row r="866" spans="1:93" hidden="1" outlineLevel="2" x14ac:dyDescent="0.25">
      <c r="B866" s="122" t="s">
        <v>49</v>
      </c>
      <c r="C866" s="123" t="e">
        <v>#REF!</v>
      </c>
      <c r="D866" s="123" t="e">
        <v>#REF!</v>
      </c>
      <c r="E866" s="123" t="e">
        <v>#REF!</v>
      </c>
      <c r="F866" s="123" t="e">
        <v>#REF!</v>
      </c>
      <c r="G866" s="123" t="e">
        <v>#REF!</v>
      </c>
      <c r="H866" s="123" t="e">
        <v>#REF!</v>
      </c>
      <c r="N866" s="124"/>
      <c r="P866" s="124"/>
    </row>
    <row r="867" spans="1:93" hidden="1" outlineLevel="2" x14ac:dyDescent="0.25"/>
    <row r="868" spans="1:93" hidden="1" outlineLevel="2" x14ac:dyDescent="0.25">
      <c r="B868" s="318" t="s">
        <v>50</v>
      </c>
      <c r="C868" s="319"/>
      <c r="D868" s="319"/>
      <c r="E868" s="319"/>
      <c r="F868" s="319"/>
      <c r="G868" s="319"/>
      <c r="H868" s="319"/>
      <c r="I868" s="319"/>
      <c r="J868" s="319"/>
      <c r="K868" s="319"/>
      <c r="L868" s="320"/>
      <c r="M868" s="321" t="s">
        <v>51</v>
      </c>
      <c r="N868" s="322"/>
      <c r="O868" s="322"/>
      <c r="P868" s="322"/>
      <c r="Q868" s="322"/>
      <c r="R868" s="322"/>
      <c r="S868" s="322"/>
      <c r="T868" s="322"/>
      <c r="U868" s="322"/>
      <c r="V868" s="323"/>
      <c r="W868" s="321" t="s">
        <v>52</v>
      </c>
      <c r="X868" s="322"/>
      <c r="Y868" s="322"/>
      <c r="Z868" s="322"/>
      <c r="AA868" s="322"/>
      <c r="AB868" s="322"/>
      <c r="AC868" s="322"/>
      <c r="AD868" s="322"/>
      <c r="AE868" s="322"/>
      <c r="AF868" s="323"/>
      <c r="AG868" s="321" t="s">
        <v>53</v>
      </c>
      <c r="AH868" s="322"/>
      <c r="AI868" s="322"/>
      <c r="AJ868" s="322"/>
      <c r="AK868" s="322"/>
      <c r="AL868" s="322"/>
      <c r="AM868" s="322"/>
      <c r="AN868" s="322"/>
      <c r="AO868" s="322"/>
      <c r="AP868" s="323"/>
      <c r="AQ868" s="321" t="s">
        <v>54</v>
      </c>
      <c r="AR868" s="322"/>
      <c r="AS868" s="322"/>
      <c r="AT868" s="322"/>
      <c r="AU868" s="322"/>
      <c r="AV868" s="322"/>
      <c r="AW868" s="322"/>
      <c r="AX868" s="322"/>
      <c r="AY868" s="322"/>
      <c r="AZ868" s="323"/>
      <c r="BA868" s="321" t="s">
        <v>55</v>
      </c>
      <c r="BB868" s="322"/>
      <c r="BC868" s="322"/>
      <c r="BD868" s="322"/>
      <c r="BE868" s="322"/>
      <c r="BF868" s="322"/>
      <c r="BG868" s="322"/>
      <c r="BH868" s="322"/>
      <c r="BI868" s="322"/>
      <c r="BJ868" s="323"/>
    </row>
    <row r="869" spans="1:93" hidden="1" outlineLevel="2" x14ac:dyDescent="0.25">
      <c r="B869" s="186">
        <f t="shared" ref="B869" si="1385">E$2</f>
        <v>1</v>
      </c>
      <c r="C869" s="187">
        <f t="shared" ref="C869:L872" si="1386">B869</f>
        <v>1</v>
      </c>
      <c r="D869" s="187">
        <f t="shared" si="1386"/>
        <v>1</v>
      </c>
      <c r="E869" s="187">
        <f t="shared" si="1386"/>
        <v>1</v>
      </c>
      <c r="F869" s="187">
        <f t="shared" si="1386"/>
        <v>1</v>
      </c>
      <c r="G869" s="187">
        <f t="shared" si="1386"/>
        <v>1</v>
      </c>
      <c r="H869" s="187">
        <f t="shared" si="1386"/>
        <v>1</v>
      </c>
      <c r="I869" s="187">
        <f t="shared" si="1386"/>
        <v>1</v>
      </c>
      <c r="J869" s="187">
        <f t="shared" si="1386"/>
        <v>1</v>
      </c>
      <c r="K869" s="187">
        <f t="shared" si="1386"/>
        <v>1</v>
      </c>
      <c r="L869" s="188">
        <f t="shared" si="1386"/>
        <v>1</v>
      </c>
      <c r="M869" s="189">
        <f t="shared" ref="M869" si="1387">F$2</f>
        <v>2</v>
      </c>
      <c r="N869" s="187">
        <f t="shared" ref="N869:V872" si="1388">M869</f>
        <v>2</v>
      </c>
      <c r="O869" s="187">
        <f t="shared" si="1388"/>
        <v>2</v>
      </c>
      <c r="P869" s="187">
        <f t="shared" si="1388"/>
        <v>2</v>
      </c>
      <c r="Q869" s="187">
        <f t="shared" si="1388"/>
        <v>2</v>
      </c>
      <c r="R869" s="187">
        <f t="shared" si="1388"/>
        <v>2</v>
      </c>
      <c r="S869" s="187">
        <f t="shared" si="1388"/>
        <v>2</v>
      </c>
      <c r="T869" s="187">
        <f t="shared" si="1388"/>
        <v>2</v>
      </c>
      <c r="U869" s="187">
        <f t="shared" si="1388"/>
        <v>2</v>
      </c>
      <c r="V869" s="188">
        <f t="shared" si="1388"/>
        <v>2</v>
      </c>
      <c r="W869" s="189">
        <f>G$2</f>
        <v>3</v>
      </c>
      <c r="X869" s="187">
        <f t="shared" ref="X869:AF872" si="1389">W869</f>
        <v>3</v>
      </c>
      <c r="Y869" s="187">
        <f t="shared" si="1389"/>
        <v>3</v>
      </c>
      <c r="Z869" s="187">
        <f t="shared" si="1389"/>
        <v>3</v>
      </c>
      <c r="AA869" s="187">
        <f t="shared" si="1389"/>
        <v>3</v>
      </c>
      <c r="AB869" s="187">
        <f t="shared" si="1389"/>
        <v>3</v>
      </c>
      <c r="AC869" s="187">
        <f t="shared" si="1389"/>
        <v>3</v>
      </c>
      <c r="AD869" s="187">
        <f t="shared" si="1389"/>
        <v>3</v>
      </c>
      <c r="AE869" s="187">
        <f t="shared" si="1389"/>
        <v>3</v>
      </c>
      <c r="AF869" s="188">
        <f t="shared" si="1389"/>
        <v>3</v>
      </c>
      <c r="AG869" s="189">
        <f>H$2</f>
        <v>4</v>
      </c>
      <c r="AH869" s="187">
        <f t="shared" ref="AH869:AP872" si="1390">AG869</f>
        <v>4</v>
      </c>
      <c r="AI869" s="187">
        <f t="shared" si="1390"/>
        <v>4</v>
      </c>
      <c r="AJ869" s="187">
        <f t="shared" si="1390"/>
        <v>4</v>
      </c>
      <c r="AK869" s="187">
        <f t="shared" si="1390"/>
        <v>4</v>
      </c>
      <c r="AL869" s="187">
        <f t="shared" si="1390"/>
        <v>4</v>
      </c>
      <c r="AM869" s="187">
        <f t="shared" si="1390"/>
        <v>4</v>
      </c>
      <c r="AN869" s="187">
        <f t="shared" si="1390"/>
        <v>4</v>
      </c>
      <c r="AO869" s="187">
        <f t="shared" si="1390"/>
        <v>4</v>
      </c>
      <c r="AP869" s="188">
        <f t="shared" si="1390"/>
        <v>4</v>
      </c>
      <c r="AQ869" s="189">
        <f>I$2</f>
        <v>5</v>
      </c>
      <c r="AR869" s="187">
        <f t="shared" ref="AR869:AZ872" si="1391">AQ869</f>
        <v>5</v>
      </c>
      <c r="AS869" s="187">
        <f t="shared" si="1391"/>
        <v>5</v>
      </c>
      <c r="AT869" s="187">
        <f t="shared" si="1391"/>
        <v>5</v>
      </c>
      <c r="AU869" s="187">
        <f t="shared" si="1391"/>
        <v>5</v>
      </c>
      <c r="AV869" s="187">
        <f t="shared" si="1391"/>
        <v>5</v>
      </c>
      <c r="AW869" s="187">
        <f t="shared" si="1391"/>
        <v>5</v>
      </c>
      <c r="AX869" s="187">
        <f t="shared" si="1391"/>
        <v>5</v>
      </c>
      <c r="AY869" s="187">
        <f t="shared" si="1391"/>
        <v>5</v>
      </c>
      <c r="AZ869" s="188">
        <f t="shared" si="1391"/>
        <v>5</v>
      </c>
      <c r="BA869" s="189">
        <f>J$2</f>
        <v>6</v>
      </c>
      <c r="BB869" s="187">
        <f t="shared" ref="BB869:BJ872" si="1392">BA869</f>
        <v>6</v>
      </c>
      <c r="BC869" s="187">
        <f t="shared" si="1392"/>
        <v>6</v>
      </c>
      <c r="BD869" s="187">
        <f t="shared" si="1392"/>
        <v>6</v>
      </c>
      <c r="BE869" s="187">
        <f t="shared" si="1392"/>
        <v>6</v>
      </c>
      <c r="BF869" s="187">
        <f t="shared" si="1392"/>
        <v>6</v>
      </c>
      <c r="BG869" s="187">
        <f t="shared" si="1392"/>
        <v>6</v>
      </c>
      <c r="BH869" s="187">
        <f t="shared" si="1392"/>
        <v>6</v>
      </c>
      <c r="BI869" s="187">
        <f t="shared" si="1392"/>
        <v>6</v>
      </c>
      <c r="BJ869" s="188">
        <f t="shared" si="1392"/>
        <v>6</v>
      </c>
    </row>
    <row r="870" spans="1:93" s="2" customFormat="1" ht="15" hidden="1" customHeight="1" outlineLevel="2" x14ac:dyDescent="0.25">
      <c r="A870" s="152" t="s">
        <v>192</v>
      </c>
      <c r="B870" s="129" t="e">
        <f>C863</f>
        <v>#REF!</v>
      </c>
      <c r="C870" s="130" t="e">
        <f t="shared" si="1386"/>
        <v>#REF!</v>
      </c>
      <c r="D870" s="130" t="e">
        <f t="shared" si="1386"/>
        <v>#REF!</v>
      </c>
      <c r="E870" s="130" t="e">
        <f t="shared" si="1386"/>
        <v>#REF!</v>
      </c>
      <c r="F870" s="130" t="e">
        <f t="shared" si="1386"/>
        <v>#REF!</v>
      </c>
      <c r="G870" s="130" t="e">
        <f t="shared" si="1386"/>
        <v>#REF!</v>
      </c>
      <c r="H870" s="130" t="e">
        <f t="shared" si="1386"/>
        <v>#REF!</v>
      </c>
      <c r="I870" s="130" t="e">
        <f t="shared" si="1386"/>
        <v>#REF!</v>
      </c>
      <c r="J870" s="190" t="e">
        <f t="shared" si="1386"/>
        <v>#REF!</v>
      </c>
      <c r="K870" s="130" t="e">
        <f t="shared" si="1386"/>
        <v>#REF!</v>
      </c>
      <c r="L870" s="131" t="e">
        <f t="shared" si="1386"/>
        <v>#REF!</v>
      </c>
      <c r="M870" s="129" t="e">
        <f>D863</f>
        <v>#REF!</v>
      </c>
      <c r="N870" s="130" t="e">
        <f t="shared" si="1388"/>
        <v>#REF!</v>
      </c>
      <c r="O870" s="130" t="e">
        <f t="shared" si="1388"/>
        <v>#REF!</v>
      </c>
      <c r="P870" s="130" t="e">
        <f t="shared" si="1388"/>
        <v>#REF!</v>
      </c>
      <c r="Q870" s="130" t="e">
        <f t="shared" si="1388"/>
        <v>#REF!</v>
      </c>
      <c r="R870" s="130" t="e">
        <f t="shared" si="1388"/>
        <v>#REF!</v>
      </c>
      <c r="S870" s="130" t="e">
        <f t="shared" si="1388"/>
        <v>#REF!</v>
      </c>
      <c r="T870" s="130" t="e">
        <f t="shared" si="1388"/>
        <v>#REF!</v>
      </c>
      <c r="U870" s="130" t="e">
        <f t="shared" si="1388"/>
        <v>#REF!</v>
      </c>
      <c r="V870" s="131" t="e">
        <f t="shared" si="1388"/>
        <v>#REF!</v>
      </c>
      <c r="W870" s="129" t="e">
        <f>E863</f>
        <v>#REF!</v>
      </c>
      <c r="X870" s="130" t="e">
        <f t="shared" si="1389"/>
        <v>#REF!</v>
      </c>
      <c r="Y870" s="130" t="e">
        <f t="shared" si="1389"/>
        <v>#REF!</v>
      </c>
      <c r="Z870" s="130" t="e">
        <f t="shared" si="1389"/>
        <v>#REF!</v>
      </c>
      <c r="AA870" s="130" t="e">
        <f t="shared" si="1389"/>
        <v>#REF!</v>
      </c>
      <c r="AB870" s="130" t="e">
        <f t="shared" si="1389"/>
        <v>#REF!</v>
      </c>
      <c r="AC870" s="130" t="e">
        <f t="shared" si="1389"/>
        <v>#REF!</v>
      </c>
      <c r="AD870" s="130" t="e">
        <f t="shared" si="1389"/>
        <v>#REF!</v>
      </c>
      <c r="AE870" s="130" t="e">
        <f t="shared" si="1389"/>
        <v>#REF!</v>
      </c>
      <c r="AF870" s="131" t="e">
        <f t="shared" si="1389"/>
        <v>#REF!</v>
      </c>
      <c r="AG870" s="129" t="e">
        <f>F863</f>
        <v>#REF!</v>
      </c>
      <c r="AH870" s="130" t="e">
        <f t="shared" si="1390"/>
        <v>#REF!</v>
      </c>
      <c r="AI870" s="130" t="e">
        <f t="shared" si="1390"/>
        <v>#REF!</v>
      </c>
      <c r="AJ870" s="130" t="e">
        <f t="shared" si="1390"/>
        <v>#REF!</v>
      </c>
      <c r="AK870" s="130" t="e">
        <f t="shared" si="1390"/>
        <v>#REF!</v>
      </c>
      <c r="AL870" s="130" t="e">
        <f t="shared" si="1390"/>
        <v>#REF!</v>
      </c>
      <c r="AM870" s="130" t="e">
        <f t="shared" si="1390"/>
        <v>#REF!</v>
      </c>
      <c r="AN870" s="130" t="e">
        <f t="shared" si="1390"/>
        <v>#REF!</v>
      </c>
      <c r="AO870" s="130" t="e">
        <f t="shared" si="1390"/>
        <v>#REF!</v>
      </c>
      <c r="AP870" s="131" t="e">
        <f t="shared" si="1390"/>
        <v>#REF!</v>
      </c>
      <c r="AQ870" s="129" t="e">
        <f>G863</f>
        <v>#REF!</v>
      </c>
      <c r="AR870" s="130" t="e">
        <f t="shared" si="1391"/>
        <v>#REF!</v>
      </c>
      <c r="AS870" s="130" t="e">
        <f t="shared" si="1391"/>
        <v>#REF!</v>
      </c>
      <c r="AT870" s="130" t="e">
        <f t="shared" si="1391"/>
        <v>#REF!</v>
      </c>
      <c r="AU870" s="130" t="e">
        <f t="shared" si="1391"/>
        <v>#REF!</v>
      </c>
      <c r="AV870" s="130" t="e">
        <f t="shared" si="1391"/>
        <v>#REF!</v>
      </c>
      <c r="AW870" s="130" t="e">
        <f t="shared" si="1391"/>
        <v>#REF!</v>
      </c>
      <c r="AX870" s="130" t="e">
        <f t="shared" si="1391"/>
        <v>#REF!</v>
      </c>
      <c r="AY870" s="130" t="e">
        <f t="shared" si="1391"/>
        <v>#REF!</v>
      </c>
      <c r="AZ870" s="131" t="e">
        <f t="shared" si="1391"/>
        <v>#REF!</v>
      </c>
      <c r="BA870" s="129" t="e">
        <f>H863</f>
        <v>#REF!</v>
      </c>
      <c r="BB870" s="130" t="e">
        <f t="shared" si="1392"/>
        <v>#REF!</v>
      </c>
      <c r="BC870" s="130" t="e">
        <f t="shared" si="1392"/>
        <v>#REF!</v>
      </c>
      <c r="BD870" s="130" t="e">
        <f t="shared" si="1392"/>
        <v>#REF!</v>
      </c>
      <c r="BE870" s="130" t="e">
        <f t="shared" si="1392"/>
        <v>#REF!</v>
      </c>
      <c r="BF870" s="130" t="e">
        <f t="shared" si="1392"/>
        <v>#REF!</v>
      </c>
      <c r="BG870" s="130" t="e">
        <f t="shared" si="1392"/>
        <v>#REF!</v>
      </c>
      <c r="BH870" s="130" t="e">
        <f t="shared" si="1392"/>
        <v>#REF!</v>
      </c>
      <c r="BI870" s="130" t="e">
        <f t="shared" si="1392"/>
        <v>#REF!</v>
      </c>
      <c r="BJ870" s="131" t="e">
        <f t="shared" si="1392"/>
        <v>#REF!</v>
      </c>
      <c r="BK870"/>
      <c r="BL870"/>
      <c r="BM870"/>
      <c r="BN870"/>
      <c r="BO870"/>
      <c r="BP870"/>
      <c r="BQ870"/>
      <c r="BR870"/>
      <c r="BS870"/>
      <c r="BT870"/>
      <c r="BU870"/>
      <c r="BV870"/>
      <c r="BW870"/>
      <c r="BX870"/>
      <c r="BY870"/>
      <c r="BZ870"/>
      <c r="CA870"/>
      <c r="CB870"/>
      <c r="CC870"/>
      <c r="CD870"/>
      <c r="CE870"/>
      <c r="CF870"/>
      <c r="CG870"/>
      <c r="CH870"/>
      <c r="CI870"/>
      <c r="CJ870"/>
      <c r="CK870"/>
      <c r="CL870"/>
      <c r="CM870"/>
      <c r="CN870"/>
      <c r="CO870"/>
    </row>
    <row r="871" spans="1:93" s="2" customFormat="1" ht="15" hidden="1" customHeight="1" outlineLevel="2" x14ac:dyDescent="0.25">
      <c r="A871" s="152" t="s">
        <v>47</v>
      </c>
      <c r="B871" s="129" t="e">
        <f>C864</f>
        <v>#REF!</v>
      </c>
      <c r="C871" s="130" t="e">
        <f t="shared" si="1386"/>
        <v>#REF!</v>
      </c>
      <c r="D871" s="130" t="e">
        <f t="shared" si="1386"/>
        <v>#REF!</v>
      </c>
      <c r="E871" s="130" t="e">
        <f t="shared" si="1386"/>
        <v>#REF!</v>
      </c>
      <c r="F871" s="130" t="e">
        <f t="shared" si="1386"/>
        <v>#REF!</v>
      </c>
      <c r="G871" s="130" t="e">
        <f t="shared" si="1386"/>
        <v>#REF!</v>
      </c>
      <c r="H871" s="130" t="e">
        <f t="shared" si="1386"/>
        <v>#REF!</v>
      </c>
      <c r="I871" s="130" t="e">
        <f t="shared" si="1386"/>
        <v>#REF!</v>
      </c>
      <c r="J871" s="190" t="e">
        <f t="shared" si="1386"/>
        <v>#REF!</v>
      </c>
      <c r="K871" s="130" t="e">
        <f t="shared" si="1386"/>
        <v>#REF!</v>
      </c>
      <c r="L871" s="131" t="e">
        <f t="shared" si="1386"/>
        <v>#REF!</v>
      </c>
      <c r="M871" s="129" t="e">
        <f>D864</f>
        <v>#REF!</v>
      </c>
      <c r="N871" s="130" t="e">
        <f t="shared" si="1388"/>
        <v>#REF!</v>
      </c>
      <c r="O871" s="130" t="e">
        <f t="shared" si="1388"/>
        <v>#REF!</v>
      </c>
      <c r="P871" s="130" t="e">
        <f t="shared" si="1388"/>
        <v>#REF!</v>
      </c>
      <c r="Q871" s="130" t="e">
        <f t="shared" si="1388"/>
        <v>#REF!</v>
      </c>
      <c r="R871" s="130" t="e">
        <f t="shared" si="1388"/>
        <v>#REF!</v>
      </c>
      <c r="S871" s="130" t="e">
        <f t="shared" si="1388"/>
        <v>#REF!</v>
      </c>
      <c r="T871" s="130" t="e">
        <f t="shared" si="1388"/>
        <v>#REF!</v>
      </c>
      <c r="U871" s="130" t="e">
        <f t="shared" si="1388"/>
        <v>#REF!</v>
      </c>
      <c r="V871" s="131" t="e">
        <f t="shared" si="1388"/>
        <v>#REF!</v>
      </c>
      <c r="W871" s="129" t="e">
        <f>E864</f>
        <v>#REF!</v>
      </c>
      <c r="X871" s="130" t="e">
        <f t="shared" si="1389"/>
        <v>#REF!</v>
      </c>
      <c r="Y871" s="130" t="e">
        <f t="shared" si="1389"/>
        <v>#REF!</v>
      </c>
      <c r="Z871" s="130" t="e">
        <f t="shared" si="1389"/>
        <v>#REF!</v>
      </c>
      <c r="AA871" s="130" t="e">
        <f t="shared" si="1389"/>
        <v>#REF!</v>
      </c>
      <c r="AB871" s="130" t="e">
        <f t="shared" si="1389"/>
        <v>#REF!</v>
      </c>
      <c r="AC871" s="130" t="e">
        <f t="shared" si="1389"/>
        <v>#REF!</v>
      </c>
      <c r="AD871" s="130" t="e">
        <f t="shared" si="1389"/>
        <v>#REF!</v>
      </c>
      <c r="AE871" s="130" t="e">
        <f t="shared" si="1389"/>
        <v>#REF!</v>
      </c>
      <c r="AF871" s="131" t="e">
        <f t="shared" si="1389"/>
        <v>#REF!</v>
      </c>
      <c r="AG871" s="129" t="e">
        <f>F864</f>
        <v>#REF!</v>
      </c>
      <c r="AH871" s="130" t="e">
        <f t="shared" si="1390"/>
        <v>#REF!</v>
      </c>
      <c r="AI871" s="130" t="e">
        <f t="shared" si="1390"/>
        <v>#REF!</v>
      </c>
      <c r="AJ871" s="130" t="e">
        <f t="shared" si="1390"/>
        <v>#REF!</v>
      </c>
      <c r="AK871" s="130" t="e">
        <f t="shared" si="1390"/>
        <v>#REF!</v>
      </c>
      <c r="AL871" s="130" t="e">
        <f t="shared" si="1390"/>
        <v>#REF!</v>
      </c>
      <c r="AM871" s="130" t="e">
        <f t="shared" si="1390"/>
        <v>#REF!</v>
      </c>
      <c r="AN871" s="130" t="e">
        <f t="shared" si="1390"/>
        <v>#REF!</v>
      </c>
      <c r="AO871" s="130" t="e">
        <f t="shared" si="1390"/>
        <v>#REF!</v>
      </c>
      <c r="AP871" s="131" t="e">
        <f t="shared" si="1390"/>
        <v>#REF!</v>
      </c>
      <c r="AQ871" s="129" t="e">
        <f>G864</f>
        <v>#REF!</v>
      </c>
      <c r="AR871" s="130" t="e">
        <f t="shared" si="1391"/>
        <v>#REF!</v>
      </c>
      <c r="AS871" s="130" t="e">
        <f t="shared" si="1391"/>
        <v>#REF!</v>
      </c>
      <c r="AT871" s="130" t="e">
        <f t="shared" si="1391"/>
        <v>#REF!</v>
      </c>
      <c r="AU871" s="130" t="e">
        <f t="shared" si="1391"/>
        <v>#REF!</v>
      </c>
      <c r="AV871" s="130" t="e">
        <f t="shared" si="1391"/>
        <v>#REF!</v>
      </c>
      <c r="AW871" s="130" t="e">
        <f t="shared" si="1391"/>
        <v>#REF!</v>
      </c>
      <c r="AX871" s="130" t="e">
        <f t="shared" si="1391"/>
        <v>#REF!</v>
      </c>
      <c r="AY871" s="130" t="e">
        <f t="shared" si="1391"/>
        <v>#REF!</v>
      </c>
      <c r="AZ871" s="131" t="e">
        <f t="shared" si="1391"/>
        <v>#REF!</v>
      </c>
      <c r="BA871" s="129" t="e">
        <f>H864</f>
        <v>#REF!</v>
      </c>
      <c r="BB871" s="130" t="e">
        <f t="shared" si="1392"/>
        <v>#REF!</v>
      </c>
      <c r="BC871" s="130" t="e">
        <f t="shared" si="1392"/>
        <v>#REF!</v>
      </c>
      <c r="BD871" s="130" t="e">
        <f t="shared" si="1392"/>
        <v>#REF!</v>
      </c>
      <c r="BE871" s="130" t="e">
        <f t="shared" si="1392"/>
        <v>#REF!</v>
      </c>
      <c r="BF871" s="130" t="e">
        <f t="shared" si="1392"/>
        <v>#REF!</v>
      </c>
      <c r="BG871" s="130" t="e">
        <f t="shared" si="1392"/>
        <v>#REF!</v>
      </c>
      <c r="BH871" s="130" t="e">
        <f t="shared" si="1392"/>
        <v>#REF!</v>
      </c>
      <c r="BI871" s="130" t="e">
        <f t="shared" si="1392"/>
        <v>#REF!</v>
      </c>
      <c r="BJ871" s="131" t="e">
        <f t="shared" si="1392"/>
        <v>#REF!</v>
      </c>
      <c r="BK871"/>
      <c r="BL871"/>
      <c r="BM871"/>
      <c r="BN871"/>
      <c r="BO871"/>
      <c r="BP871"/>
      <c r="BQ871"/>
      <c r="BR871"/>
      <c r="BS871"/>
      <c r="BT871"/>
      <c r="BU871"/>
      <c r="BV871"/>
      <c r="BW871"/>
      <c r="BX871"/>
      <c r="BY871"/>
      <c r="BZ871"/>
      <c r="CA871"/>
      <c r="CB871"/>
      <c r="CC871"/>
      <c r="CD871"/>
      <c r="CE871"/>
      <c r="CF871"/>
      <c r="CG871"/>
      <c r="CH871"/>
      <c r="CI871"/>
      <c r="CJ871"/>
      <c r="CK871"/>
      <c r="CL871"/>
      <c r="CM871"/>
      <c r="CN871"/>
      <c r="CO871"/>
    </row>
    <row r="872" spans="1:93" s="2" customFormat="1" ht="15" hidden="1" customHeight="1" outlineLevel="2" x14ac:dyDescent="0.25">
      <c r="A872" s="152" t="s">
        <v>57</v>
      </c>
      <c r="B872" s="129">
        <f t="shared" ref="B872" si="1393">E$3</f>
        <v>0.91</v>
      </c>
      <c r="C872" s="130">
        <f t="shared" si="1386"/>
        <v>0.91</v>
      </c>
      <c r="D872" s="130">
        <f t="shared" si="1386"/>
        <v>0.91</v>
      </c>
      <c r="E872" s="130">
        <f t="shared" si="1386"/>
        <v>0.91</v>
      </c>
      <c r="F872" s="130">
        <f t="shared" si="1386"/>
        <v>0.91</v>
      </c>
      <c r="G872" s="130">
        <f t="shared" si="1386"/>
        <v>0.91</v>
      </c>
      <c r="H872" s="130">
        <f t="shared" si="1386"/>
        <v>0.91</v>
      </c>
      <c r="I872" s="130">
        <f t="shared" si="1386"/>
        <v>0.91</v>
      </c>
      <c r="J872" s="190">
        <f t="shared" si="1386"/>
        <v>0.91</v>
      </c>
      <c r="K872" s="130">
        <f t="shared" si="1386"/>
        <v>0.91</v>
      </c>
      <c r="L872" s="131">
        <f t="shared" si="1386"/>
        <v>0.91</v>
      </c>
      <c r="M872" s="129">
        <f t="shared" ref="M872" si="1394">F$3</f>
        <v>3.6</v>
      </c>
      <c r="N872" s="130">
        <f t="shared" si="1388"/>
        <v>3.6</v>
      </c>
      <c r="O872" s="130">
        <f t="shared" si="1388"/>
        <v>3.6</v>
      </c>
      <c r="P872" s="130">
        <f t="shared" si="1388"/>
        <v>3.6</v>
      </c>
      <c r="Q872" s="130">
        <f t="shared" si="1388"/>
        <v>3.6</v>
      </c>
      <c r="R872" s="130">
        <f t="shared" si="1388"/>
        <v>3.6</v>
      </c>
      <c r="S872" s="130">
        <f t="shared" si="1388"/>
        <v>3.6</v>
      </c>
      <c r="T872" s="130">
        <f t="shared" si="1388"/>
        <v>3.6</v>
      </c>
      <c r="U872" s="130">
        <f t="shared" si="1388"/>
        <v>3.6</v>
      </c>
      <c r="V872" s="131">
        <f t="shared" si="1388"/>
        <v>3.6</v>
      </c>
      <c r="W872" s="129">
        <f t="shared" ref="W872" si="1395">G$3</f>
        <v>3.6</v>
      </c>
      <c r="X872" s="130">
        <f t="shared" si="1389"/>
        <v>3.6</v>
      </c>
      <c r="Y872" s="130">
        <f t="shared" si="1389"/>
        <v>3.6</v>
      </c>
      <c r="Z872" s="130">
        <f t="shared" si="1389"/>
        <v>3.6</v>
      </c>
      <c r="AA872" s="130">
        <f t="shared" si="1389"/>
        <v>3.6</v>
      </c>
      <c r="AB872" s="130">
        <f t="shared" si="1389"/>
        <v>3.6</v>
      </c>
      <c r="AC872" s="130">
        <f t="shared" si="1389"/>
        <v>3.6</v>
      </c>
      <c r="AD872" s="130">
        <f t="shared" si="1389"/>
        <v>3.6</v>
      </c>
      <c r="AE872" s="130">
        <f t="shared" si="1389"/>
        <v>3.6</v>
      </c>
      <c r="AF872" s="131">
        <f t="shared" si="1389"/>
        <v>3.6</v>
      </c>
      <c r="AG872" s="129">
        <f t="shared" ref="AG872" si="1396">H$3</f>
        <v>3.6</v>
      </c>
      <c r="AH872" s="130">
        <f t="shared" si="1390"/>
        <v>3.6</v>
      </c>
      <c r="AI872" s="130">
        <f t="shared" si="1390"/>
        <v>3.6</v>
      </c>
      <c r="AJ872" s="130">
        <f t="shared" si="1390"/>
        <v>3.6</v>
      </c>
      <c r="AK872" s="130">
        <f t="shared" si="1390"/>
        <v>3.6</v>
      </c>
      <c r="AL872" s="130">
        <f t="shared" si="1390"/>
        <v>3.6</v>
      </c>
      <c r="AM872" s="130">
        <f t="shared" si="1390"/>
        <v>3.6</v>
      </c>
      <c r="AN872" s="130">
        <f t="shared" si="1390"/>
        <v>3.6</v>
      </c>
      <c r="AO872" s="130">
        <f t="shared" si="1390"/>
        <v>3.6</v>
      </c>
      <c r="AP872" s="131">
        <f t="shared" si="1390"/>
        <v>3.6</v>
      </c>
      <c r="AQ872" s="129">
        <f t="shared" ref="AQ872" si="1397">I$3</f>
        <v>0.91</v>
      </c>
      <c r="AR872" s="130">
        <f t="shared" si="1391"/>
        <v>0.91</v>
      </c>
      <c r="AS872" s="130">
        <f t="shared" si="1391"/>
        <v>0.91</v>
      </c>
      <c r="AT872" s="130">
        <f t="shared" si="1391"/>
        <v>0.91</v>
      </c>
      <c r="AU872" s="130">
        <f t="shared" si="1391"/>
        <v>0.91</v>
      </c>
      <c r="AV872" s="130">
        <f t="shared" si="1391"/>
        <v>0.91</v>
      </c>
      <c r="AW872" s="130">
        <f t="shared" si="1391"/>
        <v>0.91</v>
      </c>
      <c r="AX872" s="130">
        <f t="shared" si="1391"/>
        <v>0.91</v>
      </c>
      <c r="AY872" s="130">
        <f t="shared" si="1391"/>
        <v>0.91</v>
      </c>
      <c r="AZ872" s="131">
        <f t="shared" si="1391"/>
        <v>0.91</v>
      </c>
      <c r="BA872" s="129">
        <f t="shared" ref="BA872" si="1398">J$3</f>
        <v>0</v>
      </c>
      <c r="BB872" s="130">
        <f t="shared" si="1392"/>
        <v>0</v>
      </c>
      <c r="BC872" s="130">
        <f t="shared" si="1392"/>
        <v>0</v>
      </c>
      <c r="BD872" s="130">
        <f t="shared" si="1392"/>
        <v>0</v>
      </c>
      <c r="BE872" s="130">
        <f t="shared" si="1392"/>
        <v>0</v>
      </c>
      <c r="BF872" s="130">
        <f t="shared" si="1392"/>
        <v>0</v>
      </c>
      <c r="BG872" s="130">
        <f t="shared" si="1392"/>
        <v>0</v>
      </c>
      <c r="BH872" s="130">
        <f t="shared" si="1392"/>
        <v>0</v>
      </c>
      <c r="BI872" s="130">
        <f t="shared" si="1392"/>
        <v>0</v>
      </c>
      <c r="BJ872" s="131">
        <f t="shared" si="1392"/>
        <v>0</v>
      </c>
      <c r="BK872"/>
      <c r="BL872"/>
      <c r="BM872"/>
      <c r="BN872"/>
      <c r="BO872"/>
      <c r="BP872"/>
      <c r="BQ872"/>
      <c r="BR872"/>
      <c r="BS872"/>
      <c r="BT872"/>
      <c r="BU872"/>
      <c r="BV872"/>
      <c r="BW872"/>
      <c r="BX872"/>
      <c r="BY872"/>
      <c r="BZ872"/>
      <c r="CA872"/>
      <c r="CB872"/>
      <c r="CC872"/>
      <c r="CD872"/>
      <c r="CE872"/>
      <c r="CF872"/>
      <c r="CG872"/>
      <c r="CH872"/>
      <c r="CI872"/>
      <c r="CJ872"/>
      <c r="CK872"/>
      <c r="CL872"/>
      <c r="CM872"/>
      <c r="CN872"/>
      <c r="CO872"/>
    </row>
    <row r="873" spans="1:93" s="2" customFormat="1" ht="15" hidden="1" customHeight="1" outlineLevel="2" x14ac:dyDescent="0.25">
      <c r="A873" s="152" t="s">
        <v>58</v>
      </c>
      <c r="B873" s="132">
        <f t="shared" ref="B873" si="1399">B872/10*0</f>
        <v>0</v>
      </c>
      <c r="C873" s="133">
        <f t="shared" ref="C873" si="1400">C872/10*1</f>
        <v>9.0999999999999998E-2</v>
      </c>
      <c r="D873" s="133">
        <f t="shared" ref="D873" si="1401">D872/10*2</f>
        <v>0.182</v>
      </c>
      <c r="E873" s="133">
        <f t="shared" ref="E873" si="1402">E872/10*3</f>
        <v>0.27300000000000002</v>
      </c>
      <c r="F873" s="133">
        <f t="shared" ref="F873" si="1403">F872/10*4</f>
        <v>0.36399999999999999</v>
      </c>
      <c r="G873" s="133">
        <f t="shared" ref="G873" si="1404">G872/10*5</f>
        <v>0.45499999999999996</v>
      </c>
      <c r="H873" s="133">
        <f t="shared" ref="H873" si="1405">H872/10*6</f>
        <v>0.54600000000000004</v>
      </c>
      <c r="I873" s="133">
        <f t="shared" ref="I873" si="1406">I872/10*7</f>
        <v>0.63700000000000001</v>
      </c>
      <c r="J873" s="191">
        <f t="shared" ref="J873" si="1407">J872/10*8</f>
        <v>0.72799999999999998</v>
      </c>
      <c r="K873" s="133">
        <f t="shared" ref="K873" si="1408">K872/10*9</f>
        <v>0.81899999999999995</v>
      </c>
      <c r="L873" s="134">
        <f t="shared" ref="L873" si="1409">L872/10*10</f>
        <v>0.90999999999999992</v>
      </c>
      <c r="M873" s="133">
        <f t="shared" ref="M873" si="1410">M872/10*1</f>
        <v>0.36</v>
      </c>
      <c r="N873" s="133">
        <f t="shared" ref="N873" si="1411">N872/10*2</f>
        <v>0.72</v>
      </c>
      <c r="O873" s="133">
        <f t="shared" ref="O873" si="1412">O872/10*3</f>
        <v>1.08</v>
      </c>
      <c r="P873" s="133">
        <f t="shared" ref="P873" si="1413">P872/10*4</f>
        <v>1.44</v>
      </c>
      <c r="Q873" s="133">
        <f t="shared" ref="Q873" si="1414">Q872/10*5</f>
        <v>1.7999999999999998</v>
      </c>
      <c r="R873" s="133">
        <f t="shared" ref="R873" si="1415">R872/10*6</f>
        <v>2.16</v>
      </c>
      <c r="S873" s="133">
        <f t="shared" ref="S873" si="1416">S872/10*7</f>
        <v>2.52</v>
      </c>
      <c r="T873" s="133">
        <f t="shared" ref="T873" si="1417">T872/10*8</f>
        <v>2.88</v>
      </c>
      <c r="U873" s="133">
        <f t="shared" ref="U873" si="1418">U872/10*9</f>
        <v>3.2399999999999998</v>
      </c>
      <c r="V873" s="134">
        <f t="shared" ref="V873" si="1419">V872/10*10</f>
        <v>3.5999999999999996</v>
      </c>
      <c r="W873" s="133">
        <f t="shared" ref="W873" si="1420">W872/10*1</f>
        <v>0.36</v>
      </c>
      <c r="X873" s="133">
        <f t="shared" ref="X873" si="1421">X872/10*2</f>
        <v>0.72</v>
      </c>
      <c r="Y873" s="133">
        <f t="shared" ref="Y873" si="1422">Y872/10*3</f>
        <v>1.08</v>
      </c>
      <c r="Z873" s="133">
        <f t="shared" ref="Z873" si="1423">Z872/10*4</f>
        <v>1.44</v>
      </c>
      <c r="AA873" s="133">
        <f t="shared" ref="AA873" si="1424">AA872/10*5</f>
        <v>1.7999999999999998</v>
      </c>
      <c r="AB873" s="133">
        <f t="shared" ref="AB873" si="1425">AB872/10*6</f>
        <v>2.16</v>
      </c>
      <c r="AC873" s="133">
        <f t="shared" ref="AC873" si="1426">AC872/10*7</f>
        <v>2.52</v>
      </c>
      <c r="AD873" s="133">
        <f t="shared" ref="AD873" si="1427">AD872/10*8</f>
        <v>2.88</v>
      </c>
      <c r="AE873" s="134">
        <f t="shared" ref="AE873" si="1428">AE872/10*9</f>
        <v>3.2399999999999998</v>
      </c>
      <c r="AF873" s="134">
        <f t="shared" ref="AF873" si="1429">AF872/10*10</f>
        <v>3.5999999999999996</v>
      </c>
      <c r="AG873" s="133">
        <f t="shared" ref="AG873" si="1430">AG872/10*1</f>
        <v>0.36</v>
      </c>
      <c r="AH873" s="133">
        <f t="shared" ref="AH873" si="1431">AH872/10*2</f>
        <v>0.72</v>
      </c>
      <c r="AI873" s="133">
        <f t="shared" ref="AI873" si="1432">AI872/10*3</f>
        <v>1.08</v>
      </c>
      <c r="AJ873" s="133">
        <f t="shared" ref="AJ873" si="1433">AJ872/10*4</f>
        <v>1.44</v>
      </c>
      <c r="AK873" s="133">
        <f t="shared" ref="AK873" si="1434">AK872/10*5</f>
        <v>1.7999999999999998</v>
      </c>
      <c r="AL873" s="133">
        <f t="shared" ref="AL873" si="1435">AL872/10*6</f>
        <v>2.16</v>
      </c>
      <c r="AM873" s="133">
        <f t="shared" ref="AM873" si="1436">AM872/10*7</f>
        <v>2.52</v>
      </c>
      <c r="AN873" s="133">
        <f t="shared" ref="AN873" si="1437">AN872/10*8</f>
        <v>2.88</v>
      </c>
      <c r="AO873" s="134">
        <f t="shared" ref="AO873" si="1438">AO872/10*9</f>
        <v>3.2399999999999998</v>
      </c>
      <c r="AP873" s="134">
        <f t="shared" ref="AP873" si="1439">AP872/10*10</f>
        <v>3.5999999999999996</v>
      </c>
      <c r="AQ873" s="133">
        <f t="shared" ref="AQ873" si="1440">AQ872/10*1</f>
        <v>9.0999999999999998E-2</v>
      </c>
      <c r="AR873" s="133">
        <f t="shared" ref="AR873" si="1441">AR872/10*2</f>
        <v>0.182</v>
      </c>
      <c r="AS873" s="133">
        <f t="shared" ref="AS873" si="1442">AS872/10*3</f>
        <v>0.27300000000000002</v>
      </c>
      <c r="AT873" s="133">
        <f t="shared" ref="AT873" si="1443">AT872/10*4</f>
        <v>0.36399999999999999</v>
      </c>
      <c r="AU873" s="133">
        <f t="shared" ref="AU873" si="1444">AU872/10*5</f>
        <v>0.45499999999999996</v>
      </c>
      <c r="AV873" s="133">
        <f t="shared" ref="AV873" si="1445">AV872/10*6</f>
        <v>0.54600000000000004</v>
      </c>
      <c r="AW873" s="133">
        <f t="shared" ref="AW873" si="1446">AW872/10*7</f>
        <v>0.63700000000000001</v>
      </c>
      <c r="AX873" s="133">
        <f t="shared" ref="AX873" si="1447">AX872/10*8</f>
        <v>0.72799999999999998</v>
      </c>
      <c r="AY873" s="134">
        <f t="shared" ref="AY873" si="1448">AY872/10*9</f>
        <v>0.81899999999999995</v>
      </c>
      <c r="AZ873" s="134">
        <f t="shared" ref="AZ873" si="1449">AZ872/10*10</f>
        <v>0.90999999999999992</v>
      </c>
      <c r="BA873" s="133">
        <f t="shared" ref="BA873" si="1450">BA872/10*1</f>
        <v>0</v>
      </c>
      <c r="BB873" s="133">
        <f t="shared" ref="BB873" si="1451">BB872/10*2</f>
        <v>0</v>
      </c>
      <c r="BC873" s="133">
        <f t="shared" ref="BC873" si="1452">BC872/10*3</f>
        <v>0</v>
      </c>
      <c r="BD873" s="133">
        <f t="shared" ref="BD873" si="1453">BD872/10*4</f>
        <v>0</v>
      </c>
      <c r="BE873" s="133">
        <f t="shared" ref="BE873" si="1454">BE872/10*5</f>
        <v>0</v>
      </c>
      <c r="BF873" s="133">
        <f t="shared" ref="BF873" si="1455">BF872/10*6</f>
        <v>0</v>
      </c>
      <c r="BG873" s="133">
        <f t="shared" ref="BG873" si="1456">BG872/10*7</f>
        <v>0</v>
      </c>
      <c r="BH873" s="133">
        <f t="shared" ref="BH873" si="1457">BH872/10*8</f>
        <v>0</v>
      </c>
      <c r="BI873" s="134">
        <f t="shared" ref="BI873" si="1458">BI872/10*9</f>
        <v>0</v>
      </c>
      <c r="BJ873" s="134">
        <f t="shared" ref="BJ873" si="1459">BJ872/10*10</f>
        <v>0</v>
      </c>
      <c r="BK873"/>
      <c r="BL873"/>
      <c r="BM873"/>
      <c r="BN873"/>
      <c r="BO873"/>
      <c r="BP873"/>
      <c r="BQ873"/>
      <c r="BR873"/>
      <c r="BS873"/>
      <c r="BT873"/>
      <c r="BU873"/>
      <c r="BV873"/>
      <c r="BW873"/>
      <c r="BX873"/>
      <c r="BY873"/>
      <c r="BZ873"/>
      <c r="CA873"/>
      <c r="CB873"/>
      <c r="CC873"/>
      <c r="CD873"/>
      <c r="CE873"/>
      <c r="CF873"/>
      <c r="CG873"/>
      <c r="CH873"/>
      <c r="CI873"/>
      <c r="CJ873"/>
      <c r="CK873"/>
      <c r="CL873"/>
      <c r="CM873"/>
      <c r="CN873"/>
      <c r="CO873"/>
    </row>
    <row r="874" spans="1:93" ht="15.75" hidden="1" outlineLevel="2" thickBot="1" x14ac:dyDescent="0.3">
      <c r="A874" s="152" t="s">
        <v>60</v>
      </c>
      <c r="B874" s="192" t="e">
        <f t="shared" ref="B874:BJ874" si="1460">-B871+B870*B873-1*IF(AND($A698=B869,B873&gt;=$A817),B873-$A817,0)</f>
        <v>#REF!</v>
      </c>
      <c r="C874" s="193" t="e">
        <f t="shared" si="1460"/>
        <v>#REF!</v>
      </c>
      <c r="D874" s="193" t="e">
        <f t="shared" si="1460"/>
        <v>#REF!</v>
      </c>
      <c r="E874" s="193" t="e">
        <f t="shared" si="1460"/>
        <v>#REF!</v>
      </c>
      <c r="F874" s="193" t="e">
        <f t="shared" si="1460"/>
        <v>#REF!</v>
      </c>
      <c r="G874" s="193" t="e">
        <f t="shared" si="1460"/>
        <v>#REF!</v>
      </c>
      <c r="H874" s="193" t="e">
        <f t="shared" si="1460"/>
        <v>#REF!</v>
      </c>
      <c r="I874" s="193" t="e">
        <f t="shared" si="1460"/>
        <v>#REF!</v>
      </c>
      <c r="J874" s="193" t="e">
        <f t="shared" si="1460"/>
        <v>#REF!</v>
      </c>
      <c r="K874" s="193" t="e">
        <f t="shared" si="1460"/>
        <v>#REF!</v>
      </c>
      <c r="L874" s="194" t="e">
        <f t="shared" si="1460"/>
        <v>#REF!</v>
      </c>
      <c r="M874" s="192" t="e">
        <f t="shared" si="1460"/>
        <v>#REF!</v>
      </c>
      <c r="N874" s="193" t="e">
        <f t="shared" si="1460"/>
        <v>#REF!</v>
      </c>
      <c r="O874" s="193" t="e">
        <f t="shared" si="1460"/>
        <v>#REF!</v>
      </c>
      <c r="P874" s="193" t="e">
        <f t="shared" si="1460"/>
        <v>#REF!</v>
      </c>
      <c r="Q874" s="193" t="e">
        <f t="shared" si="1460"/>
        <v>#REF!</v>
      </c>
      <c r="R874" s="193" t="e">
        <f t="shared" si="1460"/>
        <v>#REF!</v>
      </c>
      <c r="S874" s="193" t="e">
        <f t="shared" si="1460"/>
        <v>#REF!</v>
      </c>
      <c r="T874" s="193" t="e">
        <f t="shared" si="1460"/>
        <v>#REF!</v>
      </c>
      <c r="U874" s="193" t="e">
        <f t="shared" si="1460"/>
        <v>#REF!</v>
      </c>
      <c r="V874" s="194" t="e">
        <f t="shared" si="1460"/>
        <v>#REF!</v>
      </c>
      <c r="W874" s="192" t="e">
        <f t="shared" si="1460"/>
        <v>#REF!</v>
      </c>
      <c r="X874" s="193" t="e">
        <f t="shared" si="1460"/>
        <v>#REF!</v>
      </c>
      <c r="Y874" s="193" t="e">
        <f t="shared" si="1460"/>
        <v>#REF!</v>
      </c>
      <c r="Z874" s="193" t="e">
        <f t="shared" si="1460"/>
        <v>#REF!</v>
      </c>
      <c r="AA874" s="193" t="e">
        <f t="shared" si="1460"/>
        <v>#REF!</v>
      </c>
      <c r="AB874" s="193" t="e">
        <f t="shared" si="1460"/>
        <v>#REF!</v>
      </c>
      <c r="AC874" s="193" t="e">
        <f t="shared" si="1460"/>
        <v>#REF!</v>
      </c>
      <c r="AD874" s="193" t="e">
        <f t="shared" si="1460"/>
        <v>#REF!</v>
      </c>
      <c r="AE874" s="193" t="e">
        <f t="shared" si="1460"/>
        <v>#REF!</v>
      </c>
      <c r="AF874" s="194" t="e">
        <f t="shared" si="1460"/>
        <v>#REF!</v>
      </c>
      <c r="AG874" s="192" t="e">
        <f t="shared" si="1460"/>
        <v>#REF!</v>
      </c>
      <c r="AH874" s="193" t="e">
        <f t="shared" si="1460"/>
        <v>#REF!</v>
      </c>
      <c r="AI874" s="193" t="e">
        <f t="shared" si="1460"/>
        <v>#REF!</v>
      </c>
      <c r="AJ874" s="193" t="e">
        <f t="shared" si="1460"/>
        <v>#REF!</v>
      </c>
      <c r="AK874" s="193" t="e">
        <f t="shared" si="1460"/>
        <v>#REF!</v>
      </c>
      <c r="AL874" s="193" t="e">
        <f t="shared" si="1460"/>
        <v>#REF!</v>
      </c>
      <c r="AM874" s="193" t="e">
        <f t="shared" si="1460"/>
        <v>#REF!</v>
      </c>
      <c r="AN874" s="193" t="e">
        <f t="shared" si="1460"/>
        <v>#REF!</v>
      </c>
      <c r="AO874" s="193" t="e">
        <f t="shared" si="1460"/>
        <v>#REF!</v>
      </c>
      <c r="AP874" s="194" t="e">
        <f t="shared" si="1460"/>
        <v>#REF!</v>
      </c>
      <c r="AQ874" s="192" t="e">
        <f t="shared" si="1460"/>
        <v>#REF!</v>
      </c>
      <c r="AR874" s="193" t="e">
        <f t="shared" si="1460"/>
        <v>#REF!</v>
      </c>
      <c r="AS874" s="193" t="e">
        <f t="shared" si="1460"/>
        <v>#REF!</v>
      </c>
      <c r="AT874" s="193" t="e">
        <f t="shared" si="1460"/>
        <v>#REF!</v>
      </c>
      <c r="AU874" s="193" t="e">
        <f t="shared" si="1460"/>
        <v>#REF!</v>
      </c>
      <c r="AV874" s="193" t="e">
        <f t="shared" si="1460"/>
        <v>#REF!</v>
      </c>
      <c r="AW874" s="193" t="e">
        <f t="shared" si="1460"/>
        <v>#REF!</v>
      </c>
      <c r="AX874" s="193" t="e">
        <f t="shared" si="1460"/>
        <v>#REF!</v>
      </c>
      <c r="AY874" s="193" t="e">
        <f t="shared" si="1460"/>
        <v>#REF!</v>
      </c>
      <c r="AZ874" s="194" t="e">
        <f t="shared" si="1460"/>
        <v>#REF!</v>
      </c>
      <c r="BA874" s="192" t="e">
        <f t="shared" si="1460"/>
        <v>#REF!</v>
      </c>
      <c r="BB874" s="193" t="e">
        <f t="shared" si="1460"/>
        <v>#REF!</v>
      </c>
      <c r="BC874" s="193" t="e">
        <f t="shared" si="1460"/>
        <v>#REF!</v>
      </c>
      <c r="BD874" s="193" t="e">
        <f t="shared" si="1460"/>
        <v>#REF!</v>
      </c>
      <c r="BE874" s="193" t="e">
        <f t="shared" si="1460"/>
        <v>#REF!</v>
      </c>
      <c r="BF874" s="193" t="e">
        <f t="shared" si="1460"/>
        <v>#REF!</v>
      </c>
      <c r="BG874" s="193" t="e">
        <f t="shared" si="1460"/>
        <v>#REF!</v>
      </c>
      <c r="BH874" s="193" t="e">
        <f t="shared" si="1460"/>
        <v>#REF!</v>
      </c>
      <c r="BI874" s="193" t="e">
        <f t="shared" si="1460"/>
        <v>#REF!</v>
      </c>
      <c r="BJ874" s="194" t="e">
        <f t="shared" si="1460"/>
        <v>#REF!</v>
      </c>
    </row>
    <row r="875" spans="1:93" hidden="1" outlineLevel="2" x14ac:dyDescent="0.25"/>
    <row r="876" spans="1:93" hidden="1" outlineLevel="1" collapsed="1" x14ac:dyDescent="0.25">
      <c r="A876" s="181" t="e">
        <f>4*B698/10</f>
        <v>#REF!</v>
      </c>
      <c r="B876" s="180"/>
      <c r="C876" s="180"/>
      <c r="D876" s="180"/>
    </row>
    <row r="877" spans="1:93" hidden="1" outlineLevel="2" x14ac:dyDescent="0.25">
      <c r="B877" s="316" t="e">
        <f>#REF!</f>
        <v>#REF!</v>
      </c>
      <c r="C877" s="317"/>
      <c r="D877" s="316" t="e">
        <f>#REF!</f>
        <v>#REF!</v>
      </c>
      <c r="E877" s="317"/>
      <c r="F877" s="316" t="e">
        <f>#REF!</f>
        <v>#REF!</v>
      </c>
      <c r="G877" s="317"/>
      <c r="H877" s="316" t="e">
        <f>#REF!</f>
        <v>#REF!</v>
      </c>
      <c r="I877" s="317"/>
      <c r="J877" s="316" t="e">
        <f>#REF!</f>
        <v>#REF!</v>
      </c>
      <c r="K877" s="317"/>
      <c r="L877" s="316" t="e">
        <f>#REF!</f>
        <v>#REF!</v>
      </c>
      <c r="M877" s="317"/>
    </row>
    <row r="878" spans="1:93" hidden="1" outlineLevel="2" x14ac:dyDescent="0.25">
      <c r="B878" s="105" t="e">
        <f>#REF!</f>
        <v>#REF!</v>
      </c>
      <c r="C878" s="106">
        <v>0</v>
      </c>
      <c r="D878" s="107" t="e">
        <f>#REF!</f>
        <v>#REF!</v>
      </c>
      <c r="E878" s="106">
        <v>0</v>
      </c>
      <c r="F878" s="107" t="e">
        <f>#REF!</f>
        <v>#REF!</v>
      </c>
      <c r="G878" s="106">
        <v>0</v>
      </c>
      <c r="H878" s="107" t="e">
        <f>#REF!</f>
        <v>#REF!</v>
      </c>
      <c r="I878" s="106">
        <v>0</v>
      </c>
      <c r="J878" s="107" t="e">
        <f>#REF!</f>
        <v>#REF!</v>
      </c>
      <c r="K878" s="106">
        <v>0</v>
      </c>
      <c r="L878" s="107" t="e">
        <f>#REF!</f>
        <v>#REF!</v>
      </c>
      <c r="M878" s="106">
        <v>0</v>
      </c>
      <c r="X878" s="146"/>
      <c r="Y878" s="147"/>
    </row>
    <row r="879" spans="1:93" hidden="1" outlineLevel="2" x14ac:dyDescent="0.25">
      <c r="B879" s="105" t="e">
        <f>#REF!</f>
        <v>#REF!</v>
      </c>
      <c r="C879" s="106" t="e">
        <f>IF($A698=B877,1*($B698-$A876)^2*(2*$A876+$B698)/$B698^3,0)</f>
        <v>#REF!</v>
      </c>
      <c r="D879" s="107" t="e">
        <f>#REF!</f>
        <v>#REF!</v>
      </c>
      <c r="E879" s="106" t="e">
        <f>IF($A698=D877,1*($B698-$A876)^2*(2*$A876+$B698)/$B698^3,0)</f>
        <v>#REF!</v>
      </c>
      <c r="F879" s="107" t="e">
        <f>#REF!</f>
        <v>#REF!</v>
      </c>
      <c r="G879" s="106" t="e">
        <f>IF($A698=F877,1*($B698-$A876)^2*(2*$A876+$B698)/$B698^3,0)</f>
        <v>#REF!</v>
      </c>
      <c r="H879" s="107" t="e">
        <f>#REF!</f>
        <v>#REF!</v>
      </c>
      <c r="I879" s="106" t="e">
        <f>IF($A698=H877,1*($B698-$A876)^2*(2*$A876+$B698)/$B698^3,0)</f>
        <v>#REF!</v>
      </c>
      <c r="J879" s="107" t="e">
        <f>#REF!</f>
        <v>#REF!</v>
      </c>
      <c r="K879" s="106" t="e">
        <f>IF($A698=J877,1*($B698-$A876)^2*(2*$A876+$B698)/$B698^3,0)</f>
        <v>#REF!</v>
      </c>
      <c r="L879" s="107" t="e">
        <f>#REF!</f>
        <v>#REF!</v>
      </c>
      <c r="M879" s="106" t="e">
        <f>IF($A698=L877,1*($B698-$A876)^2*(2*$A876+$B698)/$B698^3,0)</f>
        <v>#REF!</v>
      </c>
    </row>
    <row r="880" spans="1:93" hidden="1" outlineLevel="2" x14ac:dyDescent="0.25">
      <c r="A880" t="s">
        <v>36</v>
      </c>
      <c r="B880" s="105" t="e">
        <f>#REF!</f>
        <v>#REF!</v>
      </c>
      <c r="C880" s="106" t="e">
        <f>IF($A698=B877,1*$A876*($B698-$A876)^2/$B698^2,0)</f>
        <v>#REF!</v>
      </c>
      <c r="D880" s="107" t="e">
        <f>#REF!</f>
        <v>#REF!</v>
      </c>
      <c r="E880" s="106" t="e">
        <f>IF($A698=D877,1*$A876*($B698-$A876)^2/$B698^2,0)</f>
        <v>#REF!</v>
      </c>
      <c r="F880" s="107" t="e">
        <f>#REF!</f>
        <v>#REF!</v>
      </c>
      <c r="G880" s="106" t="e">
        <f>IF($A698=F877,1*$A876*($B698-$A876)^2/$B698^2,0)</f>
        <v>#REF!</v>
      </c>
      <c r="H880" s="107" t="e">
        <f>#REF!</f>
        <v>#REF!</v>
      </c>
      <c r="I880" s="106" t="e">
        <f>IF($A698=H877,1*$A876*($B698-$A876)^2/$B698^2,0)</f>
        <v>#REF!</v>
      </c>
      <c r="J880" s="107" t="e">
        <f>#REF!</f>
        <v>#REF!</v>
      </c>
      <c r="K880" s="106" t="e">
        <f>IF($A698=J877,1*$A876*($B698-$A876)^2/$B698^2,0)</f>
        <v>#REF!</v>
      </c>
      <c r="L880" s="107" t="e">
        <f>#REF!</f>
        <v>#REF!</v>
      </c>
      <c r="M880" s="106" t="e">
        <f>IF($A698=L877,1*$A876*($B698-$A876)^2/$B698^2,0)</f>
        <v>#REF!</v>
      </c>
      <c r="X880" s="149"/>
    </row>
    <row r="881" spans="2:34" hidden="1" outlineLevel="2" x14ac:dyDescent="0.25">
      <c r="B881" s="105" t="e">
        <f>#REF!</f>
        <v>#REF!</v>
      </c>
      <c r="C881" s="108">
        <v>0</v>
      </c>
      <c r="D881" s="107" t="e">
        <f>#REF!</f>
        <v>#REF!</v>
      </c>
      <c r="E881" s="108">
        <v>0</v>
      </c>
      <c r="F881" s="107" t="e">
        <f>#REF!</f>
        <v>#REF!</v>
      </c>
      <c r="G881" s="108">
        <v>0</v>
      </c>
      <c r="H881" s="107" t="e">
        <f>#REF!</f>
        <v>#REF!</v>
      </c>
      <c r="I881" s="108">
        <v>0</v>
      </c>
      <c r="J881" s="107" t="e">
        <f>#REF!</f>
        <v>#REF!</v>
      </c>
      <c r="K881" s="108">
        <v>0</v>
      </c>
      <c r="L881" s="107" t="e">
        <f>#REF!</f>
        <v>#REF!</v>
      </c>
      <c r="M881" s="108">
        <v>0</v>
      </c>
    </row>
    <row r="882" spans="2:34" hidden="1" outlineLevel="2" x14ac:dyDescent="0.25">
      <c r="B882" s="105" t="e">
        <f>#REF!</f>
        <v>#REF!</v>
      </c>
      <c r="C882" s="106" t="e">
        <f>IF($A698=B877,1*($A876)^2*(3*$B698-2*$A876)/$B698^3,0)</f>
        <v>#REF!</v>
      </c>
      <c r="D882" s="107" t="e">
        <f>#REF!</f>
        <v>#REF!</v>
      </c>
      <c r="E882" s="106" t="e">
        <f>IF($A698=D877,1*($A876)^2*(3*$B698-2*$A876)/$B698^3,0)</f>
        <v>#REF!</v>
      </c>
      <c r="F882" s="107" t="e">
        <f>#REF!</f>
        <v>#REF!</v>
      </c>
      <c r="G882" s="106" t="e">
        <f>IF($A698=F877,1*($A876)^2*(3*$B698-2*$A876)/$B698^3,0)</f>
        <v>#REF!</v>
      </c>
      <c r="H882" s="107" t="e">
        <f>#REF!</f>
        <v>#REF!</v>
      </c>
      <c r="I882" s="106" t="e">
        <f>IF($A698=H877,1*($A876)^2*(3*$B698-2*$A876)/$B698^3,0)</f>
        <v>#REF!</v>
      </c>
      <c r="J882" s="107" t="e">
        <f>#REF!</f>
        <v>#REF!</v>
      </c>
      <c r="K882" s="106" t="e">
        <f>IF($A698=J877,1*($A876)^2*(3*$B698-2*$A876)/$B698^3,0)</f>
        <v>#REF!</v>
      </c>
      <c r="L882" s="107" t="e">
        <f>#REF!</f>
        <v>#REF!</v>
      </c>
      <c r="M882" s="106" t="e">
        <f>IF($A698=L877,1*($A876)^2*(3*$B698-2*$A876)/$B698^3,0)</f>
        <v>#REF!</v>
      </c>
    </row>
    <row r="883" spans="2:34" hidden="1" outlineLevel="2" x14ac:dyDescent="0.25">
      <c r="B883" s="105" t="e">
        <f>#REF!</f>
        <v>#REF!</v>
      </c>
      <c r="C883" s="108" t="e">
        <f>IF($A698=B877,-1*($B698-$A876)*$A876^2/$B698^2,0)</f>
        <v>#REF!</v>
      </c>
      <c r="D883" s="107" t="e">
        <f>#REF!</f>
        <v>#REF!</v>
      </c>
      <c r="E883" s="108" t="e">
        <f>IF($A698=D877,-1*($B698-$A876)*$A876^2/$B698^2,0)</f>
        <v>#REF!</v>
      </c>
      <c r="F883" s="107" t="e">
        <f>#REF!</f>
        <v>#REF!</v>
      </c>
      <c r="G883" s="108" t="e">
        <f>IF($A698=F877,-1*($B698-$A876)*$A876^2/$B698^2,0)</f>
        <v>#REF!</v>
      </c>
      <c r="H883" s="107" t="e">
        <f>#REF!</f>
        <v>#REF!</v>
      </c>
      <c r="I883" s="108" t="e">
        <f>IF($A698=H877,-1*($B698-$A876)*$A876^2/$B698^2,0)</f>
        <v>#REF!</v>
      </c>
      <c r="J883" s="107" t="e">
        <f>#REF!</f>
        <v>#REF!</v>
      </c>
      <c r="K883" s="108" t="e">
        <f>IF($A698=J877,-1*($B698-$A876)*$A876^2/$B698^2,0)</f>
        <v>#REF!</v>
      </c>
      <c r="L883" s="107" t="e">
        <f>#REF!</f>
        <v>#REF!</v>
      </c>
      <c r="M883" s="108" t="e">
        <f>IF($A698=L877,-1*($B698-$A876)*$A876^2/$B698^2,0)</f>
        <v>#REF!</v>
      </c>
    </row>
    <row r="884" spans="2:34" hidden="1" outlineLevel="2" x14ac:dyDescent="0.25">
      <c r="C884" t="s">
        <v>61</v>
      </c>
      <c r="D884" s="182"/>
      <c r="E884" s="183"/>
      <c r="F884" s="182"/>
      <c r="G884" s="183"/>
      <c r="H884" s="182"/>
      <c r="I884" s="183"/>
      <c r="J884" s="182"/>
      <c r="K884" s="183"/>
      <c r="L884" s="182"/>
      <c r="M884" s="183"/>
      <c r="N884" s="182"/>
      <c r="O884" s="183"/>
      <c r="P884" s="182"/>
      <c r="Q884" s="183"/>
      <c r="R884" s="182"/>
      <c r="S884" s="183"/>
    </row>
    <row r="885" spans="2:34" hidden="1" outlineLevel="2" x14ac:dyDescent="0.25">
      <c r="B885" s="105">
        <v>1</v>
      </c>
      <c r="C885" s="108">
        <f t="shared" ref="C885" si="1461">-(IFERROR(VLOOKUP($B885,$B878:$C883,2,0),0)+IFERROR(VLOOKUP($B885,$D878:$E883,2,0),0)+IFERROR(VLOOKUP($B885,$F878:$G883,2,0),0)+IFERROR(VLOOKUP($B885,$H878:$I883,2,0),0)+IFERROR(VLOOKUP($B885,$J878:$K883,2,0),0)+IFERROR(VLOOKUP($B885,$L878:$M883,2,0),0)+IFERROR(VLOOKUP($B885,$N878:$O883,2,0),0)+IFERROR(VLOOKUP($B885,$P878:$Q883,2,0),0)+IFERROR(VLOOKUP($B885,$R878:$S883,2,0),0))</f>
        <v>0</v>
      </c>
      <c r="E885" s="109"/>
      <c r="F885" s="325" t="s">
        <v>37</v>
      </c>
      <c r="G885" s="325"/>
      <c r="H885" s="325"/>
      <c r="I885" s="325"/>
      <c r="J885" s="325"/>
      <c r="K885" s="325"/>
      <c r="L885" s="325"/>
      <c r="M885" s="325"/>
      <c r="N885" s="325"/>
      <c r="O885" s="325"/>
      <c r="P885" s="325"/>
      <c r="Q885" s="325"/>
      <c r="R885" s="325"/>
      <c r="S885" s="325"/>
      <c r="T885" s="325"/>
      <c r="U885" s="325"/>
      <c r="V885" s="325"/>
      <c r="W885" s="325"/>
      <c r="X885" s="325"/>
      <c r="Y885" s="325"/>
      <c r="Z885" s="325"/>
      <c r="AA885" s="325"/>
      <c r="AB885" s="110"/>
      <c r="AC885" s="110"/>
      <c r="AD885" s="110"/>
      <c r="AE885" s="110"/>
      <c r="AF885" s="110"/>
      <c r="AG885" s="110"/>
      <c r="AH885" s="110"/>
    </row>
    <row r="886" spans="2:34" hidden="1" outlineLevel="2" x14ac:dyDescent="0.25">
      <c r="B886" s="105">
        <v>2</v>
      </c>
      <c r="C886" s="108">
        <f t="shared" ref="C886" si="1462">-(IFERROR(VLOOKUP($B886,$B878:$C883,2,0),0)+IFERROR(VLOOKUP($B886,$D878:$E883,2,0),0)+IFERROR(VLOOKUP($B886,$F878:$G883,2,0),0)+IFERROR(VLOOKUP($B886,$H878:$I883,2,0),0)+IFERROR(VLOOKUP($B886,$J878:$K883,2,0),0)+IFERROR(VLOOKUP($B886,$L878:$M883,2,0),0)+IFERROR(VLOOKUP($B886,$N878:$O883,2,0),0)+IFERROR(VLOOKUP($B886,$P878:$Q883,2,0),0)+IFERROR(VLOOKUP($B886,$R878:$S883,2,0),0))</f>
        <v>0</v>
      </c>
      <c r="E886" s="110"/>
      <c r="F886" s="110"/>
      <c r="G886" s="326" t="s">
        <v>38</v>
      </c>
      <c r="H886" s="326"/>
      <c r="I886" s="326"/>
      <c r="J886" s="326"/>
      <c r="K886" s="326"/>
      <c r="L886" s="326"/>
      <c r="M886" s="110"/>
      <c r="N886" s="110"/>
      <c r="O886" s="110"/>
      <c r="P886" s="327" t="s">
        <v>39</v>
      </c>
      <c r="Q886" s="327"/>
      <c r="R886" s="327"/>
      <c r="S886" s="327"/>
      <c r="T886" s="327"/>
      <c r="U886" s="327"/>
      <c r="V886" s="110"/>
      <c r="W886" s="110"/>
      <c r="X886" s="110"/>
      <c r="Y886" s="110"/>
      <c r="Z886" s="110"/>
      <c r="AA886" s="110"/>
      <c r="AB886" s="110"/>
      <c r="AC886" s="110"/>
      <c r="AD886" s="110"/>
      <c r="AE886" s="110"/>
      <c r="AF886" s="110"/>
      <c r="AG886" s="110"/>
      <c r="AH886" s="110"/>
    </row>
    <row r="887" spans="2:34" hidden="1" outlineLevel="2" x14ac:dyDescent="0.25">
      <c r="B887" s="105">
        <v>3</v>
      </c>
      <c r="C887" s="108">
        <f t="shared" ref="C887" si="1463">-(IFERROR(VLOOKUP($B887,$B878:$C883,2,0),0)+IFERROR(VLOOKUP($B887,$D878:$E883,2,0),0)+IFERROR(VLOOKUP($B887,$F878:$G883,2,0),0)+IFERROR(VLOOKUP($B887,$H878:$I883,2,0),0)+IFERROR(VLOOKUP($B887,$J878:$K883,2,0),0)+IFERROR(VLOOKUP($B887,$L878:$M883,2,0),0)+IFERROR(VLOOKUP($B887,$N878:$O883,2,0),0)+IFERROR(VLOOKUP($B887,$P878:$Q883,2,0),0)+IFERROR(VLOOKUP($B887,$R878:$S883,2,0),0))</f>
        <v>0</v>
      </c>
      <c r="E887" s="110"/>
      <c r="F887" s="110"/>
      <c r="G887" s="112">
        <v>6</v>
      </c>
      <c r="H887" s="112">
        <v>5</v>
      </c>
      <c r="I887" s="112">
        <v>4</v>
      </c>
      <c r="J887" s="112">
        <v>3</v>
      </c>
      <c r="K887" s="112">
        <v>2</v>
      </c>
      <c r="L887" s="112">
        <v>1</v>
      </c>
      <c r="M887" s="110"/>
      <c r="O887" s="110"/>
      <c r="P887" s="112">
        <v>6</v>
      </c>
      <c r="Q887" s="112">
        <v>5</v>
      </c>
      <c r="R887" s="112">
        <v>4</v>
      </c>
      <c r="S887" s="112">
        <v>3</v>
      </c>
      <c r="T887" s="112">
        <v>2</v>
      </c>
      <c r="U887" s="112">
        <v>1</v>
      </c>
      <c r="AB887" s="110"/>
      <c r="AC887" s="110"/>
      <c r="AD887" s="110"/>
      <c r="AE887" s="110"/>
      <c r="AF887" s="110"/>
      <c r="AG887" s="110"/>
      <c r="AH887" s="110"/>
    </row>
    <row r="888" spans="2:34" hidden="1" outlineLevel="2" x14ac:dyDescent="0.25">
      <c r="B888" s="105">
        <v>4</v>
      </c>
      <c r="C888" s="108">
        <f t="shared" ref="C888" si="1464">-(IFERROR(VLOOKUP($B888,$B878:$C883,2,0),0)+IFERROR(VLOOKUP($B888,$D878:$E883,2,0),0)+IFERROR(VLOOKUP($B888,$F878:$G883,2,0),0)+IFERROR(VLOOKUP($B888,$H878:$I883,2,0),0)+IFERROR(VLOOKUP($B888,$J878:$K883,2,0),0)+IFERROR(VLOOKUP($B888,$L878:$M883,2,0),0)+IFERROR(VLOOKUP($B888,$N878:$O883,2,0),0)+IFERROR(VLOOKUP($B888,$P878:$Q883,2,0),0)+IFERROR(VLOOKUP($B888,$R878:$S883,2,0),0))</f>
        <v>0</v>
      </c>
      <c r="E888" s="110"/>
      <c r="F888" s="105">
        <v>1</v>
      </c>
      <c r="G888" s="184" t="e">
        <f t="array" ref="G888:G894">MMULT(MINVERSE($C$24:$I$30),$C885:$C891)</f>
        <v>#NUM!</v>
      </c>
      <c r="H888" s="184" t="e">
        <f t="array" ref="H888:H893">MMULT(MINVERSE($C$24:$H$29),$C885:$C890)</f>
        <v>#NUM!</v>
      </c>
      <c r="I888" s="184" t="e">
        <f t="array" ref="I888:I892">MMULT(MINVERSE($C$24:$G$28),$C885:$C889)</f>
        <v>#NUM!</v>
      </c>
      <c r="J888" s="184" t="e">
        <f t="array" ref="J888:J891">MMULT(MINVERSE($C$24:$F$27),$C885:$C888)</f>
        <v>#NUM!</v>
      </c>
      <c r="K888" s="184" t="e">
        <f t="array" ref="K888:K890">MMULT(MINVERSE($C$24:$E$26),$C885:$C887)</f>
        <v>#NUM!</v>
      </c>
      <c r="L888" s="184" t="e">
        <f t="array" ref="L888:L889">MMULT(MINVERSE($C$24:$D$25),$C885:$C886)</f>
        <v>#NUM!</v>
      </c>
      <c r="M888" s="110"/>
      <c r="O888" s="105">
        <v>1</v>
      </c>
      <c r="P888" s="184" t="e">
        <f t="array" ref="P888:P898">MMULT(MINVERSE($C$24:$M$34),$C885:$C895)</f>
        <v>#NUM!</v>
      </c>
      <c r="Q888" s="184" t="e">
        <f t="array" ref="Q888:Q897">MMULT(MINVERSE($C$24:$L$33),$C885:$C894)</f>
        <v>#NUM!</v>
      </c>
      <c r="R888" s="184" t="e">
        <f t="array" ref="R888:R896">MMULT(MINVERSE($C$24:$K$32),$C885:$C893)</f>
        <v>#NUM!</v>
      </c>
      <c r="S888" s="184" t="e">
        <f t="array" ref="S888:S895">MMULT(MINVERSE($C$24:$J$31),$C885:$C892)</f>
        <v>#NUM!</v>
      </c>
      <c r="T888" s="114"/>
      <c r="U888" s="114"/>
      <c r="V888" s="110"/>
      <c r="W888" s="110"/>
      <c r="X888" s="110"/>
      <c r="Y888" s="110"/>
      <c r="Z888" s="110"/>
      <c r="AA888" s="110"/>
      <c r="AB888" s="110"/>
      <c r="AC888" s="110"/>
      <c r="AD888" s="110"/>
      <c r="AE888" s="110"/>
      <c r="AF888" s="110"/>
      <c r="AG888" s="110"/>
      <c r="AH888" s="110"/>
    </row>
    <row r="889" spans="2:34" hidden="1" outlineLevel="2" x14ac:dyDescent="0.25">
      <c r="B889" s="105">
        <v>5</v>
      </c>
      <c r="C889" s="108">
        <f t="shared" ref="C889" si="1465">-(IFERROR(VLOOKUP($B889,$B878:$C883,2,0),0)+IFERROR(VLOOKUP($B889,$D878:$E883,2,0),0)+IFERROR(VLOOKUP($B889,$F878:$G883,2,0),0)+IFERROR(VLOOKUP($B889,$H878:$I883,2,0),0)+IFERROR(VLOOKUP($B889,$J878:$K883,2,0),0)+IFERROR(VLOOKUP($B889,$L878:$M883,2,0),0)+IFERROR(VLOOKUP($B889,$N878:$O883,2,0),0)+IFERROR(VLOOKUP($B889,$P878:$Q883,2,0),0)+IFERROR(VLOOKUP($B889,$R878:$S883,2,0),0))</f>
        <v>0</v>
      </c>
      <c r="E889" s="110"/>
      <c r="F889" s="105">
        <v>2</v>
      </c>
      <c r="G889" s="185" t="e">
        <v>#NUM!</v>
      </c>
      <c r="H889" s="185" t="e">
        <v>#NUM!</v>
      </c>
      <c r="I889" s="185" t="e">
        <v>#NUM!</v>
      </c>
      <c r="J889" s="185" t="e">
        <v>#NUM!</v>
      </c>
      <c r="K889" s="185" t="e">
        <v>#NUM!</v>
      </c>
      <c r="L889" s="185" t="e">
        <v>#NUM!</v>
      </c>
      <c r="M889" s="110"/>
      <c r="O889" s="105">
        <v>2</v>
      </c>
      <c r="P889" s="185" t="e">
        <v>#NUM!</v>
      </c>
      <c r="Q889" s="185" t="e">
        <v>#NUM!</v>
      </c>
      <c r="R889" s="185" t="e">
        <v>#NUM!</v>
      </c>
      <c r="S889" s="185" t="e">
        <v>#NUM!</v>
      </c>
      <c r="T889" s="114"/>
      <c r="U889" s="114"/>
    </row>
    <row r="890" spans="2:34" hidden="1" outlineLevel="2" x14ac:dyDescent="0.25">
      <c r="B890" s="105">
        <v>6</v>
      </c>
      <c r="C890" s="108">
        <f t="shared" ref="C890" si="1466">-(IFERROR(VLOOKUP($B890,$B878:$C883,2,0),0)+IFERROR(VLOOKUP($B890,$D878:$E883,2,0),0)+IFERROR(VLOOKUP($B890,$F878:$G883,2,0),0)+IFERROR(VLOOKUP($B890,$H878:$I883,2,0),0)+IFERROR(VLOOKUP($B890,$J878:$K883,2,0),0)+IFERROR(VLOOKUP($B890,$L878:$M883,2,0),0)+IFERROR(VLOOKUP($B890,$N878:$O883,2,0),0)+IFERROR(VLOOKUP($B890,$P878:$Q883,2,0),0)+IFERROR(VLOOKUP($B890,$R878:$S883,2,0),0))</f>
        <v>0</v>
      </c>
      <c r="E890" s="110"/>
      <c r="F890" s="105">
        <v>3</v>
      </c>
      <c r="G890" s="185" t="e">
        <v>#NUM!</v>
      </c>
      <c r="H890" s="185" t="e">
        <v>#NUM!</v>
      </c>
      <c r="I890" s="185" t="e">
        <v>#NUM!</v>
      </c>
      <c r="J890" s="185" t="e">
        <v>#NUM!</v>
      </c>
      <c r="K890" s="185" t="e">
        <v>#NUM!</v>
      </c>
      <c r="L890" s="185"/>
      <c r="M890" s="110"/>
      <c r="O890" s="105">
        <v>3</v>
      </c>
      <c r="P890" s="185" t="e">
        <v>#NUM!</v>
      </c>
      <c r="Q890" s="185" t="e">
        <v>#NUM!</v>
      </c>
      <c r="R890" s="185" t="e">
        <v>#NUM!</v>
      </c>
      <c r="S890" s="185" t="e">
        <v>#NUM!</v>
      </c>
      <c r="T890" s="114"/>
      <c r="U890" s="114"/>
    </row>
    <row r="891" spans="2:34" hidden="1" outlineLevel="2" x14ac:dyDescent="0.25">
      <c r="B891" s="105">
        <v>7</v>
      </c>
      <c r="C891" s="108">
        <f t="shared" ref="C891" si="1467">-(IFERROR(VLOOKUP($B891,$B878:$C883,2,0),0)+IFERROR(VLOOKUP($B891,$D878:$E883,2,0),0)+IFERROR(VLOOKUP($B891,$F878:$G883,2,0),0)+IFERROR(VLOOKUP($B891,$H878:$I883,2,0),0)+IFERROR(VLOOKUP($B891,$J878:$K883,2,0),0)+IFERROR(VLOOKUP($B891,$L878:$M883,2,0),0)+IFERROR(VLOOKUP($B891,$N878:$O883,2,0),0)+IFERROR(VLOOKUP($B891,$P878:$Q883,2,0),0)+IFERROR(VLOOKUP($B891,$R878:$S883,2,0),0))</f>
        <v>0</v>
      </c>
      <c r="E891" s="110"/>
      <c r="F891" s="105">
        <v>4</v>
      </c>
      <c r="G891" s="185" t="e">
        <v>#NUM!</v>
      </c>
      <c r="H891" s="185" t="e">
        <v>#NUM!</v>
      </c>
      <c r="I891" s="185" t="e">
        <v>#NUM!</v>
      </c>
      <c r="J891" s="185" t="e">
        <v>#NUM!</v>
      </c>
      <c r="K891" s="185"/>
      <c r="L891" s="185"/>
      <c r="M891" s="110"/>
      <c r="O891" s="105">
        <v>4</v>
      </c>
      <c r="P891" s="185" t="e">
        <v>#NUM!</v>
      </c>
      <c r="Q891" s="185" t="e">
        <v>#NUM!</v>
      </c>
      <c r="R891" s="185" t="e">
        <v>#NUM!</v>
      </c>
      <c r="S891" s="185" t="e">
        <v>#NUM!</v>
      </c>
      <c r="T891" s="114"/>
      <c r="U891" s="114"/>
    </row>
    <row r="892" spans="2:34" hidden="1" outlineLevel="2" x14ac:dyDescent="0.25">
      <c r="B892" s="105">
        <v>8</v>
      </c>
      <c r="C892" s="108">
        <f t="shared" ref="C892" si="1468">-(IFERROR(VLOOKUP($B892,$B878:$C883,2,0),0)+IFERROR(VLOOKUP($B892,$D878:$E883,2,0),0)+IFERROR(VLOOKUP($B892,$F878:$G883,2,0),0)+IFERROR(VLOOKUP($B892,$H878:$I883,2,0),0)+IFERROR(VLOOKUP($B892,$J878:$K883,2,0),0)+IFERROR(VLOOKUP($B892,$L878:$M883,2,0),0)+IFERROR(VLOOKUP($B892,$N878:$O883,2,0),0)+IFERROR(VLOOKUP($B892,$P878:$Q883,2,0),0)+IFERROR(VLOOKUP($B892,$R878:$S883,2,0),0))</f>
        <v>0</v>
      </c>
      <c r="E892" s="110" t="s">
        <v>40</v>
      </c>
      <c r="F892" s="105">
        <v>5</v>
      </c>
      <c r="G892" s="185" t="e">
        <v>#NUM!</v>
      </c>
      <c r="H892" s="185" t="e">
        <v>#NUM!</v>
      </c>
      <c r="I892" s="185" t="e">
        <v>#NUM!</v>
      </c>
      <c r="J892" s="185"/>
      <c r="K892" s="185"/>
      <c r="L892" s="185"/>
      <c r="M892" s="110"/>
      <c r="O892" s="105">
        <v>5</v>
      </c>
      <c r="P892" s="185" t="e">
        <v>#NUM!</v>
      </c>
      <c r="Q892" s="185" t="e">
        <v>#NUM!</v>
      </c>
      <c r="R892" s="185" t="e">
        <v>#NUM!</v>
      </c>
      <c r="S892" s="185" t="e">
        <v>#NUM!</v>
      </c>
      <c r="T892" s="114"/>
      <c r="U892" s="114"/>
    </row>
    <row r="893" spans="2:34" hidden="1" outlineLevel="2" x14ac:dyDescent="0.25">
      <c r="B893" s="105">
        <v>9</v>
      </c>
      <c r="C893" s="108">
        <f t="shared" ref="C893" si="1469">-(IFERROR(VLOOKUP($B893,$B878:$C883,2,0),0)+IFERROR(VLOOKUP($B893,$D878:$E883,2,0),0)+IFERROR(VLOOKUP($B893,$F878:$G883,2,0),0)+IFERROR(VLOOKUP($B893,$H878:$I883,2,0),0)+IFERROR(VLOOKUP($B893,$J878:$K883,2,0),0)+IFERROR(VLOOKUP($B893,$L878:$M883,2,0),0)+IFERROR(VLOOKUP($B893,$N878:$O883,2,0),0)+IFERROR(VLOOKUP($B893,$P878:$Q883,2,0),0)+IFERROR(VLOOKUP($B893,$R878:$S883,2,0),0))</f>
        <v>0</v>
      </c>
      <c r="E893" s="110"/>
      <c r="F893" s="105">
        <v>6</v>
      </c>
      <c r="G893" s="185" t="e">
        <v>#NUM!</v>
      </c>
      <c r="H893" s="185" t="e">
        <v>#NUM!</v>
      </c>
      <c r="I893" s="185"/>
      <c r="J893" s="185"/>
      <c r="K893" s="185"/>
      <c r="L893" s="185"/>
      <c r="M893" s="110"/>
      <c r="O893" s="105">
        <v>6</v>
      </c>
      <c r="P893" s="185" t="e">
        <v>#NUM!</v>
      </c>
      <c r="Q893" s="185" t="e">
        <v>#NUM!</v>
      </c>
      <c r="R893" s="185" t="e">
        <v>#NUM!</v>
      </c>
      <c r="S893" s="185" t="e">
        <v>#NUM!</v>
      </c>
      <c r="T893" s="114"/>
      <c r="U893" s="114"/>
    </row>
    <row r="894" spans="2:34" hidden="1" outlineLevel="2" x14ac:dyDescent="0.25">
      <c r="B894" s="105">
        <v>10</v>
      </c>
      <c r="C894" s="108">
        <f t="shared" ref="C894" si="1470">-(IFERROR(VLOOKUP($B894,$B878:$C883,2,0),0)+IFERROR(VLOOKUP($B894,$D878:$E883,2,0),0)+IFERROR(VLOOKUP($B894,$F878:$G883,2,0),0)+IFERROR(VLOOKUP($B894,$H878:$I883,2,0),0)+IFERROR(VLOOKUP($B894,$J878:$K883,2,0),0)+IFERROR(VLOOKUP($B894,$L878:$M883,2,0),0)+IFERROR(VLOOKUP($B894,$N878:$O883,2,0),0)+IFERROR(VLOOKUP($B894,$P878:$Q883,2,0),0)+IFERROR(VLOOKUP($B894,$R878:$S883,2,0),0))</f>
        <v>0</v>
      </c>
      <c r="E894" s="110"/>
      <c r="F894" s="105">
        <v>7</v>
      </c>
      <c r="G894" s="185" t="e">
        <v>#NUM!</v>
      </c>
      <c r="H894" s="185"/>
      <c r="I894" s="185"/>
      <c r="J894" s="185"/>
      <c r="K894" s="185"/>
      <c r="L894" s="185"/>
      <c r="M894" s="110"/>
      <c r="N894" s="110" t="s">
        <v>40</v>
      </c>
      <c r="O894" s="105">
        <v>7</v>
      </c>
      <c r="P894" s="185" t="e">
        <v>#NUM!</v>
      </c>
      <c r="Q894" s="185" t="e">
        <v>#NUM!</v>
      </c>
      <c r="R894" s="185" t="e">
        <v>#NUM!</v>
      </c>
      <c r="S894" s="185" t="e">
        <v>#NUM!</v>
      </c>
      <c r="T894" s="114"/>
      <c r="U894" s="114"/>
    </row>
    <row r="895" spans="2:34" hidden="1" outlineLevel="2" x14ac:dyDescent="0.25">
      <c r="B895" s="105">
        <v>11</v>
      </c>
      <c r="C895" s="108">
        <f t="shared" ref="C895" si="1471">-(IFERROR(VLOOKUP($B895,$B878:$C883,2,0),0)+IFERROR(VLOOKUP($B895,$D878:$E883,2,0),0)+IFERROR(VLOOKUP($B895,$F878:$G883,2,0),0)+IFERROR(VLOOKUP($B895,$H878:$I883,2,0),0)+IFERROR(VLOOKUP($B895,$J878:$K883,2,0),0)+IFERROR(VLOOKUP($B895,$L878:$M883,2,0),0)+IFERROR(VLOOKUP($B895,$N878:$O883,2,0),0)+IFERROR(VLOOKUP($B895,$P878:$Q883,2,0),0)+IFERROR(VLOOKUP($B895,$R878:$S883,2,0),0))</f>
        <v>0</v>
      </c>
      <c r="E895" s="110"/>
      <c r="M895" s="110"/>
      <c r="O895" s="105">
        <v>8</v>
      </c>
      <c r="P895" s="185" t="e">
        <v>#NUM!</v>
      </c>
      <c r="Q895" s="185" t="e">
        <v>#NUM!</v>
      </c>
      <c r="R895" s="185" t="e">
        <v>#NUM!</v>
      </c>
      <c r="S895" s="185" t="e">
        <v>#NUM!</v>
      </c>
      <c r="T895" s="114"/>
      <c r="U895" s="114"/>
    </row>
    <row r="896" spans="2:34" hidden="1" outlineLevel="2" x14ac:dyDescent="0.25">
      <c r="B896" s="105">
        <v>12</v>
      </c>
      <c r="C896" s="108">
        <f t="shared" ref="C896" si="1472">-(IFERROR(VLOOKUP($B896,$B878:$C883,2,0),0)+IFERROR(VLOOKUP($B896,$D878:$E883,2,0),0)+IFERROR(VLOOKUP($B896,$F878:$G883,2,0),0)+IFERROR(VLOOKUP($B896,$H878:$I883,2,0),0)+IFERROR(VLOOKUP($B896,$J878:$K883,2,0),0)+IFERROR(VLOOKUP($B896,$L878:$M883,2,0),0)+IFERROR(VLOOKUP($B896,$N878:$O883,2,0),0)+IFERROR(VLOOKUP($B896,$P878:$Q883,2,0),0)+IFERROR(VLOOKUP($B896,$R878:$S883,2,0),0))</f>
        <v>0</v>
      </c>
      <c r="E896" s="110"/>
      <c r="M896" s="110"/>
      <c r="O896" s="105">
        <v>9</v>
      </c>
      <c r="P896" s="185" t="e">
        <v>#NUM!</v>
      </c>
      <c r="Q896" s="185" t="e">
        <v>#NUM!</v>
      </c>
      <c r="R896" s="185" t="e">
        <v>#NUM!</v>
      </c>
      <c r="S896" s="185"/>
      <c r="T896" s="114"/>
      <c r="U896" s="114"/>
    </row>
    <row r="897" spans="1:24" hidden="1" outlineLevel="2" x14ac:dyDescent="0.25">
      <c r="B897" s="105">
        <v>13</v>
      </c>
      <c r="C897" s="108">
        <f t="shared" ref="C897" si="1473">-(IFERROR(VLOOKUP($B897,$B878:$C883,2,0),0)+IFERROR(VLOOKUP($B897,$D878:$E883,2,0),0)+IFERROR(VLOOKUP($B897,$F878:$G883,2,0),0)+IFERROR(VLOOKUP($B897,$H878:$I883,2,0),0)+IFERROR(VLOOKUP($B897,$J878:$K883,2,0),0)+IFERROR(VLOOKUP($B897,$L878:$M883,2,0),0)+IFERROR(VLOOKUP($B897,$N878:$O883,2,0),0)+IFERROR(VLOOKUP($B897,$P878:$Q883,2,0),0)+IFERROR(VLOOKUP($B897,$R878:$S883,2,0),0))</f>
        <v>0</v>
      </c>
      <c r="E897" s="110"/>
      <c r="F897" s="110"/>
      <c r="G897" s="324" t="s">
        <v>42</v>
      </c>
      <c r="H897" s="324"/>
      <c r="I897" s="324"/>
      <c r="J897" s="324"/>
      <c r="K897" s="324"/>
      <c r="L897" s="324"/>
      <c r="M897" s="110"/>
      <c r="O897" s="105">
        <v>10</v>
      </c>
      <c r="P897" s="185" t="e">
        <v>#NUM!</v>
      </c>
      <c r="Q897" s="185" t="e">
        <v>#NUM!</v>
      </c>
      <c r="R897" s="185"/>
      <c r="S897" s="185"/>
      <c r="T897" s="114"/>
      <c r="U897" s="114"/>
    </row>
    <row r="898" spans="1:24" hidden="1" outlineLevel="2" x14ac:dyDescent="0.25">
      <c r="B898" s="105">
        <v>14</v>
      </c>
      <c r="C898" s="108">
        <f t="shared" ref="C898" si="1474">-(IFERROR(VLOOKUP($B898,$B878:$C883,2,0),0)+IFERROR(VLOOKUP($B898,$D878:$E883,2,0),0)+IFERROR(VLOOKUP($B898,$F878:$G883,2,0),0)+IFERROR(VLOOKUP($B898,$H878:$I883,2,0),0)+IFERROR(VLOOKUP($B898,$J878:$K883,2,0),0)+IFERROR(VLOOKUP($B898,$L878:$M883,2,0),0)+IFERROR(VLOOKUP($B898,$N878:$O883,2,0),0)+IFERROR(VLOOKUP($B898,$P878:$Q883,2,0),0)+IFERROR(VLOOKUP($B898,$R878:$S883,2,0),0))</f>
        <v>0</v>
      </c>
      <c r="E898" s="110"/>
      <c r="F898" s="110"/>
      <c r="G898" s="112">
        <v>6</v>
      </c>
      <c r="H898" s="112">
        <v>5</v>
      </c>
      <c r="I898" s="112">
        <v>4</v>
      </c>
      <c r="J898" s="112">
        <v>3</v>
      </c>
      <c r="K898" s="112">
        <v>2</v>
      </c>
      <c r="L898" s="112">
        <v>1</v>
      </c>
      <c r="M898" s="110"/>
      <c r="O898" s="105">
        <v>11</v>
      </c>
      <c r="P898" s="185" t="e">
        <v>#NUM!</v>
      </c>
      <c r="Q898" s="185"/>
      <c r="R898" s="185"/>
      <c r="S898" s="185"/>
      <c r="T898" s="114"/>
      <c r="U898" s="114"/>
    </row>
    <row r="899" spans="1:24" hidden="1" outlineLevel="2" x14ac:dyDescent="0.25">
      <c r="A899" s="68" t="s">
        <v>41</v>
      </c>
      <c r="B899" s="105">
        <v>15</v>
      </c>
      <c r="C899" s="108">
        <f t="shared" ref="C899" si="1475">-(IFERROR(VLOOKUP($B899,$B878:$C883,2,0),0)+IFERROR(VLOOKUP($B899,$D878:$E883,2,0),0)+IFERROR(VLOOKUP($B899,$F878:$G883,2,0),0)+IFERROR(VLOOKUP($B899,$H878:$I883,2,0),0)+IFERROR(VLOOKUP($B899,$J878:$K883,2,0),0)+IFERROR(VLOOKUP($B899,$L878:$M883,2,0),0)+IFERROR(VLOOKUP($B899,$N878:$O883,2,0),0)+IFERROR(VLOOKUP($B899,$P878:$Q883,2,0),0)+IFERROR(VLOOKUP($B899,$R878:$S883,2,0),0))</f>
        <v>0</v>
      </c>
      <c r="E899" s="110"/>
      <c r="F899" s="105">
        <v>1</v>
      </c>
      <c r="G899" s="184" t="e">
        <f t="array" ref="G899:G907">MMULT(MINVERSE($C$24:$K$32),$C885:$C893)</f>
        <v>#NUM!</v>
      </c>
      <c r="H899" s="184" t="e">
        <f t="array" ref="H899:H906">MMULT(MINVERSE($C$24:$J$31),$C885:$C892)</f>
        <v>#NUM!</v>
      </c>
      <c r="I899" s="184" t="e">
        <f t="array" ref="I899:I905">MMULT(MINVERSE($C$24:$I$30),$C885:$C891)</f>
        <v>#NUM!</v>
      </c>
      <c r="J899" s="184" t="e">
        <f t="array" ref="J899:J904">MMULT(MINVERSE($C$24:$H$29),$C885:$C890)</f>
        <v>#NUM!</v>
      </c>
      <c r="K899" s="184" t="e">
        <f t="array" ref="K899:K903">MMULT(MINVERSE($C$24:$G$28),$C885:$C889)</f>
        <v>#NUM!</v>
      </c>
      <c r="L899" s="113"/>
      <c r="M899" s="110"/>
      <c r="N899" s="110"/>
      <c r="O899" s="110"/>
      <c r="P899" s="110"/>
    </row>
    <row r="900" spans="1:24" hidden="1" outlineLevel="2" x14ac:dyDescent="0.25">
      <c r="B900" s="105">
        <v>16</v>
      </c>
      <c r="C900" s="108">
        <f t="shared" ref="C900" si="1476">-(IFERROR(VLOOKUP($B900,$B878:$C883,2,0),0)+IFERROR(VLOOKUP($B900,$D878:$E883,2,0),0)+IFERROR(VLOOKUP($B900,$F878:$G883,2,0),0)+IFERROR(VLOOKUP($B900,$H878:$I883,2,0),0)+IFERROR(VLOOKUP($B900,$J878:$K883,2,0),0)+IFERROR(VLOOKUP($B900,$L878:$M883,2,0),0)+IFERROR(VLOOKUP($B900,$N878:$O883,2,0),0)+IFERROR(VLOOKUP($B900,$P878:$Q883,2,0),0)+IFERROR(VLOOKUP($B900,$R878:$S883,2,0),0))</f>
        <v>0</v>
      </c>
      <c r="E900" s="110"/>
      <c r="F900" s="105">
        <v>2</v>
      </c>
      <c r="G900" s="185" t="e">
        <v>#NUM!</v>
      </c>
      <c r="H900" s="185" t="e">
        <v>#NUM!</v>
      </c>
      <c r="I900" s="185" t="e">
        <v>#NUM!</v>
      </c>
      <c r="J900" s="185" t="e">
        <v>#NUM!</v>
      </c>
      <c r="K900" s="185" t="e">
        <v>#NUM!</v>
      </c>
      <c r="L900" s="114"/>
      <c r="M900" s="110"/>
      <c r="N900" s="110"/>
      <c r="O900" s="110"/>
      <c r="P900" s="110"/>
    </row>
    <row r="901" spans="1:24" hidden="1" outlineLevel="2" x14ac:dyDescent="0.25">
      <c r="B901" s="105">
        <v>17</v>
      </c>
      <c r="C901" s="108">
        <f t="shared" ref="C901" si="1477">-(IFERROR(VLOOKUP($B901,$B878:$C883,2,0),0)+IFERROR(VLOOKUP($B901,$D878:$E883,2,0),0)+IFERROR(VLOOKUP($B901,$F878:$G883,2,0),0)+IFERROR(VLOOKUP($B901,$H878:$I883,2,0),0)+IFERROR(VLOOKUP($B901,$J878:$K883,2,0),0)+IFERROR(VLOOKUP($B901,$L878:$M883,2,0),0)+IFERROR(VLOOKUP($B901,$N878:$O883,2,0),0)+IFERROR(VLOOKUP($B901,$P878:$Q883,2,0),0)+IFERROR(VLOOKUP($B901,$R878:$S883,2,0),0))</f>
        <v>0</v>
      </c>
      <c r="E901" s="110"/>
      <c r="F901" s="105">
        <v>3</v>
      </c>
      <c r="G901" s="185" t="e">
        <v>#NUM!</v>
      </c>
      <c r="H901" s="185" t="e">
        <v>#NUM!</v>
      </c>
      <c r="I901" s="185" t="e">
        <v>#NUM!</v>
      </c>
      <c r="J901" s="185" t="e">
        <v>#NUM!</v>
      </c>
      <c r="K901" s="185" t="e">
        <v>#NUM!</v>
      </c>
      <c r="L901" s="114"/>
      <c r="M901" s="110"/>
    </row>
    <row r="902" spans="1:24" hidden="1" outlineLevel="2" x14ac:dyDescent="0.25">
      <c r="B902" s="105">
        <v>18</v>
      </c>
      <c r="C902" s="108">
        <f t="shared" ref="C902" si="1478">-(IFERROR(VLOOKUP($B902,$B878:$C883,2,0),0)+IFERROR(VLOOKUP($B902,$D878:$E883,2,0),0)+IFERROR(VLOOKUP($B902,$F878:$G883,2,0),0)+IFERROR(VLOOKUP($B902,$H878:$I883,2,0),0)+IFERROR(VLOOKUP($B902,$J878:$K883,2,0),0)+IFERROR(VLOOKUP($B902,$L878:$M883,2,0),0)+IFERROR(VLOOKUP($B902,$N878:$O883,2,0),0)+IFERROR(VLOOKUP($B902,$P878:$Q883,2,0),0)+IFERROR(VLOOKUP($B902,$R878:$S883,2,0),0))</f>
        <v>0</v>
      </c>
      <c r="E902" s="110"/>
      <c r="F902" s="105">
        <v>4</v>
      </c>
      <c r="G902" s="185" t="e">
        <v>#NUM!</v>
      </c>
      <c r="H902" s="185" t="e">
        <v>#NUM!</v>
      </c>
      <c r="I902" s="185" t="e">
        <v>#NUM!</v>
      </c>
      <c r="J902" s="185" t="e">
        <v>#NUM!</v>
      </c>
      <c r="K902" s="185" t="e">
        <v>#NUM!</v>
      </c>
      <c r="L902" s="114"/>
      <c r="M902" s="110"/>
    </row>
    <row r="903" spans="1:24" hidden="1" outlineLevel="2" x14ac:dyDescent="0.25">
      <c r="B903" s="105">
        <v>19</v>
      </c>
      <c r="C903" s="108">
        <f t="shared" ref="C903" si="1479">-(IFERROR(VLOOKUP($B903,$B878:$C883,2,0),0)+IFERROR(VLOOKUP($B903,$D878:$E883,2,0),0)+IFERROR(VLOOKUP($B903,$F878:$G883,2,0),0)+IFERROR(VLOOKUP($B903,$H878:$I883,2,0),0)+IFERROR(VLOOKUP($B903,$J878:$K883,2,0),0)+IFERROR(VLOOKUP($B903,$L878:$M883,2,0),0)+IFERROR(VLOOKUP($B903,$N878:$O883,2,0),0)+IFERROR(VLOOKUP($B903,$P878:$Q883,2,0),0)+IFERROR(VLOOKUP($B903,$R878:$S883,2,0),0))</f>
        <v>0</v>
      </c>
      <c r="E903" s="110"/>
      <c r="F903" s="105">
        <v>5</v>
      </c>
      <c r="G903" s="185" t="e">
        <v>#NUM!</v>
      </c>
      <c r="H903" s="185" t="e">
        <v>#NUM!</v>
      </c>
      <c r="I903" s="185" t="e">
        <v>#NUM!</v>
      </c>
      <c r="J903" s="185" t="e">
        <v>#NUM!</v>
      </c>
      <c r="K903" s="185" t="e">
        <v>#NUM!</v>
      </c>
      <c r="L903" s="114"/>
      <c r="M903" s="110"/>
    </row>
    <row r="904" spans="1:24" hidden="1" outlineLevel="2" x14ac:dyDescent="0.25">
      <c r="B904" s="105">
        <v>20</v>
      </c>
      <c r="C904" s="108">
        <f t="shared" ref="C904" si="1480">-(IFERROR(VLOOKUP($B904,$B878:$C883,2,0),0)+IFERROR(VLOOKUP($B904,$D878:$E883,2,0),0)+IFERROR(VLOOKUP($B904,$F878:$G883,2,0),0)+IFERROR(VLOOKUP($B904,$H878:$I883,2,0),0)+IFERROR(VLOOKUP($B904,$J878:$K883,2,0),0)+IFERROR(VLOOKUP($B904,$L878:$M883,2,0),0)+IFERROR(VLOOKUP($B904,$N878:$O883,2,0),0)+IFERROR(VLOOKUP($B904,$P878:$Q883,2,0),0)+IFERROR(VLOOKUP($B904,$R878:$S883,2,0),0))</f>
        <v>0</v>
      </c>
      <c r="E904" s="110" t="s">
        <v>40</v>
      </c>
      <c r="F904" s="105">
        <v>6</v>
      </c>
      <c r="G904" s="185" t="e">
        <v>#NUM!</v>
      </c>
      <c r="H904" s="185" t="e">
        <v>#NUM!</v>
      </c>
      <c r="I904" s="185" t="e">
        <v>#NUM!</v>
      </c>
      <c r="J904" s="185" t="e">
        <v>#NUM!</v>
      </c>
      <c r="K904" s="185"/>
      <c r="L904" s="114"/>
      <c r="M904" s="110"/>
    </row>
    <row r="905" spans="1:24" hidden="1" outlineLevel="2" x14ac:dyDescent="0.25">
      <c r="B905" s="105">
        <v>21</v>
      </c>
      <c r="C905" s="108">
        <f t="shared" ref="C905" si="1481">-(IFERROR(VLOOKUP($B905,$B878:$C883,2,0),0)+IFERROR(VLOOKUP($B905,$D878:$E883,2,0),0)+IFERROR(VLOOKUP($B905,$F878:$G883,2,0),0)+IFERROR(VLOOKUP($B905,$H878:$I883,2,0),0)+IFERROR(VLOOKUP($B905,$J878:$K883,2,0),0)+IFERROR(VLOOKUP($B905,$L878:$M883,2,0),0)+IFERROR(VLOOKUP($B905,$N878:$O883,2,0),0)+IFERROR(VLOOKUP($B905,$P878:$Q883,2,0),0)+IFERROR(VLOOKUP($B905,$R878:$S883,2,0),0))</f>
        <v>0</v>
      </c>
      <c r="E905" s="110"/>
      <c r="F905" s="105">
        <v>7</v>
      </c>
      <c r="G905" s="185" t="e">
        <v>#NUM!</v>
      </c>
      <c r="H905" s="185" t="e">
        <v>#NUM!</v>
      </c>
      <c r="I905" s="185" t="e">
        <v>#NUM!</v>
      </c>
      <c r="J905" s="185"/>
      <c r="K905" s="185"/>
      <c r="L905" s="114"/>
      <c r="M905" s="110"/>
    </row>
    <row r="906" spans="1:24" hidden="1" outlineLevel="2" x14ac:dyDescent="0.25">
      <c r="E906" s="110"/>
      <c r="F906" s="105">
        <v>8</v>
      </c>
      <c r="G906" s="185" t="e">
        <v>#NUM!</v>
      </c>
      <c r="H906" s="185" t="e">
        <v>#NUM!</v>
      </c>
      <c r="I906" s="185"/>
      <c r="J906" s="185"/>
      <c r="K906" s="185"/>
      <c r="L906" s="114"/>
      <c r="M906" s="110"/>
      <c r="X906" s="110"/>
    </row>
    <row r="907" spans="1:24" hidden="1" outlineLevel="2" x14ac:dyDescent="0.25">
      <c r="E907" s="110"/>
      <c r="F907" s="105">
        <v>9</v>
      </c>
      <c r="G907" s="185" t="e">
        <v>#NUM!</v>
      </c>
      <c r="H907" s="185"/>
      <c r="I907" s="185"/>
      <c r="J907" s="185"/>
      <c r="K907" s="185"/>
      <c r="L907" s="114"/>
      <c r="M907" s="110"/>
      <c r="X907" s="110"/>
    </row>
    <row r="908" spans="1:24" hidden="1" outlineLevel="2" x14ac:dyDescent="0.25">
      <c r="A908" s="117"/>
    </row>
    <row r="909" spans="1:24" s="119" customFormat="1" hidden="1" outlineLevel="2" x14ac:dyDescent="0.25">
      <c r="A909" s="118" t="s">
        <v>37</v>
      </c>
    </row>
    <row r="910" spans="1:24" hidden="1" outlineLevel="2" x14ac:dyDescent="0.25">
      <c r="B910" s="316" t="e">
        <f t="shared" ref="B910:B916" si="1482">B877</f>
        <v>#REF!</v>
      </c>
      <c r="C910" s="316"/>
      <c r="D910" s="316" t="e">
        <f t="shared" ref="D910:D916" si="1483">D877</f>
        <v>#REF!</v>
      </c>
      <c r="E910" s="316"/>
      <c r="F910" s="316" t="e">
        <f t="shared" ref="F910:F916" si="1484">F877</f>
        <v>#REF!</v>
      </c>
      <c r="G910" s="316"/>
      <c r="H910" s="316" t="e">
        <f t="shared" ref="H910:H916" si="1485">H877</f>
        <v>#REF!</v>
      </c>
      <c r="I910" s="316"/>
      <c r="J910" s="316" t="e">
        <f t="shared" ref="J910:J916" si="1486">J877</f>
        <v>#REF!</v>
      </c>
      <c r="K910" s="316"/>
      <c r="L910" s="316" t="e">
        <f t="shared" ref="L910:L916" si="1487">L877</f>
        <v>#REF!</v>
      </c>
      <c r="M910" s="316"/>
    </row>
    <row r="911" spans="1:24" hidden="1" outlineLevel="2" x14ac:dyDescent="0.25">
      <c r="B911" s="105" t="e">
        <f t="shared" si="1482"/>
        <v>#REF!</v>
      </c>
      <c r="C911" s="116" t="e">
        <f>IF($Q$2=2,IFERROR(INDEX($G888:$L894,MATCH(B911,$F888:$F894,0),MATCH(INICIO!$C$59,$G887:$L887,0)),0),IF($Q$2=4,IFERROR(INDEX($P888:$U898,MATCH(B911,$O888:$O898,0),MATCH(INICIO!$C$59,$P887:$U887,0)),0),IFERROR(INDEX($G899:$L907,MATCH(B911,$F899:$F907,0),MATCH(INICIO!$C$59,$G898:$L898,0)),0)))</f>
        <v>#REF!</v>
      </c>
      <c r="D911" s="105" t="e">
        <f t="shared" si="1483"/>
        <v>#REF!</v>
      </c>
      <c r="E911" s="116" t="e">
        <f>IF($Q$2=2,IFERROR(INDEX($G888:$L894,MATCH(D911,$F888:$F894,0),MATCH(INICIO!$C$59,$G887:$L887,0)),0),IF($Q$2=4,IFERROR(INDEX($P888:$U898,MATCH(D911,$O888:$O898,0),MATCH(INICIO!$C$59,$P887:$U887,0)),0),IFERROR(INDEX($G899:$L907,MATCH(D911,$F899:$F907,0),MATCH(INICIO!$C$59,$G898:$L898,0)),0)))</f>
        <v>#REF!</v>
      </c>
      <c r="F911" s="105" t="e">
        <f t="shared" si="1484"/>
        <v>#REF!</v>
      </c>
      <c r="G911" s="116" t="e">
        <f>IF($Q$2=2,IFERROR(INDEX($G888:$L894,MATCH(F911,$F888:$F894,0),MATCH(INICIO!$C$59,$G887:$L887,0)),0),IF($Q$2=4,IFERROR(INDEX($P888:$U898,MATCH(F911,$O888:$O898,0),MATCH(INICIO!$C$59,$P887:$U887,0)),0),IFERROR(INDEX($G899:$L907,MATCH(F911,$F899:$F907,0),MATCH(INICIO!$C$59,$G898:$L898,0)),0)))</f>
        <v>#REF!</v>
      </c>
      <c r="H911" s="105" t="e">
        <f t="shared" si="1485"/>
        <v>#REF!</v>
      </c>
      <c r="I911" s="116" t="e">
        <f>IF($Q$2=2,IFERROR(INDEX($G888:$L894,MATCH(H911,$F888:$F894,0),MATCH(INICIO!$C$59,$G887:$L887,0)),0),IF($Q$2=4,IFERROR(INDEX($P888:$U898,MATCH(H911,$O888:$O898,0),MATCH(INICIO!$C$59,$P887:$U887,0)),0),IFERROR(INDEX($G899:$L907,MATCH(H911,$F899:$F907,0),MATCH(INICIO!$C$59,$G898:$L898,0)),0)))</f>
        <v>#REF!</v>
      </c>
      <c r="J911" s="105" t="e">
        <f t="shared" si="1486"/>
        <v>#REF!</v>
      </c>
      <c r="K911" s="116" t="e">
        <f>IF($Q$2=2,IFERROR(INDEX($G888:$L894,MATCH(J911,$F888:$F894,0),MATCH(INICIO!$C$59,$G887:$L887,0)),0),IF($Q$2=4,IFERROR(INDEX($P888:$U898,MATCH(J911,$O888:$O898,0),MATCH(INICIO!$C$59,$P887:$U887,0)),0),IFERROR(INDEX($G899:$L907,MATCH(J911,$F899:$F907,0),MATCH(INICIO!$C$59,$G898:$L898,0)),0)))</f>
        <v>#REF!</v>
      </c>
      <c r="L911" s="105" t="e">
        <f t="shared" si="1487"/>
        <v>#REF!</v>
      </c>
      <c r="M911" s="116" t="e">
        <f>IF($Q$2=2,IFERROR(INDEX($G888:$L894,MATCH(L911,$F888:$F894,0),MATCH(INICIO!$C$59,$G887:$L887,0)),0),IF($Q$2=4,IFERROR(INDEX($P888:$U898,MATCH(L911,$O888:$O898,0),MATCH(INICIO!$C$59,$P887:$U887,0)),0),IFERROR(INDEX($G899:$L907,MATCH(L911,$F899:$F907,0),MATCH(INICIO!$C$59,$G898:$L898,0)),0)))</f>
        <v>#REF!</v>
      </c>
    </row>
    <row r="912" spans="1:24" hidden="1" outlineLevel="2" x14ac:dyDescent="0.25">
      <c r="B912" s="105" t="e">
        <f t="shared" si="1482"/>
        <v>#REF!</v>
      </c>
      <c r="C912" s="116" t="e">
        <f>IF($Q$2=2,IFERROR(INDEX($G888:$L894,MATCH(B912,$F888:$F894,0),MATCH(INICIO!$C$59,$G887:$L887,0)),0),IF($Q$2=4,IFERROR(INDEX($P888:$U898,MATCH(B912,$O888:$O898,0),MATCH(INICIO!$C$59,$P887:$U887,0)),0),IFERROR(INDEX($G899:$L907,MATCH(B912,$F899:$F907,0),MATCH(INICIO!$C$59,$G898:$L898,0)),0)))</f>
        <v>#REF!</v>
      </c>
      <c r="D912" s="105" t="e">
        <f t="shared" si="1483"/>
        <v>#REF!</v>
      </c>
      <c r="E912" s="116" t="e">
        <f>IF($Q$2=2,IFERROR(INDEX($G888:$L894,MATCH(D912,$F888:$F894,0),MATCH(INICIO!$C$59,$G887:$L887,0)),0),IF($Q$2=4,IFERROR(INDEX($P888:$U898,MATCH(D912,$O888:$O898,0),MATCH(INICIO!$C$59,$P887:$U887,0)),0),IFERROR(INDEX($G899:$L907,MATCH(D912,$F899:$F907,0),MATCH(INICIO!$C$59,$G898:$L898,0)),0)))</f>
        <v>#REF!</v>
      </c>
      <c r="F912" s="105" t="e">
        <f t="shared" si="1484"/>
        <v>#REF!</v>
      </c>
      <c r="G912" s="116" t="e">
        <f>IF($Q$2=2,IFERROR(INDEX($G888:$L894,MATCH(F912,$F888:$F894,0),MATCH(INICIO!$C$59,$G887:$L887,0)),0),IF($Q$2=4,IFERROR(INDEX($P888:$U898,MATCH(F912,$O888:$O898,0),MATCH(INICIO!$C$59,$P887:$U887,0)),0),IFERROR(INDEX($G899:$L907,MATCH(F912,$F899:$F907,0),MATCH(INICIO!$C$59,$G898:$L898,0)),0)))</f>
        <v>#REF!</v>
      </c>
      <c r="H912" s="105" t="e">
        <f t="shared" si="1485"/>
        <v>#REF!</v>
      </c>
      <c r="I912" s="116" t="e">
        <f>IF($Q$2=2,IFERROR(INDEX($G888:$L894,MATCH(H912,$F888:$F894,0),MATCH(INICIO!$C$59,$G887:$L887,0)),0),IF($Q$2=4,IFERROR(INDEX($P888:$U898,MATCH(H912,$O888:$O898,0),MATCH(INICIO!$C$59,$P887:$U887,0)),0),IFERROR(INDEX($G899:$L907,MATCH(H912,$F899:$F907,0),MATCH(INICIO!$C$59,$G898:$L898,0)),0)))</f>
        <v>#REF!</v>
      </c>
      <c r="J912" s="105" t="e">
        <f t="shared" si="1486"/>
        <v>#REF!</v>
      </c>
      <c r="K912" s="116" t="e">
        <f>IF($Q$2=2,IFERROR(INDEX($G888:$L894,MATCH(J912,$F888:$F894,0),MATCH(INICIO!$C$59,$G887:$L887,0)),0),IF($Q$2=4,IFERROR(INDEX($P888:$U898,MATCH(J912,$O888:$O898,0),MATCH(INICIO!$C$59,$P887:$U887,0)),0),IFERROR(INDEX($G899:$L907,MATCH(J912,$F899:$F907,0),MATCH(INICIO!$C$59,$G898:$L898,0)),0)))</f>
        <v>#REF!</v>
      </c>
      <c r="L912" s="105" t="e">
        <f t="shared" si="1487"/>
        <v>#REF!</v>
      </c>
      <c r="M912" s="116" t="e">
        <f>IF($Q$2=2,IFERROR(INDEX($G888:$L894,MATCH(L912,$F888:$F894,0),MATCH(INICIO!$C$59,$G887:$L887,0)),0),IF($Q$2=4,IFERROR(INDEX($P888:$U898,MATCH(L912,$O888:$O898,0),MATCH(INICIO!$C$59,$P887:$U887,0)),0),IFERROR(INDEX($G899:$L907,MATCH(L912,$F899:$F907,0),MATCH(INICIO!$C$59,$G898:$L898,0)),0)))</f>
        <v>#REF!</v>
      </c>
    </row>
    <row r="913" spans="1:62" hidden="1" outlineLevel="2" x14ac:dyDescent="0.25">
      <c r="B913" s="105" t="e">
        <f t="shared" si="1482"/>
        <v>#REF!</v>
      </c>
      <c r="C913" s="116" t="e">
        <f>IF($Q$2=2,IFERROR(INDEX($G888:$L894,MATCH(B913,$F888:$F894,0),MATCH(INICIO!$C$59,$G887:$L887,0)),0),IF($Q$2=4,IFERROR(INDEX($P888:$U898,MATCH(B913,$O888:$O898,0),MATCH(INICIO!$C$59,$P887:$U887,0)),0),IFERROR(INDEX($G899:$L907,MATCH(B913,$F899:$F907,0),MATCH(INICIO!$C$59,$G898:$L898,0)),0)))</f>
        <v>#REF!</v>
      </c>
      <c r="D913" s="105" t="e">
        <f t="shared" si="1483"/>
        <v>#REF!</v>
      </c>
      <c r="E913" s="116" t="e">
        <f>IF($Q$2=2,IFERROR(INDEX($G888:$L894,MATCH(D913,$F888:$F894,0),MATCH(INICIO!$C$59,$G887:$L887,0)),0),IF($Q$2=4,IFERROR(INDEX($P888:$U898,MATCH(D913,$O888:$O898,0),MATCH(INICIO!$C$59,$P887:$U887,0)),0),IFERROR(INDEX($G899:$L907,MATCH(D913,$F899:$F907,0),MATCH(INICIO!$C$59,$G898:$L898,0)),0)))</f>
        <v>#REF!</v>
      </c>
      <c r="F913" s="105" t="e">
        <f t="shared" si="1484"/>
        <v>#REF!</v>
      </c>
      <c r="G913" s="116" t="e">
        <f>IF($Q$2=2,IFERROR(INDEX($G888:$L894,MATCH(F913,$F888:$F894,0),MATCH(INICIO!$C$59,$G887:$L887,0)),0),IF($Q$2=4,IFERROR(INDEX($P888:$U898,MATCH(F913,$O888:$O898,0),MATCH(INICIO!$C$59,$P887:$U887,0)),0),IFERROR(INDEX($G899:$L907,MATCH(F913,$F899:$F907,0),MATCH(INICIO!$C$59,$G898:$L898,0)),0)))</f>
        <v>#REF!</v>
      </c>
      <c r="H913" s="105" t="e">
        <f t="shared" si="1485"/>
        <v>#REF!</v>
      </c>
      <c r="I913" s="116" t="e">
        <f>IF($Q$2=2,IFERROR(INDEX($G888:$L894,MATCH(H913,$F888:$F894,0),MATCH(INICIO!$C$59,$G887:$L887,0)),0),IF($Q$2=4,IFERROR(INDEX($P888:$U898,MATCH(H913,$O888:$O898,0),MATCH(INICIO!$C$59,$P887:$U887,0)),0),IFERROR(INDEX($G899:$L907,MATCH(H913,$F899:$F907,0),MATCH(INICIO!$C$59,$G898:$L898,0)),0)))</f>
        <v>#REF!</v>
      </c>
      <c r="J913" s="105" t="e">
        <f t="shared" si="1486"/>
        <v>#REF!</v>
      </c>
      <c r="K913" s="116" t="e">
        <f>IF($Q$2=2,IFERROR(INDEX($G888:$L894,MATCH(J913,$F888:$F894,0),MATCH(INICIO!$C$59,$G887:$L887,0)),0),IF($Q$2=4,IFERROR(INDEX($P888:$U898,MATCH(J913,$O888:$O898,0),MATCH(INICIO!$C$59,$P887:$U887,0)),0),IFERROR(INDEX($G899:$L907,MATCH(J913,$F899:$F907,0),MATCH(INICIO!$C$59,$G898:$L898,0)),0)))</f>
        <v>#REF!</v>
      </c>
      <c r="L913" s="105" t="e">
        <f t="shared" si="1487"/>
        <v>#REF!</v>
      </c>
      <c r="M913" s="116" t="e">
        <f>IF($Q$2=2,IFERROR(INDEX($G888:$L894,MATCH(L913,$F888:$F894,0),MATCH(INICIO!$C$59,$G887:$L887,0)),0),IF($Q$2=4,IFERROR(INDEX($P888:$U898,MATCH(L913,$O888:$O898,0),MATCH(INICIO!$C$59,$P887:$U887,0)),0),IFERROR(INDEX($G899:$L907,MATCH(L913,$F899:$F907,0),MATCH(INICIO!$C$59,$G898:$L898,0)),0)))</f>
        <v>#REF!</v>
      </c>
    </row>
    <row r="914" spans="1:62" hidden="1" outlineLevel="2" x14ac:dyDescent="0.25">
      <c r="B914" s="105" t="e">
        <f t="shared" si="1482"/>
        <v>#REF!</v>
      </c>
      <c r="C914" s="116" t="e">
        <f>IF($Q$2=2,IFERROR(INDEX($G888:$L894,MATCH(B914,$F888:$F894,0),MATCH(INICIO!$C$59,$G887:$L887,0)),0),IF($Q$2=4,IFERROR(INDEX($P888:$U898,MATCH(B914,$O888:$O898,0),MATCH(INICIO!$C$59,$P887:$U887,0)),0),IFERROR(INDEX($G899:$L907,MATCH(B914,$F899:$F907,0),MATCH(INICIO!$C$59,$G898:$L898,0)),0)))</f>
        <v>#REF!</v>
      </c>
      <c r="D914" s="105" t="e">
        <f t="shared" si="1483"/>
        <v>#REF!</v>
      </c>
      <c r="E914" s="116" t="e">
        <f>IF($Q$2=2,IFERROR(INDEX($G888:$L894,MATCH(D914,$F888:$F894,0),MATCH(INICIO!$C$59,$G887:$L887,0)),0),IF($Q$2=4,IFERROR(INDEX($P888:$U898,MATCH(D914,$O888:$O898,0),MATCH(INICIO!$C$59,$P887:$U887,0)),0),IFERROR(INDEX($G899:$L907,MATCH(D914,$F899:$F907,0),MATCH(INICIO!$C$59,$G898:$L898,0)),0)))</f>
        <v>#REF!</v>
      </c>
      <c r="F914" s="105" t="e">
        <f t="shared" si="1484"/>
        <v>#REF!</v>
      </c>
      <c r="G914" s="116" t="e">
        <f>IF($Q$2=2,IFERROR(INDEX($G888:$L894,MATCH(F914,$F888:$F894,0),MATCH(INICIO!$C$59,$G887:$L887,0)),0),IF($Q$2=4,IFERROR(INDEX($P888:$U898,MATCH(F914,$O888:$O898,0),MATCH(INICIO!$C$59,$P887:$U887,0)),0),IFERROR(INDEX($G899:$L907,MATCH(F914,$F899:$F907,0),MATCH(INICIO!$C$59,$G898:$L898,0)),0)))</f>
        <v>#REF!</v>
      </c>
      <c r="H914" s="105" t="e">
        <f t="shared" si="1485"/>
        <v>#REF!</v>
      </c>
      <c r="I914" s="116" t="e">
        <f>IF($Q$2=2,IFERROR(INDEX($G888:$L894,MATCH(H914,$F888:$F894,0),MATCH(INICIO!$C$59,$G887:$L887,0)),0),IF($Q$2=4,IFERROR(INDEX($P888:$U898,MATCH(H914,$O888:$O898,0),MATCH(INICIO!$C$59,$P887:$U887,0)),0),IFERROR(INDEX($G899:$L907,MATCH(H914,$F899:$F907,0),MATCH(INICIO!$C$59,$G898:$L898,0)),0)))</f>
        <v>#REF!</v>
      </c>
      <c r="J914" s="105" t="e">
        <f t="shared" si="1486"/>
        <v>#REF!</v>
      </c>
      <c r="K914" s="116" t="e">
        <f>IF($Q$2=2,IFERROR(INDEX($G888:$L894,MATCH(J914,$F888:$F894,0),MATCH(INICIO!$C$59,$G887:$L887,0)),0),IF($Q$2=4,IFERROR(INDEX($P888:$U898,MATCH(J914,$O888:$O898,0),MATCH(INICIO!$C$59,$P887:$U887,0)),0),IFERROR(INDEX($G899:$L907,MATCH(J914,$F899:$F907,0),MATCH(INICIO!$C$59,$G898:$L898,0)),0)))</f>
        <v>#REF!</v>
      </c>
      <c r="L914" s="105" t="e">
        <f t="shared" si="1487"/>
        <v>#REF!</v>
      </c>
      <c r="M914" s="116" t="e">
        <f>IF($Q$2=2,IFERROR(INDEX($G888:$L894,MATCH(L914,$F888:$F894,0),MATCH(INICIO!$C$59,$G887:$L887,0)),0),IF($Q$2=4,IFERROR(INDEX($P888:$U898,MATCH(L914,$O888:$O898,0),MATCH(INICIO!$C$59,$P887:$U887,0)),0),IFERROR(INDEX($G899:$L907,MATCH(L914,$F899:$F907,0),MATCH(INICIO!$C$59,$G898:$L898,0)),0)))</f>
        <v>#REF!</v>
      </c>
    </row>
    <row r="915" spans="1:62" hidden="1" outlineLevel="2" x14ac:dyDescent="0.25">
      <c r="B915" s="105" t="e">
        <f t="shared" si="1482"/>
        <v>#REF!</v>
      </c>
      <c r="C915" s="116" t="e">
        <f>IF($Q$2=2,IFERROR(INDEX($G888:$L894,MATCH(B915,$F888:$F894,0),MATCH(INICIO!$C$59,$G887:$L887,0)),0),IF($Q$2=4,IFERROR(INDEX($P888:$U898,MATCH(B915,$O888:$O898,0),MATCH(INICIO!$C$59,$P887:$U887,0)),0),IFERROR(INDEX($G899:$L907,MATCH(B915,$F899:$F907,0),MATCH(INICIO!$C$59,$G898:$L898,0)),0)))</f>
        <v>#REF!</v>
      </c>
      <c r="D915" s="105" t="e">
        <f t="shared" si="1483"/>
        <v>#REF!</v>
      </c>
      <c r="E915" s="116" t="e">
        <f>IF($Q$2=2,IFERROR(INDEX($G888:$L894,MATCH(D915,$F888:$F894,0),MATCH(INICIO!$C$59,$G887:$L887,0)),0),IF($Q$2=4,IFERROR(INDEX($P888:$U898,MATCH(D915,$O888:$O898,0),MATCH(INICIO!$C$59,$P887:$U887,0)),0),IFERROR(INDEX($G899:$L907,MATCH(D915,$F899:$F907,0),MATCH(INICIO!$C$59,$G898:$L898,0)),0)))</f>
        <v>#REF!</v>
      </c>
      <c r="F915" s="105" t="e">
        <f t="shared" si="1484"/>
        <v>#REF!</v>
      </c>
      <c r="G915" s="116" t="e">
        <f>IF($Q$2=2,IFERROR(INDEX($G888:$L894,MATCH(F915,$F888:$F894,0),MATCH(INICIO!$C$59,$G887:$L887,0)),0),IF($Q$2=4,IFERROR(INDEX($P888:$U898,MATCH(F915,$O888:$O898,0),MATCH(INICIO!$C$59,$P887:$U887,0)),0),IFERROR(INDEX($G899:$L907,MATCH(F915,$F899:$F907,0),MATCH(INICIO!$C$59,$G898:$L898,0)),0)))</f>
        <v>#REF!</v>
      </c>
      <c r="H915" s="105" t="e">
        <f t="shared" si="1485"/>
        <v>#REF!</v>
      </c>
      <c r="I915" s="116" t="e">
        <f>IF($Q$2=2,IFERROR(INDEX($G888:$L894,MATCH(H915,$F888:$F894,0),MATCH(INICIO!$C$59,$G887:$L887,0)),0),IF($Q$2=4,IFERROR(INDEX($P888:$U898,MATCH(H915,$O888:$O898,0),MATCH(INICIO!$C$59,$P887:$U887,0)),0),IFERROR(INDEX($G899:$L907,MATCH(H915,$F899:$F907,0),MATCH(INICIO!$C$59,$G898:$L898,0)),0)))</f>
        <v>#REF!</v>
      </c>
      <c r="J915" s="105" t="e">
        <f t="shared" si="1486"/>
        <v>#REF!</v>
      </c>
      <c r="K915" s="116" t="e">
        <f>IF($Q$2=2,IFERROR(INDEX($G888:$L894,MATCH(J915,$F888:$F894,0),MATCH(INICIO!$C$59,$G887:$L887,0)),0),IF($Q$2=4,IFERROR(INDEX($P888:$U898,MATCH(J915,$O888:$O898,0),MATCH(INICIO!$C$59,$P887:$U887,0)),0),IFERROR(INDEX($G899:$L907,MATCH(J915,$F899:$F907,0),MATCH(INICIO!$C$59,$G898:$L898,0)),0)))</f>
        <v>#REF!</v>
      </c>
      <c r="L915" s="105" t="e">
        <f t="shared" si="1487"/>
        <v>#REF!</v>
      </c>
      <c r="M915" s="116" t="e">
        <f>IF($Q$2=2,IFERROR(INDEX($G888:$L894,MATCH(L915,$F888:$F894,0),MATCH(INICIO!$C$59,$G887:$L887,0)),0),IF($Q$2=4,IFERROR(INDEX($P888:$U898,MATCH(L915,$O888:$O898,0),MATCH(INICIO!$C$59,$P887:$U887,0)),0),IFERROR(INDEX($G899:$L907,MATCH(L915,$F899:$F907,0),MATCH(INICIO!$C$59,$G898:$L898,0)),0)))</f>
        <v>#REF!</v>
      </c>
    </row>
    <row r="916" spans="1:62" hidden="1" outlineLevel="2" x14ac:dyDescent="0.25">
      <c r="B916" s="105" t="e">
        <f t="shared" si="1482"/>
        <v>#REF!</v>
      </c>
      <c r="C916" s="116" t="e">
        <f>IF($Q$2=2,IFERROR(INDEX($G888:$L894,MATCH(B916,$F888:$F894,0),MATCH(INICIO!$C$59,$G887:$L887,0)),0),IF($Q$2=4,IFERROR(INDEX($P888:$U898,MATCH(B916,$O888:$O898,0),MATCH(INICIO!$C$59,$P887:$U887,0)),0),IFERROR(INDEX($G899:$L907,MATCH(B916,$F899:$F907,0),MATCH(INICIO!$C$59,$G898:$L898,0)),0)))</f>
        <v>#REF!</v>
      </c>
      <c r="D916" s="105" t="e">
        <f t="shared" si="1483"/>
        <v>#REF!</v>
      </c>
      <c r="E916" s="116" t="e">
        <f>IF($Q$2=2,IFERROR(INDEX($G888:$L894,MATCH(D916,$F888:$F894,0),MATCH(INICIO!$C$59,$G887:$L887,0)),0),IF($Q$2=4,IFERROR(INDEX($P888:$U898,MATCH(D916,$O888:$O898,0),MATCH(INICIO!$C$59,$P887:$U887,0)),0),IFERROR(INDEX($G899:$L907,MATCH(D916,$F899:$F907,0),MATCH(INICIO!$C$59,$G898:$L898,0)),0)))</f>
        <v>#REF!</v>
      </c>
      <c r="F916" s="105" t="e">
        <f t="shared" si="1484"/>
        <v>#REF!</v>
      </c>
      <c r="G916" s="116" t="e">
        <f>IF($Q$2=2,IFERROR(INDEX($G888:$L894,MATCH(F916,$F888:$F894,0),MATCH(INICIO!$C$59,$G887:$L887,0)),0),IF($Q$2=4,IFERROR(INDEX($P888:$U898,MATCH(F916,$O888:$O898,0),MATCH(INICIO!$C$59,$P887:$U887,0)),0),IFERROR(INDEX($G899:$L907,MATCH(F916,$F899:$F907,0),MATCH(INICIO!$C$59,$G898:$L898,0)),0)))</f>
        <v>#REF!</v>
      </c>
      <c r="H916" s="105" t="e">
        <f t="shared" si="1485"/>
        <v>#REF!</v>
      </c>
      <c r="I916" s="116" t="e">
        <f>IF($Q$2=2,IFERROR(INDEX($G888:$L894,MATCH(H916,$F888:$F894,0),MATCH(INICIO!$C$59,$G887:$L887,0)),0),IF($Q$2=4,IFERROR(INDEX($P888:$U898,MATCH(H916,$O888:$O898,0),MATCH(INICIO!$C$59,$P887:$U887,0)),0),IFERROR(INDEX($G899:$L907,MATCH(H916,$F899:$F907,0),MATCH(INICIO!$C$59,$G898:$L898,0)),0)))</f>
        <v>#REF!</v>
      </c>
      <c r="J916" s="105" t="e">
        <f t="shared" si="1486"/>
        <v>#REF!</v>
      </c>
      <c r="K916" s="116" t="e">
        <f>IF($Q$2=2,IFERROR(INDEX($G888:$L894,MATCH(J916,$F888:$F894,0),MATCH(INICIO!$C$59,$G887:$L887,0)),0),IF($Q$2=4,IFERROR(INDEX($P888:$U898,MATCH(J916,$O888:$O898,0),MATCH(INICIO!$C$59,$P887:$U887,0)),0),IFERROR(INDEX($G899:$L907,MATCH(J916,$F899:$F907,0),MATCH(INICIO!$C$59,$G898:$L898,0)),0)))</f>
        <v>#REF!</v>
      </c>
      <c r="L916" s="105" t="e">
        <f t="shared" si="1487"/>
        <v>#REF!</v>
      </c>
      <c r="M916" s="116" t="e">
        <f>IF($Q$2=2,IFERROR(INDEX($G888:$L894,MATCH(L916,$F888:$F894,0),MATCH(INICIO!$C$59,$G887:$L887,0)),0),IF($Q$2=4,IFERROR(INDEX($P888:$U898,MATCH(L916,$O888:$O898,0),MATCH(INICIO!$C$59,$P887:$U887,0)),0),IFERROR(INDEX($G899:$L907,MATCH(L916,$F899:$F907,0),MATCH(INICIO!$C$59,$G898:$L898,0)),0)))</f>
        <v>#REF!</v>
      </c>
    </row>
    <row r="917" spans="1:62" hidden="1" outlineLevel="2" x14ac:dyDescent="0.25"/>
    <row r="918" spans="1:62" s="119" customFormat="1" hidden="1" outlineLevel="2" x14ac:dyDescent="0.25">
      <c r="A918" s="118" t="s">
        <v>43</v>
      </c>
    </row>
    <row r="919" spans="1:62" hidden="1" outlineLevel="2" x14ac:dyDescent="0.25">
      <c r="C919" s="121">
        <f t="shared" ref="C919:H919" si="1488">E$2</f>
        <v>1</v>
      </c>
      <c r="D919" s="121">
        <f t="shared" si="1488"/>
        <v>2</v>
      </c>
      <c r="E919" s="121">
        <f t="shared" si="1488"/>
        <v>3</v>
      </c>
      <c r="F919" s="121">
        <f t="shared" si="1488"/>
        <v>4</v>
      </c>
      <c r="G919" s="121">
        <f t="shared" si="1488"/>
        <v>5</v>
      </c>
      <c r="H919" s="121">
        <f t="shared" si="1488"/>
        <v>6</v>
      </c>
    </row>
    <row r="920" spans="1:62" hidden="1" outlineLevel="2" x14ac:dyDescent="0.25">
      <c r="B920" s="122" t="s">
        <v>44</v>
      </c>
      <c r="C920" s="123" t="e">
        <f t="array" ref="C920:C925">MMULT(MMULT(C$8:H$13,$AZ$8:$BE$13),C911:C916)+MMULT(MINVERSE(TRANSPOSE($AZ$8:$BE$13)),C878:C883)</f>
        <v>#REF!</v>
      </c>
      <c r="D920" s="123" t="e">
        <f t="array" ref="D920:D925">MMULT(MMULT(K$8:P$13,$AZ$8:$BE$13),E911:E916)+MMULT(MINVERSE(TRANSPOSE($AZ$8:$BE$13)),E878:E883)</f>
        <v>#REF!</v>
      </c>
      <c r="E920" s="123" t="e">
        <f t="array" ref="E920:E925">MMULT(MMULT(S$8:X$13,$AZ$8:$BE$13),G911:G916)+MMULT(MINVERSE(TRANSPOSE($AZ$8:$BE$13)),G878:G883)</f>
        <v>#REF!</v>
      </c>
      <c r="F920" s="123" t="e">
        <f t="array" ref="F920:F925">MMULT(MMULT(AA$8:AF$13,$AZ$8:$BE$13),I911:I916)+MMULT(MINVERSE(TRANSPOSE($AZ$8:$BE$13)),I878:I883)</f>
        <v>#REF!</v>
      </c>
      <c r="G920" s="123" t="e">
        <f t="array" ref="G920:G925">MMULT(MMULT(AI$8:AN$13,$AZ$8:$BE$13),K911:K916)+MMULT(MINVERSE(TRANSPOSE($AZ$8:$BE$13)),K878:K883)</f>
        <v>#REF!</v>
      </c>
      <c r="H920" s="123" t="e">
        <f t="array" ref="H920:H925">MMULT(MMULT(AQ$8:AV$13,$AZ$8:$BE$13),M911:M916)+MMULT(MINVERSE(TRANSPOSE($AZ$8:$BE$13)),M878:M883)</f>
        <v>#REF!</v>
      </c>
      <c r="N920" s="124"/>
      <c r="P920" s="124"/>
    </row>
    <row r="921" spans="1:62" hidden="1" outlineLevel="2" x14ac:dyDescent="0.25">
      <c r="B921" s="122" t="s">
        <v>45</v>
      </c>
      <c r="C921" s="123" t="e">
        <v>#REF!</v>
      </c>
      <c r="D921" s="123" t="e">
        <v>#REF!</v>
      </c>
      <c r="E921" s="123" t="e">
        <v>#REF!</v>
      </c>
      <c r="F921" s="123" t="e">
        <v>#REF!</v>
      </c>
      <c r="G921" s="123" t="e">
        <v>#REF!</v>
      </c>
      <c r="H921" s="123" t="e">
        <v>#REF!</v>
      </c>
      <c r="N921" s="124"/>
      <c r="P921" s="124"/>
    </row>
    <row r="922" spans="1:62" hidden="1" outlineLevel="2" x14ac:dyDescent="0.25">
      <c r="B922" s="122" t="s">
        <v>46</v>
      </c>
      <c r="C922" s="123" t="e">
        <v>#REF!</v>
      </c>
      <c r="D922" s="123" t="e">
        <v>#REF!</v>
      </c>
      <c r="E922" s="123" t="e">
        <v>#REF!</v>
      </c>
      <c r="F922" s="123" t="e">
        <v>#REF!</v>
      </c>
      <c r="G922" s="123" t="e">
        <v>#REF!</v>
      </c>
      <c r="H922" s="123" t="e">
        <v>#REF!</v>
      </c>
      <c r="N922" s="124"/>
      <c r="P922" s="124"/>
    </row>
    <row r="923" spans="1:62" hidden="1" outlineLevel="2" x14ac:dyDescent="0.25">
      <c r="B923" s="122" t="s">
        <v>47</v>
      </c>
      <c r="C923" s="123" t="e">
        <v>#REF!</v>
      </c>
      <c r="D923" s="123" t="e">
        <v>#REF!</v>
      </c>
      <c r="E923" s="123" t="e">
        <v>#REF!</v>
      </c>
      <c r="F923" s="123" t="e">
        <v>#REF!</v>
      </c>
      <c r="G923" s="123" t="e">
        <v>#REF!</v>
      </c>
      <c r="H923" s="123" t="e">
        <v>#REF!</v>
      </c>
      <c r="N923" s="124"/>
      <c r="P923" s="124"/>
    </row>
    <row r="924" spans="1:62" hidden="1" outlineLevel="2" x14ac:dyDescent="0.25">
      <c r="B924" s="122" t="s">
        <v>48</v>
      </c>
      <c r="C924" s="123" t="e">
        <v>#REF!</v>
      </c>
      <c r="D924" s="123" t="e">
        <v>#REF!</v>
      </c>
      <c r="E924" s="123" t="e">
        <v>#REF!</v>
      </c>
      <c r="F924" s="123" t="e">
        <v>#REF!</v>
      </c>
      <c r="G924" s="123" t="e">
        <v>#REF!</v>
      </c>
      <c r="H924" s="123" t="e">
        <v>#REF!</v>
      </c>
      <c r="N924" s="124"/>
      <c r="P924" s="124"/>
    </row>
    <row r="925" spans="1:62" hidden="1" outlineLevel="2" x14ac:dyDescent="0.25">
      <c r="B925" s="122" t="s">
        <v>49</v>
      </c>
      <c r="C925" s="123" t="e">
        <v>#REF!</v>
      </c>
      <c r="D925" s="123" t="e">
        <v>#REF!</v>
      </c>
      <c r="E925" s="123" t="e">
        <v>#REF!</v>
      </c>
      <c r="F925" s="123" t="e">
        <v>#REF!</v>
      </c>
      <c r="G925" s="123" t="e">
        <v>#REF!</v>
      </c>
      <c r="H925" s="123" t="e">
        <v>#REF!</v>
      </c>
      <c r="N925" s="124"/>
      <c r="P925" s="124"/>
    </row>
    <row r="926" spans="1:62" hidden="1" outlineLevel="2" x14ac:dyDescent="0.25"/>
    <row r="927" spans="1:62" hidden="1" outlineLevel="2" x14ac:dyDescent="0.25">
      <c r="B927" s="318" t="s">
        <v>50</v>
      </c>
      <c r="C927" s="319"/>
      <c r="D927" s="319"/>
      <c r="E927" s="319"/>
      <c r="F927" s="319"/>
      <c r="G927" s="319"/>
      <c r="H927" s="319"/>
      <c r="I927" s="319"/>
      <c r="J927" s="319"/>
      <c r="K927" s="319"/>
      <c r="L927" s="320"/>
      <c r="M927" s="321" t="s">
        <v>51</v>
      </c>
      <c r="N927" s="322"/>
      <c r="O927" s="322"/>
      <c r="P927" s="322"/>
      <c r="Q927" s="322"/>
      <c r="R927" s="322"/>
      <c r="S927" s="322"/>
      <c r="T927" s="322"/>
      <c r="U927" s="322"/>
      <c r="V927" s="323"/>
      <c r="W927" s="321" t="s">
        <v>52</v>
      </c>
      <c r="X927" s="322"/>
      <c r="Y927" s="322"/>
      <c r="Z927" s="322"/>
      <c r="AA927" s="322"/>
      <c r="AB927" s="322"/>
      <c r="AC927" s="322"/>
      <c r="AD927" s="322"/>
      <c r="AE927" s="322"/>
      <c r="AF927" s="323"/>
      <c r="AG927" s="321" t="s">
        <v>53</v>
      </c>
      <c r="AH927" s="322"/>
      <c r="AI927" s="322"/>
      <c r="AJ927" s="322"/>
      <c r="AK927" s="322"/>
      <c r="AL927" s="322"/>
      <c r="AM927" s="322"/>
      <c r="AN927" s="322"/>
      <c r="AO927" s="322"/>
      <c r="AP927" s="323"/>
      <c r="AQ927" s="321" t="s">
        <v>54</v>
      </c>
      <c r="AR927" s="322"/>
      <c r="AS927" s="322"/>
      <c r="AT927" s="322"/>
      <c r="AU927" s="322"/>
      <c r="AV927" s="322"/>
      <c r="AW927" s="322"/>
      <c r="AX927" s="322"/>
      <c r="AY927" s="322"/>
      <c r="AZ927" s="323"/>
      <c r="BA927" s="321" t="s">
        <v>55</v>
      </c>
      <c r="BB927" s="322"/>
      <c r="BC927" s="322"/>
      <c r="BD927" s="322"/>
      <c r="BE927" s="322"/>
      <c r="BF927" s="322"/>
      <c r="BG927" s="322"/>
      <c r="BH927" s="322"/>
      <c r="BI927" s="322"/>
      <c r="BJ927" s="323"/>
    </row>
    <row r="928" spans="1:62" hidden="1" outlineLevel="2" x14ac:dyDescent="0.25">
      <c r="B928" s="186">
        <f t="shared" ref="B928" si="1489">E$2</f>
        <v>1</v>
      </c>
      <c r="C928" s="187">
        <f t="shared" ref="C928:L931" si="1490">B928</f>
        <v>1</v>
      </c>
      <c r="D928" s="187">
        <f t="shared" si="1490"/>
        <v>1</v>
      </c>
      <c r="E928" s="187">
        <f t="shared" si="1490"/>
        <v>1</v>
      </c>
      <c r="F928" s="187">
        <f t="shared" si="1490"/>
        <v>1</v>
      </c>
      <c r="G928" s="187">
        <f t="shared" si="1490"/>
        <v>1</v>
      </c>
      <c r="H928" s="187">
        <f t="shared" si="1490"/>
        <v>1</v>
      </c>
      <c r="I928" s="187">
        <f t="shared" si="1490"/>
        <v>1</v>
      </c>
      <c r="J928" s="187">
        <f t="shared" si="1490"/>
        <v>1</v>
      </c>
      <c r="K928" s="187">
        <f t="shared" si="1490"/>
        <v>1</v>
      </c>
      <c r="L928" s="188">
        <f t="shared" si="1490"/>
        <v>1</v>
      </c>
      <c r="M928" s="189">
        <f t="shared" ref="M928" si="1491">F$2</f>
        <v>2</v>
      </c>
      <c r="N928" s="187">
        <f t="shared" ref="N928:V931" si="1492">M928</f>
        <v>2</v>
      </c>
      <c r="O928" s="187">
        <f t="shared" si="1492"/>
        <v>2</v>
      </c>
      <c r="P928" s="187">
        <f t="shared" si="1492"/>
        <v>2</v>
      </c>
      <c r="Q928" s="187">
        <f t="shared" si="1492"/>
        <v>2</v>
      </c>
      <c r="R928" s="187">
        <f t="shared" si="1492"/>
        <v>2</v>
      </c>
      <c r="S928" s="187">
        <f t="shared" si="1492"/>
        <v>2</v>
      </c>
      <c r="T928" s="187">
        <f t="shared" si="1492"/>
        <v>2</v>
      </c>
      <c r="U928" s="187">
        <f t="shared" si="1492"/>
        <v>2</v>
      </c>
      <c r="V928" s="188">
        <f t="shared" si="1492"/>
        <v>2</v>
      </c>
      <c r="W928" s="189">
        <f>G$2</f>
        <v>3</v>
      </c>
      <c r="X928" s="187">
        <f t="shared" ref="X928:AF931" si="1493">W928</f>
        <v>3</v>
      </c>
      <c r="Y928" s="187">
        <f t="shared" si="1493"/>
        <v>3</v>
      </c>
      <c r="Z928" s="187">
        <f t="shared" si="1493"/>
        <v>3</v>
      </c>
      <c r="AA928" s="187">
        <f t="shared" si="1493"/>
        <v>3</v>
      </c>
      <c r="AB928" s="187">
        <f t="shared" si="1493"/>
        <v>3</v>
      </c>
      <c r="AC928" s="187">
        <f t="shared" si="1493"/>
        <v>3</v>
      </c>
      <c r="AD928" s="187">
        <f t="shared" si="1493"/>
        <v>3</v>
      </c>
      <c r="AE928" s="187">
        <f t="shared" si="1493"/>
        <v>3</v>
      </c>
      <c r="AF928" s="188">
        <f t="shared" si="1493"/>
        <v>3</v>
      </c>
      <c r="AG928" s="189">
        <f>H$2</f>
        <v>4</v>
      </c>
      <c r="AH928" s="187">
        <f t="shared" ref="AH928:AP931" si="1494">AG928</f>
        <v>4</v>
      </c>
      <c r="AI928" s="187">
        <f t="shared" si="1494"/>
        <v>4</v>
      </c>
      <c r="AJ928" s="187">
        <f t="shared" si="1494"/>
        <v>4</v>
      </c>
      <c r="AK928" s="187">
        <f t="shared" si="1494"/>
        <v>4</v>
      </c>
      <c r="AL928" s="187">
        <f t="shared" si="1494"/>
        <v>4</v>
      </c>
      <c r="AM928" s="187">
        <f t="shared" si="1494"/>
        <v>4</v>
      </c>
      <c r="AN928" s="187">
        <f t="shared" si="1494"/>
        <v>4</v>
      </c>
      <c r="AO928" s="187">
        <f t="shared" si="1494"/>
        <v>4</v>
      </c>
      <c r="AP928" s="188">
        <f t="shared" si="1494"/>
        <v>4</v>
      </c>
      <c r="AQ928" s="189">
        <f>I$2</f>
        <v>5</v>
      </c>
      <c r="AR928" s="187">
        <f t="shared" ref="AR928:AZ931" si="1495">AQ928</f>
        <v>5</v>
      </c>
      <c r="AS928" s="187">
        <f t="shared" si="1495"/>
        <v>5</v>
      </c>
      <c r="AT928" s="187">
        <f t="shared" si="1495"/>
        <v>5</v>
      </c>
      <c r="AU928" s="187">
        <f t="shared" si="1495"/>
        <v>5</v>
      </c>
      <c r="AV928" s="187">
        <f t="shared" si="1495"/>
        <v>5</v>
      </c>
      <c r="AW928" s="187">
        <f t="shared" si="1495"/>
        <v>5</v>
      </c>
      <c r="AX928" s="187">
        <f t="shared" si="1495"/>
        <v>5</v>
      </c>
      <c r="AY928" s="187">
        <f t="shared" si="1495"/>
        <v>5</v>
      </c>
      <c r="AZ928" s="188">
        <f t="shared" si="1495"/>
        <v>5</v>
      </c>
      <c r="BA928" s="189">
        <f>J$2</f>
        <v>6</v>
      </c>
      <c r="BB928" s="187">
        <f t="shared" ref="BB928:BJ931" si="1496">BA928</f>
        <v>6</v>
      </c>
      <c r="BC928" s="187">
        <f t="shared" si="1496"/>
        <v>6</v>
      </c>
      <c r="BD928" s="187">
        <f t="shared" si="1496"/>
        <v>6</v>
      </c>
      <c r="BE928" s="187">
        <f t="shared" si="1496"/>
        <v>6</v>
      </c>
      <c r="BF928" s="187">
        <f t="shared" si="1496"/>
        <v>6</v>
      </c>
      <c r="BG928" s="187">
        <f t="shared" si="1496"/>
        <v>6</v>
      </c>
      <c r="BH928" s="187">
        <f t="shared" si="1496"/>
        <v>6</v>
      </c>
      <c r="BI928" s="187">
        <f t="shared" si="1496"/>
        <v>6</v>
      </c>
      <c r="BJ928" s="188">
        <f t="shared" si="1496"/>
        <v>6</v>
      </c>
    </row>
    <row r="929" spans="1:93" s="2" customFormat="1" ht="15" hidden="1" customHeight="1" outlineLevel="2" x14ac:dyDescent="0.25">
      <c r="A929" s="152" t="s">
        <v>192</v>
      </c>
      <c r="B929" s="129" t="e">
        <f>C922</f>
        <v>#REF!</v>
      </c>
      <c r="C929" s="130" t="e">
        <f t="shared" si="1490"/>
        <v>#REF!</v>
      </c>
      <c r="D929" s="130" t="e">
        <f t="shared" si="1490"/>
        <v>#REF!</v>
      </c>
      <c r="E929" s="130" t="e">
        <f t="shared" si="1490"/>
        <v>#REF!</v>
      </c>
      <c r="F929" s="130" t="e">
        <f t="shared" si="1490"/>
        <v>#REF!</v>
      </c>
      <c r="G929" s="130" t="e">
        <f t="shared" si="1490"/>
        <v>#REF!</v>
      </c>
      <c r="H929" s="130" t="e">
        <f t="shared" si="1490"/>
        <v>#REF!</v>
      </c>
      <c r="I929" s="130" t="e">
        <f t="shared" si="1490"/>
        <v>#REF!</v>
      </c>
      <c r="J929" s="190" t="e">
        <f t="shared" si="1490"/>
        <v>#REF!</v>
      </c>
      <c r="K929" s="130" t="e">
        <f t="shared" si="1490"/>
        <v>#REF!</v>
      </c>
      <c r="L929" s="131" t="e">
        <f t="shared" si="1490"/>
        <v>#REF!</v>
      </c>
      <c r="M929" s="129" t="e">
        <f>D922</f>
        <v>#REF!</v>
      </c>
      <c r="N929" s="130" t="e">
        <f t="shared" si="1492"/>
        <v>#REF!</v>
      </c>
      <c r="O929" s="130" t="e">
        <f t="shared" si="1492"/>
        <v>#REF!</v>
      </c>
      <c r="P929" s="130" t="e">
        <f t="shared" si="1492"/>
        <v>#REF!</v>
      </c>
      <c r="Q929" s="130" t="e">
        <f t="shared" si="1492"/>
        <v>#REF!</v>
      </c>
      <c r="R929" s="130" t="e">
        <f t="shared" si="1492"/>
        <v>#REF!</v>
      </c>
      <c r="S929" s="130" t="e">
        <f t="shared" si="1492"/>
        <v>#REF!</v>
      </c>
      <c r="T929" s="130" t="e">
        <f t="shared" si="1492"/>
        <v>#REF!</v>
      </c>
      <c r="U929" s="130" t="e">
        <f t="shared" si="1492"/>
        <v>#REF!</v>
      </c>
      <c r="V929" s="131" t="e">
        <f t="shared" si="1492"/>
        <v>#REF!</v>
      </c>
      <c r="W929" s="129" t="e">
        <f>E922</f>
        <v>#REF!</v>
      </c>
      <c r="X929" s="130" t="e">
        <f t="shared" si="1493"/>
        <v>#REF!</v>
      </c>
      <c r="Y929" s="130" t="e">
        <f t="shared" si="1493"/>
        <v>#REF!</v>
      </c>
      <c r="Z929" s="130" t="e">
        <f t="shared" si="1493"/>
        <v>#REF!</v>
      </c>
      <c r="AA929" s="130" t="e">
        <f t="shared" si="1493"/>
        <v>#REF!</v>
      </c>
      <c r="AB929" s="130" t="e">
        <f t="shared" si="1493"/>
        <v>#REF!</v>
      </c>
      <c r="AC929" s="130" t="e">
        <f t="shared" si="1493"/>
        <v>#REF!</v>
      </c>
      <c r="AD929" s="130" t="e">
        <f t="shared" si="1493"/>
        <v>#REF!</v>
      </c>
      <c r="AE929" s="130" t="e">
        <f t="shared" si="1493"/>
        <v>#REF!</v>
      </c>
      <c r="AF929" s="131" t="e">
        <f t="shared" si="1493"/>
        <v>#REF!</v>
      </c>
      <c r="AG929" s="129" t="e">
        <f>F922</f>
        <v>#REF!</v>
      </c>
      <c r="AH929" s="130" t="e">
        <f t="shared" si="1494"/>
        <v>#REF!</v>
      </c>
      <c r="AI929" s="130" t="e">
        <f t="shared" si="1494"/>
        <v>#REF!</v>
      </c>
      <c r="AJ929" s="130" t="e">
        <f t="shared" si="1494"/>
        <v>#REF!</v>
      </c>
      <c r="AK929" s="130" t="e">
        <f t="shared" si="1494"/>
        <v>#REF!</v>
      </c>
      <c r="AL929" s="130" t="e">
        <f t="shared" si="1494"/>
        <v>#REF!</v>
      </c>
      <c r="AM929" s="130" t="e">
        <f t="shared" si="1494"/>
        <v>#REF!</v>
      </c>
      <c r="AN929" s="130" t="e">
        <f t="shared" si="1494"/>
        <v>#REF!</v>
      </c>
      <c r="AO929" s="130" t="e">
        <f t="shared" si="1494"/>
        <v>#REF!</v>
      </c>
      <c r="AP929" s="131" t="e">
        <f t="shared" si="1494"/>
        <v>#REF!</v>
      </c>
      <c r="AQ929" s="129" t="e">
        <f>G922</f>
        <v>#REF!</v>
      </c>
      <c r="AR929" s="130" t="e">
        <f t="shared" si="1495"/>
        <v>#REF!</v>
      </c>
      <c r="AS929" s="130" t="e">
        <f t="shared" si="1495"/>
        <v>#REF!</v>
      </c>
      <c r="AT929" s="130" t="e">
        <f t="shared" si="1495"/>
        <v>#REF!</v>
      </c>
      <c r="AU929" s="130" t="e">
        <f t="shared" si="1495"/>
        <v>#REF!</v>
      </c>
      <c r="AV929" s="130" t="e">
        <f t="shared" si="1495"/>
        <v>#REF!</v>
      </c>
      <c r="AW929" s="130" t="e">
        <f t="shared" si="1495"/>
        <v>#REF!</v>
      </c>
      <c r="AX929" s="130" t="e">
        <f t="shared" si="1495"/>
        <v>#REF!</v>
      </c>
      <c r="AY929" s="130" t="e">
        <f t="shared" si="1495"/>
        <v>#REF!</v>
      </c>
      <c r="AZ929" s="131" t="e">
        <f t="shared" si="1495"/>
        <v>#REF!</v>
      </c>
      <c r="BA929" s="129" t="e">
        <f>H922</f>
        <v>#REF!</v>
      </c>
      <c r="BB929" s="130" t="e">
        <f t="shared" si="1496"/>
        <v>#REF!</v>
      </c>
      <c r="BC929" s="130" t="e">
        <f t="shared" si="1496"/>
        <v>#REF!</v>
      </c>
      <c r="BD929" s="130" t="e">
        <f t="shared" si="1496"/>
        <v>#REF!</v>
      </c>
      <c r="BE929" s="130" t="e">
        <f t="shared" si="1496"/>
        <v>#REF!</v>
      </c>
      <c r="BF929" s="130" t="e">
        <f t="shared" si="1496"/>
        <v>#REF!</v>
      </c>
      <c r="BG929" s="130" t="e">
        <f t="shared" si="1496"/>
        <v>#REF!</v>
      </c>
      <c r="BH929" s="130" t="e">
        <f t="shared" si="1496"/>
        <v>#REF!</v>
      </c>
      <c r="BI929" s="130" t="e">
        <f t="shared" si="1496"/>
        <v>#REF!</v>
      </c>
      <c r="BJ929" s="131" t="e">
        <f t="shared" si="1496"/>
        <v>#REF!</v>
      </c>
      <c r="BK929"/>
      <c r="BL929"/>
      <c r="BM929"/>
      <c r="BN929"/>
      <c r="BO929"/>
      <c r="BP929"/>
      <c r="BQ929"/>
      <c r="BR929"/>
      <c r="BS929"/>
      <c r="BT929"/>
      <c r="BU929"/>
      <c r="BV929"/>
      <c r="BW929"/>
      <c r="BX929"/>
      <c r="BY929"/>
      <c r="BZ929"/>
      <c r="CA929"/>
      <c r="CB929"/>
      <c r="CC929"/>
      <c r="CD929"/>
      <c r="CE929"/>
      <c r="CF929"/>
      <c r="CG929"/>
      <c r="CH929"/>
      <c r="CI929"/>
      <c r="CJ929"/>
      <c r="CK929"/>
      <c r="CL929"/>
      <c r="CM929"/>
      <c r="CN929"/>
      <c r="CO929"/>
    </row>
    <row r="930" spans="1:93" s="2" customFormat="1" ht="15" hidden="1" customHeight="1" outlineLevel="2" x14ac:dyDescent="0.25">
      <c r="A930" s="152" t="s">
        <v>47</v>
      </c>
      <c r="B930" s="129" t="e">
        <f>C923</f>
        <v>#REF!</v>
      </c>
      <c r="C930" s="130" t="e">
        <f t="shared" si="1490"/>
        <v>#REF!</v>
      </c>
      <c r="D930" s="130" t="e">
        <f t="shared" si="1490"/>
        <v>#REF!</v>
      </c>
      <c r="E930" s="130" t="e">
        <f t="shared" si="1490"/>
        <v>#REF!</v>
      </c>
      <c r="F930" s="130" t="e">
        <f t="shared" si="1490"/>
        <v>#REF!</v>
      </c>
      <c r="G930" s="130" t="e">
        <f t="shared" si="1490"/>
        <v>#REF!</v>
      </c>
      <c r="H930" s="130" t="e">
        <f t="shared" si="1490"/>
        <v>#REF!</v>
      </c>
      <c r="I930" s="130" t="e">
        <f t="shared" si="1490"/>
        <v>#REF!</v>
      </c>
      <c r="J930" s="190" t="e">
        <f t="shared" si="1490"/>
        <v>#REF!</v>
      </c>
      <c r="K930" s="130" t="e">
        <f t="shared" si="1490"/>
        <v>#REF!</v>
      </c>
      <c r="L930" s="131" t="e">
        <f t="shared" si="1490"/>
        <v>#REF!</v>
      </c>
      <c r="M930" s="129" t="e">
        <f>D923</f>
        <v>#REF!</v>
      </c>
      <c r="N930" s="130" t="e">
        <f t="shared" si="1492"/>
        <v>#REF!</v>
      </c>
      <c r="O930" s="130" t="e">
        <f t="shared" si="1492"/>
        <v>#REF!</v>
      </c>
      <c r="P930" s="130" t="e">
        <f t="shared" si="1492"/>
        <v>#REF!</v>
      </c>
      <c r="Q930" s="130" t="e">
        <f t="shared" si="1492"/>
        <v>#REF!</v>
      </c>
      <c r="R930" s="130" t="e">
        <f t="shared" si="1492"/>
        <v>#REF!</v>
      </c>
      <c r="S930" s="130" t="e">
        <f t="shared" si="1492"/>
        <v>#REF!</v>
      </c>
      <c r="T930" s="130" t="e">
        <f t="shared" si="1492"/>
        <v>#REF!</v>
      </c>
      <c r="U930" s="130" t="e">
        <f t="shared" si="1492"/>
        <v>#REF!</v>
      </c>
      <c r="V930" s="131" t="e">
        <f t="shared" si="1492"/>
        <v>#REF!</v>
      </c>
      <c r="W930" s="129" t="e">
        <f>E923</f>
        <v>#REF!</v>
      </c>
      <c r="X930" s="130" t="e">
        <f t="shared" si="1493"/>
        <v>#REF!</v>
      </c>
      <c r="Y930" s="130" t="e">
        <f t="shared" si="1493"/>
        <v>#REF!</v>
      </c>
      <c r="Z930" s="130" t="e">
        <f t="shared" si="1493"/>
        <v>#REF!</v>
      </c>
      <c r="AA930" s="130" t="e">
        <f t="shared" si="1493"/>
        <v>#REF!</v>
      </c>
      <c r="AB930" s="130" t="e">
        <f t="shared" si="1493"/>
        <v>#REF!</v>
      </c>
      <c r="AC930" s="130" t="e">
        <f t="shared" si="1493"/>
        <v>#REF!</v>
      </c>
      <c r="AD930" s="130" t="e">
        <f t="shared" si="1493"/>
        <v>#REF!</v>
      </c>
      <c r="AE930" s="130" t="e">
        <f t="shared" si="1493"/>
        <v>#REF!</v>
      </c>
      <c r="AF930" s="131" t="e">
        <f t="shared" si="1493"/>
        <v>#REF!</v>
      </c>
      <c r="AG930" s="129" t="e">
        <f>F923</f>
        <v>#REF!</v>
      </c>
      <c r="AH930" s="130" t="e">
        <f t="shared" si="1494"/>
        <v>#REF!</v>
      </c>
      <c r="AI930" s="130" t="e">
        <f t="shared" si="1494"/>
        <v>#REF!</v>
      </c>
      <c r="AJ930" s="130" t="e">
        <f t="shared" si="1494"/>
        <v>#REF!</v>
      </c>
      <c r="AK930" s="130" t="e">
        <f t="shared" si="1494"/>
        <v>#REF!</v>
      </c>
      <c r="AL930" s="130" t="e">
        <f t="shared" si="1494"/>
        <v>#REF!</v>
      </c>
      <c r="AM930" s="130" t="e">
        <f t="shared" si="1494"/>
        <v>#REF!</v>
      </c>
      <c r="AN930" s="130" t="e">
        <f t="shared" si="1494"/>
        <v>#REF!</v>
      </c>
      <c r="AO930" s="130" t="e">
        <f t="shared" si="1494"/>
        <v>#REF!</v>
      </c>
      <c r="AP930" s="131" t="e">
        <f t="shared" si="1494"/>
        <v>#REF!</v>
      </c>
      <c r="AQ930" s="129" t="e">
        <f>G923</f>
        <v>#REF!</v>
      </c>
      <c r="AR930" s="130" t="e">
        <f t="shared" si="1495"/>
        <v>#REF!</v>
      </c>
      <c r="AS930" s="130" t="e">
        <f t="shared" si="1495"/>
        <v>#REF!</v>
      </c>
      <c r="AT930" s="130" t="e">
        <f t="shared" si="1495"/>
        <v>#REF!</v>
      </c>
      <c r="AU930" s="130" t="e">
        <f t="shared" si="1495"/>
        <v>#REF!</v>
      </c>
      <c r="AV930" s="130" t="e">
        <f t="shared" si="1495"/>
        <v>#REF!</v>
      </c>
      <c r="AW930" s="130" t="e">
        <f t="shared" si="1495"/>
        <v>#REF!</v>
      </c>
      <c r="AX930" s="130" t="e">
        <f t="shared" si="1495"/>
        <v>#REF!</v>
      </c>
      <c r="AY930" s="130" t="e">
        <f t="shared" si="1495"/>
        <v>#REF!</v>
      </c>
      <c r="AZ930" s="131" t="e">
        <f t="shared" si="1495"/>
        <v>#REF!</v>
      </c>
      <c r="BA930" s="129" t="e">
        <f>H923</f>
        <v>#REF!</v>
      </c>
      <c r="BB930" s="130" t="e">
        <f t="shared" si="1496"/>
        <v>#REF!</v>
      </c>
      <c r="BC930" s="130" t="e">
        <f t="shared" si="1496"/>
        <v>#REF!</v>
      </c>
      <c r="BD930" s="130" t="e">
        <f t="shared" si="1496"/>
        <v>#REF!</v>
      </c>
      <c r="BE930" s="130" t="e">
        <f t="shared" si="1496"/>
        <v>#REF!</v>
      </c>
      <c r="BF930" s="130" t="e">
        <f t="shared" si="1496"/>
        <v>#REF!</v>
      </c>
      <c r="BG930" s="130" t="e">
        <f t="shared" si="1496"/>
        <v>#REF!</v>
      </c>
      <c r="BH930" s="130" t="e">
        <f t="shared" si="1496"/>
        <v>#REF!</v>
      </c>
      <c r="BI930" s="130" t="e">
        <f t="shared" si="1496"/>
        <v>#REF!</v>
      </c>
      <c r="BJ930" s="131" t="e">
        <f t="shared" si="1496"/>
        <v>#REF!</v>
      </c>
      <c r="BK930"/>
      <c r="BL930"/>
      <c r="BM930"/>
      <c r="BN930"/>
      <c r="BO930"/>
      <c r="BP930"/>
      <c r="BQ930"/>
      <c r="BR930"/>
      <c r="BS930"/>
      <c r="BT930"/>
      <c r="BU930"/>
      <c r="BV930"/>
      <c r="BW930"/>
      <c r="BX930"/>
      <c r="BY930"/>
      <c r="BZ930"/>
      <c r="CA930"/>
      <c r="CB930"/>
      <c r="CC930"/>
      <c r="CD930"/>
      <c r="CE930"/>
      <c r="CF930"/>
      <c r="CG930"/>
      <c r="CH930"/>
      <c r="CI930"/>
      <c r="CJ930"/>
      <c r="CK930"/>
      <c r="CL930"/>
      <c r="CM930"/>
      <c r="CN930"/>
      <c r="CO930"/>
    </row>
    <row r="931" spans="1:93" s="2" customFormat="1" ht="15" hidden="1" customHeight="1" outlineLevel="2" x14ac:dyDescent="0.25">
      <c r="A931" s="152" t="s">
        <v>57</v>
      </c>
      <c r="B931" s="129">
        <f t="shared" ref="B931" si="1497">E$3</f>
        <v>0.91</v>
      </c>
      <c r="C931" s="130">
        <f t="shared" si="1490"/>
        <v>0.91</v>
      </c>
      <c r="D931" s="130">
        <f t="shared" si="1490"/>
        <v>0.91</v>
      </c>
      <c r="E931" s="130">
        <f t="shared" si="1490"/>
        <v>0.91</v>
      </c>
      <c r="F931" s="130">
        <f t="shared" si="1490"/>
        <v>0.91</v>
      </c>
      <c r="G931" s="130">
        <f t="shared" si="1490"/>
        <v>0.91</v>
      </c>
      <c r="H931" s="130">
        <f t="shared" si="1490"/>
        <v>0.91</v>
      </c>
      <c r="I931" s="130">
        <f t="shared" si="1490"/>
        <v>0.91</v>
      </c>
      <c r="J931" s="190">
        <f t="shared" si="1490"/>
        <v>0.91</v>
      </c>
      <c r="K931" s="130">
        <f t="shared" si="1490"/>
        <v>0.91</v>
      </c>
      <c r="L931" s="131">
        <f t="shared" si="1490"/>
        <v>0.91</v>
      </c>
      <c r="M931" s="129">
        <f t="shared" ref="M931" si="1498">F$3</f>
        <v>3.6</v>
      </c>
      <c r="N931" s="130">
        <f t="shared" si="1492"/>
        <v>3.6</v>
      </c>
      <c r="O931" s="130">
        <f t="shared" si="1492"/>
        <v>3.6</v>
      </c>
      <c r="P931" s="130">
        <f t="shared" si="1492"/>
        <v>3.6</v>
      </c>
      <c r="Q931" s="130">
        <f t="shared" si="1492"/>
        <v>3.6</v>
      </c>
      <c r="R931" s="130">
        <f t="shared" si="1492"/>
        <v>3.6</v>
      </c>
      <c r="S931" s="130">
        <f t="shared" si="1492"/>
        <v>3.6</v>
      </c>
      <c r="T931" s="130">
        <f t="shared" si="1492"/>
        <v>3.6</v>
      </c>
      <c r="U931" s="130">
        <f t="shared" si="1492"/>
        <v>3.6</v>
      </c>
      <c r="V931" s="131">
        <f t="shared" si="1492"/>
        <v>3.6</v>
      </c>
      <c r="W931" s="129">
        <f t="shared" ref="W931" si="1499">G$3</f>
        <v>3.6</v>
      </c>
      <c r="X931" s="130">
        <f t="shared" si="1493"/>
        <v>3.6</v>
      </c>
      <c r="Y931" s="130">
        <f t="shared" si="1493"/>
        <v>3.6</v>
      </c>
      <c r="Z931" s="130">
        <f t="shared" si="1493"/>
        <v>3.6</v>
      </c>
      <c r="AA931" s="130">
        <f t="shared" si="1493"/>
        <v>3.6</v>
      </c>
      <c r="AB931" s="130">
        <f t="shared" si="1493"/>
        <v>3.6</v>
      </c>
      <c r="AC931" s="130">
        <f t="shared" si="1493"/>
        <v>3.6</v>
      </c>
      <c r="AD931" s="130">
        <f t="shared" si="1493"/>
        <v>3.6</v>
      </c>
      <c r="AE931" s="130">
        <f t="shared" si="1493"/>
        <v>3.6</v>
      </c>
      <c r="AF931" s="131">
        <f t="shared" si="1493"/>
        <v>3.6</v>
      </c>
      <c r="AG931" s="129">
        <f t="shared" ref="AG931" si="1500">H$3</f>
        <v>3.6</v>
      </c>
      <c r="AH931" s="130">
        <f t="shared" si="1494"/>
        <v>3.6</v>
      </c>
      <c r="AI931" s="130">
        <f t="shared" si="1494"/>
        <v>3.6</v>
      </c>
      <c r="AJ931" s="130">
        <f t="shared" si="1494"/>
        <v>3.6</v>
      </c>
      <c r="AK931" s="130">
        <f t="shared" si="1494"/>
        <v>3.6</v>
      </c>
      <c r="AL931" s="130">
        <f t="shared" si="1494"/>
        <v>3.6</v>
      </c>
      <c r="AM931" s="130">
        <f t="shared" si="1494"/>
        <v>3.6</v>
      </c>
      <c r="AN931" s="130">
        <f t="shared" si="1494"/>
        <v>3.6</v>
      </c>
      <c r="AO931" s="130">
        <f t="shared" si="1494"/>
        <v>3.6</v>
      </c>
      <c r="AP931" s="131">
        <f t="shared" si="1494"/>
        <v>3.6</v>
      </c>
      <c r="AQ931" s="129">
        <f t="shared" ref="AQ931" si="1501">I$3</f>
        <v>0.91</v>
      </c>
      <c r="AR931" s="130">
        <f t="shared" si="1495"/>
        <v>0.91</v>
      </c>
      <c r="AS931" s="130">
        <f t="shared" si="1495"/>
        <v>0.91</v>
      </c>
      <c r="AT931" s="130">
        <f t="shared" si="1495"/>
        <v>0.91</v>
      </c>
      <c r="AU931" s="130">
        <f t="shared" si="1495"/>
        <v>0.91</v>
      </c>
      <c r="AV931" s="130">
        <f t="shared" si="1495"/>
        <v>0.91</v>
      </c>
      <c r="AW931" s="130">
        <f t="shared" si="1495"/>
        <v>0.91</v>
      </c>
      <c r="AX931" s="130">
        <f t="shared" si="1495"/>
        <v>0.91</v>
      </c>
      <c r="AY931" s="130">
        <f t="shared" si="1495"/>
        <v>0.91</v>
      </c>
      <c r="AZ931" s="131">
        <f t="shared" si="1495"/>
        <v>0.91</v>
      </c>
      <c r="BA931" s="129">
        <f t="shared" ref="BA931" si="1502">J$3</f>
        <v>0</v>
      </c>
      <c r="BB931" s="130">
        <f t="shared" si="1496"/>
        <v>0</v>
      </c>
      <c r="BC931" s="130">
        <f t="shared" si="1496"/>
        <v>0</v>
      </c>
      <c r="BD931" s="130">
        <f t="shared" si="1496"/>
        <v>0</v>
      </c>
      <c r="BE931" s="130">
        <f t="shared" si="1496"/>
        <v>0</v>
      </c>
      <c r="BF931" s="130">
        <f t="shared" si="1496"/>
        <v>0</v>
      </c>
      <c r="BG931" s="130">
        <f t="shared" si="1496"/>
        <v>0</v>
      </c>
      <c r="BH931" s="130">
        <f t="shared" si="1496"/>
        <v>0</v>
      </c>
      <c r="BI931" s="130">
        <f t="shared" si="1496"/>
        <v>0</v>
      </c>
      <c r="BJ931" s="131">
        <f t="shared" si="1496"/>
        <v>0</v>
      </c>
      <c r="BK931"/>
      <c r="BL931"/>
      <c r="BM931"/>
      <c r="BN931"/>
      <c r="BO931"/>
      <c r="BP931"/>
      <c r="BQ931"/>
      <c r="BR931"/>
      <c r="BS931"/>
      <c r="BT931"/>
      <c r="BU931"/>
      <c r="BV931"/>
      <c r="BW931"/>
      <c r="BX931"/>
      <c r="BY931"/>
      <c r="BZ931"/>
      <c r="CA931"/>
      <c r="CB931"/>
      <c r="CC931"/>
      <c r="CD931"/>
      <c r="CE931"/>
      <c r="CF931"/>
      <c r="CG931"/>
      <c r="CH931"/>
      <c r="CI931"/>
      <c r="CJ931"/>
      <c r="CK931"/>
      <c r="CL931"/>
      <c r="CM931"/>
      <c r="CN931"/>
      <c r="CO931"/>
    </row>
    <row r="932" spans="1:93" s="2" customFormat="1" ht="15" hidden="1" customHeight="1" outlineLevel="2" x14ac:dyDescent="0.25">
      <c r="A932" s="152" t="s">
        <v>58</v>
      </c>
      <c r="B932" s="132">
        <f t="shared" ref="B932" si="1503">B931/10*0</f>
        <v>0</v>
      </c>
      <c r="C932" s="133">
        <f t="shared" ref="C932" si="1504">C931/10*1</f>
        <v>9.0999999999999998E-2</v>
      </c>
      <c r="D932" s="133">
        <f t="shared" ref="D932" si="1505">D931/10*2</f>
        <v>0.182</v>
      </c>
      <c r="E932" s="133">
        <f t="shared" ref="E932" si="1506">E931/10*3</f>
        <v>0.27300000000000002</v>
      </c>
      <c r="F932" s="133">
        <f t="shared" ref="F932" si="1507">F931/10*4</f>
        <v>0.36399999999999999</v>
      </c>
      <c r="G932" s="133">
        <f t="shared" ref="G932" si="1508">G931/10*5</f>
        <v>0.45499999999999996</v>
      </c>
      <c r="H932" s="133">
        <f t="shared" ref="H932" si="1509">H931/10*6</f>
        <v>0.54600000000000004</v>
      </c>
      <c r="I932" s="133">
        <f t="shared" ref="I932" si="1510">I931/10*7</f>
        <v>0.63700000000000001</v>
      </c>
      <c r="J932" s="191">
        <f t="shared" ref="J932" si="1511">J931/10*8</f>
        <v>0.72799999999999998</v>
      </c>
      <c r="K932" s="133">
        <f t="shared" ref="K932" si="1512">K931/10*9</f>
        <v>0.81899999999999995</v>
      </c>
      <c r="L932" s="134">
        <f t="shared" ref="L932" si="1513">L931/10*10</f>
        <v>0.90999999999999992</v>
      </c>
      <c r="M932" s="133">
        <f t="shared" ref="M932" si="1514">M931/10*1</f>
        <v>0.36</v>
      </c>
      <c r="N932" s="133">
        <f t="shared" ref="N932" si="1515">N931/10*2</f>
        <v>0.72</v>
      </c>
      <c r="O932" s="133">
        <f t="shared" ref="O932" si="1516">O931/10*3</f>
        <v>1.08</v>
      </c>
      <c r="P932" s="133">
        <f t="shared" ref="P932" si="1517">P931/10*4</f>
        <v>1.44</v>
      </c>
      <c r="Q932" s="133">
        <f t="shared" ref="Q932" si="1518">Q931/10*5</f>
        <v>1.7999999999999998</v>
      </c>
      <c r="R932" s="133">
        <f t="shared" ref="R932" si="1519">R931/10*6</f>
        <v>2.16</v>
      </c>
      <c r="S932" s="133">
        <f t="shared" ref="S932" si="1520">S931/10*7</f>
        <v>2.52</v>
      </c>
      <c r="T932" s="133">
        <f t="shared" ref="T932" si="1521">T931/10*8</f>
        <v>2.88</v>
      </c>
      <c r="U932" s="133">
        <f t="shared" ref="U932" si="1522">U931/10*9</f>
        <v>3.2399999999999998</v>
      </c>
      <c r="V932" s="134">
        <f t="shared" ref="V932" si="1523">V931/10*10</f>
        <v>3.5999999999999996</v>
      </c>
      <c r="W932" s="133">
        <f t="shared" ref="W932" si="1524">W931/10*1</f>
        <v>0.36</v>
      </c>
      <c r="X932" s="133">
        <f t="shared" ref="X932" si="1525">X931/10*2</f>
        <v>0.72</v>
      </c>
      <c r="Y932" s="133">
        <f t="shared" ref="Y932" si="1526">Y931/10*3</f>
        <v>1.08</v>
      </c>
      <c r="Z932" s="133">
        <f t="shared" ref="Z932" si="1527">Z931/10*4</f>
        <v>1.44</v>
      </c>
      <c r="AA932" s="133">
        <f t="shared" ref="AA932" si="1528">AA931/10*5</f>
        <v>1.7999999999999998</v>
      </c>
      <c r="AB932" s="133">
        <f t="shared" ref="AB932" si="1529">AB931/10*6</f>
        <v>2.16</v>
      </c>
      <c r="AC932" s="133">
        <f t="shared" ref="AC932" si="1530">AC931/10*7</f>
        <v>2.52</v>
      </c>
      <c r="AD932" s="133">
        <f t="shared" ref="AD932" si="1531">AD931/10*8</f>
        <v>2.88</v>
      </c>
      <c r="AE932" s="134">
        <f t="shared" ref="AE932" si="1532">AE931/10*9</f>
        <v>3.2399999999999998</v>
      </c>
      <c r="AF932" s="134">
        <f t="shared" ref="AF932" si="1533">AF931/10*10</f>
        <v>3.5999999999999996</v>
      </c>
      <c r="AG932" s="133">
        <f t="shared" ref="AG932" si="1534">AG931/10*1</f>
        <v>0.36</v>
      </c>
      <c r="AH932" s="133">
        <f t="shared" ref="AH932" si="1535">AH931/10*2</f>
        <v>0.72</v>
      </c>
      <c r="AI932" s="133">
        <f t="shared" ref="AI932" si="1536">AI931/10*3</f>
        <v>1.08</v>
      </c>
      <c r="AJ932" s="133">
        <f t="shared" ref="AJ932" si="1537">AJ931/10*4</f>
        <v>1.44</v>
      </c>
      <c r="AK932" s="133">
        <f t="shared" ref="AK932" si="1538">AK931/10*5</f>
        <v>1.7999999999999998</v>
      </c>
      <c r="AL932" s="133">
        <f t="shared" ref="AL932" si="1539">AL931/10*6</f>
        <v>2.16</v>
      </c>
      <c r="AM932" s="133">
        <f t="shared" ref="AM932" si="1540">AM931/10*7</f>
        <v>2.52</v>
      </c>
      <c r="AN932" s="133">
        <f t="shared" ref="AN932" si="1541">AN931/10*8</f>
        <v>2.88</v>
      </c>
      <c r="AO932" s="134">
        <f t="shared" ref="AO932" si="1542">AO931/10*9</f>
        <v>3.2399999999999998</v>
      </c>
      <c r="AP932" s="134">
        <f t="shared" ref="AP932" si="1543">AP931/10*10</f>
        <v>3.5999999999999996</v>
      </c>
      <c r="AQ932" s="133">
        <f t="shared" ref="AQ932" si="1544">AQ931/10*1</f>
        <v>9.0999999999999998E-2</v>
      </c>
      <c r="AR932" s="133">
        <f t="shared" ref="AR932" si="1545">AR931/10*2</f>
        <v>0.182</v>
      </c>
      <c r="AS932" s="133">
        <f t="shared" ref="AS932" si="1546">AS931/10*3</f>
        <v>0.27300000000000002</v>
      </c>
      <c r="AT932" s="133">
        <f t="shared" ref="AT932" si="1547">AT931/10*4</f>
        <v>0.36399999999999999</v>
      </c>
      <c r="AU932" s="133">
        <f t="shared" ref="AU932" si="1548">AU931/10*5</f>
        <v>0.45499999999999996</v>
      </c>
      <c r="AV932" s="133">
        <f t="shared" ref="AV932" si="1549">AV931/10*6</f>
        <v>0.54600000000000004</v>
      </c>
      <c r="AW932" s="133">
        <f t="shared" ref="AW932" si="1550">AW931/10*7</f>
        <v>0.63700000000000001</v>
      </c>
      <c r="AX932" s="133">
        <f t="shared" ref="AX932" si="1551">AX931/10*8</f>
        <v>0.72799999999999998</v>
      </c>
      <c r="AY932" s="134">
        <f t="shared" ref="AY932" si="1552">AY931/10*9</f>
        <v>0.81899999999999995</v>
      </c>
      <c r="AZ932" s="134">
        <f t="shared" ref="AZ932" si="1553">AZ931/10*10</f>
        <v>0.90999999999999992</v>
      </c>
      <c r="BA932" s="133">
        <f t="shared" ref="BA932" si="1554">BA931/10*1</f>
        <v>0</v>
      </c>
      <c r="BB932" s="133">
        <f t="shared" ref="BB932" si="1555">BB931/10*2</f>
        <v>0</v>
      </c>
      <c r="BC932" s="133">
        <f t="shared" ref="BC932" si="1556">BC931/10*3</f>
        <v>0</v>
      </c>
      <c r="BD932" s="133">
        <f t="shared" ref="BD932" si="1557">BD931/10*4</f>
        <v>0</v>
      </c>
      <c r="BE932" s="133">
        <f t="shared" ref="BE932" si="1558">BE931/10*5</f>
        <v>0</v>
      </c>
      <c r="BF932" s="133">
        <f t="shared" ref="BF932" si="1559">BF931/10*6</f>
        <v>0</v>
      </c>
      <c r="BG932" s="133">
        <f t="shared" ref="BG932" si="1560">BG931/10*7</f>
        <v>0</v>
      </c>
      <c r="BH932" s="133">
        <f t="shared" ref="BH932" si="1561">BH931/10*8</f>
        <v>0</v>
      </c>
      <c r="BI932" s="134">
        <f t="shared" ref="BI932" si="1562">BI931/10*9</f>
        <v>0</v>
      </c>
      <c r="BJ932" s="134">
        <f t="shared" ref="BJ932" si="1563">BJ931/10*10</f>
        <v>0</v>
      </c>
      <c r="BK932"/>
      <c r="BL932"/>
      <c r="BM932"/>
      <c r="BN932"/>
      <c r="BO932"/>
      <c r="BP932"/>
      <c r="BQ932"/>
      <c r="BR932"/>
      <c r="BS932"/>
      <c r="BT932"/>
      <c r="BU932"/>
      <c r="BV932"/>
      <c r="BW932"/>
      <c r="BX932"/>
      <c r="BY932"/>
      <c r="BZ932"/>
      <c r="CA932"/>
      <c r="CB932"/>
      <c r="CC932"/>
      <c r="CD932"/>
      <c r="CE932"/>
      <c r="CF932"/>
      <c r="CG932"/>
      <c r="CH932"/>
      <c r="CI932"/>
      <c r="CJ932"/>
      <c r="CK932"/>
      <c r="CL932"/>
      <c r="CM932"/>
      <c r="CN932"/>
      <c r="CO932"/>
    </row>
    <row r="933" spans="1:93" ht="15.75" hidden="1" outlineLevel="2" thickBot="1" x14ac:dyDescent="0.3">
      <c r="A933" s="152" t="s">
        <v>60</v>
      </c>
      <c r="B933" s="192" t="e">
        <f t="shared" ref="B933:BJ933" si="1564">-B930+B929*B932-1*IF(AND($A698=B928,B932&gt;=$A876),B932-$A876,0)</f>
        <v>#REF!</v>
      </c>
      <c r="C933" s="193" t="e">
        <f t="shared" si="1564"/>
        <v>#REF!</v>
      </c>
      <c r="D933" s="193" t="e">
        <f t="shared" si="1564"/>
        <v>#REF!</v>
      </c>
      <c r="E933" s="193" t="e">
        <f t="shared" si="1564"/>
        <v>#REF!</v>
      </c>
      <c r="F933" s="193" t="e">
        <f t="shared" si="1564"/>
        <v>#REF!</v>
      </c>
      <c r="G933" s="193" t="e">
        <f t="shared" si="1564"/>
        <v>#REF!</v>
      </c>
      <c r="H933" s="193" t="e">
        <f t="shared" si="1564"/>
        <v>#REF!</v>
      </c>
      <c r="I933" s="193" t="e">
        <f t="shared" si="1564"/>
        <v>#REF!</v>
      </c>
      <c r="J933" s="193" t="e">
        <f t="shared" si="1564"/>
        <v>#REF!</v>
      </c>
      <c r="K933" s="193" t="e">
        <f t="shared" si="1564"/>
        <v>#REF!</v>
      </c>
      <c r="L933" s="194" t="e">
        <f t="shared" si="1564"/>
        <v>#REF!</v>
      </c>
      <c r="M933" s="192" t="e">
        <f t="shared" si="1564"/>
        <v>#REF!</v>
      </c>
      <c r="N933" s="193" t="e">
        <f t="shared" si="1564"/>
        <v>#REF!</v>
      </c>
      <c r="O933" s="193" t="e">
        <f t="shared" si="1564"/>
        <v>#REF!</v>
      </c>
      <c r="P933" s="193" t="e">
        <f t="shared" si="1564"/>
        <v>#REF!</v>
      </c>
      <c r="Q933" s="193" t="e">
        <f t="shared" si="1564"/>
        <v>#REF!</v>
      </c>
      <c r="R933" s="193" t="e">
        <f t="shared" si="1564"/>
        <v>#REF!</v>
      </c>
      <c r="S933" s="193" t="e">
        <f t="shared" si="1564"/>
        <v>#REF!</v>
      </c>
      <c r="T933" s="193" t="e">
        <f t="shared" si="1564"/>
        <v>#REF!</v>
      </c>
      <c r="U933" s="193" t="e">
        <f t="shared" si="1564"/>
        <v>#REF!</v>
      </c>
      <c r="V933" s="194" t="e">
        <f t="shared" si="1564"/>
        <v>#REF!</v>
      </c>
      <c r="W933" s="192" t="e">
        <f t="shared" si="1564"/>
        <v>#REF!</v>
      </c>
      <c r="X933" s="193" t="e">
        <f t="shared" si="1564"/>
        <v>#REF!</v>
      </c>
      <c r="Y933" s="193" t="e">
        <f t="shared" si="1564"/>
        <v>#REF!</v>
      </c>
      <c r="Z933" s="193" t="e">
        <f t="shared" si="1564"/>
        <v>#REF!</v>
      </c>
      <c r="AA933" s="193" t="e">
        <f t="shared" si="1564"/>
        <v>#REF!</v>
      </c>
      <c r="AB933" s="193" t="e">
        <f t="shared" si="1564"/>
        <v>#REF!</v>
      </c>
      <c r="AC933" s="193" t="e">
        <f t="shared" si="1564"/>
        <v>#REF!</v>
      </c>
      <c r="AD933" s="193" t="e">
        <f t="shared" si="1564"/>
        <v>#REF!</v>
      </c>
      <c r="AE933" s="193" t="e">
        <f t="shared" si="1564"/>
        <v>#REF!</v>
      </c>
      <c r="AF933" s="194" t="e">
        <f t="shared" si="1564"/>
        <v>#REF!</v>
      </c>
      <c r="AG933" s="192" t="e">
        <f t="shared" si="1564"/>
        <v>#REF!</v>
      </c>
      <c r="AH933" s="193" t="e">
        <f t="shared" si="1564"/>
        <v>#REF!</v>
      </c>
      <c r="AI933" s="193" t="e">
        <f t="shared" si="1564"/>
        <v>#REF!</v>
      </c>
      <c r="AJ933" s="193" t="e">
        <f t="shared" si="1564"/>
        <v>#REF!</v>
      </c>
      <c r="AK933" s="193" t="e">
        <f t="shared" si="1564"/>
        <v>#REF!</v>
      </c>
      <c r="AL933" s="193" t="e">
        <f t="shared" si="1564"/>
        <v>#REF!</v>
      </c>
      <c r="AM933" s="193" t="e">
        <f t="shared" si="1564"/>
        <v>#REF!</v>
      </c>
      <c r="AN933" s="193" t="e">
        <f t="shared" si="1564"/>
        <v>#REF!</v>
      </c>
      <c r="AO933" s="193" t="e">
        <f t="shared" si="1564"/>
        <v>#REF!</v>
      </c>
      <c r="AP933" s="194" t="e">
        <f t="shared" si="1564"/>
        <v>#REF!</v>
      </c>
      <c r="AQ933" s="192" t="e">
        <f t="shared" si="1564"/>
        <v>#REF!</v>
      </c>
      <c r="AR933" s="193" t="e">
        <f t="shared" si="1564"/>
        <v>#REF!</v>
      </c>
      <c r="AS933" s="193" t="e">
        <f t="shared" si="1564"/>
        <v>#REF!</v>
      </c>
      <c r="AT933" s="193" t="e">
        <f t="shared" si="1564"/>
        <v>#REF!</v>
      </c>
      <c r="AU933" s="193" t="e">
        <f t="shared" si="1564"/>
        <v>#REF!</v>
      </c>
      <c r="AV933" s="193" t="e">
        <f t="shared" si="1564"/>
        <v>#REF!</v>
      </c>
      <c r="AW933" s="193" t="e">
        <f t="shared" si="1564"/>
        <v>#REF!</v>
      </c>
      <c r="AX933" s="193" t="e">
        <f t="shared" si="1564"/>
        <v>#REF!</v>
      </c>
      <c r="AY933" s="193" t="e">
        <f t="shared" si="1564"/>
        <v>#REF!</v>
      </c>
      <c r="AZ933" s="194" t="e">
        <f t="shared" si="1564"/>
        <v>#REF!</v>
      </c>
      <c r="BA933" s="192" t="e">
        <f t="shared" si="1564"/>
        <v>#REF!</v>
      </c>
      <c r="BB933" s="193" t="e">
        <f t="shared" si="1564"/>
        <v>#REF!</v>
      </c>
      <c r="BC933" s="193" t="e">
        <f t="shared" si="1564"/>
        <v>#REF!</v>
      </c>
      <c r="BD933" s="193" t="e">
        <f t="shared" si="1564"/>
        <v>#REF!</v>
      </c>
      <c r="BE933" s="193" t="e">
        <f t="shared" si="1564"/>
        <v>#REF!</v>
      </c>
      <c r="BF933" s="193" t="e">
        <f t="shared" si="1564"/>
        <v>#REF!</v>
      </c>
      <c r="BG933" s="193" t="e">
        <f t="shared" si="1564"/>
        <v>#REF!</v>
      </c>
      <c r="BH933" s="193" t="e">
        <f t="shared" si="1564"/>
        <v>#REF!</v>
      </c>
      <c r="BI933" s="193" t="e">
        <f t="shared" si="1564"/>
        <v>#REF!</v>
      </c>
      <c r="BJ933" s="194" t="e">
        <f t="shared" si="1564"/>
        <v>#REF!</v>
      </c>
    </row>
    <row r="934" spans="1:93" hidden="1" outlineLevel="2" x14ac:dyDescent="0.25"/>
    <row r="935" spans="1:93" hidden="1" outlineLevel="1" collapsed="1" x14ac:dyDescent="0.25">
      <c r="A935" s="181" t="e">
        <f>5*B698/10</f>
        <v>#REF!</v>
      </c>
      <c r="B935" s="180"/>
      <c r="C935" s="180"/>
      <c r="D935" s="180"/>
    </row>
    <row r="936" spans="1:93" hidden="1" outlineLevel="2" x14ac:dyDescent="0.25">
      <c r="B936" s="316" t="e">
        <f>#REF!</f>
        <v>#REF!</v>
      </c>
      <c r="C936" s="317"/>
      <c r="D936" s="316" t="e">
        <f>#REF!</f>
        <v>#REF!</v>
      </c>
      <c r="E936" s="317"/>
      <c r="F936" s="316" t="e">
        <f>#REF!</f>
        <v>#REF!</v>
      </c>
      <c r="G936" s="317"/>
      <c r="H936" s="316" t="e">
        <f>#REF!</f>
        <v>#REF!</v>
      </c>
      <c r="I936" s="317"/>
      <c r="J936" s="316" t="e">
        <f>#REF!</f>
        <v>#REF!</v>
      </c>
      <c r="K936" s="317"/>
      <c r="L936" s="316" t="e">
        <f>#REF!</f>
        <v>#REF!</v>
      </c>
      <c r="M936" s="317"/>
    </row>
    <row r="937" spans="1:93" hidden="1" outlineLevel="2" x14ac:dyDescent="0.25">
      <c r="B937" s="105" t="e">
        <f>#REF!</f>
        <v>#REF!</v>
      </c>
      <c r="C937" s="106">
        <v>0</v>
      </c>
      <c r="D937" s="107" t="e">
        <f>#REF!</f>
        <v>#REF!</v>
      </c>
      <c r="E937" s="106">
        <v>0</v>
      </c>
      <c r="F937" s="107" t="e">
        <f>#REF!</f>
        <v>#REF!</v>
      </c>
      <c r="G937" s="106">
        <v>0</v>
      </c>
      <c r="H937" s="107" t="e">
        <f>#REF!</f>
        <v>#REF!</v>
      </c>
      <c r="I937" s="106">
        <v>0</v>
      </c>
      <c r="J937" s="107" t="e">
        <f>#REF!</f>
        <v>#REF!</v>
      </c>
      <c r="K937" s="106">
        <v>0</v>
      </c>
      <c r="L937" s="107" t="e">
        <f>#REF!</f>
        <v>#REF!</v>
      </c>
      <c r="M937" s="106">
        <v>0</v>
      </c>
      <c r="X937" s="146"/>
      <c r="Y937" s="147"/>
    </row>
    <row r="938" spans="1:93" hidden="1" outlineLevel="2" x14ac:dyDescent="0.25">
      <c r="B938" s="105" t="e">
        <f>#REF!</f>
        <v>#REF!</v>
      </c>
      <c r="C938" s="106" t="e">
        <f>IF($A698=B936,1*($B698-$A935)^2*(2*$A935+$B698)/$B698^3,0)</f>
        <v>#REF!</v>
      </c>
      <c r="D938" s="107" t="e">
        <f>#REF!</f>
        <v>#REF!</v>
      </c>
      <c r="E938" s="106" t="e">
        <f>IF($A698=D936,1*($B698-$A935)^2*(2*$A935+$B698)/$B698^3,0)</f>
        <v>#REF!</v>
      </c>
      <c r="F938" s="107" t="e">
        <f>#REF!</f>
        <v>#REF!</v>
      </c>
      <c r="G938" s="106" t="e">
        <f>IF($A698=F936,1*($B698-$A935)^2*(2*$A935+$B698)/$B698^3,0)</f>
        <v>#REF!</v>
      </c>
      <c r="H938" s="107" t="e">
        <f>#REF!</f>
        <v>#REF!</v>
      </c>
      <c r="I938" s="106" t="e">
        <f>IF($A698=H936,1*($B698-$A935)^2*(2*$A935+$B698)/$B698^3,0)</f>
        <v>#REF!</v>
      </c>
      <c r="J938" s="107" t="e">
        <f>#REF!</f>
        <v>#REF!</v>
      </c>
      <c r="K938" s="106" t="e">
        <f>IF($A698=J936,1*($B698-$A935)^2*(2*$A935+$B698)/$B698^3,0)</f>
        <v>#REF!</v>
      </c>
      <c r="L938" s="107" t="e">
        <f>#REF!</f>
        <v>#REF!</v>
      </c>
      <c r="M938" s="106" t="e">
        <f>IF($A698=L936,1*($B698-$A935)^2*(2*$A935+$B698)/$B698^3,0)</f>
        <v>#REF!</v>
      </c>
    </row>
    <row r="939" spans="1:93" hidden="1" outlineLevel="2" x14ac:dyDescent="0.25">
      <c r="A939" t="s">
        <v>36</v>
      </c>
      <c r="B939" s="105" t="e">
        <f>#REF!</f>
        <v>#REF!</v>
      </c>
      <c r="C939" s="106" t="e">
        <f>IF($A698=B936,1*$A935*($B698-$A935)^2/$B698^2,0)</f>
        <v>#REF!</v>
      </c>
      <c r="D939" s="107" t="e">
        <f>#REF!</f>
        <v>#REF!</v>
      </c>
      <c r="E939" s="106" t="e">
        <f>IF($A698=D936,1*$A935*($B698-$A935)^2/$B698^2,0)</f>
        <v>#REF!</v>
      </c>
      <c r="F939" s="107" t="e">
        <f>#REF!</f>
        <v>#REF!</v>
      </c>
      <c r="G939" s="106" t="e">
        <f>IF($A698=F936,1*$A935*($B698-$A935)^2/$B698^2,0)</f>
        <v>#REF!</v>
      </c>
      <c r="H939" s="107" t="e">
        <f>#REF!</f>
        <v>#REF!</v>
      </c>
      <c r="I939" s="106" t="e">
        <f>IF($A698=H936,1*$A935*($B698-$A935)^2/$B698^2,0)</f>
        <v>#REF!</v>
      </c>
      <c r="J939" s="107" t="e">
        <f>#REF!</f>
        <v>#REF!</v>
      </c>
      <c r="K939" s="106" t="e">
        <f>IF($A698=J936,1*$A935*($B698-$A935)^2/$B698^2,0)</f>
        <v>#REF!</v>
      </c>
      <c r="L939" s="107" t="e">
        <f>#REF!</f>
        <v>#REF!</v>
      </c>
      <c r="M939" s="106" t="e">
        <f>IF($A698=L936,1*$A935*($B698-$A935)^2/$B698^2,0)</f>
        <v>#REF!</v>
      </c>
      <c r="X939" s="149"/>
    </row>
    <row r="940" spans="1:93" hidden="1" outlineLevel="2" x14ac:dyDescent="0.25">
      <c r="B940" s="105" t="e">
        <f>#REF!</f>
        <v>#REF!</v>
      </c>
      <c r="C940" s="108">
        <v>0</v>
      </c>
      <c r="D940" s="107" t="e">
        <f>#REF!</f>
        <v>#REF!</v>
      </c>
      <c r="E940" s="108">
        <v>0</v>
      </c>
      <c r="F940" s="107" t="e">
        <f>#REF!</f>
        <v>#REF!</v>
      </c>
      <c r="G940" s="108">
        <v>0</v>
      </c>
      <c r="H940" s="107" t="e">
        <f>#REF!</f>
        <v>#REF!</v>
      </c>
      <c r="I940" s="108">
        <v>0</v>
      </c>
      <c r="J940" s="107" t="e">
        <f>#REF!</f>
        <v>#REF!</v>
      </c>
      <c r="K940" s="108">
        <v>0</v>
      </c>
      <c r="L940" s="107" t="e">
        <f>#REF!</f>
        <v>#REF!</v>
      </c>
      <c r="M940" s="108">
        <v>0</v>
      </c>
    </row>
    <row r="941" spans="1:93" hidden="1" outlineLevel="2" x14ac:dyDescent="0.25">
      <c r="B941" s="105" t="e">
        <f>#REF!</f>
        <v>#REF!</v>
      </c>
      <c r="C941" s="106" t="e">
        <f>IF($A698=B936,1*($A935)^2*(3*$B698-2*$A935)/$B698^3,0)</f>
        <v>#REF!</v>
      </c>
      <c r="D941" s="107" t="e">
        <f>#REF!</f>
        <v>#REF!</v>
      </c>
      <c r="E941" s="106" t="e">
        <f>IF($A698=D936,1*($A935)^2*(3*$B698-2*$A935)/$B698^3,0)</f>
        <v>#REF!</v>
      </c>
      <c r="F941" s="107" t="e">
        <f>#REF!</f>
        <v>#REF!</v>
      </c>
      <c r="G941" s="106" t="e">
        <f>IF($A698=F936,1*($A935)^2*(3*$B698-2*$A935)/$B698^3,0)</f>
        <v>#REF!</v>
      </c>
      <c r="H941" s="107" t="e">
        <f>#REF!</f>
        <v>#REF!</v>
      </c>
      <c r="I941" s="106" t="e">
        <f>IF($A698=H936,1*($A935)^2*(3*$B698-2*$A935)/$B698^3,0)</f>
        <v>#REF!</v>
      </c>
      <c r="J941" s="107" t="e">
        <f>#REF!</f>
        <v>#REF!</v>
      </c>
      <c r="K941" s="106" t="e">
        <f>IF($A698=J936,1*($A935)^2*(3*$B698-2*$A935)/$B698^3,0)</f>
        <v>#REF!</v>
      </c>
      <c r="L941" s="107" t="e">
        <f>#REF!</f>
        <v>#REF!</v>
      </c>
      <c r="M941" s="106" t="e">
        <f>IF($A698=L936,1*($A935)^2*(3*$B698-2*$A935)/$B698^3,0)</f>
        <v>#REF!</v>
      </c>
    </row>
    <row r="942" spans="1:93" hidden="1" outlineLevel="2" x14ac:dyDescent="0.25">
      <c r="B942" s="105" t="e">
        <f>#REF!</f>
        <v>#REF!</v>
      </c>
      <c r="C942" s="108" t="e">
        <f>IF($A698=B936,-1*($B698-$A935)*$A935^2/$B698^2,0)</f>
        <v>#REF!</v>
      </c>
      <c r="D942" s="107" t="e">
        <f>#REF!</f>
        <v>#REF!</v>
      </c>
      <c r="E942" s="108" t="e">
        <f>IF($A698=D936,-1*($B698-$A935)*$A935^2/$B698^2,0)</f>
        <v>#REF!</v>
      </c>
      <c r="F942" s="107" t="e">
        <f>#REF!</f>
        <v>#REF!</v>
      </c>
      <c r="G942" s="108" t="e">
        <f>IF($A698=F936,-1*($B698-$A935)*$A935^2/$B698^2,0)</f>
        <v>#REF!</v>
      </c>
      <c r="H942" s="107" t="e">
        <f>#REF!</f>
        <v>#REF!</v>
      </c>
      <c r="I942" s="108" t="e">
        <f>IF($A698=H936,-1*($B698-$A935)*$A935^2/$B698^2,0)</f>
        <v>#REF!</v>
      </c>
      <c r="J942" s="107" t="e">
        <f>#REF!</f>
        <v>#REF!</v>
      </c>
      <c r="K942" s="108" t="e">
        <f>IF($A698=J936,-1*($B698-$A935)*$A935^2/$B698^2,0)</f>
        <v>#REF!</v>
      </c>
      <c r="L942" s="107" t="e">
        <f>#REF!</f>
        <v>#REF!</v>
      </c>
      <c r="M942" s="108" t="e">
        <f>IF($A698=L936,-1*($B698-$A935)*$A935^2/$B698^2,0)</f>
        <v>#REF!</v>
      </c>
    </row>
    <row r="943" spans="1:93" hidden="1" outlineLevel="2" x14ac:dyDescent="0.25">
      <c r="C943" t="s">
        <v>61</v>
      </c>
      <c r="D943" s="182"/>
      <c r="E943" s="183"/>
      <c r="F943" s="182"/>
      <c r="G943" s="183"/>
      <c r="H943" s="182"/>
      <c r="I943" s="183"/>
      <c r="J943" s="182"/>
      <c r="K943" s="183"/>
      <c r="L943" s="182"/>
      <c r="M943" s="183"/>
      <c r="N943" s="182"/>
      <c r="O943" s="183"/>
      <c r="P943" s="182"/>
      <c r="Q943" s="183"/>
      <c r="R943" s="182"/>
      <c r="S943" s="183"/>
    </row>
    <row r="944" spans="1:93" hidden="1" outlineLevel="2" x14ac:dyDescent="0.25">
      <c r="B944" s="105">
        <v>1</v>
      </c>
      <c r="C944" s="108">
        <f t="shared" ref="C944" si="1565">-(IFERROR(VLOOKUP($B944,$B937:$C942,2,0),0)+IFERROR(VLOOKUP($B944,$D937:$E942,2,0),0)+IFERROR(VLOOKUP($B944,$F937:$G942,2,0),0)+IFERROR(VLOOKUP($B944,$H937:$I942,2,0),0)+IFERROR(VLOOKUP($B944,$J937:$K942,2,0),0)+IFERROR(VLOOKUP($B944,$L937:$M942,2,0),0)+IFERROR(VLOOKUP($B944,$N937:$O942,2,0),0)+IFERROR(VLOOKUP($B944,$P937:$Q942,2,0),0)+IFERROR(VLOOKUP($B944,$R937:$S942,2,0),0))</f>
        <v>0</v>
      </c>
      <c r="E944" s="109"/>
      <c r="F944" s="325" t="s">
        <v>37</v>
      </c>
      <c r="G944" s="325"/>
      <c r="H944" s="325"/>
      <c r="I944" s="325"/>
      <c r="J944" s="325"/>
      <c r="K944" s="325"/>
      <c r="L944" s="325"/>
      <c r="M944" s="325"/>
      <c r="N944" s="325"/>
      <c r="O944" s="325"/>
      <c r="P944" s="325"/>
      <c r="Q944" s="325"/>
      <c r="R944" s="325"/>
      <c r="S944" s="325"/>
      <c r="T944" s="325"/>
      <c r="U944" s="325"/>
      <c r="V944" s="325"/>
      <c r="W944" s="325"/>
      <c r="X944" s="325"/>
      <c r="Y944" s="325"/>
      <c r="Z944" s="325"/>
      <c r="AA944" s="325"/>
      <c r="AB944" s="110"/>
      <c r="AC944" s="110"/>
      <c r="AD944" s="110"/>
      <c r="AE944" s="110"/>
      <c r="AF944" s="110"/>
      <c r="AG944" s="110"/>
      <c r="AH944" s="110"/>
    </row>
    <row r="945" spans="1:34" hidden="1" outlineLevel="2" x14ac:dyDescent="0.25">
      <c r="B945" s="105">
        <v>2</v>
      </c>
      <c r="C945" s="108">
        <f t="shared" ref="C945" si="1566">-(IFERROR(VLOOKUP($B945,$B937:$C942,2,0),0)+IFERROR(VLOOKUP($B945,$D937:$E942,2,0),0)+IFERROR(VLOOKUP($B945,$F937:$G942,2,0),0)+IFERROR(VLOOKUP($B945,$H937:$I942,2,0),0)+IFERROR(VLOOKUP($B945,$J937:$K942,2,0),0)+IFERROR(VLOOKUP($B945,$L937:$M942,2,0),0)+IFERROR(VLOOKUP($B945,$N937:$O942,2,0),0)+IFERROR(VLOOKUP($B945,$P937:$Q942,2,0),0)+IFERROR(VLOOKUP($B945,$R937:$S942,2,0),0))</f>
        <v>0</v>
      </c>
      <c r="E945" s="110"/>
      <c r="F945" s="110"/>
      <c r="G945" s="326" t="s">
        <v>38</v>
      </c>
      <c r="H945" s="326"/>
      <c r="I945" s="326"/>
      <c r="J945" s="326"/>
      <c r="K945" s="326"/>
      <c r="L945" s="326"/>
      <c r="M945" s="110"/>
      <c r="N945" s="110"/>
      <c r="O945" s="110"/>
      <c r="P945" s="327" t="s">
        <v>39</v>
      </c>
      <c r="Q945" s="327"/>
      <c r="R945" s="327"/>
      <c r="S945" s="327"/>
      <c r="T945" s="327"/>
      <c r="U945" s="327"/>
      <c r="V945" s="110"/>
      <c r="W945" s="110"/>
      <c r="X945" s="110"/>
      <c r="Y945" s="110"/>
      <c r="Z945" s="110"/>
      <c r="AA945" s="110"/>
      <c r="AB945" s="110"/>
      <c r="AC945" s="110"/>
      <c r="AD945" s="110"/>
      <c r="AE945" s="110"/>
      <c r="AF945" s="110"/>
      <c r="AG945" s="110"/>
      <c r="AH945" s="110"/>
    </row>
    <row r="946" spans="1:34" hidden="1" outlineLevel="2" x14ac:dyDescent="0.25">
      <c r="B946" s="105">
        <v>3</v>
      </c>
      <c r="C946" s="108">
        <f t="shared" ref="C946" si="1567">-(IFERROR(VLOOKUP($B946,$B937:$C942,2,0),0)+IFERROR(VLOOKUP($B946,$D937:$E942,2,0),0)+IFERROR(VLOOKUP($B946,$F937:$G942,2,0),0)+IFERROR(VLOOKUP($B946,$H937:$I942,2,0),0)+IFERROR(VLOOKUP($B946,$J937:$K942,2,0),0)+IFERROR(VLOOKUP($B946,$L937:$M942,2,0),0)+IFERROR(VLOOKUP($B946,$N937:$O942,2,0),0)+IFERROR(VLOOKUP($B946,$P937:$Q942,2,0),0)+IFERROR(VLOOKUP($B946,$R937:$S942,2,0),0))</f>
        <v>0</v>
      </c>
      <c r="E946" s="110"/>
      <c r="F946" s="110"/>
      <c r="G946" s="112">
        <v>6</v>
      </c>
      <c r="H946" s="112">
        <v>5</v>
      </c>
      <c r="I946" s="112">
        <v>4</v>
      </c>
      <c r="J946" s="112">
        <v>3</v>
      </c>
      <c r="K946" s="112">
        <v>2</v>
      </c>
      <c r="L946" s="112">
        <v>1</v>
      </c>
      <c r="M946" s="110"/>
      <c r="O946" s="110"/>
      <c r="P946" s="112">
        <v>6</v>
      </c>
      <c r="Q946" s="112">
        <v>5</v>
      </c>
      <c r="R946" s="112">
        <v>4</v>
      </c>
      <c r="S946" s="112">
        <v>3</v>
      </c>
      <c r="T946" s="112">
        <v>2</v>
      </c>
      <c r="U946" s="112">
        <v>1</v>
      </c>
      <c r="AB946" s="110"/>
      <c r="AC946" s="110"/>
      <c r="AD946" s="110"/>
      <c r="AE946" s="110"/>
      <c r="AF946" s="110"/>
      <c r="AG946" s="110"/>
      <c r="AH946" s="110"/>
    </row>
    <row r="947" spans="1:34" hidden="1" outlineLevel="2" x14ac:dyDescent="0.25">
      <c r="B947" s="105">
        <v>4</v>
      </c>
      <c r="C947" s="108">
        <f t="shared" ref="C947" si="1568">-(IFERROR(VLOOKUP($B947,$B937:$C942,2,0),0)+IFERROR(VLOOKUP($B947,$D937:$E942,2,0),0)+IFERROR(VLOOKUP($B947,$F937:$G942,2,0),0)+IFERROR(VLOOKUP($B947,$H937:$I942,2,0),0)+IFERROR(VLOOKUP($B947,$J937:$K942,2,0),0)+IFERROR(VLOOKUP($B947,$L937:$M942,2,0),0)+IFERROR(VLOOKUP($B947,$N937:$O942,2,0),0)+IFERROR(VLOOKUP($B947,$P937:$Q942,2,0),0)+IFERROR(VLOOKUP($B947,$R937:$S942,2,0),0))</f>
        <v>0</v>
      </c>
      <c r="E947" s="110"/>
      <c r="F947" s="105">
        <v>1</v>
      </c>
      <c r="G947" s="184" t="e">
        <f t="array" ref="G947:G953">MMULT(MINVERSE($C$24:$I$30),$C944:$C950)</f>
        <v>#NUM!</v>
      </c>
      <c r="H947" s="184" t="e">
        <f t="array" ref="H947:H952">MMULT(MINVERSE($C$24:$H$29),$C944:$C949)</f>
        <v>#NUM!</v>
      </c>
      <c r="I947" s="184" t="e">
        <f t="array" ref="I947:I951">MMULT(MINVERSE($C$24:$G$28),$C944:$C948)</f>
        <v>#NUM!</v>
      </c>
      <c r="J947" s="184" t="e">
        <f t="array" ref="J947:J950">MMULT(MINVERSE($C$24:$F$27),$C944:$C947)</f>
        <v>#NUM!</v>
      </c>
      <c r="K947" s="184" t="e">
        <f t="array" ref="K947:K949">MMULT(MINVERSE($C$24:$E$26),$C944:$C946)</f>
        <v>#NUM!</v>
      </c>
      <c r="L947" s="184" t="e">
        <f t="array" ref="L947:L948">MMULT(MINVERSE($C$24:$D$25),$C944:$C945)</f>
        <v>#NUM!</v>
      </c>
      <c r="M947" s="110"/>
      <c r="O947" s="105">
        <v>1</v>
      </c>
      <c r="P947" s="184" t="e">
        <f t="array" ref="P947:P957">MMULT(MINVERSE($C$24:$M$34),$C944:$C954)</f>
        <v>#NUM!</v>
      </c>
      <c r="Q947" s="184" t="e">
        <f t="array" ref="Q947:Q956">MMULT(MINVERSE($C$24:$L$33),$C944:$C953)</f>
        <v>#NUM!</v>
      </c>
      <c r="R947" s="184" t="e">
        <f t="array" ref="R947:R955">MMULT(MINVERSE($C$24:$K$32),$C944:$C952)</f>
        <v>#NUM!</v>
      </c>
      <c r="S947" s="184" t="e">
        <f t="array" ref="S947:S954">MMULT(MINVERSE($C$24:$J$31),$C944:$C951)</f>
        <v>#NUM!</v>
      </c>
      <c r="T947" s="114"/>
      <c r="U947" s="114"/>
      <c r="V947" s="110"/>
      <c r="W947" s="110"/>
      <c r="X947" s="110"/>
      <c r="Y947" s="110"/>
      <c r="Z947" s="110"/>
      <c r="AA947" s="110"/>
      <c r="AB947" s="110"/>
      <c r="AC947" s="110"/>
      <c r="AD947" s="110"/>
      <c r="AE947" s="110"/>
      <c r="AF947" s="110"/>
      <c r="AG947" s="110"/>
      <c r="AH947" s="110"/>
    </row>
    <row r="948" spans="1:34" hidden="1" outlineLevel="2" x14ac:dyDescent="0.25">
      <c r="B948" s="105">
        <v>5</v>
      </c>
      <c r="C948" s="108">
        <f t="shared" ref="C948" si="1569">-(IFERROR(VLOOKUP($B948,$B937:$C942,2,0),0)+IFERROR(VLOOKUP($B948,$D937:$E942,2,0),0)+IFERROR(VLOOKUP($B948,$F937:$G942,2,0),0)+IFERROR(VLOOKUP($B948,$H937:$I942,2,0),0)+IFERROR(VLOOKUP($B948,$J937:$K942,2,0),0)+IFERROR(VLOOKUP($B948,$L937:$M942,2,0),0)+IFERROR(VLOOKUP($B948,$N937:$O942,2,0),0)+IFERROR(VLOOKUP($B948,$P937:$Q942,2,0),0)+IFERROR(VLOOKUP($B948,$R937:$S942,2,0),0))</f>
        <v>0</v>
      </c>
      <c r="E948" s="110"/>
      <c r="F948" s="105">
        <v>2</v>
      </c>
      <c r="G948" s="185" t="e">
        <v>#NUM!</v>
      </c>
      <c r="H948" s="185" t="e">
        <v>#NUM!</v>
      </c>
      <c r="I948" s="185" t="e">
        <v>#NUM!</v>
      </c>
      <c r="J948" s="185" t="e">
        <v>#NUM!</v>
      </c>
      <c r="K948" s="185" t="e">
        <v>#NUM!</v>
      </c>
      <c r="L948" s="185" t="e">
        <v>#NUM!</v>
      </c>
      <c r="M948" s="110"/>
      <c r="O948" s="105">
        <v>2</v>
      </c>
      <c r="P948" s="185" t="e">
        <v>#NUM!</v>
      </c>
      <c r="Q948" s="185" t="e">
        <v>#NUM!</v>
      </c>
      <c r="R948" s="185" t="e">
        <v>#NUM!</v>
      </c>
      <c r="S948" s="185" t="e">
        <v>#NUM!</v>
      </c>
      <c r="T948" s="114"/>
      <c r="U948" s="114"/>
    </row>
    <row r="949" spans="1:34" hidden="1" outlineLevel="2" x14ac:dyDescent="0.25">
      <c r="B949" s="105">
        <v>6</v>
      </c>
      <c r="C949" s="108">
        <f t="shared" ref="C949" si="1570">-(IFERROR(VLOOKUP($B949,$B937:$C942,2,0),0)+IFERROR(VLOOKUP($B949,$D937:$E942,2,0),0)+IFERROR(VLOOKUP($B949,$F937:$G942,2,0),0)+IFERROR(VLOOKUP($B949,$H937:$I942,2,0),0)+IFERROR(VLOOKUP($B949,$J937:$K942,2,0),0)+IFERROR(VLOOKUP($B949,$L937:$M942,2,0),0)+IFERROR(VLOOKUP($B949,$N937:$O942,2,0),0)+IFERROR(VLOOKUP($B949,$P937:$Q942,2,0),0)+IFERROR(VLOOKUP($B949,$R937:$S942,2,0),0))</f>
        <v>0</v>
      </c>
      <c r="E949" s="110"/>
      <c r="F949" s="105">
        <v>3</v>
      </c>
      <c r="G949" s="185" t="e">
        <v>#NUM!</v>
      </c>
      <c r="H949" s="185" t="e">
        <v>#NUM!</v>
      </c>
      <c r="I949" s="185" t="e">
        <v>#NUM!</v>
      </c>
      <c r="J949" s="185" t="e">
        <v>#NUM!</v>
      </c>
      <c r="K949" s="185" t="e">
        <v>#NUM!</v>
      </c>
      <c r="L949" s="185"/>
      <c r="M949" s="110"/>
      <c r="O949" s="105">
        <v>3</v>
      </c>
      <c r="P949" s="185" t="e">
        <v>#NUM!</v>
      </c>
      <c r="Q949" s="185" t="e">
        <v>#NUM!</v>
      </c>
      <c r="R949" s="185" t="e">
        <v>#NUM!</v>
      </c>
      <c r="S949" s="185" t="e">
        <v>#NUM!</v>
      </c>
      <c r="T949" s="114"/>
      <c r="U949" s="114"/>
    </row>
    <row r="950" spans="1:34" hidden="1" outlineLevel="2" x14ac:dyDescent="0.25">
      <c r="B950" s="105">
        <v>7</v>
      </c>
      <c r="C950" s="108">
        <f t="shared" ref="C950" si="1571">-(IFERROR(VLOOKUP($B950,$B937:$C942,2,0),0)+IFERROR(VLOOKUP($B950,$D937:$E942,2,0),0)+IFERROR(VLOOKUP($B950,$F937:$G942,2,0),0)+IFERROR(VLOOKUP($B950,$H937:$I942,2,0),0)+IFERROR(VLOOKUP($B950,$J937:$K942,2,0),0)+IFERROR(VLOOKUP($B950,$L937:$M942,2,0),0)+IFERROR(VLOOKUP($B950,$N937:$O942,2,0),0)+IFERROR(VLOOKUP($B950,$P937:$Q942,2,0),0)+IFERROR(VLOOKUP($B950,$R937:$S942,2,0),0))</f>
        <v>0</v>
      </c>
      <c r="E950" s="110"/>
      <c r="F950" s="105">
        <v>4</v>
      </c>
      <c r="G950" s="185" t="e">
        <v>#NUM!</v>
      </c>
      <c r="H950" s="185" t="e">
        <v>#NUM!</v>
      </c>
      <c r="I950" s="185" t="e">
        <v>#NUM!</v>
      </c>
      <c r="J950" s="185" t="e">
        <v>#NUM!</v>
      </c>
      <c r="K950" s="185"/>
      <c r="L950" s="185"/>
      <c r="M950" s="110"/>
      <c r="O950" s="105">
        <v>4</v>
      </c>
      <c r="P950" s="185" t="e">
        <v>#NUM!</v>
      </c>
      <c r="Q950" s="185" t="e">
        <v>#NUM!</v>
      </c>
      <c r="R950" s="185" t="e">
        <v>#NUM!</v>
      </c>
      <c r="S950" s="185" t="e">
        <v>#NUM!</v>
      </c>
      <c r="T950" s="114"/>
      <c r="U950" s="114"/>
    </row>
    <row r="951" spans="1:34" hidden="1" outlineLevel="2" x14ac:dyDescent="0.25">
      <c r="B951" s="105">
        <v>8</v>
      </c>
      <c r="C951" s="108">
        <f t="shared" ref="C951" si="1572">-(IFERROR(VLOOKUP($B951,$B937:$C942,2,0),0)+IFERROR(VLOOKUP($B951,$D937:$E942,2,0),0)+IFERROR(VLOOKUP($B951,$F937:$G942,2,0),0)+IFERROR(VLOOKUP($B951,$H937:$I942,2,0),0)+IFERROR(VLOOKUP($B951,$J937:$K942,2,0),0)+IFERROR(VLOOKUP($B951,$L937:$M942,2,0),0)+IFERROR(VLOOKUP($B951,$N937:$O942,2,0),0)+IFERROR(VLOOKUP($B951,$P937:$Q942,2,0),0)+IFERROR(VLOOKUP($B951,$R937:$S942,2,0),0))</f>
        <v>0</v>
      </c>
      <c r="E951" s="110" t="s">
        <v>40</v>
      </c>
      <c r="F951" s="105">
        <v>5</v>
      </c>
      <c r="G951" s="185" t="e">
        <v>#NUM!</v>
      </c>
      <c r="H951" s="185" t="e">
        <v>#NUM!</v>
      </c>
      <c r="I951" s="185" t="e">
        <v>#NUM!</v>
      </c>
      <c r="J951" s="185"/>
      <c r="K951" s="185"/>
      <c r="L951" s="185"/>
      <c r="M951" s="110"/>
      <c r="O951" s="105">
        <v>5</v>
      </c>
      <c r="P951" s="185" t="e">
        <v>#NUM!</v>
      </c>
      <c r="Q951" s="185" t="e">
        <v>#NUM!</v>
      </c>
      <c r="R951" s="185" t="e">
        <v>#NUM!</v>
      </c>
      <c r="S951" s="185" t="e">
        <v>#NUM!</v>
      </c>
      <c r="T951" s="114"/>
      <c r="U951" s="114"/>
    </row>
    <row r="952" spans="1:34" hidden="1" outlineLevel="2" x14ac:dyDescent="0.25">
      <c r="B952" s="105">
        <v>9</v>
      </c>
      <c r="C952" s="108">
        <f t="shared" ref="C952" si="1573">-(IFERROR(VLOOKUP($B952,$B937:$C942,2,0),0)+IFERROR(VLOOKUP($B952,$D937:$E942,2,0),0)+IFERROR(VLOOKUP($B952,$F937:$G942,2,0),0)+IFERROR(VLOOKUP($B952,$H937:$I942,2,0),0)+IFERROR(VLOOKUP($B952,$J937:$K942,2,0),0)+IFERROR(VLOOKUP($B952,$L937:$M942,2,0),0)+IFERROR(VLOOKUP($B952,$N937:$O942,2,0),0)+IFERROR(VLOOKUP($B952,$P937:$Q942,2,0),0)+IFERROR(VLOOKUP($B952,$R937:$S942,2,0),0))</f>
        <v>0</v>
      </c>
      <c r="E952" s="110"/>
      <c r="F952" s="105">
        <v>6</v>
      </c>
      <c r="G952" s="185" t="e">
        <v>#NUM!</v>
      </c>
      <c r="H952" s="185" t="e">
        <v>#NUM!</v>
      </c>
      <c r="I952" s="185"/>
      <c r="J952" s="185"/>
      <c r="K952" s="185"/>
      <c r="L952" s="185"/>
      <c r="M952" s="110"/>
      <c r="O952" s="105">
        <v>6</v>
      </c>
      <c r="P952" s="185" t="e">
        <v>#NUM!</v>
      </c>
      <c r="Q952" s="185" t="e">
        <v>#NUM!</v>
      </c>
      <c r="R952" s="185" t="e">
        <v>#NUM!</v>
      </c>
      <c r="S952" s="185" t="e">
        <v>#NUM!</v>
      </c>
      <c r="T952" s="114"/>
      <c r="U952" s="114"/>
    </row>
    <row r="953" spans="1:34" hidden="1" outlineLevel="2" x14ac:dyDescent="0.25">
      <c r="B953" s="105">
        <v>10</v>
      </c>
      <c r="C953" s="108">
        <f t="shared" ref="C953" si="1574">-(IFERROR(VLOOKUP($B953,$B937:$C942,2,0),0)+IFERROR(VLOOKUP($B953,$D937:$E942,2,0),0)+IFERROR(VLOOKUP($B953,$F937:$G942,2,0),0)+IFERROR(VLOOKUP($B953,$H937:$I942,2,0),0)+IFERROR(VLOOKUP($B953,$J937:$K942,2,0),0)+IFERROR(VLOOKUP($B953,$L937:$M942,2,0),0)+IFERROR(VLOOKUP($B953,$N937:$O942,2,0),0)+IFERROR(VLOOKUP($B953,$P937:$Q942,2,0),0)+IFERROR(VLOOKUP($B953,$R937:$S942,2,0),0))</f>
        <v>0</v>
      </c>
      <c r="E953" s="110"/>
      <c r="F953" s="105">
        <v>7</v>
      </c>
      <c r="G953" s="185" t="e">
        <v>#NUM!</v>
      </c>
      <c r="H953" s="185"/>
      <c r="I953" s="185"/>
      <c r="J953" s="185"/>
      <c r="K953" s="185"/>
      <c r="L953" s="185"/>
      <c r="M953" s="110"/>
      <c r="N953" s="110" t="s">
        <v>40</v>
      </c>
      <c r="O953" s="105">
        <v>7</v>
      </c>
      <c r="P953" s="185" t="e">
        <v>#NUM!</v>
      </c>
      <c r="Q953" s="185" t="e">
        <v>#NUM!</v>
      </c>
      <c r="R953" s="185" t="e">
        <v>#NUM!</v>
      </c>
      <c r="S953" s="185" t="e">
        <v>#NUM!</v>
      </c>
      <c r="T953" s="114"/>
      <c r="U953" s="114"/>
    </row>
    <row r="954" spans="1:34" hidden="1" outlineLevel="2" x14ac:dyDescent="0.25">
      <c r="B954" s="105">
        <v>11</v>
      </c>
      <c r="C954" s="108">
        <f t="shared" ref="C954" si="1575">-(IFERROR(VLOOKUP($B954,$B937:$C942,2,0),0)+IFERROR(VLOOKUP($B954,$D937:$E942,2,0),0)+IFERROR(VLOOKUP($B954,$F937:$G942,2,0),0)+IFERROR(VLOOKUP($B954,$H937:$I942,2,0),0)+IFERROR(VLOOKUP($B954,$J937:$K942,2,0),0)+IFERROR(VLOOKUP($B954,$L937:$M942,2,0),0)+IFERROR(VLOOKUP($B954,$N937:$O942,2,0),0)+IFERROR(VLOOKUP($B954,$P937:$Q942,2,0),0)+IFERROR(VLOOKUP($B954,$R937:$S942,2,0),0))</f>
        <v>0</v>
      </c>
      <c r="E954" s="110"/>
      <c r="M954" s="110"/>
      <c r="O954" s="105">
        <v>8</v>
      </c>
      <c r="P954" s="185" t="e">
        <v>#NUM!</v>
      </c>
      <c r="Q954" s="185" t="e">
        <v>#NUM!</v>
      </c>
      <c r="R954" s="185" t="e">
        <v>#NUM!</v>
      </c>
      <c r="S954" s="185" t="e">
        <v>#NUM!</v>
      </c>
      <c r="T954" s="114"/>
      <c r="U954" s="114"/>
    </row>
    <row r="955" spans="1:34" hidden="1" outlineLevel="2" x14ac:dyDescent="0.25">
      <c r="B955" s="105">
        <v>12</v>
      </c>
      <c r="C955" s="108">
        <f t="shared" ref="C955" si="1576">-(IFERROR(VLOOKUP($B955,$B937:$C942,2,0),0)+IFERROR(VLOOKUP($B955,$D937:$E942,2,0),0)+IFERROR(VLOOKUP($B955,$F937:$G942,2,0),0)+IFERROR(VLOOKUP($B955,$H937:$I942,2,0),0)+IFERROR(VLOOKUP($B955,$J937:$K942,2,0),0)+IFERROR(VLOOKUP($B955,$L937:$M942,2,0),0)+IFERROR(VLOOKUP($B955,$N937:$O942,2,0),0)+IFERROR(VLOOKUP($B955,$P937:$Q942,2,0),0)+IFERROR(VLOOKUP($B955,$R937:$S942,2,0),0))</f>
        <v>0</v>
      </c>
      <c r="E955" s="110"/>
      <c r="M955" s="110"/>
      <c r="O955" s="105">
        <v>9</v>
      </c>
      <c r="P955" s="185" t="e">
        <v>#NUM!</v>
      </c>
      <c r="Q955" s="185" t="e">
        <v>#NUM!</v>
      </c>
      <c r="R955" s="185" t="e">
        <v>#NUM!</v>
      </c>
      <c r="S955" s="185"/>
      <c r="T955" s="114"/>
      <c r="U955" s="114"/>
    </row>
    <row r="956" spans="1:34" hidden="1" outlineLevel="2" x14ac:dyDescent="0.25">
      <c r="B956" s="105">
        <v>13</v>
      </c>
      <c r="C956" s="108">
        <f t="shared" ref="C956" si="1577">-(IFERROR(VLOOKUP($B956,$B937:$C942,2,0),0)+IFERROR(VLOOKUP($B956,$D937:$E942,2,0),0)+IFERROR(VLOOKUP($B956,$F937:$G942,2,0),0)+IFERROR(VLOOKUP($B956,$H937:$I942,2,0),0)+IFERROR(VLOOKUP($B956,$J937:$K942,2,0),0)+IFERROR(VLOOKUP($B956,$L937:$M942,2,0),0)+IFERROR(VLOOKUP($B956,$N937:$O942,2,0),0)+IFERROR(VLOOKUP($B956,$P937:$Q942,2,0),0)+IFERROR(VLOOKUP($B956,$R937:$S942,2,0),0))</f>
        <v>0</v>
      </c>
      <c r="E956" s="110"/>
      <c r="F956" s="110"/>
      <c r="G956" s="324" t="s">
        <v>42</v>
      </c>
      <c r="H956" s="324"/>
      <c r="I956" s="324"/>
      <c r="J956" s="324"/>
      <c r="K956" s="324"/>
      <c r="L956" s="324"/>
      <c r="M956" s="110"/>
      <c r="O956" s="105">
        <v>10</v>
      </c>
      <c r="P956" s="185" t="e">
        <v>#NUM!</v>
      </c>
      <c r="Q956" s="185" t="e">
        <v>#NUM!</v>
      </c>
      <c r="R956" s="185"/>
      <c r="S956" s="185"/>
      <c r="T956" s="114"/>
      <c r="U956" s="114"/>
    </row>
    <row r="957" spans="1:34" hidden="1" outlineLevel="2" x14ac:dyDescent="0.25">
      <c r="B957" s="105">
        <v>14</v>
      </c>
      <c r="C957" s="108">
        <f t="shared" ref="C957" si="1578">-(IFERROR(VLOOKUP($B957,$B937:$C942,2,0),0)+IFERROR(VLOOKUP($B957,$D937:$E942,2,0),0)+IFERROR(VLOOKUP($B957,$F937:$G942,2,0),0)+IFERROR(VLOOKUP($B957,$H937:$I942,2,0),0)+IFERROR(VLOOKUP($B957,$J937:$K942,2,0),0)+IFERROR(VLOOKUP($B957,$L937:$M942,2,0),0)+IFERROR(VLOOKUP($B957,$N937:$O942,2,0),0)+IFERROR(VLOOKUP($B957,$P937:$Q942,2,0),0)+IFERROR(VLOOKUP($B957,$R937:$S942,2,0),0))</f>
        <v>0</v>
      </c>
      <c r="E957" s="110"/>
      <c r="F957" s="110"/>
      <c r="G957" s="112">
        <v>6</v>
      </c>
      <c r="H957" s="112">
        <v>5</v>
      </c>
      <c r="I957" s="112">
        <v>4</v>
      </c>
      <c r="J957" s="112">
        <v>3</v>
      </c>
      <c r="K957" s="112">
        <v>2</v>
      </c>
      <c r="L957" s="112">
        <v>1</v>
      </c>
      <c r="M957" s="110"/>
      <c r="O957" s="105">
        <v>11</v>
      </c>
      <c r="P957" s="185" t="e">
        <v>#NUM!</v>
      </c>
      <c r="Q957" s="185"/>
      <c r="R957" s="185"/>
      <c r="S957" s="185"/>
      <c r="T957" s="114"/>
      <c r="U957" s="114"/>
    </row>
    <row r="958" spans="1:34" hidden="1" outlineLevel="2" x14ac:dyDescent="0.25">
      <c r="A958" s="68" t="s">
        <v>41</v>
      </c>
      <c r="B958" s="105">
        <v>15</v>
      </c>
      <c r="C958" s="108">
        <f t="shared" ref="C958" si="1579">-(IFERROR(VLOOKUP($B958,$B937:$C942,2,0),0)+IFERROR(VLOOKUP($B958,$D937:$E942,2,0),0)+IFERROR(VLOOKUP($B958,$F937:$G942,2,0),0)+IFERROR(VLOOKUP($B958,$H937:$I942,2,0),0)+IFERROR(VLOOKUP($B958,$J937:$K942,2,0),0)+IFERROR(VLOOKUP($B958,$L937:$M942,2,0),0)+IFERROR(VLOOKUP($B958,$N937:$O942,2,0),0)+IFERROR(VLOOKUP($B958,$P937:$Q942,2,0),0)+IFERROR(VLOOKUP($B958,$R937:$S942,2,0),0))</f>
        <v>0</v>
      </c>
      <c r="E958" s="110"/>
      <c r="F958" s="105">
        <v>1</v>
      </c>
      <c r="G958" s="184" t="e">
        <f t="array" ref="G958:G966">MMULT(MINVERSE($C$24:$K$32),$C944:$C952)</f>
        <v>#NUM!</v>
      </c>
      <c r="H958" s="184" t="e">
        <f t="array" ref="H958:H965">MMULT(MINVERSE($C$24:$J$31),$C944:$C951)</f>
        <v>#NUM!</v>
      </c>
      <c r="I958" s="184" t="e">
        <f t="array" ref="I958:I964">MMULT(MINVERSE($C$24:$I$30),$C944:$C950)</f>
        <v>#NUM!</v>
      </c>
      <c r="J958" s="184" t="e">
        <f t="array" ref="J958:J963">MMULT(MINVERSE($C$24:$H$29),$C944:$C949)</f>
        <v>#NUM!</v>
      </c>
      <c r="K958" s="184" t="e">
        <f t="array" ref="K958:K962">MMULT(MINVERSE($C$24:$G$28),$C944:$C948)</f>
        <v>#NUM!</v>
      </c>
      <c r="L958" s="113"/>
      <c r="M958" s="110"/>
      <c r="N958" s="110"/>
      <c r="O958" s="110"/>
      <c r="P958" s="110"/>
    </row>
    <row r="959" spans="1:34" hidden="1" outlineLevel="2" x14ac:dyDescent="0.25">
      <c r="B959" s="105">
        <v>16</v>
      </c>
      <c r="C959" s="108">
        <f t="shared" ref="C959" si="1580">-(IFERROR(VLOOKUP($B959,$B937:$C942,2,0),0)+IFERROR(VLOOKUP($B959,$D937:$E942,2,0),0)+IFERROR(VLOOKUP($B959,$F937:$G942,2,0),0)+IFERROR(VLOOKUP($B959,$H937:$I942,2,0),0)+IFERROR(VLOOKUP($B959,$J937:$K942,2,0),0)+IFERROR(VLOOKUP($B959,$L937:$M942,2,0),0)+IFERROR(VLOOKUP($B959,$N937:$O942,2,0),0)+IFERROR(VLOOKUP($B959,$P937:$Q942,2,0),0)+IFERROR(VLOOKUP($B959,$R937:$S942,2,0),0))</f>
        <v>0</v>
      </c>
      <c r="E959" s="110"/>
      <c r="F959" s="105">
        <v>2</v>
      </c>
      <c r="G959" s="185" t="e">
        <v>#NUM!</v>
      </c>
      <c r="H959" s="185" t="e">
        <v>#NUM!</v>
      </c>
      <c r="I959" s="185" t="e">
        <v>#NUM!</v>
      </c>
      <c r="J959" s="185" t="e">
        <v>#NUM!</v>
      </c>
      <c r="K959" s="185" t="e">
        <v>#NUM!</v>
      </c>
      <c r="L959" s="114"/>
      <c r="M959" s="110"/>
      <c r="N959" s="110"/>
      <c r="O959" s="110"/>
      <c r="P959" s="110"/>
    </row>
    <row r="960" spans="1:34" hidden="1" outlineLevel="2" x14ac:dyDescent="0.25">
      <c r="B960" s="105">
        <v>17</v>
      </c>
      <c r="C960" s="108">
        <f t="shared" ref="C960" si="1581">-(IFERROR(VLOOKUP($B960,$B937:$C942,2,0),0)+IFERROR(VLOOKUP($B960,$D937:$E942,2,0),0)+IFERROR(VLOOKUP($B960,$F937:$G942,2,0),0)+IFERROR(VLOOKUP($B960,$H937:$I942,2,0),0)+IFERROR(VLOOKUP($B960,$J937:$K942,2,0),0)+IFERROR(VLOOKUP($B960,$L937:$M942,2,0),0)+IFERROR(VLOOKUP($B960,$N937:$O942,2,0),0)+IFERROR(VLOOKUP($B960,$P937:$Q942,2,0),0)+IFERROR(VLOOKUP($B960,$R937:$S942,2,0),0))</f>
        <v>0</v>
      </c>
      <c r="E960" s="110"/>
      <c r="F960" s="105">
        <v>3</v>
      </c>
      <c r="G960" s="185" t="e">
        <v>#NUM!</v>
      </c>
      <c r="H960" s="185" t="e">
        <v>#NUM!</v>
      </c>
      <c r="I960" s="185" t="e">
        <v>#NUM!</v>
      </c>
      <c r="J960" s="185" t="e">
        <v>#NUM!</v>
      </c>
      <c r="K960" s="185" t="e">
        <v>#NUM!</v>
      </c>
      <c r="L960" s="114"/>
      <c r="M960" s="110"/>
    </row>
    <row r="961" spans="1:24" hidden="1" outlineLevel="2" x14ac:dyDescent="0.25">
      <c r="B961" s="105">
        <v>18</v>
      </c>
      <c r="C961" s="108">
        <f t="shared" ref="C961" si="1582">-(IFERROR(VLOOKUP($B961,$B937:$C942,2,0),0)+IFERROR(VLOOKUP($B961,$D937:$E942,2,0),0)+IFERROR(VLOOKUP($B961,$F937:$G942,2,0),0)+IFERROR(VLOOKUP($B961,$H937:$I942,2,0),0)+IFERROR(VLOOKUP($B961,$J937:$K942,2,0),0)+IFERROR(VLOOKUP($B961,$L937:$M942,2,0),0)+IFERROR(VLOOKUP($B961,$N937:$O942,2,0),0)+IFERROR(VLOOKUP($B961,$P937:$Q942,2,0),0)+IFERROR(VLOOKUP($B961,$R937:$S942,2,0),0))</f>
        <v>0</v>
      </c>
      <c r="E961" s="110"/>
      <c r="F961" s="105">
        <v>4</v>
      </c>
      <c r="G961" s="185" t="e">
        <v>#NUM!</v>
      </c>
      <c r="H961" s="185" t="e">
        <v>#NUM!</v>
      </c>
      <c r="I961" s="185" t="e">
        <v>#NUM!</v>
      </c>
      <c r="J961" s="185" t="e">
        <v>#NUM!</v>
      </c>
      <c r="K961" s="185" t="e">
        <v>#NUM!</v>
      </c>
      <c r="L961" s="114"/>
      <c r="M961" s="110"/>
    </row>
    <row r="962" spans="1:24" hidden="1" outlineLevel="2" x14ac:dyDescent="0.25">
      <c r="B962" s="105">
        <v>19</v>
      </c>
      <c r="C962" s="108">
        <f t="shared" ref="C962" si="1583">-(IFERROR(VLOOKUP($B962,$B937:$C942,2,0),0)+IFERROR(VLOOKUP($B962,$D937:$E942,2,0),0)+IFERROR(VLOOKUP($B962,$F937:$G942,2,0),0)+IFERROR(VLOOKUP($B962,$H937:$I942,2,0),0)+IFERROR(VLOOKUP($B962,$J937:$K942,2,0),0)+IFERROR(VLOOKUP($B962,$L937:$M942,2,0),0)+IFERROR(VLOOKUP($B962,$N937:$O942,2,0),0)+IFERROR(VLOOKUP($B962,$P937:$Q942,2,0),0)+IFERROR(VLOOKUP($B962,$R937:$S942,2,0),0))</f>
        <v>0</v>
      </c>
      <c r="E962" s="110"/>
      <c r="F962" s="105">
        <v>5</v>
      </c>
      <c r="G962" s="185" t="e">
        <v>#NUM!</v>
      </c>
      <c r="H962" s="185" t="e">
        <v>#NUM!</v>
      </c>
      <c r="I962" s="185" t="e">
        <v>#NUM!</v>
      </c>
      <c r="J962" s="185" t="e">
        <v>#NUM!</v>
      </c>
      <c r="K962" s="185" t="e">
        <v>#NUM!</v>
      </c>
      <c r="L962" s="114"/>
      <c r="M962" s="110"/>
    </row>
    <row r="963" spans="1:24" hidden="1" outlineLevel="2" x14ac:dyDescent="0.25">
      <c r="B963" s="105">
        <v>20</v>
      </c>
      <c r="C963" s="108">
        <f t="shared" ref="C963" si="1584">-(IFERROR(VLOOKUP($B963,$B937:$C942,2,0),0)+IFERROR(VLOOKUP($B963,$D937:$E942,2,0),0)+IFERROR(VLOOKUP($B963,$F937:$G942,2,0),0)+IFERROR(VLOOKUP($B963,$H937:$I942,2,0),0)+IFERROR(VLOOKUP($B963,$J937:$K942,2,0),0)+IFERROR(VLOOKUP($B963,$L937:$M942,2,0),0)+IFERROR(VLOOKUP($B963,$N937:$O942,2,0),0)+IFERROR(VLOOKUP($B963,$P937:$Q942,2,0),0)+IFERROR(VLOOKUP($B963,$R937:$S942,2,0),0))</f>
        <v>0</v>
      </c>
      <c r="E963" s="110" t="s">
        <v>40</v>
      </c>
      <c r="F963" s="105">
        <v>6</v>
      </c>
      <c r="G963" s="185" t="e">
        <v>#NUM!</v>
      </c>
      <c r="H963" s="185" t="e">
        <v>#NUM!</v>
      </c>
      <c r="I963" s="185" t="e">
        <v>#NUM!</v>
      </c>
      <c r="J963" s="185" t="e">
        <v>#NUM!</v>
      </c>
      <c r="K963" s="185"/>
      <c r="L963" s="114"/>
      <c r="M963" s="110"/>
    </row>
    <row r="964" spans="1:24" hidden="1" outlineLevel="2" x14ac:dyDescent="0.25">
      <c r="B964" s="105">
        <v>21</v>
      </c>
      <c r="C964" s="108">
        <f t="shared" ref="C964" si="1585">-(IFERROR(VLOOKUP($B964,$B937:$C942,2,0),0)+IFERROR(VLOOKUP($B964,$D937:$E942,2,0),0)+IFERROR(VLOOKUP($B964,$F937:$G942,2,0),0)+IFERROR(VLOOKUP($B964,$H937:$I942,2,0),0)+IFERROR(VLOOKUP($B964,$J937:$K942,2,0),0)+IFERROR(VLOOKUP($B964,$L937:$M942,2,0),0)+IFERROR(VLOOKUP($B964,$N937:$O942,2,0),0)+IFERROR(VLOOKUP($B964,$P937:$Q942,2,0),0)+IFERROR(VLOOKUP($B964,$R937:$S942,2,0),0))</f>
        <v>0</v>
      </c>
      <c r="E964" s="110"/>
      <c r="F964" s="105">
        <v>7</v>
      </c>
      <c r="G964" s="185" t="e">
        <v>#NUM!</v>
      </c>
      <c r="H964" s="185" t="e">
        <v>#NUM!</v>
      </c>
      <c r="I964" s="185" t="e">
        <v>#NUM!</v>
      </c>
      <c r="J964" s="185"/>
      <c r="K964" s="185"/>
      <c r="L964" s="114"/>
      <c r="M964" s="110"/>
    </row>
    <row r="965" spans="1:24" hidden="1" outlineLevel="2" x14ac:dyDescent="0.25">
      <c r="E965" s="110"/>
      <c r="F965" s="105">
        <v>8</v>
      </c>
      <c r="G965" s="185" t="e">
        <v>#NUM!</v>
      </c>
      <c r="H965" s="185" t="e">
        <v>#NUM!</v>
      </c>
      <c r="I965" s="185"/>
      <c r="J965" s="185"/>
      <c r="K965" s="185"/>
      <c r="L965" s="114"/>
      <c r="M965" s="110"/>
      <c r="X965" s="110"/>
    </row>
    <row r="966" spans="1:24" hidden="1" outlineLevel="2" x14ac:dyDescent="0.25">
      <c r="E966" s="110"/>
      <c r="F966" s="105">
        <v>9</v>
      </c>
      <c r="G966" s="185" t="e">
        <v>#NUM!</v>
      </c>
      <c r="H966" s="185"/>
      <c r="I966" s="185"/>
      <c r="J966" s="185"/>
      <c r="K966" s="185"/>
      <c r="L966" s="114"/>
      <c r="M966" s="110"/>
      <c r="X966" s="110"/>
    </row>
    <row r="967" spans="1:24" hidden="1" outlineLevel="2" x14ac:dyDescent="0.25">
      <c r="A967" s="117"/>
    </row>
    <row r="968" spans="1:24" s="119" customFormat="1" hidden="1" outlineLevel="2" x14ac:dyDescent="0.25">
      <c r="A968" s="118" t="s">
        <v>37</v>
      </c>
    </row>
    <row r="969" spans="1:24" hidden="1" outlineLevel="2" x14ac:dyDescent="0.25">
      <c r="B969" s="316" t="e">
        <f t="shared" ref="B969:B975" si="1586">B936</f>
        <v>#REF!</v>
      </c>
      <c r="C969" s="316"/>
      <c r="D969" s="316" t="e">
        <f t="shared" ref="D969:D975" si="1587">D936</f>
        <v>#REF!</v>
      </c>
      <c r="E969" s="316"/>
      <c r="F969" s="316" t="e">
        <f t="shared" ref="F969:F975" si="1588">F936</f>
        <v>#REF!</v>
      </c>
      <c r="G969" s="316"/>
      <c r="H969" s="316" t="e">
        <f t="shared" ref="H969:H975" si="1589">H936</f>
        <v>#REF!</v>
      </c>
      <c r="I969" s="316"/>
      <c r="J969" s="316" t="e">
        <f t="shared" ref="J969:J975" si="1590">J936</f>
        <v>#REF!</v>
      </c>
      <c r="K969" s="316"/>
      <c r="L969" s="316" t="e">
        <f t="shared" ref="L969:L975" si="1591">L936</f>
        <v>#REF!</v>
      </c>
      <c r="M969" s="316"/>
    </row>
    <row r="970" spans="1:24" hidden="1" outlineLevel="2" x14ac:dyDescent="0.25">
      <c r="B970" s="105" t="e">
        <f t="shared" si="1586"/>
        <v>#REF!</v>
      </c>
      <c r="C970" s="116" t="e">
        <f>IF($Q$2=2,IFERROR(INDEX($G947:$L953,MATCH(B970,$F947:$F953,0),MATCH(INICIO!$C$59,$G946:$L946,0)),0),IF($Q$2=4,IFERROR(INDEX($P947:$U957,MATCH(B970,$O947:$O957,0),MATCH(INICIO!$C$59,$P946:$U946,0)),0),IFERROR(INDEX($G958:$L966,MATCH(B970,$F958:$F966,0),MATCH(INICIO!$C$59,$G957:$L957,0)),0)))</f>
        <v>#REF!</v>
      </c>
      <c r="D970" s="105" t="e">
        <f t="shared" si="1587"/>
        <v>#REF!</v>
      </c>
      <c r="E970" s="116" t="e">
        <f>IF($Q$2=2,IFERROR(INDEX($G947:$L953,MATCH(D970,$F947:$F953,0),MATCH(INICIO!$C$59,$G946:$L946,0)),0),IF($Q$2=4,IFERROR(INDEX($P947:$U957,MATCH(D970,$O947:$O957,0),MATCH(INICIO!$C$59,$P946:$U946,0)),0),IFERROR(INDEX($G958:$L966,MATCH(D970,$F958:$F966,0),MATCH(INICIO!$C$59,$G957:$L957,0)),0)))</f>
        <v>#REF!</v>
      </c>
      <c r="F970" s="105" t="e">
        <f t="shared" si="1588"/>
        <v>#REF!</v>
      </c>
      <c r="G970" s="116" t="e">
        <f>IF($Q$2=2,IFERROR(INDEX($G947:$L953,MATCH(F970,$F947:$F953,0),MATCH(INICIO!$C$59,$G946:$L946,0)),0),IF($Q$2=4,IFERROR(INDEX($P947:$U957,MATCH(F970,$O947:$O957,0),MATCH(INICIO!$C$59,$P946:$U946,0)),0),IFERROR(INDEX($G958:$L966,MATCH(F970,$F958:$F966,0),MATCH(INICIO!$C$59,$G957:$L957,0)),0)))</f>
        <v>#REF!</v>
      </c>
      <c r="H970" s="105" t="e">
        <f t="shared" si="1589"/>
        <v>#REF!</v>
      </c>
      <c r="I970" s="116" t="e">
        <f>IF($Q$2=2,IFERROR(INDEX($G947:$L953,MATCH(H970,$F947:$F953,0),MATCH(INICIO!$C$59,$G946:$L946,0)),0),IF($Q$2=4,IFERROR(INDEX($P947:$U957,MATCH(H970,$O947:$O957,0),MATCH(INICIO!$C$59,$P946:$U946,0)),0),IFERROR(INDEX($G958:$L966,MATCH(H970,$F958:$F966,0),MATCH(INICIO!$C$59,$G957:$L957,0)),0)))</f>
        <v>#REF!</v>
      </c>
      <c r="J970" s="105" t="e">
        <f t="shared" si="1590"/>
        <v>#REF!</v>
      </c>
      <c r="K970" s="116" t="e">
        <f>IF($Q$2=2,IFERROR(INDEX($G947:$L953,MATCH(J970,$F947:$F953,0),MATCH(INICIO!$C$59,$G946:$L946,0)),0),IF($Q$2=4,IFERROR(INDEX($P947:$U957,MATCH(J970,$O947:$O957,0),MATCH(INICIO!$C$59,$P946:$U946,0)),0),IFERROR(INDEX($G958:$L966,MATCH(J970,$F958:$F966,0),MATCH(INICIO!$C$59,$G957:$L957,0)),0)))</f>
        <v>#REF!</v>
      </c>
      <c r="L970" s="105" t="e">
        <f t="shared" si="1591"/>
        <v>#REF!</v>
      </c>
      <c r="M970" s="116" t="e">
        <f>IF($Q$2=2,IFERROR(INDEX($G947:$L953,MATCH(L970,$F947:$F953,0),MATCH(INICIO!$C$59,$G946:$L946,0)),0),IF($Q$2=4,IFERROR(INDEX($P947:$U957,MATCH(L970,$O947:$O957,0),MATCH(INICIO!$C$59,$P946:$U946,0)),0),IFERROR(INDEX($G958:$L966,MATCH(L970,$F958:$F966,0),MATCH(INICIO!$C$59,$G957:$L957,0)),0)))</f>
        <v>#REF!</v>
      </c>
    </row>
    <row r="971" spans="1:24" hidden="1" outlineLevel="2" x14ac:dyDescent="0.25">
      <c r="B971" s="105" t="e">
        <f t="shared" si="1586"/>
        <v>#REF!</v>
      </c>
      <c r="C971" s="116" t="e">
        <f>IF($Q$2=2,IFERROR(INDEX($G947:$L953,MATCH(B971,$F947:$F953,0),MATCH(INICIO!$C$59,$G946:$L946,0)),0),IF($Q$2=4,IFERROR(INDEX($P947:$U957,MATCH(B971,$O947:$O957,0),MATCH(INICIO!$C$59,$P946:$U946,0)),0),IFERROR(INDEX($G958:$L966,MATCH(B971,$F958:$F966,0),MATCH(INICIO!$C$59,$G957:$L957,0)),0)))</f>
        <v>#REF!</v>
      </c>
      <c r="D971" s="105" t="e">
        <f t="shared" si="1587"/>
        <v>#REF!</v>
      </c>
      <c r="E971" s="116" t="e">
        <f>IF($Q$2=2,IFERROR(INDEX($G947:$L953,MATCH(D971,$F947:$F953,0),MATCH(INICIO!$C$59,$G946:$L946,0)),0),IF($Q$2=4,IFERROR(INDEX($P947:$U957,MATCH(D971,$O947:$O957,0),MATCH(INICIO!$C$59,$P946:$U946,0)),0),IFERROR(INDEX($G958:$L966,MATCH(D971,$F958:$F966,0),MATCH(INICIO!$C$59,$G957:$L957,0)),0)))</f>
        <v>#REF!</v>
      </c>
      <c r="F971" s="105" t="e">
        <f t="shared" si="1588"/>
        <v>#REF!</v>
      </c>
      <c r="G971" s="116" t="e">
        <f>IF($Q$2=2,IFERROR(INDEX($G947:$L953,MATCH(F971,$F947:$F953,0),MATCH(INICIO!$C$59,$G946:$L946,0)),0),IF($Q$2=4,IFERROR(INDEX($P947:$U957,MATCH(F971,$O947:$O957,0),MATCH(INICIO!$C$59,$P946:$U946,0)),0),IFERROR(INDEX($G958:$L966,MATCH(F971,$F958:$F966,0),MATCH(INICIO!$C$59,$G957:$L957,0)),0)))</f>
        <v>#REF!</v>
      </c>
      <c r="H971" s="105" t="e">
        <f t="shared" si="1589"/>
        <v>#REF!</v>
      </c>
      <c r="I971" s="116" t="e">
        <f>IF($Q$2=2,IFERROR(INDEX($G947:$L953,MATCH(H971,$F947:$F953,0),MATCH(INICIO!$C$59,$G946:$L946,0)),0),IF($Q$2=4,IFERROR(INDEX($P947:$U957,MATCH(H971,$O947:$O957,0),MATCH(INICIO!$C$59,$P946:$U946,0)),0),IFERROR(INDEX($G958:$L966,MATCH(H971,$F958:$F966,0),MATCH(INICIO!$C$59,$G957:$L957,0)),0)))</f>
        <v>#REF!</v>
      </c>
      <c r="J971" s="105" t="e">
        <f t="shared" si="1590"/>
        <v>#REF!</v>
      </c>
      <c r="K971" s="116" t="e">
        <f>IF($Q$2=2,IFERROR(INDEX($G947:$L953,MATCH(J971,$F947:$F953,0),MATCH(INICIO!$C$59,$G946:$L946,0)),0),IF($Q$2=4,IFERROR(INDEX($P947:$U957,MATCH(J971,$O947:$O957,0),MATCH(INICIO!$C$59,$P946:$U946,0)),0),IFERROR(INDEX($G958:$L966,MATCH(J971,$F958:$F966,0),MATCH(INICIO!$C$59,$G957:$L957,0)),0)))</f>
        <v>#REF!</v>
      </c>
      <c r="L971" s="105" t="e">
        <f t="shared" si="1591"/>
        <v>#REF!</v>
      </c>
      <c r="M971" s="116" t="e">
        <f>IF($Q$2=2,IFERROR(INDEX($G947:$L953,MATCH(L971,$F947:$F953,0),MATCH(INICIO!$C$59,$G946:$L946,0)),0),IF($Q$2=4,IFERROR(INDEX($P947:$U957,MATCH(L971,$O947:$O957,0),MATCH(INICIO!$C$59,$P946:$U946,0)),0),IFERROR(INDEX($G958:$L966,MATCH(L971,$F958:$F966,0),MATCH(INICIO!$C$59,$G957:$L957,0)),0)))</f>
        <v>#REF!</v>
      </c>
    </row>
    <row r="972" spans="1:24" hidden="1" outlineLevel="2" x14ac:dyDescent="0.25">
      <c r="B972" s="105" t="e">
        <f t="shared" si="1586"/>
        <v>#REF!</v>
      </c>
      <c r="C972" s="116" t="e">
        <f>IF($Q$2=2,IFERROR(INDEX($G947:$L953,MATCH(B972,$F947:$F953,0),MATCH(INICIO!$C$59,$G946:$L946,0)),0),IF($Q$2=4,IFERROR(INDEX($P947:$U957,MATCH(B972,$O947:$O957,0),MATCH(INICIO!$C$59,$P946:$U946,0)),0),IFERROR(INDEX($G958:$L966,MATCH(B972,$F958:$F966,0),MATCH(INICIO!$C$59,$G957:$L957,0)),0)))</f>
        <v>#REF!</v>
      </c>
      <c r="D972" s="105" t="e">
        <f t="shared" si="1587"/>
        <v>#REF!</v>
      </c>
      <c r="E972" s="116" t="e">
        <f>IF($Q$2=2,IFERROR(INDEX($G947:$L953,MATCH(D972,$F947:$F953,0),MATCH(INICIO!$C$59,$G946:$L946,0)),0),IF($Q$2=4,IFERROR(INDEX($P947:$U957,MATCH(D972,$O947:$O957,0),MATCH(INICIO!$C$59,$P946:$U946,0)),0),IFERROR(INDEX($G958:$L966,MATCH(D972,$F958:$F966,0),MATCH(INICIO!$C$59,$G957:$L957,0)),0)))</f>
        <v>#REF!</v>
      </c>
      <c r="F972" s="105" t="e">
        <f t="shared" si="1588"/>
        <v>#REF!</v>
      </c>
      <c r="G972" s="116" t="e">
        <f>IF($Q$2=2,IFERROR(INDEX($G947:$L953,MATCH(F972,$F947:$F953,0),MATCH(INICIO!$C$59,$G946:$L946,0)),0),IF($Q$2=4,IFERROR(INDEX($P947:$U957,MATCH(F972,$O947:$O957,0),MATCH(INICIO!$C$59,$P946:$U946,0)),0),IFERROR(INDEX($G958:$L966,MATCH(F972,$F958:$F966,0),MATCH(INICIO!$C$59,$G957:$L957,0)),0)))</f>
        <v>#REF!</v>
      </c>
      <c r="H972" s="105" t="e">
        <f t="shared" si="1589"/>
        <v>#REF!</v>
      </c>
      <c r="I972" s="116" t="e">
        <f>IF($Q$2=2,IFERROR(INDEX($G947:$L953,MATCH(H972,$F947:$F953,0),MATCH(INICIO!$C$59,$G946:$L946,0)),0),IF($Q$2=4,IFERROR(INDEX($P947:$U957,MATCH(H972,$O947:$O957,0),MATCH(INICIO!$C$59,$P946:$U946,0)),0),IFERROR(INDEX($G958:$L966,MATCH(H972,$F958:$F966,0),MATCH(INICIO!$C$59,$G957:$L957,0)),0)))</f>
        <v>#REF!</v>
      </c>
      <c r="J972" s="105" t="e">
        <f t="shared" si="1590"/>
        <v>#REF!</v>
      </c>
      <c r="K972" s="116" t="e">
        <f>IF($Q$2=2,IFERROR(INDEX($G947:$L953,MATCH(J972,$F947:$F953,0),MATCH(INICIO!$C$59,$G946:$L946,0)),0),IF($Q$2=4,IFERROR(INDEX($P947:$U957,MATCH(J972,$O947:$O957,0),MATCH(INICIO!$C$59,$P946:$U946,0)),0),IFERROR(INDEX($G958:$L966,MATCH(J972,$F958:$F966,0),MATCH(INICIO!$C$59,$G957:$L957,0)),0)))</f>
        <v>#REF!</v>
      </c>
      <c r="L972" s="105" t="e">
        <f t="shared" si="1591"/>
        <v>#REF!</v>
      </c>
      <c r="M972" s="116" t="e">
        <f>IF($Q$2=2,IFERROR(INDEX($G947:$L953,MATCH(L972,$F947:$F953,0),MATCH(INICIO!$C$59,$G946:$L946,0)),0),IF($Q$2=4,IFERROR(INDEX($P947:$U957,MATCH(L972,$O947:$O957,0),MATCH(INICIO!$C$59,$P946:$U946,0)),0),IFERROR(INDEX($G958:$L966,MATCH(L972,$F958:$F966,0),MATCH(INICIO!$C$59,$G957:$L957,0)),0)))</f>
        <v>#REF!</v>
      </c>
    </row>
    <row r="973" spans="1:24" hidden="1" outlineLevel="2" x14ac:dyDescent="0.25">
      <c r="B973" s="105" t="e">
        <f t="shared" si="1586"/>
        <v>#REF!</v>
      </c>
      <c r="C973" s="116" t="e">
        <f>IF($Q$2=2,IFERROR(INDEX($G947:$L953,MATCH(B973,$F947:$F953,0),MATCH(INICIO!$C$59,$G946:$L946,0)),0),IF($Q$2=4,IFERROR(INDEX($P947:$U957,MATCH(B973,$O947:$O957,0),MATCH(INICIO!$C$59,$P946:$U946,0)),0),IFERROR(INDEX($G958:$L966,MATCH(B973,$F958:$F966,0),MATCH(INICIO!$C$59,$G957:$L957,0)),0)))</f>
        <v>#REF!</v>
      </c>
      <c r="D973" s="105" t="e">
        <f t="shared" si="1587"/>
        <v>#REF!</v>
      </c>
      <c r="E973" s="116" t="e">
        <f>IF($Q$2=2,IFERROR(INDEX($G947:$L953,MATCH(D973,$F947:$F953,0),MATCH(INICIO!$C$59,$G946:$L946,0)),0),IF($Q$2=4,IFERROR(INDEX($P947:$U957,MATCH(D973,$O947:$O957,0),MATCH(INICIO!$C$59,$P946:$U946,0)),0),IFERROR(INDEX($G958:$L966,MATCH(D973,$F958:$F966,0),MATCH(INICIO!$C$59,$G957:$L957,0)),0)))</f>
        <v>#REF!</v>
      </c>
      <c r="F973" s="105" t="e">
        <f t="shared" si="1588"/>
        <v>#REF!</v>
      </c>
      <c r="G973" s="116" t="e">
        <f>IF($Q$2=2,IFERROR(INDEX($G947:$L953,MATCH(F973,$F947:$F953,0),MATCH(INICIO!$C$59,$G946:$L946,0)),0),IF($Q$2=4,IFERROR(INDEX($P947:$U957,MATCH(F973,$O947:$O957,0),MATCH(INICIO!$C$59,$P946:$U946,0)),0),IFERROR(INDEX($G958:$L966,MATCH(F973,$F958:$F966,0),MATCH(INICIO!$C$59,$G957:$L957,0)),0)))</f>
        <v>#REF!</v>
      </c>
      <c r="H973" s="105" t="e">
        <f t="shared" si="1589"/>
        <v>#REF!</v>
      </c>
      <c r="I973" s="116" t="e">
        <f>IF($Q$2=2,IFERROR(INDEX($G947:$L953,MATCH(H973,$F947:$F953,0),MATCH(INICIO!$C$59,$G946:$L946,0)),0),IF($Q$2=4,IFERROR(INDEX($P947:$U957,MATCH(H973,$O947:$O957,0),MATCH(INICIO!$C$59,$P946:$U946,0)),0),IFERROR(INDEX($G958:$L966,MATCH(H973,$F958:$F966,0),MATCH(INICIO!$C$59,$G957:$L957,0)),0)))</f>
        <v>#REF!</v>
      </c>
      <c r="J973" s="105" t="e">
        <f t="shared" si="1590"/>
        <v>#REF!</v>
      </c>
      <c r="K973" s="116" t="e">
        <f>IF($Q$2=2,IFERROR(INDEX($G947:$L953,MATCH(J973,$F947:$F953,0),MATCH(INICIO!$C$59,$G946:$L946,0)),0),IF($Q$2=4,IFERROR(INDEX($P947:$U957,MATCH(J973,$O947:$O957,0),MATCH(INICIO!$C$59,$P946:$U946,0)),0),IFERROR(INDEX($G958:$L966,MATCH(J973,$F958:$F966,0),MATCH(INICIO!$C$59,$G957:$L957,0)),0)))</f>
        <v>#REF!</v>
      </c>
      <c r="L973" s="105" t="e">
        <f t="shared" si="1591"/>
        <v>#REF!</v>
      </c>
      <c r="M973" s="116" t="e">
        <f>IF($Q$2=2,IFERROR(INDEX($G947:$L953,MATCH(L973,$F947:$F953,0),MATCH(INICIO!$C$59,$G946:$L946,0)),0),IF($Q$2=4,IFERROR(INDEX($P947:$U957,MATCH(L973,$O947:$O957,0),MATCH(INICIO!$C$59,$P946:$U946,0)),0),IFERROR(INDEX($G958:$L966,MATCH(L973,$F958:$F966,0),MATCH(INICIO!$C$59,$G957:$L957,0)),0)))</f>
        <v>#REF!</v>
      </c>
    </row>
    <row r="974" spans="1:24" hidden="1" outlineLevel="2" x14ac:dyDescent="0.25">
      <c r="B974" s="105" t="e">
        <f t="shared" si="1586"/>
        <v>#REF!</v>
      </c>
      <c r="C974" s="116" t="e">
        <f>IF($Q$2=2,IFERROR(INDEX($G947:$L953,MATCH(B974,$F947:$F953,0),MATCH(INICIO!$C$59,$G946:$L946,0)),0),IF($Q$2=4,IFERROR(INDEX($P947:$U957,MATCH(B974,$O947:$O957,0),MATCH(INICIO!$C$59,$P946:$U946,0)),0),IFERROR(INDEX($G958:$L966,MATCH(B974,$F958:$F966,0),MATCH(INICIO!$C$59,$G957:$L957,0)),0)))</f>
        <v>#REF!</v>
      </c>
      <c r="D974" s="105" t="e">
        <f t="shared" si="1587"/>
        <v>#REF!</v>
      </c>
      <c r="E974" s="116" t="e">
        <f>IF($Q$2=2,IFERROR(INDEX($G947:$L953,MATCH(D974,$F947:$F953,0),MATCH(INICIO!$C$59,$G946:$L946,0)),0),IF($Q$2=4,IFERROR(INDEX($P947:$U957,MATCH(D974,$O947:$O957,0),MATCH(INICIO!$C$59,$P946:$U946,0)),0),IFERROR(INDEX($G958:$L966,MATCH(D974,$F958:$F966,0),MATCH(INICIO!$C$59,$G957:$L957,0)),0)))</f>
        <v>#REF!</v>
      </c>
      <c r="F974" s="105" t="e">
        <f t="shared" si="1588"/>
        <v>#REF!</v>
      </c>
      <c r="G974" s="116" t="e">
        <f>IF($Q$2=2,IFERROR(INDEX($G947:$L953,MATCH(F974,$F947:$F953,0),MATCH(INICIO!$C$59,$G946:$L946,0)),0),IF($Q$2=4,IFERROR(INDEX($P947:$U957,MATCH(F974,$O947:$O957,0),MATCH(INICIO!$C$59,$P946:$U946,0)),0),IFERROR(INDEX($G958:$L966,MATCH(F974,$F958:$F966,0),MATCH(INICIO!$C$59,$G957:$L957,0)),0)))</f>
        <v>#REF!</v>
      </c>
      <c r="H974" s="105" t="e">
        <f t="shared" si="1589"/>
        <v>#REF!</v>
      </c>
      <c r="I974" s="116" t="e">
        <f>IF($Q$2=2,IFERROR(INDEX($G947:$L953,MATCH(H974,$F947:$F953,0),MATCH(INICIO!$C$59,$G946:$L946,0)),0),IF($Q$2=4,IFERROR(INDEX($P947:$U957,MATCH(H974,$O947:$O957,0),MATCH(INICIO!$C$59,$P946:$U946,0)),0),IFERROR(INDEX($G958:$L966,MATCH(H974,$F958:$F966,0),MATCH(INICIO!$C$59,$G957:$L957,0)),0)))</f>
        <v>#REF!</v>
      </c>
      <c r="J974" s="105" t="e">
        <f t="shared" si="1590"/>
        <v>#REF!</v>
      </c>
      <c r="K974" s="116" t="e">
        <f>IF($Q$2=2,IFERROR(INDEX($G947:$L953,MATCH(J974,$F947:$F953,0),MATCH(INICIO!$C$59,$G946:$L946,0)),0),IF($Q$2=4,IFERROR(INDEX($P947:$U957,MATCH(J974,$O947:$O957,0),MATCH(INICIO!$C$59,$P946:$U946,0)),0),IFERROR(INDEX($G958:$L966,MATCH(J974,$F958:$F966,0),MATCH(INICIO!$C$59,$G957:$L957,0)),0)))</f>
        <v>#REF!</v>
      </c>
      <c r="L974" s="105" t="e">
        <f t="shared" si="1591"/>
        <v>#REF!</v>
      </c>
      <c r="M974" s="116" t="e">
        <f>IF($Q$2=2,IFERROR(INDEX($G947:$L953,MATCH(L974,$F947:$F953,0),MATCH(INICIO!$C$59,$G946:$L946,0)),0),IF($Q$2=4,IFERROR(INDEX($P947:$U957,MATCH(L974,$O947:$O957,0),MATCH(INICIO!$C$59,$P946:$U946,0)),0),IFERROR(INDEX($G958:$L966,MATCH(L974,$F958:$F966,0),MATCH(INICIO!$C$59,$G957:$L957,0)),0)))</f>
        <v>#REF!</v>
      </c>
    </row>
    <row r="975" spans="1:24" hidden="1" outlineLevel="2" x14ac:dyDescent="0.25">
      <c r="B975" s="105" t="e">
        <f t="shared" si="1586"/>
        <v>#REF!</v>
      </c>
      <c r="C975" s="116" t="e">
        <f>IF($Q$2=2,IFERROR(INDEX($G947:$L953,MATCH(B975,$F947:$F953,0),MATCH(INICIO!$C$59,$G946:$L946,0)),0),IF($Q$2=4,IFERROR(INDEX($P947:$U957,MATCH(B975,$O947:$O957,0),MATCH(INICIO!$C$59,$P946:$U946,0)),0),IFERROR(INDEX($G958:$L966,MATCH(B975,$F958:$F966,0),MATCH(INICIO!$C$59,$G957:$L957,0)),0)))</f>
        <v>#REF!</v>
      </c>
      <c r="D975" s="105" t="e">
        <f t="shared" si="1587"/>
        <v>#REF!</v>
      </c>
      <c r="E975" s="116" t="e">
        <f>IF($Q$2=2,IFERROR(INDEX($G947:$L953,MATCH(D975,$F947:$F953,0),MATCH(INICIO!$C$59,$G946:$L946,0)),0),IF($Q$2=4,IFERROR(INDEX($P947:$U957,MATCH(D975,$O947:$O957,0),MATCH(INICIO!$C$59,$P946:$U946,0)),0),IFERROR(INDEX($G958:$L966,MATCH(D975,$F958:$F966,0),MATCH(INICIO!$C$59,$G957:$L957,0)),0)))</f>
        <v>#REF!</v>
      </c>
      <c r="F975" s="105" t="e">
        <f t="shared" si="1588"/>
        <v>#REF!</v>
      </c>
      <c r="G975" s="116" t="e">
        <f>IF($Q$2=2,IFERROR(INDEX($G947:$L953,MATCH(F975,$F947:$F953,0),MATCH(INICIO!$C$59,$G946:$L946,0)),0),IF($Q$2=4,IFERROR(INDEX($P947:$U957,MATCH(F975,$O947:$O957,0),MATCH(INICIO!$C$59,$P946:$U946,0)),0),IFERROR(INDEX($G958:$L966,MATCH(F975,$F958:$F966,0),MATCH(INICIO!$C$59,$G957:$L957,0)),0)))</f>
        <v>#REF!</v>
      </c>
      <c r="H975" s="105" t="e">
        <f t="shared" si="1589"/>
        <v>#REF!</v>
      </c>
      <c r="I975" s="116" t="e">
        <f>IF($Q$2=2,IFERROR(INDEX($G947:$L953,MATCH(H975,$F947:$F953,0),MATCH(INICIO!$C$59,$G946:$L946,0)),0),IF($Q$2=4,IFERROR(INDEX($P947:$U957,MATCH(H975,$O947:$O957,0),MATCH(INICIO!$C$59,$P946:$U946,0)),0),IFERROR(INDEX($G958:$L966,MATCH(H975,$F958:$F966,0),MATCH(INICIO!$C$59,$G957:$L957,0)),0)))</f>
        <v>#REF!</v>
      </c>
      <c r="J975" s="105" t="e">
        <f t="shared" si="1590"/>
        <v>#REF!</v>
      </c>
      <c r="K975" s="116" t="e">
        <f>IF($Q$2=2,IFERROR(INDEX($G947:$L953,MATCH(J975,$F947:$F953,0),MATCH(INICIO!$C$59,$G946:$L946,0)),0),IF($Q$2=4,IFERROR(INDEX($P947:$U957,MATCH(J975,$O947:$O957,0),MATCH(INICIO!$C$59,$P946:$U946,0)),0),IFERROR(INDEX($G958:$L966,MATCH(J975,$F958:$F966,0),MATCH(INICIO!$C$59,$G957:$L957,0)),0)))</f>
        <v>#REF!</v>
      </c>
      <c r="L975" s="105" t="e">
        <f t="shared" si="1591"/>
        <v>#REF!</v>
      </c>
      <c r="M975" s="116" t="e">
        <f>IF($Q$2=2,IFERROR(INDEX($G947:$L953,MATCH(L975,$F947:$F953,0),MATCH(INICIO!$C$59,$G946:$L946,0)),0),IF($Q$2=4,IFERROR(INDEX($P947:$U957,MATCH(L975,$O947:$O957,0),MATCH(INICIO!$C$59,$P946:$U946,0)),0),IFERROR(INDEX($G958:$L966,MATCH(L975,$F958:$F966,0),MATCH(INICIO!$C$59,$G957:$L957,0)),0)))</f>
        <v>#REF!</v>
      </c>
    </row>
    <row r="976" spans="1:24" hidden="1" outlineLevel="2" x14ac:dyDescent="0.25"/>
    <row r="977" spans="1:93" s="119" customFormat="1" hidden="1" outlineLevel="2" x14ac:dyDescent="0.25">
      <c r="A977" s="118" t="s">
        <v>43</v>
      </c>
    </row>
    <row r="978" spans="1:93" hidden="1" outlineLevel="2" x14ac:dyDescent="0.25">
      <c r="C978" s="121">
        <f t="shared" ref="C978:H978" si="1592">E$2</f>
        <v>1</v>
      </c>
      <c r="D978" s="121">
        <f t="shared" si="1592"/>
        <v>2</v>
      </c>
      <c r="E978" s="121">
        <f t="shared" si="1592"/>
        <v>3</v>
      </c>
      <c r="F978" s="121">
        <f t="shared" si="1592"/>
        <v>4</v>
      </c>
      <c r="G978" s="121">
        <f t="shared" si="1592"/>
        <v>5</v>
      </c>
      <c r="H978" s="121">
        <f t="shared" si="1592"/>
        <v>6</v>
      </c>
    </row>
    <row r="979" spans="1:93" hidden="1" outlineLevel="2" x14ac:dyDescent="0.25">
      <c r="B979" s="122" t="s">
        <v>44</v>
      </c>
      <c r="C979" s="123" t="e">
        <f t="array" ref="C979:C984">MMULT(MMULT(C$8:H$13,$AZ$8:$BE$13),C970:C975)+MMULT(MINVERSE(TRANSPOSE($AZ$8:$BE$13)),C937:C942)</f>
        <v>#REF!</v>
      </c>
      <c r="D979" s="123" t="e">
        <f t="array" ref="D979:D984">MMULT(MMULT(K$8:P$13,$AZ$8:$BE$13),E970:E975)+MMULT(MINVERSE(TRANSPOSE($AZ$8:$BE$13)),E937:E942)</f>
        <v>#REF!</v>
      </c>
      <c r="E979" s="123" t="e">
        <f t="array" ref="E979:E984">MMULT(MMULT(S$8:X$13,$AZ$8:$BE$13),G970:G975)+MMULT(MINVERSE(TRANSPOSE($AZ$8:$BE$13)),G937:G942)</f>
        <v>#REF!</v>
      </c>
      <c r="F979" s="123" t="e">
        <f t="array" ref="F979:F984">MMULT(MMULT(AA$8:AF$13,$AZ$8:$BE$13),I970:I975)+MMULT(MINVERSE(TRANSPOSE($AZ$8:$BE$13)),I937:I942)</f>
        <v>#REF!</v>
      </c>
      <c r="G979" s="123" t="e">
        <f t="array" ref="G979:G984">MMULT(MMULT(AI$8:AN$13,$AZ$8:$BE$13),K970:K975)+MMULT(MINVERSE(TRANSPOSE($AZ$8:$BE$13)),K937:K942)</f>
        <v>#REF!</v>
      </c>
      <c r="H979" s="123" t="e">
        <f t="array" ref="H979:H984">MMULT(MMULT(AQ$8:AV$13,$AZ$8:$BE$13),M970:M975)+MMULT(MINVERSE(TRANSPOSE($AZ$8:$BE$13)),M937:M942)</f>
        <v>#REF!</v>
      </c>
      <c r="N979" s="124"/>
      <c r="P979" s="124"/>
    </row>
    <row r="980" spans="1:93" hidden="1" outlineLevel="2" x14ac:dyDescent="0.25">
      <c r="B980" s="122" t="s">
        <v>45</v>
      </c>
      <c r="C980" s="123" t="e">
        <v>#REF!</v>
      </c>
      <c r="D980" s="123" t="e">
        <v>#REF!</v>
      </c>
      <c r="E980" s="123" t="e">
        <v>#REF!</v>
      </c>
      <c r="F980" s="123" t="e">
        <v>#REF!</v>
      </c>
      <c r="G980" s="123" t="e">
        <v>#REF!</v>
      </c>
      <c r="H980" s="123" t="e">
        <v>#REF!</v>
      </c>
      <c r="N980" s="124"/>
      <c r="P980" s="124"/>
    </row>
    <row r="981" spans="1:93" hidden="1" outlineLevel="2" x14ac:dyDescent="0.25">
      <c r="B981" s="122" t="s">
        <v>46</v>
      </c>
      <c r="C981" s="123" t="e">
        <v>#REF!</v>
      </c>
      <c r="D981" s="123" t="e">
        <v>#REF!</v>
      </c>
      <c r="E981" s="123" t="e">
        <v>#REF!</v>
      </c>
      <c r="F981" s="123" t="e">
        <v>#REF!</v>
      </c>
      <c r="G981" s="123" t="e">
        <v>#REF!</v>
      </c>
      <c r="H981" s="123" t="e">
        <v>#REF!</v>
      </c>
      <c r="N981" s="124"/>
      <c r="P981" s="124"/>
    </row>
    <row r="982" spans="1:93" hidden="1" outlineLevel="2" x14ac:dyDescent="0.25">
      <c r="B982" s="122" t="s">
        <v>47</v>
      </c>
      <c r="C982" s="123" t="e">
        <v>#REF!</v>
      </c>
      <c r="D982" s="123" t="e">
        <v>#REF!</v>
      </c>
      <c r="E982" s="123" t="e">
        <v>#REF!</v>
      </c>
      <c r="F982" s="123" t="e">
        <v>#REF!</v>
      </c>
      <c r="G982" s="123" t="e">
        <v>#REF!</v>
      </c>
      <c r="H982" s="123" t="e">
        <v>#REF!</v>
      </c>
      <c r="N982" s="124"/>
      <c r="P982" s="124"/>
    </row>
    <row r="983" spans="1:93" hidden="1" outlineLevel="2" x14ac:dyDescent="0.25">
      <c r="B983" s="122" t="s">
        <v>48</v>
      </c>
      <c r="C983" s="123" t="e">
        <v>#REF!</v>
      </c>
      <c r="D983" s="123" t="e">
        <v>#REF!</v>
      </c>
      <c r="E983" s="123" t="e">
        <v>#REF!</v>
      </c>
      <c r="F983" s="123" t="e">
        <v>#REF!</v>
      </c>
      <c r="G983" s="123" t="e">
        <v>#REF!</v>
      </c>
      <c r="H983" s="123" t="e">
        <v>#REF!</v>
      </c>
      <c r="N983" s="124"/>
      <c r="P983" s="124"/>
    </row>
    <row r="984" spans="1:93" hidden="1" outlineLevel="2" x14ac:dyDescent="0.25">
      <c r="B984" s="122" t="s">
        <v>49</v>
      </c>
      <c r="C984" s="123" t="e">
        <v>#REF!</v>
      </c>
      <c r="D984" s="123" t="e">
        <v>#REF!</v>
      </c>
      <c r="E984" s="123" t="e">
        <v>#REF!</v>
      </c>
      <c r="F984" s="123" t="e">
        <v>#REF!</v>
      </c>
      <c r="G984" s="123" t="e">
        <v>#REF!</v>
      </c>
      <c r="H984" s="123" t="e">
        <v>#REF!</v>
      </c>
      <c r="N984" s="124"/>
      <c r="P984" s="124"/>
    </row>
    <row r="985" spans="1:93" hidden="1" outlineLevel="2" x14ac:dyDescent="0.25"/>
    <row r="986" spans="1:93" hidden="1" outlineLevel="2" x14ac:dyDescent="0.25">
      <c r="B986" s="318" t="s">
        <v>50</v>
      </c>
      <c r="C986" s="319"/>
      <c r="D986" s="319"/>
      <c r="E986" s="319"/>
      <c r="F986" s="319"/>
      <c r="G986" s="319"/>
      <c r="H986" s="319"/>
      <c r="I986" s="319"/>
      <c r="J986" s="319"/>
      <c r="K986" s="319"/>
      <c r="L986" s="320"/>
      <c r="M986" s="321" t="s">
        <v>51</v>
      </c>
      <c r="N986" s="322"/>
      <c r="O986" s="322"/>
      <c r="P986" s="322"/>
      <c r="Q986" s="322"/>
      <c r="R986" s="322"/>
      <c r="S986" s="322"/>
      <c r="T986" s="322"/>
      <c r="U986" s="322"/>
      <c r="V986" s="323"/>
      <c r="W986" s="321" t="s">
        <v>52</v>
      </c>
      <c r="X986" s="322"/>
      <c r="Y986" s="322"/>
      <c r="Z986" s="322"/>
      <c r="AA986" s="322"/>
      <c r="AB986" s="322"/>
      <c r="AC986" s="322"/>
      <c r="AD986" s="322"/>
      <c r="AE986" s="322"/>
      <c r="AF986" s="323"/>
      <c r="AG986" s="321" t="s">
        <v>53</v>
      </c>
      <c r="AH986" s="322"/>
      <c r="AI986" s="322"/>
      <c r="AJ986" s="322"/>
      <c r="AK986" s="322"/>
      <c r="AL986" s="322"/>
      <c r="AM986" s="322"/>
      <c r="AN986" s="322"/>
      <c r="AO986" s="322"/>
      <c r="AP986" s="323"/>
      <c r="AQ986" s="321" t="s">
        <v>54</v>
      </c>
      <c r="AR986" s="322"/>
      <c r="AS986" s="322"/>
      <c r="AT986" s="322"/>
      <c r="AU986" s="322"/>
      <c r="AV986" s="322"/>
      <c r="AW986" s="322"/>
      <c r="AX986" s="322"/>
      <c r="AY986" s="322"/>
      <c r="AZ986" s="323"/>
      <c r="BA986" s="321" t="s">
        <v>55</v>
      </c>
      <c r="BB986" s="322"/>
      <c r="BC986" s="322"/>
      <c r="BD986" s="322"/>
      <c r="BE986" s="322"/>
      <c r="BF986" s="322"/>
      <c r="BG986" s="322"/>
      <c r="BH986" s="322"/>
      <c r="BI986" s="322"/>
      <c r="BJ986" s="323"/>
    </row>
    <row r="987" spans="1:93" hidden="1" outlineLevel="2" x14ac:dyDescent="0.25">
      <c r="B987" s="186">
        <f t="shared" ref="B987" si="1593">E$2</f>
        <v>1</v>
      </c>
      <c r="C987" s="187">
        <f t="shared" ref="C987:L990" si="1594">B987</f>
        <v>1</v>
      </c>
      <c r="D987" s="187">
        <f t="shared" si="1594"/>
        <v>1</v>
      </c>
      <c r="E987" s="187">
        <f t="shared" si="1594"/>
        <v>1</v>
      </c>
      <c r="F987" s="187">
        <f t="shared" si="1594"/>
        <v>1</v>
      </c>
      <c r="G987" s="187">
        <f t="shared" si="1594"/>
        <v>1</v>
      </c>
      <c r="H987" s="187">
        <f t="shared" si="1594"/>
        <v>1</v>
      </c>
      <c r="I987" s="187">
        <f t="shared" si="1594"/>
        <v>1</v>
      </c>
      <c r="J987" s="187">
        <f t="shared" si="1594"/>
        <v>1</v>
      </c>
      <c r="K987" s="187">
        <f t="shared" si="1594"/>
        <v>1</v>
      </c>
      <c r="L987" s="188">
        <f t="shared" si="1594"/>
        <v>1</v>
      </c>
      <c r="M987" s="189">
        <f t="shared" ref="M987" si="1595">F$2</f>
        <v>2</v>
      </c>
      <c r="N987" s="187">
        <f t="shared" ref="N987:V990" si="1596">M987</f>
        <v>2</v>
      </c>
      <c r="O987" s="187">
        <f t="shared" si="1596"/>
        <v>2</v>
      </c>
      <c r="P987" s="187">
        <f t="shared" si="1596"/>
        <v>2</v>
      </c>
      <c r="Q987" s="187">
        <f t="shared" si="1596"/>
        <v>2</v>
      </c>
      <c r="R987" s="187">
        <f t="shared" si="1596"/>
        <v>2</v>
      </c>
      <c r="S987" s="187">
        <f t="shared" si="1596"/>
        <v>2</v>
      </c>
      <c r="T987" s="187">
        <f t="shared" si="1596"/>
        <v>2</v>
      </c>
      <c r="U987" s="187">
        <f t="shared" si="1596"/>
        <v>2</v>
      </c>
      <c r="V987" s="188">
        <f t="shared" si="1596"/>
        <v>2</v>
      </c>
      <c r="W987" s="189">
        <f>G$2</f>
        <v>3</v>
      </c>
      <c r="X987" s="187">
        <f t="shared" ref="X987:AF990" si="1597">W987</f>
        <v>3</v>
      </c>
      <c r="Y987" s="187">
        <f t="shared" si="1597"/>
        <v>3</v>
      </c>
      <c r="Z987" s="187">
        <f t="shared" si="1597"/>
        <v>3</v>
      </c>
      <c r="AA987" s="187">
        <f t="shared" si="1597"/>
        <v>3</v>
      </c>
      <c r="AB987" s="187">
        <f t="shared" si="1597"/>
        <v>3</v>
      </c>
      <c r="AC987" s="187">
        <f t="shared" si="1597"/>
        <v>3</v>
      </c>
      <c r="AD987" s="187">
        <f t="shared" si="1597"/>
        <v>3</v>
      </c>
      <c r="AE987" s="187">
        <f t="shared" si="1597"/>
        <v>3</v>
      </c>
      <c r="AF987" s="188">
        <f t="shared" si="1597"/>
        <v>3</v>
      </c>
      <c r="AG987" s="189">
        <f>H$2</f>
        <v>4</v>
      </c>
      <c r="AH987" s="187">
        <f t="shared" ref="AH987:AP990" si="1598">AG987</f>
        <v>4</v>
      </c>
      <c r="AI987" s="187">
        <f t="shared" si="1598"/>
        <v>4</v>
      </c>
      <c r="AJ987" s="187">
        <f t="shared" si="1598"/>
        <v>4</v>
      </c>
      <c r="AK987" s="187">
        <f t="shared" si="1598"/>
        <v>4</v>
      </c>
      <c r="AL987" s="187">
        <f t="shared" si="1598"/>
        <v>4</v>
      </c>
      <c r="AM987" s="187">
        <f t="shared" si="1598"/>
        <v>4</v>
      </c>
      <c r="AN987" s="187">
        <f t="shared" si="1598"/>
        <v>4</v>
      </c>
      <c r="AO987" s="187">
        <f t="shared" si="1598"/>
        <v>4</v>
      </c>
      <c r="AP987" s="188">
        <f t="shared" si="1598"/>
        <v>4</v>
      </c>
      <c r="AQ987" s="189">
        <f>I$2</f>
        <v>5</v>
      </c>
      <c r="AR987" s="187">
        <f t="shared" ref="AR987:AZ990" si="1599">AQ987</f>
        <v>5</v>
      </c>
      <c r="AS987" s="187">
        <f t="shared" si="1599"/>
        <v>5</v>
      </c>
      <c r="AT987" s="187">
        <f t="shared" si="1599"/>
        <v>5</v>
      </c>
      <c r="AU987" s="187">
        <f t="shared" si="1599"/>
        <v>5</v>
      </c>
      <c r="AV987" s="187">
        <f t="shared" si="1599"/>
        <v>5</v>
      </c>
      <c r="AW987" s="187">
        <f t="shared" si="1599"/>
        <v>5</v>
      </c>
      <c r="AX987" s="187">
        <f t="shared" si="1599"/>
        <v>5</v>
      </c>
      <c r="AY987" s="187">
        <f t="shared" si="1599"/>
        <v>5</v>
      </c>
      <c r="AZ987" s="188">
        <f t="shared" si="1599"/>
        <v>5</v>
      </c>
      <c r="BA987" s="189">
        <f>J$2</f>
        <v>6</v>
      </c>
      <c r="BB987" s="187">
        <f t="shared" ref="BB987:BJ990" si="1600">BA987</f>
        <v>6</v>
      </c>
      <c r="BC987" s="187">
        <f t="shared" si="1600"/>
        <v>6</v>
      </c>
      <c r="BD987" s="187">
        <f t="shared" si="1600"/>
        <v>6</v>
      </c>
      <c r="BE987" s="187">
        <f t="shared" si="1600"/>
        <v>6</v>
      </c>
      <c r="BF987" s="187">
        <f t="shared" si="1600"/>
        <v>6</v>
      </c>
      <c r="BG987" s="187">
        <f t="shared" si="1600"/>
        <v>6</v>
      </c>
      <c r="BH987" s="187">
        <f t="shared" si="1600"/>
        <v>6</v>
      </c>
      <c r="BI987" s="187">
        <f t="shared" si="1600"/>
        <v>6</v>
      </c>
      <c r="BJ987" s="188">
        <f t="shared" si="1600"/>
        <v>6</v>
      </c>
    </row>
    <row r="988" spans="1:93" s="2" customFormat="1" ht="15" hidden="1" customHeight="1" outlineLevel="2" x14ac:dyDescent="0.25">
      <c r="A988" s="152" t="s">
        <v>192</v>
      </c>
      <c r="B988" s="129" t="e">
        <f>C981</f>
        <v>#REF!</v>
      </c>
      <c r="C988" s="130" t="e">
        <f t="shared" si="1594"/>
        <v>#REF!</v>
      </c>
      <c r="D988" s="130" t="e">
        <f t="shared" si="1594"/>
        <v>#REF!</v>
      </c>
      <c r="E988" s="130" t="e">
        <f t="shared" si="1594"/>
        <v>#REF!</v>
      </c>
      <c r="F988" s="130" t="e">
        <f t="shared" si="1594"/>
        <v>#REF!</v>
      </c>
      <c r="G988" s="130" t="e">
        <f t="shared" si="1594"/>
        <v>#REF!</v>
      </c>
      <c r="H988" s="130" t="e">
        <f t="shared" si="1594"/>
        <v>#REF!</v>
      </c>
      <c r="I988" s="130" t="e">
        <f t="shared" si="1594"/>
        <v>#REF!</v>
      </c>
      <c r="J988" s="190" t="e">
        <f t="shared" si="1594"/>
        <v>#REF!</v>
      </c>
      <c r="K988" s="130" t="e">
        <f t="shared" si="1594"/>
        <v>#REF!</v>
      </c>
      <c r="L988" s="131" t="e">
        <f t="shared" si="1594"/>
        <v>#REF!</v>
      </c>
      <c r="M988" s="129" t="e">
        <f>D981</f>
        <v>#REF!</v>
      </c>
      <c r="N988" s="130" t="e">
        <f t="shared" si="1596"/>
        <v>#REF!</v>
      </c>
      <c r="O988" s="130" t="e">
        <f t="shared" si="1596"/>
        <v>#REF!</v>
      </c>
      <c r="P988" s="130" t="e">
        <f t="shared" si="1596"/>
        <v>#REF!</v>
      </c>
      <c r="Q988" s="130" t="e">
        <f t="shared" si="1596"/>
        <v>#REF!</v>
      </c>
      <c r="R988" s="130" t="e">
        <f t="shared" si="1596"/>
        <v>#REF!</v>
      </c>
      <c r="S988" s="130" t="e">
        <f t="shared" si="1596"/>
        <v>#REF!</v>
      </c>
      <c r="T988" s="130" t="e">
        <f t="shared" si="1596"/>
        <v>#REF!</v>
      </c>
      <c r="U988" s="130" t="e">
        <f t="shared" si="1596"/>
        <v>#REF!</v>
      </c>
      <c r="V988" s="131" t="e">
        <f t="shared" si="1596"/>
        <v>#REF!</v>
      </c>
      <c r="W988" s="129" t="e">
        <f>E981</f>
        <v>#REF!</v>
      </c>
      <c r="X988" s="130" t="e">
        <f t="shared" si="1597"/>
        <v>#REF!</v>
      </c>
      <c r="Y988" s="130" t="e">
        <f t="shared" si="1597"/>
        <v>#REF!</v>
      </c>
      <c r="Z988" s="130" t="e">
        <f t="shared" si="1597"/>
        <v>#REF!</v>
      </c>
      <c r="AA988" s="130" t="e">
        <f t="shared" si="1597"/>
        <v>#REF!</v>
      </c>
      <c r="AB988" s="130" t="e">
        <f t="shared" si="1597"/>
        <v>#REF!</v>
      </c>
      <c r="AC988" s="130" t="e">
        <f t="shared" si="1597"/>
        <v>#REF!</v>
      </c>
      <c r="AD988" s="130" t="e">
        <f t="shared" si="1597"/>
        <v>#REF!</v>
      </c>
      <c r="AE988" s="130" t="e">
        <f t="shared" si="1597"/>
        <v>#REF!</v>
      </c>
      <c r="AF988" s="131" t="e">
        <f t="shared" si="1597"/>
        <v>#REF!</v>
      </c>
      <c r="AG988" s="129" t="e">
        <f>F981</f>
        <v>#REF!</v>
      </c>
      <c r="AH988" s="130" t="e">
        <f t="shared" si="1598"/>
        <v>#REF!</v>
      </c>
      <c r="AI988" s="130" t="e">
        <f t="shared" si="1598"/>
        <v>#REF!</v>
      </c>
      <c r="AJ988" s="130" t="e">
        <f t="shared" si="1598"/>
        <v>#REF!</v>
      </c>
      <c r="AK988" s="130" t="e">
        <f t="shared" si="1598"/>
        <v>#REF!</v>
      </c>
      <c r="AL988" s="130" t="e">
        <f t="shared" si="1598"/>
        <v>#REF!</v>
      </c>
      <c r="AM988" s="130" t="e">
        <f t="shared" si="1598"/>
        <v>#REF!</v>
      </c>
      <c r="AN988" s="130" t="e">
        <f t="shared" si="1598"/>
        <v>#REF!</v>
      </c>
      <c r="AO988" s="130" t="e">
        <f t="shared" si="1598"/>
        <v>#REF!</v>
      </c>
      <c r="AP988" s="131" t="e">
        <f t="shared" si="1598"/>
        <v>#REF!</v>
      </c>
      <c r="AQ988" s="129" t="e">
        <f>G981</f>
        <v>#REF!</v>
      </c>
      <c r="AR988" s="130" t="e">
        <f t="shared" si="1599"/>
        <v>#REF!</v>
      </c>
      <c r="AS988" s="130" t="e">
        <f t="shared" si="1599"/>
        <v>#REF!</v>
      </c>
      <c r="AT988" s="130" t="e">
        <f t="shared" si="1599"/>
        <v>#REF!</v>
      </c>
      <c r="AU988" s="130" t="e">
        <f t="shared" si="1599"/>
        <v>#REF!</v>
      </c>
      <c r="AV988" s="130" t="e">
        <f t="shared" si="1599"/>
        <v>#REF!</v>
      </c>
      <c r="AW988" s="130" t="e">
        <f t="shared" si="1599"/>
        <v>#REF!</v>
      </c>
      <c r="AX988" s="130" t="e">
        <f t="shared" si="1599"/>
        <v>#REF!</v>
      </c>
      <c r="AY988" s="130" t="e">
        <f t="shared" si="1599"/>
        <v>#REF!</v>
      </c>
      <c r="AZ988" s="131" t="e">
        <f t="shared" si="1599"/>
        <v>#REF!</v>
      </c>
      <c r="BA988" s="129" t="e">
        <f>H981</f>
        <v>#REF!</v>
      </c>
      <c r="BB988" s="130" t="e">
        <f t="shared" si="1600"/>
        <v>#REF!</v>
      </c>
      <c r="BC988" s="130" t="e">
        <f t="shared" si="1600"/>
        <v>#REF!</v>
      </c>
      <c r="BD988" s="130" t="e">
        <f t="shared" si="1600"/>
        <v>#REF!</v>
      </c>
      <c r="BE988" s="130" t="e">
        <f t="shared" si="1600"/>
        <v>#REF!</v>
      </c>
      <c r="BF988" s="130" t="e">
        <f t="shared" si="1600"/>
        <v>#REF!</v>
      </c>
      <c r="BG988" s="130" t="e">
        <f t="shared" si="1600"/>
        <v>#REF!</v>
      </c>
      <c r="BH988" s="130" t="e">
        <f t="shared" si="1600"/>
        <v>#REF!</v>
      </c>
      <c r="BI988" s="130" t="e">
        <f t="shared" si="1600"/>
        <v>#REF!</v>
      </c>
      <c r="BJ988" s="131" t="e">
        <f t="shared" si="1600"/>
        <v>#REF!</v>
      </c>
      <c r="BK988"/>
      <c r="BL988"/>
      <c r="BM988"/>
      <c r="BN988"/>
      <c r="BO988"/>
      <c r="BP988"/>
      <c r="BQ988"/>
      <c r="BR988"/>
      <c r="BS988"/>
      <c r="BT988"/>
      <c r="BU988"/>
      <c r="BV988"/>
      <c r="BW988"/>
      <c r="BX988"/>
      <c r="BY988"/>
      <c r="BZ988"/>
      <c r="CA988"/>
      <c r="CB988"/>
      <c r="CC988"/>
      <c r="CD988"/>
      <c r="CE988"/>
      <c r="CF988"/>
      <c r="CG988"/>
      <c r="CH988"/>
      <c r="CI988"/>
      <c r="CJ988"/>
      <c r="CK988"/>
      <c r="CL988"/>
      <c r="CM988"/>
      <c r="CN988"/>
      <c r="CO988"/>
    </row>
    <row r="989" spans="1:93" s="2" customFormat="1" ht="15" hidden="1" customHeight="1" outlineLevel="2" x14ac:dyDescent="0.25">
      <c r="A989" s="152" t="s">
        <v>47</v>
      </c>
      <c r="B989" s="129" t="e">
        <f>C982</f>
        <v>#REF!</v>
      </c>
      <c r="C989" s="130" t="e">
        <f t="shared" si="1594"/>
        <v>#REF!</v>
      </c>
      <c r="D989" s="130" t="e">
        <f t="shared" si="1594"/>
        <v>#REF!</v>
      </c>
      <c r="E989" s="130" t="e">
        <f t="shared" si="1594"/>
        <v>#REF!</v>
      </c>
      <c r="F989" s="130" t="e">
        <f t="shared" si="1594"/>
        <v>#REF!</v>
      </c>
      <c r="G989" s="130" t="e">
        <f t="shared" si="1594"/>
        <v>#REF!</v>
      </c>
      <c r="H989" s="130" t="e">
        <f t="shared" si="1594"/>
        <v>#REF!</v>
      </c>
      <c r="I989" s="130" t="e">
        <f t="shared" si="1594"/>
        <v>#REF!</v>
      </c>
      <c r="J989" s="190" t="e">
        <f t="shared" si="1594"/>
        <v>#REF!</v>
      </c>
      <c r="K989" s="130" t="e">
        <f t="shared" si="1594"/>
        <v>#REF!</v>
      </c>
      <c r="L989" s="131" t="e">
        <f t="shared" si="1594"/>
        <v>#REF!</v>
      </c>
      <c r="M989" s="129" t="e">
        <f>D982</f>
        <v>#REF!</v>
      </c>
      <c r="N989" s="130" t="e">
        <f t="shared" si="1596"/>
        <v>#REF!</v>
      </c>
      <c r="O989" s="130" t="e">
        <f t="shared" si="1596"/>
        <v>#REF!</v>
      </c>
      <c r="P989" s="130" t="e">
        <f t="shared" si="1596"/>
        <v>#REF!</v>
      </c>
      <c r="Q989" s="130" t="e">
        <f t="shared" si="1596"/>
        <v>#REF!</v>
      </c>
      <c r="R989" s="130" t="e">
        <f t="shared" si="1596"/>
        <v>#REF!</v>
      </c>
      <c r="S989" s="130" t="e">
        <f t="shared" si="1596"/>
        <v>#REF!</v>
      </c>
      <c r="T989" s="130" t="e">
        <f t="shared" si="1596"/>
        <v>#REF!</v>
      </c>
      <c r="U989" s="130" t="e">
        <f t="shared" si="1596"/>
        <v>#REF!</v>
      </c>
      <c r="V989" s="131" t="e">
        <f t="shared" si="1596"/>
        <v>#REF!</v>
      </c>
      <c r="W989" s="129" t="e">
        <f>E982</f>
        <v>#REF!</v>
      </c>
      <c r="X989" s="130" t="e">
        <f t="shared" si="1597"/>
        <v>#REF!</v>
      </c>
      <c r="Y989" s="130" t="e">
        <f t="shared" si="1597"/>
        <v>#REF!</v>
      </c>
      <c r="Z989" s="130" t="e">
        <f t="shared" si="1597"/>
        <v>#REF!</v>
      </c>
      <c r="AA989" s="130" t="e">
        <f t="shared" si="1597"/>
        <v>#REF!</v>
      </c>
      <c r="AB989" s="130" t="e">
        <f t="shared" si="1597"/>
        <v>#REF!</v>
      </c>
      <c r="AC989" s="130" t="e">
        <f t="shared" si="1597"/>
        <v>#REF!</v>
      </c>
      <c r="AD989" s="130" t="e">
        <f t="shared" si="1597"/>
        <v>#REF!</v>
      </c>
      <c r="AE989" s="130" t="e">
        <f t="shared" si="1597"/>
        <v>#REF!</v>
      </c>
      <c r="AF989" s="131" t="e">
        <f t="shared" si="1597"/>
        <v>#REF!</v>
      </c>
      <c r="AG989" s="129" t="e">
        <f>F982</f>
        <v>#REF!</v>
      </c>
      <c r="AH989" s="130" t="e">
        <f t="shared" si="1598"/>
        <v>#REF!</v>
      </c>
      <c r="AI989" s="130" t="e">
        <f t="shared" si="1598"/>
        <v>#REF!</v>
      </c>
      <c r="AJ989" s="130" t="e">
        <f t="shared" si="1598"/>
        <v>#REF!</v>
      </c>
      <c r="AK989" s="130" t="e">
        <f t="shared" si="1598"/>
        <v>#REF!</v>
      </c>
      <c r="AL989" s="130" t="e">
        <f t="shared" si="1598"/>
        <v>#REF!</v>
      </c>
      <c r="AM989" s="130" t="e">
        <f t="shared" si="1598"/>
        <v>#REF!</v>
      </c>
      <c r="AN989" s="130" t="e">
        <f t="shared" si="1598"/>
        <v>#REF!</v>
      </c>
      <c r="AO989" s="130" t="e">
        <f t="shared" si="1598"/>
        <v>#REF!</v>
      </c>
      <c r="AP989" s="131" t="e">
        <f t="shared" si="1598"/>
        <v>#REF!</v>
      </c>
      <c r="AQ989" s="129" t="e">
        <f>G982</f>
        <v>#REF!</v>
      </c>
      <c r="AR989" s="130" t="e">
        <f t="shared" si="1599"/>
        <v>#REF!</v>
      </c>
      <c r="AS989" s="130" t="e">
        <f t="shared" si="1599"/>
        <v>#REF!</v>
      </c>
      <c r="AT989" s="130" t="e">
        <f t="shared" si="1599"/>
        <v>#REF!</v>
      </c>
      <c r="AU989" s="130" t="e">
        <f t="shared" si="1599"/>
        <v>#REF!</v>
      </c>
      <c r="AV989" s="130" t="e">
        <f t="shared" si="1599"/>
        <v>#REF!</v>
      </c>
      <c r="AW989" s="130" t="e">
        <f t="shared" si="1599"/>
        <v>#REF!</v>
      </c>
      <c r="AX989" s="130" t="e">
        <f t="shared" si="1599"/>
        <v>#REF!</v>
      </c>
      <c r="AY989" s="130" t="e">
        <f t="shared" si="1599"/>
        <v>#REF!</v>
      </c>
      <c r="AZ989" s="131" t="e">
        <f t="shared" si="1599"/>
        <v>#REF!</v>
      </c>
      <c r="BA989" s="129" t="e">
        <f>H982</f>
        <v>#REF!</v>
      </c>
      <c r="BB989" s="130" t="e">
        <f t="shared" si="1600"/>
        <v>#REF!</v>
      </c>
      <c r="BC989" s="130" t="e">
        <f t="shared" si="1600"/>
        <v>#REF!</v>
      </c>
      <c r="BD989" s="130" t="e">
        <f t="shared" si="1600"/>
        <v>#REF!</v>
      </c>
      <c r="BE989" s="130" t="e">
        <f t="shared" si="1600"/>
        <v>#REF!</v>
      </c>
      <c r="BF989" s="130" t="e">
        <f t="shared" si="1600"/>
        <v>#REF!</v>
      </c>
      <c r="BG989" s="130" t="e">
        <f t="shared" si="1600"/>
        <v>#REF!</v>
      </c>
      <c r="BH989" s="130" t="e">
        <f t="shared" si="1600"/>
        <v>#REF!</v>
      </c>
      <c r="BI989" s="130" t="e">
        <f t="shared" si="1600"/>
        <v>#REF!</v>
      </c>
      <c r="BJ989" s="131" t="e">
        <f t="shared" si="1600"/>
        <v>#REF!</v>
      </c>
      <c r="BK989"/>
      <c r="BL989"/>
      <c r="BM989"/>
      <c r="BN989"/>
      <c r="BO989"/>
      <c r="BP989"/>
      <c r="BQ989"/>
      <c r="BR989"/>
      <c r="BS989"/>
      <c r="BT989"/>
      <c r="BU989"/>
      <c r="BV989"/>
      <c r="BW989"/>
      <c r="BX989"/>
      <c r="BY989"/>
      <c r="BZ989"/>
      <c r="CA989"/>
      <c r="CB989"/>
      <c r="CC989"/>
      <c r="CD989"/>
      <c r="CE989"/>
      <c r="CF989"/>
      <c r="CG989"/>
      <c r="CH989"/>
      <c r="CI989"/>
      <c r="CJ989"/>
      <c r="CK989"/>
      <c r="CL989"/>
      <c r="CM989"/>
      <c r="CN989"/>
      <c r="CO989"/>
    </row>
    <row r="990" spans="1:93" s="2" customFormat="1" ht="15" hidden="1" customHeight="1" outlineLevel="2" x14ac:dyDescent="0.25">
      <c r="A990" s="152" t="s">
        <v>57</v>
      </c>
      <c r="B990" s="129">
        <f t="shared" ref="B990" si="1601">E$3</f>
        <v>0.91</v>
      </c>
      <c r="C990" s="130">
        <f t="shared" si="1594"/>
        <v>0.91</v>
      </c>
      <c r="D990" s="130">
        <f t="shared" si="1594"/>
        <v>0.91</v>
      </c>
      <c r="E990" s="130">
        <f t="shared" si="1594"/>
        <v>0.91</v>
      </c>
      <c r="F990" s="130">
        <f t="shared" si="1594"/>
        <v>0.91</v>
      </c>
      <c r="G990" s="130">
        <f t="shared" si="1594"/>
        <v>0.91</v>
      </c>
      <c r="H990" s="130">
        <f t="shared" si="1594"/>
        <v>0.91</v>
      </c>
      <c r="I990" s="130">
        <f t="shared" si="1594"/>
        <v>0.91</v>
      </c>
      <c r="J990" s="190">
        <f t="shared" si="1594"/>
        <v>0.91</v>
      </c>
      <c r="K990" s="130">
        <f t="shared" si="1594"/>
        <v>0.91</v>
      </c>
      <c r="L990" s="131">
        <f t="shared" si="1594"/>
        <v>0.91</v>
      </c>
      <c r="M990" s="129">
        <f t="shared" ref="M990" si="1602">F$3</f>
        <v>3.6</v>
      </c>
      <c r="N990" s="130">
        <f t="shared" si="1596"/>
        <v>3.6</v>
      </c>
      <c r="O990" s="130">
        <f t="shared" si="1596"/>
        <v>3.6</v>
      </c>
      <c r="P990" s="130">
        <f t="shared" si="1596"/>
        <v>3.6</v>
      </c>
      <c r="Q990" s="130">
        <f t="shared" si="1596"/>
        <v>3.6</v>
      </c>
      <c r="R990" s="130">
        <f t="shared" si="1596"/>
        <v>3.6</v>
      </c>
      <c r="S990" s="130">
        <f t="shared" si="1596"/>
        <v>3.6</v>
      </c>
      <c r="T990" s="130">
        <f t="shared" si="1596"/>
        <v>3.6</v>
      </c>
      <c r="U990" s="130">
        <f t="shared" si="1596"/>
        <v>3.6</v>
      </c>
      <c r="V990" s="131">
        <f t="shared" si="1596"/>
        <v>3.6</v>
      </c>
      <c r="W990" s="129">
        <f t="shared" ref="W990" si="1603">G$3</f>
        <v>3.6</v>
      </c>
      <c r="X990" s="130">
        <f t="shared" si="1597"/>
        <v>3.6</v>
      </c>
      <c r="Y990" s="130">
        <f t="shared" si="1597"/>
        <v>3.6</v>
      </c>
      <c r="Z990" s="130">
        <f t="shared" si="1597"/>
        <v>3.6</v>
      </c>
      <c r="AA990" s="130">
        <f t="shared" si="1597"/>
        <v>3.6</v>
      </c>
      <c r="AB990" s="130">
        <f t="shared" si="1597"/>
        <v>3.6</v>
      </c>
      <c r="AC990" s="130">
        <f t="shared" si="1597"/>
        <v>3.6</v>
      </c>
      <c r="AD990" s="130">
        <f t="shared" si="1597"/>
        <v>3.6</v>
      </c>
      <c r="AE990" s="130">
        <f t="shared" si="1597"/>
        <v>3.6</v>
      </c>
      <c r="AF990" s="131">
        <f t="shared" si="1597"/>
        <v>3.6</v>
      </c>
      <c r="AG990" s="129">
        <f t="shared" ref="AG990" si="1604">H$3</f>
        <v>3.6</v>
      </c>
      <c r="AH990" s="130">
        <f t="shared" si="1598"/>
        <v>3.6</v>
      </c>
      <c r="AI990" s="130">
        <f t="shared" si="1598"/>
        <v>3.6</v>
      </c>
      <c r="AJ990" s="130">
        <f t="shared" si="1598"/>
        <v>3.6</v>
      </c>
      <c r="AK990" s="130">
        <f t="shared" si="1598"/>
        <v>3.6</v>
      </c>
      <c r="AL990" s="130">
        <f t="shared" si="1598"/>
        <v>3.6</v>
      </c>
      <c r="AM990" s="130">
        <f t="shared" si="1598"/>
        <v>3.6</v>
      </c>
      <c r="AN990" s="130">
        <f t="shared" si="1598"/>
        <v>3.6</v>
      </c>
      <c r="AO990" s="130">
        <f t="shared" si="1598"/>
        <v>3.6</v>
      </c>
      <c r="AP990" s="131">
        <f t="shared" si="1598"/>
        <v>3.6</v>
      </c>
      <c r="AQ990" s="129">
        <f t="shared" ref="AQ990" si="1605">I$3</f>
        <v>0.91</v>
      </c>
      <c r="AR990" s="130">
        <f t="shared" si="1599"/>
        <v>0.91</v>
      </c>
      <c r="AS990" s="130">
        <f t="shared" si="1599"/>
        <v>0.91</v>
      </c>
      <c r="AT990" s="130">
        <f t="shared" si="1599"/>
        <v>0.91</v>
      </c>
      <c r="AU990" s="130">
        <f t="shared" si="1599"/>
        <v>0.91</v>
      </c>
      <c r="AV990" s="130">
        <f t="shared" si="1599"/>
        <v>0.91</v>
      </c>
      <c r="AW990" s="130">
        <f t="shared" si="1599"/>
        <v>0.91</v>
      </c>
      <c r="AX990" s="130">
        <f t="shared" si="1599"/>
        <v>0.91</v>
      </c>
      <c r="AY990" s="130">
        <f t="shared" si="1599"/>
        <v>0.91</v>
      </c>
      <c r="AZ990" s="131">
        <f t="shared" si="1599"/>
        <v>0.91</v>
      </c>
      <c r="BA990" s="129">
        <f t="shared" ref="BA990" si="1606">J$3</f>
        <v>0</v>
      </c>
      <c r="BB990" s="130">
        <f t="shared" si="1600"/>
        <v>0</v>
      </c>
      <c r="BC990" s="130">
        <f t="shared" si="1600"/>
        <v>0</v>
      </c>
      <c r="BD990" s="130">
        <f t="shared" si="1600"/>
        <v>0</v>
      </c>
      <c r="BE990" s="130">
        <f t="shared" si="1600"/>
        <v>0</v>
      </c>
      <c r="BF990" s="130">
        <f t="shared" si="1600"/>
        <v>0</v>
      </c>
      <c r="BG990" s="130">
        <f t="shared" si="1600"/>
        <v>0</v>
      </c>
      <c r="BH990" s="130">
        <f t="shared" si="1600"/>
        <v>0</v>
      </c>
      <c r="BI990" s="130">
        <f t="shared" si="1600"/>
        <v>0</v>
      </c>
      <c r="BJ990" s="131">
        <f t="shared" si="1600"/>
        <v>0</v>
      </c>
      <c r="BK990"/>
      <c r="BL990"/>
      <c r="BM990"/>
      <c r="BN990"/>
      <c r="BO990"/>
      <c r="BP990"/>
      <c r="BQ990"/>
      <c r="BR990"/>
      <c r="BS990"/>
      <c r="BT990"/>
      <c r="BU990"/>
      <c r="BV990"/>
      <c r="BW990"/>
      <c r="BX990"/>
      <c r="BY990"/>
      <c r="BZ990"/>
      <c r="CA990"/>
      <c r="CB990"/>
      <c r="CC990"/>
      <c r="CD990"/>
      <c r="CE990"/>
      <c r="CF990"/>
      <c r="CG990"/>
      <c r="CH990"/>
      <c r="CI990"/>
      <c r="CJ990"/>
      <c r="CK990"/>
      <c r="CL990"/>
      <c r="CM990"/>
      <c r="CN990"/>
      <c r="CO990"/>
    </row>
    <row r="991" spans="1:93" s="2" customFormat="1" ht="15" hidden="1" customHeight="1" outlineLevel="2" x14ac:dyDescent="0.25">
      <c r="A991" s="152" t="s">
        <v>58</v>
      </c>
      <c r="B991" s="132">
        <f t="shared" ref="B991" si="1607">B990/10*0</f>
        <v>0</v>
      </c>
      <c r="C991" s="133">
        <f t="shared" ref="C991" si="1608">C990/10*1</f>
        <v>9.0999999999999998E-2</v>
      </c>
      <c r="D991" s="133">
        <f t="shared" ref="D991" si="1609">D990/10*2</f>
        <v>0.182</v>
      </c>
      <c r="E991" s="133">
        <f t="shared" ref="E991" si="1610">E990/10*3</f>
        <v>0.27300000000000002</v>
      </c>
      <c r="F991" s="133">
        <f t="shared" ref="F991" si="1611">F990/10*4</f>
        <v>0.36399999999999999</v>
      </c>
      <c r="G991" s="133">
        <f t="shared" ref="G991" si="1612">G990/10*5</f>
        <v>0.45499999999999996</v>
      </c>
      <c r="H991" s="133">
        <f t="shared" ref="H991" si="1613">H990/10*6</f>
        <v>0.54600000000000004</v>
      </c>
      <c r="I991" s="133">
        <f t="shared" ref="I991" si="1614">I990/10*7</f>
        <v>0.63700000000000001</v>
      </c>
      <c r="J991" s="191">
        <f t="shared" ref="J991" si="1615">J990/10*8</f>
        <v>0.72799999999999998</v>
      </c>
      <c r="K991" s="133">
        <f t="shared" ref="K991" si="1616">K990/10*9</f>
        <v>0.81899999999999995</v>
      </c>
      <c r="L991" s="134">
        <f t="shared" ref="L991" si="1617">L990/10*10</f>
        <v>0.90999999999999992</v>
      </c>
      <c r="M991" s="133">
        <f t="shared" ref="M991" si="1618">M990/10*1</f>
        <v>0.36</v>
      </c>
      <c r="N991" s="133">
        <f t="shared" ref="N991" si="1619">N990/10*2</f>
        <v>0.72</v>
      </c>
      <c r="O991" s="133">
        <f t="shared" ref="O991" si="1620">O990/10*3</f>
        <v>1.08</v>
      </c>
      <c r="P991" s="133">
        <f t="shared" ref="P991" si="1621">P990/10*4</f>
        <v>1.44</v>
      </c>
      <c r="Q991" s="133">
        <f t="shared" ref="Q991" si="1622">Q990/10*5</f>
        <v>1.7999999999999998</v>
      </c>
      <c r="R991" s="133">
        <f t="shared" ref="R991" si="1623">R990/10*6</f>
        <v>2.16</v>
      </c>
      <c r="S991" s="133">
        <f t="shared" ref="S991" si="1624">S990/10*7</f>
        <v>2.52</v>
      </c>
      <c r="T991" s="133">
        <f t="shared" ref="T991" si="1625">T990/10*8</f>
        <v>2.88</v>
      </c>
      <c r="U991" s="133">
        <f t="shared" ref="U991" si="1626">U990/10*9</f>
        <v>3.2399999999999998</v>
      </c>
      <c r="V991" s="134">
        <f t="shared" ref="V991" si="1627">V990/10*10</f>
        <v>3.5999999999999996</v>
      </c>
      <c r="W991" s="133">
        <f t="shared" ref="W991" si="1628">W990/10*1</f>
        <v>0.36</v>
      </c>
      <c r="X991" s="133">
        <f t="shared" ref="X991" si="1629">X990/10*2</f>
        <v>0.72</v>
      </c>
      <c r="Y991" s="133">
        <f t="shared" ref="Y991" si="1630">Y990/10*3</f>
        <v>1.08</v>
      </c>
      <c r="Z991" s="133">
        <f t="shared" ref="Z991" si="1631">Z990/10*4</f>
        <v>1.44</v>
      </c>
      <c r="AA991" s="133">
        <f t="shared" ref="AA991" si="1632">AA990/10*5</f>
        <v>1.7999999999999998</v>
      </c>
      <c r="AB991" s="133">
        <f t="shared" ref="AB991" si="1633">AB990/10*6</f>
        <v>2.16</v>
      </c>
      <c r="AC991" s="133">
        <f t="shared" ref="AC991" si="1634">AC990/10*7</f>
        <v>2.52</v>
      </c>
      <c r="AD991" s="133">
        <f t="shared" ref="AD991" si="1635">AD990/10*8</f>
        <v>2.88</v>
      </c>
      <c r="AE991" s="134">
        <f t="shared" ref="AE991" si="1636">AE990/10*9</f>
        <v>3.2399999999999998</v>
      </c>
      <c r="AF991" s="134">
        <f t="shared" ref="AF991" si="1637">AF990/10*10</f>
        <v>3.5999999999999996</v>
      </c>
      <c r="AG991" s="133">
        <f t="shared" ref="AG991" si="1638">AG990/10*1</f>
        <v>0.36</v>
      </c>
      <c r="AH991" s="133">
        <f t="shared" ref="AH991" si="1639">AH990/10*2</f>
        <v>0.72</v>
      </c>
      <c r="AI991" s="133">
        <f t="shared" ref="AI991" si="1640">AI990/10*3</f>
        <v>1.08</v>
      </c>
      <c r="AJ991" s="133">
        <f t="shared" ref="AJ991" si="1641">AJ990/10*4</f>
        <v>1.44</v>
      </c>
      <c r="AK991" s="133">
        <f t="shared" ref="AK991" si="1642">AK990/10*5</f>
        <v>1.7999999999999998</v>
      </c>
      <c r="AL991" s="133">
        <f t="shared" ref="AL991" si="1643">AL990/10*6</f>
        <v>2.16</v>
      </c>
      <c r="AM991" s="133">
        <f t="shared" ref="AM991" si="1644">AM990/10*7</f>
        <v>2.52</v>
      </c>
      <c r="AN991" s="133">
        <f t="shared" ref="AN991" si="1645">AN990/10*8</f>
        <v>2.88</v>
      </c>
      <c r="AO991" s="134">
        <f t="shared" ref="AO991" si="1646">AO990/10*9</f>
        <v>3.2399999999999998</v>
      </c>
      <c r="AP991" s="134">
        <f t="shared" ref="AP991" si="1647">AP990/10*10</f>
        <v>3.5999999999999996</v>
      </c>
      <c r="AQ991" s="133">
        <f t="shared" ref="AQ991" si="1648">AQ990/10*1</f>
        <v>9.0999999999999998E-2</v>
      </c>
      <c r="AR991" s="133">
        <f t="shared" ref="AR991" si="1649">AR990/10*2</f>
        <v>0.182</v>
      </c>
      <c r="AS991" s="133">
        <f t="shared" ref="AS991" si="1650">AS990/10*3</f>
        <v>0.27300000000000002</v>
      </c>
      <c r="AT991" s="133">
        <f t="shared" ref="AT991" si="1651">AT990/10*4</f>
        <v>0.36399999999999999</v>
      </c>
      <c r="AU991" s="133">
        <f t="shared" ref="AU991" si="1652">AU990/10*5</f>
        <v>0.45499999999999996</v>
      </c>
      <c r="AV991" s="133">
        <f t="shared" ref="AV991" si="1653">AV990/10*6</f>
        <v>0.54600000000000004</v>
      </c>
      <c r="AW991" s="133">
        <f t="shared" ref="AW991" si="1654">AW990/10*7</f>
        <v>0.63700000000000001</v>
      </c>
      <c r="AX991" s="133">
        <f t="shared" ref="AX991" si="1655">AX990/10*8</f>
        <v>0.72799999999999998</v>
      </c>
      <c r="AY991" s="134">
        <f t="shared" ref="AY991" si="1656">AY990/10*9</f>
        <v>0.81899999999999995</v>
      </c>
      <c r="AZ991" s="134">
        <f t="shared" ref="AZ991" si="1657">AZ990/10*10</f>
        <v>0.90999999999999992</v>
      </c>
      <c r="BA991" s="133">
        <f t="shared" ref="BA991" si="1658">BA990/10*1</f>
        <v>0</v>
      </c>
      <c r="BB991" s="133">
        <f t="shared" ref="BB991" si="1659">BB990/10*2</f>
        <v>0</v>
      </c>
      <c r="BC991" s="133">
        <f t="shared" ref="BC991" si="1660">BC990/10*3</f>
        <v>0</v>
      </c>
      <c r="BD991" s="133">
        <f t="shared" ref="BD991" si="1661">BD990/10*4</f>
        <v>0</v>
      </c>
      <c r="BE991" s="133">
        <f t="shared" ref="BE991" si="1662">BE990/10*5</f>
        <v>0</v>
      </c>
      <c r="BF991" s="133">
        <f t="shared" ref="BF991" si="1663">BF990/10*6</f>
        <v>0</v>
      </c>
      <c r="BG991" s="133">
        <f t="shared" ref="BG991" si="1664">BG990/10*7</f>
        <v>0</v>
      </c>
      <c r="BH991" s="133">
        <f t="shared" ref="BH991" si="1665">BH990/10*8</f>
        <v>0</v>
      </c>
      <c r="BI991" s="134">
        <f t="shared" ref="BI991" si="1666">BI990/10*9</f>
        <v>0</v>
      </c>
      <c r="BJ991" s="134">
        <f t="shared" ref="BJ991" si="1667">BJ990/10*10</f>
        <v>0</v>
      </c>
      <c r="BK991"/>
      <c r="BL991"/>
      <c r="BM991"/>
      <c r="BN991"/>
      <c r="BO991"/>
      <c r="BP991"/>
      <c r="BQ991"/>
      <c r="BR991"/>
      <c r="BS991"/>
      <c r="BT991"/>
      <c r="BU991"/>
      <c r="BV991"/>
      <c r="BW991"/>
      <c r="BX991"/>
      <c r="BY991"/>
      <c r="BZ991"/>
      <c r="CA991"/>
      <c r="CB991"/>
      <c r="CC991"/>
      <c r="CD991"/>
      <c r="CE991"/>
      <c r="CF991"/>
      <c r="CG991"/>
      <c r="CH991"/>
      <c r="CI991"/>
      <c r="CJ991"/>
      <c r="CK991"/>
      <c r="CL991"/>
      <c r="CM991"/>
      <c r="CN991"/>
      <c r="CO991"/>
    </row>
    <row r="992" spans="1:93" ht="15.75" hidden="1" outlineLevel="2" thickBot="1" x14ac:dyDescent="0.3">
      <c r="A992" s="152" t="s">
        <v>60</v>
      </c>
      <c r="B992" s="192" t="e">
        <f t="shared" ref="B992:BJ992" si="1668">-B989+B988*B991-1*IF(AND($A698=B987,B991&gt;=$A935),B991-$A935,0)</f>
        <v>#REF!</v>
      </c>
      <c r="C992" s="193" t="e">
        <f t="shared" si="1668"/>
        <v>#REF!</v>
      </c>
      <c r="D992" s="193" t="e">
        <f t="shared" si="1668"/>
        <v>#REF!</v>
      </c>
      <c r="E992" s="193" t="e">
        <f t="shared" si="1668"/>
        <v>#REF!</v>
      </c>
      <c r="F992" s="193" t="e">
        <f t="shared" si="1668"/>
        <v>#REF!</v>
      </c>
      <c r="G992" s="193" t="e">
        <f t="shared" si="1668"/>
        <v>#REF!</v>
      </c>
      <c r="H992" s="193" t="e">
        <f t="shared" si="1668"/>
        <v>#REF!</v>
      </c>
      <c r="I992" s="193" t="e">
        <f t="shared" si="1668"/>
        <v>#REF!</v>
      </c>
      <c r="J992" s="193" t="e">
        <f t="shared" si="1668"/>
        <v>#REF!</v>
      </c>
      <c r="K992" s="193" t="e">
        <f t="shared" si="1668"/>
        <v>#REF!</v>
      </c>
      <c r="L992" s="194" t="e">
        <f t="shared" si="1668"/>
        <v>#REF!</v>
      </c>
      <c r="M992" s="192" t="e">
        <f t="shared" si="1668"/>
        <v>#REF!</v>
      </c>
      <c r="N992" s="193" t="e">
        <f t="shared" si="1668"/>
        <v>#REF!</v>
      </c>
      <c r="O992" s="193" t="e">
        <f t="shared" si="1668"/>
        <v>#REF!</v>
      </c>
      <c r="P992" s="193" t="e">
        <f t="shared" si="1668"/>
        <v>#REF!</v>
      </c>
      <c r="Q992" s="193" t="e">
        <f t="shared" si="1668"/>
        <v>#REF!</v>
      </c>
      <c r="R992" s="193" t="e">
        <f t="shared" si="1668"/>
        <v>#REF!</v>
      </c>
      <c r="S992" s="193" t="e">
        <f t="shared" si="1668"/>
        <v>#REF!</v>
      </c>
      <c r="T992" s="193" t="e">
        <f t="shared" si="1668"/>
        <v>#REF!</v>
      </c>
      <c r="U992" s="193" t="e">
        <f t="shared" si="1668"/>
        <v>#REF!</v>
      </c>
      <c r="V992" s="194" t="e">
        <f t="shared" si="1668"/>
        <v>#REF!</v>
      </c>
      <c r="W992" s="192" t="e">
        <f t="shared" si="1668"/>
        <v>#REF!</v>
      </c>
      <c r="X992" s="193" t="e">
        <f t="shared" si="1668"/>
        <v>#REF!</v>
      </c>
      <c r="Y992" s="193" t="e">
        <f t="shared" si="1668"/>
        <v>#REF!</v>
      </c>
      <c r="Z992" s="193" t="e">
        <f t="shared" si="1668"/>
        <v>#REF!</v>
      </c>
      <c r="AA992" s="193" t="e">
        <f t="shared" si="1668"/>
        <v>#REF!</v>
      </c>
      <c r="AB992" s="193" t="e">
        <f t="shared" si="1668"/>
        <v>#REF!</v>
      </c>
      <c r="AC992" s="193" t="e">
        <f t="shared" si="1668"/>
        <v>#REF!</v>
      </c>
      <c r="AD992" s="193" t="e">
        <f t="shared" si="1668"/>
        <v>#REF!</v>
      </c>
      <c r="AE992" s="193" t="e">
        <f t="shared" si="1668"/>
        <v>#REF!</v>
      </c>
      <c r="AF992" s="194" t="e">
        <f t="shared" si="1668"/>
        <v>#REF!</v>
      </c>
      <c r="AG992" s="192" t="e">
        <f t="shared" si="1668"/>
        <v>#REF!</v>
      </c>
      <c r="AH992" s="193" t="e">
        <f t="shared" si="1668"/>
        <v>#REF!</v>
      </c>
      <c r="AI992" s="193" t="e">
        <f t="shared" si="1668"/>
        <v>#REF!</v>
      </c>
      <c r="AJ992" s="193" t="e">
        <f t="shared" si="1668"/>
        <v>#REF!</v>
      </c>
      <c r="AK992" s="193" t="e">
        <f t="shared" si="1668"/>
        <v>#REF!</v>
      </c>
      <c r="AL992" s="193" t="e">
        <f t="shared" si="1668"/>
        <v>#REF!</v>
      </c>
      <c r="AM992" s="193" t="e">
        <f t="shared" si="1668"/>
        <v>#REF!</v>
      </c>
      <c r="AN992" s="193" t="e">
        <f t="shared" si="1668"/>
        <v>#REF!</v>
      </c>
      <c r="AO992" s="193" t="e">
        <f t="shared" si="1668"/>
        <v>#REF!</v>
      </c>
      <c r="AP992" s="194" t="e">
        <f t="shared" si="1668"/>
        <v>#REF!</v>
      </c>
      <c r="AQ992" s="192" t="e">
        <f t="shared" si="1668"/>
        <v>#REF!</v>
      </c>
      <c r="AR992" s="193" t="e">
        <f t="shared" si="1668"/>
        <v>#REF!</v>
      </c>
      <c r="AS992" s="193" t="e">
        <f t="shared" si="1668"/>
        <v>#REF!</v>
      </c>
      <c r="AT992" s="193" t="e">
        <f t="shared" si="1668"/>
        <v>#REF!</v>
      </c>
      <c r="AU992" s="193" t="e">
        <f t="shared" si="1668"/>
        <v>#REF!</v>
      </c>
      <c r="AV992" s="193" t="e">
        <f t="shared" si="1668"/>
        <v>#REF!</v>
      </c>
      <c r="AW992" s="193" t="e">
        <f t="shared" si="1668"/>
        <v>#REF!</v>
      </c>
      <c r="AX992" s="193" t="e">
        <f t="shared" si="1668"/>
        <v>#REF!</v>
      </c>
      <c r="AY992" s="193" t="e">
        <f t="shared" si="1668"/>
        <v>#REF!</v>
      </c>
      <c r="AZ992" s="194" t="e">
        <f t="shared" si="1668"/>
        <v>#REF!</v>
      </c>
      <c r="BA992" s="192" t="e">
        <f t="shared" si="1668"/>
        <v>#REF!</v>
      </c>
      <c r="BB992" s="193" t="e">
        <f t="shared" si="1668"/>
        <v>#REF!</v>
      </c>
      <c r="BC992" s="193" t="e">
        <f t="shared" si="1668"/>
        <v>#REF!</v>
      </c>
      <c r="BD992" s="193" t="e">
        <f t="shared" si="1668"/>
        <v>#REF!</v>
      </c>
      <c r="BE992" s="193" t="e">
        <f t="shared" si="1668"/>
        <v>#REF!</v>
      </c>
      <c r="BF992" s="193" t="e">
        <f t="shared" si="1668"/>
        <v>#REF!</v>
      </c>
      <c r="BG992" s="193" t="e">
        <f t="shared" si="1668"/>
        <v>#REF!</v>
      </c>
      <c r="BH992" s="193" t="e">
        <f t="shared" si="1668"/>
        <v>#REF!</v>
      </c>
      <c r="BI992" s="193" t="e">
        <f t="shared" si="1668"/>
        <v>#REF!</v>
      </c>
      <c r="BJ992" s="194" t="e">
        <f t="shared" si="1668"/>
        <v>#REF!</v>
      </c>
    </row>
    <row r="993" spans="1:34" hidden="1" outlineLevel="2" x14ac:dyDescent="0.25"/>
    <row r="994" spans="1:34" hidden="1" outlineLevel="1" collapsed="1" x14ac:dyDescent="0.25">
      <c r="A994" s="181" t="e">
        <f>6*B698/10</f>
        <v>#REF!</v>
      </c>
      <c r="B994" s="180"/>
      <c r="C994" s="180"/>
      <c r="D994" s="180"/>
    </row>
    <row r="995" spans="1:34" hidden="1" outlineLevel="2" x14ac:dyDescent="0.25">
      <c r="B995" s="316" t="e">
        <f>#REF!</f>
        <v>#REF!</v>
      </c>
      <c r="C995" s="317"/>
      <c r="D995" s="316" t="e">
        <f>#REF!</f>
        <v>#REF!</v>
      </c>
      <c r="E995" s="317"/>
      <c r="F995" s="316" t="e">
        <f>#REF!</f>
        <v>#REF!</v>
      </c>
      <c r="G995" s="317"/>
      <c r="H995" s="316" t="e">
        <f>#REF!</f>
        <v>#REF!</v>
      </c>
      <c r="I995" s="317"/>
      <c r="J995" s="316" t="e">
        <f>#REF!</f>
        <v>#REF!</v>
      </c>
      <c r="K995" s="317"/>
      <c r="L995" s="316" t="e">
        <f>#REF!</f>
        <v>#REF!</v>
      </c>
      <c r="M995" s="317"/>
    </row>
    <row r="996" spans="1:34" hidden="1" outlineLevel="2" x14ac:dyDescent="0.25">
      <c r="B996" s="105" t="e">
        <f>#REF!</f>
        <v>#REF!</v>
      </c>
      <c r="C996" s="106">
        <v>0</v>
      </c>
      <c r="D996" s="107" t="e">
        <f>#REF!</f>
        <v>#REF!</v>
      </c>
      <c r="E996" s="106">
        <v>0</v>
      </c>
      <c r="F996" s="107" t="e">
        <f>#REF!</f>
        <v>#REF!</v>
      </c>
      <c r="G996" s="106">
        <v>0</v>
      </c>
      <c r="H996" s="107" t="e">
        <f>#REF!</f>
        <v>#REF!</v>
      </c>
      <c r="I996" s="106">
        <v>0</v>
      </c>
      <c r="J996" s="107" t="e">
        <f>#REF!</f>
        <v>#REF!</v>
      </c>
      <c r="K996" s="106">
        <v>0</v>
      </c>
      <c r="L996" s="107" t="e">
        <f>#REF!</f>
        <v>#REF!</v>
      </c>
      <c r="M996" s="106">
        <v>0</v>
      </c>
      <c r="X996" s="146"/>
      <c r="Y996" s="147"/>
    </row>
    <row r="997" spans="1:34" hidden="1" outlineLevel="2" x14ac:dyDescent="0.25">
      <c r="B997" s="105" t="e">
        <f>#REF!</f>
        <v>#REF!</v>
      </c>
      <c r="C997" s="106" t="e">
        <f>IF($A698=B995,1*($B698-$A994)^2*(2*$A994+$B698)/$B698^3,0)</f>
        <v>#REF!</v>
      </c>
      <c r="D997" s="107" t="e">
        <f>#REF!</f>
        <v>#REF!</v>
      </c>
      <c r="E997" s="106" t="e">
        <f>IF($A698=D995,1*($B698-$A994)^2*(2*$A994+$B698)/$B698^3,0)</f>
        <v>#REF!</v>
      </c>
      <c r="F997" s="107" t="e">
        <f>#REF!</f>
        <v>#REF!</v>
      </c>
      <c r="G997" s="106" t="e">
        <f>IF($A698=F995,1*($B698-$A994)^2*(2*$A994+$B698)/$B698^3,0)</f>
        <v>#REF!</v>
      </c>
      <c r="H997" s="107" t="e">
        <f>#REF!</f>
        <v>#REF!</v>
      </c>
      <c r="I997" s="106" t="e">
        <f>IF($A698=H995,1*($B698-$A994)^2*(2*$A994+$B698)/$B698^3,0)</f>
        <v>#REF!</v>
      </c>
      <c r="J997" s="107" t="e">
        <f>#REF!</f>
        <v>#REF!</v>
      </c>
      <c r="K997" s="106" t="e">
        <f>IF($A698=J995,1*($B698-$A994)^2*(2*$A994+$B698)/$B698^3,0)</f>
        <v>#REF!</v>
      </c>
      <c r="L997" s="107" t="e">
        <f>#REF!</f>
        <v>#REF!</v>
      </c>
      <c r="M997" s="106" t="e">
        <f>IF($A698=L995,1*($B698-$A994)^2*(2*$A994+$B698)/$B698^3,0)</f>
        <v>#REF!</v>
      </c>
    </row>
    <row r="998" spans="1:34" hidden="1" outlineLevel="2" x14ac:dyDescent="0.25">
      <c r="A998" t="s">
        <v>36</v>
      </c>
      <c r="B998" s="105" t="e">
        <f>#REF!</f>
        <v>#REF!</v>
      </c>
      <c r="C998" s="106" t="e">
        <f>IF($A698=B995,1*$A994*($B698-$A994)^2/$B698^2,0)</f>
        <v>#REF!</v>
      </c>
      <c r="D998" s="107" t="e">
        <f>#REF!</f>
        <v>#REF!</v>
      </c>
      <c r="E998" s="106" t="e">
        <f>IF($A698=D995,1*$A994*($B698-$A994)^2/$B698^2,0)</f>
        <v>#REF!</v>
      </c>
      <c r="F998" s="107" t="e">
        <f>#REF!</f>
        <v>#REF!</v>
      </c>
      <c r="G998" s="106" t="e">
        <f>IF($A698=F995,1*$A994*($B698-$A994)^2/$B698^2,0)</f>
        <v>#REF!</v>
      </c>
      <c r="H998" s="107" t="e">
        <f>#REF!</f>
        <v>#REF!</v>
      </c>
      <c r="I998" s="106" t="e">
        <f>IF($A698=H995,1*$A994*($B698-$A994)^2/$B698^2,0)</f>
        <v>#REF!</v>
      </c>
      <c r="J998" s="107" t="e">
        <f>#REF!</f>
        <v>#REF!</v>
      </c>
      <c r="K998" s="106" t="e">
        <f>IF($A698=J995,1*$A994*($B698-$A994)^2/$B698^2,0)</f>
        <v>#REF!</v>
      </c>
      <c r="L998" s="107" t="e">
        <f>#REF!</f>
        <v>#REF!</v>
      </c>
      <c r="M998" s="106" t="e">
        <f>IF($A698=L995,1*$A994*($B698-$A994)^2/$B698^2,0)</f>
        <v>#REF!</v>
      </c>
      <c r="X998" s="149"/>
    </row>
    <row r="999" spans="1:34" hidden="1" outlineLevel="2" x14ac:dyDescent="0.25">
      <c r="B999" s="105" t="e">
        <f>#REF!</f>
        <v>#REF!</v>
      </c>
      <c r="C999" s="108">
        <v>0</v>
      </c>
      <c r="D999" s="107" t="e">
        <f>#REF!</f>
        <v>#REF!</v>
      </c>
      <c r="E999" s="108">
        <v>0</v>
      </c>
      <c r="F999" s="107" t="e">
        <f>#REF!</f>
        <v>#REF!</v>
      </c>
      <c r="G999" s="108">
        <v>0</v>
      </c>
      <c r="H999" s="107" t="e">
        <f>#REF!</f>
        <v>#REF!</v>
      </c>
      <c r="I999" s="108">
        <v>0</v>
      </c>
      <c r="J999" s="107" t="e">
        <f>#REF!</f>
        <v>#REF!</v>
      </c>
      <c r="K999" s="108">
        <v>0</v>
      </c>
      <c r="L999" s="107" t="e">
        <f>#REF!</f>
        <v>#REF!</v>
      </c>
      <c r="M999" s="108">
        <v>0</v>
      </c>
    </row>
    <row r="1000" spans="1:34" hidden="1" outlineLevel="2" x14ac:dyDescent="0.25">
      <c r="B1000" s="105" t="e">
        <f>#REF!</f>
        <v>#REF!</v>
      </c>
      <c r="C1000" s="106" t="e">
        <f>IF($A698=B995,1*($A994)^2*(3*$B698-2*$A994)/$B698^3,0)</f>
        <v>#REF!</v>
      </c>
      <c r="D1000" s="107" t="e">
        <f>#REF!</f>
        <v>#REF!</v>
      </c>
      <c r="E1000" s="106" t="e">
        <f>IF($A698=D995,1*($A994)^2*(3*$B698-2*$A994)/$B698^3,0)</f>
        <v>#REF!</v>
      </c>
      <c r="F1000" s="107" t="e">
        <f>#REF!</f>
        <v>#REF!</v>
      </c>
      <c r="G1000" s="106" t="e">
        <f>IF($A698=F995,1*($A994)^2*(3*$B698-2*$A994)/$B698^3,0)</f>
        <v>#REF!</v>
      </c>
      <c r="H1000" s="107" t="e">
        <f>#REF!</f>
        <v>#REF!</v>
      </c>
      <c r="I1000" s="106" t="e">
        <f>IF($A698=H995,1*($A994)^2*(3*$B698-2*$A994)/$B698^3,0)</f>
        <v>#REF!</v>
      </c>
      <c r="J1000" s="107" t="e">
        <f>#REF!</f>
        <v>#REF!</v>
      </c>
      <c r="K1000" s="106" t="e">
        <f>IF($A698=J995,1*($A994)^2*(3*$B698-2*$A994)/$B698^3,0)</f>
        <v>#REF!</v>
      </c>
      <c r="L1000" s="107" t="e">
        <f>#REF!</f>
        <v>#REF!</v>
      </c>
      <c r="M1000" s="106" t="e">
        <f>IF($A698=L995,1*($A994)^2*(3*$B698-2*$A994)/$B698^3,0)</f>
        <v>#REF!</v>
      </c>
    </row>
    <row r="1001" spans="1:34" hidden="1" outlineLevel="2" x14ac:dyDescent="0.25">
      <c r="B1001" s="105" t="e">
        <f>#REF!</f>
        <v>#REF!</v>
      </c>
      <c r="C1001" s="108" t="e">
        <f>IF($A698=B995,-1*($B698-$A994)*$A994^2/$B698^2,0)</f>
        <v>#REF!</v>
      </c>
      <c r="D1001" s="107" t="e">
        <f>#REF!</f>
        <v>#REF!</v>
      </c>
      <c r="E1001" s="108" t="e">
        <f>IF($A698=D995,-1*($B698-$A994)*$A994^2/$B698^2,0)</f>
        <v>#REF!</v>
      </c>
      <c r="F1001" s="107" t="e">
        <f>#REF!</f>
        <v>#REF!</v>
      </c>
      <c r="G1001" s="108" t="e">
        <f>IF($A698=F995,-1*($B698-$A994)*$A994^2/$B698^2,0)</f>
        <v>#REF!</v>
      </c>
      <c r="H1001" s="107" t="e">
        <f>#REF!</f>
        <v>#REF!</v>
      </c>
      <c r="I1001" s="108" t="e">
        <f>IF($A698=H995,-1*($B698-$A994)*$A994^2/$B698^2,0)</f>
        <v>#REF!</v>
      </c>
      <c r="J1001" s="107" t="e">
        <f>#REF!</f>
        <v>#REF!</v>
      </c>
      <c r="K1001" s="108" t="e">
        <f>IF($A698=J995,-1*($B698-$A994)*$A994^2/$B698^2,0)</f>
        <v>#REF!</v>
      </c>
      <c r="L1001" s="107" t="e">
        <f>#REF!</f>
        <v>#REF!</v>
      </c>
      <c r="M1001" s="108" t="e">
        <f>IF($A698=L995,-1*($B698-$A994)*$A994^2/$B698^2,0)</f>
        <v>#REF!</v>
      </c>
    </row>
    <row r="1002" spans="1:34" hidden="1" outlineLevel="2" x14ac:dyDescent="0.25">
      <c r="C1002" t="s">
        <v>61</v>
      </c>
      <c r="D1002" s="182"/>
      <c r="E1002" s="183"/>
      <c r="F1002" s="182"/>
      <c r="G1002" s="183"/>
      <c r="H1002" s="182"/>
      <c r="I1002" s="183"/>
      <c r="J1002" s="182"/>
      <c r="K1002" s="183"/>
      <c r="L1002" s="182"/>
      <c r="M1002" s="183"/>
      <c r="N1002" s="182"/>
      <c r="O1002" s="183"/>
      <c r="P1002" s="182"/>
      <c r="Q1002" s="183"/>
      <c r="R1002" s="182"/>
      <c r="S1002" s="183"/>
    </row>
    <row r="1003" spans="1:34" hidden="1" outlineLevel="2" x14ac:dyDescent="0.25">
      <c r="B1003" s="105">
        <v>1</v>
      </c>
      <c r="C1003" s="108">
        <f t="shared" ref="C1003" si="1669">-(IFERROR(VLOOKUP($B1003,$B996:$C1001,2,0),0)+IFERROR(VLOOKUP($B1003,$D996:$E1001,2,0),0)+IFERROR(VLOOKUP($B1003,$F996:$G1001,2,0),0)+IFERROR(VLOOKUP($B1003,$H996:$I1001,2,0),0)+IFERROR(VLOOKUP($B1003,$J996:$K1001,2,0),0)+IFERROR(VLOOKUP($B1003,$L996:$M1001,2,0),0)+IFERROR(VLOOKUP($B1003,$N996:$O1001,2,0),0)+IFERROR(VLOOKUP($B1003,$P996:$Q1001,2,0),0)+IFERROR(VLOOKUP($B1003,$R996:$S1001,2,0),0))</f>
        <v>0</v>
      </c>
      <c r="E1003" s="109"/>
      <c r="F1003" s="325" t="s">
        <v>37</v>
      </c>
      <c r="G1003" s="325"/>
      <c r="H1003" s="325"/>
      <c r="I1003" s="325"/>
      <c r="J1003" s="325"/>
      <c r="K1003" s="325"/>
      <c r="L1003" s="325"/>
      <c r="M1003" s="325"/>
      <c r="N1003" s="325"/>
      <c r="O1003" s="325"/>
      <c r="P1003" s="325"/>
      <c r="Q1003" s="325"/>
      <c r="R1003" s="325"/>
      <c r="S1003" s="325"/>
      <c r="T1003" s="325"/>
      <c r="U1003" s="325"/>
      <c r="V1003" s="325"/>
      <c r="W1003" s="325"/>
      <c r="X1003" s="325"/>
      <c r="Y1003" s="325"/>
      <c r="Z1003" s="325"/>
      <c r="AA1003" s="325"/>
      <c r="AB1003" s="110"/>
      <c r="AC1003" s="110"/>
      <c r="AD1003" s="110"/>
      <c r="AE1003" s="110"/>
      <c r="AF1003" s="110"/>
      <c r="AG1003" s="110"/>
      <c r="AH1003" s="110"/>
    </row>
    <row r="1004" spans="1:34" hidden="1" outlineLevel="2" x14ac:dyDescent="0.25">
      <c r="B1004" s="105">
        <v>2</v>
      </c>
      <c r="C1004" s="108">
        <f t="shared" ref="C1004" si="1670">-(IFERROR(VLOOKUP($B1004,$B996:$C1001,2,0),0)+IFERROR(VLOOKUP($B1004,$D996:$E1001,2,0),0)+IFERROR(VLOOKUP($B1004,$F996:$G1001,2,0),0)+IFERROR(VLOOKUP($B1004,$H996:$I1001,2,0),0)+IFERROR(VLOOKUP($B1004,$J996:$K1001,2,0),0)+IFERROR(VLOOKUP($B1004,$L996:$M1001,2,0),0)+IFERROR(VLOOKUP($B1004,$N996:$O1001,2,0),0)+IFERROR(VLOOKUP($B1004,$P996:$Q1001,2,0),0)+IFERROR(VLOOKUP($B1004,$R996:$S1001,2,0),0))</f>
        <v>0</v>
      </c>
      <c r="E1004" s="110"/>
      <c r="F1004" s="110"/>
      <c r="G1004" s="326" t="s">
        <v>38</v>
      </c>
      <c r="H1004" s="326"/>
      <c r="I1004" s="326"/>
      <c r="J1004" s="326"/>
      <c r="K1004" s="326"/>
      <c r="L1004" s="326"/>
      <c r="M1004" s="110"/>
      <c r="N1004" s="110"/>
      <c r="O1004" s="110"/>
      <c r="P1004" s="327" t="s">
        <v>39</v>
      </c>
      <c r="Q1004" s="327"/>
      <c r="R1004" s="327"/>
      <c r="S1004" s="327"/>
      <c r="T1004" s="327"/>
      <c r="U1004" s="327"/>
      <c r="V1004" s="110"/>
      <c r="W1004" s="110"/>
      <c r="X1004" s="110"/>
      <c r="Y1004" s="110"/>
      <c r="Z1004" s="110"/>
      <c r="AA1004" s="110"/>
      <c r="AB1004" s="110"/>
      <c r="AC1004" s="110"/>
      <c r="AD1004" s="110"/>
      <c r="AE1004" s="110"/>
      <c r="AF1004" s="110"/>
      <c r="AG1004" s="110"/>
      <c r="AH1004" s="110"/>
    </row>
    <row r="1005" spans="1:34" hidden="1" outlineLevel="2" x14ac:dyDescent="0.25">
      <c r="B1005" s="105">
        <v>3</v>
      </c>
      <c r="C1005" s="108">
        <f t="shared" ref="C1005" si="1671">-(IFERROR(VLOOKUP($B1005,$B996:$C1001,2,0),0)+IFERROR(VLOOKUP($B1005,$D996:$E1001,2,0),0)+IFERROR(VLOOKUP($B1005,$F996:$G1001,2,0),0)+IFERROR(VLOOKUP($B1005,$H996:$I1001,2,0),0)+IFERROR(VLOOKUP($B1005,$J996:$K1001,2,0),0)+IFERROR(VLOOKUP($B1005,$L996:$M1001,2,0),0)+IFERROR(VLOOKUP($B1005,$N996:$O1001,2,0),0)+IFERROR(VLOOKUP($B1005,$P996:$Q1001,2,0),0)+IFERROR(VLOOKUP($B1005,$R996:$S1001,2,0),0))</f>
        <v>0</v>
      </c>
      <c r="E1005" s="110"/>
      <c r="F1005" s="110"/>
      <c r="G1005" s="112">
        <v>6</v>
      </c>
      <c r="H1005" s="112">
        <v>5</v>
      </c>
      <c r="I1005" s="112">
        <v>4</v>
      </c>
      <c r="J1005" s="112">
        <v>3</v>
      </c>
      <c r="K1005" s="112">
        <v>2</v>
      </c>
      <c r="L1005" s="112">
        <v>1</v>
      </c>
      <c r="M1005" s="110"/>
      <c r="O1005" s="110"/>
      <c r="P1005" s="112">
        <v>6</v>
      </c>
      <c r="Q1005" s="112">
        <v>5</v>
      </c>
      <c r="R1005" s="112">
        <v>4</v>
      </c>
      <c r="S1005" s="112">
        <v>3</v>
      </c>
      <c r="T1005" s="112">
        <v>2</v>
      </c>
      <c r="U1005" s="112">
        <v>1</v>
      </c>
      <c r="AB1005" s="110"/>
      <c r="AC1005" s="110"/>
      <c r="AD1005" s="110"/>
      <c r="AE1005" s="110"/>
      <c r="AF1005" s="110"/>
      <c r="AG1005" s="110"/>
      <c r="AH1005" s="110"/>
    </row>
    <row r="1006" spans="1:34" hidden="1" outlineLevel="2" x14ac:dyDescent="0.25">
      <c r="B1006" s="105">
        <v>4</v>
      </c>
      <c r="C1006" s="108">
        <f t="shared" ref="C1006" si="1672">-(IFERROR(VLOOKUP($B1006,$B996:$C1001,2,0),0)+IFERROR(VLOOKUP($B1006,$D996:$E1001,2,0),0)+IFERROR(VLOOKUP($B1006,$F996:$G1001,2,0),0)+IFERROR(VLOOKUP($B1006,$H996:$I1001,2,0),0)+IFERROR(VLOOKUP($B1006,$J996:$K1001,2,0),0)+IFERROR(VLOOKUP($B1006,$L996:$M1001,2,0),0)+IFERROR(VLOOKUP($B1006,$N996:$O1001,2,0),0)+IFERROR(VLOOKUP($B1006,$P996:$Q1001,2,0),0)+IFERROR(VLOOKUP($B1006,$R996:$S1001,2,0),0))</f>
        <v>0</v>
      </c>
      <c r="E1006" s="110"/>
      <c r="F1006" s="105">
        <v>1</v>
      </c>
      <c r="G1006" s="184" t="e">
        <f t="array" ref="G1006:G1012">MMULT(MINVERSE($C$24:$I$30),$C1003:$C1009)</f>
        <v>#NUM!</v>
      </c>
      <c r="H1006" s="184" t="e">
        <f t="array" ref="H1006:H1011">MMULT(MINVERSE($C$24:$H$29),$C1003:$C1008)</f>
        <v>#NUM!</v>
      </c>
      <c r="I1006" s="184" t="e">
        <f t="array" ref="I1006:I1010">MMULT(MINVERSE($C$24:$G$28),$C1003:$C1007)</f>
        <v>#NUM!</v>
      </c>
      <c r="J1006" s="184" t="e">
        <f t="array" ref="J1006:J1009">MMULT(MINVERSE($C$24:$F$27),$C1003:$C1006)</f>
        <v>#NUM!</v>
      </c>
      <c r="K1006" s="184" t="e">
        <f t="array" ref="K1006:K1008">MMULT(MINVERSE($C$24:$E$26),$C1003:$C1005)</f>
        <v>#NUM!</v>
      </c>
      <c r="L1006" s="184" t="e">
        <f t="array" ref="L1006:L1007">MMULT(MINVERSE($C$24:$D$25),$C1003:$C1004)</f>
        <v>#NUM!</v>
      </c>
      <c r="M1006" s="110"/>
      <c r="O1006" s="105">
        <v>1</v>
      </c>
      <c r="P1006" s="184" t="e">
        <f t="array" ref="P1006:P1016">MMULT(MINVERSE($C$24:$M$34),$C1003:$C1013)</f>
        <v>#NUM!</v>
      </c>
      <c r="Q1006" s="184" t="e">
        <f t="array" ref="Q1006:Q1015">MMULT(MINVERSE($C$24:$L$33),$C1003:$C1012)</f>
        <v>#NUM!</v>
      </c>
      <c r="R1006" s="184" t="e">
        <f t="array" ref="R1006:R1014">MMULT(MINVERSE($C$24:$K$32),$C1003:$C1011)</f>
        <v>#NUM!</v>
      </c>
      <c r="S1006" s="184" t="e">
        <f t="array" ref="S1006:S1013">MMULT(MINVERSE($C$24:$J$31),$C1003:$C1010)</f>
        <v>#NUM!</v>
      </c>
      <c r="T1006" s="114"/>
      <c r="U1006" s="114"/>
      <c r="V1006" s="110"/>
      <c r="W1006" s="110"/>
      <c r="X1006" s="110"/>
      <c r="Y1006" s="110"/>
      <c r="Z1006" s="110"/>
      <c r="AA1006" s="110"/>
      <c r="AB1006" s="110"/>
      <c r="AC1006" s="110"/>
      <c r="AD1006" s="110"/>
      <c r="AE1006" s="110"/>
      <c r="AF1006" s="110"/>
      <c r="AG1006" s="110"/>
      <c r="AH1006" s="110"/>
    </row>
    <row r="1007" spans="1:34" hidden="1" outlineLevel="2" x14ac:dyDescent="0.25">
      <c r="B1007" s="105">
        <v>5</v>
      </c>
      <c r="C1007" s="108">
        <f t="shared" ref="C1007" si="1673">-(IFERROR(VLOOKUP($B1007,$B996:$C1001,2,0),0)+IFERROR(VLOOKUP($B1007,$D996:$E1001,2,0),0)+IFERROR(VLOOKUP($B1007,$F996:$G1001,2,0),0)+IFERROR(VLOOKUP($B1007,$H996:$I1001,2,0),0)+IFERROR(VLOOKUP($B1007,$J996:$K1001,2,0),0)+IFERROR(VLOOKUP($B1007,$L996:$M1001,2,0),0)+IFERROR(VLOOKUP($B1007,$N996:$O1001,2,0),0)+IFERROR(VLOOKUP($B1007,$P996:$Q1001,2,0),0)+IFERROR(VLOOKUP($B1007,$R996:$S1001,2,0),0))</f>
        <v>0</v>
      </c>
      <c r="E1007" s="110"/>
      <c r="F1007" s="105">
        <v>2</v>
      </c>
      <c r="G1007" s="185" t="e">
        <v>#NUM!</v>
      </c>
      <c r="H1007" s="185" t="e">
        <v>#NUM!</v>
      </c>
      <c r="I1007" s="185" t="e">
        <v>#NUM!</v>
      </c>
      <c r="J1007" s="185" t="e">
        <v>#NUM!</v>
      </c>
      <c r="K1007" s="185" t="e">
        <v>#NUM!</v>
      </c>
      <c r="L1007" s="185" t="e">
        <v>#NUM!</v>
      </c>
      <c r="M1007" s="110"/>
      <c r="O1007" s="105">
        <v>2</v>
      </c>
      <c r="P1007" s="185" t="e">
        <v>#NUM!</v>
      </c>
      <c r="Q1007" s="185" t="e">
        <v>#NUM!</v>
      </c>
      <c r="R1007" s="185" t="e">
        <v>#NUM!</v>
      </c>
      <c r="S1007" s="185" t="e">
        <v>#NUM!</v>
      </c>
      <c r="T1007" s="114"/>
      <c r="U1007" s="114"/>
    </row>
    <row r="1008" spans="1:34" hidden="1" outlineLevel="2" x14ac:dyDescent="0.25">
      <c r="B1008" s="105">
        <v>6</v>
      </c>
      <c r="C1008" s="108">
        <f t="shared" ref="C1008" si="1674">-(IFERROR(VLOOKUP($B1008,$B996:$C1001,2,0),0)+IFERROR(VLOOKUP($B1008,$D996:$E1001,2,0),0)+IFERROR(VLOOKUP($B1008,$F996:$G1001,2,0),0)+IFERROR(VLOOKUP($B1008,$H996:$I1001,2,0),0)+IFERROR(VLOOKUP($B1008,$J996:$K1001,2,0),0)+IFERROR(VLOOKUP($B1008,$L996:$M1001,2,0),0)+IFERROR(VLOOKUP($B1008,$N996:$O1001,2,0),0)+IFERROR(VLOOKUP($B1008,$P996:$Q1001,2,0),0)+IFERROR(VLOOKUP($B1008,$R996:$S1001,2,0),0))</f>
        <v>0</v>
      </c>
      <c r="E1008" s="110"/>
      <c r="F1008" s="105">
        <v>3</v>
      </c>
      <c r="G1008" s="185" t="e">
        <v>#NUM!</v>
      </c>
      <c r="H1008" s="185" t="e">
        <v>#NUM!</v>
      </c>
      <c r="I1008" s="185" t="e">
        <v>#NUM!</v>
      </c>
      <c r="J1008" s="185" t="e">
        <v>#NUM!</v>
      </c>
      <c r="K1008" s="185" t="e">
        <v>#NUM!</v>
      </c>
      <c r="L1008" s="185"/>
      <c r="M1008" s="110"/>
      <c r="O1008" s="105">
        <v>3</v>
      </c>
      <c r="P1008" s="185" t="e">
        <v>#NUM!</v>
      </c>
      <c r="Q1008" s="185" t="e">
        <v>#NUM!</v>
      </c>
      <c r="R1008" s="185" t="e">
        <v>#NUM!</v>
      </c>
      <c r="S1008" s="185" t="e">
        <v>#NUM!</v>
      </c>
      <c r="T1008" s="114"/>
      <c r="U1008" s="114"/>
    </row>
    <row r="1009" spans="1:24" hidden="1" outlineLevel="2" x14ac:dyDescent="0.25">
      <c r="B1009" s="105">
        <v>7</v>
      </c>
      <c r="C1009" s="108">
        <f t="shared" ref="C1009" si="1675">-(IFERROR(VLOOKUP($B1009,$B996:$C1001,2,0),0)+IFERROR(VLOOKUP($B1009,$D996:$E1001,2,0),0)+IFERROR(VLOOKUP($B1009,$F996:$G1001,2,0),0)+IFERROR(VLOOKUP($B1009,$H996:$I1001,2,0),0)+IFERROR(VLOOKUP($B1009,$J996:$K1001,2,0),0)+IFERROR(VLOOKUP($B1009,$L996:$M1001,2,0),0)+IFERROR(VLOOKUP($B1009,$N996:$O1001,2,0),0)+IFERROR(VLOOKUP($B1009,$P996:$Q1001,2,0),0)+IFERROR(VLOOKUP($B1009,$R996:$S1001,2,0),0))</f>
        <v>0</v>
      </c>
      <c r="E1009" s="110"/>
      <c r="F1009" s="105">
        <v>4</v>
      </c>
      <c r="G1009" s="185" t="e">
        <v>#NUM!</v>
      </c>
      <c r="H1009" s="185" t="e">
        <v>#NUM!</v>
      </c>
      <c r="I1009" s="185" t="e">
        <v>#NUM!</v>
      </c>
      <c r="J1009" s="185" t="e">
        <v>#NUM!</v>
      </c>
      <c r="K1009" s="185"/>
      <c r="L1009" s="185"/>
      <c r="M1009" s="110"/>
      <c r="O1009" s="105">
        <v>4</v>
      </c>
      <c r="P1009" s="185" t="e">
        <v>#NUM!</v>
      </c>
      <c r="Q1009" s="185" t="e">
        <v>#NUM!</v>
      </c>
      <c r="R1009" s="185" t="e">
        <v>#NUM!</v>
      </c>
      <c r="S1009" s="185" t="e">
        <v>#NUM!</v>
      </c>
      <c r="T1009" s="114"/>
      <c r="U1009" s="114"/>
    </row>
    <row r="1010" spans="1:24" hidden="1" outlineLevel="2" x14ac:dyDescent="0.25">
      <c r="B1010" s="105">
        <v>8</v>
      </c>
      <c r="C1010" s="108">
        <f t="shared" ref="C1010" si="1676">-(IFERROR(VLOOKUP($B1010,$B996:$C1001,2,0),0)+IFERROR(VLOOKUP($B1010,$D996:$E1001,2,0),0)+IFERROR(VLOOKUP($B1010,$F996:$G1001,2,0),0)+IFERROR(VLOOKUP($B1010,$H996:$I1001,2,0),0)+IFERROR(VLOOKUP($B1010,$J996:$K1001,2,0),0)+IFERROR(VLOOKUP($B1010,$L996:$M1001,2,0),0)+IFERROR(VLOOKUP($B1010,$N996:$O1001,2,0),0)+IFERROR(VLOOKUP($B1010,$P996:$Q1001,2,0),0)+IFERROR(VLOOKUP($B1010,$R996:$S1001,2,0),0))</f>
        <v>0</v>
      </c>
      <c r="E1010" s="110" t="s">
        <v>40</v>
      </c>
      <c r="F1010" s="105">
        <v>5</v>
      </c>
      <c r="G1010" s="185" t="e">
        <v>#NUM!</v>
      </c>
      <c r="H1010" s="185" t="e">
        <v>#NUM!</v>
      </c>
      <c r="I1010" s="185" t="e">
        <v>#NUM!</v>
      </c>
      <c r="J1010" s="185"/>
      <c r="K1010" s="185"/>
      <c r="L1010" s="185"/>
      <c r="M1010" s="110"/>
      <c r="O1010" s="105">
        <v>5</v>
      </c>
      <c r="P1010" s="185" t="e">
        <v>#NUM!</v>
      </c>
      <c r="Q1010" s="185" t="e">
        <v>#NUM!</v>
      </c>
      <c r="R1010" s="185" t="e">
        <v>#NUM!</v>
      </c>
      <c r="S1010" s="185" t="e">
        <v>#NUM!</v>
      </c>
      <c r="T1010" s="114"/>
      <c r="U1010" s="114"/>
    </row>
    <row r="1011" spans="1:24" hidden="1" outlineLevel="2" x14ac:dyDescent="0.25">
      <c r="B1011" s="105">
        <v>9</v>
      </c>
      <c r="C1011" s="108">
        <f t="shared" ref="C1011" si="1677">-(IFERROR(VLOOKUP($B1011,$B996:$C1001,2,0),0)+IFERROR(VLOOKUP($B1011,$D996:$E1001,2,0),0)+IFERROR(VLOOKUP($B1011,$F996:$G1001,2,0),0)+IFERROR(VLOOKUP($B1011,$H996:$I1001,2,0),0)+IFERROR(VLOOKUP($B1011,$J996:$K1001,2,0),0)+IFERROR(VLOOKUP($B1011,$L996:$M1001,2,0),0)+IFERROR(VLOOKUP($B1011,$N996:$O1001,2,0),0)+IFERROR(VLOOKUP($B1011,$P996:$Q1001,2,0),0)+IFERROR(VLOOKUP($B1011,$R996:$S1001,2,0),0))</f>
        <v>0</v>
      </c>
      <c r="E1011" s="110"/>
      <c r="F1011" s="105">
        <v>6</v>
      </c>
      <c r="G1011" s="185" t="e">
        <v>#NUM!</v>
      </c>
      <c r="H1011" s="185" t="e">
        <v>#NUM!</v>
      </c>
      <c r="I1011" s="185"/>
      <c r="J1011" s="185"/>
      <c r="K1011" s="185"/>
      <c r="L1011" s="185"/>
      <c r="M1011" s="110"/>
      <c r="O1011" s="105">
        <v>6</v>
      </c>
      <c r="P1011" s="185" t="e">
        <v>#NUM!</v>
      </c>
      <c r="Q1011" s="185" t="e">
        <v>#NUM!</v>
      </c>
      <c r="R1011" s="185" t="e">
        <v>#NUM!</v>
      </c>
      <c r="S1011" s="185" t="e">
        <v>#NUM!</v>
      </c>
      <c r="T1011" s="114"/>
      <c r="U1011" s="114"/>
    </row>
    <row r="1012" spans="1:24" hidden="1" outlineLevel="2" x14ac:dyDescent="0.25">
      <c r="B1012" s="105">
        <v>10</v>
      </c>
      <c r="C1012" s="108">
        <f t="shared" ref="C1012" si="1678">-(IFERROR(VLOOKUP($B1012,$B996:$C1001,2,0),0)+IFERROR(VLOOKUP($B1012,$D996:$E1001,2,0),0)+IFERROR(VLOOKUP($B1012,$F996:$G1001,2,0),0)+IFERROR(VLOOKUP($B1012,$H996:$I1001,2,0),0)+IFERROR(VLOOKUP($B1012,$J996:$K1001,2,0),0)+IFERROR(VLOOKUP($B1012,$L996:$M1001,2,0),0)+IFERROR(VLOOKUP($B1012,$N996:$O1001,2,0),0)+IFERROR(VLOOKUP($B1012,$P996:$Q1001,2,0),0)+IFERROR(VLOOKUP($B1012,$R996:$S1001,2,0),0))</f>
        <v>0</v>
      </c>
      <c r="E1012" s="110"/>
      <c r="F1012" s="105">
        <v>7</v>
      </c>
      <c r="G1012" s="185" t="e">
        <v>#NUM!</v>
      </c>
      <c r="H1012" s="185"/>
      <c r="I1012" s="185"/>
      <c r="J1012" s="185"/>
      <c r="K1012" s="185"/>
      <c r="L1012" s="185"/>
      <c r="M1012" s="110"/>
      <c r="N1012" s="110" t="s">
        <v>40</v>
      </c>
      <c r="O1012" s="105">
        <v>7</v>
      </c>
      <c r="P1012" s="185" t="e">
        <v>#NUM!</v>
      </c>
      <c r="Q1012" s="185" t="e">
        <v>#NUM!</v>
      </c>
      <c r="R1012" s="185" t="e">
        <v>#NUM!</v>
      </c>
      <c r="S1012" s="185" t="e">
        <v>#NUM!</v>
      </c>
      <c r="T1012" s="114"/>
      <c r="U1012" s="114"/>
    </row>
    <row r="1013" spans="1:24" hidden="1" outlineLevel="2" x14ac:dyDescent="0.25">
      <c r="B1013" s="105">
        <v>11</v>
      </c>
      <c r="C1013" s="108">
        <f t="shared" ref="C1013" si="1679">-(IFERROR(VLOOKUP($B1013,$B996:$C1001,2,0),0)+IFERROR(VLOOKUP($B1013,$D996:$E1001,2,0),0)+IFERROR(VLOOKUP($B1013,$F996:$G1001,2,0),0)+IFERROR(VLOOKUP($B1013,$H996:$I1001,2,0),0)+IFERROR(VLOOKUP($B1013,$J996:$K1001,2,0),0)+IFERROR(VLOOKUP($B1013,$L996:$M1001,2,0),0)+IFERROR(VLOOKUP($B1013,$N996:$O1001,2,0),0)+IFERROR(VLOOKUP($B1013,$P996:$Q1001,2,0),0)+IFERROR(VLOOKUP($B1013,$R996:$S1001,2,0),0))</f>
        <v>0</v>
      </c>
      <c r="E1013" s="110"/>
      <c r="M1013" s="110"/>
      <c r="O1013" s="105">
        <v>8</v>
      </c>
      <c r="P1013" s="185" t="e">
        <v>#NUM!</v>
      </c>
      <c r="Q1013" s="185" t="e">
        <v>#NUM!</v>
      </c>
      <c r="R1013" s="185" t="e">
        <v>#NUM!</v>
      </c>
      <c r="S1013" s="185" t="e">
        <v>#NUM!</v>
      </c>
      <c r="T1013" s="114"/>
      <c r="U1013" s="114"/>
    </row>
    <row r="1014" spans="1:24" hidden="1" outlineLevel="2" x14ac:dyDescent="0.25">
      <c r="B1014" s="105">
        <v>12</v>
      </c>
      <c r="C1014" s="108">
        <f t="shared" ref="C1014" si="1680">-(IFERROR(VLOOKUP($B1014,$B996:$C1001,2,0),0)+IFERROR(VLOOKUP($B1014,$D996:$E1001,2,0),0)+IFERROR(VLOOKUP($B1014,$F996:$G1001,2,0),0)+IFERROR(VLOOKUP($B1014,$H996:$I1001,2,0),0)+IFERROR(VLOOKUP($B1014,$J996:$K1001,2,0),0)+IFERROR(VLOOKUP($B1014,$L996:$M1001,2,0),0)+IFERROR(VLOOKUP($B1014,$N996:$O1001,2,0),0)+IFERROR(VLOOKUP($B1014,$P996:$Q1001,2,0),0)+IFERROR(VLOOKUP($B1014,$R996:$S1001,2,0),0))</f>
        <v>0</v>
      </c>
      <c r="E1014" s="110"/>
      <c r="M1014" s="110"/>
      <c r="O1014" s="105">
        <v>9</v>
      </c>
      <c r="P1014" s="185" t="e">
        <v>#NUM!</v>
      </c>
      <c r="Q1014" s="185" t="e">
        <v>#NUM!</v>
      </c>
      <c r="R1014" s="185" t="e">
        <v>#NUM!</v>
      </c>
      <c r="S1014" s="185"/>
      <c r="T1014" s="114"/>
      <c r="U1014" s="114"/>
    </row>
    <row r="1015" spans="1:24" hidden="1" outlineLevel="2" x14ac:dyDescent="0.25">
      <c r="B1015" s="105">
        <v>13</v>
      </c>
      <c r="C1015" s="108">
        <f t="shared" ref="C1015" si="1681">-(IFERROR(VLOOKUP($B1015,$B996:$C1001,2,0),0)+IFERROR(VLOOKUP($B1015,$D996:$E1001,2,0),0)+IFERROR(VLOOKUP($B1015,$F996:$G1001,2,0),0)+IFERROR(VLOOKUP($B1015,$H996:$I1001,2,0),0)+IFERROR(VLOOKUP($B1015,$J996:$K1001,2,0),0)+IFERROR(VLOOKUP($B1015,$L996:$M1001,2,0),0)+IFERROR(VLOOKUP($B1015,$N996:$O1001,2,0),0)+IFERROR(VLOOKUP($B1015,$P996:$Q1001,2,0),0)+IFERROR(VLOOKUP($B1015,$R996:$S1001,2,0),0))</f>
        <v>0</v>
      </c>
      <c r="E1015" s="110"/>
      <c r="F1015" s="110"/>
      <c r="G1015" s="324" t="s">
        <v>42</v>
      </c>
      <c r="H1015" s="324"/>
      <c r="I1015" s="324"/>
      <c r="J1015" s="324"/>
      <c r="K1015" s="324"/>
      <c r="L1015" s="324"/>
      <c r="M1015" s="110"/>
      <c r="O1015" s="105">
        <v>10</v>
      </c>
      <c r="P1015" s="185" t="e">
        <v>#NUM!</v>
      </c>
      <c r="Q1015" s="185" t="e">
        <v>#NUM!</v>
      </c>
      <c r="R1015" s="185"/>
      <c r="S1015" s="185"/>
      <c r="T1015" s="114"/>
      <c r="U1015" s="114"/>
    </row>
    <row r="1016" spans="1:24" hidden="1" outlineLevel="2" x14ac:dyDescent="0.25">
      <c r="B1016" s="105">
        <v>14</v>
      </c>
      <c r="C1016" s="108">
        <f t="shared" ref="C1016" si="1682">-(IFERROR(VLOOKUP($B1016,$B996:$C1001,2,0),0)+IFERROR(VLOOKUP($B1016,$D996:$E1001,2,0),0)+IFERROR(VLOOKUP($B1016,$F996:$G1001,2,0),0)+IFERROR(VLOOKUP($B1016,$H996:$I1001,2,0),0)+IFERROR(VLOOKUP($B1016,$J996:$K1001,2,0),0)+IFERROR(VLOOKUP($B1016,$L996:$M1001,2,0),0)+IFERROR(VLOOKUP($B1016,$N996:$O1001,2,0),0)+IFERROR(VLOOKUP($B1016,$P996:$Q1001,2,0),0)+IFERROR(VLOOKUP($B1016,$R996:$S1001,2,0),0))</f>
        <v>0</v>
      </c>
      <c r="E1016" s="110"/>
      <c r="F1016" s="110"/>
      <c r="G1016" s="112">
        <v>6</v>
      </c>
      <c r="H1016" s="112">
        <v>5</v>
      </c>
      <c r="I1016" s="112">
        <v>4</v>
      </c>
      <c r="J1016" s="112">
        <v>3</v>
      </c>
      <c r="K1016" s="112">
        <v>2</v>
      </c>
      <c r="L1016" s="112">
        <v>1</v>
      </c>
      <c r="M1016" s="110"/>
      <c r="O1016" s="105">
        <v>11</v>
      </c>
      <c r="P1016" s="185" t="e">
        <v>#NUM!</v>
      </c>
      <c r="Q1016" s="185"/>
      <c r="R1016" s="185"/>
      <c r="S1016" s="185"/>
      <c r="T1016" s="114"/>
      <c r="U1016" s="114"/>
    </row>
    <row r="1017" spans="1:24" hidden="1" outlineLevel="2" x14ac:dyDescent="0.25">
      <c r="A1017" s="68" t="s">
        <v>41</v>
      </c>
      <c r="B1017" s="105">
        <v>15</v>
      </c>
      <c r="C1017" s="108">
        <f t="shared" ref="C1017" si="1683">-(IFERROR(VLOOKUP($B1017,$B996:$C1001,2,0),0)+IFERROR(VLOOKUP($B1017,$D996:$E1001,2,0),0)+IFERROR(VLOOKUP($B1017,$F996:$G1001,2,0),0)+IFERROR(VLOOKUP($B1017,$H996:$I1001,2,0),0)+IFERROR(VLOOKUP($B1017,$J996:$K1001,2,0),0)+IFERROR(VLOOKUP($B1017,$L996:$M1001,2,0),0)+IFERROR(VLOOKUP($B1017,$N996:$O1001,2,0),0)+IFERROR(VLOOKUP($B1017,$P996:$Q1001,2,0),0)+IFERROR(VLOOKUP($B1017,$R996:$S1001,2,0),0))</f>
        <v>0</v>
      </c>
      <c r="E1017" s="110"/>
      <c r="F1017" s="105">
        <v>1</v>
      </c>
      <c r="G1017" s="184" t="e">
        <f t="array" ref="G1017:G1025">MMULT(MINVERSE($C$24:$K$32),$C1003:$C1011)</f>
        <v>#NUM!</v>
      </c>
      <c r="H1017" s="184" t="e">
        <f t="array" ref="H1017:H1024">MMULT(MINVERSE($C$24:$J$31),$C1003:$C1010)</f>
        <v>#NUM!</v>
      </c>
      <c r="I1017" s="184" t="e">
        <f t="array" ref="I1017:I1023">MMULT(MINVERSE($C$24:$I$30),$C1003:$C1009)</f>
        <v>#NUM!</v>
      </c>
      <c r="J1017" s="184" t="e">
        <f t="array" ref="J1017:J1022">MMULT(MINVERSE($C$24:$H$29),$C1003:$C1008)</f>
        <v>#NUM!</v>
      </c>
      <c r="K1017" s="184" t="e">
        <f t="array" ref="K1017:K1021">MMULT(MINVERSE($C$24:$G$28),$C1003:$C1007)</f>
        <v>#NUM!</v>
      </c>
      <c r="L1017" s="113"/>
      <c r="M1017" s="110"/>
      <c r="N1017" s="110"/>
      <c r="O1017" s="110"/>
      <c r="P1017" s="110"/>
    </row>
    <row r="1018" spans="1:24" hidden="1" outlineLevel="2" x14ac:dyDescent="0.25">
      <c r="B1018" s="105">
        <v>16</v>
      </c>
      <c r="C1018" s="108">
        <f t="shared" ref="C1018" si="1684">-(IFERROR(VLOOKUP($B1018,$B996:$C1001,2,0),0)+IFERROR(VLOOKUP($B1018,$D996:$E1001,2,0),0)+IFERROR(VLOOKUP($B1018,$F996:$G1001,2,0),0)+IFERROR(VLOOKUP($B1018,$H996:$I1001,2,0),0)+IFERROR(VLOOKUP($B1018,$J996:$K1001,2,0),0)+IFERROR(VLOOKUP($B1018,$L996:$M1001,2,0),0)+IFERROR(VLOOKUP($B1018,$N996:$O1001,2,0),0)+IFERROR(VLOOKUP($B1018,$P996:$Q1001,2,0),0)+IFERROR(VLOOKUP($B1018,$R996:$S1001,2,0),0))</f>
        <v>0</v>
      </c>
      <c r="E1018" s="110"/>
      <c r="F1018" s="105">
        <v>2</v>
      </c>
      <c r="G1018" s="185" t="e">
        <v>#NUM!</v>
      </c>
      <c r="H1018" s="185" t="e">
        <v>#NUM!</v>
      </c>
      <c r="I1018" s="185" t="e">
        <v>#NUM!</v>
      </c>
      <c r="J1018" s="185" t="e">
        <v>#NUM!</v>
      </c>
      <c r="K1018" s="185" t="e">
        <v>#NUM!</v>
      </c>
      <c r="L1018" s="114"/>
      <c r="M1018" s="110"/>
      <c r="N1018" s="110"/>
      <c r="O1018" s="110"/>
      <c r="P1018" s="110"/>
    </row>
    <row r="1019" spans="1:24" hidden="1" outlineLevel="2" x14ac:dyDescent="0.25">
      <c r="B1019" s="105">
        <v>17</v>
      </c>
      <c r="C1019" s="108">
        <f t="shared" ref="C1019" si="1685">-(IFERROR(VLOOKUP($B1019,$B996:$C1001,2,0),0)+IFERROR(VLOOKUP($B1019,$D996:$E1001,2,0),0)+IFERROR(VLOOKUP($B1019,$F996:$G1001,2,0),0)+IFERROR(VLOOKUP($B1019,$H996:$I1001,2,0),0)+IFERROR(VLOOKUP($B1019,$J996:$K1001,2,0),0)+IFERROR(VLOOKUP($B1019,$L996:$M1001,2,0),0)+IFERROR(VLOOKUP($B1019,$N996:$O1001,2,0),0)+IFERROR(VLOOKUP($B1019,$P996:$Q1001,2,0),0)+IFERROR(VLOOKUP($B1019,$R996:$S1001,2,0),0))</f>
        <v>0</v>
      </c>
      <c r="E1019" s="110"/>
      <c r="F1019" s="105">
        <v>3</v>
      </c>
      <c r="G1019" s="185" t="e">
        <v>#NUM!</v>
      </c>
      <c r="H1019" s="185" t="e">
        <v>#NUM!</v>
      </c>
      <c r="I1019" s="185" t="e">
        <v>#NUM!</v>
      </c>
      <c r="J1019" s="185" t="e">
        <v>#NUM!</v>
      </c>
      <c r="K1019" s="185" t="e">
        <v>#NUM!</v>
      </c>
      <c r="L1019" s="114"/>
      <c r="M1019" s="110"/>
    </row>
    <row r="1020" spans="1:24" hidden="1" outlineLevel="2" x14ac:dyDescent="0.25">
      <c r="B1020" s="105">
        <v>18</v>
      </c>
      <c r="C1020" s="108">
        <f t="shared" ref="C1020" si="1686">-(IFERROR(VLOOKUP($B1020,$B996:$C1001,2,0),0)+IFERROR(VLOOKUP($B1020,$D996:$E1001,2,0),0)+IFERROR(VLOOKUP($B1020,$F996:$G1001,2,0),0)+IFERROR(VLOOKUP($B1020,$H996:$I1001,2,0),0)+IFERROR(VLOOKUP($B1020,$J996:$K1001,2,0),0)+IFERROR(VLOOKUP($B1020,$L996:$M1001,2,0),0)+IFERROR(VLOOKUP($B1020,$N996:$O1001,2,0),0)+IFERROR(VLOOKUP($B1020,$P996:$Q1001,2,0),0)+IFERROR(VLOOKUP($B1020,$R996:$S1001,2,0),0))</f>
        <v>0</v>
      </c>
      <c r="E1020" s="110"/>
      <c r="F1020" s="105">
        <v>4</v>
      </c>
      <c r="G1020" s="185" t="e">
        <v>#NUM!</v>
      </c>
      <c r="H1020" s="185" t="e">
        <v>#NUM!</v>
      </c>
      <c r="I1020" s="185" t="e">
        <v>#NUM!</v>
      </c>
      <c r="J1020" s="185" t="e">
        <v>#NUM!</v>
      </c>
      <c r="K1020" s="185" t="e">
        <v>#NUM!</v>
      </c>
      <c r="L1020" s="114"/>
      <c r="M1020" s="110"/>
    </row>
    <row r="1021" spans="1:24" hidden="1" outlineLevel="2" x14ac:dyDescent="0.25">
      <c r="B1021" s="105">
        <v>19</v>
      </c>
      <c r="C1021" s="108">
        <f t="shared" ref="C1021" si="1687">-(IFERROR(VLOOKUP($B1021,$B996:$C1001,2,0),0)+IFERROR(VLOOKUP($B1021,$D996:$E1001,2,0),0)+IFERROR(VLOOKUP($B1021,$F996:$G1001,2,0),0)+IFERROR(VLOOKUP($B1021,$H996:$I1001,2,0),0)+IFERROR(VLOOKUP($B1021,$J996:$K1001,2,0),0)+IFERROR(VLOOKUP($B1021,$L996:$M1001,2,0),0)+IFERROR(VLOOKUP($B1021,$N996:$O1001,2,0),0)+IFERROR(VLOOKUP($B1021,$P996:$Q1001,2,0),0)+IFERROR(VLOOKUP($B1021,$R996:$S1001,2,0),0))</f>
        <v>0</v>
      </c>
      <c r="E1021" s="110"/>
      <c r="F1021" s="105">
        <v>5</v>
      </c>
      <c r="G1021" s="185" t="e">
        <v>#NUM!</v>
      </c>
      <c r="H1021" s="185" t="e">
        <v>#NUM!</v>
      </c>
      <c r="I1021" s="185" t="e">
        <v>#NUM!</v>
      </c>
      <c r="J1021" s="185" t="e">
        <v>#NUM!</v>
      </c>
      <c r="K1021" s="185" t="e">
        <v>#NUM!</v>
      </c>
      <c r="L1021" s="114"/>
      <c r="M1021" s="110"/>
    </row>
    <row r="1022" spans="1:24" hidden="1" outlineLevel="2" x14ac:dyDescent="0.25">
      <c r="B1022" s="105">
        <v>20</v>
      </c>
      <c r="C1022" s="108">
        <f t="shared" ref="C1022" si="1688">-(IFERROR(VLOOKUP($B1022,$B996:$C1001,2,0),0)+IFERROR(VLOOKUP($B1022,$D996:$E1001,2,0),0)+IFERROR(VLOOKUP($B1022,$F996:$G1001,2,0),0)+IFERROR(VLOOKUP($B1022,$H996:$I1001,2,0),0)+IFERROR(VLOOKUP($B1022,$J996:$K1001,2,0),0)+IFERROR(VLOOKUP($B1022,$L996:$M1001,2,0),0)+IFERROR(VLOOKUP($B1022,$N996:$O1001,2,0),0)+IFERROR(VLOOKUP($B1022,$P996:$Q1001,2,0),0)+IFERROR(VLOOKUP($B1022,$R996:$S1001,2,0),0))</f>
        <v>0</v>
      </c>
      <c r="E1022" s="110" t="s">
        <v>40</v>
      </c>
      <c r="F1022" s="105">
        <v>6</v>
      </c>
      <c r="G1022" s="185" t="e">
        <v>#NUM!</v>
      </c>
      <c r="H1022" s="185" t="e">
        <v>#NUM!</v>
      </c>
      <c r="I1022" s="185" t="e">
        <v>#NUM!</v>
      </c>
      <c r="J1022" s="185" t="e">
        <v>#NUM!</v>
      </c>
      <c r="K1022" s="185"/>
      <c r="L1022" s="114"/>
      <c r="M1022" s="110"/>
    </row>
    <row r="1023" spans="1:24" hidden="1" outlineLevel="2" x14ac:dyDescent="0.25">
      <c r="B1023" s="105">
        <v>21</v>
      </c>
      <c r="C1023" s="108">
        <f t="shared" ref="C1023" si="1689">-(IFERROR(VLOOKUP($B1023,$B996:$C1001,2,0),0)+IFERROR(VLOOKUP($B1023,$D996:$E1001,2,0),0)+IFERROR(VLOOKUP($B1023,$F996:$G1001,2,0),0)+IFERROR(VLOOKUP($B1023,$H996:$I1001,2,0),0)+IFERROR(VLOOKUP($B1023,$J996:$K1001,2,0),0)+IFERROR(VLOOKUP($B1023,$L996:$M1001,2,0),0)+IFERROR(VLOOKUP($B1023,$N996:$O1001,2,0),0)+IFERROR(VLOOKUP($B1023,$P996:$Q1001,2,0),0)+IFERROR(VLOOKUP($B1023,$R996:$S1001,2,0),0))</f>
        <v>0</v>
      </c>
      <c r="E1023" s="110"/>
      <c r="F1023" s="105">
        <v>7</v>
      </c>
      <c r="G1023" s="185" t="e">
        <v>#NUM!</v>
      </c>
      <c r="H1023" s="185" t="e">
        <v>#NUM!</v>
      </c>
      <c r="I1023" s="185" t="e">
        <v>#NUM!</v>
      </c>
      <c r="J1023" s="185"/>
      <c r="K1023" s="185"/>
      <c r="L1023" s="114"/>
      <c r="M1023" s="110"/>
    </row>
    <row r="1024" spans="1:24" hidden="1" outlineLevel="2" x14ac:dyDescent="0.25">
      <c r="E1024" s="110"/>
      <c r="F1024" s="105">
        <v>8</v>
      </c>
      <c r="G1024" s="185" t="e">
        <v>#NUM!</v>
      </c>
      <c r="H1024" s="185" t="e">
        <v>#NUM!</v>
      </c>
      <c r="I1024" s="185"/>
      <c r="J1024" s="185"/>
      <c r="K1024" s="185"/>
      <c r="L1024" s="114"/>
      <c r="M1024" s="110"/>
      <c r="X1024" s="110"/>
    </row>
    <row r="1025" spans="1:24" hidden="1" outlineLevel="2" x14ac:dyDescent="0.25">
      <c r="E1025" s="110"/>
      <c r="F1025" s="105">
        <v>9</v>
      </c>
      <c r="G1025" s="185" t="e">
        <v>#NUM!</v>
      </c>
      <c r="H1025" s="185"/>
      <c r="I1025" s="185"/>
      <c r="J1025" s="185"/>
      <c r="K1025" s="185"/>
      <c r="L1025" s="114"/>
      <c r="M1025" s="110"/>
      <c r="X1025" s="110"/>
    </row>
    <row r="1026" spans="1:24" hidden="1" outlineLevel="2" x14ac:dyDescent="0.25">
      <c r="A1026" s="117"/>
    </row>
    <row r="1027" spans="1:24" s="119" customFormat="1" hidden="1" outlineLevel="2" x14ac:dyDescent="0.25">
      <c r="A1027" s="118" t="s">
        <v>37</v>
      </c>
    </row>
    <row r="1028" spans="1:24" hidden="1" outlineLevel="2" x14ac:dyDescent="0.25">
      <c r="B1028" s="316" t="e">
        <f t="shared" ref="B1028:B1034" si="1690">B995</f>
        <v>#REF!</v>
      </c>
      <c r="C1028" s="316"/>
      <c r="D1028" s="316" t="e">
        <f t="shared" ref="D1028:D1034" si="1691">D995</f>
        <v>#REF!</v>
      </c>
      <c r="E1028" s="316"/>
      <c r="F1028" s="316" t="e">
        <f t="shared" ref="F1028:F1034" si="1692">F995</f>
        <v>#REF!</v>
      </c>
      <c r="G1028" s="316"/>
      <c r="H1028" s="316" t="e">
        <f t="shared" ref="H1028:H1034" si="1693">H995</f>
        <v>#REF!</v>
      </c>
      <c r="I1028" s="316"/>
      <c r="J1028" s="316" t="e">
        <f t="shared" ref="J1028:J1034" si="1694">J995</f>
        <v>#REF!</v>
      </c>
      <c r="K1028" s="316"/>
      <c r="L1028" s="316" t="e">
        <f t="shared" ref="L1028:L1034" si="1695">L995</f>
        <v>#REF!</v>
      </c>
      <c r="M1028" s="316"/>
    </row>
    <row r="1029" spans="1:24" hidden="1" outlineLevel="2" x14ac:dyDescent="0.25">
      <c r="B1029" s="105" t="e">
        <f t="shared" si="1690"/>
        <v>#REF!</v>
      </c>
      <c r="C1029" s="116" t="e">
        <f>IF($Q$2=2,IFERROR(INDEX($G1006:$L1012,MATCH(B1029,$F1006:$F1012,0),MATCH(INICIO!$C$59,$G1005:$L1005,0)),0),IF($Q$2=4,IFERROR(INDEX($P1006:$U1016,MATCH(B1029,$O1006:$O1016,0),MATCH(INICIO!$C$59,$P1005:$U1005,0)),0),IFERROR(INDEX($G1017:$L1025,MATCH(B1029,$F1017:$F1025,0),MATCH(INICIO!$C$59,$G1016:$L1016,0)),0)))</f>
        <v>#REF!</v>
      </c>
      <c r="D1029" s="105" t="e">
        <f t="shared" si="1691"/>
        <v>#REF!</v>
      </c>
      <c r="E1029" s="116" t="e">
        <f>IF($Q$2=2,IFERROR(INDEX($G1006:$L1012,MATCH(D1029,$F1006:$F1012,0),MATCH(INICIO!$C$59,$G1005:$L1005,0)),0),IF($Q$2=4,IFERROR(INDEX($P1006:$U1016,MATCH(D1029,$O1006:$O1016,0),MATCH(INICIO!$C$59,$P1005:$U1005,0)),0),IFERROR(INDEX($G1017:$L1025,MATCH(D1029,$F1017:$F1025,0),MATCH(INICIO!$C$59,$G1016:$L1016,0)),0)))</f>
        <v>#REF!</v>
      </c>
      <c r="F1029" s="105" t="e">
        <f t="shared" si="1692"/>
        <v>#REF!</v>
      </c>
      <c r="G1029" s="116" t="e">
        <f>IF($Q$2=2,IFERROR(INDEX($G1006:$L1012,MATCH(F1029,$F1006:$F1012,0),MATCH(INICIO!$C$59,$G1005:$L1005,0)),0),IF($Q$2=4,IFERROR(INDEX($P1006:$U1016,MATCH(F1029,$O1006:$O1016,0),MATCH(INICIO!$C$59,$P1005:$U1005,0)),0),IFERROR(INDEX($G1017:$L1025,MATCH(F1029,$F1017:$F1025,0),MATCH(INICIO!$C$59,$G1016:$L1016,0)),0)))</f>
        <v>#REF!</v>
      </c>
      <c r="H1029" s="105" t="e">
        <f t="shared" si="1693"/>
        <v>#REF!</v>
      </c>
      <c r="I1029" s="116" t="e">
        <f>IF($Q$2=2,IFERROR(INDEX($G1006:$L1012,MATCH(H1029,$F1006:$F1012,0),MATCH(INICIO!$C$59,$G1005:$L1005,0)),0),IF($Q$2=4,IFERROR(INDEX($P1006:$U1016,MATCH(H1029,$O1006:$O1016,0),MATCH(INICIO!$C$59,$P1005:$U1005,0)),0),IFERROR(INDEX($G1017:$L1025,MATCH(H1029,$F1017:$F1025,0),MATCH(INICIO!$C$59,$G1016:$L1016,0)),0)))</f>
        <v>#REF!</v>
      </c>
      <c r="J1029" s="105" t="e">
        <f t="shared" si="1694"/>
        <v>#REF!</v>
      </c>
      <c r="K1029" s="116" t="e">
        <f>IF($Q$2=2,IFERROR(INDEX($G1006:$L1012,MATCH(J1029,$F1006:$F1012,0),MATCH(INICIO!$C$59,$G1005:$L1005,0)),0),IF($Q$2=4,IFERROR(INDEX($P1006:$U1016,MATCH(J1029,$O1006:$O1016,0),MATCH(INICIO!$C$59,$P1005:$U1005,0)),0),IFERROR(INDEX($G1017:$L1025,MATCH(J1029,$F1017:$F1025,0),MATCH(INICIO!$C$59,$G1016:$L1016,0)),0)))</f>
        <v>#REF!</v>
      </c>
      <c r="L1029" s="105" t="e">
        <f t="shared" si="1695"/>
        <v>#REF!</v>
      </c>
      <c r="M1029" s="116" t="e">
        <f>IF($Q$2=2,IFERROR(INDEX($G1006:$L1012,MATCH(L1029,$F1006:$F1012,0),MATCH(INICIO!$C$59,$G1005:$L1005,0)),0),IF($Q$2=4,IFERROR(INDEX($P1006:$U1016,MATCH(L1029,$O1006:$O1016,0),MATCH(INICIO!$C$59,$P1005:$U1005,0)),0),IFERROR(INDEX($G1017:$L1025,MATCH(L1029,$F1017:$F1025,0),MATCH(INICIO!$C$59,$G1016:$L1016,0)),0)))</f>
        <v>#REF!</v>
      </c>
    </row>
    <row r="1030" spans="1:24" hidden="1" outlineLevel="2" x14ac:dyDescent="0.25">
      <c r="B1030" s="105" t="e">
        <f t="shared" si="1690"/>
        <v>#REF!</v>
      </c>
      <c r="C1030" s="116" t="e">
        <f>IF($Q$2=2,IFERROR(INDEX($G1006:$L1012,MATCH(B1030,$F1006:$F1012,0),MATCH(INICIO!$C$59,$G1005:$L1005,0)),0),IF($Q$2=4,IFERROR(INDEX($P1006:$U1016,MATCH(B1030,$O1006:$O1016,0),MATCH(INICIO!$C$59,$P1005:$U1005,0)),0),IFERROR(INDEX($G1017:$L1025,MATCH(B1030,$F1017:$F1025,0),MATCH(INICIO!$C$59,$G1016:$L1016,0)),0)))</f>
        <v>#REF!</v>
      </c>
      <c r="D1030" s="105" t="e">
        <f t="shared" si="1691"/>
        <v>#REF!</v>
      </c>
      <c r="E1030" s="116" t="e">
        <f>IF($Q$2=2,IFERROR(INDEX($G1006:$L1012,MATCH(D1030,$F1006:$F1012,0),MATCH(INICIO!$C$59,$G1005:$L1005,0)),0),IF($Q$2=4,IFERROR(INDEX($P1006:$U1016,MATCH(D1030,$O1006:$O1016,0),MATCH(INICIO!$C$59,$P1005:$U1005,0)),0),IFERROR(INDEX($G1017:$L1025,MATCH(D1030,$F1017:$F1025,0),MATCH(INICIO!$C$59,$G1016:$L1016,0)),0)))</f>
        <v>#REF!</v>
      </c>
      <c r="F1030" s="105" t="e">
        <f t="shared" si="1692"/>
        <v>#REF!</v>
      </c>
      <c r="G1030" s="116" t="e">
        <f>IF($Q$2=2,IFERROR(INDEX($G1006:$L1012,MATCH(F1030,$F1006:$F1012,0),MATCH(INICIO!$C$59,$G1005:$L1005,0)),0),IF($Q$2=4,IFERROR(INDEX($P1006:$U1016,MATCH(F1030,$O1006:$O1016,0),MATCH(INICIO!$C$59,$P1005:$U1005,0)),0),IFERROR(INDEX($G1017:$L1025,MATCH(F1030,$F1017:$F1025,0),MATCH(INICIO!$C$59,$G1016:$L1016,0)),0)))</f>
        <v>#REF!</v>
      </c>
      <c r="H1030" s="105" t="e">
        <f t="shared" si="1693"/>
        <v>#REF!</v>
      </c>
      <c r="I1030" s="116" t="e">
        <f>IF($Q$2=2,IFERROR(INDEX($G1006:$L1012,MATCH(H1030,$F1006:$F1012,0),MATCH(INICIO!$C$59,$G1005:$L1005,0)),0),IF($Q$2=4,IFERROR(INDEX($P1006:$U1016,MATCH(H1030,$O1006:$O1016,0),MATCH(INICIO!$C$59,$P1005:$U1005,0)),0),IFERROR(INDEX($G1017:$L1025,MATCH(H1030,$F1017:$F1025,0),MATCH(INICIO!$C$59,$G1016:$L1016,0)),0)))</f>
        <v>#REF!</v>
      </c>
      <c r="J1030" s="105" t="e">
        <f t="shared" si="1694"/>
        <v>#REF!</v>
      </c>
      <c r="K1030" s="116" t="e">
        <f>IF($Q$2=2,IFERROR(INDEX($G1006:$L1012,MATCH(J1030,$F1006:$F1012,0),MATCH(INICIO!$C$59,$G1005:$L1005,0)),0),IF($Q$2=4,IFERROR(INDEX($P1006:$U1016,MATCH(J1030,$O1006:$O1016,0),MATCH(INICIO!$C$59,$P1005:$U1005,0)),0),IFERROR(INDEX($G1017:$L1025,MATCH(J1030,$F1017:$F1025,0),MATCH(INICIO!$C$59,$G1016:$L1016,0)),0)))</f>
        <v>#REF!</v>
      </c>
      <c r="L1030" s="105" t="e">
        <f t="shared" si="1695"/>
        <v>#REF!</v>
      </c>
      <c r="M1030" s="116" t="e">
        <f>IF($Q$2=2,IFERROR(INDEX($G1006:$L1012,MATCH(L1030,$F1006:$F1012,0),MATCH(INICIO!$C$59,$G1005:$L1005,0)),0),IF($Q$2=4,IFERROR(INDEX($P1006:$U1016,MATCH(L1030,$O1006:$O1016,0),MATCH(INICIO!$C$59,$P1005:$U1005,0)),0),IFERROR(INDEX($G1017:$L1025,MATCH(L1030,$F1017:$F1025,0),MATCH(INICIO!$C$59,$G1016:$L1016,0)),0)))</f>
        <v>#REF!</v>
      </c>
    </row>
    <row r="1031" spans="1:24" hidden="1" outlineLevel="2" x14ac:dyDescent="0.25">
      <c r="B1031" s="105" t="e">
        <f t="shared" si="1690"/>
        <v>#REF!</v>
      </c>
      <c r="C1031" s="116" t="e">
        <f>IF($Q$2=2,IFERROR(INDEX($G1006:$L1012,MATCH(B1031,$F1006:$F1012,0),MATCH(INICIO!$C$59,$G1005:$L1005,0)),0),IF($Q$2=4,IFERROR(INDEX($P1006:$U1016,MATCH(B1031,$O1006:$O1016,0),MATCH(INICIO!$C$59,$P1005:$U1005,0)),0),IFERROR(INDEX($G1017:$L1025,MATCH(B1031,$F1017:$F1025,0),MATCH(INICIO!$C$59,$G1016:$L1016,0)),0)))</f>
        <v>#REF!</v>
      </c>
      <c r="D1031" s="105" t="e">
        <f t="shared" si="1691"/>
        <v>#REF!</v>
      </c>
      <c r="E1031" s="116" t="e">
        <f>IF($Q$2=2,IFERROR(INDEX($G1006:$L1012,MATCH(D1031,$F1006:$F1012,0),MATCH(INICIO!$C$59,$G1005:$L1005,0)),0),IF($Q$2=4,IFERROR(INDEX($P1006:$U1016,MATCH(D1031,$O1006:$O1016,0),MATCH(INICIO!$C$59,$P1005:$U1005,0)),0),IFERROR(INDEX($G1017:$L1025,MATCH(D1031,$F1017:$F1025,0),MATCH(INICIO!$C$59,$G1016:$L1016,0)),0)))</f>
        <v>#REF!</v>
      </c>
      <c r="F1031" s="105" t="e">
        <f t="shared" si="1692"/>
        <v>#REF!</v>
      </c>
      <c r="G1031" s="116" t="e">
        <f>IF($Q$2=2,IFERROR(INDEX($G1006:$L1012,MATCH(F1031,$F1006:$F1012,0),MATCH(INICIO!$C$59,$G1005:$L1005,0)),0),IF($Q$2=4,IFERROR(INDEX($P1006:$U1016,MATCH(F1031,$O1006:$O1016,0),MATCH(INICIO!$C$59,$P1005:$U1005,0)),0),IFERROR(INDEX($G1017:$L1025,MATCH(F1031,$F1017:$F1025,0),MATCH(INICIO!$C$59,$G1016:$L1016,0)),0)))</f>
        <v>#REF!</v>
      </c>
      <c r="H1031" s="105" t="e">
        <f t="shared" si="1693"/>
        <v>#REF!</v>
      </c>
      <c r="I1031" s="116" t="e">
        <f>IF($Q$2=2,IFERROR(INDEX($G1006:$L1012,MATCH(H1031,$F1006:$F1012,0),MATCH(INICIO!$C$59,$G1005:$L1005,0)),0),IF($Q$2=4,IFERROR(INDEX($P1006:$U1016,MATCH(H1031,$O1006:$O1016,0),MATCH(INICIO!$C$59,$P1005:$U1005,0)),0),IFERROR(INDEX($G1017:$L1025,MATCH(H1031,$F1017:$F1025,0),MATCH(INICIO!$C$59,$G1016:$L1016,0)),0)))</f>
        <v>#REF!</v>
      </c>
      <c r="J1031" s="105" t="e">
        <f t="shared" si="1694"/>
        <v>#REF!</v>
      </c>
      <c r="K1031" s="116" t="e">
        <f>IF($Q$2=2,IFERROR(INDEX($G1006:$L1012,MATCH(J1031,$F1006:$F1012,0),MATCH(INICIO!$C$59,$G1005:$L1005,0)),0),IF($Q$2=4,IFERROR(INDEX($P1006:$U1016,MATCH(J1031,$O1006:$O1016,0),MATCH(INICIO!$C$59,$P1005:$U1005,0)),0),IFERROR(INDEX($G1017:$L1025,MATCH(J1031,$F1017:$F1025,0),MATCH(INICIO!$C$59,$G1016:$L1016,0)),0)))</f>
        <v>#REF!</v>
      </c>
      <c r="L1031" s="105" t="e">
        <f t="shared" si="1695"/>
        <v>#REF!</v>
      </c>
      <c r="M1031" s="116" t="e">
        <f>IF($Q$2=2,IFERROR(INDEX($G1006:$L1012,MATCH(L1031,$F1006:$F1012,0),MATCH(INICIO!$C$59,$G1005:$L1005,0)),0),IF($Q$2=4,IFERROR(INDEX($P1006:$U1016,MATCH(L1031,$O1006:$O1016,0),MATCH(INICIO!$C$59,$P1005:$U1005,0)),0),IFERROR(INDEX($G1017:$L1025,MATCH(L1031,$F1017:$F1025,0),MATCH(INICIO!$C$59,$G1016:$L1016,0)),0)))</f>
        <v>#REF!</v>
      </c>
    </row>
    <row r="1032" spans="1:24" hidden="1" outlineLevel="2" x14ac:dyDescent="0.25">
      <c r="B1032" s="105" t="e">
        <f t="shared" si="1690"/>
        <v>#REF!</v>
      </c>
      <c r="C1032" s="116" t="e">
        <f>IF($Q$2=2,IFERROR(INDEX($G1006:$L1012,MATCH(B1032,$F1006:$F1012,0),MATCH(INICIO!$C$59,$G1005:$L1005,0)),0),IF($Q$2=4,IFERROR(INDEX($P1006:$U1016,MATCH(B1032,$O1006:$O1016,0),MATCH(INICIO!$C$59,$P1005:$U1005,0)),0),IFERROR(INDEX($G1017:$L1025,MATCH(B1032,$F1017:$F1025,0),MATCH(INICIO!$C$59,$G1016:$L1016,0)),0)))</f>
        <v>#REF!</v>
      </c>
      <c r="D1032" s="105" t="e">
        <f t="shared" si="1691"/>
        <v>#REF!</v>
      </c>
      <c r="E1032" s="116" t="e">
        <f>IF($Q$2=2,IFERROR(INDEX($G1006:$L1012,MATCH(D1032,$F1006:$F1012,0),MATCH(INICIO!$C$59,$G1005:$L1005,0)),0),IF($Q$2=4,IFERROR(INDEX($P1006:$U1016,MATCH(D1032,$O1006:$O1016,0),MATCH(INICIO!$C$59,$P1005:$U1005,0)),0),IFERROR(INDEX($G1017:$L1025,MATCH(D1032,$F1017:$F1025,0),MATCH(INICIO!$C$59,$G1016:$L1016,0)),0)))</f>
        <v>#REF!</v>
      </c>
      <c r="F1032" s="105" t="e">
        <f t="shared" si="1692"/>
        <v>#REF!</v>
      </c>
      <c r="G1032" s="116" t="e">
        <f>IF($Q$2=2,IFERROR(INDEX($G1006:$L1012,MATCH(F1032,$F1006:$F1012,0),MATCH(INICIO!$C$59,$G1005:$L1005,0)),0),IF($Q$2=4,IFERROR(INDEX($P1006:$U1016,MATCH(F1032,$O1006:$O1016,0),MATCH(INICIO!$C$59,$P1005:$U1005,0)),0),IFERROR(INDEX($G1017:$L1025,MATCH(F1032,$F1017:$F1025,0),MATCH(INICIO!$C$59,$G1016:$L1016,0)),0)))</f>
        <v>#REF!</v>
      </c>
      <c r="H1032" s="105" t="e">
        <f t="shared" si="1693"/>
        <v>#REF!</v>
      </c>
      <c r="I1032" s="116" t="e">
        <f>IF($Q$2=2,IFERROR(INDEX($G1006:$L1012,MATCH(H1032,$F1006:$F1012,0),MATCH(INICIO!$C$59,$G1005:$L1005,0)),0),IF($Q$2=4,IFERROR(INDEX($P1006:$U1016,MATCH(H1032,$O1006:$O1016,0),MATCH(INICIO!$C$59,$P1005:$U1005,0)),0),IFERROR(INDEX($G1017:$L1025,MATCH(H1032,$F1017:$F1025,0),MATCH(INICIO!$C$59,$G1016:$L1016,0)),0)))</f>
        <v>#REF!</v>
      </c>
      <c r="J1032" s="105" t="e">
        <f t="shared" si="1694"/>
        <v>#REF!</v>
      </c>
      <c r="K1032" s="116" t="e">
        <f>IF($Q$2=2,IFERROR(INDEX($G1006:$L1012,MATCH(J1032,$F1006:$F1012,0),MATCH(INICIO!$C$59,$G1005:$L1005,0)),0),IF($Q$2=4,IFERROR(INDEX($P1006:$U1016,MATCH(J1032,$O1006:$O1016,0),MATCH(INICIO!$C$59,$P1005:$U1005,0)),0),IFERROR(INDEX($G1017:$L1025,MATCH(J1032,$F1017:$F1025,0),MATCH(INICIO!$C$59,$G1016:$L1016,0)),0)))</f>
        <v>#REF!</v>
      </c>
      <c r="L1032" s="105" t="e">
        <f t="shared" si="1695"/>
        <v>#REF!</v>
      </c>
      <c r="M1032" s="116" t="e">
        <f>IF($Q$2=2,IFERROR(INDEX($G1006:$L1012,MATCH(L1032,$F1006:$F1012,0),MATCH(INICIO!$C$59,$G1005:$L1005,0)),0),IF($Q$2=4,IFERROR(INDEX($P1006:$U1016,MATCH(L1032,$O1006:$O1016,0),MATCH(INICIO!$C$59,$P1005:$U1005,0)),0),IFERROR(INDEX($G1017:$L1025,MATCH(L1032,$F1017:$F1025,0),MATCH(INICIO!$C$59,$G1016:$L1016,0)),0)))</f>
        <v>#REF!</v>
      </c>
    </row>
    <row r="1033" spans="1:24" hidden="1" outlineLevel="2" x14ac:dyDescent="0.25">
      <c r="B1033" s="105" t="e">
        <f t="shared" si="1690"/>
        <v>#REF!</v>
      </c>
      <c r="C1033" s="116" t="e">
        <f>IF($Q$2=2,IFERROR(INDEX($G1006:$L1012,MATCH(B1033,$F1006:$F1012,0),MATCH(INICIO!$C$59,$G1005:$L1005,0)),0),IF($Q$2=4,IFERROR(INDEX($P1006:$U1016,MATCH(B1033,$O1006:$O1016,0),MATCH(INICIO!$C$59,$P1005:$U1005,0)),0),IFERROR(INDEX($G1017:$L1025,MATCH(B1033,$F1017:$F1025,0),MATCH(INICIO!$C$59,$G1016:$L1016,0)),0)))</f>
        <v>#REF!</v>
      </c>
      <c r="D1033" s="105" t="e">
        <f t="shared" si="1691"/>
        <v>#REF!</v>
      </c>
      <c r="E1033" s="116" t="e">
        <f>IF($Q$2=2,IFERROR(INDEX($G1006:$L1012,MATCH(D1033,$F1006:$F1012,0),MATCH(INICIO!$C$59,$G1005:$L1005,0)),0),IF($Q$2=4,IFERROR(INDEX($P1006:$U1016,MATCH(D1033,$O1006:$O1016,0),MATCH(INICIO!$C$59,$P1005:$U1005,0)),0),IFERROR(INDEX($G1017:$L1025,MATCH(D1033,$F1017:$F1025,0),MATCH(INICIO!$C$59,$G1016:$L1016,0)),0)))</f>
        <v>#REF!</v>
      </c>
      <c r="F1033" s="105" t="e">
        <f t="shared" si="1692"/>
        <v>#REF!</v>
      </c>
      <c r="G1033" s="116" t="e">
        <f>IF($Q$2=2,IFERROR(INDEX($G1006:$L1012,MATCH(F1033,$F1006:$F1012,0),MATCH(INICIO!$C$59,$G1005:$L1005,0)),0),IF($Q$2=4,IFERROR(INDEX($P1006:$U1016,MATCH(F1033,$O1006:$O1016,0),MATCH(INICIO!$C$59,$P1005:$U1005,0)),0),IFERROR(INDEX($G1017:$L1025,MATCH(F1033,$F1017:$F1025,0),MATCH(INICIO!$C$59,$G1016:$L1016,0)),0)))</f>
        <v>#REF!</v>
      </c>
      <c r="H1033" s="105" t="e">
        <f t="shared" si="1693"/>
        <v>#REF!</v>
      </c>
      <c r="I1033" s="116" t="e">
        <f>IF($Q$2=2,IFERROR(INDEX($G1006:$L1012,MATCH(H1033,$F1006:$F1012,0),MATCH(INICIO!$C$59,$G1005:$L1005,0)),0),IF($Q$2=4,IFERROR(INDEX($P1006:$U1016,MATCH(H1033,$O1006:$O1016,0),MATCH(INICIO!$C$59,$P1005:$U1005,0)),0),IFERROR(INDEX($G1017:$L1025,MATCH(H1033,$F1017:$F1025,0),MATCH(INICIO!$C$59,$G1016:$L1016,0)),0)))</f>
        <v>#REF!</v>
      </c>
      <c r="J1033" s="105" t="e">
        <f t="shared" si="1694"/>
        <v>#REF!</v>
      </c>
      <c r="K1033" s="116" t="e">
        <f>IF($Q$2=2,IFERROR(INDEX($G1006:$L1012,MATCH(J1033,$F1006:$F1012,0),MATCH(INICIO!$C$59,$G1005:$L1005,0)),0),IF($Q$2=4,IFERROR(INDEX($P1006:$U1016,MATCH(J1033,$O1006:$O1016,0),MATCH(INICIO!$C$59,$P1005:$U1005,0)),0),IFERROR(INDEX($G1017:$L1025,MATCH(J1033,$F1017:$F1025,0),MATCH(INICIO!$C$59,$G1016:$L1016,0)),0)))</f>
        <v>#REF!</v>
      </c>
      <c r="L1033" s="105" t="e">
        <f t="shared" si="1695"/>
        <v>#REF!</v>
      </c>
      <c r="M1033" s="116" t="e">
        <f>IF($Q$2=2,IFERROR(INDEX($G1006:$L1012,MATCH(L1033,$F1006:$F1012,0),MATCH(INICIO!$C$59,$G1005:$L1005,0)),0),IF($Q$2=4,IFERROR(INDEX($P1006:$U1016,MATCH(L1033,$O1006:$O1016,0),MATCH(INICIO!$C$59,$P1005:$U1005,0)),0),IFERROR(INDEX($G1017:$L1025,MATCH(L1033,$F1017:$F1025,0),MATCH(INICIO!$C$59,$G1016:$L1016,0)),0)))</f>
        <v>#REF!</v>
      </c>
    </row>
    <row r="1034" spans="1:24" hidden="1" outlineLevel="2" x14ac:dyDescent="0.25">
      <c r="B1034" s="105" t="e">
        <f t="shared" si="1690"/>
        <v>#REF!</v>
      </c>
      <c r="C1034" s="116" t="e">
        <f>IF($Q$2=2,IFERROR(INDEX($G1006:$L1012,MATCH(B1034,$F1006:$F1012,0),MATCH(INICIO!$C$59,$G1005:$L1005,0)),0),IF($Q$2=4,IFERROR(INDEX($P1006:$U1016,MATCH(B1034,$O1006:$O1016,0),MATCH(INICIO!$C$59,$P1005:$U1005,0)),0),IFERROR(INDEX($G1017:$L1025,MATCH(B1034,$F1017:$F1025,0),MATCH(INICIO!$C$59,$G1016:$L1016,0)),0)))</f>
        <v>#REF!</v>
      </c>
      <c r="D1034" s="105" t="e">
        <f t="shared" si="1691"/>
        <v>#REF!</v>
      </c>
      <c r="E1034" s="116" t="e">
        <f>IF($Q$2=2,IFERROR(INDEX($G1006:$L1012,MATCH(D1034,$F1006:$F1012,0),MATCH(INICIO!$C$59,$G1005:$L1005,0)),0),IF($Q$2=4,IFERROR(INDEX($P1006:$U1016,MATCH(D1034,$O1006:$O1016,0),MATCH(INICIO!$C$59,$P1005:$U1005,0)),0),IFERROR(INDEX($G1017:$L1025,MATCH(D1034,$F1017:$F1025,0),MATCH(INICIO!$C$59,$G1016:$L1016,0)),0)))</f>
        <v>#REF!</v>
      </c>
      <c r="F1034" s="105" t="e">
        <f t="shared" si="1692"/>
        <v>#REF!</v>
      </c>
      <c r="G1034" s="116" t="e">
        <f>IF($Q$2=2,IFERROR(INDEX($G1006:$L1012,MATCH(F1034,$F1006:$F1012,0),MATCH(INICIO!$C$59,$G1005:$L1005,0)),0),IF($Q$2=4,IFERROR(INDEX($P1006:$U1016,MATCH(F1034,$O1006:$O1016,0),MATCH(INICIO!$C$59,$P1005:$U1005,0)),0),IFERROR(INDEX($G1017:$L1025,MATCH(F1034,$F1017:$F1025,0),MATCH(INICIO!$C$59,$G1016:$L1016,0)),0)))</f>
        <v>#REF!</v>
      </c>
      <c r="H1034" s="105" t="e">
        <f t="shared" si="1693"/>
        <v>#REF!</v>
      </c>
      <c r="I1034" s="116" t="e">
        <f>IF($Q$2=2,IFERROR(INDEX($G1006:$L1012,MATCH(H1034,$F1006:$F1012,0),MATCH(INICIO!$C$59,$G1005:$L1005,0)),0),IF($Q$2=4,IFERROR(INDEX($P1006:$U1016,MATCH(H1034,$O1006:$O1016,0),MATCH(INICIO!$C$59,$P1005:$U1005,0)),0),IFERROR(INDEX($G1017:$L1025,MATCH(H1034,$F1017:$F1025,0),MATCH(INICIO!$C$59,$G1016:$L1016,0)),0)))</f>
        <v>#REF!</v>
      </c>
      <c r="J1034" s="105" t="e">
        <f t="shared" si="1694"/>
        <v>#REF!</v>
      </c>
      <c r="K1034" s="116" t="e">
        <f>IF($Q$2=2,IFERROR(INDEX($G1006:$L1012,MATCH(J1034,$F1006:$F1012,0),MATCH(INICIO!$C$59,$G1005:$L1005,0)),0),IF($Q$2=4,IFERROR(INDEX($P1006:$U1016,MATCH(J1034,$O1006:$O1016,0),MATCH(INICIO!$C$59,$P1005:$U1005,0)),0),IFERROR(INDEX($G1017:$L1025,MATCH(J1034,$F1017:$F1025,0),MATCH(INICIO!$C$59,$G1016:$L1016,0)),0)))</f>
        <v>#REF!</v>
      </c>
      <c r="L1034" s="105" t="e">
        <f t="shared" si="1695"/>
        <v>#REF!</v>
      </c>
      <c r="M1034" s="116" t="e">
        <f>IF($Q$2=2,IFERROR(INDEX($G1006:$L1012,MATCH(L1034,$F1006:$F1012,0),MATCH(INICIO!$C$59,$G1005:$L1005,0)),0),IF($Q$2=4,IFERROR(INDEX($P1006:$U1016,MATCH(L1034,$O1006:$O1016,0),MATCH(INICIO!$C$59,$P1005:$U1005,0)),0),IFERROR(INDEX($G1017:$L1025,MATCH(L1034,$F1017:$F1025,0),MATCH(INICIO!$C$59,$G1016:$L1016,0)),0)))</f>
        <v>#REF!</v>
      </c>
    </row>
    <row r="1035" spans="1:24" hidden="1" outlineLevel="2" x14ac:dyDescent="0.25"/>
    <row r="1036" spans="1:24" s="119" customFormat="1" hidden="1" outlineLevel="2" x14ac:dyDescent="0.25">
      <c r="A1036" s="118" t="s">
        <v>43</v>
      </c>
    </row>
    <row r="1037" spans="1:24" hidden="1" outlineLevel="2" x14ac:dyDescent="0.25">
      <c r="C1037" s="121">
        <f t="shared" ref="C1037:H1037" si="1696">E$2</f>
        <v>1</v>
      </c>
      <c r="D1037" s="121">
        <f t="shared" si="1696"/>
        <v>2</v>
      </c>
      <c r="E1037" s="121">
        <f t="shared" si="1696"/>
        <v>3</v>
      </c>
      <c r="F1037" s="121">
        <f t="shared" si="1696"/>
        <v>4</v>
      </c>
      <c r="G1037" s="121">
        <f t="shared" si="1696"/>
        <v>5</v>
      </c>
      <c r="H1037" s="121">
        <f t="shared" si="1696"/>
        <v>6</v>
      </c>
    </row>
    <row r="1038" spans="1:24" hidden="1" outlineLevel="2" x14ac:dyDescent="0.25">
      <c r="B1038" s="122" t="s">
        <v>44</v>
      </c>
      <c r="C1038" s="123" t="e">
        <f t="array" ref="C1038:C1043">MMULT(MMULT(C$8:H$13,$AZ$8:$BE$13),C1029:C1034)+MMULT(MINVERSE(TRANSPOSE($AZ$8:$BE$13)),C996:C1001)</f>
        <v>#REF!</v>
      </c>
      <c r="D1038" s="123" t="e">
        <f t="array" ref="D1038:D1043">MMULT(MMULT(K$8:P$13,$AZ$8:$BE$13),E1029:E1034)+MMULT(MINVERSE(TRANSPOSE($AZ$8:$BE$13)),E996:E1001)</f>
        <v>#REF!</v>
      </c>
      <c r="E1038" s="123" t="e">
        <f t="array" ref="E1038:E1043">MMULT(MMULT(S$8:X$13,$AZ$8:$BE$13),G1029:G1034)+MMULT(MINVERSE(TRANSPOSE($AZ$8:$BE$13)),G996:G1001)</f>
        <v>#REF!</v>
      </c>
      <c r="F1038" s="123" t="e">
        <f t="array" ref="F1038:F1043">MMULT(MMULT(AA$8:AF$13,$AZ$8:$BE$13),I1029:I1034)+MMULT(MINVERSE(TRANSPOSE($AZ$8:$BE$13)),I996:I1001)</f>
        <v>#REF!</v>
      </c>
      <c r="G1038" s="123" t="e">
        <f t="array" ref="G1038:G1043">MMULT(MMULT(AI$8:AN$13,$AZ$8:$BE$13),K1029:K1034)+MMULT(MINVERSE(TRANSPOSE($AZ$8:$BE$13)),K996:K1001)</f>
        <v>#REF!</v>
      </c>
      <c r="H1038" s="123" t="e">
        <f t="array" ref="H1038:H1043">MMULT(MMULT(AQ$8:AV$13,$AZ$8:$BE$13),M1029:M1034)+MMULT(MINVERSE(TRANSPOSE($AZ$8:$BE$13)),M996:M1001)</f>
        <v>#REF!</v>
      </c>
      <c r="N1038" s="124"/>
      <c r="P1038" s="124"/>
    </row>
    <row r="1039" spans="1:24" hidden="1" outlineLevel="2" x14ac:dyDescent="0.25">
      <c r="B1039" s="122" t="s">
        <v>45</v>
      </c>
      <c r="C1039" s="123" t="e">
        <v>#REF!</v>
      </c>
      <c r="D1039" s="123" t="e">
        <v>#REF!</v>
      </c>
      <c r="E1039" s="123" t="e">
        <v>#REF!</v>
      </c>
      <c r="F1039" s="123" t="e">
        <v>#REF!</v>
      </c>
      <c r="G1039" s="123" t="e">
        <v>#REF!</v>
      </c>
      <c r="H1039" s="123" t="e">
        <v>#REF!</v>
      </c>
      <c r="N1039" s="124"/>
      <c r="P1039" s="124"/>
    </row>
    <row r="1040" spans="1:24" hidden="1" outlineLevel="2" x14ac:dyDescent="0.25">
      <c r="B1040" s="122" t="s">
        <v>46</v>
      </c>
      <c r="C1040" s="123" t="e">
        <v>#REF!</v>
      </c>
      <c r="D1040" s="123" t="e">
        <v>#REF!</v>
      </c>
      <c r="E1040" s="123" t="e">
        <v>#REF!</v>
      </c>
      <c r="F1040" s="123" t="e">
        <v>#REF!</v>
      </c>
      <c r="G1040" s="123" t="e">
        <v>#REF!</v>
      </c>
      <c r="H1040" s="123" t="e">
        <v>#REF!</v>
      </c>
      <c r="N1040" s="124"/>
      <c r="P1040" s="124"/>
    </row>
    <row r="1041" spans="1:93" hidden="1" outlineLevel="2" x14ac:dyDescent="0.25">
      <c r="B1041" s="122" t="s">
        <v>47</v>
      </c>
      <c r="C1041" s="123" t="e">
        <v>#REF!</v>
      </c>
      <c r="D1041" s="123" t="e">
        <v>#REF!</v>
      </c>
      <c r="E1041" s="123" t="e">
        <v>#REF!</v>
      </c>
      <c r="F1041" s="123" t="e">
        <v>#REF!</v>
      </c>
      <c r="G1041" s="123" t="e">
        <v>#REF!</v>
      </c>
      <c r="H1041" s="123" t="e">
        <v>#REF!</v>
      </c>
      <c r="N1041" s="124"/>
      <c r="P1041" s="124"/>
    </row>
    <row r="1042" spans="1:93" hidden="1" outlineLevel="2" x14ac:dyDescent="0.25">
      <c r="B1042" s="122" t="s">
        <v>48</v>
      </c>
      <c r="C1042" s="123" t="e">
        <v>#REF!</v>
      </c>
      <c r="D1042" s="123" t="e">
        <v>#REF!</v>
      </c>
      <c r="E1042" s="123" t="e">
        <v>#REF!</v>
      </c>
      <c r="F1042" s="123" t="e">
        <v>#REF!</v>
      </c>
      <c r="G1042" s="123" t="e">
        <v>#REF!</v>
      </c>
      <c r="H1042" s="123" t="e">
        <v>#REF!</v>
      </c>
      <c r="N1042" s="124"/>
      <c r="P1042" s="124"/>
    </row>
    <row r="1043" spans="1:93" hidden="1" outlineLevel="2" x14ac:dyDescent="0.25">
      <c r="B1043" s="122" t="s">
        <v>49</v>
      </c>
      <c r="C1043" s="123" t="e">
        <v>#REF!</v>
      </c>
      <c r="D1043" s="123" t="e">
        <v>#REF!</v>
      </c>
      <c r="E1043" s="123" t="e">
        <v>#REF!</v>
      </c>
      <c r="F1043" s="123" t="e">
        <v>#REF!</v>
      </c>
      <c r="G1043" s="123" t="e">
        <v>#REF!</v>
      </c>
      <c r="H1043" s="123" t="e">
        <v>#REF!</v>
      </c>
      <c r="N1043" s="124"/>
      <c r="P1043" s="124"/>
    </row>
    <row r="1044" spans="1:93" hidden="1" outlineLevel="2" x14ac:dyDescent="0.25"/>
    <row r="1045" spans="1:93" hidden="1" outlineLevel="2" x14ac:dyDescent="0.25">
      <c r="B1045" s="318" t="s">
        <v>50</v>
      </c>
      <c r="C1045" s="319"/>
      <c r="D1045" s="319"/>
      <c r="E1045" s="319"/>
      <c r="F1045" s="319"/>
      <c r="G1045" s="319"/>
      <c r="H1045" s="319"/>
      <c r="I1045" s="319"/>
      <c r="J1045" s="319"/>
      <c r="K1045" s="319"/>
      <c r="L1045" s="320"/>
      <c r="M1045" s="321" t="s">
        <v>51</v>
      </c>
      <c r="N1045" s="322"/>
      <c r="O1045" s="322"/>
      <c r="P1045" s="322"/>
      <c r="Q1045" s="322"/>
      <c r="R1045" s="322"/>
      <c r="S1045" s="322"/>
      <c r="T1045" s="322"/>
      <c r="U1045" s="322"/>
      <c r="V1045" s="323"/>
      <c r="W1045" s="321" t="s">
        <v>52</v>
      </c>
      <c r="X1045" s="322"/>
      <c r="Y1045" s="322"/>
      <c r="Z1045" s="322"/>
      <c r="AA1045" s="322"/>
      <c r="AB1045" s="322"/>
      <c r="AC1045" s="322"/>
      <c r="AD1045" s="322"/>
      <c r="AE1045" s="322"/>
      <c r="AF1045" s="323"/>
      <c r="AG1045" s="321" t="s">
        <v>53</v>
      </c>
      <c r="AH1045" s="322"/>
      <c r="AI1045" s="322"/>
      <c r="AJ1045" s="322"/>
      <c r="AK1045" s="322"/>
      <c r="AL1045" s="322"/>
      <c r="AM1045" s="322"/>
      <c r="AN1045" s="322"/>
      <c r="AO1045" s="322"/>
      <c r="AP1045" s="323"/>
      <c r="AQ1045" s="321" t="s">
        <v>54</v>
      </c>
      <c r="AR1045" s="322"/>
      <c r="AS1045" s="322"/>
      <c r="AT1045" s="322"/>
      <c r="AU1045" s="322"/>
      <c r="AV1045" s="322"/>
      <c r="AW1045" s="322"/>
      <c r="AX1045" s="322"/>
      <c r="AY1045" s="322"/>
      <c r="AZ1045" s="323"/>
      <c r="BA1045" s="321" t="s">
        <v>55</v>
      </c>
      <c r="BB1045" s="322"/>
      <c r="BC1045" s="322"/>
      <c r="BD1045" s="322"/>
      <c r="BE1045" s="322"/>
      <c r="BF1045" s="322"/>
      <c r="BG1045" s="322"/>
      <c r="BH1045" s="322"/>
      <c r="BI1045" s="322"/>
      <c r="BJ1045" s="323"/>
    </row>
    <row r="1046" spans="1:93" hidden="1" outlineLevel="2" x14ac:dyDescent="0.25">
      <c r="B1046" s="186">
        <f t="shared" ref="B1046" si="1697">E$2</f>
        <v>1</v>
      </c>
      <c r="C1046" s="187">
        <f t="shared" ref="C1046:L1049" si="1698">B1046</f>
        <v>1</v>
      </c>
      <c r="D1046" s="187">
        <f t="shared" si="1698"/>
        <v>1</v>
      </c>
      <c r="E1046" s="187">
        <f t="shared" si="1698"/>
        <v>1</v>
      </c>
      <c r="F1046" s="187">
        <f t="shared" si="1698"/>
        <v>1</v>
      </c>
      <c r="G1046" s="187">
        <f t="shared" si="1698"/>
        <v>1</v>
      </c>
      <c r="H1046" s="187">
        <f t="shared" si="1698"/>
        <v>1</v>
      </c>
      <c r="I1046" s="187">
        <f t="shared" si="1698"/>
        <v>1</v>
      </c>
      <c r="J1046" s="187">
        <f t="shared" si="1698"/>
        <v>1</v>
      </c>
      <c r="K1046" s="187">
        <f t="shared" si="1698"/>
        <v>1</v>
      </c>
      <c r="L1046" s="188">
        <f t="shared" si="1698"/>
        <v>1</v>
      </c>
      <c r="M1046" s="189">
        <f t="shared" ref="M1046" si="1699">F$2</f>
        <v>2</v>
      </c>
      <c r="N1046" s="187">
        <f t="shared" ref="N1046:V1049" si="1700">M1046</f>
        <v>2</v>
      </c>
      <c r="O1046" s="187">
        <f t="shared" si="1700"/>
        <v>2</v>
      </c>
      <c r="P1046" s="187">
        <f t="shared" si="1700"/>
        <v>2</v>
      </c>
      <c r="Q1046" s="187">
        <f t="shared" si="1700"/>
        <v>2</v>
      </c>
      <c r="R1046" s="187">
        <f t="shared" si="1700"/>
        <v>2</v>
      </c>
      <c r="S1046" s="187">
        <f t="shared" si="1700"/>
        <v>2</v>
      </c>
      <c r="T1046" s="187">
        <f t="shared" si="1700"/>
        <v>2</v>
      </c>
      <c r="U1046" s="187">
        <f t="shared" si="1700"/>
        <v>2</v>
      </c>
      <c r="V1046" s="188">
        <f t="shared" si="1700"/>
        <v>2</v>
      </c>
      <c r="W1046" s="189">
        <f>G$2</f>
        <v>3</v>
      </c>
      <c r="X1046" s="187">
        <f t="shared" ref="X1046:AF1049" si="1701">W1046</f>
        <v>3</v>
      </c>
      <c r="Y1046" s="187">
        <f t="shared" si="1701"/>
        <v>3</v>
      </c>
      <c r="Z1046" s="187">
        <f t="shared" si="1701"/>
        <v>3</v>
      </c>
      <c r="AA1046" s="187">
        <f t="shared" si="1701"/>
        <v>3</v>
      </c>
      <c r="AB1046" s="187">
        <f t="shared" si="1701"/>
        <v>3</v>
      </c>
      <c r="AC1046" s="187">
        <f t="shared" si="1701"/>
        <v>3</v>
      </c>
      <c r="AD1046" s="187">
        <f t="shared" si="1701"/>
        <v>3</v>
      </c>
      <c r="AE1046" s="187">
        <f t="shared" si="1701"/>
        <v>3</v>
      </c>
      <c r="AF1046" s="188">
        <f t="shared" si="1701"/>
        <v>3</v>
      </c>
      <c r="AG1046" s="189">
        <f>H$2</f>
        <v>4</v>
      </c>
      <c r="AH1046" s="187">
        <f t="shared" ref="AH1046:AP1049" si="1702">AG1046</f>
        <v>4</v>
      </c>
      <c r="AI1046" s="187">
        <f t="shared" si="1702"/>
        <v>4</v>
      </c>
      <c r="AJ1046" s="187">
        <f t="shared" si="1702"/>
        <v>4</v>
      </c>
      <c r="AK1046" s="187">
        <f t="shared" si="1702"/>
        <v>4</v>
      </c>
      <c r="AL1046" s="187">
        <f t="shared" si="1702"/>
        <v>4</v>
      </c>
      <c r="AM1046" s="187">
        <f t="shared" si="1702"/>
        <v>4</v>
      </c>
      <c r="AN1046" s="187">
        <f t="shared" si="1702"/>
        <v>4</v>
      </c>
      <c r="AO1046" s="187">
        <f t="shared" si="1702"/>
        <v>4</v>
      </c>
      <c r="AP1046" s="188">
        <f t="shared" si="1702"/>
        <v>4</v>
      </c>
      <c r="AQ1046" s="189">
        <f>I$2</f>
        <v>5</v>
      </c>
      <c r="AR1046" s="187">
        <f t="shared" ref="AR1046:AZ1049" si="1703">AQ1046</f>
        <v>5</v>
      </c>
      <c r="AS1046" s="187">
        <f t="shared" si="1703"/>
        <v>5</v>
      </c>
      <c r="AT1046" s="187">
        <f t="shared" si="1703"/>
        <v>5</v>
      </c>
      <c r="AU1046" s="187">
        <f t="shared" si="1703"/>
        <v>5</v>
      </c>
      <c r="AV1046" s="187">
        <f t="shared" si="1703"/>
        <v>5</v>
      </c>
      <c r="AW1046" s="187">
        <f t="shared" si="1703"/>
        <v>5</v>
      </c>
      <c r="AX1046" s="187">
        <f t="shared" si="1703"/>
        <v>5</v>
      </c>
      <c r="AY1046" s="187">
        <f t="shared" si="1703"/>
        <v>5</v>
      </c>
      <c r="AZ1046" s="188">
        <f t="shared" si="1703"/>
        <v>5</v>
      </c>
      <c r="BA1046" s="189">
        <f>J$2</f>
        <v>6</v>
      </c>
      <c r="BB1046" s="187">
        <f t="shared" ref="BB1046:BJ1049" si="1704">BA1046</f>
        <v>6</v>
      </c>
      <c r="BC1046" s="187">
        <f t="shared" si="1704"/>
        <v>6</v>
      </c>
      <c r="BD1046" s="187">
        <f t="shared" si="1704"/>
        <v>6</v>
      </c>
      <c r="BE1046" s="187">
        <f t="shared" si="1704"/>
        <v>6</v>
      </c>
      <c r="BF1046" s="187">
        <f t="shared" si="1704"/>
        <v>6</v>
      </c>
      <c r="BG1046" s="187">
        <f t="shared" si="1704"/>
        <v>6</v>
      </c>
      <c r="BH1046" s="187">
        <f t="shared" si="1704"/>
        <v>6</v>
      </c>
      <c r="BI1046" s="187">
        <f t="shared" si="1704"/>
        <v>6</v>
      </c>
      <c r="BJ1046" s="188">
        <f t="shared" si="1704"/>
        <v>6</v>
      </c>
    </row>
    <row r="1047" spans="1:93" s="2" customFormat="1" ht="15" hidden="1" customHeight="1" outlineLevel="2" x14ac:dyDescent="0.25">
      <c r="A1047" s="152" t="s">
        <v>192</v>
      </c>
      <c r="B1047" s="129" t="e">
        <f>C1040</f>
        <v>#REF!</v>
      </c>
      <c r="C1047" s="130" t="e">
        <f t="shared" si="1698"/>
        <v>#REF!</v>
      </c>
      <c r="D1047" s="130" t="e">
        <f t="shared" si="1698"/>
        <v>#REF!</v>
      </c>
      <c r="E1047" s="130" t="e">
        <f t="shared" si="1698"/>
        <v>#REF!</v>
      </c>
      <c r="F1047" s="130" t="e">
        <f t="shared" si="1698"/>
        <v>#REF!</v>
      </c>
      <c r="G1047" s="130" t="e">
        <f t="shared" si="1698"/>
        <v>#REF!</v>
      </c>
      <c r="H1047" s="130" t="e">
        <f t="shared" si="1698"/>
        <v>#REF!</v>
      </c>
      <c r="I1047" s="130" t="e">
        <f t="shared" si="1698"/>
        <v>#REF!</v>
      </c>
      <c r="J1047" s="190" t="e">
        <f t="shared" si="1698"/>
        <v>#REF!</v>
      </c>
      <c r="K1047" s="130" t="e">
        <f t="shared" si="1698"/>
        <v>#REF!</v>
      </c>
      <c r="L1047" s="131" t="e">
        <f t="shared" si="1698"/>
        <v>#REF!</v>
      </c>
      <c r="M1047" s="129" t="e">
        <f>D1040</f>
        <v>#REF!</v>
      </c>
      <c r="N1047" s="130" t="e">
        <f t="shared" si="1700"/>
        <v>#REF!</v>
      </c>
      <c r="O1047" s="130" t="e">
        <f t="shared" si="1700"/>
        <v>#REF!</v>
      </c>
      <c r="P1047" s="130" t="e">
        <f t="shared" si="1700"/>
        <v>#REF!</v>
      </c>
      <c r="Q1047" s="130" t="e">
        <f t="shared" si="1700"/>
        <v>#REF!</v>
      </c>
      <c r="R1047" s="130" t="e">
        <f t="shared" si="1700"/>
        <v>#REF!</v>
      </c>
      <c r="S1047" s="130" t="e">
        <f t="shared" si="1700"/>
        <v>#REF!</v>
      </c>
      <c r="T1047" s="130" t="e">
        <f t="shared" si="1700"/>
        <v>#REF!</v>
      </c>
      <c r="U1047" s="130" t="e">
        <f t="shared" si="1700"/>
        <v>#REF!</v>
      </c>
      <c r="V1047" s="131" t="e">
        <f t="shared" si="1700"/>
        <v>#REF!</v>
      </c>
      <c r="W1047" s="129" t="e">
        <f>E1040</f>
        <v>#REF!</v>
      </c>
      <c r="X1047" s="130" t="e">
        <f t="shared" si="1701"/>
        <v>#REF!</v>
      </c>
      <c r="Y1047" s="130" t="e">
        <f t="shared" si="1701"/>
        <v>#REF!</v>
      </c>
      <c r="Z1047" s="130" t="e">
        <f t="shared" si="1701"/>
        <v>#REF!</v>
      </c>
      <c r="AA1047" s="130" t="e">
        <f t="shared" si="1701"/>
        <v>#REF!</v>
      </c>
      <c r="AB1047" s="130" t="e">
        <f t="shared" si="1701"/>
        <v>#REF!</v>
      </c>
      <c r="AC1047" s="130" t="e">
        <f t="shared" si="1701"/>
        <v>#REF!</v>
      </c>
      <c r="AD1047" s="130" t="e">
        <f t="shared" si="1701"/>
        <v>#REF!</v>
      </c>
      <c r="AE1047" s="130" t="e">
        <f t="shared" si="1701"/>
        <v>#REF!</v>
      </c>
      <c r="AF1047" s="131" t="e">
        <f t="shared" si="1701"/>
        <v>#REF!</v>
      </c>
      <c r="AG1047" s="129" t="e">
        <f>F1040</f>
        <v>#REF!</v>
      </c>
      <c r="AH1047" s="130" t="e">
        <f t="shared" si="1702"/>
        <v>#REF!</v>
      </c>
      <c r="AI1047" s="130" t="e">
        <f t="shared" si="1702"/>
        <v>#REF!</v>
      </c>
      <c r="AJ1047" s="130" t="e">
        <f t="shared" si="1702"/>
        <v>#REF!</v>
      </c>
      <c r="AK1047" s="130" t="e">
        <f t="shared" si="1702"/>
        <v>#REF!</v>
      </c>
      <c r="AL1047" s="130" t="e">
        <f t="shared" si="1702"/>
        <v>#REF!</v>
      </c>
      <c r="AM1047" s="130" t="e">
        <f t="shared" si="1702"/>
        <v>#REF!</v>
      </c>
      <c r="AN1047" s="130" t="e">
        <f t="shared" si="1702"/>
        <v>#REF!</v>
      </c>
      <c r="AO1047" s="130" t="e">
        <f t="shared" si="1702"/>
        <v>#REF!</v>
      </c>
      <c r="AP1047" s="131" t="e">
        <f t="shared" si="1702"/>
        <v>#REF!</v>
      </c>
      <c r="AQ1047" s="129" t="e">
        <f>G1040</f>
        <v>#REF!</v>
      </c>
      <c r="AR1047" s="130" t="e">
        <f t="shared" si="1703"/>
        <v>#REF!</v>
      </c>
      <c r="AS1047" s="130" t="e">
        <f t="shared" si="1703"/>
        <v>#REF!</v>
      </c>
      <c r="AT1047" s="130" t="e">
        <f t="shared" si="1703"/>
        <v>#REF!</v>
      </c>
      <c r="AU1047" s="130" t="e">
        <f t="shared" si="1703"/>
        <v>#REF!</v>
      </c>
      <c r="AV1047" s="130" t="e">
        <f t="shared" si="1703"/>
        <v>#REF!</v>
      </c>
      <c r="AW1047" s="130" t="e">
        <f t="shared" si="1703"/>
        <v>#REF!</v>
      </c>
      <c r="AX1047" s="130" t="e">
        <f t="shared" si="1703"/>
        <v>#REF!</v>
      </c>
      <c r="AY1047" s="130" t="e">
        <f t="shared" si="1703"/>
        <v>#REF!</v>
      </c>
      <c r="AZ1047" s="131" t="e">
        <f t="shared" si="1703"/>
        <v>#REF!</v>
      </c>
      <c r="BA1047" s="129" t="e">
        <f>H1040</f>
        <v>#REF!</v>
      </c>
      <c r="BB1047" s="130" t="e">
        <f t="shared" si="1704"/>
        <v>#REF!</v>
      </c>
      <c r="BC1047" s="130" t="e">
        <f t="shared" si="1704"/>
        <v>#REF!</v>
      </c>
      <c r="BD1047" s="130" t="e">
        <f t="shared" si="1704"/>
        <v>#REF!</v>
      </c>
      <c r="BE1047" s="130" t="e">
        <f t="shared" si="1704"/>
        <v>#REF!</v>
      </c>
      <c r="BF1047" s="130" t="e">
        <f t="shared" si="1704"/>
        <v>#REF!</v>
      </c>
      <c r="BG1047" s="130" t="e">
        <f t="shared" si="1704"/>
        <v>#REF!</v>
      </c>
      <c r="BH1047" s="130" t="e">
        <f t="shared" si="1704"/>
        <v>#REF!</v>
      </c>
      <c r="BI1047" s="130" t="e">
        <f t="shared" si="1704"/>
        <v>#REF!</v>
      </c>
      <c r="BJ1047" s="131" t="e">
        <f t="shared" si="1704"/>
        <v>#REF!</v>
      </c>
      <c r="BK1047"/>
      <c r="BL1047"/>
      <c r="BM1047"/>
      <c r="BN1047"/>
      <c r="BO1047"/>
      <c r="BP1047"/>
      <c r="BQ1047"/>
      <c r="BR1047"/>
      <c r="BS1047"/>
      <c r="BT1047"/>
      <c r="BU1047"/>
      <c r="BV1047"/>
      <c r="BW1047"/>
      <c r="BX1047"/>
      <c r="BY1047"/>
      <c r="BZ1047"/>
      <c r="CA1047"/>
      <c r="CB1047"/>
      <c r="CC1047"/>
      <c r="CD1047"/>
      <c r="CE1047"/>
      <c r="CF1047"/>
      <c r="CG1047"/>
      <c r="CH1047"/>
      <c r="CI1047"/>
      <c r="CJ1047"/>
      <c r="CK1047"/>
      <c r="CL1047"/>
      <c r="CM1047"/>
      <c r="CN1047"/>
      <c r="CO1047"/>
    </row>
    <row r="1048" spans="1:93" s="2" customFormat="1" ht="15" hidden="1" customHeight="1" outlineLevel="2" x14ac:dyDescent="0.25">
      <c r="A1048" s="152" t="s">
        <v>47</v>
      </c>
      <c r="B1048" s="129" t="e">
        <f>C1041</f>
        <v>#REF!</v>
      </c>
      <c r="C1048" s="130" t="e">
        <f t="shared" si="1698"/>
        <v>#REF!</v>
      </c>
      <c r="D1048" s="130" t="e">
        <f t="shared" si="1698"/>
        <v>#REF!</v>
      </c>
      <c r="E1048" s="130" t="e">
        <f t="shared" si="1698"/>
        <v>#REF!</v>
      </c>
      <c r="F1048" s="130" t="e">
        <f t="shared" si="1698"/>
        <v>#REF!</v>
      </c>
      <c r="G1048" s="130" t="e">
        <f t="shared" si="1698"/>
        <v>#REF!</v>
      </c>
      <c r="H1048" s="130" t="e">
        <f t="shared" si="1698"/>
        <v>#REF!</v>
      </c>
      <c r="I1048" s="130" t="e">
        <f t="shared" si="1698"/>
        <v>#REF!</v>
      </c>
      <c r="J1048" s="190" t="e">
        <f t="shared" si="1698"/>
        <v>#REF!</v>
      </c>
      <c r="K1048" s="130" t="e">
        <f t="shared" si="1698"/>
        <v>#REF!</v>
      </c>
      <c r="L1048" s="131" t="e">
        <f t="shared" si="1698"/>
        <v>#REF!</v>
      </c>
      <c r="M1048" s="129" t="e">
        <f>D1041</f>
        <v>#REF!</v>
      </c>
      <c r="N1048" s="130" t="e">
        <f t="shared" si="1700"/>
        <v>#REF!</v>
      </c>
      <c r="O1048" s="130" t="e">
        <f t="shared" si="1700"/>
        <v>#REF!</v>
      </c>
      <c r="P1048" s="130" t="e">
        <f t="shared" si="1700"/>
        <v>#REF!</v>
      </c>
      <c r="Q1048" s="130" t="e">
        <f t="shared" si="1700"/>
        <v>#REF!</v>
      </c>
      <c r="R1048" s="130" t="e">
        <f t="shared" si="1700"/>
        <v>#REF!</v>
      </c>
      <c r="S1048" s="130" t="e">
        <f t="shared" si="1700"/>
        <v>#REF!</v>
      </c>
      <c r="T1048" s="130" t="e">
        <f t="shared" si="1700"/>
        <v>#REF!</v>
      </c>
      <c r="U1048" s="130" t="e">
        <f t="shared" si="1700"/>
        <v>#REF!</v>
      </c>
      <c r="V1048" s="131" t="e">
        <f t="shared" si="1700"/>
        <v>#REF!</v>
      </c>
      <c r="W1048" s="129" t="e">
        <f>E1041</f>
        <v>#REF!</v>
      </c>
      <c r="X1048" s="130" t="e">
        <f t="shared" si="1701"/>
        <v>#REF!</v>
      </c>
      <c r="Y1048" s="130" t="e">
        <f t="shared" si="1701"/>
        <v>#REF!</v>
      </c>
      <c r="Z1048" s="130" t="e">
        <f t="shared" si="1701"/>
        <v>#REF!</v>
      </c>
      <c r="AA1048" s="130" t="e">
        <f t="shared" si="1701"/>
        <v>#REF!</v>
      </c>
      <c r="AB1048" s="130" t="e">
        <f t="shared" si="1701"/>
        <v>#REF!</v>
      </c>
      <c r="AC1048" s="130" t="e">
        <f t="shared" si="1701"/>
        <v>#REF!</v>
      </c>
      <c r="AD1048" s="130" t="e">
        <f t="shared" si="1701"/>
        <v>#REF!</v>
      </c>
      <c r="AE1048" s="130" t="e">
        <f t="shared" si="1701"/>
        <v>#REF!</v>
      </c>
      <c r="AF1048" s="131" t="e">
        <f t="shared" si="1701"/>
        <v>#REF!</v>
      </c>
      <c r="AG1048" s="129" t="e">
        <f>F1041</f>
        <v>#REF!</v>
      </c>
      <c r="AH1048" s="130" t="e">
        <f t="shared" si="1702"/>
        <v>#REF!</v>
      </c>
      <c r="AI1048" s="130" t="e">
        <f t="shared" si="1702"/>
        <v>#REF!</v>
      </c>
      <c r="AJ1048" s="130" t="e">
        <f t="shared" si="1702"/>
        <v>#REF!</v>
      </c>
      <c r="AK1048" s="130" t="e">
        <f t="shared" si="1702"/>
        <v>#REF!</v>
      </c>
      <c r="AL1048" s="130" t="e">
        <f t="shared" si="1702"/>
        <v>#REF!</v>
      </c>
      <c r="AM1048" s="130" t="e">
        <f t="shared" si="1702"/>
        <v>#REF!</v>
      </c>
      <c r="AN1048" s="130" t="e">
        <f t="shared" si="1702"/>
        <v>#REF!</v>
      </c>
      <c r="AO1048" s="130" t="e">
        <f t="shared" si="1702"/>
        <v>#REF!</v>
      </c>
      <c r="AP1048" s="131" t="e">
        <f t="shared" si="1702"/>
        <v>#REF!</v>
      </c>
      <c r="AQ1048" s="129" t="e">
        <f>G1041</f>
        <v>#REF!</v>
      </c>
      <c r="AR1048" s="130" t="e">
        <f t="shared" si="1703"/>
        <v>#REF!</v>
      </c>
      <c r="AS1048" s="130" t="e">
        <f t="shared" si="1703"/>
        <v>#REF!</v>
      </c>
      <c r="AT1048" s="130" t="e">
        <f t="shared" si="1703"/>
        <v>#REF!</v>
      </c>
      <c r="AU1048" s="130" t="e">
        <f t="shared" si="1703"/>
        <v>#REF!</v>
      </c>
      <c r="AV1048" s="130" t="e">
        <f t="shared" si="1703"/>
        <v>#REF!</v>
      </c>
      <c r="AW1048" s="130" t="e">
        <f t="shared" si="1703"/>
        <v>#REF!</v>
      </c>
      <c r="AX1048" s="130" t="e">
        <f t="shared" si="1703"/>
        <v>#REF!</v>
      </c>
      <c r="AY1048" s="130" t="e">
        <f t="shared" si="1703"/>
        <v>#REF!</v>
      </c>
      <c r="AZ1048" s="131" t="e">
        <f t="shared" si="1703"/>
        <v>#REF!</v>
      </c>
      <c r="BA1048" s="129" t="e">
        <f>H1041</f>
        <v>#REF!</v>
      </c>
      <c r="BB1048" s="130" t="e">
        <f t="shared" si="1704"/>
        <v>#REF!</v>
      </c>
      <c r="BC1048" s="130" t="e">
        <f t="shared" si="1704"/>
        <v>#REF!</v>
      </c>
      <c r="BD1048" s="130" t="e">
        <f t="shared" si="1704"/>
        <v>#REF!</v>
      </c>
      <c r="BE1048" s="130" t="e">
        <f t="shared" si="1704"/>
        <v>#REF!</v>
      </c>
      <c r="BF1048" s="130" t="e">
        <f t="shared" si="1704"/>
        <v>#REF!</v>
      </c>
      <c r="BG1048" s="130" t="e">
        <f t="shared" si="1704"/>
        <v>#REF!</v>
      </c>
      <c r="BH1048" s="130" t="e">
        <f t="shared" si="1704"/>
        <v>#REF!</v>
      </c>
      <c r="BI1048" s="130" t="e">
        <f t="shared" si="1704"/>
        <v>#REF!</v>
      </c>
      <c r="BJ1048" s="131" t="e">
        <f t="shared" si="1704"/>
        <v>#REF!</v>
      </c>
      <c r="BK1048"/>
      <c r="BL1048"/>
      <c r="BM1048"/>
      <c r="BN1048"/>
      <c r="BO1048"/>
      <c r="BP1048"/>
      <c r="BQ1048"/>
      <c r="BR1048"/>
      <c r="BS1048"/>
      <c r="BT1048"/>
      <c r="BU1048"/>
      <c r="BV1048"/>
      <c r="BW1048"/>
      <c r="BX1048"/>
      <c r="BY1048"/>
      <c r="BZ1048"/>
      <c r="CA1048"/>
      <c r="CB1048"/>
      <c r="CC1048"/>
      <c r="CD1048"/>
      <c r="CE1048"/>
      <c r="CF1048"/>
      <c r="CG1048"/>
      <c r="CH1048"/>
      <c r="CI1048"/>
      <c r="CJ1048"/>
      <c r="CK1048"/>
      <c r="CL1048"/>
      <c r="CM1048"/>
      <c r="CN1048"/>
      <c r="CO1048"/>
    </row>
    <row r="1049" spans="1:93" s="2" customFormat="1" ht="15" hidden="1" customHeight="1" outlineLevel="2" x14ac:dyDescent="0.25">
      <c r="A1049" s="152" t="s">
        <v>57</v>
      </c>
      <c r="B1049" s="129">
        <f t="shared" ref="B1049" si="1705">E$3</f>
        <v>0.91</v>
      </c>
      <c r="C1049" s="130">
        <f t="shared" si="1698"/>
        <v>0.91</v>
      </c>
      <c r="D1049" s="130">
        <f t="shared" si="1698"/>
        <v>0.91</v>
      </c>
      <c r="E1049" s="130">
        <f t="shared" si="1698"/>
        <v>0.91</v>
      </c>
      <c r="F1049" s="130">
        <f t="shared" si="1698"/>
        <v>0.91</v>
      </c>
      <c r="G1049" s="130">
        <f t="shared" si="1698"/>
        <v>0.91</v>
      </c>
      <c r="H1049" s="130">
        <f t="shared" si="1698"/>
        <v>0.91</v>
      </c>
      <c r="I1049" s="130">
        <f t="shared" si="1698"/>
        <v>0.91</v>
      </c>
      <c r="J1049" s="190">
        <f t="shared" si="1698"/>
        <v>0.91</v>
      </c>
      <c r="K1049" s="130">
        <f t="shared" si="1698"/>
        <v>0.91</v>
      </c>
      <c r="L1049" s="131">
        <f t="shared" si="1698"/>
        <v>0.91</v>
      </c>
      <c r="M1049" s="129">
        <f t="shared" ref="M1049" si="1706">F$3</f>
        <v>3.6</v>
      </c>
      <c r="N1049" s="130">
        <f t="shared" si="1700"/>
        <v>3.6</v>
      </c>
      <c r="O1049" s="130">
        <f t="shared" si="1700"/>
        <v>3.6</v>
      </c>
      <c r="P1049" s="130">
        <f t="shared" si="1700"/>
        <v>3.6</v>
      </c>
      <c r="Q1049" s="130">
        <f t="shared" si="1700"/>
        <v>3.6</v>
      </c>
      <c r="R1049" s="130">
        <f t="shared" si="1700"/>
        <v>3.6</v>
      </c>
      <c r="S1049" s="130">
        <f t="shared" si="1700"/>
        <v>3.6</v>
      </c>
      <c r="T1049" s="130">
        <f t="shared" si="1700"/>
        <v>3.6</v>
      </c>
      <c r="U1049" s="130">
        <f t="shared" si="1700"/>
        <v>3.6</v>
      </c>
      <c r="V1049" s="131">
        <f t="shared" si="1700"/>
        <v>3.6</v>
      </c>
      <c r="W1049" s="129">
        <f t="shared" ref="W1049" si="1707">G$3</f>
        <v>3.6</v>
      </c>
      <c r="X1049" s="130">
        <f t="shared" si="1701"/>
        <v>3.6</v>
      </c>
      <c r="Y1049" s="130">
        <f t="shared" si="1701"/>
        <v>3.6</v>
      </c>
      <c r="Z1049" s="130">
        <f t="shared" si="1701"/>
        <v>3.6</v>
      </c>
      <c r="AA1049" s="130">
        <f t="shared" si="1701"/>
        <v>3.6</v>
      </c>
      <c r="AB1049" s="130">
        <f t="shared" si="1701"/>
        <v>3.6</v>
      </c>
      <c r="AC1049" s="130">
        <f t="shared" si="1701"/>
        <v>3.6</v>
      </c>
      <c r="AD1049" s="130">
        <f t="shared" si="1701"/>
        <v>3.6</v>
      </c>
      <c r="AE1049" s="130">
        <f t="shared" si="1701"/>
        <v>3.6</v>
      </c>
      <c r="AF1049" s="131">
        <f t="shared" si="1701"/>
        <v>3.6</v>
      </c>
      <c r="AG1049" s="129">
        <f t="shared" ref="AG1049" si="1708">H$3</f>
        <v>3.6</v>
      </c>
      <c r="AH1049" s="130">
        <f t="shared" si="1702"/>
        <v>3.6</v>
      </c>
      <c r="AI1049" s="130">
        <f t="shared" si="1702"/>
        <v>3.6</v>
      </c>
      <c r="AJ1049" s="130">
        <f t="shared" si="1702"/>
        <v>3.6</v>
      </c>
      <c r="AK1049" s="130">
        <f t="shared" si="1702"/>
        <v>3.6</v>
      </c>
      <c r="AL1049" s="130">
        <f t="shared" si="1702"/>
        <v>3.6</v>
      </c>
      <c r="AM1049" s="130">
        <f t="shared" si="1702"/>
        <v>3.6</v>
      </c>
      <c r="AN1049" s="130">
        <f t="shared" si="1702"/>
        <v>3.6</v>
      </c>
      <c r="AO1049" s="130">
        <f t="shared" si="1702"/>
        <v>3.6</v>
      </c>
      <c r="AP1049" s="131">
        <f t="shared" si="1702"/>
        <v>3.6</v>
      </c>
      <c r="AQ1049" s="129">
        <f t="shared" ref="AQ1049" si="1709">I$3</f>
        <v>0.91</v>
      </c>
      <c r="AR1049" s="130">
        <f t="shared" si="1703"/>
        <v>0.91</v>
      </c>
      <c r="AS1049" s="130">
        <f t="shared" si="1703"/>
        <v>0.91</v>
      </c>
      <c r="AT1049" s="130">
        <f t="shared" si="1703"/>
        <v>0.91</v>
      </c>
      <c r="AU1049" s="130">
        <f t="shared" si="1703"/>
        <v>0.91</v>
      </c>
      <c r="AV1049" s="130">
        <f t="shared" si="1703"/>
        <v>0.91</v>
      </c>
      <c r="AW1049" s="130">
        <f t="shared" si="1703"/>
        <v>0.91</v>
      </c>
      <c r="AX1049" s="130">
        <f t="shared" si="1703"/>
        <v>0.91</v>
      </c>
      <c r="AY1049" s="130">
        <f t="shared" si="1703"/>
        <v>0.91</v>
      </c>
      <c r="AZ1049" s="131">
        <f t="shared" si="1703"/>
        <v>0.91</v>
      </c>
      <c r="BA1049" s="129">
        <f t="shared" ref="BA1049" si="1710">J$3</f>
        <v>0</v>
      </c>
      <c r="BB1049" s="130">
        <f t="shared" si="1704"/>
        <v>0</v>
      </c>
      <c r="BC1049" s="130">
        <f t="shared" si="1704"/>
        <v>0</v>
      </c>
      <c r="BD1049" s="130">
        <f t="shared" si="1704"/>
        <v>0</v>
      </c>
      <c r="BE1049" s="130">
        <f t="shared" si="1704"/>
        <v>0</v>
      </c>
      <c r="BF1049" s="130">
        <f t="shared" si="1704"/>
        <v>0</v>
      </c>
      <c r="BG1049" s="130">
        <f t="shared" si="1704"/>
        <v>0</v>
      </c>
      <c r="BH1049" s="130">
        <f t="shared" si="1704"/>
        <v>0</v>
      </c>
      <c r="BI1049" s="130">
        <f t="shared" si="1704"/>
        <v>0</v>
      </c>
      <c r="BJ1049" s="131">
        <f t="shared" si="1704"/>
        <v>0</v>
      </c>
      <c r="BK1049"/>
      <c r="BL1049"/>
      <c r="BM1049"/>
      <c r="BN1049"/>
      <c r="BO1049"/>
      <c r="BP1049"/>
      <c r="BQ1049"/>
      <c r="BR1049"/>
      <c r="BS1049"/>
      <c r="BT1049"/>
      <c r="BU1049"/>
      <c r="BV1049"/>
      <c r="BW1049"/>
      <c r="BX1049"/>
      <c r="BY1049"/>
      <c r="BZ1049"/>
      <c r="CA1049"/>
      <c r="CB1049"/>
      <c r="CC1049"/>
      <c r="CD1049"/>
      <c r="CE1049"/>
      <c r="CF1049"/>
      <c r="CG1049"/>
      <c r="CH1049"/>
      <c r="CI1049"/>
      <c r="CJ1049"/>
      <c r="CK1049"/>
      <c r="CL1049"/>
      <c r="CM1049"/>
      <c r="CN1049"/>
      <c r="CO1049"/>
    </row>
    <row r="1050" spans="1:93" s="2" customFormat="1" ht="15" hidden="1" customHeight="1" outlineLevel="2" x14ac:dyDescent="0.25">
      <c r="A1050" s="152" t="s">
        <v>58</v>
      </c>
      <c r="B1050" s="132">
        <f t="shared" ref="B1050" si="1711">B1049/10*0</f>
        <v>0</v>
      </c>
      <c r="C1050" s="133">
        <f t="shared" ref="C1050" si="1712">C1049/10*1</f>
        <v>9.0999999999999998E-2</v>
      </c>
      <c r="D1050" s="133">
        <f t="shared" ref="D1050" si="1713">D1049/10*2</f>
        <v>0.182</v>
      </c>
      <c r="E1050" s="133">
        <f t="shared" ref="E1050" si="1714">E1049/10*3</f>
        <v>0.27300000000000002</v>
      </c>
      <c r="F1050" s="133">
        <f t="shared" ref="F1050" si="1715">F1049/10*4</f>
        <v>0.36399999999999999</v>
      </c>
      <c r="G1050" s="133">
        <f t="shared" ref="G1050" si="1716">G1049/10*5</f>
        <v>0.45499999999999996</v>
      </c>
      <c r="H1050" s="133">
        <f t="shared" ref="H1050" si="1717">H1049/10*6</f>
        <v>0.54600000000000004</v>
      </c>
      <c r="I1050" s="133">
        <f t="shared" ref="I1050" si="1718">I1049/10*7</f>
        <v>0.63700000000000001</v>
      </c>
      <c r="J1050" s="191">
        <f t="shared" ref="J1050" si="1719">J1049/10*8</f>
        <v>0.72799999999999998</v>
      </c>
      <c r="K1050" s="133">
        <f t="shared" ref="K1050" si="1720">K1049/10*9</f>
        <v>0.81899999999999995</v>
      </c>
      <c r="L1050" s="134">
        <f t="shared" ref="L1050" si="1721">L1049/10*10</f>
        <v>0.90999999999999992</v>
      </c>
      <c r="M1050" s="133">
        <f t="shared" ref="M1050" si="1722">M1049/10*1</f>
        <v>0.36</v>
      </c>
      <c r="N1050" s="133">
        <f t="shared" ref="N1050" si="1723">N1049/10*2</f>
        <v>0.72</v>
      </c>
      <c r="O1050" s="133">
        <f t="shared" ref="O1050" si="1724">O1049/10*3</f>
        <v>1.08</v>
      </c>
      <c r="P1050" s="133">
        <f t="shared" ref="P1050" si="1725">P1049/10*4</f>
        <v>1.44</v>
      </c>
      <c r="Q1050" s="133">
        <f t="shared" ref="Q1050" si="1726">Q1049/10*5</f>
        <v>1.7999999999999998</v>
      </c>
      <c r="R1050" s="133">
        <f t="shared" ref="R1050" si="1727">R1049/10*6</f>
        <v>2.16</v>
      </c>
      <c r="S1050" s="133">
        <f t="shared" ref="S1050" si="1728">S1049/10*7</f>
        <v>2.52</v>
      </c>
      <c r="T1050" s="133">
        <f t="shared" ref="T1050" si="1729">T1049/10*8</f>
        <v>2.88</v>
      </c>
      <c r="U1050" s="133">
        <f t="shared" ref="U1050" si="1730">U1049/10*9</f>
        <v>3.2399999999999998</v>
      </c>
      <c r="V1050" s="134">
        <f t="shared" ref="V1050" si="1731">V1049/10*10</f>
        <v>3.5999999999999996</v>
      </c>
      <c r="W1050" s="133">
        <f t="shared" ref="W1050" si="1732">W1049/10*1</f>
        <v>0.36</v>
      </c>
      <c r="X1050" s="133">
        <f t="shared" ref="X1050" si="1733">X1049/10*2</f>
        <v>0.72</v>
      </c>
      <c r="Y1050" s="133">
        <f t="shared" ref="Y1050" si="1734">Y1049/10*3</f>
        <v>1.08</v>
      </c>
      <c r="Z1050" s="133">
        <f t="shared" ref="Z1050" si="1735">Z1049/10*4</f>
        <v>1.44</v>
      </c>
      <c r="AA1050" s="133">
        <f t="shared" ref="AA1050" si="1736">AA1049/10*5</f>
        <v>1.7999999999999998</v>
      </c>
      <c r="AB1050" s="133">
        <f t="shared" ref="AB1050" si="1737">AB1049/10*6</f>
        <v>2.16</v>
      </c>
      <c r="AC1050" s="133">
        <f t="shared" ref="AC1050" si="1738">AC1049/10*7</f>
        <v>2.52</v>
      </c>
      <c r="AD1050" s="133">
        <f t="shared" ref="AD1050" si="1739">AD1049/10*8</f>
        <v>2.88</v>
      </c>
      <c r="AE1050" s="134">
        <f t="shared" ref="AE1050" si="1740">AE1049/10*9</f>
        <v>3.2399999999999998</v>
      </c>
      <c r="AF1050" s="134">
        <f t="shared" ref="AF1050" si="1741">AF1049/10*10</f>
        <v>3.5999999999999996</v>
      </c>
      <c r="AG1050" s="133">
        <f t="shared" ref="AG1050" si="1742">AG1049/10*1</f>
        <v>0.36</v>
      </c>
      <c r="AH1050" s="133">
        <f t="shared" ref="AH1050" si="1743">AH1049/10*2</f>
        <v>0.72</v>
      </c>
      <c r="AI1050" s="133">
        <f t="shared" ref="AI1050" si="1744">AI1049/10*3</f>
        <v>1.08</v>
      </c>
      <c r="AJ1050" s="133">
        <f t="shared" ref="AJ1050" si="1745">AJ1049/10*4</f>
        <v>1.44</v>
      </c>
      <c r="AK1050" s="133">
        <f t="shared" ref="AK1050" si="1746">AK1049/10*5</f>
        <v>1.7999999999999998</v>
      </c>
      <c r="AL1050" s="133">
        <f t="shared" ref="AL1050" si="1747">AL1049/10*6</f>
        <v>2.16</v>
      </c>
      <c r="AM1050" s="133">
        <f t="shared" ref="AM1050" si="1748">AM1049/10*7</f>
        <v>2.52</v>
      </c>
      <c r="AN1050" s="133">
        <f t="shared" ref="AN1050" si="1749">AN1049/10*8</f>
        <v>2.88</v>
      </c>
      <c r="AO1050" s="134">
        <f t="shared" ref="AO1050" si="1750">AO1049/10*9</f>
        <v>3.2399999999999998</v>
      </c>
      <c r="AP1050" s="134">
        <f t="shared" ref="AP1050" si="1751">AP1049/10*10</f>
        <v>3.5999999999999996</v>
      </c>
      <c r="AQ1050" s="133">
        <f t="shared" ref="AQ1050" si="1752">AQ1049/10*1</f>
        <v>9.0999999999999998E-2</v>
      </c>
      <c r="AR1050" s="133">
        <f t="shared" ref="AR1050" si="1753">AR1049/10*2</f>
        <v>0.182</v>
      </c>
      <c r="AS1050" s="133">
        <f t="shared" ref="AS1050" si="1754">AS1049/10*3</f>
        <v>0.27300000000000002</v>
      </c>
      <c r="AT1050" s="133">
        <f t="shared" ref="AT1050" si="1755">AT1049/10*4</f>
        <v>0.36399999999999999</v>
      </c>
      <c r="AU1050" s="133">
        <f t="shared" ref="AU1050" si="1756">AU1049/10*5</f>
        <v>0.45499999999999996</v>
      </c>
      <c r="AV1050" s="133">
        <f t="shared" ref="AV1050" si="1757">AV1049/10*6</f>
        <v>0.54600000000000004</v>
      </c>
      <c r="AW1050" s="133">
        <f t="shared" ref="AW1050" si="1758">AW1049/10*7</f>
        <v>0.63700000000000001</v>
      </c>
      <c r="AX1050" s="133">
        <f t="shared" ref="AX1050" si="1759">AX1049/10*8</f>
        <v>0.72799999999999998</v>
      </c>
      <c r="AY1050" s="134">
        <f t="shared" ref="AY1050" si="1760">AY1049/10*9</f>
        <v>0.81899999999999995</v>
      </c>
      <c r="AZ1050" s="134">
        <f t="shared" ref="AZ1050" si="1761">AZ1049/10*10</f>
        <v>0.90999999999999992</v>
      </c>
      <c r="BA1050" s="133">
        <f t="shared" ref="BA1050" si="1762">BA1049/10*1</f>
        <v>0</v>
      </c>
      <c r="BB1050" s="133">
        <f t="shared" ref="BB1050" si="1763">BB1049/10*2</f>
        <v>0</v>
      </c>
      <c r="BC1050" s="133">
        <f t="shared" ref="BC1050" si="1764">BC1049/10*3</f>
        <v>0</v>
      </c>
      <c r="BD1050" s="133">
        <f t="shared" ref="BD1050" si="1765">BD1049/10*4</f>
        <v>0</v>
      </c>
      <c r="BE1050" s="133">
        <f t="shared" ref="BE1050" si="1766">BE1049/10*5</f>
        <v>0</v>
      </c>
      <c r="BF1050" s="133">
        <f t="shared" ref="BF1050" si="1767">BF1049/10*6</f>
        <v>0</v>
      </c>
      <c r="BG1050" s="133">
        <f t="shared" ref="BG1050" si="1768">BG1049/10*7</f>
        <v>0</v>
      </c>
      <c r="BH1050" s="133">
        <f t="shared" ref="BH1050" si="1769">BH1049/10*8</f>
        <v>0</v>
      </c>
      <c r="BI1050" s="134">
        <f t="shared" ref="BI1050" si="1770">BI1049/10*9</f>
        <v>0</v>
      </c>
      <c r="BJ1050" s="134">
        <f t="shared" ref="BJ1050" si="1771">BJ1049/10*10</f>
        <v>0</v>
      </c>
      <c r="BK1050"/>
      <c r="BL1050"/>
      <c r="BM1050"/>
      <c r="BN1050"/>
      <c r="BO1050"/>
      <c r="BP1050"/>
      <c r="BQ1050"/>
      <c r="BR1050"/>
      <c r="BS1050"/>
      <c r="BT1050"/>
      <c r="BU1050"/>
      <c r="BV1050"/>
      <c r="BW1050"/>
      <c r="BX1050"/>
      <c r="BY1050"/>
      <c r="BZ1050"/>
      <c r="CA1050"/>
      <c r="CB1050"/>
      <c r="CC1050"/>
      <c r="CD1050"/>
      <c r="CE1050"/>
      <c r="CF1050"/>
      <c r="CG1050"/>
      <c r="CH1050"/>
      <c r="CI1050"/>
      <c r="CJ1050"/>
      <c r="CK1050"/>
      <c r="CL1050"/>
      <c r="CM1050"/>
      <c r="CN1050"/>
      <c r="CO1050"/>
    </row>
    <row r="1051" spans="1:93" ht="15.75" hidden="1" outlineLevel="2" thickBot="1" x14ac:dyDescent="0.3">
      <c r="A1051" s="152" t="s">
        <v>60</v>
      </c>
      <c r="B1051" s="192" t="e">
        <f t="shared" ref="B1051:BJ1051" si="1772">-B1048+B1047*B1050-1*IF(AND($A698=B1046,B1050&gt;=$A994),B1050-$A994,0)</f>
        <v>#REF!</v>
      </c>
      <c r="C1051" s="193" t="e">
        <f t="shared" si="1772"/>
        <v>#REF!</v>
      </c>
      <c r="D1051" s="193" t="e">
        <f t="shared" si="1772"/>
        <v>#REF!</v>
      </c>
      <c r="E1051" s="193" t="e">
        <f t="shared" si="1772"/>
        <v>#REF!</v>
      </c>
      <c r="F1051" s="193" t="e">
        <f t="shared" si="1772"/>
        <v>#REF!</v>
      </c>
      <c r="G1051" s="193" t="e">
        <f t="shared" si="1772"/>
        <v>#REF!</v>
      </c>
      <c r="H1051" s="193" t="e">
        <f t="shared" si="1772"/>
        <v>#REF!</v>
      </c>
      <c r="I1051" s="193" t="e">
        <f t="shared" si="1772"/>
        <v>#REF!</v>
      </c>
      <c r="J1051" s="193" t="e">
        <f t="shared" si="1772"/>
        <v>#REF!</v>
      </c>
      <c r="K1051" s="193" t="e">
        <f t="shared" si="1772"/>
        <v>#REF!</v>
      </c>
      <c r="L1051" s="194" t="e">
        <f t="shared" si="1772"/>
        <v>#REF!</v>
      </c>
      <c r="M1051" s="192" t="e">
        <f t="shared" si="1772"/>
        <v>#REF!</v>
      </c>
      <c r="N1051" s="193" t="e">
        <f t="shared" si="1772"/>
        <v>#REF!</v>
      </c>
      <c r="O1051" s="193" t="e">
        <f t="shared" si="1772"/>
        <v>#REF!</v>
      </c>
      <c r="P1051" s="193" t="e">
        <f t="shared" si="1772"/>
        <v>#REF!</v>
      </c>
      <c r="Q1051" s="193" t="e">
        <f t="shared" si="1772"/>
        <v>#REF!</v>
      </c>
      <c r="R1051" s="193" t="e">
        <f t="shared" si="1772"/>
        <v>#REF!</v>
      </c>
      <c r="S1051" s="193" t="e">
        <f t="shared" si="1772"/>
        <v>#REF!</v>
      </c>
      <c r="T1051" s="193" t="e">
        <f t="shared" si="1772"/>
        <v>#REF!</v>
      </c>
      <c r="U1051" s="193" t="e">
        <f t="shared" si="1772"/>
        <v>#REF!</v>
      </c>
      <c r="V1051" s="194" t="e">
        <f t="shared" si="1772"/>
        <v>#REF!</v>
      </c>
      <c r="W1051" s="192" t="e">
        <f t="shared" si="1772"/>
        <v>#REF!</v>
      </c>
      <c r="X1051" s="193" t="e">
        <f t="shared" si="1772"/>
        <v>#REF!</v>
      </c>
      <c r="Y1051" s="193" t="e">
        <f t="shared" si="1772"/>
        <v>#REF!</v>
      </c>
      <c r="Z1051" s="193" t="e">
        <f t="shared" si="1772"/>
        <v>#REF!</v>
      </c>
      <c r="AA1051" s="193" t="e">
        <f t="shared" si="1772"/>
        <v>#REF!</v>
      </c>
      <c r="AB1051" s="193" t="e">
        <f t="shared" si="1772"/>
        <v>#REF!</v>
      </c>
      <c r="AC1051" s="193" t="e">
        <f t="shared" si="1772"/>
        <v>#REF!</v>
      </c>
      <c r="AD1051" s="193" t="e">
        <f t="shared" si="1772"/>
        <v>#REF!</v>
      </c>
      <c r="AE1051" s="193" t="e">
        <f t="shared" si="1772"/>
        <v>#REF!</v>
      </c>
      <c r="AF1051" s="194" t="e">
        <f t="shared" si="1772"/>
        <v>#REF!</v>
      </c>
      <c r="AG1051" s="192" t="e">
        <f t="shared" si="1772"/>
        <v>#REF!</v>
      </c>
      <c r="AH1051" s="193" t="e">
        <f t="shared" si="1772"/>
        <v>#REF!</v>
      </c>
      <c r="AI1051" s="193" t="e">
        <f t="shared" si="1772"/>
        <v>#REF!</v>
      </c>
      <c r="AJ1051" s="193" t="e">
        <f t="shared" si="1772"/>
        <v>#REF!</v>
      </c>
      <c r="AK1051" s="193" t="e">
        <f t="shared" si="1772"/>
        <v>#REF!</v>
      </c>
      <c r="AL1051" s="193" t="e">
        <f t="shared" si="1772"/>
        <v>#REF!</v>
      </c>
      <c r="AM1051" s="193" t="e">
        <f t="shared" si="1772"/>
        <v>#REF!</v>
      </c>
      <c r="AN1051" s="193" t="e">
        <f t="shared" si="1772"/>
        <v>#REF!</v>
      </c>
      <c r="AO1051" s="193" t="e">
        <f t="shared" si="1772"/>
        <v>#REF!</v>
      </c>
      <c r="AP1051" s="194" t="e">
        <f t="shared" si="1772"/>
        <v>#REF!</v>
      </c>
      <c r="AQ1051" s="192" t="e">
        <f t="shared" si="1772"/>
        <v>#REF!</v>
      </c>
      <c r="AR1051" s="193" t="e">
        <f t="shared" si="1772"/>
        <v>#REF!</v>
      </c>
      <c r="AS1051" s="193" t="e">
        <f t="shared" si="1772"/>
        <v>#REF!</v>
      </c>
      <c r="AT1051" s="193" t="e">
        <f t="shared" si="1772"/>
        <v>#REF!</v>
      </c>
      <c r="AU1051" s="193" t="e">
        <f t="shared" si="1772"/>
        <v>#REF!</v>
      </c>
      <c r="AV1051" s="193" t="e">
        <f t="shared" si="1772"/>
        <v>#REF!</v>
      </c>
      <c r="AW1051" s="193" t="e">
        <f t="shared" si="1772"/>
        <v>#REF!</v>
      </c>
      <c r="AX1051" s="193" t="e">
        <f t="shared" si="1772"/>
        <v>#REF!</v>
      </c>
      <c r="AY1051" s="193" t="e">
        <f t="shared" si="1772"/>
        <v>#REF!</v>
      </c>
      <c r="AZ1051" s="194" t="e">
        <f t="shared" si="1772"/>
        <v>#REF!</v>
      </c>
      <c r="BA1051" s="192" t="e">
        <f t="shared" si="1772"/>
        <v>#REF!</v>
      </c>
      <c r="BB1051" s="193" t="e">
        <f t="shared" si="1772"/>
        <v>#REF!</v>
      </c>
      <c r="BC1051" s="193" t="e">
        <f t="shared" si="1772"/>
        <v>#REF!</v>
      </c>
      <c r="BD1051" s="193" t="e">
        <f t="shared" si="1772"/>
        <v>#REF!</v>
      </c>
      <c r="BE1051" s="193" t="e">
        <f t="shared" si="1772"/>
        <v>#REF!</v>
      </c>
      <c r="BF1051" s="193" t="e">
        <f t="shared" si="1772"/>
        <v>#REF!</v>
      </c>
      <c r="BG1051" s="193" t="e">
        <f t="shared" si="1772"/>
        <v>#REF!</v>
      </c>
      <c r="BH1051" s="193" t="e">
        <f t="shared" si="1772"/>
        <v>#REF!</v>
      </c>
      <c r="BI1051" s="193" t="e">
        <f t="shared" si="1772"/>
        <v>#REF!</v>
      </c>
      <c r="BJ1051" s="194" t="e">
        <f t="shared" si="1772"/>
        <v>#REF!</v>
      </c>
    </row>
    <row r="1052" spans="1:93" hidden="1" outlineLevel="2" x14ac:dyDescent="0.25"/>
    <row r="1053" spans="1:93" hidden="1" outlineLevel="1" collapsed="1" x14ac:dyDescent="0.25">
      <c r="A1053" s="181" t="e">
        <f>7*B698/10</f>
        <v>#REF!</v>
      </c>
      <c r="B1053" s="180"/>
      <c r="C1053" s="180"/>
      <c r="D1053" s="180"/>
    </row>
    <row r="1054" spans="1:93" hidden="1" outlineLevel="2" x14ac:dyDescent="0.25">
      <c r="B1054" s="316" t="e">
        <f>#REF!</f>
        <v>#REF!</v>
      </c>
      <c r="C1054" s="317"/>
      <c r="D1054" s="316" t="e">
        <f>#REF!</f>
        <v>#REF!</v>
      </c>
      <c r="E1054" s="317"/>
      <c r="F1054" s="316" t="e">
        <f>#REF!</f>
        <v>#REF!</v>
      </c>
      <c r="G1054" s="317"/>
      <c r="H1054" s="316" t="e">
        <f>#REF!</f>
        <v>#REF!</v>
      </c>
      <c r="I1054" s="317"/>
      <c r="J1054" s="316" t="e">
        <f>#REF!</f>
        <v>#REF!</v>
      </c>
      <c r="K1054" s="317"/>
      <c r="L1054" s="316" t="e">
        <f>#REF!</f>
        <v>#REF!</v>
      </c>
      <c r="M1054" s="317"/>
    </row>
    <row r="1055" spans="1:93" hidden="1" outlineLevel="2" x14ac:dyDescent="0.25">
      <c r="B1055" s="105" t="e">
        <f>#REF!</f>
        <v>#REF!</v>
      </c>
      <c r="C1055" s="106">
        <v>0</v>
      </c>
      <c r="D1055" s="107" t="e">
        <f>#REF!</f>
        <v>#REF!</v>
      </c>
      <c r="E1055" s="106">
        <v>0</v>
      </c>
      <c r="F1055" s="107" t="e">
        <f>#REF!</f>
        <v>#REF!</v>
      </c>
      <c r="G1055" s="106">
        <v>0</v>
      </c>
      <c r="H1055" s="107" t="e">
        <f>#REF!</f>
        <v>#REF!</v>
      </c>
      <c r="I1055" s="106">
        <v>0</v>
      </c>
      <c r="J1055" s="107" t="e">
        <f>#REF!</f>
        <v>#REF!</v>
      </c>
      <c r="K1055" s="106">
        <v>0</v>
      </c>
      <c r="L1055" s="107" t="e">
        <f>#REF!</f>
        <v>#REF!</v>
      </c>
      <c r="M1055" s="106">
        <v>0</v>
      </c>
      <c r="X1055" s="146"/>
      <c r="Y1055" s="147"/>
    </row>
    <row r="1056" spans="1:93" hidden="1" outlineLevel="2" x14ac:dyDescent="0.25">
      <c r="B1056" s="105" t="e">
        <f>#REF!</f>
        <v>#REF!</v>
      </c>
      <c r="C1056" s="106" t="e">
        <f>IF($A698=B1054,1*($B698-$A1053)^2*(2*$A1053+$B698)/$B698^3,0)</f>
        <v>#REF!</v>
      </c>
      <c r="D1056" s="107" t="e">
        <f>#REF!</f>
        <v>#REF!</v>
      </c>
      <c r="E1056" s="106" t="e">
        <f>IF($A698=D1054,1*($B698-$A1053)^2*(2*$A1053+$B698)/$B698^3,0)</f>
        <v>#REF!</v>
      </c>
      <c r="F1056" s="107" t="e">
        <f>#REF!</f>
        <v>#REF!</v>
      </c>
      <c r="G1056" s="106" t="e">
        <f>IF($A698=F1054,1*($B698-$A1053)^2*(2*$A1053+$B698)/$B698^3,0)</f>
        <v>#REF!</v>
      </c>
      <c r="H1056" s="107" t="e">
        <f>#REF!</f>
        <v>#REF!</v>
      </c>
      <c r="I1056" s="106" t="e">
        <f>IF($A698=H1054,1*($B698-$A1053)^2*(2*$A1053+$B698)/$B698^3,0)</f>
        <v>#REF!</v>
      </c>
      <c r="J1056" s="107" t="e">
        <f>#REF!</f>
        <v>#REF!</v>
      </c>
      <c r="K1056" s="106" t="e">
        <f>IF($A698=J1054,1*($B698-$A1053)^2*(2*$A1053+$B698)/$B698^3,0)</f>
        <v>#REF!</v>
      </c>
      <c r="L1056" s="107" t="e">
        <f>#REF!</f>
        <v>#REF!</v>
      </c>
      <c r="M1056" s="106" t="e">
        <f>IF($A698=L1054,1*($B698-$A1053)^2*(2*$A1053+$B698)/$B698^3,0)</f>
        <v>#REF!</v>
      </c>
    </row>
    <row r="1057" spans="1:34" hidden="1" outlineLevel="2" x14ac:dyDescent="0.25">
      <c r="A1057" t="s">
        <v>36</v>
      </c>
      <c r="B1057" s="105" t="e">
        <f>#REF!</f>
        <v>#REF!</v>
      </c>
      <c r="C1057" s="106" t="e">
        <f>IF($A698=B1054,1*$A1053*($B698-$A1053)^2/$B698^2,0)</f>
        <v>#REF!</v>
      </c>
      <c r="D1057" s="107" t="e">
        <f>#REF!</f>
        <v>#REF!</v>
      </c>
      <c r="E1057" s="106" t="e">
        <f>IF($A698=D1054,1*$A1053*($B698-$A1053)^2/$B698^2,0)</f>
        <v>#REF!</v>
      </c>
      <c r="F1057" s="107" t="e">
        <f>#REF!</f>
        <v>#REF!</v>
      </c>
      <c r="G1057" s="106" t="e">
        <f>IF($A698=F1054,1*$A1053*($B698-$A1053)^2/$B698^2,0)</f>
        <v>#REF!</v>
      </c>
      <c r="H1057" s="107" t="e">
        <f>#REF!</f>
        <v>#REF!</v>
      </c>
      <c r="I1057" s="106" t="e">
        <f>IF($A698=H1054,1*$A1053*($B698-$A1053)^2/$B698^2,0)</f>
        <v>#REF!</v>
      </c>
      <c r="J1057" s="107" t="e">
        <f>#REF!</f>
        <v>#REF!</v>
      </c>
      <c r="K1057" s="106" t="e">
        <f>IF($A698=J1054,1*$A1053*($B698-$A1053)^2/$B698^2,0)</f>
        <v>#REF!</v>
      </c>
      <c r="L1057" s="107" t="e">
        <f>#REF!</f>
        <v>#REF!</v>
      </c>
      <c r="M1057" s="106" t="e">
        <f>IF($A698=L1054,1*$A1053*($B698-$A1053)^2/$B698^2,0)</f>
        <v>#REF!</v>
      </c>
      <c r="X1057" s="149"/>
    </row>
    <row r="1058" spans="1:34" hidden="1" outlineLevel="2" x14ac:dyDescent="0.25">
      <c r="B1058" s="105" t="e">
        <f>#REF!</f>
        <v>#REF!</v>
      </c>
      <c r="C1058" s="108">
        <v>0</v>
      </c>
      <c r="D1058" s="107" t="e">
        <f>#REF!</f>
        <v>#REF!</v>
      </c>
      <c r="E1058" s="108">
        <v>0</v>
      </c>
      <c r="F1058" s="107" t="e">
        <f>#REF!</f>
        <v>#REF!</v>
      </c>
      <c r="G1058" s="108">
        <v>0</v>
      </c>
      <c r="H1058" s="107" t="e">
        <f>#REF!</f>
        <v>#REF!</v>
      </c>
      <c r="I1058" s="108">
        <v>0</v>
      </c>
      <c r="J1058" s="107" t="e">
        <f>#REF!</f>
        <v>#REF!</v>
      </c>
      <c r="K1058" s="108">
        <v>0</v>
      </c>
      <c r="L1058" s="107" t="e">
        <f>#REF!</f>
        <v>#REF!</v>
      </c>
      <c r="M1058" s="108">
        <v>0</v>
      </c>
    </row>
    <row r="1059" spans="1:34" hidden="1" outlineLevel="2" x14ac:dyDescent="0.25">
      <c r="B1059" s="105" t="e">
        <f>#REF!</f>
        <v>#REF!</v>
      </c>
      <c r="C1059" s="106" t="e">
        <f>IF($A698=B1054,1*($A1053)^2*(3*$B698-2*$A1053)/$B698^3,0)</f>
        <v>#REF!</v>
      </c>
      <c r="D1059" s="107" t="e">
        <f>#REF!</f>
        <v>#REF!</v>
      </c>
      <c r="E1059" s="106" t="e">
        <f>IF($A698=D1054,1*($A1053)^2*(3*$B698-2*$A1053)/$B698^3,0)</f>
        <v>#REF!</v>
      </c>
      <c r="F1059" s="107" t="e">
        <f>#REF!</f>
        <v>#REF!</v>
      </c>
      <c r="G1059" s="106" t="e">
        <f>IF($A698=F1054,1*($A1053)^2*(3*$B698-2*$A1053)/$B698^3,0)</f>
        <v>#REF!</v>
      </c>
      <c r="H1059" s="107" t="e">
        <f>#REF!</f>
        <v>#REF!</v>
      </c>
      <c r="I1059" s="106" t="e">
        <f>IF($A698=H1054,1*($A1053)^2*(3*$B698-2*$A1053)/$B698^3,0)</f>
        <v>#REF!</v>
      </c>
      <c r="J1059" s="107" t="e">
        <f>#REF!</f>
        <v>#REF!</v>
      </c>
      <c r="K1059" s="106" t="e">
        <f>IF($A698=J1054,1*($A1053)^2*(3*$B698-2*$A1053)/$B698^3,0)</f>
        <v>#REF!</v>
      </c>
      <c r="L1059" s="107" t="e">
        <f>#REF!</f>
        <v>#REF!</v>
      </c>
      <c r="M1059" s="106" t="e">
        <f>IF($A698=L1054,1*($A1053)^2*(3*$B698-2*$A1053)/$B698^3,0)</f>
        <v>#REF!</v>
      </c>
    </row>
    <row r="1060" spans="1:34" hidden="1" outlineLevel="2" x14ac:dyDescent="0.25">
      <c r="B1060" s="105" t="e">
        <f>#REF!</f>
        <v>#REF!</v>
      </c>
      <c r="C1060" s="108" t="e">
        <f>IF($A698=B1054,-1*($B698-$A1053)*$A1053^2/$B698^2,0)</f>
        <v>#REF!</v>
      </c>
      <c r="D1060" s="107" t="e">
        <f>#REF!</f>
        <v>#REF!</v>
      </c>
      <c r="E1060" s="108" t="e">
        <f>IF($A698=D1054,-1*($B698-$A1053)*$A1053^2/$B698^2,0)</f>
        <v>#REF!</v>
      </c>
      <c r="F1060" s="107" t="e">
        <f>#REF!</f>
        <v>#REF!</v>
      </c>
      <c r="G1060" s="108" t="e">
        <f>IF($A698=F1054,-1*($B698-$A1053)*$A1053^2/$B698^2,0)</f>
        <v>#REF!</v>
      </c>
      <c r="H1060" s="107" t="e">
        <f>#REF!</f>
        <v>#REF!</v>
      </c>
      <c r="I1060" s="108" t="e">
        <f>IF($A698=H1054,-1*($B698-$A1053)*$A1053^2/$B698^2,0)</f>
        <v>#REF!</v>
      </c>
      <c r="J1060" s="107" t="e">
        <f>#REF!</f>
        <v>#REF!</v>
      </c>
      <c r="K1060" s="108" t="e">
        <f>IF($A698=J1054,-1*($B698-$A1053)*$A1053^2/$B698^2,0)</f>
        <v>#REF!</v>
      </c>
      <c r="L1060" s="107" t="e">
        <f>#REF!</f>
        <v>#REF!</v>
      </c>
      <c r="M1060" s="108" t="e">
        <f>IF($A698=L1054,-1*($B698-$A1053)*$A1053^2/$B698^2,0)</f>
        <v>#REF!</v>
      </c>
    </row>
    <row r="1061" spans="1:34" hidden="1" outlineLevel="2" x14ac:dyDescent="0.25">
      <c r="C1061" t="s">
        <v>61</v>
      </c>
      <c r="D1061" s="182"/>
      <c r="E1061" s="183"/>
      <c r="F1061" s="182"/>
      <c r="G1061" s="183"/>
      <c r="H1061" s="182"/>
      <c r="I1061" s="183"/>
      <c r="J1061" s="182"/>
      <c r="K1061" s="183"/>
      <c r="L1061" s="182"/>
      <c r="M1061" s="183"/>
      <c r="N1061" s="182"/>
      <c r="O1061" s="183"/>
      <c r="P1061" s="182"/>
      <c r="Q1061" s="183"/>
      <c r="R1061" s="182"/>
      <c r="S1061" s="183"/>
    </row>
    <row r="1062" spans="1:34" hidden="1" outlineLevel="2" x14ac:dyDescent="0.25">
      <c r="B1062" s="105">
        <v>1</v>
      </c>
      <c r="C1062" s="108">
        <f t="shared" ref="C1062" si="1773">-(IFERROR(VLOOKUP($B1062,$B1055:$C1060,2,0),0)+IFERROR(VLOOKUP($B1062,$D1055:$E1060,2,0),0)+IFERROR(VLOOKUP($B1062,$F1055:$G1060,2,0),0)+IFERROR(VLOOKUP($B1062,$H1055:$I1060,2,0),0)+IFERROR(VLOOKUP($B1062,$J1055:$K1060,2,0),0)+IFERROR(VLOOKUP($B1062,$L1055:$M1060,2,0),0)+IFERROR(VLOOKUP($B1062,$N1055:$O1060,2,0),0)+IFERROR(VLOOKUP($B1062,$P1055:$Q1060,2,0),0)+IFERROR(VLOOKUP($B1062,$R1055:$S1060,2,0),0))</f>
        <v>0</v>
      </c>
      <c r="E1062" s="109"/>
      <c r="F1062" s="325" t="s">
        <v>37</v>
      </c>
      <c r="G1062" s="325"/>
      <c r="H1062" s="325"/>
      <c r="I1062" s="325"/>
      <c r="J1062" s="325"/>
      <c r="K1062" s="325"/>
      <c r="L1062" s="325"/>
      <c r="M1062" s="325"/>
      <c r="N1062" s="325"/>
      <c r="O1062" s="325"/>
      <c r="P1062" s="325"/>
      <c r="Q1062" s="325"/>
      <c r="R1062" s="325"/>
      <c r="S1062" s="325"/>
      <c r="T1062" s="325"/>
      <c r="U1062" s="325"/>
      <c r="V1062" s="325"/>
      <c r="W1062" s="325"/>
      <c r="X1062" s="325"/>
      <c r="Y1062" s="325"/>
      <c r="Z1062" s="325"/>
      <c r="AA1062" s="325"/>
      <c r="AB1062" s="110"/>
      <c r="AC1062" s="110"/>
      <c r="AD1062" s="110"/>
      <c r="AE1062" s="110"/>
      <c r="AF1062" s="110"/>
      <c r="AG1062" s="110"/>
      <c r="AH1062" s="110"/>
    </row>
    <row r="1063" spans="1:34" hidden="1" outlineLevel="2" x14ac:dyDescent="0.25">
      <c r="B1063" s="105">
        <v>2</v>
      </c>
      <c r="C1063" s="108">
        <f t="shared" ref="C1063" si="1774">-(IFERROR(VLOOKUP($B1063,$B1055:$C1060,2,0),0)+IFERROR(VLOOKUP($B1063,$D1055:$E1060,2,0),0)+IFERROR(VLOOKUP($B1063,$F1055:$G1060,2,0),0)+IFERROR(VLOOKUP($B1063,$H1055:$I1060,2,0),0)+IFERROR(VLOOKUP($B1063,$J1055:$K1060,2,0),0)+IFERROR(VLOOKUP($B1063,$L1055:$M1060,2,0),0)+IFERROR(VLOOKUP($B1063,$N1055:$O1060,2,0),0)+IFERROR(VLOOKUP($B1063,$P1055:$Q1060,2,0),0)+IFERROR(VLOOKUP($B1063,$R1055:$S1060,2,0),0))</f>
        <v>0</v>
      </c>
      <c r="E1063" s="110"/>
      <c r="F1063" s="110"/>
      <c r="G1063" s="326" t="s">
        <v>38</v>
      </c>
      <c r="H1063" s="326"/>
      <c r="I1063" s="326"/>
      <c r="J1063" s="326"/>
      <c r="K1063" s="326"/>
      <c r="L1063" s="326"/>
      <c r="M1063" s="110"/>
      <c r="N1063" s="110"/>
      <c r="O1063" s="110"/>
      <c r="P1063" s="327" t="s">
        <v>39</v>
      </c>
      <c r="Q1063" s="327"/>
      <c r="R1063" s="327"/>
      <c r="S1063" s="327"/>
      <c r="T1063" s="327"/>
      <c r="U1063" s="327"/>
      <c r="V1063" s="110"/>
      <c r="W1063" s="110"/>
      <c r="X1063" s="110"/>
      <c r="Y1063" s="110"/>
      <c r="Z1063" s="110"/>
      <c r="AA1063" s="110"/>
      <c r="AB1063" s="110"/>
      <c r="AC1063" s="110"/>
      <c r="AD1063" s="110"/>
      <c r="AE1063" s="110"/>
      <c r="AF1063" s="110"/>
      <c r="AG1063" s="110"/>
      <c r="AH1063" s="110"/>
    </row>
    <row r="1064" spans="1:34" hidden="1" outlineLevel="2" x14ac:dyDescent="0.25">
      <c r="B1064" s="105">
        <v>3</v>
      </c>
      <c r="C1064" s="108">
        <f t="shared" ref="C1064" si="1775">-(IFERROR(VLOOKUP($B1064,$B1055:$C1060,2,0),0)+IFERROR(VLOOKUP($B1064,$D1055:$E1060,2,0),0)+IFERROR(VLOOKUP($B1064,$F1055:$G1060,2,0),0)+IFERROR(VLOOKUP($B1064,$H1055:$I1060,2,0),0)+IFERROR(VLOOKUP($B1064,$J1055:$K1060,2,0),0)+IFERROR(VLOOKUP($B1064,$L1055:$M1060,2,0),0)+IFERROR(VLOOKUP($B1064,$N1055:$O1060,2,0),0)+IFERROR(VLOOKUP($B1064,$P1055:$Q1060,2,0),0)+IFERROR(VLOOKUP($B1064,$R1055:$S1060,2,0),0))</f>
        <v>0</v>
      </c>
      <c r="E1064" s="110"/>
      <c r="F1064" s="110"/>
      <c r="G1064" s="112">
        <v>6</v>
      </c>
      <c r="H1064" s="112">
        <v>5</v>
      </c>
      <c r="I1064" s="112">
        <v>4</v>
      </c>
      <c r="J1064" s="112">
        <v>3</v>
      </c>
      <c r="K1064" s="112">
        <v>2</v>
      </c>
      <c r="L1064" s="112">
        <v>1</v>
      </c>
      <c r="M1064" s="110"/>
      <c r="O1064" s="110"/>
      <c r="P1064" s="112">
        <v>6</v>
      </c>
      <c r="Q1064" s="112">
        <v>5</v>
      </c>
      <c r="R1064" s="112">
        <v>4</v>
      </c>
      <c r="S1064" s="112">
        <v>3</v>
      </c>
      <c r="T1064" s="112">
        <v>2</v>
      </c>
      <c r="U1064" s="112">
        <v>1</v>
      </c>
      <c r="AB1064" s="110"/>
      <c r="AC1064" s="110"/>
      <c r="AD1064" s="110"/>
      <c r="AE1064" s="110"/>
      <c r="AF1064" s="110"/>
      <c r="AG1064" s="110"/>
      <c r="AH1064" s="110"/>
    </row>
    <row r="1065" spans="1:34" hidden="1" outlineLevel="2" x14ac:dyDescent="0.25">
      <c r="B1065" s="105">
        <v>4</v>
      </c>
      <c r="C1065" s="108">
        <f t="shared" ref="C1065" si="1776">-(IFERROR(VLOOKUP($B1065,$B1055:$C1060,2,0),0)+IFERROR(VLOOKUP($B1065,$D1055:$E1060,2,0),0)+IFERROR(VLOOKUP($B1065,$F1055:$G1060,2,0),0)+IFERROR(VLOOKUP($B1065,$H1055:$I1060,2,0),0)+IFERROR(VLOOKUP($B1065,$J1055:$K1060,2,0),0)+IFERROR(VLOOKUP($B1065,$L1055:$M1060,2,0),0)+IFERROR(VLOOKUP($B1065,$N1055:$O1060,2,0),0)+IFERROR(VLOOKUP($B1065,$P1055:$Q1060,2,0),0)+IFERROR(VLOOKUP($B1065,$R1055:$S1060,2,0),0))</f>
        <v>0</v>
      </c>
      <c r="E1065" s="110"/>
      <c r="F1065" s="105">
        <v>1</v>
      </c>
      <c r="G1065" s="184" t="e">
        <f t="array" ref="G1065:G1071">MMULT(MINVERSE($C$24:$I$30),$C1062:$C1068)</f>
        <v>#NUM!</v>
      </c>
      <c r="H1065" s="184" t="e">
        <f t="array" ref="H1065:H1070">MMULT(MINVERSE($C$24:$H$29),$C1062:$C1067)</f>
        <v>#NUM!</v>
      </c>
      <c r="I1065" s="184" t="e">
        <f t="array" ref="I1065:I1069">MMULT(MINVERSE($C$24:$G$28),$C1062:$C1066)</f>
        <v>#NUM!</v>
      </c>
      <c r="J1065" s="184" t="e">
        <f t="array" ref="J1065:J1068">MMULT(MINVERSE($C$24:$F$27),$C1062:$C1065)</f>
        <v>#NUM!</v>
      </c>
      <c r="K1065" s="184" t="e">
        <f t="array" ref="K1065:K1067">MMULT(MINVERSE($C$24:$E$26),$C1062:$C1064)</f>
        <v>#NUM!</v>
      </c>
      <c r="L1065" s="184" t="e">
        <f t="array" ref="L1065:L1066">MMULT(MINVERSE($C$24:$D$25),$C1062:$C1063)</f>
        <v>#NUM!</v>
      </c>
      <c r="M1065" s="110"/>
      <c r="O1065" s="105">
        <v>1</v>
      </c>
      <c r="P1065" s="184" t="e">
        <f t="array" ref="P1065:P1075">MMULT(MINVERSE($C$24:$M$34),$C1062:$C1072)</f>
        <v>#NUM!</v>
      </c>
      <c r="Q1065" s="184" t="e">
        <f t="array" ref="Q1065:Q1074">MMULT(MINVERSE($C$24:$L$33),$C1062:$C1071)</f>
        <v>#NUM!</v>
      </c>
      <c r="R1065" s="184" t="e">
        <f t="array" ref="R1065:R1073">MMULT(MINVERSE($C$24:$K$32),$C1062:$C1070)</f>
        <v>#NUM!</v>
      </c>
      <c r="S1065" s="184" t="e">
        <f t="array" ref="S1065:S1072">MMULT(MINVERSE($C$24:$J$31),$C1062:$C1069)</f>
        <v>#NUM!</v>
      </c>
      <c r="T1065" s="114"/>
      <c r="U1065" s="114"/>
      <c r="V1065" s="110"/>
      <c r="W1065" s="110"/>
      <c r="X1065" s="110"/>
      <c r="Y1065" s="110"/>
      <c r="Z1065" s="110"/>
      <c r="AA1065" s="110"/>
      <c r="AB1065" s="110"/>
      <c r="AC1065" s="110"/>
      <c r="AD1065" s="110"/>
      <c r="AE1065" s="110"/>
      <c r="AF1065" s="110"/>
      <c r="AG1065" s="110"/>
      <c r="AH1065" s="110"/>
    </row>
    <row r="1066" spans="1:34" hidden="1" outlineLevel="2" x14ac:dyDescent="0.25">
      <c r="B1066" s="105">
        <v>5</v>
      </c>
      <c r="C1066" s="108">
        <f t="shared" ref="C1066" si="1777">-(IFERROR(VLOOKUP($B1066,$B1055:$C1060,2,0),0)+IFERROR(VLOOKUP($B1066,$D1055:$E1060,2,0),0)+IFERROR(VLOOKUP($B1066,$F1055:$G1060,2,0),0)+IFERROR(VLOOKUP($B1066,$H1055:$I1060,2,0),0)+IFERROR(VLOOKUP($B1066,$J1055:$K1060,2,0),0)+IFERROR(VLOOKUP($B1066,$L1055:$M1060,2,0),0)+IFERROR(VLOOKUP($B1066,$N1055:$O1060,2,0),0)+IFERROR(VLOOKUP($B1066,$P1055:$Q1060,2,0),0)+IFERROR(VLOOKUP($B1066,$R1055:$S1060,2,0),0))</f>
        <v>0</v>
      </c>
      <c r="E1066" s="110"/>
      <c r="F1066" s="105">
        <v>2</v>
      </c>
      <c r="G1066" s="185" t="e">
        <v>#NUM!</v>
      </c>
      <c r="H1066" s="185" t="e">
        <v>#NUM!</v>
      </c>
      <c r="I1066" s="185" t="e">
        <v>#NUM!</v>
      </c>
      <c r="J1066" s="185" t="e">
        <v>#NUM!</v>
      </c>
      <c r="K1066" s="185" t="e">
        <v>#NUM!</v>
      </c>
      <c r="L1066" s="185" t="e">
        <v>#NUM!</v>
      </c>
      <c r="M1066" s="110"/>
      <c r="O1066" s="105">
        <v>2</v>
      </c>
      <c r="P1066" s="185" t="e">
        <v>#NUM!</v>
      </c>
      <c r="Q1066" s="185" t="e">
        <v>#NUM!</v>
      </c>
      <c r="R1066" s="185" t="e">
        <v>#NUM!</v>
      </c>
      <c r="S1066" s="185" t="e">
        <v>#NUM!</v>
      </c>
      <c r="T1066" s="114"/>
      <c r="U1066" s="114"/>
    </row>
    <row r="1067" spans="1:34" hidden="1" outlineLevel="2" x14ac:dyDescent="0.25">
      <c r="B1067" s="105">
        <v>6</v>
      </c>
      <c r="C1067" s="108">
        <f t="shared" ref="C1067" si="1778">-(IFERROR(VLOOKUP($B1067,$B1055:$C1060,2,0),0)+IFERROR(VLOOKUP($B1067,$D1055:$E1060,2,0),0)+IFERROR(VLOOKUP($B1067,$F1055:$G1060,2,0),0)+IFERROR(VLOOKUP($B1067,$H1055:$I1060,2,0),0)+IFERROR(VLOOKUP($B1067,$J1055:$K1060,2,0),0)+IFERROR(VLOOKUP($B1067,$L1055:$M1060,2,0),0)+IFERROR(VLOOKUP($B1067,$N1055:$O1060,2,0),0)+IFERROR(VLOOKUP($B1067,$P1055:$Q1060,2,0),0)+IFERROR(VLOOKUP($B1067,$R1055:$S1060,2,0),0))</f>
        <v>0</v>
      </c>
      <c r="E1067" s="110"/>
      <c r="F1067" s="105">
        <v>3</v>
      </c>
      <c r="G1067" s="185" t="e">
        <v>#NUM!</v>
      </c>
      <c r="H1067" s="185" t="e">
        <v>#NUM!</v>
      </c>
      <c r="I1067" s="185" t="e">
        <v>#NUM!</v>
      </c>
      <c r="J1067" s="185" t="e">
        <v>#NUM!</v>
      </c>
      <c r="K1067" s="185" t="e">
        <v>#NUM!</v>
      </c>
      <c r="L1067" s="185"/>
      <c r="M1067" s="110"/>
      <c r="O1067" s="105">
        <v>3</v>
      </c>
      <c r="P1067" s="185" t="e">
        <v>#NUM!</v>
      </c>
      <c r="Q1067" s="185" t="e">
        <v>#NUM!</v>
      </c>
      <c r="R1067" s="185" t="e">
        <v>#NUM!</v>
      </c>
      <c r="S1067" s="185" t="e">
        <v>#NUM!</v>
      </c>
      <c r="T1067" s="114"/>
      <c r="U1067" s="114"/>
    </row>
    <row r="1068" spans="1:34" hidden="1" outlineLevel="2" x14ac:dyDescent="0.25">
      <c r="B1068" s="105">
        <v>7</v>
      </c>
      <c r="C1068" s="108">
        <f t="shared" ref="C1068" si="1779">-(IFERROR(VLOOKUP($B1068,$B1055:$C1060,2,0),0)+IFERROR(VLOOKUP($B1068,$D1055:$E1060,2,0),0)+IFERROR(VLOOKUP($B1068,$F1055:$G1060,2,0),0)+IFERROR(VLOOKUP($B1068,$H1055:$I1060,2,0),0)+IFERROR(VLOOKUP($B1068,$J1055:$K1060,2,0),0)+IFERROR(VLOOKUP($B1068,$L1055:$M1060,2,0),0)+IFERROR(VLOOKUP($B1068,$N1055:$O1060,2,0),0)+IFERROR(VLOOKUP($B1068,$P1055:$Q1060,2,0),0)+IFERROR(VLOOKUP($B1068,$R1055:$S1060,2,0),0))</f>
        <v>0</v>
      </c>
      <c r="E1068" s="110"/>
      <c r="F1068" s="105">
        <v>4</v>
      </c>
      <c r="G1068" s="185" t="e">
        <v>#NUM!</v>
      </c>
      <c r="H1068" s="185" t="e">
        <v>#NUM!</v>
      </c>
      <c r="I1068" s="185" t="e">
        <v>#NUM!</v>
      </c>
      <c r="J1068" s="185" t="e">
        <v>#NUM!</v>
      </c>
      <c r="K1068" s="185"/>
      <c r="L1068" s="185"/>
      <c r="M1068" s="110"/>
      <c r="O1068" s="105">
        <v>4</v>
      </c>
      <c r="P1068" s="185" t="e">
        <v>#NUM!</v>
      </c>
      <c r="Q1068" s="185" t="e">
        <v>#NUM!</v>
      </c>
      <c r="R1068" s="185" t="e">
        <v>#NUM!</v>
      </c>
      <c r="S1068" s="185" t="e">
        <v>#NUM!</v>
      </c>
      <c r="T1068" s="114"/>
      <c r="U1068" s="114"/>
    </row>
    <row r="1069" spans="1:34" hidden="1" outlineLevel="2" x14ac:dyDescent="0.25">
      <c r="B1069" s="105">
        <v>8</v>
      </c>
      <c r="C1069" s="108">
        <f t="shared" ref="C1069" si="1780">-(IFERROR(VLOOKUP($B1069,$B1055:$C1060,2,0),0)+IFERROR(VLOOKUP($B1069,$D1055:$E1060,2,0),0)+IFERROR(VLOOKUP($B1069,$F1055:$G1060,2,0),0)+IFERROR(VLOOKUP($B1069,$H1055:$I1060,2,0),0)+IFERROR(VLOOKUP($B1069,$J1055:$K1060,2,0),0)+IFERROR(VLOOKUP($B1069,$L1055:$M1060,2,0),0)+IFERROR(VLOOKUP($B1069,$N1055:$O1060,2,0),0)+IFERROR(VLOOKUP($B1069,$P1055:$Q1060,2,0),0)+IFERROR(VLOOKUP($B1069,$R1055:$S1060,2,0),0))</f>
        <v>0</v>
      </c>
      <c r="E1069" s="110" t="s">
        <v>40</v>
      </c>
      <c r="F1069" s="105">
        <v>5</v>
      </c>
      <c r="G1069" s="185" t="e">
        <v>#NUM!</v>
      </c>
      <c r="H1069" s="185" t="e">
        <v>#NUM!</v>
      </c>
      <c r="I1069" s="185" t="e">
        <v>#NUM!</v>
      </c>
      <c r="J1069" s="185"/>
      <c r="K1069" s="185"/>
      <c r="L1069" s="185"/>
      <c r="M1069" s="110"/>
      <c r="O1069" s="105">
        <v>5</v>
      </c>
      <c r="P1069" s="185" t="e">
        <v>#NUM!</v>
      </c>
      <c r="Q1069" s="185" t="e">
        <v>#NUM!</v>
      </c>
      <c r="R1069" s="185" t="e">
        <v>#NUM!</v>
      </c>
      <c r="S1069" s="185" t="e">
        <v>#NUM!</v>
      </c>
      <c r="T1069" s="114"/>
      <c r="U1069" s="114"/>
    </row>
    <row r="1070" spans="1:34" hidden="1" outlineLevel="2" x14ac:dyDescent="0.25">
      <c r="B1070" s="105">
        <v>9</v>
      </c>
      <c r="C1070" s="108">
        <f t="shared" ref="C1070" si="1781">-(IFERROR(VLOOKUP($B1070,$B1055:$C1060,2,0),0)+IFERROR(VLOOKUP($B1070,$D1055:$E1060,2,0),0)+IFERROR(VLOOKUP($B1070,$F1055:$G1060,2,0),0)+IFERROR(VLOOKUP($B1070,$H1055:$I1060,2,0),0)+IFERROR(VLOOKUP($B1070,$J1055:$K1060,2,0),0)+IFERROR(VLOOKUP($B1070,$L1055:$M1060,2,0),0)+IFERROR(VLOOKUP($B1070,$N1055:$O1060,2,0),0)+IFERROR(VLOOKUP($B1070,$P1055:$Q1060,2,0),0)+IFERROR(VLOOKUP($B1070,$R1055:$S1060,2,0),0))</f>
        <v>0</v>
      </c>
      <c r="E1070" s="110"/>
      <c r="F1070" s="105">
        <v>6</v>
      </c>
      <c r="G1070" s="185" t="e">
        <v>#NUM!</v>
      </c>
      <c r="H1070" s="185" t="e">
        <v>#NUM!</v>
      </c>
      <c r="I1070" s="185"/>
      <c r="J1070" s="185"/>
      <c r="K1070" s="185"/>
      <c r="L1070" s="185"/>
      <c r="M1070" s="110"/>
      <c r="O1070" s="105">
        <v>6</v>
      </c>
      <c r="P1070" s="185" t="e">
        <v>#NUM!</v>
      </c>
      <c r="Q1070" s="185" t="e">
        <v>#NUM!</v>
      </c>
      <c r="R1070" s="185" t="e">
        <v>#NUM!</v>
      </c>
      <c r="S1070" s="185" t="e">
        <v>#NUM!</v>
      </c>
      <c r="T1070" s="114"/>
      <c r="U1070" s="114"/>
    </row>
    <row r="1071" spans="1:34" hidden="1" outlineLevel="2" x14ac:dyDescent="0.25">
      <c r="B1071" s="105">
        <v>10</v>
      </c>
      <c r="C1071" s="108">
        <f t="shared" ref="C1071" si="1782">-(IFERROR(VLOOKUP($B1071,$B1055:$C1060,2,0),0)+IFERROR(VLOOKUP($B1071,$D1055:$E1060,2,0),0)+IFERROR(VLOOKUP($B1071,$F1055:$G1060,2,0),0)+IFERROR(VLOOKUP($B1071,$H1055:$I1060,2,0),0)+IFERROR(VLOOKUP($B1071,$J1055:$K1060,2,0),0)+IFERROR(VLOOKUP($B1071,$L1055:$M1060,2,0),0)+IFERROR(VLOOKUP($B1071,$N1055:$O1060,2,0),0)+IFERROR(VLOOKUP($B1071,$P1055:$Q1060,2,0),0)+IFERROR(VLOOKUP($B1071,$R1055:$S1060,2,0),0))</f>
        <v>0</v>
      </c>
      <c r="E1071" s="110"/>
      <c r="F1071" s="105">
        <v>7</v>
      </c>
      <c r="G1071" s="185" t="e">
        <v>#NUM!</v>
      </c>
      <c r="H1071" s="185"/>
      <c r="I1071" s="185"/>
      <c r="J1071" s="185"/>
      <c r="K1071" s="185"/>
      <c r="L1071" s="185"/>
      <c r="M1071" s="110"/>
      <c r="N1071" s="110" t="s">
        <v>40</v>
      </c>
      <c r="O1071" s="105">
        <v>7</v>
      </c>
      <c r="P1071" s="185" t="e">
        <v>#NUM!</v>
      </c>
      <c r="Q1071" s="185" t="e">
        <v>#NUM!</v>
      </c>
      <c r="R1071" s="185" t="e">
        <v>#NUM!</v>
      </c>
      <c r="S1071" s="185" t="e">
        <v>#NUM!</v>
      </c>
      <c r="T1071" s="114"/>
      <c r="U1071" s="114"/>
    </row>
    <row r="1072" spans="1:34" hidden="1" outlineLevel="2" x14ac:dyDescent="0.25">
      <c r="B1072" s="105">
        <v>11</v>
      </c>
      <c r="C1072" s="108">
        <f t="shared" ref="C1072" si="1783">-(IFERROR(VLOOKUP($B1072,$B1055:$C1060,2,0),0)+IFERROR(VLOOKUP($B1072,$D1055:$E1060,2,0),0)+IFERROR(VLOOKUP($B1072,$F1055:$G1060,2,0),0)+IFERROR(VLOOKUP($B1072,$H1055:$I1060,2,0),0)+IFERROR(VLOOKUP($B1072,$J1055:$K1060,2,0),0)+IFERROR(VLOOKUP($B1072,$L1055:$M1060,2,0),0)+IFERROR(VLOOKUP($B1072,$N1055:$O1060,2,0),0)+IFERROR(VLOOKUP($B1072,$P1055:$Q1060,2,0),0)+IFERROR(VLOOKUP($B1072,$R1055:$S1060,2,0),0))</f>
        <v>0</v>
      </c>
      <c r="E1072" s="110"/>
      <c r="M1072" s="110"/>
      <c r="O1072" s="105">
        <v>8</v>
      </c>
      <c r="P1072" s="185" t="e">
        <v>#NUM!</v>
      </c>
      <c r="Q1072" s="185" t="e">
        <v>#NUM!</v>
      </c>
      <c r="R1072" s="185" t="e">
        <v>#NUM!</v>
      </c>
      <c r="S1072" s="185" t="e">
        <v>#NUM!</v>
      </c>
      <c r="T1072" s="114"/>
      <c r="U1072" s="114"/>
    </row>
    <row r="1073" spans="1:24" hidden="1" outlineLevel="2" x14ac:dyDescent="0.25">
      <c r="B1073" s="105">
        <v>12</v>
      </c>
      <c r="C1073" s="108">
        <f t="shared" ref="C1073" si="1784">-(IFERROR(VLOOKUP($B1073,$B1055:$C1060,2,0),0)+IFERROR(VLOOKUP($B1073,$D1055:$E1060,2,0),0)+IFERROR(VLOOKUP($B1073,$F1055:$G1060,2,0),0)+IFERROR(VLOOKUP($B1073,$H1055:$I1060,2,0),0)+IFERROR(VLOOKUP($B1073,$J1055:$K1060,2,0),0)+IFERROR(VLOOKUP($B1073,$L1055:$M1060,2,0),0)+IFERROR(VLOOKUP($B1073,$N1055:$O1060,2,0),0)+IFERROR(VLOOKUP($B1073,$P1055:$Q1060,2,0),0)+IFERROR(VLOOKUP($B1073,$R1055:$S1060,2,0),0))</f>
        <v>0</v>
      </c>
      <c r="E1073" s="110"/>
      <c r="M1073" s="110"/>
      <c r="O1073" s="105">
        <v>9</v>
      </c>
      <c r="P1073" s="185" t="e">
        <v>#NUM!</v>
      </c>
      <c r="Q1073" s="185" t="e">
        <v>#NUM!</v>
      </c>
      <c r="R1073" s="185" t="e">
        <v>#NUM!</v>
      </c>
      <c r="S1073" s="185"/>
      <c r="T1073" s="114"/>
      <c r="U1073" s="114"/>
    </row>
    <row r="1074" spans="1:24" hidden="1" outlineLevel="2" x14ac:dyDescent="0.25">
      <c r="B1074" s="105">
        <v>13</v>
      </c>
      <c r="C1074" s="108">
        <f t="shared" ref="C1074" si="1785">-(IFERROR(VLOOKUP($B1074,$B1055:$C1060,2,0),0)+IFERROR(VLOOKUP($B1074,$D1055:$E1060,2,0),0)+IFERROR(VLOOKUP($B1074,$F1055:$G1060,2,0),0)+IFERROR(VLOOKUP($B1074,$H1055:$I1060,2,0),0)+IFERROR(VLOOKUP($B1074,$J1055:$K1060,2,0),0)+IFERROR(VLOOKUP($B1074,$L1055:$M1060,2,0),0)+IFERROR(VLOOKUP($B1074,$N1055:$O1060,2,0),0)+IFERROR(VLOOKUP($B1074,$P1055:$Q1060,2,0),0)+IFERROR(VLOOKUP($B1074,$R1055:$S1060,2,0),0))</f>
        <v>0</v>
      </c>
      <c r="E1074" s="110"/>
      <c r="F1074" s="110"/>
      <c r="G1074" s="324" t="s">
        <v>42</v>
      </c>
      <c r="H1074" s="324"/>
      <c r="I1074" s="324"/>
      <c r="J1074" s="324"/>
      <c r="K1074" s="324"/>
      <c r="L1074" s="324"/>
      <c r="M1074" s="110"/>
      <c r="O1074" s="105">
        <v>10</v>
      </c>
      <c r="P1074" s="185" t="e">
        <v>#NUM!</v>
      </c>
      <c r="Q1074" s="185" t="e">
        <v>#NUM!</v>
      </c>
      <c r="R1074" s="185"/>
      <c r="S1074" s="185"/>
      <c r="T1074" s="114"/>
      <c r="U1074" s="114"/>
    </row>
    <row r="1075" spans="1:24" hidden="1" outlineLevel="2" x14ac:dyDescent="0.25">
      <c r="B1075" s="105">
        <v>14</v>
      </c>
      <c r="C1075" s="108">
        <f t="shared" ref="C1075" si="1786">-(IFERROR(VLOOKUP($B1075,$B1055:$C1060,2,0),0)+IFERROR(VLOOKUP($B1075,$D1055:$E1060,2,0),0)+IFERROR(VLOOKUP($B1075,$F1055:$G1060,2,0),0)+IFERROR(VLOOKUP($B1075,$H1055:$I1060,2,0),0)+IFERROR(VLOOKUP($B1075,$J1055:$K1060,2,0),0)+IFERROR(VLOOKUP($B1075,$L1055:$M1060,2,0),0)+IFERROR(VLOOKUP($B1075,$N1055:$O1060,2,0),0)+IFERROR(VLOOKUP($B1075,$P1055:$Q1060,2,0),0)+IFERROR(VLOOKUP($B1075,$R1055:$S1060,2,0),0))</f>
        <v>0</v>
      </c>
      <c r="E1075" s="110"/>
      <c r="F1075" s="110"/>
      <c r="G1075" s="112">
        <v>6</v>
      </c>
      <c r="H1075" s="112">
        <v>5</v>
      </c>
      <c r="I1075" s="112">
        <v>4</v>
      </c>
      <c r="J1075" s="112">
        <v>3</v>
      </c>
      <c r="K1075" s="112">
        <v>2</v>
      </c>
      <c r="L1075" s="112">
        <v>1</v>
      </c>
      <c r="M1075" s="110"/>
      <c r="O1075" s="105">
        <v>11</v>
      </c>
      <c r="P1075" s="185" t="e">
        <v>#NUM!</v>
      </c>
      <c r="Q1075" s="185"/>
      <c r="R1075" s="185"/>
      <c r="S1075" s="185"/>
      <c r="T1075" s="114"/>
      <c r="U1075" s="114"/>
    </row>
    <row r="1076" spans="1:24" hidden="1" outlineLevel="2" x14ac:dyDescent="0.25">
      <c r="A1076" s="68" t="s">
        <v>41</v>
      </c>
      <c r="B1076" s="105">
        <v>15</v>
      </c>
      <c r="C1076" s="108">
        <f t="shared" ref="C1076" si="1787">-(IFERROR(VLOOKUP($B1076,$B1055:$C1060,2,0),0)+IFERROR(VLOOKUP($B1076,$D1055:$E1060,2,0),0)+IFERROR(VLOOKUP($B1076,$F1055:$G1060,2,0),0)+IFERROR(VLOOKUP($B1076,$H1055:$I1060,2,0),0)+IFERROR(VLOOKUP($B1076,$J1055:$K1060,2,0),0)+IFERROR(VLOOKUP($B1076,$L1055:$M1060,2,0),0)+IFERROR(VLOOKUP($B1076,$N1055:$O1060,2,0),0)+IFERROR(VLOOKUP($B1076,$P1055:$Q1060,2,0),0)+IFERROR(VLOOKUP($B1076,$R1055:$S1060,2,0),0))</f>
        <v>0</v>
      </c>
      <c r="E1076" s="110"/>
      <c r="F1076" s="105">
        <v>1</v>
      </c>
      <c r="G1076" s="184" t="e">
        <f t="array" ref="G1076:G1084">MMULT(MINVERSE($C$24:$K$32),$C1062:$C1070)</f>
        <v>#NUM!</v>
      </c>
      <c r="H1076" s="184" t="e">
        <f t="array" ref="H1076:H1083">MMULT(MINVERSE($C$24:$J$31),$C1062:$C1069)</f>
        <v>#NUM!</v>
      </c>
      <c r="I1076" s="184" t="e">
        <f t="array" ref="I1076:I1082">MMULT(MINVERSE($C$24:$I$30),$C1062:$C1068)</f>
        <v>#NUM!</v>
      </c>
      <c r="J1076" s="184" t="e">
        <f t="array" ref="J1076:J1081">MMULT(MINVERSE($C$24:$H$29),$C1062:$C1067)</f>
        <v>#NUM!</v>
      </c>
      <c r="K1076" s="184" t="e">
        <f t="array" ref="K1076:K1080">MMULT(MINVERSE($C$24:$G$28),$C1062:$C1066)</f>
        <v>#NUM!</v>
      </c>
      <c r="L1076" s="113"/>
      <c r="M1076" s="110"/>
      <c r="N1076" s="110"/>
      <c r="O1076" s="110"/>
      <c r="P1076" s="110"/>
    </row>
    <row r="1077" spans="1:24" hidden="1" outlineLevel="2" x14ac:dyDescent="0.25">
      <c r="B1077" s="105">
        <v>16</v>
      </c>
      <c r="C1077" s="108">
        <f t="shared" ref="C1077" si="1788">-(IFERROR(VLOOKUP($B1077,$B1055:$C1060,2,0),0)+IFERROR(VLOOKUP($B1077,$D1055:$E1060,2,0),0)+IFERROR(VLOOKUP($B1077,$F1055:$G1060,2,0),0)+IFERROR(VLOOKUP($B1077,$H1055:$I1060,2,0),0)+IFERROR(VLOOKUP($B1077,$J1055:$K1060,2,0),0)+IFERROR(VLOOKUP($B1077,$L1055:$M1060,2,0),0)+IFERROR(VLOOKUP($B1077,$N1055:$O1060,2,0),0)+IFERROR(VLOOKUP($B1077,$P1055:$Q1060,2,0),0)+IFERROR(VLOOKUP($B1077,$R1055:$S1060,2,0),0))</f>
        <v>0</v>
      </c>
      <c r="E1077" s="110"/>
      <c r="F1077" s="105">
        <v>2</v>
      </c>
      <c r="G1077" s="185" t="e">
        <v>#NUM!</v>
      </c>
      <c r="H1077" s="185" t="e">
        <v>#NUM!</v>
      </c>
      <c r="I1077" s="185" t="e">
        <v>#NUM!</v>
      </c>
      <c r="J1077" s="185" t="e">
        <v>#NUM!</v>
      </c>
      <c r="K1077" s="185" t="e">
        <v>#NUM!</v>
      </c>
      <c r="L1077" s="114"/>
      <c r="M1077" s="110"/>
      <c r="N1077" s="110"/>
      <c r="O1077" s="110"/>
      <c r="P1077" s="110"/>
    </row>
    <row r="1078" spans="1:24" hidden="1" outlineLevel="2" x14ac:dyDescent="0.25">
      <c r="B1078" s="105">
        <v>17</v>
      </c>
      <c r="C1078" s="108">
        <f t="shared" ref="C1078" si="1789">-(IFERROR(VLOOKUP($B1078,$B1055:$C1060,2,0),0)+IFERROR(VLOOKUP($B1078,$D1055:$E1060,2,0),0)+IFERROR(VLOOKUP($B1078,$F1055:$G1060,2,0),0)+IFERROR(VLOOKUP($B1078,$H1055:$I1060,2,0),0)+IFERROR(VLOOKUP($B1078,$J1055:$K1060,2,0),0)+IFERROR(VLOOKUP($B1078,$L1055:$M1060,2,0),0)+IFERROR(VLOOKUP($B1078,$N1055:$O1060,2,0),0)+IFERROR(VLOOKUP($B1078,$P1055:$Q1060,2,0),0)+IFERROR(VLOOKUP($B1078,$R1055:$S1060,2,0),0))</f>
        <v>0</v>
      </c>
      <c r="E1078" s="110"/>
      <c r="F1078" s="105">
        <v>3</v>
      </c>
      <c r="G1078" s="185" t="e">
        <v>#NUM!</v>
      </c>
      <c r="H1078" s="185" t="e">
        <v>#NUM!</v>
      </c>
      <c r="I1078" s="185" t="e">
        <v>#NUM!</v>
      </c>
      <c r="J1078" s="185" t="e">
        <v>#NUM!</v>
      </c>
      <c r="K1078" s="185" t="e">
        <v>#NUM!</v>
      </c>
      <c r="L1078" s="114"/>
      <c r="M1078" s="110"/>
    </row>
    <row r="1079" spans="1:24" hidden="1" outlineLevel="2" x14ac:dyDescent="0.25">
      <c r="B1079" s="105">
        <v>18</v>
      </c>
      <c r="C1079" s="108">
        <f t="shared" ref="C1079" si="1790">-(IFERROR(VLOOKUP($B1079,$B1055:$C1060,2,0),0)+IFERROR(VLOOKUP($B1079,$D1055:$E1060,2,0),0)+IFERROR(VLOOKUP($B1079,$F1055:$G1060,2,0),0)+IFERROR(VLOOKUP($B1079,$H1055:$I1060,2,0),0)+IFERROR(VLOOKUP($B1079,$J1055:$K1060,2,0),0)+IFERROR(VLOOKUP($B1079,$L1055:$M1060,2,0),0)+IFERROR(VLOOKUP($B1079,$N1055:$O1060,2,0),0)+IFERROR(VLOOKUP($B1079,$P1055:$Q1060,2,0),0)+IFERROR(VLOOKUP($B1079,$R1055:$S1060,2,0),0))</f>
        <v>0</v>
      </c>
      <c r="E1079" s="110"/>
      <c r="F1079" s="105">
        <v>4</v>
      </c>
      <c r="G1079" s="185" t="e">
        <v>#NUM!</v>
      </c>
      <c r="H1079" s="185" t="e">
        <v>#NUM!</v>
      </c>
      <c r="I1079" s="185" t="e">
        <v>#NUM!</v>
      </c>
      <c r="J1079" s="185" t="e">
        <v>#NUM!</v>
      </c>
      <c r="K1079" s="185" t="e">
        <v>#NUM!</v>
      </c>
      <c r="L1079" s="114"/>
      <c r="M1079" s="110"/>
    </row>
    <row r="1080" spans="1:24" hidden="1" outlineLevel="2" x14ac:dyDescent="0.25">
      <c r="B1080" s="105">
        <v>19</v>
      </c>
      <c r="C1080" s="108">
        <f t="shared" ref="C1080" si="1791">-(IFERROR(VLOOKUP($B1080,$B1055:$C1060,2,0),0)+IFERROR(VLOOKUP($B1080,$D1055:$E1060,2,0),0)+IFERROR(VLOOKUP($B1080,$F1055:$G1060,2,0),0)+IFERROR(VLOOKUP($B1080,$H1055:$I1060,2,0),0)+IFERROR(VLOOKUP($B1080,$J1055:$K1060,2,0),0)+IFERROR(VLOOKUP($B1080,$L1055:$M1060,2,0),0)+IFERROR(VLOOKUP($B1080,$N1055:$O1060,2,0),0)+IFERROR(VLOOKUP($B1080,$P1055:$Q1060,2,0),0)+IFERROR(VLOOKUP($B1080,$R1055:$S1060,2,0),0))</f>
        <v>0</v>
      </c>
      <c r="E1080" s="110"/>
      <c r="F1080" s="105">
        <v>5</v>
      </c>
      <c r="G1080" s="185" t="e">
        <v>#NUM!</v>
      </c>
      <c r="H1080" s="185" t="e">
        <v>#NUM!</v>
      </c>
      <c r="I1080" s="185" t="e">
        <v>#NUM!</v>
      </c>
      <c r="J1080" s="185" t="e">
        <v>#NUM!</v>
      </c>
      <c r="K1080" s="185" t="e">
        <v>#NUM!</v>
      </c>
      <c r="L1080" s="114"/>
      <c r="M1080" s="110"/>
    </row>
    <row r="1081" spans="1:24" hidden="1" outlineLevel="2" x14ac:dyDescent="0.25">
      <c r="B1081" s="105">
        <v>20</v>
      </c>
      <c r="C1081" s="108">
        <f t="shared" ref="C1081" si="1792">-(IFERROR(VLOOKUP($B1081,$B1055:$C1060,2,0),0)+IFERROR(VLOOKUP($B1081,$D1055:$E1060,2,0),0)+IFERROR(VLOOKUP($B1081,$F1055:$G1060,2,0),0)+IFERROR(VLOOKUP($B1081,$H1055:$I1060,2,0),0)+IFERROR(VLOOKUP($B1081,$J1055:$K1060,2,0),0)+IFERROR(VLOOKUP($B1081,$L1055:$M1060,2,0),0)+IFERROR(VLOOKUP($B1081,$N1055:$O1060,2,0),0)+IFERROR(VLOOKUP($B1081,$P1055:$Q1060,2,0),0)+IFERROR(VLOOKUP($B1081,$R1055:$S1060,2,0),0))</f>
        <v>0</v>
      </c>
      <c r="E1081" s="110" t="s">
        <v>40</v>
      </c>
      <c r="F1081" s="105">
        <v>6</v>
      </c>
      <c r="G1081" s="185" t="e">
        <v>#NUM!</v>
      </c>
      <c r="H1081" s="185" t="e">
        <v>#NUM!</v>
      </c>
      <c r="I1081" s="185" t="e">
        <v>#NUM!</v>
      </c>
      <c r="J1081" s="185" t="e">
        <v>#NUM!</v>
      </c>
      <c r="K1081" s="185"/>
      <c r="L1081" s="114"/>
      <c r="M1081" s="110"/>
    </row>
    <row r="1082" spans="1:24" hidden="1" outlineLevel="2" x14ac:dyDescent="0.25">
      <c r="B1082" s="105">
        <v>21</v>
      </c>
      <c r="C1082" s="108">
        <f t="shared" ref="C1082" si="1793">-(IFERROR(VLOOKUP($B1082,$B1055:$C1060,2,0),0)+IFERROR(VLOOKUP($B1082,$D1055:$E1060,2,0),0)+IFERROR(VLOOKUP($B1082,$F1055:$G1060,2,0),0)+IFERROR(VLOOKUP($B1082,$H1055:$I1060,2,0),0)+IFERROR(VLOOKUP($B1082,$J1055:$K1060,2,0),0)+IFERROR(VLOOKUP($B1082,$L1055:$M1060,2,0),0)+IFERROR(VLOOKUP($B1082,$N1055:$O1060,2,0),0)+IFERROR(VLOOKUP($B1082,$P1055:$Q1060,2,0),0)+IFERROR(VLOOKUP($B1082,$R1055:$S1060,2,0),0))</f>
        <v>0</v>
      </c>
      <c r="E1082" s="110"/>
      <c r="F1082" s="105">
        <v>7</v>
      </c>
      <c r="G1082" s="185" t="e">
        <v>#NUM!</v>
      </c>
      <c r="H1082" s="185" t="e">
        <v>#NUM!</v>
      </c>
      <c r="I1082" s="185" t="e">
        <v>#NUM!</v>
      </c>
      <c r="J1082" s="185"/>
      <c r="K1082" s="185"/>
      <c r="L1082" s="114"/>
      <c r="M1082" s="110"/>
    </row>
    <row r="1083" spans="1:24" hidden="1" outlineLevel="2" x14ac:dyDescent="0.25">
      <c r="E1083" s="110"/>
      <c r="F1083" s="105">
        <v>8</v>
      </c>
      <c r="G1083" s="185" t="e">
        <v>#NUM!</v>
      </c>
      <c r="H1083" s="185" t="e">
        <v>#NUM!</v>
      </c>
      <c r="I1083" s="185"/>
      <c r="J1083" s="185"/>
      <c r="K1083" s="185"/>
      <c r="L1083" s="114"/>
      <c r="M1083" s="110"/>
      <c r="X1083" s="110"/>
    </row>
    <row r="1084" spans="1:24" hidden="1" outlineLevel="2" x14ac:dyDescent="0.25">
      <c r="E1084" s="110"/>
      <c r="F1084" s="105">
        <v>9</v>
      </c>
      <c r="G1084" s="185" t="e">
        <v>#NUM!</v>
      </c>
      <c r="H1084" s="185"/>
      <c r="I1084" s="185"/>
      <c r="J1084" s="185"/>
      <c r="K1084" s="185"/>
      <c r="L1084" s="114"/>
      <c r="M1084" s="110"/>
      <c r="X1084" s="110"/>
    </row>
    <row r="1085" spans="1:24" hidden="1" outlineLevel="2" x14ac:dyDescent="0.25">
      <c r="A1085" s="117"/>
    </row>
    <row r="1086" spans="1:24" s="119" customFormat="1" hidden="1" outlineLevel="2" x14ac:dyDescent="0.25">
      <c r="A1086" s="118" t="s">
        <v>37</v>
      </c>
    </row>
    <row r="1087" spans="1:24" hidden="1" outlineLevel="2" x14ac:dyDescent="0.25">
      <c r="B1087" s="316" t="e">
        <f t="shared" ref="B1087:B1093" si="1794">B1054</f>
        <v>#REF!</v>
      </c>
      <c r="C1087" s="316"/>
      <c r="D1087" s="316" t="e">
        <f t="shared" ref="D1087:D1093" si="1795">D1054</f>
        <v>#REF!</v>
      </c>
      <c r="E1087" s="316"/>
      <c r="F1087" s="316" t="e">
        <f t="shared" ref="F1087:F1093" si="1796">F1054</f>
        <v>#REF!</v>
      </c>
      <c r="G1087" s="316"/>
      <c r="H1087" s="316" t="e">
        <f t="shared" ref="H1087:H1093" si="1797">H1054</f>
        <v>#REF!</v>
      </c>
      <c r="I1087" s="316"/>
      <c r="J1087" s="316" t="e">
        <f t="shared" ref="J1087:J1093" si="1798">J1054</f>
        <v>#REF!</v>
      </c>
      <c r="K1087" s="316"/>
      <c r="L1087" s="316" t="e">
        <f t="shared" ref="L1087:L1093" si="1799">L1054</f>
        <v>#REF!</v>
      </c>
      <c r="M1087" s="316"/>
    </row>
    <row r="1088" spans="1:24" hidden="1" outlineLevel="2" x14ac:dyDescent="0.25">
      <c r="B1088" s="105" t="e">
        <f t="shared" si="1794"/>
        <v>#REF!</v>
      </c>
      <c r="C1088" s="116" t="e">
        <f>IF($Q$2=2,IFERROR(INDEX($G1065:$L1071,MATCH(B1088,$F1065:$F1071,0),MATCH(INICIO!$C$59,$G1064:$L1064,0)),0),IF($Q$2=4,IFERROR(INDEX($P1065:$U1075,MATCH(B1088,$O1065:$O1075,0),MATCH(INICIO!$C$59,$P1064:$U1064,0)),0),IFERROR(INDEX($G1076:$L1084,MATCH(B1088,$F1076:$F1084,0),MATCH(INICIO!$C$59,$G1075:$L1075,0)),0)))</f>
        <v>#REF!</v>
      </c>
      <c r="D1088" s="105" t="e">
        <f t="shared" si="1795"/>
        <v>#REF!</v>
      </c>
      <c r="E1088" s="116" t="e">
        <f>IF($Q$2=2,IFERROR(INDEX($G1065:$L1071,MATCH(D1088,$F1065:$F1071,0),MATCH(INICIO!$C$59,$G1064:$L1064,0)),0),IF($Q$2=4,IFERROR(INDEX($P1065:$U1075,MATCH(D1088,$O1065:$O1075,0),MATCH(INICIO!$C$59,$P1064:$U1064,0)),0),IFERROR(INDEX($G1076:$L1084,MATCH(D1088,$F1076:$F1084,0),MATCH(INICIO!$C$59,$G1075:$L1075,0)),0)))</f>
        <v>#REF!</v>
      </c>
      <c r="F1088" s="105" t="e">
        <f t="shared" si="1796"/>
        <v>#REF!</v>
      </c>
      <c r="G1088" s="116" t="e">
        <f>IF($Q$2=2,IFERROR(INDEX($G1065:$L1071,MATCH(F1088,$F1065:$F1071,0),MATCH(INICIO!$C$59,$G1064:$L1064,0)),0),IF($Q$2=4,IFERROR(INDEX($P1065:$U1075,MATCH(F1088,$O1065:$O1075,0),MATCH(INICIO!$C$59,$P1064:$U1064,0)),0),IFERROR(INDEX($G1076:$L1084,MATCH(F1088,$F1076:$F1084,0),MATCH(INICIO!$C$59,$G1075:$L1075,0)),0)))</f>
        <v>#REF!</v>
      </c>
      <c r="H1088" s="105" t="e">
        <f t="shared" si="1797"/>
        <v>#REF!</v>
      </c>
      <c r="I1088" s="116" t="e">
        <f>IF($Q$2=2,IFERROR(INDEX($G1065:$L1071,MATCH(H1088,$F1065:$F1071,0),MATCH(INICIO!$C$59,$G1064:$L1064,0)),0),IF($Q$2=4,IFERROR(INDEX($P1065:$U1075,MATCH(H1088,$O1065:$O1075,0),MATCH(INICIO!$C$59,$P1064:$U1064,0)),0),IFERROR(INDEX($G1076:$L1084,MATCH(H1088,$F1076:$F1084,0),MATCH(INICIO!$C$59,$G1075:$L1075,0)),0)))</f>
        <v>#REF!</v>
      </c>
      <c r="J1088" s="105" t="e">
        <f t="shared" si="1798"/>
        <v>#REF!</v>
      </c>
      <c r="K1088" s="116" t="e">
        <f>IF($Q$2=2,IFERROR(INDEX($G1065:$L1071,MATCH(J1088,$F1065:$F1071,0),MATCH(INICIO!$C$59,$G1064:$L1064,0)),0),IF($Q$2=4,IFERROR(INDEX($P1065:$U1075,MATCH(J1088,$O1065:$O1075,0),MATCH(INICIO!$C$59,$P1064:$U1064,0)),0),IFERROR(INDEX($G1076:$L1084,MATCH(J1088,$F1076:$F1084,0),MATCH(INICIO!$C$59,$G1075:$L1075,0)),0)))</f>
        <v>#REF!</v>
      </c>
      <c r="L1088" s="105" t="e">
        <f t="shared" si="1799"/>
        <v>#REF!</v>
      </c>
      <c r="M1088" s="116" t="e">
        <f>IF($Q$2=2,IFERROR(INDEX($G1065:$L1071,MATCH(L1088,$F1065:$F1071,0),MATCH(INICIO!$C$59,$G1064:$L1064,0)),0),IF($Q$2=4,IFERROR(INDEX($P1065:$U1075,MATCH(L1088,$O1065:$O1075,0),MATCH(INICIO!$C$59,$P1064:$U1064,0)),0),IFERROR(INDEX($G1076:$L1084,MATCH(L1088,$F1076:$F1084,0),MATCH(INICIO!$C$59,$G1075:$L1075,0)),0)))</f>
        <v>#REF!</v>
      </c>
    </row>
    <row r="1089" spans="1:62" hidden="1" outlineLevel="2" x14ac:dyDescent="0.25">
      <c r="B1089" s="105" t="e">
        <f t="shared" si="1794"/>
        <v>#REF!</v>
      </c>
      <c r="C1089" s="116" t="e">
        <f>IF($Q$2=2,IFERROR(INDEX($G1065:$L1071,MATCH(B1089,$F1065:$F1071,0),MATCH(INICIO!$C$59,$G1064:$L1064,0)),0),IF($Q$2=4,IFERROR(INDEX($P1065:$U1075,MATCH(B1089,$O1065:$O1075,0),MATCH(INICIO!$C$59,$P1064:$U1064,0)),0),IFERROR(INDEX($G1076:$L1084,MATCH(B1089,$F1076:$F1084,0),MATCH(INICIO!$C$59,$G1075:$L1075,0)),0)))</f>
        <v>#REF!</v>
      </c>
      <c r="D1089" s="105" t="e">
        <f t="shared" si="1795"/>
        <v>#REF!</v>
      </c>
      <c r="E1089" s="116" t="e">
        <f>IF($Q$2=2,IFERROR(INDEX($G1065:$L1071,MATCH(D1089,$F1065:$F1071,0),MATCH(INICIO!$C$59,$G1064:$L1064,0)),0),IF($Q$2=4,IFERROR(INDEX($P1065:$U1075,MATCH(D1089,$O1065:$O1075,0),MATCH(INICIO!$C$59,$P1064:$U1064,0)),0),IFERROR(INDEX($G1076:$L1084,MATCH(D1089,$F1076:$F1084,0),MATCH(INICIO!$C$59,$G1075:$L1075,0)),0)))</f>
        <v>#REF!</v>
      </c>
      <c r="F1089" s="105" t="e">
        <f t="shared" si="1796"/>
        <v>#REF!</v>
      </c>
      <c r="G1089" s="116" t="e">
        <f>IF($Q$2=2,IFERROR(INDEX($G1065:$L1071,MATCH(F1089,$F1065:$F1071,0),MATCH(INICIO!$C$59,$G1064:$L1064,0)),0),IF($Q$2=4,IFERROR(INDEX($P1065:$U1075,MATCH(F1089,$O1065:$O1075,0),MATCH(INICIO!$C$59,$P1064:$U1064,0)),0),IFERROR(INDEX($G1076:$L1084,MATCH(F1089,$F1076:$F1084,0),MATCH(INICIO!$C$59,$G1075:$L1075,0)),0)))</f>
        <v>#REF!</v>
      </c>
      <c r="H1089" s="105" t="e">
        <f t="shared" si="1797"/>
        <v>#REF!</v>
      </c>
      <c r="I1089" s="116" t="e">
        <f>IF($Q$2=2,IFERROR(INDEX($G1065:$L1071,MATCH(H1089,$F1065:$F1071,0),MATCH(INICIO!$C$59,$G1064:$L1064,0)),0),IF($Q$2=4,IFERROR(INDEX($P1065:$U1075,MATCH(H1089,$O1065:$O1075,0),MATCH(INICIO!$C$59,$P1064:$U1064,0)),0),IFERROR(INDEX($G1076:$L1084,MATCH(H1089,$F1076:$F1084,0),MATCH(INICIO!$C$59,$G1075:$L1075,0)),0)))</f>
        <v>#REF!</v>
      </c>
      <c r="J1089" s="105" t="e">
        <f t="shared" si="1798"/>
        <v>#REF!</v>
      </c>
      <c r="K1089" s="116" t="e">
        <f>IF($Q$2=2,IFERROR(INDEX($G1065:$L1071,MATCH(J1089,$F1065:$F1071,0),MATCH(INICIO!$C$59,$G1064:$L1064,0)),0),IF($Q$2=4,IFERROR(INDEX($P1065:$U1075,MATCH(J1089,$O1065:$O1075,0),MATCH(INICIO!$C$59,$P1064:$U1064,0)),0),IFERROR(INDEX($G1076:$L1084,MATCH(J1089,$F1076:$F1084,0),MATCH(INICIO!$C$59,$G1075:$L1075,0)),0)))</f>
        <v>#REF!</v>
      </c>
      <c r="L1089" s="105" t="e">
        <f t="shared" si="1799"/>
        <v>#REF!</v>
      </c>
      <c r="M1089" s="116" t="e">
        <f>IF($Q$2=2,IFERROR(INDEX($G1065:$L1071,MATCH(L1089,$F1065:$F1071,0),MATCH(INICIO!$C$59,$G1064:$L1064,0)),0),IF($Q$2=4,IFERROR(INDEX($P1065:$U1075,MATCH(L1089,$O1065:$O1075,0),MATCH(INICIO!$C$59,$P1064:$U1064,0)),0),IFERROR(INDEX($G1076:$L1084,MATCH(L1089,$F1076:$F1084,0),MATCH(INICIO!$C$59,$G1075:$L1075,0)),0)))</f>
        <v>#REF!</v>
      </c>
    </row>
    <row r="1090" spans="1:62" hidden="1" outlineLevel="2" x14ac:dyDescent="0.25">
      <c r="B1090" s="105" t="e">
        <f t="shared" si="1794"/>
        <v>#REF!</v>
      </c>
      <c r="C1090" s="116" t="e">
        <f>IF($Q$2=2,IFERROR(INDEX($G1065:$L1071,MATCH(B1090,$F1065:$F1071,0),MATCH(INICIO!$C$59,$G1064:$L1064,0)),0),IF($Q$2=4,IFERROR(INDEX($P1065:$U1075,MATCH(B1090,$O1065:$O1075,0),MATCH(INICIO!$C$59,$P1064:$U1064,0)),0),IFERROR(INDEX($G1076:$L1084,MATCH(B1090,$F1076:$F1084,0),MATCH(INICIO!$C$59,$G1075:$L1075,0)),0)))</f>
        <v>#REF!</v>
      </c>
      <c r="D1090" s="105" t="e">
        <f t="shared" si="1795"/>
        <v>#REF!</v>
      </c>
      <c r="E1090" s="116" t="e">
        <f>IF($Q$2=2,IFERROR(INDEX($G1065:$L1071,MATCH(D1090,$F1065:$F1071,0),MATCH(INICIO!$C$59,$G1064:$L1064,0)),0),IF($Q$2=4,IFERROR(INDEX($P1065:$U1075,MATCH(D1090,$O1065:$O1075,0),MATCH(INICIO!$C$59,$P1064:$U1064,0)),0),IFERROR(INDEX($G1076:$L1084,MATCH(D1090,$F1076:$F1084,0),MATCH(INICIO!$C$59,$G1075:$L1075,0)),0)))</f>
        <v>#REF!</v>
      </c>
      <c r="F1090" s="105" t="e">
        <f t="shared" si="1796"/>
        <v>#REF!</v>
      </c>
      <c r="G1090" s="116" t="e">
        <f>IF($Q$2=2,IFERROR(INDEX($G1065:$L1071,MATCH(F1090,$F1065:$F1071,0),MATCH(INICIO!$C$59,$G1064:$L1064,0)),0),IF($Q$2=4,IFERROR(INDEX($P1065:$U1075,MATCH(F1090,$O1065:$O1075,0),MATCH(INICIO!$C$59,$P1064:$U1064,0)),0),IFERROR(INDEX($G1076:$L1084,MATCH(F1090,$F1076:$F1084,0),MATCH(INICIO!$C$59,$G1075:$L1075,0)),0)))</f>
        <v>#REF!</v>
      </c>
      <c r="H1090" s="105" t="e">
        <f t="shared" si="1797"/>
        <v>#REF!</v>
      </c>
      <c r="I1090" s="116" t="e">
        <f>IF($Q$2=2,IFERROR(INDEX($G1065:$L1071,MATCH(H1090,$F1065:$F1071,0),MATCH(INICIO!$C$59,$G1064:$L1064,0)),0),IF($Q$2=4,IFERROR(INDEX($P1065:$U1075,MATCH(H1090,$O1065:$O1075,0),MATCH(INICIO!$C$59,$P1064:$U1064,0)),0),IFERROR(INDEX($G1076:$L1084,MATCH(H1090,$F1076:$F1084,0),MATCH(INICIO!$C$59,$G1075:$L1075,0)),0)))</f>
        <v>#REF!</v>
      </c>
      <c r="J1090" s="105" t="e">
        <f t="shared" si="1798"/>
        <v>#REF!</v>
      </c>
      <c r="K1090" s="116" t="e">
        <f>IF($Q$2=2,IFERROR(INDEX($G1065:$L1071,MATCH(J1090,$F1065:$F1071,0),MATCH(INICIO!$C$59,$G1064:$L1064,0)),0),IF($Q$2=4,IFERROR(INDEX($P1065:$U1075,MATCH(J1090,$O1065:$O1075,0),MATCH(INICIO!$C$59,$P1064:$U1064,0)),0),IFERROR(INDEX($G1076:$L1084,MATCH(J1090,$F1076:$F1084,0),MATCH(INICIO!$C$59,$G1075:$L1075,0)),0)))</f>
        <v>#REF!</v>
      </c>
      <c r="L1090" s="105" t="e">
        <f t="shared" si="1799"/>
        <v>#REF!</v>
      </c>
      <c r="M1090" s="116" t="e">
        <f>IF($Q$2=2,IFERROR(INDEX($G1065:$L1071,MATCH(L1090,$F1065:$F1071,0),MATCH(INICIO!$C$59,$G1064:$L1064,0)),0),IF($Q$2=4,IFERROR(INDEX($P1065:$U1075,MATCH(L1090,$O1065:$O1075,0),MATCH(INICIO!$C$59,$P1064:$U1064,0)),0),IFERROR(INDEX($G1076:$L1084,MATCH(L1090,$F1076:$F1084,0),MATCH(INICIO!$C$59,$G1075:$L1075,0)),0)))</f>
        <v>#REF!</v>
      </c>
    </row>
    <row r="1091" spans="1:62" hidden="1" outlineLevel="2" x14ac:dyDescent="0.25">
      <c r="B1091" s="105" t="e">
        <f t="shared" si="1794"/>
        <v>#REF!</v>
      </c>
      <c r="C1091" s="116" t="e">
        <f>IF($Q$2=2,IFERROR(INDEX($G1065:$L1071,MATCH(B1091,$F1065:$F1071,0),MATCH(INICIO!$C$59,$G1064:$L1064,0)),0),IF($Q$2=4,IFERROR(INDEX($P1065:$U1075,MATCH(B1091,$O1065:$O1075,0),MATCH(INICIO!$C$59,$P1064:$U1064,0)),0),IFERROR(INDEX($G1076:$L1084,MATCH(B1091,$F1076:$F1084,0),MATCH(INICIO!$C$59,$G1075:$L1075,0)),0)))</f>
        <v>#REF!</v>
      </c>
      <c r="D1091" s="105" t="e">
        <f t="shared" si="1795"/>
        <v>#REF!</v>
      </c>
      <c r="E1091" s="116" t="e">
        <f>IF($Q$2=2,IFERROR(INDEX($G1065:$L1071,MATCH(D1091,$F1065:$F1071,0),MATCH(INICIO!$C$59,$G1064:$L1064,0)),0),IF($Q$2=4,IFERROR(INDEX($P1065:$U1075,MATCH(D1091,$O1065:$O1075,0),MATCH(INICIO!$C$59,$P1064:$U1064,0)),0),IFERROR(INDEX($G1076:$L1084,MATCH(D1091,$F1076:$F1084,0),MATCH(INICIO!$C$59,$G1075:$L1075,0)),0)))</f>
        <v>#REF!</v>
      </c>
      <c r="F1091" s="105" t="e">
        <f t="shared" si="1796"/>
        <v>#REF!</v>
      </c>
      <c r="G1091" s="116" t="e">
        <f>IF($Q$2=2,IFERROR(INDEX($G1065:$L1071,MATCH(F1091,$F1065:$F1071,0),MATCH(INICIO!$C$59,$G1064:$L1064,0)),0),IF($Q$2=4,IFERROR(INDEX($P1065:$U1075,MATCH(F1091,$O1065:$O1075,0),MATCH(INICIO!$C$59,$P1064:$U1064,0)),0),IFERROR(INDEX($G1076:$L1084,MATCH(F1091,$F1076:$F1084,0),MATCH(INICIO!$C$59,$G1075:$L1075,0)),0)))</f>
        <v>#REF!</v>
      </c>
      <c r="H1091" s="105" t="e">
        <f t="shared" si="1797"/>
        <v>#REF!</v>
      </c>
      <c r="I1091" s="116" t="e">
        <f>IF($Q$2=2,IFERROR(INDEX($G1065:$L1071,MATCH(H1091,$F1065:$F1071,0),MATCH(INICIO!$C$59,$G1064:$L1064,0)),0),IF($Q$2=4,IFERROR(INDEX($P1065:$U1075,MATCH(H1091,$O1065:$O1075,0),MATCH(INICIO!$C$59,$P1064:$U1064,0)),0),IFERROR(INDEX($G1076:$L1084,MATCH(H1091,$F1076:$F1084,0),MATCH(INICIO!$C$59,$G1075:$L1075,0)),0)))</f>
        <v>#REF!</v>
      </c>
      <c r="J1091" s="105" t="e">
        <f t="shared" si="1798"/>
        <v>#REF!</v>
      </c>
      <c r="K1091" s="116" t="e">
        <f>IF($Q$2=2,IFERROR(INDEX($G1065:$L1071,MATCH(J1091,$F1065:$F1071,0),MATCH(INICIO!$C$59,$G1064:$L1064,0)),0),IF($Q$2=4,IFERROR(INDEX($P1065:$U1075,MATCH(J1091,$O1065:$O1075,0),MATCH(INICIO!$C$59,$P1064:$U1064,0)),0),IFERROR(INDEX($G1076:$L1084,MATCH(J1091,$F1076:$F1084,0),MATCH(INICIO!$C$59,$G1075:$L1075,0)),0)))</f>
        <v>#REF!</v>
      </c>
      <c r="L1091" s="105" t="e">
        <f t="shared" si="1799"/>
        <v>#REF!</v>
      </c>
      <c r="M1091" s="116" t="e">
        <f>IF($Q$2=2,IFERROR(INDEX($G1065:$L1071,MATCH(L1091,$F1065:$F1071,0),MATCH(INICIO!$C$59,$G1064:$L1064,0)),0),IF($Q$2=4,IFERROR(INDEX($P1065:$U1075,MATCH(L1091,$O1065:$O1075,0),MATCH(INICIO!$C$59,$P1064:$U1064,0)),0),IFERROR(INDEX($G1076:$L1084,MATCH(L1091,$F1076:$F1084,0),MATCH(INICIO!$C$59,$G1075:$L1075,0)),0)))</f>
        <v>#REF!</v>
      </c>
    </row>
    <row r="1092" spans="1:62" hidden="1" outlineLevel="2" x14ac:dyDescent="0.25">
      <c r="B1092" s="105" t="e">
        <f t="shared" si="1794"/>
        <v>#REF!</v>
      </c>
      <c r="C1092" s="116" t="e">
        <f>IF($Q$2=2,IFERROR(INDEX($G1065:$L1071,MATCH(B1092,$F1065:$F1071,0),MATCH(INICIO!$C$59,$G1064:$L1064,0)),0),IF($Q$2=4,IFERROR(INDEX($P1065:$U1075,MATCH(B1092,$O1065:$O1075,0),MATCH(INICIO!$C$59,$P1064:$U1064,0)),0),IFERROR(INDEX($G1076:$L1084,MATCH(B1092,$F1076:$F1084,0),MATCH(INICIO!$C$59,$G1075:$L1075,0)),0)))</f>
        <v>#REF!</v>
      </c>
      <c r="D1092" s="105" t="e">
        <f t="shared" si="1795"/>
        <v>#REF!</v>
      </c>
      <c r="E1092" s="116" t="e">
        <f>IF($Q$2=2,IFERROR(INDEX($G1065:$L1071,MATCH(D1092,$F1065:$F1071,0),MATCH(INICIO!$C$59,$G1064:$L1064,0)),0),IF($Q$2=4,IFERROR(INDEX($P1065:$U1075,MATCH(D1092,$O1065:$O1075,0),MATCH(INICIO!$C$59,$P1064:$U1064,0)),0),IFERROR(INDEX($G1076:$L1084,MATCH(D1092,$F1076:$F1084,0),MATCH(INICIO!$C$59,$G1075:$L1075,0)),0)))</f>
        <v>#REF!</v>
      </c>
      <c r="F1092" s="105" t="e">
        <f t="shared" si="1796"/>
        <v>#REF!</v>
      </c>
      <c r="G1092" s="116" t="e">
        <f>IF($Q$2=2,IFERROR(INDEX($G1065:$L1071,MATCH(F1092,$F1065:$F1071,0),MATCH(INICIO!$C$59,$G1064:$L1064,0)),0),IF($Q$2=4,IFERROR(INDEX($P1065:$U1075,MATCH(F1092,$O1065:$O1075,0),MATCH(INICIO!$C$59,$P1064:$U1064,0)),0),IFERROR(INDEX($G1076:$L1084,MATCH(F1092,$F1076:$F1084,0),MATCH(INICIO!$C$59,$G1075:$L1075,0)),0)))</f>
        <v>#REF!</v>
      </c>
      <c r="H1092" s="105" t="e">
        <f t="shared" si="1797"/>
        <v>#REF!</v>
      </c>
      <c r="I1092" s="116" t="e">
        <f>IF($Q$2=2,IFERROR(INDEX($G1065:$L1071,MATCH(H1092,$F1065:$F1071,0),MATCH(INICIO!$C$59,$G1064:$L1064,0)),0),IF($Q$2=4,IFERROR(INDEX($P1065:$U1075,MATCH(H1092,$O1065:$O1075,0),MATCH(INICIO!$C$59,$P1064:$U1064,0)),0),IFERROR(INDEX($G1076:$L1084,MATCH(H1092,$F1076:$F1084,0),MATCH(INICIO!$C$59,$G1075:$L1075,0)),0)))</f>
        <v>#REF!</v>
      </c>
      <c r="J1092" s="105" t="e">
        <f t="shared" si="1798"/>
        <v>#REF!</v>
      </c>
      <c r="K1092" s="116" t="e">
        <f>IF($Q$2=2,IFERROR(INDEX($G1065:$L1071,MATCH(J1092,$F1065:$F1071,0),MATCH(INICIO!$C$59,$G1064:$L1064,0)),0),IF($Q$2=4,IFERROR(INDEX($P1065:$U1075,MATCH(J1092,$O1065:$O1075,0),MATCH(INICIO!$C$59,$P1064:$U1064,0)),0),IFERROR(INDEX($G1076:$L1084,MATCH(J1092,$F1076:$F1084,0),MATCH(INICIO!$C$59,$G1075:$L1075,0)),0)))</f>
        <v>#REF!</v>
      </c>
      <c r="L1092" s="105" t="e">
        <f t="shared" si="1799"/>
        <v>#REF!</v>
      </c>
      <c r="M1092" s="116" t="e">
        <f>IF($Q$2=2,IFERROR(INDEX($G1065:$L1071,MATCH(L1092,$F1065:$F1071,0),MATCH(INICIO!$C$59,$G1064:$L1064,0)),0),IF($Q$2=4,IFERROR(INDEX($P1065:$U1075,MATCH(L1092,$O1065:$O1075,0),MATCH(INICIO!$C$59,$P1064:$U1064,0)),0),IFERROR(INDEX($G1076:$L1084,MATCH(L1092,$F1076:$F1084,0),MATCH(INICIO!$C$59,$G1075:$L1075,0)),0)))</f>
        <v>#REF!</v>
      </c>
    </row>
    <row r="1093" spans="1:62" hidden="1" outlineLevel="2" x14ac:dyDescent="0.25">
      <c r="B1093" s="105" t="e">
        <f t="shared" si="1794"/>
        <v>#REF!</v>
      </c>
      <c r="C1093" s="116" t="e">
        <f>IF($Q$2=2,IFERROR(INDEX($G1065:$L1071,MATCH(B1093,$F1065:$F1071,0),MATCH(INICIO!$C$59,$G1064:$L1064,0)),0),IF($Q$2=4,IFERROR(INDEX($P1065:$U1075,MATCH(B1093,$O1065:$O1075,0),MATCH(INICIO!$C$59,$P1064:$U1064,0)),0),IFERROR(INDEX($G1076:$L1084,MATCH(B1093,$F1076:$F1084,0),MATCH(INICIO!$C$59,$G1075:$L1075,0)),0)))</f>
        <v>#REF!</v>
      </c>
      <c r="D1093" s="105" t="e">
        <f t="shared" si="1795"/>
        <v>#REF!</v>
      </c>
      <c r="E1093" s="116" t="e">
        <f>IF($Q$2=2,IFERROR(INDEX($G1065:$L1071,MATCH(D1093,$F1065:$F1071,0),MATCH(INICIO!$C$59,$G1064:$L1064,0)),0),IF($Q$2=4,IFERROR(INDEX($P1065:$U1075,MATCH(D1093,$O1065:$O1075,0),MATCH(INICIO!$C$59,$P1064:$U1064,0)),0),IFERROR(INDEX($G1076:$L1084,MATCH(D1093,$F1076:$F1084,0),MATCH(INICIO!$C$59,$G1075:$L1075,0)),0)))</f>
        <v>#REF!</v>
      </c>
      <c r="F1093" s="105" t="e">
        <f t="shared" si="1796"/>
        <v>#REF!</v>
      </c>
      <c r="G1093" s="116" t="e">
        <f>IF($Q$2=2,IFERROR(INDEX($G1065:$L1071,MATCH(F1093,$F1065:$F1071,0),MATCH(INICIO!$C$59,$G1064:$L1064,0)),0),IF($Q$2=4,IFERROR(INDEX($P1065:$U1075,MATCH(F1093,$O1065:$O1075,0),MATCH(INICIO!$C$59,$P1064:$U1064,0)),0),IFERROR(INDEX($G1076:$L1084,MATCH(F1093,$F1076:$F1084,0),MATCH(INICIO!$C$59,$G1075:$L1075,0)),0)))</f>
        <v>#REF!</v>
      </c>
      <c r="H1093" s="105" t="e">
        <f t="shared" si="1797"/>
        <v>#REF!</v>
      </c>
      <c r="I1093" s="116" t="e">
        <f>IF($Q$2=2,IFERROR(INDEX($G1065:$L1071,MATCH(H1093,$F1065:$F1071,0),MATCH(INICIO!$C$59,$G1064:$L1064,0)),0),IF($Q$2=4,IFERROR(INDEX($P1065:$U1075,MATCH(H1093,$O1065:$O1075,0),MATCH(INICIO!$C$59,$P1064:$U1064,0)),0),IFERROR(INDEX($G1076:$L1084,MATCH(H1093,$F1076:$F1084,0),MATCH(INICIO!$C$59,$G1075:$L1075,0)),0)))</f>
        <v>#REF!</v>
      </c>
      <c r="J1093" s="105" t="e">
        <f t="shared" si="1798"/>
        <v>#REF!</v>
      </c>
      <c r="K1093" s="116" t="e">
        <f>IF($Q$2=2,IFERROR(INDEX($G1065:$L1071,MATCH(J1093,$F1065:$F1071,0),MATCH(INICIO!$C$59,$G1064:$L1064,0)),0),IF($Q$2=4,IFERROR(INDEX($P1065:$U1075,MATCH(J1093,$O1065:$O1075,0),MATCH(INICIO!$C$59,$P1064:$U1064,0)),0),IFERROR(INDEX($G1076:$L1084,MATCH(J1093,$F1076:$F1084,0),MATCH(INICIO!$C$59,$G1075:$L1075,0)),0)))</f>
        <v>#REF!</v>
      </c>
      <c r="L1093" s="105" t="e">
        <f t="shared" si="1799"/>
        <v>#REF!</v>
      </c>
      <c r="M1093" s="116" t="e">
        <f>IF($Q$2=2,IFERROR(INDEX($G1065:$L1071,MATCH(L1093,$F1065:$F1071,0),MATCH(INICIO!$C$59,$G1064:$L1064,0)),0),IF($Q$2=4,IFERROR(INDEX($P1065:$U1075,MATCH(L1093,$O1065:$O1075,0),MATCH(INICIO!$C$59,$P1064:$U1064,0)),0),IFERROR(INDEX($G1076:$L1084,MATCH(L1093,$F1076:$F1084,0),MATCH(INICIO!$C$59,$G1075:$L1075,0)),0)))</f>
        <v>#REF!</v>
      </c>
    </row>
    <row r="1094" spans="1:62" hidden="1" outlineLevel="2" x14ac:dyDescent="0.25"/>
    <row r="1095" spans="1:62" s="119" customFormat="1" hidden="1" outlineLevel="2" x14ac:dyDescent="0.25">
      <c r="A1095" s="118" t="s">
        <v>43</v>
      </c>
    </row>
    <row r="1096" spans="1:62" hidden="1" outlineLevel="2" x14ac:dyDescent="0.25">
      <c r="C1096" s="121">
        <f t="shared" ref="C1096:H1096" si="1800">E$2</f>
        <v>1</v>
      </c>
      <c r="D1096" s="121">
        <f t="shared" si="1800"/>
        <v>2</v>
      </c>
      <c r="E1096" s="121">
        <f t="shared" si="1800"/>
        <v>3</v>
      </c>
      <c r="F1096" s="121">
        <f t="shared" si="1800"/>
        <v>4</v>
      </c>
      <c r="G1096" s="121">
        <f t="shared" si="1800"/>
        <v>5</v>
      </c>
      <c r="H1096" s="121">
        <f t="shared" si="1800"/>
        <v>6</v>
      </c>
    </row>
    <row r="1097" spans="1:62" hidden="1" outlineLevel="2" x14ac:dyDescent="0.25">
      <c r="B1097" s="122" t="s">
        <v>44</v>
      </c>
      <c r="C1097" s="123" t="e">
        <f t="array" ref="C1097:C1102">MMULT(MMULT(C$8:H$13,$AZ$8:$BE$13),C1088:C1093)+MMULT(MINVERSE(TRANSPOSE($AZ$8:$BE$13)),C1055:C1060)</f>
        <v>#REF!</v>
      </c>
      <c r="D1097" s="123" t="e">
        <f t="array" ref="D1097:D1102">MMULT(MMULT(K$8:P$13,$AZ$8:$BE$13),E1088:E1093)+MMULT(MINVERSE(TRANSPOSE($AZ$8:$BE$13)),E1055:E1060)</f>
        <v>#REF!</v>
      </c>
      <c r="E1097" s="123" t="e">
        <f t="array" ref="E1097:E1102">MMULT(MMULT(S$8:X$13,$AZ$8:$BE$13),G1088:G1093)+MMULT(MINVERSE(TRANSPOSE($AZ$8:$BE$13)),G1055:G1060)</f>
        <v>#REF!</v>
      </c>
      <c r="F1097" s="123" t="e">
        <f t="array" ref="F1097:F1102">MMULT(MMULT(AA$8:AF$13,$AZ$8:$BE$13),I1088:I1093)+MMULT(MINVERSE(TRANSPOSE($AZ$8:$BE$13)),I1055:I1060)</f>
        <v>#REF!</v>
      </c>
      <c r="G1097" s="123" t="e">
        <f t="array" ref="G1097:G1102">MMULT(MMULT(AI$8:AN$13,$AZ$8:$BE$13),K1088:K1093)+MMULT(MINVERSE(TRANSPOSE($AZ$8:$BE$13)),K1055:K1060)</f>
        <v>#REF!</v>
      </c>
      <c r="H1097" s="123" t="e">
        <f t="array" ref="H1097:H1102">MMULT(MMULT(AQ$8:AV$13,$AZ$8:$BE$13),M1088:M1093)+MMULT(MINVERSE(TRANSPOSE($AZ$8:$BE$13)),M1055:M1060)</f>
        <v>#REF!</v>
      </c>
      <c r="N1097" s="124"/>
      <c r="P1097" s="124"/>
    </row>
    <row r="1098" spans="1:62" hidden="1" outlineLevel="2" x14ac:dyDescent="0.25">
      <c r="B1098" s="122" t="s">
        <v>45</v>
      </c>
      <c r="C1098" s="123" t="e">
        <v>#REF!</v>
      </c>
      <c r="D1098" s="123" t="e">
        <v>#REF!</v>
      </c>
      <c r="E1098" s="123" t="e">
        <v>#REF!</v>
      </c>
      <c r="F1098" s="123" t="e">
        <v>#REF!</v>
      </c>
      <c r="G1098" s="123" t="e">
        <v>#REF!</v>
      </c>
      <c r="H1098" s="123" t="e">
        <v>#REF!</v>
      </c>
      <c r="N1098" s="124"/>
      <c r="P1098" s="124"/>
    </row>
    <row r="1099" spans="1:62" hidden="1" outlineLevel="2" x14ac:dyDescent="0.25">
      <c r="B1099" s="122" t="s">
        <v>46</v>
      </c>
      <c r="C1099" s="123" t="e">
        <v>#REF!</v>
      </c>
      <c r="D1099" s="123" t="e">
        <v>#REF!</v>
      </c>
      <c r="E1099" s="123" t="e">
        <v>#REF!</v>
      </c>
      <c r="F1099" s="123" t="e">
        <v>#REF!</v>
      </c>
      <c r="G1099" s="123" t="e">
        <v>#REF!</v>
      </c>
      <c r="H1099" s="123" t="e">
        <v>#REF!</v>
      </c>
      <c r="N1099" s="124"/>
      <c r="P1099" s="124"/>
    </row>
    <row r="1100" spans="1:62" hidden="1" outlineLevel="2" x14ac:dyDescent="0.25">
      <c r="B1100" s="122" t="s">
        <v>47</v>
      </c>
      <c r="C1100" s="123" t="e">
        <v>#REF!</v>
      </c>
      <c r="D1100" s="123" t="e">
        <v>#REF!</v>
      </c>
      <c r="E1100" s="123" t="e">
        <v>#REF!</v>
      </c>
      <c r="F1100" s="123" t="e">
        <v>#REF!</v>
      </c>
      <c r="G1100" s="123" t="e">
        <v>#REF!</v>
      </c>
      <c r="H1100" s="123" t="e">
        <v>#REF!</v>
      </c>
      <c r="N1100" s="124"/>
      <c r="P1100" s="124"/>
    </row>
    <row r="1101" spans="1:62" hidden="1" outlineLevel="2" x14ac:dyDescent="0.25">
      <c r="B1101" s="122" t="s">
        <v>48</v>
      </c>
      <c r="C1101" s="123" t="e">
        <v>#REF!</v>
      </c>
      <c r="D1101" s="123" t="e">
        <v>#REF!</v>
      </c>
      <c r="E1101" s="123" t="e">
        <v>#REF!</v>
      </c>
      <c r="F1101" s="123" t="e">
        <v>#REF!</v>
      </c>
      <c r="G1101" s="123" t="e">
        <v>#REF!</v>
      </c>
      <c r="H1101" s="123" t="e">
        <v>#REF!</v>
      </c>
      <c r="N1101" s="124"/>
      <c r="P1101" s="124"/>
    </row>
    <row r="1102" spans="1:62" hidden="1" outlineLevel="2" x14ac:dyDescent="0.25">
      <c r="B1102" s="122" t="s">
        <v>49</v>
      </c>
      <c r="C1102" s="123" t="e">
        <v>#REF!</v>
      </c>
      <c r="D1102" s="123" t="e">
        <v>#REF!</v>
      </c>
      <c r="E1102" s="123" t="e">
        <v>#REF!</v>
      </c>
      <c r="F1102" s="123" t="e">
        <v>#REF!</v>
      </c>
      <c r="G1102" s="123" t="e">
        <v>#REF!</v>
      </c>
      <c r="H1102" s="123" t="e">
        <v>#REF!</v>
      </c>
      <c r="N1102" s="124"/>
      <c r="P1102" s="124"/>
    </row>
    <row r="1103" spans="1:62" hidden="1" outlineLevel="2" x14ac:dyDescent="0.25"/>
    <row r="1104" spans="1:62" hidden="1" outlineLevel="2" x14ac:dyDescent="0.25">
      <c r="B1104" s="318" t="s">
        <v>50</v>
      </c>
      <c r="C1104" s="319"/>
      <c r="D1104" s="319"/>
      <c r="E1104" s="319"/>
      <c r="F1104" s="319"/>
      <c r="G1104" s="319"/>
      <c r="H1104" s="319"/>
      <c r="I1104" s="319"/>
      <c r="J1104" s="319"/>
      <c r="K1104" s="319"/>
      <c r="L1104" s="320"/>
      <c r="M1104" s="321" t="s">
        <v>51</v>
      </c>
      <c r="N1104" s="322"/>
      <c r="O1104" s="322"/>
      <c r="P1104" s="322"/>
      <c r="Q1104" s="322"/>
      <c r="R1104" s="322"/>
      <c r="S1104" s="322"/>
      <c r="T1104" s="322"/>
      <c r="U1104" s="322"/>
      <c r="V1104" s="323"/>
      <c r="W1104" s="321" t="s">
        <v>52</v>
      </c>
      <c r="X1104" s="322"/>
      <c r="Y1104" s="322"/>
      <c r="Z1104" s="322"/>
      <c r="AA1104" s="322"/>
      <c r="AB1104" s="322"/>
      <c r="AC1104" s="322"/>
      <c r="AD1104" s="322"/>
      <c r="AE1104" s="322"/>
      <c r="AF1104" s="323"/>
      <c r="AG1104" s="321" t="s">
        <v>53</v>
      </c>
      <c r="AH1104" s="322"/>
      <c r="AI1104" s="322"/>
      <c r="AJ1104" s="322"/>
      <c r="AK1104" s="322"/>
      <c r="AL1104" s="322"/>
      <c r="AM1104" s="322"/>
      <c r="AN1104" s="322"/>
      <c r="AO1104" s="322"/>
      <c r="AP1104" s="323"/>
      <c r="AQ1104" s="321" t="s">
        <v>54</v>
      </c>
      <c r="AR1104" s="322"/>
      <c r="AS1104" s="322"/>
      <c r="AT1104" s="322"/>
      <c r="AU1104" s="322"/>
      <c r="AV1104" s="322"/>
      <c r="AW1104" s="322"/>
      <c r="AX1104" s="322"/>
      <c r="AY1104" s="322"/>
      <c r="AZ1104" s="323"/>
      <c r="BA1104" s="321" t="s">
        <v>55</v>
      </c>
      <c r="BB1104" s="322"/>
      <c r="BC1104" s="322"/>
      <c r="BD1104" s="322"/>
      <c r="BE1104" s="322"/>
      <c r="BF1104" s="322"/>
      <c r="BG1104" s="322"/>
      <c r="BH1104" s="322"/>
      <c r="BI1104" s="322"/>
      <c r="BJ1104" s="323"/>
    </row>
    <row r="1105" spans="1:93" hidden="1" outlineLevel="2" x14ac:dyDescent="0.25">
      <c r="B1105" s="186">
        <f t="shared" ref="B1105" si="1801">E$2</f>
        <v>1</v>
      </c>
      <c r="C1105" s="187">
        <f t="shared" ref="C1105:L1108" si="1802">B1105</f>
        <v>1</v>
      </c>
      <c r="D1105" s="187">
        <f t="shared" si="1802"/>
        <v>1</v>
      </c>
      <c r="E1105" s="187">
        <f t="shared" si="1802"/>
        <v>1</v>
      </c>
      <c r="F1105" s="187">
        <f t="shared" si="1802"/>
        <v>1</v>
      </c>
      <c r="G1105" s="187">
        <f t="shared" si="1802"/>
        <v>1</v>
      </c>
      <c r="H1105" s="187">
        <f t="shared" si="1802"/>
        <v>1</v>
      </c>
      <c r="I1105" s="187">
        <f t="shared" si="1802"/>
        <v>1</v>
      </c>
      <c r="J1105" s="187">
        <f t="shared" si="1802"/>
        <v>1</v>
      </c>
      <c r="K1105" s="187">
        <f t="shared" si="1802"/>
        <v>1</v>
      </c>
      <c r="L1105" s="188">
        <f t="shared" si="1802"/>
        <v>1</v>
      </c>
      <c r="M1105" s="189">
        <f t="shared" ref="M1105" si="1803">F$2</f>
        <v>2</v>
      </c>
      <c r="N1105" s="187">
        <f t="shared" ref="N1105:V1108" si="1804">M1105</f>
        <v>2</v>
      </c>
      <c r="O1105" s="187">
        <f t="shared" si="1804"/>
        <v>2</v>
      </c>
      <c r="P1105" s="187">
        <f t="shared" si="1804"/>
        <v>2</v>
      </c>
      <c r="Q1105" s="187">
        <f t="shared" si="1804"/>
        <v>2</v>
      </c>
      <c r="R1105" s="187">
        <f t="shared" si="1804"/>
        <v>2</v>
      </c>
      <c r="S1105" s="187">
        <f t="shared" si="1804"/>
        <v>2</v>
      </c>
      <c r="T1105" s="187">
        <f t="shared" si="1804"/>
        <v>2</v>
      </c>
      <c r="U1105" s="187">
        <f t="shared" si="1804"/>
        <v>2</v>
      </c>
      <c r="V1105" s="188">
        <f t="shared" si="1804"/>
        <v>2</v>
      </c>
      <c r="W1105" s="189">
        <f>G$2</f>
        <v>3</v>
      </c>
      <c r="X1105" s="187">
        <f t="shared" ref="X1105:AF1108" si="1805">W1105</f>
        <v>3</v>
      </c>
      <c r="Y1105" s="187">
        <f t="shared" si="1805"/>
        <v>3</v>
      </c>
      <c r="Z1105" s="187">
        <f t="shared" si="1805"/>
        <v>3</v>
      </c>
      <c r="AA1105" s="187">
        <f t="shared" si="1805"/>
        <v>3</v>
      </c>
      <c r="AB1105" s="187">
        <f t="shared" si="1805"/>
        <v>3</v>
      </c>
      <c r="AC1105" s="187">
        <f t="shared" si="1805"/>
        <v>3</v>
      </c>
      <c r="AD1105" s="187">
        <f t="shared" si="1805"/>
        <v>3</v>
      </c>
      <c r="AE1105" s="187">
        <f t="shared" si="1805"/>
        <v>3</v>
      </c>
      <c r="AF1105" s="188">
        <f t="shared" si="1805"/>
        <v>3</v>
      </c>
      <c r="AG1105" s="189">
        <f>H$2</f>
        <v>4</v>
      </c>
      <c r="AH1105" s="187">
        <f t="shared" ref="AH1105:AP1108" si="1806">AG1105</f>
        <v>4</v>
      </c>
      <c r="AI1105" s="187">
        <f t="shared" si="1806"/>
        <v>4</v>
      </c>
      <c r="AJ1105" s="187">
        <f t="shared" si="1806"/>
        <v>4</v>
      </c>
      <c r="AK1105" s="187">
        <f t="shared" si="1806"/>
        <v>4</v>
      </c>
      <c r="AL1105" s="187">
        <f t="shared" si="1806"/>
        <v>4</v>
      </c>
      <c r="AM1105" s="187">
        <f t="shared" si="1806"/>
        <v>4</v>
      </c>
      <c r="AN1105" s="187">
        <f t="shared" si="1806"/>
        <v>4</v>
      </c>
      <c r="AO1105" s="187">
        <f t="shared" si="1806"/>
        <v>4</v>
      </c>
      <c r="AP1105" s="188">
        <f t="shared" si="1806"/>
        <v>4</v>
      </c>
      <c r="AQ1105" s="189">
        <f>I$2</f>
        <v>5</v>
      </c>
      <c r="AR1105" s="187">
        <f t="shared" ref="AR1105:AZ1108" si="1807">AQ1105</f>
        <v>5</v>
      </c>
      <c r="AS1105" s="187">
        <f t="shared" si="1807"/>
        <v>5</v>
      </c>
      <c r="AT1105" s="187">
        <f t="shared" si="1807"/>
        <v>5</v>
      </c>
      <c r="AU1105" s="187">
        <f t="shared" si="1807"/>
        <v>5</v>
      </c>
      <c r="AV1105" s="187">
        <f t="shared" si="1807"/>
        <v>5</v>
      </c>
      <c r="AW1105" s="187">
        <f t="shared" si="1807"/>
        <v>5</v>
      </c>
      <c r="AX1105" s="187">
        <f t="shared" si="1807"/>
        <v>5</v>
      </c>
      <c r="AY1105" s="187">
        <f t="shared" si="1807"/>
        <v>5</v>
      </c>
      <c r="AZ1105" s="188">
        <f t="shared" si="1807"/>
        <v>5</v>
      </c>
      <c r="BA1105" s="189">
        <f>J$2</f>
        <v>6</v>
      </c>
      <c r="BB1105" s="187">
        <f t="shared" ref="BB1105:BJ1108" si="1808">BA1105</f>
        <v>6</v>
      </c>
      <c r="BC1105" s="187">
        <f t="shared" si="1808"/>
        <v>6</v>
      </c>
      <c r="BD1105" s="187">
        <f t="shared" si="1808"/>
        <v>6</v>
      </c>
      <c r="BE1105" s="187">
        <f t="shared" si="1808"/>
        <v>6</v>
      </c>
      <c r="BF1105" s="187">
        <f t="shared" si="1808"/>
        <v>6</v>
      </c>
      <c r="BG1105" s="187">
        <f t="shared" si="1808"/>
        <v>6</v>
      </c>
      <c r="BH1105" s="187">
        <f t="shared" si="1808"/>
        <v>6</v>
      </c>
      <c r="BI1105" s="187">
        <f t="shared" si="1808"/>
        <v>6</v>
      </c>
      <c r="BJ1105" s="188">
        <f t="shared" si="1808"/>
        <v>6</v>
      </c>
    </row>
    <row r="1106" spans="1:93" s="2" customFormat="1" ht="15" hidden="1" customHeight="1" outlineLevel="2" x14ac:dyDescent="0.25">
      <c r="A1106" s="152" t="s">
        <v>192</v>
      </c>
      <c r="B1106" s="129" t="e">
        <f>C1099</f>
        <v>#REF!</v>
      </c>
      <c r="C1106" s="130" t="e">
        <f t="shared" si="1802"/>
        <v>#REF!</v>
      </c>
      <c r="D1106" s="130" t="e">
        <f t="shared" si="1802"/>
        <v>#REF!</v>
      </c>
      <c r="E1106" s="130" t="e">
        <f t="shared" si="1802"/>
        <v>#REF!</v>
      </c>
      <c r="F1106" s="130" t="e">
        <f t="shared" si="1802"/>
        <v>#REF!</v>
      </c>
      <c r="G1106" s="130" t="e">
        <f t="shared" si="1802"/>
        <v>#REF!</v>
      </c>
      <c r="H1106" s="130" t="e">
        <f t="shared" si="1802"/>
        <v>#REF!</v>
      </c>
      <c r="I1106" s="130" t="e">
        <f t="shared" si="1802"/>
        <v>#REF!</v>
      </c>
      <c r="J1106" s="190" t="e">
        <f t="shared" si="1802"/>
        <v>#REF!</v>
      </c>
      <c r="K1106" s="130" t="e">
        <f t="shared" si="1802"/>
        <v>#REF!</v>
      </c>
      <c r="L1106" s="131" t="e">
        <f t="shared" si="1802"/>
        <v>#REF!</v>
      </c>
      <c r="M1106" s="129" t="e">
        <f>D1099</f>
        <v>#REF!</v>
      </c>
      <c r="N1106" s="130" t="e">
        <f t="shared" si="1804"/>
        <v>#REF!</v>
      </c>
      <c r="O1106" s="130" t="e">
        <f t="shared" si="1804"/>
        <v>#REF!</v>
      </c>
      <c r="P1106" s="130" t="e">
        <f t="shared" si="1804"/>
        <v>#REF!</v>
      </c>
      <c r="Q1106" s="130" t="e">
        <f t="shared" si="1804"/>
        <v>#REF!</v>
      </c>
      <c r="R1106" s="130" t="e">
        <f t="shared" si="1804"/>
        <v>#REF!</v>
      </c>
      <c r="S1106" s="130" t="e">
        <f t="shared" si="1804"/>
        <v>#REF!</v>
      </c>
      <c r="T1106" s="130" t="e">
        <f t="shared" si="1804"/>
        <v>#REF!</v>
      </c>
      <c r="U1106" s="130" t="e">
        <f t="shared" si="1804"/>
        <v>#REF!</v>
      </c>
      <c r="V1106" s="131" t="e">
        <f t="shared" si="1804"/>
        <v>#REF!</v>
      </c>
      <c r="W1106" s="129" t="e">
        <f>E1099</f>
        <v>#REF!</v>
      </c>
      <c r="X1106" s="130" t="e">
        <f t="shared" si="1805"/>
        <v>#REF!</v>
      </c>
      <c r="Y1106" s="130" t="e">
        <f t="shared" si="1805"/>
        <v>#REF!</v>
      </c>
      <c r="Z1106" s="130" t="e">
        <f t="shared" si="1805"/>
        <v>#REF!</v>
      </c>
      <c r="AA1106" s="130" t="e">
        <f t="shared" si="1805"/>
        <v>#REF!</v>
      </c>
      <c r="AB1106" s="130" t="e">
        <f t="shared" si="1805"/>
        <v>#REF!</v>
      </c>
      <c r="AC1106" s="130" t="e">
        <f t="shared" si="1805"/>
        <v>#REF!</v>
      </c>
      <c r="AD1106" s="130" t="e">
        <f t="shared" si="1805"/>
        <v>#REF!</v>
      </c>
      <c r="AE1106" s="130" t="e">
        <f t="shared" si="1805"/>
        <v>#REF!</v>
      </c>
      <c r="AF1106" s="131" t="e">
        <f t="shared" si="1805"/>
        <v>#REF!</v>
      </c>
      <c r="AG1106" s="129" t="e">
        <f>F1099</f>
        <v>#REF!</v>
      </c>
      <c r="AH1106" s="130" t="e">
        <f t="shared" si="1806"/>
        <v>#REF!</v>
      </c>
      <c r="AI1106" s="130" t="e">
        <f t="shared" si="1806"/>
        <v>#REF!</v>
      </c>
      <c r="AJ1106" s="130" t="e">
        <f t="shared" si="1806"/>
        <v>#REF!</v>
      </c>
      <c r="AK1106" s="130" t="e">
        <f t="shared" si="1806"/>
        <v>#REF!</v>
      </c>
      <c r="AL1106" s="130" t="e">
        <f t="shared" si="1806"/>
        <v>#REF!</v>
      </c>
      <c r="AM1106" s="130" t="e">
        <f t="shared" si="1806"/>
        <v>#REF!</v>
      </c>
      <c r="AN1106" s="130" t="e">
        <f t="shared" si="1806"/>
        <v>#REF!</v>
      </c>
      <c r="AO1106" s="130" t="e">
        <f t="shared" si="1806"/>
        <v>#REF!</v>
      </c>
      <c r="AP1106" s="131" t="e">
        <f t="shared" si="1806"/>
        <v>#REF!</v>
      </c>
      <c r="AQ1106" s="129" t="e">
        <f>G1099</f>
        <v>#REF!</v>
      </c>
      <c r="AR1106" s="130" t="e">
        <f t="shared" si="1807"/>
        <v>#REF!</v>
      </c>
      <c r="AS1106" s="130" t="e">
        <f t="shared" si="1807"/>
        <v>#REF!</v>
      </c>
      <c r="AT1106" s="130" t="e">
        <f t="shared" si="1807"/>
        <v>#REF!</v>
      </c>
      <c r="AU1106" s="130" t="e">
        <f t="shared" si="1807"/>
        <v>#REF!</v>
      </c>
      <c r="AV1106" s="130" t="e">
        <f t="shared" si="1807"/>
        <v>#REF!</v>
      </c>
      <c r="AW1106" s="130" t="e">
        <f t="shared" si="1807"/>
        <v>#REF!</v>
      </c>
      <c r="AX1106" s="130" t="e">
        <f t="shared" si="1807"/>
        <v>#REF!</v>
      </c>
      <c r="AY1106" s="130" t="e">
        <f t="shared" si="1807"/>
        <v>#REF!</v>
      </c>
      <c r="AZ1106" s="131" t="e">
        <f t="shared" si="1807"/>
        <v>#REF!</v>
      </c>
      <c r="BA1106" s="129" t="e">
        <f>H1099</f>
        <v>#REF!</v>
      </c>
      <c r="BB1106" s="130" t="e">
        <f t="shared" si="1808"/>
        <v>#REF!</v>
      </c>
      <c r="BC1106" s="130" t="e">
        <f t="shared" si="1808"/>
        <v>#REF!</v>
      </c>
      <c r="BD1106" s="130" t="e">
        <f t="shared" si="1808"/>
        <v>#REF!</v>
      </c>
      <c r="BE1106" s="130" t="e">
        <f t="shared" si="1808"/>
        <v>#REF!</v>
      </c>
      <c r="BF1106" s="130" t="e">
        <f t="shared" si="1808"/>
        <v>#REF!</v>
      </c>
      <c r="BG1106" s="130" t="e">
        <f t="shared" si="1808"/>
        <v>#REF!</v>
      </c>
      <c r="BH1106" s="130" t="e">
        <f t="shared" si="1808"/>
        <v>#REF!</v>
      </c>
      <c r="BI1106" s="130" t="e">
        <f t="shared" si="1808"/>
        <v>#REF!</v>
      </c>
      <c r="BJ1106" s="131" t="e">
        <f t="shared" si="1808"/>
        <v>#REF!</v>
      </c>
      <c r="BK1106"/>
      <c r="BL1106"/>
      <c r="BM1106"/>
      <c r="BN1106"/>
      <c r="BO1106"/>
      <c r="BP1106"/>
      <c r="BQ1106"/>
      <c r="BR1106"/>
      <c r="BS1106"/>
      <c r="BT1106"/>
      <c r="BU1106"/>
      <c r="BV1106"/>
      <c r="BW1106"/>
      <c r="BX1106"/>
      <c r="BY1106"/>
      <c r="BZ1106"/>
      <c r="CA1106"/>
      <c r="CB1106"/>
      <c r="CC1106"/>
      <c r="CD1106"/>
      <c r="CE1106"/>
      <c r="CF1106"/>
      <c r="CG1106"/>
      <c r="CH1106"/>
      <c r="CI1106"/>
      <c r="CJ1106"/>
      <c r="CK1106"/>
      <c r="CL1106"/>
      <c r="CM1106"/>
      <c r="CN1106"/>
      <c r="CO1106"/>
    </row>
    <row r="1107" spans="1:93" s="2" customFormat="1" ht="15" hidden="1" customHeight="1" outlineLevel="2" x14ac:dyDescent="0.25">
      <c r="A1107" s="152" t="s">
        <v>47</v>
      </c>
      <c r="B1107" s="129" t="e">
        <f>C1100</f>
        <v>#REF!</v>
      </c>
      <c r="C1107" s="130" t="e">
        <f t="shared" si="1802"/>
        <v>#REF!</v>
      </c>
      <c r="D1107" s="130" t="e">
        <f t="shared" si="1802"/>
        <v>#REF!</v>
      </c>
      <c r="E1107" s="130" t="e">
        <f t="shared" si="1802"/>
        <v>#REF!</v>
      </c>
      <c r="F1107" s="130" t="e">
        <f t="shared" si="1802"/>
        <v>#REF!</v>
      </c>
      <c r="G1107" s="130" t="e">
        <f t="shared" si="1802"/>
        <v>#REF!</v>
      </c>
      <c r="H1107" s="130" t="e">
        <f t="shared" si="1802"/>
        <v>#REF!</v>
      </c>
      <c r="I1107" s="130" t="e">
        <f t="shared" si="1802"/>
        <v>#REF!</v>
      </c>
      <c r="J1107" s="190" t="e">
        <f t="shared" si="1802"/>
        <v>#REF!</v>
      </c>
      <c r="K1107" s="130" t="e">
        <f t="shared" si="1802"/>
        <v>#REF!</v>
      </c>
      <c r="L1107" s="131" t="e">
        <f t="shared" si="1802"/>
        <v>#REF!</v>
      </c>
      <c r="M1107" s="129" t="e">
        <f>D1100</f>
        <v>#REF!</v>
      </c>
      <c r="N1107" s="130" t="e">
        <f t="shared" si="1804"/>
        <v>#REF!</v>
      </c>
      <c r="O1107" s="130" t="e">
        <f t="shared" si="1804"/>
        <v>#REF!</v>
      </c>
      <c r="P1107" s="130" t="e">
        <f t="shared" si="1804"/>
        <v>#REF!</v>
      </c>
      <c r="Q1107" s="130" t="e">
        <f t="shared" si="1804"/>
        <v>#REF!</v>
      </c>
      <c r="R1107" s="130" t="e">
        <f t="shared" si="1804"/>
        <v>#REF!</v>
      </c>
      <c r="S1107" s="130" t="e">
        <f t="shared" si="1804"/>
        <v>#REF!</v>
      </c>
      <c r="T1107" s="130" t="e">
        <f t="shared" si="1804"/>
        <v>#REF!</v>
      </c>
      <c r="U1107" s="130" t="e">
        <f t="shared" si="1804"/>
        <v>#REF!</v>
      </c>
      <c r="V1107" s="131" t="e">
        <f t="shared" si="1804"/>
        <v>#REF!</v>
      </c>
      <c r="W1107" s="129" t="e">
        <f>E1100</f>
        <v>#REF!</v>
      </c>
      <c r="X1107" s="130" t="e">
        <f t="shared" si="1805"/>
        <v>#REF!</v>
      </c>
      <c r="Y1107" s="130" t="e">
        <f t="shared" si="1805"/>
        <v>#REF!</v>
      </c>
      <c r="Z1107" s="130" t="e">
        <f t="shared" si="1805"/>
        <v>#REF!</v>
      </c>
      <c r="AA1107" s="130" t="e">
        <f t="shared" si="1805"/>
        <v>#REF!</v>
      </c>
      <c r="AB1107" s="130" t="e">
        <f t="shared" si="1805"/>
        <v>#REF!</v>
      </c>
      <c r="AC1107" s="130" t="e">
        <f t="shared" si="1805"/>
        <v>#REF!</v>
      </c>
      <c r="AD1107" s="130" t="e">
        <f t="shared" si="1805"/>
        <v>#REF!</v>
      </c>
      <c r="AE1107" s="130" t="e">
        <f t="shared" si="1805"/>
        <v>#REF!</v>
      </c>
      <c r="AF1107" s="131" t="e">
        <f t="shared" si="1805"/>
        <v>#REF!</v>
      </c>
      <c r="AG1107" s="129" t="e">
        <f>F1100</f>
        <v>#REF!</v>
      </c>
      <c r="AH1107" s="130" t="e">
        <f t="shared" si="1806"/>
        <v>#REF!</v>
      </c>
      <c r="AI1107" s="130" t="e">
        <f t="shared" si="1806"/>
        <v>#REF!</v>
      </c>
      <c r="AJ1107" s="130" t="e">
        <f t="shared" si="1806"/>
        <v>#REF!</v>
      </c>
      <c r="AK1107" s="130" t="e">
        <f t="shared" si="1806"/>
        <v>#REF!</v>
      </c>
      <c r="AL1107" s="130" t="e">
        <f t="shared" si="1806"/>
        <v>#REF!</v>
      </c>
      <c r="AM1107" s="130" t="e">
        <f t="shared" si="1806"/>
        <v>#REF!</v>
      </c>
      <c r="AN1107" s="130" t="e">
        <f t="shared" si="1806"/>
        <v>#REF!</v>
      </c>
      <c r="AO1107" s="130" t="e">
        <f t="shared" si="1806"/>
        <v>#REF!</v>
      </c>
      <c r="AP1107" s="131" t="e">
        <f t="shared" si="1806"/>
        <v>#REF!</v>
      </c>
      <c r="AQ1107" s="129" t="e">
        <f>G1100</f>
        <v>#REF!</v>
      </c>
      <c r="AR1107" s="130" t="e">
        <f t="shared" si="1807"/>
        <v>#REF!</v>
      </c>
      <c r="AS1107" s="130" t="e">
        <f t="shared" si="1807"/>
        <v>#REF!</v>
      </c>
      <c r="AT1107" s="130" t="e">
        <f t="shared" si="1807"/>
        <v>#REF!</v>
      </c>
      <c r="AU1107" s="130" t="e">
        <f t="shared" si="1807"/>
        <v>#REF!</v>
      </c>
      <c r="AV1107" s="130" t="e">
        <f t="shared" si="1807"/>
        <v>#REF!</v>
      </c>
      <c r="AW1107" s="130" t="e">
        <f t="shared" si="1807"/>
        <v>#REF!</v>
      </c>
      <c r="AX1107" s="130" t="e">
        <f t="shared" si="1807"/>
        <v>#REF!</v>
      </c>
      <c r="AY1107" s="130" t="e">
        <f t="shared" si="1807"/>
        <v>#REF!</v>
      </c>
      <c r="AZ1107" s="131" t="e">
        <f t="shared" si="1807"/>
        <v>#REF!</v>
      </c>
      <c r="BA1107" s="129" t="e">
        <f>H1100</f>
        <v>#REF!</v>
      </c>
      <c r="BB1107" s="130" t="e">
        <f t="shared" si="1808"/>
        <v>#REF!</v>
      </c>
      <c r="BC1107" s="130" t="e">
        <f t="shared" si="1808"/>
        <v>#REF!</v>
      </c>
      <c r="BD1107" s="130" t="e">
        <f t="shared" si="1808"/>
        <v>#REF!</v>
      </c>
      <c r="BE1107" s="130" t="e">
        <f t="shared" si="1808"/>
        <v>#REF!</v>
      </c>
      <c r="BF1107" s="130" t="e">
        <f t="shared" si="1808"/>
        <v>#REF!</v>
      </c>
      <c r="BG1107" s="130" t="e">
        <f t="shared" si="1808"/>
        <v>#REF!</v>
      </c>
      <c r="BH1107" s="130" t="e">
        <f t="shared" si="1808"/>
        <v>#REF!</v>
      </c>
      <c r="BI1107" s="130" t="e">
        <f t="shared" si="1808"/>
        <v>#REF!</v>
      </c>
      <c r="BJ1107" s="131" t="e">
        <f t="shared" si="1808"/>
        <v>#REF!</v>
      </c>
      <c r="BK1107"/>
      <c r="BL1107"/>
      <c r="BM1107"/>
      <c r="BN1107"/>
      <c r="BO1107"/>
      <c r="BP1107"/>
      <c r="BQ1107"/>
      <c r="BR1107"/>
      <c r="BS1107"/>
      <c r="BT1107"/>
      <c r="BU1107"/>
      <c r="BV1107"/>
      <c r="BW1107"/>
      <c r="BX1107"/>
      <c r="BY1107"/>
      <c r="BZ1107"/>
      <c r="CA1107"/>
      <c r="CB1107"/>
      <c r="CC1107"/>
      <c r="CD1107"/>
      <c r="CE1107"/>
      <c r="CF1107"/>
      <c r="CG1107"/>
      <c r="CH1107"/>
      <c r="CI1107"/>
      <c r="CJ1107"/>
      <c r="CK1107"/>
      <c r="CL1107"/>
      <c r="CM1107"/>
      <c r="CN1107"/>
      <c r="CO1107"/>
    </row>
    <row r="1108" spans="1:93" s="2" customFormat="1" ht="15" hidden="1" customHeight="1" outlineLevel="2" x14ac:dyDescent="0.25">
      <c r="A1108" s="152" t="s">
        <v>57</v>
      </c>
      <c r="B1108" s="129">
        <f t="shared" ref="B1108" si="1809">E$3</f>
        <v>0.91</v>
      </c>
      <c r="C1108" s="130">
        <f t="shared" si="1802"/>
        <v>0.91</v>
      </c>
      <c r="D1108" s="130">
        <f t="shared" si="1802"/>
        <v>0.91</v>
      </c>
      <c r="E1108" s="130">
        <f t="shared" si="1802"/>
        <v>0.91</v>
      </c>
      <c r="F1108" s="130">
        <f t="shared" si="1802"/>
        <v>0.91</v>
      </c>
      <c r="G1108" s="130">
        <f t="shared" si="1802"/>
        <v>0.91</v>
      </c>
      <c r="H1108" s="130">
        <f t="shared" si="1802"/>
        <v>0.91</v>
      </c>
      <c r="I1108" s="130">
        <f t="shared" si="1802"/>
        <v>0.91</v>
      </c>
      <c r="J1108" s="190">
        <f t="shared" si="1802"/>
        <v>0.91</v>
      </c>
      <c r="K1108" s="130">
        <f t="shared" si="1802"/>
        <v>0.91</v>
      </c>
      <c r="L1108" s="131">
        <f t="shared" si="1802"/>
        <v>0.91</v>
      </c>
      <c r="M1108" s="129">
        <f t="shared" ref="M1108" si="1810">F$3</f>
        <v>3.6</v>
      </c>
      <c r="N1108" s="130">
        <f t="shared" si="1804"/>
        <v>3.6</v>
      </c>
      <c r="O1108" s="130">
        <f t="shared" si="1804"/>
        <v>3.6</v>
      </c>
      <c r="P1108" s="130">
        <f t="shared" si="1804"/>
        <v>3.6</v>
      </c>
      <c r="Q1108" s="130">
        <f t="shared" si="1804"/>
        <v>3.6</v>
      </c>
      <c r="R1108" s="130">
        <f t="shared" si="1804"/>
        <v>3.6</v>
      </c>
      <c r="S1108" s="130">
        <f t="shared" si="1804"/>
        <v>3.6</v>
      </c>
      <c r="T1108" s="130">
        <f t="shared" si="1804"/>
        <v>3.6</v>
      </c>
      <c r="U1108" s="130">
        <f t="shared" si="1804"/>
        <v>3.6</v>
      </c>
      <c r="V1108" s="131">
        <f t="shared" si="1804"/>
        <v>3.6</v>
      </c>
      <c r="W1108" s="129">
        <f t="shared" ref="W1108" si="1811">G$3</f>
        <v>3.6</v>
      </c>
      <c r="X1108" s="130">
        <f t="shared" si="1805"/>
        <v>3.6</v>
      </c>
      <c r="Y1108" s="130">
        <f t="shared" si="1805"/>
        <v>3.6</v>
      </c>
      <c r="Z1108" s="130">
        <f t="shared" si="1805"/>
        <v>3.6</v>
      </c>
      <c r="AA1108" s="130">
        <f t="shared" si="1805"/>
        <v>3.6</v>
      </c>
      <c r="AB1108" s="130">
        <f t="shared" si="1805"/>
        <v>3.6</v>
      </c>
      <c r="AC1108" s="130">
        <f t="shared" si="1805"/>
        <v>3.6</v>
      </c>
      <c r="AD1108" s="130">
        <f t="shared" si="1805"/>
        <v>3.6</v>
      </c>
      <c r="AE1108" s="130">
        <f t="shared" si="1805"/>
        <v>3.6</v>
      </c>
      <c r="AF1108" s="131">
        <f t="shared" si="1805"/>
        <v>3.6</v>
      </c>
      <c r="AG1108" s="129">
        <f t="shared" ref="AG1108" si="1812">H$3</f>
        <v>3.6</v>
      </c>
      <c r="AH1108" s="130">
        <f t="shared" si="1806"/>
        <v>3.6</v>
      </c>
      <c r="AI1108" s="130">
        <f t="shared" si="1806"/>
        <v>3.6</v>
      </c>
      <c r="AJ1108" s="130">
        <f t="shared" si="1806"/>
        <v>3.6</v>
      </c>
      <c r="AK1108" s="130">
        <f t="shared" si="1806"/>
        <v>3.6</v>
      </c>
      <c r="AL1108" s="130">
        <f t="shared" si="1806"/>
        <v>3.6</v>
      </c>
      <c r="AM1108" s="130">
        <f t="shared" si="1806"/>
        <v>3.6</v>
      </c>
      <c r="AN1108" s="130">
        <f t="shared" si="1806"/>
        <v>3.6</v>
      </c>
      <c r="AO1108" s="130">
        <f t="shared" si="1806"/>
        <v>3.6</v>
      </c>
      <c r="AP1108" s="131">
        <f t="shared" si="1806"/>
        <v>3.6</v>
      </c>
      <c r="AQ1108" s="129">
        <f t="shared" ref="AQ1108" si="1813">I$3</f>
        <v>0.91</v>
      </c>
      <c r="AR1108" s="130">
        <f t="shared" si="1807"/>
        <v>0.91</v>
      </c>
      <c r="AS1108" s="130">
        <f t="shared" si="1807"/>
        <v>0.91</v>
      </c>
      <c r="AT1108" s="130">
        <f t="shared" si="1807"/>
        <v>0.91</v>
      </c>
      <c r="AU1108" s="130">
        <f t="shared" si="1807"/>
        <v>0.91</v>
      </c>
      <c r="AV1108" s="130">
        <f t="shared" si="1807"/>
        <v>0.91</v>
      </c>
      <c r="AW1108" s="130">
        <f t="shared" si="1807"/>
        <v>0.91</v>
      </c>
      <c r="AX1108" s="130">
        <f t="shared" si="1807"/>
        <v>0.91</v>
      </c>
      <c r="AY1108" s="130">
        <f t="shared" si="1807"/>
        <v>0.91</v>
      </c>
      <c r="AZ1108" s="131">
        <f t="shared" si="1807"/>
        <v>0.91</v>
      </c>
      <c r="BA1108" s="129">
        <f t="shared" ref="BA1108" si="1814">J$3</f>
        <v>0</v>
      </c>
      <c r="BB1108" s="130">
        <f t="shared" si="1808"/>
        <v>0</v>
      </c>
      <c r="BC1108" s="130">
        <f t="shared" si="1808"/>
        <v>0</v>
      </c>
      <c r="BD1108" s="130">
        <f t="shared" si="1808"/>
        <v>0</v>
      </c>
      <c r="BE1108" s="130">
        <f t="shared" si="1808"/>
        <v>0</v>
      </c>
      <c r="BF1108" s="130">
        <f t="shared" si="1808"/>
        <v>0</v>
      </c>
      <c r="BG1108" s="130">
        <f t="shared" si="1808"/>
        <v>0</v>
      </c>
      <c r="BH1108" s="130">
        <f t="shared" si="1808"/>
        <v>0</v>
      </c>
      <c r="BI1108" s="130">
        <f t="shared" si="1808"/>
        <v>0</v>
      </c>
      <c r="BJ1108" s="131">
        <f t="shared" si="1808"/>
        <v>0</v>
      </c>
      <c r="BK1108"/>
      <c r="BL1108"/>
      <c r="BM1108"/>
      <c r="BN1108"/>
      <c r="BO1108"/>
      <c r="BP1108"/>
      <c r="BQ1108"/>
      <c r="BR1108"/>
      <c r="BS1108"/>
      <c r="BT1108"/>
      <c r="BU1108"/>
      <c r="BV1108"/>
      <c r="BW1108"/>
      <c r="BX1108"/>
      <c r="BY1108"/>
      <c r="BZ1108"/>
      <c r="CA1108"/>
      <c r="CB1108"/>
      <c r="CC1108"/>
      <c r="CD1108"/>
      <c r="CE1108"/>
      <c r="CF1108"/>
      <c r="CG1108"/>
      <c r="CH1108"/>
      <c r="CI1108"/>
      <c r="CJ1108"/>
      <c r="CK1108"/>
      <c r="CL1108"/>
      <c r="CM1108"/>
      <c r="CN1108"/>
      <c r="CO1108"/>
    </row>
    <row r="1109" spans="1:93" s="2" customFormat="1" ht="15" hidden="1" customHeight="1" outlineLevel="2" x14ac:dyDescent="0.25">
      <c r="A1109" s="152" t="s">
        <v>58</v>
      </c>
      <c r="B1109" s="132">
        <f t="shared" ref="B1109" si="1815">B1108/10*0</f>
        <v>0</v>
      </c>
      <c r="C1109" s="133">
        <f t="shared" ref="C1109" si="1816">C1108/10*1</f>
        <v>9.0999999999999998E-2</v>
      </c>
      <c r="D1109" s="133">
        <f t="shared" ref="D1109" si="1817">D1108/10*2</f>
        <v>0.182</v>
      </c>
      <c r="E1109" s="133">
        <f t="shared" ref="E1109" si="1818">E1108/10*3</f>
        <v>0.27300000000000002</v>
      </c>
      <c r="F1109" s="133">
        <f t="shared" ref="F1109" si="1819">F1108/10*4</f>
        <v>0.36399999999999999</v>
      </c>
      <c r="G1109" s="133">
        <f t="shared" ref="G1109" si="1820">G1108/10*5</f>
        <v>0.45499999999999996</v>
      </c>
      <c r="H1109" s="133">
        <f t="shared" ref="H1109" si="1821">H1108/10*6</f>
        <v>0.54600000000000004</v>
      </c>
      <c r="I1109" s="133">
        <f t="shared" ref="I1109" si="1822">I1108/10*7</f>
        <v>0.63700000000000001</v>
      </c>
      <c r="J1109" s="191">
        <f t="shared" ref="J1109" si="1823">J1108/10*8</f>
        <v>0.72799999999999998</v>
      </c>
      <c r="K1109" s="133">
        <f t="shared" ref="K1109" si="1824">K1108/10*9</f>
        <v>0.81899999999999995</v>
      </c>
      <c r="L1109" s="134">
        <f t="shared" ref="L1109" si="1825">L1108/10*10</f>
        <v>0.90999999999999992</v>
      </c>
      <c r="M1109" s="133">
        <f t="shared" ref="M1109" si="1826">M1108/10*1</f>
        <v>0.36</v>
      </c>
      <c r="N1109" s="133">
        <f t="shared" ref="N1109" si="1827">N1108/10*2</f>
        <v>0.72</v>
      </c>
      <c r="O1109" s="133">
        <f t="shared" ref="O1109" si="1828">O1108/10*3</f>
        <v>1.08</v>
      </c>
      <c r="P1109" s="133">
        <f t="shared" ref="P1109" si="1829">P1108/10*4</f>
        <v>1.44</v>
      </c>
      <c r="Q1109" s="133">
        <f t="shared" ref="Q1109" si="1830">Q1108/10*5</f>
        <v>1.7999999999999998</v>
      </c>
      <c r="R1109" s="133">
        <f t="shared" ref="R1109" si="1831">R1108/10*6</f>
        <v>2.16</v>
      </c>
      <c r="S1109" s="133">
        <f t="shared" ref="S1109" si="1832">S1108/10*7</f>
        <v>2.52</v>
      </c>
      <c r="T1109" s="133">
        <f t="shared" ref="T1109" si="1833">T1108/10*8</f>
        <v>2.88</v>
      </c>
      <c r="U1109" s="133">
        <f t="shared" ref="U1109" si="1834">U1108/10*9</f>
        <v>3.2399999999999998</v>
      </c>
      <c r="V1109" s="134">
        <f t="shared" ref="V1109" si="1835">V1108/10*10</f>
        <v>3.5999999999999996</v>
      </c>
      <c r="W1109" s="133">
        <f t="shared" ref="W1109" si="1836">W1108/10*1</f>
        <v>0.36</v>
      </c>
      <c r="X1109" s="133">
        <f t="shared" ref="X1109" si="1837">X1108/10*2</f>
        <v>0.72</v>
      </c>
      <c r="Y1109" s="133">
        <f t="shared" ref="Y1109" si="1838">Y1108/10*3</f>
        <v>1.08</v>
      </c>
      <c r="Z1109" s="133">
        <f t="shared" ref="Z1109" si="1839">Z1108/10*4</f>
        <v>1.44</v>
      </c>
      <c r="AA1109" s="133">
        <f t="shared" ref="AA1109" si="1840">AA1108/10*5</f>
        <v>1.7999999999999998</v>
      </c>
      <c r="AB1109" s="133">
        <f t="shared" ref="AB1109" si="1841">AB1108/10*6</f>
        <v>2.16</v>
      </c>
      <c r="AC1109" s="133">
        <f t="shared" ref="AC1109" si="1842">AC1108/10*7</f>
        <v>2.52</v>
      </c>
      <c r="AD1109" s="133">
        <f t="shared" ref="AD1109" si="1843">AD1108/10*8</f>
        <v>2.88</v>
      </c>
      <c r="AE1109" s="134">
        <f t="shared" ref="AE1109" si="1844">AE1108/10*9</f>
        <v>3.2399999999999998</v>
      </c>
      <c r="AF1109" s="134">
        <f t="shared" ref="AF1109" si="1845">AF1108/10*10</f>
        <v>3.5999999999999996</v>
      </c>
      <c r="AG1109" s="133">
        <f t="shared" ref="AG1109" si="1846">AG1108/10*1</f>
        <v>0.36</v>
      </c>
      <c r="AH1109" s="133">
        <f t="shared" ref="AH1109" si="1847">AH1108/10*2</f>
        <v>0.72</v>
      </c>
      <c r="AI1109" s="133">
        <f t="shared" ref="AI1109" si="1848">AI1108/10*3</f>
        <v>1.08</v>
      </c>
      <c r="AJ1109" s="133">
        <f t="shared" ref="AJ1109" si="1849">AJ1108/10*4</f>
        <v>1.44</v>
      </c>
      <c r="AK1109" s="133">
        <f t="shared" ref="AK1109" si="1850">AK1108/10*5</f>
        <v>1.7999999999999998</v>
      </c>
      <c r="AL1109" s="133">
        <f t="shared" ref="AL1109" si="1851">AL1108/10*6</f>
        <v>2.16</v>
      </c>
      <c r="AM1109" s="133">
        <f t="shared" ref="AM1109" si="1852">AM1108/10*7</f>
        <v>2.52</v>
      </c>
      <c r="AN1109" s="133">
        <f t="shared" ref="AN1109" si="1853">AN1108/10*8</f>
        <v>2.88</v>
      </c>
      <c r="AO1109" s="134">
        <f t="shared" ref="AO1109" si="1854">AO1108/10*9</f>
        <v>3.2399999999999998</v>
      </c>
      <c r="AP1109" s="134">
        <f t="shared" ref="AP1109" si="1855">AP1108/10*10</f>
        <v>3.5999999999999996</v>
      </c>
      <c r="AQ1109" s="133">
        <f t="shared" ref="AQ1109" si="1856">AQ1108/10*1</f>
        <v>9.0999999999999998E-2</v>
      </c>
      <c r="AR1109" s="133">
        <f t="shared" ref="AR1109" si="1857">AR1108/10*2</f>
        <v>0.182</v>
      </c>
      <c r="AS1109" s="133">
        <f t="shared" ref="AS1109" si="1858">AS1108/10*3</f>
        <v>0.27300000000000002</v>
      </c>
      <c r="AT1109" s="133">
        <f t="shared" ref="AT1109" si="1859">AT1108/10*4</f>
        <v>0.36399999999999999</v>
      </c>
      <c r="AU1109" s="133">
        <f t="shared" ref="AU1109" si="1860">AU1108/10*5</f>
        <v>0.45499999999999996</v>
      </c>
      <c r="AV1109" s="133">
        <f t="shared" ref="AV1109" si="1861">AV1108/10*6</f>
        <v>0.54600000000000004</v>
      </c>
      <c r="AW1109" s="133">
        <f t="shared" ref="AW1109" si="1862">AW1108/10*7</f>
        <v>0.63700000000000001</v>
      </c>
      <c r="AX1109" s="133">
        <f t="shared" ref="AX1109" si="1863">AX1108/10*8</f>
        <v>0.72799999999999998</v>
      </c>
      <c r="AY1109" s="134">
        <f t="shared" ref="AY1109" si="1864">AY1108/10*9</f>
        <v>0.81899999999999995</v>
      </c>
      <c r="AZ1109" s="134">
        <f t="shared" ref="AZ1109" si="1865">AZ1108/10*10</f>
        <v>0.90999999999999992</v>
      </c>
      <c r="BA1109" s="133">
        <f t="shared" ref="BA1109" si="1866">BA1108/10*1</f>
        <v>0</v>
      </c>
      <c r="BB1109" s="133">
        <f t="shared" ref="BB1109" si="1867">BB1108/10*2</f>
        <v>0</v>
      </c>
      <c r="BC1109" s="133">
        <f t="shared" ref="BC1109" si="1868">BC1108/10*3</f>
        <v>0</v>
      </c>
      <c r="BD1109" s="133">
        <f t="shared" ref="BD1109" si="1869">BD1108/10*4</f>
        <v>0</v>
      </c>
      <c r="BE1109" s="133">
        <f t="shared" ref="BE1109" si="1870">BE1108/10*5</f>
        <v>0</v>
      </c>
      <c r="BF1109" s="133">
        <f t="shared" ref="BF1109" si="1871">BF1108/10*6</f>
        <v>0</v>
      </c>
      <c r="BG1109" s="133">
        <f t="shared" ref="BG1109" si="1872">BG1108/10*7</f>
        <v>0</v>
      </c>
      <c r="BH1109" s="133">
        <f t="shared" ref="BH1109" si="1873">BH1108/10*8</f>
        <v>0</v>
      </c>
      <c r="BI1109" s="134">
        <f t="shared" ref="BI1109" si="1874">BI1108/10*9</f>
        <v>0</v>
      </c>
      <c r="BJ1109" s="134">
        <f t="shared" ref="BJ1109" si="1875">BJ1108/10*10</f>
        <v>0</v>
      </c>
      <c r="BK1109"/>
      <c r="BL1109"/>
      <c r="BM1109"/>
      <c r="BN1109"/>
      <c r="BO1109"/>
      <c r="BP1109"/>
      <c r="BQ1109"/>
      <c r="BR1109"/>
      <c r="BS1109"/>
      <c r="BT1109"/>
      <c r="BU1109"/>
      <c r="BV1109"/>
      <c r="BW1109"/>
      <c r="BX1109"/>
      <c r="BY1109"/>
      <c r="BZ1109"/>
      <c r="CA1109"/>
      <c r="CB1109"/>
      <c r="CC1109"/>
      <c r="CD1109"/>
      <c r="CE1109"/>
      <c r="CF1109"/>
      <c r="CG1109"/>
      <c r="CH1109"/>
      <c r="CI1109"/>
      <c r="CJ1109"/>
      <c r="CK1109"/>
      <c r="CL1109"/>
      <c r="CM1109"/>
      <c r="CN1109"/>
      <c r="CO1109"/>
    </row>
    <row r="1110" spans="1:93" ht="15.75" hidden="1" outlineLevel="2" thickBot="1" x14ac:dyDescent="0.3">
      <c r="A1110" s="152" t="s">
        <v>60</v>
      </c>
      <c r="B1110" s="192" t="e">
        <f t="shared" ref="B1110:BJ1110" si="1876">-B1107+B1106*B1109-1*IF(AND($A698=B1105,B1109&gt;=$A1053),B1109-$A1053,0)</f>
        <v>#REF!</v>
      </c>
      <c r="C1110" s="193" t="e">
        <f t="shared" si="1876"/>
        <v>#REF!</v>
      </c>
      <c r="D1110" s="193" t="e">
        <f t="shared" si="1876"/>
        <v>#REF!</v>
      </c>
      <c r="E1110" s="193" t="e">
        <f t="shared" si="1876"/>
        <v>#REF!</v>
      </c>
      <c r="F1110" s="193" t="e">
        <f t="shared" si="1876"/>
        <v>#REF!</v>
      </c>
      <c r="G1110" s="193" t="e">
        <f t="shared" si="1876"/>
        <v>#REF!</v>
      </c>
      <c r="H1110" s="193" t="e">
        <f t="shared" si="1876"/>
        <v>#REF!</v>
      </c>
      <c r="I1110" s="193" t="e">
        <f t="shared" si="1876"/>
        <v>#REF!</v>
      </c>
      <c r="J1110" s="193" t="e">
        <f t="shared" si="1876"/>
        <v>#REF!</v>
      </c>
      <c r="K1110" s="193" t="e">
        <f t="shared" si="1876"/>
        <v>#REF!</v>
      </c>
      <c r="L1110" s="194" t="e">
        <f t="shared" si="1876"/>
        <v>#REF!</v>
      </c>
      <c r="M1110" s="192" t="e">
        <f t="shared" si="1876"/>
        <v>#REF!</v>
      </c>
      <c r="N1110" s="193" t="e">
        <f t="shared" si="1876"/>
        <v>#REF!</v>
      </c>
      <c r="O1110" s="193" t="e">
        <f t="shared" si="1876"/>
        <v>#REF!</v>
      </c>
      <c r="P1110" s="193" t="e">
        <f t="shared" si="1876"/>
        <v>#REF!</v>
      </c>
      <c r="Q1110" s="193" t="e">
        <f t="shared" si="1876"/>
        <v>#REF!</v>
      </c>
      <c r="R1110" s="193" t="e">
        <f t="shared" si="1876"/>
        <v>#REF!</v>
      </c>
      <c r="S1110" s="193" t="e">
        <f t="shared" si="1876"/>
        <v>#REF!</v>
      </c>
      <c r="T1110" s="193" t="e">
        <f t="shared" si="1876"/>
        <v>#REF!</v>
      </c>
      <c r="U1110" s="193" t="e">
        <f t="shared" si="1876"/>
        <v>#REF!</v>
      </c>
      <c r="V1110" s="194" t="e">
        <f t="shared" si="1876"/>
        <v>#REF!</v>
      </c>
      <c r="W1110" s="192" t="e">
        <f t="shared" si="1876"/>
        <v>#REF!</v>
      </c>
      <c r="X1110" s="193" t="e">
        <f t="shared" si="1876"/>
        <v>#REF!</v>
      </c>
      <c r="Y1110" s="193" t="e">
        <f t="shared" si="1876"/>
        <v>#REF!</v>
      </c>
      <c r="Z1110" s="193" t="e">
        <f t="shared" si="1876"/>
        <v>#REF!</v>
      </c>
      <c r="AA1110" s="193" t="e">
        <f t="shared" si="1876"/>
        <v>#REF!</v>
      </c>
      <c r="AB1110" s="193" t="e">
        <f t="shared" si="1876"/>
        <v>#REF!</v>
      </c>
      <c r="AC1110" s="193" t="e">
        <f t="shared" si="1876"/>
        <v>#REF!</v>
      </c>
      <c r="AD1110" s="193" t="e">
        <f t="shared" si="1876"/>
        <v>#REF!</v>
      </c>
      <c r="AE1110" s="193" t="e">
        <f t="shared" si="1876"/>
        <v>#REF!</v>
      </c>
      <c r="AF1110" s="194" t="e">
        <f t="shared" si="1876"/>
        <v>#REF!</v>
      </c>
      <c r="AG1110" s="192" t="e">
        <f t="shared" si="1876"/>
        <v>#REF!</v>
      </c>
      <c r="AH1110" s="193" t="e">
        <f t="shared" si="1876"/>
        <v>#REF!</v>
      </c>
      <c r="AI1110" s="193" t="e">
        <f t="shared" si="1876"/>
        <v>#REF!</v>
      </c>
      <c r="AJ1110" s="193" t="e">
        <f t="shared" si="1876"/>
        <v>#REF!</v>
      </c>
      <c r="AK1110" s="193" t="e">
        <f t="shared" si="1876"/>
        <v>#REF!</v>
      </c>
      <c r="AL1110" s="193" t="e">
        <f t="shared" si="1876"/>
        <v>#REF!</v>
      </c>
      <c r="AM1110" s="193" t="e">
        <f t="shared" si="1876"/>
        <v>#REF!</v>
      </c>
      <c r="AN1110" s="193" t="e">
        <f t="shared" si="1876"/>
        <v>#REF!</v>
      </c>
      <c r="AO1110" s="193" t="e">
        <f t="shared" si="1876"/>
        <v>#REF!</v>
      </c>
      <c r="AP1110" s="194" t="e">
        <f t="shared" si="1876"/>
        <v>#REF!</v>
      </c>
      <c r="AQ1110" s="192" t="e">
        <f t="shared" si="1876"/>
        <v>#REF!</v>
      </c>
      <c r="AR1110" s="193" t="e">
        <f t="shared" si="1876"/>
        <v>#REF!</v>
      </c>
      <c r="AS1110" s="193" t="e">
        <f t="shared" si="1876"/>
        <v>#REF!</v>
      </c>
      <c r="AT1110" s="193" t="e">
        <f t="shared" si="1876"/>
        <v>#REF!</v>
      </c>
      <c r="AU1110" s="193" t="e">
        <f t="shared" si="1876"/>
        <v>#REF!</v>
      </c>
      <c r="AV1110" s="193" t="e">
        <f t="shared" si="1876"/>
        <v>#REF!</v>
      </c>
      <c r="AW1110" s="193" t="e">
        <f t="shared" si="1876"/>
        <v>#REF!</v>
      </c>
      <c r="AX1110" s="193" t="e">
        <f t="shared" si="1876"/>
        <v>#REF!</v>
      </c>
      <c r="AY1110" s="193" t="e">
        <f t="shared" si="1876"/>
        <v>#REF!</v>
      </c>
      <c r="AZ1110" s="194" t="e">
        <f t="shared" si="1876"/>
        <v>#REF!</v>
      </c>
      <c r="BA1110" s="192" t="e">
        <f t="shared" si="1876"/>
        <v>#REF!</v>
      </c>
      <c r="BB1110" s="193" t="e">
        <f t="shared" si="1876"/>
        <v>#REF!</v>
      </c>
      <c r="BC1110" s="193" t="e">
        <f t="shared" si="1876"/>
        <v>#REF!</v>
      </c>
      <c r="BD1110" s="193" t="e">
        <f t="shared" si="1876"/>
        <v>#REF!</v>
      </c>
      <c r="BE1110" s="193" t="e">
        <f t="shared" si="1876"/>
        <v>#REF!</v>
      </c>
      <c r="BF1110" s="193" t="e">
        <f t="shared" si="1876"/>
        <v>#REF!</v>
      </c>
      <c r="BG1110" s="193" t="e">
        <f t="shared" si="1876"/>
        <v>#REF!</v>
      </c>
      <c r="BH1110" s="193" t="e">
        <f t="shared" si="1876"/>
        <v>#REF!</v>
      </c>
      <c r="BI1110" s="193" t="e">
        <f t="shared" si="1876"/>
        <v>#REF!</v>
      </c>
      <c r="BJ1110" s="194" t="e">
        <f t="shared" si="1876"/>
        <v>#REF!</v>
      </c>
    </row>
    <row r="1111" spans="1:93" hidden="1" outlineLevel="2" x14ac:dyDescent="0.25"/>
    <row r="1112" spans="1:93" hidden="1" outlineLevel="1" collapsed="1" x14ac:dyDescent="0.25">
      <c r="A1112" s="181" t="e">
        <f>8*B698/10</f>
        <v>#REF!</v>
      </c>
      <c r="B1112" s="180"/>
      <c r="C1112" s="180"/>
      <c r="D1112" s="180"/>
    </row>
    <row r="1113" spans="1:93" hidden="1" outlineLevel="2" x14ac:dyDescent="0.25">
      <c r="B1113" s="316" t="e">
        <f>#REF!</f>
        <v>#REF!</v>
      </c>
      <c r="C1113" s="317"/>
      <c r="D1113" s="316" t="e">
        <f>#REF!</f>
        <v>#REF!</v>
      </c>
      <c r="E1113" s="317"/>
      <c r="F1113" s="316" t="e">
        <f>#REF!</f>
        <v>#REF!</v>
      </c>
      <c r="G1113" s="317"/>
      <c r="H1113" s="316" t="e">
        <f>#REF!</f>
        <v>#REF!</v>
      </c>
      <c r="I1113" s="317"/>
      <c r="J1113" s="316" t="e">
        <f>#REF!</f>
        <v>#REF!</v>
      </c>
      <c r="K1113" s="317"/>
      <c r="L1113" s="316" t="e">
        <f>#REF!</f>
        <v>#REF!</v>
      </c>
      <c r="M1113" s="317"/>
    </row>
    <row r="1114" spans="1:93" hidden="1" outlineLevel="2" x14ac:dyDescent="0.25">
      <c r="B1114" s="105" t="e">
        <f>#REF!</f>
        <v>#REF!</v>
      </c>
      <c r="C1114" s="106">
        <v>0</v>
      </c>
      <c r="D1114" s="107" t="e">
        <f>#REF!</f>
        <v>#REF!</v>
      </c>
      <c r="E1114" s="106">
        <v>0</v>
      </c>
      <c r="F1114" s="107" t="e">
        <f>#REF!</f>
        <v>#REF!</v>
      </c>
      <c r="G1114" s="106">
        <v>0</v>
      </c>
      <c r="H1114" s="107" t="e">
        <f>#REF!</f>
        <v>#REF!</v>
      </c>
      <c r="I1114" s="106">
        <v>0</v>
      </c>
      <c r="J1114" s="107" t="e">
        <f>#REF!</f>
        <v>#REF!</v>
      </c>
      <c r="K1114" s="106">
        <v>0</v>
      </c>
      <c r="L1114" s="107" t="e">
        <f>#REF!</f>
        <v>#REF!</v>
      </c>
      <c r="M1114" s="108">
        <v>0</v>
      </c>
      <c r="X1114" s="146"/>
      <c r="Y1114" s="147"/>
    </row>
    <row r="1115" spans="1:93" hidden="1" outlineLevel="2" x14ac:dyDescent="0.25">
      <c r="B1115" s="105" t="e">
        <f>#REF!</f>
        <v>#REF!</v>
      </c>
      <c r="C1115" s="106" t="e">
        <f>IF($A698=B1113,1*($B698-$A1112)^2*(2*$A1112+$B698)/$B698^3,0)</f>
        <v>#REF!</v>
      </c>
      <c r="D1115" s="107" t="e">
        <f>#REF!</f>
        <v>#REF!</v>
      </c>
      <c r="E1115" s="106" t="e">
        <f>IF($A698=D1113,1*($B698-$A1112)^2*(2*$A1112+$B698)/$B698^3,0)</f>
        <v>#REF!</v>
      </c>
      <c r="F1115" s="107" t="e">
        <f>#REF!</f>
        <v>#REF!</v>
      </c>
      <c r="G1115" s="106" t="e">
        <f>IF($A698=F1113,1*($B698-$A1112)^2*(2*$A1112+$B698)/$B698^3,0)</f>
        <v>#REF!</v>
      </c>
      <c r="H1115" s="107" t="e">
        <f>#REF!</f>
        <v>#REF!</v>
      </c>
      <c r="I1115" s="106" t="e">
        <f>IF($A698=H1113,1*($B698-$A1112)^2*(2*$A1112+$B698)/$B698^3,0)</f>
        <v>#REF!</v>
      </c>
      <c r="J1115" s="107" t="e">
        <f>#REF!</f>
        <v>#REF!</v>
      </c>
      <c r="K1115" s="106" t="e">
        <f>IF($A698=J1113,1*($B698-$A1112)^2*(2*$A1112+$B698)/$B698^3,0)</f>
        <v>#REF!</v>
      </c>
      <c r="L1115" s="107" t="e">
        <f>#REF!</f>
        <v>#REF!</v>
      </c>
      <c r="M1115" s="108" t="e">
        <f>IF($A698=L1113,1*($B698-$A1112)^2*(2*$A1112+$B698)/$B698^3,0)</f>
        <v>#REF!</v>
      </c>
    </row>
    <row r="1116" spans="1:93" hidden="1" outlineLevel="2" x14ac:dyDescent="0.25">
      <c r="A1116" t="s">
        <v>36</v>
      </c>
      <c r="B1116" s="105" t="e">
        <f>#REF!</f>
        <v>#REF!</v>
      </c>
      <c r="C1116" s="106" t="e">
        <f>IF($A698=B1113,1*$A1112*($B698-$A1112)^2/$B698^2,0)</f>
        <v>#REF!</v>
      </c>
      <c r="D1116" s="107" t="e">
        <f>#REF!</f>
        <v>#REF!</v>
      </c>
      <c r="E1116" s="106" t="e">
        <f>IF($A698=D1113,1*$A1112*($B698-$A1112)^2/$B698^2,0)</f>
        <v>#REF!</v>
      </c>
      <c r="F1116" s="107" t="e">
        <f>#REF!</f>
        <v>#REF!</v>
      </c>
      <c r="G1116" s="106" t="e">
        <f>IF($A698=F1113,1*$A1112*($B698-$A1112)^2/$B698^2,0)</f>
        <v>#REF!</v>
      </c>
      <c r="H1116" s="107" t="e">
        <f>#REF!</f>
        <v>#REF!</v>
      </c>
      <c r="I1116" s="106" t="e">
        <f>IF($A698=H1113,1*$A1112*($B698-$A1112)^2/$B698^2,0)</f>
        <v>#REF!</v>
      </c>
      <c r="J1116" s="107" t="e">
        <f>#REF!</f>
        <v>#REF!</v>
      </c>
      <c r="K1116" s="106" t="e">
        <f>IF($A698=J1113,1*$A1112*($B698-$A1112)^2/$B698^2,0)</f>
        <v>#REF!</v>
      </c>
      <c r="L1116" s="107" t="e">
        <f>#REF!</f>
        <v>#REF!</v>
      </c>
      <c r="M1116" s="108" t="e">
        <f>IF($A698=L1113,1*$A1112*($B698-$A1112)^2/$B698^2,0)</f>
        <v>#REF!</v>
      </c>
      <c r="X1116" s="149"/>
    </row>
    <row r="1117" spans="1:93" hidden="1" outlineLevel="2" x14ac:dyDescent="0.25">
      <c r="B1117" s="105" t="e">
        <f>#REF!</f>
        <v>#REF!</v>
      </c>
      <c r="C1117" s="108">
        <v>0</v>
      </c>
      <c r="D1117" s="107" t="e">
        <f>#REF!</f>
        <v>#REF!</v>
      </c>
      <c r="E1117" s="108">
        <v>0</v>
      </c>
      <c r="F1117" s="107" t="e">
        <f>#REF!</f>
        <v>#REF!</v>
      </c>
      <c r="G1117" s="108">
        <v>0</v>
      </c>
      <c r="H1117" s="107" t="e">
        <f>#REF!</f>
        <v>#REF!</v>
      </c>
      <c r="I1117" s="108">
        <v>0</v>
      </c>
      <c r="J1117" s="107" t="e">
        <f>#REF!</f>
        <v>#REF!</v>
      </c>
      <c r="K1117" s="108">
        <v>0</v>
      </c>
      <c r="L1117" s="107" t="e">
        <f>#REF!</f>
        <v>#REF!</v>
      </c>
      <c r="M1117" s="108">
        <v>0</v>
      </c>
    </row>
    <row r="1118" spans="1:93" hidden="1" outlineLevel="2" x14ac:dyDescent="0.25">
      <c r="B1118" s="105" t="e">
        <f>#REF!</f>
        <v>#REF!</v>
      </c>
      <c r="C1118" s="106" t="e">
        <f>IF($A698=B1113,1*($A1112)^2*(3*$B698-2*$A1112)/$B698^3,0)</f>
        <v>#REF!</v>
      </c>
      <c r="D1118" s="107" t="e">
        <f>#REF!</f>
        <v>#REF!</v>
      </c>
      <c r="E1118" s="106" t="e">
        <f>IF($A698=D1113,1*($A1112)^2*(3*$B698-2*$A1112)/$B698^3,0)</f>
        <v>#REF!</v>
      </c>
      <c r="F1118" s="107" t="e">
        <f>#REF!</f>
        <v>#REF!</v>
      </c>
      <c r="G1118" s="106" t="e">
        <f>IF($A698=F1113,1*($A1112)^2*(3*$B698-2*$A1112)/$B698^3,0)</f>
        <v>#REF!</v>
      </c>
      <c r="H1118" s="107" t="e">
        <f>#REF!</f>
        <v>#REF!</v>
      </c>
      <c r="I1118" s="106" t="e">
        <f>IF($A698=H1113,1*($A1112)^2*(3*$B698-2*$A1112)/$B698^3,0)</f>
        <v>#REF!</v>
      </c>
      <c r="J1118" s="107" t="e">
        <f>#REF!</f>
        <v>#REF!</v>
      </c>
      <c r="K1118" s="106" t="e">
        <f>IF($A698=J1113,1*($A1112)^2*(3*$B698-2*$A1112)/$B698^3,0)</f>
        <v>#REF!</v>
      </c>
      <c r="L1118" s="107" t="e">
        <f>#REF!</f>
        <v>#REF!</v>
      </c>
      <c r="M1118" s="108" t="e">
        <f>IF($A698=L1113,1*($A1112)^2*(3*$B698-2*$A1112)/$B698^3,0)</f>
        <v>#REF!</v>
      </c>
    </row>
    <row r="1119" spans="1:93" hidden="1" outlineLevel="2" x14ac:dyDescent="0.25">
      <c r="B1119" s="105" t="e">
        <f>#REF!</f>
        <v>#REF!</v>
      </c>
      <c r="C1119" s="108" t="e">
        <f>IF($A698=B1113,-1*($B698-$A1112)*$A1112^2/$B698^2,0)</f>
        <v>#REF!</v>
      </c>
      <c r="D1119" s="107" t="e">
        <f>#REF!</f>
        <v>#REF!</v>
      </c>
      <c r="E1119" s="108" t="e">
        <f>IF($A698=D1113,-1*($B698-$A1112)*$A1112^2/$B698^2,0)</f>
        <v>#REF!</v>
      </c>
      <c r="F1119" s="107" t="e">
        <f>#REF!</f>
        <v>#REF!</v>
      </c>
      <c r="G1119" s="108" t="e">
        <f>IF($A698=F1113,-1*($B698-$A1112)*$A1112^2/$B698^2,0)</f>
        <v>#REF!</v>
      </c>
      <c r="H1119" s="107" t="e">
        <f>#REF!</f>
        <v>#REF!</v>
      </c>
      <c r="I1119" s="108" t="e">
        <f>IF($A698=H1113,-1*($B698-$A1112)*$A1112^2/$B698^2,0)</f>
        <v>#REF!</v>
      </c>
      <c r="J1119" s="107" t="e">
        <f>#REF!</f>
        <v>#REF!</v>
      </c>
      <c r="K1119" s="108" t="e">
        <f>IF($A698=J1113,-1*($B698-$A1112)*$A1112^2/$B698^2,0)</f>
        <v>#REF!</v>
      </c>
      <c r="L1119" s="107" t="e">
        <f>#REF!</f>
        <v>#REF!</v>
      </c>
      <c r="M1119" s="108" t="e">
        <f>IF($A698=L1113,-1*($B698-$A1112)*$A1112^2/$B698^2,0)</f>
        <v>#REF!</v>
      </c>
    </row>
    <row r="1120" spans="1:93" hidden="1" outlineLevel="2" x14ac:dyDescent="0.25">
      <c r="C1120" t="s">
        <v>61</v>
      </c>
      <c r="D1120" s="182"/>
      <c r="E1120" s="183"/>
      <c r="F1120" s="182"/>
      <c r="G1120" s="183"/>
      <c r="H1120" s="182"/>
      <c r="I1120" s="183"/>
      <c r="J1120" s="182"/>
      <c r="K1120" s="183"/>
      <c r="L1120" s="182"/>
      <c r="M1120" s="183"/>
      <c r="N1120" s="182"/>
      <c r="O1120" s="183"/>
      <c r="P1120" s="182"/>
      <c r="Q1120" s="183"/>
      <c r="R1120" s="182"/>
      <c r="S1120" s="183"/>
    </row>
    <row r="1121" spans="1:34" hidden="1" outlineLevel="2" x14ac:dyDescent="0.25">
      <c r="B1121" s="105">
        <v>1</v>
      </c>
      <c r="C1121" s="108">
        <f t="shared" ref="C1121" si="1877">-(IFERROR(VLOOKUP($B1121,$B1114:$C1119,2,0),0)+IFERROR(VLOOKUP($B1121,$D1114:$E1119,2,0),0)+IFERROR(VLOOKUP($B1121,$F1114:$G1119,2,0),0)+IFERROR(VLOOKUP($B1121,$H1114:$I1119,2,0),0)+IFERROR(VLOOKUP($B1121,$J1114:$K1119,2,0),0)+IFERROR(VLOOKUP($B1121,$L1114:$M1119,2,0),0)+IFERROR(VLOOKUP($B1121,$N1114:$O1119,2,0),0)+IFERROR(VLOOKUP($B1121,$P1114:$Q1119,2,0),0)+IFERROR(VLOOKUP($B1121,$R1114:$S1119,2,0),0))</f>
        <v>0</v>
      </c>
      <c r="E1121" s="109"/>
      <c r="F1121" s="325" t="s">
        <v>37</v>
      </c>
      <c r="G1121" s="325"/>
      <c r="H1121" s="325"/>
      <c r="I1121" s="325"/>
      <c r="J1121" s="325"/>
      <c r="K1121" s="325"/>
      <c r="L1121" s="325"/>
      <c r="M1121" s="325"/>
      <c r="N1121" s="325"/>
      <c r="O1121" s="325"/>
      <c r="P1121" s="325"/>
      <c r="Q1121" s="325"/>
      <c r="R1121" s="325"/>
      <c r="S1121" s="325"/>
      <c r="T1121" s="325"/>
      <c r="U1121" s="325"/>
      <c r="V1121" s="325"/>
      <c r="W1121" s="325"/>
      <c r="X1121" s="325"/>
      <c r="Y1121" s="325"/>
      <c r="Z1121" s="325"/>
      <c r="AA1121" s="325"/>
      <c r="AB1121" s="110"/>
      <c r="AC1121" s="110"/>
      <c r="AD1121" s="110"/>
      <c r="AE1121" s="110"/>
      <c r="AF1121" s="110"/>
      <c r="AG1121" s="110"/>
      <c r="AH1121" s="110"/>
    </row>
    <row r="1122" spans="1:34" hidden="1" outlineLevel="2" x14ac:dyDescent="0.25">
      <c r="B1122" s="105">
        <v>2</v>
      </c>
      <c r="C1122" s="108">
        <f t="shared" ref="C1122" si="1878">-(IFERROR(VLOOKUP($B1122,$B1114:$C1119,2,0),0)+IFERROR(VLOOKUP($B1122,$D1114:$E1119,2,0),0)+IFERROR(VLOOKUP($B1122,$F1114:$G1119,2,0),0)+IFERROR(VLOOKUP($B1122,$H1114:$I1119,2,0),0)+IFERROR(VLOOKUP($B1122,$J1114:$K1119,2,0),0)+IFERROR(VLOOKUP($B1122,$L1114:$M1119,2,0),0)+IFERROR(VLOOKUP($B1122,$N1114:$O1119,2,0),0)+IFERROR(VLOOKUP($B1122,$P1114:$Q1119,2,0),0)+IFERROR(VLOOKUP($B1122,$R1114:$S1119,2,0),0))</f>
        <v>0</v>
      </c>
      <c r="E1122" s="110"/>
      <c r="F1122" s="110"/>
      <c r="G1122" s="326" t="s">
        <v>38</v>
      </c>
      <c r="H1122" s="326"/>
      <c r="I1122" s="326"/>
      <c r="J1122" s="326"/>
      <c r="K1122" s="326"/>
      <c r="L1122" s="326"/>
      <c r="M1122" s="110"/>
      <c r="N1122" s="110"/>
      <c r="O1122" s="110"/>
      <c r="P1122" s="327" t="s">
        <v>39</v>
      </c>
      <c r="Q1122" s="327"/>
      <c r="R1122" s="327"/>
      <c r="S1122" s="327"/>
      <c r="T1122" s="327"/>
      <c r="U1122" s="327"/>
      <c r="V1122" s="110"/>
      <c r="W1122" s="110"/>
      <c r="X1122" s="110"/>
      <c r="Y1122" s="110"/>
      <c r="Z1122" s="110"/>
      <c r="AA1122" s="110"/>
      <c r="AB1122" s="110"/>
      <c r="AC1122" s="110"/>
      <c r="AD1122" s="110"/>
      <c r="AE1122" s="110"/>
      <c r="AF1122" s="110"/>
      <c r="AG1122" s="110"/>
      <c r="AH1122" s="110"/>
    </row>
    <row r="1123" spans="1:34" hidden="1" outlineLevel="2" x14ac:dyDescent="0.25">
      <c r="B1123" s="105">
        <v>3</v>
      </c>
      <c r="C1123" s="108">
        <f t="shared" ref="C1123" si="1879">-(IFERROR(VLOOKUP($B1123,$B1114:$C1119,2,0),0)+IFERROR(VLOOKUP($B1123,$D1114:$E1119,2,0),0)+IFERROR(VLOOKUP($B1123,$F1114:$G1119,2,0),0)+IFERROR(VLOOKUP($B1123,$H1114:$I1119,2,0),0)+IFERROR(VLOOKUP($B1123,$J1114:$K1119,2,0),0)+IFERROR(VLOOKUP($B1123,$L1114:$M1119,2,0),0)+IFERROR(VLOOKUP($B1123,$N1114:$O1119,2,0),0)+IFERROR(VLOOKUP($B1123,$P1114:$Q1119,2,0),0)+IFERROR(VLOOKUP($B1123,$R1114:$S1119,2,0),0))</f>
        <v>0</v>
      </c>
      <c r="E1123" s="110"/>
      <c r="F1123" s="110"/>
      <c r="G1123" s="112">
        <v>6</v>
      </c>
      <c r="H1123" s="112">
        <v>5</v>
      </c>
      <c r="I1123" s="112">
        <v>4</v>
      </c>
      <c r="J1123" s="112">
        <v>3</v>
      </c>
      <c r="K1123" s="112">
        <v>2</v>
      </c>
      <c r="L1123" s="112">
        <v>1</v>
      </c>
      <c r="M1123" s="110"/>
      <c r="O1123" s="110"/>
      <c r="P1123" s="112">
        <v>6</v>
      </c>
      <c r="Q1123" s="112">
        <v>5</v>
      </c>
      <c r="R1123" s="112">
        <v>4</v>
      </c>
      <c r="S1123" s="112">
        <v>3</v>
      </c>
      <c r="T1123" s="112">
        <v>2</v>
      </c>
      <c r="U1123" s="112">
        <v>1</v>
      </c>
      <c r="AB1123" s="110"/>
      <c r="AC1123" s="110"/>
      <c r="AD1123" s="110"/>
      <c r="AE1123" s="110"/>
      <c r="AF1123" s="110"/>
      <c r="AG1123" s="110"/>
      <c r="AH1123" s="110"/>
    </row>
    <row r="1124" spans="1:34" hidden="1" outlineLevel="2" x14ac:dyDescent="0.25">
      <c r="B1124" s="105">
        <v>4</v>
      </c>
      <c r="C1124" s="108">
        <f t="shared" ref="C1124" si="1880">-(IFERROR(VLOOKUP($B1124,$B1114:$C1119,2,0),0)+IFERROR(VLOOKUP($B1124,$D1114:$E1119,2,0),0)+IFERROR(VLOOKUP($B1124,$F1114:$G1119,2,0),0)+IFERROR(VLOOKUP($B1124,$H1114:$I1119,2,0),0)+IFERROR(VLOOKUP($B1124,$J1114:$K1119,2,0),0)+IFERROR(VLOOKUP($B1124,$L1114:$M1119,2,0),0)+IFERROR(VLOOKUP($B1124,$N1114:$O1119,2,0),0)+IFERROR(VLOOKUP($B1124,$P1114:$Q1119,2,0),0)+IFERROR(VLOOKUP($B1124,$R1114:$S1119,2,0),0))</f>
        <v>0</v>
      </c>
      <c r="E1124" s="110"/>
      <c r="F1124" s="105">
        <v>1</v>
      </c>
      <c r="G1124" s="184" t="e">
        <f t="array" ref="G1124:G1130">MMULT(MINVERSE($C$24:$I$30),$C1121:$C1127)</f>
        <v>#NUM!</v>
      </c>
      <c r="H1124" s="184" t="e">
        <f t="array" ref="H1124:H1129">MMULT(MINVERSE($C$24:$H$29),$C1121:$C1126)</f>
        <v>#NUM!</v>
      </c>
      <c r="I1124" s="184" t="e">
        <f t="array" ref="I1124:I1128">MMULT(MINVERSE($C$24:$G$28),$C1121:$C1125)</f>
        <v>#NUM!</v>
      </c>
      <c r="J1124" s="184" t="e">
        <f t="array" ref="J1124:J1127">MMULT(MINVERSE($C$24:$F$27),$C1121:$C1124)</f>
        <v>#NUM!</v>
      </c>
      <c r="K1124" s="184" t="e">
        <f t="array" ref="K1124:K1126">MMULT(MINVERSE($C$24:$E$26),$C1121:$C1123)</f>
        <v>#NUM!</v>
      </c>
      <c r="L1124" s="184" t="e">
        <f t="array" ref="L1124:L1125">MMULT(MINVERSE($C$24:$D$25),$C1121:$C1122)</f>
        <v>#NUM!</v>
      </c>
      <c r="M1124" s="110"/>
      <c r="O1124" s="105">
        <v>1</v>
      </c>
      <c r="P1124" s="184" t="e">
        <f t="array" ref="P1124:P1134">MMULT(MINVERSE($C$24:$M$34),$C1121:$C1131)</f>
        <v>#NUM!</v>
      </c>
      <c r="Q1124" s="184" t="e">
        <f t="array" ref="Q1124:Q1133">MMULT(MINVERSE($C$24:$L$33),$C1121:$C1130)</f>
        <v>#NUM!</v>
      </c>
      <c r="R1124" s="184" t="e">
        <f t="array" ref="R1124:R1132">MMULT(MINVERSE($C$24:$K$32),$C1121:$C1129)</f>
        <v>#NUM!</v>
      </c>
      <c r="S1124" s="184" t="e">
        <f t="array" ref="S1124:S1131">MMULT(MINVERSE($C$24:$J$31),$C1121:$C1128)</f>
        <v>#NUM!</v>
      </c>
      <c r="T1124" s="114"/>
      <c r="U1124" s="114"/>
      <c r="V1124" s="110"/>
      <c r="W1124" s="110"/>
      <c r="X1124" s="110"/>
      <c r="Y1124" s="110"/>
      <c r="Z1124" s="110"/>
      <c r="AA1124" s="110"/>
      <c r="AB1124" s="110"/>
      <c r="AC1124" s="110"/>
      <c r="AD1124" s="110"/>
      <c r="AE1124" s="110"/>
      <c r="AF1124" s="110"/>
      <c r="AG1124" s="110"/>
      <c r="AH1124" s="110"/>
    </row>
    <row r="1125" spans="1:34" hidden="1" outlineLevel="2" x14ac:dyDescent="0.25">
      <c r="B1125" s="105">
        <v>5</v>
      </c>
      <c r="C1125" s="108">
        <f t="shared" ref="C1125" si="1881">-(IFERROR(VLOOKUP($B1125,$B1114:$C1119,2,0),0)+IFERROR(VLOOKUP($B1125,$D1114:$E1119,2,0),0)+IFERROR(VLOOKUP($B1125,$F1114:$G1119,2,0),0)+IFERROR(VLOOKUP($B1125,$H1114:$I1119,2,0),0)+IFERROR(VLOOKUP($B1125,$J1114:$K1119,2,0),0)+IFERROR(VLOOKUP($B1125,$L1114:$M1119,2,0),0)+IFERROR(VLOOKUP($B1125,$N1114:$O1119,2,0),0)+IFERROR(VLOOKUP($B1125,$P1114:$Q1119,2,0),0)+IFERROR(VLOOKUP($B1125,$R1114:$S1119,2,0),0))</f>
        <v>0</v>
      </c>
      <c r="E1125" s="110"/>
      <c r="F1125" s="105">
        <v>2</v>
      </c>
      <c r="G1125" s="185" t="e">
        <v>#NUM!</v>
      </c>
      <c r="H1125" s="185" t="e">
        <v>#NUM!</v>
      </c>
      <c r="I1125" s="185" t="e">
        <v>#NUM!</v>
      </c>
      <c r="J1125" s="185" t="e">
        <v>#NUM!</v>
      </c>
      <c r="K1125" s="185" t="e">
        <v>#NUM!</v>
      </c>
      <c r="L1125" s="185" t="e">
        <v>#NUM!</v>
      </c>
      <c r="M1125" s="110"/>
      <c r="O1125" s="105">
        <v>2</v>
      </c>
      <c r="P1125" s="185" t="e">
        <v>#NUM!</v>
      </c>
      <c r="Q1125" s="185" t="e">
        <v>#NUM!</v>
      </c>
      <c r="R1125" s="185" t="e">
        <v>#NUM!</v>
      </c>
      <c r="S1125" s="185" t="e">
        <v>#NUM!</v>
      </c>
      <c r="T1125" s="114"/>
      <c r="U1125" s="114"/>
    </row>
    <row r="1126" spans="1:34" hidden="1" outlineLevel="2" x14ac:dyDescent="0.25">
      <c r="B1126" s="105">
        <v>6</v>
      </c>
      <c r="C1126" s="108">
        <f t="shared" ref="C1126" si="1882">-(IFERROR(VLOOKUP($B1126,$B1114:$C1119,2,0),0)+IFERROR(VLOOKUP($B1126,$D1114:$E1119,2,0),0)+IFERROR(VLOOKUP($B1126,$F1114:$G1119,2,0),0)+IFERROR(VLOOKUP($B1126,$H1114:$I1119,2,0),0)+IFERROR(VLOOKUP($B1126,$J1114:$K1119,2,0),0)+IFERROR(VLOOKUP($B1126,$L1114:$M1119,2,0),0)+IFERROR(VLOOKUP($B1126,$N1114:$O1119,2,0),0)+IFERROR(VLOOKUP($B1126,$P1114:$Q1119,2,0),0)+IFERROR(VLOOKUP($B1126,$R1114:$S1119,2,0),0))</f>
        <v>0</v>
      </c>
      <c r="E1126" s="110"/>
      <c r="F1126" s="105">
        <v>3</v>
      </c>
      <c r="G1126" s="185" t="e">
        <v>#NUM!</v>
      </c>
      <c r="H1126" s="185" t="e">
        <v>#NUM!</v>
      </c>
      <c r="I1126" s="185" t="e">
        <v>#NUM!</v>
      </c>
      <c r="J1126" s="185" t="e">
        <v>#NUM!</v>
      </c>
      <c r="K1126" s="185" t="e">
        <v>#NUM!</v>
      </c>
      <c r="L1126" s="185"/>
      <c r="M1126" s="110"/>
      <c r="O1126" s="105">
        <v>3</v>
      </c>
      <c r="P1126" s="185" t="e">
        <v>#NUM!</v>
      </c>
      <c r="Q1126" s="185" t="e">
        <v>#NUM!</v>
      </c>
      <c r="R1126" s="185" t="e">
        <v>#NUM!</v>
      </c>
      <c r="S1126" s="185" t="e">
        <v>#NUM!</v>
      </c>
      <c r="T1126" s="114"/>
      <c r="U1126" s="114"/>
    </row>
    <row r="1127" spans="1:34" hidden="1" outlineLevel="2" x14ac:dyDescent="0.25">
      <c r="B1127" s="105">
        <v>7</v>
      </c>
      <c r="C1127" s="108">
        <f t="shared" ref="C1127" si="1883">-(IFERROR(VLOOKUP($B1127,$B1114:$C1119,2,0),0)+IFERROR(VLOOKUP($B1127,$D1114:$E1119,2,0),0)+IFERROR(VLOOKUP($B1127,$F1114:$G1119,2,0),0)+IFERROR(VLOOKUP($B1127,$H1114:$I1119,2,0),0)+IFERROR(VLOOKUP($B1127,$J1114:$K1119,2,0),0)+IFERROR(VLOOKUP($B1127,$L1114:$M1119,2,0),0)+IFERROR(VLOOKUP($B1127,$N1114:$O1119,2,0),0)+IFERROR(VLOOKUP($B1127,$P1114:$Q1119,2,0),0)+IFERROR(VLOOKUP($B1127,$R1114:$S1119,2,0),0))</f>
        <v>0</v>
      </c>
      <c r="E1127" s="110"/>
      <c r="F1127" s="105">
        <v>4</v>
      </c>
      <c r="G1127" s="185" t="e">
        <v>#NUM!</v>
      </c>
      <c r="H1127" s="185" t="e">
        <v>#NUM!</v>
      </c>
      <c r="I1127" s="185" t="e">
        <v>#NUM!</v>
      </c>
      <c r="J1127" s="185" t="e">
        <v>#NUM!</v>
      </c>
      <c r="K1127" s="185"/>
      <c r="L1127" s="185"/>
      <c r="M1127" s="110"/>
      <c r="O1127" s="105">
        <v>4</v>
      </c>
      <c r="P1127" s="185" t="e">
        <v>#NUM!</v>
      </c>
      <c r="Q1127" s="185" t="e">
        <v>#NUM!</v>
      </c>
      <c r="R1127" s="185" t="e">
        <v>#NUM!</v>
      </c>
      <c r="S1127" s="185" t="e">
        <v>#NUM!</v>
      </c>
      <c r="T1127" s="114"/>
      <c r="U1127" s="114"/>
    </row>
    <row r="1128" spans="1:34" hidden="1" outlineLevel="2" x14ac:dyDescent="0.25">
      <c r="B1128" s="105">
        <v>8</v>
      </c>
      <c r="C1128" s="108">
        <f t="shared" ref="C1128" si="1884">-(IFERROR(VLOOKUP($B1128,$B1114:$C1119,2,0),0)+IFERROR(VLOOKUP($B1128,$D1114:$E1119,2,0),0)+IFERROR(VLOOKUP($B1128,$F1114:$G1119,2,0),0)+IFERROR(VLOOKUP($B1128,$H1114:$I1119,2,0),0)+IFERROR(VLOOKUP($B1128,$J1114:$K1119,2,0),0)+IFERROR(VLOOKUP($B1128,$L1114:$M1119,2,0),0)+IFERROR(VLOOKUP($B1128,$N1114:$O1119,2,0),0)+IFERROR(VLOOKUP($B1128,$P1114:$Q1119,2,0),0)+IFERROR(VLOOKUP($B1128,$R1114:$S1119,2,0),0))</f>
        <v>0</v>
      </c>
      <c r="E1128" s="110" t="s">
        <v>40</v>
      </c>
      <c r="F1128" s="105">
        <v>5</v>
      </c>
      <c r="G1128" s="185" t="e">
        <v>#NUM!</v>
      </c>
      <c r="H1128" s="185" t="e">
        <v>#NUM!</v>
      </c>
      <c r="I1128" s="185" t="e">
        <v>#NUM!</v>
      </c>
      <c r="J1128" s="185"/>
      <c r="K1128" s="185"/>
      <c r="L1128" s="185"/>
      <c r="M1128" s="110"/>
      <c r="O1128" s="105">
        <v>5</v>
      </c>
      <c r="P1128" s="185" t="e">
        <v>#NUM!</v>
      </c>
      <c r="Q1128" s="185" t="e">
        <v>#NUM!</v>
      </c>
      <c r="R1128" s="185" t="e">
        <v>#NUM!</v>
      </c>
      <c r="S1128" s="185" t="e">
        <v>#NUM!</v>
      </c>
      <c r="T1128" s="114"/>
      <c r="U1128" s="114"/>
    </row>
    <row r="1129" spans="1:34" hidden="1" outlineLevel="2" x14ac:dyDescent="0.25">
      <c r="B1129" s="105">
        <v>9</v>
      </c>
      <c r="C1129" s="108">
        <f t="shared" ref="C1129" si="1885">-(IFERROR(VLOOKUP($B1129,$B1114:$C1119,2,0),0)+IFERROR(VLOOKUP($B1129,$D1114:$E1119,2,0),0)+IFERROR(VLOOKUP($B1129,$F1114:$G1119,2,0),0)+IFERROR(VLOOKUP($B1129,$H1114:$I1119,2,0),0)+IFERROR(VLOOKUP($B1129,$J1114:$K1119,2,0),0)+IFERROR(VLOOKUP($B1129,$L1114:$M1119,2,0),0)+IFERROR(VLOOKUP($B1129,$N1114:$O1119,2,0),0)+IFERROR(VLOOKUP($B1129,$P1114:$Q1119,2,0),0)+IFERROR(VLOOKUP($B1129,$R1114:$S1119,2,0),0))</f>
        <v>0</v>
      </c>
      <c r="E1129" s="110"/>
      <c r="F1129" s="105">
        <v>6</v>
      </c>
      <c r="G1129" s="185" t="e">
        <v>#NUM!</v>
      </c>
      <c r="H1129" s="185" t="e">
        <v>#NUM!</v>
      </c>
      <c r="I1129" s="185"/>
      <c r="J1129" s="185"/>
      <c r="K1129" s="185"/>
      <c r="L1129" s="185"/>
      <c r="M1129" s="110"/>
      <c r="O1129" s="105">
        <v>6</v>
      </c>
      <c r="P1129" s="185" t="e">
        <v>#NUM!</v>
      </c>
      <c r="Q1129" s="185" t="e">
        <v>#NUM!</v>
      </c>
      <c r="R1129" s="185" t="e">
        <v>#NUM!</v>
      </c>
      <c r="S1129" s="185" t="e">
        <v>#NUM!</v>
      </c>
      <c r="T1129" s="114"/>
      <c r="U1129" s="114"/>
    </row>
    <row r="1130" spans="1:34" hidden="1" outlineLevel="2" x14ac:dyDescent="0.25">
      <c r="B1130" s="105">
        <v>10</v>
      </c>
      <c r="C1130" s="108">
        <f t="shared" ref="C1130" si="1886">-(IFERROR(VLOOKUP($B1130,$B1114:$C1119,2,0),0)+IFERROR(VLOOKUP($B1130,$D1114:$E1119,2,0),0)+IFERROR(VLOOKUP($B1130,$F1114:$G1119,2,0),0)+IFERROR(VLOOKUP($B1130,$H1114:$I1119,2,0),0)+IFERROR(VLOOKUP($B1130,$J1114:$K1119,2,0),0)+IFERROR(VLOOKUP($B1130,$L1114:$M1119,2,0),0)+IFERROR(VLOOKUP($B1130,$N1114:$O1119,2,0),0)+IFERROR(VLOOKUP($B1130,$P1114:$Q1119,2,0),0)+IFERROR(VLOOKUP($B1130,$R1114:$S1119,2,0),0))</f>
        <v>0</v>
      </c>
      <c r="E1130" s="110"/>
      <c r="F1130" s="105">
        <v>7</v>
      </c>
      <c r="G1130" s="185" t="e">
        <v>#NUM!</v>
      </c>
      <c r="H1130" s="185"/>
      <c r="I1130" s="185"/>
      <c r="J1130" s="185"/>
      <c r="K1130" s="185"/>
      <c r="L1130" s="185"/>
      <c r="M1130" s="110"/>
      <c r="N1130" s="110" t="s">
        <v>40</v>
      </c>
      <c r="O1130" s="105">
        <v>7</v>
      </c>
      <c r="P1130" s="185" t="e">
        <v>#NUM!</v>
      </c>
      <c r="Q1130" s="185" t="e">
        <v>#NUM!</v>
      </c>
      <c r="R1130" s="185" t="e">
        <v>#NUM!</v>
      </c>
      <c r="S1130" s="185" t="e">
        <v>#NUM!</v>
      </c>
      <c r="T1130" s="114"/>
      <c r="U1130" s="114"/>
    </row>
    <row r="1131" spans="1:34" hidden="1" outlineLevel="2" x14ac:dyDescent="0.25">
      <c r="B1131" s="105">
        <v>11</v>
      </c>
      <c r="C1131" s="108">
        <f t="shared" ref="C1131" si="1887">-(IFERROR(VLOOKUP($B1131,$B1114:$C1119,2,0),0)+IFERROR(VLOOKUP($B1131,$D1114:$E1119,2,0),0)+IFERROR(VLOOKUP($B1131,$F1114:$G1119,2,0),0)+IFERROR(VLOOKUP($B1131,$H1114:$I1119,2,0),0)+IFERROR(VLOOKUP($B1131,$J1114:$K1119,2,0),0)+IFERROR(VLOOKUP($B1131,$L1114:$M1119,2,0),0)+IFERROR(VLOOKUP($B1131,$N1114:$O1119,2,0),0)+IFERROR(VLOOKUP($B1131,$P1114:$Q1119,2,0),0)+IFERROR(VLOOKUP($B1131,$R1114:$S1119,2,0),0))</f>
        <v>0</v>
      </c>
      <c r="E1131" s="110"/>
      <c r="M1131" s="110"/>
      <c r="O1131" s="105">
        <v>8</v>
      </c>
      <c r="P1131" s="185" t="e">
        <v>#NUM!</v>
      </c>
      <c r="Q1131" s="185" t="e">
        <v>#NUM!</v>
      </c>
      <c r="R1131" s="185" t="e">
        <v>#NUM!</v>
      </c>
      <c r="S1131" s="185" t="e">
        <v>#NUM!</v>
      </c>
      <c r="T1131" s="114"/>
      <c r="U1131" s="114"/>
    </row>
    <row r="1132" spans="1:34" hidden="1" outlineLevel="2" x14ac:dyDescent="0.25">
      <c r="B1132" s="105">
        <v>12</v>
      </c>
      <c r="C1132" s="108">
        <f t="shared" ref="C1132" si="1888">-(IFERROR(VLOOKUP($B1132,$B1114:$C1119,2,0),0)+IFERROR(VLOOKUP($B1132,$D1114:$E1119,2,0),0)+IFERROR(VLOOKUP($B1132,$F1114:$G1119,2,0),0)+IFERROR(VLOOKUP($B1132,$H1114:$I1119,2,0),0)+IFERROR(VLOOKUP($B1132,$J1114:$K1119,2,0),0)+IFERROR(VLOOKUP($B1132,$L1114:$M1119,2,0),0)+IFERROR(VLOOKUP($B1132,$N1114:$O1119,2,0),0)+IFERROR(VLOOKUP($B1132,$P1114:$Q1119,2,0),0)+IFERROR(VLOOKUP($B1132,$R1114:$S1119,2,0),0))</f>
        <v>0</v>
      </c>
      <c r="E1132" s="110"/>
      <c r="M1132" s="110"/>
      <c r="O1132" s="105">
        <v>9</v>
      </c>
      <c r="P1132" s="185" t="e">
        <v>#NUM!</v>
      </c>
      <c r="Q1132" s="185" t="e">
        <v>#NUM!</v>
      </c>
      <c r="R1132" s="185" t="e">
        <v>#NUM!</v>
      </c>
      <c r="S1132" s="185"/>
      <c r="T1132" s="114"/>
      <c r="U1132" s="114"/>
    </row>
    <row r="1133" spans="1:34" hidden="1" outlineLevel="2" x14ac:dyDescent="0.25">
      <c r="B1133" s="105">
        <v>13</v>
      </c>
      <c r="C1133" s="108">
        <f t="shared" ref="C1133" si="1889">-(IFERROR(VLOOKUP($B1133,$B1114:$C1119,2,0),0)+IFERROR(VLOOKUP($B1133,$D1114:$E1119,2,0),0)+IFERROR(VLOOKUP($B1133,$F1114:$G1119,2,0),0)+IFERROR(VLOOKUP($B1133,$H1114:$I1119,2,0),0)+IFERROR(VLOOKUP($B1133,$J1114:$K1119,2,0),0)+IFERROR(VLOOKUP($B1133,$L1114:$M1119,2,0),0)+IFERROR(VLOOKUP($B1133,$N1114:$O1119,2,0),0)+IFERROR(VLOOKUP($B1133,$P1114:$Q1119,2,0),0)+IFERROR(VLOOKUP($B1133,$R1114:$S1119,2,0),0))</f>
        <v>0</v>
      </c>
      <c r="E1133" s="110"/>
      <c r="F1133" s="110"/>
      <c r="G1133" s="324" t="s">
        <v>42</v>
      </c>
      <c r="H1133" s="324"/>
      <c r="I1133" s="324"/>
      <c r="J1133" s="324"/>
      <c r="K1133" s="324"/>
      <c r="L1133" s="324"/>
      <c r="M1133" s="110"/>
      <c r="O1133" s="105">
        <v>10</v>
      </c>
      <c r="P1133" s="185" t="e">
        <v>#NUM!</v>
      </c>
      <c r="Q1133" s="185" t="e">
        <v>#NUM!</v>
      </c>
      <c r="R1133" s="185"/>
      <c r="S1133" s="185"/>
      <c r="T1133" s="114"/>
      <c r="U1133" s="114"/>
    </row>
    <row r="1134" spans="1:34" hidden="1" outlineLevel="2" x14ac:dyDescent="0.25">
      <c r="B1134" s="105">
        <v>14</v>
      </c>
      <c r="C1134" s="108">
        <f t="shared" ref="C1134" si="1890">-(IFERROR(VLOOKUP($B1134,$B1114:$C1119,2,0),0)+IFERROR(VLOOKUP($B1134,$D1114:$E1119,2,0),0)+IFERROR(VLOOKUP($B1134,$F1114:$G1119,2,0),0)+IFERROR(VLOOKUP($B1134,$H1114:$I1119,2,0),0)+IFERROR(VLOOKUP($B1134,$J1114:$K1119,2,0),0)+IFERROR(VLOOKUP($B1134,$L1114:$M1119,2,0),0)+IFERROR(VLOOKUP($B1134,$N1114:$O1119,2,0),0)+IFERROR(VLOOKUP($B1134,$P1114:$Q1119,2,0),0)+IFERROR(VLOOKUP($B1134,$R1114:$S1119,2,0),0))</f>
        <v>0</v>
      </c>
      <c r="E1134" s="110"/>
      <c r="F1134" s="110"/>
      <c r="G1134" s="112">
        <v>6</v>
      </c>
      <c r="H1134" s="112">
        <v>5</v>
      </c>
      <c r="I1134" s="112">
        <v>4</v>
      </c>
      <c r="J1134" s="112">
        <v>3</v>
      </c>
      <c r="K1134" s="112">
        <v>2</v>
      </c>
      <c r="L1134" s="112">
        <v>1</v>
      </c>
      <c r="M1134" s="110"/>
      <c r="O1134" s="105">
        <v>11</v>
      </c>
      <c r="P1134" s="185" t="e">
        <v>#NUM!</v>
      </c>
      <c r="Q1134" s="185"/>
      <c r="R1134" s="185"/>
      <c r="S1134" s="185"/>
      <c r="T1134" s="114"/>
      <c r="U1134" s="114"/>
    </row>
    <row r="1135" spans="1:34" hidden="1" outlineLevel="2" x14ac:dyDescent="0.25">
      <c r="A1135" s="68" t="s">
        <v>41</v>
      </c>
      <c r="B1135" s="105">
        <v>15</v>
      </c>
      <c r="C1135" s="108">
        <f t="shared" ref="C1135" si="1891">-(IFERROR(VLOOKUP($B1135,$B1114:$C1119,2,0),0)+IFERROR(VLOOKUP($B1135,$D1114:$E1119,2,0),0)+IFERROR(VLOOKUP($B1135,$F1114:$G1119,2,0),0)+IFERROR(VLOOKUP($B1135,$H1114:$I1119,2,0),0)+IFERROR(VLOOKUP($B1135,$J1114:$K1119,2,0),0)+IFERROR(VLOOKUP($B1135,$L1114:$M1119,2,0),0)+IFERROR(VLOOKUP($B1135,$N1114:$O1119,2,0),0)+IFERROR(VLOOKUP($B1135,$P1114:$Q1119,2,0),0)+IFERROR(VLOOKUP($B1135,$R1114:$S1119,2,0),0))</f>
        <v>0</v>
      </c>
      <c r="E1135" s="110"/>
      <c r="F1135" s="105">
        <v>1</v>
      </c>
      <c r="G1135" s="184" t="e">
        <f t="array" ref="G1135:G1143">MMULT(MINVERSE($C$24:$K$32),$C1121:$C1129)</f>
        <v>#NUM!</v>
      </c>
      <c r="H1135" s="184" t="e">
        <f t="array" ref="H1135:H1142">MMULT(MINVERSE($C$24:$J$31),$C1121:$C1128)</f>
        <v>#NUM!</v>
      </c>
      <c r="I1135" s="184" t="e">
        <f t="array" ref="I1135:I1141">MMULT(MINVERSE($C$24:$I$30),$C1121:$C1127)</f>
        <v>#NUM!</v>
      </c>
      <c r="J1135" s="184" t="e">
        <f t="array" ref="J1135:J1140">MMULT(MINVERSE($C$24:$H$29),$C1121:$C1126)</f>
        <v>#NUM!</v>
      </c>
      <c r="K1135" s="184" t="e">
        <f t="array" ref="K1135:K1139">MMULT(MINVERSE($C$24:$G$28),$C1121:$C1125)</f>
        <v>#NUM!</v>
      </c>
      <c r="L1135" s="113"/>
      <c r="M1135" s="110"/>
      <c r="N1135" s="110"/>
      <c r="O1135" s="110"/>
      <c r="P1135" s="110"/>
    </row>
    <row r="1136" spans="1:34" hidden="1" outlineLevel="2" x14ac:dyDescent="0.25">
      <c r="B1136" s="105">
        <v>16</v>
      </c>
      <c r="C1136" s="108">
        <f t="shared" ref="C1136" si="1892">-(IFERROR(VLOOKUP($B1136,$B1114:$C1119,2,0),0)+IFERROR(VLOOKUP($B1136,$D1114:$E1119,2,0),0)+IFERROR(VLOOKUP($B1136,$F1114:$G1119,2,0),0)+IFERROR(VLOOKUP($B1136,$H1114:$I1119,2,0),0)+IFERROR(VLOOKUP($B1136,$J1114:$K1119,2,0),0)+IFERROR(VLOOKUP($B1136,$L1114:$M1119,2,0),0)+IFERROR(VLOOKUP($B1136,$N1114:$O1119,2,0),0)+IFERROR(VLOOKUP($B1136,$P1114:$Q1119,2,0),0)+IFERROR(VLOOKUP($B1136,$R1114:$S1119,2,0),0))</f>
        <v>0</v>
      </c>
      <c r="E1136" s="110"/>
      <c r="F1136" s="105">
        <v>2</v>
      </c>
      <c r="G1136" s="185" t="e">
        <v>#NUM!</v>
      </c>
      <c r="H1136" s="185" t="e">
        <v>#NUM!</v>
      </c>
      <c r="I1136" s="185" t="e">
        <v>#NUM!</v>
      </c>
      <c r="J1136" s="185" t="e">
        <v>#NUM!</v>
      </c>
      <c r="K1136" s="185" t="e">
        <v>#NUM!</v>
      </c>
      <c r="L1136" s="114"/>
      <c r="M1136" s="110"/>
      <c r="N1136" s="110"/>
      <c r="O1136" s="110"/>
      <c r="P1136" s="110"/>
    </row>
    <row r="1137" spans="1:24" hidden="1" outlineLevel="2" x14ac:dyDescent="0.25">
      <c r="B1137" s="105">
        <v>17</v>
      </c>
      <c r="C1137" s="108">
        <f t="shared" ref="C1137" si="1893">-(IFERROR(VLOOKUP($B1137,$B1114:$C1119,2,0),0)+IFERROR(VLOOKUP($B1137,$D1114:$E1119,2,0),0)+IFERROR(VLOOKUP($B1137,$F1114:$G1119,2,0),0)+IFERROR(VLOOKUP($B1137,$H1114:$I1119,2,0),0)+IFERROR(VLOOKUP($B1137,$J1114:$K1119,2,0),0)+IFERROR(VLOOKUP($B1137,$L1114:$M1119,2,0),0)+IFERROR(VLOOKUP($B1137,$N1114:$O1119,2,0),0)+IFERROR(VLOOKUP($B1137,$P1114:$Q1119,2,0),0)+IFERROR(VLOOKUP($B1137,$R1114:$S1119,2,0),0))</f>
        <v>0</v>
      </c>
      <c r="E1137" s="110"/>
      <c r="F1137" s="105">
        <v>3</v>
      </c>
      <c r="G1137" s="185" t="e">
        <v>#NUM!</v>
      </c>
      <c r="H1137" s="185" t="e">
        <v>#NUM!</v>
      </c>
      <c r="I1137" s="185" t="e">
        <v>#NUM!</v>
      </c>
      <c r="J1137" s="185" t="e">
        <v>#NUM!</v>
      </c>
      <c r="K1137" s="185" t="e">
        <v>#NUM!</v>
      </c>
      <c r="L1137" s="114"/>
      <c r="M1137" s="110"/>
    </row>
    <row r="1138" spans="1:24" hidden="1" outlineLevel="2" x14ac:dyDescent="0.25">
      <c r="B1138" s="105">
        <v>18</v>
      </c>
      <c r="C1138" s="108">
        <f t="shared" ref="C1138" si="1894">-(IFERROR(VLOOKUP($B1138,$B1114:$C1119,2,0),0)+IFERROR(VLOOKUP($B1138,$D1114:$E1119,2,0),0)+IFERROR(VLOOKUP($B1138,$F1114:$G1119,2,0),0)+IFERROR(VLOOKUP($B1138,$H1114:$I1119,2,0),0)+IFERROR(VLOOKUP($B1138,$J1114:$K1119,2,0),0)+IFERROR(VLOOKUP($B1138,$L1114:$M1119,2,0),0)+IFERROR(VLOOKUP($B1138,$N1114:$O1119,2,0),0)+IFERROR(VLOOKUP($B1138,$P1114:$Q1119,2,0),0)+IFERROR(VLOOKUP($B1138,$R1114:$S1119,2,0),0))</f>
        <v>0</v>
      </c>
      <c r="E1138" s="110"/>
      <c r="F1138" s="105">
        <v>4</v>
      </c>
      <c r="G1138" s="185" t="e">
        <v>#NUM!</v>
      </c>
      <c r="H1138" s="185" t="e">
        <v>#NUM!</v>
      </c>
      <c r="I1138" s="185" t="e">
        <v>#NUM!</v>
      </c>
      <c r="J1138" s="185" t="e">
        <v>#NUM!</v>
      </c>
      <c r="K1138" s="185" t="e">
        <v>#NUM!</v>
      </c>
      <c r="L1138" s="114"/>
      <c r="M1138" s="110"/>
    </row>
    <row r="1139" spans="1:24" hidden="1" outlineLevel="2" x14ac:dyDescent="0.25">
      <c r="B1139" s="105">
        <v>19</v>
      </c>
      <c r="C1139" s="108">
        <f t="shared" ref="C1139" si="1895">-(IFERROR(VLOOKUP($B1139,$B1114:$C1119,2,0),0)+IFERROR(VLOOKUP($B1139,$D1114:$E1119,2,0),0)+IFERROR(VLOOKUP($B1139,$F1114:$G1119,2,0),0)+IFERROR(VLOOKUP($B1139,$H1114:$I1119,2,0),0)+IFERROR(VLOOKUP($B1139,$J1114:$K1119,2,0),0)+IFERROR(VLOOKUP($B1139,$L1114:$M1119,2,0),0)+IFERROR(VLOOKUP($B1139,$N1114:$O1119,2,0),0)+IFERROR(VLOOKUP($B1139,$P1114:$Q1119,2,0),0)+IFERROR(VLOOKUP($B1139,$R1114:$S1119,2,0),0))</f>
        <v>0</v>
      </c>
      <c r="E1139" s="110"/>
      <c r="F1139" s="105">
        <v>5</v>
      </c>
      <c r="G1139" s="185" t="e">
        <v>#NUM!</v>
      </c>
      <c r="H1139" s="185" t="e">
        <v>#NUM!</v>
      </c>
      <c r="I1139" s="185" t="e">
        <v>#NUM!</v>
      </c>
      <c r="J1139" s="185" t="e">
        <v>#NUM!</v>
      </c>
      <c r="K1139" s="185" t="e">
        <v>#NUM!</v>
      </c>
      <c r="L1139" s="114"/>
      <c r="M1139" s="110"/>
    </row>
    <row r="1140" spans="1:24" hidden="1" outlineLevel="2" x14ac:dyDescent="0.25">
      <c r="B1140" s="105">
        <v>20</v>
      </c>
      <c r="C1140" s="108">
        <f t="shared" ref="C1140" si="1896">-(IFERROR(VLOOKUP($B1140,$B1114:$C1119,2,0),0)+IFERROR(VLOOKUP($B1140,$D1114:$E1119,2,0),0)+IFERROR(VLOOKUP($B1140,$F1114:$G1119,2,0),0)+IFERROR(VLOOKUP($B1140,$H1114:$I1119,2,0),0)+IFERROR(VLOOKUP($B1140,$J1114:$K1119,2,0),0)+IFERROR(VLOOKUP($B1140,$L1114:$M1119,2,0),0)+IFERROR(VLOOKUP($B1140,$N1114:$O1119,2,0),0)+IFERROR(VLOOKUP($B1140,$P1114:$Q1119,2,0),0)+IFERROR(VLOOKUP($B1140,$R1114:$S1119,2,0),0))</f>
        <v>0</v>
      </c>
      <c r="E1140" s="110" t="s">
        <v>40</v>
      </c>
      <c r="F1140" s="105">
        <v>6</v>
      </c>
      <c r="G1140" s="185" t="e">
        <v>#NUM!</v>
      </c>
      <c r="H1140" s="185" t="e">
        <v>#NUM!</v>
      </c>
      <c r="I1140" s="185" t="e">
        <v>#NUM!</v>
      </c>
      <c r="J1140" s="185" t="e">
        <v>#NUM!</v>
      </c>
      <c r="K1140" s="185"/>
      <c r="L1140" s="114"/>
      <c r="M1140" s="110"/>
    </row>
    <row r="1141" spans="1:24" hidden="1" outlineLevel="2" x14ac:dyDescent="0.25">
      <c r="B1141" s="105">
        <v>21</v>
      </c>
      <c r="C1141" s="108">
        <f t="shared" ref="C1141" si="1897">-(IFERROR(VLOOKUP($B1141,$B1114:$C1119,2,0),0)+IFERROR(VLOOKUP($B1141,$D1114:$E1119,2,0),0)+IFERROR(VLOOKUP($B1141,$F1114:$G1119,2,0),0)+IFERROR(VLOOKUP($B1141,$H1114:$I1119,2,0),0)+IFERROR(VLOOKUP($B1141,$J1114:$K1119,2,0),0)+IFERROR(VLOOKUP($B1141,$L1114:$M1119,2,0),0)+IFERROR(VLOOKUP($B1141,$N1114:$O1119,2,0),0)+IFERROR(VLOOKUP($B1141,$P1114:$Q1119,2,0),0)+IFERROR(VLOOKUP($B1141,$R1114:$S1119,2,0),0))</f>
        <v>0</v>
      </c>
      <c r="E1141" s="110"/>
      <c r="F1141" s="105">
        <v>7</v>
      </c>
      <c r="G1141" s="185" t="e">
        <v>#NUM!</v>
      </c>
      <c r="H1141" s="185" t="e">
        <v>#NUM!</v>
      </c>
      <c r="I1141" s="185" t="e">
        <v>#NUM!</v>
      </c>
      <c r="J1141" s="185"/>
      <c r="K1141" s="185"/>
      <c r="L1141" s="114"/>
      <c r="M1141" s="110"/>
    </row>
    <row r="1142" spans="1:24" hidden="1" outlineLevel="2" x14ac:dyDescent="0.25">
      <c r="E1142" s="110"/>
      <c r="F1142" s="105">
        <v>8</v>
      </c>
      <c r="G1142" s="185" t="e">
        <v>#NUM!</v>
      </c>
      <c r="H1142" s="185" t="e">
        <v>#NUM!</v>
      </c>
      <c r="I1142" s="185"/>
      <c r="J1142" s="185"/>
      <c r="K1142" s="185"/>
      <c r="L1142" s="114"/>
      <c r="M1142" s="110"/>
      <c r="X1142" s="110"/>
    </row>
    <row r="1143" spans="1:24" hidden="1" outlineLevel="2" x14ac:dyDescent="0.25">
      <c r="E1143" s="110"/>
      <c r="F1143" s="105">
        <v>9</v>
      </c>
      <c r="G1143" s="185" t="e">
        <v>#NUM!</v>
      </c>
      <c r="H1143" s="185"/>
      <c r="I1143" s="185"/>
      <c r="J1143" s="185"/>
      <c r="K1143" s="185"/>
      <c r="L1143" s="114"/>
      <c r="M1143" s="110"/>
      <c r="X1143" s="110"/>
    </row>
    <row r="1144" spans="1:24" hidden="1" outlineLevel="2" x14ac:dyDescent="0.25">
      <c r="A1144" s="117"/>
    </row>
    <row r="1145" spans="1:24" s="119" customFormat="1" hidden="1" outlineLevel="2" x14ac:dyDescent="0.25">
      <c r="A1145" s="118" t="s">
        <v>37</v>
      </c>
    </row>
    <row r="1146" spans="1:24" hidden="1" outlineLevel="2" x14ac:dyDescent="0.25">
      <c r="B1146" s="316" t="e">
        <f t="shared" ref="B1146:B1152" si="1898">B1113</f>
        <v>#REF!</v>
      </c>
      <c r="C1146" s="316"/>
      <c r="D1146" s="316" t="e">
        <f t="shared" ref="D1146:D1152" si="1899">D1113</f>
        <v>#REF!</v>
      </c>
      <c r="E1146" s="316"/>
      <c r="F1146" s="316" t="e">
        <f t="shared" ref="F1146:F1152" si="1900">F1113</f>
        <v>#REF!</v>
      </c>
      <c r="G1146" s="316"/>
      <c r="H1146" s="316" t="e">
        <f t="shared" ref="H1146:H1152" si="1901">H1113</f>
        <v>#REF!</v>
      </c>
      <c r="I1146" s="316"/>
      <c r="J1146" s="316" t="e">
        <f t="shared" ref="J1146:J1152" si="1902">J1113</f>
        <v>#REF!</v>
      </c>
      <c r="K1146" s="316"/>
      <c r="L1146" s="316" t="e">
        <f t="shared" ref="L1146:L1152" si="1903">L1113</f>
        <v>#REF!</v>
      </c>
      <c r="M1146" s="316"/>
    </row>
    <row r="1147" spans="1:24" hidden="1" outlineLevel="2" x14ac:dyDescent="0.25">
      <c r="B1147" s="105" t="e">
        <f t="shared" si="1898"/>
        <v>#REF!</v>
      </c>
      <c r="C1147" s="116" t="e">
        <f>IF($Q$2=2,IFERROR(INDEX($G1124:$L1130,MATCH(B1147,$F1124:$F1130,0),MATCH(INICIO!$C$59,$G1123:$L1123,0)),0),IF($Q$2=4,IFERROR(INDEX($P1124:$U1134,MATCH(B1147,$O1124:$O1134,0),MATCH(INICIO!$C$59,$P1123:$U1123,0)),0),IFERROR(INDEX($G1135:$L1143,MATCH(B1147,$F1135:$F1143,0),MATCH(INICIO!$C$59,$G1134:$L1134,0)),0)))</f>
        <v>#REF!</v>
      </c>
      <c r="D1147" s="105" t="e">
        <f t="shared" si="1899"/>
        <v>#REF!</v>
      </c>
      <c r="E1147" s="116" t="e">
        <f>IF($Q$2=2,IFERROR(INDEX($G1124:$L1130,MATCH(D1147,$F1124:$F1130,0),MATCH(INICIO!$C$59,$G1123:$L1123,0)),0),IF($Q$2=4,IFERROR(INDEX($P1124:$U1134,MATCH(D1147,$O1124:$O1134,0),MATCH(INICIO!$C$59,$P1123:$U1123,0)),0),IFERROR(INDEX($G1135:$L1143,MATCH(D1147,$F1135:$F1143,0),MATCH(INICIO!$C$59,$G1134:$L1134,0)),0)))</f>
        <v>#REF!</v>
      </c>
      <c r="F1147" s="105" t="e">
        <f t="shared" si="1900"/>
        <v>#REF!</v>
      </c>
      <c r="G1147" s="116" t="e">
        <f>IF($Q$2=2,IFERROR(INDEX($G1124:$L1130,MATCH(F1147,$F1124:$F1130,0),MATCH(INICIO!$C$59,$G1123:$L1123,0)),0),IF($Q$2=4,IFERROR(INDEX($P1124:$U1134,MATCH(F1147,$O1124:$O1134,0),MATCH(INICIO!$C$59,$P1123:$U1123,0)),0),IFERROR(INDEX($G1135:$L1143,MATCH(F1147,$F1135:$F1143,0),MATCH(INICIO!$C$59,$G1134:$L1134,0)),0)))</f>
        <v>#REF!</v>
      </c>
      <c r="H1147" s="105" t="e">
        <f t="shared" si="1901"/>
        <v>#REF!</v>
      </c>
      <c r="I1147" s="116" t="e">
        <f>IF($Q$2=2,IFERROR(INDEX($G1124:$L1130,MATCH(H1147,$F1124:$F1130,0),MATCH(INICIO!$C$59,$G1123:$L1123,0)),0),IF($Q$2=4,IFERROR(INDEX($P1124:$U1134,MATCH(H1147,$O1124:$O1134,0),MATCH(INICIO!$C$59,$P1123:$U1123,0)),0),IFERROR(INDEX($G1135:$L1143,MATCH(H1147,$F1135:$F1143,0),MATCH(INICIO!$C$59,$G1134:$L1134,0)),0)))</f>
        <v>#REF!</v>
      </c>
      <c r="J1147" s="105" t="e">
        <f t="shared" si="1902"/>
        <v>#REF!</v>
      </c>
      <c r="K1147" s="116" t="e">
        <f>IF($Q$2=2,IFERROR(INDEX($G1124:$L1130,MATCH(J1147,$F1124:$F1130,0),MATCH(INICIO!$C$59,$G1123:$L1123,0)),0),IF($Q$2=4,IFERROR(INDEX($P1124:$U1134,MATCH(J1147,$O1124:$O1134,0),MATCH(INICIO!$C$59,$P1123:$U1123,0)),0),IFERROR(INDEX($G1135:$L1143,MATCH(J1147,$F1135:$F1143,0),MATCH(INICIO!$C$59,$G1134:$L1134,0)),0)))</f>
        <v>#REF!</v>
      </c>
      <c r="L1147" s="105" t="e">
        <f t="shared" si="1903"/>
        <v>#REF!</v>
      </c>
      <c r="M1147" s="116" t="e">
        <f>IF($Q$2=2,IFERROR(INDEX($G1124:$L1130,MATCH(L1147,$F1124:$F1130,0),MATCH(INICIO!$C$59,$G1123:$L1123,0)),0),IF($Q$2=4,IFERROR(INDEX($P1124:$U1134,MATCH(L1147,$O1124:$O1134,0),MATCH(INICIO!$C$59,$P1123:$U1123,0)),0),IFERROR(INDEX($G1135:$L1143,MATCH(L1147,$F1135:$F1143,0),MATCH(INICIO!$C$59,$G1134:$L1134,0)),0)))</f>
        <v>#REF!</v>
      </c>
    </row>
    <row r="1148" spans="1:24" hidden="1" outlineLevel="2" x14ac:dyDescent="0.25">
      <c r="B1148" s="105" t="e">
        <f t="shared" si="1898"/>
        <v>#REF!</v>
      </c>
      <c r="C1148" s="116" t="e">
        <f>IF($Q$2=2,IFERROR(INDEX($G1124:$L1130,MATCH(B1148,$F1124:$F1130,0),MATCH(INICIO!$C$59,$G1123:$L1123,0)),0),IF($Q$2=4,IFERROR(INDEX($P1124:$U1134,MATCH(B1148,$O1124:$O1134,0),MATCH(INICIO!$C$59,$P1123:$U1123,0)),0),IFERROR(INDEX($G1135:$L1143,MATCH(B1148,$F1135:$F1143,0),MATCH(INICIO!$C$59,$G1134:$L1134,0)),0)))</f>
        <v>#REF!</v>
      </c>
      <c r="D1148" s="105" t="e">
        <f t="shared" si="1899"/>
        <v>#REF!</v>
      </c>
      <c r="E1148" s="116" t="e">
        <f>IF($Q$2=2,IFERROR(INDEX($G1124:$L1130,MATCH(D1148,$F1124:$F1130,0),MATCH(INICIO!$C$59,$G1123:$L1123,0)),0),IF($Q$2=4,IFERROR(INDEX($P1124:$U1134,MATCH(D1148,$O1124:$O1134,0),MATCH(INICIO!$C$59,$P1123:$U1123,0)),0),IFERROR(INDEX($G1135:$L1143,MATCH(D1148,$F1135:$F1143,0),MATCH(INICIO!$C$59,$G1134:$L1134,0)),0)))</f>
        <v>#REF!</v>
      </c>
      <c r="F1148" s="105" t="e">
        <f t="shared" si="1900"/>
        <v>#REF!</v>
      </c>
      <c r="G1148" s="116" t="e">
        <f>IF($Q$2=2,IFERROR(INDEX($G1124:$L1130,MATCH(F1148,$F1124:$F1130,0),MATCH(INICIO!$C$59,$G1123:$L1123,0)),0),IF($Q$2=4,IFERROR(INDEX($P1124:$U1134,MATCH(F1148,$O1124:$O1134,0),MATCH(INICIO!$C$59,$P1123:$U1123,0)),0),IFERROR(INDEX($G1135:$L1143,MATCH(F1148,$F1135:$F1143,0),MATCH(INICIO!$C$59,$G1134:$L1134,0)),0)))</f>
        <v>#REF!</v>
      </c>
      <c r="H1148" s="105" t="e">
        <f t="shared" si="1901"/>
        <v>#REF!</v>
      </c>
      <c r="I1148" s="116" t="e">
        <f>IF($Q$2=2,IFERROR(INDEX($G1124:$L1130,MATCH(H1148,$F1124:$F1130,0),MATCH(INICIO!$C$59,$G1123:$L1123,0)),0),IF($Q$2=4,IFERROR(INDEX($P1124:$U1134,MATCH(H1148,$O1124:$O1134,0),MATCH(INICIO!$C$59,$P1123:$U1123,0)),0),IFERROR(INDEX($G1135:$L1143,MATCH(H1148,$F1135:$F1143,0),MATCH(INICIO!$C$59,$G1134:$L1134,0)),0)))</f>
        <v>#REF!</v>
      </c>
      <c r="J1148" s="105" t="e">
        <f t="shared" si="1902"/>
        <v>#REF!</v>
      </c>
      <c r="K1148" s="116" t="e">
        <f>IF($Q$2=2,IFERROR(INDEX($G1124:$L1130,MATCH(J1148,$F1124:$F1130,0),MATCH(INICIO!$C$59,$G1123:$L1123,0)),0),IF($Q$2=4,IFERROR(INDEX($P1124:$U1134,MATCH(J1148,$O1124:$O1134,0),MATCH(INICIO!$C$59,$P1123:$U1123,0)),0),IFERROR(INDEX($G1135:$L1143,MATCH(J1148,$F1135:$F1143,0),MATCH(INICIO!$C$59,$G1134:$L1134,0)),0)))</f>
        <v>#REF!</v>
      </c>
      <c r="L1148" s="105" t="e">
        <f t="shared" si="1903"/>
        <v>#REF!</v>
      </c>
      <c r="M1148" s="116" t="e">
        <f>IF($Q$2=2,IFERROR(INDEX($G1124:$L1130,MATCH(L1148,$F1124:$F1130,0),MATCH(INICIO!$C$59,$G1123:$L1123,0)),0),IF($Q$2=4,IFERROR(INDEX($P1124:$U1134,MATCH(L1148,$O1124:$O1134,0),MATCH(INICIO!$C$59,$P1123:$U1123,0)),0),IFERROR(INDEX($G1135:$L1143,MATCH(L1148,$F1135:$F1143,0),MATCH(INICIO!$C$59,$G1134:$L1134,0)),0)))</f>
        <v>#REF!</v>
      </c>
    </row>
    <row r="1149" spans="1:24" hidden="1" outlineLevel="2" x14ac:dyDescent="0.25">
      <c r="B1149" s="105" t="e">
        <f t="shared" si="1898"/>
        <v>#REF!</v>
      </c>
      <c r="C1149" s="116" t="e">
        <f>IF($Q$2=2,IFERROR(INDEX($G1124:$L1130,MATCH(B1149,$F1124:$F1130,0),MATCH(INICIO!$C$59,$G1123:$L1123,0)),0),IF($Q$2=4,IFERROR(INDEX($P1124:$U1134,MATCH(B1149,$O1124:$O1134,0),MATCH(INICIO!$C$59,$P1123:$U1123,0)),0),IFERROR(INDEX($G1135:$L1143,MATCH(B1149,$F1135:$F1143,0),MATCH(INICIO!$C$59,$G1134:$L1134,0)),0)))</f>
        <v>#REF!</v>
      </c>
      <c r="D1149" s="105" t="e">
        <f t="shared" si="1899"/>
        <v>#REF!</v>
      </c>
      <c r="E1149" s="116" t="e">
        <f>IF($Q$2=2,IFERROR(INDEX($G1124:$L1130,MATCH(D1149,$F1124:$F1130,0),MATCH(INICIO!$C$59,$G1123:$L1123,0)),0),IF($Q$2=4,IFERROR(INDEX($P1124:$U1134,MATCH(D1149,$O1124:$O1134,0),MATCH(INICIO!$C$59,$P1123:$U1123,0)),0),IFERROR(INDEX($G1135:$L1143,MATCH(D1149,$F1135:$F1143,0),MATCH(INICIO!$C$59,$G1134:$L1134,0)),0)))</f>
        <v>#REF!</v>
      </c>
      <c r="F1149" s="105" t="e">
        <f t="shared" si="1900"/>
        <v>#REF!</v>
      </c>
      <c r="G1149" s="116" t="e">
        <f>IF($Q$2=2,IFERROR(INDEX($G1124:$L1130,MATCH(F1149,$F1124:$F1130,0),MATCH(INICIO!$C$59,$G1123:$L1123,0)),0),IF($Q$2=4,IFERROR(INDEX($P1124:$U1134,MATCH(F1149,$O1124:$O1134,0),MATCH(INICIO!$C$59,$P1123:$U1123,0)),0),IFERROR(INDEX($G1135:$L1143,MATCH(F1149,$F1135:$F1143,0),MATCH(INICIO!$C$59,$G1134:$L1134,0)),0)))</f>
        <v>#REF!</v>
      </c>
      <c r="H1149" s="105" t="e">
        <f t="shared" si="1901"/>
        <v>#REF!</v>
      </c>
      <c r="I1149" s="116" t="e">
        <f>IF($Q$2=2,IFERROR(INDEX($G1124:$L1130,MATCH(H1149,$F1124:$F1130,0),MATCH(INICIO!$C$59,$G1123:$L1123,0)),0),IF($Q$2=4,IFERROR(INDEX($P1124:$U1134,MATCH(H1149,$O1124:$O1134,0),MATCH(INICIO!$C$59,$P1123:$U1123,0)),0),IFERROR(INDEX($G1135:$L1143,MATCH(H1149,$F1135:$F1143,0),MATCH(INICIO!$C$59,$G1134:$L1134,0)),0)))</f>
        <v>#REF!</v>
      </c>
      <c r="J1149" s="105" t="e">
        <f t="shared" si="1902"/>
        <v>#REF!</v>
      </c>
      <c r="K1149" s="116" t="e">
        <f>IF($Q$2=2,IFERROR(INDEX($G1124:$L1130,MATCH(J1149,$F1124:$F1130,0),MATCH(INICIO!$C$59,$G1123:$L1123,0)),0),IF($Q$2=4,IFERROR(INDEX($P1124:$U1134,MATCH(J1149,$O1124:$O1134,0),MATCH(INICIO!$C$59,$P1123:$U1123,0)),0),IFERROR(INDEX($G1135:$L1143,MATCH(J1149,$F1135:$F1143,0),MATCH(INICIO!$C$59,$G1134:$L1134,0)),0)))</f>
        <v>#REF!</v>
      </c>
      <c r="L1149" s="105" t="e">
        <f t="shared" si="1903"/>
        <v>#REF!</v>
      </c>
      <c r="M1149" s="116" t="e">
        <f>IF($Q$2=2,IFERROR(INDEX($G1124:$L1130,MATCH(L1149,$F1124:$F1130,0),MATCH(INICIO!$C$59,$G1123:$L1123,0)),0),IF($Q$2=4,IFERROR(INDEX($P1124:$U1134,MATCH(L1149,$O1124:$O1134,0),MATCH(INICIO!$C$59,$P1123:$U1123,0)),0),IFERROR(INDEX($G1135:$L1143,MATCH(L1149,$F1135:$F1143,0),MATCH(INICIO!$C$59,$G1134:$L1134,0)),0)))</f>
        <v>#REF!</v>
      </c>
    </row>
    <row r="1150" spans="1:24" hidden="1" outlineLevel="2" x14ac:dyDescent="0.25">
      <c r="B1150" s="105" t="e">
        <f t="shared" si="1898"/>
        <v>#REF!</v>
      </c>
      <c r="C1150" s="116" t="e">
        <f>IF($Q$2=2,IFERROR(INDEX($G1124:$L1130,MATCH(B1150,$F1124:$F1130,0),MATCH(INICIO!$C$59,$G1123:$L1123,0)),0),IF($Q$2=4,IFERROR(INDEX($P1124:$U1134,MATCH(B1150,$O1124:$O1134,0),MATCH(INICIO!$C$59,$P1123:$U1123,0)),0),IFERROR(INDEX($G1135:$L1143,MATCH(B1150,$F1135:$F1143,0),MATCH(INICIO!$C$59,$G1134:$L1134,0)),0)))</f>
        <v>#REF!</v>
      </c>
      <c r="D1150" s="105" t="e">
        <f t="shared" si="1899"/>
        <v>#REF!</v>
      </c>
      <c r="E1150" s="116" t="e">
        <f>IF($Q$2=2,IFERROR(INDEX($G1124:$L1130,MATCH(D1150,$F1124:$F1130,0),MATCH(INICIO!$C$59,$G1123:$L1123,0)),0),IF($Q$2=4,IFERROR(INDEX($P1124:$U1134,MATCH(D1150,$O1124:$O1134,0),MATCH(INICIO!$C$59,$P1123:$U1123,0)),0),IFERROR(INDEX($G1135:$L1143,MATCH(D1150,$F1135:$F1143,0),MATCH(INICIO!$C$59,$G1134:$L1134,0)),0)))</f>
        <v>#REF!</v>
      </c>
      <c r="F1150" s="105" t="e">
        <f t="shared" si="1900"/>
        <v>#REF!</v>
      </c>
      <c r="G1150" s="116" t="e">
        <f>IF($Q$2=2,IFERROR(INDEX($G1124:$L1130,MATCH(F1150,$F1124:$F1130,0),MATCH(INICIO!$C$59,$G1123:$L1123,0)),0),IF($Q$2=4,IFERROR(INDEX($P1124:$U1134,MATCH(F1150,$O1124:$O1134,0),MATCH(INICIO!$C$59,$P1123:$U1123,0)),0),IFERROR(INDEX($G1135:$L1143,MATCH(F1150,$F1135:$F1143,0),MATCH(INICIO!$C$59,$G1134:$L1134,0)),0)))</f>
        <v>#REF!</v>
      </c>
      <c r="H1150" s="105" t="e">
        <f t="shared" si="1901"/>
        <v>#REF!</v>
      </c>
      <c r="I1150" s="116" t="e">
        <f>IF($Q$2=2,IFERROR(INDEX($G1124:$L1130,MATCH(H1150,$F1124:$F1130,0),MATCH(INICIO!$C$59,$G1123:$L1123,0)),0),IF($Q$2=4,IFERROR(INDEX($P1124:$U1134,MATCH(H1150,$O1124:$O1134,0),MATCH(INICIO!$C$59,$P1123:$U1123,0)),0),IFERROR(INDEX($G1135:$L1143,MATCH(H1150,$F1135:$F1143,0),MATCH(INICIO!$C$59,$G1134:$L1134,0)),0)))</f>
        <v>#REF!</v>
      </c>
      <c r="J1150" s="105" t="e">
        <f t="shared" si="1902"/>
        <v>#REF!</v>
      </c>
      <c r="K1150" s="116" t="e">
        <f>IF($Q$2=2,IFERROR(INDEX($G1124:$L1130,MATCH(J1150,$F1124:$F1130,0),MATCH(INICIO!$C$59,$G1123:$L1123,0)),0),IF($Q$2=4,IFERROR(INDEX($P1124:$U1134,MATCH(J1150,$O1124:$O1134,0),MATCH(INICIO!$C$59,$P1123:$U1123,0)),0),IFERROR(INDEX($G1135:$L1143,MATCH(J1150,$F1135:$F1143,0),MATCH(INICIO!$C$59,$G1134:$L1134,0)),0)))</f>
        <v>#REF!</v>
      </c>
      <c r="L1150" s="105" t="e">
        <f t="shared" si="1903"/>
        <v>#REF!</v>
      </c>
      <c r="M1150" s="116" t="e">
        <f>IF($Q$2=2,IFERROR(INDEX($G1124:$L1130,MATCH(L1150,$F1124:$F1130,0),MATCH(INICIO!$C$59,$G1123:$L1123,0)),0),IF($Q$2=4,IFERROR(INDEX($P1124:$U1134,MATCH(L1150,$O1124:$O1134,0),MATCH(INICIO!$C$59,$P1123:$U1123,0)),0),IFERROR(INDEX($G1135:$L1143,MATCH(L1150,$F1135:$F1143,0),MATCH(INICIO!$C$59,$G1134:$L1134,0)),0)))</f>
        <v>#REF!</v>
      </c>
    </row>
    <row r="1151" spans="1:24" hidden="1" outlineLevel="2" x14ac:dyDescent="0.25">
      <c r="B1151" s="105" t="e">
        <f t="shared" si="1898"/>
        <v>#REF!</v>
      </c>
      <c r="C1151" s="116" t="e">
        <f>IF($Q$2=2,IFERROR(INDEX($G1124:$L1130,MATCH(B1151,$F1124:$F1130,0),MATCH(INICIO!$C$59,$G1123:$L1123,0)),0),IF($Q$2=4,IFERROR(INDEX($P1124:$U1134,MATCH(B1151,$O1124:$O1134,0),MATCH(INICIO!$C$59,$P1123:$U1123,0)),0),IFERROR(INDEX($G1135:$L1143,MATCH(B1151,$F1135:$F1143,0),MATCH(INICIO!$C$59,$G1134:$L1134,0)),0)))</f>
        <v>#REF!</v>
      </c>
      <c r="D1151" s="105" t="e">
        <f t="shared" si="1899"/>
        <v>#REF!</v>
      </c>
      <c r="E1151" s="116" t="e">
        <f>IF($Q$2=2,IFERROR(INDEX($G1124:$L1130,MATCH(D1151,$F1124:$F1130,0),MATCH(INICIO!$C$59,$G1123:$L1123,0)),0),IF($Q$2=4,IFERROR(INDEX($P1124:$U1134,MATCH(D1151,$O1124:$O1134,0),MATCH(INICIO!$C$59,$P1123:$U1123,0)),0),IFERROR(INDEX($G1135:$L1143,MATCH(D1151,$F1135:$F1143,0),MATCH(INICIO!$C$59,$G1134:$L1134,0)),0)))</f>
        <v>#REF!</v>
      </c>
      <c r="F1151" s="105" t="e">
        <f t="shared" si="1900"/>
        <v>#REF!</v>
      </c>
      <c r="G1151" s="116" t="e">
        <f>IF($Q$2=2,IFERROR(INDEX($G1124:$L1130,MATCH(F1151,$F1124:$F1130,0),MATCH(INICIO!$C$59,$G1123:$L1123,0)),0),IF($Q$2=4,IFERROR(INDEX($P1124:$U1134,MATCH(F1151,$O1124:$O1134,0),MATCH(INICIO!$C$59,$P1123:$U1123,0)),0),IFERROR(INDEX($G1135:$L1143,MATCH(F1151,$F1135:$F1143,0),MATCH(INICIO!$C$59,$G1134:$L1134,0)),0)))</f>
        <v>#REF!</v>
      </c>
      <c r="H1151" s="105" t="e">
        <f t="shared" si="1901"/>
        <v>#REF!</v>
      </c>
      <c r="I1151" s="116" t="e">
        <f>IF($Q$2=2,IFERROR(INDEX($G1124:$L1130,MATCH(H1151,$F1124:$F1130,0),MATCH(INICIO!$C$59,$G1123:$L1123,0)),0),IF($Q$2=4,IFERROR(INDEX($P1124:$U1134,MATCH(H1151,$O1124:$O1134,0),MATCH(INICIO!$C$59,$P1123:$U1123,0)),0),IFERROR(INDEX($G1135:$L1143,MATCH(H1151,$F1135:$F1143,0),MATCH(INICIO!$C$59,$G1134:$L1134,0)),0)))</f>
        <v>#REF!</v>
      </c>
      <c r="J1151" s="105" t="e">
        <f t="shared" si="1902"/>
        <v>#REF!</v>
      </c>
      <c r="K1151" s="116" t="e">
        <f>IF($Q$2=2,IFERROR(INDEX($G1124:$L1130,MATCH(J1151,$F1124:$F1130,0),MATCH(INICIO!$C$59,$G1123:$L1123,0)),0),IF($Q$2=4,IFERROR(INDEX($P1124:$U1134,MATCH(J1151,$O1124:$O1134,0),MATCH(INICIO!$C$59,$P1123:$U1123,0)),0),IFERROR(INDEX($G1135:$L1143,MATCH(J1151,$F1135:$F1143,0),MATCH(INICIO!$C$59,$G1134:$L1134,0)),0)))</f>
        <v>#REF!</v>
      </c>
      <c r="L1151" s="105" t="e">
        <f t="shared" si="1903"/>
        <v>#REF!</v>
      </c>
      <c r="M1151" s="116" t="e">
        <f>IF($Q$2=2,IFERROR(INDEX($G1124:$L1130,MATCH(L1151,$F1124:$F1130,0),MATCH(INICIO!$C$59,$G1123:$L1123,0)),0),IF($Q$2=4,IFERROR(INDEX($P1124:$U1134,MATCH(L1151,$O1124:$O1134,0),MATCH(INICIO!$C$59,$P1123:$U1123,0)),0),IFERROR(INDEX($G1135:$L1143,MATCH(L1151,$F1135:$F1143,0),MATCH(INICIO!$C$59,$G1134:$L1134,0)),0)))</f>
        <v>#REF!</v>
      </c>
    </row>
    <row r="1152" spans="1:24" hidden="1" outlineLevel="2" x14ac:dyDescent="0.25">
      <c r="B1152" s="105" t="e">
        <f t="shared" si="1898"/>
        <v>#REF!</v>
      </c>
      <c r="C1152" s="116" t="e">
        <f>IF($Q$2=2,IFERROR(INDEX($G1124:$L1130,MATCH(B1152,$F1124:$F1130,0),MATCH(INICIO!$C$59,$G1123:$L1123,0)),0),IF($Q$2=4,IFERROR(INDEX($P1124:$U1134,MATCH(B1152,$O1124:$O1134,0),MATCH(INICIO!$C$59,$P1123:$U1123,0)),0),IFERROR(INDEX($G1135:$L1143,MATCH(B1152,$F1135:$F1143,0),MATCH(INICIO!$C$59,$G1134:$L1134,0)),0)))</f>
        <v>#REF!</v>
      </c>
      <c r="D1152" s="105" t="e">
        <f t="shared" si="1899"/>
        <v>#REF!</v>
      </c>
      <c r="E1152" s="116" t="e">
        <f>IF($Q$2=2,IFERROR(INDEX($G1124:$L1130,MATCH(D1152,$F1124:$F1130,0),MATCH(INICIO!$C$59,$G1123:$L1123,0)),0),IF($Q$2=4,IFERROR(INDEX($P1124:$U1134,MATCH(D1152,$O1124:$O1134,0),MATCH(INICIO!$C$59,$P1123:$U1123,0)),0),IFERROR(INDEX($G1135:$L1143,MATCH(D1152,$F1135:$F1143,0),MATCH(INICIO!$C$59,$G1134:$L1134,0)),0)))</f>
        <v>#REF!</v>
      </c>
      <c r="F1152" s="105" t="e">
        <f t="shared" si="1900"/>
        <v>#REF!</v>
      </c>
      <c r="G1152" s="116" t="e">
        <f>IF($Q$2=2,IFERROR(INDEX($G1124:$L1130,MATCH(F1152,$F1124:$F1130,0),MATCH(INICIO!$C$59,$G1123:$L1123,0)),0),IF($Q$2=4,IFERROR(INDEX($P1124:$U1134,MATCH(F1152,$O1124:$O1134,0),MATCH(INICIO!$C$59,$P1123:$U1123,0)),0),IFERROR(INDEX($G1135:$L1143,MATCH(F1152,$F1135:$F1143,0),MATCH(INICIO!$C$59,$G1134:$L1134,0)),0)))</f>
        <v>#REF!</v>
      </c>
      <c r="H1152" s="105" t="e">
        <f t="shared" si="1901"/>
        <v>#REF!</v>
      </c>
      <c r="I1152" s="116" t="e">
        <f>IF($Q$2=2,IFERROR(INDEX($G1124:$L1130,MATCH(H1152,$F1124:$F1130,0),MATCH(INICIO!$C$59,$G1123:$L1123,0)),0),IF($Q$2=4,IFERROR(INDEX($P1124:$U1134,MATCH(H1152,$O1124:$O1134,0),MATCH(INICIO!$C$59,$P1123:$U1123,0)),0),IFERROR(INDEX($G1135:$L1143,MATCH(H1152,$F1135:$F1143,0),MATCH(INICIO!$C$59,$G1134:$L1134,0)),0)))</f>
        <v>#REF!</v>
      </c>
      <c r="J1152" s="105" t="e">
        <f t="shared" si="1902"/>
        <v>#REF!</v>
      </c>
      <c r="K1152" s="116" t="e">
        <f>IF($Q$2=2,IFERROR(INDEX($G1124:$L1130,MATCH(J1152,$F1124:$F1130,0),MATCH(INICIO!$C$59,$G1123:$L1123,0)),0),IF($Q$2=4,IFERROR(INDEX($P1124:$U1134,MATCH(J1152,$O1124:$O1134,0),MATCH(INICIO!$C$59,$P1123:$U1123,0)),0),IFERROR(INDEX($G1135:$L1143,MATCH(J1152,$F1135:$F1143,0),MATCH(INICIO!$C$59,$G1134:$L1134,0)),0)))</f>
        <v>#REF!</v>
      </c>
      <c r="L1152" s="105" t="e">
        <f t="shared" si="1903"/>
        <v>#REF!</v>
      </c>
      <c r="M1152" s="116" t="e">
        <f>IF($Q$2=2,IFERROR(INDEX($G1124:$L1130,MATCH(L1152,$F1124:$F1130,0),MATCH(INICIO!$C$59,$G1123:$L1123,0)),0),IF($Q$2=4,IFERROR(INDEX($P1124:$U1134,MATCH(L1152,$O1124:$O1134,0),MATCH(INICIO!$C$59,$P1123:$U1123,0)),0),IFERROR(INDEX($G1135:$L1143,MATCH(L1152,$F1135:$F1143,0),MATCH(INICIO!$C$59,$G1134:$L1134,0)),0)))</f>
        <v>#REF!</v>
      </c>
    </row>
    <row r="1153" spans="1:93" hidden="1" outlineLevel="2" x14ac:dyDescent="0.25"/>
    <row r="1154" spans="1:93" s="119" customFormat="1" hidden="1" outlineLevel="2" x14ac:dyDescent="0.25">
      <c r="A1154" s="118" t="s">
        <v>43</v>
      </c>
    </row>
    <row r="1155" spans="1:93" hidden="1" outlineLevel="2" x14ac:dyDescent="0.25">
      <c r="C1155" s="121">
        <f t="shared" ref="C1155:H1155" si="1904">E$2</f>
        <v>1</v>
      </c>
      <c r="D1155" s="121">
        <f t="shared" si="1904"/>
        <v>2</v>
      </c>
      <c r="E1155" s="121">
        <f t="shared" si="1904"/>
        <v>3</v>
      </c>
      <c r="F1155" s="121">
        <f t="shared" si="1904"/>
        <v>4</v>
      </c>
      <c r="G1155" s="121">
        <f t="shared" si="1904"/>
        <v>5</v>
      </c>
      <c r="H1155" s="121">
        <f t="shared" si="1904"/>
        <v>6</v>
      </c>
    </row>
    <row r="1156" spans="1:93" hidden="1" outlineLevel="2" x14ac:dyDescent="0.25">
      <c r="B1156" s="122" t="s">
        <v>44</v>
      </c>
      <c r="C1156" s="123" t="e">
        <f t="array" ref="C1156:C1161">MMULT(MMULT(C$8:H$13,$AZ$8:$BE$13),C1147:C1152)+MMULT(MINVERSE(TRANSPOSE($AZ$8:$BE$13)),C1114:C1119)</f>
        <v>#REF!</v>
      </c>
      <c r="D1156" s="123" t="e">
        <f t="array" ref="D1156:D1161">MMULT(MMULT(K$8:P$13,$AZ$8:$BE$13),E1147:E1152)+MMULT(MINVERSE(TRANSPOSE($AZ$8:$BE$13)),E1114:E1119)</f>
        <v>#REF!</v>
      </c>
      <c r="E1156" s="123" t="e">
        <f t="array" ref="E1156:E1161">MMULT(MMULT(S$8:X$13,$AZ$8:$BE$13),G1147:G1152)+MMULT(MINVERSE(TRANSPOSE($AZ$8:$BE$13)),G1114:G1119)</f>
        <v>#REF!</v>
      </c>
      <c r="F1156" s="123" t="e">
        <f t="array" ref="F1156:F1161">MMULT(MMULT(AA$8:AF$13,$AZ$8:$BE$13),I1147:I1152)+MMULT(MINVERSE(TRANSPOSE($AZ$8:$BE$13)),I1114:I1119)</f>
        <v>#REF!</v>
      </c>
      <c r="G1156" s="123" t="e">
        <f t="array" ref="G1156:G1161">MMULT(MMULT(AI$8:AN$13,$AZ$8:$BE$13),K1147:K1152)+MMULT(MINVERSE(TRANSPOSE($AZ$8:$BE$13)),K1114:K1119)</f>
        <v>#REF!</v>
      </c>
      <c r="H1156" s="123" t="e">
        <f t="array" ref="H1156:H1161">MMULT(MMULT(AQ$8:AV$13,$AZ$8:$BE$13),M1147:M1152)+MMULT(MINVERSE(TRANSPOSE($AZ$8:$BE$13)),M1114:M1119)</f>
        <v>#REF!</v>
      </c>
      <c r="N1156" s="124"/>
      <c r="P1156" s="124"/>
    </row>
    <row r="1157" spans="1:93" hidden="1" outlineLevel="2" x14ac:dyDescent="0.25">
      <c r="B1157" s="122" t="s">
        <v>45</v>
      </c>
      <c r="C1157" s="123" t="e">
        <v>#REF!</v>
      </c>
      <c r="D1157" s="123" t="e">
        <v>#REF!</v>
      </c>
      <c r="E1157" s="123" t="e">
        <v>#REF!</v>
      </c>
      <c r="F1157" s="123" t="e">
        <v>#REF!</v>
      </c>
      <c r="G1157" s="123" t="e">
        <v>#REF!</v>
      </c>
      <c r="H1157" s="123" t="e">
        <v>#REF!</v>
      </c>
      <c r="N1157" s="124"/>
      <c r="P1157" s="124"/>
    </row>
    <row r="1158" spans="1:93" hidden="1" outlineLevel="2" x14ac:dyDescent="0.25">
      <c r="B1158" s="122" t="s">
        <v>46</v>
      </c>
      <c r="C1158" s="123" t="e">
        <v>#REF!</v>
      </c>
      <c r="D1158" s="123" t="e">
        <v>#REF!</v>
      </c>
      <c r="E1158" s="123" t="e">
        <v>#REF!</v>
      </c>
      <c r="F1158" s="123" t="e">
        <v>#REF!</v>
      </c>
      <c r="G1158" s="123" t="e">
        <v>#REF!</v>
      </c>
      <c r="H1158" s="123" t="e">
        <v>#REF!</v>
      </c>
      <c r="N1158" s="124"/>
      <c r="P1158" s="124"/>
    </row>
    <row r="1159" spans="1:93" hidden="1" outlineLevel="2" x14ac:dyDescent="0.25">
      <c r="B1159" s="122" t="s">
        <v>47</v>
      </c>
      <c r="C1159" s="123" t="e">
        <v>#REF!</v>
      </c>
      <c r="D1159" s="123" t="e">
        <v>#REF!</v>
      </c>
      <c r="E1159" s="123" t="e">
        <v>#REF!</v>
      </c>
      <c r="F1159" s="123" t="e">
        <v>#REF!</v>
      </c>
      <c r="G1159" s="123" t="e">
        <v>#REF!</v>
      </c>
      <c r="H1159" s="123" t="e">
        <v>#REF!</v>
      </c>
      <c r="N1159" s="124"/>
      <c r="P1159" s="124"/>
    </row>
    <row r="1160" spans="1:93" hidden="1" outlineLevel="2" x14ac:dyDescent="0.25">
      <c r="B1160" s="122" t="s">
        <v>48</v>
      </c>
      <c r="C1160" s="123" t="e">
        <v>#REF!</v>
      </c>
      <c r="D1160" s="123" t="e">
        <v>#REF!</v>
      </c>
      <c r="E1160" s="123" t="e">
        <v>#REF!</v>
      </c>
      <c r="F1160" s="123" t="e">
        <v>#REF!</v>
      </c>
      <c r="G1160" s="123" t="e">
        <v>#REF!</v>
      </c>
      <c r="H1160" s="123" t="e">
        <v>#REF!</v>
      </c>
      <c r="N1160" s="124"/>
      <c r="P1160" s="124"/>
    </row>
    <row r="1161" spans="1:93" hidden="1" outlineLevel="2" x14ac:dyDescent="0.25">
      <c r="B1161" s="122" t="s">
        <v>49</v>
      </c>
      <c r="C1161" s="123" t="e">
        <v>#REF!</v>
      </c>
      <c r="D1161" s="123" t="e">
        <v>#REF!</v>
      </c>
      <c r="E1161" s="123" t="e">
        <v>#REF!</v>
      </c>
      <c r="F1161" s="123" t="e">
        <v>#REF!</v>
      </c>
      <c r="G1161" s="123" t="e">
        <v>#REF!</v>
      </c>
      <c r="H1161" s="123" t="e">
        <v>#REF!</v>
      </c>
      <c r="N1161" s="124"/>
      <c r="P1161" s="124"/>
    </row>
    <row r="1162" spans="1:93" hidden="1" outlineLevel="2" x14ac:dyDescent="0.25"/>
    <row r="1163" spans="1:93" hidden="1" outlineLevel="2" x14ac:dyDescent="0.25">
      <c r="B1163" s="318" t="s">
        <v>50</v>
      </c>
      <c r="C1163" s="319"/>
      <c r="D1163" s="319"/>
      <c r="E1163" s="319"/>
      <c r="F1163" s="319"/>
      <c r="G1163" s="319"/>
      <c r="H1163" s="319"/>
      <c r="I1163" s="319"/>
      <c r="J1163" s="319"/>
      <c r="K1163" s="319"/>
      <c r="L1163" s="320"/>
      <c r="M1163" s="321" t="s">
        <v>51</v>
      </c>
      <c r="N1163" s="322"/>
      <c r="O1163" s="322"/>
      <c r="P1163" s="322"/>
      <c r="Q1163" s="322"/>
      <c r="R1163" s="322"/>
      <c r="S1163" s="322"/>
      <c r="T1163" s="322"/>
      <c r="U1163" s="322"/>
      <c r="V1163" s="323"/>
      <c r="W1163" s="321" t="s">
        <v>52</v>
      </c>
      <c r="X1163" s="322"/>
      <c r="Y1163" s="322"/>
      <c r="Z1163" s="322"/>
      <c r="AA1163" s="322"/>
      <c r="AB1163" s="322"/>
      <c r="AC1163" s="322"/>
      <c r="AD1163" s="322"/>
      <c r="AE1163" s="322"/>
      <c r="AF1163" s="323"/>
      <c r="AG1163" s="321" t="s">
        <v>53</v>
      </c>
      <c r="AH1163" s="322"/>
      <c r="AI1163" s="322"/>
      <c r="AJ1163" s="322"/>
      <c r="AK1163" s="322"/>
      <c r="AL1163" s="322"/>
      <c r="AM1163" s="322"/>
      <c r="AN1163" s="322"/>
      <c r="AO1163" s="322"/>
      <c r="AP1163" s="323"/>
      <c r="AQ1163" s="321" t="s">
        <v>54</v>
      </c>
      <c r="AR1163" s="322"/>
      <c r="AS1163" s="322"/>
      <c r="AT1163" s="322"/>
      <c r="AU1163" s="322"/>
      <c r="AV1163" s="322"/>
      <c r="AW1163" s="322"/>
      <c r="AX1163" s="322"/>
      <c r="AY1163" s="322"/>
      <c r="AZ1163" s="323"/>
      <c r="BA1163" s="321" t="s">
        <v>55</v>
      </c>
      <c r="BB1163" s="322"/>
      <c r="BC1163" s="322"/>
      <c r="BD1163" s="322"/>
      <c r="BE1163" s="322"/>
      <c r="BF1163" s="322"/>
      <c r="BG1163" s="322"/>
      <c r="BH1163" s="322"/>
      <c r="BI1163" s="322"/>
      <c r="BJ1163" s="323"/>
    </row>
    <row r="1164" spans="1:93" hidden="1" outlineLevel="2" x14ac:dyDescent="0.25">
      <c r="B1164" s="186">
        <f t="shared" ref="B1164" si="1905">E$2</f>
        <v>1</v>
      </c>
      <c r="C1164" s="187">
        <f t="shared" ref="C1164:L1167" si="1906">B1164</f>
        <v>1</v>
      </c>
      <c r="D1164" s="187">
        <f t="shared" si="1906"/>
        <v>1</v>
      </c>
      <c r="E1164" s="187">
        <f t="shared" si="1906"/>
        <v>1</v>
      </c>
      <c r="F1164" s="187">
        <f t="shared" si="1906"/>
        <v>1</v>
      </c>
      <c r="G1164" s="187">
        <f t="shared" si="1906"/>
        <v>1</v>
      </c>
      <c r="H1164" s="187">
        <f t="shared" si="1906"/>
        <v>1</v>
      </c>
      <c r="I1164" s="187">
        <f t="shared" si="1906"/>
        <v>1</v>
      </c>
      <c r="J1164" s="187">
        <f t="shared" si="1906"/>
        <v>1</v>
      </c>
      <c r="K1164" s="187">
        <f t="shared" si="1906"/>
        <v>1</v>
      </c>
      <c r="L1164" s="188">
        <f t="shared" si="1906"/>
        <v>1</v>
      </c>
      <c r="M1164" s="189">
        <f t="shared" ref="M1164" si="1907">F$2</f>
        <v>2</v>
      </c>
      <c r="N1164" s="187">
        <f t="shared" ref="N1164:V1167" si="1908">M1164</f>
        <v>2</v>
      </c>
      <c r="O1164" s="187">
        <f t="shared" si="1908"/>
        <v>2</v>
      </c>
      <c r="P1164" s="187">
        <f t="shared" si="1908"/>
        <v>2</v>
      </c>
      <c r="Q1164" s="187">
        <f t="shared" si="1908"/>
        <v>2</v>
      </c>
      <c r="R1164" s="187">
        <f t="shared" si="1908"/>
        <v>2</v>
      </c>
      <c r="S1164" s="187">
        <f t="shared" si="1908"/>
        <v>2</v>
      </c>
      <c r="T1164" s="187">
        <f t="shared" si="1908"/>
        <v>2</v>
      </c>
      <c r="U1164" s="187">
        <f t="shared" si="1908"/>
        <v>2</v>
      </c>
      <c r="V1164" s="188">
        <f t="shared" si="1908"/>
        <v>2</v>
      </c>
      <c r="W1164" s="189">
        <f>G$2</f>
        <v>3</v>
      </c>
      <c r="X1164" s="187">
        <f t="shared" ref="X1164:AF1167" si="1909">W1164</f>
        <v>3</v>
      </c>
      <c r="Y1164" s="187">
        <f t="shared" si="1909"/>
        <v>3</v>
      </c>
      <c r="Z1164" s="187">
        <f t="shared" si="1909"/>
        <v>3</v>
      </c>
      <c r="AA1164" s="187">
        <f t="shared" si="1909"/>
        <v>3</v>
      </c>
      <c r="AB1164" s="187">
        <f t="shared" si="1909"/>
        <v>3</v>
      </c>
      <c r="AC1164" s="187">
        <f t="shared" si="1909"/>
        <v>3</v>
      </c>
      <c r="AD1164" s="187">
        <f t="shared" si="1909"/>
        <v>3</v>
      </c>
      <c r="AE1164" s="187">
        <f t="shared" si="1909"/>
        <v>3</v>
      </c>
      <c r="AF1164" s="188">
        <f t="shared" si="1909"/>
        <v>3</v>
      </c>
      <c r="AG1164" s="189">
        <f>H$2</f>
        <v>4</v>
      </c>
      <c r="AH1164" s="187">
        <f t="shared" ref="AH1164:AP1167" si="1910">AG1164</f>
        <v>4</v>
      </c>
      <c r="AI1164" s="187">
        <f t="shared" si="1910"/>
        <v>4</v>
      </c>
      <c r="AJ1164" s="187">
        <f t="shared" si="1910"/>
        <v>4</v>
      </c>
      <c r="AK1164" s="187">
        <f t="shared" si="1910"/>
        <v>4</v>
      </c>
      <c r="AL1164" s="187">
        <f t="shared" si="1910"/>
        <v>4</v>
      </c>
      <c r="AM1164" s="187">
        <f t="shared" si="1910"/>
        <v>4</v>
      </c>
      <c r="AN1164" s="187">
        <f t="shared" si="1910"/>
        <v>4</v>
      </c>
      <c r="AO1164" s="187">
        <f t="shared" si="1910"/>
        <v>4</v>
      </c>
      <c r="AP1164" s="188">
        <f t="shared" si="1910"/>
        <v>4</v>
      </c>
      <c r="AQ1164" s="189">
        <f>I$2</f>
        <v>5</v>
      </c>
      <c r="AR1164" s="187">
        <f t="shared" ref="AR1164:AZ1167" si="1911">AQ1164</f>
        <v>5</v>
      </c>
      <c r="AS1164" s="187">
        <f t="shared" si="1911"/>
        <v>5</v>
      </c>
      <c r="AT1164" s="187">
        <f t="shared" si="1911"/>
        <v>5</v>
      </c>
      <c r="AU1164" s="187">
        <f t="shared" si="1911"/>
        <v>5</v>
      </c>
      <c r="AV1164" s="187">
        <f t="shared" si="1911"/>
        <v>5</v>
      </c>
      <c r="AW1164" s="187">
        <f t="shared" si="1911"/>
        <v>5</v>
      </c>
      <c r="AX1164" s="187">
        <f t="shared" si="1911"/>
        <v>5</v>
      </c>
      <c r="AY1164" s="187">
        <f t="shared" si="1911"/>
        <v>5</v>
      </c>
      <c r="AZ1164" s="188">
        <f t="shared" si="1911"/>
        <v>5</v>
      </c>
      <c r="BA1164" s="189">
        <f>J$2</f>
        <v>6</v>
      </c>
      <c r="BB1164" s="187">
        <f t="shared" ref="BB1164:BJ1167" si="1912">BA1164</f>
        <v>6</v>
      </c>
      <c r="BC1164" s="187">
        <f t="shared" si="1912"/>
        <v>6</v>
      </c>
      <c r="BD1164" s="187">
        <f t="shared" si="1912"/>
        <v>6</v>
      </c>
      <c r="BE1164" s="187">
        <f t="shared" si="1912"/>
        <v>6</v>
      </c>
      <c r="BF1164" s="187">
        <f t="shared" si="1912"/>
        <v>6</v>
      </c>
      <c r="BG1164" s="187">
        <f t="shared" si="1912"/>
        <v>6</v>
      </c>
      <c r="BH1164" s="187">
        <f t="shared" si="1912"/>
        <v>6</v>
      </c>
      <c r="BI1164" s="187">
        <f t="shared" si="1912"/>
        <v>6</v>
      </c>
      <c r="BJ1164" s="188">
        <f t="shared" si="1912"/>
        <v>6</v>
      </c>
    </row>
    <row r="1165" spans="1:93" s="2" customFormat="1" ht="15" hidden="1" customHeight="1" outlineLevel="2" x14ac:dyDescent="0.25">
      <c r="A1165" s="152" t="s">
        <v>192</v>
      </c>
      <c r="B1165" s="129" t="e">
        <f>C1158</f>
        <v>#REF!</v>
      </c>
      <c r="C1165" s="130" t="e">
        <f t="shared" si="1906"/>
        <v>#REF!</v>
      </c>
      <c r="D1165" s="130" t="e">
        <f t="shared" si="1906"/>
        <v>#REF!</v>
      </c>
      <c r="E1165" s="130" t="e">
        <f t="shared" si="1906"/>
        <v>#REF!</v>
      </c>
      <c r="F1165" s="130" t="e">
        <f t="shared" si="1906"/>
        <v>#REF!</v>
      </c>
      <c r="G1165" s="130" t="e">
        <f t="shared" si="1906"/>
        <v>#REF!</v>
      </c>
      <c r="H1165" s="130" t="e">
        <f t="shared" si="1906"/>
        <v>#REF!</v>
      </c>
      <c r="I1165" s="130" t="e">
        <f t="shared" si="1906"/>
        <v>#REF!</v>
      </c>
      <c r="J1165" s="190" t="e">
        <f t="shared" si="1906"/>
        <v>#REF!</v>
      </c>
      <c r="K1165" s="130" t="e">
        <f t="shared" si="1906"/>
        <v>#REF!</v>
      </c>
      <c r="L1165" s="131" t="e">
        <f t="shared" si="1906"/>
        <v>#REF!</v>
      </c>
      <c r="M1165" s="129" t="e">
        <f>D1158</f>
        <v>#REF!</v>
      </c>
      <c r="N1165" s="130" t="e">
        <f t="shared" si="1908"/>
        <v>#REF!</v>
      </c>
      <c r="O1165" s="130" t="e">
        <f t="shared" si="1908"/>
        <v>#REF!</v>
      </c>
      <c r="P1165" s="130" t="e">
        <f t="shared" si="1908"/>
        <v>#REF!</v>
      </c>
      <c r="Q1165" s="130" t="e">
        <f t="shared" si="1908"/>
        <v>#REF!</v>
      </c>
      <c r="R1165" s="130" t="e">
        <f t="shared" si="1908"/>
        <v>#REF!</v>
      </c>
      <c r="S1165" s="130" t="e">
        <f t="shared" si="1908"/>
        <v>#REF!</v>
      </c>
      <c r="T1165" s="130" t="e">
        <f t="shared" si="1908"/>
        <v>#REF!</v>
      </c>
      <c r="U1165" s="130" t="e">
        <f t="shared" si="1908"/>
        <v>#REF!</v>
      </c>
      <c r="V1165" s="131" t="e">
        <f t="shared" si="1908"/>
        <v>#REF!</v>
      </c>
      <c r="W1165" s="129" t="e">
        <f>E1158</f>
        <v>#REF!</v>
      </c>
      <c r="X1165" s="130" t="e">
        <f t="shared" si="1909"/>
        <v>#REF!</v>
      </c>
      <c r="Y1165" s="130" t="e">
        <f t="shared" si="1909"/>
        <v>#REF!</v>
      </c>
      <c r="Z1165" s="130" t="e">
        <f t="shared" si="1909"/>
        <v>#REF!</v>
      </c>
      <c r="AA1165" s="130" t="e">
        <f t="shared" si="1909"/>
        <v>#REF!</v>
      </c>
      <c r="AB1165" s="130" t="e">
        <f t="shared" si="1909"/>
        <v>#REF!</v>
      </c>
      <c r="AC1165" s="130" t="e">
        <f t="shared" si="1909"/>
        <v>#REF!</v>
      </c>
      <c r="AD1165" s="130" t="e">
        <f t="shared" si="1909"/>
        <v>#REF!</v>
      </c>
      <c r="AE1165" s="130" t="e">
        <f t="shared" si="1909"/>
        <v>#REF!</v>
      </c>
      <c r="AF1165" s="131" t="e">
        <f t="shared" si="1909"/>
        <v>#REF!</v>
      </c>
      <c r="AG1165" s="129" t="e">
        <f>F1158</f>
        <v>#REF!</v>
      </c>
      <c r="AH1165" s="130" t="e">
        <f t="shared" si="1910"/>
        <v>#REF!</v>
      </c>
      <c r="AI1165" s="130" t="e">
        <f t="shared" si="1910"/>
        <v>#REF!</v>
      </c>
      <c r="AJ1165" s="130" t="e">
        <f t="shared" si="1910"/>
        <v>#REF!</v>
      </c>
      <c r="AK1165" s="130" t="e">
        <f t="shared" si="1910"/>
        <v>#REF!</v>
      </c>
      <c r="AL1165" s="130" t="e">
        <f t="shared" si="1910"/>
        <v>#REF!</v>
      </c>
      <c r="AM1165" s="130" t="e">
        <f t="shared" si="1910"/>
        <v>#REF!</v>
      </c>
      <c r="AN1165" s="130" t="e">
        <f t="shared" si="1910"/>
        <v>#REF!</v>
      </c>
      <c r="AO1165" s="130" t="e">
        <f t="shared" si="1910"/>
        <v>#REF!</v>
      </c>
      <c r="AP1165" s="131" t="e">
        <f t="shared" si="1910"/>
        <v>#REF!</v>
      </c>
      <c r="AQ1165" s="129" t="e">
        <f>G1158</f>
        <v>#REF!</v>
      </c>
      <c r="AR1165" s="130" t="e">
        <f t="shared" si="1911"/>
        <v>#REF!</v>
      </c>
      <c r="AS1165" s="130" t="e">
        <f t="shared" si="1911"/>
        <v>#REF!</v>
      </c>
      <c r="AT1165" s="130" t="e">
        <f t="shared" si="1911"/>
        <v>#REF!</v>
      </c>
      <c r="AU1165" s="130" t="e">
        <f t="shared" si="1911"/>
        <v>#REF!</v>
      </c>
      <c r="AV1165" s="130" t="e">
        <f t="shared" si="1911"/>
        <v>#REF!</v>
      </c>
      <c r="AW1165" s="130" t="e">
        <f t="shared" si="1911"/>
        <v>#REF!</v>
      </c>
      <c r="AX1165" s="130" t="e">
        <f t="shared" si="1911"/>
        <v>#REF!</v>
      </c>
      <c r="AY1165" s="130" t="e">
        <f t="shared" si="1911"/>
        <v>#REF!</v>
      </c>
      <c r="AZ1165" s="131" t="e">
        <f t="shared" si="1911"/>
        <v>#REF!</v>
      </c>
      <c r="BA1165" s="129" t="e">
        <f>H1158</f>
        <v>#REF!</v>
      </c>
      <c r="BB1165" s="130" t="e">
        <f t="shared" si="1912"/>
        <v>#REF!</v>
      </c>
      <c r="BC1165" s="130" t="e">
        <f t="shared" si="1912"/>
        <v>#REF!</v>
      </c>
      <c r="BD1165" s="130" t="e">
        <f t="shared" si="1912"/>
        <v>#REF!</v>
      </c>
      <c r="BE1165" s="130" t="e">
        <f t="shared" si="1912"/>
        <v>#REF!</v>
      </c>
      <c r="BF1165" s="130" t="e">
        <f t="shared" si="1912"/>
        <v>#REF!</v>
      </c>
      <c r="BG1165" s="130" t="e">
        <f t="shared" si="1912"/>
        <v>#REF!</v>
      </c>
      <c r="BH1165" s="130" t="e">
        <f t="shared" si="1912"/>
        <v>#REF!</v>
      </c>
      <c r="BI1165" s="130" t="e">
        <f t="shared" si="1912"/>
        <v>#REF!</v>
      </c>
      <c r="BJ1165" s="131" t="e">
        <f t="shared" si="1912"/>
        <v>#REF!</v>
      </c>
      <c r="BK1165"/>
      <c r="BL1165"/>
      <c r="BM1165"/>
      <c r="BN1165"/>
      <c r="BO1165"/>
      <c r="BP1165"/>
      <c r="BQ1165"/>
      <c r="BR1165"/>
      <c r="BS1165"/>
      <c r="BT1165"/>
      <c r="BU1165"/>
      <c r="BV1165"/>
      <c r="BW1165"/>
      <c r="BX1165"/>
      <c r="BY1165"/>
      <c r="BZ1165"/>
      <c r="CA1165"/>
      <c r="CB1165"/>
      <c r="CC1165"/>
      <c r="CD1165"/>
      <c r="CE1165"/>
      <c r="CF1165"/>
      <c r="CG1165"/>
      <c r="CH1165"/>
      <c r="CI1165"/>
      <c r="CJ1165"/>
      <c r="CK1165"/>
      <c r="CL1165"/>
      <c r="CM1165"/>
      <c r="CN1165"/>
      <c r="CO1165"/>
    </row>
    <row r="1166" spans="1:93" s="2" customFormat="1" ht="15" hidden="1" customHeight="1" outlineLevel="2" x14ac:dyDescent="0.25">
      <c r="A1166" s="152" t="s">
        <v>47</v>
      </c>
      <c r="B1166" s="129" t="e">
        <f>C1159</f>
        <v>#REF!</v>
      </c>
      <c r="C1166" s="130" t="e">
        <f t="shared" si="1906"/>
        <v>#REF!</v>
      </c>
      <c r="D1166" s="130" t="e">
        <f t="shared" si="1906"/>
        <v>#REF!</v>
      </c>
      <c r="E1166" s="130" t="e">
        <f t="shared" si="1906"/>
        <v>#REF!</v>
      </c>
      <c r="F1166" s="130" t="e">
        <f t="shared" si="1906"/>
        <v>#REF!</v>
      </c>
      <c r="G1166" s="130" t="e">
        <f t="shared" si="1906"/>
        <v>#REF!</v>
      </c>
      <c r="H1166" s="130" t="e">
        <f t="shared" si="1906"/>
        <v>#REF!</v>
      </c>
      <c r="I1166" s="130" t="e">
        <f t="shared" si="1906"/>
        <v>#REF!</v>
      </c>
      <c r="J1166" s="190" t="e">
        <f t="shared" si="1906"/>
        <v>#REF!</v>
      </c>
      <c r="K1166" s="130" t="e">
        <f t="shared" si="1906"/>
        <v>#REF!</v>
      </c>
      <c r="L1166" s="131" t="e">
        <f t="shared" si="1906"/>
        <v>#REF!</v>
      </c>
      <c r="M1166" s="129" t="e">
        <f>D1159</f>
        <v>#REF!</v>
      </c>
      <c r="N1166" s="130" t="e">
        <f t="shared" si="1908"/>
        <v>#REF!</v>
      </c>
      <c r="O1166" s="130" t="e">
        <f t="shared" si="1908"/>
        <v>#REF!</v>
      </c>
      <c r="P1166" s="130" t="e">
        <f t="shared" si="1908"/>
        <v>#REF!</v>
      </c>
      <c r="Q1166" s="130" t="e">
        <f t="shared" si="1908"/>
        <v>#REF!</v>
      </c>
      <c r="R1166" s="130" t="e">
        <f t="shared" si="1908"/>
        <v>#REF!</v>
      </c>
      <c r="S1166" s="130" t="e">
        <f t="shared" si="1908"/>
        <v>#REF!</v>
      </c>
      <c r="T1166" s="130" t="e">
        <f t="shared" si="1908"/>
        <v>#REF!</v>
      </c>
      <c r="U1166" s="130" t="e">
        <f t="shared" si="1908"/>
        <v>#REF!</v>
      </c>
      <c r="V1166" s="131" t="e">
        <f t="shared" si="1908"/>
        <v>#REF!</v>
      </c>
      <c r="W1166" s="129" t="e">
        <f>E1159</f>
        <v>#REF!</v>
      </c>
      <c r="X1166" s="130" t="e">
        <f t="shared" si="1909"/>
        <v>#REF!</v>
      </c>
      <c r="Y1166" s="130" t="e">
        <f t="shared" si="1909"/>
        <v>#REF!</v>
      </c>
      <c r="Z1166" s="130" t="e">
        <f t="shared" si="1909"/>
        <v>#REF!</v>
      </c>
      <c r="AA1166" s="130" t="e">
        <f t="shared" si="1909"/>
        <v>#REF!</v>
      </c>
      <c r="AB1166" s="130" t="e">
        <f t="shared" si="1909"/>
        <v>#REF!</v>
      </c>
      <c r="AC1166" s="130" t="e">
        <f t="shared" si="1909"/>
        <v>#REF!</v>
      </c>
      <c r="AD1166" s="130" t="e">
        <f t="shared" si="1909"/>
        <v>#REF!</v>
      </c>
      <c r="AE1166" s="130" t="e">
        <f t="shared" si="1909"/>
        <v>#REF!</v>
      </c>
      <c r="AF1166" s="131" t="e">
        <f t="shared" si="1909"/>
        <v>#REF!</v>
      </c>
      <c r="AG1166" s="129" t="e">
        <f>F1159</f>
        <v>#REF!</v>
      </c>
      <c r="AH1166" s="130" t="e">
        <f t="shared" si="1910"/>
        <v>#REF!</v>
      </c>
      <c r="AI1166" s="130" t="e">
        <f t="shared" si="1910"/>
        <v>#REF!</v>
      </c>
      <c r="AJ1166" s="130" t="e">
        <f t="shared" si="1910"/>
        <v>#REF!</v>
      </c>
      <c r="AK1166" s="130" t="e">
        <f t="shared" si="1910"/>
        <v>#REF!</v>
      </c>
      <c r="AL1166" s="130" t="e">
        <f t="shared" si="1910"/>
        <v>#REF!</v>
      </c>
      <c r="AM1166" s="130" t="e">
        <f t="shared" si="1910"/>
        <v>#REF!</v>
      </c>
      <c r="AN1166" s="130" t="e">
        <f t="shared" si="1910"/>
        <v>#REF!</v>
      </c>
      <c r="AO1166" s="130" t="e">
        <f t="shared" si="1910"/>
        <v>#REF!</v>
      </c>
      <c r="AP1166" s="131" t="e">
        <f t="shared" si="1910"/>
        <v>#REF!</v>
      </c>
      <c r="AQ1166" s="129" t="e">
        <f>G1159</f>
        <v>#REF!</v>
      </c>
      <c r="AR1166" s="130" t="e">
        <f t="shared" si="1911"/>
        <v>#REF!</v>
      </c>
      <c r="AS1166" s="130" t="e">
        <f t="shared" si="1911"/>
        <v>#REF!</v>
      </c>
      <c r="AT1166" s="130" t="e">
        <f t="shared" si="1911"/>
        <v>#REF!</v>
      </c>
      <c r="AU1166" s="130" t="e">
        <f t="shared" si="1911"/>
        <v>#REF!</v>
      </c>
      <c r="AV1166" s="130" t="e">
        <f t="shared" si="1911"/>
        <v>#REF!</v>
      </c>
      <c r="AW1166" s="130" t="e">
        <f t="shared" si="1911"/>
        <v>#REF!</v>
      </c>
      <c r="AX1166" s="130" t="e">
        <f t="shared" si="1911"/>
        <v>#REF!</v>
      </c>
      <c r="AY1166" s="130" t="e">
        <f t="shared" si="1911"/>
        <v>#REF!</v>
      </c>
      <c r="AZ1166" s="131" t="e">
        <f t="shared" si="1911"/>
        <v>#REF!</v>
      </c>
      <c r="BA1166" s="129" t="e">
        <f>H1159</f>
        <v>#REF!</v>
      </c>
      <c r="BB1166" s="130" t="e">
        <f t="shared" si="1912"/>
        <v>#REF!</v>
      </c>
      <c r="BC1166" s="130" t="e">
        <f t="shared" si="1912"/>
        <v>#REF!</v>
      </c>
      <c r="BD1166" s="130" t="e">
        <f t="shared" si="1912"/>
        <v>#REF!</v>
      </c>
      <c r="BE1166" s="130" t="e">
        <f t="shared" si="1912"/>
        <v>#REF!</v>
      </c>
      <c r="BF1166" s="130" t="e">
        <f t="shared" si="1912"/>
        <v>#REF!</v>
      </c>
      <c r="BG1166" s="130" t="e">
        <f t="shared" si="1912"/>
        <v>#REF!</v>
      </c>
      <c r="BH1166" s="130" t="e">
        <f t="shared" si="1912"/>
        <v>#REF!</v>
      </c>
      <c r="BI1166" s="130" t="e">
        <f t="shared" si="1912"/>
        <v>#REF!</v>
      </c>
      <c r="BJ1166" s="131" t="e">
        <f t="shared" si="1912"/>
        <v>#REF!</v>
      </c>
      <c r="BK1166"/>
      <c r="BL1166"/>
      <c r="BM1166"/>
      <c r="BN1166"/>
      <c r="BO1166"/>
      <c r="BP1166"/>
      <c r="BQ1166"/>
      <c r="BR1166"/>
      <c r="BS1166"/>
      <c r="BT1166"/>
      <c r="BU1166"/>
      <c r="BV1166"/>
      <c r="BW1166"/>
      <c r="BX1166"/>
      <c r="BY1166"/>
      <c r="BZ1166"/>
      <c r="CA1166"/>
      <c r="CB1166"/>
      <c r="CC1166"/>
      <c r="CD1166"/>
      <c r="CE1166"/>
      <c r="CF1166"/>
      <c r="CG1166"/>
      <c r="CH1166"/>
      <c r="CI1166"/>
      <c r="CJ1166"/>
      <c r="CK1166"/>
      <c r="CL1166"/>
      <c r="CM1166"/>
      <c r="CN1166"/>
      <c r="CO1166"/>
    </row>
    <row r="1167" spans="1:93" s="2" customFormat="1" ht="15" hidden="1" customHeight="1" outlineLevel="2" x14ac:dyDescent="0.25">
      <c r="A1167" s="152" t="s">
        <v>57</v>
      </c>
      <c r="B1167" s="129">
        <f t="shared" ref="B1167" si="1913">E$3</f>
        <v>0.91</v>
      </c>
      <c r="C1167" s="130">
        <f t="shared" si="1906"/>
        <v>0.91</v>
      </c>
      <c r="D1167" s="130">
        <f t="shared" si="1906"/>
        <v>0.91</v>
      </c>
      <c r="E1167" s="130">
        <f t="shared" si="1906"/>
        <v>0.91</v>
      </c>
      <c r="F1167" s="130">
        <f t="shared" si="1906"/>
        <v>0.91</v>
      </c>
      <c r="G1167" s="130">
        <f t="shared" si="1906"/>
        <v>0.91</v>
      </c>
      <c r="H1167" s="130">
        <f t="shared" si="1906"/>
        <v>0.91</v>
      </c>
      <c r="I1167" s="130">
        <f t="shared" si="1906"/>
        <v>0.91</v>
      </c>
      <c r="J1167" s="190">
        <f t="shared" si="1906"/>
        <v>0.91</v>
      </c>
      <c r="K1167" s="130">
        <f t="shared" si="1906"/>
        <v>0.91</v>
      </c>
      <c r="L1167" s="131">
        <f t="shared" si="1906"/>
        <v>0.91</v>
      </c>
      <c r="M1167" s="129">
        <f t="shared" ref="M1167" si="1914">F$3</f>
        <v>3.6</v>
      </c>
      <c r="N1167" s="130">
        <f t="shared" si="1908"/>
        <v>3.6</v>
      </c>
      <c r="O1167" s="130">
        <f t="shared" si="1908"/>
        <v>3.6</v>
      </c>
      <c r="P1167" s="130">
        <f t="shared" si="1908"/>
        <v>3.6</v>
      </c>
      <c r="Q1167" s="130">
        <f t="shared" si="1908"/>
        <v>3.6</v>
      </c>
      <c r="R1167" s="130">
        <f t="shared" si="1908"/>
        <v>3.6</v>
      </c>
      <c r="S1167" s="130">
        <f t="shared" si="1908"/>
        <v>3.6</v>
      </c>
      <c r="T1167" s="130">
        <f t="shared" si="1908"/>
        <v>3.6</v>
      </c>
      <c r="U1167" s="130">
        <f t="shared" si="1908"/>
        <v>3.6</v>
      </c>
      <c r="V1167" s="131">
        <f t="shared" si="1908"/>
        <v>3.6</v>
      </c>
      <c r="W1167" s="129">
        <f t="shared" ref="W1167" si="1915">G$3</f>
        <v>3.6</v>
      </c>
      <c r="X1167" s="130">
        <f t="shared" si="1909"/>
        <v>3.6</v>
      </c>
      <c r="Y1167" s="130">
        <f t="shared" si="1909"/>
        <v>3.6</v>
      </c>
      <c r="Z1167" s="130">
        <f t="shared" si="1909"/>
        <v>3.6</v>
      </c>
      <c r="AA1167" s="130">
        <f t="shared" si="1909"/>
        <v>3.6</v>
      </c>
      <c r="AB1167" s="130">
        <f t="shared" si="1909"/>
        <v>3.6</v>
      </c>
      <c r="AC1167" s="130">
        <f t="shared" si="1909"/>
        <v>3.6</v>
      </c>
      <c r="AD1167" s="130">
        <f t="shared" si="1909"/>
        <v>3.6</v>
      </c>
      <c r="AE1167" s="130">
        <f t="shared" si="1909"/>
        <v>3.6</v>
      </c>
      <c r="AF1167" s="131">
        <f t="shared" si="1909"/>
        <v>3.6</v>
      </c>
      <c r="AG1167" s="129">
        <f t="shared" ref="AG1167" si="1916">H$3</f>
        <v>3.6</v>
      </c>
      <c r="AH1167" s="130">
        <f t="shared" si="1910"/>
        <v>3.6</v>
      </c>
      <c r="AI1167" s="130">
        <f t="shared" si="1910"/>
        <v>3.6</v>
      </c>
      <c r="AJ1167" s="130">
        <f t="shared" si="1910"/>
        <v>3.6</v>
      </c>
      <c r="AK1167" s="130">
        <f t="shared" si="1910"/>
        <v>3.6</v>
      </c>
      <c r="AL1167" s="130">
        <f t="shared" si="1910"/>
        <v>3.6</v>
      </c>
      <c r="AM1167" s="130">
        <f t="shared" si="1910"/>
        <v>3.6</v>
      </c>
      <c r="AN1167" s="130">
        <f t="shared" si="1910"/>
        <v>3.6</v>
      </c>
      <c r="AO1167" s="130">
        <f t="shared" si="1910"/>
        <v>3.6</v>
      </c>
      <c r="AP1167" s="131">
        <f t="shared" si="1910"/>
        <v>3.6</v>
      </c>
      <c r="AQ1167" s="129">
        <f t="shared" ref="AQ1167" si="1917">I$3</f>
        <v>0.91</v>
      </c>
      <c r="AR1167" s="130">
        <f t="shared" si="1911"/>
        <v>0.91</v>
      </c>
      <c r="AS1167" s="130">
        <f t="shared" si="1911"/>
        <v>0.91</v>
      </c>
      <c r="AT1167" s="130">
        <f t="shared" si="1911"/>
        <v>0.91</v>
      </c>
      <c r="AU1167" s="130">
        <f t="shared" si="1911"/>
        <v>0.91</v>
      </c>
      <c r="AV1167" s="130">
        <f t="shared" si="1911"/>
        <v>0.91</v>
      </c>
      <c r="AW1167" s="130">
        <f t="shared" si="1911"/>
        <v>0.91</v>
      </c>
      <c r="AX1167" s="130">
        <f t="shared" si="1911"/>
        <v>0.91</v>
      </c>
      <c r="AY1167" s="130">
        <f t="shared" si="1911"/>
        <v>0.91</v>
      </c>
      <c r="AZ1167" s="131">
        <f t="shared" si="1911"/>
        <v>0.91</v>
      </c>
      <c r="BA1167" s="129">
        <f t="shared" ref="BA1167" si="1918">J$3</f>
        <v>0</v>
      </c>
      <c r="BB1167" s="130">
        <f t="shared" si="1912"/>
        <v>0</v>
      </c>
      <c r="BC1167" s="130">
        <f t="shared" si="1912"/>
        <v>0</v>
      </c>
      <c r="BD1167" s="130">
        <f t="shared" si="1912"/>
        <v>0</v>
      </c>
      <c r="BE1167" s="130">
        <f t="shared" si="1912"/>
        <v>0</v>
      </c>
      <c r="BF1167" s="130">
        <f t="shared" si="1912"/>
        <v>0</v>
      </c>
      <c r="BG1167" s="130">
        <f t="shared" si="1912"/>
        <v>0</v>
      </c>
      <c r="BH1167" s="130">
        <f t="shared" si="1912"/>
        <v>0</v>
      </c>
      <c r="BI1167" s="130">
        <f t="shared" si="1912"/>
        <v>0</v>
      </c>
      <c r="BJ1167" s="131">
        <f t="shared" si="1912"/>
        <v>0</v>
      </c>
      <c r="BK1167"/>
      <c r="BL1167"/>
      <c r="BM1167"/>
      <c r="BN1167"/>
      <c r="BO1167"/>
      <c r="BP1167"/>
      <c r="BQ1167"/>
      <c r="BR1167"/>
      <c r="BS1167"/>
      <c r="BT1167"/>
      <c r="BU1167"/>
      <c r="BV1167"/>
      <c r="BW1167"/>
      <c r="BX1167"/>
      <c r="BY1167"/>
      <c r="BZ1167"/>
      <c r="CA1167"/>
      <c r="CB1167"/>
      <c r="CC1167"/>
      <c r="CD1167"/>
      <c r="CE1167"/>
      <c r="CF1167"/>
      <c r="CG1167"/>
      <c r="CH1167"/>
      <c r="CI1167"/>
      <c r="CJ1167"/>
      <c r="CK1167"/>
      <c r="CL1167"/>
      <c r="CM1167"/>
      <c r="CN1167"/>
      <c r="CO1167"/>
    </row>
    <row r="1168" spans="1:93" s="2" customFormat="1" ht="15" hidden="1" customHeight="1" outlineLevel="2" x14ac:dyDescent="0.25">
      <c r="A1168" s="152" t="s">
        <v>58</v>
      </c>
      <c r="B1168" s="132">
        <f t="shared" ref="B1168" si="1919">B1167/10*0</f>
        <v>0</v>
      </c>
      <c r="C1168" s="133">
        <f t="shared" ref="C1168" si="1920">C1167/10*1</f>
        <v>9.0999999999999998E-2</v>
      </c>
      <c r="D1168" s="133">
        <f t="shared" ref="D1168" si="1921">D1167/10*2</f>
        <v>0.182</v>
      </c>
      <c r="E1168" s="133">
        <f t="shared" ref="E1168" si="1922">E1167/10*3</f>
        <v>0.27300000000000002</v>
      </c>
      <c r="F1168" s="133">
        <f t="shared" ref="F1168" si="1923">F1167/10*4</f>
        <v>0.36399999999999999</v>
      </c>
      <c r="G1168" s="133">
        <f t="shared" ref="G1168" si="1924">G1167/10*5</f>
        <v>0.45499999999999996</v>
      </c>
      <c r="H1168" s="133">
        <f t="shared" ref="H1168" si="1925">H1167/10*6</f>
        <v>0.54600000000000004</v>
      </c>
      <c r="I1168" s="133">
        <f t="shared" ref="I1168" si="1926">I1167/10*7</f>
        <v>0.63700000000000001</v>
      </c>
      <c r="J1168" s="191">
        <f t="shared" ref="J1168" si="1927">J1167/10*8</f>
        <v>0.72799999999999998</v>
      </c>
      <c r="K1168" s="133">
        <f t="shared" ref="K1168" si="1928">K1167/10*9</f>
        <v>0.81899999999999995</v>
      </c>
      <c r="L1168" s="134">
        <f t="shared" ref="L1168" si="1929">L1167/10*10</f>
        <v>0.90999999999999992</v>
      </c>
      <c r="M1168" s="133">
        <f t="shared" ref="M1168" si="1930">M1167/10*1</f>
        <v>0.36</v>
      </c>
      <c r="N1168" s="133">
        <f t="shared" ref="N1168" si="1931">N1167/10*2</f>
        <v>0.72</v>
      </c>
      <c r="O1168" s="133">
        <f t="shared" ref="O1168" si="1932">O1167/10*3</f>
        <v>1.08</v>
      </c>
      <c r="P1168" s="133">
        <f t="shared" ref="P1168" si="1933">P1167/10*4</f>
        <v>1.44</v>
      </c>
      <c r="Q1168" s="133">
        <f t="shared" ref="Q1168" si="1934">Q1167/10*5</f>
        <v>1.7999999999999998</v>
      </c>
      <c r="R1168" s="133">
        <f t="shared" ref="R1168" si="1935">R1167/10*6</f>
        <v>2.16</v>
      </c>
      <c r="S1168" s="133">
        <f t="shared" ref="S1168" si="1936">S1167/10*7</f>
        <v>2.52</v>
      </c>
      <c r="T1168" s="133">
        <f t="shared" ref="T1168" si="1937">T1167/10*8</f>
        <v>2.88</v>
      </c>
      <c r="U1168" s="133">
        <f t="shared" ref="U1168" si="1938">U1167/10*9</f>
        <v>3.2399999999999998</v>
      </c>
      <c r="V1168" s="134">
        <f t="shared" ref="V1168" si="1939">V1167/10*10</f>
        <v>3.5999999999999996</v>
      </c>
      <c r="W1168" s="133">
        <f t="shared" ref="W1168" si="1940">W1167/10*1</f>
        <v>0.36</v>
      </c>
      <c r="X1168" s="133">
        <f t="shared" ref="X1168" si="1941">X1167/10*2</f>
        <v>0.72</v>
      </c>
      <c r="Y1168" s="133">
        <f t="shared" ref="Y1168" si="1942">Y1167/10*3</f>
        <v>1.08</v>
      </c>
      <c r="Z1168" s="133">
        <f t="shared" ref="Z1168" si="1943">Z1167/10*4</f>
        <v>1.44</v>
      </c>
      <c r="AA1168" s="133">
        <f t="shared" ref="AA1168" si="1944">AA1167/10*5</f>
        <v>1.7999999999999998</v>
      </c>
      <c r="AB1168" s="133">
        <f t="shared" ref="AB1168" si="1945">AB1167/10*6</f>
        <v>2.16</v>
      </c>
      <c r="AC1168" s="133">
        <f t="shared" ref="AC1168" si="1946">AC1167/10*7</f>
        <v>2.52</v>
      </c>
      <c r="AD1168" s="133">
        <f t="shared" ref="AD1168" si="1947">AD1167/10*8</f>
        <v>2.88</v>
      </c>
      <c r="AE1168" s="134">
        <f t="shared" ref="AE1168" si="1948">AE1167/10*9</f>
        <v>3.2399999999999998</v>
      </c>
      <c r="AF1168" s="134">
        <f t="shared" ref="AF1168" si="1949">AF1167/10*10</f>
        <v>3.5999999999999996</v>
      </c>
      <c r="AG1168" s="133">
        <f t="shared" ref="AG1168" si="1950">AG1167/10*1</f>
        <v>0.36</v>
      </c>
      <c r="AH1168" s="133">
        <f t="shared" ref="AH1168" si="1951">AH1167/10*2</f>
        <v>0.72</v>
      </c>
      <c r="AI1168" s="133">
        <f t="shared" ref="AI1168" si="1952">AI1167/10*3</f>
        <v>1.08</v>
      </c>
      <c r="AJ1168" s="133">
        <f t="shared" ref="AJ1168" si="1953">AJ1167/10*4</f>
        <v>1.44</v>
      </c>
      <c r="AK1168" s="133">
        <f t="shared" ref="AK1168" si="1954">AK1167/10*5</f>
        <v>1.7999999999999998</v>
      </c>
      <c r="AL1168" s="133">
        <f t="shared" ref="AL1168" si="1955">AL1167/10*6</f>
        <v>2.16</v>
      </c>
      <c r="AM1168" s="133">
        <f t="shared" ref="AM1168" si="1956">AM1167/10*7</f>
        <v>2.52</v>
      </c>
      <c r="AN1168" s="133">
        <f t="shared" ref="AN1168" si="1957">AN1167/10*8</f>
        <v>2.88</v>
      </c>
      <c r="AO1168" s="134">
        <f t="shared" ref="AO1168" si="1958">AO1167/10*9</f>
        <v>3.2399999999999998</v>
      </c>
      <c r="AP1168" s="134">
        <f t="shared" ref="AP1168" si="1959">AP1167/10*10</f>
        <v>3.5999999999999996</v>
      </c>
      <c r="AQ1168" s="133">
        <f t="shared" ref="AQ1168" si="1960">AQ1167/10*1</f>
        <v>9.0999999999999998E-2</v>
      </c>
      <c r="AR1168" s="133">
        <f t="shared" ref="AR1168" si="1961">AR1167/10*2</f>
        <v>0.182</v>
      </c>
      <c r="AS1168" s="133">
        <f t="shared" ref="AS1168" si="1962">AS1167/10*3</f>
        <v>0.27300000000000002</v>
      </c>
      <c r="AT1168" s="133">
        <f t="shared" ref="AT1168" si="1963">AT1167/10*4</f>
        <v>0.36399999999999999</v>
      </c>
      <c r="AU1168" s="133">
        <f t="shared" ref="AU1168" si="1964">AU1167/10*5</f>
        <v>0.45499999999999996</v>
      </c>
      <c r="AV1168" s="133">
        <f t="shared" ref="AV1168" si="1965">AV1167/10*6</f>
        <v>0.54600000000000004</v>
      </c>
      <c r="AW1168" s="133">
        <f t="shared" ref="AW1168" si="1966">AW1167/10*7</f>
        <v>0.63700000000000001</v>
      </c>
      <c r="AX1168" s="133">
        <f t="shared" ref="AX1168" si="1967">AX1167/10*8</f>
        <v>0.72799999999999998</v>
      </c>
      <c r="AY1168" s="134">
        <f t="shared" ref="AY1168" si="1968">AY1167/10*9</f>
        <v>0.81899999999999995</v>
      </c>
      <c r="AZ1168" s="134">
        <f t="shared" ref="AZ1168" si="1969">AZ1167/10*10</f>
        <v>0.90999999999999992</v>
      </c>
      <c r="BA1168" s="133">
        <f t="shared" ref="BA1168" si="1970">BA1167/10*1</f>
        <v>0</v>
      </c>
      <c r="BB1168" s="133">
        <f t="shared" ref="BB1168" si="1971">BB1167/10*2</f>
        <v>0</v>
      </c>
      <c r="BC1168" s="133">
        <f t="shared" ref="BC1168" si="1972">BC1167/10*3</f>
        <v>0</v>
      </c>
      <c r="BD1168" s="133">
        <f t="shared" ref="BD1168" si="1973">BD1167/10*4</f>
        <v>0</v>
      </c>
      <c r="BE1168" s="133">
        <f t="shared" ref="BE1168" si="1974">BE1167/10*5</f>
        <v>0</v>
      </c>
      <c r="BF1168" s="133">
        <f t="shared" ref="BF1168" si="1975">BF1167/10*6</f>
        <v>0</v>
      </c>
      <c r="BG1168" s="133">
        <f t="shared" ref="BG1168" si="1976">BG1167/10*7</f>
        <v>0</v>
      </c>
      <c r="BH1168" s="133">
        <f t="shared" ref="BH1168" si="1977">BH1167/10*8</f>
        <v>0</v>
      </c>
      <c r="BI1168" s="134">
        <f t="shared" ref="BI1168" si="1978">BI1167/10*9</f>
        <v>0</v>
      </c>
      <c r="BJ1168" s="134">
        <f t="shared" ref="BJ1168" si="1979">BJ1167/10*10</f>
        <v>0</v>
      </c>
      <c r="BK1168"/>
      <c r="BL1168"/>
      <c r="BM1168"/>
      <c r="BN1168"/>
      <c r="BO1168"/>
      <c r="BP1168"/>
      <c r="BQ1168"/>
      <c r="BR1168"/>
      <c r="BS1168"/>
      <c r="BT1168"/>
      <c r="BU1168"/>
      <c r="BV1168"/>
      <c r="BW1168"/>
      <c r="BX1168"/>
      <c r="BY1168"/>
      <c r="BZ1168"/>
      <c r="CA1168"/>
      <c r="CB1168"/>
      <c r="CC1168"/>
      <c r="CD1168"/>
      <c r="CE1168"/>
      <c r="CF1168"/>
      <c r="CG1168"/>
      <c r="CH1168"/>
      <c r="CI1168"/>
      <c r="CJ1168"/>
      <c r="CK1168"/>
      <c r="CL1168"/>
      <c r="CM1168"/>
      <c r="CN1168"/>
      <c r="CO1168"/>
    </row>
    <row r="1169" spans="1:62" ht="15.75" hidden="1" outlineLevel="2" thickBot="1" x14ac:dyDescent="0.3">
      <c r="A1169" s="152" t="s">
        <v>60</v>
      </c>
      <c r="B1169" s="192" t="e">
        <f t="shared" ref="B1169:BJ1169" si="1980">-B1166+B1165*B1168-1*IF(AND($A698=B1164,B1168&gt;=$A1112),B1168-$A1112,0)</f>
        <v>#REF!</v>
      </c>
      <c r="C1169" s="193" t="e">
        <f t="shared" si="1980"/>
        <v>#REF!</v>
      </c>
      <c r="D1169" s="193" t="e">
        <f t="shared" si="1980"/>
        <v>#REF!</v>
      </c>
      <c r="E1169" s="193" t="e">
        <f t="shared" si="1980"/>
        <v>#REF!</v>
      </c>
      <c r="F1169" s="193" t="e">
        <f t="shared" si="1980"/>
        <v>#REF!</v>
      </c>
      <c r="G1169" s="193" t="e">
        <f t="shared" si="1980"/>
        <v>#REF!</v>
      </c>
      <c r="H1169" s="193" t="e">
        <f t="shared" si="1980"/>
        <v>#REF!</v>
      </c>
      <c r="I1169" s="193" t="e">
        <f t="shared" si="1980"/>
        <v>#REF!</v>
      </c>
      <c r="J1169" s="193" t="e">
        <f t="shared" si="1980"/>
        <v>#REF!</v>
      </c>
      <c r="K1169" s="193" t="e">
        <f t="shared" si="1980"/>
        <v>#REF!</v>
      </c>
      <c r="L1169" s="194" t="e">
        <f t="shared" si="1980"/>
        <v>#REF!</v>
      </c>
      <c r="M1169" s="192" t="e">
        <f t="shared" si="1980"/>
        <v>#REF!</v>
      </c>
      <c r="N1169" s="193" t="e">
        <f t="shared" si="1980"/>
        <v>#REF!</v>
      </c>
      <c r="O1169" s="193" t="e">
        <f t="shared" si="1980"/>
        <v>#REF!</v>
      </c>
      <c r="P1169" s="193" t="e">
        <f t="shared" si="1980"/>
        <v>#REF!</v>
      </c>
      <c r="Q1169" s="193" t="e">
        <f t="shared" si="1980"/>
        <v>#REF!</v>
      </c>
      <c r="R1169" s="193" t="e">
        <f t="shared" si="1980"/>
        <v>#REF!</v>
      </c>
      <c r="S1169" s="193" t="e">
        <f t="shared" si="1980"/>
        <v>#REF!</v>
      </c>
      <c r="T1169" s="193" t="e">
        <f t="shared" si="1980"/>
        <v>#REF!</v>
      </c>
      <c r="U1169" s="193" t="e">
        <f t="shared" si="1980"/>
        <v>#REF!</v>
      </c>
      <c r="V1169" s="194" t="e">
        <f t="shared" si="1980"/>
        <v>#REF!</v>
      </c>
      <c r="W1169" s="192" t="e">
        <f t="shared" si="1980"/>
        <v>#REF!</v>
      </c>
      <c r="X1169" s="193" t="e">
        <f t="shared" si="1980"/>
        <v>#REF!</v>
      </c>
      <c r="Y1169" s="193" t="e">
        <f t="shared" si="1980"/>
        <v>#REF!</v>
      </c>
      <c r="Z1169" s="193" t="e">
        <f t="shared" si="1980"/>
        <v>#REF!</v>
      </c>
      <c r="AA1169" s="193" t="e">
        <f t="shared" si="1980"/>
        <v>#REF!</v>
      </c>
      <c r="AB1169" s="193" t="e">
        <f t="shared" si="1980"/>
        <v>#REF!</v>
      </c>
      <c r="AC1169" s="193" t="e">
        <f t="shared" si="1980"/>
        <v>#REF!</v>
      </c>
      <c r="AD1169" s="193" t="e">
        <f t="shared" si="1980"/>
        <v>#REF!</v>
      </c>
      <c r="AE1169" s="193" t="e">
        <f t="shared" si="1980"/>
        <v>#REF!</v>
      </c>
      <c r="AF1169" s="194" t="e">
        <f t="shared" si="1980"/>
        <v>#REF!</v>
      </c>
      <c r="AG1169" s="192" t="e">
        <f t="shared" si="1980"/>
        <v>#REF!</v>
      </c>
      <c r="AH1169" s="193" t="e">
        <f t="shared" si="1980"/>
        <v>#REF!</v>
      </c>
      <c r="AI1169" s="193" t="e">
        <f t="shared" si="1980"/>
        <v>#REF!</v>
      </c>
      <c r="AJ1169" s="193" t="e">
        <f t="shared" si="1980"/>
        <v>#REF!</v>
      </c>
      <c r="AK1169" s="193" t="e">
        <f t="shared" si="1980"/>
        <v>#REF!</v>
      </c>
      <c r="AL1169" s="193" t="e">
        <f t="shared" si="1980"/>
        <v>#REF!</v>
      </c>
      <c r="AM1169" s="193" t="e">
        <f t="shared" si="1980"/>
        <v>#REF!</v>
      </c>
      <c r="AN1169" s="193" t="e">
        <f t="shared" si="1980"/>
        <v>#REF!</v>
      </c>
      <c r="AO1169" s="193" t="e">
        <f t="shared" si="1980"/>
        <v>#REF!</v>
      </c>
      <c r="AP1169" s="194" t="e">
        <f t="shared" si="1980"/>
        <v>#REF!</v>
      </c>
      <c r="AQ1169" s="192" t="e">
        <f t="shared" si="1980"/>
        <v>#REF!</v>
      </c>
      <c r="AR1169" s="193" t="e">
        <f t="shared" si="1980"/>
        <v>#REF!</v>
      </c>
      <c r="AS1169" s="193" t="e">
        <f t="shared" si="1980"/>
        <v>#REF!</v>
      </c>
      <c r="AT1169" s="193" t="e">
        <f t="shared" si="1980"/>
        <v>#REF!</v>
      </c>
      <c r="AU1169" s="193" t="e">
        <f t="shared" si="1980"/>
        <v>#REF!</v>
      </c>
      <c r="AV1169" s="193" t="e">
        <f t="shared" si="1980"/>
        <v>#REF!</v>
      </c>
      <c r="AW1169" s="193" t="e">
        <f t="shared" si="1980"/>
        <v>#REF!</v>
      </c>
      <c r="AX1169" s="193" t="e">
        <f t="shared" si="1980"/>
        <v>#REF!</v>
      </c>
      <c r="AY1169" s="193" t="e">
        <f t="shared" si="1980"/>
        <v>#REF!</v>
      </c>
      <c r="AZ1169" s="194" t="e">
        <f t="shared" si="1980"/>
        <v>#REF!</v>
      </c>
      <c r="BA1169" s="192" t="e">
        <f t="shared" si="1980"/>
        <v>#REF!</v>
      </c>
      <c r="BB1169" s="193" t="e">
        <f t="shared" si="1980"/>
        <v>#REF!</v>
      </c>
      <c r="BC1169" s="193" t="e">
        <f t="shared" si="1980"/>
        <v>#REF!</v>
      </c>
      <c r="BD1169" s="193" t="e">
        <f t="shared" si="1980"/>
        <v>#REF!</v>
      </c>
      <c r="BE1169" s="193" t="e">
        <f t="shared" si="1980"/>
        <v>#REF!</v>
      </c>
      <c r="BF1169" s="193" t="e">
        <f t="shared" si="1980"/>
        <v>#REF!</v>
      </c>
      <c r="BG1169" s="193" t="e">
        <f t="shared" si="1980"/>
        <v>#REF!</v>
      </c>
      <c r="BH1169" s="193" t="e">
        <f t="shared" si="1980"/>
        <v>#REF!</v>
      </c>
      <c r="BI1169" s="193" t="e">
        <f t="shared" si="1980"/>
        <v>#REF!</v>
      </c>
      <c r="BJ1169" s="194" t="e">
        <f t="shared" si="1980"/>
        <v>#REF!</v>
      </c>
    </row>
    <row r="1170" spans="1:62" hidden="1" outlineLevel="2" x14ac:dyDescent="0.25"/>
    <row r="1171" spans="1:62" hidden="1" outlineLevel="1" collapsed="1" x14ac:dyDescent="0.25">
      <c r="A1171" s="181" t="e">
        <f>9*B698/10</f>
        <v>#REF!</v>
      </c>
      <c r="B1171" s="180"/>
      <c r="C1171" s="180"/>
      <c r="D1171" s="180"/>
    </row>
    <row r="1172" spans="1:62" hidden="1" outlineLevel="2" x14ac:dyDescent="0.25">
      <c r="B1172" s="316" t="e">
        <f>#REF!</f>
        <v>#REF!</v>
      </c>
      <c r="C1172" s="317"/>
      <c r="D1172" s="316" t="e">
        <f>#REF!</f>
        <v>#REF!</v>
      </c>
      <c r="E1172" s="317"/>
      <c r="F1172" s="316" t="e">
        <f>#REF!</f>
        <v>#REF!</v>
      </c>
      <c r="G1172" s="317"/>
      <c r="H1172" s="316" t="e">
        <f>#REF!</f>
        <v>#REF!</v>
      </c>
      <c r="I1172" s="317"/>
      <c r="J1172" s="316" t="e">
        <f>#REF!</f>
        <v>#REF!</v>
      </c>
      <c r="K1172" s="317"/>
      <c r="L1172" s="316" t="e">
        <f>#REF!</f>
        <v>#REF!</v>
      </c>
      <c r="M1172" s="317"/>
    </row>
    <row r="1173" spans="1:62" hidden="1" outlineLevel="2" x14ac:dyDescent="0.25">
      <c r="B1173" s="105" t="e">
        <f>#REF!</f>
        <v>#REF!</v>
      </c>
      <c r="C1173" s="106">
        <v>0</v>
      </c>
      <c r="D1173" s="107" t="e">
        <f>#REF!</f>
        <v>#REF!</v>
      </c>
      <c r="E1173" s="106">
        <v>0</v>
      </c>
      <c r="F1173" s="107" t="e">
        <f>#REF!</f>
        <v>#REF!</v>
      </c>
      <c r="G1173" s="106">
        <v>0</v>
      </c>
      <c r="H1173" s="107" t="e">
        <f>#REF!</f>
        <v>#REF!</v>
      </c>
      <c r="I1173" s="106">
        <v>0</v>
      </c>
      <c r="J1173" s="107" t="e">
        <f>#REF!</f>
        <v>#REF!</v>
      </c>
      <c r="K1173" s="106">
        <v>0</v>
      </c>
      <c r="L1173" s="107" t="e">
        <f>#REF!</f>
        <v>#REF!</v>
      </c>
      <c r="M1173" s="106">
        <v>0</v>
      </c>
      <c r="X1173" s="146"/>
      <c r="Y1173" s="147"/>
    </row>
    <row r="1174" spans="1:62" hidden="1" outlineLevel="2" x14ac:dyDescent="0.25">
      <c r="B1174" s="105" t="e">
        <f>#REF!</f>
        <v>#REF!</v>
      </c>
      <c r="C1174" s="106" t="e">
        <f>IF($A698=B1172,1*($B698-$A1171)^2*(2*$A1171+$B698)/$B698^3,0)</f>
        <v>#REF!</v>
      </c>
      <c r="D1174" s="107" t="e">
        <f>#REF!</f>
        <v>#REF!</v>
      </c>
      <c r="E1174" s="106" t="e">
        <f>IF($A698=D1172,1*($B698-$A1171)^2*(2*$A1171+$B698)/$B698^3,0)</f>
        <v>#REF!</v>
      </c>
      <c r="F1174" s="107" t="e">
        <f>#REF!</f>
        <v>#REF!</v>
      </c>
      <c r="G1174" s="106" t="e">
        <f>IF($A698=F1172,1*($B698-$A1171)^2*(2*$A1171+$B698)/$B698^3,0)</f>
        <v>#REF!</v>
      </c>
      <c r="H1174" s="107" t="e">
        <f>#REF!</f>
        <v>#REF!</v>
      </c>
      <c r="I1174" s="106" t="e">
        <f>IF($A698=H1172,1*($B698-$A1171)^2*(2*$A1171+$B698)/$B698^3,0)</f>
        <v>#REF!</v>
      </c>
      <c r="J1174" s="107" t="e">
        <f>#REF!</f>
        <v>#REF!</v>
      </c>
      <c r="K1174" s="106" t="e">
        <f>IF($A698=J1172,1*($B698-$A1171)^2*(2*$A1171+$B698)/$B698^3,0)</f>
        <v>#REF!</v>
      </c>
      <c r="L1174" s="107" t="e">
        <f>#REF!</f>
        <v>#REF!</v>
      </c>
      <c r="M1174" s="106" t="e">
        <f>IF($A698=L1172,1*($B698-$A1171)^2*(2*$A1171+$B698)/$B698^3,0)</f>
        <v>#REF!</v>
      </c>
    </row>
    <row r="1175" spans="1:62" hidden="1" outlineLevel="2" x14ac:dyDescent="0.25">
      <c r="A1175" t="s">
        <v>36</v>
      </c>
      <c r="B1175" s="105" t="e">
        <f>#REF!</f>
        <v>#REF!</v>
      </c>
      <c r="C1175" s="106" t="e">
        <f>IF($A698=B1172,1*$A1171*($B698-$A1171)^2/$B698^2,0)</f>
        <v>#REF!</v>
      </c>
      <c r="D1175" s="107" t="e">
        <f>#REF!</f>
        <v>#REF!</v>
      </c>
      <c r="E1175" s="106" t="e">
        <f>IF($A698=D1172,1*$A1171*($B698-$A1171)^2/$B698^2,0)</f>
        <v>#REF!</v>
      </c>
      <c r="F1175" s="107" t="e">
        <f>#REF!</f>
        <v>#REF!</v>
      </c>
      <c r="G1175" s="106" t="e">
        <f>IF($A698=F1172,1*$A1171*($B698-$A1171)^2/$B698^2,0)</f>
        <v>#REF!</v>
      </c>
      <c r="H1175" s="107" t="e">
        <f>#REF!</f>
        <v>#REF!</v>
      </c>
      <c r="I1175" s="106" t="e">
        <f>IF($A698=H1172,1*$A1171*($B698-$A1171)^2/$B698^2,0)</f>
        <v>#REF!</v>
      </c>
      <c r="J1175" s="107" t="e">
        <f>#REF!</f>
        <v>#REF!</v>
      </c>
      <c r="K1175" s="106" t="e">
        <f>IF($A698=J1172,1*$A1171*($B698-$A1171)^2/$B698^2,0)</f>
        <v>#REF!</v>
      </c>
      <c r="L1175" s="107" t="e">
        <f>#REF!</f>
        <v>#REF!</v>
      </c>
      <c r="M1175" s="106" t="e">
        <f>IF($A698=L1172,1*$A1171*($B698-$A1171)^2/$B698^2,0)</f>
        <v>#REF!</v>
      </c>
      <c r="X1175" s="149"/>
    </row>
    <row r="1176" spans="1:62" hidden="1" outlineLevel="2" x14ac:dyDescent="0.25">
      <c r="B1176" s="105" t="e">
        <f>#REF!</f>
        <v>#REF!</v>
      </c>
      <c r="C1176" s="108">
        <v>0</v>
      </c>
      <c r="D1176" s="107" t="e">
        <f>#REF!</f>
        <v>#REF!</v>
      </c>
      <c r="E1176" s="108">
        <v>0</v>
      </c>
      <c r="F1176" s="107" t="e">
        <f>#REF!</f>
        <v>#REF!</v>
      </c>
      <c r="G1176" s="108">
        <v>0</v>
      </c>
      <c r="H1176" s="107" t="e">
        <f>#REF!</f>
        <v>#REF!</v>
      </c>
      <c r="I1176" s="108">
        <v>0</v>
      </c>
      <c r="J1176" s="107" t="e">
        <f>#REF!</f>
        <v>#REF!</v>
      </c>
      <c r="K1176" s="108">
        <v>0</v>
      </c>
      <c r="L1176" s="107" t="e">
        <f>#REF!</f>
        <v>#REF!</v>
      </c>
      <c r="M1176" s="108">
        <v>0</v>
      </c>
    </row>
    <row r="1177" spans="1:62" hidden="1" outlineLevel="2" x14ac:dyDescent="0.25">
      <c r="B1177" s="105" t="e">
        <f>#REF!</f>
        <v>#REF!</v>
      </c>
      <c r="C1177" s="106" t="e">
        <f>IF($A698=B1172,1*($A1171)^2*(3*$B698-2*$A1171)/$B698^3,0)</f>
        <v>#REF!</v>
      </c>
      <c r="D1177" s="107" t="e">
        <f>#REF!</f>
        <v>#REF!</v>
      </c>
      <c r="E1177" s="106" t="e">
        <f>IF($A698=D1172,1*($A1171)^2*(3*$B698-2*$A1171)/$B698^3,0)</f>
        <v>#REF!</v>
      </c>
      <c r="F1177" s="107" t="e">
        <f>#REF!</f>
        <v>#REF!</v>
      </c>
      <c r="G1177" s="106" t="e">
        <f>IF($A698=F1172,1*($A1171)^2*(3*$B698-2*$A1171)/$B698^3,0)</f>
        <v>#REF!</v>
      </c>
      <c r="H1177" s="107" t="e">
        <f>#REF!</f>
        <v>#REF!</v>
      </c>
      <c r="I1177" s="106" t="e">
        <f>IF($A698=H1172,1*($A1171)^2*(3*$B698-2*$A1171)/$B698^3,0)</f>
        <v>#REF!</v>
      </c>
      <c r="J1177" s="107" t="e">
        <f>#REF!</f>
        <v>#REF!</v>
      </c>
      <c r="K1177" s="106" t="e">
        <f>IF($A698=J1172,1*($A1171)^2*(3*$B698-2*$A1171)/$B698^3,0)</f>
        <v>#REF!</v>
      </c>
      <c r="L1177" s="107" t="e">
        <f>#REF!</f>
        <v>#REF!</v>
      </c>
      <c r="M1177" s="106" t="e">
        <f>IF($A698=L1172,1*($A1171)^2*(3*$B698-2*$A1171)/$B698^3,0)</f>
        <v>#REF!</v>
      </c>
    </row>
    <row r="1178" spans="1:62" hidden="1" outlineLevel="2" x14ac:dyDescent="0.25">
      <c r="B1178" s="105" t="e">
        <f>#REF!</f>
        <v>#REF!</v>
      </c>
      <c r="C1178" s="108" t="e">
        <f>IF($A698=B1172,-1*($B698-$A1171)*$A1171^2/$B698^2,0)</f>
        <v>#REF!</v>
      </c>
      <c r="D1178" s="107" t="e">
        <f>#REF!</f>
        <v>#REF!</v>
      </c>
      <c r="E1178" s="108" t="e">
        <f>IF($A698=D1172,-1*($B698-$A1171)*$A1171^2/$B698^2,0)</f>
        <v>#REF!</v>
      </c>
      <c r="F1178" s="107" t="e">
        <f>#REF!</f>
        <v>#REF!</v>
      </c>
      <c r="G1178" s="108" t="e">
        <f>IF($A698=F1172,-1*($B698-$A1171)*$A1171^2/$B698^2,0)</f>
        <v>#REF!</v>
      </c>
      <c r="H1178" s="107" t="e">
        <f>#REF!</f>
        <v>#REF!</v>
      </c>
      <c r="I1178" s="108" t="e">
        <f>IF($A698=H1172,-1*($B698-$A1171)*$A1171^2/$B698^2,0)</f>
        <v>#REF!</v>
      </c>
      <c r="J1178" s="107" t="e">
        <f>#REF!</f>
        <v>#REF!</v>
      </c>
      <c r="K1178" s="108" t="e">
        <f>IF($A698=J1172,-1*($B698-$A1171)*$A1171^2/$B698^2,0)</f>
        <v>#REF!</v>
      </c>
      <c r="L1178" s="107" t="e">
        <f>#REF!</f>
        <v>#REF!</v>
      </c>
      <c r="M1178" s="108" t="e">
        <f>IF($A698=L1172,-1*($B698-$A1171)*$A1171^2/$B698^2,0)</f>
        <v>#REF!</v>
      </c>
    </row>
    <row r="1179" spans="1:62" hidden="1" outlineLevel="2" x14ac:dyDescent="0.25">
      <c r="C1179" t="s">
        <v>61</v>
      </c>
      <c r="D1179" s="182"/>
      <c r="E1179" s="183"/>
      <c r="F1179" s="182"/>
      <c r="G1179" s="183"/>
      <c r="H1179" s="182"/>
      <c r="I1179" s="183"/>
      <c r="J1179" s="182"/>
      <c r="K1179" s="183"/>
      <c r="L1179" s="182"/>
      <c r="M1179" s="183"/>
      <c r="N1179" s="182"/>
      <c r="O1179" s="183"/>
      <c r="P1179" s="182"/>
      <c r="Q1179" s="183"/>
      <c r="R1179" s="182"/>
      <c r="S1179" s="183"/>
    </row>
    <row r="1180" spans="1:62" hidden="1" outlineLevel="2" x14ac:dyDescent="0.25">
      <c r="B1180" s="105">
        <v>1</v>
      </c>
      <c r="C1180" s="108">
        <f t="shared" ref="C1180" si="1981">-(IFERROR(VLOOKUP($B1180,$B1173:$C1178,2,0),0)+IFERROR(VLOOKUP($B1180,$D1173:$E1178,2,0),0)+IFERROR(VLOOKUP($B1180,$F1173:$G1178,2,0),0)+IFERROR(VLOOKUP($B1180,$H1173:$I1178,2,0),0)+IFERROR(VLOOKUP($B1180,$J1173:$K1178,2,0),0)+IFERROR(VLOOKUP($B1180,$L1173:$M1178,2,0),0)+IFERROR(VLOOKUP($B1180,$N1173:$O1178,2,0),0)+IFERROR(VLOOKUP($B1180,$P1173:$Q1178,2,0),0)+IFERROR(VLOOKUP($B1180,$R1173:$S1178,2,0),0))</f>
        <v>0</v>
      </c>
      <c r="E1180" s="109"/>
      <c r="F1180" s="325" t="s">
        <v>37</v>
      </c>
      <c r="G1180" s="325"/>
      <c r="H1180" s="325"/>
      <c r="I1180" s="325"/>
      <c r="J1180" s="325"/>
      <c r="K1180" s="325"/>
      <c r="L1180" s="325"/>
      <c r="M1180" s="325"/>
      <c r="N1180" s="325"/>
      <c r="O1180" s="325"/>
      <c r="P1180" s="325"/>
      <c r="Q1180" s="325"/>
      <c r="R1180" s="325"/>
      <c r="S1180" s="325"/>
      <c r="T1180" s="325"/>
      <c r="U1180" s="325"/>
      <c r="V1180" s="325"/>
      <c r="W1180" s="325"/>
      <c r="X1180" s="325"/>
      <c r="Y1180" s="325"/>
      <c r="Z1180" s="325"/>
      <c r="AA1180" s="325"/>
      <c r="AB1180" s="110"/>
      <c r="AC1180" s="110"/>
      <c r="AD1180" s="110"/>
      <c r="AE1180" s="110"/>
      <c r="AF1180" s="110"/>
      <c r="AG1180" s="110"/>
      <c r="AH1180" s="110"/>
    </row>
    <row r="1181" spans="1:62" hidden="1" outlineLevel="2" x14ac:dyDescent="0.25">
      <c r="B1181" s="105">
        <v>2</v>
      </c>
      <c r="C1181" s="108">
        <f t="shared" ref="C1181" si="1982">-(IFERROR(VLOOKUP($B1181,$B1173:$C1178,2,0),0)+IFERROR(VLOOKUP($B1181,$D1173:$E1178,2,0),0)+IFERROR(VLOOKUP($B1181,$F1173:$G1178,2,0),0)+IFERROR(VLOOKUP($B1181,$H1173:$I1178,2,0),0)+IFERROR(VLOOKUP($B1181,$J1173:$K1178,2,0),0)+IFERROR(VLOOKUP($B1181,$L1173:$M1178,2,0),0)+IFERROR(VLOOKUP($B1181,$N1173:$O1178,2,0),0)+IFERROR(VLOOKUP($B1181,$P1173:$Q1178,2,0),0)+IFERROR(VLOOKUP($B1181,$R1173:$S1178,2,0),0))</f>
        <v>0</v>
      </c>
      <c r="E1181" s="110"/>
      <c r="F1181" s="110"/>
      <c r="G1181" s="326" t="s">
        <v>38</v>
      </c>
      <c r="H1181" s="326"/>
      <c r="I1181" s="326"/>
      <c r="J1181" s="326"/>
      <c r="K1181" s="326"/>
      <c r="L1181" s="326"/>
      <c r="M1181" s="110"/>
      <c r="N1181" s="110"/>
      <c r="O1181" s="110"/>
      <c r="P1181" s="327" t="s">
        <v>39</v>
      </c>
      <c r="Q1181" s="327"/>
      <c r="R1181" s="327"/>
      <c r="S1181" s="327"/>
      <c r="T1181" s="327"/>
      <c r="U1181" s="327"/>
      <c r="V1181" s="110"/>
      <c r="W1181" s="110"/>
      <c r="X1181" s="110"/>
      <c r="Y1181" s="110"/>
      <c r="Z1181" s="110"/>
      <c r="AA1181" s="110"/>
      <c r="AB1181" s="110"/>
      <c r="AC1181" s="110"/>
      <c r="AD1181" s="110"/>
      <c r="AE1181" s="110"/>
      <c r="AF1181" s="110"/>
      <c r="AG1181" s="110"/>
      <c r="AH1181" s="110"/>
    </row>
    <row r="1182" spans="1:62" hidden="1" outlineLevel="2" x14ac:dyDescent="0.25">
      <c r="B1182" s="105">
        <v>3</v>
      </c>
      <c r="C1182" s="108">
        <f t="shared" ref="C1182" si="1983">-(IFERROR(VLOOKUP($B1182,$B1173:$C1178,2,0),0)+IFERROR(VLOOKUP($B1182,$D1173:$E1178,2,0),0)+IFERROR(VLOOKUP($B1182,$F1173:$G1178,2,0),0)+IFERROR(VLOOKUP($B1182,$H1173:$I1178,2,0),0)+IFERROR(VLOOKUP($B1182,$J1173:$K1178,2,0),0)+IFERROR(VLOOKUP($B1182,$L1173:$M1178,2,0),0)+IFERROR(VLOOKUP($B1182,$N1173:$O1178,2,0),0)+IFERROR(VLOOKUP($B1182,$P1173:$Q1178,2,0),0)+IFERROR(VLOOKUP($B1182,$R1173:$S1178,2,0),0))</f>
        <v>0</v>
      </c>
      <c r="E1182" s="110"/>
      <c r="F1182" s="110"/>
      <c r="G1182" s="112">
        <v>6</v>
      </c>
      <c r="H1182" s="112">
        <v>5</v>
      </c>
      <c r="I1182" s="112">
        <v>4</v>
      </c>
      <c r="J1182" s="112">
        <v>3</v>
      </c>
      <c r="K1182" s="112">
        <v>2</v>
      </c>
      <c r="L1182" s="112">
        <v>1</v>
      </c>
      <c r="M1182" s="110"/>
      <c r="O1182" s="110"/>
      <c r="P1182" s="112">
        <v>6</v>
      </c>
      <c r="Q1182" s="112">
        <v>5</v>
      </c>
      <c r="R1182" s="112">
        <v>4</v>
      </c>
      <c r="S1182" s="112">
        <v>3</v>
      </c>
      <c r="T1182" s="112">
        <v>2</v>
      </c>
      <c r="U1182" s="112">
        <v>1</v>
      </c>
      <c r="AB1182" s="110"/>
      <c r="AC1182" s="110"/>
      <c r="AD1182" s="110"/>
      <c r="AE1182" s="110"/>
      <c r="AF1182" s="110"/>
      <c r="AG1182" s="110"/>
      <c r="AH1182" s="110"/>
    </row>
    <row r="1183" spans="1:62" hidden="1" outlineLevel="2" x14ac:dyDescent="0.25">
      <c r="B1183" s="105">
        <v>4</v>
      </c>
      <c r="C1183" s="108">
        <f t="shared" ref="C1183" si="1984">-(IFERROR(VLOOKUP($B1183,$B1173:$C1178,2,0),0)+IFERROR(VLOOKUP($B1183,$D1173:$E1178,2,0),0)+IFERROR(VLOOKUP($B1183,$F1173:$G1178,2,0),0)+IFERROR(VLOOKUP($B1183,$H1173:$I1178,2,0),0)+IFERROR(VLOOKUP($B1183,$J1173:$K1178,2,0),0)+IFERROR(VLOOKUP($B1183,$L1173:$M1178,2,0),0)+IFERROR(VLOOKUP($B1183,$N1173:$O1178,2,0),0)+IFERROR(VLOOKUP($B1183,$P1173:$Q1178,2,0),0)+IFERROR(VLOOKUP($B1183,$R1173:$S1178,2,0),0))</f>
        <v>0</v>
      </c>
      <c r="E1183" s="110"/>
      <c r="F1183" s="105">
        <v>1</v>
      </c>
      <c r="G1183" s="184" t="e">
        <f t="array" ref="G1183:G1189">MMULT(MINVERSE($C$24:$I$30),$C1180:$C1186)</f>
        <v>#NUM!</v>
      </c>
      <c r="H1183" s="184" t="e">
        <f t="array" ref="H1183:H1188">MMULT(MINVERSE($C$24:$H$29),$C1180:$C1185)</f>
        <v>#NUM!</v>
      </c>
      <c r="I1183" s="184" t="e">
        <f t="array" ref="I1183:I1187">MMULT(MINVERSE($C$24:$G$28),$C1180:$C1184)</f>
        <v>#NUM!</v>
      </c>
      <c r="J1183" s="184" t="e">
        <f t="array" ref="J1183:J1186">MMULT(MINVERSE($C$24:$F$27),$C1180:$C1183)</f>
        <v>#NUM!</v>
      </c>
      <c r="K1183" s="184" t="e">
        <f t="array" ref="K1183:K1185">MMULT(MINVERSE($C$24:$E$26),$C1180:$C1182)</f>
        <v>#NUM!</v>
      </c>
      <c r="L1183" s="184" t="e">
        <f t="array" ref="L1183:L1184">MMULT(MINVERSE($C$24:$D$25),$C1180:$C1181)</f>
        <v>#NUM!</v>
      </c>
      <c r="M1183" s="110"/>
      <c r="O1183" s="105">
        <v>1</v>
      </c>
      <c r="P1183" s="184" t="e">
        <f t="array" ref="P1183:P1193">MMULT(MINVERSE($C$24:$M$34),$C1180:$C1190)</f>
        <v>#NUM!</v>
      </c>
      <c r="Q1183" s="184" t="e">
        <f t="array" ref="Q1183:Q1192">MMULT(MINVERSE($C$24:$L$33),$C1180:$C1189)</f>
        <v>#NUM!</v>
      </c>
      <c r="R1183" s="184" t="e">
        <f t="array" ref="R1183:R1191">MMULT(MINVERSE($C$24:$K$32),$C1180:$C1188)</f>
        <v>#NUM!</v>
      </c>
      <c r="S1183" s="184" t="e">
        <f t="array" ref="S1183:S1190">MMULT(MINVERSE($C$24:$J$31),$C1180:$C1187)</f>
        <v>#NUM!</v>
      </c>
      <c r="T1183" s="114"/>
      <c r="U1183" s="114"/>
      <c r="V1183" s="110"/>
      <c r="W1183" s="110"/>
      <c r="X1183" s="110"/>
      <c r="Y1183" s="110"/>
      <c r="Z1183" s="110"/>
      <c r="AA1183" s="110"/>
      <c r="AB1183" s="110"/>
      <c r="AC1183" s="110"/>
      <c r="AD1183" s="110"/>
      <c r="AE1183" s="110"/>
      <c r="AF1183" s="110"/>
      <c r="AG1183" s="110"/>
      <c r="AH1183" s="110"/>
    </row>
    <row r="1184" spans="1:62" hidden="1" outlineLevel="2" x14ac:dyDescent="0.25">
      <c r="B1184" s="105">
        <v>5</v>
      </c>
      <c r="C1184" s="108">
        <f t="shared" ref="C1184" si="1985">-(IFERROR(VLOOKUP($B1184,$B1173:$C1178,2,0),0)+IFERROR(VLOOKUP($B1184,$D1173:$E1178,2,0),0)+IFERROR(VLOOKUP($B1184,$F1173:$G1178,2,0),0)+IFERROR(VLOOKUP($B1184,$H1173:$I1178,2,0),0)+IFERROR(VLOOKUP($B1184,$J1173:$K1178,2,0),0)+IFERROR(VLOOKUP($B1184,$L1173:$M1178,2,0),0)+IFERROR(VLOOKUP($B1184,$N1173:$O1178,2,0),0)+IFERROR(VLOOKUP($B1184,$P1173:$Q1178,2,0),0)+IFERROR(VLOOKUP($B1184,$R1173:$S1178,2,0),0))</f>
        <v>0</v>
      </c>
      <c r="E1184" s="110"/>
      <c r="F1184" s="105">
        <v>2</v>
      </c>
      <c r="G1184" s="185" t="e">
        <v>#NUM!</v>
      </c>
      <c r="H1184" s="185" t="e">
        <v>#NUM!</v>
      </c>
      <c r="I1184" s="185" t="e">
        <v>#NUM!</v>
      </c>
      <c r="J1184" s="185" t="e">
        <v>#NUM!</v>
      </c>
      <c r="K1184" s="185" t="e">
        <v>#NUM!</v>
      </c>
      <c r="L1184" s="185" t="e">
        <v>#NUM!</v>
      </c>
      <c r="M1184" s="110"/>
      <c r="O1184" s="105">
        <v>2</v>
      </c>
      <c r="P1184" s="185" t="e">
        <v>#NUM!</v>
      </c>
      <c r="Q1184" s="185" t="e">
        <v>#NUM!</v>
      </c>
      <c r="R1184" s="185" t="e">
        <v>#NUM!</v>
      </c>
      <c r="S1184" s="185" t="e">
        <v>#NUM!</v>
      </c>
      <c r="T1184" s="114"/>
      <c r="U1184" s="114"/>
    </row>
    <row r="1185" spans="1:21" hidden="1" outlineLevel="2" x14ac:dyDescent="0.25">
      <c r="B1185" s="105">
        <v>6</v>
      </c>
      <c r="C1185" s="108">
        <f t="shared" ref="C1185" si="1986">-(IFERROR(VLOOKUP($B1185,$B1173:$C1178,2,0),0)+IFERROR(VLOOKUP($B1185,$D1173:$E1178,2,0),0)+IFERROR(VLOOKUP($B1185,$F1173:$G1178,2,0),0)+IFERROR(VLOOKUP($B1185,$H1173:$I1178,2,0),0)+IFERROR(VLOOKUP($B1185,$J1173:$K1178,2,0),0)+IFERROR(VLOOKUP($B1185,$L1173:$M1178,2,0),0)+IFERROR(VLOOKUP($B1185,$N1173:$O1178,2,0),0)+IFERROR(VLOOKUP($B1185,$P1173:$Q1178,2,0),0)+IFERROR(VLOOKUP($B1185,$R1173:$S1178,2,0),0))</f>
        <v>0</v>
      </c>
      <c r="E1185" s="110"/>
      <c r="F1185" s="105">
        <v>3</v>
      </c>
      <c r="G1185" s="185" t="e">
        <v>#NUM!</v>
      </c>
      <c r="H1185" s="185" t="e">
        <v>#NUM!</v>
      </c>
      <c r="I1185" s="185" t="e">
        <v>#NUM!</v>
      </c>
      <c r="J1185" s="185" t="e">
        <v>#NUM!</v>
      </c>
      <c r="K1185" s="185" t="e">
        <v>#NUM!</v>
      </c>
      <c r="L1185" s="185"/>
      <c r="M1185" s="110"/>
      <c r="O1185" s="105">
        <v>3</v>
      </c>
      <c r="P1185" s="185" t="e">
        <v>#NUM!</v>
      </c>
      <c r="Q1185" s="185" t="e">
        <v>#NUM!</v>
      </c>
      <c r="R1185" s="185" t="e">
        <v>#NUM!</v>
      </c>
      <c r="S1185" s="185" t="e">
        <v>#NUM!</v>
      </c>
      <c r="T1185" s="114"/>
      <c r="U1185" s="114"/>
    </row>
    <row r="1186" spans="1:21" hidden="1" outlineLevel="2" x14ac:dyDescent="0.25">
      <c r="B1186" s="105">
        <v>7</v>
      </c>
      <c r="C1186" s="108">
        <f t="shared" ref="C1186" si="1987">-(IFERROR(VLOOKUP($B1186,$B1173:$C1178,2,0),0)+IFERROR(VLOOKUP($B1186,$D1173:$E1178,2,0),0)+IFERROR(VLOOKUP($B1186,$F1173:$G1178,2,0),0)+IFERROR(VLOOKUP($B1186,$H1173:$I1178,2,0),0)+IFERROR(VLOOKUP($B1186,$J1173:$K1178,2,0),0)+IFERROR(VLOOKUP($B1186,$L1173:$M1178,2,0),0)+IFERROR(VLOOKUP($B1186,$N1173:$O1178,2,0),0)+IFERROR(VLOOKUP($B1186,$P1173:$Q1178,2,0),0)+IFERROR(VLOOKUP($B1186,$R1173:$S1178,2,0),0))</f>
        <v>0</v>
      </c>
      <c r="E1186" s="110"/>
      <c r="F1186" s="105">
        <v>4</v>
      </c>
      <c r="G1186" s="185" t="e">
        <v>#NUM!</v>
      </c>
      <c r="H1186" s="185" t="e">
        <v>#NUM!</v>
      </c>
      <c r="I1186" s="185" t="e">
        <v>#NUM!</v>
      </c>
      <c r="J1186" s="185" t="e">
        <v>#NUM!</v>
      </c>
      <c r="K1186" s="185"/>
      <c r="L1186" s="185"/>
      <c r="M1186" s="110"/>
      <c r="O1186" s="105">
        <v>4</v>
      </c>
      <c r="P1186" s="185" t="e">
        <v>#NUM!</v>
      </c>
      <c r="Q1186" s="185" t="e">
        <v>#NUM!</v>
      </c>
      <c r="R1186" s="185" t="e">
        <v>#NUM!</v>
      </c>
      <c r="S1186" s="185" t="e">
        <v>#NUM!</v>
      </c>
      <c r="T1186" s="114"/>
      <c r="U1186" s="114"/>
    </row>
    <row r="1187" spans="1:21" hidden="1" outlineLevel="2" x14ac:dyDescent="0.25">
      <c r="B1187" s="105">
        <v>8</v>
      </c>
      <c r="C1187" s="108">
        <f t="shared" ref="C1187" si="1988">-(IFERROR(VLOOKUP($B1187,$B1173:$C1178,2,0),0)+IFERROR(VLOOKUP($B1187,$D1173:$E1178,2,0),0)+IFERROR(VLOOKUP($B1187,$F1173:$G1178,2,0),0)+IFERROR(VLOOKUP($B1187,$H1173:$I1178,2,0),0)+IFERROR(VLOOKUP($B1187,$J1173:$K1178,2,0),0)+IFERROR(VLOOKUP($B1187,$L1173:$M1178,2,0),0)+IFERROR(VLOOKUP($B1187,$N1173:$O1178,2,0),0)+IFERROR(VLOOKUP($B1187,$P1173:$Q1178,2,0),0)+IFERROR(VLOOKUP($B1187,$R1173:$S1178,2,0),0))</f>
        <v>0</v>
      </c>
      <c r="E1187" s="110" t="s">
        <v>40</v>
      </c>
      <c r="F1187" s="105">
        <v>5</v>
      </c>
      <c r="G1187" s="185" t="e">
        <v>#NUM!</v>
      </c>
      <c r="H1187" s="185" t="e">
        <v>#NUM!</v>
      </c>
      <c r="I1187" s="185" t="e">
        <v>#NUM!</v>
      </c>
      <c r="J1187" s="185"/>
      <c r="K1187" s="185"/>
      <c r="L1187" s="185"/>
      <c r="M1187" s="110"/>
      <c r="O1187" s="105">
        <v>5</v>
      </c>
      <c r="P1187" s="185" t="e">
        <v>#NUM!</v>
      </c>
      <c r="Q1187" s="185" t="e">
        <v>#NUM!</v>
      </c>
      <c r="R1187" s="185" t="e">
        <v>#NUM!</v>
      </c>
      <c r="S1187" s="185" t="e">
        <v>#NUM!</v>
      </c>
      <c r="T1187" s="114"/>
      <c r="U1187" s="114"/>
    </row>
    <row r="1188" spans="1:21" hidden="1" outlineLevel="2" x14ac:dyDescent="0.25">
      <c r="B1188" s="105">
        <v>9</v>
      </c>
      <c r="C1188" s="108">
        <f t="shared" ref="C1188" si="1989">-(IFERROR(VLOOKUP($B1188,$B1173:$C1178,2,0),0)+IFERROR(VLOOKUP($B1188,$D1173:$E1178,2,0),0)+IFERROR(VLOOKUP($B1188,$F1173:$G1178,2,0),0)+IFERROR(VLOOKUP($B1188,$H1173:$I1178,2,0),0)+IFERROR(VLOOKUP($B1188,$J1173:$K1178,2,0),0)+IFERROR(VLOOKUP($B1188,$L1173:$M1178,2,0),0)+IFERROR(VLOOKUP($B1188,$N1173:$O1178,2,0),0)+IFERROR(VLOOKUP($B1188,$P1173:$Q1178,2,0),0)+IFERROR(VLOOKUP($B1188,$R1173:$S1178,2,0),0))</f>
        <v>0</v>
      </c>
      <c r="E1188" s="110"/>
      <c r="F1188" s="105">
        <v>6</v>
      </c>
      <c r="G1188" s="185" t="e">
        <v>#NUM!</v>
      </c>
      <c r="H1188" s="185" t="e">
        <v>#NUM!</v>
      </c>
      <c r="I1188" s="185"/>
      <c r="J1188" s="185"/>
      <c r="K1188" s="185"/>
      <c r="L1188" s="185"/>
      <c r="M1188" s="110"/>
      <c r="O1188" s="105">
        <v>6</v>
      </c>
      <c r="P1188" s="185" t="e">
        <v>#NUM!</v>
      </c>
      <c r="Q1188" s="185" t="e">
        <v>#NUM!</v>
      </c>
      <c r="R1188" s="185" t="e">
        <v>#NUM!</v>
      </c>
      <c r="S1188" s="185" t="e">
        <v>#NUM!</v>
      </c>
      <c r="T1188" s="114"/>
      <c r="U1188" s="114"/>
    </row>
    <row r="1189" spans="1:21" hidden="1" outlineLevel="2" x14ac:dyDescent="0.25">
      <c r="B1189" s="105">
        <v>10</v>
      </c>
      <c r="C1189" s="108">
        <f t="shared" ref="C1189" si="1990">-(IFERROR(VLOOKUP($B1189,$B1173:$C1178,2,0),0)+IFERROR(VLOOKUP($B1189,$D1173:$E1178,2,0),0)+IFERROR(VLOOKUP($B1189,$F1173:$G1178,2,0),0)+IFERROR(VLOOKUP($B1189,$H1173:$I1178,2,0),0)+IFERROR(VLOOKUP($B1189,$J1173:$K1178,2,0),0)+IFERROR(VLOOKUP($B1189,$L1173:$M1178,2,0),0)+IFERROR(VLOOKUP($B1189,$N1173:$O1178,2,0),0)+IFERROR(VLOOKUP($B1189,$P1173:$Q1178,2,0),0)+IFERROR(VLOOKUP($B1189,$R1173:$S1178,2,0),0))</f>
        <v>0</v>
      </c>
      <c r="E1189" s="110"/>
      <c r="F1189" s="105">
        <v>7</v>
      </c>
      <c r="G1189" s="185" t="e">
        <v>#NUM!</v>
      </c>
      <c r="H1189" s="185"/>
      <c r="I1189" s="185"/>
      <c r="J1189" s="185"/>
      <c r="K1189" s="185"/>
      <c r="L1189" s="185"/>
      <c r="M1189" s="110"/>
      <c r="N1189" s="110" t="s">
        <v>40</v>
      </c>
      <c r="O1189" s="105">
        <v>7</v>
      </c>
      <c r="P1189" s="185" t="e">
        <v>#NUM!</v>
      </c>
      <c r="Q1189" s="185" t="e">
        <v>#NUM!</v>
      </c>
      <c r="R1189" s="185" t="e">
        <v>#NUM!</v>
      </c>
      <c r="S1189" s="185" t="e">
        <v>#NUM!</v>
      </c>
      <c r="T1189" s="114"/>
      <c r="U1189" s="114"/>
    </row>
    <row r="1190" spans="1:21" hidden="1" outlineLevel="2" x14ac:dyDescent="0.25">
      <c r="B1190" s="105">
        <v>11</v>
      </c>
      <c r="C1190" s="108">
        <f t="shared" ref="C1190" si="1991">-(IFERROR(VLOOKUP($B1190,$B1173:$C1178,2,0),0)+IFERROR(VLOOKUP($B1190,$D1173:$E1178,2,0),0)+IFERROR(VLOOKUP($B1190,$F1173:$G1178,2,0),0)+IFERROR(VLOOKUP($B1190,$H1173:$I1178,2,0),0)+IFERROR(VLOOKUP($B1190,$J1173:$K1178,2,0),0)+IFERROR(VLOOKUP($B1190,$L1173:$M1178,2,0),0)+IFERROR(VLOOKUP($B1190,$N1173:$O1178,2,0),0)+IFERROR(VLOOKUP($B1190,$P1173:$Q1178,2,0),0)+IFERROR(VLOOKUP($B1190,$R1173:$S1178,2,0),0))</f>
        <v>0</v>
      </c>
      <c r="E1190" s="110"/>
      <c r="M1190" s="110"/>
      <c r="O1190" s="105">
        <v>8</v>
      </c>
      <c r="P1190" s="185" t="e">
        <v>#NUM!</v>
      </c>
      <c r="Q1190" s="185" t="e">
        <v>#NUM!</v>
      </c>
      <c r="R1190" s="185" t="e">
        <v>#NUM!</v>
      </c>
      <c r="S1190" s="185" t="e">
        <v>#NUM!</v>
      </c>
      <c r="T1190" s="114"/>
      <c r="U1190" s="114"/>
    </row>
    <row r="1191" spans="1:21" hidden="1" outlineLevel="2" x14ac:dyDescent="0.25">
      <c r="B1191" s="105">
        <v>12</v>
      </c>
      <c r="C1191" s="108">
        <f t="shared" ref="C1191" si="1992">-(IFERROR(VLOOKUP($B1191,$B1173:$C1178,2,0),0)+IFERROR(VLOOKUP($B1191,$D1173:$E1178,2,0),0)+IFERROR(VLOOKUP($B1191,$F1173:$G1178,2,0),0)+IFERROR(VLOOKUP($B1191,$H1173:$I1178,2,0),0)+IFERROR(VLOOKUP($B1191,$J1173:$K1178,2,0),0)+IFERROR(VLOOKUP($B1191,$L1173:$M1178,2,0),0)+IFERROR(VLOOKUP($B1191,$N1173:$O1178,2,0),0)+IFERROR(VLOOKUP($B1191,$P1173:$Q1178,2,0),0)+IFERROR(VLOOKUP($B1191,$R1173:$S1178,2,0),0))</f>
        <v>0</v>
      </c>
      <c r="E1191" s="110"/>
      <c r="M1191" s="110"/>
      <c r="O1191" s="105">
        <v>9</v>
      </c>
      <c r="P1191" s="185" t="e">
        <v>#NUM!</v>
      </c>
      <c r="Q1191" s="185" t="e">
        <v>#NUM!</v>
      </c>
      <c r="R1191" s="185" t="e">
        <v>#NUM!</v>
      </c>
      <c r="S1191" s="185"/>
      <c r="T1191" s="114"/>
      <c r="U1191" s="114"/>
    </row>
    <row r="1192" spans="1:21" hidden="1" outlineLevel="2" x14ac:dyDescent="0.25">
      <c r="B1192" s="105">
        <v>13</v>
      </c>
      <c r="C1192" s="108">
        <f t="shared" ref="C1192" si="1993">-(IFERROR(VLOOKUP($B1192,$B1173:$C1178,2,0),0)+IFERROR(VLOOKUP($B1192,$D1173:$E1178,2,0),0)+IFERROR(VLOOKUP($B1192,$F1173:$G1178,2,0),0)+IFERROR(VLOOKUP($B1192,$H1173:$I1178,2,0),0)+IFERROR(VLOOKUP($B1192,$J1173:$K1178,2,0),0)+IFERROR(VLOOKUP($B1192,$L1173:$M1178,2,0),0)+IFERROR(VLOOKUP($B1192,$N1173:$O1178,2,0),0)+IFERROR(VLOOKUP($B1192,$P1173:$Q1178,2,0),0)+IFERROR(VLOOKUP($B1192,$R1173:$S1178,2,0),0))</f>
        <v>0</v>
      </c>
      <c r="E1192" s="110"/>
      <c r="F1192" s="110"/>
      <c r="G1192" s="324" t="s">
        <v>42</v>
      </c>
      <c r="H1192" s="324"/>
      <c r="I1192" s="324"/>
      <c r="J1192" s="324"/>
      <c r="K1192" s="324"/>
      <c r="L1192" s="324"/>
      <c r="M1192" s="110"/>
      <c r="O1192" s="105">
        <v>10</v>
      </c>
      <c r="P1192" s="185" t="e">
        <v>#NUM!</v>
      </c>
      <c r="Q1192" s="185" t="e">
        <v>#NUM!</v>
      </c>
      <c r="R1192" s="185"/>
      <c r="S1192" s="185"/>
      <c r="T1192" s="114"/>
      <c r="U1192" s="114"/>
    </row>
    <row r="1193" spans="1:21" hidden="1" outlineLevel="2" x14ac:dyDescent="0.25">
      <c r="B1193" s="105">
        <v>14</v>
      </c>
      <c r="C1193" s="108">
        <f t="shared" ref="C1193" si="1994">-(IFERROR(VLOOKUP($B1193,$B1173:$C1178,2,0),0)+IFERROR(VLOOKUP($B1193,$D1173:$E1178,2,0),0)+IFERROR(VLOOKUP($B1193,$F1173:$G1178,2,0),0)+IFERROR(VLOOKUP($B1193,$H1173:$I1178,2,0),0)+IFERROR(VLOOKUP($B1193,$J1173:$K1178,2,0),0)+IFERROR(VLOOKUP($B1193,$L1173:$M1178,2,0),0)+IFERROR(VLOOKUP($B1193,$N1173:$O1178,2,0),0)+IFERROR(VLOOKUP($B1193,$P1173:$Q1178,2,0),0)+IFERROR(VLOOKUP($B1193,$R1173:$S1178,2,0),0))</f>
        <v>0</v>
      </c>
      <c r="E1193" s="110"/>
      <c r="F1193" s="110"/>
      <c r="G1193" s="112">
        <v>6</v>
      </c>
      <c r="H1193" s="112">
        <v>5</v>
      </c>
      <c r="I1193" s="112">
        <v>4</v>
      </c>
      <c r="J1193" s="112">
        <v>3</v>
      </c>
      <c r="K1193" s="112">
        <v>2</v>
      </c>
      <c r="L1193" s="112">
        <v>1</v>
      </c>
      <c r="M1193" s="110"/>
      <c r="O1193" s="105">
        <v>11</v>
      </c>
      <c r="P1193" s="185" t="e">
        <v>#NUM!</v>
      </c>
      <c r="Q1193" s="185"/>
      <c r="R1193" s="185"/>
      <c r="S1193" s="185"/>
      <c r="T1193" s="114"/>
      <c r="U1193" s="114"/>
    </row>
    <row r="1194" spans="1:21" hidden="1" outlineLevel="2" x14ac:dyDescent="0.25">
      <c r="A1194" s="68" t="s">
        <v>41</v>
      </c>
      <c r="B1194" s="105">
        <v>15</v>
      </c>
      <c r="C1194" s="108">
        <f t="shared" ref="C1194" si="1995">-(IFERROR(VLOOKUP($B1194,$B1173:$C1178,2,0),0)+IFERROR(VLOOKUP($B1194,$D1173:$E1178,2,0),0)+IFERROR(VLOOKUP($B1194,$F1173:$G1178,2,0),0)+IFERROR(VLOOKUP($B1194,$H1173:$I1178,2,0),0)+IFERROR(VLOOKUP($B1194,$J1173:$K1178,2,0),0)+IFERROR(VLOOKUP($B1194,$L1173:$M1178,2,0),0)+IFERROR(VLOOKUP($B1194,$N1173:$O1178,2,0),0)+IFERROR(VLOOKUP($B1194,$P1173:$Q1178,2,0),0)+IFERROR(VLOOKUP($B1194,$R1173:$S1178,2,0),0))</f>
        <v>0</v>
      </c>
      <c r="E1194" s="110"/>
      <c r="F1194" s="105">
        <v>1</v>
      </c>
      <c r="G1194" s="184" t="e">
        <f t="array" ref="G1194:G1202">MMULT(MINVERSE($C$24:$K$32),$C1180:$C1188)</f>
        <v>#NUM!</v>
      </c>
      <c r="H1194" s="184" t="e">
        <f t="array" ref="H1194:H1201">MMULT(MINVERSE($C$24:$J$31),$C1180:$C1187)</f>
        <v>#NUM!</v>
      </c>
      <c r="I1194" s="184" t="e">
        <f t="array" ref="I1194:I1200">MMULT(MINVERSE($C$24:$I$30),$C1180:$C1186)</f>
        <v>#NUM!</v>
      </c>
      <c r="J1194" s="184" t="e">
        <f t="array" ref="J1194:J1199">MMULT(MINVERSE($C$24:$H$29),$C1180:$C1185)</f>
        <v>#NUM!</v>
      </c>
      <c r="K1194" s="184" t="e">
        <f t="array" ref="K1194:K1198">MMULT(MINVERSE($C$24:$G$28),$C1180:$C1184)</f>
        <v>#NUM!</v>
      </c>
      <c r="L1194" s="113"/>
      <c r="M1194" s="110"/>
      <c r="N1194" s="110"/>
      <c r="O1194" s="110"/>
      <c r="P1194" s="110"/>
    </row>
    <row r="1195" spans="1:21" hidden="1" outlineLevel="2" x14ac:dyDescent="0.25">
      <c r="B1195" s="105">
        <v>16</v>
      </c>
      <c r="C1195" s="108">
        <f t="shared" ref="C1195" si="1996">-(IFERROR(VLOOKUP($B1195,$B1173:$C1178,2,0),0)+IFERROR(VLOOKUP($B1195,$D1173:$E1178,2,0),0)+IFERROR(VLOOKUP($B1195,$F1173:$G1178,2,0),0)+IFERROR(VLOOKUP($B1195,$H1173:$I1178,2,0),0)+IFERROR(VLOOKUP($B1195,$J1173:$K1178,2,0),0)+IFERROR(VLOOKUP($B1195,$L1173:$M1178,2,0),0)+IFERROR(VLOOKUP($B1195,$N1173:$O1178,2,0),0)+IFERROR(VLOOKUP($B1195,$P1173:$Q1178,2,0),0)+IFERROR(VLOOKUP($B1195,$R1173:$S1178,2,0),0))</f>
        <v>0</v>
      </c>
      <c r="E1195" s="110"/>
      <c r="F1195" s="105">
        <v>2</v>
      </c>
      <c r="G1195" s="185" t="e">
        <v>#NUM!</v>
      </c>
      <c r="H1195" s="185" t="e">
        <v>#NUM!</v>
      </c>
      <c r="I1195" s="185" t="e">
        <v>#NUM!</v>
      </c>
      <c r="J1195" s="185" t="e">
        <v>#NUM!</v>
      </c>
      <c r="K1195" s="185" t="e">
        <v>#NUM!</v>
      </c>
      <c r="L1195" s="114"/>
      <c r="M1195" s="110"/>
      <c r="N1195" s="110"/>
      <c r="O1195" s="110"/>
      <c r="P1195" s="110"/>
    </row>
    <row r="1196" spans="1:21" hidden="1" outlineLevel="2" x14ac:dyDescent="0.25">
      <c r="B1196" s="105">
        <v>17</v>
      </c>
      <c r="C1196" s="108">
        <f t="shared" ref="C1196" si="1997">-(IFERROR(VLOOKUP($B1196,$B1173:$C1178,2,0),0)+IFERROR(VLOOKUP($B1196,$D1173:$E1178,2,0),0)+IFERROR(VLOOKUP($B1196,$F1173:$G1178,2,0),0)+IFERROR(VLOOKUP($B1196,$H1173:$I1178,2,0),0)+IFERROR(VLOOKUP($B1196,$J1173:$K1178,2,0),0)+IFERROR(VLOOKUP($B1196,$L1173:$M1178,2,0),0)+IFERROR(VLOOKUP($B1196,$N1173:$O1178,2,0),0)+IFERROR(VLOOKUP($B1196,$P1173:$Q1178,2,0),0)+IFERROR(VLOOKUP($B1196,$R1173:$S1178,2,0),0))</f>
        <v>0</v>
      </c>
      <c r="E1196" s="110"/>
      <c r="F1196" s="105">
        <v>3</v>
      </c>
      <c r="G1196" s="185" t="e">
        <v>#NUM!</v>
      </c>
      <c r="H1196" s="185" t="e">
        <v>#NUM!</v>
      </c>
      <c r="I1196" s="185" t="e">
        <v>#NUM!</v>
      </c>
      <c r="J1196" s="185" t="e">
        <v>#NUM!</v>
      </c>
      <c r="K1196" s="185" t="e">
        <v>#NUM!</v>
      </c>
      <c r="L1196" s="114"/>
      <c r="M1196" s="110"/>
    </row>
    <row r="1197" spans="1:21" hidden="1" outlineLevel="2" x14ac:dyDescent="0.25">
      <c r="B1197" s="105">
        <v>18</v>
      </c>
      <c r="C1197" s="108">
        <f t="shared" ref="C1197" si="1998">-(IFERROR(VLOOKUP($B1197,$B1173:$C1178,2,0),0)+IFERROR(VLOOKUP($B1197,$D1173:$E1178,2,0),0)+IFERROR(VLOOKUP($B1197,$F1173:$G1178,2,0),0)+IFERROR(VLOOKUP($B1197,$H1173:$I1178,2,0),0)+IFERROR(VLOOKUP($B1197,$J1173:$K1178,2,0),0)+IFERROR(VLOOKUP($B1197,$L1173:$M1178,2,0),0)+IFERROR(VLOOKUP($B1197,$N1173:$O1178,2,0),0)+IFERROR(VLOOKUP($B1197,$P1173:$Q1178,2,0),0)+IFERROR(VLOOKUP($B1197,$R1173:$S1178,2,0),0))</f>
        <v>0</v>
      </c>
      <c r="E1197" s="110"/>
      <c r="F1197" s="105">
        <v>4</v>
      </c>
      <c r="G1197" s="185" t="e">
        <v>#NUM!</v>
      </c>
      <c r="H1197" s="185" t="e">
        <v>#NUM!</v>
      </c>
      <c r="I1197" s="185" t="e">
        <v>#NUM!</v>
      </c>
      <c r="J1197" s="185" t="e">
        <v>#NUM!</v>
      </c>
      <c r="K1197" s="185" t="e">
        <v>#NUM!</v>
      </c>
      <c r="L1197" s="114"/>
      <c r="M1197" s="110"/>
    </row>
    <row r="1198" spans="1:21" hidden="1" outlineLevel="2" x14ac:dyDescent="0.25">
      <c r="B1198" s="105">
        <v>19</v>
      </c>
      <c r="C1198" s="108">
        <f t="shared" ref="C1198" si="1999">-(IFERROR(VLOOKUP($B1198,$B1173:$C1178,2,0),0)+IFERROR(VLOOKUP($B1198,$D1173:$E1178,2,0),0)+IFERROR(VLOOKUP($B1198,$F1173:$G1178,2,0),0)+IFERROR(VLOOKUP($B1198,$H1173:$I1178,2,0),0)+IFERROR(VLOOKUP($B1198,$J1173:$K1178,2,0),0)+IFERROR(VLOOKUP($B1198,$L1173:$M1178,2,0),0)+IFERROR(VLOOKUP($B1198,$N1173:$O1178,2,0),0)+IFERROR(VLOOKUP($B1198,$P1173:$Q1178,2,0),0)+IFERROR(VLOOKUP($B1198,$R1173:$S1178,2,0),0))</f>
        <v>0</v>
      </c>
      <c r="E1198" s="110" t="s">
        <v>40</v>
      </c>
      <c r="F1198" s="105">
        <v>5</v>
      </c>
      <c r="G1198" s="185" t="e">
        <v>#NUM!</v>
      </c>
      <c r="H1198" s="185" t="e">
        <v>#NUM!</v>
      </c>
      <c r="I1198" s="185" t="e">
        <v>#NUM!</v>
      </c>
      <c r="J1198" s="185" t="e">
        <v>#NUM!</v>
      </c>
      <c r="K1198" s="185" t="e">
        <v>#NUM!</v>
      </c>
      <c r="L1198" s="114"/>
      <c r="M1198" s="110"/>
    </row>
    <row r="1199" spans="1:21" hidden="1" outlineLevel="2" x14ac:dyDescent="0.25">
      <c r="B1199" s="105">
        <v>20</v>
      </c>
      <c r="C1199" s="108">
        <f t="shared" ref="C1199" si="2000">-(IFERROR(VLOOKUP($B1199,$B1173:$C1178,2,0),0)+IFERROR(VLOOKUP($B1199,$D1173:$E1178,2,0),0)+IFERROR(VLOOKUP($B1199,$F1173:$G1178,2,0),0)+IFERROR(VLOOKUP($B1199,$H1173:$I1178,2,0),0)+IFERROR(VLOOKUP($B1199,$J1173:$K1178,2,0),0)+IFERROR(VLOOKUP($B1199,$L1173:$M1178,2,0),0)+IFERROR(VLOOKUP($B1199,$N1173:$O1178,2,0),0)+IFERROR(VLOOKUP($B1199,$P1173:$Q1178,2,0),0)+IFERROR(VLOOKUP($B1199,$R1173:$S1178,2,0),0))</f>
        <v>0</v>
      </c>
      <c r="F1199" s="105">
        <v>6</v>
      </c>
      <c r="G1199" s="185" t="e">
        <v>#NUM!</v>
      </c>
      <c r="H1199" s="185" t="e">
        <v>#NUM!</v>
      </c>
      <c r="I1199" s="185" t="e">
        <v>#NUM!</v>
      </c>
      <c r="J1199" s="185" t="e">
        <v>#NUM!</v>
      </c>
      <c r="K1199" s="185"/>
      <c r="L1199" s="114"/>
      <c r="M1199" s="110"/>
    </row>
    <row r="1200" spans="1:21" hidden="1" outlineLevel="2" x14ac:dyDescent="0.25">
      <c r="B1200" s="105">
        <v>21</v>
      </c>
      <c r="C1200" s="108">
        <f t="shared" ref="C1200" si="2001">-(IFERROR(VLOOKUP($B1200,$B1173:$C1178,2,0),0)+IFERROR(VLOOKUP($B1200,$D1173:$E1178,2,0),0)+IFERROR(VLOOKUP($B1200,$F1173:$G1178,2,0),0)+IFERROR(VLOOKUP($B1200,$H1173:$I1178,2,0),0)+IFERROR(VLOOKUP($B1200,$J1173:$K1178,2,0),0)+IFERROR(VLOOKUP($B1200,$L1173:$M1178,2,0),0)+IFERROR(VLOOKUP($B1200,$N1173:$O1178,2,0),0)+IFERROR(VLOOKUP($B1200,$P1173:$Q1178,2,0),0)+IFERROR(VLOOKUP($B1200,$R1173:$S1178,2,0),0))</f>
        <v>0</v>
      </c>
      <c r="E1200" s="110"/>
      <c r="F1200" s="105">
        <v>7</v>
      </c>
      <c r="G1200" s="185" t="e">
        <v>#NUM!</v>
      </c>
      <c r="H1200" s="185" t="e">
        <v>#NUM!</v>
      </c>
      <c r="I1200" s="185" t="e">
        <v>#NUM!</v>
      </c>
      <c r="J1200" s="185"/>
      <c r="K1200" s="185"/>
      <c r="L1200" s="114"/>
      <c r="M1200" s="110"/>
    </row>
    <row r="1201" spans="1:24" hidden="1" outlineLevel="2" x14ac:dyDescent="0.25">
      <c r="E1201" s="110"/>
      <c r="F1201" s="105">
        <v>8</v>
      </c>
      <c r="G1201" s="185" t="e">
        <v>#NUM!</v>
      </c>
      <c r="H1201" s="185" t="e">
        <v>#NUM!</v>
      </c>
      <c r="I1201" s="185"/>
      <c r="J1201" s="185"/>
      <c r="K1201" s="185"/>
      <c r="L1201" s="114"/>
      <c r="M1201" s="110"/>
      <c r="X1201" s="110"/>
    </row>
    <row r="1202" spans="1:24" hidden="1" outlineLevel="2" x14ac:dyDescent="0.25">
      <c r="E1202" s="110"/>
      <c r="F1202" s="105">
        <v>9</v>
      </c>
      <c r="G1202" s="185" t="e">
        <v>#NUM!</v>
      </c>
      <c r="H1202" s="185"/>
      <c r="I1202" s="185"/>
      <c r="J1202" s="185"/>
      <c r="K1202" s="185"/>
      <c r="L1202" s="114"/>
      <c r="M1202" s="110"/>
      <c r="X1202" s="110"/>
    </row>
    <row r="1203" spans="1:24" hidden="1" outlineLevel="2" x14ac:dyDescent="0.25">
      <c r="A1203" s="117"/>
    </row>
    <row r="1204" spans="1:24" s="119" customFormat="1" hidden="1" outlineLevel="2" x14ac:dyDescent="0.25">
      <c r="A1204" s="118" t="s">
        <v>37</v>
      </c>
    </row>
    <row r="1205" spans="1:24" hidden="1" outlineLevel="2" x14ac:dyDescent="0.25">
      <c r="B1205" s="316" t="e">
        <f t="shared" ref="B1205:B1211" si="2002">B1172</f>
        <v>#REF!</v>
      </c>
      <c r="C1205" s="316"/>
      <c r="D1205" s="316" t="e">
        <f t="shared" ref="D1205:D1211" si="2003">D1172</f>
        <v>#REF!</v>
      </c>
      <c r="E1205" s="316"/>
      <c r="F1205" s="316" t="e">
        <f t="shared" ref="F1205:F1211" si="2004">F1172</f>
        <v>#REF!</v>
      </c>
      <c r="G1205" s="316"/>
      <c r="H1205" s="316" t="e">
        <f t="shared" ref="H1205:H1211" si="2005">H1172</f>
        <v>#REF!</v>
      </c>
      <c r="I1205" s="316"/>
      <c r="J1205" s="316" t="e">
        <f t="shared" ref="J1205:J1211" si="2006">J1172</f>
        <v>#REF!</v>
      </c>
      <c r="K1205" s="316"/>
      <c r="L1205" s="316" t="e">
        <f t="shared" ref="L1205:L1211" si="2007">L1172</f>
        <v>#REF!</v>
      </c>
      <c r="M1205" s="316"/>
    </row>
    <row r="1206" spans="1:24" hidden="1" outlineLevel="2" x14ac:dyDescent="0.25">
      <c r="B1206" s="105" t="e">
        <f t="shared" si="2002"/>
        <v>#REF!</v>
      </c>
      <c r="C1206" s="116" t="e">
        <f>IF($Q$2=2,IFERROR(INDEX($G1183:$L1189,MATCH(B1206,$F1183:$F1189,0),MATCH(INICIO!$C$59,$G1182:$L1182,0)),0),IF($Q$2=4,IFERROR(INDEX($P1183:$U1193,MATCH(B1206,$O1183:$O1193,0),MATCH(INICIO!$C$59,$P1182:$U1182,0)),0),IFERROR(INDEX($G1194:$L1202,MATCH(B1206,$F1194:$F1202,0),MATCH(INICIO!$C$59,$G1193:$L1193,0)),0)))</f>
        <v>#REF!</v>
      </c>
      <c r="D1206" s="105" t="e">
        <f t="shared" si="2003"/>
        <v>#REF!</v>
      </c>
      <c r="E1206" s="116" t="e">
        <f>IF($Q$2=2,IFERROR(INDEX($G1183:$L1189,MATCH(D1206,$F1183:$F1189,0),MATCH(INICIO!$C$59,$G1182:$L1182,0)),0),IF($Q$2=4,IFERROR(INDEX($P1183:$U1193,MATCH(D1206,$O1183:$O1193,0),MATCH(INICIO!$C$59,$P1182:$U1182,0)),0),IFERROR(INDEX($G1194:$L1202,MATCH(D1206,$F1194:$F1202,0),MATCH(INICIO!$C$59,$G1193:$L1193,0)),0)))</f>
        <v>#REF!</v>
      </c>
      <c r="F1206" s="105" t="e">
        <f t="shared" si="2004"/>
        <v>#REF!</v>
      </c>
      <c r="G1206" s="116" t="e">
        <f>IF($Q$2=2,IFERROR(INDEX($G1183:$L1189,MATCH(F1206,$F1183:$F1189,0),MATCH(INICIO!$C$59,$G1182:$L1182,0)),0),IF($Q$2=4,IFERROR(INDEX($P1183:$U1193,MATCH(F1206,$O1183:$O1193,0),MATCH(INICIO!$C$59,$P1182:$U1182,0)),0),IFERROR(INDEX($G1194:$L1202,MATCH(F1206,$F1194:$F1202,0),MATCH(INICIO!$C$59,$G1193:$L1193,0)),0)))</f>
        <v>#REF!</v>
      </c>
      <c r="H1206" s="105" t="e">
        <f t="shared" si="2005"/>
        <v>#REF!</v>
      </c>
      <c r="I1206" s="116" t="e">
        <f>IF($Q$2=2,IFERROR(INDEX($G1183:$L1189,MATCH(H1206,$F1183:$F1189,0),MATCH(INICIO!$C$59,$G1182:$L1182,0)),0),IF($Q$2=4,IFERROR(INDEX($P1183:$U1193,MATCH(H1206,$O1183:$O1193,0),MATCH(INICIO!$C$59,$P1182:$U1182,0)),0),IFERROR(INDEX($G1194:$L1202,MATCH(H1206,$F1194:$F1202,0),MATCH(INICIO!$C$59,$G1193:$L1193,0)),0)))</f>
        <v>#REF!</v>
      </c>
      <c r="J1206" s="105" t="e">
        <f t="shared" si="2006"/>
        <v>#REF!</v>
      </c>
      <c r="K1206" s="116" t="e">
        <f>IF($Q$2=2,IFERROR(INDEX($G1183:$L1189,MATCH(J1206,$F1183:$F1189,0),MATCH(INICIO!$C$59,$G1182:$L1182,0)),0),IF($Q$2=4,IFERROR(INDEX($P1183:$U1193,MATCH(J1206,$O1183:$O1193,0),MATCH(INICIO!$C$59,$P1182:$U1182,0)),0),IFERROR(INDEX($G1194:$L1202,MATCH(J1206,$F1194:$F1202,0),MATCH(INICIO!$C$59,$G1193:$L1193,0)),0)))</f>
        <v>#REF!</v>
      </c>
      <c r="L1206" s="105" t="e">
        <f t="shared" si="2007"/>
        <v>#REF!</v>
      </c>
      <c r="M1206" s="116" t="e">
        <f>IF($Q$2=2,IFERROR(INDEX($G1183:$L1189,MATCH(L1206,$F1183:$F1189,0),MATCH(INICIO!$C$59,$G1182:$L1182,0)),0),IF($Q$2=4,IFERROR(INDEX($P1183:$U1193,MATCH(L1206,$O1183:$O1193,0),MATCH(INICIO!$C$59,$P1182:$U1182,0)),0),IFERROR(INDEX($G1194:$L1202,MATCH(L1206,$F1194:$F1202,0),MATCH(INICIO!$C$59,$G1193:$L1193,0)),0)))</f>
        <v>#REF!</v>
      </c>
    </row>
    <row r="1207" spans="1:24" hidden="1" outlineLevel="2" x14ac:dyDescent="0.25">
      <c r="B1207" s="105" t="e">
        <f t="shared" si="2002"/>
        <v>#REF!</v>
      </c>
      <c r="C1207" s="116" t="e">
        <f>IF($Q$2=2,IFERROR(INDEX($G1183:$L1189,MATCH(B1207,$F1183:$F1189,0),MATCH(INICIO!$C$59,$G1182:$L1182,0)),0),IF($Q$2=4,IFERROR(INDEX($P1183:$U1193,MATCH(B1207,$O1183:$O1193,0),MATCH(INICIO!$C$59,$P1182:$U1182,0)),0),IFERROR(INDEX($G1194:$L1202,MATCH(B1207,$F1194:$F1202,0),MATCH(INICIO!$C$59,$G1193:$L1193,0)),0)))</f>
        <v>#REF!</v>
      </c>
      <c r="D1207" s="105" t="e">
        <f t="shared" si="2003"/>
        <v>#REF!</v>
      </c>
      <c r="E1207" s="116" t="e">
        <f>IF($Q$2=2,IFERROR(INDEX($G1183:$L1189,MATCH(D1207,$F1183:$F1189,0),MATCH(INICIO!$C$59,$G1182:$L1182,0)),0),IF($Q$2=4,IFERROR(INDEX($P1183:$U1193,MATCH(D1207,$O1183:$O1193,0),MATCH(INICIO!$C$59,$P1182:$U1182,0)),0),IFERROR(INDEX($G1194:$L1202,MATCH(D1207,$F1194:$F1202,0),MATCH(INICIO!$C$59,$G1193:$L1193,0)),0)))</f>
        <v>#REF!</v>
      </c>
      <c r="F1207" s="105" t="e">
        <f t="shared" si="2004"/>
        <v>#REF!</v>
      </c>
      <c r="G1207" s="116" t="e">
        <f>IF($Q$2=2,IFERROR(INDEX($G1183:$L1189,MATCH(F1207,$F1183:$F1189,0),MATCH(INICIO!$C$59,$G1182:$L1182,0)),0),IF($Q$2=4,IFERROR(INDEX($P1183:$U1193,MATCH(F1207,$O1183:$O1193,0),MATCH(INICIO!$C$59,$P1182:$U1182,0)),0),IFERROR(INDEX($G1194:$L1202,MATCH(F1207,$F1194:$F1202,0),MATCH(INICIO!$C$59,$G1193:$L1193,0)),0)))</f>
        <v>#REF!</v>
      </c>
      <c r="H1207" s="105" t="e">
        <f t="shared" si="2005"/>
        <v>#REF!</v>
      </c>
      <c r="I1207" s="116" t="e">
        <f>IF($Q$2=2,IFERROR(INDEX($G1183:$L1189,MATCH(H1207,$F1183:$F1189,0),MATCH(INICIO!$C$59,$G1182:$L1182,0)),0),IF($Q$2=4,IFERROR(INDEX($P1183:$U1193,MATCH(H1207,$O1183:$O1193,0),MATCH(INICIO!$C$59,$P1182:$U1182,0)),0),IFERROR(INDEX($G1194:$L1202,MATCH(H1207,$F1194:$F1202,0),MATCH(INICIO!$C$59,$G1193:$L1193,0)),0)))</f>
        <v>#REF!</v>
      </c>
      <c r="J1207" s="105" t="e">
        <f t="shared" si="2006"/>
        <v>#REF!</v>
      </c>
      <c r="K1207" s="116" t="e">
        <f>IF($Q$2=2,IFERROR(INDEX($G1183:$L1189,MATCH(J1207,$F1183:$F1189,0),MATCH(INICIO!$C$59,$G1182:$L1182,0)),0),IF($Q$2=4,IFERROR(INDEX($P1183:$U1193,MATCH(J1207,$O1183:$O1193,0),MATCH(INICIO!$C$59,$P1182:$U1182,0)),0),IFERROR(INDEX($G1194:$L1202,MATCH(J1207,$F1194:$F1202,0),MATCH(INICIO!$C$59,$G1193:$L1193,0)),0)))</f>
        <v>#REF!</v>
      </c>
      <c r="L1207" s="105" t="e">
        <f t="shared" si="2007"/>
        <v>#REF!</v>
      </c>
      <c r="M1207" s="116" t="e">
        <f>IF($Q$2=2,IFERROR(INDEX($G1183:$L1189,MATCH(L1207,$F1183:$F1189,0),MATCH(INICIO!$C$59,$G1182:$L1182,0)),0),IF($Q$2=4,IFERROR(INDEX($P1183:$U1193,MATCH(L1207,$O1183:$O1193,0),MATCH(INICIO!$C$59,$P1182:$U1182,0)),0),IFERROR(INDEX($G1194:$L1202,MATCH(L1207,$F1194:$F1202,0),MATCH(INICIO!$C$59,$G1193:$L1193,0)),0)))</f>
        <v>#REF!</v>
      </c>
    </row>
    <row r="1208" spans="1:24" hidden="1" outlineLevel="2" x14ac:dyDescent="0.25">
      <c r="B1208" s="105" t="e">
        <f t="shared" si="2002"/>
        <v>#REF!</v>
      </c>
      <c r="C1208" s="116" t="e">
        <f>IF($Q$2=2,IFERROR(INDEX($G1183:$L1189,MATCH(B1208,$F1183:$F1189,0),MATCH(INICIO!$C$59,$G1182:$L1182,0)),0),IF($Q$2=4,IFERROR(INDEX($P1183:$U1193,MATCH(B1208,$O1183:$O1193,0),MATCH(INICIO!$C$59,$P1182:$U1182,0)),0),IFERROR(INDEX($G1194:$L1202,MATCH(B1208,$F1194:$F1202,0),MATCH(INICIO!$C$59,$G1193:$L1193,0)),0)))</f>
        <v>#REF!</v>
      </c>
      <c r="D1208" s="105" t="e">
        <f t="shared" si="2003"/>
        <v>#REF!</v>
      </c>
      <c r="E1208" s="116" t="e">
        <f>IF($Q$2=2,IFERROR(INDEX($G1183:$L1189,MATCH(D1208,$F1183:$F1189,0),MATCH(INICIO!$C$59,$G1182:$L1182,0)),0),IF($Q$2=4,IFERROR(INDEX($P1183:$U1193,MATCH(D1208,$O1183:$O1193,0),MATCH(INICIO!$C$59,$P1182:$U1182,0)),0),IFERROR(INDEX($G1194:$L1202,MATCH(D1208,$F1194:$F1202,0),MATCH(INICIO!$C$59,$G1193:$L1193,0)),0)))</f>
        <v>#REF!</v>
      </c>
      <c r="F1208" s="105" t="e">
        <f t="shared" si="2004"/>
        <v>#REF!</v>
      </c>
      <c r="G1208" s="116" t="e">
        <f>IF($Q$2=2,IFERROR(INDEX($G1183:$L1189,MATCH(F1208,$F1183:$F1189,0),MATCH(INICIO!$C$59,$G1182:$L1182,0)),0),IF($Q$2=4,IFERROR(INDEX($P1183:$U1193,MATCH(F1208,$O1183:$O1193,0),MATCH(INICIO!$C$59,$P1182:$U1182,0)),0),IFERROR(INDEX($G1194:$L1202,MATCH(F1208,$F1194:$F1202,0),MATCH(INICIO!$C$59,$G1193:$L1193,0)),0)))</f>
        <v>#REF!</v>
      </c>
      <c r="H1208" s="105" t="e">
        <f t="shared" si="2005"/>
        <v>#REF!</v>
      </c>
      <c r="I1208" s="116" t="e">
        <f>IF($Q$2=2,IFERROR(INDEX($G1183:$L1189,MATCH(H1208,$F1183:$F1189,0),MATCH(INICIO!$C$59,$G1182:$L1182,0)),0),IF($Q$2=4,IFERROR(INDEX($P1183:$U1193,MATCH(H1208,$O1183:$O1193,0),MATCH(INICIO!$C$59,$P1182:$U1182,0)),0),IFERROR(INDEX($G1194:$L1202,MATCH(H1208,$F1194:$F1202,0),MATCH(INICIO!$C$59,$G1193:$L1193,0)),0)))</f>
        <v>#REF!</v>
      </c>
      <c r="J1208" s="105" t="e">
        <f t="shared" si="2006"/>
        <v>#REF!</v>
      </c>
      <c r="K1208" s="116" t="e">
        <f>IF($Q$2=2,IFERROR(INDEX($G1183:$L1189,MATCH(J1208,$F1183:$F1189,0),MATCH(INICIO!$C$59,$G1182:$L1182,0)),0),IF($Q$2=4,IFERROR(INDEX($P1183:$U1193,MATCH(J1208,$O1183:$O1193,0),MATCH(INICIO!$C$59,$P1182:$U1182,0)),0),IFERROR(INDEX($G1194:$L1202,MATCH(J1208,$F1194:$F1202,0),MATCH(INICIO!$C$59,$G1193:$L1193,0)),0)))</f>
        <v>#REF!</v>
      </c>
      <c r="L1208" s="105" t="e">
        <f t="shared" si="2007"/>
        <v>#REF!</v>
      </c>
      <c r="M1208" s="116" t="e">
        <f>IF($Q$2=2,IFERROR(INDEX($G1183:$L1189,MATCH(L1208,$F1183:$F1189,0),MATCH(INICIO!$C$59,$G1182:$L1182,0)),0),IF($Q$2=4,IFERROR(INDEX($P1183:$U1193,MATCH(L1208,$O1183:$O1193,0),MATCH(INICIO!$C$59,$P1182:$U1182,0)),0),IFERROR(INDEX($G1194:$L1202,MATCH(L1208,$F1194:$F1202,0),MATCH(INICIO!$C$59,$G1193:$L1193,0)),0)))</f>
        <v>#REF!</v>
      </c>
    </row>
    <row r="1209" spans="1:24" hidden="1" outlineLevel="2" x14ac:dyDescent="0.25">
      <c r="B1209" s="105" t="e">
        <f t="shared" si="2002"/>
        <v>#REF!</v>
      </c>
      <c r="C1209" s="116" t="e">
        <f>IF($Q$2=2,IFERROR(INDEX($G1183:$L1189,MATCH(B1209,$F1183:$F1189,0),MATCH(INICIO!$C$59,$G1182:$L1182,0)),0),IF($Q$2=4,IFERROR(INDEX($P1183:$U1193,MATCH(B1209,$O1183:$O1193,0),MATCH(INICIO!$C$59,$P1182:$U1182,0)),0),IFERROR(INDEX($G1194:$L1202,MATCH(B1209,$F1194:$F1202,0),MATCH(INICIO!$C$59,$G1193:$L1193,0)),0)))</f>
        <v>#REF!</v>
      </c>
      <c r="D1209" s="105" t="e">
        <f t="shared" si="2003"/>
        <v>#REF!</v>
      </c>
      <c r="E1209" s="116" t="e">
        <f>IF($Q$2=2,IFERROR(INDEX($G1183:$L1189,MATCH(D1209,$F1183:$F1189,0),MATCH(INICIO!$C$59,$G1182:$L1182,0)),0),IF($Q$2=4,IFERROR(INDEX($P1183:$U1193,MATCH(D1209,$O1183:$O1193,0),MATCH(INICIO!$C$59,$P1182:$U1182,0)),0),IFERROR(INDEX($G1194:$L1202,MATCH(D1209,$F1194:$F1202,0),MATCH(INICIO!$C$59,$G1193:$L1193,0)),0)))</f>
        <v>#REF!</v>
      </c>
      <c r="F1209" s="105" t="e">
        <f t="shared" si="2004"/>
        <v>#REF!</v>
      </c>
      <c r="G1209" s="116" t="e">
        <f>IF($Q$2=2,IFERROR(INDEX($G1183:$L1189,MATCH(F1209,$F1183:$F1189,0),MATCH(INICIO!$C$59,$G1182:$L1182,0)),0),IF($Q$2=4,IFERROR(INDEX($P1183:$U1193,MATCH(F1209,$O1183:$O1193,0),MATCH(INICIO!$C$59,$P1182:$U1182,0)),0),IFERROR(INDEX($G1194:$L1202,MATCH(F1209,$F1194:$F1202,0),MATCH(INICIO!$C$59,$G1193:$L1193,0)),0)))</f>
        <v>#REF!</v>
      </c>
      <c r="H1209" s="105" t="e">
        <f t="shared" si="2005"/>
        <v>#REF!</v>
      </c>
      <c r="I1209" s="116" t="e">
        <f>IF($Q$2=2,IFERROR(INDEX($G1183:$L1189,MATCH(H1209,$F1183:$F1189,0),MATCH(INICIO!$C$59,$G1182:$L1182,0)),0),IF($Q$2=4,IFERROR(INDEX($P1183:$U1193,MATCH(H1209,$O1183:$O1193,0),MATCH(INICIO!$C$59,$P1182:$U1182,0)),0),IFERROR(INDEX($G1194:$L1202,MATCH(H1209,$F1194:$F1202,0),MATCH(INICIO!$C$59,$G1193:$L1193,0)),0)))</f>
        <v>#REF!</v>
      </c>
      <c r="J1209" s="105" t="e">
        <f t="shared" si="2006"/>
        <v>#REF!</v>
      </c>
      <c r="K1209" s="116" t="e">
        <f>IF($Q$2=2,IFERROR(INDEX($G1183:$L1189,MATCH(J1209,$F1183:$F1189,0),MATCH(INICIO!$C$59,$G1182:$L1182,0)),0),IF($Q$2=4,IFERROR(INDEX($P1183:$U1193,MATCH(J1209,$O1183:$O1193,0),MATCH(INICIO!$C$59,$P1182:$U1182,0)),0),IFERROR(INDEX($G1194:$L1202,MATCH(J1209,$F1194:$F1202,0),MATCH(INICIO!$C$59,$G1193:$L1193,0)),0)))</f>
        <v>#REF!</v>
      </c>
      <c r="L1209" s="105" t="e">
        <f t="shared" si="2007"/>
        <v>#REF!</v>
      </c>
      <c r="M1209" s="116" t="e">
        <f>IF($Q$2=2,IFERROR(INDEX($G1183:$L1189,MATCH(L1209,$F1183:$F1189,0),MATCH(INICIO!$C$59,$G1182:$L1182,0)),0),IF($Q$2=4,IFERROR(INDEX($P1183:$U1193,MATCH(L1209,$O1183:$O1193,0),MATCH(INICIO!$C$59,$P1182:$U1182,0)),0),IFERROR(INDEX($G1194:$L1202,MATCH(L1209,$F1194:$F1202,0),MATCH(INICIO!$C$59,$G1193:$L1193,0)),0)))</f>
        <v>#REF!</v>
      </c>
    </row>
    <row r="1210" spans="1:24" hidden="1" outlineLevel="2" x14ac:dyDescent="0.25">
      <c r="B1210" s="105" t="e">
        <f t="shared" si="2002"/>
        <v>#REF!</v>
      </c>
      <c r="C1210" s="116" t="e">
        <f>IF($Q$2=2,IFERROR(INDEX($G1183:$L1189,MATCH(B1210,$F1183:$F1189,0),MATCH(INICIO!$C$59,$G1182:$L1182,0)),0),IF($Q$2=4,IFERROR(INDEX($P1183:$U1193,MATCH(B1210,$O1183:$O1193,0),MATCH(INICIO!$C$59,$P1182:$U1182,0)),0),IFERROR(INDEX($G1194:$L1202,MATCH(B1210,$F1194:$F1202,0),MATCH(INICIO!$C$59,$G1193:$L1193,0)),0)))</f>
        <v>#REF!</v>
      </c>
      <c r="D1210" s="105" t="e">
        <f t="shared" si="2003"/>
        <v>#REF!</v>
      </c>
      <c r="E1210" s="116" t="e">
        <f>IF($Q$2=2,IFERROR(INDEX($G1183:$L1189,MATCH(D1210,$F1183:$F1189,0),MATCH(INICIO!$C$59,$G1182:$L1182,0)),0),IF($Q$2=4,IFERROR(INDEX($P1183:$U1193,MATCH(D1210,$O1183:$O1193,0),MATCH(INICIO!$C$59,$P1182:$U1182,0)),0),IFERROR(INDEX($G1194:$L1202,MATCH(D1210,$F1194:$F1202,0),MATCH(INICIO!$C$59,$G1193:$L1193,0)),0)))</f>
        <v>#REF!</v>
      </c>
      <c r="F1210" s="105" t="e">
        <f t="shared" si="2004"/>
        <v>#REF!</v>
      </c>
      <c r="G1210" s="116" t="e">
        <f>IF($Q$2=2,IFERROR(INDEX($G1183:$L1189,MATCH(F1210,$F1183:$F1189,0),MATCH(INICIO!$C$59,$G1182:$L1182,0)),0),IF($Q$2=4,IFERROR(INDEX($P1183:$U1193,MATCH(F1210,$O1183:$O1193,0),MATCH(INICIO!$C$59,$P1182:$U1182,0)),0),IFERROR(INDEX($G1194:$L1202,MATCH(F1210,$F1194:$F1202,0),MATCH(INICIO!$C$59,$G1193:$L1193,0)),0)))</f>
        <v>#REF!</v>
      </c>
      <c r="H1210" s="105" t="e">
        <f t="shared" si="2005"/>
        <v>#REF!</v>
      </c>
      <c r="I1210" s="116" t="e">
        <f>IF($Q$2=2,IFERROR(INDEX($G1183:$L1189,MATCH(H1210,$F1183:$F1189,0),MATCH(INICIO!$C$59,$G1182:$L1182,0)),0),IF($Q$2=4,IFERROR(INDEX($P1183:$U1193,MATCH(H1210,$O1183:$O1193,0),MATCH(INICIO!$C$59,$P1182:$U1182,0)),0),IFERROR(INDEX($G1194:$L1202,MATCH(H1210,$F1194:$F1202,0),MATCH(INICIO!$C$59,$G1193:$L1193,0)),0)))</f>
        <v>#REF!</v>
      </c>
      <c r="J1210" s="105" t="e">
        <f t="shared" si="2006"/>
        <v>#REF!</v>
      </c>
      <c r="K1210" s="116" t="e">
        <f>IF($Q$2=2,IFERROR(INDEX($G1183:$L1189,MATCH(J1210,$F1183:$F1189,0),MATCH(INICIO!$C$59,$G1182:$L1182,0)),0),IF($Q$2=4,IFERROR(INDEX($P1183:$U1193,MATCH(J1210,$O1183:$O1193,0),MATCH(INICIO!$C$59,$P1182:$U1182,0)),0),IFERROR(INDEX($G1194:$L1202,MATCH(J1210,$F1194:$F1202,0),MATCH(INICIO!$C$59,$G1193:$L1193,0)),0)))</f>
        <v>#REF!</v>
      </c>
      <c r="L1210" s="105" t="e">
        <f t="shared" si="2007"/>
        <v>#REF!</v>
      </c>
      <c r="M1210" s="116" t="e">
        <f>IF($Q$2=2,IFERROR(INDEX($G1183:$L1189,MATCH(L1210,$F1183:$F1189,0),MATCH(INICIO!$C$59,$G1182:$L1182,0)),0),IF($Q$2=4,IFERROR(INDEX($P1183:$U1193,MATCH(L1210,$O1183:$O1193,0),MATCH(INICIO!$C$59,$P1182:$U1182,0)),0),IFERROR(INDEX($G1194:$L1202,MATCH(L1210,$F1194:$F1202,0),MATCH(INICIO!$C$59,$G1193:$L1193,0)),0)))</f>
        <v>#REF!</v>
      </c>
    </row>
    <row r="1211" spans="1:24" hidden="1" outlineLevel="2" x14ac:dyDescent="0.25">
      <c r="B1211" s="105" t="e">
        <f t="shared" si="2002"/>
        <v>#REF!</v>
      </c>
      <c r="C1211" s="116" t="e">
        <f>IF($Q$2=2,IFERROR(INDEX($G1183:$L1189,MATCH(B1211,$F1183:$F1189,0),MATCH(INICIO!$C$59,$G1182:$L1182,0)),0),IF($Q$2=4,IFERROR(INDEX($P1183:$U1193,MATCH(B1211,$O1183:$O1193,0),MATCH(INICIO!$C$59,$P1182:$U1182,0)),0),IFERROR(INDEX($G1194:$L1202,MATCH(B1211,$F1194:$F1202,0),MATCH(INICIO!$C$59,$G1193:$L1193,0)),0)))</f>
        <v>#REF!</v>
      </c>
      <c r="D1211" s="105" t="e">
        <f t="shared" si="2003"/>
        <v>#REF!</v>
      </c>
      <c r="E1211" s="116" t="e">
        <f>IF($Q$2=2,IFERROR(INDEX($G1183:$L1189,MATCH(D1211,$F1183:$F1189,0),MATCH(INICIO!$C$59,$G1182:$L1182,0)),0),IF($Q$2=4,IFERROR(INDEX($P1183:$U1193,MATCH(D1211,$O1183:$O1193,0),MATCH(INICIO!$C$59,$P1182:$U1182,0)),0),IFERROR(INDEX($G1194:$L1202,MATCH(D1211,$F1194:$F1202,0),MATCH(INICIO!$C$59,$G1193:$L1193,0)),0)))</f>
        <v>#REF!</v>
      </c>
      <c r="F1211" s="105" t="e">
        <f t="shared" si="2004"/>
        <v>#REF!</v>
      </c>
      <c r="G1211" s="116" t="e">
        <f>IF($Q$2=2,IFERROR(INDEX($G1183:$L1189,MATCH(F1211,$F1183:$F1189,0),MATCH(INICIO!$C$59,$G1182:$L1182,0)),0),IF($Q$2=4,IFERROR(INDEX($P1183:$U1193,MATCH(F1211,$O1183:$O1193,0),MATCH(INICIO!$C$59,$P1182:$U1182,0)),0),IFERROR(INDEX($G1194:$L1202,MATCH(F1211,$F1194:$F1202,0),MATCH(INICIO!$C$59,$G1193:$L1193,0)),0)))</f>
        <v>#REF!</v>
      </c>
      <c r="H1211" s="105" t="e">
        <f t="shared" si="2005"/>
        <v>#REF!</v>
      </c>
      <c r="I1211" s="116" t="e">
        <f>IF($Q$2=2,IFERROR(INDEX($G1183:$L1189,MATCH(H1211,$F1183:$F1189,0),MATCH(INICIO!$C$59,$G1182:$L1182,0)),0),IF($Q$2=4,IFERROR(INDEX($P1183:$U1193,MATCH(H1211,$O1183:$O1193,0),MATCH(INICIO!$C$59,$P1182:$U1182,0)),0),IFERROR(INDEX($G1194:$L1202,MATCH(H1211,$F1194:$F1202,0),MATCH(INICIO!$C$59,$G1193:$L1193,0)),0)))</f>
        <v>#REF!</v>
      </c>
      <c r="J1211" s="105" t="e">
        <f t="shared" si="2006"/>
        <v>#REF!</v>
      </c>
      <c r="K1211" s="116" t="e">
        <f>IF($Q$2=2,IFERROR(INDEX($G1183:$L1189,MATCH(J1211,$F1183:$F1189,0),MATCH(INICIO!$C$59,$G1182:$L1182,0)),0),IF($Q$2=4,IFERROR(INDEX($P1183:$U1193,MATCH(J1211,$O1183:$O1193,0),MATCH(INICIO!$C$59,$P1182:$U1182,0)),0),IFERROR(INDEX($G1194:$L1202,MATCH(J1211,$F1194:$F1202,0),MATCH(INICIO!$C$59,$G1193:$L1193,0)),0)))</f>
        <v>#REF!</v>
      </c>
      <c r="L1211" s="105" t="e">
        <f t="shared" si="2007"/>
        <v>#REF!</v>
      </c>
      <c r="M1211" s="116" t="e">
        <f>IF($Q$2=2,IFERROR(INDEX($G1183:$L1189,MATCH(L1211,$F1183:$F1189,0),MATCH(INICIO!$C$59,$G1182:$L1182,0)),0),IF($Q$2=4,IFERROR(INDEX($P1183:$U1193,MATCH(L1211,$O1183:$O1193,0),MATCH(INICIO!$C$59,$P1182:$U1182,0)),0),IFERROR(INDEX($G1194:$L1202,MATCH(L1211,$F1194:$F1202,0),MATCH(INICIO!$C$59,$G1193:$L1193,0)),0)))</f>
        <v>#REF!</v>
      </c>
    </row>
    <row r="1212" spans="1:24" hidden="1" outlineLevel="2" x14ac:dyDescent="0.25"/>
    <row r="1213" spans="1:24" s="119" customFormat="1" hidden="1" outlineLevel="2" x14ac:dyDescent="0.25">
      <c r="A1213" s="118" t="s">
        <v>43</v>
      </c>
    </row>
    <row r="1214" spans="1:24" hidden="1" outlineLevel="2" x14ac:dyDescent="0.25">
      <c r="C1214" s="196">
        <f t="shared" ref="C1214:H1214" si="2008">E$2</f>
        <v>1</v>
      </c>
      <c r="D1214" s="196">
        <f t="shared" si="2008"/>
        <v>2</v>
      </c>
      <c r="E1214" s="196">
        <f t="shared" si="2008"/>
        <v>3</v>
      </c>
      <c r="F1214" s="196">
        <f t="shared" si="2008"/>
        <v>4</v>
      </c>
      <c r="G1214" s="196">
        <f t="shared" si="2008"/>
        <v>5</v>
      </c>
      <c r="H1214" s="196">
        <f t="shared" si="2008"/>
        <v>6</v>
      </c>
    </row>
    <row r="1215" spans="1:24" hidden="1" outlineLevel="2" x14ac:dyDescent="0.25">
      <c r="B1215" s="122" t="s">
        <v>44</v>
      </c>
      <c r="C1215" s="123" t="e">
        <f t="array" ref="C1215:C1220">MMULT(MMULT(C$8:H$13,$AZ$8:$BE$13),C1206:C1211)+MMULT(MINVERSE(TRANSPOSE($AZ$8:$BE$13)),C1173:C1178)</f>
        <v>#REF!</v>
      </c>
      <c r="D1215" s="123" t="e">
        <f t="array" ref="D1215:D1220">MMULT(MMULT(K$8:P$13,$AZ$8:$BE$13),E1206:E1211)+MMULT(MINVERSE(TRANSPOSE($AZ$8:$BE$13)),E1173:E1178)</f>
        <v>#REF!</v>
      </c>
      <c r="E1215" s="123" t="e">
        <f t="array" ref="E1215:E1220">MMULT(MMULT(S$8:X$13,$AZ$8:$BE$13),G1206:G1211)+MMULT(MINVERSE(TRANSPOSE($AZ$8:$BE$13)),G1173:G1178)</f>
        <v>#REF!</v>
      </c>
      <c r="F1215" s="123" t="e">
        <f t="array" ref="F1215:F1220">MMULT(MMULT(AA$8:AF$13,$AZ$8:$BE$13),I1206:I1211)+MMULT(MINVERSE(TRANSPOSE($AZ$8:$BE$13)),I1173:I1178)</f>
        <v>#REF!</v>
      </c>
      <c r="G1215" s="123" t="e">
        <f t="array" ref="G1215:G1220">MMULT(MMULT(AI$8:AN$13,$AZ$8:$BE$13),K1206:K1211)+MMULT(MINVERSE(TRANSPOSE($AZ$8:$BE$13)),K1173:K1178)</f>
        <v>#REF!</v>
      </c>
      <c r="H1215" s="123" t="e">
        <f t="array" ref="H1215:H1220">MMULT(MMULT(AQ$8:AV$13,$AZ$8:$BE$13),M1206:M1211)+MMULT(MINVERSE(TRANSPOSE($AZ$8:$BE$13)),M1173:M1178)</f>
        <v>#REF!</v>
      </c>
      <c r="N1215" s="124"/>
      <c r="P1215" s="124"/>
    </row>
    <row r="1216" spans="1:24" hidden="1" outlineLevel="2" x14ac:dyDescent="0.25">
      <c r="B1216" s="122" t="s">
        <v>45</v>
      </c>
      <c r="C1216" s="123" t="e">
        <v>#REF!</v>
      </c>
      <c r="D1216" s="123" t="e">
        <v>#REF!</v>
      </c>
      <c r="E1216" s="123" t="e">
        <v>#REF!</v>
      </c>
      <c r="F1216" s="123" t="e">
        <v>#REF!</v>
      </c>
      <c r="G1216" s="123" t="e">
        <v>#REF!</v>
      </c>
      <c r="H1216" s="123" t="e">
        <v>#REF!</v>
      </c>
      <c r="N1216" s="124"/>
      <c r="P1216" s="124"/>
    </row>
    <row r="1217" spans="1:93" hidden="1" outlineLevel="2" x14ac:dyDescent="0.25">
      <c r="B1217" s="122" t="s">
        <v>46</v>
      </c>
      <c r="C1217" s="123" t="e">
        <v>#REF!</v>
      </c>
      <c r="D1217" s="195" t="e">
        <v>#REF!</v>
      </c>
      <c r="E1217" s="123" t="e">
        <v>#REF!</v>
      </c>
      <c r="F1217" s="123" t="e">
        <v>#REF!</v>
      </c>
      <c r="G1217" s="123" t="e">
        <v>#REF!</v>
      </c>
      <c r="H1217" s="123" t="e">
        <v>#REF!</v>
      </c>
      <c r="N1217" s="124"/>
      <c r="P1217" s="124"/>
    </row>
    <row r="1218" spans="1:93" hidden="1" outlineLevel="2" x14ac:dyDescent="0.25">
      <c r="B1218" s="122" t="s">
        <v>47</v>
      </c>
      <c r="C1218" s="123" t="e">
        <v>#REF!</v>
      </c>
      <c r="D1218" s="123" t="e">
        <v>#REF!</v>
      </c>
      <c r="E1218" s="123" t="e">
        <v>#REF!</v>
      </c>
      <c r="F1218" s="123" t="e">
        <v>#REF!</v>
      </c>
      <c r="G1218" s="123" t="e">
        <v>#REF!</v>
      </c>
      <c r="H1218" s="123" t="e">
        <v>#REF!</v>
      </c>
      <c r="N1218" s="124"/>
      <c r="P1218" s="124"/>
    </row>
    <row r="1219" spans="1:93" hidden="1" outlineLevel="2" x14ac:dyDescent="0.25">
      <c r="B1219" s="122" t="s">
        <v>48</v>
      </c>
      <c r="C1219" s="123" t="e">
        <v>#REF!</v>
      </c>
      <c r="D1219" s="123" t="e">
        <v>#REF!</v>
      </c>
      <c r="E1219" s="123" t="e">
        <v>#REF!</v>
      </c>
      <c r="F1219" s="123" t="e">
        <v>#REF!</v>
      </c>
      <c r="G1219" s="123" t="e">
        <v>#REF!</v>
      </c>
      <c r="H1219" s="123" t="e">
        <v>#REF!</v>
      </c>
      <c r="N1219" s="124"/>
      <c r="P1219" s="124"/>
    </row>
    <row r="1220" spans="1:93" hidden="1" outlineLevel="2" x14ac:dyDescent="0.25">
      <c r="B1220" s="122" t="s">
        <v>49</v>
      </c>
      <c r="C1220" s="123" t="e">
        <v>#REF!</v>
      </c>
      <c r="D1220" s="123" t="e">
        <v>#REF!</v>
      </c>
      <c r="E1220" s="123" t="e">
        <v>#REF!</v>
      </c>
      <c r="F1220" s="123" t="e">
        <v>#REF!</v>
      </c>
      <c r="G1220" s="123" t="e">
        <v>#REF!</v>
      </c>
      <c r="H1220" s="123" t="e">
        <v>#REF!</v>
      </c>
      <c r="N1220" s="124"/>
      <c r="P1220" s="124"/>
    </row>
    <row r="1221" spans="1:93" hidden="1" outlineLevel="2" x14ac:dyDescent="0.25"/>
    <row r="1222" spans="1:93" hidden="1" outlineLevel="2" x14ac:dyDescent="0.25">
      <c r="B1222" s="318" t="s">
        <v>50</v>
      </c>
      <c r="C1222" s="319"/>
      <c r="D1222" s="319"/>
      <c r="E1222" s="319"/>
      <c r="F1222" s="319"/>
      <c r="G1222" s="319"/>
      <c r="H1222" s="319"/>
      <c r="I1222" s="319"/>
      <c r="J1222" s="319"/>
      <c r="K1222" s="319"/>
      <c r="L1222" s="320"/>
      <c r="M1222" s="321" t="s">
        <v>51</v>
      </c>
      <c r="N1222" s="322"/>
      <c r="O1222" s="322"/>
      <c r="P1222" s="322"/>
      <c r="Q1222" s="322"/>
      <c r="R1222" s="322"/>
      <c r="S1222" s="322"/>
      <c r="T1222" s="322"/>
      <c r="U1222" s="322"/>
      <c r="V1222" s="323"/>
      <c r="W1222" s="321" t="s">
        <v>52</v>
      </c>
      <c r="X1222" s="322"/>
      <c r="Y1222" s="322"/>
      <c r="Z1222" s="322"/>
      <c r="AA1222" s="322"/>
      <c r="AB1222" s="322"/>
      <c r="AC1222" s="322"/>
      <c r="AD1222" s="322"/>
      <c r="AE1222" s="322"/>
      <c r="AF1222" s="323"/>
      <c r="AG1222" s="321" t="s">
        <v>53</v>
      </c>
      <c r="AH1222" s="322"/>
      <c r="AI1222" s="322"/>
      <c r="AJ1222" s="322"/>
      <c r="AK1222" s="322"/>
      <c r="AL1222" s="322"/>
      <c r="AM1222" s="322"/>
      <c r="AN1222" s="322"/>
      <c r="AO1222" s="322"/>
      <c r="AP1222" s="323"/>
      <c r="AQ1222" s="321" t="s">
        <v>54</v>
      </c>
      <c r="AR1222" s="322"/>
      <c r="AS1222" s="322"/>
      <c r="AT1222" s="322"/>
      <c r="AU1222" s="322"/>
      <c r="AV1222" s="322"/>
      <c r="AW1222" s="322"/>
      <c r="AX1222" s="322"/>
      <c r="AY1222" s="322"/>
      <c r="AZ1222" s="323"/>
      <c r="BA1222" s="321" t="s">
        <v>55</v>
      </c>
      <c r="BB1222" s="322"/>
      <c r="BC1222" s="322"/>
      <c r="BD1222" s="322"/>
      <c r="BE1222" s="322"/>
      <c r="BF1222" s="322"/>
      <c r="BG1222" s="322"/>
      <c r="BH1222" s="322"/>
      <c r="BI1222" s="322"/>
      <c r="BJ1222" s="323"/>
    </row>
    <row r="1223" spans="1:93" hidden="1" outlineLevel="2" x14ac:dyDescent="0.25">
      <c r="B1223" s="186">
        <f t="shared" ref="B1223" si="2009">E$2</f>
        <v>1</v>
      </c>
      <c r="C1223" s="187">
        <f t="shared" ref="C1223:L1226" si="2010">B1223</f>
        <v>1</v>
      </c>
      <c r="D1223" s="187">
        <f t="shared" si="2010"/>
        <v>1</v>
      </c>
      <c r="E1223" s="187">
        <f t="shared" si="2010"/>
        <v>1</v>
      </c>
      <c r="F1223" s="187">
        <f t="shared" si="2010"/>
        <v>1</v>
      </c>
      <c r="G1223" s="187">
        <f t="shared" si="2010"/>
        <v>1</v>
      </c>
      <c r="H1223" s="187">
        <f t="shared" si="2010"/>
        <v>1</v>
      </c>
      <c r="I1223" s="187">
        <f t="shared" si="2010"/>
        <v>1</v>
      </c>
      <c r="J1223" s="187">
        <f t="shared" si="2010"/>
        <v>1</v>
      </c>
      <c r="K1223" s="187">
        <f t="shared" si="2010"/>
        <v>1</v>
      </c>
      <c r="L1223" s="188">
        <f t="shared" si="2010"/>
        <v>1</v>
      </c>
      <c r="M1223" s="189">
        <f t="shared" ref="M1223" si="2011">F$2</f>
        <v>2</v>
      </c>
      <c r="N1223" s="187">
        <f t="shared" ref="N1223:V1226" si="2012">M1223</f>
        <v>2</v>
      </c>
      <c r="O1223" s="187">
        <f t="shared" si="2012"/>
        <v>2</v>
      </c>
      <c r="P1223" s="187">
        <f t="shared" si="2012"/>
        <v>2</v>
      </c>
      <c r="Q1223" s="187">
        <f t="shared" si="2012"/>
        <v>2</v>
      </c>
      <c r="R1223" s="187">
        <f t="shared" si="2012"/>
        <v>2</v>
      </c>
      <c r="S1223" s="187">
        <f t="shared" si="2012"/>
        <v>2</v>
      </c>
      <c r="T1223" s="187">
        <f t="shared" si="2012"/>
        <v>2</v>
      </c>
      <c r="U1223" s="187">
        <f t="shared" si="2012"/>
        <v>2</v>
      </c>
      <c r="V1223" s="188">
        <f t="shared" si="2012"/>
        <v>2</v>
      </c>
      <c r="W1223" s="189">
        <f>G$2</f>
        <v>3</v>
      </c>
      <c r="X1223" s="187">
        <f t="shared" ref="X1223:AF1226" si="2013">W1223</f>
        <v>3</v>
      </c>
      <c r="Y1223" s="187">
        <f t="shared" si="2013"/>
        <v>3</v>
      </c>
      <c r="Z1223" s="187">
        <f t="shared" si="2013"/>
        <v>3</v>
      </c>
      <c r="AA1223" s="187">
        <f t="shared" si="2013"/>
        <v>3</v>
      </c>
      <c r="AB1223" s="187">
        <f t="shared" si="2013"/>
        <v>3</v>
      </c>
      <c r="AC1223" s="187">
        <f t="shared" si="2013"/>
        <v>3</v>
      </c>
      <c r="AD1223" s="187">
        <f t="shared" si="2013"/>
        <v>3</v>
      </c>
      <c r="AE1223" s="187">
        <f t="shared" si="2013"/>
        <v>3</v>
      </c>
      <c r="AF1223" s="188">
        <f t="shared" si="2013"/>
        <v>3</v>
      </c>
      <c r="AG1223" s="189">
        <f>H$2</f>
        <v>4</v>
      </c>
      <c r="AH1223" s="187">
        <f t="shared" ref="AH1223:AP1226" si="2014">AG1223</f>
        <v>4</v>
      </c>
      <c r="AI1223" s="187">
        <f t="shared" si="2014"/>
        <v>4</v>
      </c>
      <c r="AJ1223" s="187">
        <f t="shared" si="2014"/>
        <v>4</v>
      </c>
      <c r="AK1223" s="187">
        <f t="shared" si="2014"/>
        <v>4</v>
      </c>
      <c r="AL1223" s="187">
        <f t="shared" si="2014"/>
        <v>4</v>
      </c>
      <c r="AM1223" s="187">
        <f t="shared" si="2014"/>
        <v>4</v>
      </c>
      <c r="AN1223" s="187">
        <f t="shared" si="2014"/>
        <v>4</v>
      </c>
      <c r="AO1223" s="187">
        <f t="shared" si="2014"/>
        <v>4</v>
      </c>
      <c r="AP1223" s="188">
        <f t="shared" si="2014"/>
        <v>4</v>
      </c>
      <c r="AQ1223" s="189">
        <f>I$2</f>
        <v>5</v>
      </c>
      <c r="AR1223" s="187">
        <f t="shared" ref="AR1223:AZ1226" si="2015">AQ1223</f>
        <v>5</v>
      </c>
      <c r="AS1223" s="187">
        <f t="shared" si="2015"/>
        <v>5</v>
      </c>
      <c r="AT1223" s="187">
        <f t="shared" si="2015"/>
        <v>5</v>
      </c>
      <c r="AU1223" s="187">
        <f t="shared" si="2015"/>
        <v>5</v>
      </c>
      <c r="AV1223" s="187">
        <f t="shared" si="2015"/>
        <v>5</v>
      </c>
      <c r="AW1223" s="187">
        <f t="shared" si="2015"/>
        <v>5</v>
      </c>
      <c r="AX1223" s="187">
        <f t="shared" si="2015"/>
        <v>5</v>
      </c>
      <c r="AY1223" s="187">
        <f t="shared" si="2015"/>
        <v>5</v>
      </c>
      <c r="AZ1223" s="188">
        <f t="shared" si="2015"/>
        <v>5</v>
      </c>
      <c r="BA1223" s="189">
        <f>J$2</f>
        <v>6</v>
      </c>
      <c r="BB1223" s="187">
        <f t="shared" ref="BB1223:BJ1226" si="2016">BA1223</f>
        <v>6</v>
      </c>
      <c r="BC1223" s="187">
        <f t="shared" si="2016"/>
        <v>6</v>
      </c>
      <c r="BD1223" s="187">
        <f t="shared" si="2016"/>
        <v>6</v>
      </c>
      <c r="BE1223" s="187">
        <f t="shared" si="2016"/>
        <v>6</v>
      </c>
      <c r="BF1223" s="187">
        <f t="shared" si="2016"/>
        <v>6</v>
      </c>
      <c r="BG1223" s="187">
        <f t="shared" si="2016"/>
        <v>6</v>
      </c>
      <c r="BH1223" s="187">
        <f t="shared" si="2016"/>
        <v>6</v>
      </c>
      <c r="BI1223" s="187">
        <f t="shared" si="2016"/>
        <v>6</v>
      </c>
      <c r="BJ1223" s="188">
        <f t="shared" si="2016"/>
        <v>6</v>
      </c>
    </row>
    <row r="1224" spans="1:93" s="2" customFormat="1" ht="15" hidden="1" customHeight="1" outlineLevel="2" x14ac:dyDescent="0.25">
      <c r="A1224" s="152" t="s">
        <v>192</v>
      </c>
      <c r="B1224" s="129" t="e">
        <f>C1217</f>
        <v>#REF!</v>
      </c>
      <c r="C1224" s="130" t="e">
        <f t="shared" si="2010"/>
        <v>#REF!</v>
      </c>
      <c r="D1224" s="130" t="e">
        <f t="shared" si="2010"/>
        <v>#REF!</v>
      </c>
      <c r="E1224" s="130" t="e">
        <f t="shared" si="2010"/>
        <v>#REF!</v>
      </c>
      <c r="F1224" s="130" t="e">
        <f t="shared" si="2010"/>
        <v>#REF!</v>
      </c>
      <c r="G1224" s="130" t="e">
        <f t="shared" si="2010"/>
        <v>#REF!</v>
      </c>
      <c r="H1224" s="130" t="e">
        <f t="shared" si="2010"/>
        <v>#REF!</v>
      </c>
      <c r="I1224" s="130" t="e">
        <f t="shared" si="2010"/>
        <v>#REF!</v>
      </c>
      <c r="J1224" s="190" t="e">
        <f t="shared" si="2010"/>
        <v>#REF!</v>
      </c>
      <c r="K1224" s="130" t="e">
        <f t="shared" si="2010"/>
        <v>#REF!</v>
      </c>
      <c r="L1224" s="131" t="e">
        <f t="shared" si="2010"/>
        <v>#REF!</v>
      </c>
      <c r="M1224" s="129" t="e">
        <f>D1217</f>
        <v>#REF!</v>
      </c>
      <c r="N1224" s="130" t="e">
        <f t="shared" si="2012"/>
        <v>#REF!</v>
      </c>
      <c r="O1224" s="130" t="e">
        <f t="shared" si="2012"/>
        <v>#REF!</v>
      </c>
      <c r="P1224" s="130" t="e">
        <f t="shared" si="2012"/>
        <v>#REF!</v>
      </c>
      <c r="Q1224" s="130" t="e">
        <f t="shared" si="2012"/>
        <v>#REF!</v>
      </c>
      <c r="R1224" s="130" t="e">
        <f t="shared" si="2012"/>
        <v>#REF!</v>
      </c>
      <c r="S1224" s="130" t="e">
        <f t="shared" si="2012"/>
        <v>#REF!</v>
      </c>
      <c r="T1224" s="130" t="e">
        <f t="shared" si="2012"/>
        <v>#REF!</v>
      </c>
      <c r="U1224" s="130" t="e">
        <f t="shared" si="2012"/>
        <v>#REF!</v>
      </c>
      <c r="V1224" s="131" t="e">
        <f t="shared" si="2012"/>
        <v>#REF!</v>
      </c>
      <c r="W1224" s="129" t="e">
        <f>E1217</f>
        <v>#REF!</v>
      </c>
      <c r="X1224" s="130" t="e">
        <f t="shared" si="2013"/>
        <v>#REF!</v>
      </c>
      <c r="Y1224" s="130" t="e">
        <f t="shared" si="2013"/>
        <v>#REF!</v>
      </c>
      <c r="Z1224" s="130" t="e">
        <f t="shared" si="2013"/>
        <v>#REF!</v>
      </c>
      <c r="AA1224" s="130" t="e">
        <f t="shared" si="2013"/>
        <v>#REF!</v>
      </c>
      <c r="AB1224" s="130" t="e">
        <f t="shared" si="2013"/>
        <v>#REF!</v>
      </c>
      <c r="AC1224" s="130" t="e">
        <f t="shared" si="2013"/>
        <v>#REF!</v>
      </c>
      <c r="AD1224" s="130" t="e">
        <f t="shared" si="2013"/>
        <v>#REF!</v>
      </c>
      <c r="AE1224" s="130" t="e">
        <f t="shared" si="2013"/>
        <v>#REF!</v>
      </c>
      <c r="AF1224" s="131" t="e">
        <f t="shared" si="2013"/>
        <v>#REF!</v>
      </c>
      <c r="AG1224" s="129" t="e">
        <f>F1217</f>
        <v>#REF!</v>
      </c>
      <c r="AH1224" s="130" t="e">
        <f t="shared" si="2014"/>
        <v>#REF!</v>
      </c>
      <c r="AI1224" s="130" t="e">
        <f t="shared" si="2014"/>
        <v>#REF!</v>
      </c>
      <c r="AJ1224" s="130" t="e">
        <f t="shared" si="2014"/>
        <v>#REF!</v>
      </c>
      <c r="AK1224" s="130" t="e">
        <f t="shared" si="2014"/>
        <v>#REF!</v>
      </c>
      <c r="AL1224" s="130" t="e">
        <f t="shared" si="2014"/>
        <v>#REF!</v>
      </c>
      <c r="AM1224" s="130" t="e">
        <f t="shared" si="2014"/>
        <v>#REF!</v>
      </c>
      <c r="AN1224" s="130" t="e">
        <f t="shared" si="2014"/>
        <v>#REF!</v>
      </c>
      <c r="AO1224" s="130" t="e">
        <f t="shared" si="2014"/>
        <v>#REF!</v>
      </c>
      <c r="AP1224" s="131" t="e">
        <f t="shared" si="2014"/>
        <v>#REF!</v>
      </c>
      <c r="AQ1224" s="129" t="e">
        <f>G1217</f>
        <v>#REF!</v>
      </c>
      <c r="AR1224" s="130" t="e">
        <f t="shared" si="2015"/>
        <v>#REF!</v>
      </c>
      <c r="AS1224" s="130" t="e">
        <f t="shared" si="2015"/>
        <v>#REF!</v>
      </c>
      <c r="AT1224" s="130" t="e">
        <f t="shared" si="2015"/>
        <v>#REF!</v>
      </c>
      <c r="AU1224" s="130" t="e">
        <f t="shared" si="2015"/>
        <v>#REF!</v>
      </c>
      <c r="AV1224" s="130" t="e">
        <f t="shared" si="2015"/>
        <v>#REF!</v>
      </c>
      <c r="AW1224" s="130" t="e">
        <f t="shared" si="2015"/>
        <v>#REF!</v>
      </c>
      <c r="AX1224" s="130" t="e">
        <f t="shared" si="2015"/>
        <v>#REF!</v>
      </c>
      <c r="AY1224" s="130" t="e">
        <f t="shared" si="2015"/>
        <v>#REF!</v>
      </c>
      <c r="AZ1224" s="131" t="e">
        <f t="shared" si="2015"/>
        <v>#REF!</v>
      </c>
      <c r="BA1224" s="129" t="e">
        <f>H1217</f>
        <v>#REF!</v>
      </c>
      <c r="BB1224" s="130" t="e">
        <f t="shared" si="2016"/>
        <v>#REF!</v>
      </c>
      <c r="BC1224" s="130" t="e">
        <f t="shared" si="2016"/>
        <v>#REF!</v>
      </c>
      <c r="BD1224" s="130" t="e">
        <f t="shared" si="2016"/>
        <v>#REF!</v>
      </c>
      <c r="BE1224" s="130" t="e">
        <f t="shared" si="2016"/>
        <v>#REF!</v>
      </c>
      <c r="BF1224" s="130" t="e">
        <f t="shared" si="2016"/>
        <v>#REF!</v>
      </c>
      <c r="BG1224" s="130" t="e">
        <f t="shared" si="2016"/>
        <v>#REF!</v>
      </c>
      <c r="BH1224" s="130" t="e">
        <f t="shared" si="2016"/>
        <v>#REF!</v>
      </c>
      <c r="BI1224" s="130" t="e">
        <f t="shared" si="2016"/>
        <v>#REF!</v>
      </c>
      <c r="BJ1224" s="131" t="e">
        <f t="shared" si="2016"/>
        <v>#REF!</v>
      </c>
      <c r="BK1224"/>
      <c r="BL1224"/>
      <c r="BM1224"/>
      <c r="BN1224"/>
      <c r="BO1224"/>
      <c r="BP1224"/>
      <c r="BQ1224"/>
      <c r="BR1224"/>
      <c r="BS1224"/>
      <c r="BT1224"/>
      <c r="BU1224"/>
      <c r="BV1224"/>
      <c r="BW1224"/>
      <c r="BX1224"/>
      <c r="BY1224"/>
      <c r="BZ1224"/>
      <c r="CA1224"/>
      <c r="CB1224"/>
      <c r="CC1224"/>
      <c r="CD1224"/>
      <c r="CE1224"/>
      <c r="CF1224"/>
      <c r="CG1224"/>
      <c r="CH1224"/>
      <c r="CI1224"/>
      <c r="CJ1224"/>
      <c r="CK1224"/>
      <c r="CL1224"/>
      <c r="CM1224"/>
      <c r="CN1224"/>
      <c r="CO1224"/>
    </row>
    <row r="1225" spans="1:93" s="2" customFormat="1" ht="15" hidden="1" customHeight="1" outlineLevel="2" x14ac:dyDescent="0.25">
      <c r="A1225" s="152" t="s">
        <v>47</v>
      </c>
      <c r="B1225" s="129" t="e">
        <f>C1218</f>
        <v>#REF!</v>
      </c>
      <c r="C1225" s="130" t="e">
        <f t="shared" si="2010"/>
        <v>#REF!</v>
      </c>
      <c r="D1225" s="130" t="e">
        <f t="shared" si="2010"/>
        <v>#REF!</v>
      </c>
      <c r="E1225" s="130" t="e">
        <f t="shared" si="2010"/>
        <v>#REF!</v>
      </c>
      <c r="F1225" s="130" t="e">
        <f t="shared" si="2010"/>
        <v>#REF!</v>
      </c>
      <c r="G1225" s="130" t="e">
        <f t="shared" si="2010"/>
        <v>#REF!</v>
      </c>
      <c r="H1225" s="130" t="e">
        <f t="shared" si="2010"/>
        <v>#REF!</v>
      </c>
      <c r="I1225" s="130" t="e">
        <f t="shared" si="2010"/>
        <v>#REF!</v>
      </c>
      <c r="J1225" s="190" t="e">
        <f t="shared" si="2010"/>
        <v>#REF!</v>
      </c>
      <c r="K1225" s="130" t="e">
        <f t="shared" si="2010"/>
        <v>#REF!</v>
      </c>
      <c r="L1225" s="131" t="e">
        <f t="shared" si="2010"/>
        <v>#REF!</v>
      </c>
      <c r="M1225" s="129" t="e">
        <f>D1218</f>
        <v>#REF!</v>
      </c>
      <c r="N1225" s="130" t="e">
        <f t="shared" si="2012"/>
        <v>#REF!</v>
      </c>
      <c r="O1225" s="130" t="e">
        <f t="shared" si="2012"/>
        <v>#REF!</v>
      </c>
      <c r="P1225" s="130" t="e">
        <f t="shared" si="2012"/>
        <v>#REF!</v>
      </c>
      <c r="Q1225" s="130" t="e">
        <f t="shared" si="2012"/>
        <v>#REF!</v>
      </c>
      <c r="R1225" s="130" t="e">
        <f t="shared" si="2012"/>
        <v>#REF!</v>
      </c>
      <c r="S1225" s="130" t="e">
        <f t="shared" si="2012"/>
        <v>#REF!</v>
      </c>
      <c r="T1225" s="130" t="e">
        <f t="shared" si="2012"/>
        <v>#REF!</v>
      </c>
      <c r="U1225" s="130" t="e">
        <f t="shared" si="2012"/>
        <v>#REF!</v>
      </c>
      <c r="V1225" s="131" t="e">
        <f t="shared" si="2012"/>
        <v>#REF!</v>
      </c>
      <c r="W1225" s="129" t="e">
        <f>E1218</f>
        <v>#REF!</v>
      </c>
      <c r="X1225" s="130" t="e">
        <f t="shared" si="2013"/>
        <v>#REF!</v>
      </c>
      <c r="Y1225" s="130" t="e">
        <f t="shared" si="2013"/>
        <v>#REF!</v>
      </c>
      <c r="Z1225" s="130" t="e">
        <f t="shared" si="2013"/>
        <v>#REF!</v>
      </c>
      <c r="AA1225" s="130" t="e">
        <f t="shared" si="2013"/>
        <v>#REF!</v>
      </c>
      <c r="AB1225" s="130" t="e">
        <f t="shared" si="2013"/>
        <v>#REF!</v>
      </c>
      <c r="AC1225" s="130" t="e">
        <f t="shared" si="2013"/>
        <v>#REF!</v>
      </c>
      <c r="AD1225" s="130" t="e">
        <f t="shared" si="2013"/>
        <v>#REF!</v>
      </c>
      <c r="AE1225" s="130" t="e">
        <f t="shared" si="2013"/>
        <v>#REF!</v>
      </c>
      <c r="AF1225" s="131" t="e">
        <f t="shared" si="2013"/>
        <v>#REF!</v>
      </c>
      <c r="AG1225" s="129" t="e">
        <f>F1218</f>
        <v>#REF!</v>
      </c>
      <c r="AH1225" s="130" t="e">
        <f t="shared" si="2014"/>
        <v>#REF!</v>
      </c>
      <c r="AI1225" s="130" t="e">
        <f t="shared" si="2014"/>
        <v>#REF!</v>
      </c>
      <c r="AJ1225" s="130" t="e">
        <f t="shared" si="2014"/>
        <v>#REF!</v>
      </c>
      <c r="AK1225" s="130" t="e">
        <f t="shared" si="2014"/>
        <v>#REF!</v>
      </c>
      <c r="AL1225" s="130" t="e">
        <f t="shared" si="2014"/>
        <v>#REF!</v>
      </c>
      <c r="AM1225" s="130" t="e">
        <f t="shared" si="2014"/>
        <v>#REF!</v>
      </c>
      <c r="AN1225" s="130" t="e">
        <f t="shared" si="2014"/>
        <v>#REF!</v>
      </c>
      <c r="AO1225" s="130" t="e">
        <f t="shared" si="2014"/>
        <v>#REF!</v>
      </c>
      <c r="AP1225" s="131" t="e">
        <f t="shared" si="2014"/>
        <v>#REF!</v>
      </c>
      <c r="AQ1225" s="129" t="e">
        <f>G1218</f>
        <v>#REF!</v>
      </c>
      <c r="AR1225" s="130" t="e">
        <f t="shared" si="2015"/>
        <v>#REF!</v>
      </c>
      <c r="AS1225" s="130" t="e">
        <f t="shared" si="2015"/>
        <v>#REF!</v>
      </c>
      <c r="AT1225" s="130" t="e">
        <f t="shared" si="2015"/>
        <v>#REF!</v>
      </c>
      <c r="AU1225" s="130" t="e">
        <f t="shared" si="2015"/>
        <v>#REF!</v>
      </c>
      <c r="AV1225" s="130" t="e">
        <f t="shared" si="2015"/>
        <v>#REF!</v>
      </c>
      <c r="AW1225" s="130" t="e">
        <f t="shared" si="2015"/>
        <v>#REF!</v>
      </c>
      <c r="AX1225" s="130" t="e">
        <f t="shared" si="2015"/>
        <v>#REF!</v>
      </c>
      <c r="AY1225" s="130" t="e">
        <f t="shared" si="2015"/>
        <v>#REF!</v>
      </c>
      <c r="AZ1225" s="131" t="e">
        <f t="shared" si="2015"/>
        <v>#REF!</v>
      </c>
      <c r="BA1225" s="129" t="e">
        <f>H1218</f>
        <v>#REF!</v>
      </c>
      <c r="BB1225" s="130" t="e">
        <f t="shared" si="2016"/>
        <v>#REF!</v>
      </c>
      <c r="BC1225" s="130" t="e">
        <f t="shared" si="2016"/>
        <v>#REF!</v>
      </c>
      <c r="BD1225" s="130" t="e">
        <f t="shared" si="2016"/>
        <v>#REF!</v>
      </c>
      <c r="BE1225" s="130" t="e">
        <f t="shared" si="2016"/>
        <v>#REF!</v>
      </c>
      <c r="BF1225" s="130" t="e">
        <f t="shared" si="2016"/>
        <v>#REF!</v>
      </c>
      <c r="BG1225" s="130" t="e">
        <f t="shared" si="2016"/>
        <v>#REF!</v>
      </c>
      <c r="BH1225" s="130" t="e">
        <f t="shared" si="2016"/>
        <v>#REF!</v>
      </c>
      <c r="BI1225" s="130" t="e">
        <f t="shared" si="2016"/>
        <v>#REF!</v>
      </c>
      <c r="BJ1225" s="131" t="e">
        <f t="shared" si="2016"/>
        <v>#REF!</v>
      </c>
      <c r="BK1225"/>
      <c r="BL1225"/>
      <c r="BM1225"/>
      <c r="BN1225"/>
      <c r="BO1225"/>
      <c r="BP1225"/>
      <c r="BQ1225"/>
      <c r="BR1225"/>
      <c r="BS1225"/>
      <c r="BT1225"/>
      <c r="BU1225"/>
      <c r="BV1225"/>
      <c r="BW1225"/>
      <c r="BX1225"/>
      <c r="BY1225"/>
      <c r="BZ1225"/>
      <c r="CA1225"/>
      <c r="CB1225"/>
      <c r="CC1225"/>
      <c r="CD1225"/>
      <c r="CE1225"/>
      <c r="CF1225"/>
      <c r="CG1225"/>
      <c r="CH1225"/>
      <c r="CI1225"/>
      <c r="CJ1225"/>
      <c r="CK1225"/>
      <c r="CL1225"/>
      <c r="CM1225"/>
      <c r="CN1225"/>
      <c r="CO1225"/>
    </row>
    <row r="1226" spans="1:93" s="2" customFormat="1" ht="15" hidden="1" customHeight="1" outlineLevel="2" x14ac:dyDescent="0.25">
      <c r="A1226" s="152" t="s">
        <v>57</v>
      </c>
      <c r="B1226" s="129">
        <f t="shared" ref="B1226" si="2017">E$3</f>
        <v>0.91</v>
      </c>
      <c r="C1226" s="130">
        <f t="shared" si="2010"/>
        <v>0.91</v>
      </c>
      <c r="D1226" s="130">
        <f t="shared" si="2010"/>
        <v>0.91</v>
      </c>
      <c r="E1226" s="130">
        <f t="shared" si="2010"/>
        <v>0.91</v>
      </c>
      <c r="F1226" s="130">
        <f t="shared" si="2010"/>
        <v>0.91</v>
      </c>
      <c r="G1226" s="130">
        <f t="shared" si="2010"/>
        <v>0.91</v>
      </c>
      <c r="H1226" s="130">
        <f t="shared" si="2010"/>
        <v>0.91</v>
      </c>
      <c r="I1226" s="130">
        <f t="shared" si="2010"/>
        <v>0.91</v>
      </c>
      <c r="J1226" s="190">
        <f t="shared" si="2010"/>
        <v>0.91</v>
      </c>
      <c r="K1226" s="130">
        <f t="shared" si="2010"/>
        <v>0.91</v>
      </c>
      <c r="L1226" s="131">
        <f t="shared" si="2010"/>
        <v>0.91</v>
      </c>
      <c r="M1226" s="129">
        <f t="shared" ref="M1226" si="2018">F$3</f>
        <v>3.6</v>
      </c>
      <c r="N1226" s="130">
        <f t="shared" si="2012"/>
        <v>3.6</v>
      </c>
      <c r="O1226" s="130">
        <f t="shared" si="2012"/>
        <v>3.6</v>
      </c>
      <c r="P1226" s="130">
        <f t="shared" si="2012"/>
        <v>3.6</v>
      </c>
      <c r="Q1226" s="130">
        <f t="shared" si="2012"/>
        <v>3.6</v>
      </c>
      <c r="R1226" s="130">
        <f t="shared" si="2012"/>
        <v>3.6</v>
      </c>
      <c r="S1226" s="130">
        <f t="shared" si="2012"/>
        <v>3.6</v>
      </c>
      <c r="T1226" s="130">
        <f t="shared" si="2012"/>
        <v>3.6</v>
      </c>
      <c r="U1226" s="130">
        <f t="shared" si="2012"/>
        <v>3.6</v>
      </c>
      <c r="V1226" s="131">
        <f t="shared" si="2012"/>
        <v>3.6</v>
      </c>
      <c r="W1226" s="129">
        <f t="shared" ref="W1226" si="2019">G$3</f>
        <v>3.6</v>
      </c>
      <c r="X1226" s="130">
        <f t="shared" si="2013"/>
        <v>3.6</v>
      </c>
      <c r="Y1226" s="130">
        <f t="shared" si="2013"/>
        <v>3.6</v>
      </c>
      <c r="Z1226" s="130">
        <f t="shared" si="2013"/>
        <v>3.6</v>
      </c>
      <c r="AA1226" s="130">
        <f t="shared" si="2013"/>
        <v>3.6</v>
      </c>
      <c r="AB1226" s="130">
        <f t="shared" si="2013"/>
        <v>3.6</v>
      </c>
      <c r="AC1226" s="130">
        <f t="shared" si="2013"/>
        <v>3.6</v>
      </c>
      <c r="AD1226" s="130">
        <f t="shared" si="2013"/>
        <v>3.6</v>
      </c>
      <c r="AE1226" s="130">
        <f t="shared" si="2013"/>
        <v>3.6</v>
      </c>
      <c r="AF1226" s="131">
        <f t="shared" si="2013"/>
        <v>3.6</v>
      </c>
      <c r="AG1226" s="129">
        <f t="shared" ref="AG1226" si="2020">H$3</f>
        <v>3.6</v>
      </c>
      <c r="AH1226" s="130">
        <f t="shared" si="2014"/>
        <v>3.6</v>
      </c>
      <c r="AI1226" s="130">
        <f t="shared" si="2014"/>
        <v>3.6</v>
      </c>
      <c r="AJ1226" s="130">
        <f t="shared" si="2014"/>
        <v>3.6</v>
      </c>
      <c r="AK1226" s="130">
        <f t="shared" si="2014"/>
        <v>3.6</v>
      </c>
      <c r="AL1226" s="130">
        <f t="shared" si="2014"/>
        <v>3.6</v>
      </c>
      <c r="AM1226" s="130">
        <f t="shared" si="2014"/>
        <v>3.6</v>
      </c>
      <c r="AN1226" s="130">
        <f t="shared" si="2014"/>
        <v>3.6</v>
      </c>
      <c r="AO1226" s="130">
        <f t="shared" si="2014"/>
        <v>3.6</v>
      </c>
      <c r="AP1226" s="131">
        <f t="shared" si="2014"/>
        <v>3.6</v>
      </c>
      <c r="AQ1226" s="129">
        <f t="shared" ref="AQ1226" si="2021">I$3</f>
        <v>0.91</v>
      </c>
      <c r="AR1226" s="130">
        <f t="shared" si="2015"/>
        <v>0.91</v>
      </c>
      <c r="AS1226" s="130">
        <f t="shared" si="2015"/>
        <v>0.91</v>
      </c>
      <c r="AT1226" s="130">
        <f t="shared" si="2015"/>
        <v>0.91</v>
      </c>
      <c r="AU1226" s="130">
        <f t="shared" si="2015"/>
        <v>0.91</v>
      </c>
      <c r="AV1226" s="130">
        <f t="shared" si="2015"/>
        <v>0.91</v>
      </c>
      <c r="AW1226" s="130">
        <f t="shared" si="2015"/>
        <v>0.91</v>
      </c>
      <c r="AX1226" s="130">
        <f t="shared" si="2015"/>
        <v>0.91</v>
      </c>
      <c r="AY1226" s="130">
        <f t="shared" si="2015"/>
        <v>0.91</v>
      </c>
      <c r="AZ1226" s="131">
        <f t="shared" si="2015"/>
        <v>0.91</v>
      </c>
      <c r="BA1226" s="129">
        <f t="shared" ref="BA1226" si="2022">J$3</f>
        <v>0</v>
      </c>
      <c r="BB1226" s="130">
        <f t="shared" si="2016"/>
        <v>0</v>
      </c>
      <c r="BC1226" s="130">
        <f t="shared" si="2016"/>
        <v>0</v>
      </c>
      <c r="BD1226" s="130">
        <f t="shared" si="2016"/>
        <v>0</v>
      </c>
      <c r="BE1226" s="130">
        <f t="shared" si="2016"/>
        <v>0</v>
      </c>
      <c r="BF1226" s="130">
        <f t="shared" si="2016"/>
        <v>0</v>
      </c>
      <c r="BG1226" s="130">
        <f t="shared" si="2016"/>
        <v>0</v>
      </c>
      <c r="BH1226" s="130">
        <f t="shared" si="2016"/>
        <v>0</v>
      </c>
      <c r="BI1226" s="130">
        <f t="shared" si="2016"/>
        <v>0</v>
      </c>
      <c r="BJ1226" s="131">
        <f t="shared" si="2016"/>
        <v>0</v>
      </c>
      <c r="BK1226"/>
      <c r="BL1226"/>
      <c r="BM1226"/>
      <c r="BN1226"/>
      <c r="BO1226"/>
      <c r="BP1226"/>
      <c r="BQ1226"/>
      <c r="BR1226"/>
      <c r="BS1226"/>
      <c r="BT1226"/>
      <c r="BU1226"/>
      <c r="BV1226"/>
      <c r="BW1226"/>
      <c r="BX1226"/>
      <c r="BY1226"/>
      <c r="BZ1226"/>
      <c r="CA1226"/>
      <c r="CB1226"/>
      <c r="CC1226"/>
      <c r="CD1226"/>
      <c r="CE1226"/>
      <c r="CF1226"/>
      <c r="CG1226"/>
      <c r="CH1226"/>
      <c r="CI1226"/>
      <c r="CJ1226"/>
      <c r="CK1226"/>
      <c r="CL1226"/>
      <c r="CM1226"/>
      <c r="CN1226"/>
      <c r="CO1226"/>
    </row>
    <row r="1227" spans="1:93" s="2" customFormat="1" ht="15" hidden="1" customHeight="1" outlineLevel="2" x14ac:dyDescent="0.25">
      <c r="A1227" s="152" t="s">
        <v>58</v>
      </c>
      <c r="B1227" s="132">
        <f t="shared" ref="B1227" si="2023">B1226/10*0</f>
        <v>0</v>
      </c>
      <c r="C1227" s="133">
        <f t="shared" ref="C1227" si="2024">C1226/10*1</f>
        <v>9.0999999999999998E-2</v>
      </c>
      <c r="D1227" s="133">
        <f t="shared" ref="D1227" si="2025">D1226/10*2</f>
        <v>0.182</v>
      </c>
      <c r="E1227" s="133">
        <f t="shared" ref="E1227" si="2026">E1226/10*3</f>
        <v>0.27300000000000002</v>
      </c>
      <c r="F1227" s="133">
        <f t="shared" ref="F1227" si="2027">F1226/10*4</f>
        <v>0.36399999999999999</v>
      </c>
      <c r="G1227" s="133">
        <f t="shared" ref="G1227" si="2028">G1226/10*5</f>
        <v>0.45499999999999996</v>
      </c>
      <c r="H1227" s="133">
        <f t="shared" ref="H1227" si="2029">H1226/10*6</f>
        <v>0.54600000000000004</v>
      </c>
      <c r="I1227" s="133">
        <f t="shared" ref="I1227" si="2030">I1226/10*7</f>
        <v>0.63700000000000001</v>
      </c>
      <c r="J1227" s="191">
        <f t="shared" ref="J1227" si="2031">J1226/10*8</f>
        <v>0.72799999999999998</v>
      </c>
      <c r="K1227" s="133">
        <f t="shared" ref="K1227" si="2032">K1226/10*9</f>
        <v>0.81899999999999995</v>
      </c>
      <c r="L1227" s="134">
        <f t="shared" ref="L1227" si="2033">L1226/10*10</f>
        <v>0.90999999999999992</v>
      </c>
      <c r="M1227" s="133">
        <f t="shared" ref="M1227" si="2034">M1226/10*1</f>
        <v>0.36</v>
      </c>
      <c r="N1227" s="133">
        <f t="shared" ref="N1227" si="2035">N1226/10*2</f>
        <v>0.72</v>
      </c>
      <c r="O1227" s="133">
        <f t="shared" ref="O1227" si="2036">O1226/10*3</f>
        <v>1.08</v>
      </c>
      <c r="P1227" s="133">
        <f t="shared" ref="P1227" si="2037">P1226/10*4</f>
        <v>1.44</v>
      </c>
      <c r="Q1227" s="133">
        <f t="shared" ref="Q1227" si="2038">Q1226/10*5</f>
        <v>1.7999999999999998</v>
      </c>
      <c r="R1227" s="133">
        <f t="shared" ref="R1227" si="2039">R1226/10*6</f>
        <v>2.16</v>
      </c>
      <c r="S1227" s="133">
        <f t="shared" ref="S1227" si="2040">S1226/10*7</f>
        <v>2.52</v>
      </c>
      <c r="T1227" s="133">
        <f t="shared" ref="T1227" si="2041">T1226/10*8</f>
        <v>2.88</v>
      </c>
      <c r="U1227" s="133">
        <f t="shared" ref="U1227" si="2042">U1226/10*9</f>
        <v>3.2399999999999998</v>
      </c>
      <c r="V1227" s="134">
        <f t="shared" ref="V1227" si="2043">V1226/10*10</f>
        <v>3.5999999999999996</v>
      </c>
      <c r="W1227" s="133">
        <f t="shared" ref="W1227" si="2044">W1226/10*1</f>
        <v>0.36</v>
      </c>
      <c r="X1227" s="133">
        <f t="shared" ref="X1227" si="2045">X1226/10*2</f>
        <v>0.72</v>
      </c>
      <c r="Y1227" s="133">
        <f t="shared" ref="Y1227" si="2046">Y1226/10*3</f>
        <v>1.08</v>
      </c>
      <c r="Z1227" s="133">
        <f t="shared" ref="Z1227" si="2047">Z1226/10*4</f>
        <v>1.44</v>
      </c>
      <c r="AA1227" s="133">
        <f t="shared" ref="AA1227" si="2048">AA1226/10*5</f>
        <v>1.7999999999999998</v>
      </c>
      <c r="AB1227" s="133">
        <f t="shared" ref="AB1227" si="2049">AB1226/10*6</f>
        <v>2.16</v>
      </c>
      <c r="AC1227" s="133">
        <f t="shared" ref="AC1227" si="2050">AC1226/10*7</f>
        <v>2.52</v>
      </c>
      <c r="AD1227" s="133">
        <f t="shared" ref="AD1227" si="2051">AD1226/10*8</f>
        <v>2.88</v>
      </c>
      <c r="AE1227" s="134">
        <f t="shared" ref="AE1227" si="2052">AE1226/10*9</f>
        <v>3.2399999999999998</v>
      </c>
      <c r="AF1227" s="134">
        <f t="shared" ref="AF1227" si="2053">AF1226/10*10</f>
        <v>3.5999999999999996</v>
      </c>
      <c r="AG1227" s="133">
        <f t="shared" ref="AG1227" si="2054">AG1226/10*1</f>
        <v>0.36</v>
      </c>
      <c r="AH1227" s="133">
        <f t="shared" ref="AH1227" si="2055">AH1226/10*2</f>
        <v>0.72</v>
      </c>
      <c r="AI1227" s="133">
        <f t="shared" ref="AI1227" si="2056">AI1226/10*3</f>
        <v>1.08</v>
      </c>
      <c r="AJ1227" s="133">
        <f t="shared" ref="AJ1227" si="2057">AJ1226/10*4</f>
        <v>1.44</v>
      </c>
      <c r="AK1227" s="133">
        <f t="shared" ref="AK1227" si="2058">AK1226/10*5</f>
        <v>1.7999999999999998</v>
      </c>
      <c r="AL1227" s="133">
        <f t="shared" ref="AL1227" si="2059">AL1226/10*6</f>
        <v>2.16</v>
      </c>
      <c r="AM1227" s="133">
        <f t="shared" ref="AM1227" si="2060">AM1226/10*7</f>
        <v>2.52</v>
      </c>
      <c r="AN1227" s="133">
        <f t="shared" ref="AN1227" si="2061">AN1226/10*8</f>
        <v>2.88</v>
      </c>
      <c r="AO1227" s="134">
        <f t="shared" ref="AO1227" si="2062">AO1226/10*9</f>
        <v>3.2399999999999998</v>
      </c>
      <c r="AP1227" s="134">
        <f t="shared" ref="AP1227" si="2063">AP1226/10*10</f>
        <v>3.5999999999999996</v>
      </c>
      <c r="AQ1227" s="133">
        <f t="shared" ref="AQ1227" si="2064">AQ1226/10*1</f>
        <v>9.0999999999999998E-2</v>
      </c>
      <c r="AR1227" s="133">
        <f t="shared" ref="AR1227" si="2065">AR1226/10*2</f>
        <v>0.182</v>
      </c>
      <c r="AS1227" s="133">
        <f t="shared" ref="AS1227" si="2066">AS1226/10*3</f>
        <v>0.27300000000000002</v>
      </c>
      <c r="AT1227" s="133">
        <f t="shared" ref="AT1227" si="2067">AT1226/10*4</f>
        <v>0.36399999999999999</v>
      </c>
      <c r="AU1227" s="133">
        <f t="shared" ref="AU1227" si="2068">AU1226/10*5</f>
        <v>0.45499999999999996</v>
      </c>
      <c r="AV1227" s="133">
        <f t="shared" ref="AV1227" si="2069">AV1226/10*6</f>
        <v>0.54600000000000004</v>
      </c>
      <c r="AW1227" s="133">
        <f t="shared" ref="AW1227" si="2070">AW1226/10*7</f>
        <v>0.63700000000000001</v>
      </c>
      <c r="AX1227" s="133">
        <f t="shared" ref="AX1227" si="2071">AX1226/10*8</f>
        <v>0.72799999999999998</v>
      </c>
      <c r="AY1227" s="134">
        <f t="shared" ref="AY1227" si="2072">AY1226/10*9</f>
        <v>0.81899999999999995</v>
      </c>
      <c r="AZ1227" s="134">
        <f t="shared" ref="AZ1227" si="2073">AZ1226/10*10</f>
        <v>0.90999999999999992</v>
      </c>
      <c r="BA1227" s="133">
        <f t="shared" ref="BA1227" si="2074">BA1226/10*1</f>
        <v>0</v>
      </c>
      <c r="BB1227" s="133">
        <f t="shared" ref="BB1227" si="2075">BB1226/10*2</f>
        <v>0</v>
      </c>
      <c r="BC1227" s="133">
        <f t="shared" ref="BC1227" si="2076">BC1226/10*3</f>
        <v>0</v>
      </c>
      <c r="BD1227" s="133">
        <f t="shared" ref="BD1227" si="2077">BD1226/10*4</f>
        <v>0</v>
      </c>
      <c r="BE1227" s="133">
        <f t="shared" ref="BE1227" si="2078">BE1226/10*5</f>
        <v>0</v>
      </c>
      <c r="BF1227" s="133">
        <f t="shared" ref="BF1227" si="2079">BF1226/10*6</f>
        <v>0</v>
      </c>
      <c r="BG1227" s="133">
        <f t="shared" ref="BG1227" si="2080">BG1226/10*7</f>
        <v>0</v>
      </c>
      <c r="BH1227" s="133">
        <f t="shared" ref="BH1227" si="2081">BH1226/10*8</f>
        <v>0</v>
      </c>
      <c r="BI1227" s="134">
        <f t="shared" ref="BI1227" si="2082">BI1226/10*9</f>
        <v>0</v>
      </c>
      <c r="BJ1227" s="134">
        <f t="shared" ref="BJ1227" si="2083">BJ1226/10*10</f>
        <v>0</v>
      </c>
      <c r="BK1227"/>
      <c r="BL1227"/>
      <c r="BM1227"/>
      <c r="BN1227"/>
      <c r="BO1227"/>
      <c r="BP1227"/>
      <c r="BQ1227"/>
      <c r="BR1227"/>
      <c r="BS1227"/>
      <c r="BT1227"/>
      <c r="BU1227"/>
      <c r="BV1227"/>
      <c r="BW1227"/>
      <c r="BX1227"/>
      <c r="BY1227"/>
      <c r="BZ1227"/>
      <c r="CA1227"/>
      <c r="CB1227"/>
      <c r="CC1227"/>
      <c r="CD1227"/>
      <c r="CE1227"/>
      <c r="CF1227"/>
      <c r="CG1227"/>
      <c r="CH1227"/>
      <c r="CI1227"/>
      <c r="CJ1227"/>
      <c r="CK1227"/>
      <c r="CL1227"/>
      <c r="CM1227"/>
      <c r="CN1227"/>
      <c r="CO1227"/>
    </row>
    <row r="1228" spans="1:93" ht="15.75" hidden="1" outlineLevel="2" thickBot="1" x14ac:dyDescent="0.3">
      <c r="A1228" s="152" t="s">
        <v>60</v>
      </c>
      <c r="B1228" s="192" t="e">
        <f t="shared" ref="B1228:BJ1228" si="2084">-B1225+B1224*B1227-1*IF(AND($A698=B1223,B1227&gt;=$A1171),B1227-$A1171,0)</f>
        <v>#REF!</v>
      </c>
      <c r="C1228" s="193" t="e">
        <f t="shared" si="2084"/>
        <v>#REF!</v>
      </c>
      <c r="D1228" s="193" t="e">
        <f t="shared" si="2084"/>
        <v>#REF!</v>
      </c>
      <c r="E1228" s="193" t="e">
        <f t="shared" si="2084"/>
        <v>#REF!</v>
      </c>
      <c r="F1228" s="193" t="e">
        <f t="shared" si="2084"/>
        <v>#REF!</v>
      </c>
      <c r="G1228" s="193" t="e">
        <f t="shared" si="2084"/>
        <v>#REF!</v>
      </c>
      <c r="H1228" s="193" t="e">
        <f t="shared" si="2084"/>
        <v>#REF!</v>
      </c>
      <c r="I1228" s="193" t="e">
        <f t="shared" si="2084"/>
        <v>#REF!</v>
      </c>
      <c r="J1228" s="193" t="e">
        <f t="shared" si="2084"/>
        <v>#REF!</v>
      </c>
      <c r="K1228" s="193" t="e">
        <f t="shared" si="2084"/>
        <v>#REF!</v>
      </c>
      <c r="L1228" s="193" t="e">
        <f t="shared" si="2084"/>
        <v>#REF!</v>
      </c>
      <c r="M1228" s="192" t="e">
        <f>-M1225+M1224*M1227-1*IF(AND($A698=M1223,M1227&gt;=$A1171),M1227-$A1171,0)</f>
        <v>#REF!</v>
      </c>
      <c r="N1228" s="193" t="e">
        <f>-N1225+N1224*N1227-1*IF(AND($A698=N1223,N1227&gt;=$A1171),N1227-$A1171,0)</f>
        <v>#REF!</v>
      </c>
      <c r="O1228" s="193" t="e">
        <f t="shared" si="2084"/>
        <v>#REF!</v>
      </c>
      <c r="P1228" s="193" t="e">
        <f t="shared" si="2084"/>
        <v>#REF!</v>
      </c>
      <c r="Q1228" s="193" t="e">
        <f t="shared" si="2084"/>
        <v>#REF!</v>
      </c>
      <c r="R1228" s="193" t="e">
        <f t="shared" si="2084"/>
        <v>#REF!</v>
      </c>
      <c r="S1228" s="193" t="e">
        <f t="shared" si="2084"/>
        <v>#REF!</v>
      </c>
      <c r="T1228" s="193" t="e">
        <f t="shared" si="2084"/>
        <v>#REF!</v>
      </c>
      <c r="U1228" s="193" t="e">
        <f t="shared" si="2084"/>
        <v>#REF!</v>
      </c>
      <c r="V1228" s="194" t="e">
        <f>-V1225+V1224*V1227-1*IF(AND($A698=V1223,V1227&gt;=$A1171),V1227-$A1171,0)</f>
        <v>#REF!</v>
      </c>
      <c r="W1228" s="192" t="e">
        <f t="shared" si="2084"/>
        <v>#REF!</v>
      </c>
      <c r="X1228" s="193" t="e">
        <f t="shared" si="2084"/>
        <v>#REF!</v>
      </c>
      <c r="Y1228" s="193" t="e">
        <f t="shared" si="2084"/>
        <v>#REF!</v>
      </c>
      <c r="Z1228" s="193" t="e">
        <f t="shared" si="2084"/>
        <v>#REF!</v>
      </c>
      <c r="AA1228" s="193" t="e">
        <f t="shared" si="2084"/>
        <v>#REF!</v>
      </c>
      <c r="AB1228" s="193" t="e">
        <f t="shared" si="2084"/>
        <v>#REF!</v>
      </c>
      <c r="AC1228" s="193" t="e">
        <f t="shared" si="2084"/>
        <v>#REF!</v>
      </c>
      <c r="AD1228" s="193" t="e">
        <f t="shared" si="2084"/>
        <v>#REF!</v>
      </c>
      <c r="AE1228" s="193" t="e">
        <f t="shared" si="2084"/>
        <v>#REF!</v>
      </c>
      <c r="AF1228" s="194" t="e">
        <f t="shared" si="2084"/>
        <v>#REF!</v>
      </c>
      <c r="AG1228" s="192" t="e">
        <f t="shared" si="2084"/>
        <v>#REF!</v>
      </c>
      <c r="AH1228" s="193" t="e">
        <f t="shared" si="2084"/>
        <v>#REF!</v>
      </c>
      <c r="AI1228" s="193" t="e">
        <f t="shared" si="2084"/>
        <v>#REF!</v>
      </c>
      <c r="AJ1228" s="193" t="e">
        <f t="shared" si="2084"/>
        <v>#REF!</v>
      </c>
      <c r="AK1228" s="193" t="e">
        <f t="shared" si="2084"/>
        <v>#REF!</v>
      </c>
      <c r="AL1228" s="193" t="e">
        <f t="shared" si="2084"/>
        <v>#REF!</v>
      </c>
      <c r="AM1228" s="193" t="e">
        <f t="shared" si="2084"/>
        <v>#REF!</v>
      </c>
      <c r="AN1228" s="193" t="e">
        <f t="shared" si="2084"/>
        <v>#REF!</v>
      </c>
      <c r="AO1228" s="193" t="e">
        <f t="shared" si="2084"/>
        <v>#REF!</v>
      </c>
      <c r="AP1228" s="194" t="e">
        <f t="shared" si="2084"/>
        <v>#REF!</v>
      </c>
      <c r="AQ1228" s="192" t="e">
        <f t="shared" si="2084"/>
        <v>#REF!</v>
      </c>
      <c r="AR1228" s="193" t="e">
        <f t="shared" si="2084"/>
        <v>#REF!</v>
      </c>
      <c r="AS1228" s="193" t="e">
        <f t="shared" si="2084"/>
        <v>#REF!</v>
      </c>
      <c r="AT1228" s="193" t="e">
        <f t="shared" si="2084"/>
        <v>#REF!</v>
      </c>
      <c r="AU1228" s="193" t="e">
        <f t="shared" si="2084"/>
        <v>#REF!</v>
      </c>
      <c r="AV1228" s="193" t="e">
        <f t="shared" si="2084"/>
        <v>#REF!</v>
      </c>
      <c r="AW1228" s="193" t="e">
        <f t="shared" si="2084"/>
        <v>#REF!</v>
      </c>
      <c r="AX1228" s="193" t="e">
        <f t="shared" si="2084"/>
        <v>#REF!</v>
      </c>
      <c r="AY1228" s="193" t="e">
        <f t="shared" si="2084"/>
        <v>#REF!</v>
      </c>
      <c r="AZ1228" s="194" t="e">
        <f t="shared" si="2084"/>
        <v>#REF!</v>
      </c>
      <c r="BA1228" s="192" t="e">
        <f t="shared" si="2084"/>
        <v>#REF!</v>
      </c>
      <c r="BB1228" s="193" t="e">
        <f t="shared" si="2084"/>
        <v>#REF!</v>
      </c>
      <c r="BC1228" s="193" t="e">
        <f t="shared" si="2084"/>
        <v>#REF!</v>
      </c>
      <c r="BD1228" s="193" t="e">
        <f t="shared" si="2084"/>
        <v>#REF!</v>
      </c>
      <c r="BE1228" s="193" t="e">
        <f t="shared" si="2084"/>
        <v>#REF!</v>
      </c>
      <c r="BF1228" s="193" t="e">
        <f t="shared" si="2084"/>
        <v>#REF!</v>
      </c>
      <c r="BG1228" s="193" t="e">
        <f t="shared" si="2084"/>
        <v>#REF!</v>
      </c>
      <c r="BH1228" s="193" t="e">
        <f t="shared" si="2084"/>
        <v>#REF!</v>
      </c>
      <c r="BI1228" s="193" t="e">
        <f t="shared" si="2084"/>
        <v>#REF!</v>
      </c>
      <c r="BJ1228" s="194" t="e">
        <f t="shared" si="2084"/>
        <v>#REF!</v>
      </c>
    </row>
    <row r="1229" spans="1:93" hidden="1" outlineLevel="2" x14ac:dyDescent="0.25"/>
    <row r="1230" spans="1:93" hidden="1" outlineLevel="1" collapsed="1" x14ac:dyDescent="0.25">
      <c r="A1230" s="181" t="e">
        <f>10*B698/10</f>
        <v>#REF!</v>
      </c>
      <c r="B1230" s="180"/>
      <c r="C1230" s="180"/>
      <c r="D1230" s="180"/>
    </row>
    <row r="1231" spans="1:93" hidden="1" outlineLevel="2" x14ac:dyDescent="0.25">
      <c r="B1231" s="316" t="e">
        <f>#REF!</f>
        <v>#REF!</v>
      </c>
      <c r="C1231" s="317"/>
      <c r="D1231" s="316" t="e">
        <f>#REF!</f>
        <v>#REF!</v>
      </c>
      <c r="E1231" s="317"/>
      <c r="F1231" s="316" t="e">
        <f>#REF!</f>
        <v>#REF!</v>
      </c>
      <c r="G1231" s="317"/>
      <c r="H1231" s="316" t="e">
        <f>#REF!</f>
        <v>#REF!</v>
      </c>
      <c r="I1231" s="317"/>
      <c r="J1231" s="316" t="e">
        <f>#REF!</f>
        <v>#REF!</v>
      </c>
      <c r="K1231" s="317"/>
      <c r="L1231" s="316" t="e">
        <f>#REF!</f>
        <v>#REF!</v>
      </c>
      <c r="M1231" s="317"/>
    </row>
    <row r="1232" spans="1:93" hidden="1" outlineLevel="2" x14ac:dyDescent="0.25">
      <c r="B1232" s="105" t="e">
        <f>#REF!</f>
        <v>#REF!</v>
      </c>
      <c r="C1232" s="106">
        <v>0</v>
      </c>
      <c r="D1232" s="107" t="e">
        <f>#REF!</f>
        <v>#REF!</v>
      </c>
      <c r="E1232" s="106">
        <v>0</v>
      </c>
      <c r="F1232" s="107" t="e">
        <f>#REF!</f>
        <v>#REF!</v>
      </c>
      <c r="G1232" s="106">
        <v>0</v>
      </c>
      <c r="H1232" s="107" t="e">
        <f>#REF!</f>
        <v>#REF!</v>
      </c>
      <c r="I1232" s="106">
        <v>0</v>
      </c>
      <c r="J1232" s="107" t="e">
        <f>#REF!</f>
        <v>#REF!</v>
      </c>
      <c r="K1232" s="106">
        <v>0</v>
      </c>
      <c r="L1232" s="107" t="e">
        <f>#REF!</f>
        <v>#REF!</v>
      </c>
      <c r="M1232" s="108">
        <v>0</v>
      </c>
      <c r="X1232" s="146"/>
      <c r="Y1232" s="147"/>
    </row>
    <row r="1233" spans="1:34" hidden="1" outlineLevel="2" x14ac:dyDescent="0.25">
      <c r="B1233" s="105" t="e">
        <f>#REF!</f>
        <v>#REF!</v>
      </c>
      <c r="C1233" s="106" t="e">
        <f>IF($A698=B1231,1*($B698-$A1230)^2*(2*$A1230+$B698)/$B698^3,0)</f>
        <v>#REF!</v>
      </c>
      <c r="D1233" s="107" t="e">
        <f>#REF!</f>
        <v>#REF!</v>
      </c>
      <c r="E1233" s="106" t="e">
        <f>IF($A698=D1231,1*($B698-$A1230)^2*(2*$A1230+$B698)/$B698^3,0)</f>
        <v>#REF!</v>
      </c>
      <c r="F1233" s="107" t="e">
        <f>#REF!</f>
        <v>#REF!</v>
      </c>
      <c r="G1233" s="106" t="e">
        <f>IF($A698=F1231,1*($B698-$A1230)^2*(2*$A1230+$B698)/$B698^3,0)</f>
        <v>#REF!</v>
      </c>
      <c r="H1233" s="107" t="e">
        <f>#REF!</f>
        <v>#REF!</v>
      </c>
      <c r="I1233" s="106" t="e">
        <f>IF($A698=H1231,1*($B698-$A1230)^2*(2*$A1230+$B698)/$B698^3,0)</f>
        <v>#REF!</v>
      </c>
      <c r="J1233" s="107" t="e">
        <f>#REF!</f>
        <v>#REF!</v>
      </c>
      <c r="K1233" s="106" t="e">
        <f>IF($A698=J1231,1*($B698-$A1230)^2*(2*$A1230+$B698)/$B698^3,0)</f>
        <v>#REF!</v>
      </c>
      <c r="L1233" s="107" t="e">
        <f>#REF!</f>
        <v>#REF!</v>
      </c>
      <c r="M1233" s="108" t="e">
        <f>IF($A698=L1231,1*($B698-$A1230)^2*(2*$A1230+$B698)/$B698^3,0)</f>
        <v>#REF!</v>
      </c>
    </row>
    <row r="1234" spans="1:34" hidden="1" outlineLevel="2" x14ac:dyDescent="0.25">
      <c r="A1234" t="s">
        <v>36</v>
      </c>
      <c r="B1234" s="105" t="e">
        <f>#REF!</f>
        <v>#REF!</v>
      </c>
      <c r="C1234" s="106" t="e">
        <f>IF($A698=B1231,1*$A1230*($B698-$A1230)^2/$B698^2,0)</f>
        <v>#REF!</v>
      </c>
      <c r="D1234" s="107" t="e">
        <f>#REF!</f>
        <v>#REF!</v>
      </c>
      <c r="E1234" s="106" t="e">
        <f>IF($A698=D1231,1*$A1230*($B698-$A1230)^2/$B698^2,0)</f>
        <v>#REF!</v>
      </c>
      <c r="F1234" s="107" t="e">
        <f>#REF!</f>
        <v>#REF!</v>
      </c>
      <c r="G1234" s="106" t="e">
        <f>IF($A698=F1231,1*$A1230*($B698-$A1230)^2/$B698^2,0)</f>
        <v>#REF!</v>
      </c>
      <c r="H1234" s="107" t="e">
        <f>#REF!</f>
        <v>#REF!</v>
      </c>
      <c r="I1234" s="106" t="e">
        <f>IF($A698=H1231,1*$A1230*($B698-$A1230)^2/$B698^2,0)</f>
        <v>#REF!</v>
      </c>
      <c r="J1234" s="107" t="e">
        <f>#REF!</f>
        <v>#REF!</v>
      </c>
      <c r="K1234" s="106" t="e">
        <f>IF($A698=J1231,1*$A1230*($B698-$A1230)^2/$B698^2,0)</f>
        <v>#REF!</v>
      </c>
      <c r="L1234" s="107" t="e">
        <f>#REF!</f>
        <v>#REF!</v>
      </c>
      <c r="M1234" s="108" t="e">
        <f>IF($A698=L1231,1*$A1230*($B698-$A1230)^2/$B698^2,0)</f>
        <v>#REF!</v>
      </c>
      <c r="X1234" s="149"/>
    </row>
    <row r="1235" spans="1:34" hidden="1" outlineLevel="2" x14ac:dyDescent="0.25">
      <c r="B1235" s="105" t="e">
        <f>#REF!</f>
        <v>#REF!</v>
      </c>
      <c r="C1235" s="108">
        <v>0</v>
      </c>
      <c r="D1235" s="107" t="e">
        <f>#REF!</f>
        <v>#REF!</v>
      </c>
      <c r="E1235" s="108">
        <v>0</v>
      </c>
      <c r="F1235" s="107" t="e">
        <f>#REF!</f>
        <v>#REF!</v>
      </c>
      <c r="G1235" s="108">
        <v>0</v>
      </c>
      <c r="H1235" s="107" t="e">
        <f>#REF!</f>
        <v>#REF!</v>
      </c>
      <c r="I1235" s="108">
        <v>0</v>
      </c>
      <c r="J1235" s="107" t="e">
        <f>#REF!</f>
        <v>#REF!</v>
      </c>
      <c r="K1235" s="108">
        <v>0</v>
      </c>
      <c r="L1235" s="107" t="e">
        <f>#REF!</f>
        <v>#REF!</v>
      </c>
      <c r="M1235" s="108">
        <v>0</v>
      </c>
    </row>
    <row r="1236" spans="1:34" hidden="1" outlineLevel="2" x14ac:dyDescent="0.25">
      <c r="B1236" s="105" t="e">
        <f>#REF!</f>
        <v>#REF!</v>
      </c>
      <c r="C1236" s="106" t="e">
        <f>IF($A698=B1231,1*($A1230)^2*(3*$B698-2*$A1230)/$B698^3,0)</f>
        <v>#REF!</v>
      </c>
      <c r="D1236" s="107" t="e">
        <f>#REF!</f>
        <v>#REF!</v>
      </c>
      <c r="E1236" s="106" t="e">
        <f>IF($A698=D1231,1*($A1230)^2*(3*$B698-2*$A1230)/$B698^3,0)</f>
        <v>#REF!</v>
      </c>
      <c r="F1236" s="107" t="e">
        <f>#REF!</f>
        <v>#REF!</v>
      </c>
      <c r="G1236" s="106" t="e">
        <f>IF($A698=F1231,1*($A1230)^2*(3*$B698-2*$A1230)/$B698^3,0)</f>
        <v>#REF!</v>
      </c>
      <c r="H1236" s="107" t="e">
        <f>#REF!</f>
        <v>#REF!</v>
      </c>
      <c r="I1236" s="106" t="e">
        <f>IF($A698=H1231,1*($A1230)^2*(3*$B698-2*$A1230)/$B698^3,0)</f>
        <v>#REF!</v>
      </c>
      <c r="J1236" s="107" t="e">
        <f>#REF!</f>
        <v>#REF!</v>
      </c>
      <c r="K1236" s="106" t="e">
        <f>IF($A698=J1231,1*($A1230)^2*(3*$B698-2*$A1230)/$B698^3,0)</f>
        <v>#REF!</v>
      </c>
      <c r="L1236" s="107" t="e">
        <f>#REF!</f>
        <v>#REF!</v>
      </c>
      <c r="M1236" s="108" t="e">
        <f>IF($A698=L1231,1*($A1230)^2*(3*$B698-2*$A1230)/$B698^3,0)</f>
        <v>#REF!</v>
      </c>
    </row>
    <row r="1237" spans="1:34" hidden="1" outlineLevel="2" x14ac:dyDescent="0.25">
      <c r="B1237" s="105" t="e">
        <f>#REF!</f>
        <v>#REF!</v>
      </c>
      <c r="C1237" s="108" t="e">
        <f>IF($A698=B1231,-1*($B698-$A1230)*$A1230^2/$B698^2,0)</f>
        <v>#REF!</v>
      </c>
      <c r="D1237" s="107" t="e">
        <f>#REF!</f>
        <v>#REF!</v>
      </c>
      <c r="E1237" s="108" t="e">
        <f>IF($A698=D1231,-1*($B698-$A1230)*$A1230^2/$B698^2,0)</f>
        <v>#REF!</v>
      </c>
      <c r="F1237" s="107" t="e">
        <f>#REF!</f>
        <v>#REF!</v>
      </c>
      <c r="G1237" s="108" t="e">
        <f>IF($A698=F1231,-1*($B698-$A1230)*$A1230^2/$B698^2,0)</f>
        <v>#REF!</v>
      </c>
      <c r="H1237" s="107" t="e">
        <f>#REF!</f>
        <v>#REF!</v>
      </c>
      <c r="I1237" s="108" t="e">
        <f>IF($A698=H1231,-1*($B698-$A1230)*$A1230^2/$B698^2,0)</f>
        <v>#REF!</v>
      </c>
      <c r="J1237" s="107" t="e">
        <f>#REF!</f>
        <v>#REF!</v>
      </c>
      <c r="K1237" s="108" t="e">
        <f>IF($A698=J1231,-1*($B698-$A1230)*$A1230^2/$B698^2,0)</f>
        <v>#REF!</v>
      </c>
      <c r="L1237" s="107" t="e">
        <f>#REF!</f>
        <v>#REF!</v>
      </c>
      <c r="M1237" s="108" t="e">
        <f>IF($A698=L1231,-1*($B698-$A1230)*$A1230^2/$B698^2,0)</f>
        <v>#REF!</v>
      </c>
    </row>
    <row r="1238" spans="1:34" hidden="1" outlineLevel="2" x14ac:dyDescent="0.25">
      <c r="C1238" t="s">
        <v>61</v>
      </c>
      <c r="D1238" s="182"/>
      <c r="E1238" s="183"/>
      <c r="F1238" s="182"/>
      <c r="G1238" s="183"/>
      <c r="H1238" s="182"/>
      <c r="I1238" s="183"/>
      <c r="J1238" s="182"/>
      <c r="K1238" s="183"/>
      <c r="L1238" s="182"/>
      <c r="M1238" s="183"/>
      <c r="N1238" s="182"/>
      <c r="O1238" s="183"/>
      <c r="P1238" s="182"/>
      <c r="Q1238" s="183"/>
      <c r="R1238" s="182"/>
      <c r="S1238" s="183"/>
    </row>
    <row r="1239" spans="1:34" hidden="1" outlineLevel="2" x14ac:dyDescent="0.25">
      <c r="B1239" s="105">
        <v>1</v>
      </c>
      <c r="C1239" s="108">
        <f t="shared" ref="C1239" si="2085">-(IFERROR(VLOOKUP($B1239,$B1232:$C1237,2,0),0)+IFERROR(VLOOKUP($B1239,$D1232:$E1237,2,0),0)+IFERROR(VLOOKUP($B1239,$F1232:$G1237,2,0),0)+IFERROR(VLOOKUP($B1239,$H1232:$I1237,2,0),0)+IFERROR(VLOOKUP($B1239,$J1232:$K1237,2,0),0)+IFERROR(VLOOKUP($B1239,$L1232:$M1237,2,0),0)+IFERROR(VLOOKUP($B1239,$N1232:$O1237,2,0),0)+IFERROR(VLOOKUP($B1239,$P1232:$Q1237,2,0),0)+IFERROR(VLOOKUP($B1239,$R1232:$S1237,2,0),0))</f>
        <v>0</v>
      </c>
      <c r="E1239" s="109"/>
      <c r="F1239" s="325" t="s">
        <v>37</v>
      </c>
      <c r="G1239" s="325"/>
      <c r="H1239" s="325"/>
      <c r="I1239" s="325"/>
      <c r="J1239" s="325"/>
      <c r="K1239" s="325"/>
      <c r="L1239" s="325"/>
      <c r="M1239" s="325"/>
      <c r="N1239" s="325"/>
      <c r="O1239" s="325"/>
      <c r="P1239" s="325"/>
      <c r="Q1239" s="325"/>
      <c r="R1239" s="325"/>
      <c r="S1239" s="325"/>
      <c r="T1239" s="325"/>
      <c r="U1239" s="325"/>
      <c r="V1239" s="325"/>
      <c r="W1239" s="325"/>
      <c r="X1239" s="325"/>
      <c r="Y1239" s="325"/>
      <c r="Z1239" s="325"/>
      <c r="AA1239" s="325"/>
      <c r="AB1239" s="110"/>
      <c r="AC1239" s="110"/>
      <c r="AD1239" s="110"/>
      <c r="AE1239" s="110"/>
      <c r="AF1239" s="110"/>
      <c r="AG1239" s="110"/>
      <c r="AH1239" s="110"/>
    </row>
    <row r="1240" spans="1:34" hidden="1" outlineLevel="2" x14ac:dyDescent="0.25">
      <c r="B1240" s="105">
        <v>2</v>
      </c>
      <c r="C1240" s="108">
        <f t="shared" ref="C1240" si="2086">-(IFERROR(VLOOKUP($B1240,$B1232:$C1237,2,0),0)+IFERROR(VLOOKUP($B1240,$D1232:$E1237,2,0),0)+IFERROR(VLOOKUP($B1240,$F1232:$G1237,2,0),0)+IFERROR(VLOOKUP($B1240,$H1232:$I1237,2,0),0)+IFERROR(VLOOKUP($B1240,$J1232:$K1237,2,0),0)+IFERROR(VLOOKUP($B1240,$L1232:$M1237,2,0),0)+IFERROR(VLOOKUP($B1240,$N1232:$O1237,2,0),0)+IFERROR(VLOOKUP($B1240,$P1232:$Q1237,2,0),0)+IFERROR(VLOOKUP($B1240,$R1232:$S1237,2,0),0))</f>
        <v>0</v>
      </c>
      <c r="E1240" s="110"/>
      <c r="F1240" s="110"/>
      <c r="G1240" s="326" t="s">
        <v>38</v>
      </c>
      <c r="H1240" s="326"/>
      <c r="I1240" s="326"/>
      <c r="J1240" s="326"/>
      <c r="K1240" s="326"/>
      <c r="L1240" s="326"/>
      <c r="M1240" s="110"/>
      <c r="N1240" s="110"/>
      <c r="O1240" s="110"/>
      <c r="P1240" s="327" t="s">
        <v>39</v>
      </c>
      <c r="Q1240" s="327"/>
      <c r="R1240" s="327"/>
      <c r="S1240" s="327"/>
      <c r="T1240" s="327"/>
      <c r="U1240" s="327"/>
      <c r="V1240" s="110"/>
      <c r="W1240" s="110"/>
      <c r="X1240" s="110"/>
      <c r="Y1240" s="110"/>
      <c r="Z1240" s="110"/>
      <c r="AA1240" s="110"/>
      <c r="AB1240" s="110"/>
      <c r="AC1240" s="110"/>
      <c r="AD1240" s="110"/>
      <c r="AE1240" s="110"/>
      <c r="AF1240" s="110"/>
      <c r="AG1240" s="110"/>
      <c r="AH1240" s="110"/>
    </row>
    <row r="1241" spans="1:34" hidden="1" outlineLevel="2" x14ac:dyDescent="0.25">
      <c r="B1241" s="105">
        <v>3</v>
      </c>
      <c r="C1241" s="108">
        <f t="shared" ref="C1241" si="2087">-(IFERROR(VLOOKUP($B1241,$B1232:$C1237,2,0),0)+IFERROR(VLOOKUP($B1241,$D1232:$E1237,2,0),0)+IFERROR(VLOOKUP($B1241,$F1232:$G1237,2,0),0)+IFERROR(VLOOKUP($B1241,$H1232:$I1237,2,0),0)+IFERROR(VLOOKUP($B1241,$J1232:$K1237,2,0),0)+IFERROR(VLOOKUP($B1241,$L1232:$M1237,2,0),0)+IFERROR(VLOOKUP($B1241,$N1232:$O1237,2,0),0)+IFERROR(VLOOKUP($B1241,$P1232:$Q1237,2,0),0)+IFERROR(VLOOKUP($B1241,$R1232:$S1237,2,0),0))</f>
        <v>0</v>
      </c>
      <c r="E1241" s="110"/>
      <c r="F1241" s="110"/>
      <c r="G1241" s="112">
        <v>6</v>
      </c>
      <c r="H1241" s="112">
        <v>5</v>
      </c>
      <c r="I1241" s="112">
        <v>4</v>
      </c>
      <c r="J1241" s="112">
        <v>3</v>
      </c>
      <c r="K1241" s="112">
        <v>2</v>
      </c>
      <c r="L1241" s="112">
        <v>1</v>
      </c>
      <c r="M1241" s="110"/>
      <c r="O1241" s="110"/>
      <c r="P1241" s="112">
        <v>6</v>
      </c>
      <c r="Q1241" s="112">
        <v>5</v>
      </c>
      <c r="R1241" s="112">
        <v>4</v>
      </c>
      <c r="S1241" s="112">
        <v>3</v>
      </c>
      <c r="T1241" s="112">
        <v>2</v>
      </c>
      <c r="U1241" s="112">
        <v>1</v>
      </c>
      <c r="AB1241" s="110"/>
      <c r="AC1241" s="110"/>
      <c r="AD1241" s="110"/>
      <c r="AE1241" s="110"/>
      <c r="AF1241" s="110"/>
      <c r="AG1241" s="110"/>
      <c r="AH1241" s="110"/>
    </row>
    <row r="1242" spans="1:34" hidden="1" outlineLevel="2" x14ac:dyDescent="0.25">
      <c r="B1242" s="105">
        <v>4</v>
      </c>
      <c r="C1242" s="108">
        <f t="shared" ref="C1242" si="2088">-(IFERROR(VLOOKUP($B1242,$B1232:$C1237,2,0),0)+IFERROR(VLOOKUP($B1242,$D1232:$E1237,2,0),0)+IFERROR(VLOOKUP($B1242,$F1232:$G1237,2,0),0)+IFERROR(VLOOKUP($B1242,$H1232:$I1237,2,0),0)+IFERROR(VLOOKUP($B1242,$J1232:$K1237,2,0),0)+IFERROR(VLOOKUP($B1242,$L1232:$M1237,2,0),0)+IFERROR(VLOOKUP($B1242,$N1232:$O1237,2,0),0)+IFERROR(VLOOKUP($B1242,$P1232:$Q1237,2,0),0)+IFERROR(VLOOKUP($B1242,$R1232:$S1237,2,0),0))</f>
        <v>0</v>
      </c>
      <c r="E1242" s="110"/>
      <c r="F1242" s="105">
        <v>1</v>
      </c>
      <c r="G1242" s="184" t="e">
        <f t="array" ref="G1242:G1248">MMULT(MINVERSE($C$24:$I$30),$C1239:$C1245)</f>
        <v>#NUM!</v>
      </c>
      <c r="H1242" s="184" t="e">
        <f t="array" ref="H1242:H1247">MMULT(MINVERSE($C$24:$H$29),$C1239:$C1244)</f>
        <v>#NUM!</v>
      </c>
      <c r="I1242" s="184" t="e">
        <f t="array" ref="I1242:I1246">MMULT(MINVERSE($C$24:$G$28),$C1239:$C1243)</f>
        <v>#NUM!</v>
      </c>
      <c r="J1242" s="184" t="e">
        <f t="array" ref="J1242:J1245">MMULT(MINVERSE($C$24:$F$27),$C1239:$C1242)</f>
        <v>#NUM!</v>
      </c>
      <c r="K1242" s="184" t="e">
        <f t="array" ref="K1242:K1244">MMULT(MINVERSE($C$24:$E$26),$C1239:$C1241)</f>
        <v>#NUM!</v>
      </c>
      <c r="L1242" s="184" t="e">
        <f t="array" ref="L1242:L1243">MMULT(MINVERSE($C$24:$D$25),$C1239:$C1240)</f>
        <v>#NUM!</v>
      </c>
      <c r="M1242" s="110"/>
      <c r="O1242" s="105">
        <v>1</v>
      </c>
      <c r="P1242" s="184" t="e">
        <f t="array" ref="P1242:P1252">MMULT(MINVERSE($C$24:$M$34),$C1239:$C1249)</f>
        <v>#NUM!</v>
      </c>
      <c r="Q1242" s="184" t="e">
        <f t="array" ref="Q1242:Q1251">MMULT(MINVERSE($C$24:$L$33),$C1239:$C1248)</f>
        <v>#NUM!</v>
      </c>
      <c r="R1242" s="184" t="e">
        <f t="array" ref="R1242:R1250">MMULT(MINVERSE($C$24:$K$32),$C1239:$C1247)</f>
        <v>#NUM!</v>
      </c>
      <c r="S1242" s="184" t="e">
        <f t="array" ref="S1242:S1249">MMULT(MINVERSE($C$24:$J$31),$C1239:$C1246)</f>
        <v>#NUM!</v>
      </c>
      <c r="T1242" s="114"/>
      <c r="U1242" s="114"/>
      <c r="V1242" s="110"/>
      <c r="W1242" s="110"/>
      <c r="X1242" s="110"/>
      <c r="Y1242" s="110"/>
      <c r="Z1242" s="110"/>
      <c r="AA1242" s="110"/>
      <c r="AB1242" s="110"/>
      <c r="AC1242" s="110"/>
      <c r="AD1242" s="110"/>
      <c r="AE1242" s="110"/>
      <c r="AF1242" s="110"/>
      <c r="AG1242" s="110"/>
      <c r="AH1242" s="110"/>
    </row>
    <row r="1243" spans="1:34" hidden="1" outlineLevel="2" x14ac:dyDescent="0.25">
      <c r="B1243" s="105">
        <v>5</v>
      </c>
      <c r="C1243" s="108">
        <f t="shared" ref="C1243" si="2089">-(IFERROR(VLOOKUP($B1243,$B1232:$C1237,2,0),0)+IFERROR(VLOOKUP($B1243,$D1232:$E1237,2,0),0)+IFERROR(VLOOKUP($B1243,$F1232:$G1237,2,0),0)+IFERROR(VLOOKUP($B1243,$H1232:$I1237,2,0),0)+IFERROR(VLOOKUP($B1243,$J1232:$K1237,2,0),0)+IFERROR(VLOOKUP($B1243,$L1232:$M1237,2,0),0)+IFERROR(VLOOKUP($B1243,$N1232:$O1237,2,0),0)+IFERROR(VLOOKUP($B1243,$P1232:$Q1237,2,0),0)+IFERROR(VLOOKUP($B1243,$R1232:$S1237,2,0),0))</f>
        <v>0</v>
      </c>
      <c r="E1243" s="110"/>
      <c r="F1243" s="105">
        <v>2</v>
      </c>
      <c r="G1243" s="185" t="e">
        <v>#NUM!</v>
      </c>
      <c r="H1243" s="185" t="e">
        <v>#NUM!</v>
      </c>
      <c r="I1243" s="185" t="e">
        <v>#NUM!</v>
      </c>
      <c r="J1243" s="185" t="e">
        <v>#NUM!</v>
      </c>
      <c r="K1243" s="185" t="e">
        <v>#NUM!</v>
      </c>
      <c r="L1243" s="185" t="e">
        <v>#NUM!</v>
      </c>
      <c r="M1243" s="110"/>
      <c r="O1243" s="105">
        <v>2</v>
      </c>
      <c r="P1243" s="185" t="e">
        <v>#NUM!</v>
      </c>
      <c r="Q1243" s="185" t="e">
        <v>#NUM!</v>
      </c>
      <c r="R1243" s="185" t="e">
        <v>#NUM!</v>
      </c>
      <c r="S1243" s="185" t="e">
        <v>#NUM!</v>
      </c>
      <c r="T1243" s="114"/>
      <c r="U1243" s="114"/>
    </row>
    <row r="1244" spans="1:34" hidden="1" outlineLevel="2" x14ac:dyDescent="0.25">
      <c r="B1244" s="105">
        <v>6</v>
      </c>
      <c r="C1244" s="108">
        <f t="shared" ref="C1244" si="2090">-(IFERROR(VLOOKUP($B1244,$B1232:$C1237,2,0),0)+IFERROR(VLOOKUP($B1244,$D1232:$E1237,2,0),0)+IFERROR(VLOOKUP($B1244,$F1232:$G1237,2,0),0)+IFERROR(VLOOKUP($B1244,$H1232:$I1237,2,0),0)+IFERROR(VLOOKUP($B1244,$J1232:$K1237,2,0),0)+IFERROR(VLOOKUP($B1244,$L1232:$M1237,2,0),0)+IFERROR(VLOOKUP($B1244,$N1232:$O1237,2,0),0)+IFERROR(VLOOKUP($B1244,$P1232:$Q1237,2,0),0)+IFERROR(VLOOKUP($B1244,$R1232:$S1237,2,0),0))</f>
        <v>0</v>
      </c>
      <c r="E1244" s="110"/>
      <c r="F1244" s="105">
        <v>3</v>
      </c>
      <c r="G1244" s="185" t="e">
        <v>#NUM!</v>
      </c>
      <c r="H1244" s="185" t="e">
        <v>#NUM!</v>
      </c>
      <c r="I1244" s="185" t="e">
        <v>#NUM!</v>
      </c>
      <c r="J1244" s="185" t="e">
        <v>#NUM!</v>
      </c>
      <c r="K1244" s="185" t="e">
        <v>#NUM!</v>
      </c>
      <c r="L1244" s="185"/>
      <c r="M1244" s="110"/>
      <c r="O1244" s="105">
        <v>3</v>
      </c>
      <c r="P1244" s="185" t="e">
        <v>#NUM!</v>
      </c>
      <c r="Q1244" s="185" t="e">
        <v>#NUM!</v>
      </c>
      <c r="R1244" s="185" t="e">
        <v>#NUM!</v>
      </c>
      <c r="S1244" s="185" t="e">
        <v>#NUM!</v>
      </c>
      <c r="T1244" s="114"/>
      <c r="U1244" s="114"/>
    </row>
    <row r="1245" spans="1:34" hidden="1" outlineLevel="2" x14ac:dyDescent="0.25">
      <c r="B1245" s="105">
        <v>7</v>
      </c>
      <c r="C1245" s="108">
        <f t="shared" ref="C1245" si="2091">-(IFERROR(VLOOKUP($B1245,$B1232:$C1237,2,0),0)+IFERROR(VLOOKUP($B1245,$D1232:$E1237,2,0),0)+IFERROR(VLOOKUP($B1245,$F1232:$G1237,2,0),0)+IFERROR(VLOOKUP($B1245,$H1232:$I1237,2,0),0)+IFERROR(VLOOKUP($B1245,$J1232:$K1237,2,0),0)+IFERROR(VLOOKUP($B1245,$L1232:$M1237,2,0),0)+IFERROR(VLOOKUP($B1245,$N1232:$O1237,2,0),0)+IFERROR(VLOOKUP($B1245,$P1232:$Q1237,2,0),0)+IFERROR(VLOOKUP($B1245,$R1232:$S1237,2,0),0))</f>
        <v>0</v>
      </c>
      <c r="E1245" s="110"/>
      <c r="F1245" s="105">
        <v>4</v>
      </c>
      <c r="G1245" s="185" t="e">
        <v>#NUM!</v>
      </c>
      <c r="H1245" s="185" t="e">
        <v>#NUM!</v>
      </c>
      <c r="I1245" s="185" t="e">
        <v>#NUM!</v>
      </c>
      <c r="J1245" s="185" t="e">
        <v>#NUM!</v>
      </c>
      <c r="K1245" s="185"/>
      <c r="L1245" s="185"/>
      <c r="M1245" s="110"/>
      <c r="O1245" s="105">
        <v>4</v>
      </c>
      <c r="P1245" s="185" t="e">
        <v>#NUM!</v>
      </c>
      <c r="Q1245" s="185" t="e">
        <v>#NUM!</v>
      </c>
      <c r="R1245" s="185" t="e">
        <v>#NUM!</v>
      </c>
      <c r="S1245" s="185" t="e">
        <v>#NUM!</v>
      </c>
      <c r="T1245" s="114"/>
      <c r="U1245" s="114"/>
    </row>
    <row r="1246" spans="1:34" hidden="1" outlineLevel="2" x14ac:dyDescent="0.25">
      <c r="B1246" s="105">
        <v>8</v>
      </c>
      <c r="C1246" s="108">
        <f t="shared" ref="C1246" si="2092">-(IFERROR(VLOOKUP($B1246,$B1232:$C1237,2,0),0)+IFERROR(VLOOKUP($B1246,$D1232:$E1237,2,0),0)+IFERROR(VLOOKUP($B1246,$F1232:$G1237,2,0),0)+IFERROR(VLOOKUP($B1246,$H1232:$I1237,2,0),0)+IFERROR(VLOOKUP($B1246,$J1232:$K1237,2,0),0)+IFERROR(VLOOKUP($B1246,$L1232:$M1237,2,0),0)+IFERROR(VLOOKUP($B1246,$N1232:$O1237,2,0),0)+IFERROR(VLOOKUP($B1246,$P1232:$Q1237,2,0),0)+IFERROR(VLOOKUP($B1246,$R1232:$S1237,2,0),0))</f>
        <v>0</v>
      </c>
      <c r="E1246" s="110" t="s">
        <v>40</v>
      </c>
      <c r="F1246" s="105">
        <v>5</v>
      </c>
      <c r="G1246" s="185" t="e">
        <v>#NUM!</v>
      </c>
      <c r="H1246" s="185" t="e">
        <v>#NUM!</v>
      </c>
      <c r="I1246" s="185" t="e">
        <v>#NUM!</v>
      </c>
      <c r="J1246" s="185"/>
      <c r="K1246" s="185"/>
      <c r="L1246" s="185"/>
      <c r="M1246" s="110"/>
      <c r="O1246" s="105">
        <v>5</v>
      </c>
      <c r="P1246" s="185" t="e">
        <v>#NUM!</v>
      </c>
      <c r="Q1246" s="185" t="e">
        <v>#NUM!</v>
      </c>
      <c r="R1246" s="185" t="e">
        <v>#NUM!</v>
      </c>
      <c r="S1246" s="185" t="e">
        <v>#NUM!</v>
      </c>
      <c r="T1246" s="114"/>
      <c r="U1246" s="114"/>
    </row>
    <row r="1247" spans="1:34" hidden="1" outlineLevel="2" x14ac:dyDescent="0.25">
      <c r="B1247" s="105">
        <v>9</v>
      </c>
      <c r="C1247" s="108">
        <f t="shared" ref="C1247" si="2093">-(IFERROR(VLOOKUP($B1247,$B1232:$C1237,2,0),0)+IFERROR(VLOOKUP($B1247,$D1232:$E1237,2,0),0)+IFERROR(VLOOKUP($B1247,$F1232:$G1237,2,0),0)+IFERROR(VLOOKUP($B1247,$H1232:$I1237,2,0),0)+IFERROR(VLOOKUP($B1247,$J1232:$K1237,2,0),0)+IFERROR(VLOOKUP($B1247,$L1232:$M1237,2,0),0)+IFERROR(VLOOKUP($B1247,$N1232:$O1237,2,0),0)+IFERROR(VLOOKUP($B1247,$P1232:$Q1237,2,0),0)+IFERROR(VLOOKUP($B1247,$R1232:$S1237,2,0),0))</f>
        <v>0</v>
      </c>
      <c r="E1247" s="110"/>
      <c r="F1247" s="105">
        <v>6</v>
      </c>
      <c r="G1247" s="185" t="e">
        <v>#NUM!</v>
      </c>
      <c r="H1247" s="185" t="e">
        <v>#NUM!</v>
      </c>
      <c r="I1247" s="185"/>
      <c r="J1247" s="185"/>
      <c r="K1247" s="185"/>
      <c r="L1247" s="185"/>
      <c r="M1247" s="110"/>
      <c r="O1247" s="105">
        <v>6</v>
      </c>
      <c r="P1247" s="185" t="e">
        <v>#NUM!</v>
      </c>
      <c r="Q1247" s="185" t="e">
        <v>#NUM!</v>
      </c>
      <c r="R1247" s="185" t="e">
        <v>#NUM!</v>
      </c>
      <c r="S1247" s="185" t="e">
        <v>#NUM!</v>
      </c>
      <c r="T1247" s="114"/>
      <c r="U1247" s="114"/>
    </row>
    <row r="1248" spans="1:34" hidden="1" outlineLevel="2" x14ac:dyDescent="0.25">
      <c r="B1248" s="105">
        <v>10</v>
      </c>
      <c r="C1248" s="108">
        <f t="shared" ref="C1248" si="2094">-(IFERROR(VLOOKUP($B1248,$B1232:$C1237,2,0),0)+IFERROR(VLOOKUP($B1248,$D1232:$E1237,2,0),0)+IFERROR(VLOOKUP($B1248,$F1232:$G1237,2,0),0)+IFERROR(VLOOKUP($B1248,$H1232:$I1237,2,0),0)+IFERROR(VLOOKUP($B1248,$J1232:$K1237,2,0),0)+IFERROR(VLOOKUP($B1248,$L1232:$M1237,2,0),0)+IFERROR(VLOOKUP($B1248,$N1232:$O1237,2,0),0)+IFERROR(VLOOKUP($B1248,$P1232:$Q1237,2,0),0)+IFERROR(VLOOKUP($B1248,$R1232:$S1237,2,0),0))</f>
        <v>0</v>
      </c>
      <c r="E1248" s="110"/>
      <c r="F1248" s="105">
        <v>7</v>
      </c>
      <c r="G1248" s="185" t="e">
        <v>#NUM!</v>
      </c>
      <c r="H1248" s="185"/>
      <c r="I1248" s="185"/>
      <c r="J1248" s="185"/>
      <c r="K1248" s="185"/>
      <c r="L1248" s="185"/>
      <c r="M1248" s="110"/>
      <c r="N1248" s="110" t="s">
        <v>40</v>
      </c>
      <c r="O1248" s="105">
        <v>7</v>
      </c>
      <c r="P1248" s="185" t="e">
        <v>#NUM!</v>
      </c>
      <c r="Q1248" s="185" t="e">
        <v>#NUM!</v>
      </c>
      <c r="R1248" s="185" t="e">
        <v>#NUM!</v>
      </c>
      <c r="S1248" s="185" t="e">
        <v>#NUM!</v>
      </c>
      <c r="T1248" s="114"/>
      <c r="U1248" s="114"/>
    </row>
    <row r="1249" spans="1:24" hidden="1" outlineLevel="2" x14ac:dyDescent="0.25">
      <c r="B1249" s="105">
        <v>11</v>
      </c>
      <c r="C1249" s="108">
        <f t="shared" ref="C1249" si="2095">-(IFERROR(VLOOKUP($B1249,$B1232:$C1237,2,0),0)+IFERROR(VLOOKUP($B1249,$D1232:$E1237,2,0),0)+IFERROR(VLOOKUP($B1249,$F1232:$G1237,2,0),0)+IFERROR(VLOOKUP($B1249,$H1232:$I1237,2,0),0)+IFERROR(VLOOKUP($B1249,$J1232:$K1237,2,0),0)+IFERROR(VLOOKUP($B1249,$L1232:$M1237,2,0),0)+IFERROR(VLOOKUP($B1249,$N1232:$O1237,2,0),0)+IFERROR(VLOOKUP($B1249,$P1232:$Q1237,2,0),0)+IFERROR(VLOOKUP($B1249,$R1232:$S1237,2,0),0))</f>
        <v>0</v>
      </c>
      <c r="E1249" s="110"/>
      <c r="M1249" s="110"/>
      <c r="O1249" s="105">
        <v>8</v>
      </c>
      <c r="P1249" s="185" t="e">
        <v>#NUM!</v>
      </c>
      <c r="Q1249" s="185" t="e">
        <v>#NUM!</v>
      </c>
      <c r="R1249" s="185" t="e">
        <v>#NUM!</v>
      </c>
      <c r="S1249" s="185" t="e">
        <v>#NUM!</v>
      </c>
      <c r="T1249" s="114"/>
      <c r="U1249" s="114"/>
    </row>
    <row r="1250" spans="1:24" hidden="1" outlineLevel="2" x14ac:dyDescent="0.25">
      <c r="B1250" s="105">
        <v>12</v>
      </c>
      <c r="C1250" s="108">
        <f t="shared" ref="C1250" si="2096">-(IFERROR(VLOOKUP($B1250,$B1232:$C1237,2,0),0)+IFERROR(VLOOKUP($B1250,$D1232:$E1237,2,0),0)+IFERROR(VLOOKUP($B1250,$F1232:$G1237,2,0),0)+IFERROR(VLOOKUP($B1250,$H1232:$I1237,2,0),0)+IFERROR(VLOOKUP($B1250,$J1232:$K1237,2,0),0)+IFERROR(VLOOKUP($B1250,$L1232:$M1237,2,0),0)+IFERROR(VLOOKUP($B1250,$N1232:$O1237,2,0),0)+IFERROR(VLOOKUP($B1250,$P1232:$Q1237,2,0),0)+IFERROR(VLOOKUP($B1250,$R1232:$S1237,2,0),0))</f>
        <v>0</v>
      </c>
      <c r="E1250" s="110"/>
      <c r="M1250" s="110"/>
      <c r="O1250" s="105">
        <v>9</v>
      </c>
      <c r="P1250" s="185" t="e">
        <v>#NUM!</v>
      </c>
      <c r="Q1250" s="185" t="e">
        <v>#NUM!</v>
      </c>
      <c r="R1250" s="185" t="e">
        <v>#NUM!</v>
      </c>
      <c r="S1250" s="185"/>
      <c r="T1250" s="114"/>
      <c r="U1250" s="114"/>
    </row>
    <row r="1251" spans="1:24" hidden="1" outlineLevel="2" x14ac:dyDescent="0.25">
      <c r="B1251" s="105">
        <v>13</v>
      </c>
      <c r="C1251" s="108">
        <f t="shared" ref="C1251" si="2097">-(IFERROR(VLOOKUP($B1251,$B1232:$C1237,2,0),0)+IFERROR(VLOOKUP($B1251,$D1232:$E1237,2,0),0)+IFERROR(VLOOKUP($B1251,$F1232:$G1237,2,0),0)+IFERROR(VLOOKUP($B1251,$H1232:$I1237,2,0),0)+IFERROR(VLOOKUP($B1251,$J1232:$K1237,2,0),0)+IFERROR(VLOOKUP($B1251,$L1232:$M1237,2,0),0)+IFERROR(VLOOKUP($B1251,$N1232:$O1237,2,0),0)+IFERROR(VLOOKUP($B1251,$P1232:$Q1237,2,0),0)+IFERROR(VLOOKUP($B1251,$R1232:$S1237,2,0),0))</f>
        <v>0</v>
      </c>
      <c r="E1251" s="110"/>
      <c r="F1251" s="110"/>
      <c r="G1251" s="324" t="s">
        <v>42</v>
      </c>
      <c r="H1251" s="324"/>
      <c r="I1251" s="324"/>
      <c r="J1251" s="324"/>
      <c r="K1251" s="324"/>
      <c r="L1251" s="324"/>
      <c r="M1251" s="110"/>
      <c r="O1251" s="105">
        <v>10</v>
      </c>
      <c r="P1251" s="185" t="e">
        <v>#NUM!</v>
      </c>
      <c r="Q1251" s="185" t="e">
        <v>#NUM!</v>
      </c>
      <c r="R1251" s="185"/>
      <c r="S1251" s="185"/>
      <c r="T1251" s="114"/>
      <c r="U1251" s="114"/>
    </row>
    <row r="1252" spans="1:24" hidden="1" outlineLevel="2" x14ac:dyDescent="0.25">
      <c r="B1252" s="105">
        <v>14</v>
      </c>
      <c r="C1252" s="108">
        <f t="shared" ref="C1252" si="2098">-(IFERROR(VLOOKUP($B1252,$B1232:$C1237,2,0),0)+IFERROR(VLOOKUP($B1252,$D1232:$E1237,2,0),0)+IFERROR(VLOOKUP($B1252,$F1232:$G1237,2,0),0)+IFERROR(VLOOKUP($B1252,$H1232:$I1237,2,0),0)+IFERROR(VLOOKUP($B1252,$J1232:$K1237,2,0),0)+IFERROR(VLOOKUP($B1252,$L1232:$M1237,2,0),0)+IFERROR(VLOOKUP($B1252,$N1232:$O1237,2,0),0)+IFERROR(VLOOKUP($B1252,$P1232:$Q1237,2,0),0)+IFERROR(VLOOKUP($B1252,$R1232:$S1237,2,0),0))</f>
        <v>0</v>
      </c>
      <c r="E1252" s="110"/>
      <c r="F1252" s="110"/>
      <c r="G1252" s="112">
        <v>6</v>
      </c>
      <c r="H1252" s="112">
        <v>5</v>
      </c>
      <c r="I1252" s="112">
        <v>4</v>
      </c>
      <c r="J1252" s="112">
        <v>3</v>
      </c>
      <c r="K1252" s="112">
        <v>2</v>
      </c>
      <c r="L1252" s="112">
        <v>1</v>
      </c>
      <c r="M1252" s="110"/>
      <c r="O1252" s="105">
        <v>11</v>
      </c>
      <c r="P1252" s="185" t="e">
        <v>#NUM!</v>
      </c>
      <c r="Q1252" s="185"/>
      <c r="R1252" s="185"/>
      <c r="S1252" s="185"/>
      <c r="T1252" s="114"/>
      <c r="U1252" s="114"/>
    </row>
    <row r="1253" spans="1:24" hidden="1" outlineLevel="2" x14ac:dyDescent="0.25">
      <c r="A1253" s="68" t="s">
        <v>41</v>
      </c>
      <c r="B1253" s="105">
        <v>15</v>
      </c>
      <c r="C1253" s="108">
        <f t="shared" ref="C1253" si="2099">-(IFERROR(VLOOKUP($B1253,$B1232:$C1237,2,0),0)+IFERROR(VLOOKUP($B1253,$D1232:$E1237,2,0),0)+IFERROR(VLOOKUP($B1253,$F1232:$G1237,2,0),0)+IFERROR(VLOOKUP($B1253,$H1232:$I1237,2,0),0)+IFERROR(VLOOKUP($B1253,$J1232:$K1237,2,0),0)+IFERROR(VLOOKUP($B1253,$L1232:$M1237,2,0),0)+IFERROR(VLOOKUP($B1253,$N1232:$O1237,2,0),0)+IFERROR(VLOOKUP($B1253,$P1232:$Q1237,2,0),0)+IFERROR(VLOOKUP($B1253,$R1232:$S1237,2,0),0))</f>
        <v>0</v>
      </c>
      <c r="E1253" s="110"/>
      <c r="F1253" s="105">
        <v>1</v>
      </c>
      <c r="G1253" s="184" t="e">
        <f t="array" ref="G1253:G1261">MMULT(MINVERSE($C$24:$K$32),$C1239:$C1247)</f>
        <v>#NUM!</v>
      </c>
      <c r="H1253" s="184" t="e">
        <f t="array" ref="H1253:H1260">MMULT(MINVERSE($C$24:$J$31),$C1239:$C1246)</f>
        <v>#NUM!</v>
      </c>
      <c r="I1253" s="184" t="e">
        <f t="array" ref="I1253:I1259">MMULT(MINVERSE($C$24:$I$30),$C1239:$C1245)</f>
        <v>#NUM!</v>
      </c>
      <c r="J1253" s="184" t="e">
        <f t="array" ref="J1253:J1258">MMULT(MINVERSE($C$24:$H$29),$C1239:$C1244)</f>
        <v>#NUM!</v>
      </c>
      <c r="K1253" s="184" t="e">
        <f t="array" ref="K1253:K1257">MMULT(MINVERSE($C$24:$G$28),$C1239:$C1243)</f>
        <v>#NUM!</v>
      </c>
      <c r="L1253" s="113"/>
      <c r="M1253" s="110"/>
      <c r="N1253" s="110"/>
      <c r="O1253" s="110"/>
      <c r="P1253" s="110"/>
    </row>
    <row r="1254" spans="1:24" hidden="1" outlineLevel="2" x14ac:dyDescent="0.25">
      <c r="B1254" s="105">
        <v>16</v>
      </c>
      <c r="C1254" s="108">
        <f t="shared" ref="C1254" si="2100">-(IFERROR(VLOOKUP($B1254,$B1232:$C1237,2,0),0)+IFERROR(VLOOKUP($B1254,$D1232:$E1237,2,0),0)+IFERROR(VLOOKUP($B1254,$F1232:$G1237,2,0),0)+IFERROR(VLOOKUP($B1254,$H1232:$I1237,2,0),0)+IFERROR(VLOOKUP($B1254,$J1232:$K1237,2,0),0)+IFERROR(VLOOKUP($B1254,$L1232:$M1237,2,0),0)+IFERROR(VLOOKUP($B1254,$N1232:$O1237,2,0),0)+IFERROR(VLOOKUP($B1254,$P1232:$Q1237,2,0),0)+IFERROR(VLOOKUP($B1254,$R1232:$S1237,2,0),0))</f>
        <v>0</v>
      </c>
      <c r="E1254" s="110"/>
      <c r="F1254" s="105">
        <v>2</v>
      </c>
      <c r="G1254" s="185" t="e">
        <v>#NUM!</v>
      </c>
      <c r="H1254" s="185" t="e">
        <v>#NUM!</v>
      </c>
      <c r="I1254" s="185" t="e">
        <v>#NUM!</v>
      </c>
      <c r="J1254" s="185" t="e">
        <v>#NUM!</v>
      </c>
      <c r="K1254" s="185" t="e">
        <v>#NUM!</v>
      </c>
      <c r="L1254" s="114"/>
      <c r="M1254" s="110"/>
      <c r="N1254" s="110"/>
      <c r="O1254" s="110"/>
      <c r="P1254" s="110"/>
    </row>
    <row r="1255" spans="1:24" hidden="1" outlineLevel="2" x14ac:dyDescent="0.25">
      <c r="B1255" s="105">
        <v>17</v>
      </c>
      <c r="C1255" s="108">
        <f t="shared" ref="C1255" si="2101">-(IFERROR(VLOOKUP($B1255,$B1232:$C1237,2,0),0)+IFERROR(VLOOKUP($B1255,$D1232:$E1237,2,0),0)+IFERROR(VLOOKUP($B1255,$F1232:$G1237,2,0),0)+IFERROR(VLOOKUP($B1255,$H1232:$I1237,2,0),0)+IFERROR(VLOOKUP($B1255,$J1232:$K1237,2,0),0)+IFERROR(VLOOKUP($B1255,$L1232:$M1237,2,0),0)+IFERROR(VLOOKUP($B1255,$N1232:$O1237,2,0),0)+IFERROR(VLOOKUP($B1255,$P1232:$Q1237,2,0),0)+IFERROR(VLOOKUP($B1255,$R1232:$S1237,2,0),0))</f>
        <v>0</v>
      </c>
      <c r="E1255" s="110"/>
      <c r="F1255" s="105">
        <v>3</v>
      </c>
      <c r="G1255" s="185" t="e">
        <v>#NUM!</v>
      </c>
      <c r="H1255" s="185" t="e">
        <v>#NUM!</v>
      </c>
      <c r="I1255" s="185" t="e">
        <v>#NUM!</v>
      </c>
      <c r="J1255" s="185" t="e">
        <v>#NUM!</v>
      </c>
      <c r="K1255" s="185" t="e">
        <v>#NUM!</v>
      </c>
      <c r="L1255" s="114"/>
      <c r="M1255" s="110"/>
    </row>
    <row r="1256" spans="1:24" hidden="1" outlineLevel="2" x14ac:dyDescent="0.25">
      <c r="B1256" s="105">
        <v>18</v>
      </c>
      <c r="C1256" s="108">
        <f t="shared" ref="C1256" si="2102">-(IFERROR(VLOOKUP($B1256,$B1232:$C1237,2,0),0)+IFERROR(VLOOKUP($B1256,$D1232:$E1237,2,0),0)+IFERROR(VLOOKUP($B1256,$F1232:$G1237,2,0),0)+IFERROR(VLOOKUP($B1256,$H1232:$I1237,2,0),0)+IFERROR(VLOOKUP($B1256,$J1232:$K1237,2,0),0)+IFERROR(VLOOKUP($B1256,$L1232:$M1237,2,0),0)+IFERROR(VLOOKUP($B1256,$N1232:$O1237,2,0),0)+IFERROR(VLOOKUP($B1256,$P1232:$Q1237,2,0),0)+IFERROR(VLOOKUP($B1256,$R1232:$S1237,2,0),0))</f>
        <v>0</v>
      </c>
      <c r="E1256" s="110"/>
      <c r="F1256" s="105">
        <v>4</v>
      </c>
      <c r="G1256" s="185" t="e">
        <v>#NUM!</v>
      </c>
      <c r="H1256" s="185" t="e">
        <v>#NUM!</v>
      </c>
      <c r="I1256" s="185" t="e">
        <v>#NUM!</v>
      </c>
      <c r="J1256" s="185" t="e">
        <v>#NUM!</v>
      </c>
      <c r="K1256" s="185" t="e">
        <v>#NUM!</v>
      </c>
      <c r="L1256" s="114"/>
      <c r="M1256" s="110"/>
    </row>
    <row r="1257" spans="1:24" hidden="1" outlineLevel="2" x14ac:dyDescent="0.25">
      <c r="B1257" s="105">
        <v>19</v>
      </c>
      <c r="C1257" s="108">
        <f t="shared" ref="C1257" si="2103">-(IFERROR(VLOOKUP($B1257,$B1232:$C1237,2,0),0)+IFERROR(VLOOKUP($B1257,$D1232:$E1237,2,0),0)+IFERROR(VLOOKUP($B1257,$F1232:$G1237,2,0),0)+IFERROR(VLOOKUP($B1257,$H1232:$I1237,2,0),0)+IFERROR(VLOOKUP($B1257,$J1232:$K1237,2,0),0)+IFERROR(VLOOKUP($B1257,$L1232:$M1237,2,0),0)+IFERROR(VLOOKUP($B1257,$N1232:$O1237,2,0),0)+IFERROR(VLOOKUP($B1257,$P1232:$Q1237,2,0),0)+IFERROR(VLOOKUP($B1257,$R1232:$S1237,2,0),0))</f>
        <v>0</v>
      </c>
      <c r="E1257" s="110"/>
      <c r="F1257" s="105">
        <v>5</v>
      </c>
      <c r="G1257" s="185" t="e">
        <v>#NUM!</v>
      </c>
      <c r="H1257" s="185" t="e">
        <v>#NUM!</v>
      </c>
      <c r="I1257" s="185" t="e">
        <v>#NUM!</v>
      </c>
      <c r="J1257" s="185" t="e">
        <v>#NUM!</v>
      </c>
      <c r="K1257" s="185" t="e">
        <v>#NUM!</v>
      </c>
      <c r="L1257" s="114"/>
      <c r="M1257" s="110"/>
    </row>
    <row r="1258" spans="1:24" hidden="1" outlineLevel="2" x14ac:dyDescent="0.25">
      <c r="B1258" s="105">
        <v>20</v>
      </c>
      <c r="C1258" s="108">
        <f t="shared" ref="C1258" si="2104">-(IFERROR(VLOOKUP($B1258,$B1232:$C1237,2,0),0)+IFERROR(VLOOKUP($B1258,$D1232:$E1237,2,0),0)+IFERROR(VLOOKUP($B1258,$F1232:$G1237,2,0),0)+IFERROR(VLOOKUP($B1258,$H1232:$I1237,2,0),0)+IFERROR(VLOOKUP($B1258,$J1232:$K1237,2,0),0)+IFERROR(VLOOKUP($B1258,$L1232:$M1237,2,0),0)+IFERROR(VLOOKUP($B1258,$N1232:$O1237,2,0),0)+IFERROR(VLOOKUP($B1258,$P1232:$Q1237,2,0),0)+IFERROR(VLOOKUP($B1258,$R1232:$S1237,2,0),0))</f>
        <v>0</v>
      </c>
      <c r="E1258" s="110" t="s">
        <v>40</v>
      </c>
      <c r="F1258" s="105">
        <v>6</v>
      </c>
      <c r="G1258" s="185" t="e">
        <v>#NUM!</v>
      </c>
      <c r="H1258" s="185" t="e">
        <v>#NUM!</v>
      </c>
      <c r="I1258" s="185" t="e">
        <v>#NUM!</v>
      </c>
      <c r="J1258" s="185" t="e">
        <v>#NUM!</v>
      </c>
      <c r="K1258" s="185"/>
      <c r="L1258" s="114"/>
      <c r="M1258" s="110"/>
    </row>
    <row r="1259" spans="1:24" hidden="1" outlineLevel="2" x14ac:dyDescent="0.25">
      <c r="B1259" s="105">
        <v>21</v>
      </c>
      <c r="C1259" s="108">
        <f t="shared" ref="C1259" si="2105">-(IFERROR(VLOOKUP($B1259,$B1232:$C1237,2,0),0)+IFERROR(VLOOKUP($B1259,$D1232:$E1237,2,0),0)+IFERROR(VLOOKUP($B1259,$F1232:$G1237,2,0),0)+IFERROR(VLOOKUP($B1259,$H1232:$I1237,2,0),0)+IFERROR(VLOOKUP($B1259,$J1232:$K1237,2,0),0)+IFERROR(VLOOKUP($B1259,$L1232:$M1237,2,0),0)+IFERROR(VLOOKUP($B1259,$N1232:$O1237,2,0),0)+IFERROR(VLOOKUP($B1259,$P1232:$Q1237,2,0),0)+IFERROR(VLOOKUP($B1259,$R1232:$S1237,2,0),0))</f>
        <v>0</v>
      </c>
      <c r="E1259" s="110"/>
      <c r="F1259" s="105">
        <v>7</v>
      </c>
      <c r="G1259" s="185" t="e">
        <v>#NUM!</v>
      </c>
      <c r="H1259" s="185" t="e">
        <v>#NUM!</v>
      </c>
      <c r="I1259" s="185" t="e">
        <v>#NUM!</v>
      </c>
      <c r="J1259" s="185"/>
      <c r="K1259" s="185"/>
      <c r="L1259" s="114"/>
      <c r="M1259" s="110"/>
    </row>
    <row r="1260" spans="1:24" hidden="1" outlineLevel="2" x14ac:dyDescent="0.25">
      <c r="E1260" s="110"/>
      <c r="F1260" s="105">
        <v>8</v>
      </c>
      <c r="G1260" s="185" t="e">
        <v>#NUM!</v>
      </c>
      <c r="H1260" s="185" t="e">
        <v>#NUM!</v>
      </c>
      <c r="I1260" s="185"/>
      <c r="J1260" s="185"/>
      <c r="K1260" s="185"/>
      <c r="L1260" s="114"/>
      <c r="M1260" s="110"/>
      <c r="X1260" s="110"/>
    </row>
    <row r="1261" spans="1:24" hidden="1" outlineLevel="2" x14ac:dyDescent="0.25">
      <c r="E1261" s="110"/>
      <c r="F1261" s="105">
        <v>9</v>
      </c>
      <c r="G1261" s="185" t="e">
        <v>#NUM!</v>
      </c>
      <c r="H1261" s="185"/>
      <c r="I1261" s="185"/>
      <c r="J1261" s="185"/>
      <c r="K1261" s="185"/>
      <c r="L1261" s="114"/>
      <c r="M1261" s="110"/>
      <c r="X1261" s="110"/>
    </row>
    <row r="1262" spans="1:24" hidden="1" outlineLevel="2" x14ac:dyDescent="0.25">
      <c r="A1262" s="117"/>
    </row>
    <row r="1263" spans="1:24" s="119" customFormat="1" hidden="1" outlineLevel="2" x14ac:dyDescent="0.25">
      <c r="A1263" s="118" t="s">
        <v>37</v>
      </c>
    </row>
    <row r="1264" spans="1:24" hidden="1" outlineLevel="2" x14ac:dyDescent="0.25">
      <c r="B1264" s="316" t="e">
        <f t="shared" ref="B1264:B1270" si="2106">B1231</f>
        <v>#REF!</v>
      </c>
      <c r="C1264" s="316"/>
      <c r="D1264" s="316" t="e">
        <f t="shared" ref="D1264:D1270" si="2107">D1231</f>
        <v>#REF!</v>
      </c>
      <c r="E1264" s="316"/>
      <c r="F1264" s="316" t="e">
        <f t="shared" ref="F1264:F1270" si="2108">F1231</f>
        <v>#REF!</v>
      </c>
      <c r="G1264" s="316"/>
      <c r="H1264" s="316" t="e">
        <f t="shared" ref="H1264:H1270" si="2109">H1231</f>
        <v>#REF!</v>
      </c>
      <c r="I1264" s="316"/>
      <c r="J1264" s="316" t="e">
        <f t="shared" ref="J1264:J1270" si="2110">J1231</f>
        <v>#REF!</v>
      </c>
      <c r="K1264" s="316"/>
      <c r="L1264" s="316" t="e">
        <f t="shared" ref="L1264:L1270" si="2111">L1231</f>
        <v>#REF!</v>
      </c>
      <c r="M1264" s="316"/>
    </row>
    <row r="1265" spans="1:16" hidden="1" outlineLevel="2" x14ac:dyDescent="0.25">
      <c r="B1265" s="105" t="e">
        <f t="shared" si="2106"/>
        <v>#REF!</v>
      </c>
      <c r="C1265" s="116" t="e">
        <f>IF($Q$2=2,IFERROR(INDEX($G1242:$L1248,MATCH(B1265,$F1242:$F1248,0),MATCH(INICIO!$C$59,$G1241:$L1241,0)),0),IF($Q$2=4,IFERROR(INDEX($P1242:$U1252,MATCH(B1265,$O1242:$O1252,0),MATCH(INICIO!$C$59,$P1241:$U1241,0)),0),IFERROR(INDEX($G1253:$L1261,MATCH(B1265,$F1253:$F1261,0),MATCH(INICIO!$C$59,$G1252:$L1252,0)),0)))</f>
        <v>#REF!</v>
      </c>
      <c r="D1265" s="105" t="e">
        <f t="shared" si="2107"/>
        <v>#REF!</v>
      </c>
      <c r="E1265" s="116" t="e">
        <f>IF($Q$2=2,IFERROR(INDEX($G1242:$L1248,MATCH(D1265,$F1242:$F1248,0),MATCH(INICIO!$C$59,$G1241:$L1241,0)),0),IF($Q$2=4,IFERROR(INDEX($P1242:$U1252,MATCH(D1265,$O1242:$O1252,0),MATCH(INICIO!$C$59,$P1241:$U1241,0)),0),IFERROR(INDEX($G1253:$L1261,MATCH(D1265,$F1253:$F1261,0),MATCH(INICIO!$C$59,$G1252:$L1252,0)),0)))</f>
        <v>#REF!</v>
      </c>
      <c r="F1265" s="105" t="e">
        <f t="shared" si="2108"/>
        <v>#REF!</v>
      </c>
      <c r="G1265" s="116" t="e">
        <f>IF($Q$2=2,IFERROR(INDEX($G1242:$L1248,MATCH(F1265,$F1242:$F1248,0),MATCH(INICIO!$C$59,$G1241:$L1241,0)),0),IF($Q$2=4,IFERROR(INDEX($P1242:$U1252,MATCH(F1265,$O1242:$O1252,0),MATCH(INICIO!$C$59,$P1241:$U1241,0)),0),IFERROR(INDEX($G1253:$L1261,MATCH(F1265,$F1253:$F1261,0),MATCH(INICIO!$C$59,$G1252:$L1252,0)),0)))</f>
        <v>#REF!</v>
      </c>
      <c r="H1265" s="105" t="e">
        <f t="shared" si="2109"/>
        <v>#REF!</v>
      </c>
      <c r="I1265" s="116" t="e">
        <f>IF($Q$2=2,IFERROR(INDEX($G1242:$L1248,MATCH(H1265,$F1242:$F1248,0),MATCH(INICIO!$C$59,$G1241:$L1241,0)),0),IF($Q$2=4,IFERROR(INDEX($P1242:$U1252,MATCH(H1265,$O1242:$O1252,0),MATCH(INICIO!$C$59,$P1241:$U1241,0)),0),IFERROR(INDEX($G1253:$L1261,MATCH(H1265,$F1253:$F1261,0),MATCH(INICIO!$C$59,$G1252:$L1252,0)),0)))</f>
        <v>#REF!</v>
      </c>
      <c r="J1265" s="105" t="e">
        <f t="shared" si="2110"/>
        <v>#REF!</v>
      </c>
      <c r="K1265" s="116" t="e">
        <f>IF($Q$2=2,IFERROR(INDEX($G1242:$L1248,MATCH(J1265,$F1242:$F1248,0),MATCH(INICIO!$C$59,$G1241:$L1241,0)),0),IF($Q$2=4,IFERROR(INDEX($P1242:$U1252,MATCH(J1265,$O1242:$O1252,0),MATCH(INICIO!$C$59,$P1241:$U1241,0)),0),IFERROR(INDEX($G1253:$L1261,MATCH(J1265,$F1253:$F1261,0),MATCH(INICIO!$C$59,$G1252:$L1252,0)),0)))</f>
        <v>#REF!</v>
      </c>
      <c r="L1265" s="105" t="e">
        <f t="shared" si="2111"/>
        <v>#REF!</v>
      </c>
      <c r="M1265" s="116" t="e">
        <f>IF($Q$2=2,IFERROR(INDEX($G1242:$L1248,MATCH(L1265,$F1242:$F1248,0),MATCH(INICIO!$C$59,$G1241:$L1241,0)),0),IF($Q$2=4,IFERROR(INDEX($P1242:$U1252,MATCH(L1265,$O1242:$O1252,0),MATCH(INICIO!$C$59,$P1241:$U1241,0)),0),IFERROR(INDEX($G1253:$L1261,MATCH(L1265,$F1253:$F1261,0),MATCH(INICIO!$C$59,$G1252:$L1252,0)),0)))</f>
        <v>#REF!</v>
      </c>
    </row>
    <row r="1266" spans="1:16" hidden="1" outlineLevel="2" x14ac:dyDescent="0.25">
      <c r="B1266" s="105" t="e">
        <f t="shared" si="2106"/>
        <v>#REF!</v>
      </c>
      <c r="C1266" s="116" t="e">
        <f>IF($Q$2=2,IFERROR(INDEX($G1242:$L1248,MATCH(B1266,$F1242:$F1248,0),MATCH(INICIO!$C$59,$G1241:$L1241,0)),0),IF($Q$2=4,IFERROR(INDEX($P1242:$U1252,MATCH(B1266,$O1242:$O1252,0),MATCH(INICIO!$C$59,$P1241:$U1241,0)),0),IFERROR(INDEX($G1253:$L1261,MATCH(B1266,$F1253:$F1261,0),MATCH(INICIO!$C$59,$G1252:$L1252,0)),0)))</f>
        <v>#REF!</v>
      </c>
      <c r="D1266" s="105" t="e">
        <f t="shared" si="2107"/>
        <v>#REF!</v>
      </c>
      <c r="E1266" s="116" t="e">
        <f>IF($Q$2=2,IFERROR(INDEX($G1242:$L1248,MATCH(D1266,$F1242:$F1248,0),MATCH(INICIO!$C$59,$G1241:$L1241,0)),0),IF($Q$2=4,IFERROR(INDEX($P1242:$U1252,MATCH(D1266,$O1242:$O1252,0),MATCH(INICIO!$C$59,$P1241:$U1241,0)),0),IFERROR(INDEX($G1253:$L1261,MATCH(D1266,$F1253:$F1261,0),MATCH(INICIO!$C$59,$G1252:$L1252,0)),0)))</f>
        <v>#REF!</v>
      </c>
      <c r="F1266" s="105" t="e">
        <f t="shared" si="2108"/>
        <v>#REF!</v>
      </c>
      <c r="G1266" s="116" t="e">
        <f>IF($Q$2=2,IFERROR(INDEX($G1242:$L1248,MATCH(F1266,$F1242:$F1248,0),MATCH(INICIO!$C$59,$G1241:$L1241,0)),0),IF($Q$2=4,IFERROR(INDEX($P1242:$U1252,MATCH(F1266,$O1242:$O1252,0),MATCH(INICIO!$C$59,$P1241:$U1241,0)),0),IFERROR(INDEX($G1253:$L1261,MATCH(F1266,$F1253:$F1261,0),MATCH(INICIO!$C$59,$G1252:$L1252,0)),0)))</f>
        <v>#REF!</v>
      </c>
      <c r="H1266" s="105" t="e">
        <f t="shared" si="2109"/>
        <v>#REF!</v>
      </c>
      <c r="I1266" s="116" t="e">
        <f>IF($Q$2=2,IFERROR(INDEX($G1242:$L1248,MATCH(H1266,$F1242:$F1248,0),MATCH(INICIO!$C$59,$G1241:$L1241,0)),0),IF($Q$2=4,IFERROR(INDEX($P1242:$U1252,MATCH(H1266,$O1242:$O1252,0),MATCH(INICIO!$C$59,$P1241:$U1241,0)),0),IFERROR(INDEX($G1253:$L1261,MATCH(H1266,$F1253:$F1261,0),MATCH(INICIO!$C$59,$G1252:$L1252,0)),0)))</f>
        <v>#REF!</v>
      </c>
      <c r="J1266" s="105" t="e">
        <f t="shared" si="2110"/>
        <v>#REF!</v>
      </c>
      <c r="K1266" s="116" t="e">
        <f>IF($Q$2=2,IFERROR(INDEX($G1242:$L1248,MATCH(J1266,$F1242:$F1248,0),MATCH(INICIO!$C$59,$G1241:$L1241,0)),0),IF($Q$2=4,IFERROR(INDEX($P1242:$U1252,MATCH(J1266,$O1242:$O1252,0),MATCH(INICIO!$C$59,$P1241:$U1241,0)),0),IFERROR(INDEX($G1253:$L1261,MATCH(J1266,$F1253:$F1261,0),MATCH(INICIO!$C$59,$G1252:$L1252,0)),0)))</f>
        <v>#REF!</v>
      </c>
      <c r="L1266" s="105" t="e">
        <f t="shared" si="2111"/>
        <v>#REF!</v>
      </c>
      <c r="M1266" s="116" t="e">
        <f>IF($Q$2=2,IFERROR(INDEX($G1242:$L1248,MATCH(L1266,$F1242:$F1248,0),MATCH(INICIO!$C$59,$G1241:$L1241,0)),0),IF($Q$2=4,IFERROR(INDEX($P1242:$U1252,MATCH(L1266,$O1242:$O1252,0),MATCH(INICIO!$C$59,$P1241:$U1241,0)),0),IFERROR(INDEX($G1253:$L1261,MATCH(L1266,$F1253:$F1261,0),MATCH(INICIO!$C$59,$G1252:$L1252,0)),0)))</f>
        <v>#REF!</v>
      </c>
    </row>
    <row r="1267" spans="1:16" hidden="1" outlineLevel="2" x14ac:dyDescent="0.25">
      <c r="B1267" s="105" t="e">
        <f t="shared" si="2106"/>
        <v>#REF!</v>
      </c>
      <c r="C1267" s="116" t="e">
        <f>IF($Q$2=2,IFERROR(INDEX($G1242:$L1248,MATCH(B1267,$F1242:$F1248,0),MATCH(INICIO!$C$59,$G1241:$L1241,0)),0),IF($Q$2=4,IFERROR(INDEX($P1242:$U1252,MATCH(B1267,$O1242:$O1252,0),MATCH(INICIO!$C$59,$P1241:$U1241,0)),0),IFERROR(INDEX($G1253:$L1261,MATCH(B1267,$F1253:$F1261,0),MATCH(INICIO!$C$59,$G1252:$L1252,0)),0)))</f>
        <v>#REF!</v>
      </c>
      <c r="D1267" s="105" t="e">
        <f t="shared" si="2107"/>
        <v>#REF!</v>
      </c>
      <c r="E1267" s="116" t="e">
        <f>IF($Q$2=2,IFERROR(INDEX($G1242:$L1248,MATCH(D1267,$F1242:$F1248,0),MATCH(INICIO!$C$59,$G1241:$L1241,0)),0),IF($Q$2=4,IFERROR(INDEX($P1242:$U1252,MATCH(D1267,$O1242:$O1252,0),MATCH(INICIO!$C$59,$P1241:$U1241,0)),0),IFERROR(INDEX($G1253:$L1261,MATCH(D1267,$F1253:$F1261,0),MATCH(INICIO!$C$59,$G1252:$L1252,0)),0)))</f>
        <v>#REF!</v>
      </c>
      <c r="F1267" s="105" t="e">
        <f t="shared" si="2108"/>
        <v>#REF!</v>
      </c>
      <c r="G1267" s="116" t="e">
        <f>IF($Q$2=2,IFERROR(INDEX($G1242:$L1248,MATCH(F1267,$F1242:$F1248,0),MATCH(INICIO!$C$59,$G1241:$L1241,0)),0),IF($Q$2=4,IFERROR(INDEX($P1242:$U1252,MATCH(F1267,$O1242:$O1252,0),MATCH(INICIO!$C$59,$P1241:$U1241,0)),0),IFERROR(INDEX($G1253:$L1261,MATCH(F1267,$F1253:$F1261,0),MATCH(INICIO!$C$59,$G1252:$L1252,0)),0)))</f>
        <v>#REF!</v>
      </c>
      <c r="H1267" s="105" t="e">
        <f t="shared" si="2109"/>
        <v>#REF!</v>
      </c>
      <c r="I1267" s="116" t="e">
        <f>IF($Q$2=2,IFERROR(INDEX($G1242:$L1248,MATCH(H1267,$F1242:$F1248,0),MATCH(INICIO!$C$59,$G1241:$L1241,0)),0),IF($Q$2=4,IFERROR(INDEX($P1242:$U1252,MATCH(H1267,$O1242:$O1252,0),MATCH(INICIO!$C$59,$P1241:$U1241,0)),0),IFERROR(INDEX($G1253:$L1261,MATCH(H1267,$F1253:$F1261,0),MATCH(INICIO!$C$59,$G1252:$L1252,0)),0)))</f>
        <v>#REF!</v>
      </c>
      <c r="J1267" s="105" t="e">
        <f t="shared" si="2110"/>
        <v>#REF!</v>
      </c>
      <c r="K1267" s="116" t="e">
        <f>IF($Q$2=2,IFERROR(INDEX($G1242:$L1248,MATCH(J1267,$F1242:$F1248,0),MATCH(INICIO!$C$59,$G1241:$L1241,0)),0),IF($Q$2=4,IFERROR(INDEX($P1242:$U1252,MATCH(J1267,$O1242:$O1252,0),MATCH(INICIO!$C$59,$P1241:$U1241,0)),0),IFERROR(INDEX($G1253:$L1261,MATCH(J1267,$F1253:$F1261,0),MATCH(INICIO!$C$59,$G1252:$L1252,0)),0)))</f>
        <v>#REF!</v>
      </c>
      <c r="L1267" s="105" t="e">
        <f t="shared" si="2111"/>
        <v>#REF!</v>
      </c>
      <c r="M1267" s="116" t="e">
        <f>IF($Q$2=2,IFERROR(INDEX($G1242:$L1248,MATCH(L1267,$F1242:$F1248,0),MATCH(INICIO!$C$59,$G1241:$L1241,0)),0),IF($Q$2=4,IFERROR(INDEX($P1242:$U1252,MATCH(L1267,$O1242:$O1252,0),MATCH(INICIO!$C$59,$P1241:$U1241,0)),0),IFERROR(INDEX($G1253:$L1261,MATCH(L1267,$F1253:$F1261,0),MATCH(INICIO!$C$59,$G1252:$L1252,0)),0)))</f>
        <v>#REF!</v>
      </c>
    </row>
    <row r="1268" spans="1:16" hidden="1" outlineLevel="2" x14ac:dyDescent="0.25">
      <c r="B1268" s="105" t="e">
        <f t="shared" si="2106"/>
        <v>#REF!</v>
      </c>
      <c r="C1268" s="116" t="e">
        <f>IF($Q$2=2,IFERROR(INDEX($G1242:$L1248,MATCH(B1268,$F1242:$F1248,0),MATCH(INICIO!$C$59,$G1241:$L1241,0)),0),IF($Q$2=4,IFERROR(INDEX($P1242:$U1252,MATCH(B1268,$O1242:$O1252,0),MATCH(INICIO!$C$59,$P1241:$U1241,0)),0),IFERROR(INDEX($G1253:$L1261,MATCH(B1268,$F1253:$F1261,0),MATCH(INICIO!$C$59,$G1252:$L1252,0)),0)))</f>
        <v>#REF!</v>
      </c>
      <c r="D1268" s="105" t="e">
        <f t="shared" si="2107"/>
        <v>#REF!</v>
      </c>
      <c r="E1268" s="116" t="e">
        <f>IF($Q$2=2,IFERROR(INDEX($G1242:$L1248,MATCH(D1268,$F1242:$F1248,0),MATCH(INICIO!$C$59,$G1241:$L1241,0)),0),IF($Q$2=4,IFERROR(INDEX($P1242:$U1252,MATCH(D1268,$O1242:$O1252,0),MATCH(INICIO!$C$59,$P1241:$U1241,0)),0),IFERROR(INDEX($G1253:$L1261,MATCH(D1268,$F1253:$F1261,0),MATCH(INICIO!$C$59,$G1252:$L1252,0)),0)))</f>
        <v>#REF!</v>
      </c>
      <c r="F1268" s="105" t="e">
        <f t="shared" si="2108"/>
        <v>#REF!</v>
      </c>
      <c r="G1268" s="116" t="e">
        <f>IF($Q$2=2,IFERROR(INDEX($G1242:$L1248,MATCH(F1268,$F1242:$F1248,0),MATCH(INICIO!$C$59,$G1241:$L1241,0)),0),IF($Q$2=4,IFERROR(INDEX($P1242:$U1252,MATCH(F1268,$O1242:$O1252,0),MATCH(INICIO!$C$59,$P1241:$U1241,0)),0),IFERROR(INDEX($G1253:$L1261,MATCH(F1268,$F1253:$F1261,0),MATCH(INICIO!$C$59,$G1252:$L1252,0)),0)))</f>
        <v>#REF!</v>
      </c>
      <c r="H1268" s="105" t="e">
        <f t="shared" si="2109"/>
        <v>#REF!</v>
      </c>
      <c r="I1268" s="116" t="e">
        <f>IF($Q$2=2,IFERROR(INDEX($G1242:$L1248,MATCH(H1268,$F1242:$F1248,0),MATCH(INICIO!$C$59,$G1241:$L1241,0)),0),IF($Q$2=4,IFERROR(INDEX($P1242:$U1252,MATCH(H1268,$O1242:$O1252,0),MATCH(INICIO!$C$59,$P1241:$U1241,0)),0),IFERROR(INDEX($G1253:$L1261,MATCH(H1268,$F1253:$F1261,0),MATCH(INICIO!$C$59,$G1252:$L1252,0)),0)))</f>
        <v>#REF!</v>
      </c>
      <c r="J1268" s="105" t="e">
        <f t="shared" si="2110"/>
        <v>#REF!</v>
      </c>
      <c r="K1268" s="116" t="e">
        <f>IF($Q$2=2,IFERROR(INDEX($G1242:$L1248,MATCH(J1268,$F1242:$F1248,0),MATCH(INICIO!$C$59,$G1241:$L1241,0)),0),IF($Q$2=4,IFERROR(INDEX($P1242:$U1252,MATCH(J1268,$O1242:$O1252,0),MATCH(INICIO!$C$59,$P1241:$U1241,0)),0),IFERROR(INDEX($G1253:$L1261,MATCH(J1268,$F1253:$F1261,0),MATCH(INICIO!$C$59,$G1252:$L1252,0)),0)))</f>
        <v>#REF!</v>
      </c>
      <c r="L1268" s="105" t="e">
        <f t="shared" si="2111"/>
        <v>#REF!</v>
      </c>
      <c r="M1268" s="116" t="e">
        <f>IF($Q$2=2,IFERROR(INDEX($G1242:$L1248,MATCH(L1268,$F1242:$F1248,0),MATCH(INICIO!$C$59,$G1241:$L1241,0)),0),IF($Q$2=4,IFERROR(INDEX($P1242:$U1252,MATCH(L1268,$O1242:$O1252,0),MATCH(INICIO!$C$59,$P1241:$U1241,0)),0),IFERROR(INDEX($G1253:$L1261,MATCH(L1268,$F1253:$F1261,0),MATCH(INICIO!$C$59,$G1252:$L1252,0)),0)))</f>
        <v>#REF!</v>
      </c>
    </row>
    <row r="1269" spans="1:16" hidden="1" outlineLevel="2" x14ac:dyDescent="0.25">
      <c r="B1269" s="105" t="e">
        <f t="shared" si="2106"/>
        <v>#REF!</v>
      </c>
      <c r="C1269" s="116" t="e">
        <f>IF($Q$2=2,IFERROR(INDEX($G1242:$L1248,MATCH(B1269,$F1242:$F1248,0),MATCH(INICIO!$C$59,$G1241:$L1241,0)),0),IF($Q$2=4,IFERROR(INDEX($P1242:$U1252,MATCH(B1269,$O1242:$O1252,0),MATCH(INICIO!$C$59,$P1241:$U1241,0)),0),IFERROR(INDEX($G1253:$L1261,MATCH(B1269,$F1253:$F1261,0),MATCH(INICIO!$C$59,$G1252:$L1252,0)),0)))</f>
        <v>#REF!</v>
      </c>
      <c r="D1269" s="105" t="e">
        <f t="shared" si="2107"/>
        <v>#REF!</v>
      </c>
      <c r="E1269" s="116" t="e">
        <f>IF($Q$2=2,IFERROR(INDEX($G1242:$L1248,MATCH(D1269,$F1242:$F1248,0),MATCH(INICIO!$C$59,$G1241:$L1241,0)),0),IF($Q$2=4,IFERROR(INDEX($P1242:$U1252,MATCH(D1269,$O1242:$O1252,0),MATCH(INICIO!$C$59,$P1241:$U1241,0)),0),IFERROR(INDEX($G1253:$L1261,MATCH(D1269,$F1253:$F1261,0),MATCH(INICIO!$C$59,$G1252:$L1252,0)),0)))</f>
        <v>#REF!</v>
      </c>
      <c r="F1269" s="105" t="e">
        <f t="shared" si="2108"/>
        <v>#REF!</v>
      </c>
      <c r="G1269" s="116" t="e">
        <f>IF($Q$2=2,IFERROR(INDEX($G1242:$L1248,MATCH(F1269,$F1242:$F1248,0),MATCH(INICIO!$C$59,$G1241:$L1241,0)),0),IF($Q$2=4,IFERROR(INDEX($P1242:$U1252,MATCH(F1269,$O1242:$O1252,0),MATCH(INICIO!$C$59,$P1241:$U1241,0)),0),IFERROR(INDEX($G1253:$L1261,MATCH(F1269,$F1253:$F1261,0),MATCH(INICIO!$C$59,$G1252:$L1252,0)),0)))</f>
        <v>#REF!</v>
      </c>
      <c r="H1269" s="105" t="e">
        <f t="shared" si="2109"/>
        <v>#REF!</v>
      </c>
      <c r="I1269" s="116" t="e">
        <f>IF($Q$2=2,IFERROR(INDEX($G1242:$L1248,MATCH(H1269,$F1242:$F1248,0),MATCH(INICIO!$C$59,$G1241:$L1241,0)),0),IF($Q$2=4,IFERROR(INDEX($P1242:$U1252,MATCH(H1269,$O1242:$O1252,0),MATCH(INICIO!$C$59,$P1241:$U1241,0)),0),IFERROR(INDEX($G1253:$L1261,MATCH(H1269,$F1253:$F1261,0),MATCH(INICIO!$C$59,$G1252:$L1252,0)),0)))</f>
        <v>#REF!</v>
      </c>
      <c r="J1269" s="105" t="e">
        <f t="shared" si="2110"/>
        <v>#REF!</v>
      </c>
      <c r="K1269" s="116" t="e">
        <f>IF($Q$2=2,IFERROR(INDEX($G1242:$L1248,MATCH(J1269,$F1242:$F1248,0),MATCH(INICIO!$C$59,$G1241:$L1241,0)),0),IF($Q$2=4,IFERROR(INDEX($P1242:$U1252,MATCH(J1269,$O1242:$O1252,0),MATCH(INICIO!$C$59,$P1241:$U1241,0)),0),IFERROR(INDEX($G1253:$L1261,MATCH(J1269,$F1253:$F1261,0),MATCH(INICIO!$C$59,$G1252:$L1252,0)),0)))</f>
        <v>#REF!</v>
      </c>
      <c r="L1269" s="105" t="e">
        <f t="shared" si="2111"/>
        <v>#REF!</v>
      </c>
      <c r="M1269" s="116" t="e">
        <f>IF($Q$2=2,IFERROR(INDEX($G1242:$L1248,MATCH(L1269,$F1242:$F1248,0),MATCH(INICIO!$C$59,$G1241:$L1241,0)),0),IF($Q$2=4,IFERROR(INDEX($P1242:$U1252,MATCH(L1269,$O1242:$O1252,0),MATCH(INICIO!$C$59,$P1241:$U1241,0)),0),IFERROR(INDEX($G1253:$L1261,MATCH(L1269,$F1253:$F1261,0),MATCH(INICIO!$C$59,$G1252:$L1252,0)),0)))</f>
        <v>#REF!</v>
      </c>
    </row>
    <row r="1270" spans="1:16" hidden="1" outlineLevel="2" x14ac:dyDescent="0.25">
      <c r="B1270" s="105" t="e">
        <f t="shared" si="2106"/>
        <v>#REF!</v>
      </c>
      <c r="C1270" s="116" t="e">
        <f>IF($Q$2=2,IFERROR(INDEX($G1242:$L1248,MATCH(B1270,$F1242:$F1248,0),MATCH(INICIO!$C$59,$G1241:$L1241,0)),0),IF($Q$2=4,IFERROR(INDEX($P1242:$U1252,MATCH(B1270,$O1242:$O1252,0),MATCH(INICIO!$C$59,$P1241:$U1241,0)),0),IFERROR(INDEX($G1253:$L1261,MATCH(B1270,$F1253:$F1261,0),MATCH(INICIO!$C$59,$G1252:$L1252,0)),0)))</f>
        <v>#REF!</v>
      </c>
      <c r="D1270" s="105" t="e">
        <f t="shared" si="2107"/>
        <v>#REF!</v>
      </c>
      <c r="E1270" s="116" t="e">
        <f>IF($Q$2=2,IFERROR(INDEX($G1242:$L1248,MATCH(D1270,$F1242:$F1248,0),MATCH(INICIO!$C$59,$G1241:$L1241,0)),0),IF($Q$2=4,IFERROR(INDEX($P1242:$U1252,MATCH(D1270,$O1242:$O1252,0),MATCH(INICIO!$C$59,$P1241:$U1241,0)),0),IFERROR(INDEX($G1253:$L1261,MATCH(D1270,$F1253:$F1261,0),MATCH(INICIO!$C$59,$G1252:$L1252,0)),0)))</f>
        <v>#REF!</v>
      </c>
      <c r="F1270" s="105" t="e">
        <f t="shared" si="2108"/>
        <v>#REF!</v>
      </c>
      <c r="G1270" s="116" t="e">
        <f>IF($Q$2=2,IFERROR(INDEX($G1242:$L1248,MATCH(F1270,$F1242:$F1248,0),MATCH(INICIO!$C$59,$G1241:$L1241,0)),0),IF($Q$2=4,IFERROR(INDEX($P1242:$U1252,MATCH(F1270,$O1242:$O1252,0),MATCH(INICIO!$C$59,$P1241:$U1241,0)),0),IFERROR(INDEX($G1253:$L1261,MATCH(F1270,$F1253:$F1261,0),MATCH(INICIO!$C$59,$G1252:$L1252,0)),0)))</f>
        <v>#REF!</v>
      </c>
      <c r="H1270" s="105" t="e">
        <f t="shared" si="2109"/>
        <v>#REF!</v>
      </c>
      <c r="I1270" s="116" t="e">
        <f>IF($Q$2=2,IFERROR(INDEX($G1242:$L1248,MATCH(H1270,$F1242:$F1248,0),MATCH(INICIO!$C$59,$G1241:$L1241,0)),0),IF($Q$2=4,IFERROR(INDEX($P1242:$U1252,MATCH(H1270,$O1242:$O1252,0),MATCH(INICIO!$C$59,$P1241:$U1241,0)),0),IFERROR(INDEX($G1253:$L1261,MATCH(H1270,$F1253:$F1261,0),MATCH(INICIO!$C$59,$G1252:$L1252,0)),0)))</f>
        <v>#REF!</v>
      </c>
      <c r="J1270" s="105" t="e">
        <f t="shared" si="2110"/>
        <v>#REF!</v>
      </c>
      <c r="K1270" s="116" t="e">
        <f>IF($Q$2=2,IFERROR(INDEX($G1242:$L1248,MATCH(J1270,$F1242:$F1248,0),MATCH(INICIO!$C$59,$G1241:$L1241,0)),0),IF($Q$2=4,IFERROR(INDEX($P1242:$U1252,MATCH(J1270,$O1242:$O1252,0),MATCH(INICIO!$C$59,$P1241:$U1241,0)),0),IFERROR(INDEX($G1253:$L1261,MATCH(J1270,$F1253:$F1261,0),MATCH(INICIO!$C$59,$G1252:$L1252,0)),0)))</f>
        <v>#REF!</v>
      </c>
      <c r="L1270" s="105" t="e">
        <f t="shared" si="2111"/>
        <v>#REF!</v>
      </c>
      <c r="M1270" s="116" t="e">
        <f>IF($Q$2=2,IFERROR(INDEX($G1242:$L1248,MATCH(L1270,$F1242:$F1248,0),MATCH(INICIO!$C$59,$G1241:$L1241,0)),0),IF($Q$2=4,IFERROR(INDEX($P1242:$U1252,MATCH(L1270,$O1242:$O1252,0),MATCH(INICIO!$C$59,$P1241:$U1241,0)),0),IFERROR(INDEX($G1253:$L1261,MATCH(L1270,$F1253:$F1261,0),MATCH(INICIO!$C$59,$G1252:$L1252,0)),0)))</f>
        <v>#REF!</v>
      </c>
    </row>
    <row r="1271" spans="1:16" hidden="1" outlineLevel="2" x14ac:dyDescent="0.25"/>
    <row r="1272" spans="1:16" s="119" customFormat="1" hidden="1" outlineLevel="2" x14ac:dyDescent="0.25">
      <c r="A1272" s="118" t="s">
        <v>43</v>
      </c>
    </row>
    <row r="1273" spans="1:16" hidden="1" outlineLevel="2" x14ac:dyDescent="0.25">
      <c r="C1273" s="121">
        <f t="shared" ref="C1273:H1273" si="2112">E$2</f>
        <v>1</v>
      </c>
      <c r="D1273" s="121">
        <f t="shared" si="2112"/>
        <v>2</v>
      </c>
      <c r="E1273" s="121">
        <f t="shared" si="2112"/>
        <v>3</v>
      </c>
      <c r="F1273" s="121">
        <f t="shared" si="2112"/>
        <v>4</v>
      </c>
      <c r="G1273" s="121">
        <f t="shared" si="2112"/>
        <v>5</v>
      </c>
      <c r="H1273" s="121">
        <f t="shared" si="2112"/>
        <v>6</v>
      </c>
    </row>
    <row r="1274" spans="1:16" hidden="1" outlineLevel="2" x14ac:dyDescent="0.25">
      <c r="B1274" s="122" t="s">
        <v>44</v>
      </c>
      <c r="C1274" s="123" t="e">
        <f t="array" ref="C1274:C1279">MMULT(MMULT(C$8:H$13,$AZ$8:$BE$13),C1265:C1270)+MMULT(MINVERSE(TRANSPOSE($AZ$8:$BE$13)),C1232:C1237)</f>
        <v>#REF!</v>
      </c>
      <c r="D1274" s="123" t="e">
        <f t="array" ref="D1274:D1279">MMULT(MMULT(K$8:P$13,$AZ$8:$BE$13),E1265:E1270)+MMULT(MINVERSE(TRANSPOSE($AZ$8:$BE$13)),E1232:E1237)</f>
        <v>#REF!</v>
      </c>
      <c r="E1274" s="123" t="e">
        <f t="array" ref="E1274:E1279">MMULT(MMULT(S$8:X$13,$AZ$8:$BE$13),G1265:G1270)+MMULT(MINVERSE(TRANSPOSE($AZ$8:$BE$13)),G1232:G1237)</f>
        <v>#REF!</v>
      </c>
      <c r="F1274" s="123" t="e">
        <f t="array" ref="F1274:F1279">MMULT(MMULT(AA$8:AF$13,$AZ$8:$BE$13),I1265:I1270)+MMULT(MINVERSE(TRANSPOSE($AZ$8:$BE$13)),I1232:I1237)</f>
        <v>#REF!</v>
      </c>
      <c r="G1274" s="123" t="e">
        <f t="array" ref="G1274:G1279">MMULT(MMULT(AI$8:AN$13,$AZ$8:$BE$13),K1265:K1270)+MMULT(MINVERSE(TRANSPOSE($AZ$8:$BE$13)),K1232:K1237)</f>
        <v>#REF!</v>
      </c>
      <c r="H1274" s="123" t="e">
        <f t="array" ref="H1274:H1279">MMULT(MMULT(AQ$8:AV$13,$AZ$8:$BE$13),M1265:M1270)+MMULT(MINVERSE(TRANSPOSE($AZ$8:$BE$13)),M1232:M1237)</f>
        <v>#REF!</v>
      </c>
      <c r="N1274" s="124"/>
      <c r="P1274" s="124"/>
    </row>
    <row r="1275" spans="1:16" hidden="1" outlineLevel="2" x14ac:dyDescent="0.25">
      <c r="B1275" s="122" t="s">
        <v>45</v>
      </c>
      <c r="C1275" s="123" t="e">
        <v>#REF!</v>
      </c>
      <c r="D1275" s="123" t="e">
        <v>#REF!</v>
      </c>
      <c r="E1275" s="123" t="e">
        <v>#REF!</v>
      </c>
      <c r="F1275" s="123" t="e">
        <v>#REF!</v>
      </c>
      <c r="G1275" s="123" t="e">
        <v>#REF!</v>
      </c>
      <c r="H1275" s="123" t="e">
        <v>#REF!</v>
      </c>
      <c r="N1275" s="124"/>
      <c r="P1275" s="124"/>
    </row>
    <row r="1276" spans="1:16" hidden="1" outlineLevel="2" x14ac:dyDescent="0.25">
      <c r="B1276" s="122" t="s">
        <v>46</v>
      </c>
      <c r="C1276" s="123" t="e">
        <v>#REF!</v>
      </c>
      <c r="D1276" s="123" t="e">
        <v>#REF!</v>
      </c>
      <c r="E1276" s="123" t="e">
        <v>#REF!</v>
      </c>
      <c r="F1276" s="123" t="e">
        <v>#REF!</v>
      </c>
      <c r="G1276" s="123" t="e">
        <v>#REF!</v>
      </c>
      <c r="H1276" s="123" t="e">
        <v>#REF!</v>
      </c>
      <c r="N1276" s="124"/>
      <c r="P1276" s="124"/>
    </row>
    <row r="1277" spans="1:16" hidden="1" outlineLevel="2" x14ac:dyDescent="0.25">
      <c r="B1277" s="122" t="s">
        <v>47</v>
      </c>
      <c r="C1277" s="123" t="e">
        <v>#REF!</v>
      </c>
      <c r="D1277" s="123" t="e">
        <v>#REF!</v>
      </c>
      <c r="E1277" s="123" t="e">
        <v>#REF!</v>
      </c>
      <c r="F1277" s="123" t="e">
        <v>#REF!</v>
      </c>
      <c r="G1277" s="123" t="e">
        <v>#REF!</v>
      </c>
      <c r="H1277" s="123" t="e">
        <v>#REF!</v>
      </c>
      <c r="N1277" s="124"/>
      <c r="P1277" s="124"/>
    </row>
    <row r="1278" spans="1:16" hidden="1" outlineLevel="2" x14ac:dyDescent="0.25">
      <c r="B1278" s="122" t="s">
        <v>48</v>
      </c>
      <c r="C1278" s="123" t="e">
        <v>#REF!</v>
      </c>
      <c r="D1278" s="123" t="e">
        <v>#REF!</v>
      </c>
      <c r="E1278" s="123" t="e">
        <v>#REF!</v>
      </c>
      <c r="F1278" s="123" t="e">
        <v>#REF!</v>
      </c>
      <c r="G1278" s="123" t="e">
        <v>#REF!</v>
      </c>
      <c r="H1278" s="123" t="e">
        <v>#REF!</v>
      </c>
      <c r="N1278" s="124"/>
      <c r="P1278" s="124"/>
    </row>
    <row r="1279" spans="1:16" hidden="1" outlineLevel="2" x14ac:dyDescent="0.25">
      <c r="B1279" s="122" t="s">
        <v>49</v>
      </c>
      <c r="C1279" s="123" t="e">
        <v>#REF!</v>
      </c>
      <c r="D1279" s="123" t="e">
        <v>#REF!</v>
      </c>
      <c r="E1279" s="123" t="e">
        <v>#REF!</v>
      </c>
      <c r="F1279" s="123" t="e">
        <v>#REF!</v>
      </c>
      <c r="G1279" s="123" t="e">
        <v>#REF!</v>
      </c>
      <c r="H1279" s="123" t="e">
        <v>#REF!</v>
      </c>
      <c r="N1279" s="124"/>
      <c r="P1279" s="124"/>
    </row>
    <row r="1280" spans="1:16" hidden="1" outlineLevel="2" x14ac:dyDescent="0.25"/>
    <row r="1281" spans="1:93" hidden="1" outlineLevel="2" x14ac:dyDescent="0.25">
      <c r="B1281" s="318" t="s">
        <v>50</v>
      </c>
      <c r="C1281" s="319"/>
      <c r="D1281" s="319"/>
      <c r="E1281" s="319"/>
      <c r="F1281" s="319"/>
      <c r="G1281" s="319"/>
      <c r="H1281" s="319"/>
      <c r="I1281" s="319"/>
      <c r="J1281" s="319"/>
      <c r="K1281" s="319"/>
      <c r="L1281" s="320"/>
      <c r="M1281" s="321" t="s">
        <v>51</v>
      </c>
      <c r="N1281" s="322"/>
      <c r="O1281" s="322"/>
      <c r="P1281" s="322"/>
      <c r="Q1281" s="322"/>
      <c r="R1281" s="322"/>
      <c r="S1281" s="322"/>
      <c r="T1281" s="322"/>
      <c r="U1281" s="322"/>
      <c r="V1281" s="323"/>
      <c r="W1281" s="321" t="s">
        <v>52</v>
      </c>
      <c r="X1281" s="322"/>
      <c r="Y1281" s="322"/>
      <c r="Z1281" s="322"/>
      <c r="AA1281" s="322"/>
      <c r="AB1281" s="322"/>
      <c r="AC1281" s="322"/>
      <c r="AD1281" s="322"/>
      <c r="AE1281" s="322"/>
      <c r="AF1281" s="323"/>
      <c r="AG1281" s="321" t="s">
        <v>53</v>
      </c>
      <c r="AH1281" s="322"/>
      <c r="AI1281" s="322"/>
      <c r="AJ1281" s="322"/>
      <c r="AK1281" s="322"/>
      <c r="AL1281" s="322"/>
      <c r="AM1281" s="322"/>
      <c r="AN1281" s="322"/>
      <c r="AO1281" s="322"/>
      <c r="AP1281" s="323"/>
      <c r="AQ1281" s="321" t="s">
        <v>54</v>
      </c>
      <c r="AR1281" s="322"/>
      <c r="AS1281" s="322"/>
      <c r="AT1281" s="322"/>
      <c r="AU1281" s="322"/>
      <c r="AV1281" s="322"/>
      <c r="AW1281" s="322"/>
      <c r="AX1281" s="322"/>
      <c r="AY1281" s="322"/>
      <c r="AZ1281" s="323"/>
      <c r="BA1281" s="321" t="s">
        <v>55</v>
      </c>
      <c r="BB1281" s="322"/>
      <c r="BC1281" s="322"/>
      <c r="BD1281" s="322"/>
      <c r="BE1281" s="322"/>
      <c r="BF1281" s="322"/>
      <c r="BG1281" s="322"/>
      <c r="BH1281" s="322"/>
      <c r="BI1281" s="322"/>
      <c r="BJ1281" s="323"/>
    </row>
    <row r="1282" spans="1:93" hidden="1" outlineLevel="2" x14ac:dyDescent="0.25">
      <c r="B1282" s="186">
        <f t="shared" ref="B1282" si="2113">E$2</f>
        <v>1</v>
      </c>
      <c r="C1282" s="187">
        <f t="shared" ref="C1282:L1285" si="2114">B1282</f>
        <v>1</v>
      </c>
      <c r="D1282" s="187">
        <f t="shared" si="2114"/>
        <v>1</v>
      </c>
      <c r="E1282" s="187">
        <f t="shared" si="2114"/>
        <v>1</v>
      </c>
      <c r="F1282" s="187">
        <f t="shared" si="2114"/>
        <v>1</v>
      </c>
      <c r="G1282" s="187">
        <f t="shared" si="2114"/>
        <v>1</v>
      </c>
      <c r="H1282" s="187">
        <f t="shared" si="2114"/>
        <v>1</v>
      </c>
      <c r="I1282" s="187">
        <f t="shared" si="2114"/>
        <v>1</v>
      </c>
      <c r="J1282" s="187">
        <f t="shared" si="2114"/>
        <v>1</v>
      </c>
      <c r="K1282" s="187">
        <f t="shared" si="2114"/>
        <v>1</v>
      </c>
      <c r="L1282" s="188">
        <f t="shared" si="2114"/>
        <v>1</v>
      </c>
      <c r="M1282" s="189">
        <f t="shared" ref="M1282" si="2115">F$2</f>
        <v>2</v>
      </c>
      <c r="N1282" s="187">
        <f t="shared" ref="N1282:V1285" si="2116">M1282</f>
        <v>2</v>
      </c>
      <c r="O1282" s="187">
        <f t="shared" si="2116"/>
        <v>2</v>
      </c>
      <c r="P1282" s="187">
        <f t="shared" si="2116"/>
        <v>2</v>
      </c>
      <c r="Q1282" s="187">
        <f t="shared" si="2116"/>
        <v>2</v>
      </c>
      <c r="R1282" s="187">
        <f t="shared" si="2116"/>
        <v>2</v>
      </c>
      <c r="S1282" s="187">
        <f t="shared" si="2116"/>
        <v>2</v>
      </c>
      <c r="T1282" s="187">
        <f t="shared" si="2116"/>
        <v>2</v>
      </c>
      <c r="U1282" s="187">
        <f t="shared" si="2116"/>
        <v>2</v>
      </c>
      <c r="V1282" s="188">
        <f t="shared" si="2116"/>
        <v>2</v>
      </c>
      <c r="W1282" s="189">
        <f>G$2</f>
        <v>3</v>
      </c>
      <c r="X1282" s="187">
        <f t="shared" ref="X1282:AF1285" si="2117">W1282</f>
        <v>3</v>
      </c>
      <c r="Y1282" s="187">
        <f t="shared" si="2117"/>
        <v>3</v>
      </c>
      <c r="Z1282" s="187">
        <f t="shared" si="2117"/>
        <v>3</v>
      </c>
      <c r="AA1282" s="187">
        <f t="shared" si="2117"/>
        <v>3</v>
      </c>
      <c r="AB1282" s="187">
        <f t="shared" si="2117"/>
        <v>3</v>
      </c>
      <c r="AC1282" s="187">
        <f t="shared" si="2117"/>
        <v>3</v>
      </c>
      <c r="AD1282" s="187">
        <f t="shared" si="2117"/>
        <v>3</v>
      </c>
      <c r="AE1282" s="187">
        <f t="shared" si="2117"/>
        <v>3</v>
      </c>
      <c r="AF1282" s="188">
        <f t="shared" si="2117"/>
        <v>3</v>
      </c>
      <c r="AG1282" s="189">
        <f>H$2</f>
        <v>4</v>
      </c>
      <c r="AH1282" s="187">
        <f t="shared" ref="AH1282:AP1285" si="2118">AG1282</f>
        <v>4</v>
      </c>
      <c r="AI1282" s="187">
        <f t="shared" si="2118"/>
        <v>4</v>
      </c>
      <c r="AJ1282" s="187">
        <f t="shared" si="2118"/>
        <v>4</v>
      </c>
      <c r="AK1282" s="187">
        <f t="shared" si="2118"/>
        <v>4</v>
      </c>
      <c r="AL1282" s="187">
        <f t="shared" si="2118"/>
        <v>4</v>
      </c>
      <c r="AM1282" s="187">
        <f t="shared" si="2118"/>
        <v>4</v>
      </c>
      <c r="AN1282" s="187">
        <f t="shared" si="2118"/>
        <v>4</v>
      </c>
      <c r="AO1282" s="187">
        <f t="shared" si="2118"/>
        <v>4</v>
      </c>
      <c r="AP1282" s="188">
        <f t="shared" si="2118"/>
        <v>4</v>
      </c>
      <c r="AQ1282" s="189">
        <f>I$2</f>
        <v>5</v>
      </c>
      <c r="AR1282" s="187">
        <f t="shared" ref="AR1282:AZ1285" si="2119">AQ1282</f>
        <v>5</v>
      </c>
      <c r="AS1282" s="187">
        <f t="shared" si="2119"/>
        <v>5</v>
      </c>
      <c r="AT1282" s="187">
        <f t="shared" si="2119"/>
        <v>5</v>
      </c>
      <c r="AU1282" s="187">
        <f t="shared" si="2119"/>
        <v>5</v>
      </c>
      <c r="AV1282" s="187">
        <f t="shared" si="2119"/>
        <v>5</v>
      </c>
      <c r="AW1282" s="187">
        <f t="shared" si="2119"/>
        <v>5</v>
      </c>
      <c r="AX1282" s="187">
        <f t="shared" si="2119"/>
        <v>5</v>
      </c>
      <c r="AY1282" s="187">
        <f t="shared" si="2119"/>
        <v>5</v>
      </c>
      <c r="AZ1282" s="188">
        <f t="shared" si="2119"/>
        <v>5</v>
      </c>
      <c r="BA1282" s="189">
        <f>J$2</f>
        <v>6</v>
      </c>
      <c r="BB1282" s="187">
        <f t="shared" ref="BB1282:BJ1285" si="2120">BA1282</f>
        <v>6</v>
      </c>
      <c r="BC1282" s="187">
        <f t="shared" si="2120"/>
        <v>6</v>
      </c>
      <c r="BD1282" s="187">
        <f t="shared" si="2120"/>
        <v>6</v>
      </c>
      <c r="BE1282" s="187">
        <f t="shared" si="2120"/>
        <v>6</v>
      </c>
      <c r="BF1282" s="187">
        <f t="shared" si="2120"/>
        <v>6</v>
      </c>
      <c r="BG1282" s="187">
        <f t="shared" si="2120"/>
        <v>6</v>
      </c>
      <c r="BH1282" s="187">
        <f t="shared" si="2120"/>
        <v>6</v>
      </c>
      <c r="BI1282" s="187">
        <f t="shared" si="2120"/>
        <v>6</v>
      </c>
      <c r="BJ1282" s="188">
        <f t="shared" si="2120"/>
        <v>6</v>
      </c>
    </row>
    <row r="1283" spans="1:93" s="2" customFormat="1" ht="15" hidden="1" customHeight="1" outlineLevel="2" x14ac:dyDescent="0.25">
      <c r="A1283" s="152" t="s">
        <v>192</v>
      </c>
      <c r="B1283" s="129" t="e">
        <f>C1276</f>
        <v>#REF!</v>
      </c>
      <c r="C1283" s="130" t="e">
        <f t="shared" si="2114"/>
        <v>#REF!</v>
      </c>
      <c r="D1283" s="130" t="e">
        <f t="shared" si="2114"/>
        <v>#REF!</v>
      </c>
      <c r="E1283" s="130" t="e">
        <f t="shared" si="2114"/>
        <v>#REF!</v>
      </c>
      <c r="F1283" s="130" t="e">
        <f t="shared" si="2114"/>
        <v>#REF!</v>
      </c>
      <c r="G1283" s="130" t="e">
        <f t="shared" si="2114"/>
        <v>#REF!</v>
      </c>
      <c r="H1283" s="130" t="e">
        <f t="shared" si="2114"/>
        <v>#REF!</v>
      </c>
      <c r="I1283" s="130" t="e">
        <f t="shared" si="2114"/>
        <v>#REF!</v>
      </c>
      <c r="J1283" s="190" t="e">
        <f t="shared" si="2114"/>
        <v>#REF!</v>
      </c>
      <c r="K1283" s="130" t="e">
        <f t="shared" si="2114"/>
        <v>#REF!</v>
      </c>
      <c r="L1283" s="131" t="e">
        <f t="shared" si="2114"/>
        <v>#REF!</v>
      </c>
      <c r="M1283" s="129" t="e">
        <f>D1276</f>
        <v>#REF!</v>
      </c>
      <c r="N1283" s="130" t="e">
        <f t="shared" si="2116"/>
        <v>#REF!</v>
      </c>
      <c r="O1283" s="130" t="e">
        <f t="shared" si="2116"/>
        <v>#REF!</v>
      </c>
      <c r="P1283" s="130" t="e">
        <f t="shared" si="2116"/>
        <v>#REF!</v>
      </c>
      <c r="Q1283" s="130" t="e">
        <f t="shared" si="2116"/>
        <v>#REF!</v>
      </c>
      <c r="R1283" s="130" t="e">
        <f t="shared" si="2116"/>
        <v>#REF!</v>
      </c>
      <c r="S1283" s="130" t="e">
        <f t="shared" si="2116"/>
        <v>#REF!</v>
      </c>
      <c r="T1283" s="130" t="e">
        <f t="shared" si="2116"/>
        <v>#REF!</v>
      </c>
      <c r="U1283" s="130" t="e">
        <f t="shared" si="2116"/>
        <v>#REF!</v>
      </c>
      <c r="V1283" s="131" t="e">
        <f t="shared" si="2116"/>
        <v>#REF!</v>
      </c>
      <c r="W1283" s="129" t="e">
        <f>E1276</f>
        <v>#REF!</v>
      </c>
      <c r="X1283" s="130" t="e">
        <f t="shared" si="2117"/>
        <v>#REF!</v>
      </c>
      <c r="Y1283" s="130" t="e">
        <f t="shared" si="2117"/>
        <v>#REF!</v>
      </c>
      <c r="Z1283" s="130" t="e">
        <f t="shared" si="2117"/>
        <v>#REF!</v>
      </c>
      <c r="AA1283" s="130" t="e">
        <f t="shared" si="2117"/>
        <v>#REF!</v>
      </c>
      <c r="AB1283" s="130" t="e">
        <f t="shared" si="2117"/>
        <v>#REF!</v>
      </c>
      <c r="AC1283" s="130" t="e">
        <f t="shared" si="2117"/>
        <v>#REF!</v>
      </c>
      <c r="AD1283" s="130" t="e">
        <f t="shared" si="2117"/>
        <v>#REF!</v>
      </c>
      <c r="AE1283" s="130" t="e">
        <f t="shared" si="2117"/>
        <v>#REF!</v>
      </c>
      <c r="AF1283" s="131" t="e">
        <f t="shared" si="2117"/>
        <v>#REF!</v>
      </c>
      <c r="AG1283" s="129" t="e">
        <f>F1276</f>
        <v>#REF!</v>
      </c>
      <c r="AH1283" s="130" t="e">
        <f t="shared" si="2118"/>
        <v>#REF!</v>
      </c>
      <c r="AI1283" s="130" t="e">
        <f t="shared" si="2118"/>
        <v>#REF!</v>
      </c>
      <c r="AJ1283" s="130" t="e">
        <f t="shared" si="2118"/>
        <v>#REF!</v>
      </c>
      <c r="AK1283" s="130" t="e">
        <f t="shared" si="2118"/>
        <v>#REF!</v>
      </c>
      <c r="AL1283" s="130" t="e">
        <f t="shared" si="2118"/>
        <v>#REF!</v>
      </c>
      <c r="AM1283" s="130" t="e">
        <f t="shared" si="2118"/>
        <v>#REF!</v>
      </c>
      <c r="AN1283" s="130" t="e">
        <f t="shared" si="2118"/>
        <v>#REF!</v>
      </c>
      <c r="AO1283" s="130" t="e">
        <f t="shared" si="2118"/>
        <v>#REF!</v>
      </c>
      <c r="AP1283" s="131" t="e">
        <f t="shared" si="2118"/>
        <v>#REF!</v>
      </c>
      <c r="AQ1283" s="129" t="e">
        <f>G1276</f>
        <v>#REF!</v>
      </c>
      <c r="AR1283" s="130" t="e">
        <f t="shared" si="2119"/>
        <v>#REF!</v>
      </c>
      <c r="AS1283" s="130" t="e">
        <f t="shared" si="2119"/>
        <v>#REF!</v>
      </c>
      <c r="AT1283" s="130" t="e">
        <f t="shared" si="2119"/>
        <v>#REF!</v>
      </c>
      <c r="AU1283" s="130" t="e">
        <f t="shared" si="2119"/>
        <v>#REF!</v>
      </c>
      <c r="AV1283" s="130" t="e">
        <f t="shared" si="2119"/>
        <v>#REF!</v>
      </c>
      <c r="AW1283" s="130" t="e">
        <f t="shared" si="2119"/>
        <v>#REF!</v>
      </c>
      <c r="AX1283" s="130" t="e">
        <f t="shared" si="2119"/>
        <v>#REF!</v>
      </c>
      <c r="AY1283" s="130" t="e">
        <f t="shared" si="2119"/>
        <v>#REF!</v>
      </c>
      <c r="AZ1283" s="131" t="e">
        <f t="shared" si="2119"/>
        <v>#REF!</v>
      </c>
      <c r="BA1283" s="129" t="e">
        <f>H1276</f>
        <v>#REF!</v>
      </c>
      <c r="BB1283" s="130" t="e">
        <f t="shared" si="2120"/>
        <v>#REF!</v>
      </c>
      <c r="BC1283" s="130" t="e">
        <f t="shared" si="2120"/>
        <v>#REF!</v>
      </c>
      <c r="BD1283" s="130" t="e">
        <f t="shared" si="2120"/>
        <v>#REF!</v>
      </c>
      <c r="BE1283" s="130" t="e">
        <f t="shared" si="2120"/>
        <v>#REF!</v>
      </c>
      <c r="BF1283" s="130" t="e">
        <f t="shared" si="2120"/>
        <v>#REF!</v>
      </c>
      <c r="BG1283" s="130" t="e">
        <f t="shared" si="2120"/>
        <v>#REF!</v>
      </c>
      <c r="BH1283" s="130" t="e">
        <f t="shared" si="2120"/>
        <v>#REF!</v>
      </c>
      <c r="BI1283" s="130" t="e">
        <f t="shared" si="2120"/>
        <v>#REF!</v>
      </c>
      <c r="BJ1283" s="131" t="e">
        <f t="shared" si="2120"/>
        <v>#REF!</v>
      </c>
      <c r="BK1283"/>
      <c r="BL1283"/>
      <c r="BM1283"/>
      <c r="BN1283"/>
      <c r="BO1283"/>
      <c r="BP1283"/>
      <c r="BQ1283"/>
      <c r="BR1283"/>
      <c r="BS1283"/>
      <c r="BT1283"/>
      <c r="BU1283"/>
      <c r="BV1283"/>
      <c r="BW1283"/>
      <c r="BX1283"/>
      <c r="BY1283"/>
      <c r="BZ1283"/>
      <c r="CA1283"/>
      <c r="CB1283"/>
      <c r="CC1283"/>
      <c r="CD1283"/>
      <c r="CE1283"/>
      <c r="CF1283"/>
      <c r="CG1283"/>
      <c r="CH1283"/>
      <c r="CI1283"/>
      <c r="CJ1283"/>
      <c r="CK1283"/>
      <c r="CL1283"/>
      <c r="CM1283"/>
      <c r="CN1283"/>
      <c r="CO1283"/>
    </row>
    <row r="1284" spans="1:93" s="2" customFormat="1" ht="15" hidden="1" customHeight="1" outlineLevel="2" x14ac:dyDescent="0.25">
      <c r="A1284" s="152" t="s">
        <v>47</v>
      </c>
      <c r="B1284" s="129" t="e">
        <f>C1277</f>
        <v>#REF!</v>
      </c>
      <c r="C1284" s="130" t="e">
        <f t="shared" si="2114"/>
        <v>#REF!</v>
      </c>
      <c r="D1284" s="130" t="e">
        <f t="shared" si="2114"/>
        <v>#REF!</v>
      </c>
      <c r="E1284" s="130" t="e">
        <f t="shared" si="2114"/>
        <v>#REF!</v>
      </c>
      <c r="F1284" s="130" t="e">
        <f t="shared" si="2114"/>
        <v>#REF!</v>
      </c>
      <c r="G1284" s="130" t="e">
        <f t="shared" si="2114"/>
        <v>#REF!</v>
      </c>
      <c r="H1284" s="130" t="e">
        <f t="shared" si="2114"/>
        <v>#REF!</v>
      </c>
      <c r="I1284" s="130" t="e">
        <f t="shared" si="2114"/>
        <v>#REF!</v>
      </c>
      <c r="J1284" s="190" t="e">
        <f t="shared" si="2114"/>
        <v>#REF!</v>
      </c>
      <c r="K1284" s="130" t="e">
        <f t="shared" si="2114"/>
        <v>#REF!</v>
      </c>
      <c r="L1284" s="131" t="e">
        <f t="shared" si="2114"/>
        <v>#REF!</v>
      </c>
      <c r="M1284" s="129" t="e">
        <f>D1277</f>
        <v>#REF!</v>
      </c>
      <c r="N1284" s="130" t="e">
        <f t="shared" si="2116"/>
        <v>#REF!</v>
      </c>
      <c r="O1284" s="130" t="e">
        <f t="shared" si="2116"/>
        <v>#REF!</v>
      </c>
      <c r="P1284" s="130" t="e">
        <f t="shared" si="2116"/>
        <v>#REF!</v>
      </c>
      <c r="Q1284" s="130" t="e">
        <f t="shared" si="2116"/>
        <v>#REF!</v>
      </c>
      <c r="R1284" s="130" t="e">
        <f t="shared" si="2116"/>
        <v>#REF!</v>
      </c>
      <c r="S1284" s="130" t="e">
        <f t="shared" si="2116"/>
        <v>#REF!</v>
      </c>
      <c r="T1284" s="130" t="e">
        <f t="shared" si="2116"/>
        <v>#REF!</v>
      </c>
      <c r="U1284" s="130" t="e">
        <f t="shared" si="2116"/>
        <v>#REF!</v>
      </c>
      <c r="V1284" s="131" t="e">
        <f t="shared" si="2116"/>
        <v>#REF!</v>
      </c>
      <c r="W1284" s="129" t="e">
        <f>E1277</f>
        <v>#REF!</v>
      </c>
      <c r="X1284" s="130" t="e">
        <f t="shared" si="2117"/>
        <v>#REF!</v>
      </c>
      <c r="Y1284" s="130" t="e">
        <f t="shared" si="2117"/>
        <v>#REF!</v>
      </c>
      <c r="Z1284" s="130" t="e">
        <f t="shared" si="2117"/>
        <v>#REF!</v>
      </c>
      <c r="AA1284" s="130" t="e">
        <f t="shared" si="2117"/>
        <v>#REF!</v>
      </c>
      <c r="AB1284" s="130" t="e">
        <f t="shared" si="2117"/>
        <v>#REF!</v>
      </c>
      <c r="AC1284" s="130" t="e">
        <f t="shared" si="2117"/>
        <v>#REF!</v>
      </c>
      <c r="AD1284" s="130" t="e">
        <f t="shared" si="2117"/>
        <v>#REF!</v>
      </c>
      <c r="AE1284" s="130" t="e">
        <f t="shared" si="2117"/>
        <v>#REF!</v>
      </c>
      <c r="AF1284" s="131" t="e">
        <f t="shared" si="2117"/>
        <v>#REF!</v>
      </c>
      <c r="AG1284" s="129" t="e">
        <f>F1277</f>
        <v>#REF!</v>
      </c>
      <c r="AH1284" s="130" t="e">
        <f t="shared" si="2118"/>
        <v>#REF!</v>
      </c>
      <c r="AI1284" s="130" t="e">
        <f t="shared" si="2118"/>
        <v>#REF!</v>
      </c>
      <c r="AJ1284" s="130" t="e">
        <f t="shared" si="2118"/>
        <v>#REF!</v>
      </c>
      <c r="AK1284" s="130" t="e">
        <f t="shared" si="2118"/>
        <v>#REF!</v>
      </c>
      <c r="AL1284" s="130" t="e">
        <f t="shared" si="2118"/>
        <v>#REF!</v>
      </c>
      <c r="AM1284" s="130" t="e">
        <f t="shared" si="2118"/>
        <v>#REF!</v>
      </c>
      <c r="AN1284" s="130" t="e">
        <f t="shared" si="2118"/>
        <v>#REF!</v>
      </c>
      <c r="AO1284" s="130" t="e">
        <f t="shared" si="2118"/>
        <v>#REF!</v>
      </c>
      <c r="AP1284" s="131" t="e">
        <f t="shared" si="2118"/>
        <v>#REF!</v>
      </c>
      <c r="AQ1284" s="129" t="e">
        <f>G1277</f>
        <v>#REF!</v>
      </c>
      <c r="AR1284" s="130" t="e">
        <f t="shared" si="2119"/>
        <v>#REF!</v>
      </c>
      <c r="AS1284" s="130" t="e">
        <f t="shared" si="2119"/>
        <v>#REF!</v>
      </c>
      <c r="AT1284" s="130" t="e">
        <f t="shared" si="2119"/>
        <v>#REF!</v>
      </c>
      <c r="AU1284" s="130" t="e">
        <f t="shared" si="2119"/>
        <v>#REF!</v>
      </c>
      <c r="AV1284" s="130" t="e">
        <f t="shared" si="2119"/>
        <v>#REF!</v>
      </c>
      <c r="AW1284" s="130" t="e">
        <f t="shared" si="2119"/>
        <v>#REF!</v>
      </c>
      <c r="AX1284" s="130" t="e">
        <f t="shared" si="2119"/>
        <v>#REF!</v>
      </c>
      <c r="AY1284" s="130" t="e">
        <f t="shared" si="2119"/>
        <v>#REF!</v>
      </c>
      <c r="AZ1284" s="131" t="e">
        <f t="shared" si="2119"/>
        <v>#REF!</v>
      </c>
      <c r="BA1284" s="129" t="e">
        <f>H1277</f>
        <v>#REF!</v>
      </c>
      <c r="BB1284" s="130" t="e">
        <f t="shared" si="2120"/>
        <v>#REF!</v>
      </c>
      <c r="BC1284" s="130" t="e">
        <f t="shared" si="2120"/>
        <v>#REF!</v>
      </c>
      <c r="BD1284" s="130" t="e">
        <f t="shared" si="2120"/>
        <v>#REF!</v>
      </c>
      <c r="BE1284" s="130" t="e">
        <f t="shared" si="2120"/>
        <v>#REF!</v>
      </c>
      <c r="BF1284" s="130" t="e">
        <f t="shared" si="2120"/>
        <v>#REF!</v>
      </c>
      <c r="BG1284" s="130" t="e">
        <f t="shared" si="2120"/>
        <v>#REF!</v>
      </c>
      <c r="BH1284" s="130" t="e">
        <f t="shared" si="2120"/>
        <v>#REF!</v>
      </c>
      <c r="BI1284" s="130" t="e">
        <f t="shared" si="2120"/>
        <v>#REF!</v>
      </c>
      <c r="BJ1284" s="131" t="e">
        <f t="shared" si="2120"/>
        <v>#REF!</v>
      </c>
      <c r="BK1284"/>
      <c r="BL1284"/>
      <c r="BM1284"/>
      <c r="BN1284"/>
      <c r="BO1284"/>
      <c r="BP1284"/>
      <c r="BQ1284"/>
      <c r="BR1284"/>
      <c r="BS1284"/>
      <c r="BT1284"/>
      <c r="BU1284"/>
      <c r="BV1284"/>
      <c r="BW1284"/>
      <c r="BX1284"/>
      <c r="BY1284"/>
      <c r="BZ1284"/>
      <c r="CA1284"/>
      <c r="CB1284"/>
      <c r="CC1284"/>
      <c r="CD1284"/>
      <c r="CE1284"/>
      <c r="CF1284"/>
      <c r="CG1284"/>
      <c r="CH1284"/>
      <c r="CI1284"/>
      <c r="CJ1284"/>
      <c r="CK1284"/>
      <c r="CL1284"/>
      <c r="CM1284"/>
      <c r="CN1284"/>
      <c r="CO1284"/>
    </row>
    <row r="1285" spans="1:93" s="2" customFormat="1" ht="15" hidden="1" customHeight="1" outlineLevel="2" x14ac:dyDescent="0.25">
      <c r="A1285" s="152" t="s">
        <v>57</v>
      </c>
      <c r="B1285" s="129">
        <f t="shared" ref="B1285" si="2121">E$3</f>
        <v>0.91</v>
      </c>
      <c r="C1285" s="130">
        <f t="shared" si="2114"/>
        <v>0.91</v>
      </c>
      <c r="D1285" s="130">
        <f t="shared" si="2114"/>
        <v>0.91</v>
      </c>
      <c r="E1285" s="130">
        <f t="shared" si="2114"/>
        <v>0.91</v>
      </c>
      <c r="F1285" s="130">
        <f t="shared" si="2114"/>
        <v>0.91</v>
      </c>
      <c r="G1285" s="130">
        <f t="shared" si="2114"/>
        <v>0.91</v>
      </c>
      <c r="H1285" s="130">
        <f t="shared" si="2114"/>
        <v>0.91</v>
      </c>
      <c r="I1285" s="130">
        <f t="shared" si="2114"/>
        <v>0.91</v>
      </c>
      <c r="J1285" s="190">
        <f t="shared" si="2114"/>
        <v>0.91</v>
      </c>
      <c r="K1285" s="130">
        <f t="shared" si="2114"/>
        <v>0.91</v>
      </c>
      <c r="L1285" s="131">
        <f t="shared" si="2114"/>
        <v>0.91</v>
      </c>
      <c r="M1285" s="129">
        <f t="shared" ref="M1285" si="2122">F$3</f>
        <v>3.6</v>
      </c>
      <c r="N1285" s="130">
        <f t="shared" si="2116"/>
        <v>3.6</v>
      </c>
      <c r="O1285" s="130">
        <f t="shared" si="2116"/>
        <v>3.6</v>
      </c>
      <c r="P1285" s="130">
        <f t="shared" si="2116"/>
        <v>3.6</v>
      </c>
      <c r="Q1285" s="130">
        <f t="shared" si="2116"/>
        <v>3.6</v>
      </c>
      <c r="R1285" s="130">
        <f t="shared" si="2116"/>
        <v>3.6</v>
      </c>
      <c r="S1285" s="130">
        <f t="shared" si="2116"/>
        <v>3.6</v>
      </c>
      <c r="T1285" s="130">
        <f t="shared" si="2116"/>
        <v>3.6</v>
      </c>
      <c r="U1285" s="130">
        <f t="shared" si="2116"/>
        <v>3.6</v>
      </c>
      <c r="V1285" s="131">
        <f t="shared" si="2116"/>
        <v>3.6</v>
      </c>
      <c r="W1285" s="129">
        <f t="shared" ref="W1285" si="2123">G$3</f>
        <v>3.6</v>
      </c>
      <c r="X1285" s="130">
        <f t="shared" si="2117"/>
        <v>3.6</v>
      </c>
      <c r="Y1285" s="130">
        <f t="shared" si="2117"/>
        <v>3.6</v>
      </c>
      <c r="Z1285" s="130">
        <f t="shared" si="2117"/>
        <v>3.6</v>
      </c>
      <c r="AA1285" s="130">
        <f t="shared" si="2117"/>
        <v>3.6</v>
      </c>
      <c r="AB1285" s="130">
        <f t="shared" si="2117"/>
        <v>3.6</v>
      </c>
      <c r="AC1285" s="130">
        <f t="shared" si="2117"/>
        <v>3.6</v>
      </c>
      <c r="AD1285" s="130">
        <f t="shared" si="2117"/>
        <v>3.6</v>
      </c>
      <c r="AE1285" s="130">
        <f t="shared" si="2117"/>
        <v>3.6</v>
      </c>
      <c r="AF1285" s="131">
        <f t="shared" si="2117"/>
        <v>3.6</v>
      </c>
      <c r="AG1285" s="129">
        <f t="shared" ref="AG1285" si="2124">H$3</f>
        <v>3.6</v>
      </c>
      <c r="AH1285" s="130">
        <f t="shared" si="2118"/>
        <v>3.6</v>
      </c>
      <c r="AI1285" s="130">
        <f t="shared" si="2118"/>
        <v>3.6</v>
      </c>
      <c r="AJ1285" s="130">
        <f t="shared" si="2118"/>
        <v>3.6</v>
      </c>
      <c r="AK1285" s="130">
        <f t="shared" si="2118"/>
        <v>3.6</v>
      </c>
      <c r="AL1285" s="130">
        <f t="shared" si="2118"/>
        <v>3.6</v>
      </c>
      <c r="AM1285" s="130">
        <f t="shared" si="2118"/>
        <v>3.6</v>
      </c>
      <c r="AN1285" s="130">
        <f t="shared" si="2118"/>
        <v>3.6</v>
      </c>
      <c r="AO1285" s="130">
        <f t="shared" si="2118"/>
        <v>3.6</v>
      </c>
      <c r="AP1285" s="131">
        <f t="shared" si="2118"/>
        <v>3.6</v>
      </c>
      <c r="AQ1285" s="129">
        <f t="shared" ref="AQ1285" si="2125">I$3</f>
        <v>0.91</v>
      </c>
      <c r="AR1285" s="130">
        <f t="shared" si="2119"/>
        <v>0.91</v>
      </c>
      <c r="AS1285" s="130">
        <f t="shared" si="2119"/>
        <v>0.91</v>
      </c>
      <c r="AT1285" s="130">
        <f t="shared" si="2119"/>
        <v>0.91</v>
      </c>
      <c r="AU1285" s="130">
        <f t="shared" si="2119"/>
        <v>0.91</v>
      </c>
      <c r="AV1285" s="130">
        <f t="shared" si="2119"/>
        <v>0.91</v>
      </c>
      <c r="AW1285" s="130">
        <f t="shared" si="2119"/>
        <v>0.91</v>
      </c>
      <c r="AX1285" s="130">
        <f t="shared" si="2119"/>
        <v>0.91</v>
      </c>
      <c r="AY1285" s="130">
        <f t="shared" si="2119"/>
        <v>0.91</v>
      </c>
      <c r="AZ1285" s="131">
        <f t="shared" si="2119"/>
        <v>0.91</v>
      </c>
      <c r="BA1285" s="129">
        <f t="shared" ref="BA1285" si="2126">J$3</f>
        <v>0</v>
      </c>
      <c r="BB1285" s="130">
        <f t="shared" si="2120"/>
        <v>0</v>
      </c>
      <c r="BC1285" s="130">
        <f t="shared" si="2120"/>
        <v>0</v>
      </c>
      <c r="BD1285" s="130">
        <f t="shared" si="2120"/>
        <v>0</v>
      </c>
      <c r="BE1285" s="130">
        <f t="shared" si="2120"/>
        <v>0</v>
      </c>
      <c r="BF1285" s="130">
        <f t="shared" si="2120"/>
        <v>0</v>
      </c>
      <c r="BG1285" s="130">
        <f t="shared" si="2120"/>
        <v>0</v>
      </c>
      <c r="BH1285" s="130">
        <f t="shared" si="2120"/>
        <v>0</v>
      </c>
      <c r="BI1285" s="130">
        <f t="shared" si="2120"/>
        <v>0</v>
      </c>
      <c r="BJ1285" s="131">
        <f t="shared" si="2120"/>
        <v>0</v>
      </c>
      <c r="BK1285"/>
      <c r="BL1285"/>
      <c r="BM1285"/>
      <c r="BN1285"/>
      <c r="BO1285"/>
      <c r="BP1285"/>
      <c r="BQ1285"/>
      <c r="BR1285"/>
      <c r="BS1285"/>
      <c r="BT1285"/>
      <c r="BU1285"/>
      <c r="BV1285"/>
      <c r="BW1285"/>
      <c r="BX1285"/>
      <c r="BY1285"/>
      <c r="BZ1285"/>
      <c r="CA1285"/>
      <c r="CB1285"/>
      <c r="CC1285"/>
      <c r="CD1285"/>
      <c r="CE1285"/>
      <c r="CF1285"/>
      <c r="CG1285"/>
      <c r="CH1285"/>
      <c r="CI1285"/>
      <c r="CJ1285"/>
      <c r="CK1285"/>
      <c r="CL1285"/>
      <c r="CM1285"/>
      <c r="CN1285"/>
      <c r="CO1285"/>
    </row>
    <row r="1286" spans="1:93" s="2" customFormat="1" ht="15" hidden="1" customHeight="1" outlineLevel="2" x14ac:dyDescent="0.25">
      <c r="A1286" s="152" t="s">
        <v>58</v>
      </c>
      <c r="B1286" s="132">
        <f t="shared" ref="B1286" si="2127">B1285/10*0</f>
        <v>0</v>
      </c>
      <c r="C1286" s="133">
        <f t="shared" ref="C1286" si="2128">C1285/10*1</f>
        <v>9.0999999999999998E-2</v>
      </c>
      <c r="D1286" s="133">
        <f t="shared" ref="D1286" si="2129">D1285/10*2</f>
        <v>0.182</v>
      </c>
      <c r="E1286" s="133">
        <f t="shared" ref="E1286" si="2130">E1285/10*3</f>
        <v>0.27300000000000002</v>
      </c>
      <c r="F1286" s="133">
        <f t="shared" ref="F1286" si="2131">F1285/10*4</f>
        <v>0.36399999999999999</v>
      </c>
      <c r="G1286" s="133">
        <f t="shared" ref="G1286" si="2132">G1285/10*5</f>
        <v>0.45499999999999996</v>
      </c>
      <c r="H1286" s="133">
        <f t="shared" ref="H1286" si="2133">H1285/10*6</f>
        <v>0.54600000000000004</v>
      </c>
      <c r="I1286" s="133">
        <f t="shared" ref="I1286" si="2134">I1285/10*7</f>
        <v>0.63700000000000001</v>
      </c>
      <c r="J1286" s="191">
        <f t="shared" ref="J1286" si="2135">J1285/10*8</f>
        <v>0.72799999999999998</v>
      </c>
      <c r="K1286" s="133">
        <f t="shared" ref="K1286" si="2136">K1285/10*9</f>
        <v>0.81899999999999995</v>
      </c>
      <c r="L1286" s="134">
        <f t="shared" ref="L1286" si="2137">L1285/10*10</f>
        <v>0.90999999999999992</v>
      </c>
      <c r="M1286" s="133">
        <f t="shared" ref="M1286" si="2138">M1285/10*1</f>
        <v>0.36</v>
      </c>
      <c r="N1286" s="133">
        <f t="shared" ref="N1286" si="2139">N1285/10*2</f>
        <v>0.72</v>
      </c>
      <c r="O1286" s="133">
        <f t="shared" ref="O1286" si="2140">O1285/10*3</f>
        <v>1.08</v>
      </c>
      <c r="P1286" s="133">
        <f t="shared" ref="P1286" si="2141">P1285/10*4</f>
        <v>1.44</v>
      </c>
      <c r="Q1286" s="133">
        <f t="shared" ref="Q1286" si="2142">Q1285/10*5</f>
        <v>1.7999999999999998</v>
      </c>
      <c r="R1286" s="133">
        <f t="shared" ref="R1286" si="2143">R1285/10*6</f>
        <v>2.16</v>
      </c>
      <c r="S1286" s="133">
        <f t="shared" ref="S1286" si="2144">S1285/10*7</f>
        <v>2.52</v>
      </c>
      <c r="T1286" s="133">
        <f t="shared" ref="T1286" si="2145">T1285/10*8</f>
        <v>2.88</v>
      </c>
      <c r="U1286" s="133">
        <f t="shared" ref="U1286" si="2146">U1285/10*9</f>
        <v>3.2399999999999998</v>
      </c>
      <c r="V1286" s="134">
        <f t="shared" ref="V1286" si="2147">V1285/10*10</f>
        <v>3.5999999999999996</v>
      </c>
      <c r="W1286" s="133">
        <f t="shared" ref="W1286" si="2148">W1285/10*1</f>
        <v>0.36</v>
      </c>
      <c r="X1286" s="133">
        <f t="shared" ref="X1286" si="2149">X1285/10*2</f>
        <v>0.72</v>
      </c>
      <c r="Y1286" s="133">
        <f t="shared" ref="Y1286" si="2150">Y1285/10*3</f>
        <v>1.08</v>
      </c>
      <c r="Z1286" s="133">
        <f t="shared" ref="Z1286" si="2151">Z1285/10*4</f>
        <v>1.44</v>
      </c>
      <c r="AA1286" s="133">
        <f t="shared" ref="AA1286" si="2152">AA1285/10*5</f>
        <v>1.7999999999999998</v>
      </c>
      <c r="AB1286" s="133">
        <f t="shared" ref="AB1286" si="2153">AB1285/10*6</f>
        <v>2.16</v>
      </c>
      <c r="AC1286" s="133">
        <f t="shared" ref="AC1286" si="2154">AC1285/10*7</f>
        <v>2.52</v>
      </c>
      <c r="AD1286" s="133">
        <f t="shared" ref="AD1286" si="2155">AD1285/10*8</f>
        <v>2.88</v>
      </c>
      <c r="AE1286" s="134">
        <f t="shared" ref="AE1286" si="2156">AE1285/10*9</f>
        <v>3.2399999999999998</v>
      </c>
      <c r="AF1286" s="134">
        <f t="shared" ref="AF1286" si="2157">AF1285/10*10</f>
        <v>3.5999999999999996</v>
      </c>
      <c r="AG1286" s="133">
        <f t="shared" ref="AG1286" si="2158">AG1285/10*1</f>
        <v>0.36</v>
      </c>
      <c r="AH1286" s="133">
        <f t="shared" ref="AH1286" si="2159">AH1285/10*2</f>
        <v>0.72</v>
      </c>
      <c r="AI1286" s="133">
        <f t="shared" ref="AI1286" si="2160">AI1285/10*3</f>
        <v>1.08</v>
      </c>
      <c r="AJ1286" s="133">
        <f t="shared" ref="AJ1286" si="2161">AJ1285/10*4</f>
        <v>1.44</v>
      </c>
      <c r="AK1286" s="133">
        <f t="shared" ref="AK1286" si="2162">AK1285/10*5</f>
        <v>1.7999999999999998</v>
      </c>
      <c r="AL1286" s="133">
        <f t="shared" ref="AL1286" si="2163">AL1285/10*6</f>
        <v>2.16</v>
      </c>
      <c r="AM1286" s="133">
        <f t="shared" ref="AM1286" si="2164">AM1285/10*7</f>
        <v>2.52</v>
      </c>
      <c r="AN1286" s="133">
        <f t="shared" ref="AN1286" si="2165">AN1285/10*8</f>
        <v>2.88</v>
      </c>
      <c r="AO1286" s="134">
        <f t="shared" ref="AO1286" si="2166">AO1285/10*9</f>
        <v>3.2399999999999998</v>
      </c>
      <c r="AP1286" s="134">
        <f t="shared" ref="AP1286" si="2167">AP1285/10*10</f>
        <v>3.5999999999999996</v>
      </c>
      <c r="AQ1286" s="133">
        <f t="shared" ref="AQ1286" si="2168">AQ1285/10*1</f>
        <v>9.0999999999999998E-2</v>
      </c>
      <c r="AR1286" s="133">
        <f t="shared" ref="AR1286" si="2169">AR1285/10*2</f>
        <v>0.182</v>
      </c>
      <c r="AS1286" s="133">
        <f t="shared" ref="AS1286" si="2170">AS1285/10*3</f>
        <v>0.27300000000000002</v>
      </c>
      <c r="AT1286" s="133">
        <f t="shared" ref="AT1286" si="2171">AT1285/10*4</f>
        <v>0.36399999999999999</v>
      </c>
      <c r="AU1286" s="133">
        <f t="shared" ref="AU1286" si="2172">AU1285/10*5</f>
        <v>0.45499999999999996</v>
      </c>
      <c r="AV1286" s="133">
        <f t="shared" ref="AV1286" si="2173">AV1285/10*6</f>
        <v>0.54600000000000004</v>
      </c>
      <c r="AW1286" s="133">
        <f t="shared" ref="AW1286" si="2174">AW1285/10*7</f>
        <v>0.63700000000000001</v>
      </c>
      <c r="AX1286" s="133">
        <f t="shared" ref="AX1286" si="2175">AX1285/10*8</f>
        <v>0.72799999999999998</v>
      </c>
      <c r="AY1286" s="134">
        <f t="shared" ref="AY1286" si="2176">AY1285/10*9</f>
        <v>0.81899999999999995</v>
      </c>
      <c r="AZ1286" s="134">
        <f t="shared" ref="AZ1286" si="2177">AZ1285/10*10</f>
        <v>0.90999999999999992</v>
      </c>
      <c r="BA1286" s="133">
        <f t="shared" ref="BA1286" si="2178">BA1285/10*1</f>
        <v>0</v>
      </c>
      <c r="BB1286" s="133">
        <f t="shared" ref="BB1286" si="2179">BB1285/10*2</f>
        <v>0</v>
      </c>
      <c r="BC1286" s="133">
        <f t="shared" ref="BC1286" si="2180">BC1285/10*3</f>
        <v>0</v>
      </c>
      <c r="BD1286" s="133">
        <f t="shared" ref="BD1286" si="2181">BD1285/10*4</f>
        <v>0</v>
      </c>
      <c r="BE1286" s="133">
        <f t="shared" ref="BE1286" si="2182">BE1285/10*5</f>
        <v>0</v>
      </c>
      <c r="BF1286" s="133">
        <f t="shared" ref="BF1286" si="2183">BF1285/10*6</f>
        <v>0</v>
      </c>
      <c r="BG1286" s="133">
        <f t="shared" ref="BG1286" si="2184">BG1285/10*7</f>
        <v>0</v>
      </c>
      <c r="BH1286" s="133">
        <f t="shared" ref="BH1286" si="2185">BH1285/10*8</f>
        <v>0</v>
      </c>
      <c r="BI1286" s="134">
        <f t="shared" ref="BI1286" si="2186">BI1285/10*9</f>
        <v>0</v>
      </c>
      <c r="BJ1286" s="134">
        <f t="shared" ref="BJ1286" si="2187">BJ1285/10*10</f>
        <v>0</v>
      </c>
      <c r="BK1286"/>
      <c r="BL1286"/>
      <c r="BM1286"/>
      <c r="BN1286"/>
      <c r="BO1286"/>
      <c r="BP1286"/>
      <c r="BQ1286"/>
      <c r="BR1286"/>
      <c r="BS1286"/>
      <c r="BT1286"/>
      <c r="BU1286"/>
      <c r="BV1286"/>
      <c r="BW1286"/>
      <c r="BX1286"/>
      <c r="BY1286"/>
      <c r="BZ1286"/>
      <c r="CA1286"/>
      <c r="CB1286"/>
      <c r="CC1286"/>
      <c r="CD1286"/>
      <c r="CE1286"/>
      <c r="CF1286"/>
      <c r="CG1286"/>
      <c r="CH1286"/>
      <c r="CI1286"/>
      <c r="CJ1286"/>
      <c r="CK1286"/>
      <c r="CL1286"/>
      <c r="CM1286"/>
      <c r="CN1286"/>
      <c r="CO1286"/>
    </row>
    <row r="1287" spans="1:93" ht="15.75" hidden="1" outlineLevel="2" thickBot="1" x14ac:dyDescent="0.3">
      <c r="A1287" s="152" t="s">
        <v>60</v>
      </c>
      <c r="B1287" s="192" t="e">
        <f t="shared" ref="B1287:BJ1287" si="2188">-B1284+B1283*B1286-1*IF(AND($A698=B1282,B1286&gt;=$A1230),B1286-$A1230,0)</f>
        <v>#REF!</v>
      </c>
      <c r="C1287" s="193" t="e">
        <f t="shared" si="2188"/>
        <v>#REF!</v>
      </c>
      <c r="D1287" s="193" t="e">
        <f t="shared" si="2188"/>
        <v>#REF!</v>
      </c>
      <c r="E1287" s="193" t="e">
        <f t="shared" si="2188"/>
        <v>#REF!</v>
      </c>
      <c r="F1287" s="193" t="e">
        <f t="shared" si="2188"/>
        <v>#REF!</v>
      </c>
      <c r="G1287" s="193" t="e">
        <f t="shared" si="2188"/>
        <v>#REF!</v>
      </c>
      <c r="H1287" s="193" t="e">
        <f t="shared" si="2188"/>
        <v>#REF!</v>
      </c>
      <c r="I1287" s="193" t="e">
        <f t="shared" si="2188"/>
        <v>#REF!</v>
      </c>
      <c r="J1287" s="193" t="e">
        <f t="shared" si="2188"/>
        <v>#REF!</v>
      </c>
      <c r="K1287" s="193" t="e">
        <f t="shared" si="2188"/>
        <v>#REF!</v>
      </c>
      <c r="L1287" s="194" t="e">
        <f t="shared" si="2188"/>
        <v>#REF!</v>
      </c>
      <c r="M1287" s="192" t="e">
        <f t="shared" si="2188"/>
        <v>#REF!</v>
      </c>
      <c r="N1287" s="193" t="e">
        <f t="shared" si="2188"/>
        <v>#REF!</v>
      </c>
      <c r="O1287" s="193" t="e">
        <f t="shared" si="2188"/>
        <v>#REF!</v>
      </c>
      <c r="P1287" s="193" t="e">
        <f t="shared" si="2188"/>
        <v>#REF!</v>
      </c>
      <c r="Q1287" s="193" t="e">
        <f t="shared" si="2188"/>
        <v>#REF!</v>
      </c>
      <c r="R1287" s="193" t="e">
        <f t="shared" si="2188"/>
        <v>#REF!</v>
      </c>
      <c r="S1287" s="193" t="e">
        <f t="shared" si="2188"/>
        <v>#REF!</v>
      </c>
      <c r="T1287" s="193" t="e">
        <f t="shared" si="2188"/>
        <v>#REF!</v>
      </c>
      <c r="U1287" s="193" t="e">
        <f t="shared" si="2188"/>
        <v>#REF!</v>
      </c>
      <c r="V1287" s="194" t="e">
        <f t="shared" si="2188"/>
        <v>#REF!</v>
      </c>
      <c r="W1287" s="192" t="e">
        <f t="shared" si="2188"/>
        <v>#REF!</v>
      </c>
      <c r="X1287" s="193" t="e">
        <f t="shared" si="2188"/>
        <v>#REF!</v>
      </c>
      <c r="Y1287" s="193" t="e">
        <f t="shared" si="2188"/>
        <v>#REF!</v>
      </c>
      <c r="Z1287" s="193" t="e">
        <f t="shared" si="2188"/>
        <v>#REF!</v>
      </c>
      <c r="AA1287" s="193" t="e">
        <f t="shared" si="2188"/>
        <v>#REF!</v>
      </c>
      <c r="AB1287" s="193" t="e">
        <f t="shared" si="2188"/>
        <v>#REF!</v>
      </c>
      <c r="AC1287" s="193" t="e">
        <f t="shared" si="2188"/>
        <v>#REF!</v>
      </c>
      <c r="AD1287" s="193" t="e">
        <f t="shared" si="2188"/>
        <v>#REF!</v>
      </c>
      <c r="AE1287" s="193" t="e">
        <f t="shared" si="2188"/>
        <v>#REF!</v>
      </c>
      <c r="AF1287" s="194" t="e">
        <f t="shared" si="2188"/>
        <v>#REF!</v>
      </c>
      <c r="AG1287" s="192" t="e">
        <f t="shared" si="2188"/>
        <v>#REF!</v>
      </c>
      <c r="AH1287" s="193" t="e">
        <f t="shared" si="2188"/>
        <v>#REF!</v>
      </c>
      <c r="AI1287" s="193" t="e">
        <f t="shared" si="2188"/>
        <v>#REF!</v>
      </c>
      <c r="AJ1287" s="193" t="e">
        <f t="shared" si="2188"/>
        <v>#REF!</v>
      </c>
      <c r="AK1287" s="193" t="e">
        <f t="shared" si="2188"/>
        <v>#REF!</v>
      </c>
      <c r="AL1287" s="193" t="e">
        <f t="shared" si="2188"/>
        <v>#REF!</v>
      </c>
      <c r="AM1287" s="193" t="e">
        <f t="shared" si="2188"/>
        <v>#REF!</v>
      </c>
      <c r="AN1287" s="193" t="e">
        <f t="shared" si="2188"/>
        <v>#REF!</v>
      </c>
      <c r="AO1287" s="193" t="e">
        <f t="shared" si="2188"/>
        <v>#REF!</v>
      </c>
      <c r="AP1287" s="194" t="e">
        <f t="shared" si="2188"/>
        <v>#REF!</v>
      </c>
      <c r="AQ1287" s="192" t="e">
        <f t="shared" si="2188"/>
        <v>#REF!</v>
      </c>
      <c r="AR1287" s="193" t="e">
        <f t="shared" si="2188"/>
        <v>#REF!</v>
      </c>
      <c r="AS1287" s="193" t="e">
        <f t="shared" si="2188"/>
        <v>#REF!</v>
      </c>
      <c r="AT1287" s="193" t="e">
        <f t="shared" si="2188"/>
        <v>#REF!</v>
      </c>
      <c r="AU1287" s="193" t="e">
        <f t="shared" si="2188"/>
        <v>#REF!</v>
      </c>
      <c r="AV1287" s="193" t="e">
        <f t="shared" si="2188"/>
        <v>#REF!</v>
      </c>
      <c r="AW1287" s="193" t="e">
        <f t="shared" si="2188"/>
        <v>#REF!</v>
      </c>
      <c r="AX1287" s="193" t="e">
        <f t="shared" si="2188"/>
        <v>#REF!</v>
      </c>
      <c r="AY1287" s="193" t="e">
        <f t="shared" si="2188"/>
        <v>#REF!</v>
      </c>
      <c r="AZ1287" s="194" t="e">
        <f t="shared" si="2188"/>
        <v>#REF!</v>
      </c>
      <c r="BA1287" s="192" t="e">
        <f t="shared" si="2188"/>
        <v>#REF!</v>
      </c>
      <c r="BB1287" s="193" t="e">
        <f t="shared" si="2188"/>
        <v>#REF!</v>
      </c>
      <c r="BC1287" s="193" t="e">
        <f t="shared" si="2188"/>
        <v>#REF!</v>
      </c>
      <c r="BD1287" s="193" t="e">
        <f t="shared" si="2188"/>
        <v>#REF!</v>
      </c>
      <c r="BE1287" s="193" t="e">
        <f t="shared" si="2188"/>
        <v>#REF!</v>
      </c>
      <c r="BF1287" s="193" t="e">
        <f t="shared" si="2188"/>
        <v>#REF!</v>
      </c>
      <c r="BG1287" s="193" t="e">
        <f t="shared" si="2188"/>
        <v>#REF!</v>
      </c>
      <c r="BH1287" s="193" t="e">
        <f t="shared" si="2188"/>
        <v>#REF!</v>
      </c>
      <c r="BI1287" s="193" t="e">
        <f t="shared" si="2188"/>
        <v>#REF!</v>
      </c>
      <c r="BJ1287" s="194" t="e">
        <f t="shared" si="2188"/>
        <v>#REF!</v>
      </c>
    </row>
    <row r="1288" spans="1:93" hidden="1" outlineLevel="2" x14ac:dyDescent="0.25"/>
    <row r="1289" spans="1:93" hidden="1" outlineLevel="1" collapsed="1" x14ac:dyDescent="0.25"/>
    <row r="1290" spans="1:93" hidden="1" outlineLevel="1" x14ac:dyDescent="0.25">
      <c r="A1290" s="61">
        <v>3</v>
      </c>
      <c r="B1290" s="179" t="e">
        <f>HLOOKUP(A1290,#REF!,2,TRUE)</f>
        <v>#REF!</v>
      </c>
      <c r="C1290" s="180"/>
      <c r="D1290" s="180"/>
    </row>
    <row r="1291" spans="1:93" hidden="1" outlineLevel="1" x14ac:dyDescent="0.25">
      <c r="A1291" s="181" t="e">
        <f>1*B1290/10</f>
        <v>#REF!</v>
      </c>
      <c r="B1291" s="180"/>
      <c r="C1291" s="180"/>
      <c r="D1291" s="180"/>
    </row>
    <row r="1292" spans="1:93" hidden="1" outlineLevel="2" x14ac:dyDescent="0.25">
      <c r="B1292" s="316" t="e">
        <f>#REF!</f>
        <v>#REF!</v>
      </c>
      <c r="C1292" s="317"/>
      <c r="D1292" s="316" t="e">
        <f>#REF!</f>
        <v>#REF!</v>
      </c>
      <c r="E1292" s="317"/>
      <c r="F1292" s="316" t="e">
        <f>#REF!</f>
        <v>#REF!</v>
      </c>
      <c r="G1292" s="317"/>
      <c r="H1292" s="316" t="e">
        <f>#REF!</f>
        <v>#REF!</v>
      </c>
      <c r="I1292" s="317"/>
      <c r="J1292" s="316" t="e">
        <f>#REF!</f>
        <v>#REF!</v>
      </c>
      <c r="K1292" s="317"/>
      <c r="L1292" s="316" t="e">
        <f>#REF!</f>
        <v>#REF!</v>
      </c>
      <c r="M1292" s="317"/>
    </row>
    <row r="1293" spans="1:93" hidden="1" outlineLevel="2" x14ac:dyDescent="0.25">
      <c r="B1293" s="105" t="e">
        <f>#REF!</f>
        <v>#REF!</v>
      </c>
      <c r="C1293" s="106">
        <v>0</v>
      </c>
      <c r="D1293" s="107" t="e">
        <f>#REF!</f>
        <v>#REF!</v>
      </c>
      <c r="E1293" s="106">
        <v>0</v>
      </c>
      <c r="F1293" s="107" t="e">
        <f>#REF!</f>
        <v>#REF!</v>
      </c>
      <c r="G1293" s="106">
        <v>0</v>
      </c>
      <c r="H1293" s="107" t="e">
        <f>#REF!</f>
        <v>#REF!</v>
      </c>
      <c r="I1293" s="106">
        <v>0</v>
      </c>
      <c r="J1293" s="107" t="e">
        <f>#REF!</f>
        <v>#REF!</v>
      </c>
      <c r="K1293" s="106">
        <v>0</v>
      </c>
      <c r="L1293" s="107" t="e">
        <f>#REF!</f>
        <v>#REF!</v>
      </c>
      <c r="M1293" s="108">
        <v>0</v>
      </c>
      <c r="X1293" s="146"/>
      <c r="Y1293" s="147"/>
    </row>
    <row r="1294" spans="1:93" hidden="1" outlineLevel="2" x14ac:dyDescent="0.25">
      <c r="B1294" s="105" t="e">
        <f>#REF!</f>
        <v>#REF!</v>
      </c>
      <c r="C1294" s="106" t="e">
        <f>IF($A1290=B1292,1*($B1290-$A1291)^2*(2*$A1291+$B1290)/$B1290^3,0)</f>
        <v>#REF!</v>
      </c>
      <c r="D1294" s="107" t="e">
        <f>#REF!</f>
        <v>#REF!</v>
      </c>
      <c r="E1294" s="106" t="e">
        <f>IF($A1290=D1292,1*($B1290-$A1291)^2*(2*$A1291+$B1290)/$B1290^3,0)</f>
        <v>#REF!</v>
      </c>
      <c r="F1294" s="107" t="e">
        <f>#REF!</f>
        <v>#REF!</v>
      </c>
      <c r="G1294" s="106" t="e">
        <f>IF($A1290=F1292,1*($B1290-$A1291)^2*(2*$A1291+$B1290)/$B1290^3,0)</f>
        <v>#REF!</v>
      </c>
      <c r="H1294" s="107" t="e">
        <f>#REF!</f>
        <v>#REF!</v>
      </c>
      <c r="I1294" s="106" t="e">
        <f>IF($A1290=H1292,1*($B1290-$A1291)^2*(2*$A1291+$B1290)/$B1290^3,0)</f>
        <v>#REF!</v>
      </c>
      <c r="J1294" s="107" t="e">
        <f>#REF!</f>
        <v>#REF!</v>
      </c>
      <c r="K1294" s="106" t="e">
        <f>IF($A1290=J1292,1*($B1290-$A1291)^2*(2*$A1291+$B1290)/$B1290^3,0)</f>
        <v>#REF!</v>
      </c>
      <c r="L1294" s="107" t="e">
        <f>#REF!</f>
        <v>#REF!</v>
      </c>
      <c r="M1294" s="108" t="e">
        <f>IF($A1290=L1292,1*($B1290-$A1291)^2*(2*$A1291+$B1290)/$B1290^3,0)</f>
        <v>#REF!</v>
      </c>
    </row>
    <row r="1295" spans="1:93" hidden="1" outlineLevel="2" x14ac:dyDescent="0.25">
      <c r="A1295" t="s">
        <v>36</v>
      </c>
      <c r="B1295" s="105" t="e">
        <f>#REF!</f>
        <v>#REF!</v>
      </c>
      <c r="C1295" s="106" t="e">
        <f>IF($A1290=B1292,1*$A1291*($B1290-$A1291)^2/$B1290^2,0)</f>
        <v>#REF!</v>
      </c>
      <c r="D1295" s="107" t="e">
        <f>#REF!</f>
        <v>#REF!</v>
      </c>
      <c r="E1295" s="106" t="e">
        <f>IF($A1290=D1292,1*$A1291*($B1290-$A1291)^2/$B1290^2,0)</f>
        <v>#REF!</v>
      </c>
      <c r="F1295" s="107" t="e">
        <f>#REF!</f>
        <v>#REF!</v>
      </c>
      <c r="G1295" s="106" t="e">
        <f>IF($A1290=F1292,1*$A1291*($B1290-$A1291)^2/$B1290^2,0)</f>
        <v>#REF!</v>
      </c>
      <c r="H1295" s="107" t="e">
        <f>#REF!</f>
        <v>#REF!</v>
      </c>
      <c r="I1295" s="106" t="e">
        <f>IF($A1290=H1292,1*$A1291*($B1290-$A1291)^2/$B1290^2,0)</f>
        <v>#REF!</v>
      </c>
      <c r="J1295" s="107" t="e">
        <f>#REF!</f>
        <v>#REF!</v>
      </c>
      <c r="K1295" s="106" t="e">
        <f>IF($A1290=J1292,1*$A1291*($B1290-$A1291)^2/$B1290^2,0)</f>
        <v>#REF!</v>
      </c>
      <c r="L1295" s="107" t="e">
        <f>#REF!</f>
        <v>#REF!</v>
      </c>
      <c r="M1295" s="108" t="e">
        <f>IF($A1290=L1292,1*$A1291*($B1290-$A1291)^2/$B1290^2,0)</f>
        <v>#REF!</v>
      </c>
      <c r="X1295" s="149"/>
    </row>
    <row r="1296" spans="1:93" hidden="1" outlineLevel="2" x14ac:dyDescent="0.25">
      <c r="B1296" s="105" t="e">
        <f>#REF!</f>
        <v>#REF!</v>
      </c>
      <c r="C1296" s="108">
        <v>0</v>
      </c>
      <c r="D1296" s="107" t="e">
        <f>#REF!</f>
        <v>#REF!</v>
      </c>
      <c r="E1296" s="108">
        <v>0</v>
      </c>
      <c r="F1296" s="107" t="e">
        <f>#REF!</f>
        <v>#REF!</v>
      </c>
      <c r="G1296" s="108">
        <v>0</v>
      </c>
      <c r="H1296" s="107" t="e">
        <f>#REF!</f>
        <v>#REF!</v>
      </c>
      <c r="I1296" s="108">
        <v>0</v>
      </c>
      <c r="J1296" s="107" t="e">
        <f>#REF!</f>
        <v>#REF!</v>
      </c>
      <c r="K1296" s="108">
        <v>0</v>
      </c>
      <c r="L1296" s="107" t="e">
        <f>#REF!</f>
        <v>#REF!</v>
      </c>
      <c r="M1296" s="108">
        <v>0</v>
      </c>
    </row>
    <row r="1297" spans="2:34" hidden="1" outlineLevel="2" x14ac:dyDescent="0.25">
      <c r="B1297" s="105" t="e">
        <f>#REF!</f>
        <v>#REF!</v>
      </c>
      <c r="C1297" s="106" t="e">
        <f>IF($A1290=B1292,1*($A1291)^2*(3*$B1290-2*$A1291)/$B1290^3,0)</f>
        <v>#REF!</v>
      </c>
      <c r="D1297" s="107" t="e">
        <f>#REF!</f>
        <v>#REF!</v>
      </c>
      <c r="E1297" s="106" t="e">
        <f>IF($A1290=D1292,1*($A1291)^2*(3*$B1290-2*$A1291)/$B1290^3,0)</f>
        <v>#REF!</v>
      </c>
      <c r="F1297" s="107" t="e">
        <f>#REF!</f>
        <v>#REF!</v>
      </c>
      <c r="G1297" s="106" t="e">
        <f>IF($A1290=F1292,1*($A1291)^2*(3*$B1290-2*$A1291)/$B1290^3,0)</f>
        <v>#REF!</v>
      </c>
      <c r="H1297" s="107" t="e">
        <f>#REF!</f>
        <v>#REF!</v>
      </c>
      <c r="I1297" s="106" t="e">
        <f>IF($A1290=H1292,1*($A1291)^2*(3*$B1290-2*$A1291)/$B1290^3,0)</f>
        <v>#REF!</v>
      </c>
      <c r="J1297" s="107" t="e">
        <f>#REF!</f>
        <v>#REF!</v>
      </c>
      <c r="K1297" s="106" t="e">
        <f>IF($A1290=J1292,1*($A1291)^2*(3*$B1290-2*$A1291)/$B1290^3,0)</f>
        <v>#REF!</v>
      </c>
      <c r="L1297" s="107" t="e">
        <f>#REF!</f>
        <v>#REF!</v>
      </c>
      <c r="M1297" s="108" t="e">
        <f>IF($A1290=L1292,1*($A1291)^2*(3*$B1290-2*$A1291)/$B1290^3,0)</f>
        <v>#REF!</v>
      </c>
    </row>
    <row r="1298" spans="2:34" hidden="1" outlineLevel="2" x14ac:dyDescent="0.25">
      <c r="B1298" s="105" t="e">
        <f>#REF!</f>
        <v>#REF!</v>
      </c>
      <c r="C1298" s="108" t="e">
        <f>IF($A1290=B1292,-1*($B1290-$A1291)*$A1291^2/$B1290^2,0)</f>
        <v>#REF!</v>
      </c>
      <c r="D1298" s="107" t="e">
        <f>#REF!</f>
        <v>#REF!</v>
      </c>
      <c r="E1298" s="108" t="e">
        <f>IF($A1290=D1292,-1*($B1290-$A1291)*$A1291^2/$B1290^2,0)</f>
        <v>#REF!</v>
      </c>
      <c r="F1298" s="107" t="e">
        <f>#REF!</f>
        <v>#REF!</v>
      </c>
      <c r="G1298" s="108" t="e">
        <f>IF($A1290=F1292,-1*($B1290-$A1291)*$A1291^2/$B1290^2,0)</f>
        <v>#REF!</v>
      </c>
      <c r="H1298" s="107" t="e">
        <f>#REF!</f>
        <v>#REF!</v>
      </c>
      <c r="I1298" s="108" t="e">
        <f>IF($A1290=H1292,-1*($B1290-$A1291)*$A1291^2/$B1290^2,0)</f>
        <v>#REF!</v>
      </c>
      <c r="J1298" s="107" t="e">
        <f>#REF!</f>
        <v>#REF!</v>
      </c>
      <c r="K1298" s="108" t="e">
        <f>IF($A1290=J1292,-1*($B1290-$A1291)*$A1291^2/$B1290^2,0)</f>
        <v>#REF!</v>
      </c>
      <c r="L1298" s="107" t="e">
        <f>#REF!</f>
        <v>#REF!</v>
      </c>
      <c r="M1298" s="108" t="e">
        <f>IF($A1290=L1292,-1*($B1290-$A1291)*$A1291^2/$B1290^2,0)</f>
        <v>#REF!</v>
      </c>
    </row>
    <row r="1299" spans="2:34" hidden="1" outlineLevel="2" x14ac:dyDescent="0.25">
      <c r="C1299" t="s">
        <v>61</v>
      </c>
      <c r="D1299" s="182"/>
      <c r="E1299" s="183"/>
      <c r="F1299" s="182"/>
      <c r="G1299" s="183"/>
      <c r="H1299" s="182"/>
      <c r="I1299" s="183"/>
      <c r="J1299" s="182"/>
      <c r="K1299" s="183"/>
      <c r="L1299" s="182"/>
      <c r="M1299" s="183"/>
      <c r="N1299" s="182"/>
      <c r="O1299" s="183"/>
      <c r="P1299" s="182"/>
      <c r="Q1299" s="183"/>
      <c r="R1299" s="182"/>
      <c r="S1299" s="183"/>
    </row>
    <row r="1300" spans="2:34" hidden="1" outlineLevel="2" x14ac:dyDescent="0.25">
      <c r="B1300" s="105">
        <v>1</v>
      </c>
      <c r="C1300" s="108">
        <f t="shared" ref="C1300" si="2189">-(IFERROR(VLOOKUP($B1300,$B1293:$C1298,2,0),0)+IFERROR(VLOOKUP($B1300,$D1293:$E1298,2,0),0)+IFERROR(VLOOKUP($B1300,$F1293:$G1298,2,0),0)+IFERROR(VLOOKUP($B1300,$H1293:$I1298,2,0),0)+IFERROR(VLOOKUP($B1300,$J1293:$K1298,2,0),0)+IFERROR(VLOOKUP($B1300,$L1293:$M1298,2,0),0)+IFERROR(VLOOKUP($B1300,$N1293:$O1298,2,0),0)+IFERROR(VLOOKUP($B1300,$P1293:$Q1298,2,0),0)+IFERROR(VLOOKUP($B1300,$R1293:$S1298,2,0),0))</f>
        <v>0</v>
      </c>
      <c r="E1300" s="109"/>
      <c r="F1300" s="325" t="s">
        <v>37</v>
      </c>
      <c r="G1300" s="325"/>
      <c r="H1300" s="325"/>
      <c r="I1300" s="325"/>
      <c r="J1300" s="325"/>
      <c r="K1300" s="325"/>
      <c r="L1300" s="325"/>
      <c r="M1300" s="325"/>
      <c r="N1300" s="325"/>
      <c r="O1300" s="325"/>
      <c r="P1300" s="325"/>
      <c r="Q1300" s="325"/>
      <c r="R1300" s="325"/>
      <c r="S1300" s="325"/>
      <c r="T1300" s="325"/>
      <c r="U1300" s="325"/>
      <c r="V1300" s="325"/>
      <c r="W1300" s="325"/>
      <c r="X1300" s="325"/>
      <c r="Y1300" s="325"/>
      <c r="Z1300" s="325"/>
      <c r="AA1300" s="325"/>
      <c r="AB1300" s="110"/>
      <c r="AC1300" s="110"/>
      <c r="AD1300" s="110"/>
      <c r="AE1300" s="110"/>
      <c r="AF1300" s="110"/>
      <c r="AG1300" s="110"/>
      <c r="AH1300" s="110"/>
    </row>
    <row r="1301" spans="2:34" hidden="1" outlineLevel="2" x14ac:dyDescent="0.25">
      <c r="B1301" s="105">
        <v>2</v>
      </c>
      <c r="C1301" s="108">
        <f t="shared" ref="C1301" si="2190">-(IFERROR(VLOOKUP($B1301,$B1293:$C1298,2,0),0)+IFERROR(VLOOKUP($B1301,$D1293:$E1298,2,0),0)+IFERROR(VLOOKUP($B1301,$F1293:$G1298,2,0),0)+IFERROR(VLOOKUP($B1301,$H1293:$I1298,2,0),0)+IFERROR(VLOOKUP($B1301,$J1293:$K1298,2,0),0)+IFERROR(VLOOKUP($B1301,$L1293:$M1298,2,0),0)+IFERROR(VLOOKUP($B1301,$N1293:$O1298,2,0),0)+IFERROR(VLOOKUP($B1301,$P1293:$Q1298,2,0),0)+IFERROR(VLOOKUP($B1301,$R1293:$S1298,2,0),0))</f>
        <v>0</v>
      </c>
      <c r="E1301" s="110"/>
      <c r="F1301" s="110"/>
      <c r="G1301" s="326" t="s">
        <v>38</v>
      </c>
      <c r="H1301" s="326"/>
      <c r="I1301" s="326"/>
      <c r="J1301" s="326"/>
      <c r="K1301" s="326"/>
      <c r="L1301" s="326"/>
      <c r="M1301" s="110"/>
      <c r="N1301" s="110"/>
      <c r="O1301" s="110"/>
      <c r="P1301" s="327" t="s">
        <v>39</v>
      </c>
      <c r="Q1301" s="327"/>
      <c r="R1301" s="327"/>
      <c r="S1301" s="327"/>
      <c r="T1301" s="327"/>
      <c r="U1301" s="327"/>
      <c r="V1301" s="110"/>
      <c r="W1301" s="110"/>
      <c r="X1301" s="110"/>
      <c r="Y1301" s="110"/>
      <c r="Z1301" s="110"/>
      <c r="AA1301" s="110"/>
      <c r="AB1301" s="110"/>
      <c r="AC1301" s="110"/>
      <c r="AD1301" s="110"/>
      <c r="AE1301" s="110"/>
      <c r="AF1301" s="110"/>
      <c r="AG1301" s="110"/>
      <c r="AH1301" s="110"/>
    </row>
    <row r="1302" spans="2:34" hidden="1" outlineLevel="2" x14ac:dyDescent="0.25">
      <c r="B1302" s="105">
        <v>3</v>
      </c>
      <c r="C1302" s="108">
        <f t="shared" ref="C1302" si="2191">-(IFERROR(VLOOKUP($B1302,$B1293:$C1298,2,0),0)+IFERROR(VLOOKUP($B1302,$D1293:$E1298,2,0),0)+IFERROR(VLOOKUP($B1302,$F1293:$G1298,2,0),0)+IFERROR(VLOOKUP($B1302,$H1293:$I1298,2,0),0)+IFERROR(VLOOKUP($B1302,$J1293:$K1298,2,0),0)+IFERROR(VLOOKUP($B1302,$L1293:$M1298,2,0),0)+IFERROR(VLOOKUP($B1302,$N1293:$O1298,2,0),0)+IFERROR(VLOOKUP($B1302,$P1293:$Q1298,2,0),0)+IFERROR(VLOOKUP($B1302,$R1293:$S1298,2,0),0))</f>
        <v>0</v>
      </c>
      <c r="E1302" s="110"/>
      <c r="F1302" s="110"/>
      <c r="G1302" s="112">
        <v>6</v>
      </c>
      <c r="H1302" s="112">
        <v>5</v>
      </c>
      <c r="I1302" s="112">
        <v>4</v>
      </c>
      <c r="J1302" s="112">
        <v>3</v>
      </c>
      <c r="K1302" s="112">
        <v>2</v>
      </c>
      <c r="L1302" s="112">
        <v>1</v>
      </c>
      <c r="M1302" s="110"/>
      <c r="O1302" s="110"/>
      <c r="P1302" s="112">
        <v>6</v>
      </c>
      <c r="Q1302" s="112">
        <v>5</v>
      </c>
      <c r="R1302" s="112">
        <v>4</v>
      </c>
      <c r="S1302" s="112">
        <v>3</v>
      </c>
      <c r="T1302" s="112">
        <v>2</v>
      </c>
      <c r="U1302" s="112">
        <v>1</v>
      </c>
      <c r="AB1302" s="110"/>
      <c r="AC1302" s="110"/>
      <c r="AD1302" s="110"/>
      <c r="AE1302" s="110"/>
      <c r="AF1302" s="110"/>
      <c r="AG1302" s="110"/>
      <c r="AH1302" s="110"/>
    </row>
    <row r="1303" spans="2:34" hidden="1" outlineLevel="2" x14ac:dyDescent="0.25">
      <c r="B1303" s="105">
        <v>4</v>
      </c>
      <c r="C1303" s="108">
        <f t="shared" ref="C1303" si="2192">-(IFERROR(VLOOKUP($B1303,$B1293:$C1298,2,0),0)+IFERROR(VLOOKUP($B1303,$D1293:$E1298,2,0),0)+IFERROR(VLOOKUP($B1303,$F1293:$G1298,2,0),0)+IFERROR(VLOOKUP($B1303,$H1293:$I1298,2,0),0)+IFERROR(VLOOKUP($B1303,$J1293:$K1298,2,0),0)+IFERROR(VLOOKUP($B1303,$L1293:$M1298,2,0),0)+IFERROR(VLOOKUP($B1303,$N1293:$O1298,2,0),0)+IFERROR(VLOOKUP($B1303,$P1293:$Q1298,2,0),0)+IFERROR(VLOOKUP($B1303,$R1293:$S1298,2,0),0))</f>
        <v>0</v>
      </c>
      <c r="E1303" s="110"/>
      <c r="F1303" s="105">
        <v>1</v>
      </c>
      <c r="G1303" s="184" t="e">
        <f t="array" ref="G1303:G1309">MMULT(MINVERSE($C$24:$I$30),$C1300:$C1306)</f>
        <v>#NUM!</v>
      </c>
      <c r="H1303" s="184" t="e">
        <f t="array" ref="H1303:H1308">MMULT(MINVERSE($C$24:$H$29),$C1300:$C1305)</f>
        <v>#NUM!</v>
      </c>
      <c r="I1303" s="184" t="e">
        <f t="array" ref="I1303:I1307">MMULT(MINVERSE($C$24:$G$28),$C1300:$C1304)</f>
        <v>#NUM!</v>
      </c>
      <c r="J1303" s="184" t="e">
        <f t="array" ref="J1303:J1306">MMULT(MINVERSE($C$24:$F$27),$C1300:$C1303)</f>
        <v>#NUM!</v>
      </c>
      <c r="K1303" s="184" t="e">
        <f t="array" ref="K1303:K1305">MMULT(MINVERSE($C$24:$E$26),$C1300:$C1302)</f>
        <v>#NUM!</v>
      </c>
      <c r="L1303" s="184" t="e">
        <f t="array" ref="L1303:L1304">MMULT(MINVERSE($C$24:$D$25),$C1300:$C1301)</f>
        <v>#NUM!</v>
      </c>
      <c r="M1303" s="110"/>
      <c r="O1303" s="105">
        <v>1</v>
      </c>
      <c r="P1303" s="184" t="e">
        <f t="array" ref="P1303:P1313">MMULT(MINVERSE($C$24:$M$34),$C1300:$C1310)</f>
        <v>#NUM!</v>
      </c>
      <c r="Q1303" s="184" t="e">
        <f t="array" ref="Q1303:Q1312">MMULT(MINVERSE($C$24:$L$33),$C1300:$C1309)</f>
        <v>#NUM!</v>
      </c>
      <c r="R1303" s="184" t="e">
        <f t="array" ref="R1303:R1311">MMULT(MINVERSE($C$24:$K$32),$C1300:$C1308)</f>
        <v>#NUM!</v>
      </c>
      <c r="S1303" s="184" t="e">
        <f t="array" ref="S1303:S1310">MMULT(MINVERSE($C$24:$J$31),$C1300:$C1307)</f>
        <v>#NUM!</v>
      </c>
      <c r="T1303" s="114"/>
      <c r="U1303" s="114"/>
      <c r="V1303" s="110"/>
      <c r="W1303" s="110"/>
      <c r="X1303" s="110"/>
      <c r="Y1303" s="110"/>
      <c r="Z1303" s="110"/>
      <c r="AA1303" s="110"/>
      <c r="AB1303" s="110"/>
      <c r="AC1303" s="110"/>
      <c r="AD1303" s="110"/>
      <c r="AE1303" s="110"/>
      <c r="AF1303" s="110"/>
      <c r="AG1303" s="110"/>
      <c r="AH1303" s="110"/>
    </row>
    <row r="1304" spans="2:34" hidden="1" outlineLevel="2" x14ac:dyDescent="0.25">
      <c r="B1304" s="105">
        <v>5</v>
      </c>
      <c r="C1304" s="108">
        <f t="shared" ref="C1304" si="2193">-(IFERROR(VLOOKUP($B1304,$B1293:$C1298,2,0),0)+IFERROR(VLOOKUP($B1304,$D1293:$E1298,2,0),0)+IFERROR(VLOOKUP($B1304,$F1293:$G1298,2,0),0)+IFERROR(VLOOKUP($B1304,$H1293:$I1298,2,0),0)+IFERROR(VLOOKUP($B1304,$J1293:$K1298,2,0),0)+IFERROR(VLOOKUP($B1304,$L1293:$M1298,2,0),0)+IFERROR(VLOOKUP($B1304,$N1293:$O1298,2,0),0)+IFERROR(VLOOKUP($B1304,$P1293:$Q1298,2,0),0)+IFERROR(VLOOKUP($B1304,$R1293:$S1298,2,0),0))</f>
        <v>0</v>
      </c>
      <c r="E1304" s="110"/>
      <c r="F1304" s="105">
        <v>2</v>
      </c>
      <c r="G1304" s="185" t="e">
        <v>#NUM!</v>
      </c>
      <c r="H1304" s="185" t="e">
        <v>#NUM!</v>
      </c>
      <c r="I1304" s="185" t="e">
        <v>#NUM!</v>
      </c>
      <c r="J1304" s="185" t="e">
        <v>#NUM!</v>
      </c>
      <c r="K1304" s="185" t="e">
        <v>#NUM!</v>
      </c>
      <c r="L1304" s="185" t="e">
        <v>#NUM!</v>
      </c>
      <c r="M1304" s="110"/>
      <c r="O1304" s="105">
        <v>2</v>
      </c>
      <c r="P1304" s="185" t="e">
        <v>#NUM!</v>
      </c>
      <c r="Q1304" s="185" t="e">
        <v>#NUM!</v>
      </c>
      <c r="R1304" s="185" t="e">
        <v>#NUM!</v>
      </c>
      <c r="S1304" s="185" t="e">
        <v>#NUM!</v>
      </c>
      <c r="T1304" s="114"/>
      <c r="U1304" s="114"/>
    </row>
    <row r="1305" spans="2:34" hidden="1" outlineLevel="2" x14ac:dyDescent="0.25">
      <c r="B1305" s="105">
        <v>6</v>
      </c>
      <c r="C1305" s="108">
        <f t="shared" ref="C1305" si="2194">-(IFERROR(VLOOKUP($B1305,$B1293:$C1298,2,0),0)+IFERROR(VLOOKUP($B1305,$D1293:$E1298,2,0),0)+IFERROR(VLOOKUP($B1305,$F1293:$G1298,2,0),0)+IFERROR(VLOOKUP($B1305,$H1293:$I1298,2,0),0)+IFERROR(VLOOKUP($B1305,$J1293:$K1298,2,0),0)+IFERROR(VLOOKUP($B1305,$L1293:$M1298,2,0),0)+IFERROR(VLOOKUP($B1305,$N1293:$O1298,2,0),0)+IFERROR(VLOOKUP($B1305,$P1293:$Q1298,2,0),0)+IFERROR(VLOOKUP($B1305,$R1293:$S1298,2,0),0))</f>
        <v>0</v>
      </c>
      <c r="E1305" s="110"/>
      <c r="F1305" s="105">
        <v>3</v>
      </c>
      <c r="G1305" s="185" t="e">
        <v>#NUM!</v>
      </c>
      <c r="H1305" s="185" t="e">
        <v>#NUM!</v>
      </c>
      <c r="I1305" s="185" t="e">
        <v>#NUM!</v>
      </c>
      <c r="J1305" s="185" t="e">
        <v>#NUM!</v>
      </c>
      <c r="K1305" s="185" t="e">
        <v>#NUM!</v>
      </c>
      <c r="L1305" s="185"/>
      <c r="M1305" s="110"/>
      <c r="O1305" s="105">
        <v>3</v>
      </c>
      <c r="P1305" s="185" t="e">
        <v>#NUM!</v>
      </c>
      <c r="Q1305" s="185" t="e">
        <v>#NUM!</v>
      </c>
      <c r="R1305" s="185" t="e">
        <v>#NUM!</v>
      </c>
      <c r="S1305" s="185" t="e">
        <v>#NUM!</v>
      </c>
      <c r="T1305" s="114"/>
      <c r="U1305" s="114"/>
    </row>
    <row r="1306" spans="2:34" hidden="1" outlineLevel="2" x14ac:dyDescent="0.25">
      <c r="B1306" s="105">
        <v>7</v>
      </c>
      <c r="C1306" s="108">
        <f t="shared" ref="C1306" si="2195">-(IFERROR(VLOOKUP($B1306,$B1293:$C1298,2,0),0)+IFERROR(VLOOKUP($B1306,$D1293:$E1298,2,0),0)+IFERROR(VLOOKUP($B1306,$F1293:$G1298,2,0),0)+IFERROR(VLOOKUP($B1306,$H1293:$I1298,2,0),0)+IFERROR(VLOOKUP($B1306,$J1293:$K1298,2,0),0)+IFERROR(VLOOKUP($B1306,$L1293:$M1298,2,0),0)+IFERROR(VLOOKUP($B1306,$N1293:$O1298,2,0),0)+IFERROR(VLOOKUP($B1306,$P1293:$Q1298,2,0),0)+IFERROR(VLOOKUP($B1306,$R1293:$S1298,2,0),0))</f>
        <v>0</v>
      </c>
      <c r="E1306" s="110"/>
      <c r="F1306" s="105">
        <v>4</v>
      </c>
      <c r="G1306" s="185" t="e">
        <v>#NUM!</v>
      </c>
      <c r="H1306" s="185" t="e">
        <v>#NUM!</v>
      </c>
      <c r="I1306" s="185" t="e">
        <v>#NUM!</v>
      </c>
      <c r="J1306" s="185" t="e">
        <v>#NUM!</v>
      </c>
      <c r="K1306" s="185"/>
      <c r="L1306" s="185"/>
      <c r="M1306" s="110"/>
      <c r="O1306" s="105">
        <v>4</v>
      </c>
      <c r="P1306" s="185" t="e">
        <v>#NUM!</v>
      </c>
      <c r="Q1306" s="185" t="e">
        <v>#NUM!</v>
      </c>
      <c r="R1306" s="185" t="e">
        <v>#NUM!</v>
      </c>
      <c r="S1306" s="185" t="e">
        <v>#NUM!</v>
      </c>
      <c r="T1306" s="114"/>
      <c r="U1306" s="114"/>
    </row>
    <row r="1307" spans="2:34" hidden="1" outlineLevel="2" x14ac:dyDescent="0.25">
      <c r="B1307" s="105">
        <v>8</v>
      </c>
      <c r="C1307" s="108">
        <f t="shared" ref="C1307" si="2196">-(IFERROR(VLOOKUP($B1307,$B1293:$C1298,2,0),0)+IFERROR(VLOOKUP($B1307,$D1293:$E1298,2,0),0)+IFERROR(VLOOKUP($B1307,$F1293:$G1298,2,0),0)+IFERROR(VLOOKUP($B1307,$H1293:$I1298,2,0),0)+IFERROR(VLOOKUP($B1307,$J1293:$K1298,2,0),0)+IFERROR(VLOOKUP($B1307,$L1293:$M1298,2,0),0)+IFERROR(VLOOKUP($B1307,$N1293:$O1298,2,0),0)+IFERROR(VLOOKUP($B1307,$P1293:$Q1298,2,0),0)+IFERROR(VLOOKUP($B1307,$R1293:$S1298,2,0),0))</f>
        <v>0</v>
      </c>
      <c r="E1307" s="110" t="s">
        <v>40</v>
      </c>
      <c r="F1307" s="105">
        <v>5</v>
      </c>
      <c r="G1307" s="185" t="e">
        <v>#NUM!</v>
      </c>
      <c r="H1307" s="185" t="e">
        <v>#NUM!</v>
      </c>
      <c r="I1307" s="185" t="e">
        <v>#NUM!</v>
      </c>
      <c r="J1307" s="185"/>
      <c r="K1307" s="185"/>
      <c r="L1307" s="185"/>
      <c r="M1307" s="110"/>
      <c r="O1307" s="105">
        <v>5</v>
      </c>
      <c r="P1307" s="185" t="e">
        <v>#NUM!</v>
      </c>
      <c r="Q1307" s="185" t="e">
        <v>#NUM!</v>
      </c>
      <c r="R1307" s="185" t="e">
        <v>#NUM!</v>
      </c>
      <c r="S1307" s="185" t="e">
        <v>#NUM!</v>
      </c>
      <c r="T1307" s="114"/>
      <c r="U1307" s="114"/>
    </row>
    <row r="1308" spans="2:34" hidden="1" outlineLevel="2" x14ac:dyDescent="0.25">
      <c r="B1308" s="105">
        <v>9</v>
      </c>
      <c r="C1308" s="108">
        <f t="shared" ref="C1308" si="2197">-(IFERROR(VLOOKUP($B1308,$B1293:$C1298,2,0),0)+IFERROR(VLOOKUP($B1308,$D1293:$E1298,2,0),0)+IFERROR(VLOOKUP($B1308,$F1293:$G1298,2,0),0)+IFERROR(VLOOKUP($B1308,$H1293:$I1298,2,0),0)+IFERROR(VLOOKUP($B1308,$J1293:$K1298,2,0),0)+IFERROR(VLOOKUP($B1308,$L1293:$M1298,2,0),0)+IFERROR(VLOOKUP($B1308,$N1293:$O1298,2,0),0)+IFERROR(VLOOKUP($B1308,$P1293:$Q1298,2,0),0)+IFERROR(VLOOKUP($B1308,$R1293:$S1298,2,0),0))</f>
        <v>0</v>
      </c>
      <c r="E1308" s="110"/>
      <c r="F1308" s="105">
        <v>6</v>
      </c>
      <c r="G1308" s="185" t="e">
        <v>#NUM!</v>
      </c>
      <c r="H1308" s="185" t="e">
        <v>#NUM!</v>
      </c>
      <c r="I1308" s="185"/>
      <c r="J1308" s="185"/>
      <c r="K1308" s="185"/>
      <c r="L1308" s="185"/>
      <c r="M1308" s="110"/>
      <c r="O1308" s="105">
        <v>6</v>
      </c>
      <c r="P1308" s="185" t="e">
        <v>#NUM!</v>
      </c>
      <c r="Q1308" s="185" t="e">
        <v>#NUM!</v>
      </c>
      <c r="R1308" s="185" t="e">
        <v>#NUM!</v>
      </c>
      <c r="S1308" s="185" t="e">
        <v>#NUM!</v>
      </c>
      <c r="T1308" s="114"/>
      <c r="U1308" s="114"/>
    </row>
    <row r="1309" spans="2:34" hidden="1" outlineLevel="2" x14ac:dyDescent="0.25">
      <c r="B1309" s="105">
        <v>10</v>
      </c>
      <c r="C1309" s="108">
        <f t="shared" ref="C1309" si="2198">-(IFERROR(VLOOKUP($B1309,$B1293:$C1298,2,0),0)+IFERROR(VLOOKUP($B1309,$D1293:$E1298,2,0),0)+IFERROR(VLOOKUP($B1309,$F1293:$G1298,2,0),0)+IFERROR(VLOOKUP($B1309,$H1293:$I1298,2,0),0)+IFERROR(VLOOKUP($B1309,$J1293:$K1298,2,0),0)+IFERROR(VLOOKUP($B1309,$L1293:$M1298,2,0),0)+IFERROR(VLOOKUP($B1309,$N1293:$O1298,2,0),0)+IFERROR(VLOOKUP($B1309,$P1293:$Q1298,2,0),0)+IFERROR(VLOOKUP($B1309,$R1293:$S1298,2,0),0))</f>
        <v>0</v>
      </c>
      <c r="E1309" s="110"/>
      <c r="F1309" s="105">
        <v>7</v>
      </c>
      <c r="G1309" s="185" t="e">
        <v>#NUM!</v>
      </c>
      <c r="H1309" s="185"/>
      <c r="I1309" s="185"/>
      <c r="J1309" s="185"/>
      <c r="K1309" s="185"/>
      <c r="L1309" s="185"/>
      <c r="M1309" s="110"/>
      <c r="N1309" s="110" t="s">
        <v>40</v>
      </c>
      <c r="O1309" s="105">
        <v>7</v>
      </c>
      <c r="P1309" s="185" t="e">
        <v>#NUM!</v>
      </c>
      <c r="Q1309" s="185" t="e">
        <v>#NUM!</v>
      </c>
      <c r="R1309" s="185" t="e">
        <v>#NUM!</v>
      </c>
      <c r="S1309" s="185" t="e">
        <v>#NUM!</v>
      </c>
      <c r="T1309" s="114"/>
      <c r="U1309" s="114"/>
    </row>
    <row r="1310" spans="2:34" hidden="1" outlineLevel="2" x14ac:dyDescent="0.25">
      <c r="B1310" s="105">
        <v>11</v>
      </c>
      <c r="C1310" s="108">
        <f t="shared" ref="C1310" si="2199">-(IFERROR(VLOOKUP($B1310,$B1293:$C1298,2,0),0)+IFERROR(VLOOKUP($B1310,$D1293:$E1298,2,0),0)+IFERROR(VLOOKUP($B1310,$F1293:$G1298,2,0),0)+IFERROR(VLOOKUP($B1310,$H1293:$I1298,2,0),0)+IFERROR(VLOOKUP($B1310,$J1293:$K1298,2,0),0)+IFERROR(VLOOKUP($B1310,$L1293:$M1298,2,0),0)+IFERROR(VLOOKUP($B1310,$N1293:$O1298,2,0),0)+IFERROR(VLOOKUP($B1310,$P1293:$Q1298,2,0),0)+IFERROR(VLOOKUP($B1310,$R1293:$S1298,2,0),0))</f>
        <v>0</v>
      </c>
      <c r="E1310" s="110"/>
      <c r="M1310" s="110"/>
      <c r="O1310" s="105">
        <v>8</v>
      </c>
      <c r="P1310" s="185" t="e">
        <v>#NUM!</v>
      </c>
      <c r="Q1310" s="185" t="e">
        <v>#NUM!</v>
      </c>
      <c r="R1310" s="185" t="e">
        <v>#NUM!</v>
      </c>
      <c r="S1310" s="185" t="e">
        <v>#NUM!</v>
      </c>
      <c r="T1310" s="114"/>
      <c r="U1310" s="114"/>
    </row>
    <row r="1311" spans="2:34" hidden="1" outlineLevel="2" x14ac:dyDescent="0.25">
      <c r="B1311" s="105">
        <v>12</v>
      </c>
      <c r="C1311" s="108">
        <f t="shared" ref="C1311" si="2200">-(IFERROR(VLOOKUP($B1311,$B1293:$C1298,2,0),0)+IFERROR(VLOOKUP($B1311,$D1293:$E1298,2,0),0)+IFERROR(VLOOKUP($B1311,$F1293:$G1298,2,0),0)+IFERROR(VLOOKUP($B1311,$H1293:$I1298,2,0),0)+IFERROR(VLOOKUP($B1311,$J1293:$K1298,2,0),0)+IFERROR(VLOOKUP($B1311,$L1293:$M1298,2,0),0)+IFERROR(VLOOKUP($B1311,$N1293:$O1298,2,0),0)+IFERROR(VLOOKUP($B1311,$P1293:$Q1298,2,0),0)+IFERROR(VLOOKUP($B1311,$R1293:$S1298,2,0),0))</f>
        <v>0</v>
      </c>
      <c r="E1311" s="110"/>
      <c r="M1311" s="110"/>
      <c r="O1311" s="105">
        <v>9</v>
      </c>
      <c r="P1311" s="185" t="e">
        <v>#NUM!</v>
      </c>
      <c r="Q1311" s="185" t="e">
        <v>#NUM!</v>
      </c>
      <c r="R1311" s="185" t="e">
        <v>#NUM!</v>
      </c>
      <c r="S1311" s="185"/>
      <c r="T1311" s="114"/>
      <c r="U1311" s="114"/>
    </row>
    <row r="1312" spans="2:34" hidden="1" outlineLevel="2" x14ac:dyDescent="0.25">
      <c r="B1312" s="105">
        <v>13</v>
      </c>
      <c r="C1312" s="108">
        <f t="shared" ref="C1312" si="2201">-(IFERROR(VLOOKUP($B1312,$B1293:$C1298,2,0),0)+IFERROR(VLOOKUP($B1312,$D1293:$E1298,2,0),0)+IFERROR(VLOOKUP($B1312,$F1293:$G1298,2,0),0)+IFERROR(VLOOKUP($B1312,$H1293:$I1298,2,0),0)+IFERROR(VLOOKUP($B1312,$J1293:$K1298,2,0),0)+IFERROR(VLOOKUP($B1312,$L1293:$M1298,2,0),0)+IFERROR(VLOOKUP($B1312,$N1293:$O1298,2,0),0)+IFERROR(VLOOKUP($B1312,$P1293:$Q1298,2,0),0)+IFERROR(VLOOKUP($B1312,$R1293:$S1298,2,0),0))</f>
        <v>0</v>
      </c>
      <c r="E1312" s="110"/>
      <c r="F1312" s="110"/>
      <c r="G1312" s="324" t="s">
        <v>42</v>
      </c>
      <c r="H1312" s="324"/>
      <c r="I1312" s="324"/>
      <c r="J1312" s="324"/>
      <c r="K1312" s="324"/>
      <c r="L1312" s="324"/>
      <c r="M1312" s="110"/>
      <c r="O1312" s="105">
        <v>10</v>
      </c>
      <c r="P1312" s="185" t="e">
        <v>#NUM!</v>
      </c>
      <c r="Q1312" s="185" t="e">
        <v>#NUM!</v>
      </c>
      <c r="R1312" s="185"/>
      <c r="S1312" s="185"/>
      <c r="T1312" s="114"/>
      <c r="U1312" s="114"/>
    </row>
    <row r="1313" spans="1:24" hidden="1" outlineLevel="2" x14ac:dyDescent="0.25">
      <c r="B1313" s="105">
        <v>14</v>
      </c>
      <c r="C1313" s="108">
        <f t="shared" ref="C1313" si="2202">-(IFERROR(VLOOKUP($B1313,$B1293:$C1298,2,0),0)+IFERROR(VLOOKUP($B1313,$D1293:$E1298,2,0),0)+IFERROR(VLOOKUP($B1313,$F1293:$G1298,2,0),0)+IFERROR(VLOOKUP($B1313,$H1293:$I1298,2,0),0)+IFERROR(VLOOKUP($B1313,$J1293:$K1298,2,0),0)+IFERROR(VLOOKUP($B1313,$L1293:$M1298,2,0),0)+IFERROR(VLOOKUP($B1313,$N1293:$O1298,2,0),0)+IFERROR(VLOOKUP($B1313,$P1293:$Q1298,2,0),0)+IFERROR(VLOOKUP($B1313,$R1293:$S1298,2,0),0))</f>
        <v>0</v>
      </c>
      <c r="E1313" s="110"/>
      <c r="F1313" s="110"/>
      <c r="G1313" s="112">
        <v>6</v>
      </c>
      <c r="H1313" s="112">
        <v>5</v>
      </c>
      <c r="I1313" s="112">
        <v>4</v>
      </c>
      <c r="J1313" s="112">
        <v>3</v>
      </c>
      <c r="K1313" s="112">
        <v>2</v>
      </c>
      <c r="L1313" s="112">
        <v>1</v>
      </c>
      <c r="M1313" s="110"/>
      <c r="O1313" s="105">
        <v>11</v>
      </c>
      <c r="P1313" s="185" t="e">
        <v>#NUM!</v>
      </c>
      <c r="Q1313" s="185"/>
      <c r="R1313" s="185"/>
      <c r="S1313" s="185"/>
      <c r="T1313" s="114"/>
      <c r="U1313" s="114"/>
    </row>
    <row r="1314" spans="1:24" hidden="1" outlineLevel="2" x14ac:dyDescent="0.25">
      <c r="A1314" s="68" t="s">
        <v>41</v>
      </c>
      <c r="B1314" s="105">
        <v>15</v>
      </c>
      <c r="C1314" s="108">
        <f t="shared" ref="C1314" si="2203">-(IFERROR(VLOOKUP($B1314,$B1293:$C1298,2,0),0)+IFERROR(VLOOKUP($B1314,$D1293:$E1298,2,0),0)+IFERROR(VLOOKUP($B1314,$F1293:$G1298,2,0),0)+IFERROR(VLOOKUP($B1314,$H1293:$I1298,2,0),0)+IFERROR(VLOOKUP($B1314,$J1293:$K1298,2,0),0)+IFERROR(VLOOKUP($B1314,$L1293:$M1298,2,0),0)+IFERROR(VLOOKUP($B1314,$N1293:$O1298,2,0),0)+IFERROR(VLOOKUP($B1314,$P1293:$Q1298,2,0),0)+IFERROR(VLOOKUP($B1314,$R1293:$S1298,2,0),0))</f>
        <v>0</v>
      </c>
      <c r="E1314" s="110"/>
      <c r="F1314" s="105">
        <v>1</v>
      </c>
      <c r="G1314" s="184" t="e">
        <f t="array" ref="G1314:G1322">MMULT(MINVERSE($C$24:$K$32),$C1300:$C1308)</f>
        <v>#NUM!</v>
      </c>
      <c r="H1314" s="184" t="e">
        <f t="array" ref="H1314:H1321">MMULT(MINVERSE($C$24:$J$31),$C1300:$C1307)</f>
        <v>#NUM!</v>
      </c>
      <c r="I1314" s="184" t="e">
        <f t="array" ref="I1314:I1320">MMULT(MINVERSE($C$24:$I$30),$C1300:$C1306)</f>
        <v>#NUM!</v>
      </c>
      <c r="J1314" s="184" t="e">
        <f t="array" ref="J1314:J1319">MMULT(MINVERSE($C$24:$H$29),$C1300:$C1305)</f>
        <v>#NUM!</v>
      </c>
      <c r="K1314" s="184" t="e">
        <f t="array" ref="K1314:K1318">MMULT(MINVERSE($C$24:$G$28),$C1300:$C1304)</f>
        <v>#NUM!</v>
      </c>
      <c r="L1314" s="113"/>
      <c r="M1314" s="110"/>
      <c r="N1314" s="110"/>
      <c r="O1314" s="110"/>
      <c r="P1314" s="110"/>
    </row>
    <row r="1315" spans="1:24" hidden="1" outlineLevel="2" x14ac:dyDescent="0.25">
      <c r="B1315" s="105">
        <v>16</v>
      </c>
      <c r="C1315" s="108">
        <f t="shared" ref="C1315" si="2204">-(IFERROR(VLOOKUP($B1315,$B1293:$C1298,2,0),0)+IFERROR(VLOOKUP($B1315,$D1293:$E1298,2,0),0)+IFERROR(VLOOKUP($B1315,$F1293:$G1298,2,0),0)+IFERROR(VLOOKUP($B1315,$H1293:$I1298,2,0),0)+IFERROR(VLOOKUP($B1315,$J1293:$K1298,2,0),0)+IFERROR(VLOOKUP($B1315,$L1293:$M1298,2,0),0)+IFERROR(VLOOKUP($B1315,$N1293:$O1298,2,0),0)+IFERROR(VLOOKUP($B1315,$P1293:$Q1298,2,0),0)+IFERROR(VLOOKUP($B1315,$R1293:$S1298,2,0),0))</f>
        <v>0</v>
      </c>
      <c r="E1315" s="110"/>
      <c r="F1315" s="105">
        <v>2</v>
      </c>
      <c r="G1315" s="185" t="e">
        <v>#NUM!</v>
      </c>
      <c r="H1315" s="185" t="e">
        <v>#NUM!</v>
      </c>
      <c r="I1315" s="185" t="e">
        <v>#NUM!</v>
      </c>
      <c r="J1315" s="185" t="e">
        <v>#NUM!</v>
      </c>
      <c r="K1315" s="185" t="e">
        <v>#NUM!</v>
      </c>
      <c r="L1315" s="114"/>
      <c r="M1315" s="110"/>
      <c r="N1315" s="110"/>
      <c r="O1315" s="110"/>
      <c r="P1315" s="110"/>
    </row>
    <row r="1316" spans="1:24" hidden="1" outlineLevel="2" x14ac:dyDescent="0.25">
      <c r="B1316" s="105">
        <v>17</v>
      </c>
      <c r="C1316" s="108">
        <f t="shared" ref="C1316" si="2205">-(IFERROR(VLOOKUP($B1316,$B1293:$C1298,2,0),0)+IFERROR(VLOOKUP($B1316,$D1293:$E1298,2,0),0)+IFERROR(VLOOKUP($B1316,$F1293:$G1298,2,0),0)+IFERROR(VLOOKUP($B1316,$H1293:$I1298,2,0),0)+IFERROR(VLOOKUP($B1316,$J1293:$K1298,2,0),0)+IFERROR(VLOOKUP($B1316,$L1293:$M1298,2,0),0)+IFERROR(VLOOKUP($B1316,$N1293:$O1298,2,0),0)+IFERROR(VLOOKUP($B1316,$P1293:$Q1298,2,0),0)+IFERROR(VLOOKUP($B1316,$R1293:$S1298,2,0),0))</f>
        <v>0</v>
      </c>
      <c r="E1316" s="110"/>
      <c r="F1316" s="105">
        <v>3</v>
      </c>
      <c r="G1316" s="185" t="e">
        <v>#NUM!</v>
      </c>
      <c r="H1316" s="185" t="e">
        <v>#NUM!</v>
      </c>
      <c r="I1316" s="185" t="e">
        <v>#NUM!</v>
      </c>
      <c r="J1316" s="185" t="e">
        <v>#NUM!</v>
      </c>
      <c r="K1316" s="185" t="e">
        <v>#NUM!</v>
      </c>
      <c r="L1316" s="114"/>
      <c r="M1316" s="110"/>
    </row>
    <row r="1317" spans="1:24" hidden="1" outlineLevel="2" x14ac:dyDescent="0.25">
      <c r="B1317" s="105">
        <v>18</v>
      </c>
      <c r="C1317" s="108">
        <f t="shared" ref="C1317" si="2206">-(IFERROR(VLOOKUP($B1317,$B1293:$C1298,2,0),0)+IFERROR(VLOOKUP($B1317,$D1293:$E1298,2,0),0)+IFERROR(VLOOKUP($B1317,$F1293:$G1298,2,0),0)+IFERROR(VLOOKUP($B1317,$H1293:$I1298,2,0),0)+IFERROR(VLOOKUP($B1317,$J1293:$K1298,2,0),0)+IFERROR(VLOOKUP($B1317,$L1293:$M1298,2,0),0)+IFERROR(VLOOKUP($B1317,$N1293:$O1298,2,0),0)+IFERROR(VLOOKUP($B1317,$P1293:$Q1298,2,0),0)+IFERROR(VLOOKUP($B1317,$R1293:$S1298,2,0),0))</f>
        <v>0</v>
      </c>
      <c r="E1317" s="110"/>
      <c r="F1317" s="105">
        <v>4</v>
      </c>
      <c r="G1317" s="185" t="e">
        <v>#NUM!</v>
      </c>
      <c r="H1317" s="185" t="e">
        <v>#NUM!</v>
      </c>
      <c r="I1317" s="185" t="e">
        <v>#NUM!</v>
      </c>
      <c r="J1317" s="185" t="e">
        <v>#NUM!</v>
      </c>
      <c r="K1317" s="185" t="e">
        <v>#NUM!</v>
      </c>
      <c r="L1317" s="114"/>
      <c r="M1317" s="110"/>
    </row>
    <row r="1318" spans="1:24" hidden="1" outlineLevel="2" x14ac:dyDescent="0.25">
      <c r="B1318" s="105">
        <v>19</v>
      </c>
      <c r="C1318" s="108">
        <f t="shared" ref="C1318" si="2207">-(IFERROR(VLOOKUP($B1318,$B1293:$C1298,2,0),0)+IFERROR(VLOOKUP($B1318,$D1293:$E1298,2,0),0)+IFERROR(VLOOKUP($B1318,$F1293:$G1298,2,0),0)+IFERROR(VLOOKUP($B1318,$H1293:$I1298,2,0),0)+IFERROR(VLOOKUP($B1318,$J1293:$K1298,2,0),0)+IFERROR(VLOOKUP($B1318,$L1293:$M1298,2,0),0)+IFERROR(VLOOKUP($B1318,$N1293:$O1298,2,0),0)+IFERROR(VLOOKUP($B1318,$P1293:$Q1298,2,0),0)+IFERROR(VLOOKUP($B1318,$R1293:$S1298,2,0),0))</f>
        <v>0</v>
      </c>
      <c r="E1318" s="110"/>
      <c r="F1318" s="105">
        <v>5</v>
      </c>
      <c r="G1318" s="185" t="e">
        <v>#NUM!</v>
      </c>
      <c r="H1318" s="185" t="e">
        <v>#NUM!</v>
      </c>
      <c r="I1318" s="185" t="e">
        <v>#NUM!</v>
      </c>
      <c r="J1318" s="185" t="e">
        <v>#NUM!</v>
      </c>
      <c r="K1318" s="185" t="e">
        <v>#NUM!</v>
      </c>
      <c r="L1318" s="114"/>
      <c r="M1318" s="110"/>
    </row>
    <row r="1319" spans="1:24" hidden="1" outlineLevel="2" x14ac:dyDescent="0.25">
      <c r="B1319" s="105">
        <v>20</v>
      </c>
      <c r="C1319" s="108">
        <f t="shared" ref="C1319" si="2208">-(IFERROR(VLOOKUP($B1319,$B1293:$C1298,2,0),0)+IFERROR(VLOOKUP($B1319,$D1293:$E1298,2,0),0)+IFERROR(VLOOKUP($B1319,$F1293:$G1298,2,0),0)+IFERROR(VLOOKUP($B1319,$H1293:$I1298,2,0),0)+IFERROR(VLOOKUP($B1319,$J1293:$K1298,2,0),0)+IFERROR(VLOOKUP($B1319,$L1293:$M1298,2,0),0)+IFERROR(VLOOKUP($B1319,$N1293:$O1298,2,0),0)+IFERROR(VLOOKUP($B1319,$P1293:$Q1298,2,0),0)+IFERROR(VLOOKUP($B1319,$R1293:$S1298,2,0),0))</f>
        <v>0</v>
      </c>
      <c r="E1319" s="110" t="s">
        <v>40</v>
      </c>
      <c r="F1319" s="105">
        <v>6</v>
      </c>
      <c r="G1319" s="185" t="e">
        <v>#NUM!</v>
      </c>
      <c r="H1319" s="185" t="e">
        <v>#NUM!</v>
      </c>
      <c r="I1319" s="185" t="e">
        <v>#NUM!</v>
      </c>
      <c r="J1319" s="185" t="e">
        <v>#NUM!</v>
      </c>
      <c r="K1319" s="185"/>
      <c r="L1319" s="114"/>
      <c r="M1319" s="110"/>
    </row>
    <row r="1320" spans="1:24" hidden="1" outlineLevel="2" x14ac:dyDescent="0.25">
      <c r="B1320" s="105">
        <v>21</v>
      </c>
      <c r="C1320" s="108">
        <f t="shared" ref="C1320" si="2209">-(IFERROR(VLOOKUP($B1320,$B1293:$C1298,2,0),0)+IFERROR(VLOOKUP($B1320,$D1293:$E1298,2,0),0)+IFERROR(VLOOKUP($B1320,$F1293:$G1298,2,0),0)+IFERROR(VLOOKUP($B1320,$H1293:$I1298,2,0),0)+IFERROR(VLOOKUP($B1320,$J1293:$K1298,2,0),0)+IFERROR(VLOOKUP($B1320,$L1293:$M1298,2,0),0)+IFERROR(VLOOKUP($B1320,$N1293:$O1298,2,0),0)+IFERROR(VLOOKUP($B1320,$P1293:$Q1298,2,0),0)+IFERROR(VLOOKUP($B1320,$R1293:$S1298,2,0),0))</f>
        <v>0</v>
      </c>
      <c r="E1320" s="110"/>
      <c r="F1320" s="105">
        <v>7</v>
      </c>
      <c r="G1320" s="185" t="e">
        <v>#NUM!</v>
      </c>
      <c r="H1320" s="185" t="e">
        <v>#NUM!</v>
      </c>
      <c r="I1320" s="185" t="e">
        <v>#NUM!</v>
      </c>
      <c r="J1320" s="185"/>
      <c r="K1320" s="185"/>
      <c r="L1320" s="114"/>
      <c r="M1320" s="110"/>
    </row>
    <row r="1321" spans="1:24" hidden="1" outlineLevel="2" x14ac:dyDescent="0.25">
      <c r="E1321" s="110"/>
      <c r="F1321" s="105">
        <v>8</v>
      </c>
      <c r="G1321" s="185" t="e">
        <v>#NUM!</v>
      </c>
      <c r="H1321" s="185" t="e">
        <v>#NUM!</v>
      </c>
      <c r="I1321" s="185"/>
      <c r="J1321" s="185"/>
      <c r="K1321" s="185"/>
      <c r="L1321" s="114"/>
      <c r="M1321" s="110"/>
      <c r="X1321" s="110"/>
    </row>
    <row r="1322" spans="1:24" hidden="1" outlineLevel="2" x14ac:dyDescent="0.25">
      <c r="E1322" s="110"/>
      <c r="F1322" s="105">
        <v>9</v>
      </c>
      <c r="G1322" s="185" t="e">
        <v>#NUM!</v>
      </c>
      <c r="H1322" s="185"/>
      <c r="I1322" s="185"/>
      <c r="J1322" s="185"/>
      <c r="K1322" s="185"/>
      <c r="L1322" s="114"/>
      <c r="M1322" s="110"/>
      <c r="X1322" s="110"/>
    </row>
    <row r="1323" spans="1:24" hidden="1" outlineLevel="2" x14ac:dyDescent="0.25">
      <c r="A1323" s="117"/>
    </row>
    <row r="1324" spans="1:24" s="119" customFormat="1" hidden="1" outlineLevel="2" x14ac:dyDescent="0.25">
      <c r="A1324" s="118" t="s">
        <v>37</v>
      </c>
    </row>
    <row r="1325" spans="1:24" hidden="1" outlineLevel="2" x14ac:dyDescent="0.25">
      <c r="B1325" s="316" t="e">
        <f t="shared" ref="B1325:B1331" si="2210">B1292</f>
        <v>#REF!</v>
      </c>
      <c r="C1325" s="316"/>
      <c r="D1325" s="316" t="e">
        <f t="shared" ref="D1325:D1331" si="2211">D1292</f>
        <v>#REF!</v>
      </c>
      <c r="E1325" s="316"/>
      <c r="F1325" s="316" t="e">
        <f t="shared" ref="F1325:F1331" si="2212">F1292</f>
        <v>#REF!</v>
      </c>
      <c r="G1325" s="316"/>
      <c r="H1325" s="316" t="e">
        <f t="shared" ref="H1325:H1331" si="2213">H1292</f>
        <v>#REF!</v>
      </c>
      <c r="I1325" s="316"/>
      <c r="J1325" s="316" t="e">
        <f t="shared" ref="J1325:J1331" si="2214">J1292</f>
        <v>#REF!</v>
      </c>
      <c r="K1325" s="316"/>
      <c r="L1325" s="316" t="e">
        <f t="shared" ref="L1325:L1331" si="2215">L1292</f>
        <v>#REF!</v>
      </c>
      <c r="M1325" s="316"/>
    </row>
    <row r="1326" spans="1:24" hidden="1" outlineLevel="2" x14ac:dyDescent="0.25">
      <c r="B1326" s="105" t="e">
        <f t="shared" si="2210"/>
        <v>#REF!</v>
      </c>
      <c r="C1326" s="116" t="e">
        <f>IF($Q$2=2,IFERROR(INDEX($G1303:$L1309,MATCH(B1326,$F1303:$F1309,0),MATCH(INICIO!$C$59,$G1302:$L1302,0)),0),IF($Q$2=4,IFERROR(INDEX($P1303:$U1313,MATCH(B1326,$O1303:$O1313,0),MATCH(INICIO!$C$59,$P1302:$U1302,0)),0),IFERROR(INDEX($G1314:$L1322,MATCH(B1326,$F1314:$F1322,0),MATCH(INICIO!$C$59,$G1313:$L1313,0)),0)))</f>
        <v>#REF!</v>
      </c>
      <c r="D1326" s="105" t="e">
        <f t="shared" si="2211"/>
        <v>#REF!</v>
      </c>
      <c r="E1326" s="116" t="e">
        <f>IF($Q$2=2,IFERROR(INDEX($G1303:$L1309,MATCH(D1326,$F1303:$F1309,0),MATCH(INICIO!$C$59,$G1302:$L1302,0)),0),IF($Q$2=4,IFERROR(INDEX($P1303:$U1313,MATCH(D1326,$O1303:$O1313,0),MATCH(INICIO!$C$59,$P1302:$U1302,0)),0),IFERROR(INDEX($G1314:$L1322,MATCH(D1326,$F1314:$F1322,0),MATCH(INICIO!$C$59,$G1313:$L1313,0)),0)))</f>
        <v>#REF!</v>
      </c>
      <c r="F1326" s="105" t="e">
        <f t="shared" si="2212"/>
        <v>#REF!</v>
      </c>
      <c r="G1326" s="116" t="e">
        <f>IF($Q$2=2,IFERROR(INDEX($G1303:$L1309,MATCH(F1326,$F1303:$F1309,0),MATCH(INICIO!$C$59,$G1302:$L1302,0)),0),IF($Q$2=4,IFERROR(INDEX($P1303:$U1313,MATCH(F1326,$O1303:$O1313,0),MATCH(INICIO!$C$59,$P1302:$U1302,0)),0),IFERROR(INDEX($G1314:$L1322,MATCH(F1326,$F1314:$F1322,0),MATCH(INICIO!$C$59,$G1313:$L1313,0)),0)))</f>
        <v>#REF!</v>
      </c>
      <c r="H1326" s="105" t="e">
        <f t="shared" si="2213"/>
        <v>#REF!</v>
      </c>
      <c r="I1326" s="116" t="e">
        <f>IF($Q$2=2,IFERROR(INDEX($G1303:$L1309,MATCH(H1326,$F1303:$F1309,0),MATCH(INICIO!$C$59,$G1302:$L1302,0)),0),IF($Q$2=4,IFERROR(INDEX($P1303:$U1313,MATCH(H1326,$O1303:$O1313,0),MATCH(INICIO!$C$59,$P1302:$U1302,0)),0),IFERROR(INDEX($G1314:$L1322,MATCH(H1326,$F1314:$F1322,0),MATCH(INICIO!$C$59,$G1313:$L1313,0)),0)))</f>
        <v>#REF!</v>
      </c>
      <c r="J1326" s="105" t="e">
        <f t="shared" si="2214"/>
        <v>#REF!</v>
      </c>
      <c r="K1326" s="116" t="e">
        <f>IF($Q$2=2,IFERROR(INDEX($G1303:$L1309,MATCH(J1326,$F1303:$F1309,0),MATCH(INICIO!$C$59,$G1302:$L1302,0)),0),IF($Q$2=4,IFERROR(INDEX($P1303:$U1313,MATCH(J1326,$O1303:$O1313,0),MATCH(INICIO!$C$59,$P1302:$U1302,0)),0),IFERROR(INDEX($G1314:$L1322,MATCH(J1326,$F1314:$F1322,0),MATCH(INICIO!$C$59,$G1313:$L1313,0)),0)))</f>
        <v>#REF!</v>
      </c>
      <c r="L1326" s="105" t="e">
        <f t="shared" si="2215"/>
        <v>#REF!</v>
      </c>
      <c r="M1326" s="116" t="e">
        <f>IF($Q$2=2,IFERROR(INDEX($G1303:$L1309,MATCH(L1326,$F1303:$F1309,0),MATCH(INICIO!$C$59,$G1302:$L1302,0)),0),IF($Q$2=4,IFERROR(INDEX($P1303:$U1313,MATCH(L1326,$O1303:$O1313,0),MATCH(INICIO!$C$59,$P1302:$U1302,0)),0),IFERROR(INDEX($G1314:$L1322,MATCH(L1326,$F1314:$F1322,0),MATCH(INICIO!$C$59,$G1313:$L1313,0)),0)))</f>
        <v>#REF!</v>
      </c>
    </row>
    <row r="1327" spans="1:24" hidden="1" outlineLevel="2" x14ac:dyDescent="0.25">
      <c r="B1327" s="105" t="e">
        <f t="shared" si="2210"/>
        <v>#REF!</v>
      </c>
      <c r="C1327" s="116" t="e">
        <f>IF($Q$2=2,IFERROR(INDEX($G1303:$L1309,MATCH(B1327,$F1303:$F1309,0),MATCH(INICIO!$C$59,$G1302:$L1302,0)),0),IF($Q$2=4,IFERROR(INDEX($P1303:$U1313,MATCH(B1327,$O1303:$O1313,0),MATCH(INICIO!$C$59,$P1302:$U1302,0)),0),IFERROR(INDEX($G1314:$L1322,MATCH(B1327,$F1314:$F1322,0),MATCH(INICIO!$C$59,$G1313:$L1313,0)),0)))</f>
        <v>#REF!</v>
      </c>
      <c r="D1327" s="105" t="e">
        <f t="shared" si="2211"/>
        <v>#REF!</v>
      </c>
      <c r="E1327" s="116" t="e">
        <f>IF($Q$2=2,IFERROR(INDEX($G1303:$L1309,MATCH(D1327,$F1303:$F1309,0),MATCH(INICIO!$C$59,$G1302:$L1302,0)),0),IF($Q$2=4,IFERROR(INDEX($P1303:$U1313,MATCH(D1327,$O1303:$O1313,0),MATCH(INICIO!$C$59,$P1302:$U1302,0)),0),IFERROR(INDEX($G1314:$L1322,MATCH(D1327,$F1314:$F1322,0),MATCH(INICIO!$C$59,$G1313:$L1313,0)),0)))</f>
        <v>#REF!</v>
      </c>
      <c r="F1327" s="105" t="e">
        <f t="shared" si="2212"/>
        <v>#REF!</v>
      </c>
      <c r="G1327" s="116" t="e">
        <f>IF($Q$2=2,IFERROR(INDEX($G1303:$L1309,MATCH(F1327,$F1303:$F1309,0),MATCH(INICIO!$C$59,$G1302:$L1302,0)),0),IF($Q$2=4,IFERROR(INDEX($P1303:$U1313,MATCH(F1327,$O1303:$O1313,0),MATCH(INICIO!$C$59,$P1302:$U1302,0)),0),IFERROR(INDEX($G1314:$L1322,MATCH(F1327,$F1314:$F1322,0),MATCH(INICIO!$C$59,$G1313:$L1313,0)),0)))</f>
        <v>#REF!</v>
      </c>
      <c r="H1327" s="105" t="e">
        <f t="shared" si="2213"/>
        <v>#REF!</v>
      </c>
      <c r="I1327" s="116" t="e">
        <f>IF($Q$2=2,IFERROR(INDEX($G1303:$L1309,MATCH(H1327,$F1303:$F1309,0),MATCH(INICIO!$C$59,$G1302:$L1302,0)),0),IF($Q$2=4,IFERROR(INDEX($P1303:$U1313,MATCH(H1327,$O1303:$O1313,0),MATCH(INICIO!$C$59,$P1302:$U1302,0)),0),IFERROR(INDEX($G1314:$L1322,MATCH(H1327,$F1314:$F1322,0),MATCH(INICIO!$C$59,$G1313:$L1313,0)),0)))</f>
        <v>#REF!</v>
      </c>
      <c r="J1327" s="105" t="e">
        <f t="shared" si="2214"/>
        <v>#REF!</v>
      </c>
      <c r="K1327" s="116" t="e">
        <f>IF($Q$2=2,IFERROR(INDEX($G1303:$L1309,MATCH(J1327,$F1303:$F1309,0),MATCH(INICIO!$C$59,$G1302:$L1302,0)),0),IF($Q$2=4,IFERROR(INDEX($P1303:$U1313,MATCH(J1327,$O1303:$O1313,0),MATCH(INICIO!$C$59,$P1302:$U1302,0)),0),IFERROR(INDEX($G1314:$L1322,MATCH(J1327,$F1314:$F1322,0),MATCH(INICIO!$C$59,$G1313:$L1313,0)),0)))</f>
        <v>#REF!</v>
      </c>
      <c r="L1327" s="105" t="e">
        <f t="shared" si="2215"/>
        <v>#REF!</v>
      </c>
      <c r="M1327" s="116" t="e">
        <f>IF($Q$2=2,IFERROR(INDEX($G1303:$L1309,MATCH(L1327,$F1303:$F1309,0),MATCH(INICIO!$C$59,$G1302:$L1302,0)),0),IF($Q$2=4,IFERROR(INDEX($P1303:$U1313,MATCH(L1327,$O1303:$O1313,0),MATCH(INICIO!$C$59,$P1302:$U1302,0)),0),IFERROR(INDEX($G1314:$L1322,MATCH(L1327,$F1314:$F1322,0),MATCH(INICIO!$C$59,$G1313:$L1313,0)),0)))</f>
        <v>#REF!</v>
      </c>
    </row>
    <row r="1328" spans="1:24" hidden="1" outlineLevel="2" x14ac:dyDescent="0.25">
      <c r="B1328" s="105" t="e">
        <f t="shared" si="2210"/>
        <v>#REF!</v>
      </c>
      <c r="C1328" s="116" t="e">
        <f>IF($Q$2=2,IFERROR(INDEX($G1303:$L1309,MATCH(B1328,$F1303:$F1309,0),MATCH(INICIO!$C$59,$G1302:$L1302,0)),0),IF($Q$2=4,IFERROR(INDEX($P1303:$U1313,MATCH(B1328,$O1303:$O1313,0),MATCH(INICIO!$C$59,$P1302:$U1302,0)),0),IFERROR(INDEX($G1314:$L1322,MATCH(B1328,$F1314:$F1322,0),MATCH(INICIO!$C$59,$G1313:$L1313,0)),0)))</f>
        <v>#REF!</v>
      </c>
      <c r="D1328" s="105" t="e">
        <f t="shared" si="2211"/>
        <v>#REF!</v>
      </c>
      <c r="E1328" s="116" t="e">
        <f>IF($Q$2=2,IFERROR(INDEX($G1303:$L1309,MATCH(D1328,$F1303:$F1309,0),MATCH(INICIO!$C$59,$G1302:$L1302,0)),0),IF($Q$2=4,IFERROR(INDEX($P1303:$U1313,MATCH(D1328,$O1303:$O1313,0),MATCH(INICIO!$C$59,$P1302:$U1302,0)),0),IFERROR(INDEX($G1314:$L1322,MATCH(D1328,$F1314:$F1322,0),MATCH(INICIO!$C$59,$G1313:$L1313,0)),0)))</f>
        <v>#REF!</v>
      </c>
      <c r="F1328" s="105" t="e">
        <f t="shared" si="2212"/>
        <v>#REF!</v>
      </c>
      <c r="G1328" s="116" t="e">
        <f>IF($Q$2=2,IFERROR(INDEX($G1303:$L1309,MATCH(F1328,$F1303:$F1309,0),MATCH(INICIO!$C$59,$G1302:$L1302,0)),0),IF($Q$2=4,IFERROR(INDEX($P1303:$U1313,MATCH(F1328,$O1303:$O1313,0),MATCH(INICIO!$C$59,$P1302:$U1302,0)),0),IFERROR(INDEX($G1314:$L1322,MATCH(F1328,$F1314:$F1322,0),MATCH(INICIO!$C$59,$G1313:$L1313,0)),0)))</f>
        <v>#REF!</v>
      </c>
      <c r="H1328" s="105" t="e">
        <f t="shared" si="2213"/>
        <v>#REF!</v>
      </c>
      <c r="I1328" s="116" t="e">
        <f>IF($Q$2=2,IFERROR(INDEX($G1303:$L1309,MATCH(H1328,$F1303:$F1309,0),MATCH(INICIO!$C$59,$G1302:$L1302,0)),0),IF($Q$2=4,IFERROR(INDEX($P1303:$U1313,MATCH(H1328,$O1303:$O1313,0),MATCH(INICIO!$C$59,$P1302:$U1302,0)),0),IFERROR(INDEX($G1314:$L1322,MATCH(H1328,$F1314:$F1322,0),MATCH(INICIO!$C$59,$G1313:$L1313,0)),0)))</f>
        <v>#REF!</v>
      </c>
      <c r="J1328" s="105" t="e">
        <f t="shared" si="2214"/>
        <v>#REF!</v>
      </c>
      <c r="K1328" s="116" t="e">
        <f>IF($Q$2=2,IFERROR(INDEX($G1303:$L1309,MATCH(J1328,$F1303:$F1309,0),MATCH(INICIO!$C$59,$G1302:$L1302,0)),0),IF($Q$2=4,IFERROR(INDEX($P1303:$U1313,MATCH(J1328,$O1303:$O1313,0),MATCH(INICIO!$C$59,$P1302:$U1302,0)),0),IFERROR(INDEX($G1314:$L1322,MATCH(J1328,$F1314:$F1322,0),MATCH(INICIO!$C$59,$G1313:$L1313,0)),0)))</f>
        <v>#REF!</v>
      </c>
      <c r="L1328" s="105" t="e">
        <f t="shared" si="2215"/>
        <v>#REF!</v>
      </c>
      <c r="M1328" s="116" t="e">
        <f>IF($Q$2=2,IFERROR(INDEX($G1303:$L1309,MATCH(L1328,$F1303:$F1309,0),MATCH(INICIO!$C$59,$G1302:$L1302,0)),0),IF($Q$2=4,IFERROR(INDEX($P1303:$U1313,MATCH(L1328,$O1303:$O1313,0),MATCH(INICIO!$C$59,$P1302:$U1302,0)),0),IFERROR(INDEX($G1314:$L1322,MATCH(L1328,$F1314:$F1322,0),MATCH(INICIO!$C$59,$G1313:$L1313,0)),0)))</f>
        <v>#REF!</v>
      </c>
    </row>
    <row r="1329" spans="1:93" hidden="1" outlineLevel="2" x14ac:dyDescent="0.25">
      <c r="B1329" s="105" t="e">
        <f t="shared" si="2210"/>
        <v>#REF!</v>
      </c>
      <c r="C1329" s="116" t="e">
        <f>IF($Q$2=2,IFERROR(INDEX($G1303:$L1309,MATCH(B1329,$F1303:$F1309,0),MATCH(INICIO!$C$59,$G1302:$L1302,0)),0),IF($Q$2=4,IFERROR(INDEX($P1303:$U1313,MATCH(B1329,$O1303:$O1313,0),MATCH(INICIO!$C$59,$P1302:$U1302,0)),0),IFERROR(INDEX($G1314:$L1322,MATCH(B1329,$F1314:$F1322,0),MATCH(INICIO!$C$59,$G1313:$L1313,0)),0)))</f>
        <v>#REF!</v>
      </c>
      <c r="D1329" s="105" t="e">
        <f t="shared" si="2211"/>
        <v>#REF!</v>
      </c>
      <c r="E1329" s="116" t="e">
        <f>IF($Q$2=2,IFERROR(INDEX($G1303:$L1309,MATCH(D1329,$F1303:$F1309,0),MATCH(INICIO!$C$59,$G1302:$L1302,0)),0),IF($Q$2=4,IFERROR(INDEX($P1303:$U1313,MATCH(D1329,$O1303:$O1313,0),MATCH(INICIO!$C$59,$P1302:$U1302,0)),0),IFERROR(INDEX($G1314:$L1322,MATCH(D1329,$F1314:$F1322,0),MATCH(INICIO!$C$59,$G1313:$L1313,0)),0)))</f>
        <v>#REF!</v>
      </c>
      <c r="F1329" s="105" t="e">
        <f t="shared" si="2212"/>
        <v>#REF!</v>
      </c>
      <c r="G1329" s="116" t="e">
        <f>IF($Q$2=2,IFERROR(INDEX($G1303:$L1309,MATCH(F1329,$F1303:$F1309,0),MATCH(INICIO!$C$59,$G1302:$L1302,0)),0),IF($Q$2=4,IFERROR(INDEX($P1303:$U1313,MATCH(F1329,$O1303:$O1313,0),MATCH(INICIO!$C$59,$P1302:$U1302,0)),0),IFERROR(INDEX($G1314:$L1322,MATCH(F1329,$F1314:$F1322,0),MATCH(INICIO!$C$59,$G1313:$L1313,0)),0)))</f>
        <v>#REF!</v>
      </c>
      <c r="H1329" s="105" t="e">
        <f t="shared" si="2213"/>
        <v>#REF!</v>
      </c>
      <c r="I1329" s="116" t="e">
        <f>IF($Q$2=2,IFERROR(INDEX($G1303:$L1309,MATCH(H1329,$F1303:$F1309,0),MATCH(INICIO!$C$59,$G1302:$L1302,0)),0),IF($Q$2=4,IFERROR(INDEX($P1303:$U1313,MATCH(H1329,$O1303:$O1313,0),MATCH(INICIO!$C$59,$P1302:$U1302,0)),0),IFERROR(INDEX($G1314:$L1322,MATCH(H1329,$F1314:$F1322,0),MATCH(INICIO!$C$59,$G1313:$L1313,0)),0)))</f>
        <v>#REF!</v>
      </c>
      <c r="J1329" s="105" t="e">
        <f t="shared" si="2214"/>
        <v>#REF!</v>
      </c>
      <c r="K1329" s="116" t="e">
        <f>IF($Q$2=2,IFERROR(INDEX($G1303:$L1309,MATCH(J1329,$F1303:$F1309,0),MATCH(INICIO!$C$59,$G1302:$L1302,0)),0),IF($Q$2=4,IFERROR(INDEX($P1303:$U1313,MATCH(J1329,$O1303:$O1313,0),MATCH(INICIO!$C$59,$P1302:$U1302,0)),0),IFERROR(INDEX($G1314:$L1322,MATCH(J1329,$F1314:$F1322,0),MATCH(INICIO!$C$59,$G1313:$L1313,0)),0)))</f>
        <v>#REF!</v>
      </c>
      <c r="L1329" s="105" t="e">
        <f t="shared" si="2215"/>
        <v>#REF!</v>
      </c>
      <c r="M1329" s="116" t="e">
        <f>IF($Q$2=2,IFERROR(INDEX($G1303:$L1309,MATCH(L1329,$F1303:$F1309,0),MATCH(INICIO!$C$59,$G1302:$L1302,0)),0),IF($Q$2=4,IFERROR(INDEX($P1303:$U1313,MATCH(L1329,$O1303:$O1313,0),MATCH(INICIO!$C$59,$P1302:$U1302,0)),0),IFERROR(INDEX($G1314:$L1322,MATCH(L1329,$F1314:$F1322,0),MATCH(INICIO!$C$59,$G1313:$L1313,0)),0)))</f>
        <v>#REF!</v>
      </c>
    </row>
    <row r="1330" spans="1:93" hidden="1" outlineLevel="2" x14ac:dyDescent="0.25">
      <c r="B1330" s="105" t="e">
        <f t="shared" si="2210"/>
        <v>#REF!</v>
      </c>
      <c r="C1330" s="116" t="e">
        <f>IF($Q$2=2,IFERROR(INDEX($G1303:$L1309,MATCH(B1330,$F1303:$F1309,0),MATCH(INICIO!$C$59,$G1302:$L1302,0)),0),IF($Q$2=4,IFERROR(INDEX($P1303:$U1313,MATCH(B1330,$O1303:$O1313,0),MATCH(INICIO!$C$59,$P1302:$U1302,0)),0),IFERROR(INDEX($G1314:$L1322,MATCH(B1330,$F1314:$F1322,0),MATCH(INICIO!$C$59,$G1313:$L1313,0)),0)))</f>
        <v>#REF!</v>
      </c>
      <c r="D1330" s="105" t="e">
        <f t="shared" si="2211"/>
        <v>#REF!</v>
      </c>
      <c r="E1330" s="116" t="e">
        <f>IF($Q$2=2,IFERROR(INDEX($G1303:$L1309,MATCH(D1330,$F1303:$F1309,0),MATCH(INICIO!$C$59,$G1302:$L1302,0)),0),IF($Q$2=4,IFERROR(INDEX($P1303:$U1313,MATCH(D1330,$O1303:$O1313,0),MATCH(INICIO!$C$59,$P1302:$U1302,0)),0),IFERROR(INDEX($G1314:$L1322,MATCH(D1330,$F1314:$F1322,0),MATCH(INICIO!$C$59,$G1313:$L1313,0)),0)))</f>
        <v>#REF!</v>
      </c>
      <c r="F1330" s="105" t="e">
        <f t="shared" si="2212"/>
        <v>#REF!</v>
      </c>
      <c r="G1330" s="116" t="e">
        <f>IF($Q$2=2,IFERROR(INDEX($G1303:$L1309,MATCH(F1330,$F1303:$F1309,0),MATCH(INICIO!$C$59,$G1302:$L1302,0)),0),IF($Q$2=4,IFERROR(INDEX($P1303:$U1313,MATCH(F1330,$O1303:$O1313,0),MATCH(INICIO!$C$59,$P1302:$U1302,0)),0),IFERROR(INDEX($G1314:$L1322,MATCH(F1330,$F1314:$F1322,0),MATCH(INICIO!$C$59,$G1313:$L1313,0)),0)))</f>
        <v>#REF!</v>
      </c>
      <c r="H1330" s="105" t="e">
        <f t="shared" si="2213"/>
        <v>#REF!</v>
      </c>
      <c r="I1330" s="116" t="e">
        <f>IF($Q$2=2,IFERROR(INDEX($G1303:$L1309,MATCH(H1330,$F1303:$F1309,0),MATCH(INICIO!$C$59,$G1302:$L1302,0)),0),IF($Q$2=4,IFERROR(INDEX($P1303:$U1313,MATCH(H1330,$O1303:$O1313,0),MATCH(INICIO!$C$59,$P1302:$U1302,0)),0),IFERROR(INDEX($G1314:$L1322,MATCH(H1330,$F1314:$F1322,0),MATCH(INICIO!$C$59,$G1313:$L1313,0)),0)))</f>
        <v>#REF!</v>
      </c>
      <c r="J1330" s="105" t="e">
        <f t="shared" si="2214"/>
        <v>#REF!</v>
      </c>
      <c r="K1330" s="116" t="e">
        <f>IF($Q$2=2,IFERROR(INDEX($G1303:$L1309,MATCH(J1330,$F1303:$F1309,0),MATCH(INICIO!$C$59,$G1302:$L1302,0)),0),IF($Q$2=4,IFERROR(INDEX($P1303:$U1313,MATCH(J1330,$O1303:$O1313,0),MATCH(INICIO!$C$59,$P1302:$U1302,0)),0),IFERROR(INDEX($G1314:$L1322,MATCH(J1330,$F1314:$F1322,0),MATCH(INICIO!$C$59,$G1313:$L1313,0)),0)))</f>
        <v>#REF!</v>
      </c>
      <c r="L1330" s="105" t="e">
        <f t="shared" si="2215"/>
        <v>#REF!</v>
      </c>
      <c r="M1330" s="116" t="e">
        <f>IF($Q$2=2,IFERROR(INDEX($G1303:$L1309,MATCH(L1330,$F1303:$F1309,0),MATCH(INICIO!$C$59,$G1302:$L1302,0)),0),IF($Q$2=4,IFERROR(INDEX($P1303:$U1313,MATCH(L1330,$O1303:$O1313,0),MATCH(INICIO!$C$59,$P1302:$U1302,0)),0),IFERROR(INDEX($G1314:$L1322,MATCH(L1330,$F1314:$F1322,0),MATCH(INICIO!$C$59,$G1313:$L1313,0)),0)))</f>
        <v>#REF!</v>
      </c>
    </row>
    <row r="1331" spans="1:93" hidden="1" outlineLevel="2" x14ac:dyDescent="0.25">
      <c r="B1331" s="105" t="e">
        <f t="shared" si="2210"/>
        <v>#REF!</v>
      </c>
      <c r="C1331" s="116" t="e">
        <f>IF($Q$2=2,IFERROR(INDEX($G1303:$L1309,MATCH(B1331,$F1303:$F1309,0),MATCH(INICIO!$C$59,$G1302:$L1302,0)),0),IF($Q$2=4,IFERROR(INDEX($P1303:$U1313,MATCH(B1331,$O1303:$O1313,0),MATCH(INICIO!$C$59,$P1302:$U1302,0)),0),IFERROR(INDEX($G1314:$L1322,MATCH(B1331,$F1314:$F1322,0),MATCH(INICIO!$C$59,$G1313:$L1313,0)),0)))</f>
        <v>#REF!</v>
      </c>
      <c r="D1331" s="105" t="e">
        <f t="shared" si="2211"/>
        <v>#REF!</v>
      </c>
      <c r="E1331" s="116" t="e">
        <f>IF($Q$2=2,IFERROR(INDEX($G1303:$L1309,MATCH(D1331,$F1303:$F1309,0),MATCH(INICIO!$C$59,$G1302:$L1302,0)),0),IF($Q$2=4,IFERROR(INDEX($P1303:$U1313,MATCH(D1331,$O1303:$O1313,0),MATCH(INICIO!$C$59,$P1302:$U1302,0)),0),IFERROR(INDEX($G1314:$L1322,MATCH(D1331,$F1314:$F1322,0),MATCH(INICIO!$C$59,$G1313:$L1313,0)),0)))</f>
        <v>#REF!</v>
      </c>
      <c r="F1331" s="105" t="e">
        <f t="shared" si="2212"/>
        <v>#REF!</v>
      </c>
      <c r="G1331" s="116" t="e">
        <f>IF($Q$2=2,IFERROR(INDEX($G1303:$L1309,MATCH(F1331,$F1303:$F1309,0),MATCH(INICIO!$C$59,$G1302:$L1302,0)),0),IF($Q$2=4,IFERROR(INDEX($P1303:$U1313,MATCH(F1331,$O1303:$O1313,0),MATCH(INICIO!$C$59,$P1302:$U1302,0)),0),IFERROR(INDEX($G1314:$L1322,MATCH(F1331,$F1314:$F1322,0),MATCH(INICIO!$C$59,$G1313:$L1313,0)),0)))</f>
        <v>#REF!</v>
      </c>
      <c r="H1331" s="105" t="e">
        <f t="shared" si="2213"/>
        <v>#REF!</v>
      </c>
      <c r="I1331" s="116" t="e">
        <f>IF($Q$2=2,IFERROR(INDEX($G1303:$L1309,MATCH(H1331,$F1303:$F1309,0),MATCH(INICIO!$C$59,$G1302:$L1302,0)),0),IF($Q$2=4,IFERROR(INDEX($P1303:$U1313,MATCH(H1331,$O1303:$O1313,0),MATCH(INICIO!$C$59,$P1302:$U1302,0)),0),IFERROR(INDEX($G1314:$L1322,MATCH(H1331,$F1314:$F1322,0),MATCH(INICIO!$C$59,$G1313:$L1313,0)),0)))</f>
        <v>#REF!</v>
      </c>
      <c r="J1331" s="105" t="e">
        <f t="shared" si="2214"/>
        <v>#REF!</v>
      </c>
      <c r="K1331" s="116" t="e">
        <f>IF($Q$2=2,IFERROR(INDEX($G1303:$L1309,MATCH(J1331,$F1303:$F1309,0),MATCH(INICIO!$C$59,$G1302:$L1302,0)),0),IF($Q$2=4,IFERROR(INDEX($P1303:$U1313,MATCH(J1331,$O1303:$O1313,0),MATCH(INICIO!$C$59,$P1302:$U1302,0)),0),IFERROR(INDEX($G1314:$L1322,MATCH(J1331,$F1314:$F1322,0),MATCH(INICIO!$C$59,$G1313:$L1313,0)),0)))</f>
        <v>#REF!</v>
      </c>
      <c r="L1331" s="105" t="e">
        <f t="shared" si="2215"/>
        <v>#REF!</v>
      </c>
      <c r="M1331" s="116" t="e">
        <f>IF($Q$2=2,IFERROR(INDEX($G1303:$L1309,MATCH(L1331,$F1303:$F1309,0),MATCH(INICIO!$C$59,$G1302:$L1302,0)),0),IF($Q$2=4,IFERROR(INDEX($P1303:$U1313,MATCH(L1331,$O1303:$O1313,0),MATCH(INICIO!$C$59,$P1302:$U1302,0)),0),IFERROR(INDEX($G1314:$L1322,MATCH(L1331,$F1314:$F1322,0),MATCH(INICIO!$C$59,$G1313:$L1313,0)),0)))</f>
        <v>#REF!</v>
      </c>
    </row>
    <row r="1332" spans="1:93" hidden="1" outlineLevel="2" x14ac:dyDescent="0.25"/>
    <row r="1333" spans="1:93" s="119" customFormat="1" hidden="1" outlineLevel="2" x14ac:dyDescent="0.25">
      <c r="A1333" s="118" t="s">
        <v>43</v>
      </c>
    </row>
    <row r="1334" spans="1:93" hidden="1" outlineLevel="2" x14ac:dyDescent="0.25">
      <c r="C1334" s="121">
        <f t="shared" ref="C1334:H1334" si="2216">E$2</f>
        <v>1</v>
      </c>
      <c r="D1334" s="121">
        <f t="shared" si="2216"/>
        <v>2</v>
      </c>
      <c r="E1334" s="121">
        <f t="shared" si="2216"/>
        <v>3</v>
      </c>
      <c r="F1334" s="121">
        <f t="shared" si="2216"/>
        <v>4</v>
      </c>
      <c r="G1334" s="121">
        <f t="shared" si="2216"/>
        <v>5</v>
      </c>
      <c r="H1334" s="121">
        <f t="shared" si="2216"/>
        <v>6</v>
      </c>
    </row>
    <row r="1335" spans="1:93" hidden="1" outlineLevel="2" x14ac:dyDescent="0.25">
      <c r="B1335" s="122" t="s">
        <v>44</v>
      </c>
      <c r="C1335" s="123" t="e">
        <f t="array" ref="C1335:C1340">MMULT(MMULT(C$8:H$13,$AZ$8:$BE$13),C1326:C1331)+MMULT(MINVERSE(TRANSPOSE($AZ$8:$BE$13)),C1293:C1298)</f>
        <v>#REF!</v>
      </c>
      <c r="D1335" s="123" t="e">
        <f t="array" ref="D1335:D1340">MMULT(MMULT(K$8:P$13,$AZ$8:$BE$13),E1326:E1331)+MMULT(MINVERSE(TRANSPOSE($AZ$8:$BE$13)),E1293:E1298)</f>
        <v>#REF!</v>
      </c>
      <c r="E1335" s="123" t="e">
        <f t="array" ref="E1335:E1340">MMULT(MMULT(S$8:X$13,$AZ$8:$BE$13),G1326:G1331)+MMULT(MINVERSE(TRANSPOSE($AZ$8:$BE$13)),G1293:G1298)</f>
        <v>#REF!</v>
      </c>
      <c r="F1335" s="123" t="e">
        <f t="array" ref="F1335:F1340">MMULT(MMULT(AA$8:AF$13,$AZ$8:$BE$13),I1326:I1331)+MMULT(MINVERSE(TRANSPOSE($AZ$8:$BE$13)),I1293:I1298)</f>
        <v>#REF!</v>
      </c>
      <c r="G1335" s="123" t="e">
        <f t="array" ref="G1335:G1340">MMULT(MMULT(AI$8:AN$13,$AZ$8:$BE$13),K1326:K1331)+MMULT(MINVERSE(TRANSPOSE($AZ$8:$BE$13)),K1293:K1298)</f>
        <v>#REF!</v>
      </c>
      <c r="H1335" s="123" t="e">
        <f t="array" ref="H1335:H1340">MMULT(MMULT(AQ$8:AV$13,$AZ$8:$BE$13),M1326:M1331)+MMULT(MINVERSE(TRANSPOSE($AZ$8:$BE$13)),M1293:M1298)</f>
        <v>#REF!</v>
      </c>
      <c r="N1335" s="124"/>
      <c r="P1335" s="124"/>
    </row>
    <row r="1336" spans="1:93" hidden="1" outlineLevel="2" x14ac:dyDescent="0.25">
      <c r="B1336" s="122" t="s">
        <v>45</v>
      </c>
      <c r="C1336" s="123" t="e">
        <v>#REF!</v>
      </c>
      <c r="D1336" s="123" t="e">
        <v>#REF!</v>
      </c>
      <c r="E1336" s="123" t="e">
        <v>#REF!</v>
      </c>
      <c r="F1336" s="123" t="e">
        <v>#REF!</v>
      </c>
      <c r="G1336" s="123" t="e">
        <v>#REF!</v>
      </c>
      <c r="H1336" s="123" t="e">
        <v>#REF!</v>
      </c>
      <c r="N1336" s="124"/>
      <c r="P1336" s="124"/>
    </row>
    <row r="1337" spans="1:93" hidden="1" outlineLevel="2" x14ac:dyDescent="0.25">
      <c r="B1337" s="122" t="s">
        <v>46</v>
      </c>
      <c r="C1337" s="123" t="e">
        <v>#REF!</v>
      </c>
      <c r="D1337" s="123" t="e">
        <v>#REF!</v>
      </c>
      <c r="E1337" s="123" t="e">
        <v>#REF!</v>
      </c>
      <c r="F1337" s="123" t="e">
        <v>#REF!</v>
      </c>
      <c r="G1337" s="123" t="e">
        <v>#REF!</v>
      </c>
      <c r="H1337" s="123" t="e">
        <v>#REF!</v>
      </c>
      <c r="N1337" s="124"/>
      <c r="P1337" s="124"/>
    </row>
    <row r="1338" spans="1:93" hidden="1" outlineLevel="2" x14ac:dyDescent="0.25">
      <c r="B1338" s="122" t="s">
        <v>47</v>
      </c>
      <c r="C1338" s="123" t="e">
        <v>#REF!</v>
      </c>
      <c r="D1338" s="123" t="e">
        <v>#REF!</v>
      </c>
      <c r="E1338" s="123" t="e">
        <v>#REF!</v>
      </c>
      <c r="F1338" s="123" t="e">
        <v>#REF!</v>
      </c>
      <c r="G1338" s="123" t="e">
        <v>#REF!</v>
      </c>
      <c r="H1338" s="123" t="e">
        <v>#REF!</v>
      </c>
      <c r="N1338" s="124"/>
      <c r="P1338" s="124"/>
    </row>
    <row r="1339" spans="1:93" hidden="1" outlineLevel="2" x14ac:dyDescent="0.25">
      <c r="B1339" s="122" t="s">
        <v>48</v>
      </c>
      <c r="C1339" s="123" t="e">
        <v>#REF!</v>
      </c>
      <c r="D1339" s="123" t="e">
        <v>#REF!</v>
      </c>
      <c r="E1339" s="123" t="e">
        <v>#REF!</v>
      </c>
      <c r="F1339" s="123" t="e">
        <v>#REF!</v>
      </c>
      <c r="G1339" s="123" t="e">
        <v>#REF!</v>
      </c>
      <c r="H1339" s="123" t="e">
        <v>#REF!</v>
      </c>
      <c r="N1339" s="124"/>
      <c r="P1339" s="124"/>
    </row>
    <row r="1340" spans="1:93" hidden="1" outlineLevel="2" x14ac:dyDescent="0.25">
      <c r="B1340" s="122" t="s">
        <v>49</v>
      </c>
      <c r="C1340" s="123" t="e">
        <v>#REF!</v>
      </c>
      <c r="D1340" s="123" t="e">
        <v>#REF!</v>
      </c>
      <c r="E1340" s="123" t="e">
        <v>#REF!</v>
      </c>
      <c r="F1340" s="123" t="e">
        <v>#REF!</v>
      </c>
      <c r="G1340" s="123" t="e">
        <v>#REF!</v>
      </c>
      <c r="H1340" s="123" t="e">
        <v>#REF!</v>
      </c>
      <c r="N1340" s="124"/>
      <c r="P1340" s="124"/>
    </row>
    <row r="1341" spans="1:93" hidden="1" outlineLevel="2" x14ac:dyDescent="0.25"/>
    <row r="1342" spans="1:93" hidden="1" outlineLevel="2" x14ac:dyDescent="0.25">
      <c r="B1342" s="318" t="s">
        <v>50</v>
      </c>
      <c r="C1342" s="319"/>
      <c r="D1342" s="319"/>
      <c r="E1342" s="319"/>
      <c r="F1342" s="319"/>
      <c r="G1342" s="319"/>
      <c r="H1342" s="319"/>
      <c r="I1342" s="319"/>
      <c r="J1342" s="319"/>
      <c r="K1342" s="319"/>
      <c r="L1342" s="320"/>
      <c r="M1342" s="321" t="s">
        <v>51</v>
      </c>
      <c r="N1342" s="322"/>
      <c r="O1342" s="322"/>
      <c r="P1342" s="322"/>
      <c r="Q1342" s="322"/>
      <c r="R1342" s="322"/>
      <c r="S1342" s="322"/>
      <c r="T1342" s="322"/>
      <c r="U1342" s="322"/>
      <c r="V1342" s="323"/>
      <c r="W1342" s="321" t="s">
        <v>52</v>
      </c>
      <c r="X1342" s="322"/>
      <c r="Y1342" s="322"/>
      <c r="Z1342" s="322"/>
      <c r="AA1342" s="322"/>
      <c r="AB1342" s="322"/>
      <c r="AC1342" s="322"/>
      <c r="AD1342" s="322"/>
      <c r="AE1342" s="322"/>
      <c r="AF1342" s="323"/>
      <c r="AG1342" s="321" t="s">
        <v>53</v>
      </c>
      <c r="AH1342" s="322"/>
      <c r="AI1342" s="322"/>
      <c r="AJ1342" s="322"/>
      <c r="AK1342" s="322"/>
      <c r="AL1342" s="322"/>
      <c r="AM1342" s="322"/>
      <c r="AN1342" s="322"/>
      <c r="AO1342" s="322"/>
      <c r="AP1342" s="323"/>
      <c r="AQ1342" s="321" t="s">
        <v>54</v>
      </c>
      <c r="AR1342" s="322"/>
      <c r="AS1342" s="322"/>
      <c r="AT1342" s="322"/>
      <c r="AU1342" s="322"/>
      <c r="AV1342" s="322"/>
      <c r="AW1342" s="322"/>
      <c r="AX1342" s="322"/>
      <c r="AY1342" s="322"/>
      <c r="AZ1342" s="323"/>
      <c r="BA1342" s="321" t="s">
        <v>55</v>
      </c>
      <c r="BB1342" s="322"/>
      <c r="BC1342" s="322"/>
      <c r="BD1342" s="322"/>
      <c r="BE1342" s="322"/>
      <c r="BF1342" s="322"/>
      <c r="BG1342" s="322"/>
      <c r="BH1342" s="322"/>
      <c r="BI1342" s="322"/>
      <c r="BJ1342" s="323"/>
    </row>
    <row r="1343" spans="1:93" hidden="1" outlineLevel="2" x14ac:dyDescent="0.25">
      <c r="B1343" s="186">
        <f t="shared" ref="B1343" si="2217">E$2</f>
        <v>1</v>
      </c>
      <c r="C1343" s="187">
        <f t="shared" ref="C1343:L1346" si="2218">B1343</f>
        <v>1</v>
      </c>
      <c r="D1343" s="187">
        <f t="shared" si="2218"/>
        <v>1</v>
      </c>
      <c r="E1343" s="187">
        <f t="shared" si="2218"/>
        <v>1</v>
      </c>
      <c r="F1343" s="187">
        <f t="shared" si="2218"/>
        <v>1</v>
      </c>
      <c r="G1343" s="187">
        <f t="shared" si="2218"/>
        <v>1</v>
      </c>
      <c r="H1343" s="187">
        <f t="shared" si="2218"/>
        <v>1</v>
      </c>
      <c r="I1343" s="187">
        <f t="shared" si="2218"/>
        <v>1</v>
      </c>
      <c r="J1343" s="187">
        <f t="shared" si="2218"/>
        <v>1</v>
      </c>
      <c r="K1343" s="187">
        <f t="shared" si="2218"/>
        <v>1</v>
      </c>
      <c r="L1343" s="188">
        <f t="shared" si="2218"/>
        <v>1</v>
      </c>
      <c r="M1343" s="189">
        <f t="shared" ref="M1343" si="2219">F$2</f>
        <v>2</v>
      </c>
      <c r="N1343" s="187">
        <f t="shared" ref="N1343:V1346" si="2220">M1343</f>
        <v>2</v>
      </c>
      <c r="O1343" s="187">
        <f t="shared" si="2220"/>
        <v>2</v>
      </c>
      <c r="P1343" s="187">
        <f t="shared" si="2220"/>
        <v>2</v>
      </c>
      <c r="Q1343" s="187">
        <f t="shared" si="2220"/>
        <v>2</v>
      </c>
      <c r="R1343" s="187">
        <f t="shared" si="2220"/>
        <v>2</v>
      </c>
      <c r="S1343" s="187">
        <f t="shared" si="2220"/>
        <v>2</v>
      </c>
      <c r="T1343" s="187">
        <f t="shared" si="2220"/>
        <v>2</v>
      </c>
      <c r="U1343" s="187">
        <f t="shared" si="2220"/>
        <v>2</v>
      </c>
      <c r="V1343" s="188">
        <f t="shared" si="2220"/>
        <v>2</v>
      </c>
      <c r="W1343" s="189">
        <f>G$2</f>
        <v>3</v>
      </c>
      <c r="X1343" s="187">
        <f t="shared" ref="X1343:AF1346" si="2221">W1343</f>
        <v>3</v>
      </c>
      <c r="Y1343" s="187">
        <f t="shared" si="2221"/>
        <v>3</v>
      </c>
      <c r="Z1343" s="187">
        <f t="shared" si="2221"/>
        <v>3</v>
      </c>
      <c r="AA1343" s="187">
        <f t="shared" si="2221"/>
        <v>3</v>
      </c>
      <c r="AB1343" s="187">
        <f t="shared" si="2221"/>
        <v>3</v>
      </c>
      <c r="AC1343" s="187">
        <f t="shared" si="2221"/>
        <v>3</v>
      </c>
      <c r="AD1343" s="187">
        <f t="shared" si="2221"/>
        <v>3</v>
      </c>
      <c r="AE1343" s="187">
        <f t="shared" si="2221"/>
        <v>3</v>
      </c>
      <c r="AF1343" s="188">
        <f t="shared" si="2221"/>
        <v>3</v>
      </c>
      <c r="AG1343" s="189">
        <f>H$2</f>
        <v>4</v>
      </c>
      <c r="AH1343" s="187">
        <f t="shared" ref="AH1343:AP1346" si="2222">AG1343</f>
        <v>4</v>
      </c>
      <c r="AI1343" s="187">
        <f t="shared" si="2222"/>
        <v>4</v>
      </c>
      <c r="AJ1343" s="187">
        <f t="shared" si="2222"/>
        <v>4</v>
      </c>
      <c r="AK1343" s="187">
        <f t="shared" si="2222"/>
        <v>4</v>
      </c>
      <c r="AL1343" s="187">
        <f t="shared" si="2222"/>
        <v>4</v>
      </c>
      <c r="AM1343" s="187">
        <f t="shared" si="2222"/>
        <v>4</v>
      </c>
      <c r="AN1343" s="187">
        <f t="shared" si="2222"/>
        <v>4</v>
      </c>
      <c r="AO1343" s="187">
        <f t="shared" si="2222"/>
        <v>4</v>
      </c>
      <c r="AP1343" s="188">
        <f t="shared" si="2222"/>
        <v>4</v>
      </c>
      <c r="AQ1343" s="189">
        <f>I$2</f>
        <v>5</v>
      </c>
      <c r="AR1343" s="187">
        <f t="shared" ref="AR1343:AZ1346" si="2223">AQ1343</f>
        <v>5</v>
      </c>
      <c r="AS1343" s="187">
        <f t="shared" si="2223"/>
        <v>5</v>
      </c>
      <c r="AT1343" s="187">
        <f t="shared" si="2223"/>
        <v>5</v>
      </c>
      <c r="AU1343" s="187">
        <f t="shared" si="2223"/>
        <v>5</v>
      </c>
      <c r="AV1343" s="187">
        <f t="shared" si="2223"/>
        <v>5</v>
      </c>
      <c r="AW1343" s="187">
        <f t="shared" si="2223"/>
        <v>5</v>
      </c>
      <c r="AX1343" s="187">
        <f t="shared" si="2223"/>
        <v>5</v>
      </c>
      <c r="AY1343" s="187">
        <f t="shared" si="2223"/>
        <v>5</v>
      </c>
      <c r="AZ1343" s="188">
        <f t="shared" si="2223"/>
        <v>5</v>
      </c>
      <c r="BA1343" s="189">
        <f>J$2</f>
        <v>6</v>
      </c>
      <c r="BB1343" s="187">
        <f t="shared" ref="BB1343:BJ1346" si="2224">BA1343</f>
        <v>6</v>
      </c>
      <c r="BC1343" s="187">
        <f t="shared" si="2224"/>
        <v>6</v>
      </c>
      <c r="BD1343" s="187">
        <f t="shared" si="2224"/>
        <v>6</v>
      </c>
      <c r="BE1343" s="187">
        <f t="shared" si="2224"/>
        <v>6</v>
      </c>
      <c r="BF1343" s="187">
        <f t="shared" si="2224"/>
        <v>6</v>
      </c>
      <c r="BG1343" s="187">
        <f t="shared" si="2224"/>
        <v>6</v>
      </c>
      <c r="BH1343" s="187">
        <f t="shared" si="2224"/>
        <v>6</v>
      </c>
      <c r="BI1343" s="187">
        <f t="shared" si="2224"/>
        <v>6</v>
      </c>
      <c r="BJ1343" s="188">
        <f t="shared" si="2224"/>
        <v>6</v>
      </c>
    </row>
    <row r="1344" spans="1:93" s="2" customFormat="1" ht="15" hidden="1" customHeight="1" outlineLevel="2" x14ac:dyDescent="0.25">
      <c r="A1344" s="152" t="s">
        <v>192</v>
      </c>
      <c r="B1344" s="129" t="e">
        <f>C1337</f>
        <v>#REF!</v>
      </c>
      <c r="C1344" s="130" t="e">
        <f t="shared" si="2218"/>
        <v>#REF!</v>
      </c>
      <c r="D1344" s="130" t="e">
        <f t="shared" si="2218"/>
        <v>#REF!</v>
      </c>
      <c r="E1344" s="130" t="e">
        <f t="shared" si="2218"/>
        <v>#REF!</v>
      </c>
      <c r="F1344" s="130" t="e">
        <f t="shared" si="2218"/>
        <v>#REF!</v>
      </c>
      <c r="G1344" s="130" t="e">
        <f t="shared" si="2218"/>
        <v>#REF!</v>
      </c>
      <c r="H1344" s="130" t="e">
        <f t="shared" si="2218"/>
        <v>#REF!</v>
      </c>
      <c r="I1344" s="130" t="e">
        <f t="shared" si="2218"/>
        <v>#REF!</v>
      </c>
      <c r="J1344" s="190" t="e">
        <f t="shared" si="2218"/>
        <v>#REF!</v>
      </c>
      <c r="K1344" s="130" t="e">
        <f t="shared" si="2218"/>
        <v>#REF!</v>
      </c>
      <c r="L1344" s="131" t="e">
        <f t="shared" si="2218"/>
        <v>#REF!</v>
      </c>
      <c r="M1344" s="129" t="e">
        <f>D1337</f>
        <v>#REF!</v>
      </c>
      <c r="N1344" s="130" t="e">
        <f t="shared" si="2220"/>
        <v>#REF!</v>
      </c>
      <c r="O1344" s="130" t="e">
        <f t="shared" si="2220"/>
        <v>#REF!</v>
      </c>
      <c r="P1344" s="130" t="e">
        <f t="shared" si="2220"/>
        <v>#REF!</v>
      </c>
      <c r="Q1344" s="130" t="e">
        <f t="shared" si="2220"/>
        <v>#REF!</v>
      </c>
      <c r="R1344" s="130" t="e">
        <f t="shared" si="2220"/>
        <v>#REF!</v>
      </c>
      <c r="S1344" s="130" t="e">
        <f t="shared" si="2220"/>
        <v>#REF!</v>
      </c>
      <c r="T1344" s="130" t="e">
        <f t="shared" si="2220"/>
        <v>#REF!</v>
      </c>
      <c r="U1344" s="130" t="e">
        <f t="shared" si="2220"/>
        <v>#REF!</v>
      </c>
      <c r="V1344" s="131" t="e">
        <f t="shared" si="2220"/>
        <v>#REF!</v>
      </c>
      <c r="W1344" s="129" t="e">
        <f>E1337</f>
        <v>#REF!</v>
      </c>
      <c r="X1344" s="130" t="e">
        <f t="shared" si="2221"/>
        <v>#REF!</v>
      </c>
      <c r="Y1344" s="130" t="e">
        <f t="shared" si="2221"/>
        <v>#REF!</v>
      </c>
      <c r="Z1344" s="130" t="e">
        <f t="shared" si="2221"/>
        <v>#REF!</v>
      </c>
      <c r="AA1344" s="130" t="e">
        <f t="shared" si="2221"/>
        <v>#REF!</v>
      </c>
      <c r="AB1344" s="130" t="e">
        <f t="shared" si="2221"/>
        <v>#REF!</v>
      </c>
      <c r="AC1344" s="130" t="e">
        <f t="shared" si="2221"/>
        <v>#REF!</v>
      </c>
      <c r="AD1344" s="130" t="e">
        <f t="shared" si="2221"/>
        <v>#REF!</v>
      </c>
      <c r="AE1344" s="130" t="e">
        <f t="shared" si="2221"/>
        <v>#REF!</v>
      </c>
      <c r="AF1344" s="131" t="e">
        <f t="shared" si="2221"/>
        <v>#REF!</v>
      </c>
      <c r="AG1344" s="129" t="e">
        <f>F1337</f>
        <v>#REF!</v>
      </c>
      <c r="AH1344" s="130" t="e">
        <f t="shared" si="2222"/>
        <v>#REF!</v>
      </c>
      <c r="AI1344" s="130" t="e">
        <f t="shared" si="2222"/>
        <v>#REF!</v>
      </c>
      <c r="AJ1344" s="130" t="e">
        <f t="shared" si="2222"/>
        <v>#REF!</v>
      </c>
      <c r="AK1344" s="130" t="e">
        <f t="shared" si="2222"/>
        <v>#REF!</v>
      </c>
      <c r="AL1344" s="130" t="e">
        <f t="shared" si="2222"/>
        <v>#REF!</v>
      </c>
      <c r="AM1344" s="130" t="e">
        <f t="shared" si="2222"/>
        <v>#REF!</v>
      </c>
      <c r="AN1344" s="130" t="e">
        <f t="shared" si="2222"/>
        <v>#REF!</v>
      </c>
      <c r="AO1344" s="130" t="e">
        <f t="shared" si="2222"/>
        <v>#REF!</v>
      </c>
      <c r="AP1344" s="131" t="e">
        <f t="shared" si="2222"/>
        <v>#REF!</v>
      </c>
      <c r="AQ1344" s="129" t="e">
        <f>G1337</f>
        <v>#REF!</v>
      </c>
      <c r="AR1344" s="130" t="e">
        <f t="shared" si="2223"/>
        <v>#REF!</v>
      </c>
      <c r="AS1344" s="130" t="e">
        <f t="shared" si="2223"/>
        <v>#REF!</v>
      </c>
      <c r="AT1344" s="130" t="e">
        <f t="shared" si="2223"/>
        <v>#REF!</v>
      </c>
      <c r="AU1344" s="130" t="e">
        <f t="shared" si="2223"/>
        <v>#REF!</v>
      </c>
      <c r="AV1344" s="130" t="e">
        <f t="shared" si="2223"/>
        <v>#REF!</v>
      </c>
      <c r="AW1344" s="130" t="e">
        <f t="shared" si="2223"/>
        <v>#REF!</v>
      </c>
      <c r="AX1344" s="130" t="e">
        <f t="shared" si="2223"/>
        <v>#REF!</v>
      </c>
      <c r="AY1344" s="130" t="e">
        <f t="shared" si="2223"/>
        <v>#REF!</v>
      </c>
      <c r="AZ1344" s="131" t="e">
        <f t="shared" si="2223"/>
        <v>#REF!</v>
      </c>
      <c r="BA1344" s="129" t="e">
        <f>H1337</f>
        <v>#REF!</v>
      </c>
      <c r="BB1344" s="130" t="e">
        <f t="shared" si="2224"/>
        <v>#REF!</v>
      </c>
      <c r="BC1344" s="130" t="e">
        <f t="shared" si="2224"/>
        <v>#REF!</v>
      </c>
      <c r="BD1344" s="130" t="e">
        <f t="shared" si="2224"/>
        <v>#REF!</v>
      </c>
      <c r="BE1344" s="130" t="e">
        <f t="shared" si="2224"/>
        <v>#REF!</v>
      </c>
      <c r="BF1344" s="130" t="e">
        <f t="shared" si="2224"/>
        <v>#REF!</v>
      </c>
      <c r="BG1344" s="130" t="e">
        <f t="shared" si="2224"/>
        <v>#REF!</v>
      </c>
      <c r="BH1344" s="130" t="e">
        <f t="shared" si="2224"/>
        <v>#REF!</v>
      </c>
      <c r="BI1344" s="130" t="e">
        <f t="shared" si="2224"/>
        <v>#REF!</v>
      </c>
      <c r="BJ1344" s="131" t="e">
        <f t="shared" si="2224"/>
        <v>#REF!</v>
      </c>
      <c r="BK1344"/>
      <c r="BL1344"/>
      <c r="BM1344"/>
      <c r="BN1344"/>
      <c r="BO1344"/>
      <c r="BP1344"/>
      <c r="BQ1344"/>
      <c r="BR1344"/>
      <c r="BS1344"/>
      <c r="BT1344"/>
      <c r="BU1344"/>
      <c r="BV1344"/>
      <c r="BW1344"/>
      <c r="BX1344"/>
      <c r="BY1344"/>
      <c r="BZ1344"/>
      <c r="CA1344"/>
      <c r="CB1344"/>
      <c r="CC1344"/>
      <c r="CD1344"/>
      <c r="CE1344"/>
      <c r="CF1344"/>
      <c r="CG1344"/>
      <c r="CH1344"/>
      <c r="CI1344"/>
      <c r="CJ1344"/>
      <c r="CK1344"/>
      <c r="CL1344"/>
      <c r="CM1344"/>
      <c r="CN1344"/>
      <c r="CO1344"/>
    </row>
    <row r="1345" spans="1:93" s="2" customFormat="1" ht="15" hidden="1" customHeight="1" outlineLevel="2" x14ac:dyDescent="0.25">
      <c r="A1345" s="152" t="s">
        <v>47</v>
      </c>
      <c r="B1345" s="129" t="e">
        <f>C1338</f>
        <v>#REF!</v>
      </c>
      <c r="C1345" s="130" t="e">
        <f t="shared" si="2218"/>
        <v>#REF!</v>
      </c>
      <c r="D1345" s="130" t="e">
        <f t="shared" si="2218"/>
        <v>#REF!</v>
      </c>
      <c r="E1345" s="130" t="e">
        <f t="shared" si="2218"/>
        <v>#REF!</v>
      </c>
      <c r="F1345" s="130" t="e">
        <f t="shared" si="2218"/>
        <v>#REF!</v>
      </c>
      <c r="G1345" s="130" t="e">
        <f t="shared" si="2218"/>
        <v>#REF!</v>
      </c>
      <c r="H1345" s="130" t="e">
        <f t="shared" si="2218"/>
        <v>#REF!</v>
      </c>
      <c r="I1345" s="130" t="e">
        <f t="shared" si="2218"/>
        <v>#REF!</v>
      </c>
      <c r="J1345" s="190" t="e">
        <f t="shared" si="2218"/>
        <v>#REF!</v>
      </c>
      <c r="K1345" s="130" t="e">
        <f t="shared" si="2218"/>
        <v>#REF!</v>
      </c>
      <c r="L1345" s="131" t="e">
        <f t="shared" si="2218"/>
        <v>#REF!</v>
      </c>
      <c r="M1345" s="129" t="e">
        <f>D1338</f>
        <v>#REF!</v>
      </c>
      <c r="N1345" s="130" t="e">
        <f t="shared" si="2220"/>
        <v>#REF!</v>
      </c>
      <c r="O1345" s="130" t="e">
        <f t="shared" si="2220"/>
        <v>#REF!</v>
      </c>
      <c r="P1345" s="130" t="e">
        <f t="shared" si="2220"/>
        <v>#REF!</v>
      </c>
      <c r="Q1345" s="130" t="e">
        <f t="shared" si="2220"/>
        <v>#REF!</v>
      </c>
      <c r="R1345" s="130" t="e">
        <f t="shared" si="2220"/>
        <v>#REF!</v>
      </c>
      <c r="S1345" s="130" t="e">
        <f t="shared" si="2220"/>
        <v>#REF!</v>
      </c>
      <c r="T1345" s="130" t="e">
        <f t="shared" si="2220"/>
        <v>#REF!</v>
      </c>
      <c r="U1345" s="130" t="e">
        <f t="shared" si="2220"/>
        <v>#REF!</v>
      </c>
      <c r="V1345" s="131" t="e">
        <f t="shared" si="2220"/>
        <v>#REF!</v>
      </c>
      <c r="W1345" s="129" t="e">
        <f>E1338</f>
        <v>#REF!</v>
      </c>
      <c r="X1345" s="130" t="e">
        <f t="shared" si="2221"/>
        <v>#REF!</v>
      </c>
      <c r="Y1345" s="130" t="e">
        <f t="shared" si="2221"/>
        <v>#REF!</v>
      </c>
      <c r="Z1345" s="130" t="e">
        <f t="shared" si="2221"/>
        <v>#REF!</v>
      </c>
      <c r="AA1345" s="130" t="e">
        <f t="shared" si="2221"/>
        <v>#REF!</v>
      </c>
      <c r="AB1345" s="130" t="e">
        <f t="shared" si="2221"/>
        <v>#REF!</v>
      </c>
      <c r="AC1345" s="130" t="e">
        <f t="shared" si="2221"/>
        <v>#REF!</v>
      </c>
      <c r="AD1345" s="130" t="e">
        <f t="shared" si="2221"/>
        <v>#REF!</v>
      </c>
      <c r="AE1345" s="130" t="e">
        <f t="shared" si="2221"/>
        <v>#REF!</v>
      </c>
      <c r="AF1345" s="131" t="e">
        <f t="shared" si="2221"/>
        <v>#REF!</v>
      </c>
      <c r="AG1345" s="129" t="e">
        <f>F1338</f>
        <v>#REF!</v>
      </c>
      <c r="AH1345" s="130" t="e">
        <f t="shared" si="2222"/>
        <v>#REF!</v>
      </c>
      <c r="AI1345" s="130" t="e">
        <f t="shared" si="2222"/>
        <v>#REF!</v>
      </c>
      <c r="AJ1345" s="130" t="e">
        <f t="shared" si="2222"/>
        <v>#REF!</v>
      </c>
      <c r="AK1345" s="130" t="e">
        <f t="shared" si="2222"/>
        <v>#REF!</v>
      </c>
      <c r="AL1345" s="130" t="e">
        <f t="shared" si="2222"/>
        <v>#REF!</v>
      </c>
      <c r="AM1345" s="130" t="e">
        <f t="shared" si="2222"/>
        <v>#REF!</v>
      </c>
      <c r="AN1345" s="130" t="e">
        <f t="shared" si="2222"/>
        <v>#REF!</v>
      </c>
      <c r="AO1345" s="130" t="e">
        <f t="shared" si="2222"/>
        <v>#REF!</v>
      </c>
      <c r="AP1345" s="131" t="e">
        <f t="shared" si="2222"/>
        <v>#REF!</v>
      </c>
      <c r="AQ1345" s="129" t="e">
        <f>G1338</f>
        <v>#REF!</v>
      </c>
      <c r="AR1345" s="130" t="e">
        <f t="shared" si="2223"/>
        <v>#REF!</v>
      </c>
      <c r="AS1345" s="130" t="e">
        <f t="shared" si="2223"/>
        <v>#REF!</v>
      </c>
      <c r="AT1345" s="130" t="e">
        <f t="shared" si="2223"/>
        <v>#REF!</v>
      </c>
      <c r="AU1345" s="130" t="e">
        <f t="shared" si="2223"/>
        <v>#REF!</v>
      </c>
      <c r="AV1345" s="130" t="e">
        <f t="shared" si="2223"/>
        <v>#REF!</v>
      </c>
      <c r="AW1345" s="130" t="e">
        <f t="shared" si="2223"/>
        <v>#REF!</v>
      </c>
      <c r="AX1345" s="130" t="e">
        <f t="shared" si="2223"/>
        <v>#REF!</v>
      </c>
      <c r="AY1345" s="130" t="e">
        <f t="shared" si="2223"/>
        <v>#REF!</v>
      </c>
      <c r="AZ1345" s="131" t="e">
        <f t="shared" si="2223"/>
        <v>#REF!</v>
      </c>
      <c r="BA1345" s="129" t="e">
        <f>H1338</f>
        <v>#REF!</v>
      </c>
      <c r="BB1345" s="130" t="e">
        <f t="shared" si="2224"/>
        <v>#REF!</v>
      </c>
      <c r="BC1345" s="130" t="e">
        <f t="shared" si="2224"/>
        <v>#REF!</v>
      </c>
      <c r="BD1345" s="130" t="e">
        <f t="shared" si="2224"/>
        <v>#REF!</v>
      </c>
      <c r="BE1345" s="130" t="e">
        <f t="shared" si="2224"/>
        <v>#REF!</v>
      </c>
      <c r="BF1345" s="130" t="e">
        <f t="shared" si="2224"/>
        <v>#REF!</v>
      </c>
      <c r="BG1345" s="130" t="e">
        <f t="shared" si="2224"/>
        <v>#REF!</v>
      </c>
      <c r="BH1345" s="130" t="e">
        <f t="shared" si="2224"/>
        <v>#REF!</v>
      </c>
      <c r="BI1345" s="130" t="e">
        <f t="shared" si="2224"/>
        <v>#REF!</v>
      </c>
      <c r="BJ1345" s="131" t="e">
        <f t="shared" si="2224"/>
        <v>#REF!</v>
      </c>
      <c r="BK1345"/>
      <c r="BL1345"/>
      <c r="BM1345"/>
      <c r="BN1345"/>
      <c r="BO1345"/>
      <c r="BP1345"/>
      <c r="BQ1345"/>
      <c r="BR1345"/>
      <c r="BS1345"/>
      <c r="BT1345"/>
      <c r="BU1345"/>
      <c r="BV1345"/>
      <c r="BW1345"/>
      <c r="BX1345"/>
      <c r="BY1345"/>
      <c r="BZ1345"/>
      <c r="CA1345"/>
      <c r="CB1345"/>
      <c r="CC1345"/>
      <c r="CD1345"/>
      <c r="CE1345"/>
      <c r="CF1345"/>
      <c r="CG1345"/>
      <c r="CH1345"/>
      <c r="CI1345"/>
      <c r="CJ1345"/>
      <c r="CK1345"/>
      <c r="CL1345"/>
      <c r="CM1345"/>
      <c r="CN1345"/>
      <c r="CO1345"/>
    </row>
    <row r="1346" spans="1:93" s="2" customFormat="1" ht="15" hidden="1" customHeight="1" outlineLevel="2" x14ac:dyDescent="0.25">
      <c r="A1346" s="152" t="s">
        <v>57</v>
      </c>
      <c r="B1346" s="129">
        <f t="shared" ref="B1346" si="2225">E$3</f>
        <v>0.91</v>
      </c>
      <c r="C1346" s="130">
        <f t="shared" si="2218"/>
        <v>0.91</v>
      </c>
      <c r="D1346" s="130">
        <f t="shared" si="2218"/>
        <v>0.91</v>
      </c>
      <c r="E1346" s="130">
        <f t="shared" si="2218"/>
        <v>0.91</v>
      </c>
      <c r="F1346" s="130">
        <f t="shared" si="2218"/>
        <v>0.91</v>
      </c>
      <c r="G1346" s="130">
        <f t="shared" si="2218"/>
        <v>0.91</v>
      </c>
      <c r="H1346" s="130">
        <f t="shared" si="2218"/>
        <v>0.91</v>
      </c>
      <c r="I1346" s="130">
        <f t="shared" si="2218"/>
        <v>0.91</v>
      </c>
      <c r="J1346" s="190">
        <f t="shared" si="2218"/>
        <v>0.91</v>
      </c>
      <c r="K1346" s="130">
        <f t="shared" si="2218"/>
        <v>0.91</v>
      </c>
      <c r="L1346" s="131">
        <f t="shared" si="2218"/>
        <v>0.91</v>
      </c>
      <c r="M1346" s="129">
        <f t="shared" ref="M1346" si="2226">F$3</f>
        <v>3.6</v>
      </c>
      <c r="N1346" s="130">
        <f t="shared" si="2220"/>
        <v>3.6</v>
      </c>
      <c r="O1346" s="130">
        <f t="shared" si="2220"/>
        <v>3.6</v>
      </c>
      <c r="P1346" s="130">
        <f t="shared" si="2220"/>
        <v>3.6</v>
      </c>
      <c r="Q1346" s="130">
        <f t="shared" si="2220"/>
        <v>3.6</v>
      </c>
      <c r="R1346" s="130">
        <f t="shared" si="2220"/>
        <v>3.6</v>
      </c>
      <c r="S1346" s="130">
        <f t="shared" si="2220"/>
        <v>3.6</v>
      </c>
      <c r="T1346" s="130">
        <f t="shared" si="2220"/>
        <v>3.6</v>
      </c>
      <c r="U1346" s="130">
        <f t="shared" si="2220"/>
        <v>3.6</v>
      </c>
      <c r="V1346" s="131">
        <f t="shared" si="2220"/>
        <v>3.6</v>
      </c>
      <c r="W1346" s="129">
        <f t="shared" ref="W1346" si="2227">G$3</f>
        <v>3.6</v>
      </c>
      <c r="X1346" s="130">
        <f t="shared" si="2221"/>
        <v>3.6</v>
      </c>
      <c r="Y1346" s="130">
        <f t="shared" si="2221"/>
        <v>3.6</v>
      </c>
      <c r="Z1346" s="130">
        <f t="shared" si="2221"/>
        <v>3.6</v>
      </c>
      <c r="AA1346" s="130">
        <f t="shared" si="2221"/>
        <v>3.6</v>
      </c>
      <c r="AB1346" s="130">
        <f t="shared" si="2221"/>
        <v>3.6</v>
      </c>
      <c r="AC1346" s="130">
        <f t="shared" si="2221"/>
        <v>3.6</v>
      </c>
      <c r="AD1346" s="130">
        <f t="shared" si="2221"/>
        <v>3.6</v>
      </c>
      <c r="AE1346" s="130">
        <f t="shared" si="2221"/>
        <v>3.6</v>
      </c>
      <c r="AF1346" s="131">
        <f t="shared" si="2221"/>
        <v>3.6</v>
      </c>
      <c r="AG1346" s="129">
        <f t="shared" ref="AG1346" si="2228">H$3</f>
        <v>3.6</v>
      </c>
      <c r="AH1346" s="130">
        <f t="shared" si="2222"/>
        <v>3.6</v>
      </c>
      <c r="AI1346" s="130">
        <f t="shared" si="2222"/>
        <v>3.6</v>
      </c>
      <c r="AJ1346" s="130">
        <f t="shared" si="2222"/>
        <v>3.6</v>
      </c>
      <c r="AK1346" s="130">
        <f t="shared" si="2222"/>
        <v>3.6</v>
      </c>
      <c r="AL1346" s="130">
        <f t="shared" si="2222"/>
        <v>3.6</v>
      </c>
      <c r="AM1346" s="130">
        <f t="shared" si="2222"/>
        <v>3.6</v>
      </c>
      <c r="AN1346" s="130">
        <f t="shared" si="2222"/>
        <v>3.6</v>
      </c>
      <c r="AO1346" s="130">
        <f t="shared" si="2222"/>
        <v>3.6</v>
      </c>
      <c r="AP1346" s="131">
        <f t="shared" si="2222"/>
        <v>3.6</v>
      </c>
      <c r="AQ1346" s="129">
        <f t="shared" ref="AQ1346" si="2229">I$3</f>
        <v>0.91</v>
      </c>
      <c r="AR1346" s="130">
        <f t="shared" si="2223"/>
        <v>0.91</v>
      </c>
      <c r="AS1346" s="130">
        <f t="shared" si="2223"/>
        <v>0.91</v>
      </c>
      <c r="AT1346" s="130">
        <f t="shared" si="2223"/>
        <v>0.91</v>
      </c>
      <c r="AU1346" s="130">
        <f t="shared" si="2223"/>
        <v>0.91</v>
      </c>
      <c r="AV1346" s="130">
        <f t="shared" si="2223"/>
        <v>0.91</v>
      </c>
      <c r="AW1346" s="130">
        <f t="shared" si="2223"/>
        <v>0.91</v>
      </c>
      <c r="AX1346" s="130">
        <f t="shared" si="2223"/>
        <v>0.91</v>
      </c>
      <c r="AY1346" s="130">
        <f t="shared" si="2223"/>
        <v>0.91</v>
      </c>
      <c r="AZ1346" s="131">
        <f t="shared" si="2223"/>
        <v>0.91</v>
      </c>
      <c r="BA1346" s="129">
        <f t="shared" ref="BA1346" si="2230">J$3</f>
        <v>0</v>
      </c>
      <c r="BB1346" s="130">
        <f t="shared" si="2224"/>
        <v>0</v>
      </c>
      <c r="BC1346" s="130">
        <f t="shared" si="2224"/>
        <v>0</v>
      </c>
      <c r="BD1346" s="130">
        <f t="shared" si="2224"/>
        <v>0</v>
      </c>
      <c r="BE1346" s="130">
        <f t="shared" si="2224"/>
        <v>0</v>
      </c>
      <c r="BF1346" s="130">
        <f t="shared" si="2224"/>
        <v>0</v>
      </c>
      <c r="BG1346" s="130">
        <f t="shared" si="2224"/>
        <v>0</v>
      </c>
      <c r="BH1346" s="130">
        <f t="shared" si="2224"/>
        <v>0</v>
      </c>
      <c r="BI1346" s="130">
        <f t="shared" si="2224"/>
        <v>0</v>
      </c>
      <c r="BJ1346" s="131">
        <f t="shared" si="2224"/>
        <v>0</v>
      </c>
      <c r="BK1346"/>
      <c r="BL1346"/>
      <c r="BM1346"/>
      <c r="BN1346"/>
      <c r="BO1346"/>
      <c r="BP1346"/>
      <c r="BQ1346"/>
      <c r="BR1346"/>
      <c r="BS1346"/>
      <c r="BT1346"/>
      <c r="BU1346"/>
      <c r="BV1346"/>
      <c r="BW1346"/>
      <c r="BX1346"/>
      <c r="BY1346"/>
      <c r="BZ1346"/>
      <c r="CA1346"/>
      <c r="CB1346"/>
      <c r="CC1346"/>
      <c r="CD1346"/>
      <c r="CE1346"/>
      <c r="CF1346"/>
      <c r="CG1346"/>
      <c r="CH1346"/>
      <c r="CI1346"/>
      <c r="CJ1346"/>
      <c r="CK1346"/>
      <c r="CL1346"/>
      <c r="CM1346"/>
      <c r="CN1346"/>
      <c r="CO1346"/>
    </row>
    <row r="1347" spans="1:93" s="2" customFormat="1" ht="15" hidden="1" customHeight="1" outlineLevel="2" x14ac:dyDescent="0.25">
      <c r="A1347" s="152" t="s">
        <v>58</v>
      </c>
      <c r="B1347" s="132">
        <f t="shared" ref="B1347" si="2231">B1346/10*0</f>
        <v>0</v>
      </c>
      <c r="C1347" s="133">
        <f t="shared" ref="C1347" si="2232">C1346/10*1</f>
        <v>9.0999999999999998E-2</v>
      </c>
      <c r="D1347" s="133">
        <f t="shared" ref="D1347" si="2233">D1346/10*2</f>
        <v>0.182</v>
      </c>
      <c r="E1347" s="133">
        <f t="shared" ref="E1347" si="2234">E1346/10*3</f>
        <v>0.27300000000000002</v>
      </c>
      <c r="F1347" s="133">
        <f t="shared" ref="F1347" si="2235">F1346/10*4</f>
        <v>0.36399999999999999</v>
      </c>
      <c r="G1347" s="133">
        <f t="shared" ref="G1347" si="2236">G1346/10*5</f>
        <v>0.45499999999999996</v>
      </c>
      <c r="H1347" s="133">
        <f t="shared" ref="H1347" si="2237">H1346/10*6</f>
        <v>0.54600000000000004</v>
      </c>
      <c r="I1347" s="133">
        <f t="shared" ref="I1347" si="2238">I1346/10*7</f>
        <v>0.63700000000000001</v>
      </c>
      <c r="J1347" s="191">
        <f t="shared" ref="J1347" si="2239">J1346/10*8</f>
        <v>0.72799999999999998</v>
      </c>
      <c r="K1347" s="133">
        <f t="shared" ref="K1347" si="2240">K1346/10*9</f>
        <v>0.81899999999999995</v>
      </c>
      <c r="L1347" s="134">
        <f t="shared" ref="L1347" si="2241">L1346/10*10</f>
        <v>0.90999999999999992</v>
      </c>
      <c r="M1347" s="133">
        <f t="shared" ref="M1347" si="2242">M1346/10*1</f>
        <v>0.36</v>
      </c>
      <c r="N1347" s="133">
        <f t="shared" ref="N1347" si="2243">N1346/10*2</f>
        <v>0.72</v>
      </c>
      <c r="O1347" s="133">
        <f t="shared" ref="O1347" si="2244">O1346/10*3</f>
        <v>1.08</v>
      </c>
      <c r="P1347" s="133">
        <f t="shared" ref="P1347" si="2245">P1346/10*4</f>
        <v>1.44</v>
      </c>
      <c r="Q1347" s="133">
        <f t="shared" ref="Q1347" si="2246">Q1346/10*5</f>
        <v>1.7999999999999998</v>
      </c>
      <c r="R1347" s="133">
        <f t="shared" ref="R1347" si="2247">R1346/10*6</f>
        <v>2.16</v>
      </c>
      <c r="S1347" s="133">
        <f t="shared" ref="S1347" si="2248">S1346/10*7</f>
        <v>2.52</v>
      </c>
      <c r="T1347" s="133">
        <f t="shared" ref="T1347" si="2249">T1346/10*8</f>
        <v>2.88</v>
      </c>
      <c r="U1347" s="133">
        <f t="shared" ref="U1347" si="2250">U1346/10*9</f>
        <v>3.2399999999999998</v>
      </c>
      <c r="V1347" s="134">
        <f t="shared" ref="V1347" si="2251">V1346/10*10</f>
        <v>3.5999999999999996</v>
      </c>
      <c r="W1347" s="133">
        <f t="shared" ref="W1347" si="2252">W1346/10*1</f>
        <v>0.36</v>
      </c>
      <c r="X1347" s="133">
        <f t="shared" ref="X1347" si="2253">X1346/10*2</f>
        <v>0.72</v>
      </c>
      <c r="Y1347" s="133">
        <f t="shared" ref="Y1347" si="2254">Y1346/10*3</f>
        <v>1.08</v>
      </c>
      <c r="Z1347" s="133">
        <f t="shared" ref="Z1347" si="2255">Z1346/10*4</f>
        <v>1.44</v>
      </c>
      <c r="AA1347" s="133">
        <f t="shared" ref="AA1347" si="2256">AA1346/10*5</f>
        <v>1.7999999999999998</v>
      </c>
      <c r="AB1347" s="133">
        <f t="shared" ref="AB1347" si="2257">AB1346/10*6</f>
        <v>2.16</v>
      </c>
      <c r="AC1347" s="133">
        <f t="shared" ref="AC1347" si="2258">AC1346/10*7</f>
        <v>2.52</v>
      </c>
      <c r="AD1347" s="133">
        <f t="shared" ref="AD1347" si="2259">AD1346/10*8</f>
        <v>2.88</v>
      </c>
      <c r="AE1347" s="134">
        <f t="shared" ref="AE1347" si="2260">AE1346/10*9</f>
        <v>3.2399999999999998</v>
      </c>
      <c r="AF1347" s="134">
        <f t="shared" ref="AF1347" si="2261">AF1346/10*10</f>
        <v>3.5999999999999996</v>
      </c>
      <c r="AG1347" s="133">
        <f t="shared" ref="AG1347" si="2262">AG1346/10*1</f>
        <v>0.36</v>
      </c>
      <c r="AH1347" s="133">
        <f t="shared" ref="AH1347" si="2263">AH1346/10*2</f>
        <v>0.72</v>
      </c>
      <c r="AI1347" s="133">
        <f t="shared" ref="AI1347" si="2264">AI1346/10*3</f>
        <v>1.08</v>
      </c>
      <c r="AJ1347" s="133">
        <f t="shared" ref="AJ1347" si="2265">AJ1346/10*4</f>
        <v>1.44</v>
      </c>
      <c r="AK1347" s="133">
        <f t="shared" ref="AK1347" si="2266">AK1346/10*5</f>
        <v>1.7999999999999998</v>
      </c>
      <c r="AL1347" s="133">
        <f t="shared" ref="AL1347" si="2267">AL1346/10*6</f>
        <v>2.16</v>
      </c>
      <c r="AM1347" s="133">
        <f t="shared" ref="AM1347" si="2268">AM1346/10*7</f>
        <v>2.52</v>
      </c>
      <c r="AN1347" s="133">
        <f t="shared" ref="AN1347" si="2269">AN1346/10*8</f>
        <v>2.88</v>
      </c>
      <c r="AO1347" s="134">
        <f t="shared" ref="AO1347" si="2270">AO1346/10*9</f>
        <v>3.2399999999999998</v>
      </c>
      <c r="AP1347" s="134">
        <f t="shared" ref="AP1347" si="2271">AP1346/10*10</f>
        <v>3.5999999999999996</v>
      </c>
      <c r="AQ1347" s="133">
        <f t="shared" ref="AQ1347" si="2272">AQ1346/10*1</f>
        <v>9.0999999999999998E-2</v>
      </c>
      <c r="AR1347" s="133">
        <f t="shared" ref="AR1347" si="2273">AR1346/10*2</f>
        <v>0.182</v>
      </c>
      <c r="AS1347" s="133">
        <f t="shared" ref="AS1347" si="2274">AS1346/10*3</f>
        <v>0.27300000000000002</v>
      </c>
      <c r="AT1347" s="133">
        <f t="shared" ref="AT1347" si="2275">AT1346/10*4</f>
        <v>0.36399999999999999</v>
      </c>
      <c r="AU1347" s="133">
        <f t="shared" ref="AU1347" si="2276">AU1346/10*5</f>
        <v>0.45499999999999996</v>
      </c>
      <c r="AV1347" s="133">
        <f t="shared" ref="AV1347" si="2277">AV1346/10*6</f>
        <v>0.54600000000000004</v>
      </c>
      <c r="AW1347" s="133">
        <f t="shared" ref="AW1347" si="2278">AW1346/10*7</f>
        <v>0.63700000000000001</v>
      </c>
      <c r="AX1347" s="133">
        <f t="shared" ref="AX1347" si="2279">AX1346/10*8</f>
        <v>0.72799999999999998</v>
      </c>
      <c r="AY1347" s="134">
        <f t="shared" ref="AY1347" si="2280">AY1346/10*9</f>
        <v>0.81899999999999995</v>
      </c>
      <c r="AZ1347" s="134">
        <f t="shared" ref="AZ1347" si="2281">AZ1346/10*10</f>
        <v>0.90999999999999992</v>
      </c>
      <c r="BA1347" s="133">
        <f t="shared" ref="BA1347" si="2282">BA1346/10*1</f>
        <v>0</v>
      </c>
      <c r="BB1347" s="133">
        <f t="shared" ref="BB1347" si="2283">BB1346/10*2</f>
        <v>0</v>
      </c>
      <c r="BC1347" s="133">
        <f t="shared" ref="BC1347" si="2284">BC1346/10*3</f>
        <v>0</v>
      </c>
      <c r="BD1347" s="133">
        <f t="shared" ref="BD1347" si="2285">BD1346/10*4</f>
        <v>0</v>
      </c>
      <c r="BE1347" s="133">
        <f t="shared" ref="BE1347" si="2286">BE1346/10*5</f>
        <v>0</v>
      </c>
      <c r="BF1347" s="133">
        <f t="shared" ref="BF1347" si="2287">BF1346/10*6</f>
        <v>0</v>
      </c>
      <c r="BG1347" s="133">
        <f t="shared" ref="BG1347" si="2288">BG1346/10*7</f>
        <v>0</v>
      </c>
      <c r="BH1347" s="133">
        <f t="shared" ref="BH1347" si="2289">BH1346/10*8</f>
        <v>0</v>
      </c>
      <c r="BI1347" s="134">
        <f t="shared" ref="BI1347" si="2290">BI1346/10*9</f>
        <v>0</v>
      </c>
      <c r="BJ1347" s="134">
        <f t="shared" ref="BJ1347" si="2291">BJ1346/10*10</f>
        <v>0</v>
      </c>
      <c r="BK1347"/>
      <c r="BL1347"/>
      <c r="BM1347"/>
      <c r="BN1347"/>
      <c r="BO1347"/>
      <c r="BP1347"/>
      <c r="BQ1347"/>
      <c r="BR1347"/>
      <c r="BS1347"/>
      <c r="BT1347"/>
      <c r="BU1347"/>
      <c r="BV1347"/>
      <c r="BW1347"/>
      <c r="BX1347"/>
      <c r="BY1347"/>
      <c r="BZ1347"/>
      <c r="CA1347"/>
      <c r="CB1347"/>
      <c r="CC1347"/>
      <c r="CD1347"/>
      <c r="CE1347"/>
      <c r="CF1347"/>
      <c r="CG1347"/>
      <c r="CH1347"/>
      <c r="CI1347"/>
      <c r="CJ1347"/>
      <c r="CK1347"/>
      <c r="CL1347"/>
      <c r="CM1347"/>
      <c r="CN1347"/>
      <c r="CO1347"/>
    </row>
    <row r="1348" spans="1:93" ht="15.75" hidden="1" outlineLevel="2" thickBot="1" x14ac:dyDescent="0.3">
      <c r="A1348" s="152" t="s">
        <v>60</v>
      </c>
      <c r="B1348" s="192" t="e">
        <f t="shared" ref="B1348:BJ1348" si="2292">-B1345+B1344*B1347-1*IF(AND($A1290=B1343,B1347&gt;=$A1291),B1347-$A1291,0)</f>
        <v>#REF!</v>
      </c>
      <c r="C1348" s="193" t="e">
        <f t="shared" si="2292"/>
        <v>#REF!</v>
      </c>
      <c r="D1348" s="193" t="e">
        <f t="shared" si="2292"/>
        <v>#REF!</v>
      </c>
      <c r="E1348" s="193" t="e">
        <f t="shared" si="2292"/>
        <v>#REF!</v>
      </c>
      <c r="F1348" s="193" t="e">
        <f t="shared" si="2292"/>
        <v>#REF!</v>
      </c>
      <c r="G1348" s="193" t="e">
        <f t="shared" si="2292"/>
        <v>#REF!</v>
      </c>
      <c r="H1348" s="193" t="e">
        <f t="shared" si="2292"/>
        <v>#REF!</v>
      </c>
      <c r="I1348" s="193" t="e">
        <f t="shared" si="2292"/>
        <v>#REF!</v>
      </c>
      <c r="J1348" s="193" t="e">
        <f t="shared" si="2292"/>
        <v>#REF!</v>
      </c>
      <c r="K1348" s="193" t="e">
        <f t="shared" si="2292"/>
        <v>#REF!</v>
      </c>
      <c r="L1348" s="194" t="e">
        <f t="shared" si="2292"/>
        <v>#REF!</v>
      </c>
      <c r="M1348" s="192" t="e">
        <f t="shared" si="2292"/>
        <v>#REF!</v>
      </c>
      <c r="N1348" s="193" t="e">
        <f t="shared" si="2292"/>
        <v>#REF!</v>
      </c>
      <c r="O1348" s="193" t="e">
        <f t="shared" si="2292"/>
        <v>#REF!</v>
      </c>
      <c r="P1348" s="193" t="e">
        <f t="shared" si="2292"/>
        <v>#REF!</v>
      </c>
      <c r="Q1348" s="193" t="e">
        <f t="shared" si="2292"/>
        <v>#REF!</v>
      </c>
      <c r="R1348" s="193" t="e">
        <f t="shared" si="2292"/>
        <v>#REF!</v>
      </c>
      <c r="S1348" s="193" t="e">
        <f t="shared" si="2292"/>
        <v>#REF!</v>
      </c>
      <c r="T1348" s="193" t="e">
        <f t="shared" si="2292"/>
        <v>#REF!</v>
      </c>
      <c r="U1348" s="193" t="e">
        <f t="shared" si="2292"/>
        <v>#REF!</v>
      </c>
      <c r="V1348" s="194" t="e">
        <f t="shared" si="2292"/>
        <v>#REF!</v>
      </c>
      <c r="W1348" s="192" t="e">
        <f t="shared" si="2292"/>
        <v>#REF!</v>
      </c>
      <c r="X1348" s="193" t="e">
        <f t="shared" si="2292"/>
        <v>#REF!</v>
      </c>
      <c r="Y1348" s="193" t="e">
        <f t="shared" si="2292"/>
        <v>#REF!</v>
      </c>
      <c r="Z1348" s="193" t="e">
        <f t="shared" si="2292"/>
        <v>#REF!</v>
      </c>
      <c r="AA1348" s="193" t="e">
        <f t="shared" si="2292"/>
        <v>#REF!</v>
      </c>
      <c r="AB1348" s="193" t="e">
        <f t="shared" si="2292"/>
        <v>#REF!</v>
      </c>
      <c r="AC1348" s="193" t="e">
        <f t="shared" si="2292"/>
        <v>#REF!</v>
      </c>
      <c r="AD1348" s="193" t="e">
        <f t="shared" si="2292"/>
        <v>#REF!</v>
      </c>
      <c r="AE1348" s="193" t="e">
        <f t="shared" si="2292"/>
        <v>#REF!</v>
      </c>
      <c r="AF1348" s="194" t="e">
        <f t="shared" si="2292"/>
        <v>#REF!</v>
      </c>
      <c r="AG1348" s="192" t="e">
        <f t="shared" si="2292"/>
        <v>#REF!</v>
      </c>
      <c r="AH1348" s="193" t="e">
        <f t="shared" si="2292"/>
        <v>#REF!</v>
      </c>
      <c r="AI1348" s="193" t="e">
        <f t="shared" si="2292"/>
        <v>#REF!</v>
      </c>
      <c r="AJ1348" s="193" t="e">
        <f t="shared" si="2292"/>
        <v>#REF!</v>
      </c>
      <c r="AK1348" s="193" t="e">
        <f t="shared" si="2292"/>
        <v>#REF!</v>
      </c>
      <c r="AL1348" s="193" t="e">
        <f t="shared" si="2292"/>
        <v>#REF!</v>
      </c>
      <c r="AM1348" s="193" t="e">
        <f t="shared" si="2292"/>
        <v>#REF!</v>
      </c>
      <c r="AN1348" s="193" t="e">
        <f t="shared" si="2292"/>
        <v>#REF!</v>
      </c>
      <c r="AO1348" s="193" t="e">
        <f t="shared" si="2292"/>
        <v>#REF!</v>
      </c>
      <c r="AP1348" s="194" t="e">
        <f t="shared" si="2292"/>
        <v>#REF!</v>
      </c>
      <c r="AQ1348" s="192" t="e">
        <f t="shared" si="2292"/>
        <v>#REF!</v>
      </c>
      <c r="AR1348" s="193" t="e">
        <f t="shared" si="2292"/>
        <v>#REF!</v>
      </c>
      <c r="AS1348" s="193" t="e">
        <f t="shared" si="2292"/>
        <v>#REF!</v>
      </c>
      <c r="AT1348" s="193" t="e">
        <f t="shared" si="2292"/>
        <v>#REF!</v>
      </c>
      <c r="AU1348" s="193" t="e">
        <f t="shared" si="2292"/>
        <v>#REF!</v>
      </c>
      <c r="AV1348" s="193" t="e">
        <f t="shared" si="2292"/>
        <v>#REF!</v>
      </c>
      <c r="AW1348" s="193" t="e">
        <f t="shared" si="2292"/>
        <v>#REF!</v>
      </c>
      <c r="AX1348" s="193" t="e">
        <f t="shared" si="2292"/>
        <v>#REF!</v>
      </c>
      <c r="AY1348" s="193" t="e">
        <f t="shared" si="2292"/>
        <v>#REF!</v>
      </c>
      <c r="AZ1348" s="194" t="e">
        <f t="shared" si="2292"/>
        <v>#REF!</v>
      </c>
      <c r="BA1348" s="192" t="e">
        <f t="shared" si="2292"/>
        <v>#REF!</v>
      </c>
      <c r="BB1348" s="193" t="e">
        <f t="shared" si="2292"/>
        <v>#REF!</v>
      </c>
      <c r="BC1348" s="193" t="e">
        <f t="shared" si="2292"/>
        <v>#REF!</v>
      </c>
      <c r="BD1348" s="193" t="e">
        <f t="shared" si="2292"/>
        <v>#REF!</v>
      </c>
      <c r="BE1348" s="193" t="e">
        <f t="shared" si="2292"/>
        <v>#REF!</v>
      </c>
      <c r="BF1348" s="193" t="e">
        <f t="shared" si="2292"/>
        <v>#REF!</v>
      </c>
      <c r="BG1348" s="193" t="e">
        <f t="shared" si="2292"/>
        <v>#REF!</v>
      </c>
      <c r="BH1348" s="193" t="e">
        <f t="shared" si="2292"/>
        <v>#REF!</v>
      </c>
      <c r="BI1348" s="193" t="e">
        <f t="shared" si="2292"/>
        <v>#REF!</v>
      </c>
      <c r="BJ1348" s="194" t="e">
        <f t="shared" si="2292"/>
        <v>#REF!</v>
      </c>
    </row>
    <row r="1349" spans="1:93" hidden="1" outlineLevel="2" x14ac:dyDescent="0.25"/>
    <row r="1350" spans="1:93" hidden="1" outlineLevel="1" collapsed="1" x14ac:dyDescent="0.25">
      <c r="A1350" s="181" t="e">
        <f>2*B1290/10</f>
        <v>#REF!</v>
      </c>
      <c r="B1350" s="180"/>
      <c r="C1350" s="180"/>
      <c r="D1350" s="180"/>
    </row>
    <row r="1351" spans="1:93" hidden="1" outlineLevel="2" x14ac:dyDescent="0.25">
      <c r="B1351" s="316" t="e">
        <f>#REF!</f>
        <v>#REF!</v>
      </c>
      <c r="C1351" s="317"/>
      <c r="D1351" s="316" t="e">
        <f>#REF!</f>
        <v>#REF!</v>
      </c>
      <c r="E1351" s="317"/>
      <c r="F1351" s="316" t="e">
        <f>#REF!</f>
        <v>#REF!</v>
      </c>
      <c r="G1351" s="317"/>
      <c r="H1351" s="316" t="e">
        <f>#REF!</f>
        <v>#REF!</v>
      </c>
      <c r="I1351" s="317"/>
      <c r="J1351" s="316" t="e">
        <f>#REF!</f>
        <v>#REF!</v>
      </c>
      <c r="K1351" s="317"/>
      <c r="L1351" s="316" t="e">
        <f>#REF!</f>
        <v>#REF!</v>
      </c>
      <c r="M1351" s="317"/>
    </row>
    <row r="1352" spans="1:93" hidden="1" outlineLevel="2" x14ac:dyDescent="0.25">
      <c r="B1352" s="105" t="e">
        <f>#REF!</f>
        <v>#REF!</v>
      </c>
      <c r="C1352" s="106">
        <v>0</v>
      </c>
      <c r="D1352" s="107" t="e">
        <f>#REF!</f>
        <v>#REF!</v>
      </c>
      <c r="E1352" s="106">
        <v>0</v>
      </c>
      <c r="F1352" s="107" t="e">
        <f>#REF!</f>
        <v>#REF!</v>
      </c>
      <c r="G1352" s="106">
        <v>0</v>
      </c>
      <c r="H1352" s="107" t="e">
        <f>#REF!</f>
        <v>#REF!</v>
      </c>
      <c r="I1352" s="106">
        <v>0</v>
      </c>
      <c r="J1352" s="107" t="e">
        <f>#REF!</f>
        <v>#REF!</v>
      </c>
      <c r="K1352" s="106">
        <v>0</v>
      </c>
      <c r="L1352" s="107" t="e">
        <f>#REF!</f>
        <v>#REF!</v>
      </c>
      <c r="M1352" s="108">
        <v>0</v>
      </c>
      <c r="X1352" s="146"/>
      <c r="Y1352" s="147"/>
    </row>
    <row r="1353" spans="1:93" hidden="1" outlineLevel="2" x14ac:dyDescent="0.25">
      <c r="B1353" s="105" t="e">
        <f>#REF!</f>
        <v>#REF!</v>
      </c>
      <c r="C1353" s="106" t="e">
        <f>IF($A1290=B1351,1*($B1290-$A1350)^2*(2*$A1350+$B1290)/$B1290^3,0)</f>
        <v>#REF!</v>
      </c>
      <c r="D1353" s="107" t="e">
        <f>#REF!</f>
        <v>#REF!</v>
      </c>
      <c r="E1353" s="106" t="e">
        <f>IF($A1290=D1351,1*($B1290-$A1350)^2*(2*$A1350+$B1290)/$B1290^3,0)</f>
        <v>#REF!</v>
      </c>
      <c r="F1353" s="107" t="e">
        <f>#REF!</f>
        <v>#REF!</v>
      </c>
      <c r="G1353" s="106" t="e">
        <f>IF($A1290=F1351,1*($B1290-$A1350)^2*(2*$A1350+$B1290)/$B1290^3,0)</f>
        <v>#REF!</v>
      </c>
      <c r="H1353" s="107" t="e">
        <f>#REF!</f>
        <v>#REF!</v>
      </c>
      <c r="I1353" s="106" t="e">
        <f>IF($A1290=H1351,1*($B1290-$A1350)^2*(2*$A1350+$B1290)/$B1290^3,0)</f>
        <v>#REF!</v>
      </c>
      <c r="J1353" s="107" t="e">
        <f>#REF!</f>
        <v>#REF!</v>
      </c>
      <c r="K1353" s="106" t="e">
        <f>IF($A1290=J1351,1*($B1290-$A1350)^2*(2*$A1350+$B1290)/$B1290^3,0)</f>
        <v>#REF!</v>
      </c>
      <c r="L1353" s="107" t="e">
        <f>#REF!</f>
        <v>#REF!</v>
      </c>
      <c r="M1353" s="108" t="e">
        <f>IF($A1290=L1351,1*($B1290-$A1350)^2*(2*$A1350+$B1290)/$B1290^3,0)</f>
        <v>#REF!</v>
      </c>
    </row>
    <row r="1354" spans="1:93" hidden="1" outlineLevel="2" x14ac:dyDescent="0.25">
      <c r="A1354" t="s">
        <v>36</v>
      </c>
      <c r="B1354" s="105" t="e">
        <f>#REF!</f>
        <v>#REF!</v>
      </c>
      <c r="C1354" s="106" t="e">
        <f>IF($A1290=B1351,1*$A1350*($B1290-$A1350)^2/$B1290^2,0)</f>
        <v>#REF!</v>
      </c>
      <c r="D1354" s="107" t="e">
        <f>#REF!</f>
        <v>#REF!</v>
      </c>
      <c r="E1354" s="106" t="e">
        <f>IF($A1290=D1351,1*$A1350*($B1290-$A1350)^2/$B1290^2,0)</f>
        <v>#REF!</v>
      </c>
      <c r="F1354" s="107" t="e">
        <f>#REF!</f>
        <v>#REF!</v>
      </c>
      <c r="G1354" s="106" t="e">
        <f>IF($A1290=F1351,1*$A1350*($B1290-$A1350)^2/$B1290^2,0)</f>
        <v>#REF!</v>
      </c>
      <c r="H1354" s="107" t="e">
        <f>#REF!</f>
        <v>#REF!</v>
      </c>
      <c r="I1354" s="106" t="e">
        <f>IF($A1290=H1351,1*$A1350*($B1290-$A1350)^2/$B1290^2,0)</f>
        <v>#REF!</v>
      </c>
      <c r="J1354" s="107" t="e">
        <f>#REF!</f>
        <v>#REF!</v>
      </c>
      <c r="K1354" s="106" t="e">
        <f>IF($A1290=J1351,1*$A1350*($B1290-$A1350)^2/$B1290^2,0)</f>
        <v>#REF!</v>
      </c>
      <c r="L1354" s="107" t="e">
        <f>#REF!</f>
        <v>#REF!</v>
      </c>
      <c r="M1354" s="108" t="e">
        <f>IF($A1290=L1351,1*$A1350*($B1290-$A1350)^2/$B1290^2,0)</f>
        <v>#REF!</v>
      </c>
      <c r="X1354" s="149"/>
    </row>
    <row r="1355" spans="1:93" hidden="1" outlineLevel="2" x14ac:dyDescent="0.25">
      <c r="B1355" s="105" t="e">
        <f>#REF!</f>
        <v>#REF!</v>
      </c>
      <c r="C1355" s="108">
        <v>0</v>
      </c>
      <c r="D1355" s="107" t="e">
        <f>#REF!</f>
        <v>#REF!</v>
      </c>
      <c r="E1355" s="108">
        <v>0</v>
      </c>
      <c r="F1355" s="107" t="e">
        <f>#REF!</f>
        <v>#REF!</v>
      </c>
      <c r="G1355" s="108">
        <v>0</v>
      </c>
      <c r="H1355" s="107" t="e">
        <f>#REF!</f>
        <v>#REF!</v>
      </c>
      <c r="I1355" s="108">
        <v>0</v>
      </c>
      <c r="J1355" s="107" t="e">
        <f>#REF!</f>
        <v>#REF!</v>
      </c>
      <c r="K1355" s="108">
        <v>0</v>
      </c>
      <c r="L1355" s="107" t="e">
        <f>#REF!</f>
        <v>#REF!</v>
      </c>
      <c r="M1355" s="108">
        <v>0</v>
      </c>
    </row>
    <row r="1356" spans="1:93" hidden="1" outlineLevel="2" x14ac:dyDescent="0.25">
      <c r="B1356" s="105" t="e">
        <f>#REF!</f>
        <v>#REF!</v>
      </c>
      <c r="C1356" s="106" t="e">
        <f>IF($A1290=B1351,1*($A1350)^2*(3*$B1290-2*$A1350)/$B1290^3,0)</f>
        <v>#REF!</v>
      </c>
      <c r="D1356" s="107" t="e">
        <f>#REF!</f>
        <v>#REF!</v>
      </c>
      <c r="E1356" s="106" t="e">
        <f>IF($A1290=D1351,1*($A1350)^2*(3*$B1290-2*$A1350)/$B1290^3,0)</f>
        <v>#REF!</v>
      </c>
      <c r="F1356" s="107" t="e">
        <f>#REF!</f>
        <v>#REF!</v>
      </c>
      <c r="G1356" s="106" t="e">
        <f>IF($A1290=F1351,1*($A1350)^2*(3*$B1290-2*$A1350)/$B1290^3,0)</f>
        <v>#REF!</v>
      </c>
      <c r="H1356" s="107" t="e">
        <f>#REF!</f>
        <v>#REF!</v>
      </c>
      <c r="I1356" s="106" t="e">
        <f>IF($A1290=H1351,1*($A1350)^2*(3*$B1290-2*$A1350)/$B1290^3,0)</f>
        <v>#REF!</v>
      </c>
      <c r="J1356" s="107" t="e">
        <f>#REF!</f>
        <v>#REF!</v>
      </c>
      <c r="K1356" s="106" t="e">
        <f>IF($A1290=J1351,1*($A1350)^2*(3*$B1290-2*$A1350)/$B1290^3,0)</f>
        <v>#REF!</v>
      </c>
      <c r="L1356" s="107" t="e">
        <f>#REF!</f>
        <v>#REF!</v>
      </c>
      <c r="M1356" s="108" t="e">
        <f>IF($A1290=L1351,1*($A1350)^2*(3*$B1290-2*$A1350)/$B1290^3,0)</f>
        <v>#REF!</v>
      </c>
    </row>
    <row r="1357" spans="1:93" hidden="1" outlineLevel="2" x14ac:dyDescent="0.25">
      <c r="B1357" s="105" t="e">
        <f>#REF!</f>
        <v>#REF!</v>
      </c>
      <c r="C1357" s="108" t="e">
        <f>IF($A1290=B1351,-1*($B1290-$A1350)*$A1350^2/$B1290^2,0)</f>
        <v>#REF!</v>
      </c>
      <c r="D1357" s="107" t="e">
        <f>#REF!</f>
        <v>#REF!</v>
      </c>
      <c r="E1357" s="108" t="e">
        <f>IF($A1290=D1351,-1*($B1290-$A1350)*$A1350^2/$B1290^2,0)</f>
        <v>#REF!</v>
      </c>
      <c r="F1357" s="107" t="e">
        <f>#REF!</f>
        <v>#REF!</v>
      </c>
      <c r="G1357" s="108" t="e">
        <f>IF($A1290=F1351,-1*($B1290-$A1350)*$A1350^2/$B1290^2,0)</f>
        <v>#REF!</v>
      </c>
      <c r="H1357" s="107" t="e">
        <f>#REF!</f>
        <v>#REF!</v>
      </c>
      <c r="I1357" s="108" t="e">
        <f>IF($A1290=H1351,-1*($B1290-$A1350)*$A1350^2/$B1290^2,0)</f>
        <v>#REF!</v>
      </c>
      <c r="J1357" s="107" t="e">
        <f>#REF!</f>
        <v>#REF!</v>
      </c>
      <c r="K1357" s="108" t="e">
        <f>IF($A1290=J1351,-1*($B1290-$A1350)*$A1350^2/$B1290^2,0)</f>
        <v>#REF!</v>
      </c>
      <c r="L1357" s="107" t="e">
        <f>#REF!</f>
        <v>#REF!</v>
      </c>
      <c r="M1357" s="108" t="e">
        <f>IF($A1290=L1351,-1*($B1290-$A1350)*$A1350^2/$B1290^2,0)</f>
        <v>#REF!</v>
      </c>
    </row>
    <row r="1358" spans="1:93" hidden="1" outlineLevel="2" x14ac:dyDescent="0.25">
      <c r="C1358" t="s">
        <v>61</v>
      </c>
      <c r="D1358" s="182"/>
      <c r="E1358" s="183"/>
      <c r="F1358" s="182"/>
      <c r="G1358" s="183"/>
      <c r="H1358" s="182"/>
      <c r="I1358" s="183"/>
      <c r="J1358" s="182"/>
      <c r="K1358" s="183"/>
      <c r="L1358" s="182"/>
      <c r="M1358" s="183"/>
      <c r="N1358" s="182"/>
      <c r="O1358" s="183"/>
      <c r="P1358" s="182"/>
      <c r="Q1358" s="183"/>
      <c r="R1358" s="182"/>
      <c r="S1358" s="183"/>
    </row>
    <row r="1359" spans="1:93" hidden="1" outlineLevel="2" x14ac:dyDescent="0.25">
      <c r="B1359" s="105">
        <v>1</v>
      </c>
      <c r="C1359" s="108">
        <f t="shared" ref="C1359" si="2293">-(IFERROR(VLOOKUP($B1359,$B1352:$C1357,2,0),0)+IFERROR(VLOOKUP($B1359,$D1352:$E1357,2,0),0)+IFERROR(VLOOKUP($B1359,$F1352:$G1357,2,0),0)+IFERROR(VLOOKUP($B1359,$H1352:$I1357,2,0),0)+IFERROR(VLOOKUP($B1359,$J1352:$K1357,2,0),0)+IFERROR(VLOOKUP($B1359,$L1352:$M1357,2,0),0)+IFERROR(VLOOKUP($B1359,$N1352:$O1357,2,0),0)+IFERROR(VLOOKUP($B1359,$P1352:$Q1357,2,0),0)+IFERROR(VLOOKUP($B1359,$R1352:$S1357,2,0),0))</f>
        <v>0</v>
      </c>
      <c r="E1359" s="109"/>
      <c r="F1359" s="325" t="s">
        <v>37</v>
      </c>
      <c r="G1359" s="325"/>
      <c r="H1359" s="325"/>
      <c r="I1359" s="325"/>
      <c r="J1359" s="325"/>
      <c r="K1359" s="325"/>
      <c r="L1359" s="325"/>
      <c r="M1359" s="325"/>
      <c r="N1359" s="325"/>
      <c r="O1359" s="325"/>
      <c r="P1359" s="325"/>
      <c r="Q1359" s="325"/>
      <c r="R1359" s="325"/>
      <c r="S1359" s="325"/>
      <c r="T1359" s="325"/>
      <c r="U1359" s="325"/>
      <c r="V1359" s="325"/>
      <c r="W1359" s="325"/>
      <c r="X1359" s="325"/>
      <c r="Y1359" s="325"/>
      <c r="Z1359" s="325"/>
      <c r="AA1359" s="325"/>
      <c r="AB1359" s="110"/>
      <c r="AC1359" s="110"/>
      <c r="AD1359" s="110"/>
      <c r="AE1359" s="110"/>
      <c r="AF1359" s="110"/>
      <c r="AG1359" s="110"/>
      <c r="AH1359" s="110"/>
    </row>
    <row r="1360" spans="1:93" hidden="1" outlineLevel="2" x14ac:dyDescent="0.25">
      <c r="B1360" s="105">
        <v>2</v>
      </c>
      <c r="C1360" s="108">
        <f t="shared" ref="C1360" si="2294">-(IFERROR(VLOOKUP($B1360,$B1352:$C1357,2,0),0)+IFERROR(VLOOKUP($B1360,$D1352:$E1357,2,0),0)+IFERROR(VLOOKUP($B1360,$F1352:$G1357,2,0),0)+IFERROR(VLOOKUP($B1360,$H1352:$I1357,2,0),0)+IFERROR(VLOOKUP($B1360,$J1352:$K1357,2,0),0)+IFERROR(VLOOKUP($B1360,$L1352:$M1357,2,0),0)+IFERROR(VLOOKUP($B1360,$N1352:$O1357,2,0),0)+IFERROR(VLOOKUP($B1360,$P1352:$Q1357,2,0),0)+IFERROR(VLOOKUP($B1360,$R1352:$S1357,2,0),0))</f>
        <v>0</v>
      </c>
      <c r="E1360" s="110"/>
      <c r="F1360" s="110"/>
      <c r="G1360" s="326" t="s">
        <v>38</v>
      </c>
      <c r="H1360" s="326"/>
      <c r="I1360" s="326"/>
      <c r="J1360" s="326"/>
      <c r="K1360" s="326"/>
      <c r="L1360" s="326"/>
      <c r="M1360" s="110"/>
      <c r="N1360" s="110"/>
      <c r="O1360" s="110"/>
      <c r="P1360" s="327" t="s">
        <v>39</v>
      </c>
      <c r="Q1360" s="327"/>
      <c r="R1360" s="327"/>
      <c r="S1360" s="327"/>
      <c r="T1360" s="327"/>
      <c r="U1360" s="327"/>
      <c r="V1360" s="110"/>
      <c r="W1360" s="110"/>
      <c r="X1360" s="110"/>
      <c r="Y1360" s="110"/>
      <c r="Z1360" s="110"/>
      <c r="AA1360" s="110"/>
      <c r="AB1360" s="110"/>
      <c r="AC1360" s="110"/>
      <c r="AD1360" s="110"/>
      <c r="AE1360" s="110"/>
      <c r="AF1360" s="110"/>
      <c r="AG1360" s="110"/>
      <c r="AH1360" s="110"/>
    </row>
    <row r="1361" spans="1:34" hidden="1" outlineLevel="2" x14ac:dyDescent="0.25">
      <c r="B1361" s="105">
        <v>3</v>
      </c>
      <c r="C1361" s="108">
        <f t="shared" ref="C1361" si="2295">-(IFERROR(VLOOKUP($B1361,$B1352:$C1357,2,0),0)+IFERROR(VLOOKUP($B1361,$D1352:$E1357,2,0),0)+IFERROR(VLOOKUP($B1361,$F1352:$G1357,2,0),0)+IFERROR(VLOOKUP($B1361,$H1352:$I1357,2,0),0)+IFERROR(VLOOKUP($B1361,$J1352:$K1357,2,0),0)+IFERROR(VLOOKUP($B1361,$L1352:$M1357,2,0),0)+IFERROR(VLOOKUP($B1361,$N1352:$O1357,2,0),0)+IFERROR(VLOOKUP($B1361,$P1352:$Q1357,2,0),0)+IFERROR(VLOOKUP($B1361,$R1352:$S1357,2,0),0))</f>
        <v>0</v>
      </c>
      <c r="E1361" s="110"/>
      <c r="F1361" s="110"/>
      <c r="G1361" s="112">
        <v>6</v>
      </c>
      <c r="H1361" s="112">
        <v>5</v>
      </c>
      <c r="I1361" s="112">
        <v>4</v>
      </c>
      <c r="J1361" s="112">
        <v>3</v>
      </c>
      <c r="K1361" s="112">
        <v>2</v>
      </c>
      <c r="L1361" s="112">
        <v>1</v>
      </c>
      <c r="M1361" s="110"/>
      <c r="O1361" s="110"/>
      <c r="P1361" s="112">
        <v>6</v>
      </c>
      <c r="Q1361" s="112">
        <v>5</v>
      </c>
      <c r="R1361" s="112">
        <v>4</v>
      </c>
      <c r="S1361" s="112">
        <v>3</v>
      </c>
      <c r="T1361" s="112">
        <v>2</v>
      </c>
      <c r="U1361" s="112">
        <v>1</v>
      </c>
      <c r="AB1361" s="110"/>
      <c r="AC1361" s="110"/>
      <c r="AD1361" s="110"/>
      <c r="AE1361" s="110"/>
      <c r="AF1361" s="110"/>
      <c r="AG1361" s="110"/>
      <c r="AH1361" s="110"/>
    </row>
    <row r="1362" spans="1:34" hidden="1" outlineLevel="2" x14ac:dyDescent="0.25">
      <c r="B1362" s="105">
        <v>4</v>
      </c>
      <c r="C1362" s="108">
        <f t="shared" ref="C1362" si="2296">-(IFERROR(VLOOKUP($B1362,$B1352:$C1357,2,0),0)+IFERROR(VLOOKUP($B1362,$D1352:$E1357,2,0),0)+IFERROR(VLOOKUP($B1362,$F1352:$G1357,2,0),0)+IFERROR(VLOOKUP($B1362,$H1352:$I1357,2,0),0)+IFERROR(VLOOKUP($B1362,$J1352:$K1357,2,0),0)+IFERROR(VLOOKUP($B1362,$L1352:$M1357,2,0),0)+IFERROR(VLOOKUP($B1362,$N1352:$O1357,2,0),0)+IFERROR(VLOOKUP($B1362,$P1352:$Q1357,2,0),0)+IFERROR(VLOOKUP($B1362,$R1352:$S1357,2,0),0))</f>
        <v>0</v>
      </c>
      <c r="E1362" s="110"/>
      <c r="F1362" s="105">
        <v>1</v>
      </c>
      <c r="G1362" s="184" t="e">
        <f t="array" ref="G1362:G1368">MMULT(MINVERSE($C$24:$I$30),$C1359:$C1365)</f>
        <v>#NUM!</v>
      </c>
      <c r="H1362" s="184" t="e">
        <f t="array" ref="H1362:H1367">MMULT(MINVERSE($C$24:$H$29),$C1359:$C1364)</f>
        <v>#NUM!</v>
      </c>
      <c r="I1362" s="184" t="e">
        <f t="array" ref="I1362:I1366">MMULT(MINVERSE($C$24:$G$28),$C1359:$C1363)</f>
        <v>#NUM!</v>
      </c>
      <c r="J1362" s="184" t="e">
        <f t="array" ref="J1362:J1365">MMULT(MINVERSE($C$24:$F$27),$C1359:$C1362)</f>
        <v>#NUM!</v>
      </c>
      <c r="K1362" s="184" t="e">
        <f t="array" ref="K1362:K1364">MMULT(MINVERSE($C$24:$E$26),$C1359:$C1361)</f>
        <v>#NUM!</v>
      </c>
      <c r="L1362" s="184" t="e">
        <f t="array" ref="L1362:L1363">MMULT(MINVERSE($C$24:$D$25),$C1359:$C1360)</f>
        <v>#NUM!</v>
      </c>
      <c r="M1362" s="110"/>
      <c r="O1362" s="105">
        <v>1</v>
      </c>
      <c r="P1362" s="184" t="e">
        <f t="array" ref="P1362:P1372">MMULT(MINVERSE($C$24:$M$34),$C1359:$C1369)</f>
        <v>#NUM!</v>
      </c>
      <c r="Q1362" s="184" t="e">
        <f t="array" ref="Q1362:Q1371">MMULT(MINVERSE($C$24:$L$33),$C1359:$C1368)</f>
        <v>#NUM!</v>
      </c>
      <c r="R1362" s="184" t="e">
        <f t="array" ref="R1362:R1370">MMULT(MINVERSE($C$24:$K$32),$C1359:$C1367)</f>
        <v>#NUM!</v>
      </c>
      <c r="S1362" s="184" t="e">
        <f t="array" ref="S1362:S1369">MMULT(MINVERSE($C$24:$J$31),$C1359:$C1366)</f>
        <v>#NUM!</v>
      </c>
      <c r="T1362" s="114"/>
      <c r="U1362" s="114"/>
      <c r="V1362" s="110"/>
      <c r="W1362" s="110"/>
      <c r="X1362" s="110"/>
      <c r="Y1362" s="110"/>
      <c r="Z1362" s="110"/>
      <c r="AA1362" s="110"/>
      <c r="AB1362" s="110"/>
      <c r="AC1362" s="110"/>
      <c r="AD1362" s="110"/>
      <c r="AE1362" s="110"/>
      <c r="AF1362" s="110"/>
      <c r="AG1362" s="110"/>
      <c r="AH1362" s="110"/>
    </row>
    <row r="1363" spans="1:34" hidden="1" outlineLevel="2" x14ac:dyDescent="0.25">
      <c r="B1363" s="105">
        <v>5</v>
      </c>
      <c r="C1363" s="108">
        <f t="shared" ref="C1363" si="2297">-(IFERROR(VLOOKUP($B1363,$B1352:$C1357,2,0),0)+IFERROR(VLOOKUP($B1363,$D1352:$E1357,2,0),0)+IFERROR(VLOOKUP($B1363,$F1352:$G1357,2,0),0)+IFERROR(VLOOKUP($B1363,$H1352:$I1357,2,0),0)+IFERROR(VLOOKUP($B1363,$J1352:$K1357,2,0),0)+IFERROR(VLOOKUP($B1363,$L1352:$M1357,2,0),0)+IFERROR(VLOOKUP($B1363,$N1352:$O1357,2,0),0)+IFERROR(VLOOKUP($B1363,$P1352:$Q1357,2,0),0)+IFERROR(VLOOKUP($B1363,$R1352:$S1357,2,0),0))</f>
        <v>0</v>
      </c>
      <c r="E1363" s="110"/>
      <c r="F1363" s="105">
        <v>2</v>
      </c>
      <c r="G1363" s="185" t="e">
        <v>#NUM!</v>
      </c>
      <c r="H1363" s="185" t="e">
        <v>#NUM!</v>
      </c>
      <c r="I1363" s="185" t="e">
        <v>#NUM!</v>
      </c>
      <c r="J1363" s="185" t="e">
        <v>#NUM!</v>
      </c>
      <c r="K1363" s="185" t="e">
        <v>#NUM!</v>
      </c>
      <c r="L1363" s="185" t="e">
        <v>#NUM!</v>
      </c>
      <c r="M1363" s="110"/>
      <c r="O1363" s="105">
        <v>2</v>
      </c>
      <c r="P1363" s="185" t="e">
        <v>#NUM!</v>
      </c>
      <c r="Q1363" s="185" t="e">
        <v>#NUM!</v>
      </c>
      <c r="R1363" s="185" t="e">
        <v>#NUM!</v>
      </c>
      <c r="S1363" s="185" t="e">
        <v>#NUM!</v>
      </c>
      <c r="T1363" s="114"/>
      <c r="U1363" s="114"/>
    </row>
    <row r="1364" spans="1:34" hidden="1" outlineLevel="2" x14ac:dyDescent="0.25">
      <c r="B1364" s="105">
        <v>6</v>
      </c>
      <c r="C1364" s="108">
        <f t="shared" ref="C1364" si="2298">-(IFERROR(VLOOKUP($B1364,$B1352:$C1357,2,0),0)+IFERROR(VLOOKUP($B1364,$D1352:$E1357,2,0),0)+IFERROR(VLOOKUP($B1364,$F1352:$G1357,2,0),0)+IFERROR(VLOOKUP($B1364,$H1352:$I1357,2,0),0)+IFERROR(VLOOKUP($B1364,$J1352:$K1357,2,0),0)+IFERROR(VLOOKUP($B1364,$L1352:$M1357,2,0),0)+IFERROR(VLOOKUP($B1364,$N1352:$O1357,2,0),0)+IFERROR(VLOOKUP($B1364,$P1352:$Q1357,2,0),0)+IFERROR(VLOOKUP($B1364,$R1352:$S1357,2,0),0))</f>
        <v>0</v>
      </c>
      <c r="E1364" s="110"/>
      <c r="F1364" s="105">
        <v>3</v>
      </c>
      <c r="G1364" s="185" t="e">
        <v>#NUM!</v>
      </c>
      <c r="H1364" s="185" t="e">
        <v>#NUM!</v>
      </c>
      <c r="I1364" s="185" t="e">
        <v>#NUM!</v>
      </c>
      <c r="J1364" s="185" t="e">
        <v>#NUM!</v>
      </c>
      <c r="K1364" s="185" t="e">
        <v>#NUM!</v>
      </c>
      <c r="L1364" s="185"/>
      <c r="M1364" s="110"/>
      <c r="O1364" s="105">
        <v>3</v>
      </c>
      <c r="P1364" s="185" t="e">
        <v>#NUM!</v>
      </c>
      <c r="Q1364" s="185" t="e">
        <v>#NUM!</v>
      </c>
      <c r="R1364" s="185" t="e">
        <v>#NUM!</v>
      </c>
      <c r="S1364" s="185" t="e">
        <v>#NUM!</v>
      </c>
      <c r="T1364" s="114"/>
      <c r="U1364" s="114"/>
    </row>
    <row r="1365" spans="1:34" hidden="1" outlineLevel="2" x14ac:dyDescent="0.25">
      <c r="B1365" s="105">
        <v>7</v>
      </c>
      <c r="C1365" s="108">
        <f t="shared" ref="C1365" si="2299">-(IFERROR(VLOOKUP($B1365,$B1352:$C1357,2,0),0)+IFERROR(VLOOKUP($B1365,$D1352:$E1357,2,0),0)+IFERROR(VLOOKUP($B1365,$F1352:$G1357,2,0),0)+IFERROR(VLOOKUP($B1365,$H1352:$I1357,2,0),0)+IFERROR(VLOOKUP($B1365,$J1352:$K1357,2,0),0)+IFERROR(VLOOKUP($B1365,$L1352:$M1357,2,0),0)+IFERROR(VLOOKUP($B1365,$N1352:$O1357,2,0),0)+IFERROR(VLOOKUP($B1365,$P1352:$Q1357,2,0),0)+IFERROR(VLOOKUP($B1365,$R1352:$S1357,2,0),0))</f>
        <v>0</v>
      </c>
      <c r="E1365" s="110"/>
      <c r="F1365" s="105">
        <v>4</v>
      </c>
      <c r="G1365" s="185" t="e">
        <v>#NUM!</v>
      </c>
      <c r="H1365" s="185" t="e">
        <v>#NUM!</v>
      </c>
      <c r="I1365" s="185" t="e">
        <v>#NUM!</v>
      </c>
      <c r="J1365" s="185" t="e">
        <v>#NUM!</v>
      </c>
      <c r="K1365" s="185"/>
      <c r="L1365" s="185"/>
      <c r="M1365" s="110"/>
      <c r="O1365" s="105">
        <v>4</v>
      </c>
      <c r="P1365" s="185" t="e">
        <v>#NUM!</v>
      </c>
      <c r="Q1365" s="185" t="e">
        <v>#NUM!</v>
      </c>
      <c r="R1365" s="185" t="e">
        <v>#NUM!</v>
      </c>
      <c r="S1365" s="185" t="e">
        <v>#NUM!</v>
      </c>
      <c r="T1365" s="114"/>
      <c r="U1365" s="114"/>
    </row>
    <row r="1366" spans="1:34" hidden="1" outlineLevel="2" x14ac:dyDescent="0.25">
      <c r="B1366" s="105">
        <v>8</v>
      </c>
      <c r="C1366" s="108">
        <f t="shared" ref="C1366" si="2300">-(IFERROR(VLOOKUP($B1366,$B1352:$C1357,2,0),0)+IFERROR(VLOOKUP($B1366,$D1352:$E1357,2,0),0)+IFERROR(VLOOKUP($B1366,$F1352:$G1357,2,0),0)+IFERROR(VLOOKUP($B1366,$H1352:$I1357,2,0),0)+IFERROR(VLOOKUP($B1366,$J1352:$K1357,2,0),0)+IFERROR(VLOOKUP($B1366,$L1352:$M1357,2,0),0)+IFERROR(VLOOKUP($B1366,$N1352:$O1357,2,0),0)+IFERROR(VLOOKUP($B1366,$P1352:$Q1357,2,0),0)+IFERROR(VLOOKUP($B1366,$R1352:$S1357,2,0),0))</f>
        <v>0</v>
      </c>
      <c r="E1366" s="110" t="s">
        <v>40</v>
      </c>
      <c r="F1366" s="105">
        <v>5</v>
      </c>
      <c r="G1366" s="185" t="e">
        <v>#NUM!</v>
      </c>
      <c r="H1366" s="185" t="e">
        <v>#NUM!</v>
      </c>
      <c r="I1366" s="185" t="e">
        <v>#NUM!</v>
      </c>
      <c r="J1366" s="185"/>
      <c r="K1366" s="185"/>
      <c r="L1366" s="185"/>
      <c r="M1366" s="110"/>
      <c r="O1366" s="105">
        <v>5</v>
      </c>
      <c r="P1366" s="185" t="e">
        <v>#NUM!</v>
      </c>
      <c r="Q1366" s="185" t="e">
        <v>#NUM!</v>
      </c>
      <c r="R1366" s="185" t="e">
        <v>#NUM!</v>
      </c>
      <c r="S1366" s="185" t="e">
        <v>#NUM!</v>
      </c>
      <c r="T1366" s="114"/>
      <c r="U1366" s="114"/>
    </row>
    <row r="1367" spans="1:34" hidden="1" outlineLevel="2" x14ac:dyDescent="0.25">
      <c r="B1367" s="105">
        <v>9</v>
      </c>
      <c r="C1367" s="108">
        <f t="shared" ref="C1367" si="2301">-(IFERROR(VLOOKUP($B1367,$B1352:$C1357,2,0),0)+IFERROR(VLOOKUP($B1367,$D1352:$E1357,2,0),0)+IFERROR(VLOOKUP($B1367,$F1352:$G1357,2,0),0)+IFERROR(VLOOKUP($B1367,$H1352:$I1357,2,0),0)+IFERROR(VLOOKUP($B1367,$J1352:$K1357,2,0),0)+IFERROR(VLOOKUP($B1367,$L1352:$M1357,2,0),0)+IFERROR(VLOOKUP($B1367,$N1352:$O1357,2,0),0)+IFERROR(VLOOKUP($B1367,$P1352:$Q1357,2,0),0)+IFERROR(VLOOKUP($B1367,$R1352:$S1357,2,0),0))</f>
        <v>0</v>
      </c>
      <c r="E1367" s="110"/>
      <c r="F1367" s="105">
        <v>6</v>
      </c>
      <c r="G1367" s="185" t="e">
        <v>#NUM!</v>
      </c>
      <c r="H1367" s="185" t="e">
        <v>#NUM!</v>
      </c>
      <c r="I1367" s="185"/>
      <c r="J1367" s="185"/>
      <c r="K1367" s="185"/>
      <c r="L1367" s="185"/>
      <c r="M1367" s="110"/>
      <c r="O1367" s="105">
        <v>6</v>
      </c>
      <c r="P1367" s="185" t="e">
        <v>#NUM!</v>
      </c>
      <c r="Q1367" s="185" t="e">
        <v>#NUM!</v>
      </c>
      <c r="R1367" s="185" t="e">
        <v>#NUM!</v>
      </c>
      <c r="S1367" s="185" t="e">
        <v>#NUM!</v>
      </c>
      <c r="T1367" s="114"/>
      <c r="U1367" s="114"/>
    </row>
    <row r="1368" spans="1:34" hidden="1" outlineLevel="2" x14ac:dyDescent="0.25">
      <c r="B1368" s="105">
        <v>10</v>
      </c>
      <c r="C1368" s="108">
        <f t="shared" ref="C1368" si="2302">-(IFERROR(VLOOKUP($B1368,$B1352:$C1357,2,0),0)+IFERROR(VLOOKUP($B1368,$D1352:$E1357,2,0),0)+IFERROR(VLOOKUP($B1368,$F1352:$G1357,2,0),0)+IFERROR(VLOOKUP($B1368,$H1352:$I1357,2,0),0)+IFERROR(VLOOKUP($B1368,$J1352:$K1357,2,0),0)+IFERROR(VLOOKUP($B1368,$L1352:$M1357,2,0),0)+IFERROR(VLOOKUP($B1368,$N1352:$O1357,2,0),0)+IFERROR(VLOOKUP($B1368,$P1352:$Q1357,2,0),0)+IFERROR(VLOOKUP($B1368,$R1352:$S1357,2,0),0))</f>
        <v>0</v>
      </c>
      <c r="E1368" s="110"/>
      <c r="F1368" s="105">
        <v>7</v>
      </c>
      <c r="G1368" s="185" t="e">
        <v>#NUM!</v>
      </c>
      <c r="H1368" s="185"/>
      <c r="I1368" s="185"/>
      <c r="J1368" s="185"/>
      <c r="K1368" s="185"/>
      <c r="L1368" s="185"/>
      <c r="M1368" s="110"/>
      <c r="N1368" s="110" t="s">
        <v>40</v>
      </c>
      <c r="O1368" s="105">
        <v>7</v>
      </c>
      <c r="P1368" s="185" t="e">
        <v>#NUM!</v>
      </c>
      <c r="Q1368" s="185" t="e">
        <v>#NUM!</v>
      </c>
      <c r="R1368" s="185" t="e">
        <v>#NUM!</v>
      </c>
      <c r="S1368" s="185" t="e">
        <v>#NUM!</v>
      </c>
      <c r="T1368" s="114"/>
      <c r="U1368" s="114"/>
    </row>
    <row r="1369" spans="1:34" hidden="1" outlineLevel="2" x14ac:dyDescent="0.25">
      <c r="B1369" s="105">
        <v>11</v>
      </c>
      <c r="C1369" s="108">
        <f t="shared" ref="C1369" si="2303">-(IFERROR(VLOOKUP($B1369,$B1352:$C1357,2,0),0)+IFERROR(VLOOKUP($B1369,$D1352:$E1357,2,0),0)+IFERROR(VLOOKUP($B1369,$F1352:$G1357,2,0),0)+IFERROR(VLOOKUP($B1369,$H1352:$I1357,2,0),0)+IFERROR(VLOOKUP($B1369,$J1352:$K1357,2,0),0)+IFERROR(VLOOKUP($B1369,$L1352:$M1357,2,0),0)+IFERROR(VLOOKUP($B1369,$N1352:$O1357,2,0),0)+IFERROR(VLOOKUP($B1369,$P1352:$Q1357,2,0),0)+IFERROR(VLOOKUP($B1369,$R1352:$S1357,2,0),0))</f>
        <v>0</v>
      </c>
      <c r="E1369" s="110"/>
      <c r="M1369" s="110"/>
      <c r="O1369" s="105">
        <v>8</v>
      </c>
      <c r="P1369" s="185" t="e">
        <v>#NUM!</v>
      </c>
      <c r="Q1369" s="185" t="e">
        <v>#NUM!</v>
      </c>
      <c r="R1369" s="185" t="e">
        <v>#NUM!</v>
      </c>
      <c r="S1369" s="185" t="e">
        <v>#NUM!</v>
      </c>
      <c r="T1369" s="114"/>
      <c r="U1369" s="114"/>
    </row>
    <row r="1370" spans="1:34" hidden="1" outlineLevel="2" x14ac:dyDescent="0.25">
      <c r="B1370" s="105">
        <v>12</v>
      </c>
      <c r="C1370" s="108">
        <f t="shared" ref="C1370" si="2304">-(IFERROR(VLOOKUP($B1370,$B1352:$C1357,2,0),0)+IFERROR(VLOOKUP($B1370,$D1352:$E1357,2,0),0)+IFERROR(VLOOKUP($B1370,$F1352:$G1357,2,0),0)+IFERROR(VLOOKUP($B1370,$H1352:$I1357,2,0),0)+IFERROR(VLOOKUP($B1370,$J1352:$K1357,2,0),0)+IFERROR(VLOOKUP($B1370,$L1352:$M1357,2,0),0)+IFERROR(VLOOKUP($B1370,$N1352:$O1357,2,0),0)+IFERROR(VLOOKUP($B1370,$P1352:$Q1357,2,0),0)+IFERROR(VLOOKUP($B1370,$R1352:$S1357,2,0),0))</f>
        <v>0</v>
      </c>
      <c r="E1370" s="110"/>
      <c r="M1370" s="110"/>
      <c r="O1370" s="105">
        <v>9</v>
      </c>
      <c r="P1370" s="185" t="e">
        <v>#NUM!</v>
      </c>
      <c r="Q1370" s="185" t="e">
        <v>#NUM!</v>
      </c>
      <c r="R1370" s="185" t="e">
        <v>#NUM!</v>
      </c>
      <c r="S1370" s="185"/>
      <c r="T1370" s="114"/>
      <c r="U1370" s="114"/>
    </row>
    <row r="1371" spans="1:34" hidden="1" outlineLevel="2" x14ac:dyDescent="0.25">
      <c r="B1371" s="105">
        <v>13</v>
      </c>
      <c r="C1371" s="108">
        <f t="shared" ref="C1371" si="2305">-(IFERROR(VLOOKUP($B1371,$B1352:$C1357,2,0),0)+IFERROR(VLOOKUP($B1371,$D1352:$E1357,2,0),0)+IFERROR(VLOOKUP($B1371,$F1352:$G1357,2,0),0)+IFERROR(VLOOKUP($B1371,$H1352:$I1357,2,0),0)+IFERROR(VLOOKUP($B1371,$J1352:$K1357,2,0),0)+IFERROR(VLOOKUP($B1371,$L1352:$M1357,2,0),0)+IFERROR(VLOOKUP($B1371,$N1352:$O1357,2,0),0)+IFERROR(VLOOKUP($B1371,$P1352:$Q1357,2,0),0)+IFERROR(VLOOKUP($B1371,$R1352:$S1357,2,0),0))</f>
        <v>0</v>
      </c>
      <c r="E1371" s="110"/>
      <c r="F1371" s="110"/>
      <c r="G1371" s="324" t="s">
        <v>42</v>
      </c>
      <c r="H1371" s="324"/>
      <c r="I1371" s="324"/>
      <c r="J1371" s="324"/>
      <c r="K1371" s="324"/>
      <c r="L1371" s="324"/>
      <c r="M1371" s="110"/>
      <c r="O1371" s="105">
        <v>10</v>
      </c>
      <c r="P1371" s="185" t="e">
        <v>#NUM!</v>
      </c>
      <c r="Q1371" s="185" t="e">
        <v>#NUM!</v>
      </c>
      <c r="R1371" s="185"/>
      <c r="S1371" s="185"/>
      <c r="T1371" s="114"/>
      <c r="U1371" s="114"/>
    </row>
    <row r="1372" spans="1:34" hidden="1" outlineLevel="2" x14ac:dyDescent="0.25">
      <c r="B1372" s="105">
        <v>14</v>
      </c>
      <c r="C1372" s="108">
        <f t="shared" ref="C1372" si="2306">-(IFERROR(VLOOKUP($B1372,$B1352:$C1357,2,0),0)+IFERROR(VLOOKUP($B1372,$D1352:$E1357,2,0),0)+IFERROR(VLOOKUP($B1372,$F1352:$G1357,2,0),0)+IFERROR(VLOOKUP($B1372,$H1352:$I1357,2,0),0)+IFERROR(VLOOKUP($B1372,$J1352:$K1357,2,0),0)+IFERROR(VLOOKUP($B1372,$L1352:$M1357,2,0),0)+IFERROR(VLOOKUP($B1372,$N1352:$O1357,2,0),0)+IFERROR(VLOOKUP($B1372,$P1352:$Q1357,2,0),0)+IFERROR(VLOOKUP($B1372,$R1352:$S1357,2,0),0))</f>
        <v>0</v>
      </c>
      <c r="E1372" s="110"/>
      <c r="F1372" s="110"/>
      <c r="G1372" s="112">
        <v>6</v>
      </c>
      <c r="H1372" s="112">
        <v>5</v>
      </c>
      <c r="I1372" s="112">
        <v>4</v>
      </c>
      <c r="J1372" s="112">
        <v>3</v>
      </c>
      <c r="K1372" s="112">
        <v>2</v>
      </c>
      <c r="L1372" s="112">
        <v>1</v>
      </c>
      <c r="M1372" s="110"/>
      <c r="O1372" s="105">
        <v>11</v>
      </c>
      <c r="P1372" s="185" t="e">
        <v>#NUM!</v>
      </c>
      <c r="Q1372" s="185"/>
      <c r="R1372" s="185"/>
      <c r="S1372" s="185"/>
      <c r="T1372" s="114"/>
      <c r="U1372" s="114"/>
    </row>
    <row r="1373" spans="1:34" hidden="1" outlineLevel="2" x14ac:dyDescent="0.25">
      <c r="A1373" s="68" t="s">
        <v>41</v>
      </c>
      <c r="B1373" s="105">
        <v>15</v>
      </c>
      <c r="C1373" s="108">
        <f t="shared" ref="C1373" si="2307">-(IFERROR(VLOOKUP($B1373,$B1352:$C1357,2,0),0)+IFERROR(VLOOKUP($B1373,$D1352:$E1357,2,0),0)+IFERROR(VLOOKUP($B1373,$F1352:$G1357,2,0),0)+IFERROR(VLOOKUP($B1373,$H1352:$I1357,2,0),0)+IFERROR(VLOOKUP($B1373,$J1352:$K1357,2,0),0)+IFERROR(VLOOKUP($B1373,$L1352:$M1357,2,0),0)+IFERROR(VLOOKUP($B1373,$N1352:$O1357,2,0),0)+IFERROR(VLOOKUP($B1373,$P1352:$Q1357,2,0),0)+IFERROR(VLOOKUP($B1373,$R1352:$S1357,2,0),0))</f>
        <v>0</v>
      </c>
      <c r="E1373" s="110"/>
      <c r="F1373" s="105">
        <v>1</v>
      </c>
      <c r="G1373" s="184" t="e">
        <f t="array" ref="G1373:G1381">MMULT(MINVERSE($C$24:$K$32),$C1359:$C1367)</f>
        <v>#NUM!</v>
      </c>
      <c r="H1373" s="184" t="e">
        <f t="array" ref="H1373:H1380">MMULT(MINVERSE($C$24:$J$31),$C1359:$C1366)</f>
        <v>#NUM!</v>
      </c>
      <c r="I1373" s="184" t="e">
        <f t="array" ref="I1373:I1379">MMULT(MINVERSE($C$24:$I$30),$C1359:$C1365)</f>
        <v>#NUM!</v>
      </c>
      <c r="J1373" s="184" t="e">
        <f t="array" ref="J1373:J1378">MMULT(MINVERSE($C$24:$H$29),$C1359:$C1364)</f>
        <v>#NUM!</v>
      </c>
      <c r="K1373" s="184" t="e">
        <f t="array" ref="K1373:K1377">MMULT(MINVERSE($C$24:$G$28),$C1359:$C1363)</f>
        <v>#NUM!</v>
      </c>
      <c r="L1373" s="113"/>
      <c r="M1373" s="110"/>
      <c r="N1373" s="110"/>
      <c r="O1373" s="110"/>
      <c r="P1373" s="110"/>
    </row>
    <row r="1374" spans="1:34" hidden="1" outlineLevel="2" x14ac:dyDescent="0.25">
      <c r="B1374" s="105">
        <v>16</v>
      </c>
      <c r="C1374" s="108">
        <f t="shared" ref="C1374" si="2308">-(IFERROR(VLOOKUP($B1374,$B1352:$C1357,2,0),0)+IFERROR(VLOOKUP($B1374,$D1352:$E1357,2,0),0)+IFERROR(VLOOKUP($B1374,$F1352:$G1357,2,0),0)+IFERROR(VLOOKUP($B1374,$H1352:$I1357,2,0),0)+IFERROR(VLOOKUP($B1374,$J1352:$K1357,2,0),0)+IFERROR(VLOOKUP($B1374,$L1352:$M1357,2,0),0)+IFERROR(VLOOKUP($B1374,$N1352:$O1357,2,0),0)+IFERROR(VLOOKUP($B1374,$P1352:$Q1357,2,0),0)+IFERROR(VLOOKUP($B1374,$R1352:$S1357,2,0),0))</f>
        <v>0</v>
      </c>
      <c r="E1374" s="110"/>
      <c r="F1374" s="105">
        <v>2</v>
      </c>
      <c r="G1374" s="185" t="e">
        <v>#NUM!</v>
      </c>
      <c r="H1374" s="185" t="e">
        <v>#NUM!</v>
      </c>
      <c r="I1374" s="185" t="e">
        <v>#NUM!</v>
      </c>
      <c r="J1374" s="185" t="e">
        <v>#NUM!</v>
      </c>
      <c r="K1374" s="185" t="e">
        <v>#NUM!</v>
      </c>
      <c r="L1374" s="114"/>
      <c r="M1374" s="110"/>
      <c r="N1374" s="110"/>
      <c r="O1374" s="110"/>
      <c r="P1374" s="110"/>
    </row>
    <row r="1375" spans="1:34" hidden="1" outlineLevel="2" x14ac:dyDescent="0.25">
      <c r="B1375" s="105">
        <v>17</v>
      </c>
      <c r="C1375" s="108">
        <f t="shared" ref="C1375" si="2309">-(IFERROR(VLOOKUP($B1375,$B1352:$C1357,2,0),0)+IFERROR(VLOOKUP($B1375,$D1352:$E1357,2,0),0)+IFERROR(VLOOKUP($B1375,$F1352:$G1357,2,0),0)+IFERROR(VLOOKUP($B1375,$H1352:$I1357,2,0),0)+IFERROR(VLOOKUP($B1375,$J1352:$K1357,2,0),0)+IFERROR(VLOOKUP($B1375,$L1352:$M1357,2,0),0)+IFERROR(VLOOKUP($B1375,$N1352:$O1357,2,0),0)+IFERROR(VLOOKUP($B1375,$P1352:$Q1357,2,0),0)+IFERROR(VLOOKUP($B1375,$R1352:$S1357,2,0),0))</f>
        <v>0</v>
      </c>
      <c r="E1375" s="110"/>
      <c r="F1375" s="105">
        <v>3</v>
      </c>
      <c r="G1375" s="185" t="e">
        <v>#NUM!</v>
      </c>
      <c r="H1375" s="185" t="e">
        <v>#NUM!</v>
      </c>
      <c r="I1375" s="185" t="e">
        <v>#NUM!</v>
      </c>
      <c r="J1375" s="185" t="e">
        <v>#NUM!</v>
      </c>
      <c r="K1375" s="185" t="e">
        <v>#NUM!</v>
      </c>
      <c r="L1375" s="114"/>
      <c r="M1375" s="110"/>
    </row>
    <row r="1376" spans="1:34" hidden="1" outlineLevel="2" x14ac:dyDescent="0.25">
      <c r="B1376" s="105">
        <v>18</v>
      </c>
      <c r="C1376" s="108">
        <f t="shared" ref="C1376" si="2310">-(IFERROR(VLOOKUP($B1376,$B1352:$C1357,2,0),0)+IFERROR(VLOOKUP($B1376,$D1352:$E1357,2,0),0)+IFERROR(VLOOKUP($B1376,$F1352:$G1357,2,0),0)+IFERROR(VLOOKUP($B1376,$H1352:$I1357,2,0),0)+IFERROR(VLOOKUP($B1376,$J1352:$K1357,2,0),0)+IFERROR(VLOOKUP($B1376,$L1352:$M1357,2,0),0)+IFERROR(VLOOKUP($B1376,$N1352:$O1357,2,0),0)+IFERROR(VLOOKUP($B1376,$P1352:$Q1357,2,0),0)+IFERROR(VLOOKUP($B1376,$R1352:$S1357,2,0),0))</f>
        <v>0</v>
      </c>
      <c r="E1376" s="110"/>
      <c r="F1376" s="105">
        <v>4</v>
      </c>
      <c r="G1376" s="185" t="e">
        <v>#NUM!</v>
      </c>
      <c r="H1376" s="185" t="e">
        <v>#NUM!</v>
      </c>
      <c r="I1376" s="185" t="e">
        <v>#NUM!</v>
      </c>
      <c r="J1376" s="185" t="e">
        <v>#NUM!</v>
      </c>
      <c r="K1376" s="185" t="e">
        <v>#NUM!</v>
      </c>
      <c r="L1376" s="114"/>
      <c r="M1376" s="110"/>
    </row>
    <row r="1377" spans="1:24" hidden="1" outlineLevel="2" x14ac:dyDescent="0.25">
      <c r="B1377" s="105">
        <v>19</v>
      </c>
      <c r="C1377" s="108">
        <f t="shared" ref="C1377" si="2311">-(IFERROR(VLOOKUP($B1377,$B1352:$C1357,2,0),0)+IFERROR(VLOOKUP($B1377,$D1352:$E1357,2,0),0)+IFERROR(VLOOKUP($B1377,$F1352:$G1357,2,0),0)+IFERROR(VLOOKUP($B1377,$H1352:$I1357,2,0),0)+IFERROR(VLOOKUP($B1377,$J1352:$K1357,2,0),0)+IFERROR(VLOOKUP($B1377,$L1352:$M1357,2,0),0)+IFERROR(VLOOKUP($B1377,$N1352:$O1357,2,0),0)+IFERROR(VLOOKUP($B1377,$P1352:$Q1357,2,0),0)+IFERROR(VLOOKUP($B1377,$R1352:$S1357,2,0),0))</f>
        <v>0</v>
      </c>
      <c r="E1377" s="110"/>
      <c r="F1377" s="105">
        <v>5</v>
      </c>
      <c r="G1377" s="185" t="e">
        <v>#NUM!</v>
      </c>
      <c r="H1377" s="185" t="e">
        <v>#NUM!</v>
      </c>
      <c r="I1377" s="185" t="e">
        <v>#NUM!</v>
      </c>
      <c r="J1377" s="185" t="e">
        <v>#NUM!</v>
      </c>
      <c r="K1377" s="185" t="e">
        <v>#NUM!</v>
      </c>
      <c r="L1377" s="114"/>
      <c r="M1377" s="110"/>
    </row>
    <row r="1378" spans="1:24" hidden="1" outlineLevel="2" x14ac:dyDescent="0.25">
      <c r="B1378" s="105">
        <v>20</v>
      </c>
      <c r="C1378" s="108">
        <f t="shared" ref="C1378" si="2312">-(IFERROR(VLOOKUP($B1378,$B1352:$C1357,2,0),0)+IFERROR(VLOOKUP($B1378,$D1352:$E1357,2,0),0)+IFERROR(VLOOKUP($B1378,$F1352:$G1357,2,0),0)+IFERROR(VLOOKUP($B1378,$H1352:$I1357,2,0),0)+IFERROR(VLOOKUP($B1378,$J1352:$K1357,2,0),0)+IFERROR(VLOOKUP($B1378,$L1352:$M1357,2,0),0)+IFERROR(VLOOKUP($B1378,$N1352:$O1357,2,0),0)+IFERROR(VLOOKUP($B1378,$P1352:$Q1357,2,0),0)+IFERROR(VLOOKUP($B1378,$R1352:$S1357,2,0),0))</f>
        <v>0</v>
      </c>
      <c r="E1378" s="110" t="s">
        <v>40</v>
      </c>
      <c r="F1378" s="105">
        <v>6</v>
      </c>
      <c r="G1378" s="185" t="e">
        <v>#NUM!</v>
      </c>
      <c r="H1378" s="185" t="e">
        <v>#NUM!</v>
      </c>
      <c r="I1378" s="185" t="e">
        <v>#NUM!</v>
      </c>
      <c r="J1378" s="185" t="e">
        <v>#NUM!</v>
      </c>
      <c r="K1378" s="185"/>
      <c r="L1378" s="114"/>
      <c r="M1378" s="110"/>
    </row>
    <row r="1379" spans="1:24" hidden="1" outlineLevel="2" x14ac:dyDescent="0.25">
      <c r="B1379" s="105">
        <v>21</v>
      </c>
      <c r="C1379" s="108">
        <f t="shared" ref="C1379" si="2313">-(IFERROR(VLOOKUP($B1379,$B1352:$C1357,2,0),0)+IFERROR(VLOOKUP($B1379,$D1352:$E1357,2,0),0)+IFERROR(VLOOKUP($B1379,$F1352:$G1357,2,0),0)+IFERROR(VLOOKUP($B1379,$H1352:$I1357,2,0),0)+IFERROR(VLOOKUP($B1379,$J1352:$K1357,2,0),0)+IFERROR(VLOOKUP($B1379,$L1352:$M1357,2,0),0)+IFERROR(VLOOKUP($B1379,$N1352:$O1357,2,0),0)+IFERROR(VLOOKUP($B1379,$P1352:$Q1357,2,0),0)+IFERROR(VLOOKUP($B1379,$R1352:$S1357,2,0),0))</f>
        <v>0</v>
      </c>
      <c r="E1379" s="110"/>
      <c r="F1379" s="105">
        <v>7</v>
      </c>
      <c r="G1379" s="185" t="e">
        <v>#NUM!</v>
      </c>
      <c r="H1379" s="185" t="e">
        <v>#NUM!</v>
      </c>
      <c r="I1379" s="185" t="e">
        <v>#NUM!</v>
      </c>
      <c r="J1379" s="185"/>
      <c r="K1379" s="185"/>
      <c r="L1379" s="114"/>
      <c r="M1379" s="110"/>
    </row>
    <row r="1380" spans="1:24" hidden="1" outlineLevel="2" x14ac:dyDescent="0.25">
      <c r="E1380" s="110"/>
      <c r="F1380" s="105">
        <v>8</v>
      </c>
      <c r="G1380" s="185" t="e">
        <v>#NUM!</v>
      </c>
      <c r="H1380" s="185" t="e">
        <v>#NUM!</v>
      </c>
      <c r="I1380" s="185"/>
      <c r="J1380" s="185"/>
      <c r="K1380" s="185"/>
      <c r="L1380" s="114"/>
      <c r="M1380" s="110"/>
      <c r="X1380" s="110"/>
    </row>
    <row r="1381" spans="1:24" hidden="1" outlineLevel="2" x14ac:dyDescent="0.25">
      <c r="E1381" s="110"/>
      <c r="F1381" s="105">
        <v>9</v>
      </c>
      <c r="G1381" s="185" t="e">
        <v>#NUM!</v>
      </c>
      <c r="H1381" s="185"/>
      <c r="I1381" s="185"/>
      <c r="J1381" s="185"/>
      <c r="K1381" s="185"/>
      <c r="L1381" s="114"/>
      <c r="M1381" s="110"/>
      <c r="X1381" s="110"/>
    </row>
    <row r="1382" spans="1:24" hidden="1" outlineLevel="2" x14ac:dyDescent="0.25">
      <c r="A1382" s="117"/>
    </row>
    <row r="1383" spans="1:24" s="119" customFormat="1" hidden="1" outlineLevel="2" x14ac:dyDescent="0.25">
      <c r="A1383" s="118" t="s">
        <v>37</v>
      </c>
    </row>
    <row r="1384" spans="1:24" hidden="1" outlineLevel="2" x14ac:dyDescent="0.25">
      <c r="B1384" s="316" t="e">
        <f t="shared" ref="B1384:B1390" si="2314">B1351</f>
        <v>#REF!</v>
      </c>
      <c r="C1384" s="316"/>
      <c r="D1384" s="316" t="e">
        <f t="shared" ref="D1384:D1390" si="2315">D1351</f>
        <v>#REF!</v>
      </c>
      <c r="E1384" s="316"/>
      <c r="F1384" s="316" t="e">
        <f t="shared" ref="F1384:F1390" si="2316">F1351</f>
        <v>#REF!</v>
      </c>
      <c r="G1384" s="316"/>
      <c r="H1384" s="316" t="e">
        <f t="shared" ref="H1384:H1390" si="2317">H1351</f>
        <v>#REF!</v>
      </c>
      <c r="I1384" s="316"/>
      <c r="J1384" s="316" t="e">
        <f t="shared" ref="J1384:J1390" si="2318">J1351</f>
        <v>#REF!</v>
      </c>
      <c r="K1384" s="316"/>
      <c r="L1384" s="316" t="e">
        <f t="shared" ref="L1384:L1390" si="2319">L1351</f>
        <v>#REF!</v>
      </c>
      <c r="M1384" s="316"/>
    </row>
    <row r="1385" spans="1:24" hidden="1" outlineLevel="2" x14ac:dyDescent="0.25">
      <c r="B1385" s="105" t="e">
        <f t="shared" si="2314"/>
        <v>#REF!</v>
      </c>
      <c r="C1385" s="116" t="e">
        <f>IF($Q$2=2,IFERROR(INDEX($G1362:$L1368,MATCH(B1385,$F1362:$F1368,0),MATCH(INICIO!$C$59,$G1361:$L1361,0)),0),IF($Q$2=4,IFERROR(INDEX($P1362:$U1372,MATCH(B1385,$O1362:$O1372,0),MATCH(INICIO!$C$59,$P1361:$U1361,0)),0),IFERROR(INDEX($G1373:$L1381,MATCH(B1385,$F1373:$F1381,0),MATCH(INICIO!$C$59,$G1372:$L1372,0)),0)))</f>
        <v>#REF!</v>
      </c>
      <c r="D1385" s="105" t="e">
        <f t="shared" si="2315"/>
        <v>#REF!</v>
      </c>
      <c r="E1385" s="116" t="e">
        <f>IF($Q$2=2,IFERROR(INDEX($G1362:$L1368,MATCH(D1385,$F1362:$F1368,0),MATCH(INICIO!$C$59,$G1361:$L1361,0)),0),IF($Q$2=4,IFERROR(INDEX($P1362:$U1372,MATCH(D1385,$O1362:$O1372,0),MATCH(INICIO!$C$59,$P1361:$U1361,0)),0),IFERROR(INDEX($G1373:$L1381,MATCH(D1385,$F1373:$F1381,0),MATCH(INICIO!$C$59,$G1372:$L1372,0)),0)))</f>
        <v>#REF!</v>
      </c>
      <c r="F1385" s="105" t="e">
        <f t="shared" si="2316"/>
        <v>#REF!</v>
      </c>
      <c r="G1385" s="116" t="e">
        <f>IF($Q$2=2,IFERROR(INDEX($G1362:$L1368,MATCH(F1385,$F1362:$F1368,0),MATCH(INICIO!$C$59,$G1361:$L1361,0)),0),IF($Q$2=4,IFERROR(INDEX($P1362:$U1372,MATCH(F1385,$O1362:$O1372,0),MATCH(INICIO!$C$59,$P1361:$U1361,0)),0),IFERROR(INDEX($G1373:$L1381,MATCH(F1385,$F1373:$F1381,0),MATCH(INICIO!$C$59,$G1372:$L1372,0)),0)))</f>
        <v>#REF!</v>
      </c>
      <c r="H1385" s="105" t="e">
        <f t="shared" si="2317"/>
        <v>#REF!</v>
      </c>
      <c r="I1385" s="116" t="e">
        <f>IF($Q$2=2,IFERROR(INDEX($G1362:$L1368,MATCH(H1385,$F1362:$F1368,0),MATCH(INICIO!$C$59,$G1361:$L1361,0)),0),IF($Q$2=4,IFERROR(INDEX($P1362:$U1372,MATCH(H1385,$O1362:$O1372,0),MATCH(INICIO!$C$59,$P1361:$U1361,0)),0),IFERROR(INDEX($G1373:$L1381,MATCH(H1385,$F1373:$F1381,0),MATCH(INICIO!$C$59,$G1372:$L1372,0)),0)))</f>
        <v>#REF!</v>
      </c>
      <c r="J1385" s="105" t="e">
        <f t="shared" si="2318"/>
        <v>#REF!</v>
      </c>
      <c r="K1385" s="116" t="e">
        <f>IF($Q$2=2,IFERROR(INDEX($G1362:$L1368,MATCH(J1385,$F1362:$F1368,0),MATCH(INICIO!$C$59,$G1361:$L1361,0)),0),IF($Q$2=4,IFERROR(INDEX($P1362:$U1372,MATCH(J1385,$O1362:$O1372,0),MATCH(INICIO!$C$59,$P1361:$U1361,0)),0),IFERROR(INDEX($G1373:$L1381,MATCH(J1385,$F1373:$F1381,0),MATCH(INICIO!$C$59,$G1372:$L1372,0)),0)))</f>
        <v>#REF!</v>
      </c>
      <c r="L1385" s="105" t="e">
        <f t="shared" si="2319"/>
        <v>#REF!</v>
      </c>
      <c r="M1385" s="116" t="e">
        <f>IF($Q$2=2,IFERROR(INDEX($G1362:$L1368,MATCH(L1385,$F1362:$F1368,0),MATCH(INICIO!$C$59,$G1361:$L1361,0)),0),IF($Q$2=4,IFERROR(INDEX($P1362:$U1372,MATCH(L1385,$O1362:$O1372,0),MATCH(INICIO!$C$59,$P1361:$U1361,0)),0),IFERROR(INDEX($G1373:$L1381,MATCH(L1385,$F1373:$F1381,0),MATCH(INICIO!$C$59,$G1372:$L1372,0)),0)))</f>
        <v>#REF!</v>
      </c>
    </row>
    <row r="1386" spans="1:24" hidden="1" outlineLevel="2" x14ac:dyDescent="0.25">
      <c r="B1386" s="105" t="e">
        <f t="shared" si="2314"/>
        <v>#REF!</v>
      </c>
      <c r="C1386" s="116" t="e">
        <f>IF($Q$2=2,IFERROR(INDEX($G1362:$L1368,MATCH(B1386,$F1362:$F1368,0),MATCH(INICIO!$C$59,$G1361:$L1361,0)),0),IF($Q$2=4,IFERROR(INDEX($P1362:$U1372,MATCH(B1386,$O1362:$O1372,0),MATCH(INICIO!$C$59,$P1361:$U1361,0)),0),IFERROR(INDEX($G1373:$L1381,MATCH(B1386,$F1373:$F1381,0),MATCH(INICIO!$C$59,$G1372:$L1372,0)),0)))</f>
        <v>#REF!</v>
      </c>
      <c r="D1386" s="105" t="e">
        <f t="shared" si="2315"/>
        <v>#REF!</v>
      </c>
      <c r="E1386" s="116" t="e">
        <f>IF($Q$2=2,IFERROR(INDEX($G1362:$L1368,MATCH(D1386,$F1362:$F1368,0),MATCH(INICIO!$C$59,$G1361:$L1361,0)),0),IF($Q$2=4,IFERROR(INDEX($P1362:$U1372,MATCH(D1386,$O1362:$O1372,0),MATCH(INICIO!$C$59,$P1361:$U1361,0)),0),IFERROR(INDEX($G1373:$L1381,MATCH(D1386,$F1373:$F1381,0),MATCH(INICIO!$C$59,$G1372:$L1372,0)),0)))</f>
        <v>#REF!</v>
      </c>
      <c r="F1386" s="105" t="e">
        <f t="shared" si="2316"/>
        <v>#REF!</v>
      </c>
      <c r="G1386" s="116" t="e">
        <f>IF($Q$2=2,IFERROR(INDEX($G1362:$L1368,MATCH(F1386,$F1362:$F1368,0),MATCH(INICIO!$C$59,$G1361:$L1361,0)),0),IF($Q$2=4,IFERROR(INDEX($P1362:$U1372,MATCH(F1386,$O1362:$O1372,0),MATCH(INICIO!$C$59,$P1361:$U1361,0)),0),IFERROR(INDEX($G1373:$L1381,MATCH(F1386,$F1373:$F1381,0),MATCH(INICIO!$C$59,$G1372:$L1372,0)),0)))</f>
        <v>#REF!</v>
      </c>
      <c r="H1386" s="105" t="e">
        <f t="shared" si="2317"/>
        <v>#REF!</v>
      </c>
      <c r="I1386" s="116" t="e">
        <f>IF($Q$2=2,IFERROR(INDEX($G1362:$L1368,MATCH(H1386,$F1362:$F1368,0),MATCH(INICIO!$C$59,$G1361:$L1361,0)),0),IF($Q$2=4,IFERROR(INDEX($P1362:$U1372,MATCH(H1386,$O1362:$O1372,0),MATCH(INICIO!$C$59,$P1361:$U1361,0)),0),IFERROR(INDEX($G1373:$L1381,MATCH(H1386,$F1373:$F1381,0),MATCH(INICIO!$C$59,$G1372:$L1372,0)),0)))</f>
        <v>#REF!</v>
      </c>
      <c r="J1386" s="105" t="e">
        <f t="shared" si="2318"/>
        <v>#REF!</v>
      </c>
      <c r="K1386" s="116" t="e">
        <f>IF($Q$2=2,IFERROR(INDEX($G1362:$L1368,MATCH(J1386,$F1362:$F1368,0),MATCH(INICIO!$C$59,$G1361:$L1361,0)),0),IF($Q$2=4,IFERROR(INDEX($P1362:$U1372,MATCH(J1386,$O1362:$O1372,0),MATCH(INICIO!$C$59,$P1361:$U1361,0)),0),IFERROR(INDEX($G1373:$L1381,MATCH(J1386,$F1373:$F1381,0),MATCH(INICIO!$C$59,$G1372:$L1372,0)),0)))</f>
        <v>#REF!</v>
      </c>
      <c r="L1386" s="105" t="e">
        <f t="shared" si="2319"/>
        <v>#REF!</v>
      </c>
      <c r="M1386" s="116" t="e">
        <f>IF($Q$2=2,IFERROR(INDEX($G1362:$L1368,MATCH(L1386,$F1362:$F1368,0),MATCH(INICIO!$C$59,$G1361:$L1361,0)),0),IF($Q$2=4,IFERROR(INDEX($P1362:$U1372,MATCH(L1386,$O1362:$O1372,0),MATCH(INICIO!$C$59,$P1361:$U1361,0)),0),IFERROR(INDEX($G1373:$L1381,MATCH(L1386,$F1373:$F1381,0),MATCH(INICIO!$C$59,$G1372:$L1372,0)),0)))</f>
        <v>#REF!</v>
      </c>
    </row>
    <row r="1387" spans="1:24" hidden="1" outlineLevel="2" x14ac:dyDescent="0.25">
      <c r="B1387" s="105" t="e">
        <f t="shared" si="2314"/>
        <v>#REF!</v>
      </c>
      <c r="C1387" s="116" t="e">
        <f>IF($Q$2=2,IFERROR(INDEX($G1362:$L1368,MATCH(B1387,$F1362:$F1368,0),MATCH(INICIO!$C$59,$G1361:$L1361,0)),0),IF($Q$2=4,IFERROR(INDEX($P1362:$U1372,MATCH(B1387,$O1362:$O1372,0),MATCH(INICIO!$C$59,$P1361:$U1361,0)),0),IFERROR(INDEX($G1373:$L1381,MATCH(B1387,$F1373:$F1381,0),MATCH(INICIO!$C$59,$G1372:$L1372,0)),0)))</f>
        <v>#REF!</v>
      </c>
      <c r="D1387" s="105" t="e">
        <f t="shared" si="2315"/>
        <v>#REF!</v>
      </c>
      <c r="E1387" s="116" t="e">
        <f>IF($Q$2=2,IFERROR(INDEX($G1362:$L1368,MATCH(D1387,$F1362:$F1368,0),MATCH(INICIO!$C$59,$G1361:$L1361,0)),0),IF($Q$2=4,IFERROR(INDEX($P1362:$U1372,MATCH(D1387,$O1362:$O1372,0),MATCH(INICIO!$C$59,$P1361:$U1361,0)),0),IFERROR(INDEX($G1373:$L1381,MATCH(D1387,$F1373:$F1381,0),MATCH(INICIO!$C$59,$G1372:$L1372,0)),0)))</f>
        <v>#REF!</v>
      </c>
      <c r="F1387" s="105" t="e">
        <f t="shared" si="2316"/>
        <v>#REF!</v>
      </c>
      <c r="G1387" s="116" t="e">
        <f>IF($Q$2=2,IFERROR(INDEX($G1362:$L1368,MATCH(F1387,$F1362:$F1368,0),MATCH(INICIO!$C$59,$G1361:$L1361,0)),0),IF($Q$2=4,IFERROR(INDEX($P1362:$U1372,MATCH(F1387,$O1362:$O1372,0),MATCH(INICIO!$C$59,$P1361:$U1361,0)),0),IFERROR(INDEX($G1373:$L1381,MATCH(F1387,$F1373:$F1381,0),MATCH(INICIO!$C$59,$G1372:$L1372,0)),0)))</f>
        <v>#REF!</v>
      </c>
      <c r="H1387" s="105" t="e">
        <f t="shared" si="2317"/>
        <v>#REF!</v>
      </c>
      <c r="I1387" s="116" t="e">
        <f>IF($Q$2=2,IFERROR(INDEX($G1362:$L1368,MATCH(H1387,$F1362:$F1368,0),MATCH(INICIO!$C$59,$G1361:$L1361,0)),0),IF($Q$2=4,IFERROR(INDEX($P1362:$U1372,MATCH(H1387,$O1362:$O1372,0),MATCH(INICIO!$C$59,$P1361:$U1361,0)),0),IFERROR(INDEX($G1373:$L1381,MATCH(H1387,$F1373:$F1381,0),MATCH(INICIO!$C$59,$G1372:$L1372,0)),0)))</f>
        <v>#REF!</v>
      </c>
      <c r="J1387" s="105" t="e">
        <f t="shared" si="2318"/>
        <v>#REF!</v>
      </c>
      <c r="K1387" s="116" t="e">
        <f>IF($Q$2=2,IFERROR(INDEX($G1362:$L1368,MATCH(J1387,$F1362:$F1368,0),MATCH(INICIO!$C$59,$G1361:$L1361,0)),0),IF($Q$2=4,IFERROR(INDEX($P1362:$U1372,MATCH(J1387,$O1362:$O1372,0),MATCH(INICIO!$C$59,$P1361:$U1361,0)),0),IFERROR(INDEX($G1373:$L1381,MATCH(J1387,$F1373:$F1381,0),MATCH(INICIO!$C$59,$G1372:$L1372,0)),0)))</f>
        <v>#REF!</v>
      </c>
      <c r="L1387" s="105" t="e">
        <f t="shared" si="2319"/>
        <v>#REF!</v>
      </c>
      <c r="M1387" s="116" t="e">
        <f>IF($Q$2=2,IFERROR(INDEX($G1362:$L1368,MATCH(L1387,$F1362:$F1368,0),MATCH(INICIO!$C$59,$G1361:$L1361,0)),0),IF($Q$2=4,IFERROR(INDEX($P1362:$U1372,MATCH(L1387,$O1362:$O1372,0),MATCH(INICIO!$C$59,$P1361:$U1361,0)),0),IFERROR(INDEX($G1373:$L1381,MATCH(L1387,$F1373:$F1381,0),MATCH(INICIO!$C$59,$G1372:$L1372,0)),0)))</f>
        <v>#REF!</v>
      </c>
    </row>
    <row r="1388" spans="1:24" hidden="1" outlineLevel="2" x14ac:dyDescent="0.25">
      <c r="B1388" s="105" t="e">
        <f t="shared" si="2314"/>
        <v>#REF!</v>
      </c>
      <c r="C1388" s="116" t="e">
        <f>IF($Q$2=2,IFERROR(INDEX($G1362:$L1368,MATCH(B1388,$F1362:$F1368,0),MATCH(INICIO!$C$59,$G1361:$L1361,0)),0),IF($Q$2=4,IFERROR(INDEX($P1362:$U1372,MATCH(B1388,$O1362:$O1372,0),MATCH(INICIO!$C$59,$P1361:$U1361,0)),0),IFERROR(INDEX($G1373:$L1381,MATCH(B1388,$F1373:$F1381,0),MATCH(INICIO!$C$59,$G1372:$L1372,0)),0)))</f>
        <v>#REF!</v>
      </c>
      <c r="D1388" s="105" t="e">
        <f t="shared" si="2315"/>
        <v>#REF!</v>
      </c>
      <c r="E1388" s="116" t="e">
        <f>IF($Q$2=2,IFERROR(INDEX($G1362:$L1368,MATCH(D1388,$F1362:$F1368,0),MATCH(INICIO!$C$59,$G1361:$L1361,0)),0),IF($Q$2=4,IFERROR(INDEX($P1362:$U1372,MATCH(D1388,$O1362:$O1372,0),MATCH(INICIO!$C$59,$P1361:$U1361,0)),0),IFERROR(INDEX($G1373:$L1381,MATCH(D1388,$F1373:$F1381,0),MATCH(INICIO!$C$59,$G1372:$L1372,0)),0)))</f>
        <v>#REF!</v>
      </c>
      <c r="F1388" s="105" t="e">
        <f t="shared" si="2316"/>
        <v>#REF!</v>
      </c>
      <c r="G1388" s="116" t="e">
        <f>IF($Q$2=2,IFERROR(INDEX($G1362:$L1368,MATCH(F1388,$F1362:$F1368,0),MATCH(INICIO!$C$59,$G1361:$L1361,0)),0),IF($Q$2=4,IFERROR(INDEX($P1362:$U1372,MATCH(F1388,$O1362:$O1372,0),MATCH(INICIO!$C$59,$P1361:$U1361,0)),0),IFERROR(INDEX($G1373:$L1381,MATCH(F1388,$F1373:$F1381,0),MATCH(INICIO!$C$59,$G1372:$L1372,0)),0)))</f>
        <v>#REF!</v>
      </c>
      <c r="H1388" s="105" t="e">
        <f t="shared" si="2317"/>
        <v>#REF!</v>
      </c>
      <c r="I1388" s="116" t="e">
        <f>IF($Q$2=2,IFERROR(INDEX($G1362:$L1368,MATCH(H1388,$F1362:$F1368,0),MATCH(INICIO!$C$59,$G1361:$L1361,0)),0),IF($Q$2=4,IFERROR(INDEX($P1362:$U1372,MATCH(H1388,$O1362:$O1372,0),MATCH(INICIO!$C$59,$P1361:$U1361,0)),0),IFERROR(INDEX($G1373:$L1381,MATCH(H1388,$F1373:$F1381,0),MATCH(INICIO!$C$59,$G1372:$L1372,0)),0)))</f>
        <v>#REF!</v>
      </c>
      <c r="J1388" s="105" t="e">
        <f t="shared" si="2318"/>
        <v>#REF!</v>
      </c>
      <c r="K1388" s="116" t="e">
        <f>IF($Q$2=2,IFERROR(INDEX($G1362:$L1368,MATCH(J1388,$F1362:$F1368,0),MATCH(INICIO!$C$59,$G1361:$L1361,0)),0),IF($Q$2=4,IFERROR(INDEX($P1362:$U1372,MATCH(J1388,$O1362:$O1372,0),MATCH(INICIO!$C$59,$P1361:$U1361,0)),0),IFERROR(INDEX($G1373:$L1381,MATCH(J1388,$F1373:$F1381,0),MATCH(INICIO!$C$59,$G1372:$L1372,0)),0)))</f>
        <v>#REF!</v>
      </c>
      <c r="L1388" s="105" t="e">
        <f t="shared" si="2319"/>
        <v>#REF!</v>
      </c>
      <c r="M1388" s="116" t="e">
        <f>IF($Q$2=2,IFERROR(INDEX($G1362:$L1368,MATCH(L1388,$F1362:$F1368,0),MATCH(INICIO!$C$59,$G1361:$L1361,0)),0),IF($Q$2=4,IFERROR(INDEX($P1362:$U1372,MATCH(L1388,$O1362:$O1372,0),MATCH(INICIO!$C$59,$P1361:$U1361,0)),0),IFERROR(INDEX($G1373:$L1381,MATCH(L1388,$F1373:$F1381,0),MATCH(INICIO!$C$59,$G1372:$L1372,0)),0)))</f>
        <v>#REF!</v>
      </c>
    </row>
    <row r="1389" spans="1:24" hidden="1" outlineLevel="2" x14ac:dyDescent="0.25">
      <c r="B1389" s="105" t="e">
        <f t="shared" si="2314"/>
        <v>#REF!</v>
      </c>
      <c r="C1389" s="116" t="e">
        <f>IF($Q$2=2,IFERROR(INDEX($G1362:$L1368,MATCH(B1389,$F1362:$F1368,0),MATCH(INICIO!$C$59,$G1361:$L1361,0)),0),IF($Q$2=4,IFERROR(INDEX($P1362:$U1372,MATCH(B1389,$O1362:$O1372,0),MATCH(INICIO!$C$59,$P1361:$U1361,0)),0),IFERROR(INDEX($G1373:$L1381,MATCH(B1389,$F1373:$F1381,0),MATCH(INICIO!$C$59,$G1372:$L1372,0)),0)))</f>
        <v>#REF!</v>
      </c>
      <c r="D1389" s="105" t="e">
        <f t="shared" si="2315"/>
        <v>#REF!</v>
      </c>
      <c r="E1389" s="116" t="e">
        <f>IF($Q$2=2,IFERROR(INDEX($G1362:$L1368,MATCH(D1389,$F1362:$F1368,0),MATCH(INICIO!$C$59,$G1361:$L1361,0)),0),IF($Q$2=4,IFERROR(INDEX($P1362:$U1372,MATCH(D1389,$O1362:$O1372,0),MATCH(INICIO!$C$59,$P1361:$U1361,0)),0),IFERROR(INDEX($G1373:$L1381,MATCH(D1389,$F1373:$F1381,0),MATCH(INICIO!$C$59,$G1372:$L1372,0)),0)))</f>
        <v>#REF!</v>
      </c>
      <c r="F1389" s="105" t="e">
        <f t="shared" si="2316"/>
        <v>#REF!</v>
      </c>
      <c r="G1389" s="116" t="e">
        <f>IF($Q$2=2,IFERROR(INDEX($G1362:$L1368,MATCH(F1389,$F1362:$F1368,0),MATCH(INICIO!$C$59,$G1361:$L1361,0)),0),IF($Q$2=4,IFERROR(INDEX($P1362:$U1372,MATCH(F1389,$O1362:$O1372,0),MATCH(INICIO!$C$59,$P1361:$U1361,0)),0),IFERROR(INDEX($G1373:$L1381,MATCH(F1389,$F1373:$F1381,0),MATCH(INICIO!$C$59,$G1372:$L1372,0)),0)))</f>
        <v>#REF!</v>
      </c>
      <c r="H1389" s="105" t="e">
        <f t="shared" si="2317"/>
        <v>#REF!</v>
      </c>
      <c r="I1389" s="116" t="e">
        <f>IF($Q$2=2,IFERROR(INDEX($G1362:$L1368,MATCH(H1389,$F1362:$F1368,0),MATCH(INICIO!$C$59,$G1361:$L1361,0)),0),IF($Q$2=4,IFERROR(INDEX($P1362:$U1372,MATCH(H1389,$O1362:$O1372,0),MATCH(INICIO!$C$59,$P1361:$U1361,0)),0),IFERROR(INDEX($G1373:$L1381,MATCH(H1389,$F1373:$F1381,0),MATCH(INICIO!$C$59,$G1372:$L1372,0)),0)))</f>
        <v>#REF!</v>
      </c>
      <c r="J1389" s="105" t="e">
        <f t="shared" si="2318"/>
        <v>#REF!</v>
      </c>
      <c r="K1389" s="116" t="e">
        <f>IF($Q$2=2,IFERROR(INDEX($G1362:$L1368,MATCH(J1389,$F1362:$F1368,0),MATCH(INICIO!$C$59,$G1361:$L1361,0)),0),IF($Q$2=4,IFERROR(INDEX($P1362:$U1372,MATCH(J1389,$O1362:$O1372,0),MATCH(INICIO!$C$59,$P1361:$U1361,0)),0),IFERROR(INDEX($G1373:$L1381,MATCH(J1389,$F1373:$F1381,0),MATCH(INICIO!$C$59,$G1372:$L1372,0)),0)))</f>
        <v>#REF!</v>
      </c>
      <c r="L1389" s="105" t="e">
        <f t="shared" si="2319"/>
        <v>#REF!</v>
      </c>
      <c r="M1389" s="116" t="e">
        <f>IF($Q$2=2,IFERROR(INDEX($G1362:$L1368,MATCH(L1389,$F1362:$F1368,0),MATCH(INICIO!$C$59,$G1361:$L1361,0)),0),IF($Q$2=4,IFERROR(INDEX($P1362:$U1372,MATCH(L1389,$O1362:$O1372,0),MATCH(INICIO!$C$59,$P1361:$U1361,0)),0),IFERROR(INDEX($G1373:$L1381,MATCH(L1389,$F1373:$F1381,0),MATCH(INICIO!$C$59,$G1372:$L1372,0)),0)))</f>
        <v>#REF!</v>
      </c>
    </row>
    <row r="1390" spans="1:24" hidden="1" outlineLevel="2" x14ac:dyDescent="0.25">
      <c r="B1390" s="105" t="e">
        <f t="shared" si="2314"/>
        <v>#REF!</v>
      </c>
      <c r="C1390" s="116" t="e">
        <f>IF($Q$2=2,IFERROR(INDEX($G1362:$L1368,MATCH(B1390,$F1362:$F1368,0),MATCH(INICIO!$C$59,$G1361:$L1361,0)),0),IF($Q$2=4,IFERROR(INDEX($P1362:$U1372,MATCH(B1390,$O1362:$O1372,0),MATCH(INICIO!$C$59,$P1361:$U1361,0)),0),IFERROR(INDEX($G1373:$L1381,MATCH(B1390,$F1373:$F1381,0),MATCH(INICIO!$C$59,$G1372:$L1372,0)),0)))</f>
        <v>#REF!</v>
      </c>
      <c r="D1390" s="105" t="e">
        <f t="shared" si="2315"/>
        <v>#REF!</v>
      </c>
      <c r="E1390" s="116" t="e">
        <f>IF($Q$2=2,IFERROR(INDEX($G1362:$L1368,MATCH(D1390,$F1362:$F1368,0),MATCH(INICIO!$C$59,$G1361:$L1361,0)),0),IF($Q$2=4,IFERROR(INDEX($P1362:$U1372,MATCH(D1390,$O1362:$O1372,0),MATCH(INICIO!$C$59,$P1361:$U1361,0)),0),IFERROR(INDEX($G1373:$L1381,MATCH(D1390,$F1373:$F1381,0),MATCH(INICIO!$C$59,$G1372:$L1372,0)),0)))</f>
        <v>#REF!</v>
      </c>
      <c r="F1390" s="105" t="e">
        <f t="shared" si="2316"/>
        <v>#REF!</v>
      </c>
      <c r="G1390" s="116" t="e">
        <f>IF($Q$2=2,IFERROR(INDEX($G1362:$L1368,MATCH(F1390,$F1362:$F1368,0),MATCH(INICIO!$C$59,$G1361:$L1361,0)),0),IF($Q$2=4,IFERROR(INDEX($P1362:$U1372,MATCH(F1390,$O1362:$O1372,0),MATCH(INICIO!$C$59,$P1361:$U1361,0)),0),IFERROR(INDEX($G1373:$L1381,MATCH(F1390,$F1373:$F1381,0),MATCH(INICIO!$C$59,$G1372:$L1372,0)),0)))</f>
        <v>#REF!</v>
      </c>
      <c r="H1390" s="105" t="e">
        <f t="shared" si="2317"/>
        <v>#REF!</v>
      </c>
      <c r="I1390" s="116" t="e">
        <f>IF($Q$2=2,IFERROR(INDEX($G1362:$L1368,MATCH(H1390,$F1362:$F1368,0),MATCH(INICIO!$C$59,$G1361:$L1361,0)),0),IF($Q$2=4,IFERROR(INDEX($P1362:$U1372,MATCH(H1390,$O1362:$O1372,0),MATCH(INICIO!$C$59,$P1361:$U1361,0)),0),IFERROR(INDEX($G1373:$L1381,MATCH(H1390,$F1373:$F1381,0),MATCH(INICIO!$C$59,$G1372:$L1372,0)),0)))</f>
        <v>#REF!</v>
      </c>
      <c r="J1390" s="105" t="e">
        <f t="shared" si="2318"/>
        <v>#REF!</v>
      </c>
      <c r="K1390" s="116" t="e">
        <f>IF($Q$2=2,IFERROR(INDEX($G1362:$L1368,MATCH(J1390,$F1362:$F1368,0),MATCH(INICIO!$C$59,$G1361:$L1361,0)),0),IF($Q$2=4,IFERROR(INDEX($P1362:$U1372,MATCH(J1390,$O1362:$O1372,0),MATCH(INICIO!$C$59,$P1361:$U1361,0)),0),IFERROR(INDEX($G1373:$L1381,MATCH(J1390,$F1373:$F1381,0),MATCH(INICIO!$C$59,$G1372:$L1372,0)),0)))</f>
        <v>#REF!</v>
      </c>
      <c r="L1390" s="105" t="e">
        <f t="shared" si="2319"/>
        <v>#REF!</v>
      </c>
      <c r="M1390" s="116" t="e">
        <f>IF($Q$2=2,IFERROR(INDEX($G1362:$L1368,MATCH(L1390,$F1362:$F1368,0),MATCH(INICIO!$C$59,$G1361:$L1361,0)),0),IF($Q$2=4,IFERROR(INDEX($P1362:$U1372,MATCH(L1390,$O1362:$O1372,0),MATCH(INICIO!$C$59,$P1361:$U1361,0)),0),IFERROR(INDEX($G1373:$L1381,MATCH(L1390,$F1373:$F1381,0),MATCH(INICIO!$C$59,$G1372:$L1372,0)),0)))</f>
        <v>#REF!</v>
      </c>
    </row>
    <row r="1391" spans="1:24" hidden="1" outlineLevel="2" x14ac:dyDescent="0.25"/>
    <row r="1392" spans="1:24" s="119" customFormat="1" hidden="1" outlineLevel="2" x14ac:dyDescent="0.25">
      <c r="A1392" s="118" t="s">
        <v>43</v>
      </c>
    </row>
    <row r="1393" spans="1:93" hidden="1" outlineLevel="2" x14ac:dyDescent="0.25">
      <c r="C1393" s="121">
        <f t="shared" ref="C1393:H1393" si="2320">E$2</f>
        <v>1</v>
      </c>
      <c r="D1393" s="121">
        <f t="shared" si="2320"/>
        <v>2</v>
      </c>
      <c r="E1393" s="121">
        <f t="shared" si="2320"/>
        <v>3</v>
      </c>
      <c r="F1393" s="121">
        <f t="shared" si="2320"/>
        <v>4</v>
      </c>
      <c r="G1393" s="121">
        <f t="shared" si="2320"/>
        <v>5</v>
      </c>
      <c r="H1393" s="121">
        <f t="shared" si="2320"/>
        <v>6</v>
      </c>
    </row>
    <row r="1394" spans="1:93" hidden="1" outlineLevel="2" x14ac:dyDescent="0.25">
      <c r="B1394" s="122" t="s">
        <v>44</v>
      </c>
      <c r="C1394" s="123" t="e">
        <f t="array" ref="C1394:C1399">MMULT(MMULT(C$8:H$13,$AZ$8:$BE$13),C1385:C1390)+MMULT(MINVERSE(TRANSPOSE($AZ$8:$BE$13)),C1352:C1357)</f>
        <v>#REF!</v>
      </c>
      <c r="D1394" s="123" t="e">
        <f t="array" ref="D1394:D1399">MMULT(MMULT(K$8:P$13,$AZ$8:$BE$13),E1385:E1390)+MMULT(MINVERSE(TRANSPOSE($AZ$8:$BE$13)),E1352:E1357)</f>
        <v>#REF!</v>
      </c>
      <c r="E1394" s="123" t="e">
        <f t="array" ref="E1394:E1399">MMULT(MMULT(S$8:X$13,$AZ$8:$BE$13),G1385:G1390)+MMULT(MINVERSE(TRANSPOSE($AZ$8:$BE$13)),G1352:G1357)</f>
        <v>#REF!</v>
      </c>
      <c r="F1394" s="123" t="e">
        <f t="array" ref="F1394:F1399">MMULT(MMULT(AA$8:AF$13,$AZ$8:$BE$13),I1385:I1390)+MMULT(MINVERSE(TRANSPOSE($AZ$8:$BE$13)),I1352:I1357)</f>
        <v>#REF!</v>
      </c>
      <c r="G1394" s="123" t="e">
        <f t="array" ref="G1394:G1399">MMULT(MMULT(AI$8:AN$13,$AZ$8:$BE$13),K1385:K1390)+MMULT(MINVERSE(TRANSPOSE($AZ$8:$BE$13)),K1352:K1357)</f>
        <v>#REF!</v>
      </c>
      <c r="H1394" s="123" t="e">
        <f t="array" ref="H1394:H1399">MMULT(MMULT(AQ$8:AV$13,$AZ$8:$BE$13),M1385:M1390)+MMULT(MINVERSE(TRANSPOSE($AZ$8:$BE$13)),M1352:M1357)</f>
        <v>#REF!</v>
      </c>
      <c r="N1394" s="124"/>
      <c r="P1394" s="124"/>
    </row>
    <row r="1395" spans="1:93" hidden="1" outlineLevel="2" x14ac:dyDescent="0.25">
      <c r="B1395" s="122" t="s">
        <v>45</v>
      </c>
      <c r="C1395" s="123" t="e">
        <v>#REF!</v>
      </c>
      <c r="D1395" s="123" t="e">
        <v>#REF!</v>
      </c>
      <c r="E1395" s="123" t="e">
        <v>#REF!</v>
      </c>
      <c r="F1395" s="123" t="e">
        <v>#REF!</v>
      </c>
      <c r="G1395" s="123" t="e">
        <v>#REF!</v>
      </c>
      <c r="H1395" s="123" t="e">
        <v>#REF!</v>
      </c>
      <c r="N1395" s="124"/>
      <c r="P1395" s="124"/>
    </row>
    <row r="1396" spans="1:93" hidden="1" outlineLevel="2" x14ac:dyDescent="0.25">
      <c r="B1396" s="122" t="s">
        <v>46</v>
      </c>
      <c r="C1396" s="123" t="e">
        <v>#REF!</v>
      </c>
      <c r="D1396" s="123" t="e">
        <v>#REF!</v>
      </c>
      <c r="E1396" s="123" t="e">
        <v>#REF!</v>
      </c>
      <c r="F1396" s="123" t="e">
        <v>#REF!</v>
      </c>
      <c r="G1396" s="123" t="e">
        <v>#REF!</v>
      </c>
      <c r="H1396" s="123" t="e">
        <v>#REF!</v>
      </c>
      <c r="N1396" s="124"/>
      <c r="P1396" s="124"/>
    </row>
    <row r="1397" spans="1:93" hidden="1" outlineLevel="2" x14ac:dyDescent="0.25">
      <c r="B1397" s="122" t="s">
        <v>47</v>
      </c>
      <c r="C1397" s="123" t="e">
        <v>#REF!</v>
      </c>
      <c r="D1397" s="123" t="e">
        <v>#REF!</v>
      </c>
      <c r="E1397" s="123" t="e">
        <v>#REF!</v>
      </c>
      <c r="F1397" s="123" t="e">
        <v>#REF!</v>
      </c>
      <c r="G1397" s="123" t="e">
        <v>#REF!</v>
      </c>
      <c r="H1397" s="123" t="e">
        <v>#REF!</v>
      </c>
      <c r="N1397" s="124"/>
      <c r="P1397" s="124"/>
    </row>
    <row r="1398" spans="1:93" hidden="1" outlineLevel="2" x14ac:dyDescent="0.25">
      <c r="B1398" s="122" t="s">
        <v>48</v>
      </c>
      <c r="C1398" s="123" t="e">
        <v>#REF!</v>
      </c>
      <c r="D1398" s="123" t="e">
        <v>#REF!</v>
      </c>
      <c r="E1398" s="123" t="e">
        <v>#REF!</v>
      </c>
      <c r="F1398" s="123" t="e">
        <v>#REF!</v>
      </c>
      <c r="G1398" s="123" t="e">
        <v>#REF!</v>
      </c>
      <c r="H1398" s="123" t="e">
        <v>#REF!</v>
      </c>
      <c r="N1398" s="124"/>
      <c r="P1398" s="124"/>
    </row>
    <row r="1399" spans="1:93" hidden="1" outlineLevel="2" x14ac:dyDescent="0.25">
      <c r="B1399" s="122" t="s">
        <v>49</v>
      </c>
      <c r="C1399" s="123" t="e">
        <v>#REF!</v>
      </c>
      <c r="D1399" s="123" t="e">
        <v>#REF!</v>
      </c>
      <c r="E1399" s="123" t="e">
        <v>#REF!</v>
      </c>
      <c r="F1399" s="123" t="e">
        <v>#REF!</v>
      </c>
      <c r="G1399" s="123" t="e">
        <v>#REF!</v>
      </c>
      <c r="H1399" s="123" t="e">
        <v>#REF!</v>
      </c>
      <c r="N1399" s="124"/>
      <c r="P1399" s="124"/>
    </row>
    <row r="1400" spans="1:93" hidden="1" outlineLevel="2" x14ac:dyDescent="0.25"/>
    <row r="1401" spans="1:93" hidden="1" outlineLevel="2" x14ac:dyDescent="0.25">
      <c r="B1401" s="318" t="s">
        <v>50</v>
      </c>
      <c r="C1401" s="319"/>
      <c r="D1401" s="319"/>
      <c r="E1401" s="319"/>
      <c r="F1401" s="319"/>
      <c r="G1401" s="319"/>
      <c r="H1401" s="319"/>
      <c r="I1401" s="319"/>
      <c r="J1401" s="319"/>
      <c r="K1401" s="319"/>
      <c r="L1401" s="320"/>
      <c r="M1401" s="321" t="s">
        <v>51</v>
      </c>
      <c r="N1401" s="322"/>
      <c r="O1401" s="322"/>
      <c r="P1401" s="322"/>
      <c r="Q1401" s="322"/>
      <c r="R1401" s="322"/>
      <c r="S1401" s="322"/>
      <c r="T1401" s="322"/>
      <c r="U1401" s="322"/>
      <c r="V1401" s="323"/>
      <c r="W1401" s="321" t="s">
        <v>52</v>
      </c>
      <c r="X1401" s="322"/>
      <c r="Y1401" s="322"/>
      <c r="Z1401" s="322"/>
      <c r="AA1401" s="322"/>
      <c r="AB1401" s="322"/>
      <c r="AC1401" s="322"/>
      <c r="AD1401" s="322"/>
      <c r="AE1401" s="322"/>
      <c r="AF1401" s="323"/>
      <c r="AG1401" s="321" t="s">
        <v>53</v>
      </c>
      <c r="AH1401" s="322"/>
      <c r="AI1401" s="322"/>
      <c r="AJ1401" s="322"/>
      <c r="AK1401" s="322"/>
      <c r="AL1401" s="322"/>
      <c r="AM1401" s="322"/>
      <c r="AN1401" s="322"/>
      <c r="AO1401" s="322"/>
      <c r="AP1401" s="323"/>
      <c r="AQ1401" s="321" t="s">
        <v>54</v>
      </c>
      <c r="AR1401" s="322"/>
      <c r="AS1401" s="322"/>
      <c r="AT1401" s="322"/>
      <c r="AU1401" s="322"/>
      <c r="AV1401" s="322"/>
      <c r="AW1401" s="322"/>
      <c r="AX1401" s="322"/>
      <c r="AY1401" s="322"/>
      <c r="AZ1401" s="323"/>
      <c r="BA1401" s="321" t="s">
        <v>55</v>
      </c>
      <c r="BB1401" s="322"/>
      <c r="BC1401" s="322"/>
      <c r="BD1401" s="322"/>
      <c r="BE1401" s="322"/>
      <c r="BF1401" s="322"/>
      <c r="BG1401" s="322"/>
      <c r="BH1401" s="322"/>
      <c r="BI1401" s="322"/>
      <c r="BJ1401" s="323"/>
    </row>
    <row r="1402" spans="1:93" hidden="1" outlineLevel="2" x14ac:dyDescent="0.25">
      <c r="B1402" s="186">
        <f t="shared" ref="B1402" si="2321">E$2</f>
        <v>1</v>
      </c>
      <c r="C1402" s="187">
        <f t="shared" ref="C1402:L1405" si="2322">B1402</f>
        <v>1</v>
      </c>
      <c r="D1402" s="187">
        <f t="shared" si="2322"/>
        <v>1</v>
      </c>
      <c r="E1402" s="187">
        <f t="shared" si="2322"/>
        <v>1</v>
      </c>
      <c r="F1402" s="187">
        <f t="shared" si="2322"/>
        <v>1</v>
      </c>
      <c r="G1402" s="187">
        <f t="shared" si="2322"/>
        <v>1</v>
      </c>
      <c r="H1402" s="187">
        <f t="shared" si="2322"/>
        <v>1</v>
      </c>
      <c r="I1402" s="187">
        <f t="shared" si="2322"/>
        <v>1</v>
      </c>
      <c r="J1402" s="187">
        <f t="shared" si="2322"/>
        <v>1</v>
      </c>
      <c r="K1402" s="187">
        <f t="shared" si="2322"/>
        <v>1</v>
      </c>
      <c r="L1402" s="188">
        <f t="shared" si="2322"/>
        <v>1</v>
      </c>
      <c r="M1402" s="189">
        <f t="shared" ref="M1402" si="2323">F$2</f>
        <v>2</v>
      </c>
      <c r="N1402" s="187">
        <f t="shared" ref="N1402:V1405" si="2324">M1402</f>
        <v>2</v>
      </c>
      <c r="O1402" s="187">
        <f t="shared" si="2324"/>
        <v>2</v>
      </c>
      <c r="P1402" s="187">
        <f t="shared" si="2324"/>
        <v>2</v>
      </c>
      <c r="Q1402" s="187">
        <f t="shared" si="2324"/>
        <v>2</v>
      </c>
      <c r="R1402" s="187">
        <f t="shared" si="2324"/>
        <v>2</v>
      </c>
      <c r="S1402" s="187">
        <f t="shared" si="2324"/>
        <v>2</v>
      </c>
      <c r="T1402" s="187">
        <f t="shared" si="2324"/>
        <v>2</v>
      </c>
      <c r="U1402" s="187">
        <f t="shared" si="2324"/>
        <v>2</v>
      </c>
      <c r="V1402" s="188">
        <f t="shared" si="2324"/>
        <v>2</v>
      </c>
      <c r="W1402" s="189">
        <f>G$2</f>
        <v>3</v>
      </c>
      <c r="X1402" s="187">
        <f t="shared" ref="X1402:AF1405" si="2325">W1402</f>
        <v>3</v>
      </c>
      <c r="Y1402" s="187">
        <f t="shared" si="2325"/>
        <v>3</v>
      </c>
      <c r="Z1402" s="187">
        <f t="shared" si="2325"/>
        <v>3</v>
      </c>
      <c r="AA1402" s="187">
        <f t="shared" si="2325"/>
        <v>3</v>
      </c>
      <c r="AB1402" s="187">
        <f t="shared" si="2325"/>
        <v>3</v>
      </c>
      <c r="AC1402" s="187">
        <f t="shared" si="2325"/>
        <v>3</v>
      </c>
      <c r="AD1402" s="187">
        <f t="shared" si="2325"/>
        <v>3</v>
      </c>
      <c r="AE1402" s="187">
        <f t="shared" si="2325"/>
        <v>3</v>
      </c>
      <c r="AF1402" s="188">
        <f t="shared" si="2325"/>
        <v>3</v>
      </c>
      <c r="AG1402" s="189">
        <f>H$2</f>
        <v>4</v>
      </c>
      <c r="AH1402" s="187">
        <f t="shared" ref="AH1402:AP1405" si="2326">AG1402</f>
        <v>4</v>
      </c>
      <c r="AI1402" s="187">
        <f t="shared" si="2326"/>
        <v>4</v>
      </c>
      <c r="AJ1402" s="187">
        <f t="shared" si="2326"/>
        <v>4</v>
      </c>
      <c r="AK1402" s="187">
        <f t="shared" si="2326"/>
        <v>4</v>
      </c>
      <c r="AL1402" s="187">
        <f t="shared" si="2326"/>
        <v>4</v>
      </c>
      <c r="AM1402" s="187">
        <f t="shared" si="2326"/>
        <v>4</v>
      </c>
      <c r="AN1402" s="187">
        <f t="shared" si="2326"/>
        <v>4</v>
      </c>
      <c r="AO1402" s="187">
        <f t="shared" si="2326"/>
        <v>4</v>
      </c>
      <c r="AP1402" s="188">
        <f t="shared" si="2326"/>
        <v>4</v>
      </c>
      <c r="AQ1402" s="189">
        <f>I$2</f>
        <v>5</v>
      </c>
      <c r="AR1402" s="187">
        <f t="shared" ref="AR1402:AZ1405" si="2327">AQ1402</f>
        <v>5</v>
      </c>
      <c r="AS1402" s="187">
        <f t="shared" si="2327"/>
        <v>5</v>
      </c>
      <c r="AT1402" s="187">
        <f t="shared" si="2327"/>
        <v>5</v>
      </c>
      <c r="AU1402" s="187">
        <f t="shared" si="2327"/>
        <v>5</v>
      </c>
      <c r="AV1402" s="187">
        <f t="shared" si="2327"/>
        <v>5</v>
      </c>
      <c r="AW1402" s="187">
        <f t="shared" si="2327"/>
        <v>5</v>
      </c>
      <c r="AX1402" s="187">
        <f t="shared" si="2327"/>
        <v>5</v>
      </c>
      <c r="AY1402" s="187">
        <f t="shared" si="2327"/>
        <v>5</v>
      </c>
      <c r="AZ1402" s="188">
        <f t="shared" si="2327"/>
        <v>5</v>
      </c>
      <c r="BA1402" s="189">
        <f>J$2</f>
        <v>6</v>
      </c>
      <c r="BB1402" s="187">
        <f t="shared" ref="BB1402:BJ1405" si="2328">BA1402</f>
        <v>6</v>
      </c>
      <c r="BC1402" s="187">
        <f t="shared" si="2328"/>
        <v>6</v>
      </c>
      <c r="BD1402" s="187">
        <f t="shared" si="2328"/>
        <v>6</v>
      </c>
      <c r="BE1402" s="187">
        <f t="shared" si="2328"/>
        <v>6</v>
      </c>
      <c r="BF1402" s="187">
        <f t="shared" si="2328"/>
        <v>6</v>
      </c>
      <c r="BG1402" s="187">
        <f t="shared" si="2328"/>
        <v>6</v>
      </c>
      <c r="BH1402" s="187">
        <f t="shared" si="2328"/>
        <v>6</v>
      </c>
      <c r="BI1402" s="187">
        <f t="shared" si="2328"/>
        <v>6</v>
      </c>
      <c r="BJ1402" s="188">
        <f t="shared" si="2328"/>
        <v>6</v>
      </c>
    </row>
    <row r="1403" spans="1:93" s="2" customFormat="1" ht="15" hidden="1" customHeight="1" outlineLevel="2" x14ac:dyDescent="0.25">
      <c r="A1403" s="152" t="s">
        <v>192</v>
      </c>
      <c r="B1403" s="129" t="e">
        <f>C1396</f>
        <v>#REF!</v>
      </c>
      <c r="C1403" s="130" t="e">
        <f t="shared" si="2322"/>
        <v>#REF!</v>
      </c>
      <c r="D1403" s="130" t="e">
        <f t="shared" si="2322"/>
        <v>#REF!</v>
      </c>
      <c r="E1403" s="130" t="e">
        <f t="shared" si="2322"/>
        <v>#REF!</v>
      </c>
      <c r="F1403" s="130" t="e">
        <f t="shared" si="2322"/>
        <v>#REF!</v>
      </c>
      <c r="G1403" s="130" t="e">
        <f t="shared" si="2322"/>
        <v>#REF!</v>
      </c>
      <c r="H1403" s="130" t="e">
        <f t="shared" si="2322"/>
        <v>#REF!</v>
      </c>
      <c r="I1403" s="130" t="e">
        <f t="shared" si="2322"/>
        <v>#REF!</v>
      </c>
      <c r="J1403" s="190" t="e">
        <f t="shared" si="2322"/>
        <v>#REF!</v>
      </c>
      <c r="K1403" s="130" t="e">
        <f t="shared" si="2322"/>
        <v>#REF!</v>
      </c>
      <c r="L1403" s="131" t="e">
        <f t="shared" si="2322"/>
        <v>#REF!</v>
      </c>
      <c r="M1403" s="129" t="e">
        <f>D1396</f>
        <v>#REF!</v>
      </c>
      <c r="N1403" s="130" t="e">
        <f t="shared" si="2324"/>
        <v>#REF!</v>
      </c>
      <c r="O1403" s="130" t="e">
        <f t="shared" si="2324"/>
        <v>#REF!</v>
      </c>
      <c r="P1403" s="130" t="e">
        <f t="shared" si="2324"/>
        <v>#REF!</v>
      </c>
      <c r="Q1403" s="130" t="e">
        <f t="shared" si="2324"/>
        <v>#REF!</v>
      </c>
      <c r="R1403" s="130" t="e">
        <f t="shared" si="2324"/>
        <v>#REF!</v>
      </c>
      <c r="S1403" s="130" t="e">
        <f t="shared" si="2324"/>
        <v>#REF!</v>
      </c>
      <c r="T1403" s="130" t="e">
        <f t="shared" si="2324"/>
        <v>#REF!</v>
      </c>
      <c r="U1403" s="130" t="e">
        <f t="shared" si="2324"/>
        <v>#REF!</v>
      </c>
      <c r="V1403" s="131" t="e">
        <f t="shared" si="2324"/>
        <v>#REF!</v>
      </c>
      <c r="W1403" s="129" t="e">
        <f>E1396</f>
        <v>#REF!</v>
      </c>
      <c r="X1403" s="130" t="e">
        <f t="shared" si="2325"/>
        <v>#REF!</v>
      </c>
      <c r="Y1403" s="130" t="e">
        <f t="shared" si="2325"/>
        <v>#REF!</v>
      </c>
      <c r="Z1403" s="130" t="e">
        <f t="shared" si="2325"/>
        <v>#REF!</v>
      </c>
      <c r="AA1403" s="130" t="e">
        <f t="shared" si="2325"/>
        <v>#REF!</v>
      </c>
      <c r="AB1403" s="130" t="e">
        <f t="shared" si="2325"/>
        <v>#REF!</v>
      </c>
      <c r="AC1403" s="130" t="e">
        <f t="shared" si="2325"/>
        <v>#REF!</v>
      </c>
      <c r="AD1403" s="130" t="e">
        <f t="shared" si="2325"/>
        <v>#REF!</v>
      </c>
      <c r="AE1403" s="130" t="e">
        <f t="shared" si="2325"/>
        <v>#REF!</v>
      </c>
      <c r="AF1403" s="131" t="e">
        <f t="shared" si="2325"/>
        <v>#REF!</v>
      </c>
      <c r="AG1403" s="129" t="e">
        <f>F1396</f>
        <v>#REF!</v>
      </c>
      <c r="AH1403" s="130" t="e">
        <f t="shared" si="2326"/>
        <v>#REF!</v>
      </c>
      <c r="AI1403" s="130" t="e">
        <f t="shared" si="2326"/>
        <v>#REF!</v>
      </c>
      <c r="AJ1403" s="130" t="e">
        <f t="shared" si="2326"/>
        <v>#REF!</v>
      </c>
      <c r="AK1403" s="130" t="e">
        <f t="shared" si="2326"/>
        <v>#REF!</v>
      </c>
      <c r="AL1403" s="130" t="e">
        <f t="shared" si="2326"/>
        <v>#REF!</v>
      </c>
      <c r="AM1403" s="130" t="e">
        <f t="shared" si="2326"/>
        <v>#REF!</v>
      </c>
      <c r="AN1403" s="130" t="e">
        <f t="shared" si="2326"/>
        <v>#REF!</v>
      </c>
      <c r="AO1403" s="130" t="e">
        <f t="shared" si="2326"/>
        <v>#REF!</v>
      </c>
      <c r="AP1403" s="131" t="e">
        <f t="shared" si="2326"/>
        <v>#REF!</v>
      </c>
      <c r="AQ1403" s="129" t="e">
        <f>G1396</f>
        <v>#REF!</v>
      </c>
      <c r="AR1403" s="130" t="e">
        <f t="shared" si="2327"/>
        <v>#REF!</v>
      </c>
      <c r="AS1403" s="130" t="e">
        <f t="shared" si="2327"/>
        <v>#REF!</v>
      </c>
      <c r="AT1403" s="130" t="e">
        <f t="shared" si="2327"/>
        <v>#REF!</v>
      </c>
      <c r="AU1403" s="130" t="e">
        <f t="shared" si="2327"/>
        <v>#REF!</v>
      </c>
      <c r="AV1403" s="130" t="e">
        <f t="shared" si="2327"/>
        <v>#REF!</v>
      </c>
      <c r="AW1403" s="130" t="e">
        <f t="shared" si="2327"/>
        <v>#REF!</v>
      </c>
      <c r="AX1403" s="130" t="e">
        <f t="shared" si="2327"/>
        <v>#REF!</v>
      </c>
      <c r="AY1403" s="130" t="e">
        <f t="shared" si="2327"/>
        <v>#REF!</v>
      </c>
      <c r="AZ1403" s="131" t="e">
        <f t="shared" si="2327"/>
        <v>#REF!</v>
      </c>
      <c r="BA1403" s="129" t="e">
        <f>H1396</f>
        <v>#REF!</v>
      </c>
      <c r="BB1403" s="130" t="e">
        <f t="shared" si="2328"/>
        <v>#REF!</v>
      </c>
      <c r="BC1403" s="130" t="e">
        <f t="shared" si="2328"/>
        <v>#REF!</v>
      </c>
      <c r="BD1403" s="130" t="e">
        <f t="shared" si="2328"/>
        <v>#REF!</v>
      </c>
      <c r="BE1403" s="130" t="e">
        <f t="shared" si="2328"/>
        <v>#REF!</v>
      </c>
      <c r="BF1403" s="130" t="e">
        <f t="shared" si="2328"/>
        <v>#REF!</v>
      </c>
      <c r="BG1403" s="130" t="e">
        <f t="shared" si="2328"/>
        <v>#REF!</v>
      </c>
      <c r="BH1403" s="130" t="e">
        <f t="shared" si="2328"/>
        <v>#REF!</v>
      </c>
      <c r="BI1403" s="130" t="e">
        <f t="shared" si="2328"/>
        <v>#REF!</v>
      </c>
      <c r="BJ1403" s="131" t="e">
        <f t="shared" si="2328"/>
        <v>#REF!</v>
      </c>
      <c r="BK1403"/>
      <c r="BL1403"/>
      <c r="BM1403"/>
      <c r="BN1403"/>
      <c r="BO1403"/>
      <c r="BP1403"/>
      <c r="BQ1403"/>
      <c r="BR1403"/>
      <c r="BS1403"/>
      <c r="BT1403"/>
      <c r="BU1403"/>
      <c r="BV1403"/>
      <c r="BW1403"/>
      <c r="BX1403"/>
      <c r="BY1403"/>
      <c r="BZ1403"/>
      <c r="CA1403"/>
      <c r="CB1403"/>
      <c r="CC1403"/>
      <c r="CD1403"/>
      <c r="CE1403"/>
      <c r="CF1403"/>
      <c r="CG1403"/>
      <c r="CH1403"/>
      <c r="CI1403"/>
      <c r="CJ1403"/>
      <c r="CK1403"/>
      <c r="CL1403"/>
      <c r="CM1403"/>
      <c r="CN1403"/>
      <c r="CO1403"/>
    </row>
    <row r="1404" spans="1:93" s="2" customFormat="1" ht="15" hidden="1" customHeight="1" outlineLevel="2" x14ac:dyDescent="0.25">
      <c r="A1404" s="152" t="s">
        <v>47</v>
      </c>
      <c r="B1404" s="129" t="e">
        <f>C1397</f>
        <v>#REF!</v>
      </c>
      <c r="C1404" s="130" t="e">
        <f t="shared" si="2322"/>
        <v>#REF!</v>
      </c>
      <c r="D1404" s="130" t="e">
        <f t="shared" si="2322"/>
        <v>#REF!</v>
      </c>
      <c r="E1404" s="130" t="e">
        <f t="shared" si="2322"/>
        <v>#REF!</v>
      </c>
      <c r="F1404" s="130" t="e">
        <f t="shared" si="2322"/>
        <v>#REF!</v>
      </c>
      <c r="G1404" s="130" t="e">
        <f t="shared" si="2322"/>
        <v>#REF!</v>
      </c>
      <c r="H1404" s="130" t="e">
        <f t="shared" si="2322"/>
        <v>#REF!</v>
      </c>
      <c r="I1404" s="130" t="e">
        <f t="shared" si="2322"/>
        <v>#REF!</v>
      </c>
      <c r="J1404" s="190" t="e">
        <f t="shared" si="2322"/>
        <v>#REF!</v>
      </c>
      <c r="K1404" s="130" t="e">
        <f t="shared" si="2322"/>
        <v>#REF!</v>
      </c>
      <c r="L1404" s="131" t="e">
        <f t="shared" si="2322"/>
        <v>#REF!</v>
      </c>
      <c r="M1404" s="129" t="e">
        <f>D1397</f>
        <v>#REF!</v>
      </c>
      <c r="N1404" s="130" t="e">
        <f t="shared" si="2324"/>
        <v>#REF!</v>
      </c>
      <c r="O1404" s="130" t="e">
        <f t="shared" si="2324"/>
        <v>#REF!</v>
      </c>
      <c r="P1404" s="130" t="e">
        <f t="shared" si="2324"/>
        <v>#REF!</v>
      </c>
      <c r="Q1404" s="130" t="e">
        <f t="shared" si="2324"/>
        <v>#REF!</v>
      </c>
      <c r="R1404" s="130" t="e">
        <f t="shared" si="2324"/>
        <v>#REF!</v>
      </c>
      <c r="S1404" s="130" t="e">
        <f t="shared" si="2324"/>
        <v>#REF!</v>
      </c>
      <c r="T1404" s="130" t="e">
        <f t="shared" si="2324"/>
        <v>#REF!</v>
      </c>
      <c r="U1404" s="130" t="e">
        <f t="shared" si="2324"/>
        <v>#REF!</v>
      </c>
      <c r="V1404" s="131" t="e">
        <f t="shared" si="2324"/>
        <v>#REF!</v>
      </c>
      <c r="W1404" s="129" t="e">
        <f>E1397</f>
        <v>#REF!</v>
      </c>
      <c r="X1404" s="130" t="e">
        <f t="shared" si="2325"/>
        <v>#REF!</v>
      </c>
      <c r="Y1404" s="130" t="e">
        <f t="shared" si="2325"/>
        <v>#REF!</v>
      </c>
      <c r="Z1404" s="130" t="e">
        <f t="shared" si="2325"/>
        <v>#REF!</v>
      </c>
      <c r="AA1404" s="130" t="e">
        <f t="shared" si="2325"/>
        <v>#REF!</v>
      </c>
      <c r="AB1404" s="130" t="e">
        <f t="shared" si="2325"/>
        <v>#REF!</v>
      </c>
      <c r="AC1404" s="130" t="e">
        <f t="shared" si="2325"/>
        <v>#REF!</v>
      </c>
      <c r="AD1404" s="130" t="e">
        <f t="shared" si="2325"/>
        <v>#REF!</v>
      </c>
      <c r="AE1404" s="130" t="e">
        <f t="shared" si="2325"/>
        <v>#REF!</v>
      </c>
      <c r="AF1404" s="131" t="e">
        <f t="shared" si="2325"/>
        <v>#REF!</v>
      </c>
      <c r="AG1404" s="129" t="e">
        <f>F1397</f>
        <v>#REF!</v>
      </c>
      <c r="AH1404" s="130" t="e">
        <f t="shared" si="2326"/>
        <v>#REF!</v>
      </c>
      <c r="AI1404" s="130" t="e">
        <f t="shared" si="2326"/>
        <v>#REF!</v>
      </c>
      <c r="AJ1404" s="130" t="e">
        <f t="shared" si="2326"/>
        <v>#REF!</v>
      </c>
      <c r="AK1404" s="130" t="e">
        <f t="shared" si="2326"/>
        <v>#REF!</v>
      </c>
      <c r="AL1404" s="130" t="e">
        <f t="shared" si="2326"/>
        <v>#REF!</v>
      </c>
      <c r="AM1404" s="130" t="e">
        <f t="shared" si="2326"/>
        <v>#REF!</v>
      </c>
      <c r="AN1404" s="130" t="e">
        <f t="shared" si="2326"/>
        <v>#REF!</v>
      </c>
      <c r="AO1404" s="130" t="e">
        <f t="shared" si="2326"/>
        <v>#REF!</v>
      </c>
      <c r="AP1404" s="131" t="e">
        <f t="shared" si="2326"/>
        <v>#REF!</v>
      </c>
      <c r="AQ1404" s="129" t="e">
        <f>G1397</f>
        <v>#REF!</v>
      </c>
      <c r="AR1404" s="130" t="e">
        <f t="shared" si="2327"/>
        <v>#REF!</v>
      </c>
      <c r="AS1404" s="130" t="e">
        <f t="shared" si="2327"/>
        <v>#REF!</v>
      </c>
      <c r="AT1404" s="130" t="e">
        <f t="shared" si="2327"/>
        <v>#REF!</v>
      </c>
      <c r="AU1404" s="130" t="e">
        <f t="shared" si="2327"/>
        <v>#REF!</v>
      </c>
      <c r="AV1404" s="130" t="e">
        <f t="shared" si="2327"/>
        <v>#REF!</v>
      </c>
      <c r="AW1404" s="130" t="e">
        <f t="shared" si="2327"/>
        <v>#REF!</v>
      </c>
      <c r="AX1404" s="130" t="e">
        <f t="shared" si="2327"/>
        <v>#REF!</v>
      </c>
      <c r="AY1404" s="130" t="e">
        <f t="shared" si="2327"/>
        <v>#REF!</v>
      </c>
      <c r="AZ1404" s="131" t="e">
        <f t="shared" si="2327"/>
        <v>#REF!</v>
      </c>
      <c r="BA1404" s="129" t="e">
        <f>H1397</f>
        <v>#REF!</v>
      </c>
      <c r="BB1404" s="130" t="e">
        <f t="shared" si="2328"/>
        <v>#REF!</v>
      </c>
      <c r="BC1404" s="130" t="e">
        <f t="shared" si="2328"/>
        <v>#REF!</v>
      </c>
      <c r="BD1404" s="130" t="e">
        <f t="shared" si="2328"/>
        <v>#REF!</v>
      </c>
      <c r="BE1404" s="130" t="e">
        <f t="shared" si="2328"/>
        <v>#REF!</v>
      </c>
      <c r="BF1404" s="130" t="e">
        <f t="shared" si="2328"/>
        <v>#REF!</v>
      </c>
      <c r="BG1404" s="130" t="e">
        <f t="shared" si="2328"/>
        <v>#REF!</v>
      </c>
      <c r="BH1404" s="130" t="e">
        <f t="shared" si="2328"/>
        <v>#REF!</v>
      </c>
      <c r="BI1404" s="130" t="e">
        <f t="shared" si="2328"/>
        <v>#REF!</v>
      </c>
      <c r="BJ1404" s="131" t="e">
        <f t="shared" si="2328"/>
        <v>#REF!</v>
      </c>
      <c r="BK1404"/>
      <c r="BL1404"/>
      <c r="BM1404"/>
      <c r="BN1404"/>
      <c r="BO1404"/>
      <c r="BP1404"/>
      <c r="BQ1404"/>
      <c r="BR1404"/>
      <c r="BS1404"/>
      <c r="BT1404"/>
      <c r="BU1404"/>
      <c r="BV1404"/>
      <c r="BW1404"/>
      <c r="BX1404"/>
      <c r="BY1404"/>
      <c r="BZ1404"/>
      <c r="CA1404"/>
      <c r="CB1404"/>
      <c r="CC1404"/>
      <c r="CD1404"/>
      <c r="CE1404"/>
      <c r="CF1404"/>
      <c r="CG1404"/>
      <c r="CH1404"/>
      <c r="CI1404"/>
      <c r="CJ1404"/>
      <c r="CK1404"/>
      <c r="CL1404"/>
      <c r="CM1404"/>
      <c r="CN1404"/>
      <c r="CO1404"/>
    </row>
    <row r="1405" spans="1:93" s="2" customFormat="1" ht="15" hidden="1" customHeight="1" outlineLevel="2" x14ac:dyDescent="0.25">
      <c r="A1405" s="152" t="s">
        <v>57</v>
      </c>
      <c r="B1405" s="129">
        <f t="shared" ref="B1405" si="2329">E$3</f>
        <v>0.91</v>
      </c>
      <c r="C1405" s="130">
        <f t="shared" si="2322"/>
        <v>0.91</v>
      </c>
      <c r="D1405" s="130">
        <f t="shared" si="2322"/>
        <v>0.91</v>
      </c>
      <c r="E1405" s="130">
        <f t="shared" si="2322"/>
        <v>0.91</v>
      </c>
      <c r="F1405" s="130">
        <f t="shared" si="2322"/>
        <v>0.91</v>
      </c>
      <c r="G1405" s="130">
        <f t="shared" si="2322"/>
        <v>0.91</v>
      </c>
      <c r="H1405" s="130">
        <f t="shared" si="2322"/>
        <v>0.91</v>
      </c>
      <c r="I1405" s="130">
        <f t="shared" si="2322"/>
        <v>0.91</v>
      </c>
      <c r="J1405" s="190">
        <f t="shared" si="2322"/>
        <v>0.91</v>
      </c>
      <c r="K1405" s="130">
        <f t="shared" si="2322"/>
        <v>0.91</v>
      </c>
      <c r="L1405" s="131">
        <f t="shared" si="2322"/>
        <v>0.91</v>
      </c>
      <c r="M1405" s="129">
        <f t="shared" ref="M1405" si="2330">F$3</f>
        <v>3.6</v>
      </c>
      <c r="N1405" s="130">
        <f t="shared" si="2324"/>
        <v>3.6</v>
      </c>
      <c r="O1405" s="130">
        <f t="shared" si="2324"/>
        <v>3.6</v>
      </c>
      <c r="P1405" s="130">
        <f t="shared" si="2324"/>
        <v>3.6</v>
      </c>
      <c r="Q1405" s="130">
        <f t="shared" si="2324"/>
        <v>3.6</v>
      </c>
      <c r="R1405" s="130">
        <f t="shared" si="2324"/>
        <v>3.6</v>
      </c>
      <c r="S1405" s="130">
        <f t="shared" si="2324"/>
        <v>3.6</v>
      </c>
      <c r="T1405" s="130">
        <f t="shared" si="2324"/>
        <v>3.6</v>
      </c>
      <c r="U1405" s="130">
        <f t="shared" si="2324"/>
        <v>3.6</v>
      </c>
      <c r="V1405" s="131">
        <f t="shared" si="2324"/>
        <v>3.6</v>
      </c>
      <c r="W1405" s="129">
        <f t="shared" ref="W1405" si="2331">G$3</f>
        <v>3.6</v>
      </c>
      <c r="X1405" s="130">
        <f t="shared" si="2325"/>
        <v>3.6</v>
      </c>
      <c r="Y1405" s="130">
        <f t="shared" si="2325"/>
        <v>3.6</v>
      </c>
      <c r="Z1405" s="130">
        <f t="shared" si="2325"/>
        <v>3.6</v>
      </c>
      <c r="AA1405" s="130">
        <f t="shared" si="2325"/>
        <v>3.6</v>
      </c>
      <c r="AB1405" s="130">
        <f t="shared" si="2325"/>
        <v>3.6</v>
      </c>
      <c r="AC1405" s="130">
        <f t="shared" si="2325"/>
        <v>3.6</v>
      </c>
      <c r="AD1405" s="130">
        <f t="shared" si="2325"/>
        <v>3.6</v>
      </c>
      <c r="AE1405" s="130">
        <f t="shared" si="2325"/>
        <v>3.6</v>
      </c>
      <c r="AF1405" s="131">
        <f t="shared" si="2325"/>
        <v>3.6</v>
      </c>
      <c r="AG1405" s="129">
        <f t="shared" ref="AG1405" si="2332">H$3</f>
        <v>3.6</v>
      </c>
      <c r="AH1405" s="130">
        <f t="shared" si="2326"/>
        <v>3.6</v>
      </c>
      <c r="AI1405" s="130">
        <f t="shared" si="2326"/>
        <v>3.6</v>
      </c>
      <c r="AJ1405" s="130">
        <f t="shared" si="2326"/>
        <v>3.6</v>
      </c>
      <c r="AK1405" s="130">
        <f t="shared" si="2326"/>
        <v>3.6</v>
      </c>
      <c r="AL1405" s="130">
        <f t="shared" si="2326"/>
        <v>3.6</v>
      </c>
      <c r="AM1405" s="130">
        <f t="shared" si="2326"/>
        <v>3.6</v>
      </c>
      <c r="AN1405" s="130">
        <f t="shared" si="2326"/>
        <v>3.6</v>
      </c>
      <c r="AO1405" s="130">
        <f t="shared" si="2326"/>
        <v>3.6</v>
      </c>
      <c r="AP1405" s="131">
        <f t="shared" si="2326"/>
        <v>3.6</v>
      </c>
      <c r="AQ1405" s="129">
        <f t="shared" ref="AQ1405" si="2333">I$3</f>
        <v>0.91</v>
      </c>
      <c r="AR1405" s="130">
        <f t="shared" si="2327"/>
        <v>0.91</v>
      </c>
      <c r="AS1405" s="130">
        <f t="shared" si="2327"/>
        <v>0.91</v>
      </c>
      <c r="AT1405" s="130">
        <f t="shared" si="2327"/>
        <v>0.91</v>
      </c>
      <c r="AU1405" s="130">
        <f t="shared" si="2327"/>
        <v>0.91</v>
      </c>
      <c r="AV1405" s="130">
        <f t="shared" si="2327"/>
        <v>0.91</v>
      </c>
      <c r="AW1405" s="130">
        <f t="shared" si="2327"/>
        <v>0.91</v>
      </c>
      <c r="AX1405" s="130">
        <f t="shared" si="2327"/>
        <v>0.91</v>
      </c>
      <c r="AY1405" s="130">
        <f t="shared" si="2327"/>
        <v>0.91</v>
      </c>
      <c r="AZ1405" s="131">
        <f t="shared" si="2327"/>
        <v>0.91</v>
      </c>
      <c r="BA1405" s="129">
        <f t="shared" ref="BA1405" si="2334">J$3</f>
        <v>0</v>
      </c>
      <c r="BB1405" s="130">
        <f t="shared" si="2328"/>
        <v>0</v>
      </c>
      <c r="BC1405" s="130">
        <f t="shared" si="2328"/>
        <v>0</v>
      </c>
      <c r="BD1405" s="130">
        <f t="shared" si="2328"/>
        <v>0</v>
      </c>
      <c r="BE1405" s="130">
        <f t="shared" si="2328"/>
        <v>0</v>
      </c>
      <c r="BF1405" s="130">
        <f t="shared" si="2328"/>
        <v>0</v>
      </c>
      <c r="BG1405" s="130">
        <f t="shared" si="2328"/>
        <v>0</v>
      </c>
      <c r="BH1405" s="130">
        <f t="shared" si="2328"/>
        <v>0</v>
      </c>
      <c r="BI1405" s="130">
        <f t="shared" si="2328"/>
        <v>0</v>
      </c>
      <c r="BJ1405" s="131">
        <f t="shared" si="2328"/>
        <v>0</v>
      </c>
      <c r="BK1405"/>
      <c r="BL1405"/>
      <c r="BM1405"/>
      <c r="BN1405"/>
      <c r="BO1405"/>
      <c r="BP1405"/>
      <c r="BQ1405"/>
      <c r="BR1405"/>
      <c r="BS1405"/>
      <c r="BT1405"/>
      <c r="BU1405"/>
      <c r="BV1405"/>
      <c r="BW1405"/>
      <c r="BX1405"/>
      <c r="BY1405"/>
      <c r="BZ1405"/>
      <c r="CA1405"/>
      <c r="CB1405"/>
      <c r="CC1405"/>
      <c r="CD1405"/>
      <c r="CE1405"/>
      <c r="CF1405"/>
      <c r="CG1405"/>
      <c r="CH1405"/>
      <c r="CI1405"/>
      <c r="CJ1405"/>
      <c r="CK1405"/>
      <c r="CL1405"/>
      <c r="CM1405"/>
      <c r="CN1405"/>
      <c r="CO1405"/>
    </row>
    <row r="1406" spans="1:93" s="2" customFormat="1" ht="15" hidden="1" customHeight="1" outlineLevel="2" x14ac:dyDescent="0.25">
      <c r="A1406" s="152" t="s">
        <v>58</v>
      </c>
      <c r="B1406" s="132">
        <f t="shared" ref="B1406" si="2335">B1405/10*0</f>
        <v>0</v>
      </c>
      <c r="C1406" s="133">
        <f t="shared" ref="C1406" si="2336">C1405/10*1</f>
        <v>9.0999999999999998E-2</v>
      </c>
      <c r="D1406" s="133">
        <f t="shared" ref="D1406" si="2337">D1405/10*2</f>
        <v>0.182</v>
      </c>
      <c r="E1406" s="133">
        <f t="shared" ref="E1406" si="2338">E1405/10*3</f>
        <v>0.27300000000000002</v>
      </c>
      <c r="F1406" s="133">
        <f t="shared" ref="F1406" si="2339">F1405/10*4</f>
        <v>0.36399999999999999</v>
      </c>
      <c r="G1406" s="133">
        <f t="shared" ref="G1406" si="2340">G1405/10*5</f>
        <v>0.45499999999999996</v>
      </c>
      <c r="H1406" s="133">
        <f t="shared" ref="H1406" si="2341">H1405/10*6</f>
        <v>0.54600000000000004</v>
      </c>
      <c r="I1406" s="133">
        <f t="shared" ref="I1406" si="2342">I1405/10*7</f>
        <v>0.63700000000000001</v>
      </c>
      <c r="J1406" s="191">
        <f t="shared" ref="J1406" si="2343">J1405/10*8</f>
        <v>0.72799999999999998</v>
      </c>
      <c r="K1406" s="133">
        <f t="shared" ref="K1406" si="2344">K1405/10*9</f>
        <v>0.81899999999999995</v>
      </c>
      <c r="L1406" s="134">
        <f t="shared" ref="L1406" si="2345">L1405/10*10</f>
        <v>0.90999999999999992</v>
      </c>
      <c r="M1406" s="133">
        <f t="shared" ref="M1406" si="2346">M1405/10*1</f>
        <v>0.36</v>
      </c>
      <c r="N1406" s="133">
        <f t="shared" ref="N1406" si="2347">N1405/10*2</f>
        <v>0.72</v>
      </c>
      <c r="O1406" s="133">
        <f t="shared" ref="O1406" si="2348">O1405/10*3</f>
        <v>1.08</v>
      </c>
      <c r="P1406" s="133">
        <f t="shared" ref="P1406" si="2349">P1405/10*4</f>
        <v>1.44</v>
      </c>
      <c r="Q1406" s="133">
        <f t="shared" ref="Q1406" si="2350">Q1405/10*5</f>
        <v>1.7999999999999998</v>
      </c>
      <c r="R1406" s="133">
        <f t="shared" ref="R1406" si="2351">R1405/10*6</f>
        <v>2.16</v>
      </c>
      <c r="S1406" s="133">
        <f t="shared" ref="S1406" si="2352">S1405/10*7</f>
        <v>2.52</v>
      </c>
      <c r="T1406" s="133">
        <f t="shared" ref="T1406" si="2353">T1405/10*8</f>
        <v>2.88</v>
      </c>
      <c r="U1406" s="133">
        <f t="shared" ref="U1406" si="2354">U1405/10*9</f>
        <v>3.2399999999999998</v>
      </c>
      <c r="V1406" s="134">
        <f t="shared" ref="V1406" si="2355">V1405/10*10</f>
        <v>3.5999999999999996</v>
      </c>
      <c r="W1406" s="133">
        <f t="shared" ref="W1406" si="2356">W1405/10*1</f>
        <v>0.36</v>
      </c>
      <c r="X1406" s="133">
        <f t="shared" ref="X1406" si="2357">X1405/10*2</f>
        <v>0.72</v>
      </c>
      <c r="Y1406" s="133">
        <f t="shared" ref="Y1406" si="2358">Y1405/10*3</f>
        <v>1.08</v>
      </c>
      <c r="Z1406" s="133">
        <f t="shared" ref="Z1406" si="2359">Z1405/10*4</f>
        <v>1.44</v>
      </c>
      <c r="AA1406" s="133">
        <f t="shared" ref="AA1406" si="2360">AA1405/10*5</f>
        <v>1.7999999999999998</v>
      </c>
      <c r="AB1406" s="133">
        <f t="shared" ref="AB1406" si="2361">AB1405/10*6</f>
        <v>2.16</v>
      </c>
      <c r="AC1406" s="133">
        <f t="shared" ref="AC1406" si="2362">AC1405/10*7</f>
        <v>2.52</v>
      </c>
      <c r="AD1406" s="133">
        <f t="shared" ref="AD1406" si="2363">AD1405/10*8</f>
        <v>2.88</v>
      </c>
      <c r="AE1406" s="134">
        <f t="shared" ref="AE1406" si="2364">AE1405/10*9</f>
        <v>3.2399999999999998</v>
      </c>
      <c r="AF1406" s="134">
        <f t="shared" ref="AF1406" si="2365">AF1405/10*10</f>
        <v>3.5999999999999996</v>
      </c>
      <c r="AG1406" s="133">
        <f t="shared" ref="AG1406" si="2366">AG1405/10*1</f>
        <v>0.36</v>
      </c>
      <c r="AH1406" s="133">
        <f t="shared" ref="AH1406" si="2367">AH1405/10*2</f>
        <v>0.72</v>
      </c>
      <c r="AI1406" s="133">
        <f t="shared" ref="AI1406" si="2368">AI1405/10*3</f>
        <v>1.08</v>
      </c>
      <c r="AJ1406" s="133">
        <f t="shared" ref="AJ1406" si="2369">AJ1405/10*4</f>
        <v>1.44</v>
      </c>
      <c r="AK1406" s="133">
        <f t="shared" ref="AK1406" si="2370">AK1405/10*5</f>
        <v>1.7999999999999998</v>
      </c>
      <c r="AL1406" s="133">
        <f t="shared" ref="AL1406" si="2371">AL1405/10*6</f>
        <v>2.16</v>
      </c>
      <c r="AM1406" s="133">
        <f t="shared" ref="AM1406" si="2372">AM1405/10*7</f>
        <v>2.52</v>
      </c>
      <c r="AN1406" s="133">
        <f t="shared" ref="AN1406" si="2373">AN1405/10*8</f>
        <v>2.88</v>
      </c>
      <c r="AO1406" s="134">
        <f t="shared" ref="AO1406" si="2374">AO1405/10*9</f>
        <v>3.2399999999999998</v>
      </c>
      <c r="AP1406" s="134">
        <f t="shared" ref="AP1406" si="2375">AP1405/10*10</f>
        <v>3.5999999999999996</v>
      </c>
      <c r="AQ1406" s="133">
        <f t="shared" ref="AQ1406" si="2376">AQ1405/10*1</f>
        <v>9.0999999999999998E-2</v>
      </c>
      <c r="AR1406" s="133">
        <f t="shared" ref="AR1406" si="2377">AR1405/10*2</f>
        <v>0.182</v>
      </c>
      <c r="AS1406" s="133">
        <f t="shared" ref="AS1406" si="2378">AS1405/10*3</f>
        <v>0.27300000000000002</v>
      </c>
      <c r="AT1406" s="133">
        <f t="shared" ref="AT1406" si="2379">AT1405/10*4</f>
        <v>0.36399999999999999</v>
      </c>
      <c r="AU1406" s="133">
        <f t="shared" ref="AU1406" si="2380">AU1405/10*5</f>
        <v>0.45499999999999996</v>
      </c>
      <c r="AV1406" s="133">
        <f t="shared" ref="AV1406" si="2381">AV1405/10*6</f>
        <v>0.54600000000000004</v>
      </c>
      <c r="AW1406" s="133">
        <f t="shared" ref="AW1406" si="2382">AW1405/10*7</f>
        <v>0.63700000000000001</v>
      </c>
      <c r="AX1406" s="133">
        <f t="shared" ref="AX1406" si="2383">AX1405/10*8</f>
        <v>0.72799999999999998</v>
      </c>
      <c r="AY1406" s="134">
        <f t="shared" ref="AY1406" si="2384">AY1405/10*9</f>
        <v>0.81899999999999995</v>
      </c>
      <c r="AZ1406" s="134">
        <f t="shared" ref="AZ1406" si="2385">AZ1405/10*10</f>
        <v>0.90999999999999992</v>
      </c>
      <c r="BA1406" s="133">
        <f t="shared" ref="BA1406" si="2386">BA1405/10*1</f>
        <v>0</v>
      </c>
      <c r="BB1406" s="133">
        <f t="shared" ref="BB1406" si="2387">BB1405/10*2</f>
        <v>0</v>
      </c>
      <c r="BC1406" s="133">
        <f t="shared" ref="BC1406" si="2388">BC1405/10*3</f>
        <v>0</v>
      </c>
      <c r="BD1406" s="133">
        <f t="shared" ref="BD1406" si="2389">BD1405/10*4</f>
        <v>0</v>
      </c>
      <c r="BE1406" s="133">
        <f t="shared" ref="BE1406" si="2390">BE1405/10*5</f>
        <v>0</v>
      </c>
      <c r="BF1406" s="133">
        <f t="shared" ref="BF1406" si="2391">BF1405/10*6</f>
        <v>0</v>
      </c>
      <c r="BG1406" s="133">
        <f t="shared" ref="BG1406" si="2392">BG1405/10*7</f>
        <v>0</v>
      </c>
      <c r="BH1406" s="133">
        <f t="shared" ref="BH1406" si="2393">BH1405/10*8</f>
        <v>0</v>
      </c>
      <c r="BI1406" s="134">
        <f t="shared" ref="BI1406" si="2394">BI1405/10*9</f>
        <v>0</v>
      </c>
      <c r="BJ1406" s="134">
        <f t="shared" ref="BJ1406" si="2395">BJ1405/10*10</f>
        <v>0</v>
      </c>
      <c r="BK1406"/>
      <c r="BL1406"/>
      <c r="BM1406"/>
      <c r="BN1406"/>
      <c r="BO1406"/>
      <c r="BP1406"/>
      <c r="BQ1406"/>
      <c r="BR1406"/>
      <c r="BS1406"/>
      <c r="BT1406"/>
      <c r="BU1406"/>
      <c r="BV1406"/>
      <c r="BW1406"/>
      <c r="BX1406"/>
      <c r="BY1406"/>
      <c r="BZ1406"/>
      <c r="CA1406"/>
      <c r="CB1406"/>
      <c r="CC1406"/>
      <c r="CD1406"/>
      <c r="CE1406"/>
      <c r="CF1406"/>
      <c r="CG1406"/>
      <c r="CH1406"/>
      <c r="CI1406"/>
      <c r="CJ1406"/>
      <c r="CK1406"/>
      <c r="CL1406"/>
      <c r="CM1406"/>
      <c r="CN1406"/>
      <c r="CO1406"/>
    </row>
    <row r="1407" spans="1:93" ht="15.75" hidden="1" outlineLevel="2" thickBot="1" x14ac:dyDescent="0.3">
      <c r="A1407" s="152" t="s">
        <v>60</v>
      </c>
      <c r="B1407" s="192" t="e">
        <f t="shared" ref="B1407:BJ1407" si="2396">-B1404+B1403*B1406-1*IF(AND($A1290=B1402,B1406&gt;=$A1350),B1406-$A1350,0)</f>
        <v>#REF!</v>
      </c>
      <c r="C1407" s="193" t="e">
        <f t="shared" si="2396"/>
        <v>#REF!</v>
      </c>
      <c r="D1407" s="193" t="e">
        <f t="shared" si="2396"/>
        <v>#REF!</v>
      </c>
      <c r="E1407" s="193" t="e">
        <f t="shared" si="2396"/>
        <v>#REF!</v>
      </c>
      <c r="F1407" s="193" t="e">
        <f t="shared" si="2396"/>
        <v>#REF!</v>
      </c>
      <c r="G1407" s="193" t="e">
        <f t="shared" si="2396"/>
        <v>#REF!</v>
      </c>
      <c r="H1407" s="193" t="e">
        <f t="shared" si="2396"/>
        <v>#REF!</v>
      </c>
      <c r="I1407" s="193" t="e">
        <f t="shared" si="2396"/>
        <v>#REF!</v>
      </c>
      <c r="J1407" s="193" t="e">
        <f t="shared" si="2396"/>
        <v>#REF!</v>
      </c>
      <c r="K1407" s="193" t="e">
        <f t="shared" si="2396"/>
        <v>#REF!</v>
      </c>
      <c r="L1407" s="194" t="e">
        <f t="shared" si="2396"/>
        <v>#REF!</v>
      </c>
      <c r="M1407" s="192" t="e">
        <f t="shared" si="2396"/>
        <v>#REF!</v>
      </c>
      <c r="N1407" s="193" t="e">
        <f t="shared" si="2396"/>
        <v>#REF!</v>
      </c>
      <c r="O1407" s="193" t="e">
        <f t="shared" si="2396"/>
        <v>#REF!</v>
      </c>
      <c r="P1407" s="193" t="e">
        <f t="shared" si="2396"/>
        <v>#REF!</v>
      </c>
      <c r="Q1407" s="193" t="e">
        <f t="shared" si="2396"/>
        <v>#REF!</v>
      </c>
      <c r="R1407" s="193" t="e">
        <f t="shared" si="2396"/>
        <v>#REF!</v>
      </c>
      <c r="S1407" s="193" t="e">
        <f t="shared" si="2396"/>
        <v>#REF!</v>
      </c>
      <c r="T1407" s="193" t="e">
        <f t="shared" si="2396"/>
        <v>#REF!</v>
      </c>
      <c r="U1407" s="193" t="e">
        <f t="shared" si="2396"/>
        <v>#REF!</v>
      </c>
      <c r="V1407" s="194" t="e">
        <f t="shared" si="2396"/>
        <v>#REF!</v>
      </c>
      <c r="W1407" s="192" t="e">
        <f t="shared" si="2396"/>
        <v>#REF!</v>
      </c>
      <c r="X1407" s="193" t="e">
        <f t="shared" si="2396"/>
        <v>#REF!</v>
      </c>
      <c r="Y1407" s="193" t="e">
        <f t="shared" si="2396"/>
        <v>#REF!</v>
      </c>
      <c r="Z1407" s="193" t="e">
        <f t="shared" si="2396"/>
        <v>#REF!</v>
      </c>
      <c r="AA1407" s="193" t="e">
        <f t="shared" si="2396"/>
        <v>#REF!</v>
      </c>
      <c r="AB1407" s="193" t="e">
        <f t="shared" si="2396"/>
        <v>#REF!</v>
      </c>
      <c r="AC1407" s="193" t="e">
        <f t="shared" si="2396"/>
        <v>#REF!</v>
      </c>
      <c r="AD1407" s="193" t="e">
        <f t="shared" si="2396"/>
        <v>#REF!</v>
      </c>
      <c r="AE1407" s="193" t="e">
        <f t="shared" si="2396"/>
        <v>#REF!</v>
      </c>
      <c r="AF1407" s="194" t="e">
        <f t="shared" si="2396"/>
        <v>#REF!</v>
      </c>
      <c r="AG1407" s="192" t="e">
        <f t="shared" si="2396"/>
        <v>#REF!</v>
      </c>
      <c r="AH1407" s="193" t="e">
        <f t="shared" si="2396"/>
        <v>#REF!</v>
      </c>
      <c r="AI1407" s="193" t="e">
        <f t="shared" si="2396"/>
        <v>#REF!</v>
      </c>
      <c r="AJ1407" s="193" t="e">
        <f t="shared" si="2396"/>
        <v>#REF!</v>
      </c>
      <c r="AK1407" s="193" t="e">
        <f t="shared" si="2396"/>
        <v>#REF!</v>
      </c>
      <c r="AL1407" s="193" t="e">
        <f t="shared" si="2396"/>
        <v>#REF!</v>
      </c>
      <c r="AM1407" s="193" t="e">
        <f t="shared" si="2396"/>
        <v>#REF!</v>
      </c>
      <c r="AN1407" s="193" t="e">
        <f t="shared" si="2396"/>
        <v>#REF!</v>
      </c>
      <c r="AO1407" s="193" t="e">
        <f t="shared" si="2396"/>
        <v>#REF!</v>
      </c>
      <c r="AP1407" s="194" t="e">
        <f t="shared" si="2396"/>
        <v>#REF!</v>
      </c>
      <c r="AQ1407" s="192" t="e">
        <f t="shared" si="2396"/>
        <v>#REF!</v>
      </c>
      <c r="AR1407" s="193" t="e">
        <f t="shared" si="2396"/>
        <v>#REF!</v>
      </c>
      <c r="AS1407" s="193" t="e">
        <f t="shared" si="2396"/>
        <v>#REF!</v>
      </c>
      <c r="AT1407" s="193" t="e">
        <f t="shared" si="2396"/>
        <v>#REF!</v>
      </c>
      <c r="AU1407" s="193" t="e">
        <f t="shared" si="2396"/>
        <v>#REF!</v>
      </c>
      <c r="AV1407" s="193" t="e">
        <f t="shared" si="2396"/>
        <v>#REF!</v>
      </c>
      <c r="AW1407" s="193" t="e">
        <f t="shared" si="2396"/>
        <v>#REF!</v>
      </c>
      <c r="AX1407" s="193" t="e">
        <f t="shared" si="2396"/>
        <v>#REF!</v>
      </c>
      <c r="AY1407" s="193" t="e">
        <f t="shared" si="2396"/>
        <v>#REF!</v>
      </c>
      <c r="AZ1407" s="194" t="e">
        <f t="shared" si="2396"/>
        <v>#REF!</v>
      </c>
      <c r="BA1407" s="192" t="e">
        <f t="shared" si="2396"/>
        <v>#REF!</v>
      </c>
      <c r="BB1407" s="193" t="e">
        <f t="shared" si="2396"/>
        <v>#REF!</v>
      </c>
      <c r="BC1407" s="193" t="e">
        <f t="shared" si="2396"/>
        <v>#REF!</v>
      </c>
      <c r="BD1407" s="193" t="e">
        <f t="shared" si="2396"/>
        <v>#REF!</v>
      </c>
      <c r="BE1407" s="193" t="e">
        <f t="shared" si="2396"/>
        <v>#REF!</v>
      </c>
      <c r="BF1407" s="193" t="e">
        <f t="shared" si="2396"/>
        <v>#REF!</v>
      </c>
      <c r="BG1407" s="193" t="e">
        <f t="shared" si="2396"/>
        <v>#REF!</v>
      </c>
      <c r="BH1407" s="193" t="e">
        <f t="shared" si="2396"/>
        <v>#REF!</v>
      </c>
      <c r="BI1407" s="193" t="e">
        <f t="shared" si="2396"/>
        <v>#REF!</v>
      </c>
      <c r="BJ1407" s="194" t="e">
        <f t="shared" si="2396"/>
        <v>#REF!</v>
      </c>
    </row>
    <row r="1408" spans="1:93" hidden="1" outlineLevel="2" x14ac:dyDescent="0.25"/>
    <row r="1409" spans="1:34" hidden="1" outlineLevel="1" collapsed="1" x14ac:dyDescent="0.25">
      <c r="A1409" s="181" t="e">
        <f>3*B1290/10</f>
        <v>#REF!</v>
      </c>
      <c r="B1409" s="180"/>
      <c r="C1409" s="180"/>
      <c r="D1409" s="180"/>
    </row>
    <row r="1410" spans="1:34" hidden="1" outlineLevel="2" x14ac:dyDescent="0.25">
      <c r="B1410" s="316" t="e">
        <f>#REF!</f>
        <v>#REF!</v>
      </c>
      <c r="C1410" s="317"/>
      <c r="D1410" s="316" t="e">
        <f>#REF!</f>
        <v>#REF!</v>
      </c>
      <c r="E1410" s="317"/>
      <c r="F1410" s="316" t="e">
        <f>#REF!</f>
        <v>#REF!</v>
      </c>
      <c r="G1410" s="317"/>
      <c r="H1410" s="316" t="e">
        <f>#REF!</f>
        <v>#REF!</v>
      </c>
      <c r="I1410" s="317"/>
      <c r="J1410" s="316" t="e">
        <f>#REF!</f>
        <v>#REF!</v>
      </c>
      <c r="K1410" s="317"/>
      <c r="L1410" s="316" t="e">
        <f>#REF!</f>
        <v>#REF!</v>
      </c>
      <c r="M1410" s="317"/>
    </row>
    <row r="1411" spans="1:34" hidden="1" outlineLevel="2" x14ac:dyDescent="0.25">
      <c r="B1411" s="105" t="e">
        <f>#REF!</f>
        <v>#REF!</v>
      </c>
      <c r="C1411" s="108">
        <v>0</v>
      </c>
      <c r="D1411" s="107" t="e">
        <f>#REF!</f>
        <v>#REF!</v>
      </c>
      <c r="E1411" s="108">
        <v>0</v>
      </c>
      <c r="F1411" s="107" t="e">
        <f>#REF!</f>
        <v>#REF!</v>
      </c>
      <c r="G1411" s="108">
        <v>0</v>
      </c>
      <c r="H1411" s="107" t="e">
        <f>#REF!</f>
        <v>#REF!</v>
      </c>
      <c r="I1411" s="108">
        <v>0</v>
      </c>
      <c r="J1411" s="107" t="e">
        <f>#REF!</f>
        <v>#REF!</v>
      </c>
      <c r="K1411" s="108">
        <v>0</v>
      </c>
      <c r="L1411" s="107" t="e">
        <f>#REF!</f>
        <v>#REF!</v>
      </c>
      <c r="M1411" s="108">
        <v>0</v>
      </c>
      <c r="X1411" s="146"/>
      <c r="Y1411" s="147"/>
    </row>
    <row r="1412" spans="1:34" hidden="1" outlineLevel="2" x14ac:dyDescent="0.25">
      <c r="B1412" s="105" t="e">
        <f>#REF!</f>
        <v>#REF!</v>
      </c>
      <c r="C1412" s="108" t="e">
        <f>IF($A1290=B1410,1*($B1290-$A1409)^2*(2*$A1409+$B1290)/$B1290^3,0)</f>
        <v>#REF!</v>
      </c>
      <c r="D1412" s="107" t="e">
        <f>#REF!</f>
        <v>#REF!</v>
      </c>
      <c r="E1412" s="108" t="e">
        <f>IF($A1290=D1410,1*($B1290-$A1409)^2*(2*$A1409+$B1290)/$B1290^3,0)</f>
        <v>#REF!</v>
      </c>
      <c r="F1412" s="107" t="e">
        <f>#REF!</f>
        <v>#REF!</v>
      </c>
      <c r="G1412" s="108" t="e">
        <f>IF($A1290=F1410,1*($B1290-$A1409)^2*(2*$A1409+$B1290)/$B1290^3,0)</f>
        <v>#REF!</v>
      </c>
      <c r="H1412" s="107" t="e">
        <f>#REF!</f>
        <v>#REF!</v>
      </c>
      <c r="I1412" s="108" t="e">
        <f>IF($A1290=H1410,1*($B1290-$A1409)^2*(2*$A1409+$B1290)/$B1290^3,0)</f>
        <v>#REF!</v>
      </c>
      <c r="J1412" s="107" t="e">
        <f>#REF!</f>
        <v>#REF!</v>
      </c>
      <c r="K1412" s="108" t="e">
        <f>IF($A1290=J1410,1*($B1290-$A1409)^2*(2*$A1409+$B1290)/$B1290^3,0)</f>
        <v>#REF!</v>
      </c>
      <c r="L1412" s="107" t="e">
        <f>#REF!</f>
        <v>#REF!</v>
      </c>
      <c r="M1412" s="108" t="e">
        <f>IF($A1290=L1410,1*($B1290-$A1409)^2*(2*$A1409+$B1290)/$B1290^3,0)</f>
        <v>#REF!</v>
      </c>
    </row>
    <row r="1413" spans="1:34" hidden="1" outlineLevel="2" x14ac:dyDescent="0.25">
      <c r="A1413" t="s">
        <v>36</v>
      </c>
      <c r="B1413" s="105" t="e">
        <f>#REF!</f>
        <v>#REF!</v>
      </c>
      <c r="C1413" s="108" t="e">
        <f>IF($A1290=B1410,1*$A1409*($B1290-$A1409)^2/$B1290^2,0)</f>
        <v>#REF!</v>
      </c>
      <c r="D1413" s="107" t="e">
        <f>#REF!</f>
        <v>#REF!</v>
      </c>
      <c r="E1413" s="108" t="e">
        <f>IF($A1290=D1410,1*$A1409*($B1290-$A1409)^2/$B1290^2,0)</f>
        <v>#REF!</v>
      </c>
      <c r="F1413" s="107" t="e">
        <f>#REF!</f>
        <v>#REF!</v>
      </c>
      <c r="G1413" s="108" t="e">
        <f>IF($A1290=F1410,1*$A1409*($B1290-$A1409)^2/$B1290^2,0)</f>
        <v>#REF!</v>
      </c>
      <c r="H1413" s="107" t="e">
        <f>#REF!</f>
        <v>#REF!</v>
      </c>
      <c r="I1413" s="108" t="e">
        <f>IF($A1290=H1410,1*$A1409*($B1290-$A1409)^2/$B1290^2,0)</f>
        <v>#REF!</v>
      </c>
      <c r="J1413" s="107" t="e">
        <f>#REF!</f>
        <v>#REF!</v>
      </c>
      <c r="K1413" s="108" t="e">
        <f>IF($A1290=J1410,1*$A1409*($B1290-$A1409)^2/$B1290^2,0)</f>
        <v>#REF!</v>
      </c>
      <c r="L1413" s="107" t="e">
        <f>#REF!</f>
        <v>#REF!</v>
      </c>
      <c r="M1413" s="108" t="e">
        <f>IF($A1290=L1410,1*$A1409*($B1290-$A1409)^2/$B1290^2,0)</f>
        <v>#REF!</v>
      </c>
      <c r="X1413" s="149"/>
    </row>
    <row r="1414" spans="1:34" hidden="1" outlineLevel="2" x14ac:dyDescent="0.25">
      <c r="B1414" s="105" t="e">
        <f>#REF!</f>
        <v>#REF!</v>
      </c>
      <c r="C1414" s="108">
        <v>0</v>
      </c>
      <c r="D1414" s="107" t="e">
        <f>#REF!</f>
        <v>#REF!</v>
      </c>
      <c r="E1414" s="108">
        <v>0</v>
      </c>
      <c r="F1414" s="107" t="e">
        <f>#REF!</f>
        <v>#REF!</v>
      </c>
      <c r="G1414" s="108">
        <v>0</v>
      </c>
      <c r="H1414" s="107" t="e">
        <f>#REF!</f>
        <v>#REF!</v>
      </c>
      <c r="I1414" s="108">
        <v>0</v>
      </c>
      <c r="J1414" s="107" t="e">
        <f>#REF!</f>
        <v>#REF!</v>
      </c>
      <c r="K1414" s="108">
        <v>0</v>
      </c>
      <c r="L1414" s="107" t="e">
        <f>#REF!</f>
        <v>#REF!</v>
      </c>
      <c r="M1414" s="108">
        <v>0</v>
      </c>
    </row>
    <row r="1415" spans="1:34" hidden="1" outlineLevel="2" x14ac:dyDescent="0.25">
      <c r="B1415" s="105" t="e">
        <f>#REF!</f>
        <v>#REF!</v>
      </c>
      <c r="C1415" s="108" t="e">
        <f>IF($A1290=B1410,1*($A1409)^2*(3*$B1290-2*$A1409)/$B1290^3,0)</f>
        <v>#REF!</v>
      </c>
      <c r="D1415" s="107" t="e">
        <f>#REF!</f>
        <v>#REF!</v>
      </c>
      <c r="E1415" s="108" t="e">
        <f>IF($A1290=D1410,1*($A1409)^2*(3*$B1290-2*$A1409)/$B1290^3,0)</f>
        <v>#REF!</v>
      </c>
      <c r="F1415" s="107" t="e">
        <f>#REF!</f>
        <v>#REF!</v>
      </c>
      <c r="G1415" s="108" t="e">
        <f>IF($A1290=F1410,1*($A1409)^2*(3*$B1290-2*$A1409)/$B1290^3,0)</f>
        <v>#REF!</v>
      </c>
      <c r="H1415" s="107" t="e">
        <f>#REF!</f>
        <v>#REF!</v>
      </c>
      <c r="I1415" s="108" t="e">
        <f>IF($A1290=H1410,1*($A1409)^2*(3*$B1290-2*$A1409)/$B1290^3,0)</f>
        <v>#REF!</v>
      </c>
      <c r="J1415" s="107" t="e">
        <f>#REF!</f>
        <v>#REF!</v>
      </c>
      <c r="K1415" s="108" t="e">
        <f>IF($A1290=J1410,1*($A1409)^2*(3*$B1290-2*$A1409)/$B1290^3,0)</f>
        <v>#REF!</v>
      </c>
      <c r="L1415" s="107" t="e">
        <f>#REF!</f>
        <v>#REF!</v>
      </c>
      <c r="M1415" s="108" t="e">
        <f>IF($A1290=L1410,1*($A1409)^2*(3*$B1290-2*$A1409)/$B1290^3,0)</f>
        <v>#REF!</v>
      </c>
    </row>
    <row r="1416" spans="1:34" hidden="1" outlineLevel="2" x14ac:dyDescent="0.25">
      <c r="B1416" s="105" t="e">
        <f>#REF!</f>
        <v>#REF!</v>
      </c>
      <c r="C1416" s="108" t="e">
        <f>IF($A1290=B1410,-1*($B1290-$A1409)*$A1409^2/$B1290^2,0)</f>
        <v>#REF!</v>
      </c>
      <c r="D1416" s="107" t="e">
        <f>#REF!</f>
        <v>#REF!</v>
      </c>
      <c r="E1416" s="108" t="e">
        <f>IF($A1290=D1410,-1*($B1290-$A1409)*$A1409^2/$B1290^2,0)</f>
        <v>#REF!</v>
      </c>
      <c r="F1416" s="107" t="e">
        <f>#REF!</f>
        <v>#REF!</v>
      </c>
      <c r="G1416" s="108" t="e">
        <f>IF($A1290=F1410,-1*($B1290-$A1409)*$A1409^2/$B1290^2,0)</f>
        <v>#REF!</v>
      </c>
      <c r="H1416" s="107" t="e">
        <f>#REF!</f>
        <v>#REF!</v>
      </c>
      <c r="I1416" s="108" t="e">
        <f>IF($A1290=H1410,-1*($B1290-$A1409)*$A1409^2/$B1290^2,0)</f>
        <v>#REF!</v>
      </c>
      <c r="J1416" s="107" t="e">
        <f>#REF!</f>
        <v>#REF!</v>
      </c>
      <c r="K1416" s="108" t="e">
        <f>IF($A1290=J1410,-1*($B1290-$A1409)*$A1409^2/$B1290^2,0)</f>
        <v>#REF!</v>
      </c>
      <c r="L1416" s="107" t="e">
        <f>#REF!</f>
        <v>#REF!</v>
      </c>
      <c r="M1416" s="108" t="e">
        <f>IF($A1290=L1410,-1*($B1290-$A1409)*$A1409^2/$B1290^2,0)</f>
        <v>#REF!</v>
      </c>
    </row>
    <row r="1417" spans="1:34" hidden="1" outlineLevel="2" x14ac:dyDescent="0.25">
      <c r="C1417" t="s">
        <v>61</v>
      </c>
      <c r="D1417" s="182"/>
      <c r="E1417" s="183"/>
      <c r="F1417" s="182"/>
      <c r="G1417" s="183"/>
      <c r="H1417" s="182"/>
      <c r="I1417" s="183"/>
      <c r="J1417" s="182"/>
      <c r="K1417" s="183"/>
      <c r="L1417" s="182"/>
      <c r="M1417" s="183"/>
      <c r="N1417" s="182"/>
      <c r="O1417" s="183"/>
      <c r="P1417" s="182"/>
      <c r="Q1417" s="183"/>
      <c r="R1417" s="182"/>
      <c r="S1417" s="183"/>
    </row>
    <row r="1418" spans="1:34" hidden="1" outlineLevel="2" x14ac:dyDescent="0.25">
      <c r="B1418" s="105">
        <v>1</v>
      </c>
      <c r="C1418" s="108">
        <f t="shared" ref="C1418" si="2397">-(IFERROR(VLOOKUP($B1418,$B1411:$C1416,2,0),0)+IFERROR(VLOOKUP($B1418,$D1411:$E1416,2,0),0)+IFERROR(VLOOKUP($B1418,$F1411:$G1416,2,0),0)+IFERROR(VLOOKUP($B1418,$H1411:$I1416,2,0),0)+IFERROR(VLOOKUP($B1418,$J1411:$K1416,2,0),0)+IFERROR(VLOOKUP($B1418,$L1411:$M1416,2,0),0)+IFERROR(VLOOKUP($B1418,$N1411:$O1416,2,0),0)+IFERROR(VLOOKUP($B1418,$P1411:$Q1416,2,0),0)+IFERROR(VLOOKUP($B1418,$R1411:$S1416,2,0),0))</f>
        <v>0</v>
      </c>
      <c r="E1418" s="109"/>
      <c r="F1418" s="325" t="s">
        <v>37</v>
      </c>
      <c r="G1418" s="325"/>
      <c r="H1418" s="325"/>
      <c r="I1418" s="325"/>
      <c r="J1418" s="325"/>
      <c r="K1418" s="325"/>
      <c r="L1418" s="325"/>
      <c r="M1418" s="325"/>
      <c r="N1418" s="325"/>
      <c r="O1418" s="325"/>
      <c r="P1418" s="325"/>
      <c r="Q1418" s="325"/>
      <c r="R1418" s="325"/>
      <c r="S1418" s="325"/>
      <c r="T1418" s="325"/>
      <c r="U1418" s="325"/>
      <c r="V1418" s="325"/>
      <c r="W1418" s="325"/>
      <c r="X1418" s="325"/>
      <c r="Y1418" s="325"/>
      <c r="Z1418" s="325"/>
      <c r="AA1418" s="325"/>
      <c r="AB1418" s="110"/>
      <c r="AC1418" s="110"/>
      <c r="AD1418" s="110"/>
      <c r="AE1418" s="110"/>
      <c r="AF1418" s="110"/>
      <c r="AG1418" s="110"/>
      <c r="AH1418" s="110"/>
    </row>
    <row r="1419" spans="1:34" hidden="1" outlineLevel="2" x14ac:dyDescent="0.25">
      <c r="B1419" s="105">
        <v>2</v>
      </c>
      <c r="C1419" s="108">
        <f t="shared" ref="C1419" si="2398">-(IFERROR(VLOOKUP($B1419,$B1411:$C1416,2,0),0)+IFERROR(VLOOKUP($B1419,$D1411:$E1416,2,0),0)+IFERROR(VLOOKUP($B1419,$F1411:$G1416,2,0),0)+IFERROR(VLOOKUP($B1419,$H1411:$I1416,2,0),0)+IFERROR(VLOOKUP($B1419,$J1411:$K1416,2,0),0)+IFERROR(VLOOKUP($B1419,$L1411:$M1416,2,0),0)+IFERROR(VLOOKUP($B1419,$N1411:$O1416,2,0),0)+IFERROR(VLOOKUP($B1419,$P1411:$Q1416,2,0),0)+IFERROR(VLOOKUP($B1419,$R1411:$S1416,2,0),0))</f>
        <v>0</v>
      </c>
      <c r="E1419" s="110"/>
      <c r="F1419" s="110"/>
      <c r="G1419" s="326" t="s">
        <v>38</v>
      </c>
      <c r="H1419" s="326"/>
      <c r="I1419" s="326"/>
      <c r="J1419" s="326"/>
      <c r="K1419" s="326"/>
      <c r="L1419" s="326"/>
      <c r="M1419" s="110"/>
      <c r="N1419" s="110"/>
      <c r="O1419" s="110"/>
      <c r="P1419" s="327" t="s">
        <v>39</v>
      </c>
      <c r="Q1419" s="327"/>
      <c r="R1419" s="327"/>
      <c r="S1419" s="327"/>
      <c r="T1419" s="327"/>
      <c r="U1419" s="327"/>
      <c r="V1419" s="110"/>
      <c r="W1419" s="110"/>
      <c r="X1419" s="110"/>
      <c r="Y1419" s="110"/>
      <c r="Z1419" s="110"/>
      <c r="AA1419" s="110"/>
      <c r="AB1419" s="110"/>
      <c r="AC1419" s="110"/>
      <c r="AD1419" s="110"/>
      <c r="AE1419" s="110"/>
      <c r="AF1419" s="110"/>
      <c r="AG1419" s="110"/>
      <c r="AH1419" s="110"/>
    </row>
    <row r="1420" spans="1:34" hidden="1" outlineLevel="2" x14ac:dyDescent="0.25">
      <c r="B1420" s="105">
        <v>3</v>
      </c>
      <c r="C1420" s="108">
        <f t="shared" ref="C1420" si="2399">-(IFERROR(VLOOKUP($B1420,$B1411:$C1416,2,0),0)+IFERROR(VLOOKUP($B1420,$D1411:$E1416,2,0),0)+IFERROR(VLOOKUP($B1420,$F1411:$G1416,2,0),0)+IFERROR(VLOOKUP($B1420,$H1411:$I1416,2,0),0)+IFERROR(VLOOKUP($B1420,$J1411:$K1416,2,0),0)+IFERROR(VLOOKUP($B1420,$L1411:$M1416,2,0),0)+IFERROR(VLOOKUP($B1420,$N1411:$O1416,2,0),0)+IFERROR(VLOOKUP($B1420,$P1411:$Q1416,2,0),0)+IFERROR(VLOOKUP($B1420,$R1411:$S1416,2,0),0))</f>
        <v>0</v>
      </c>
      <c r="E1420" s="110"/>
      <c r="F1420" s="110"/>
      <c r="G1420" s="112">
        <v>6</v>
      </c>
      <c r="H1420" s="112">
        <v>5</v>
      </c>
      <c r="I1420" s="112">
        <v>4</v>
      </c>
      <c r="J1420" s="112">
        <v>3</v>
      </c>
      <c r="K1420" s="112">
        <v>2</v>
      </c>
      <c r="L1420" s="112">
        <v>1</v>
      </c>
      <c r="M1420" s="110"/>
      <c r="O1420" s="110"/>
      <c r="P1420" s="112">
        <v>6</v>
      </c>
      <c r="Q1420" s="112">
        <v>5</v>
      </c>
      <c r="R1420" s="112">
        <v>4</v>
      </c>
      <c r="S1420" s="112">
        <v>3</v>
      </c>
      <c r="T1420" s="112">
        <v>2</v>
      </c>
      <c r="U1420" s="112">
        <v>1</v>
      </c>
      <c r="AB1420" s="110"/>
      <c r="AC1420" s="110"/>
      <c r="AD1420" s="110"/>
      <c r="AE1420" s="110"/>
      <c r="AF1420" s="110"/>
      <c r="AG1420" s="110"/>
      <c r="AH1420" s="110"/>
    </row>
    <row r="1421" spans="1:34" hidden="1" outlineLevel="2" x14ac:dyDescent="0.25">
      <c r="B1421" s="105">
        <v>4</v>
      </c>
      <c r="C1421" s="108">
        <f t="shared" ref="C1421" si="2400">-(IFERROR(VLOOKUP($B1421,$B1411:$C1416,2,0),0)+IFERROR(VLOOKUP($B1421,$D1411:$E1416,2,0),0)+IFERROR(VLOOKUP($B1421,$F1411:$G1416,2,0),0)+IFERROR(VLOOKUP($B1421,$H1411:$I1416,2,0),0)+IFERROR(VLOOKUP($B1421,$J1411:$K1416,2,0),0)+IFERROR(VLOOKUP($B1421,$L1411:$M1416,2,0),0)+IFERROR(VLOOKUP($B1421,$N1411:$O1416,2,0),0)+IFERROR(VLOOKUP($B1421,$P1411:$Q1416,2,0),0)+IFERROR(VLOOKUP($B1421,$R1411:$S1416,2,0),0))</f>
        <v>0</v>
      </c>
      <c r="E1421" s="110"/>
      <c r="F1421" s="105">
        <v>1</v>
      </c>
      <c r="G1421" s="184" t="e">
        <f t="array" ref="G1421:G1427">MMULT(MINVERSE($C$24:$I$30),$C1418:$C1424)</f>
        <v>#NUM!</v>
      </c>
      <c r="H1421" s="184" t="e">
        <f t="array" ref="H1421:H1426">MMULT(MINVERSE($C$24:$H$29),$C1418:$C1423)</f>
        <v>#NUM!</v>
      </c>
      <c r="I1421" s="184" t="e">
        <f t="array" ref="I1421:I1425">MMULT(MINVERSE($C$24:$G$28),$C1418:$C1422)</f>
        <v>#NUM!</v>
      </c>
      <c r="J1421" s="184" t="e">
        <f t="array" ref="J1421:J1424">MMULT(MINVERSE($C$24:$F$27),$C1418:$C1421)</f>
        <v>#NUM!</v>
      </c>
      <c r="K1421" s="184" t="e">
        <f t="array" ref="K1421:K1423">MMULT(MINVERSE($C$24:$E$26),$C1418:$C1420)</f>
        <v>#NUM!</v>
      </c>
      <c r="L1421" s="184" t="e">
        <f t="array" ref="L1421:L1422">MMULT(MINVERSE($C$24:$D$25),$C1418:$C1419)</f>
        <v>#NUM!</v>
      </c>
      <c r="M1421" s="110"/>
      <c r="O1421" s="105">
        <v>1</v>
      </c>
      <c r="P1421" s="184" t="e">
        <f t="array" ref="P1421:P1431">MMULT(MINVERSE($C$24:$M$34),$C1418:$C1428)</f>
        <v>#NUM!</v>
      </c>
      <c r="Q1421" s="184" t="e">
        <f t="array" ref="Q1421:Q1430">MMULT(MINVERSE($C$24:$L$33),$C1418:$C1427)</f>
        <v>#NUM!</v>
      </c>
      <c r="R1421" s="184" t="e">
        <f t="array" ref="R1421:R1429">MMULT(MINVERSE($C$24:$K$32),$C1418:$C1426)</f>
        <v>#NUM!</v>
      </c>
      <c r="S1421" s="184" t="e">
        <f t="array" ref="S1421:S1428">MMULT(MINVERSE($C$24:$J$31),$C1418:$C1425)</f>
        <v>#NUM!</v>
      </c>
      <c r="T1421" s="114"/>
      <c r="U1421" s="114"/>
      <c r="V1421" s="110"/>
      <c r="W1421" s="110"/>
      <c r="X1421" s="110"/>
      <c r="Y1421" s="110"/>
      <c r="Z1421" s="110"/>
      <c r="AA1421" s="110"/>
      <c r="AB1421" s="110"/>
      <c r="AC1421" s="110"/>
      <c r="AD1421" s="110"/>
      <c r="AE1421" s="110"/>
      <c r="AF1421" s="110"/>
      <c r="AG1421" s="110"/>
      <c r="AH1421" s="110"/>
    </row>
    <row r="1422" spans="1:34" hidden="1" outlineLevel="2" x14ac:dyDescent="0.25">
      <c r="B1422" s="105">
        <v>5</v>
      </c>
      <c r="C1422" s="108">
        <f t="shared" ref="C1422" si="2401">-(IFERROR(VLOOKUP($B1422,$B1411:$C1416,2,0),0)+IFERROR(VLOOKUP($B1422,$D1411:$E1416,2,0),0)+IFERROR(VLOOKUP($B1422,$F1411:$G1416,2,0),0)+IFERROR(VLOOKUP($B1422,$H1411:$I1416,2,0),0)+IFERROR(VLOOKUP($B1422,$J1411:$K1416,2,0),0)+IFERROR(VLOOKUP($B1422,$L1411:$M1416,2,0),0)+IFERROR(VLOOKUP($B1422,$N1411:$O1416,2,0),0)+IFERROR(VLOOKUP($B1422,$P1411:$Q1416,2,0),0)+IFERROR(VLOOKUP($B1422,$R1411:$S1416,2,0),0))</f>
        <v>0</v>
      </c>
      <c r="E1422" s="110"/>
      <c r="F1422" s="105">
        <v>2</v>
      </c>
      <c r="G1422" s="185" t="e">
        <v>#NUM!</v>
      </c>
      <c r="H1422" s="185" t="e">
        <v>#NUM!</v>
      </c>
      <c r="I1422" s="185" t="e">
        <v>#NUM!</v>
      </c>
      <c r="J1422" s="185" t="e">
        <v>#NUM!</v>
      </c>
      <c r="K1422" s="185" t="e">
        <v>#NUM!</v>
      </c>
      <c r="L1422" s="185" t="e">
        <v>#NUM!</v>
      </c>
      <c r="M1422" s="110"/>
      <c r="O1422" s="105">
        <v>2</v>
      </c>
      <c r="P1422" s="185" t="e">
        <v>#NUM!</v>
      </c>
      <c r="Q1422" s="185" t="e">
        <v>#NUM!</v>
      </c>
      <c r="R1422" s="185" t="e">
        <v>#NUM!</v>
      </c>
      <c r="S1422" s="185" t="e">
        <v>#NUM!</v>
      </c>
      <c r="T1422" s="114"/>
      <c r="U1422" s="114"/>
    </row>
    <row r="1423" spans="1:34" hidden="1" outlineLevel="2" x14ac:dyDescent="0.25">
      <c r="B1423" s="105">
        <v>6</v>
      </c>
      <c r="C1423" s="108">
        <f t="shared" ref="C1423" si="2402">-(IFERROR(VLOOKUP($B1423,$B1411:$C1416,2,0),0)+IFERROR(VLOOKUP($B1423,$D1411:$E1416,2,0),0)+IFERROR(VLOOKUP($B1423,$F1411:$G1416,2,0),0)+IFERROR(VLOOKUP($B1423,$H1411:$I1416,2,0),0)+IFERROR(VLOOKUP($B1423,$J1411:$K1416,2,0),0)+IFERROR(VLOOKUP($B1423,$L1411:$M1416,2,0),0)+IFERROR(VLOOKUP($B1423,$N1411:$O1416,2,0),0)+IFERROR(VLOOKUP($B1423,$P1411:$Q1416,2,0),0)+IFERROR(VLOOKUP($B1423,$R1411:$S1416,2,0),0))</f>
        <v>0</v>
      </c>
      <c r="E1423" s="110"/>
      <c r="F1423" s="105">
        <v>3</v>
      </c>
      <c r="G1423" s="185" t="e">
        <v>#NUM!</v>
      </c>
      <c r="H1423" s="185" t="e">
        <v>#NUM!</v>
      </c>
      <c r="I1423" s="185" t="e">
        <v>#NUM!</v>
      </c>
      <c r="J1423" s="185" t="e">
        <v>#NUM!</v>
      </c>
      <c r="K1423" s="185" t="e">
        <v>#NUM!</v>
      </c>
      <c r="L1423" s="185"/>
      <c r="M1423" s="110"/>
      <c r="O1423" s="105">
        <v>3</v>
      </c>
      <c r="P1423" s="185" t="e">
        <v>#NUM!</v>
      </c>
      <c r="Q1423" s="185" t="e">
        <v>#NUM!</v>
      </c>
      <c r="R1423" s="185" t="e">
        <v>#NUM!</v>
      </c>
      <c r="S1423" s="185" t="e">
        <v>#NUM!</v>
      </c>
      <c r="T1423" s="114"/>
      <c r="U1423" s="114"/>
    </row>
    <row r="1424" spans="1:34" hidden="1" outlineLevel="2" x14ac:dyDescent="0.25">
      <c r="B1424" s="105">
        <v>7</v>
      </c>
      <c r="C1424" s="108">
        <f t="shared" ref="C1424" si="2403">-(IFERROR(VLOOKUP($B1424,$B1411:$C1416,2,0),0)+IFERROR(VLOOKUP($B1424,$D1411:$E1416,2,0),0)+IFERROR(VLOOKUP($B1424,$F1411:$G1416,2,0),0)+IFERROR(VLOOKUP($B1424,$H1411:$I1416,2,0),0)+IFERROR(VLOOKUP($B1424,$J1411:$K1416,2,0),0)+IFERROR(VLOOKUP($B1424,$L1411:$M1416,2,0),0)+IFERROR(VLOOKUP($B1424,$N1411:$O1416,2,0),0)+IFERROR(VLOOKUP($B1424,$P1411:$Q1416,2,0),0)+IFERROR(VLOOKUP($B1424,$R1411:$S1416,2,0),0))</f>
        <v>0</v>
      </c>
      <c r="E1424" s="110"/>
      <c r="F1424" s="105">
        <v>4</v>
      </c>
      <c r="G1424" s="185" t="e">
        <v>#NUM!</v>
      </c>
      <c r="H1424" s="185" t="e">
        <v>#NUM!</v>
      </c>
      <c r="I1424" s="185" t="e">
        <v>#NUM!</v>
      </c>
      <c r="J1424" s="185" t="e">
        <v>#NUM!</v>
      </c>
      <c r="K1424" s="185"/>
      <c r="L1424" s="185"/>
      <c r="M1424" s="110"/>
      <c r="O1424" s="105">
        <v>4</v>
      </c>
      <c r="P1424" s="185" t="e">
        <v>#NUM!</v>
      </c>
      <c r="Q1424" s="185" t="e">
        <v>#NUM!</v>
      </c>
      <c r="R1424" s="185" t="e">
        <v>#NUM!</v>
      </c>
      <c r="S1424" s="185" t="e">
        <v>#NUM!</v>
      </c>
      <c r="T1424" s="114"/>
      <c r="U1424" s="114"/>
    </row>
    <row r="1425" spans="1:24" hidden="1" outlineLevel="2" x14ac:dyDescent="0.25">
      <c r="B1425" s="105">
        <v>8</v>
      </c>
      <c r="C1425" s="108">
        <f t="shared" ref="C1425" si="2404">-(IFERROR(VLOOKUP($B1425,$B1411:$C1416,2,0),0)+IFERROR(VLOOKUP($B1425,$D1411:$E1416,2,0),0)+IFERROR(VLOOKUP($B1425,$F1411:$G1416,2,0),0)+IFERROR(VLOOKUP($B1425,$H1411:$I1416,2,0),0)+IFERROR(VLOOKUP($B1425,$J1411:$K1416,2,0),0)+IFERROR(VLOOKUP($B1425,$L1411:$M1416,2,0),0)+IFERROR(VLOOKUP($B1425,$N1411:$O1416,2,0),0)+IFERROR(VLOOKUP($B1425,$P1411:$Q1416,2,0),0)+IFERROR(VLOOKUP($B1425,$R1411:$S1416,2,0),0))</f>
        <v>0</v>
      </c>
      <c r="E1425" s="110" t="s">
        <v>40</v>
      </c>
      <c r="F1425" s="105">
        <v>5</v>
      </c>
      <c r="G1425" s="185" t="e">
        <v>#NUM!</v>
      </c>
      <c r="H1425" s="185" t="e">
        <v>#NUM!</v>
      </c>
      <c r="I1425" s="185" t="e">
        <v>#NUM!</v>
      </c>
      <c r="J1425" s="185"/>
      <c r="K1425" s="185"/>
      <c r="L1425" s="185"/>
      <c r="M1425" s="110"/>
      <c r="O1425" s="105">
        <v>5</v>
      </c>
      <c r="P1425" s="185" t="e">
        <v>#NUM!</v>
      </c>
      <c r="Q1425" s="185" t="e">
        <v>#NUM!</v>
      </c>
      <c r="R1425" s="185" t="e">
        <v>#NUM!</v>
      </c>
      <c r="S1425" s="185" t="e">
        <v>#NUM!</v>
      </c>
      <c r="T1425" s="114"/>
      <c r="U1425" s="114"/>
    </row>
    <row r="1426" spans="1:24" hidden="1" outlineLevel="2" x14ac:dyDescent="0.25">
      <c r="B1426" s="105">
        <v>9</v>
      </c>
      <c r="C1426" s="108">
        <f t="shared" ref="C1426" si="2405">-(IFERROR(VLOOKUP($B1426,$B1411:$C1416,2,0),0)+IFERROR(VLOOKUP($B1426,$D1411:$E1416,2,0),0)+IFERROR(VLOOKUP($B1426,$F1411:$G1416,2,0),0)+IFERROR(VLOOKUP($B1426,$H1411:$I1416,2,0),0)+IFERROR(VLOOKUP($B1426,$J1411:$K1416,2,0),0)+IFERROR(VLOOKUP($B1426,$L1411:$M1416,2,0),0)+IFERROR(VLOOKUP($B1426,$N1411:$O1416,2,0),0)+IFERROR(VLOOKUP($B1426,$P1411:$Q1416,2,0),0)+IFERROR(VLOOKUP($B1426,$R1411:$S1416,2,0),0))</f>
        <v>0</v>
      </c>
      <c r="E1426" s="110"/>
      <c r="F1426" s="105">
        <v>6</v>
      </c>
      <c r="G1426" s="185" t="e">
        <v>#NUM!</v>
      </c>
      <c r="H1426" s="185" t="e">
        <v>#NUM!</v>
      </c>
      <c r="I1426" s="185"/>
      <c r="J1426" s="185"/>
      <c r="K1426" s="185"/>
      <c r="L1426" s="185"/>
      <c r="M1426" s="110"/>
      <c r="O1426" s="105">
        <v>6</v>
      </c>
      <c r="P1426" s="185" t="e">
        <v>#NUM!</v>
      </c>
      <c r="Q1426" s="185" t="e">
        <v>#NUM!</v>
      </c>
      <c r="R1426" s="185" t="e">
        <v>#NUM!</v>
      </c>
      <c r="S1426" s="185" t="e">
        <v>#NUM!</v>
      </c>
      <c r="T1426" s="114"/>
      <c r="U1426" s="114"/>
    </row>
    <row r="1427" spans="1:24" hidden="1" outlineLevel="2" x14ac:dyDescent="0.25">
      <c r="B1427" s="105">
        <v>10</v>
      </c>
      <c r="C1427" s="108">
        <f t="shared" ref="C1427" si="2406">-(IFERROR(VLOOKUP($B1427,$B1411:$C1416,2,0),0)+IFERROR(VLOOKUP($B1427,$D1411:$E1416,2,0),0)+IFERROR(VLOOKUP($B1427,$F1411:$G1416,2,0),0)+IFERROR(VLOOKUP($B1427,$H1411:$I1416,2,0),0)+IFERROR(VLOOKUP($B1427,$J1411:$K1416,2,0),0)+IFERROR(VLOOKUP($B1427,$L1411:$M1416,2,0),0)+IFERROR(VLOOKUP($B1427,$N1411:$O1416,2,0),0)+IFERROR(VLOOKUP($B1427,$P1411:$Q1416,2,0),0)+IFERROR(VLOOKUP($B1427,$R1411:$S1416,2,0),0))</f>
        <v>0</v>
      </c>
      <c r="E1427" s="110"/>
      <c r="F1427" s="105">
        <v>7</v>
      </c>
      <c r="G1427" s="185" t="e">
        <v>#NUM!</v>
      </c>
      <c r="H1427" s="185"/>
      <c r="I1427" s="185"/>
      <c r="J1427" s="185"/>
      <c r="K1427" s="185"/>
      <c r="L1427" s="185"/>
      <c r="M1427" s="110"/>
      <c r="N1427" s="110" t="s">
        <v>40</v>
      </c>
      <c r="O1427" s="105">
        <v>7</v>
      </c>
      <c r="P1427" s="185" t="e">
        <v>#NUM!</v>
      </c>
      <c r="Q1427" s="185" t="e">
        <v>#NUM!</v>
      </c>
      <c r="R1427" s="185" t="e">
        <v>#NUM!</v>
      </c>
      <c r="S1427" s="185" t="e">
        <v>#NUM!</v>
      </c>
      <c r="T1427" s="114"/>
      <c r="U1427" s="114"/>
    </row>
    <row r="1428" spans="1:24" hidden="1" outlineLevel="2" x14ac:dyDescent="0.25">
      <c r="B1428" s="105">
        <v>11</v>
      </c>
      <c r="C1428" s="108">
        <f t="shared" ref="C1428" si="2407">-(IFERROR(VLOOKUP($B1428,$B1411:$C1416,2,0),0)+IFERROR(VLOOKUP($B1428,$D1411:$E1416,2,0),0)+IFERROR(VLOOKUP($B1428,$F1411:$G1416,2,0),0)+IFERROR(VLOOKUP($B1428,$H1411:$I1416,2,0),0)+IFERROR(VLOOKUP($B1428,$J1411:$K1416,2,0),0)+IFERROR(VLOOKUP($B1428,$L1411:$M1416,2,0),0)+IFERROR(VLOOKUP($B1428,$N1411:$O1416,2,0),0)+IFERROR(VLOOKUP($B1428,$P1411:$Q1416,2,0),0)+IFERROR(VLOOKUP($B1428,$R1411:$S1416,2,0),0))</f>
        <v>0</v>
      </c>
      <c r="E1428" s="110"/>
      <c r="M1428" s="110"/>
      <c r="O1428" s="105">
        <v>8</v>
      </c>
      <c r="P1428" s="185" t="e">
        <v>#NUM!</v>
      </c>
      <c r="Q1428" s="185" t="e">
        <v>#NUM!</v>
      </c>
      <c r="R1428" s="185" t="e">
        <v>#NUM!</v>
      </c>
      <c r="S1428" s="185" t="e">
        <v>#NUM!</v>
      </c>
      <c r="T1428" s="114"/>
      <c r="U1428" s="114"/>
    </row>
    <row r="1429" spans="1:24" hidden="1" outlineLevel="2" x14ac:dyDescent="0.25">
      <c r="B1429" s="105">
        <v>12</v>
      </c>
      <c r="C1429" s="108">
        <f t="shared" ref="C1429" si="2408">-(IFERROR(VLOOKUP($B1429,$B1411:$C1416,2,0),0)+IFERROR(VLOOKUP($B1429,$D1411:$E1416,2,0),0)+IFERROR(VLOOKUP($B1429,$F1411:$G1416,2,0),0)+IFERROR(VLOOKUP($B1429,$H1411:$I1416,2,0),0)+IFERROR(VLOOKUP($B1429,$J1411:$K1416,2,0),0)+IFERROR(VLOOKUP($B1429,$L1411:$M1416,2,0),0)+IFERROR(VLOOKUP($B1429,$N1411:$O1416,2,0),0)+IFERROR(VLOOKUP($B1429,$P1411:$Q1416,2,0),0)+IFERROR(VLOOKUP($B1429,$R1411:$S1416,2,0),0))</f>
        <v>0</v>
      </c>
      <c r="E1429" s="110"/>
      <c r="M1429" s="110"/>
      <c r="O1429" s="105">
        <v>9</v>
      </c>
      <c r="P1429" s="185" t="e">
        <v>#NUM!</v>
      </c>
      <c r="Q1429" s="185" t="e">
        <v>#NUM!</v>
      </c>
      <c r="R1429" s="185" t="e">
        <v>#NUM!</v>
      </c>
      <c r="S1429" s="185"/>
      <c r="T1429" s="114"/>
      <c r="U1429" s="114"/>
    </row>
    <row r="1430" spans="1:24" hidden="1" outlineLevel="2" x14ac:dyDescent="0.25">
      <c r="B1430" s="105">
        <v>13</v>
      </c>
      <c r="C1430" s="108">
        <f t="shared" ref="C1430" si="2409">-(IFERROR(VLOOKUP($B1430,$B1411:$C1416,2,0),0)+IFERROR(VLOOKUP($B1430,$D1411:$E1416,2,0),0)+IFERROR(VLOOKUP($B1430,$F1411:$G1416,2,0),0)+IFERROR(VLOOKUP($B1430,$H1411:$I1416,2,0),0)+IFERROR(VLOOKUP($B1430,$J1411:$K1416,2,0),0)+IFERROR(VLOOKUP($B1430,$L1411:$M1416,2,0),0)+IFERROR(VLOOKUP($B1430,$N1411:$O1416,2,0),0)+IFERROR(VLOOKUP($B1430,$P1411:$Q1416,2,0),0)+IFERROR(VLOOKUP($B1430,$R1411:$S1416,2,0),0))</f>
        <v>0</v>
      </c>
      <c r="E1430" s="110"/>
      <c r="F1430" s="110"/>
      <c r="G1430" s="324" t="s">
        <v>42</v>
      </c>
      <c r="H1430" s="324"/>
      <c r="I1430" s="324"/>
      <c r="J1430" s="324"/>
      <c r="K1430" s="324"/>
      <c r="L1430" s="324"/>
      <c r="M1430" s="110"/>
      <c r="O1430" s="105">
        <v>10</v>
      </c>
      <c r="P1430" s="185" t="e">
        <v>#NUM!</v>
      </c>
      <c r="Q1430" s="185" t="e">
        <v>#NUM!</v>
      </c>
      <c r="R1430" s="185"/>
      <c r="S1430" s="185"/>
      <c r="T1430" s="114"/>
      <c r="U1430" s="114"/>
    </row>
    <row r="1431" spans="1:24" hidden="1" outlineLevel="2" x14ac:dyDescent="0.25">
      <c r="B1431" s="105">
        <v>14</v>
      </c>
      <c r="C1431" s="108">
        <f t="shared" ref="C1431" si="2410">-(IFERROR(VLOOKUP($B1431,$B1411:$C1416,2,0),0)+IFERROR(VLOOKUP($B1431,$D1411:$E1416,2,0),0)+IFERROR(VLOOKUP($B1431,$F1411:$G1416,2,0),0)+IFERROR(VLOOKUP($B1431,$H1411:$I1416,2,0),0)+IFERROR(VLOOKUP($B1431,$J1411:$K1416,2,0),0)+IFERROR(VLOOKUP($B1431,$L1411:$M1416,2,0),0)+IFERROR(VLOOKUP($B1431,$N1411:$O1416,2,0),0)+IFERROR(VLOOKUP($B1431,$P1411:$Q1416,2,0),0)+IFERROR(VLOOKUP($B1431,$R1411:$S1416,2,0),0))</f>
        <v>0</v>
      </c>
      <c r="E1431" s="110"/>
      <c r="F1431" s="110"/>
      <c r="G1431" s="112">
        <v>6</v>
      </c>
      <c r="H1431" s="112">
        <v>5</v>
      </c>
      <c r="I1431" s="112">
        <v>4</v>
      </c>
      <c r="J1431" s="112">
        <v>3</v>
      </c>
      <c r="K1431" s="112">
        <v>2</v>
      </c>
      <c r="L1431" s="112">
        <v>1</v>
      </c>
      <c r="M1431" s="110"/>
      <c r="O1431" s="105">
        <v>11</v>
      </c>
      <c r="P1431" s="185" t="e">
        <v>#NUM!</v>
      </c>
      <c r="Q1431" s="185"/>
      <c r="R1431" s="185"/>
      <c r="S1431" s="185"/>
      <c r="T1431" s="114"/>
      <c r="U1431" s="114"/>
    </row>
    <row r="1432" spans="1:24" hidden="1" outlineLevel="2" x14ac:dyDescent="0.25">
      <c r="A1432" s="68" t="s">
        <v>41</v>
      </c>
      <c r="B1432" s="105">
        <v>15</v>
      </c>
      <c r="C1432" s="108">
        <f t="shared" ref="C1432" si="2411">-(IFERROR(VLOOKUP($B1432,$B1411:$C1416,2,0),0)+IFERROR(VLOOKUP($B1432,$D1411:$E1416,2,0),0)+IFERROR(VLOOKUP($B1432,$F1411:$G1416,2,0),0)+IFERROR(VLOOKUP($B1432,$H1411:$I1416,2,0),0)+IFERROR(VLOOKUP($B1432,$J1411:$K1416,2,0),0)+IFERROR(VLOOKUP($B1432,$L1411:$M1416,2,0),0)+IFERROR(VLOOKUP($B1432,$N1411:$O1416,2,0),0)+IFERROR(VLOOKUP($B1432,$P1411:$Q1416,2,0),0)+IFERROR(VLOOKUP($B1432,$R1411:$S1416,2,0),0))</f>
        <v>0</v>
      </c>
      <c r="E1432" s="110"/>
      <c r="F1432" s="105">
        <v>1</v>
      </c>
      <c r="G1432" s="184" t="e">
        <f t="array" ref="G1432:G1440">MMULT(MINVERSE($C$24:$K$32),$C1418:$C1426)</f>
        <v>#NUM!</v>
      </c>
      <c r="H1432" s="184" t="e">
        <f t="array" ref="H1432:H1439">MMULT(MINVERSE($C$24:$J$31),$C1418:$C1425)</f>
        <v>#NUM!</v>
      </c>
      <c r="I1432" s="184" t="e">
        <f t="array" ref="I1432:I1438">MMULT(MINVERSE($C$24:$I$30),$C1418:$C1424)</f>
        <v>#NUM!</v>
      </c>
      <c r="J1432" s="184" t="e">
        <f t="array" ref="J1432:J1437">MMULT(MINVERSE($C$24:$H$29),$C1418:$C1423)</f>
        <v>#NUM!</v>
      </c>
      <c r="K1432" s="184" t="e">
        <f t="array" ref="K1432:K1436">MMULT(MINVERSE($C$24:$G$28),$C1418:$C1422)</f>
        <v>#NUM!</v>
      </c>
      <c r="L1432" s="113"/>
      <c r="M1432" s="110"/>
      <c r="N1432" s="110"/>
      <c r="O1432" s="110"/>
      <c r="P1432" s="110"/>
    </row>
    <row r="1433" spans="1:24" hidden="1" outlineLevel="2" x14ac:dyDescent="0.25">
      <c r="B1433" s="105">
        <v>16</v>
      </c>
      <c r="C1433" s="108">
        <f t="shared" ref="C1433" si="2412">-(IFERROR(VLOOKUP($B1433,$B1411:$C1416,2,0),0)+IFERROR(VLOOKUP($B1433,$D1411:$E1416,2,0),0)+IFERROR(VLOOKUP($B1433,$F1411:$G1416,2,0),0)+IFERROR(VLOOKUP($B1433,$H1411:$I1416,2,0),0)+IFERROR(VLOOKUP($B1433,$J1411:$K1416,2,0),0)+IFERROR(VLOOKUP($B1433,$L1411:$M1416,2,0),0)+IFERROR(VLOOKUP($B1433,$N1411:$O1416,2,0),0)+IFERROR(VLOOKUP($B1433,$P1411:$Q1416,2,0),0)+IFERROR(VLOOKUP($B1433,$R1411:$S1416,2,0),0))</f>
        <v>0</v>
      </c>
      <c r="E1433" s="110"/>
      <c r="F1433" s="105">
        <v>2</v>
      </c>
      <c r="G1433" s="185" t="e">
        <v>#NUM!</v>
      </c>
      <c r="H1433" s="185" t="e">
        <v>#NUM!</v>
      </c>
      <c r="I1433" s="185" t="e">
        <v>#NUM!</v>
      </c>
      <c r="J1433" s="185" t="e">
        <v>#NUM!</v>
      </c>
      <c r="K1433" s="185" t="e">
        <v>#NUM!</v>
      </c>
      <c r="L1433" s="114"/>
      <c r="M1433" s="110"/>
      <c r="N1433" s="110"/>
      <c r="O1433" s="110"/>
      <c r="P1433" s="110"/>
    </row>
    <row r="1434" spans="1:24" hidden="1" outlineLevel="2" x14ac:dyDescent="0.25">
      <c r="B1434" s="105">
        <v>17</v>
      </c>
      <c r="C1434" s="108">
        <f t="shared" ref="C1434" si="2413">-(IFERROR(VLOOKUP($B1434,$B1411:$C1416,2,0),0)+IFERROR(VLOOKUP($B1434,$D1411:$E1416,2,0),0)+IFERROR(VLOOKUP($B1434,$F1411:$G1416,2,0),0)+IFERROR(VLOOKUP($B1434,$H1411:$I1416,2,0),0)+IFERROR(VLOOKUP($B1434,$J1411:$K1416,2,0),0)+IFERROR(VLOOKUP($B1434,$L1411:$M1416,2,0),0)+IFERROR(VLOOKUP($B1434,$N1411:$O1416,2,0),0)+IFERROR(VLOOKUP($B1434,$P1411:$Q1416,2,0),0)+IFERROR(VLOOKUP($B1434,$R1411:$S1416,2,0),0))</f>
        <v>0</v>
      </c>
      <c r="E1434" s="110"/>
      <c r="F1434" s="105">
        <v>3</v>
      </c>
      <c r="G1434" s="185" t="e">
        <v>#NUM!</v>
      </c>
      <c r="H1434" s="185" t="e">
        <v>#NUM!</v>
      </c>
      <c r="I1434" s="185" t="e">
        <v>#NUM!</v>
      </c>
      <c r="J1434" s="185" t="e">
        <v>#NUM!</v>
      </c>
      <c r="K1434" s="185" t="e">
        <v>#NUM!</v>
      </c>
      <c r="L1434" s="114"/>
      <c r="M1434" s="110"/>
    </row>
    <row r="1435" spans="1:24" hidden="1" outlineLevel="2" x14ac:dyDescent="0.25">
      <c r="B1435" s="105">
        <v>18</v>
      </c>
      <c r="C1435" s="108">
        <f t="shared" ref="C1435" si="2414">-(IFERROR(VLOOKUP($B1435,$B1411:$C1416,2,0),0)+IFERROR(VLOOKUP($B1435,$D1411:$E1416,2,0),0)+IFERROR(VLOOKUP($B1435,$F1411:$G1416,2,0),0)+IFERROR(VLOOKUP($B1435,$H1411:$I1416,2,0),0)+IFERROR(VLOOKUP($B1435,$J1411:$K1416,2,0),0)+IFERROR(VLOOKUP($B1435,$L1411:$M1416,2,0),0)+IFERROR(VLOOKUP($B1435,$N1411:$O1416,2,0),0)+IFERROR(VLOOKUP($B1435,$P1411:$Q1416,2,0),0)+IFERROR(VLOOKUP($B1435,$R1411:$S1416,2,0),0))</f>
        <v>0</v>
      </c>
      <c r="E1435" s="110"/>
      <c r="F1435" s="105">
        <v>4</v>
      </c>
      <c r="G1435" s="185" t="e">
        <v>#NUM!</v>
      </c>
      <c r="H1435" s="185" t="e">
        <v>#NUM!</v>
      </c>
      <c r="I1435" s="185" t="e">
        <v>#NUM!</v>
      </c>
      <c r="J1435" s="185" t="e">
        <v>#NUM!</v>
      </c>
      <c r="K1435" s="185" t="e">
        <v>#NUM!</v>
      </c>
      <c r="L1435" s="114"/>
      <c r="M1435" s="110"/>
    </row>
    <row r="1436" spans="1:24" hidden="1" outlineLevel="2" x14ac:dyDescent="0.25">
      <c r="B1436" s="105">
        <v>19</v>
      </c>
      <c r="C1436" s="108">
        <f t="shared" ref="C1436" si="2415">-(IFERROR(VLOOKUP($B1436,$B1411:$C1416,2,0),0)+IFERROR(VLOOKUP($B1436,$D1411:$E1416,2,0),0)+IFERROR(VLOOKUP($B1436,$F1411:$G1416,2,0),0)+IFERROR(VLOOKUP($B1436,$H1411:$I1416,2,0),0)+IFERROR(VLOOKUP($B1436,$J1411:$K1416,2,0),0)+IFERROR(VLOOKUP($B1436,$L1411:$M1416,2,0),0)+IFERROR(VLOOKUP($B1436,$N1411:$O1416,2,0),0)+IFERROR(VLOOKUP($B1436,$P1411:$Q1416,2,0),0)+IFERROR(VLOOKUP($B1436,$R1411:$S1416,2,0),0))</f>
        <v>0</v>
      </c>
      <c r="E1436" s="110"/>
      <c r="F1436" s="105">
        <v>5</v>
      </c>
      <c r="G1436" s="185" t="e">
        <v>#NUM!</v>
      </c>
      <c r="H1436" s="185" t="e">
        <v>#NUM!</v>
      </c>
      <c r="I1436" s="185" t="e">
        <v>#NUM!</v>
      </c>
      <c r="J1436" s="185" t="e">
        <v>#NUM!</v>
      </c>
      <c r="K1436" s="185" t="e">
        <v>#NUM!</v>
      </c>
      <c r="L1436" s="114"/>
      <c r="M1436" s="110"/>
    </row>
    <row r="1437" spans="1:24" hidden="1" outlineLevel="2" x14ac:dyDescent="0.25">
      <c r="B1437" s="105">
        <v>20</v>
      </c>
      <c r="C1437" s="108">
        <f t="shared" ref="C1437" si="2416">-(IFERROR(VLOOKUP($B1437,$B1411:$C1416,2,0),0)+IFERROR(VLOOKUP($B1437,$D1411:$E1416,2,0),0)+IFERROR(VLOOKUP($B1437,$F1411:$G1416,2,0),0)+IFERROR(VLOOKUP($B1437,$H1411:$I1416,2,0),0)+IFERROR(VLOOKUP($B1437,$J1411:$K1416,2,0),0)+IFERROR(VLOOKUP($B1437,$L1411:$M1416,2,0),0)+IFERROR(VLOOKUP($B1437,$N1411:$O1416,2,0),0)+IFERROR(VLOOKUP($B1437,$P1411:$Q1416,2,0),0)+IFERROR(VLOOKUP($B1437,$R1411:$S1416,2,0),0))</f>
        <v>0</v>
      </c>
      <c r="E1437" s="110" t="s">
        <v>40</v>
      </c>
      <c r="F1437" s="105">
        <v>6</v>
      </c>
      <c r="G1437" s="185" t="e">
        <v>#NUM!</v>
      </c>
      <c r="H1437" s="185" t="e">
        <v>#NUM!</v>
      </c>
      <c r="I1437" s="185" t="e">
        <v>#NUM!</v>
      </c>
      <c r="J1437" s="185" t="e">
        <v>#NUM!</v>
      </c>
      <c r="K1437" s="185"/>
      <c r="L1437" s="114"/>
      <c r="M1437" s="110"/>
    </row>
    <row r="1438" spans="1:24" hidden="1" outlineLevel="2" x14ac:dyDescent="0.25">
      <c r="B1438" s="105">
        <v>21</v>
      </c>
      <c r="C1438" s="108">
        <f t="shared" ref="C1438" si="2417">-(IFERROR(VLOOKUP($B1438,$B1411:$C1416,2,0),0)+IFERROR(VLOOKUP($B1438,$D1411:$E1416,2,0),0)+IFERROR(VLOOKUP($B1438,$F1411:$G1416,2,0),0)+IFERROR(VLOOKUP($B1438,$H1411:$I1416,2,0),0)+IFERROR(VLOOKUP($B1438,$J1411:$K1416,2,0),0)+IFERROR(VLOOKUP($B1438,$L1411:$M1416,2,0),0)+IFERROR(VLOOKUP($B1438,$N1411:$O1416,2,0),0)+IFERROR(VLOOKUP($B1438,$P1411:$Q1416,2,0),0)+IFERROR(VLOOKUP($B1438,$R1411:$S1416,2,0),0))</f>
        <v>0</v>
      </c>
      <c r="E1438" s="110"/>
      <c r="F1438" s="105">
        <v>7</v>
      </c>
      <c r="G1438" s="185" t="e">
        <v>#NUM!</v>
      </c>
      <c r="H1438" s="185" t="e">
        <v>#NUM!</v>
      </c>
      <c r="I1438" s="185" t="e">
        <v>#NUM!</v>
      </c>
      <c r="J1438" s="185"/>
      <c r="K1438" s="185"/>
      <c r="L1438" s="114"/>
      <c r="M1438" s="110"/>
    </row>
    <row r="1439" spans="1:24" hidden="1" outlineLevel="2" x14ac:dyDescent="0.25">
      <c r="E1439" s="110"/>
      <c r="F1439" s="105">
        <v>8</v>
      </c>
      <c r="G1439" s="185" t="e">
        <v>#NUM!</v>
      </c>
      <c r="H1439" s="185" t="e">
        <v>#NUM!</v>
      </c>
      <c r="I1439" s="185"/>
      <c r="J1439" s="185"/>
      <c r="K1439" s="185"/>
      <c r="L1439" s="114"/>
      <c r="M1439" s="110"/>
      <c r="X1439" s="110"/>
    </row>
    <row r="1440" spans="1:24" hidden="1" outlineLevel="2" x14ac:dyDescent="0.25">
      <c r="E1440" s="110"/>
      <c r="F1440" s="105">
        <v>9</v>
      </c>
      <c r="G1440" s="185" t="e">
        <v>#NUM!</v>
      </c>
      <c r="H1440" s="185"/>
      <c r="I1440" s="185"/>
      <c r="J1440" s="185"/>
      <c r="K1440" s="185"/>
      <c r="L1440" s="114"/>
      <c r="M1440" s="110"/>
      <c r="X1440" s="110"/>
    </row>
    <row r="1441" spans="1:16" hidden="1" outlineLevel="2" x14ac:dyDescent="0.25">
      <c r="A1441" s="117"/>
    </row>
    <row r="1442" spans="1:16" s="119" customFormat="1" hidden="1" outlineLevel="2" x14ac:dyDescent="0.25">
      <c r="A1442" s="118" t="s">
        <v>37</v>
      </c>
    </row>
    <row r="1443" spans="1:16" hidden="1" outlineLevel="2" x14ac:dyDescent="0.25">
      <c r="B1443" s="316" t="e">
        <f t="shared" ref="B1443:B1449" si="2418">B1410</f>
        <v>#REF!</v>
      </c>
      <c r="C1443" s="316"/>
      <c r="D1443" s="316" t="e">
        <f t="shared" ref="D1443:D1449" si="2419">D1410</f>
        <v>#REF!</v>
      </c>
      <c r="E1443" s="316"/>
      <c r="F1443" s="316" t="e">
        <f t="shared" ref="F1443:F1449" si="2420">F1410</f>
        <v>#REF!</v>
      </c>
      <c r="G1443" s="316"/>
      <c r="H1443" s="316" t="e">
        <f t="shared" ref="H1443:H1449" si="2421">H1410</f>
        <v>#REF!</v>
      </c>
      <c r="I1443" s="316"/>
      <c r="J1443" s="316" t="e">
        <f t="shared" ref="J1443:J1449" si="2422">J1410</f>
        <v>#REF!</v>
      </c>
      <c r="K1443" s="316"/>
      <c r="L1443" s="316" t="e">
        <f t="shared" ref="L1443:L1449" si="2423">L1410</f>
        <v>#REF!</v>
      </c>
      <c r="M1443" s="316"/>
    </row>
    <row r="1444" spans="1:16" hidden="1" outlineLevel="2" x14ac:dyDescent="0.25">
      <c r="B1444" s="105" t="e">
        <f t="shared" si="2418"/>
        <v>#REF!</v>
      </c>
      <c r="C1444" s="116" t="e">
        <f>IF($Q$2=2,IFERROR(INDEX($G1421:$L1427,MATCH(B1444,$F1421:$F1427,0),MATCH(INICIO!$C$59,$G1420:$L1420,0)),0),IF($Q$2=4,IFERROR(INDEX($P1421:$U1431,MATCH(B1444,$O1421:$O1431,0),MATCH(INICIO!$C$59,$P1420:$U1420,0)),0),IFERROR(INDEX($G1432:$L1440,MATCH(B1444,$F1432:$F1440,0),MATCH(INICIO!$C$59,$G1431:$L1431,0)),0)))</f>
        <v>#REF!</v>
      </c>
      <c r="D1444" s="105" t="e">
        <f t="shared" si="2419"/>
        <v>#REF!</v>
      </c>
      <c r="E1444" s="116" t="e">
        <f>IF($Q$2=2,IFERROR(INDEX($G1421:$L1427,MATCH(D1444,$F1421:$F1427,0),MATCH(INICIO!$C$59,$G1420:$L1420,0)),0),IF($Q$2=4,IFERROR(INDEX($P1421:$U1431,MATCH(D1444,$O1421:$O1431,0),MATCH(INICIO!$C$59,$P1420:$U1420,0)),0),IFERROR(INDEX($G1432:$L1440,MATCH(D1444,$F1432:$F1440,0),MATCH(INICIO!$C$59,$G1431:$L1431,0)),0)))</f>
        <v>#REF!</v>
      </c>
      <c r="F1444" s="105" t="e">
        <f t="shared" si="2420"/>
        <v>#REF!</v>
      </c>
      <c r="G1444" s="116" t="e">
        <f>IF($Q$2=2,IFERROR(INDEX($G1421:$L1427,MATCH(F1444,$F1421:$F1427,0),MATCH(INICIO!$C$59,$G1420:$L1420,0)),0),IF($Q$2=4,IFERROR(INDEX($P1421:$U1431,MATCH(F1444,$O1421:$O1431,0),MATCH(INICIO!$C$59,$P1420:$U1420,0)),0),IFERROR(INDEX($G1432:$L1440,MATCH(F1444,$F1432:$F1440,0),MATCH(INICIO!$C$59,$G1431:$L1431,0)),0)))</f>
        <v>#REF!</v>
      </c>
      <c r="H1444" s="105" t="e">
        <f t="shared" si="2421"/>
        <v>#REF!</v>
      </c>
      <c r="I1444" s="116" t="e">
        <f>IF($Q$2=2,IFERROR(INDEX($G1421:$L1427,MATCH(H1444,$F1421:$F1427,0),MATCH(INICIO!$C$59,$G1420:$L1420,0)),0),IF($Q$2=4,IFERROR(INDEX($P1421:$U1431,MATCH(H1444,$O1421:$O1431,0),MATCH(INICIO!$C$59,$P1420:$U1420,0)),0),IFERROR(INDEX($G1432:$L1440,MATCH(H1444,$F1432:$F1440,0),MATCH(INICIO!$C$59,$G1431:$L1431,0)),0)))</f>
        <v>#REF!</v>
      </c>
      <c r="J1444" s="105" t="e">
        <f t="shared" si="2422"/>
        <v>#REF!</v>
      </c>
      <c r="K1444" s="116" t="e">
        <f>IF($Q$2=2,IFERROR(INDEX($G1421:$L1427,MATCH(J1444,$F1421:$F1427,0),MATCH(INICIO!$C$59,$G1420:$L1420,0)),0),IF($Q$2=4,IFERROR(INDEX($P1421:$U1431,MATCH(J1444,$O1421:$O1431,0),MATCH(INICIO!$C$59,$P1420:$U1420,0)),0),IFERROR(INDEX($G1432:$L1440,MATCH(J1444,$F1432:$F1440,0),MATCH(INICIO!$C$59,$G1431:$L1431,0)),0)))</f>
        <v>#REF!</v>
      </c>
      <c r="L1444" s="105" t="e">
        <f t="shared" si="2423"/>
        <v>#REF!</v>
      </c>
      <c r="M1444" s="116" t="e">
        <f>IF($Q$2=2,IFERROR(INDEX($G1421:$L1427,MATCH(L1444,$F1421:$F1427,0),MATCH(INICIO!$C$59,$G1420:$L1420,0)),0),IF($Q$2=4,IFERROR(INDEX($P1421:$U1431,MATCH(L1444,$O1421:$O1431,0),MATCH(INICIO!$C$59,$P1420:$U1420,0)),0),IFERROR(INDEX($G1432:$L1440,MATCH(L1444,$F1432:$F1440,0),MATCH(INICIO!$C$59,$G1431:$L1431,0)),0)))</f>
        <v>#REF!</v>
      </c>
    </row>
    <row r="1445" spans="1:16" hidden="1" outlineLevel="2" x14ac:dyDescent="0.25">
      <c r="B1445" s="105" t="e">
        <f t="shared" si="2418"/>
        <v>#REF!</v>
      </c>
      <c r="C1445" s="116" t="e">
        <f>IF($Q$2=2,IFERROR(INDEX($G1421:$L1427,MATCH(B1445,$F1421:$F1427,0),MATCH(INICIO!$C$59,$G1420:$L1420,0)),0),IF($Q$2=4,IFERROR(INDEX($P1421:$U1431,MATCH(B1445,$O1421:$O1431,0),MATCH(INICIO!$C$59,$P1420:$U1420,0)),0),IFERROR(INDEX($G1432:$L1440,MATCH(B1445,$F1432:$F1440,0),MATCH(INICIO!$C$59,$G1431:$L1431,0)),0)))</f>
        <v>#REF!</v>
      </c>
      <c r="D1445" s="105" t="e">
        <f t="shared" si="2419"/>
        <v>#REF!</v>
      </c>
      <c r="E1445" s="116" t="e">
        <f>IF($Q$2=2,IFERROR(INDEX($G1421:$L1427,MATCH(D1445,$F1421:$F1427,0),MATCH(INICIO!$C$59,$G1420:$L1420,0)),0),IF($Q$2=4,IFERROR(INDEX($P1421:$U1431,MATCH(D1445,$O1421:$O1431,0),MATCH(INICIO!$C$59,$P1420:$U1420,0)),0),IFERROR(INDEX($G1432:$L1440,MATCH(D1445,$F1432:$F1440,0),MATCH(INICIO!$C$59,$G1431:$L1431,0)),0)))</f>
        <v>#REF!</v>
      </c>
      <c r="F1445" s="105" t="e">
        <f t="shared" si="2420"/>
        <v>#REF!</v>
      </c>
      <c r="G1445" s="116" t="e">
        <f>IF($Q$2=2,IFERROR(INDEX($G1421:$L1427,MATCH(F1445,$F1421:$F1427,0),MATCH(INICIO!$C$59,$G1420:$L1420,0)),0),IF($Q$2=4,IFERROR(INDEX($P1421:$U1431,MATCH(F1445,$O1421:$O1431,0),MATCH(INICIO!$C$59,$P1420:$U1420,0)),0),IFERROR(INDEX($G1432:$L1440,MATCH(F1445,$F1432:$F1440,0),MATCH(INICIO!$C$59,$G1431:$L1431,0)),0)))</f>
        <v>#REF!</v>
      </c>
      <c r="H1445" s="105" t="e">
        <f t="shared" si="2421"/>
        <v>#REF!</v>
      </c>
      <c r="I1445" s="116" t="e">
        <f>IF($Q$2=2,IFERROR(INDEX($G1421:$L1427,MATCH(H1445,$F1421:$F1427,0),MATCH(INICIO!$C$59,$G1420:$L1420,0)),0),IF($Q$2=4,IFERROR(INDEX($P1421:$U1431,MATCH(H1445,$O1421:$O1431,0),MATCH(INICIO!$C$59,$P1420:$U1420,0)),0),IFERROR(INDEX($G1432:$L1440,MATCH(H1445,$F1432:$F1440,0),MATCH(INICIO!$C$59,$G1431:$L1431,0)),0)))</f>
        <v>#REF!</v>
      </c>
      <c r="J1445" s="105" t="e">
        <f t="shared" si="2422"/>
        <v>#REF!</v>
      </c>
      <c r="K1445" s="116" t="e">
        <f>IF($Q$2=2,IFERROR(INDEX($G1421:$L1427,MATCH(J1445,$F1421:$F1427,0),MATCH(INICIO!$C$59,$G1420:$L1420,0)),0),IF($Q$2=4,IFERROR(INDEX($P1421:$U1431,MATCH(J1445,$O1421:$O1431,0),MATCH(INICIO!$C$59,$P1420:$U1420,0)),0),IFERROR(INDEX($G1432:$L1440,MATCH(J1445,$F1432:$F1440,0),MATCH(INICIO!$C$59,$G1431:$L1431,0)),0)))</f>
        <v>#REF!</v>
      </c>
      <c r="L1445" s="105" t="e">
        <f t="shared" si="2423"/>
        <v>#REF!</v>
      </c>
      <c r="M1445" s="116" t="e">
        <f>IF($Q$2=2,IFERROR(INDEX($G1421:$L1427,MATCH(L1445,$F1421:$F1427,0),MATCH(INICIO!$C$59,$G1420:$L1420,0)),0),IF($Q$2=4,IFERROR(INDEX($P1421:$U1431,MATCH(L1445,$O1421:$O1431,0),MATCH(INICIO!$C$59,$P1420:$U1420,0)),0),IFERROR(INDEX($G1432:$L1440,MATCH(L1445,$F1432:$F1440,0),MATCH(INICIO!$C$59,$G1431:$L1431,0)),0)))</f>
        <v>#REF!</v>
      </c>
    </row>
    <row r="1446" spans="1:16" hidden="1" outlineLevel="2" x14ac:dyDescent="0.25">
      <c r="B1446" s="105" t="e">
        <f t="shared" si="2418"/>
        <v>#REF!</v>
      </c>
      <c r="C1446" s="116" t="e">
        <f>IF($Q$2=2,IFERROR(INDEX($G1421:$L1427,MATCH(B1446,$F1421:$F1427,0),MATCH(INICIO!$C$59,$G1420:$L1420,0)),0),IF($Q$2=4,IFERROR(INDEX($P1421:$U1431,MATCH(B1446,$O1421:$O1431,0),MATCH(INICIO!$C$59,$P1420:$U1420,0)),0),IFERROR(INDEX($G1432:$L1440,MATCH(B1446,$F1432:$F1440,0),MATCH(INICIO!$C$59,$G1431:$L1431,0)),0)))</f>
        <v>#REF!</v>
      </c>
      <c r="D1446" s="105" t="e">
        <f t="shared" si="2419"/>
        <v>#REF!</v>
      </c>
      <c r="E1446" s="116" t="e">
        <f>IF($Q$2=2,IFERROR(INDEX($G1421:$L1427,MATCH(D1446,$F1421:$F1427,0),MATCH(INICIO!$C$59,$G1420:$L1420,0)),0),IF($Q$2=4,IFERROR(INDEX($P1421:$U1431,MATCH(D1446,$O1421:$O1431,0),MATCH(INICIO!$C$59,$P1420:$U1420,0)),0),IFERROR(INDEX($G1432:$L1440,MATCH(D1446,$F1432:$F1440,0),MATCH(INICIO!$C$59,$G1431:$L1431,0)),0)))</f>
        <v>#REF!</v>
      </c>
      <c r="F1446" s="105" t="e">
        <f t="shared" si="2420"/>
        <v>#REF!</v>
      </c>
      <c r="G1446" s="116" t="e">
        <f>IF($Q$2=2,IFERROR(INDEX($G1421:$L1427,MATCH(F1446,$F1421:$F1427,0),MATCH(INICIO!$C$59,$G1420:$L1420,0)),0),IF($Q$2=4,IFERROR(INDEX($P1421:$U1431,MATCH(F1446,$O1421:$O1431,0),MATCH(INICIO!$C$59,$P1420:$U1420,0)),0),IFERROR(INDEX($G1432:$L1440,MATCH(F1446,$F1432:$F1440,0),MATCH(INICIO!$C$59,$G1431:$L1431,0)),0)))</f>
        <v>#REF!</v>
      </c>
      <c r="H1446" s="105" t="e">
        <f t="shared" si="2421"/>
        <v>#REF!</v>
      </c>
      <c r="I1446" s="116" t="e">
        <f>IF($Q$2=2,IFERROR(INDEX($G1421:$L1427,MATCH(H1446,$F1421:$F1427,0),MATCH(INICIO!$C$59,$G1420:$L1420,0)),0),IF($Q$2=4,IFERROR(INDEX($P1421:$U1431,MATCH(H1446,$O1421:$O1431,0),MATCH(INICIO!$C$59,$P1420:$U1420,0)),0),IFERROR(INDEX($G1432:$L1440,MATCH(H1446,$F1432:$F1440,0),MATCH(INICIO!$C$59,$G1431:$L1431,0)),0)))</f>
        <v>#REF!</v>
      </c>
      <c r="J1446" s="105" t="e">
        <f t="shared" si="2422"/>
        <v>#REF!</v>
      </c>
      <c r="K1446" s="116" t="e">
        <f>IF($Q$2=2,IFERROR(INDEX($G1421:$L1427,MATCH(J1446,$F1421:$F1427,0),MATCH(INICIO!$C$59,$G1420:$L1420,0)),0),IF($Q$2=4,IFERROR(INDEX($P1421:$U1431,MATCH(J1446,$O1421:$O1431,0),MATCH(INICIO!$C$59,$P1420:$U1420,0)),0),IFERROR(INDEX($G1432:$L1440,MATCH(J1446,$F1432:$F1440,0),MATCH(INICIO!$C$59,$G1431:$L1431,0)),0)))</f>
        <v>#REF!</v>
      </c>
      <c r="L1446" s="105" t="e">
        <f t="shared" si="2423"/>
        <v>#REF!</v>
      </c>
      <c r="M1446" s="116" t="e">
        <f>IF($Q$2=2,IFERROR(INDEX($G1421:$L1427,MATCH(L1446,$F1421:$F1427,0),MATCH(INICIO!$C$59,$G1420:$L1420,0)),0),IF($Q$2=4,IFERROR(INDEX($P1421:$U1431,MATCH(L1446,$O1421:$O1431,0),MATCH(INICIO!$C$59,$P1420:$U1420,0)),0),IFERROR(INDEX($G1432:$L1440,MATCH(L1446,$F1432:$F1440,0),MATCH(INICIO!$C$59,$G1431:$L1431,0)),0)))</f>
        <v>#REF!</v>
      </c>
    </row>
    <row r="1447" spans="1:16" hidden="1" outlineLevel="2" x14ac:dyDescent="0.25">
      <c r="B1447" s="105" t="e">
        <f t="shared" si="2418"/>
        <v>#REF!</v>
      </c>
      <c r="C1447" s="116" t="e">
        <f>IF($Q$2=2,IFERROR(INDEX($G1421:$L1427,MATCH(B1447,$F1421:$F1427,0),MATCH(INICIO!$C$59,$G1420:$L1420,0)),0),IF($Q$2=4,IFERROR(INDEX($P1421:$U1431,MATCH(B1447,$O1421:$O1431,0),MATCH(INICIO!$C$59,$P1420:$U1420,0)),0),IFERROR(INDEX($G1432:$L1440,MATCH(B1447,$F1432:$F1440,0),MATCH(INICIO!$C$59,$G1431:$L1431,0)),0)))</f>
        <v>#REF!</v>
      </c>
      <c r="D1447" s="105" t="e">
        <f t="shared" si="2419"/>
        <v>#REF!</v>
      </c>
      <c r="E1447" s="116" t="e">
        <f>IF($Q$2=2,IFERROR(INDEX($G1421:$L1427,MATCH(D1447,$F1421:$F1427,0),MATCH(INICIO!$C$59,$G1420:$L1420,0)),0),IF($Q$2=4,IFERROR(INDEX($P1421:$U1431,MATCH(D1447,$O1421:$O1431,0),MATCH(INICIO!$C$59,$P1420:$U1420,0)),0),IFERROR(INDEX($G1432:$L1440,MATCH(D1447,$F1432:$F1440,0),MATCH(INICIO!$C$59,$G1431:$L1431,0)),0)))</f>
        <v>#REF!</v>
      </c>
      <c r="F1447" s="105" t="e">
        <f t="shared" si="2420"/>
        <v>#REF!</v>
      </c>
      <c r="G1447" s="116" t="e">
        <f>IF($Q$2=2,IFERROR(INDEX($G1421:$L1427,MATCH(F1447,$F1421:$F1427,0),MATCH(INICIO!$C$59,$G1420:$L1420,0)),0),IF($Q$2=4,IFERROR(INDEX($P1421:$U1431,MATCH(F1447,$O1421:$O1431,0),MATCH(INICIO!$C$59,$P1420:$U1420,0)),0),IFERROR(INDEX($G1432:$L1440,MATCH(F1447,$F1432:$F1440,0),MATCH(INICIO!$C$59,$G1431:$L1431,0)),0)))</f>
        <v>#REF!</v>
      </c>
      <c r="H1447" s="105" t="e">
        <f t="shared" si="2421"/>
        <v>#REF!</v>
      </c>
      <c r="I1447" s="116" t="e">
        <f>IF($Q$2=2,IFERROR(INDEX($G1421:$L1427,MATCH(H1447,$F1421:$F1427,0),MATCH(INICIO!$C$59,$G1420:$L1420,0)),0),IF($Q$2=4,IFERROR(INDEX($P1421:$U1431,MATCH(H1447,$O1421:$O1431,0),MATCH(INICIO!$C$59,$P1420:$U1420,0)),0),IFERROR(INDEX($G1432:$L1440,MATCH(H1447,$F1432:$F1440,0),MATCH(INICIO!$C$59,$G1431:$L1431,0)),0)))</f>
        <v>#REF!</v>
      </c>
      <c r="J1447" s="105" t="e">
        <f t="shared" si="2422"/>
        <v>#REF!</v>
      </c>
      <c r="K1447" s="116" t="e">
        <f>IF($Q$2=2,IFERROR(INDEX($G1421:$L1427,MATCH(J1447,$F1421:$F1427,0),MATCH(INICIO!$C$59,$G1420:$L1420,0)),0),IF($Q$2=4,IFERROR(INDEX($P1421:$U1431,MATCH(J1447,$O1421:$O1431,0),MATCH(INICIO!$C$59,$P1420:$U1420,0)),0),IFERROR(INDEX($G1432:$L1440,MATCH(J1447,$F1432:$F1440,0),MATCH(INICIO!$C$59,$G1431:$L1431,0)),0)))</f>
        <v>#REF!</v>
      </c>
      <c r="L1447" s="105" t="e">
        <f t="shared" si="2423"/>
        <v>#REF!</v>
      </c>
      <c r="M1447" s="116" t="e">
        <f>IF($Q$2=2,IFERROR(INDEX($G1421:$L1427,MATCH(L1447,$F1421:$F1427,0),MATCH(INICIO!$C$59,$G1420:$L1420,0)),0),IF($Q$2=4,IFERROR(INDEX($P1421:$U1431,MATCH(L1447,$O1421:$O1431,0),MATCH(INICIO!$C$59,$P1420:$U1420,0)),0),IFERROR(INDEX($G1432:$L1440,MATCH(L1447,$F1432:$F1440,0),MATCH(INICIO!$C$59,$G1431:$L1431,0)),0)))</f>
        <v>#REF!</v>
      </c>
    </row>
    <row r="1448" spans="1:16" hidden="1" outlineLevel="2" x14ac:dyDescent="0.25">
      <c r="B1448" s="105" t="e">
        <f t="shared" si="2418"/>
        <v>#REF!</v>
      </c>
      <c r="C1448" s="116" t="e">
        <f>IF($Q$2=2,IFERROR(INDEX($G1421:$L1427,MATCH(B1448,$F1421:$F1427,0),MATCH(INICIO!$C$59,$G1420:$L1420,0)),0),IF($Q$2=4,IFERROR(INDEX($P1421:$U1431,MATCH(B1448,$O1421:$O1431,0),MATCH(INICIO!$C$59,$P1420:$U1420,0)),0),IFERROR(INDEX($G1432:$L1440,MATCH(B1448,$F1432:$F1440,0),MATCH(INICIO!$C$59,$G1431:$L1431,0)),0)))</f>
        <v>#REF!</v>
      </c>
      <c r="D1448" s="105" t="e">
        <f t="shared" si="2419"/>
        <v>#REF!</v>
      </c>
      <c r="E1448" s="116" t="e">
        <f>IF($Q$2=2,IFERROR(INDEX($G1421:$L1427,MATCH(D1448,$F1421:$F1427,0),MATCH(INICIO!$C$59,$G1420:$L1420,0)),0),IF($Q$2=4,IFERROR(INDEX($P1421:$U1431,MATCH(D1448,$O1421:$O1431,0),MATCH(INICIO!$C$59,$P1420:$U1420,0)),0),IFERROR(INDEX($G1432:$L1440,MATCH(D1448,$F1432:$F1440,0),MATCH(INICIO!$C$59,$G1431:$L1431,0)),0)))</f>
        <v>#REF!</v>
      </c>
      <c r="F1448" s="105" t="e">
        <f t="shared" si="2420"/>
        <v>#REF!</v>
      </c>
      <c r="G1448" s="116" t="e">
        <f>IF($Q$2=2,IFERROR(INDEX($G1421:$L1427,MATCH(F1448,$F1421:$F1427,0),MATCH(INICIO!$C$59,$G1420:$L1420,0)),0),IF($Q$2=4,IFERROR(INDEX($P1421:$U1431,MATCH(F1448,$O1421:$O1431,0),MATCH(INICIO!$C$59,$P1420:$U1420,0)),0),IFERROR(INDEX($G1432:$L1440,MATCH(F1448,$F1432:$F1440,0),MATCH(INICIO!$C$59,$G1431:$L1431,0)),0)))</f>
        <v>#REF!</v>
      </c>
      <c r="H1448" s="105" t="e">
        <f t="shared" si="2421"/>
        <v>#REF!</v>
      </c>
      <c r="I1448" s="116" t="e">
        <f>IF($Q$2=2,IFERROR(INDEX($G1421:$L1427,MATCH(H1448,$F1421:$F1427,0),MATCH(INICIO!$C$59,$G1420:$L1420,0)),0),IF($Q$2=4,IFERROR(INDEX($P1421:$U1431,MATCH(H1448,$O1421:$O1431,0),MATCH(INICIO!$C$59,$P1420:$U1420,0)),0),IFERROR(INDEX($G1432:$L1440,MATCH(H1448,$F1432:$F1440,0),MATCH(INICIO!$C$59,$G1431:$L1431,0)),0)))</f>
        <v>#REF!</v>
      </c>
      <c r="J1448" s="105" t="e">
        <f t="shared" si="2422"/>
        <v>#REF!</v>
      </c>
      <c r="K1448" s="116" t="e">
        <f>IF($Q$2=2,IFERROR(INDEX($G1421:$L1427,MATCH(J1448,$F1421:$F1427,0),MATCH(INICIO!$C$59,$G1420:$L1420,0)),0),IF($Q$2=4,IFERROR(INDEX($P1421:$U1431,MATCH(J1448,$O1421:$O1431,0),MATCH(INICIO!$C$59,$P1420:$U1420,0)),0),IFERROR(INDEX($G1432:$L1440,MATCH(J1448,$F1432:$F1440,0),MATCH(INICIO!$C$59,$G1431:$L1431,0)),0)))</f>
        <v>#REF!</v>
      </c>
      <c r="L1448" s="105" t="e">
        <f t="shared" si="2423"/>
        <v>#REF!</v>
      </c>
      <c r="M1448" s="116" t="e">
        <f>IF($Q$2=2,IFERROR(INDEX($G1421:$L1427,MATCH(L1448,$F1421:$F1427,0),MATCH(INICIO!$C$59,$G1420:$L1420,0)),0),IF($Q$2=4,IFERROR(INDEX($P1421:$U1431,MATCH(L1448,$O1421:$O1431,0),MATCH(INICIO!$C$59,$P1420:$U1420,0)),0),IFERROR(INDEX($G1432:$L1440,MATCH(L1448,$F1432:$F1440,0),MATCH(INICIO!$C$59,$G1431:$L1431,0)),0)))</f>
        <v>#REF!</v>
      </c>
    </row>
    <row r="1449" spans="1:16" hidden="1" outlineLevel="2" x14ac:dyDescent="0.25">
      <c r="B1449" s="105" t="e">
        <f t="shared" si="2418"/>
        <v>#REF!</v>
      </c>
      <c r="C1449" s="116" t="e">
        <f>IF($Q$2=2,IFERROR(INDEX($G1421:$L1427,MATCH(B1449,$F1421:$F1427,0),MATCH(INICIO!$C$59,$G1420:$L1420,0)),0),IF($Q$2=4,IFERROR(INDEX($P1421:$U1431,MATCH(B1449,$O1421:$O1431,0),MATCH(INICIO!$C$59,$P1420:$U1420,0)),0),IFERROR(INDEX($G1432:$L1440,MATCH(B1449,$F1432:$F1440,0),MATCH(INICIO!$C$59,$G1431:$L1431,0)),0)))</f>
        <v>#REF!</v>
      </c>
      <c r="D1449" s="105" t="e">
        <f t="shared" si="2419"/>
        <v>#REF!</v>
      </c>
      <c r="E1449" s="116" t="e">
        <f>IF($Q$2=2,IFERROR(INDEX($G1421:$L1427,MATCH(D1449,$F1421:$F1427,0),MATCH(INICIO!$C$59,$G1420:$L1420,0)),0),IF($Q$2=4,IFERROR(INDEX($P1421:$U1431,MATCH(D1449,$O1421:$O1431,0),MATCH(INICIO!$C$59,$P1420:$U1420,0)),0),IFERROR(INDEX($G1432:$L1440,MATCH(D1449,$F1432:$F1440,0),MATCH(INICIO!$C$59,$G1431:$L1431,0)),0)))</f>
        <v>#REF!</v>
      </c>
      <c r="F1449" s="105" t="e">
        <f t="shared" si="2420"/>
        <v>#REF!</v>
      </c>
      <c r="G1449" s="116" t="e">
        <f>IF($Q$2=2,IFERROR(INDEX($G1421:$L1427,MATCH(F1449,$F1421:$F1427,0),MATCH(INICIO!$C$59,$G1420:$L1420,0)),0),IF($Q$2=4,IFERROR(INDEX($P1421:$U1431,MATCH(F1449,$O1421:$O1431,0),MATCH(INICIO!$C$59,$P1420:$U1420,0)),0),IFERROR(INDEX($G1432:$L1440,MATCH(F1449,$F1432:$F1440,0),MATCH(INICIO!$C$59,$G1431:$L1431,0)),0)))</f>
        <v>#REF!</v>
      </c>
      <c r="H1449" s="105" t="e">
        <f t="shared" si="2421"/>
        <v>#REF!</v>
      </c>
      <c r="I1449" s="116" t="e">
        <f>IF($Q$2=2,IFERROR(INDEX($G1421:$L1427,MATCH(H1449,$F1421:$F1427,0),MATCH(INICIO!$C$59,$G1420:$L1420,0)),0),IF($Q$2=4,IFERROR(INDEX($P1421:$U1431,MATCH(H1449,$O1421:$O1431,0),MATCH(INICIO!$C$59,$P1420:$U1420,0)),0),IFERROR(INDEX($G1432:$L1440,MATCH(H1449,$F1432:$F1440,0),MATCH(INICIO!$C$59,$G1431:$L1431,0)),0)))</f>
        <v>#REF!</v>
      </c>
      <c r="J1449" s="105" t="e">
        <f t="shared" si="2422"/>
        <v>#REF!</v>
      </c>
      <c r="K1449" s="116" t="e">
        <f>IF($Q$2=2,IFERROR(INDEX($G1421:$L1427,MATCH(J1449,$F1421:$F1427,0),MATCH(INICIO!$C$59,$G1420:$L1420,0)),0),IF($Q$2=4,IFERROR(INDEX($P1421:$U1431,MATCH(J1449,$O1421:$O1431,0),MATCH(INICIO!$C$59,$P1420:$U1420,0)),0),IFERROR(INDEX($G1432:$L1440,MATCH(J1449,$F1432:$F1440,0),MATCH(INICIO!$C$59,$G1431:$L1431,0)),0)))</f>
        <v>#REF!</v>
      </c>
      <c r="L1449" s="105" t="e">
        <f t="shared" si="2423"/>
        <v>#REF!</v>
      </c>
      <c r="M1449" s="116" t="e">
        <f>IF($Q$2=2,IFERROR(INDEX($G1421:$L1427,MATCH(L1449,$F1421:$F1427,0),MATCH(INICIO!$C$59,$G1420:$L1420,0)),0),IF($Q$2=4,IFERROR(INDEX($P1421:$U1431,MATCH(L1449,$O1421:$O1431,0),MATCH(INICIO!$C$59,$P1420:$U1420,0)),0),IFERROR(INDEX($G1432:$L1440,MATCH(L1449,$F1432:$F1440,0),MATCH(INICIO!$C$59,$G1431:$L1431,0)),0)))</f>
        <v>#REF!</v>
      </c>
    </row>
    <row r="1450" spans="1:16" hidden="1" outlineLevel="2" x14ac:dyDescent="0.25"/>
    <row r="1451" spans="1:16" s="119" customFormat="1" hidden="1" outlineLevel="2" x14ac:dyDescent="0.25">
      <c r="A1451" s="118" t="s">
        <v>43</v>
      </c>
    </row>
    <row r="1452" spans="1:16" hidden="1" outlineLevel="2" x14ac:dyDescent="0.25">
      <c r="C1452" s="121">
        <f t="shared" ref="C1452:H1452" si="2424">E$2</f>
        <v>1</v>
      </c>
      <c r="D1452" s="121">
        <f t="shared" si="2424"/>
        <v>2</v>
      </c>
      <c r="E1452" s="121">
        <f t="shared" si="2424"/>
        <v>3</v>
      </c>
      <c r="F1452" s="121">
        <f t="shared" si="2424"/>
        <v>4</v>
      </c>
      <c r="G1452" s="121">
        <f t="shared" si="2424"/>
        <v>5</v>
      </c>
      <c r="H1452" s="121">
        <f t="shared" si="2424"/>
        <v>6</v>
      </c>
    </row>
    <row r="1453" spans="1:16" hidden="1" outlineLevel="2" x14ac:dyDescent="0.25">
      <c r="B1453" s="122" t="s">
        <v>44</v>
      </c>
      <c r="C1453" s="123" t="e">
        <f t="array" ref="C1453:C1458">MMULT(MMULT(C$8:H$13,$AZ$8:$BE$13),C1444:C1449)+MMULT(MINVERSE(TRANSPOSE($AZ$8:$BE$13)),C1411:C1416)</f>
        <v>#REF!</v>
      </c>
      <c r="D1453" s="123" t="e">
        <f t="array" ref="D1453:D1458">MMULT(MMULT(K$8:P$13,$AZ$8:$BE$13),E1444:E1449)+MMULT(MINVERSE(TRANSPOSE($AZ$8:$BE$13)),E1411:E1416)</f>
        <v>#REF!</v>
      </c>
      <c r="E1453" s="123" t="e">
        <f t="array" ref="E1453:E1458">MMULT(MMULT(S$8:X$13,$AZ$8:$BE$13),G1444:G1449)+MMULT(MINVERSE(TRANSPOSE($AZ$8:$BE$13)),G1411:G1416)</f>
        <v>#REF!</v>
      </c>
      <c r="F1453" s="123" t="e">
        <f t="array" ref="F1453:F1458">MMULT(MMULT(AA$8:AF$13,$AZ$8:$BE$13),I1444:I1449)+MMULT(MINVERSE(TRANSPOSE($AZ$8:$BE$13)),I1411:I1416)</f>
        <v>#REF!</v>
      </c>
      <c r="G1453" s="123" t="e">
        <f t="array" ref="G1453:G1458">MMULT(MMULT(AI$8:AN$13,$AZ$8:$BE$13),K1444:K1449)+MMULT(MINVERSE(TRANSPOSE($AZ$8:$BE$13)),K1411:K1416)</f>
        <v>#REF!</v>
      </c>
      <c r="H1453" s="123" t="e">
        <f t="array" ref="H1453:H1458">MMULT(MMULT(AQ$8:AV$13,$AZ$8:$BE$13),M1444:M1449)+MMULT(MINVERSE(TRANSPOSE($AZ$8:$BE$13)),M1411:M1416)</f>
        <v>#REF!</v>
      </c>
      <c r="N1453" s="124"/>
      <c r="P1453" s="124"/>
    </row>
    <row r="1454" spans="1:16" hidden="1" outlineLevel="2" x14ac:dyDescent="0.25">
      <c r="B1454" s="122" t="s">
        <v>45</v>
      </c>
      <c r="C1454" s="123" t="e">
        <v>#REF!</v>
      </c>
      <c r="D1454" s="123" t="e">
        <v>#REF!</v>
      </c>
      <c r="E1454" s="123" t="e">
        <v>#REF!</v>
      </c>
      <c r="F1454" s="123" t="e">
        <v>#REF!</v>
      </c>
      <c r="G1454" s="123" t="e">
        <v>#REF!</v>
      </c>
      <c r="H1454" s="123" t="e">
        <v>#REF!</v>
      </c>
      <c r="N1454" s="124"/>
      <c r="P1454" s="124"/>
    </row>
    <row r="1455" spans="1:16" hidden="1" outlineLevel="2" x14ac:dyDescent="0.25">
      <c r="B1455" s="122" t="s">
        <v>46</v>
      </c>
      <c r="C1455" s="123" t="e">
        <v>#REF!</v>
      </c>
      <c r="D1455" s="123" t="e">
        <v>#REF!</v>
      </c>
      <c r="E1455" s="123" t="e">
        <v>#REF!</v>
      </c>
      <c r="F1455" s="123" t="e">
        <v>#REF!</v>
      </c>
      <c r="G1455" s="123" t="e">
        <v>#REF!</v>
      </c>
      <c r="H1455" s="123" t="e">
        <v>#REF!</v>
      </c>
      <c r="N1455" s="124"/>
      <c r="P1455" s="124"/>
    </row>
    <row r="1456" spans="1:16" hidden="1" outlineLevel="2" x14ac:dyDescent="0.25">
      <c r="B1456" s="122" t="s">
        <v>47</v>
      </c>
      <c r="C1456" s="123" t="e">
        <v>#REF!</v>
      </c>
      <c r="D1456" s="123" t="e">
        <v>#REF!</v>
      </c>
      <c r="E1456" s="123" t="e">
        <v>#REF!</v>
      </c>
      <c r="F1456" s="123" t="e">
        <v>#REF!</v>
      </c>
      <c r="G1456" s="123" t="e">
        <v>#REF!</v>
      </c>
      <c r="H1456" s="123" t="e">
        <v>#REF!</v>
      </c>
      <c r="N1456" s="124"/>
      <c r="P1456" s="124"/>
    </row>
    <row r="1457" spans="1:93" hidden="1" outlineLevel="2" x14ac:dyDescent="0.25">
      <c r="B1457" s="122" t="s">
        <v>48</v>
      </c>
      <c r="C1457" s="123" t="e">
        <v>#REF!</v>
      </c>
      <c r="D1457" s="123" t="e">
        <v>#REF!</v>
      </c>
      <c r="E1457" s="123" t="e">
        <v>#REF!</v>
      </c>
      <c r="F1457" s="123" t="e">
        <v>#REF!</v>
      </c>
      <c r="G1457" s="123" t="e">
        <v>#REF!</v>
      </c>
      <c r="H1457" s="123" t="e">
        <v>#REF!</v>
      </c>
      <c r="N1457" s="124"/>
      <c r="P1457" s="124"/>
    </row>
    <row r="1458" spans="1:93" hidden="1" outlineLevel="2" x14ac:dyDescent="0.25">
      <c r="B1458" s="122" t="s">
        <v>49</v>
      </c>
      <c r="C1458" s="123" t="e">
        <v>#REF!</v>
      </c>
      <c r="D1458" s="123" t="e">
        <v>#REF!</v>
      </c>
      <c r="E1458" s="123" t="e">
        <v>#REF!</v>
      </c>
      <c r="F1458" s="123" t="e">
        <v>#REF!</v>
      </c>
      <c r="G1458" s="123" t="e">
        <v>#REF!</v>
      </c>
      <c r="H1458" s="123" t="e">
        <v>#REF!</v>
      </c>
      <c r="N1458" s="124"/>
      <c r="P1458" s="124"/>
    </row>
    <row r="1459" spans="1:93" hidden="1" outlineLevel="2" x14ac:dyDescent="0.25"/>
    <row r="1460" spans="1:93" hidden="1" outlineLevel="2" x14ac:dyDescent="0.25">
      <c r="B1460" s="318" t="s">
        <v>50</v>
      </c>
      <c r="C1460" s="319"/>
      <c r="D1460" s="319"/>
      <c r="E1460" s="319"/>
      <c r="F1460" s="319"/>
      <c r="G1460" s="319"/>
      <c r="H1460" s="319"/>
      <c r="I1460" s="319"/>
      <c r="J1460" s="319"/>
      <c r="K1460" s="319"/>
      <c r="L1460" s="320"/>
      <c r="M1460" s="321" t="s">
        <v>51</v>
      </c>
      <c r="N1460" s="322"/>
      <c r="O1460" s="322"/>
      <c r="P1460" s="322"/>
      <c r="Q1460" s="322"/>
      <c r="R1460" s="322"/>
      <c r="S1460" s="322"/>
      <c r="T1460" s="322"/>
      <c r="U1460" s="322"/>
      <c r="V1460" s="323"/>
      <c r="W1460" s="321" t="s">
        <v>52</v>
      </c>
      <c r="X1460" s="322"/>
      <c r="Y1460" s="322"/>
      <c r="Z1460" s="322"/>
      <c r="AA1460" s="322"/>
      <c r="AB1460" s="322"/>
      <c r="AC1460" s="322"/>
      <c r="AD1460" s="322"/>
      <c r="AE1460" s="322"/>
      <c r="AF1460" s="323"/>
      <c r="AG1460" s="321" t="s">
        <v>53</v>
      </c>
      <c r="AH1460" s="322"/>
      <c r="AI1460" s="322"/>
      <c r="AJ1460" s="322"/>
      <c r="AK1460" s="322"/>
      <c r="AL1460" s="322"/>
      <c r="AM1460" s="322"/>
      <c r="AN1460" s="322"/>
      <c r="AO1460" s="322"/>
      <c r="AP1460" s="323"/>
      <c r="AQ1460" s="321" t="s">
        <v>54</v>
      </c>
      <c r="AR1460" s="322"/>
      <c r="AS1460" s="322"/>
      <c r="AT1460" s="322"/>
      <c r="AU1460" s="322"/>
      <c r="AV1460" s="322"/>
      <c r="AW1460" s="322"/>
      <c r="AX1460" s="322"/>
      <c r="AY1460" s="322"/>
      <c r="AZ1460" s="323"/>
      <c r="BA1460" s="321" t="s">
        <v>55</v>
      </c>
      <c r="BB1460" s="322"/>
      <c r="BC1460" s="322"/>
      <c r="BD1460" s="322"/>
      <c r="BE1460" s="322"/>
      <c r="BF1460" s="322"/>
      <c r="BG1460" s="322"/>
      <c r="BH1460" s="322"/>
      <c r="BI1460" s="322"/>
      <c r="BJ1460" s="323"/>
    </row>
    <row r="1461" spans="1:93" hidden="1" outlineLevel="2" x14ac:dyDescent="0.25">
      <c r="B1461" s="186">
        <f t="shared" ref="B1461" si="2425">E$2</f>
        <v>1</v>
      </c>
      <c r="C1461" s="187">
        <f t="shared" ref="C1461:L1464" si="2426">B1461</f>
        <v>1</v>
      </c>
      <c r="D1461" s="187">
        <f t="shared" si="2426"/>
        <v>1</v>
      </c>
      <c r="E1461" s="187">
        <f t="shared" si="2426"/>
        <v>1</v>
      </c>
      <c r="F1461" s="187">
        <f t="shared" si="2426"/>
        <v>1</v>
      </c>
      <c r="G1461" s="187">
        <f t="shared" si="2426"/>
        <v>1</v>
      </c>
      <c r="H1461" s="187">
        <f t="shared" si="2426"/>
        <v>1</v>
      </c>
      <c r="I1461" s="187">
        <f t="shared" si="2426"/>
        <v>1</v>
      </c>
      <c r="J1461" s="187">
        <f t="shared" si="2426"/>
        <v>1</v>
      </c>
      <c r="K1461" s="187">
        <f t="shared" si="2426"/>
        <v>1</v>
      </c>
      <c r="L1461" s="188">
        <f t="shared" si="2426"/>
        <v>1</v>
      </c>
      <c r="M1461" s="189">
        <f t="shared" ref="M1461" si="2427">F$2</f>
        <v>2</v>
      </c>
      <c r="N1461" s="187">
        <f t="shared" ref="N1461:V1464" si="2428">M1461</f>
        <v>2</v>
      </c>
      <c r="O1461" s="187">
        <f t="shared" si="2428"/>
        <v>2</v>
      </c>
      <c r="P1461" s="187">
        <f t="shared" si="2428"/>
        <v>2</v>
      </c>
      <c r="Q1461" s="187">
        <f t="shared" si="2428"/>
        <v>2</v>
      </c>
      <c r="R1461" s="187">
        <f t="shared" si="2428"/>
        <v>2</v>
      </c>
      <c r="S1461" s="187">
        <f t="shared" si="2428"/>
        <v>2</v>
      </c>
      <c r="T1461" s="187">
        <f t="shared" si="2428"/>
        <v>2</v>
      </c>
      <c r="U1461" s="187">
        <f t="shared" si="2428"/>
        <v>2</v>
      </c>
      <c r="V1461" s="188">
        <f t="shared" si="2428"/>
        <v>2</v>
      </c>
      <c r="W1461" s="189">
        <f>G$2</f>
        <v>3</v>
      </c>
      <c r="X1461" s="187">
        <f t="shared" ref="X1461:AF1464" si="2429">W1461</f>
        <v>3</v>
      </c>
      <c r="Y1461" s="187">
        <f t="shared" si="2429"/>
        <v>3</v>
      </c>
      <c r="Z1461" s="187">
        <f t="shared" si="2429"/>
        <v>3</v>
      </c>
      <c r="AA1461" s="187">
        <f t="shared" si="2429"/>
        <v>3</v>
      </c>
      <c r="AB1461" s="187">
        <f t="shared" si="2429"/>
        <v>3</v>
      </c>
      <c r="AC1461" s="187">
        <f t="shared" si="2429"/>
        <v>3</v>
      </c>
      <c r="AD1461" s="187">
        <f t="shared" si="2429"/>
        <v>3</v>
      </c>
      <c r="AE1461" s="187">
        <f t="shared" si="2429"/>
        <v>3</v>
      </c>
      <c r="AF1461" s="188">
        <f t="shared" si="2429"/>
        <v>3</v>
      </c>
      <c r="AG1461" s="189">
        <f>H$2</f>
        <v>4</v>
      </c>
      <c r="AH1461" s="187">
        <f t="shared" ref="AH1461:AP1464" si="2430">AG1461</f>
        <v>4</v>
      </c>
      <c r="AI1461" s="187">
        <f t="shared" si="2430"/>
        <v>4</v>
      </c>
      <c r="AJ1461" s="187">
        <f t="shared" si="2430"/>
        <v>4</v>
      </c>
      <c r="AK1461" s="187">
        <f t="shared" si="2430"/>
        <v>4</v>
      </c>
      <c r="AL1461" s="187">
        <f t="shared" si="2430"/>
        <v>4</v>
      </c>
      <c r="AM1461" s="187">
        <f t="shared" si="2430"/>
        <v>4</v>
      </c>
      <c r="AN1461" s="187">
        <f t="shared" si="2430"/>
        <v>4</v>
      </c>
      <c r="AO1461" s="187">
        <f t="shared" si="2430"/>
        <v>4</v>
      </c>
      <c r="AP1461" s="188">
        <f t="shared" si="2430"/>
        <v>4</v>
      </c>
      <c r="AQ1461" s="189">
        <f>I$2</f>
        <v>5</v>
      </c>
      <c r="AR1461" s="187">
        <f t="shared" ref="AR1461:AZ1464" si="2431">AQ1461</f>
        <v>5</v>
      </c>
      <c r="AS1461" s="187">
        <f t="shared" si="2431"/>
        <v>5</v>
      </c>
      <c r="AT1461" s="187">
        <f t="shared" si="2431"/>
        <v>5</v>
      </c>
      <c r="AU1461" s="187">
        <f t="shared" si="2431"/>
        <v>5</v>
      </c>
      <c r="AV1461" s="187">
        <f t="shared" si="2431"/>
        <v>5</v>
      </c>
      <c r="AW1461" s="187">
        <f t="shared" si="2431"/>
        <v>5</v>
      </c>
      <c r="AX1461" s="187">
        <f t="shared" si="2431"/>
        <v>5</v>
      </c>
      <c r="AY1461" s="187">
        <f t="shared" si="2431"/>
        <v>5</v>
      </c>
      <c r="AZ1461" s="188">
        <f t="shared" si="2431"/>
        <v>5</v>
      </c>
      <c r="BA1461" s="189">
        <f>J$2</f>
        <v>6</v>
      </c>
      <c r="BB1461" s="187">
        <f t="shared" ref="BB1461:BJ1464" si="2432">BA1461</f>
        <v>6</v>
      </c>
      <c r="BC1461" s="187">
        <f t="shared" si="2432"/>
        <v>6</v>
      </c>
      <c r="BD1461" s="187">
        <f t="shared" si="2432"/>
        <v>6</v>
      </c>
      <c r="BE1461" s="187">
        <f t="shared" si="2432"/>
        <v>6</v>
      </c>
      <c r="BF1461" s="187">
        <f t="shared" si="2432"/>
        <v>6</v>
      </c>
      <c r="BG1461" s="187">
        <f t="shared" si="2432"/>
        <v>6</v>
      </c>
      <c r="BH1461" s="187">
        <f t="shared" si="2432"/>
        <v>6</v>
      </c>
      <c r="BI1461" s="187">
        <f t="shared" si="2432"/>
        <v>6</v>
      </c>
      <c r="BJ1461" s="188">
        <f t="shared" si="2432"/>
        <v>6</v>
      </c>
    </row>
    <row r="1462" spans="1:93" s="2" customFormat="1" ht="15" hidden="1" customHeight="1" outlineLevel="2" x14ac:dyDescent="0.25">
      <c r="A1462" s="152" t="s">
        <v>192</v>
      </c>
      <c r="B1462" s="129" t="e">
        <f>C1455</f>
        <v>#REF!</v>
      </c>
      <c r="C1462" s="130" t="e">
        <f t="shared" si="2426"/>
        <v>#REF!</v>
      </c>
      <c r="D1462" s="130" t="e">
        <f t="shared" si="2426"/>
        <v>#REF!</v>
      </c>
      <c r="E1462" s="130" t="e">
        <f t="shared" si="2426"/>
        <v>#REF!</v>
      </c>
      <c r="F1462" s="130" t="e">
        <f t="shared" si="2426"/>
        <v>#REF!</v>
      </c>
      <c r="G1462" s="130" t="e">
        <f t="shared" si="2426"/>
        <v>#REF!</v>
      </c>
      <c r="H1462" s="130" t="e">
        <f t="shared" si="2426"/>
        <v>#REF!</v>
      </c>
      <c r="I1462" s="130" t="e">
        <f t="shared" si="2426"/>
        <v>#REF!</v>
      </c>
      <c r="J1462" s="190" t="e">
        <f t="shared" si="2426"/>
        <v>#REF!</v>
      </c>
      <c r="K1462" s="130" t="e">
        <f t="shared" si="2426"/>
        <v>#REF!</v>
      </c>
      <c r="L1462" s="131" t="e">
        <f t="shared" si="2426"/>
        <v>#REF!</v>
      </c>
      <c r="M1462" s="129" t="e">
        <f>D1455</f>
        <v>#REF!</v>
      </c>
      <c r="N1462" s="130" t="e">
        <f t="shared" si="2428"/>
        <v>#REF!</v>
      </c>
      <c r="O1462" s="130" t="e">
        <f t="shared" si="2428"/>
        <v>#REF!</v>
      </c>
      <c r="P1462" s="130" t="e">
        <f t="shared" si="2428"/>
        <v>#REF!</v>
      </c>
      <c r="Q1462" s="130" t="e">
        <f t="shared" si="2428"/>
        <v>#REF!</v>
      </c>
      <c r="R1462" s="130" t="e">
        <f t="shared" si="2428"/>
        <v>#REF!</v>
      </c>
      <c r="S1462" s="130" t="e">
        <f t="shared" si="2428"/>
        <v>#REF!</v>
      </c>
      <c r="T1462" s="130" t="e">
        <f t="shared" si="2428"/>
        <v>#REF!</v>
      </c>
      <c r="U1462" s="130" t="e">
        <f t="shared" si="2428"/>
        <v>#REF!</v>
      </c>
      <c r="V1462" s="131" t="e">
        <f t="shared" si="2428"/>
        <v>#REF!</v>
      </c>
      <c r="W1462" s="129" t="e">
        <f>E1455</f>
        <v>#REF!</v>
      </c>
      <c r="X1462" s="130" t="e">
        <f t="shared" si="2429"/>
        <v>#REF!</v>
      </c>
      <c r="Y1462" s="130" t="e">
        <f t="shared" si="2429"/>
        <v>#REF!</v>
      </c>
      <c r="Z1462" s="130" t="e">
        <f t="shared" si="2429"/>
        <v>#REF!</v>
      </c>
      <c r="AA1462" s="130" t="e">
        <f t="shared" si="2429"/>
        <v>#REF!</v>
      </c>
      <c r="AB1462" s="130" t="e">
        <f t="shared" si="2429"/>
        <v>#REF!</v>
      </c>
      <c r="AC1462" s="130" t="e">
        <f t="shared" si="2429"/>
        <v>#REF!</v>
      </c>
      <c r="AD1462" s="130" t="e">
        <f t="shared" si="2429"/>
        <v>#REF!</v>
      </c>
      <c r="AE1462" s="130" t="e">
        <f t="shared" si="2429"/>
        <v>#REF!</v>
      </c>
      <c r="AF1462" s="131" t="e">
        <f t="shared" si="2429"/>
        <v>#REF!</v>
      </c>
      <c r="AG1462" s="129" t="e">
        <f>F1455</f>
        <v>#REF!</v>
      </c>
      <c r="AH1462" s="130" t="e">
        <f t="shared" si="2430"/>
        <v>#REF!</v>
      </c>
      <c r="AI1462" s="130" t="e">
        <f t="shared" si="2430"/>
        <v>#REF!</v>
      </c>
      <c r="AJ1462" s="130" t="e">
        <f t="shared" si="2430"/>
        <v>#REF!</v>
      </c>
      <c r="AK1462" s="130" t="e">
        <f t="shared" si="2430"/>
        <v>#REF!</v>
      </c>
      <c r="AL1462" s="130" t="e">
        <f t="shared" si="2430"/>
        <v>#REF!</v>
      </c>
      <c r="AM1462" s="130" t="e">
        <f t="shared" si="2430"/>
        <v>#REF!</v>
      </c>
      <c r="AN1462" s="130" t="e">
        <f t="shared" si="2430"/>
        <v>#REF!</v>
      </c>
      <c r="AO1462" s="130" t="e">
        <f t="shared" si="2430"/>
        <v>#REF!</v>
      </c>
      <c r="AP1462" s="131" t="e">
        <f t="shared" si="2430"/>
        <v>#REF!</v>
      </c>
      <c r="AQ1462" s="129" t="e">
        <f>G1455</f>
        <v>#REF!</v>
      </c>
      <c r="AR1462" s="130" t="e">
        <f t="shared" si="2431"/>
        <v>#REF!</v>
      </c>
      <c r="AS1462" s="130" t="e">
        <f t="shared" si="2431"/>
        <v>#REF!</v>
      </c>
      <c r="AT1462" s="130" t="e">
        <f t="shared" si="2431"/>
        <v>#REF!</v>
      </c>
      <c r="AU1462" s="130" t="e">
        <f t="shared" si="2431"/>
        <v>#REF!</v>
      </c>
      <c r="AV1462" s="130" t="e">
        <f t="shared" si="2431"/>
        <v>#REF!</v>
      </c>
      <c r="AW1462" s="130" t="e">
        <f t="shared" si="2431"/>
        <v>#REF!</v>
      </c>
      <c r="AX1462" s="130" t="e">
        <f t="shared" si="2431"/>
        <v>#REF!</v>
      </c>
      <c r="AY1462" s="130" t="e">
        <f t="shared" si="2431"/>
        <v>#REF!</v>
      </c>
      <c r="AZ1462" s="131" t="e">
        <f t="shared" si="2431"/>
        <v>#REF!</v>
      </c>
      <c r="BA1462" s="129" t="e">
        <f>H1455</f>
        <v>#REF!</v>
      </c>
      <c r="BB1462" s="130" t="e">
        <f t="shared" si="2432"/>
        <v>#REF!</v>
      </c>
      <c r="BC1462" s="130" t="e">
        <f t="shared" si="2432"/>
        <v>#REF!</v>
      </c>
      <c r="BD1462" s="130" t="e">
        <f t="shared" si="2432"/>
        <v>#REF!</v>
      </c>
      <c r="BE1462" s="130" t="e">
        <f t="shared" si="2432"/>
        <v>#REF!</v>
      </c>
      <c r="BF1462" s="130" t="e">
        <f t="shared" si="2432"/>
        <v>#REF!</v>
      </c>
      <c r="BG1462" s="130" t="e">
        <f t="shared" si="2432"/>
        <v>#REF!</v>
      </c>
      <c r="BH1462" s="130" t="e">
        <f t="shared" si="2432"/>
        <v>#REF!</v>
      </c>
      <c r="BI1462" s="130" t="e">
        <f t="shared" si="2432"/>
        <v>#REF!</v>
      </c>
      <c r="BJ1462" s="131" t="e">
        <f t="shared" si="2432"/>
        <v>#REF!</v>
      </c>
      <c r="BK1462"/>
      <c r="BL1462"/>
      <c r="BM1462"/>
      <c r="BN1462"/>
      <c r="BO1462"/>
      <c r="BP1462"/>
      <c r="BQ1462"/>
      <c r="BR1462"/>
      <c r="BS1462"/>
      <c r="BT1462"/>
      <c r="BU1462"/>
      <c r="BV1462"/>
      <c r="BW1462"/>
      <c r="BX1462"/>
      <c r="BY1462"/>
      <c r="BZ1462"/>
      <c r="CA1462"/>
      <c r="CB1462"/>
      <c r="CC1462"/>
      <c r="CD1462"/>
      <c r="CE1462"/>
      <c r="CF1462"/>
      <c r="CG1462"/>
      <c r="CH1462"/>
      <c r="CI1462"/>
      <c r="CJ1462"/>
      <c r="CK1462"/>
      <c r="CL1462"/>
      <c r="CM1462"/>
      <c r="CN1462"/>
      <c r="CO1462"/>
    </row>
    <row r="1463" spans="1:93" s="2" customFormat="1" ht="15" hidden="1" customHeight="1" outlineLevel="2" x14ac:dyDescent="0.25">
      <c r="A1463" s="152" t="s">
        <v>47</v>
      </c>
      <c r="B1463" s="129" t="e">
        <f>C1456</f>
        <v>#REF!</v>
      </c>
      <c r="C1463" s="130" t="e">
        <f t="shared" si="2426"/>
        <v>#REF!</v>
      </c>
      <c r="D1463" s="130" t="e">
        <f t="shared" si="2426"/>
        <v>#REF!</v>
      </c>
      <c r="E1463" s="130" t="e">
        <f t="shared" si="2426"/>
        <v>#REF!</v>
      </c>
      <c r="F1463" s="130" t="e">
        <f t="shared" si="2426"/>
        <v>#REF!</v>
      </c>
      <c r="G1463" s="130" t="e">
        <f t="shared" si="2426"/>
        <v>#REF!</v>
      </c>
      <c r="H1463" s="130" t="e">
        <f t="shared" si="2426"/>
        <v>#REF!</v>
      </c>
      <c r="I1463" s="130" t="e">
        <f t="shared" si="2426"/>
        <v>#REF!</v>
      </c>
      <c r="J1463" s="190" t="e">
        <f t="shared" si="2426"/>
        <v>#REF!</v>
      </c>
      <c r="K1463" s="130" t="e">
        <f t="shared" si="2426"/>
        <v>#REF!</v>
      </c>
      <c r="L1463" s="131" t="e">
        <f t="shared" si="2426"/>
        <v>#REF!</v>
      </c>
      <c r="M1463" s="129" t="e">
        <f>D1456</f>
        <v>#REF!</v>
      </c>
      <c r="N1463" s="130" t="e">
        <f t="shared" si="2428"/>
        <v>#REF!</v>
      </c>
      <c r="O1463" s="130" t="e">
        <f t="shared" si="2428"/>
        <v>#REF!</v>
      </c>
      <c r="P1463" s="130" t="e">
        <f t="shared" si="2428"/>
        <v>#REF!</v>
      </c>
      <c r="Q1463" s="130" t="e">
        <f t="shared" si="2428"/>
        <v>#REF!</v>
      </c>
      <c r="R1463" s="130" t="e">
        <f t="shared" si="2428"/>
        <v>#REF!</v>
      </c>
      <c r="S1463" s="130" t="e">
        <f t="shared" si="2428"/>
        <v>#REF!</v>
      </c>
      <c r="T1463" s="130" t="e">
        <f t="shared" si="2428"/>
        <v>#REF!</v>
      </c>
      <c r="U1463" s="130" t="e">
        <f t="shared" si="2428"/>
        <v>#REF!</v>
      </c>
      <c r="V1463" s="131" t="e">
        <f t="shared" si="2428"/>
        <v>#REF!</v>
      </c>
      <c r="W1463" s="129" t="e">
        <f>E1456</f>
        <v>#REF!</v>
      </c>
      <c r="X1463" s="130" t="e">
        <f t="shared" si="2429"/>
        <v>#REF!</v>
      </c>
      <c r="Y1463" s="130" t="e">
        <f t="shared" si="2429"/>
        <v>#REF!</v>
      </c>
      <c r="Z1463" s="130" t="e">
        <f t="shared" si="2429"/>
        <v>#REF!</v>
      </c>
      <c r="AA1463" s="130" t="e">
        <f t="shared" si="2429"/>
        <v>#REF!</v>
      </c>
      <c r="AB1463" s="130" t="e">
        <f t="shared" si="2429"/>
        <v>#REF!</v>
      </c>
      <c r="AC1463" s="130" t="e">
        <f t="shared" si="2429"/>
        <v>#REF!</v>
      </c>
      <c r="AD1463" s="130" t="e">
        <f t="shared" si="2429"/>
        <v>#REF!</v>
      </c>
      <c r="AE1463" s="130" t="e">
        <f t="shared" si="2429"/>
        <v>#REF!</v>
      </c>
      <c r="AF1463" s="131" t="e">
        <f t="shared" si="2429"/>
        <v>#REF!</v>
      </c>
      <c r="AG1463" s="129" t="e">
        <f>F1456</f>
        <v>#REF!</v>
      </c>
      <c r="AH1463" s="130" t="e">
        <f t="shared" si="2430"/>
        <v>#REF!</v>
      </c>
      <c r="AI1463" s="130" t="e">
        <f t="shared" si="2430"/>
        <v>#REF!</v>
      </c>
      <c r="AJ1463" s="130" t="e">
        <f t="shared" si="2430"/>
        <v>#REF!</v>
      </c>
      <c r="AK1463" s="130" t="e">
        <f t="shared" si="2430"/>
        <v>#REF!</v>
      </c>
      <c r="AL1463" s="130" t="e">
        <f t="shared" si="2430"/>
        <v>#REF!</v>
      </c>
      <c r="AM1463" s="130" t="e">
        <f t="shared" si="2430"/>
        <v>#REF!</v>
      </c>
      <c r="AN1463" s="130" t="e">
        <f t="shared" si="2430"/>
        <v>#REF!</v>
      </c>
      <c r="AO1463" s="130" t="e">
        <f t="shared" si="2430"/>
        <v>#REF!</v>
      </c>
      <c r="AP1463" s="131" t="e">
        <f t="shared" si="2430"/>
        <v>#REF!</v>
      </c>
      <c r="AQ1463" s="129" t="e">
        <f>G1456</f>
        <v>#REF!</v>
      </c>
      <c r="AR1463" s="130" t="e">
        <f t="shared" si="2431"/>
        <v>#REF!</v>
      </c>
      <c r="AS1463" s="130" t="e">
        <f t="shared" si="2431"/>
        <v>#REF!</v>
      </c>
      <c r="AT1463" s="130" t="e">
        <f t="shared" si="2431"/>
        <v>#REF!</v>
      </c>
      <c r="AU1463" s="130" t="e">
        <f t="shared" si="2431"/>
        <v>#REF!</v>
      </c>
      <c r="AV1463" s="130" t="e">
        <f t="shared" si="2431"/>
        <v>#REF!</v>
      </c>
      <c r="AW1463" s="130" t="e">
        <f t="shared" si="2431"/>
        <v>#REF!</v>
      </c>
      <c r="AX1463" s="130" t="e">
        <f t="shared" si="2431"/>
        <v>#REF!</v>
      </c>
      <c r="AY1463" s="130" t="e">
        <f t="shared" si="2431"/>
        <v>#REF!</v>
      </c>
      <c r="AZ1463" s="131" t="e">
        <f t="shared" si="2431"/>
        <v>#REF!</v>
      </c>
      <c r="BA1463" s="129" t="e">
        <f>H1456</f>
        <v>#REF!</v>
      </c>
      <c r="BB1463" s="130" t="e">
        <f t="shared" si="2432"/>
        <v>#REF!</v>
      </c>
      <c r="BC1463" s="130" t="e">
        <f t="shared" si="2432"/>
        <v>#REF!</v>
      </c>
      <c r="BD1463" s="130" t="e">
        <f t="shared" si="2432"/>
        <v>#REF!</v>
      </c>
      <c r="BE1463" s="130" t="e">
        <f t="shared" si="2432"/>
        <v>#REF!</v>
      </c>
      <c r="BF1463" s="130" t="e">
        <f t="shared" si="2432"/>
        <v>#REF!</v>
      </c>
      <c r="BG1463" s="130" t="e">
        <f t="shared" si="2432"/>
        <v>#REF!</v>
      </c>
      <c r="BH1463" s="130" t="e">
        <f t="shared" si="2432"/>
        <v>#REF!</v>
      </c>
      <c r="BI1463" s="130" t="e">
        <f t="shared" si="2432"/>
        <v>#REF!</v>
      </c>
      <c r="BJ1463" s="131" t="e">
        <f t="shared" si="2432"/>
        <v>#REF!</v>
      </c>
      <c r="BK1463"/>
      <c r="BL1463"/>
      <c r="BM1463"/>
      <c r="BN1463"/>
      <c r="BO1463"/>
      <c r="BP1463"/>
      <c r="BQ1463"/>
      <c r="BR1463"/>
      <c r="BS1463"/>
      <c r="BT1463"/>
      <c r="BU1463"/>
      <c r="BV1463"/>
      <c r="BW1463"/>
      <c r="BX1463"/>
      <c r="BY1463"/>
      <c r="BZ1463"/>
      <c r="CA1463"/>
      <c r="CB1463"/>
      <c r="CC1463"/>
      <c r="CD1463"/>
      <c r="CE1463"/>
      <c r="CF1463"/>
      <c r="CG1463"/>
      <c r="CH1463"/>
      <c r="CI1463"/>
      <c r="CJ1463"/>
      <c r="CK1463"/>
      <c r="CL1463"/>
      <c r="CM1463"/>
      <c r="CN1463"/>
      <c r="CO1463"/>
    </row>
    <row r="1464" spans="1:93" s="2" customFormat="1" ht="15" hidden="1" customHeight="1" outlineLevel="2" x14ac:dyDescent="0.25">
      <c r="A1464" s="152" t="s">
        <v>57</v>
      </c>
      <c r="B1464" s="129">
        <f t="shared" ref="B1464" si="2433">E$3</f>
        <v>0.91</v>
      </c>
      <c r="C1464" s="130">
        <f t="shared" si="2426"/>
        <v>0.91</v>
      </c>
      <c r="D1464" s="130">
        <f t="shared" si="2426"/>
        <v>0.91</v>
      </c>
      <c r="E1464" s="130">
        <f t="shared" si="2426"/>
        <v>0.91</v>
      </c>
      <c r="F1464" s="130">
        <f t="shared" si="2426"/>
        <v>0.91</v>
      </c>
      <c r="G1464" s="130">
        <f t="shared" si="2426"/>
        <v>0.91</v>
      </c>
      <c r="H1464" s="130">
        <f t="shared" si="2426"/>
        <v>0.91</v>
      </c>
      <c r="I1464" s="130">
        <f t="shared" si="2426"/>
        <v>0.91</v>
      </c>
      <c r="J1464" s="190">
        <f t="shared" si="2426"/>
        <v>0.91</v>
      </c>
      <c r="K1464" s="130">
        <f t="shared" si="2426"/>
        <v>0.91</v>
      </c>
      <c r="L1464" s="131">
        <f t="shared" si="2426"/>
        <v>0.91</v>
      </c>
      <c r="M1464" s="129">
        <f t="shared" ref="M1464" si="2434">F$3</f>
        <v>3.6</v>
      </c>
      <c r="N1464" s="130">
        <f t="shared" si="2428"/>
        <v>3.6</v>
      </c>
      <c r="O1464" s="130">
        <f t="shared" si="2428"/>
        <v>3.6</v>
      </c>
      <c r="P1464" s="130">
        <f t="shared" si="2428"/>
        <v>3.6</v>
      </c>
      <c r="Q1464" s="130">
        <f t="shared" si="2428"/>
        <v>3.6</v>
      </c>
      <c r="R1464" s="130">
        <f t="shared" si="2428"/>
        <v>3.6</v>
      </c>
      <c r="S1464" s="130">
        <f t="shared" si="2428"/>
        <v>3.6</v>
      </c>
      <c r="T1464" s="130">
        <f t="shared" si="2428"/>
        <v>3.6</v>
      </c>
      <c r="U1464" s="130">
        <f t="shared" si="2428"/>
        <v>3.6</v>
      </c>
      <c r="V1464" s="131">
        <f t="shared" si="2428"/>
        <v>3.6</v>
      </c>
      <c r="W1464" s="129">
        <f t="shared" ref="W1464" si="2435">G$3</f>
        <v>3.6</v>
      </c>
      <c r="X1464" s="130">
        <f t="shared" si="2429"/>
        <v>3.6</v>
      </c>
      <c r="Y1464" s="130">
        <f t="shared" si="2429"/>
        <v>3.6</v>
      </c>
      <c r="Z1464" s="130">
        <f t="shared" si="2429"/>
        <v>3.6</v>
      </c>
      <c r="AA1464" s="130">
        <f t="shared" si="2429"/>
        <v>3.6</v>
      </c>
      <c r="AB1464" s="130">
        <f t="shared" si="2429"/>
        <v>3.6</v>
      </c>
      <c r="AC1464" s="130">
        <f t="shared" si="2429"/>
        <v>3.6</v>
      </c>
      <c r="AD1464" s="130">
        <f t="shared" si="2429"/>
        <v>3.6</v>
      </c>
      <c r="AE1464" s="130">
        <f t="shared" si="2429"/>
        <v>3.6</v>
      </c>
      <c r="AF1464" s="131">
        <f t="shared" si="2429"/>
        <v>3.6</v>
      </c>
      <c r="AG1464" s="129">
        <f t="shared" ref="AG1464" si="2436">H$3</f>
        <v>3.6</v>
      </c>
      <c r="AH1464" s="130">
        <f t="shared" si="2430"/>
        <v>3.6</v>
      </c>
      <c r="AI1464" s="130">
        <f t="shared" si="2430"/>
        <v>3.6</v>
      </c>
      <c r="AJ1464" s="130">
        <f t="shared" si="2430"/>
        <v>3.6</v>
      </c>
      <c r="AK1464" s="130">
        <f t="shared" si="2430"/>
        <v>3.6</v>
      </c>
      <c r="AL1464" s="130">
        <f t="shared" si="2430"/>
        <v>3.6</v>
      </c>
      <c r="AM1464" s="130">
        <f t="shared" si="2430"/>
        <v>3.6</v>
      </c>
      <c r="AN1464" s="130">
        <f t="shared" si="2430"/>
        <v>3.6</v>
      </c>
      <c r="AO1464" s="130">
        <f t="shared" si="2430"/>
        <v>3.6</v>
      </c>
      <c r="AP1464" s="131">
        <f t="shared" si="2430"/>
        <v>3.6</v>
      </c>
      <c r="AQ1464" s="129">
        <f t="shared" ref="AQ1464" si="2437">I$3</f>
        <v>0.91</v>
      </c>
      <c r="AR1464" s="130">
        <f t="shared" si="2431"/>
        <v>0.91</v>
      </c>
      <c r="AS1464" s="130">
        <f t="shared" si="2431"/>
        <v>0.91</v>
      </c>
      <c r="AT1464" s="130">
        <f t="shared" si="2431"/>
        <v>0.91</v>
      </c>
      <c r="AU1464" s="130">
        <f t="shared" si="2431"/>
        <v>0.91</v>
      </c>
      <c r="AV1464" s="130">
        <f t="shared" si="2431"/>
        <v>0.91</v>
      </c>
      <c r="AW1464" s="130">
        <f t="shared" si="2431"/>
        <v>0.91</v>
      </c>
      <c r="AX1464" s="130">
        <f t="shared" si="2431"/>
        <v>0.91</v>
      </c>
      <c r="AY1464" s="130">
        <f t="shared" si="2431"/>
        <v>0.91</v>
      </c>
      <c r="AZ1464" s="131">
        <f t="shared" si="2431"/>
        <v>0.91</v>
      </c>
      <c r="BA1464" s="129">
        <f t="shared" ref="BA1464" si="2438">J$3</f>
        <v>0</v>
      </c>
      <c r="BB1464" s="130">
        <f t="shared" si="2432"/>
        <v>0</v>
      </c>
      <c r="BC1464" s="130">
        <f t="shared" si="2432"/>
        <v>0</v>
      </c>
      <c r="BD1464" s="130">
        <f t="shared" si="2432"/>
        <v>0</v>
      </c>
      <c r="BE1464" s="130">
        <f t="shared" si="2432"/>
        <v>0</v>
      </c>
      <c r="BF1464" s="130">
        <f t="shared" si="2432"/>
        <v>0</v>
      </c>
      <c r="BG1464" s="130">
        <f t="shared" si="2432"/>
        <v>0</v>
      </c>
      <c r="BH1464" s="130">
        <f t="shared" si="2432"/>
        <v>0</v>
      </c>
      <c r="BI1464" s="130">
        <f t="shared" si="2432"/>
        <v>0</v>
      </c>
      <c r="BJ1464" s="131">
        <f t="shared" si="2432"/>
        <v>0</v>
      </c>
      <c r="BK1464"/>
      <c r="BL1464"/>
      <c r="BM1464"/>
      <c r="BN1464"/>
      <c r="BO1464"/>
      <c r="BP1464"/>
      <c r="BQ1464"/>
      <c r="BR1464"/>
      <c r="BS1464"/>
      <c r="BT1464"/>
      <c r="BU1464"/>
      <c r="BV1464"/>
      <c r="BW1464"/>
      <c r="BX1464"/>
      <c r="BY1464"/>
      <c r="BZ1464"/>
      <c r="CA1464"/>
      <c r="CB1464"/>
      <c r="CC1464"/>
      <c r="CD1464"/>
      <c r="CE1464"/>
      <c r="CF1464"/>
      <c r="CG1464"/>
      <c r="CH1464"/>
      <c r="CI1464"/>
      <c r="CJ1464"/>
      <c r="CK1464"/>
      <c r="CL1464"/>
      <c r="CM1464"/>
      <c r="CN1464"/>
      <c r="CO1464"/>
    </row>
    <row r="1465" spans="1:93" s="2" customFormat="1" ht="15" hidden="1" customHeight="1" outlineLevel="2" x14ac:dyDescent="0.25">
      <c r="A1465" s="152" t="s">
        <v>58</v>
      </c>
      <c r="B1465" s="132">
        <f t="shared" ref="B1465" si="2439">B1464/10*0</f>
        <v>0</v>
      </c>
      <c r="C1465" s="133">
        <f t="shared" ref="C1465" si="2440">C1464/10*1</f>
        <v>9.0999999999999998E-2</v>
      </c>
      <c r="D1465" s="133">
        <f t="shared" ref="D1465" si="2441">D1464/10*2</f>
        <v>0.182</v>
      </c>
      <c r="E1465" s="133">
        <f t="shared" ref="E1465" si="2442">E1464/10*3</f>
        <v>0.27300000000000002</v>
      </c>
      <c r="F1465" s="133">
        <f t="shared" ref="F1465" si="2443">F1464/10*4</f>
        <v>0.36399999999999999</v>
      </c>
      <c r="G1465" s="133">
        <f t="shared" ref="G1465" si="2444">G1464/10*5</f>
        <v>0.45499999999999996</v>
      </c>
      <c r="H1465" s="133">
        <f t="shared" ref="H1465" si="2445">H1464/10*6</f>
        <v>0.54600000000000004</v>
      </c>
      <c r="I1465" s="133">
        <f t="shared" ref="I1465" si="2446">I1464/10*7</f>
        <v>0.63700000000000001</v>
      </c>
      <c r="J1465" s="191">
        <f t="shared" ref="J1465" si="2447">J1464/10*8</f>
        <v>0.72799999999999998</v>
      </c>
      <c r="K1465" s="133">
        <f t="shared" ref="K1465" si="2448">K1464/10*9</f>
        <v>0.81899999999999995</v>
      </c>
      <c r="L1465" s="134">
        <f t="shared" ref="L1465" si="2449">L1464/10*10</f>
        <v>0.90999999999999992</v>
      </c>
      <c r="M1465" s="133">
        <f t="shared" ref="M1465" si="2450">M1464/10*1</f>
        <v>0.36</v>
      </c>
      <c r="N1465" s="133">
        <f t="shared" ref="N1465" si="2451">N1464/10*2</f>
        <v>0.72</v>
      </c>
      <c r="O1465" s="133">
        <f t="shared" ref="O1465" si="2452">O1464/10*3</f>
        <v>1.08</v>
      </c>
      <c r="P1465" s="133">
        <f t="shared" ref="P1465" si="2453">P1464/10*4</f>
        <v>1.44</v>
      </c>
      <c r="Q1465" s="133">
        <f t="shared" ref="Q1465" si="2454">Q1464/10*5</f>
        <v>1.7999999999999998</v>
      </c>
      <c r="R1465" s="133">
        <f t="shared" ref="R1465" si="2455">R1464/10*6</f>
        <v>2.16</v>
      </c>
      <c r="S1465" s="133">
        <f t="shared" ref="S1465" si="2456">S1464/10*7</f>
        <v>2.52</v>
      </c>
      <c r="T1465" s="133">
        <f t="shared" ref="T1465" si="2457">T1464/10*8</f>
        <v>2.88</v>
      </c>
      <c r="U1465" s="133">
        <f t="shared" ref="U1465" si="2458">U1464/10*9</f>
        <v>3.2399999999999998</v>
      </c>
      <c r="V1465" s="134">
        <f t="shared" ref="V1465" si="2459">V1464/10*10</f>
        <v>3.5999999999999996</v>
      </c>
      <c r="W1465" s="133">
        <f t="shared" ref="W1465" si="2460">W1464/10*1</f>
        <v>0.36</v>
      </c>
      <c r="X1465" s="133">
        <f t="shared" ref="X1465" si="2461">X1464/10*2</f>
        <v>0.72</v>
      </c>
      <c r="Y1465" s="133">
        <f t="shared" ref="Y1465" si="2462">Y1464/10*3</f>
        <v>1.08</v>
      </c>
      <c r="Z1465" s="133">
        <f t="shared" ref="Z1465" si="2463">Z1464/10*4</f>
        <v>1.44</v>
      </c>
      <c r="AA1465" s="133">
        <f t="shared" ref="AA1465" si="2464">AA1464/10*5</f>
        <v>1.7999999999999998</v>
      </c>
      <c r="AB1465" s="133">
        <f t="shared" ref="AB1465" si="2465">AB1464/10*6</f>
        <v>2.16</v>
      </c>
      <c r="AC1465" s="133">
        <f t="shared" ref="AC1465" si="2466">AC1464/10*7</f>
        <v>2.52</v>
      </c>
      <c r="AD1465" s="133">
        <f t="shared" ref="AD1465" si="2467">AD1464/10*8</f>
        <v>2.88</v>
      </c>
      <c r="AE1465" s="134">
        <f t="shared" ref="AE1465" si="2468">AE1464/10*9</f>
        <v>3.2399999999999998</v>
      </c>
      <c r="AF1465" s="134">
        <f t="shared" ref="AF1465" si="2469">AF1464/10*10</f>
        <v>3.5999999999999996</v>
      </c>
      <c r="AG1465" s="133">
        <f t="shared" ref="AG1465" si="2470">AG1464/10*1</f>
        <v>0.36</v>
      </c>
      <c r="AH1465" s="133">
        <f t="shared" ref="AH1465" si="2471">AH1464/10*2</f>
        <v>0.72</v>
      </c>
      <c r="AI1465" s="133">
        <f t="shared" ref="AI1465" si="2472">AI1464/10*3</f>
        <v>1.08</v>
      </c>
      <c r="AJ1465" s="133">
        <f t="shared" ref="AJ1465" si="2473">AJ1464/10*4</f>
        <v>1.44</v>
      </c>
      <c r="AK1465" s="133">
        <f t="shared" ref="AK1465" si="2474">AK1464/10*5</f>
        <v>1.7999999999999998</v>
      </c>
      <c r="AL1465" s="133">
        <f t="shared" ref="AL1465" si="2475">AL1464/10*6</f>
        <v>2.16</v>
      </c>
      <c r="AM1465" s="133">
        <f t="shared" ref="AM1465" si="2476">AM1464/10*7</f>
        <v>2.52</v>
      </c>
      <c r="AN1465" s="133">
        <f t="shared" ref="AN1465" si="2477">AN1464/10*8</f>
        <v>2.88</v>
      </c>
      <c r="AO1465" s="134">
        <f t="shared" ref="AO1465" si="2478">AO1464/10*9</f>
        <v>3.2399999999999998</v>
      </c>
      <c r="AP1465" s="134">
        <f t="shared" ref="AP1465" si="2479">AP1464/10*10</f>
        <v>3.5999999999999996</v>
      </c>
      <c r="AQ1465" s="133">
        <f t="shared" ref="AQ1465" si="2480">AQ1464/10*1</f>
        <v>9.0999999999999998E-2</v>
      </c>
      <c r="AR1465" s="133">
        <f t="shared" ref="AR1465" si="2481">AR1464/10*2</f>
        <v>0.182</v>
      </c>
      <c r="AS1465" s="133">
        <f t="shared" ref="AS1465" si="2482">AS1464/10*3</f>
        <v>0.27300000000000002</v>
      </c>
      <c r="AT1465" s="133">
        <f t="shared" ref="AT1465" si="2483">AT1464/10*4</f>
        <v>0.36399999999999999</v>
      </c>
      <c r="AU1465" s="133">
        <f t="shared" ref="AU1465" si="2484">AU1464/10*5</f>
        <v>0.45499999999999996</v>
      </c>
      <c r="AV1465" s="133">
        <f t="shared" ref="AV1465" si="2485">AV1464/10*6</f>
        <v>0.54600000000000004</v>
      </c>
      <c r="AW1465" s="133">
        <f t="shared" ref="AW1465" si="2486">AW1464/10*7</f>
        <v>0.63700000000000001</v>
      </c>
      <c r="AX1465" s="133">
        <f t="shared" ref="AX1465" si="2487">AX1464/10*8</f>
        <v>0.72799999999999998</v>
      </c>
      <c r="AY1465" s="134">
        <f t="shared" ref="AY1465" si="2488">AY1464/10*9</f>
        <v>0.81899999999999995</v>
      </c>
      <c r="AZ1465" s="134">
        <f t="shared" ref="AZ1465" si="2489">AZ1464/10*10</f>
        <v>0.90999999999999992</v>
      </c>
      <c r="BA1465" s="133">
        <f t="shared" ref="BA1465" si="2490">BA1464/10*1</f>
        <v>0</v>
      </c>
      <c r="BB1465" s="133">
        <f t="shared" ref="BB1465" si="2491">BB1464/10*2</f>
        <v>0</v>
      </c>
      <c r="BC1465" s="133">
        <f t="shared" ref="BC1465" si="2492">BC1464/10*3</f>
        <v>0</v>
      </c>
      <c r="BD1465" s="133">
        <f t="shared" ref="BD1465" si="2493">BD1464/10*4</f>
        <v>0</v>
      </c>
      <c r="BE1465" s="133">
        <f t="shared" ref="BE1465" si="2494">BE1464/10*5</f>
        <v>0</v>
      </c>
      <c r="BF1465" s="133">
        <f t="shared" ref="BF1465" si="2495">BF1464/10*6</f>
        <v>0</v>
      </c>
      <c r="BG1465" s="133">
        <f t="shared" ref="BG1465" si="2496">BG1464/10*7</f>
        <v>0</v>
      </c>
      <c r="BH1465" s="133">
        <f t="shared" ref="BH1465" si="2497">BH1464/10*8</f>
        <v>0</v>
      </c>
      <c r="BI1465" s="134">
        <f t="shared" ref="BI1465" si="2498">BI1464/10*9</f>
        <v>0</v>
      </c>
      <c r="BJ1465" s="134">
        <f t="shared" ref="BJ1465" si="2499">BJ1464/10*10</f>
        <v>0</v>
      </c>
      <c r="BK1465"/>
      <c r="BL1465"/>
      <c r="BM1465"/>
      <c r="BN1465"/>
      <c r="BO1465"/>
      <c r="BP1465"/>
      <c r="BQ1465"/>
      <c r="BR1465"/>
      <c r="BS1465"/>
      <c r="BT1465"/>
      <c r="BU1465"/>
      <c r="BV1465"/>
      <c r="BW1465"/>
      <c r="BX1465"/>
      <c r="BY1465"/>
      <c r="BZ1465"/>
      <c r="CA1465"/>
      <c r="CB1465"/>
      <c r="CC1465"/>
      <c r="CD1465"/>
      <c r="CE1465"/>
      <c r="CF1465"/>
      <c r="CG1465"/>
      <c r="CH1465"/>
      <c r="CI1465"/>
      <c r="CJ1465"/>
      <c r="CK1465"/>
      <c r="CL1465"/>
      <c r="CM1465"/>
      <c r="CN1465"/>
      <c r="CO1465"/>
    </row>
    <row r="1466" spans="1:93" ht="15.75" hidden="1" outlineLevel="2" thickBot="1" x14ac:dyDescent="0.3">
      <c r="A1466" s="152" t="s">
        <v>60</v>
      </c>
      <c r="B1466" s="192" t="e">
        <f t="shared" ref="B1466:BJ1466" si="2500">-B1463+B1462*B1465-1*IF(AND($A1290=B1461,B1465&gt;=$A1409),B1465-$A1409,0)</f>
        <v>#REF!</v>
      </c>
      <c r="C1466" s="193" t="e">
        <f t="shared" si="2500"/>
        <v>#REF!</v>
      </c>
      <c r="D1466" s="193" t="e">
        <f t="shared" si="2500"/>
        <v>#REF!</v>
      </c>
      <c r="E1466" s="193" t="e">
        <f t="shared" si="2500"/>
        <v>#REF!</v>
      </c>
      <c r="F1466" s="193" t="e">
        <f t="shared" si="2500"/>
        <v>#REF!</v>
      </c>
      <c r="G1466" s="193" t="e">
        <f t="shared" si="2500"/>
        <v>#REF!</v>
      </c>
      <c r="H1466" s="193" t="e">
        <f t="shared" si="2500"/>
        <v>#REF!</v>
      </c>
      <c r="I1466" s="193" t="e">
        <f t="shared" si="2500"/>
        <v>#REF!</v>
      </c>
      <c r="J1466" s="193" t="e">
        <f t="shared" si="2500"/>
        <v>#REF!</v>
      </c>
      <c r="K1466" s="193" t="e">
        <f t="shared" si="2500"/>
        <v>#REF!</v>
      </c>
      <c r="L1466" s="194" t="e">
        <f t="shared" si="2500"/>
        <v>#REF!</v>
      </c>
      <c r="M1466" s="192" t="e">
        <f t="shared" si="2500"/>
        <v>#REF!</v>
      </c>
      <c r="N1466" s="193" t="e">
        <f t="shared" si="2500"/>
        <v>#REF!</v>
      </c>
      <c r="O1466" s="193" t="e">
        <f t="shared" si="2500"/>
        <v>#REF!</v>
      </c>
      <c r="P1466" s="193" t="e">
        <f t="shared" si="2500"/>
        <v>#REF!</v>
      </c>
      <c r="Q1466" s="193" t="e">
        <f t="shared" si="2500"/>
        <v>#REF!</v>
      </c>
      <c r="R1466" s="193" t="e">
        <f t="shared" si="2500"/>
        <v>#REF!</v>
      </c>
      <c r="S1466" s="193" t="e">
        <f t="shared" si="2500"/>
        <v>#REF!</v>
      </c>
      <c r="T1466" s="193" t="e">
        <f t="shared" si="2500"/>
        <v>#REF!</v>
      </c>
      <c r="U1466" s="193" t="e">
        <f t="shared" si="2500"/>
        <v>#REF!</v>
      </c>
      <c r="V1466" s="194" t="e">
        <f t="shared" si="2500"/>
        <v>#REF!</v>
      </c>
      <c r="W1466" s="192" t="e">
        <f t="shared" si="2500"/>
        <v>#REF!</v>
      </c>
      <c r="X1466" s="193" t="e">
        <f t="shared" si="2500"/>
        <v>#REF!</v>
      </c>
      <c r="Y1466" s="193" t="e">
        <f t="shared" si="2500"/>
        <v>#REF!</v>
      </c>
      <c r="Z1466" s="193" t="e">
        <f t="shared" si="2500"/>
        <v>#REF!</v>
      </c>
      <c r="AA1466" s="193" t="e">
        <f t="shared" si="2500"/>
        <v>#REF!</v>
      </c>
      <c r="AB1466" s="193" t="e">
        <f t="shared" si="2500"/>
        <v>#REF!</v>
      </c>
      <c r="AC1466" s="193" t="e">
        <f t="shared" si="2500"/>
        <v>#REF!</v>
      </c>
      <c r="AD1466" s="193" t="e">
        <f t="shared" si="2500"/>
        <v>#REF!</v>
      </c>
      <c r="AE1466" s="193" t="e">
        <f t="shared" si="2500"/>
        <v>#REF!</v>
      </c>
      <c r="AF1466" s="194" t="e">
        <f t="shared" si="2500"/>
        <v>#REF!</v>
      </c>
      <c r="AG1466" s="192" t="e">
        <f t="shared" si="2500"/>
        <v>#REF!</v>
      </c>
      <c r="AH1466" s="193" t="e">
        <f t="shared" si="2500"/>
        <v>#REF!</v>
      </c>
      <c r="AI1466" s="193" t="e">
        <f t="shared" si="2500"/>
        <v>#REF!</v>
      </c>
      <c r="AJ1466" s="193" t="e">
        <f t="shared" si="2500"/>
        <v>#REF!</v>
      </c>
      <c r="AK1466" s="193" t="e">
        <f t="shared" si="2500"/>
        <v>#REF!</v>
      </c>
      <c r="AL1466" s="193" t="e">
        <f t="shared" si="2500"/>
        <v>#REF!</v>
      </c>
      <c r="AM1466" s="193" t="e">
        <f t="shared" si="2500"/>
        <v>#REF!</v>
      </c>
      <c r="AN1466" s="193" t="e">
        <f t="shared" si="2500"/>
        <v>#REF!</v>
      </c>
      <c r="AO1466" s="193" t="e">
        <f t="shared" si="2500"/>
        <v>#REF!</v>
      </c>
      <c r="AP1466" s="194" t="e">
        <f t="shared" si="2500"/>
        <v>#REF!</v>
      </c>
      <c r="AQ1466" s="192" t="e">
        <f t="shared" si="2500"/>
        <v>#REF!</v>
      </c>
      <c r="AR1466" s="193" t="e">
        <f t="shared" si="2500"/>
        <v>#REF!</v>
      </c>
      <c r="AS1466" s="193" t="e">
        <f t="shared" si="2500"/>
        <v>#REF!</v>
      </c>
      <c r="AT1466" s="193" t="e">
        <f t="shared" si="2500"/>
        <v>#REF!</v>
      </c>
      <c r="AU1466" s="193" t="e">
        <f t="shared" si="2500"/>
        <v>#REF!</v>
      </c>
      <c r="AV1466" s="193" t="e">
        <f t="shared" si="2500"/>
        <v>#REF!</v>
      </c>
      <c r="AW1466" s="193" t="e">
        <f t="shared" si="2500"/>
        <v>#REF!</v>
      </c>
      <c r="AX1466" s="193" t="e">
        <f t="shared" si="2500"/>
        <v>#REF!</v>
      </c>
      <c r="AY1466" s="193" t="e">
        <f t="shared" si="2500"/>
        <v>#REF!</v>
      </c>
      <c r="AZ1466" s="194" t="e">
        <f t="shared" si="2500"/>
        <v>#REF!</v>
      </c>
      <c r="BA1466" s="192" t="e">
        <f t="shared" si="2500"/>
        <v>#REF!</v>
      </c>
      <c r="BB1466" s="193" t="e">
        <f t="shared" si="2500"/>
        <v>#REF!</v>
      </c>
      <c r="BC1466" s="193" t="e">
        <f t="shared" si="2500"/>
        <v>#REF!</v>
      </c>
      <c r="BD1466" s="193" t="e">
        <f t="shared" si="2500"/>
        <v>#REF!</v>
      </c>
      <c r="BE1466" s="193" t="e">
        <f t="shared" si="2500"/>
        <v>#REF!</v>
      </c>
      <c r="BF1466" s="193" t="e">
        <f t="shared" si="2500"/>
        <v>#REF!</v>
      </c>
      <c r="BG1466" s="193" t="e">
        <f t="shared" si="2500"/>
        <v>#REF!</v>
      </c>
      <c r="BH1466" s="193" t="e">
        <f t="shared" si="2500"/>
        <v>#REF!</v>
      </c>
      <c r="BI1466" s="193" t="e">
        <f t="shared" si="2500"/>
        <v>#REF!</v>
      </c>
      <c r="BJ1466" s="194" t="e">
        <f t="shared" si="2500"/>
        <v>#REF!</v>
      </c>
    </row>
    <row r="1467" spans="1:93" hidden="1" outlineLevel="2" x14ac:dyDescent="0.25"/>
    <row r="1468" spans="1:93" hidden="1" outlineLevel="1" collapsed="1" x14ac:dyDescent="0.25">
      <c r="A1468" s="181" t="e">
        <f>4*B1290/10</f>
        <v>#REF!</v>
      </c>
      <c r="B1468" s="180"/>
      <c r="C1468" s="180"/>
      <c r="D1468" s="180"/>
    </row>
    <row r="1469" spans="1:93" hidden="1" outlineLevel="2" x14ac:dyDescent="0.25">
      <c r="B1469" s="316" t="e">
        <f>#REF!</f>
        <v>#REF!</v>
      </c>
      <c r="C1469" s="317"/>
      <c r="D1469" s="316" t="e">
        <f>#REF!</f>
        <v>#REF!</v>
      </c>
      <c r="E1469" s="317"/>
      <c r="F1469" s="316" t="e">
        <f>#REF!</f>
        <v>#REF!</v>
      </c>
      <c r="G1469" s="317"/>
      <c r="H1469" s="316" t="e">
        <f>#REF!</f>
        <v>#REF!</v>
      </c>
      <c r="I1469" s="317"/>
      <c r="J1469" s="316" t="e">
        <f>#REF!</f>
        <v>#REF!</v>
      </c>
      <c r="K1469" s="317"/>
      <c r="L1469" s="316" t="e">
        <f>#REF!</f>
        <v>#REF!</v>
      </c>
      <c r="M1469" s="317"/>
    </row>
    <row r="1470" spans="1:93" hidden="1" outlineLevel="2" x14ac:dyDescent="0.25">
      <c r="B1470" s="105" t="e">
        <f>#REF!</f>
        <v>#REF!</v>
      </c>
      <c r="C1470" s="106">
        <v>0</v>
      </c>
      <c r="D1470" s="107" t="e">
        <f>#REF!</f>
        <v>#REF!</v>
      </c>
      <c r="E1470" s="106">
        <v>0</v>
      </c>
      <c r="F1470" s="107" t="e">
        <f>#REF!</f>
        <v>#REF!</v>
      </c>
      <c r="G1470" s="106">
        <v>0</v>
      </c>
      <c r="H1470" s="107" t="e">
        <f>#REF!</f>
        <v>#REF!</v>
      </c>
      <c r="I1470" s="106">
        <v>0</v>
      </c>
      <c r="J1470" s="107" t="e">
        <f>#REF!</f>
        <v>#REF!</v>
      </c>
      <c r="K1470" s="106">
        <v>0</v>
      </c>
      <c r="L1470" s="107" t="e">
        <f>#REF!</f>
        <v>#REF!</v>
      </c>
      <c r="M1470" s="106">
        <v>0</v>
      </c>
      <c r="X1470" s="146"/>
      <c r="Y1470" s="147"/>
    </row>
    <row r="1471" spans="1:93" hidden="1" outlineLevel="2" x14ac:dyDescent="0.25">
      <c r="B1471" s="105" t="e">
        <f>#REF!</f>
        <v>#REF!</v>
      </c>
      <c r="C1471" s="106" t="e">
        <f>IF($A1290=B1469,1*($B1290-$A1468)^2*(2*$A1468+$B1290)/$B1290^3,0)</f>
        <v>#REF!</v>
      </c>
      <c r="D1471" s="107" t="e">
        <f>#REF!</f>
        <v>#REF!</v>
      </c>
      <c r="E1471" s="106" t="e">
        <f>IF($A1290=D1469,1*($B1290-$A1468)^2*(2*$A1468+$B1290)/$B1290^3,0)</f>
        <v>#REF!</v>
      </c>
      <c r="F1471" s="107" t="e">
        <f>#REF!</f>
        <v>#REF!</v>
      </c>
      <c r="G1471" s="106" t="e">
        <f>IF($A1290=F1469,1*($B1290-$A1468)^2*(2*$A1468+$B1290)/$B1290^3,0)</f>
        <v>#REF!</v>
      </c>
      <c r="H1471" s="107" t="e">
        <f>#REF!</f>
        <v>#REF!</v>
      </c>
      <c r="I1471" s="106" t="e">
        <f>IF($A1290=H1469,1*($B1290-$A1468)^2*(2*$A1468+$B1290)/$B1290^3,0)</f>
        <v>#REF!</v>
      </c>
      <c r="J1471" s="107" t="e">
        <f>#REF!</f>
        <v>#REF!</v>
      </c>
      <c r="K1471" s="106" t="e">
        <f>IF($A1290=J1469,1*($B1290-$A1468)^2*(2*$A1468+$B1290)/$B1290^3,0)</f>
        <v>#REF!</v>
      </c>
      <c r="L1471" s="107" t="e">
        <f>#REF!</f>
        <v>#REF!</v>
      </c>
      <c r="M1471" s="106" t="e">
        <f>IF($A1290=L1469,1*($B1290-$A1468)^2*(2*$A1468+$B1290)/$B1290^3,0)</f>
        <v>#REF!</v>
      </c>
    </row>
    <row r="1472" spans="1:93" hidden="1" outlineLevel="2" x14ac:dyDescent="0.25">
      <c r="A1472" t="s">
        <v>36</v>
      </c>
      <c r="B1472" s="105" t="e">
        <f>#REF!</f>
        <v>#REF!</v>
      </c>
      <c r="C1472" s="106" t="e">
        <f>IF($A1290=B1469,1*$A1468*($B1290-$A1468)^2/$B1290^2,0)</f>
        <v>#REF!</v>
      </c>
      <c r="D1472" s="107" t="e">
        <f>#REF!</f>
        <v>#REF!</v>
      </c>
      <c r="E1472" s="106" t="e">
        <f>IF($A1290=D1469,1*$A1468*($B1290-$A1468)^2/$B1290^2,0)</f>
        <v>#REF!</v>
      </c>
      <c r="F1472" s="107" t="e">
        <f>#REF!</f>
        <v>#REF!</v>
      </c>
      <c r="G1472" s="106" t="e">
        <f>IF($A1290=F1469,1*$A1468*($B1290-$A1468)^2/$B1290^2,0)</f>
        <v>#REF!</v>
      </c>
      <c r="H1472" s="107" t="e">
        <f>#REF!</f>
        <v>#REF!</v>
      </c>
      <c r="I1472" s="106" t="e">
        <f>IF($A1290=H1469,1*$A1468*($B1290-$A1468)^2/$B1290^2,0)</f>
        <v>#REF!</v>
      </c>
      <c r="J1472" s="107" t="e">
        <f>#REF!</f>
        <v>#REF!</v>
      </c>
      <c r="K1472" s="106" t="e">
        <f>IF($A1290=J1469,1*$A1468*($B1290-$A1468)^2/$B1290^2,0)</f>
        <v>#REF!</v>
      </c>
      <c r="L1472" s="107" t="e">
        <f>#REF!</f>
        <v>#REF!</v>
      </c>
      <c r="M1472" s="106" t="e">
        <f>IF($A1290=L1469,1*$A1468*($B1290-$A1468)^2/$B1290^2,0)</f>
        <v>#REF!</v>
      </c>
      <c r="X1472" s="149"/>
    </row>
    <row r="1473" spans="2:34" hidden="1" outlineLevel="2" x14ac:dyDescent="0.25">
      <c r="B1473" s="105" t="e">
        <f>#REF!</f>
        <v>#REF!</v>
      </c>
      <c r="C1473" s="108">
        <v>0</v>
      </c>
      <c r="D1473" s="107" t="e">
        <f>#REF!</f>
        <v>#REF!</v>
      </c>
      <c r="E1473" s="108">
        <v>0</v>
      </c>
      <c r="F1473" s="107" t="e">
        <f>#REF!</f>
        <v>#REF!</v>
      </c>
      <c r="G1473" s="108">
        <v>0</v>
      </c>
      <c r="H1473" s="107" t="e">
        <f>#REF!</f>
        <v>#REF!</v>
      </c>
      <c r="I1473" s="108">
        <v>0</v>
      </c>
      <c r="J1473" s="107" t="e">
        <f>#REF!</f>
        <v>#REF!</v>
      </c>
      <c r="K1473" s="108">
        <v>0</v>
      </c>
      <c r="L1473" s="107" t="e">
        <f>#REF!</f>
        <v>#REF!</v>
      </c>
      <c r="M1473" s="108">
        <v>0</v>
      </c>
    </row>
    <row r="1474" spans="2:34" hidden="1" outlineLevel="2" x14ac:dyDescent="0.25">
      <c r="B1474" s="105" t="e">
        <f>#REF!</f>
        <v>#REF!</v>
      </c>
      <c r="C1474" s="106" t="e">
        <f>IF($A1290=B1469,1*($A1468)^2*(3*$B1290-2*$A1468)/$B1290^3,0)</f>
        <v>#REF!</v>
      </c>
      <c r="D1474" s="107" t="e">
        <f>#REF!</f>
        <v>#REF!</v>
      </c>
      <c r="E1474" s="106" t="e">
        <f>IF($A1290=D1469,1*($A1468)^2*(3*$B1290-2*$A1468)/$B1290^3,0)</f>
        <v>#REF!</v>
      </c>
      <c r="F1474" s="107" t="e">
        <f>#REF!</f>
        <v>#REF!</v>
      </c>
      <c r="G1474" s="106" t="e">
        <f>IF($A1290=F1469,1*($A1468)^2*(3*$B1290-2*$A1468)/$B1290^3,0)</f>
        <v>#REF!</v>
      </c>
      <c r="H1474" s="107" t="e">
        <f>#REF!</f>
        <v>#REF!</v>
      </c>
      <c r="I1474" s="106" t="e">
        <f>IF($A1290=H1469,1*($A1468)^2*(3*$B1290-2*$A1468)/$B1290^3,0)</f>
        <v>#REF!</v>
      </c>
      <c r="J1474" s="107" t="e">
        <f>#REF!</f>
        <v>#REF!</v>
      </c>
      <c r="K1474" s="106" t="e">
        <f>IF($A1290=J1469,1*($A1468)^2*(3*$B1290-2*$A1468)/$B1290^3,0)</f>
        <v>#REF!</v>
      </c>
      <c r="L1474" s="107" t="e">
        <f>#REF!</f>
        <v>#REF!</v>
      </c>
      <c r="M1474" s="106" t="e">
        <f>IF($A1290=L1469,1*($A1468)^2*(3*$B1290-2*$A1468)/$B1290^3,0)</f>
        <v>#REF!</v>
      </c>
    </row>
    <row r="1475" spans="2:34" hidden="1" outlineLevel="2" x14ac:dyDescent="0.25">
      <c r="B1475" s="105" t="e">
        <f>#REF!</f>
        <v>#REF!</v>
      </c>
      <c r="C1475" s="108" t="e">
        <f>IF($A1290=B1469,-1*($B1290-$A1468)*$A1468^2/$B1290^2,0)</f>
        <v>#REF!</v>
      </c>
      <c r="D1475" s="107" t="e">
        <f>#REF!</f>
        <v>#REF!</v>
      </c>
      <c r="E1475" s="108" t="e">
        <f>IF($A1290=D1469,-1*($B1290-$A1468)*$A1468^2/$B1290^2,0)</f>
        <v>#REF!</v>
      </c>
      <c r="F1475" s="107" t="e">
        <f>#REF!</f>
        <v>#REF!</v>
      </c>
      <c r="G1475" s="108" t="e">
        <f>IF($A1290=F1469,-1*($B1290-$A1468)*$A1468^2/$B1290^2,0)</f>
        <v>#REF!</v>
      </c>
      <c r="H1475" s="107" t="e">
        <f>#REF!</f>
        <v>#REF!</v>
      </c>
      <c r="I1475" s="108" t="e">
        <f>IF($A1290=H1469,-1*($B1290-$A1468)*$A1468^2/$B1290^2,0)</f>
        <v>#REF!</v>
      </c>
      <c r="J1475" s="107" t="e">
        <f>#REF!</f>
        <v>#REF!</v>
      </c>
      <c r="K1475" s="108" t="e">
        <f>IF($A1290=J1469,-1*($B1290-$A1468)*$A1468^2/$B1290^2,0)</f>
        <v>#REF!</v>
      </c>
      <c r="L1475" s="107" t="e">
        <f>#REF!</f>
        <v>#REF!</v>
      </c>
      <c r="M1475" s="108" t="e">
        <f>IF($A1290=L1469,-1*($B1290-$A1468)*$A1468^2/$B1290^2,0)</f>
        <v>#REF!</v>
      </c>
    </row>
    <row r="1476" spans="2:34" hidden="1" outlineLevel="2" x14ac:dyDescent="0.25">
      <c r="C1476" t="s">
        <v>61</v>
      </c>
      <c r="D1476" s="182"/>
      <c r="E1476" s="183"/>
      <c r="F1476" s="182"/>
      <c r="G1476" s="183"/>
      <c r="H1476" s="182"/>
      <c r="I1476" s="183"/>
      <c r="J1476" s="182"/>
      <c r="K1476" s="183"/>
      <c r="L1476" s="182"/>
      <c r="M1476" s="183"/>
      <c r="N1476" s="182"/>
      <c r="O1476" s="183"/>
      <c r="P1476" s="182"/>
      <c r="Q1476" s="183"/>
      <c r="R1476" s="182"/>
      <c r="S1476" s="183"/>
    </row>
    <row r="1477" spans="2:34" hidden="1" outlineLevel="2" x14ac:dyDescent="0.25">
      <c r="B1477" s="105">
        <v>1</v>
      </c>
      <c r="C1477" s="108">
        <f t="shared" ref="C1477" si="2501">-(IFERROR(VLOOKUP($B1477,$B1470:$C1475,2,0),0)+IFERROR(VLOOKUP($B1477,$D1470:$E1475,2,0),0)+IFERROR(VLOOKUP($B1477,$F1470:$G1475,2,0),0)+IFERROR(VLOOKUP($B1477,$H1470:$I1475,2,0),0)+IFERROR(VLOOKUP($B1477,$J1470:$K1475,2,0),0)+IFERROR(VLOOKUP($B1477,$L1470:$M1475,2,0),0)+IFERROR(VLOOKUP($B1477,$N1470:$O1475,2,0),0)+IFERROR(VLOOKUP($B1477,$P1470:$Q1475,2,0),0)+IFERROR(VLOOKUP($B1477,$R1470:$S1475,2,0),0))</f>
        <v>0</v>
      </c>
      <c r="E1477" s="109"/>
      <c r="F1477" s="325" t="s">
        <v>37</v>
      </c>
      <c r="G1477" s="325"/>
      <c r="H1477" s="325"/>
      <c r="I1477" s="325"/>
      <c r="J1477" s="325"/>
      <c r="K1477" s="325"/>
      <c r="L1477" s="325"/>
      <c r="M1477" s="325"/>
      <c r="N1477" s="325"/>
      <c r="O1477" s="325"/>
      <c r="P1477" s="325"/>
      <c r="Q1477" s="325"/>
      <c r="R1477" s="325"/>
      <c r="S1477" s="325"/>
      <c r="T1477" s="325"/>
      <c r="U1477" s="325"/>
      <c r="V1477" s="325"/>
      <c r="W1477" s="325"/>
      <c r="X1477" s="325"/>
      <c r="Y1477" s="325"/>
      <c r="Z1477" s="325"/>
      <c r="AA1477" s="325"/>
      <c r="AB1477" s="110"/>
      <c r="AC1477" s="110"/>
      <c r="AD1477" s="110"/>
      <c r="AE1477" s="110"/>
      <c r="AF1477" s="110"/>
      <c r="AG1477" s="110"/>
      <c r="AH1477" s="110"/>
    </row>
    <row r="1478" spans="2:34" hidden="1" outlineLevel="2" x14ac:dyDescent="0.25">
      <c r="B1478" s="105">
        <v>2</v>
      </c>
      <c r="C1478" s="108">
        <f t="shared" ref="C1478" si="2502">-(IFERROR(VLOOKUP($B1478,$B1470:$C1475,2,0),0)+IFERROR(VLOOKUP($B1478,$D1470:$E1475,2,0),0)+IFERROR(VLOOKUP($B1478,$F1470:$G1475,2,0),0)+IFERROR(VLOOKUP($B1478,$H1470:$I1475,2,0),0)+IFERROR(VLOOKUP($B1478,$J1470:$K1475,2,0),0)+IFERROR(VLOOKUP($B1478,$L1470:$M1475,2,0),0)+IFERROR(VLOOKUP($B1478,$N1470:$O1475,2,0),0)+IFERROR(VLOOKUP($B1478,$P1470:$Q1475,2,0),0)+IFERROR(VLOOKUP($B1478,$R1470:$S1475,2,0),0))</f>
        <v>0</v>
      </c>
      <c r="E1478" s="110"/>
      <c r="F1478" s="110"/>
      <c r="G1478" s="326" t="s">
        <v>38</v>
      </c>
      <c r="H1478" s="326"/>
      <c r="I1478" s="326"/>
      <c r="J1478" s="326"/>
      <c r="K1478" s="326"/>
      <c r="L1478" s="326"/>
      <c r="M1478" s="110"/>
      <c r="N1478" s="110"/>
      <c r="O1478" s="110"/>
      <c r="P1478" s="327" t="s">
        <v>39</v>
      </c>
      <c r="Q1478" s="327"/>
      <c r="R1478" s="327"/>
      <c r="S1478" s="327"/>
      <c r="T1478" s="327"/>
      <c r="U1478" s="327"/>
      <c r="V1478" s="110"/>
      <c r="W1478" s="110"/>
      <c r="X1478" s="110"/>
      <c r="Y1478" s="110"/>
      <c r="Z1478" s="110"/>
      <c r="AA1478" s="110"/>
      <c r="AB1478" s="110"/>
      <c r="AC1478" s="110"/>
      <c r="AD1478" s="110"/>
      <c r="AE1478" s="110"/>
      <c r="AF1478" s="110"/>
      <c r="AG1478" s="110"/>
      <c r="AH1478" s="110"/>
    </row>
    <row r="1479" spans="2:34" hidden="1" outlineLevel="2" x14ac:dyDescent="0.25">
      <c r="B1479" s="105">
        <v>3</v>
      </c>
      <c r="C1479" s="108">
        <f t="shared" ref="C1479" si="2503">-(IFERROR(VLOOKUP($B1479,$B1470:$C1475,2,0),0)+IFERROR(VLOOKUP($B1479,$D1470:$E1475,2,0),0)+IFERROR(VLOOKUP($B1479,$F1470:$G1475,2,0),0)+IFERROR(VLOOKUP($B1479,$H1470:$I1475,2,0),0)+IFERROR(VLOOKUP($B1479,$J1470:$K1475,2,0),0)+IFERROR(VLOOKUP($B1479,$L1470:$M1475,2,0),0)+IFERROR(VLOOKUP($B1479,$N1470:$O1475,2,0),0)+IFERROR(VLOOKUP($B1479,$P1470:$Q1475,2,0),0)+IFERROR(VLOOKUP($B1479,$R1470:$S1475,2,0),0))</f>
        <v>0</v>
      </c>
      <c r="E1479" s="110"/>
      <c r="F1479" s="110"/>
      <c r="G1479" s="112">
        <v>6</v>
      </c>
      <c r="H1479" s="112">
        <v>5</v>
      </c>
      <c r="I1479" s="112">
        <v>4</v>
      </c>
      <c r="J1479" s="112">
        <v>3</v>
      </c>
      <c r="K1479" s="112">
        <v>2</v>
      </c>
      <c r="L1479" s="112">
        <v>1</v>
      </c>
      <c r="M1479" s="110"/>
      <c r="O1479" s="110"/>
      <c r="P1479" s="112">
        <v>6</v>
      </c>
      <c r="Q1479" s="112">
        <v>5</v>
      </c>
      <c r="R1479" s="112">
        <v>4</v>
      </c>
      <c r="S1479" s="112">
        <v>3</v>
      </c>
      <c r="T1479" s="112">
        <v>2</v>
      </c>
      <c r="U1479" s="112">
        <v>1</v>
      </c>
      <c r="AB1479" s="110"/>
      <c r="AC1479" s="110"/>
      <c r="AD1479" s="110"/>
      <c r="AE1479" s="110"/>
      <c r="AF1479" s="110"/>
      <c r="AG1479" s="110"/>
      <c r="AH1479" s="110"/>
    </row>
    <row r="1480" spans="2:34" hidden="1" outlineLevel="2" x14ac:dyDescent="0.25">
      <c r="B1480" s="105">
        <v>4</v>
      </c>
      <c r="C1480" s="108">
        <f t="shared" ref="C1480" si="2504">-(IFERROR(VLOOKUP($B1480,$B1470:$C1475,2,0),0)+IFERROR(VLOOKUP($B1480,$D1470:$E1475,2,0),0)+IFERROR(VLOOKUP($B1480,$F1470:$G1475,2,0),0)+IFERROR(VLOOKUP($B1480,$H1470:$I1475,2,0),0)+IFERROR(VLOOKUP($B1480,$J1470:$K1475,2,0),0)+IFERROR(VLOOKUP($B1480,$L1470:$M1475,2,0),0)+IFERROR(VLOOKUP($B1480,$N1470:$O1475,2,0),0)+IFERROR(VLOOKUP($B1480,$P1470:$Q1475,2,0),0)+IFERROR(VLOOKUP($B1480,$R1470:$S1475,2,0),0))</f>
        <v>0</v>
      </c>
      <c r="E1480" s="110"/>
      <c r="F1480" s="105">
        <v>1</v>
      </c>
      <c r="G1480" s="184" t="e">
        <f t="array" ref="G1480:G1486">MMULT(MINVERSE($C$24:$I$30),$C1477:$C1483)</f>
        <v>#NUM!</v>
      </c>
      <c r="H1480" s="184" t="e">
        <f t="array" ref="H1480:H1485">MMULT(MINVERSE($C$24:$H$29),$C1477:$C1482)</f>
        <v>#NUM!</v>
      </c>
      <c r="I1480" s="184" t="e">
        <f t="array" ref="I1480:I1484">MMULT(MINVERSE($C$24:$G$28),$C1477:$C1481)</f>
        <v>#NUM!</v>
      </c>
      <c r="J1480" s="184" t="e">
        <f t="array" ref="J1480:J1483">MMULT(MINVERSE($C$24:$F$27),$C1477:$C1480)</f>
        <v>#NUM!</v>
      </c>
      <c r="K1480" s="184" t="e">
        <f t="array" ref="K1480:K1482">MMULT(MINVERSE($C$24:$E$26),$C1477:$C1479)</f>
        <v>#NUM!</v>
      </c>
      <c r="L1480" s="184" t="e">
        <f t="array" ref="L1480:L1481">MMULT(MINVERSE($C$24:$D$25),$C1477:$C1478)</f>
        <v>#NUM!</v>
      </c>
      <c r="M1480" s="110"/>
      <c r="O1480" s="105">
        <v>1</v>
      </c>
      <c r="P1480" s="184" t="e">
        <f t="array" ref="P1480:P1490">MMULT(MINVERSE($C$24:$M$34),$C1477:$C1487)</f>
        <v>#NUM!</v>
      </c>
      <c r="Q1480" s="184" t="e">
        <f t="array" ref="Q1480:Q1489">MMULT(MINVERSE($C$24:$L$33),$C1477:$C1486)</f>
        <v>#NUM!</v>
      </c>
      <c r="R1480" s="184" t="e">
        <f t="array" ref="R1480:R1488">MMULT(MINVERSE($C$24:$K$32),$C1477:$C1485)</f>
        <v>#NUM!</v>
      </c>
      <c r="S1480" s="184" t="e">
        <f t="array" ref="S1480:S1487">MMULT(MINVERSE($C$24:$J$31),$C1477:$C1484)</f>
        <v>#NUM!</v>
      </c>
      <c r="T1480" s="114"/>
      <c r="U1480" s="114"/>
      <c r="V1480" s="110"/>
      <c r="W1480" s="110"/>
      <c r="X1480" s="110"/>
      <c r="Y1480" s="110"/>
      <c r="Z1480" s="110"/>
      <c r="AA1480" s="110"/>
      <c r="AB1480" s="110"/>
      <c r="AC1480" s="110"/>
      <c r="AD1480" s="110"/>
      <c r="AE1480" s="110"/>
      <c r="AF1480" s="110"/>
      <c r="AG1480" s="110"/>
      <c r="AH1480" s="110"/>
    </row>
    <row r="1481" spans="2:34" hidden="1" outlineLevel="2" x14ac:dyDescent="0.25">
      <c r="B1481" s="105">
        <v>5</v>
      </c>
      <c r="C1481" s="108">
        <f t="shared" ref="C1481" si="2505">-(IFERROR(VLOOKUP($B1481,$B1470:$C1475,2,0),0)+IFERROR(VLOOKUP($B1481,$D1470:$E1475,2,0),0)+IFERROR(VLOOKUP($B1481,$F1470:$G1475,2,0),0)+IFERROR(VLOOKUP($B1481,$H1470:$I1475,2,0),0)+IFERROR(VLOOKUP($B1481,$J1470:$K1475,2,0),0)+IFERROR(VLOOKUP($B1481,$L1470:$M1475,2,0),0)+IFERROR(VLOOKUP($B1481,$N1470:$O1475,2,0),0)+IFERROR(VLOOKUP($B1481,$P1470:$Q1475,2,0),0)+IFERROR(VLOOKUP($B1481,$R1470:$S1475,2,0),0))</f>
        <v>0</v>
      </c>
      <c r="E1481" s="110"/>
      <c r="F1481" s="105">
        <v>2</v>
      </c>
      <c r="G1481" s="185" t="e">
        <v>#NUM!</v>
      </c>
      <c r="H1481" s="185" t="e">
        <v>#NUM!</v>
      </c>
      <c r="I1481" s="185" t="e">
        <v>#NUM!</v>
      </c>
      <c r="J1481" s="185" t="e">
        <v>#NUM!</v>
      </c>
      <c r="K1481" s="185" t="e">
        <v>#NUM!</v>
      </c>
      <c r="L1481" s="185" t="e">
        <v>#NUM!</v>
      </c>
      <c r="M1481" s="110"/>
      <c r="O1481" s="105">
        <v>2</v>
      </c>
      <c r="P1481" s="185" t="e">
        <v>#NUM!</v>
      </c>
      <c r="Q1481" s="185" t="e">
        <v>#NUM!</v>
      </c>
      <c r="R1481" s="185" t="e">
        <v>#NUM!</v>
      </c>
      <c r="S1481" s="185" t="e">
        <v>#NUM!</v>
      </c>
      <c r="T1481" s="114"/>
      <c r="U1481" s="114"/>
    </row>
    <row r="1482" spans="2:34" hidden="1" outlineLevel="2" x14ac:dyDescent="0.25">
      <c r="B1482" s="105">
        <v>6</v>
      </c>
      <c r="C1482" s="108">
        <f t="shared" ref="C1482" si="2506">-(IFERROR(VLOOKUP($B1482,$B1470:$C1475,2,0),0)+IFERROR(VLOOKUP($B1482,$D1470:$E1475,2,0),0)+IFERROR(VLOOKUP($B1482,$F1470:$G1475,2,0),0)+IFERROR(VLOOKUP($B1482,$H1470:$I1475,2,0),0)+IFERROR(VLOOKUP($B1482,$J1470:$K1475,2,0),0)+IFERROR(VLOOKUP($B1482,$L1470:$M1475,2,0),0)+IFERROR(VLOOKUP($B1482,$N1470:$O1475,2,0),0)+IFERROR(VLOOKUP($B1482,$P1470:$Q1475,2,0),0)+IFERROR(VLOOKUP($B1482,$R1470:$S1475,2,0),0))</f>
        <v>0</v>
      </c>
      <c r="E1482" s="110"/>
      <c r="F1482" s="105">
        <v>3</v>
      </c>
      <c r="G1482" s="185" t="e">
        <v>#NUM!</v>
      </c>
      <c r="H1482" s="185" t="e">
        <v>#NUM!</v>
      </c>
      <c r="I1482" s="185" t="e">
        <v>#NUM!</v>
      </c>
      <c r="J1482" s="185" t="e">
        <v>#NUM!</v>
      </c>
      <c r="K1482" s="185" t="e">
        <v>#NUM!</v>
      </c>
      <c r="L1482" s="185"/>
      <c r="M1482" s="110"/>
      <c r="O1482" s="105">
        <v>3</v>
      </c>
      <c r="P1482" s="185" t="e">
        <v>#NUM!</v>
      </c>
      <c r="Q1482" s="185" t="e">
        <v>#NUM!</v>
      </c>
      <c r="R1482" s="185" t="e">
        <v>#NUM!</v>
      </c>
      <c r="S1482" s="185" t="e">
        <v>#NUM!</v>
      </c>
      <c r="T1482" s="114"/>
      <c r="U1482" s="114"/>
    </row>
    <row r="1483" spans="2:34" hidden="1" outlineLevel="2" x14ac:dyDescent="0.25">
      <c r="B1483" s="105">
        <v>7</v>
      </c>
      <c r="C1483" s="108">
        <f t="shared" ref="C1483" si="2507">-(IFERROR(VLOOKUP($B1483,$B1470:$C1475,2,0),0)+IFERROR(VLOOKUP($B1483,$D1470:$E1475,2,0),0)+IFERROR(VLOOKUP($B1483,$F1470:$G1475,2,0),0)+IFERROR(VLOOKUP($B1483,$H1470:$I1475,2,0),0)+IFERROR(VLOOKUP($B1483,$J1470:$K1475,2,0),0)+IFERROR(VLOOKUP($B1483,$L1470:$M1475,2,0),0)+IFERROR(VLOOKUP($B1483,$N1470:$O1475,2,0),0)+IFERROR(VLOOKUP($B1483,$P1470:$Q1475,2,0),0)+IFERROR(VLOOKUP($B1483,$R1470:$S1475,2,0),0))</f>
        <v>0</v>
      </c>
      <c r="E1483" s="110"/>
      <c r="F1483" s="105">
        <v>4</v>
      </c>
      <c r="G1483" s="185" t="e">
        <v>#NUM!</v>
      </c>
      <c r="H1483" s="185" t="e">
        <v>#NUM!</v>
      </c>
      <c r="I1483" s="185" t="e">
        <v>#NUM!</v>
      </c>
      <c r="J1483" s="185" t="e">
        <v>#NUM!</v>
      </c>
      <c r="K1483" s="185"/>
      <c r="L1483" s="185"/>
      <c r="M1483" s="110"/>
      <c r="O1483" s="105">
        <v>4</v>
      </c>
      <c r="P1483" s="185" t="e">
        <v>#NUM!</v>
      </c>
      <c r="Q1483" s="185" t="e">
        <v>#NUM!</v>
      </c>
      <c r="R1483" s="185" t="e">
        <v>#NUM!</v>
      </c>
      <c r="S1483" s="185" t="e">
        <v>#NUM!</v>
      </c>
      <c r="T1483" s="114"/>
      <c r="U1483" s="114"/>
    </row>
    <row r="1484" spans="2:34" hidden="1" outlineLevel="2" x14ac:dyDescent="0.25">
      <c r="B1484" s="105">
        <v>8</v>
      </c>
      <c r="C1484" s="108">
        <f t="shared" ref="C1484" si="2508">-(IFERROR(VLOOKUP($B1484,$B1470:$C1475,2,0),0)+IFERROR(VLOOKUP($B1484,$D1470:$E1475,2,0),0)+IFERROR(VLOOKUP($B1484,$F1470:$G1475,2,0),0)+IFERROR(VLOOKUP($B1484,$H1470:$I1475,2,0),0)+IFERROR(VLOOKUP($B1484,$J1470:$K1475,2,0),0)+IFERROR(VLOOKUP($B1484,$L1470:$M1475,2,0),0)+IFERROR(VLOOKUP($B1484,$N1470:$O1475,2,0),0)+IFERROR(VLOOKUP($B1484,$P1470:$Q1475,2,0),0)+IFERROR(VLOOKUP($B1484,$R1470:$S1475,2,0),0))</f>
        <v>0</v>
      </c>
      <c r="E1484" s="110" t="s">
        <v>40</v>
      </c>
      <c r="F1484" s="105">
        <v>5</v>
      </c>
      <c r="G1484" s="185" t="e">
        <v>#NUM!</v>
      </c>
      <c r="H1484" s="185" t="e">
        <v>#NUM!</v>
      </c>
      <c r="I1484" s="185" t="e">
        <v>#NUM!</v>
      </c>
      <c r="J1484" s="185"/>
      <c r="K1484" s="185"/>
      <c r="L1484" s="185"/>
      <c r="M1484" s="110"/>
      <c r="O1484" s="105">
        <v>5</v>
      </c>
      <c r="P1484" s="185" t="e">
        <v>#NUM!</v>
      </c>
      <c r="Q1484" s="185" t="e">
        <v>#NUM!</v>
      </c>
      <c r="R1484" s="185" t="e">
        <v>#NUM!</v>
      </c>
      <c r="S1484" s="185" t="e">
        <v>#NUM!</v>
      </c>
      <c r="T1484" s="114"/>
      <c r="U1484" s="114"/>
    </row>
    <row r="1485" spans="2:34" hidden="1" outlineLevel="2" x14ac:dyDescent="0.25">
      <c r="B1485" s="105">
        <v>9</v>
      </c>
      <c r="C1485" s="108">
        <f t="shared" ref="C1485" si="2509">-(IFERROR(VLOOKUP($B1485,$B1470:$C1475,2,0),0)+IFERROR(VLOOKUP($B1485,$D1470:$E1475,2,0),0)+IFERROR(VLOOKUP($B1485,$F1470:$G1475,2,0),0)+IFERROR(VLOOKUP($B1485,$H1470:$I1475,2,0),0)+IFERROR(VLOOKUP($B1485,$J1470:$K1475,2,0),0)+IFERROR(VLOOKUP($B1485,$L1470:$M1475,2,0),0)+IFERROR(VLOOKUP($B1485,$N1470:$O1475,2,0),0)+IFERROR(VLOOKUP($B1485,$P1470:$Q1475,2,0),0)+IFERROR(VLOOKUP($B1485,$R1470:$S1475,2,0),0))</f>
        <v>0</v>
      </c>
      <c r="E1485" s="110"/>
      <c r="F1485" s="105">
        <v>6</v>
      </c>
      <c r="G1485" s="185" t="e">
        <v>#NUM!</v>
      </c>
      <c r="H1485" s="185" t="e">
        <v>#NUM!</v>
      </c>
      <c r="I1485" s="185"/>
      <c r="J1485" s="185"/>
      <c r="K1485" s="185"/>
      <c r="L1485" s="185"/>
      <c r="M1485" s="110"/>
      <c r="O1485" s="105">
        <v>6</v>
      </c>
      <c r="P1485" s="185" t="e">
        <v>#NUM!</v>
      </c>
      <c r="Q1485" s="185" t="e">
        <v>#NUM!</v>
      </c>
      <c r="R1485" s="185" t="e">
        <v>#NUM!</v>
      </c>
      <c r="S1485" s="185" t="e">
        <v>#NUM!</v>
      </c>
      <c r="T1485" s="114"/>
      <c r="U1485" s="114"/>
    </row>
    <row r="1486" spans="2:34" hidden="1" outlineLevel="2" x14ac:dyDescent="0.25">
      <c r="B1486" s="105">
        <v>10</v>
      </c>
      <c r="C1486" s="108">
        <f t="shared" ref="C1486" si="2510">-(IFERROR(VLOOKUP($B1486,$B1470:$C1475,2,0),0)+IFERROR(VLOOKUP($B1486,$D1470:$E1475,2,0),0)+IFERROR(VLOOKUP($B1486,$F1470:$G1475,2,0),0)+IFERROR(VLOOKUP($B1486,$H1470:$I1475,2,0),0)+IFERROR(VLOOKUP($B1486,$J1470:$K1475,2,0),0)+IFERROR(VLOOKUP($B1486,$L1470:$M1475,2,0),0)+IFERROR(VLOOKUP($B1486,$N1470:$O1475,2,0),0)+IFERROR(VLOOKUP($B1486,$P1470:$Q1475,2,0),0)+IFERROR(VLOOKUP($B1486,$R1470:$S1475,2,0),0))</f>
        <v>0</v>
      </c>
      <c r="E1486" s="110"/>
      <c r="F1486" s="105">
        <v>7</v>
      </c>
      <c r="G1486" s="185" t="e">
        <v>#NUM!</v>
      </c>
      <c r="H1486" s="185"/>
      <c r="I1486" s="185"/>
      <c r="J1486" s="185"/>
      <c r="K1486" s="185"/>
      <c r="L1486" s="185"/>
      <c r="M1486" s="110"/>
      <c r="N1486" s="110" t="s">
        <v>40</v>
      </c>
      <c r="O1486" s="105">
        <v>7</v>
      </c>
      <c r="P1486" s="185" t="e">
        <v>#NUM!</v>
      </c>
      <c r="Q1486" s="185" t="e">
        <v>#NUM!</v>
      </c>
      <c r="R1486" s="185" t="e">
        <v>#NUM!</v>
      </c>
      <c r="S1486" s="185" t="e">
        <v>#NUM!</v>
      </c>
      <c r="T1486" s="114"/>
      <c r="U1486" s="114"/>
    </row>
    <row r="1487" spans="2:34" hidden="1" outlineLevel="2" x14ac:dyDescent="0.25">
      <c r="B1487" s="105">
        <v>11</v>
      </c>
      <c r="C1487" s="108">
        <f t="shared" ref="C1487" si="2511">-(IFERROR(VLOOKUP($B1487,$B1470:$C1475,2,0),0)+IFERROR(VLOOKUP($B1487,$D1470:$E1475,2,0),0)+IFERROR(VLOOKUP($B1487,$F1470:$G1475,2,0),0)+IFERROR(VLOOKUP($B1487,$H1470:$I1475,2,0),0)+IFERROR(VLOOKUP($B1487,$J1470:$K1475,2,0),0)+IFERROR(VLOOKUP($B1487,$L1470:$M1475,2,0),0)+IFERROR(VLOOKUP($B1487,$N1470:$O1475,2,0),0)+IFERROR(VLOOKUP($B1487,$P1470:$Q1475,2,0),0)+IFERROR(VLOOKUP($B1487,$R1470:$S1475,2,0),0))</f>
        <v>0</v>
      </c>
      <c r="E1487" s="110"/>
      <c r="M1487" s="110"/>
      <c r="O1487" s="105">
        <v>8</v>
      </c>
      <c r="P1487" s="185" t="e">
        <v>#NUM!</v>
      </c>
      <c r="Q1487" s="185" t="e">
        <v>#NUM!</v>
      </c>
      <c r="R1487" s="185" t="e">
        <v>#NUM!</v>
      </c>
      <c r="S1487" s="185" t="e">
        <v>#NUM!</v>
      </c>
      <c r="T1487" s="114"/>
      <c r="U1487" s="114"/>
    </row>
    <row r="1488" spans="2:34" hidden="1" outlineLevel="2" x14ac:dyDescent="0.25">
      <c r="B1488" s="105">
        <v>12</v>
      </c>
      <c r="C1488" s="108">
        <f t="shared" ref="C1488" si="2512">-(IFERROR(VLOOKUP($B1488,$B1470:$C1475,2,0),0)+IFERROR(VLOOKUP($B1488,$D1470:$E1475,2,0),0)+IFERROR(VLOOKUP($B1488,$F1470:$G1475,2,0),0)+IFERROR(VLOOKUP($B1488,$H1470:$I1475,2,0),0)+IFERROR(VLOOKUP($B1488,$J1470:$K1475,2,0),0)+IFERROR(VLOOKUP($B1488,$L1470:$M1475,2,0),0)+IFERROR(VLOOKUP($B1488,$N1470:$O1475,2,0),0)+IFERROR(VLOOKUP($B1488,$P1470:$Q1475,2,0),0)+IFERROR(VLOOKUP($B1488,$R1470:$S1475,2,0),0))</f>
        <v>0</v>
      </c>
      <c r="E1488" s="110"/>
      <c r="M1488" s="110"/>
      <c r="O1488" s="105">
        <v>9</v>
      </c>
      <c r="P1488" s="185" t="e">
        <v>#NUM!</v>
      </c>
      <c r="Q1488" s="185" t="e">
        <v>#NUM!</v>
      </c>
      <c r="R1488" s="185" t="e">
        <v>#NUM!</v>
      </c>
      <c r="S1488" s="185"/>
      <c r="T1488" s="114"/>
      <c r="U1488" s="114"/>
    </row>
    <row r="1489" spans="1:24" hidden="1" outlineLevel="2" x14ac:dyDescent="0.25">
      <c r="B1489" s="105">
        <v>13</v>
      </c>
      <c r="C1489" s="108">
        <f t="shared" ref="C1489" si="2513">-(IFERROR(VLOOKUP($B1489,$B1470:$C1475,2,0),0)+IFERROR(VLOOKUP($B1489,$D1470:$E1475,2,0),0)+IFERROR(VLOOKUP($B1489,$F1470:$G1475,2,0),0)+IFERROR(VLOOKUP($B1489,$H1470:$I1475,2,0),0)+IFERROR(VLOOKUP($B1489,$J1470:$K1475,2,0),0)+IFERROR(VLOOKUP($B1489,$L1470:$M1475,2,0),0)+IFERROR(VLOOKUP($B1489,$N1470:$O1475,2,0),0)+IFERROR(VLOOKUP($B1489,$P1470:$Q1475,2,0),0)+IFERROR(VLOOKUP($B1489,$R1470:$S1475,2,0),0))</f>
        <v>0</v>
      </c>
      <c r="E1489" s="110"/>
      <c r="F1489" s="110"/>
      <c r="G1489" s="324" t="s">
        <v>42</v>
      </c>
      <c r="H1489" s="324"/>
      <c r="I1489" s="324"/>
      <c r="J1489" s="324"/>
      <c r="K1489" s="324"/>
      <c r="L1489" s="324"/>
      <c r="M1489" s="110"/>
      <c r="O1489" s="105">
        <v>10</v>
      </c>
      <c r="P1489" s="185" t="e">
        <v>#NUM!</v>
      </c>
      <c r="Q1489" s="185" t="e">
        <v>#NUM!</v>
      </c>
      <c r="R1489" s="185"/>
      <c r="S1489" s="185"/>
      <c r="T1489" s="114"/>
      <c r="U1489" s="114"/>
    </row>
    <row r="1490" spans="1:24" hidden="1" outlineLevel="2" x14ac:dyDescent="0.25">
      <c r="B1490" s="105">
        <v>14</v>
      </c>
      <c r="C1490" s="108">
        <f t="shared" ref="C1490" si="2514">-(IFERROR(VLOOKUP($B1490,$B1470:$C1475,2,0),0)+IFERROR(VLOOKUP($B1490,$D1470:$E1475,2,0),0)+IFERROR(VLOOKUP($B1490,$F1470:$G1475,2,0),0)+IFERROR(VLOOKUP($B1490,$H1470:$I1475,2,0),0)+IFERROR(VLOOKUP($B1490,$J1470:$K1475,2,0),0)+IFERROR(VLOOKUP($B1490,$L1470:$M1475,2,0),0)+IFERROR(VLOOKUP($B1490,$N1470:$O1475,2,0),0)+IFERROR(VLOOKUP($B1490,$P1470:$Q1475,2,0),0)+IFERROR(VLOOKUP($B1490,$R1470:$S1475,2,0),0))</f>
        <v>0</v>
      </c>
      <c r="E1490" s="110"/>
      <c r="F1490" s="110"/>
      <c r="G1490" s="112">
        <v>6</v>
      </c>
      <c r="H1490" s="112">
        <v>5</v>
      </c>
      <c r="I1490" s="112">
        <v>4</v>
      </c>
      <c r="J1490" s="112">
        <v>3</v>
      </c>
      <c r="K1490" s="112">
        <v>2</v>
      </c>
      <c r="L1490" s="112">
        <v>1</v>
      </c>
      <c r="M1490" s="110"/>
      <c r="O1490" s="105">
        <v>11</v>
      </c>
      <c r="P1490" s="185" t="e">
        <v>#NUM!</v>
      </c>
      <c r="Q1490" s="185"/>
      <c r="R1490" s="185"/>
      <c r="S1490" s="185"/>
      <c r="T1490" s="114"/>
      <c r="U1490" s="114"/>
    </row>
    <row r="1491" spans="1:24" hidden="1" outlineLevel="2" x14ac:dyDescent="0.25">
      <c r="A1491" s="68" t="s">
        <v>41</v>
      </c>
      <c r="B1491" s="105">
        <v>15</v>
      </c>
      <c r="C1491" s="108">
        <f t="shared" ref="C1491" si="2515">-(IFERROR(VLOOKUP($B1491,$B1470:$C1475,2,0),0)+IFERROR(VLOOKUP($B1491,$D1470:$E1475,2,0),0)+IFERROR(VLOOKUP($B1491,$F1470:$G1475,2,0),0)+IFERROR(VLOOKUP($B1491,$H1470:$I1475,2,0),0)+IFERROR(VLOOKUP($B1491,$J1470:$K1475,2,0),0)+IFERROR(VLOOKUP($B1491,$L1470:$M1475,2,0),0)+IFERROR(VLOOKUP($B1491,$N1470:$O1475,2,0),0)+IFERROR(VLOOKUP($B1491,$P1470:$Q1475,2,0),0)+IFERROR(VLOOKUP($B1491,$R1470:$S1475,2,0),0))</f>
        <v>0</v>
      </c>
      <c r="E1491" s="110"/>
      <c r="F1491" s="105">
        <v>1</v>
      </c>
      <c r="G1491" s="184" t="e">
        <f t="array" ref="G1491:G1499">MMULT(MINVERSE($C$24:$K$32),$C1477:$C1485)</f>
        <v>#NUM!</v>
      </c>
      <c r="H1491" s="184" t="e">
        <f t="array" ref="H1491:H1498">MMULT(MINVERSE($C$24:$J$31),$C1477:$C1484)</f>
        <v>#NUM!</v>
      </c>
      <c r="I1491" s="184" t="e">
        <f t="array" ref="I1491:I1497">MMULT(MINVERSE($C$24:$I$30),$C1477:$C1483)</f>
        <v>#NUM!</v>
      </c>
      <c r="J1491" s="184" t="e">
        <f t="array" ref="J1491:J1496">MMULT(MINVERSE($C$24:$H$29),$C1477:$C1482)</f>
        <v>#NUM!</v>
      </c>
      <c r="K1491" s="184" t="e">
        <f t="array" ref="K1491:K1495">MMULT(MINVERSE($C$24:$G$28),$C1477:$C1481)</f>
        <v>#NUM!</v>
      </c>
      <c r="L1491" s="113"/>
      <c r="M1491" s="110"/>
      <c r="N1491" s="110"/>
      <c r="O1491" s="110"/>
      <c r="P1491" s="110"/>
    </row>
    <row r="1492" spans="1:24" hidden="1" outlineLevel="2" x14ac:dyDescent="0.25">
      <c r="B1492" s="105">
        <v>16</v>
      </c>
      <c r="C1492" s="108">
        <f t="shared" ref="C1492" si="2516">-(IFERROR(VLOOKUP($B1492,$B1470:$C1475,2,0),0)+IFERROR(VLOOKUP($B1492,$D1470:$E1475,2,0),0)+IFERROR(VLOOKUP($B1492,$F1470:$G1475,2,0),0)+IFERROR(VLOOKUP($B1492,$H1470:$I1475,2,0),0)+IFERROR(VLOOKUP($B1492,$J1470:$K1475,2,0),0)+IFERROR(VLOOKUP($B1492,$L1470:$M1475,2,0),0)+IFERROR(VLOOKUP($B1492,$N1470:$O1475,2,0),0)+IFERROR(VLOOKUP($B1492,$P1470:$Q1475,2,0),0)+IFERROR(VLOOKUP($B1492,$R1470:$S1475,2,0),0))</f>
        <v>0</v>
      </c>
      <c r="E1492" s="110"/>
      <c r="F1492" s="105">
        <v>2</v>
      </c>
      <c r="G1492" s="185" t="e">
        <v>#NUM!</v>
      </c>
      <c r="H1492" s="185" t="e">
        <v>#NUM!</v>
      </c>
      <c r="I1492" s="185" t="e">
        <v>#NUM!</v>
      </c>
      <c r="J1492" s="185" t="e">
        <v>#NUM!</v>
      </c>
      <c r="K1492" s="185" t="e">
        <v>#NUM!</v>
      </c>
      <c r="L1492" s="114"/>
      <c r="M1492" s="110"/>
      <c r="N1492" s="110"/>
      <c r="O1492" s="110"/>
      <c r="P1492" s="110"/>
    </row>
    <row r="1493" spans="1:24" hidden="1" outlineLevel="2" x14ac:dyDescent="0.25">
      <c r="B1493" s="105">
        <v>17</v>
      </c>
      <c r="C1493" s="108">
        <f t="shared" ref="C1493" si="2517">-(IFERROR(VLOOKUP($B1493,$B1470:$C1475,2,0),0)+IFERROR(VLOOKUP($B1493,$D1470:$E1475,2,0),0)+IFERROR(VLOOKUP($B1493,$F1470:$G1475,2,0),0)+IFERROR(VLOOKUP($B1493,$H1470:$I1475,2,0),0)+IFERROR(VLOOKUP($B1493,$J1470:$K1475,2,0),0)+IFERROR(VLOOKUP($B1493,$L1470:$M1475,2,0),0)+IFERROR(VLOOKUP($B1493,$N1470:$O1475,2,0),0)+IFERROR(VLOOKUP($B1493,$P1470:$Q1475,2,0),0)+IFERROR(VLOOKUP($B1493,$R1470:$S1475,2,0),0))</f>
        <v>0</v>
      </c>
      <c r="E1493" s="110"/>
      <c r="F1493" s="105">
        <v>3</v>
      </c>
      <c r="G1493" s="185" t="e">
        <v>#NUM!</v>
      </c>
      <c r="H1493" s="185" t="e">
        <v>#NUM!</v>
      </c>
      <c r="I1493" s="185" t="e">
        <v>#NUM!</v>
      </c>
      <c r="J1493" s="185" t="e">
        <v>#NUM!</v>
      </c>
      <c r="K1493" s="185" t="e">
        <v>#NUM!</v>
      </c>
      <c r="L1493" s="114"/>
      <c r="M1493" s="110"/>
    </row>
    <row r="1494" spans="1:24" hidden="1" outlineLevel="2" x14ac:dyDescent="0.25">
      <c r="B1494" s="105">
        <v>18</v>
      </c>
      <c r="C1494" s="108">
        <f t="shared" ref="C1494" si="2518">-(IFERROR(VLOOKUP($B1494,$B1470:$C1475,2,0),0)+IFERROR(VLOOKUP($B1494,$D1470:$E1475,2,0),0)+IFERROR(VLOOKUP($B1494,$F1470:$G1475,2,0),0)+IFERROR(VLOOKUP($B1494,$H1470:$I1475,2,0),0)+IFERROR(VLOOKUP($B1494,$J1470:$K1475,2,0),0)+IFERROR(VLOOKUP($B1494,$L1470:$M1475,2,0),0)+IFERROR(VLOOKUP($B1494,$N1470:$O1475,2,0),0)+IFERROR(VLOOKUP($B1494,$P1470:$Q1475,2,0),0)+IFERROR(VLOOKUP($B1494,$R1470:$S1475,2,0),0))</f>
        <v>0</v>
      </c>
      <c r="E1494" s="110"/>
      <c r="F1494" s="105">
        <v>4</v>
      </c>
      <c r="G1494" s="185" t="e">
        <v>#NUM!</v>
      </c>
      <c r="H1494" s="185" t="e">
        <v>#NUM!</v>
      </c>
      <c r="I1494" s="185" t="e">
        <v>#NUM!</v>
      </c>
      <c r="J1494" s="185" t="e">
        <v>#NUM!</v>
      </c>
      <c r="K1494" s="185" t="e">
        <v>#NUM!</v>
      </c>
      <c r="L1494" s="114"/>
      <c r="M1494" s="110"/>
    </row>
    <row r="1495" spans="1:24" hidden="1" outlineLevel="2" x14ac:dyDescent="0.25">
      <c r="B1495" s="105">
        <v>19</v>
      </c>
      <c r="C1495" s="108">
        <f t="shared" ref="C1495" si="2519">-(IFERROR(VLOOKUP($B1495,$B1470:$C1475,2,0),0)+IFERROR(VLOOKUP($B1495,$D1470:$E1475,2,0),0)+IFERROR(VLOOKUP($B1495,$F1470:$G1475,2,0),0)+IFERROR(VLOOKUP($B1495,$H1470:$I1475,2,0),0)+IFERROR(VLOOKUP($B1495,$J1470:$K1475,2,0),0)+IFERROR(VLOOKUP($B1495,$L1470:$M1475,2,0),0)+IFERROR(VLOOKUP($B1495,$N1470:$O1475,2,0),0)+IFERROR(VLOOKUP($B1495,$P1470:$Q1475,2,0),0)+IFERROR(VLOOKUP($B1495,$R1470:$S1475,2,0),0))</f>
        <v>0</v>
      </c>
      <c r="E1495" s="110"/>
      <c r="F1495" s="105">
        <v>5</v>
      </c>
      <c r="G1495" s="185" t="e">
        <v>#NUM!</v>
      </c>
      <c r="H1495" s="185" t="e">
        <v>#NUM!</v>
      </c>
      <c r="I1495" s="185" t="e">
        <v>#NUM!</v>
      </c>
      <c r="J1495" s="185" t="e">
        <v>#NUM!</v>
      </c>
      <c r="K1495" s="185" t="e">
        <v>#NUM!</v>
      </c>
      <c r="L1495" s="114"/>
      <c r="M1495" s="110"/>
    </row>
    <row r="1496" spans="1:24" hidden="1" outlineLevel="2" x14ac:dyDescent="0.25">
      <c r="B1496" s="105">
        <v>20</v>
      </c>
      <c r="C1496" s="108">
        <f t="shared" ref="C1496" si="2520">-(IFERROR(VLOOKUP($B1496,$B1470:$C1475,2,0),0)+IFERROR(VLOOKUP($B1496,$D1470:$E1475,2,0),0)+IFERROR(VLOOKUP($B1496,$F1470:$G1475,2,0),0)+IFERROR(VLOOKUP($B1496,$H1470:$I1475,2,0),0)+IFERROR(VLOOKUP($B1496,$J1470:$K1475,2,0),0)+IFERROR(VLOOKUP($B1496,$L1470:$M1475,2,0),0)+IFERROR(VLOOKUP($B1496,$N1470:$O1475,2,0),0)+IFERROR(VLOOKUP($B1496,$P1470:$Q1475,2,0),0)+IFERROR(VLOOKUP($B1496,$R1470:$S1475,2,0),0))</f>
        <v>0</v>
      </c>
      <c r="E1496" s="110" t="s">
        <v>40</v>
      </c>
      <c r="F1496" s="105">
        <v>6</v>
      </c>
      <c r="G1496" s="185" t="e">
        <v>#NUM!</v>
      </c>
      <c r="H1496" s="185" t="e">
        <v>#NUM!</v>
      </c>
      <c r="I1496" s="185" t="e">
        <v>#NUM!</v>
      </c>
      <c r="J1496" s="185" t="e">
        <v>#NUM!</v>
      </c>
      <c r="K1496" s="185"/>
      <c r="L1496" s="114"/>
      <c r="M1496" s="110"/>
    </row>
    <row r="1497" spans="1:24" hidden="1" outlineLevel="2" x14ac:dyDescent="0.25">
      <c r="B1497" s="105">
        <v>21</v>
      </c>
      <c r="C1497" s="108">
        <f t="shared" ref="C1497" si="2521">-(IFERROR(VLOOKUP($B1497,$B1470:$C1475,2,0),0)+IFERROR(VLOOKUP($B1497,$D1470:$E1475,2,0),0)+IFERROR(VLOOKUP($B1497,$F1470:$G1475,2,0),0)+IFERROR(VLOOKUP($B1497,$H1470:$I1475,2,0),0)+IFERROR(VLOOKUP($B1497,$J1470:$K1475,2,0),0)+IFERROR(VLOOKUP($B1497,$L1470:$M1475,2,0),0)+IFERROR(VLOOKUP($B1497,$N1470:$O1475,2,0),0)+IFERROR(VLOOKUP($B1497,$P1470:$Q1475,2,0),0)+IFERROR(VLOOKUP($B1497,$R1470:$S1475,2,0),0))</f>
        <v>0</v>
      </c>
      <c r="E1497" s="110"/>
      <c r="F1497" s="105">
        <v>7</v>
      </c>
      <c r="G1497" s="185" t="e">
        <v>#NUM!</v>
      </c>
      <c r="H1497" s="185" t="e">
        <v>#NUM!</v>
      </c>
      <c r="I1497" s="185" t="e">
        <v>#NUM!</v>
      </c>
      <c r="J1497" s="185"/>
      <c r="K1497" s="185"/>
      <c r="L1497" s="114"/>
      <c r="M1497" s="110"/>
    </row>
    <row r="1498" spans="1:24" hidden="1" outlineLevel="2" x14ac:dyDescent="0.25">
      <c r="E1498" s="110"/>
      <c r="F1498" s="105">
        <v>8</v>
      </c>
      <c r="G1498" s="185" t="e">
        <v>#NUM!</v>
      </c>
      <c r="H1498" s="185" t="e">
        <v>#NUM!</v>
      </c>
      <c r="I1498" s="185"/>
      <c r="J1498" s="185"/>
      <c r="K1498" s="185"/>
      <c r="L1498" s="114"/>
      <c r="M1498" s="110"/>
      <c r="X1498" s="110"/>
    </row>
    <row r="1499" spans="1:24" hidden="1" outlineLevel="2" x14ac:dyDescent="0.25">
      <c r="E1499" s="110"/>
      <c r="F1499" s="105">
        <v>9</v>
      </c>
      <c r="G1499" s="185" t="e">
        <v>#NUM!</v>
      </c>
      <c r="H1499" s="185"/>
      <c r="I1499" s="185"/>
      <c r="J1499" s="185"/>
      <c r="K1499" s="185"/>
      <c r="L1499" s="114"/>
      <c r="M1499" s="110"/>
      <c r="X1499" s="110"/>
    </row>
    <row r="1500" spans="1:24" hidden="1" outlineLevel="2" x14ac:dyDescent="0.25">
      <c r="A1500" s="117"/>
    </row>
    <row r="1501" spans="1:24" s="119" customFormat="1" hidden="1" outlineLevel="2" x14ac:dyDescent="0.25">
      <c r="A1501" s="118" t="s">
        <v>37</v>
      </c>
    </row>
    <row r="1502" spans="1:24" hidden="1" outlineLevel="2" x14ac:dyDescent="0.25">
      <c r="B1502" s="316" t="e">
        <f t="shared" ref="B1502:B1508" si="2522">B1469</f>
        <v>#REF!</v>
      </c>
      <c r="C1502" s="316"/>
      <c r="D1502" s="316" t="e">
        <f t="shared" ref="D1502:D1508" si="2523">D1469</f>
        <v>#REF!</v>
      </c>
      <c r="E1502" s="316"/>
      <c r="F1502" s="316" t="e">
        <f t="shared" ref="F1502:F1508" si="2524">F1469</f>
        <v>#REF!</v>
      </c>
      <c r="G1502" s="316"/>
      <c r="H1502" s="316" t="e">
        <f t="shared" ref="H1502:H1508" si="2525">H1469</f>
        <v>#REF!</v>
      </c>
      <c r="I1502" s="316"/>
      <c r="J1502" s="316" t="e">
        <f t="shared" ref="J1502:J1508" si="2526">J1469</f>
        <v>#REF!</v>
      </c>
      <c r="K1502" s="316"/>
      <c r="L1502" s="316" t="e">
        <f t="shared" ref="L1502:L1508" si="2527">L1469</f>
        <v>#REF!</v>
      </c>
      <c r="M1502" s="316"/>
    </row>
    <row r="1503" spans="1:24" hidden="1" outlineLevel="2" x14ac:dyDescent="0.25">
      <c r="B1503" s="105" t="e">
        <f t="shared" si="2522"/>
        <v>#REF!</v>
      </c>
      <c r="C1503" s="116" t="e">
        <f>IF($Q$2=2,IFERROR(INDEX($G1480:$L1486,MATCH(B1503,$F1480:$F1486,0),MATCH(INICIO!$C$59,$G1479:$L1479,0)),0),IF($Q$2=4,IFERROR(INDEX($P1480:$U1490,MATCH(B1503,$O1480:$O1490,0),MATCH(INICIO!$C$59,$P1479:$U1479,0)),0),IFERROR(INDEX($G1491:$L1499,MATCH(B1503,$F1491:$F1499,0),MATCH(INICIO!$C$59,$G1490:$L1490,0)),0)))</f>
        <v>#REF!</v>
      </c>
      <c r="D1503" s="105" t="e">
        <f t="shared" si="2523"/>
        <v>#REF!</v>
      </c>
      <c r="E1503" s="116" t="e">
        <f>IF($Q$2=2,IFERROR(INDEX($G1480:$L1486,MATCH(D1503,$F1480:$F1486,0),MATCH(INICIO!$C$59,$G1479:$L1479,0)),0),IF($Q$2=4,IFERROR(INDEX($P1480:$U1490,MATCH(D1503,$O1480:$O1490,0),MATCH(INICIO!$C$59,$P1479:$U1479,0)),0),IFERROR(INDEX($G1491:$L1499,MATCH(D1503,$F1491:$F1499,0),MATCH(INICIO!$C$59,$G1490:$L1490,0)),0)))</f>
        <v>#REF!</v>
      </c>
      <c r="F1503" s="105" t="e">
        <f t="shared" si="2524"/>
        <v>#REF!</v>
      </c>
      <c r="G1503" s="116" t="e">
        <f>IF($Q$2=2,IFERROR(INDEX($G1480:$L1486,MATCH(F1503,$F1480:$F1486,0),MATCH(INICIO!$C$59,$G1479:$L1479,0)),0),IF($Q$2=4,IFERROR(INDEX($P1480:$U1490,MATCH(F1503,$O1480:$O1490,0),MATCH(INICIO!$C$59,$P1479:$U1479,0)),0),IFERROR(INDEX($G1491:$L1499,MATCH(F1503,$F1491:$F1499,0),MATCH(INICIO!$C$59,$G1490:$L1490,0)),0)))</f>
        <v>#REF!</v>
      </c>
      <c r="H1503" s="105" t="e">
        <f t="shared" si="2525"/>
        <v>#REF!</v>
      </c>
      <c r="I1503" s="116" t="e">
        <f>IF($Q$2=2,IFERROR(INDEX($G1480:$L1486,MATCH(H1503,$F1480:$F1486,0),MATCH(INICIO!$C$59,$G1479:$L1479,0)),0),IF($Q$2=4,IFERROR(INDEX($P1480:$U1490,MATCH(H1503,$O1480:$O1490,0),MATCH(INICIO!$C$59,$P1479:$U1479,0)),0),IFERROR(INDEX($G1491:$L1499,MATCH(H1503,$F1491:$F1499,0),MATCH(INICIO!$C$59,$G1490:$L1490,0)),0)))</f>
        <v>#REF!</v>
      </c>
      <c r="J1503" s="105" t="e">
        <f t="shared" si="2526"/>
        <v>#REF!</v>
      </c>
      <c r="K1503" s="116" t="e">
        <f>IF($Q$2=2,IFERROR(INDEX($G1480:$L1486,MATCH(J1503,$F1480:$F1486,0),MATCH(INICIO!$C$59,$G1479:$L1479,0)),0),IF($Q$2=4,IFERROR(INDEX($P1480:$U1490,MATCH(J1503,$O1480:$O1490,0),MATCH(INICIO!$C$59,$P1479:$U1479,0)),0),IFERROR(INDEX($G1491:$L1499,MATCH(J1503,$F1491:$F1499,0),MATCH(INICIO!$C$59,$G1490:$L1490,0)),0)))</f>
        <v>#REF!</v>
      </c>
      <c r="L1503" s="105" t="e">
        <f t="shared" si="2527"/>
        <v>#REF!</v>
      </c>
      <c r="M1503" s="116" t="e">
        <f>IF($Q$2=2,IFERROR(INDEX($G1480:$L1486,MATCH(L1503,$F1480:$F1486,0),MATCH(INICIO!$C$59,$G1479:$L1479,0)),0),IF($Q$2=4,IFERROR(INDEX($P1480:$U1490,MATCH(L1503,$O1480:$O1490,0),MATCH(INICIO!$C$59,$P1479:$U1479,0)),0),IFERROR(INDEX($G1491:$L1499,MATCH(L1503,$F1491:$F1499,0),MATCH(INICIO!$C$59,$G1490:$L1490,0)),0)))</f>
        <v>#REF!</v>
      </c>
    </row>
    <row r="1504" spans="1:24" hidden="1" outlineLevel="2" x14ac:dyDescent="0.25">
      <c r="B1504" s="105" t="e">
        <f t="shared" si="2522"/>
        <v>#REF!</v>
      </c>
      <c r="C1504" s="116" t="e">
        <f>IF($Q$2=2,IFERROR(INDEX($G1480:$L1486,MATCH(B1504,$F1480:$F1486,0),MATCH(INICIO!$C$59,$G1479:$L1479,0)),0),IF($Q$2=4,IFERROR(INDEX($P1480:$U1490,MATCH(B1504,$O1480:$O1490,0),MATCH(INICIO!$C$59,$P1479:$U1479,0)),0),IFERROR(INDEX($G1491:$L1499,MATCH(B1504,$F1491:$F1499,0),MATCH(INICIO!$C$59,$G1490:$L1490,0)),0)))</f>
        <v>#REF!</v>
      </c>
      <c r="D1504" s="105" t="e">
        <f t="shared" si="2523"/>
        <v>#REF!</v>
      </c>
      <c r="E1504" s="116" t="e">
        <f>IF($Q$2=2,IFERROR(INDEX($G1480:$L1486,MATCH(D1504,$F1480:$F1486,0),MATCH(INICIO!$C$59,$G1479:$L1479,0)),0),IF($Q$2=4,IFERROR(INDEX($P1480:$U1490,MATCH(D1504,$O1480:$O1490,0),MATCH(INICIO!$C$59,$P1479:$U1479,0)),0),IFERROR(INDEX($G1491:$L1499,MATCH(D1504,$F1491:$F1499,0),MATCH(INICIO!$C$59,$G1490:$L1490,0)),0)))</f>
        <v>#REF!</v>
      </c>
      <c r="F1504" s="105" t="e">
        <f t="shared" si="2524"/>
        <v>#REF!</v>
      </c>
      <c r="G1504" s="116" t="e">
        <f>IF($Q$2=2,IFERROR(INDEX($G1480:$L1486,MATCH(F1504,$F1480:$F1486,0),MATCH(INICIO!$C$59,$G1479:$L1479,0)),0),IF($Q$2=4,IFERROR(INDEX($P1480:$U1490,MATCH(F1504,$O1480:$O1490,0),MATCH(INICIO!$C$59,$P1479:$U1479,0)),0),IFERROR(INDEX($G1491:$L1499,MATCH(F1504,$F1491:$F1499,0),MATCH(INICIO!$C$59,$G1490:$L1490,0)),0)))</f>
        <v>#REF!</v>
      </c>
      <c r="H1504" s="105" t="e">
        <f t="shared" si="2525"/>
        <v>#REF!</v>
      </c>
      <c r="I1504" s="116" t="e">
        <f>IF($Q$2=2,IFERROR(INDEX($G1480:$L1486,MATCH(H1504,$F1480:$F1486,0),MATCH(INICIO!$C$59,$G1479:$L1479,0)),0),IF($Q$2=4,IFERROR(INDEX($P1480:$U1490,MATCH(H1504,$O1480:$O1490,0),MATCH(INICIO!$C$59,$P1479:$U1479,0)),0),IFERROR(INDEX($G1491:$L1499,MATCH(H1504,$F1491:$F1499,0),MATCH(INICIO!$C$59,$G1490:$L1490,0)),0)))</f>
        <v>#REF!</v>
      </c>
      <c r="J1504" s="105" t="e">
        <f t="shared" si="2526"/>
        <v>#REF!</v>
      </c>
      <c r="K1504" s="116" t="e">
        <f>IF($Q$2=2,IFERROR(INDEX($G1480:$L1486,MATCH(J1504,$F1480:$F1486,0),MATCH(INICIO!$C$59,$G1479:$L1479,0)),0),IF($Q$2=4,IFERROR(INDEX($P1480:$U1490,MATCH(J1504,$O1480:$O1490,0),MATCH(INICIO!$C$59,$P1479:$U1479,0)),0),IFERROR(INDEX($G1491:$L1499,MATCH(J1504,$F1491:$F1499,0),MATCH(INICIO!$C$59,$G1490:$L1490,0)),0)))</f>
        <v>#REF!</v>
      </c>
      <c r="L1504" s="105" t="e">
        <f t="shared" si="2527"/>
        <v>#REF!</v>
      </c>
      <c r="M1504" s="116" t="e">
        <f>IF($Q$2=2,IFERROR(INDEX($G1480:$L1486,MATCH(L1504,$F1480:$F1486,0),MATCH(INICIO!$C$59,$G1479:$L1479,0)),0),IF($Q$2=4,IFERROR(INDEX($P1480:$U1490,MATCH(L1504,$O1480:$O1490,0),MATCH(INICIO!$C$59,$P1479:$U1479,0)),0),IFERROR(INDEX($G1491:$L1499,MATCH(L1504,$F1491:$F1499,0),MATCH(INICIO!$C$59,$G1490:$L1490,0)),0)))</f>
        <v>#REF!</v>
      </c>
    </row>
    <row r="1505" spans="1:62" hidden="1" outlineLevel="2" x14ac:dyDescent="0.25">
      <c r="B1505" s="105" t="e">
        <f t="shared" si="2522"/>
        <v>#REF!</v>
      </c>
      <c r="C1505" s="116" t="e">
        <f>IF($Q$2=2,IFERROR(INDEX($G1480:$L1486,MATCH(B1505,$F1480:$F1486,0),MATCH(INICIO!$C$59,$G1479:$L1479,0)),0),IF($Q$2=4,IFERROR(INDEX($P1480:$U1490,MATCH(B1505,$O1480:$O1490,0),MATCH(INICIO!$C$59,$P1479:$U1479,0)),0),IFERROR(INDEX($G1491:$L1499,MATCH(B1505,$F1491:$F1499,0),MATCH(INICIO!$C$59,$G1490:$L1490,0)),0)))</f>
        <v>#REF!</v>
      </c>
      <c r="D1505" s="105" t="e">
        <f t="shared" si="2523"/>
        <v>#REF!</v>
      </c>
      <c r="E1505" s="116" t="e">
        <f>IF($Q$2=2,IFERROR(INDEX($G1480:$L1486,MATCH(D1505,$F1480:$F1486,0),MATCH(INICIO!$C$59,$G1479:$L1479,0)),0),IF($Q$2=4,IFERROR(INDEX($P1480:$U1490,MATCH(D1505,$O1480:$O1490,0),MATCH(INICIO!$C$59,$P1479:$U1479,0)),0),IFERROR(INDEX($G1491:$L1499,MATCH(D1505,$F1491:$F1499,0),MATCH(INICIO!$C$59,$G1490:$L1490,0)),0)))</f>
        <v>#REF!</v>
      </c>
      <c r="F1505" s="105" t="e">
        <f t="shared" si="2524"/>
        <v>#REF!</v>
      </c>
      <c r="G1505" s="116" t="e">
        <f>IF($Q$2=2,IFERROR(INDEX($G1480:$L1486,MATCH(F1505,$F1480:$F1486,0),MATCH(INICIO!$C$59,$G1479:$L1479,0)),0),IF($Q$2=4,IFERROR(INDEX($P1480:$U1490,MATCH(F1505,$O1480:$O1490,0),MATCH(INICIO!$C$59,$P1479:$U1479,0)),0),IFERROR(INDEX($G1491:$L1499,MATCH(F1505,$F1491:$F1499,0),MATCH(INICIO!$C$59,$G1490:$L1490,0)),0)))</f>
        <v>#REF!</v>
      </c>
      <c r="H1505" s="105" t="e">
        <f t="shared" si="2525"/>
        <v>#REF!</v>
      </c>
      <c r="I1505" s="116" t="e">
        <f>IF($Q$2=2,IFERROR(INDEX($G1480:$L1486,MATCH(H1505,$F1480:$F1486,0),MATCH(INICIO!$C$59,$G1479:$L1479,0)),0),IF($Q$2=4,IFERROR(INDEX($P1480:$U1490,MATCH(H1505,$O1480:$O1490,0),MATCH(INICIO!$C$59,$P1479:$U1479,0)),0),IFERROR(INDEX($G1491:$L1499,MATCH(H1505,$F1491:$F1499,0),MATCH(INICIO!$C$59,$G1490:$L1490,0)),0)))</f>
        <v>#REF!</v>
      </c>
      <c r="J1505" s="105" t="e">
        <f t="shared" si="2526"/>
        <v>#REF!</v>
      </c>
      <c r="K1505" s="116" t="e">
        <f>IF($Q$2=2,IFERROR(INDEX($G1480:$L1486,MATCH(J1505,$F1480:$F1486,0),MATCH(INICIO!$C$59,$G1479:$L1479,0)),0),IF($Q$2=4,IFERROR(INDEX($P1480:$U1490,MATCH(J1505,$O1480:$O1490,0),MATCH(INICIO!$C$59,$P1479:$U1479,0)),0),IFERROR(INDEX($G1491:$L1499,MATCH(J1505,$F1491:$F1499,0),MATCH(INICIO!$C$59,$G1490:$L1490,0)),0)))</f>
        <v>#REF!</v>
      </c>
      <c r="L1505" s="105" t="e">
        <f t="shared" si="2527"/>
        <v>#REF!</v>
      </c>
      <c r="M1505" s="116" t="e">
        <f>IF($Q$2=2,IFERROR(INDEX($G1480:$L1486,MATCH(L1505,$F1480:$F1486,0),MATCH(INICIO!$C$59,$G1479:$L1479,0)),0),IF($Q$2=4,IFERROR(INDEX($P1480:$U1490,MATCH(L1505,$O1480:$O1490,0),MATCH(INICIO!$C$59,$P1479:$U1479,0)),0),IFERROR(INDEX($G1491:$L1499,MATCH(L1505,$F1491:$F1499,0),MATCH(INICIO!$C$59,$G1490:$L1490,0)),0)))</f>
        <v>#REF!</v>
      </c>
    </row>
    <row r="1506" spans="1:62" hidden="1" outlineLevel="2" x14ac:dyDescent="0.25">
      <c r="B1506" s="105" t="e">
        <f t="shared" si="2522"/>
        <v>#REF!</v>
      </c>
      <c r="C1506" s="116" t="e">
        <f>IF($Q$2=2,IFERROR(INDEX($G1480:$L1486,MATCH(B1506,$F1480:$F1486,0),MATCH(INICIO!$C$59,$G1479:$L1479,0)),0),IF($Q$2=4,IFERROR(INDEX($P1480:$U1490,MATCH(B1506,$O1480:$O1490,0),MATCH(INICIO!$C$59,$P1479:$U1479,0)),0),IFERROR(INDEX($G1491:$L1499,MATCH(B1506,$F1491:$F1499,0),MATCH(INICIO!$C$59,$G1490:$L1490,0)),0)))</f>
        <v>#REF!</v>
      </c>
      <c r="D1506" s="105" t="e">
        <f t="shared" si="2523"/>
        <v>#REF!</v>
      </c>
      <c r="E1506" s="116" t="e">
        <f>IF($Q$2=2,IFERROR(INDEX($G1480:$L1486,MATCH(D1506,$F1480:$F1486,0),MATCH(INICIO!$C$59,$G1479:$L1479,0)),0),IF($Q$2=4,IFERROR(INDEX($P1480:$U1490,MATCH(D1506,$O1480:$O1490,0),MATCH(INICIO!$C$59,$P1479:$U1479,0)),0),IFERROR(INDEX($G1491:$L1499,MATCH(D1506,$F1491:$F1499,0),MATCH(INICIO!$C$59,$G1490:$L1490,0)),0)))</f>
        <v>#REF!</v>
      </c>
      <c r="F1506" s="105" t="e">
        <f t="shared" si="2524"/>
        <v>#REF!</v>
      </c>
      <c r="G1506" s="116" t="e">
        <f>IF($Q$2=2,IFERROR(INDEX($G1480:$L1486,MATCH(F1506,$F1480:$F1486,0),MATCH(INICIO!$C$59,$G1479:$L1479,0)),0),IF($Q$2=4,IFERROR(INDEX($P1480:$U1490,MATCH(F1506,$O1480:$O1490,0),MATCH(INICIO!$C$59,$P1479:$U1479,0)),0),IFERROR(INDEX($G1491:$L1499,MATCH(F1506,$F1491:$F1499,0),MATCH(INICIO!$C$59,$G1490:$L1490,0)),0)))</f>
        <v>#REF!</v>
      </c>
      <c r="H1506" s="105" t="e">
        <f t="shared" si="2525"/>
        <v>#REF!</v>
      </c>
      <c r="I1506" s="116" t="e">
        <f>IF($Q$2=2,IFERROR(INDEX($G1480:$L1486,MATCH(H1506,$F1480:$F1486,0),MATCH(INICIO!$C$59,$G1479:$L1479,0)),0),IF($Q$2=4,IFERROR(INDEX($P1480:$U1490,MATCH(H1506,$O1480:$O1490,0),MATCH(INICIO!$C$59,$P1479:$U1479,0)),0),IFERROR(INDEX($G1491:$L1499,MATCH(H1506,$F1491:$F1499,0),MATCH(INICIO!$C$59,$G1490:$L1490,0)),0)))</f>
        <v>#REF!</v>
      </c>
      <c r="J1506" s="105" t="e">
        <f t="shared" si="2526"/>
        <v>#REF!</v>
      </c>
      <c r="K1506" s="116" t="e">
        <f>IF($Q$2=2,IFERROR(INDEX($G1480:$L1486,MATCH(J1506,$F1480:$F1486,0),MATCH(INICIO!$C$59,$G1479:$L1479,0)),0),IF($Q$2=4,IFERROR(INDEX($P1480:$U1490,MATCH(J1506,$O1480:$O1490,0),MATCH(INICIO!$C$59,$P1479:$U1479,0)),0),IFERROR(INDEX($G1491:$L1499,MATCH(J1506,$F1491:$F1499,0),MATCH(INICIO!$C$59,$G1490:$L1490,0)),0)))</f>
        <v>#REF!</v>
      </c>
      <c r="L1506" s="105" t="e">
        <f t="shared" si="2527"/>
        <v>#REF!</v>
      </c>
      <c r="M1506" s="116" t="e">
        <f>IF($Q$2=2,IFERROR(INDEX($G1480:$L1486,MATCH(L1506,$F1480:$F1486,0),MATCH(INICIO!$C$59,$G1479:$L1479,0)),0),IF($Q$2=4,IFERROR(INDEX($P1480:$U1490,MATCH(L1506,$O1480:$O1490,0),MATCH(INICIO!$C$59,$P1479:$U1479,0)),0),IFERROR(INDEX($G1491:$L1499,MATCH(L1506,$F1491:$F1499,0),MATCH(INICIO!$C$59,$G1490:$L1490,0)),0)))</f>
        <v>#REF!</v>
      </c>
    </row>
    <row r="1507" spans="1:62" hidden="1" outlineLevel="2" x14ac:dyDescent="0.25">
      <c r="B1507" s="105" t="e">
        <f t="shared" si="2522"/>
        <v>#REF!</v>
      </c>
      <c r="C1507" s="116" t="e">
        <f>IF($Q$2=2,IFERROR(INDEX($G1480:$L1486,MATCH(B1507,$F1480:$F1486,0),MATCH(INICIO!$C$59,$G1479:$L1479,0)),0),IF($Q$2=4,IFERROR(INDEX($P1480:$U1490,MATCH(B1507,$O1480:$O1490,0),MATCH(INICIO!$C$59,$P1479:$U1479,0)),0),IFERROR(INDEX($G1491:$L1499,MATCH(B1507,$F1491:$F1499,0),MATCH(INICIO!$C$59,$G1490:$L1490,0)),0)))</f>
        <v>#REF!</v>
      </c>
      <c r="D1507" s="105" t="e">
        <f t="shared" si="2523"/>
        <v>#REF!</v>
      </c>
      <c r="E1507" s="116" t="e">
        <f>IF($Q$2=2,IFERROR(INDEX($G1480:$L1486,MATCH(D1507,$F1480:$F1486,0),MATCH(INICIO!$C$59,$G1479:$L1479,0)),0),IF($Q$2=4,IFERROR(INDEX($P1480:$U1490,MATCH(D1507,$O1480:$O1490,0),MATCH(INICIO!$C$59,$P1479:$U1479,0)),0),IFERROR(INDEX($G1491:$L1499,MATCH(D1507,$F1491:$F1499,0),MATCH(INICIO!$C$59,$G1490:$L1490,0)),0)))</f>
        <v>#REF!</v>
      </c>
      <c r="F1507" s="105" t="e">
        <f t="shared" si="2524"/>
        <v>#REF!</v>
      </c>
      <c r="G1507" s="116" t="e">
        <f>IF($Q$2=2,IFERROR(INDEX($G1480:$L1486,MATCH(F1507,$F1480:$F1486,0),MATCH(INICIO!$C$59,$G1479:$L1479,0)),0),IF($Q$2=4,IFERROR(INDEX($P1480:$U1490,MATCH(F1507,$O1480:$O1490,0),MATCH(INICIO!$C$59,$P1479:$U1479,0)),0),IFERROR(INDEX($G1491:$L1499,MATCH(F1507,$F1491:$F1499,0),MATCH(INICIO!$C$59,$G1490:$L1490,0)),0)))</f>
        <v>#REF!</v>
      </c>
      <c r="H1507" s="105" t="e">
        <f t="shared" si="2525"/>
        <v>#REF!</v>
      </c>
      <c r="I1507" s="116" t="e">
        <f>IF($Q$2=2,IFERROR(INDEX($G1480:$L1486,MATCH(H1507,$F1480:$F1486,0),MATCH(INICIO!$C$59,$G1479:$L1479,0)),0),IF($Q$2=4,IFERROR(INDEX($P1480:$U1490,MATCH(H1507,$O1480:$O1490,0),MATCH(INICIO!$C$59,$P1479:$U1479,0)),0),IFERROR(INDEX($G1491:$L1499,MATCH(H1507,$F1491:$F1499,0),MATCH(INICIO!$C$59,$G1490:$L1490,0)),0)))</f>
        <v>#REF!</v>
      </c>
      <c r="J1507" s="105" t="e">
        <f t="shared" si="2526"/>
        <v>#REF!</v>
      </c>
      <c r="K1507" s="116" t="e">
        <f>IF($Q$2=2,IFERROR(INDEX($G1480:$L1486,MATCH(J1507,$F1480:$F1486,0),MATCH(INICIO!$C$59,$G1479:$L1479,0)),0),IF($Q$2=4,IFERROR(INDEX($P1480:$U1490,MATCH(J1507,$O1480:$O1490,0),MATCH(INICIO!$C$59,$P1479:$U1479,0)),0),IFERROR(INDEX($G1491:$L1499,MATCH(J1507,$F1491:$F1499,0),MATCH(INICIO!$C$59,$G1490:$L1490,0)),0)))</f>
        <v>#REF!</v>
      </c>
      <c r="L1507" s="105" t="e">
        <f t="shared" si="2527"/>
        <v>#REF!</v>
      </c>
      <c r="M1507" s="116" t="e">
        <f>IF($Q$2=2,IFERROR(INDEX($G1480:$L1486,MATCH(L1507,$F1480:$F1486,0),MATCH(INICIO!$C$59,$G1479:$L1479,0)),0),IF($Q$2=4,IFERROR(INDEX($P1480:$U1490,MATCH(L1507,$O1480:$O1490,0),MATCH(INICIO!$C$59,$P1479:$U1479,0)),0),IFERROR(INDEX($G1491:$L1499,MATCH(L1507,$F1491:$F1499,0),MATCH(INICIO!$C$59,$G1490:$L1490,0)),0)))</f>
        <v>#REF!</v>
      </c>
    </row>
    <row r="1508" spans="1:62" hidden="1" outlineLevel="2" x14ac:dyDescent="0.25">
      <c r="B1508" s="105" t="e">
        <f t="shared" si="2522"/>
        <v>#REF!</v>
      </c>
      <c r="C1508" s="116" t="e">
        <f>IF($Q$2=2,IFERROR(INDEX($G1480:$L1486,MATCH(B1508,$F1480:$F1486,0),MATCH(INICIO!$C$59,$G1479:$L1479,0)),0),IF($Q$2=4,IFERROR(INDEX($P1480:$U1490,MATCH(B1508,$O1480:$O1490,0),MATCH(INICIO!$C$59,$P1479:$U1479,0)),0),IFERROR(INDEX($G1491:$L1499,MATCH(B1508,$F1491:$F1499,0),MATCH(INICIO!$C$59,$G1490:$L1490,0)),0)))</f>
        <v>#REF!</v>
      </c>
      <c r="D1508" s="105" t="e">
        <f t="shared" si="2523"/>
        <v>#REF!</v>
      </c>
      <c r="E1508" s="116" t="e">
        <f>IF($Q$2=2,IFERROR(INDEX($G1480:$L1486,MATCH(D1508,$F1480:$F1486,0),MATCH(INICIO!$C$59,$G1479:$L1479,0)),0),IF($Q$2=4,IFERROR(INDEX($P1480:$U1490,MATCH(D1508,$O1480:$O1490,0),MATCH(INICIO!$C$59,$P1479:$U1479,0)),0),IFERROR(INDEX($G1491:$L1499,MATCH(D1508,$F1491:$F1499,0),MATCH(INICIO!$C$59,$G1490:$L1490,0)),0)))</f>
        <v>#REF!</v>
      </c>
      <c r="F1508" s="105" t="e">
        <f t="shared" si="2524"/>
        <v>#REF!</v>
      </c>
      <c r="G1508" s="116" t="e">
        <f>IF($Q$2=2,IFERROR(INDEX($G1480:$L1486,MATCH(F1508,$F1480:$F1486,0),MATCH(INICIO!$C$59,$G1479:$L1479,0)),0),IF($Q$2=4,IFERROR(INDEX($P1480:$U1490,MATCH(F1508,$O1480:$O1490,0),MATCH(INICIO!$C$59,$P1479:$U1479,0)),0),IFERROR(INDEX($G1491:$L1499,MATCH(F1508,$F1491:$F1499,0),MATCH(INICIO!$C$59,$G1490:$L1490,0)),0)))</f>
        <v>#REF!</v>
      </c>
      <c r="H1508" s="105" t="e">
        <f t="shared" si="2525"/>
        <v>#REF!</v>
      </c>
      <c r="I1508" s="116" t="e">
        <f>IF($Q$2=2,IFERROR(INDEX($G1480:$L1486,MATCH(H1508,$F1480:$F1486,0),MATCH(INICIO!$C$59,$G1479:$L1479,0)),0),IF($Q$2=4,IFERROR(INDEX($P1480:$U1490,MATCH(H1508,$O1480:$O1490,0),MATCH(INICIO!$C$59,$P1479:$U1479,0)),0),IFERROR(INDEX($G1491:$L1499,MATCH(H1508,$F1491:$F1499,0),MATCH(INICIO!$C$59,$G1490:$L1490,0)),0)))</f>
        <v>#REF!</v>
      </c>
      <c r="J1508" s="105" t="e">
        <f t="shared" si="2526"/>
        <v>#REF!</v>
      </c>
      <c r="K1508" s="116" t="e">
        <f>IF($Q$2=2,IFERROR(INDEX($G1480:$L1486,MATCH(J1508,$F1480:$F1486,0),MATCH(INICIO!$C$59,$G1479:$L1479,0)),0),IF($Q$2=4,IFERROR(INDEX($P1480:$U1490,MATCH(J1508,$O1480:$O1490,0),MATCH(INICIO!$C$59,$P1479:$U1479,0)),0),IFERROR(INDEX($G1491:$L1499,MATCH(J1508,$F1491:$F1499,0),MATCH(INICIO!$C$59,$G1490:$L1490,0)),0)))</f>
        <v>#REF!</v>
      </c>
      <c r="L1508" s="105" t="e">
        <f t="shared" si="2527"/>
        <v>#REF!</v>
      </c>
      <c r="M1508" s="116" t="e">
        <f>IF($Q$2=2,IFERROR(INDEX($G1480:$L1486,MATCH(L1508,$F1480:$F1486,0),MATCH(INICIO!$C$59,$G1479:$L1479,0)),0),IF($Q$2=4,IFERROR(INDEX($P1480:$U1490,MATCH(L1508,$O1480:$O1490,0),MATCH(INICIO!$C$59,$P1479:$U1479,0)),0),IFERROR(INDEX($G1491:$L1499,MATCH(L1508,$F1491:$F1499,0),MATCH(INICIO!$C$59,$G1490:$L1490,0)),0)))</f>
        <v>#REF!</v>
      </c>
    </row>
    <row r="1509" spans="1:62" hidden="1" outlineLevel="2" x14ac:dyDescent="0.25"/>
    <row r="1510" spans="1:62" s="119" customFormat="1" hidden="1" outlineLevel="2" x14ac:dyDescent="0.25">
      <c r="A1510" s="118" t="s">
        <v>43</v>
      </c>
    </row>
    <row r="1511" spans="1:62" hidden="1" outlineLevel="2" x14ac:dyDescent="0.25">
      <c r="C1511" s="121">
        <f t="shared" ref="C1511:H1511" si="2528">E$2</f>
        <v>1</v>
      </c>
      <c r="D1511" s="121">
        <f t="shared" si="2528"/>
        <v>2</v>
      </c>
      <c r="E1511" s="121">
        <f t="shared" si="2528"/>
        <v>3</v>
      </c>
      <c r="F1511" s="121">
        <f t="shared" si="2528"/>
        <v>4</v>
      </c>
      <c r="G1511" s="121">
        <f t="shared" si="2528"/>
        <v>5</v>
      </c>
      <c r="H1511" s="121">
        <f t="shared" si="2528"/>
        <v>6</v>
      </c>
    </row>
    <row r="1512" spans="1:62" hidden="1" outlineLevel="2" x14ac:dyDescent="0.25">
      <c r="B1512" s="122" t="s">
        <v>44</v>
      </c>
      <c r="C1512" s="123" t="e">
        <f t="array" ref="C1512:C1517">MMULT(MMULT(C$8:H$13,$AZ$8:$BE$13),C1503:C1508)+MMULT(MINVERSE(TRANSPOSE($AZ$8:$BE$13)),C1470:C1475)</f>
        <v>#REF!</v>
      </c>
      <c r="D1512" s="123" t="e">
        <f t="array" ref="D1512:D1517">MMULT(MMULT(K$8:P$13,$AZ$8:$BE$13),E1503:E1508)+MMULT(MINVERSE(TRANSPOSE($AZ$8:$BE$13)),E1470:E1475)</f>
        <v>#REF!</v>
      </c>
      <c r="E1512" s="123" t="e">
        <f t="array" ref="E1512:E1517">MMULT(MMULT(S$8:X$13,$AZ$8:$BE$13),G1503:G1508)+MMULT(MINVERSE(TRANSPOSE($AZ$8:$BE$13)),G1470:G1475)</f>
        <v>#REF!</v>
      </c>
      <c r="F1512" s="123" t="e">
        <f t="array" ref="F1512:F1517">MMULT(MMULT(AA$8:AF$13,$AZ$8:$BE$13),I1503:I1508)+MMULT(MINVERSE(TRANSPOSE($AZ$8:$BE$13)),I1470:I1475)</f>
        <v>#REF!</v>
      </c>
      <c r="G1512" s="123" t="e">
        <f t="array" ref="G1512:G1517">MMULT(MMULT(AI$8:AN$13,$AZ$8:$BE$13),K1503:K1508)+MMULT(MINVERSE(TRANSPOSE($AZ$8:$BE$13)),K1470:K1475)</f>
        <v>#REF!</v>
      </c>
      <c r="H1512" s="123" t="e">
        <f t="array" ref="H1512:H1517">MMULT(MMULT(AQ$8:AV$13,$AZ$8:$BE$13),M1503:M1508)+MMULT(MINVERSE(TRANSPOSE($AZ$8:$BE$13)),M1470:M1475)</f>
        <v>#REF!</v>
      </c>
      <c r="N1512" s="124"/>
      <c r="P1512" s="124"/>
    </row>
    <row r="1513" spans="1:62" hidden="1" outlineLevel="2" x14ac:dyDescent="0.25">
      <c r="B1513" s="122" t="s">
        <v>45</v>
      </c>
      <c r="C1513" s="123" t="e">
        <v>#REF!</v>
      </c>
      <c r="D1513" s="123" t="e">
        <v>#REF!</v>
      </c>
      <c r="E1513" s="123" t="e">
        <v>#REF!</v>
      </c>
      <c r="F1513" s="123" t="e">
        <v>#REF!</v>
      </c>
      <c r="G1513" s="123" t="e">
        <v>#REF!</v>
      </c>
      <c r="H1513" s="123" t="e">
        <v>#REF!</v>
      </c>
      <c r="N1513" s="124"/>
      <c r="P1513" s="124"/>
    </row>
    <row r="1514" spans="1:62" hidden="1" outlineLevel="2" x14ac:dyDescent="0.25">
      <c r="B1514" s="122" t="s">
        <v>46</v>
      </c>
      <c r="C1514" s="123" t="e">
        <v>#REF!</v>
      </c>
      <c r="D1514" s="123" t="e">
        <v>#REF!</v>
      </c>
      <c r="E1514" s="123" t="e">
        <v>#REF!</v>
      </c>
      <c r="F1514" s="123" t="e">
        <v>#REF!</v>
      </c>
      <c r="G1514" s="123" t="e">
        <v>#REF!</v>
      </c>
      <c r="H1514" s="123" t="e">
        <v>#REF!</v>
      </c>
      <c r="N1514" s="124"/>
      <c r="P1514" s="124"/>
    </row>
    <row r="1515" spans="1:62" hidden="1" outlineLevel="2" x14ac:dyDescent="0.25">
      <c r="B1515" s="122" t="s">
        <v>47</v>
      </c>
      <c r="C1515" s="123" t="e">
        <v>#REF!</v>
      </c>
      <c r="D1515" s="123" t="e">
        <v>#REF!</v>
      </c>
      <c r="E1515" s="123" t="e">
        <v>#REF!</v>
      </c>
      <c r="F1515" s="123" t="e">
        <v>#REF!</v>
      </c>
      <c r="G1515" s="123" t="e">
        <v>#REF!</v>
      </c>
      <c r="H1515" s="123" t="e">
        <v>#REF!</v>
      </c>
      <c r="N1515" s="124"/>
      <c r="P1515" s="124"/>
    </row>
    <row r="1516" spans="1:62" hidden="1" outlineLevel="2" x14ac:dyDescent="0.25">
      <c r="B1516" s="122" t="s">
        <v>48</v>
      </c>
      <c r="C1516" s="123" t="e">
        <v>#REF!</v>
      </c>
      <c r="D1516" s="123" t="e">
        <v>#REF!</v>
      </c>
      <c r="E1516" s="123" t="e">
        <v>#REF!</v>
      </c>
      <c r="F1516" s="123" t="e">
        <v>#REF!</v>
      </c>
      <c r="G1516" s="123" t="e">
        <v>#REF!</v>
      </c>
      <c r="H1516" s="123" t="e">
        <v>#REF!</v>
      </c>
      <c r="N1516" s="124"/>
      <c r="P1516" s="124"/>
    </row>
    <row r="1517" spans="1:62" hidden="1" outlineLevel="2" x14ac:dyDescent="0.25">
      <c r="B1517" s="122" t="s">
        <v>49</v>
      </c>
      <c r="C1517" s="123" t="e">
        <v>#REF!</v>
      </c>
      <c r="D1517" s="123" t="e">
        <v>#REF!</v>
      </c>
      <c r="E1517" s="123" t="e">
        <v>#REF!</v>
      </c>
      <c r="F1517" s="123" t="e">
        <v>#REF!</v>
      </c>
      <c r="G1517" s="123" t="e">
        <v>#REF!</v>
      </c>
      <c r="H1517" s="123" t="e">
        <v>#REF!</v>
      </c>
      <c r="N1517" s="124"/>
      <c r="P1517" s="124"/>
    </row>
    <row r="1518" spans="1:62" hidden="1" outlineLevel="2" x14ac:dyDescent="0.25"/>
    <row r="1519" spans="1:62" hidden="1" outlineLevel="2" x14ac:dyDescent="0.25">
      <c r="B1519" s="318" t="s">
        <v>50</v>
      </c>
      <c r="C1519" s="319"/>
      <c r="D1519" s="319"/>
      <c r="E1519" s="319"/>
      <c r="F1519" s="319"/>
      <c r="G1519" s="319"/>
      <c r="H1519" s="319"/>
      <c r="I1519" s="319"/>
      <c r="J1519" s="319"/>
      <c r="K1519" s="319"/>
      <c r="L1519" s="320"/>
      <c r="M1519" s="321" t="s">
        <v>51</v>
      </c>
      <c r="N1519" s="322"/>
      <c r="O1519" s="322"/>
      <c r="P1519" s="322"/>
      <c r="Q1519" s="322"/>
      <c r="R1519" s="322"/>
      <c r="S1519" s="322"/>
      <c r="T1519" s="322"/>
      <c r="U1519" s="322"/>
      <c r="V1519" s="323"/>
      <c r="W1519" s="321" t="s">
        <v>52</v>
      </c>
      <c r="X1519" s="322"/>
      <c r="Y1519" s="322"/>
      <c r="Z1519" s="322"/>
      <c r="AA1519" s="322"/>
      <c r="AB1519" s="322"/>
      <c r="AC1519" s="322"/>
      <c r="AD1519" s="322"/>
      <c r="AE1519" s="322"/>
      <c r="AF1519" s="323"/>
      <c r="AG1519" s="321" t="s">
        <v>53</v>
      </c>
      <c r="AH1519" s="322"/>
      <c r="AI1519" s="322"/>
      <c r="AJ1519" s="322"/>
      <c r="AK1519" s="322"/>
      <c r="AL1519" s="322"/>
      <c r="AM1519" s="322"/>
      <c r="AN1519" s="322"/>
      <c r="AO1519" s="322"/>
      <c r="AP1519" s="323"/>
      <c r="AQ1519" s="321" t="s">
        <v>54</v>
      </c>
      <c r="AR1519" s="322"/>
      <c r="AS1519" s="322"/>
      <c r="AT1519" s="322"/>
      <c r="AU1519" s="322"/>
      <c r="AV1519" s="322"/>
      <c r="AW1519" s="322"/>
      <c r="AX1519" s="322"/>
      <c r="AY1519" s="322"/>
      <c r="AZ1519" s="323"/>
      <c r="BA1519" s="321" t="s">
        <v>55</v>
      </c>
      <c r="BB1519" s="322"/>
      <c r="BC1519" s="322"/>
      <c r="BD1519" s="322"/>
      <c r="BE1519" s="322"/>
      <c r="BF1519" s="322"/>
      <c r="BG1519" s="322"/>
      <c r="BH1519" s="322"/>
      <c r="BI1519" s="322"/>
      <c r="BJ1519" s="323"/>
    </row>
    <row r="1520" spans="1:62" hidden="1" outlineLevel="2" x14ac:dyDescent="0.25">
      <c r="B1520" s="186">
        <f t="shared" ref="B1520" si="2529">E$2</f>
        <v>1</v>
      </c>
      <c r="C1520" s="187">
        <f t="shared" ref="C1520:L1523" si="2530">B1520</f>
        <v>1</v>
      </c>
      <c r="D1520" s="187">
        <f t="shared" si="2530"/>
        <v>1</v>
      </c>
      <c r="E1520" s="187">
        <f t="shared" si="2530"/>
        <v>1</v>
      </c>
      <c r="F1520" s="187">
        <f t="shared" si="2530"/>
        <v>1</v>
      </c>
      <c r="G1520" s="187">
        <f t="shared" si="2530"/>
        <v>1</v>
      </c>
      <c r="H1520" s="187">
        <f t="shared" si="2530"/>
        <v>1</v>
      </c>
      <c r="I1520" s="187">
        <f t="shared" si="2530"/>
        <v>1</v>
      </c>
      <c r="J1520" s="187">
        <f t="shared" si="2530"/>
        <v>1</v>
      </c>
      <c r="K1520" s="187">
        <f t="shared" si="2530"/>
        <v>1</v>
      </c>
      <c r="L1520" s="188">
        <f t="shared" si="2530"/>
        <v>1</v>
      </c>
      <c r="M1520" s="189">
        <f t="shared" ref="M1520" si="2531">F$2</f>
        <v>2</v>
      </c>
      <c r="N1520" s="187">
        <f t="shared" ref="N1520:V1523" si="2532">M1520</f>
        <v>2</v>
      </c>
      <c r="O1520" s="187">
        <f t="shared" si="2532"/>
        <v>2</v>
      </c>
      <c r="P1520" s="187">
        <f t="shared" si="2532"/>
        <v>2</v>
      </c>
      <c r="Q1520" s="187">
        <f t="shared" si="2532"/>
        <v>2</v>
      </c>
      <c r="R1520" s="187">
        <f t="shared" si="2532"/>
        <v>2</v>
      </c>
      <c r="S1520" s="187">
        <f t="shared" si="2532"/>
        <v>2</v>
      </c>
      <c r="T1520" s="187">
        <f t="shared" si="2532"/>
        <v>2</v>
      </c>
      <c r="U1520" s="187">
        <f t="shared" si="2532"/>
        <v>2</v>
      </c>
      <c r="V1520" s="188">
        <f t="shared" si="2532"/>
        <v>2</v>
      </c>
      <c r="W1520" s="189">
        <f>G$2</f>
        <v>3</v>
      </c>
      <c r="X1520" s="187">
        <f t="shared" ref="X1520:AF1523" si="2533">W1520</f>
        <v>3</v>
      </c>
      <c r="Y1520" s="187">
        <f t="shared" si="2533"/>
        <v>3</v>
      </c>
      <c r="Z1520" s="187">
        <f t="shared" si="2533"/>
        <v>3</v>
      </c>
      <c r="AA1520" s="187">
        <f t="shared" si="2533"/>
        <v>3</v>
      </c>
      <c r="AB1520" s="187">
        <f t="shared" si="2533"/>
        <v>3</v>
      </c>
      <c r="AC1520" s="187">
        <f t="shared" si="2533"/>
        <v>3</v>
      </c>
      <c r="AD1520" s="187">
        <f t="shared" si="2533"/>
        <v>3</v>
      </c>
      <c r="AE1520" s="187">
        <f t="shared" si="2533"/>
        <v>3</v>
      </c>
      <c r="AF1520" s="188">
        <f t="shared" si="2533"/>
        <v>3</v>
      </c>
      <c r="AG1520" s="189">
        <f>H$2</f>
        <v>4</v>
      </c>
      <c r="AH1520" s="187">
        <f t="shared" ref="AH1520:AP1523" si="2534">AG1520</f>
        <v>4</v>
      </c>
      <c r="AI1520" s="187">
        <f t="shared" si="2534"/>
        <v>4</v>
      </c>
      <c r="AJ1520" s="187">
        <f t="shared" si="2534"/>
        <v>4</v>
      </c>
      <c r="AK1520" s="187">
        <f t="shared" si="2534"/>
        <v>4</v>
      </c>
      <c r="AL1520" s="187">
        <f t="shared" si="2534"/>
        <v>4</v>
      </c>
      <c r="AM1520" s="187">
        <f t="shared" si="2534"/>
        <v>4</v>
      </c>
      <c r="AN1520" s="187">
        <f t="shared" si="2534"/>
        <v>4</v>
      </c>
      <c r="AO1520" s="187">
        <f t="shared" si="2534"/>
        <v>4</v>
      </c>
      <c r="AP1520" s="188">
        <f t="shared" si="2534"/>
        <v>4</v>
      </c>
      <c r="AQ1520" s="189">
        <f>I$2</f>
        <v>5</v>
      </c>
      <c r="AR1520" s="187">
        <f t="shared" ref="AR1520:AZ1523" si="2535">AQ1520</f>
        <v>5</v>
      </c>
      <c r="AS1520" s="187">
        <f t="shared" si="2535"/>
        <v>5</v>
      </c>
      <c r="AT1520" s="187">
        <f t="shared" si="2535"/>
        <v>5</v>
      </c>
      <c r="AU1520" s="187">
        <f t="shared" si="2535"/>
        <v>5</v>
      </c>
      <c r="AV1520" s="187">
        <f t="shared" si="2535"/>
        <v>5</v>
      </c>
      <c r="AW1520" s="187">
        <f t="shared" si="2535"/>
        <v>5</v>
      </c>
      <c r="AX1520" s="187">
        <f t="shared" si="2535"/>
        <v>5</v>
      </c>
      <c r="AY1520" s="187">
        <f t="shared" si="2535"/>
        <v>5</v>
      </c>
      <c r="AZ1520" s="188">
        <f t="shared" si="2535"/>
        <v>5</v>
      </c>
      <c r="BA1520" s="189">
        <f>J$2</f>
        <v>6</v>
      </c>
      <c r="BB1520" s="187">
        <f t="shared" ref="BB1520:BJ1523" si="2536">BA1520</f>
        <v>6</v>
      </c>
      <c r="BC1520" s="187">
        <f t="shared" si="2536"/>
        <v>6</v>
      </c>
      <c r="BD1520" s="187">
        <f t="shared" si="2536"/>
        <v>6</v>
      </c>
      <c r="BE1520" s="187">
        <f t="shared" si="2536"/>
        <v>6</v>
      </c>
      <c r="BF1520" s="187">
        <f t="shared" si="2536"/>
        <v>6</v>
      </c>
      <c r="BG1520" s="187">
        <f t="shared" si="2536"/>
        <v>6</v>
      </c>
      <c r="BH1520" s="187">
        <f t="shared" si="2536"/>
        <v>6</v>
      </c>
      <c r="BI1520" s="187">
        <f t="shared" si="2536"/>
        <v>6</v>
      </c>
      <c r="BJ1520" s="188">
        <f t="shared" si="2536"/>
        <v>6</v>
      </c>
    </row>
    <row r="1521" spans="1:93" s="2" customFormat="1" ht="15" hidden="1" customHeight="1" outlineLevel="2" x14ac:dyDescent="0.25">
      <c r="A1521" s="152" t="s">
        <v>192</v>
      </c>
      <c r="B1521" s="129" t="e">
        <f>C1514</f>
        <v>#REF!</v>
      </c>
      <c r="C1521" s="130" t="e">
        <f t="shared" si="2530"/>
        <v>#REF!</v>
      </c>
      <c r="D1521" s="130" t="e">
        <f t="shared" si="2530"/>
        <v>#REF!</v>
      </c>
      <c r="E1521" s="130" t="e">
        <f t="shared" si="2530"/>
        <v>#REF!</v>
      </c>
      <c r="F1521" s="130" t="e">
        <f t="shared" si="2530"/>
        <v>#REF!</v>
      </c>
      <c r="G1521" s="130" t="e">
        <f t="shared" si="2530"/>
        <v>#REF!</v>
      </c>
      <c r="H1521" s="130" t="e">
        <f t="shared" si="2530"/>
        <v>#REF!</v>
      </c>
      <c r="I1521" s="130" t="e">
        <f t="shared" si="2530"/>
        <v>#REF!</v>
      </c>
      <c r="J1521" s="190" t="e">
        <f t="shared" si="2530"/>
        <v>#REF!</v>
      </c>
      <c r="K1521" s="130" t="e">
        <f t="shared" si="2530"/>
        <v>#REF!</v>
      </c>
      <c r="L1521" s="131" t="e">
        <f t="shared" si="2530"/>
        <v>#REF!</v>
      </c>
      <c r="M1521" s="129" t="e">
        <f>D1514</f>
        <v>#REF!</v>
      </c>
      <c r="N1521" s="130" t="e">
        <f t="shared" si="2532"/>
        <v>#REF!</v>
      </c>
      <c r="O1521" s="130" t="e">
        <f t="shared" si="2532"/>
        <v>#REF!</v>
      </c>
      <c r="P1521" s="130" t="e">
        <f t="shared" si="2532"/>
        <v>#REF!</v>
      </c>
      <c r="Q1521" s="130" t="e">
        <f t="shared" si="2532"/>
        <v>#REF!</v>
      </c>
      <c r="R1521" s="130" t="e">
        <f t="shared" si="2532"/>
        <v>#REF!</v>
      </c>
      <c r="S1521" s="130" t="e">
        <f t="shared" si="2532"/>
        <v>#REF!</v>
      </c>
      <c r="T1521" s="130" t="e">
        <f t="shared" si="2532"/>
        <v>#REF!</v>
      </c>
      <c r="U1521" s="130" t="e">
        <f t="shared" si="2532"/>
        <v>#REF!</v>
      </c>
      <c r="V1521" s="131" t="e">
        <f t="shared" si="2532"/>
        <v>#REF!</v>
      </c>
      <c r="W1521" s="129" t="e">
        <f>E1514</f>
        <v>#REF!</v>
      </c>
      <c r="X1521" s="130" t="e">
        <f t="shared" si="2533"/>
        <v>#REF!</v>
      </c>
      <c r="Y1521" s="130" t="e">
        <f t="shared" si="2533"/>
        <v>#REF!</v>
      </c>
      <c r="Z1521" s="130" t="e">
        <f t="shared" si="2533"/>
        <v>#REF!</v>
      </c>
      <c r="AA1521" s="130" t="e">
        <f t="shared" si="2533"/>
        <v>#REF!</v>
      </c>
      <c r="AB1521" s="130" t="e">
        <f t="shared" si="2533"/>
        <v>#REF!</v>
      </c>
      <c r="AC1521" s="130" t="e">
        <f t="shared" si="2533"/>
        <v>#REF!</v>
      </c>
      <c r="AD1521" s="130" t="e">
        <f t="shared" si="2533"/>
        <v>#REF!</v>
      </c>
      <c r="AE1521" s="130" t="e">
        <f t="shared" si="2533"/>
        <v>#REF!</v>
      </c>
      <c r="AF1521" s="131" t="e">
        <f t="shared" si="2533"/>
        <v>#REF!</v>
      </c>
      <c r="AG1521" s="129" t="e">
        <f>F1514</f>
        <v>#REF!</v>
      </c>
      <c r="AH1521" s="130" t="e">
        <f t="shared" si="2534"/>
        <v>#REF!</v>
      </c>
      <c r="AI1521" s="130" t="e">
        <f t="shared" si="2534"/>
        <v>#REF!</v>
      </c>
      <c r="AJ1521" s="130" t="e">
        <f t="shared" si="2534"/>
        <v>#REF!</v>
      </c>
      <c r="AK1521" s="130" t="e">
        <f t="shared" si="2534"/>
        <v>#REF!</v>
      </c>
      <c r="AL1521" s="130" t="e">
        <f t="shared" si="2534"/>
        <v>#REF!</v>
      </c>
      <c r="AM1521" s="130" t="e">
        <f t="shared" si="2534"/>
        <v>#REF!</v>
      </c>
      <c r="AN1521" s="130" t="e">
        <f t="shared" si="2534"/>
        <v>#REF!</v>
      </c>
      <c r="AO1521" s="130" t="e">
        <f t="shared" si="2534"/>
        <v>#REF!</v>
      </c>
      <c r="AP1521" s="131" t="e">
        <f t="shared" si="2534"/>
        <v>#REF!</v>
      </c>
      <c r="AQ1521" s="129" t="e">
        <f>G1514</f>
        <v>#REF!</v>
      </c>
      <c r="AR1521" s="130" t="e">
        <f t="shared" si="2535"/>
        <v>#REF!</v>
      </c>
      <c r="AS1521" s="130" t="e">
        <f t="shared" si="2535"/>
        <v>#REF!</v>
      </c>
      <c r="AT1521" s="130" t="e">
        <f t="shared" si="2535"/>
        <v>#REF!</v>
      </c>
      <c r="AU1521" s="130" t="e">
        <f t="shared" si="2535"/>
        <v>#REF!</v>
      </c>
      <c r="AV1521" s="130" t="e">
        <f t="shared" si="2535"/>
        <v>#REF!</v>
      </c>
      <c r="AW1521" s="130" t="e">
        <f t="shared" si="2535"/>
        <v>#REF!</v>
      </c>
      <c r="AX1521" s="130" t="e">
        <f t="shared" si="2535"/>
        <v>#REF!</v>
      </c>
      <c r="AY1521" s="130" t="e">
        <f t="shared" si="2535"/>
        <v>#REF!</v>
      </c>
      <c r="AZ1521" s="131" t="e">
        <f t="shared" si="2535"/>
        <v>#REF!</v>
      </c>
      <c r="BA1521" s="129" t="e">
        <f>H1514</f>
        <v>#REF!</v>
      </c>
      <c r="BB1521" s="130" t="e">
        <f t="shared" si="2536"/>
        <v>#REF!</v>
      </c>
      <c r="BC1521" s="130" t="e">
        <f t="shared" si="2536"/>
        <v>#REF!</v>
      </c>
      <c r="BD1521" s="130" t="e">
        <f t="shared" si="2536"/>
        <v>#REF!</v>
      </c>
      <c r="BE1521" s="130" t="e">
        <f t="shared" si="2536"/>
        <v>#REF!</v>
      </c>
      <c r="BF1521" s="130" t="e">
        <f t="shared" si="2536"/>
        <v>#REF!</v>
      </c>
      <c r="BG1521" s="130" t="e">
        <f t="shared" si="2536"/>
        <v>#REF!</v>
      </c>
      <c r="BH1521" s="130" t="e">
        <f t="shared" si="2536"/>
        <v>#REF!</v>
      </c>
      <c r="BI1521" s="130" t="e">
        <f t="shared" si="2536"/>
        <v>#REF!</v>
      </c>
      <c r="BJ1521" s="131" t="e">
        <f t="shared" si="2536"/>
        <v>#REF!</v>
      </c>
      <c r="BK1521"/>
      <c r="BL1521"/>
      <c r="BM1521"/>
      <c r="BN1521"/>
      <c r="BO1521"/>
      <c r="BP1521"/>
      <c r="BQ1521"/>
      <c r="BR1521"/>
      <c r="BS1521"/>
      <c r="BT1521"/>
      <c r="BU1521"/>
      <c r="BV1521"/>
      <c r="BW1521"/>
      <c r="BX1521"/>
      <c r="BY1521"/>
      <c r="BZ1521"/>
      <c r="CA1521"/>
      <c r="CB1521"/>
      <c r="CC1521"/>
      <c r="CD1521"/>
      <c r="CE1521"/>
      <c r="CF1521"/>
      <c r="CG1521"/>
      <c r="CH1521"/>
      <c r="CI1521"/>
      <c r="CJ1521"/>
      <c r="CK1521"/>
      <c r="CL1521"/>
      <c r="CM1521"/>
      <c r="CN1521"/>
      <c r="CO1521"/>
    </row>
    <row r="1522" spans="1:93" s="2" customFormat="1" ht="15" hidden="1" customHeight="1" outlineLevel="2" x14ac:dyDescent="0.25">
      <c r="A1522" s="152" t="s">
        <v>47</v>
      </c>
      <c r="B1522" s="129" t="e">
        <f>C1515</f>
        <v>#REF!</v>
      </c>
      <c r="C1522" s="130" t="e">
        <f t="shared" si="2530"/>
        <v>#REF!</v>
      </c>
      <c r="D1522" s="130" t="e">
        <f t="shared" si="2530"/>
        <v>#REF!</v>
      </c>
      <c r="E1522" s="130" t="e">
        <f t="shared" si="2530"/>
        <v>#REF!</v>
      </c>
      <c r="F1522" s="130" t="e">
        <f t="shared" si="2530"/>
        <v>#REF!</v>
      </c>
      <c r="G1522" s="130" t="e">
        <f t="shared" si="2530"/>
        <v>#REF!</v>
      </c>
      <c r="H1522" s="130" t="e">
        <f t="shared" si="2530"/>
        <v>#REF!</v>
      </c>
      <c r="I1522" s="130" t="e">
        <f t="shared" si="2530"/>
        <v>#REF!</v>
      </c>
      <c r="J1522" s="190" t="e">
        <f t="shared" si="2530"/>
        <v>#REF!</v>
      </c>
      <c r="K1522" s="130" t="e">
        <f t="shared" si="2530"/>
        <v>#REF!</v>
      </c>
      <c r="L1522" s="131" t="e">
        <f t="shared" si="2530"/>
        <v>#REF!</v>
      </c>
      <c r="M1522" s="129" t="e">
        <f>D1515</f>
        <v>#REF!</v>
      </c>
      <c r="N1522" s="130" t="e">
        <f t="shared" si="2532"/>
        <v>#REF!</v>
      </c>
      <c r="O1522" s="130" t="e">
        <f t="shared" si="2532"/>
        <v>#REF!</v>
      </c>
      <c r="P1522" s="130" t="e">
        <f t="shared" si="2532"/>
        <v>#REF!</v>
      </c>
      <c r="Q1522" s="130" t="e">
        <f t="shared" si="2532"/>
        <v>#REF!</v>
      </c>
      <c r="R1522" s="130" t="e">
        <f t="shared" si="2532"/>
        <v>#REF!</v>
      </c>
      <c r="S1522" s="130" t="e">
        <f t="shared" si="2532"/>
        <v>#REF!</v>
      </c>
      <c r="T1522" s="130" t="e">
        <f t="shared" si="2532"/>
        <v>#REF!</v>
      </c>
      <c r="U1522" s="130" t="e">
        <f t="shared" si="2532"/>
        <v>#REF!</v>
      </c>
      <c r="V1522" s="131" t="e">
        <f t="shared" si="2532"/>
        <v>#REF!</v>
      </c>
      <c r="W1522" s="129" t="e">
        <f>E1515</f>
        <v>#REF!</v>
      </c>
      <c r="X1522" s="130" t="e">
        <f t="shared" si="2533"/>
        <v>#REF!</v>
      </c>
      <c r="Y1522" s="130" t="e">
        <f t="shared" si="2533"/>
        <v>#REF!</v>
      </c>
      <c r="Z1522" s="130" t="e">
        <f t="shared" si="2533"/>
        <v>#REF!</v>
      </c>
      <c r="AA1522" s="130" t="e">
        <f t="shared" si="2533"/>
        <v>#REF!</v>
      </c>
      <c r="AB1522" s="130" t="e">
        <f t="shared" si="2533"/>
        <v>#REF!</v>
      </c>
      <c r="AC1522" s="130" t="e">
        <f t="shared" si="2533"/>
        <v>#REF!</v>
      </c>
      <c r="AD1522" s="130" t="e">
        <f t="shared" si="2533"/>
        <v>#REF!</v>
      </c>
      <c r="AE1522" s="130" t="e">
        <f t="shared" si="2533"/>
        <v>#REF!</v>
      </c>
      <c r="AF1522" s="131" t="e">
        <f t="shared" si="2533"/>
        <v>#REF!</v>
      </c>
      <c r="AG1522" s="129" t="e">
        <f>F1515</f>
        <v>#REF!</v>
      </c>
      <c r="AH1522" s="130" t="e">
        <f t="shared" si="2534"/>
        <v>#REF!</v>
      </c>
      <c r="AI1522" s="130" t="e">
        <f t="shared" si="2534"/>
        <v>#REF!</v>
      </c>
      <c r="AJ1522" s="130" t="e">
        <f t="shared" si="2534"/>
        <v>#REF!</v>
      </c>
      <c r="AK1522" s="130" t="e">
        <f t="shared" si="2534"/>
        <v>#REF!</v>
      </c>
      <c r="AL1522" s="130" t="e">
        <f t="shared" si="2534"/>
        <v>#REF!</v>
      </c>
      <c r="AM1522" s="130" t="e">
        <f t="shared" si="2534"/>
        <v>#REF!</v>
      </c>
      <c r="AN1522" s="130" t="e">
        <f t="shared" si="2534"/>
        <v>#REF!</v>
      </c>
      <c r="AO1522" s="130" t="e">
        <f t="shared" si="2534"/>
        <v>#REF!</v>
      </c>
      <c r="AP1522" s="131" t="e">
        <f t="shared" si="2534"/>
        <v>#REF!</v>
      </c>
      <c r="AQ1522" s="129" t="e">
        <f>G1515</f>
        <v>#REF!</v>
      </c>
      <c r="AR1522" s="130" t="e">
        <f t="shared" si="2535"/>
        <v>#REF!</v>
      </c>
      <c r="AS1522" s="130" t="e">
        <f t="shared" si="2535"/>
        <v>#REF!</v>
      </c>
      <c r="AT1522" s="130" t="e">
        <f t="shared" si="2535"/>
        <v>#REF!</v>
      </c>
      <c r="AU1522" s="130" t="e">
        <f t="shared" si="2535"/>
        <v>#REF!</v>
      </c>
      <c r="AV1522" s="130" t="e">
        <f t="shared" si="2535"/>
        <v>#REF!</v>
      </c>
      <c r="AW1522" s="130" t="e">
        <f t="shared" si="2535"/>
        <v>#REF!</v>
      </c>
      <c r="AX1522" s="130" t="e">
        <f t="shared" si="2535"/>
        <v>#REF!</v>
      </c>
      <c r="AY1522" s="130" t="e">
        <f t="shared" si="2535"/>
        <v>#REF!</v>
      </c>
      <c r="AZ1522" s="131" t="e">
        <f t="shared" si="2535"/>
        <v>#REF!</v>
      </c>
      <c r="BA1522" s="129" t="e">
        <f>H1515</f>
        <v>#REF!</v>
      </c>
      <c r="BB1522" s="130" t="e">
        <f t="shared" si="2536"/>
        <v>#REF!</v>
      </c>
      <c r="BC1522" s="130" t="e">
        <f t="shared" si="2536"/>
        <v>#REF!</v>
      </c>
      <c r="BD1522" s="130" t="e">
        <f t="shared" si="2536"/>
        <v>#REF!</v>
      </c>
      <c r="BE1522" s="130" t="e">
        <f t="shared" si="2536"/>
        <v>#REF!</v>
      </c>
      <c r="BF1522" s="130" t="e">
        <f t="shared" si="2536"/>
        <v>#REF!</v>
      </c>
      <c r="BG1522" s="130" t="e">
        <f t="shared" si="2536"/>
        <v>#REF!</v>
      </c>
      <c r="BH1522" s="130" t="e">
        <f t="shared" si="2536"/>
        <v>#REF!</v>
      </c>
      <c r="BI1522" s="130" t="e">
        <f t="shared" si="2536"/>
        <v>#REF!</v>
      </c>
      <c r="BJ1522" s="131" t="e">
        <f t="shared" si="2536"/>
        <v>#REF!</v>
      </c>
      <c r="BK1522"/>
      <c r="BL1522"/>
      <c r="BM1522"/>
      <c r="BN1522"/>
      <c r="BO1522"/>
      <c r="BP1522"/>
      <c r="BQ1522"/>
      <c r="BR1522"/>
      <c r="BS1522"/>
      <c r="BT1522"/>
      <c r="BU1522"/>
      <c r="BV1522"/>
      <c r="BW1522"/>
      <c r="BX1522"/>
      <c r="BY1522"/>
      <c r="BZ1522"/>
      <c r="CA1522"/>
      <c r="CB1522"/>
      <c r="CC1522"/>
      <c r="CD1522"/>
      <c r="CE1522"/>
      <c r="CF1522"/>
      <c r="CG1522"/>
      <c r="CH1522"/>
      <c r="CI1522"/>
      <c r="CJ1522"/>
      <c r="CK1522"/>
      <c r="CL1522"/>
      <c r="CM1522"/>
      <c r="CN1522"/>
      <c r="CO1522"/>
    </row>
    <row r="1523" spans="1:93" s="2" customFormat="1" ht="15" hidden="1" customHeight="1" outlineLevel="2" x14ac:dyDescent="0.25">
      <c r="A1523" s="152" t="s">
        <v>57</v>
      </c>
      <c r="B1523" s="129">
        <f t="shared" ref="B1523" si="2537">E$3</f>
        <v>0.91</v>
      </c>
      <c r="C1523" s="130">
        <f t="shared" si="2530"/>
        <v>0.91</v>
      </c>
      <c r="D1523" s="130">
        <f t="shared" si="2530"/>
        <v>0.91</v>
      </c>
      <c r="E1523" s="130">
        <f t="shared" si="2530"/>
        <v>0.91</v>
      </c>
      <c r="F1523" s="130">
        <f t="shared" si="2530"/>
        <v>0.91</v>
      </c>
      <c r="G1523" s="130">
        <f t="shared" si="2530"/>
        <v>0.91</v>
      </c>
      <c r="H1523" s="130">
        <f t="shared" si="2530"/>
        <v>0.91</v>
      </c>
      <c r="I1523" s="130">
        <f t="shared" si="2530"/>
        <v>0.91</v>
      </c>
      <c r="J1523" s="190">
        <f t="shared" si="2530"/>
        <v>0.91</v>
      </c>
      <c r="K1523" s="130">
        <f t="shared" si="2530"/>
        <v>0.91</v>
      </c>
      <c r="L1523" s="131">
        <f t="shared" si="2530"/>
        <v>0.91</v>
      </c>
      <c r="M1523" s="129">
        <f t="shared" ref="M1523" si="2538">F$3</f>
        <v>3.6</v>
      </c>
      <c r="N1523" s="130">
        <f t="shared" si="2532"/>
        <v>3.6</v>
      </c>
      <c r="O1523" s="130">
        <f t="shared" si="2532"/>
        <v>3.6</v>
      </c>
      <c r="P1523" s="130">
        <f t="shared" si="2532"/>
        <v>3.6</v>
      </c>
      <c r="Q1523" s="130">
        <f t="shared" si="2532"/>
        <v>3.6</v>
      </c>
      <c r="R1523" s="130">
        <f t="shared" si="2532"/>
        <v>3.6</v>
      </c>
      <c r="S1523" s="130">
        <f t="shared" si="2532"/>
        <v>3.6</v>
      </c>
      <c r="T1523" s="130">
        <f t="shared" si="2532"/>
        <v>3.6</v>
      </c>
      <c r="U1523" s="130">
        <f t="shared" si="2532"/>
        <v>3.6</v>
      </c>
      <c r="V1523" s="131">
        <f t="shared" si="2532"/>
        <v>3.6</v>
      </c>
      <c r="W1523" s="129">
        <f t="shared" ref="W1523" si="2539">G$3</f>
        <v>3.6</v>
      </c>
      <c r="X1523" s="130">
        <f t="shared" si="2533"/>
        <v>3.6</v>
      </c>
      <c r="Y1523" s="130">
        <f t="shared" si="2533"/>
        <v>3.6</v>
      </c>
      <c r="Z1523" s="130">
        <f t="shared" si="2533"/>
        <v>3.6</v>
      </c>
      <c r="AA1523" s="130">
        <f t="shared" si="2533"/>
        <v>3.6</v>
      </c>
      <c r="AB1523" s="130">
        <f t="shared" si="2533"/>
        <v>3.6</v>
      </c>
      <c r="AC1523" s="130">
        <f t="shared" si="2533"/>
        <v>3.6</v>
      </c>
      <c r="AD1523" s="130">
        <f t="shared" si="2533"/>
        <v>3.6</v>
      </c>
      <c r="AE1523" s="130">
        <f t="shared" si="2533"/>
        <v>3.6</v>
      </c>
      <c r="AF1523" s="131">
        <f t="shared" si="2533"/>
        <v>3.6</v>
      </c>
      <c r="AG1523" s="129">
        <f t="shared" ref="AG1523" si="2540">H$3</f>
        <v>3.6</v>
      </c>
      <c r="AH1523" s="130">
        <f t="shared" si="2534"/>
        <v>3.6</v>
      </c>
      <c r="AI1523" s="130">
        <f t="shared" si="2534"/>
        <v>3.6</v>
      </c>
      <c r="AJ1523" s="130">
        <f t="shared" si="2534"/>
        <v>3.6</v>
      </c>
      <c r="AK1523" s="130">
        <f t="shared" si="2534"/>
        <v>3.6</v>
      </c>
      <c r="AL1523" s="130">
        <f t="shared" si="2534"/>
        <v>3.6</v>
      </c>
      <c r="AM1523" s="130">
        <f t="shared" si="2534"/>
        <v>3.6</v>
      </c>
      <c r="AN1523" s="130">
        <f t="shared" si="2534"/>
        <v>3.6</v>
      </c>
      <c r="AO1523" s="130">
        <f t="shared" si="2534"/>
        <v>3.6</v>
      </c>
      <c r="AP1523" s="131">
        <f t="shared" si="2534"/>
        <v>3.6</v>
      </c>
      <c r="AQ1523" s="129">
        <f t="shared" ref="AQ1523" si="2541">I$3</f>
        <v>0.91</v>
      </c>
      <c r="AR1523" s="130">
        <f t="shared" si="2535"/>
        <v>0.91</v>
      </c>
      <c r="AS1523" s="130">
        <f t="shared" si="2535"/>
        <v>0.91</v>
      </c>
      <c r="AT1523" s="130">
        <f t="shared" si="2535"/>
        <v>0.91</v>
      </c>
      <c r="AU1523" s="130">
        <f t="shared" si="2535"/>
        <v>0.91</v>
      </c>
      <c r="AV1523" s="130">
        <f t="shared" si="2535"/>
        <v>0.91</v>
      </c>
      <c r="AW1523" s="130">
        <f t="shared" si="2535"/>
        <v>0.91</v>
      </c>
      <c r="AX1523" s="130">
        <f t="shared" si="2535"/>
        <v>0.91</v>
      </c>
      <c r="AY1523" s="130">
        <f t="shared" si="2535"/>
        <v>0.91</v>
      </c>
      <c r="AZ1523" s="131">
        <f t="shared" si="2535"/>
        <v>0.91</v>
      </c>
      <c r="BA1523" s="129">
        <f t="shared" ref="BA1523" si="2542">J$3</f>
        <v>0</v>
      </c>
      <c r="BB1523" s="130">
        <f t="shared" si="2536"/>
        <v>0</v>
      </c>
      <c r="BC1523" s="130">
        <f t="shared" si="2536"/>
        <v>0</v>
      </c>
      <c r="BD1523" s="130">
        <f t="shared" si="2536"/>
        <v>0</v>
      </c>
      <c r="BE1523" s="130">
        <f t="shared" si="2536"/>
        <v>0</v>
      </c>
      <c r="BF1523" s="130">
        <f t="shared" si="2536"/>
        <v>0</v>
      </c>
      <c r="BG1523" s="130">
        <f t="shared" si="2536"/>
        <v>0</v>
      </c>
      <c r="BH1523" s="130">
        <f t="shared" si="2536"/>
        <v>0</v>
      </c>
      <c r="BI1523" s="130">
        <f t="shared" si="2536"/>
        <v>0</v>
      </c>
      <c r="BJ1523" s="131">
        <f t="shared" si="2536"/>
        <v>0</v>
      </c>
      <c r="BK1523"/>
      <c r="BL1523"/>
      <c r="BM1523"/>
      <c r="BN1523"/>
      <c r="BO1523"/>
      <c r="BP1523"/>
      <c r="BQ1523"/>
      <c r="BR1523"/>
      <c r="BS1523"/>
      <c r="BT1523"/>
      <c r="BU1523"/>
      <c r="BV1523"/>
      <c r="BW1523"/>
      <c r="BX1523"/>
      <c r="BY1523"/>
      <c r="BZ1523"/>
      <c r="CA1523"/>
      <c r="CB1523"/>
      <c r="CC1523"/>
      <c r="CD1523"/>
      <c r="CE1523"/>
      <c r="CF1523"/>
      <c r="CG1523"/>
      <c r="CH1523"/>
      <c r="CI1523"/>
      <c r="CJ1523"/>
      <c r="CK1523"/>
      <c r="CL1523"/>
      <c r="CM1523"/>
      <c r="CN1523"/>
      <c r="CO1523"/>
    </row>
    <row r="1524" spans="1:93" s="2" customFormat="1" ht="15" hidden="1" customHeight="1" outlineLevel="2" x14ac:dyDescent="0.25">
      <c r="A1524" s="152" t="s">
        <v>58</v>
      </c>
      <c r="B1524" s="132">
        <f t="shared" ref="B1524" si="2543">B1523/10*0</f>
        <v>0</v>
      </c>
      <c r="C1524" s="133">
        <f t="shared" ref="C1524" si="2544">C1523/10*1</f>
        <v>9.0999999999999998E-2</v>
      </c>
      <c r="D1524" s="133">
        <f t="shared" ref="D1524" si="2545">D1523/10*2</f>
        <v>0.182</v>
      </c>
      <c r="E1524" s="133">
        <f t="shared" ref="E1524" si="2546">E1523/10*3</f>
        <v>0.27300000000000002</v>
      </c>
      <c r="F1524" s="133">
        <f t="shared" ref="F1524" si="2547">F1523/10*4</f>
        <v>0.36399999999999999</v>
      </c>
      <c r="G1524" s="133">
        <f t="shared" ref="G1524" si="2548">G1523/10*5</f>
        <v>0.45499999999999996</v>
      </c>
      <c r="H1524" s="133">
        <f t="shared" ref="H1524" si="2549">H1523/10*6</f>
        <v>0.54600000000000004</v>
      </c>
      <c r="I1524" s="133">
        <f t="shared" ref="I1524" si="2550">I1523/10*7</f>
        <v>0.63700000000000001</v>
      </c>
      <c r="J1524" s="191">
        <f t="shared" ref="J1524" si="2551">J1523/10*8</f>
        <v>0.72799999999999998</v>
      </c>
      <c r="K1524" s="133">
        <f t="shared" ref="K1524" si="2552">K1523/10*9</f>
        <v>0.81899999999999995</v>
      </c>
      <c r="L1524" s="134">
        <f t="shared" ref="L1524" si="2553">L1523/10*10</f>
        <v>0.90999999999999992</v>
      </c>
      <c r="M1524" s="133">
        <f t="shared" ref="M1524" si="2554">M1523/10*1</f>
        <v>0.36</v>
      </c>
      <c r="N1524" s="133">
        <f t="shared" ref="N1524" si="2555">N1523/10*2</f>
        <v>0.72</v>
      </c>
      <c r="O1524" s="133">
        <f t="shared" ref="O1524" si="2556">O1523/10*3</f>
        <v>1.08</v>
      </c>
      <c r="P1524" s="133">
        <f t="shared" ref="P1524" si="2557">P1523/10*4</f>
        <v>1.44</v>
      </c>
      <c r="Q1524" s="133">
        <f t="shared" ref="Q1524" si="2558">Q1523/10*5</f>
        <v>1.7999999999999998</v>
      </c>
      <c r="R1524" s="133">
        <f t="shared" ref="R1524" si="2559">R1523/10*6</f>
        <v>2.16</v>
      </c>
      <c r="S1524" s="133">
        <f t="shared" ref="S1524" si="2560">S1523/10*7</f>
        <v>2.52</v>
      </c>
      <c r="T1524" s="133">
        <f t="shared" ref="T1524" si="2561">T1523/10*8</f>
        <v>2.88</v>
      </c>
      <c r="U1524" s="133">
        <f t="shared" ref="U1524" si="2562">U1523/10*9</f>
        <v>3.2399999999999998</v>
      </c>
      <c r="V1524" s="134">
        <f t="shared" ref="V1524" si="2563">V1523/10*10</f>
        <v>3.5999999999999996</v>
      </c>
      <c r="W1524" s="133">
        <f t="shared" ref="W1524" si="2564">W1523/10*1</f>
        <v>0.36</v>
      </c>
      <c r="X1524" s="133">
        <f t="shared" ref="X1524" si="2565">X1523/10*2</f>
        <v>0.72</v>
      </c>
      <c r="Y1524" s="133">
        <f t="shared" ref="Y1524" si="2566">Y1523/10*3</f>
        <v>1.08</v>
      </c>
      <c r="Z1524" s="133">
        <f t="shared" ref="Z1524" si="2567">Z1523/10*4</f>
        <v>1.44</v>
      </c>
      <c r="AA1524" s="133">
        <f t="shared" ref="AA1524" si="2568">AA1523/10*5</f>
        <v>1.7999999999999998</v>
      </c>
      <c r="AB1524" s="133">
        <f t="shared" ref="AB1524" si="2569">AB1523/10*6</f>
        <v>2.16</v>
      </c>
      <c r="AC1524" s="133">
        <f t="shared" ref="AC1524" si="2570">AC1523/10*7</f>
        <v>2.52</v>
      </c>
      <c r="AD1524" s="133">
        <f t="shared" ref="AD1524" si="2571">AD1523/10*8</f>
        <v>2.88</v>
      </c>
      <c r="AE1524" s="134">
        <f t="shared" ref="AE1524" si="2572">AE1523/10*9</f>
        <v>3.2399999999999998</v>
      </c>
      <c r="AF1524" s="134">
        <f t="shared" ref="AF1524" si="2573">AF1523/10*10</f>
        <v>3.5999999999999996</v>
      </c>
      <c r="AG1524" s="133">
        <f t="shared" ref="AG1524" si="2574">AG1523/10*1</f>
        <v>0.36</v>
      </c>
      <c r="AH1524" s="133">
        <f t="shared" ref="AH1524" si="2575">AH1523/10*2</f>
        <v>0.72</v>
      </c>
      <c r="AI1524" s="133">
        <f t="shared" ref="AI1524" si="2576">AI1523/10*3</f>
        <v>1.08</v>
      </c>
      <c r="AJ1524" s="133">
        <f t="shared" ref="AJ1524" si="2577">AJ1523/10*4</f>
        <v>1.44</v>
      </c>
      <c r="AK1524" s="133">
        <f t="shared" ref="AK1524" si="2578">AK1523/10*5</f>
        <v>1.7999999999999998</v>
      </c>
      <c r="AL1524" s="133">
        <f t="shared" ref="AL1524" si="2579">AL1523/10*6</f>
        <v>2.16</v>
      </c>
      <c r="AM1524" s="133">
        <f t="shared" ref="AM1524" si="2580">AM1523/10*7</f>
        <v>2.52</v>
      </c>
      <c r="AN1524" s="133">
        <f t="shared" ref="AN1524" si="2581">AN1523/10*8</f>
        <v>2.88</v>
      </c>
      <c r="AO1524" s="134">
        <f t="shared" ref="AO1524" si="2582">AO1523/10*9</f>
        <v>3.2399999999999998</v>
      </c>
      <c r="AP1524" s="134">
        <f t="shared" ref="AP1524" si="2583">AP1523/10*10</f>
        <v>3.5999999999999996</v>
      </c>
      <c r="AQ1524" s="133">
        <f t="shared" ref="AQ1524" si="2584">AQ1523/10*1</f>
        <v>9.0999999999999998E-2</v>
      </c>
      <c r="AR1524" s="133">
        <f t="shared" ref="AR1524" si="2585">AR1523/10*2</f>
        <v>0.182</v>
      </c>
      <c r="AS1524" s="133">
        <f t="shared" ref="AS1524" si="2586">AS1523/10*3</f>
        <v>0.27300000000000002</v>
      </c>
      <c r="AT1524" s="133">
        <f t="shared" ref="AT1524" si="2587">AT1523/10*4</f>
        <v>0.36399999999999999</v>
      </c>
      <c r="AU1524" s="133">
        <f t="shared" ref="AU1524" si="2588">AU1523/10*5</f>
        <v>0.45499999999999996</v>
      </c>
      <c r="AV1524" s="133">
        <f t="shared" ref="AV1524" si="2589">AV1523/10*6</f>
        <v>0.54600000000000004</v>
      </c>
      <c r="AW1524" s="133">
        <f t="shared" ref="AW1524" si="2590">AW1523/10*7</f>
        <v>0.63700000000000001</v>
      </c>
      <c r="AX1524" s="133">
        <f t="shared" ref="AX1524" si="2591">AX1523/10*8</f>
        <v>0.72799999999999998</v>
      </c>
      <c r="AY1524" s="134">
        <f t="shared" ref="AY1524" si="2592">AY1523/10*9</f>
        <v>0.81899999999999995</v>
      </c>
      <c r="AZ1524" s="134">
        <f t="shared" ref="AZ1524" si="2593">AZ1523/10*10</f>
        <v>0.90999999999999992</v>
      </c>
      <c r="BA1524" s="133">
        <f t="shared" ref="BA1524" si="2594">BA1523/10*1</f>
        <v>0</v>
      </c>
      <c r="BB1524" s="133">
        <f t="shared" ref="BB1524" si="2595">BB1523/10*2</f>
        <v>0</v>
      </c>
      <c r="BC1524" s="133">
        <f t="shared" ref="BC1524" si="2596">BC1523/10*3</f>
        <v>0</v>
      </c>
      <c r="BD1524" s="133">
        <f t="shared" ref="BD1524" si="2597">BD1523/10*4</f>
        <v>0</v>
      </c>
      <c r="BE1524" s="133">
        <f t="shared" ref="BE1524" si="2598">BE1523/10*5</f>
        <v>0</v>
      </c>
      <c r="BF1524" s="133">
        <f t="shared" ref="BF1524" si="2599">BF1523/10*6</f>
        <v>0</v>
      </c>
      <c r="BG1524" s="133">
        <f t="shared" ref="BG1524" si="2600">BG1523/10*7</f>
        <v>0</v>
      </c>
      <c r="BH1524" s="133">
        <f t="shared" ref="BH1524" si="2601">BH1523/10*8</f>
        <v>0</v>
      </c>
      <c r="BI1524" s="134">
        <f t="shared" ref="BI1524" si="2602">BI1523/10*9</f>
        <v>0</v>
      </c>
      <c r="BJ1524" s="134">
        <f t="shared" ref="BJ1524" si="2603">BJ1523/10*10</f>
        <v>0</v>
      </c>
      <c r="BK1524"/>
      <c r="BL1524"/>
      <c r="BM1524"/>
      <c r="BN1524"/>
      <c r="BO1524"/>
      <c r="BP1524"/>
      <c r="BQ1524"/>
      <c r="BR1524"/>
      <c r="BS1524"/>
      <c r="BT1524"/>
      <c r="BU1524"/>
      <c r="BV1524"/>
      <c r="BW1524"/>
      <c r="BX1524"/>
      <c r="BY1524"/>
      <c r="BZ1524"/>
      <c r="CA1524"/>
      <c r="CB1524"/>
      <c r="CC1524"/>
      <c r="CD1524"/>
      <c r="CE1524"/>
      <c r="CF1524"/>
      <c r="CG1524"/>
      <c r="CH1524"/>
      <c r="CI1524"/>
      <c r="CJ1524"/>
      <c r="CK1524"/>
      <c r="CL1524"/>
      <c r="CM1524"/>
      <c r="CN1524"/>
      <c r="CO1524"/>
    </row>
    <row r="1525" spans="1:93" ht="15.75" hidden="1" outlineLevel="2" thickBot="1" x14ac:dyDescent="0.3">
      <c r="A1525" s="152" t="s">
        <v>60</v>
      </c>
      <c r="B1525" s="192" t="e">
        <f t="shared" ref="B1525:BJ1525" si="2604">-B1522+B1521*B1524-1*IF(AND($A1290=B1520,B1524&gt;=$A1468),B1524-$A1468,0)</f>
        <v>#REF!</v>
      </c>
      <c r="C1525" s="193" t="e">
        <f t="shared" si="2604"/>
        <v>#REF!</v>
      </c>
      <c r="D1525" s="193" t="e">
        <f t="shared" si="2604"/>
        <v>#REF!</v>
      </c>
      <c r="E1525" s="193" t="e">
        <f t="shared" si="2604"/>
        <v>#REF!</v>
      </c>
      <c r="F1525" s="193" t="e">
        <f t="shared" si="2604"/>
        <v>#REF!</v>
      </c>
      <c r="G1525" s="193" t="e">
        <f t="shared" si="2604"/>
        <v>#REF!</v>
      </c>
      <c r="H1525" s="193" t="e">
        <f t="shared" si="2604"/>
        <v>#REF!</v>
      </c>
      <c r="I1525" s="193" t="e">
        <f t="shared" si="2604"/>
        <v>#REF!</v>
      </c>
      <c r="J1525" s="193" t="e">
        <f t="shared" si="2604"/>
        <v>#REF!</v>
      </c>
      <c r="K1525" s="193" t="e">
        <f t="shared" si="2604"/>
        <v>#REF!</v>
      </c>
      <c r="L1525" s="194" t="e">
        <f t="shared" si="2604"/>
        <v>#REF!</v>
      </c>
      <c r="M1525" s="192" t="e">
        <f t="shared" si="2604"/>
        <v>#REF!</v>
      </c>
      <c r="N1525" s="193" t="e">
        <f t="shared" si="2604"/>
        <v>#REF!</v>
      </c>
      <c r="O1525" s="193" t="e">
        <f t="shared" si="2604"/>
        <v>#REF!</v>
      </c>
      <c r="P1525" s="193" t="e">
        <f t="shared" si="2604"/>
        <v>#REF!</v>
      </c>
      <c r="Q1525" s="193" t="e">
        <f t="shared" si="2604"/>
        <v>#REF!</v>
      </c>
      <c r="R1525" s="193" t="e">
        <f t="shared" si="2604"/>
        <v>#REF!</v>
      </c>
      <c r="S1525" s="193" t="e">
        <f t="shared" si="2604"/>
        <v>#REF!</v>
      </c>
      <c r="T1525" s="193" t="e">
        <f t="shared" si="2604"/>
        <v>#REF!</v>
      </c>
      <c r="U1525" s="193" t="e">
        <f t="shared" si="2604"/>
        <v>#REF!</v>
      </c>
      <c r="V1525" s="194" t="e">
        <f t="shared" si="2604"/>
        <v>#REF!</v>
      </c>
      <c r="W1525" s="192" t="e">
        <f t="shared" si="2604"/>
        <v>#REF!</v>
      </c>
      <c r="X1525" s="193" t="e">
        <f t="shared" si="2604"/>
        <v>#REF!</v>
      </c>
      <c r="Y1525" s="193" t="e">
        <f t="shared" si="2604"/>
        <v>#REF!</v>
      </c>
      <c r="Z1525" s="193" t="e">
        <f t="shared" si="2604"/>
        <v>#REF!</v>
      </c>
      <c r="AA1525" s="193" t="e">
        <f t="shared" si="2604"/>
        <v>#REF!</v>
      </c>
      <c r="AB1525" s="193" t="e">
        <f t="shared" si="2604"/>
        <v>#REF!</v>
      </c>
      <c r="AC1525" s="193" t="e">
        <f t="shared" si="2604"/>
        <v>#REF!</v>
      </c>
      <c r="AD1525" s="193" t="e">
        <f t="shared" si="2604"/>
        <v>#REF!</v>
      </c>
      <c r="AE1525" s="193" t="e">
        <f t="shared" si="2604"/>
        <v>#REF!</v>
      </c>
      <c r="AF1525" s="194" t="e">
        <f t="shared" si="2604"/>
        <v>#REF!</v>
      </c>
      <c r="AG1525" s="192" t="e">
        <f t="shared" si="2604"/>
        <v>#REF!</v>
      </c>
      <c r="AH1525" s="193" t="e">
        <f t="shared" si="2604"/>
        <v>#REF!</v>
      </c>
      <c r="AI1525" s="193" t="e">
        <f t="shared" si="2604"/>
        <v>#REF!</v>
      </c>
      <c r="AJ1525" s="193" t="e">
        <f t="shared" si="2604"/>
        <v>#REF!</v>
      </c>
      <c r="AK1525" s="193" t="e">
        <f t="shared" si="2604"/>
        <v>#REF!</v>
      </c>
      <c r="AL1525" s="193" t="e">
        <f t="shared" si="2604"/>
        <v>#REF!</v>
      </c>
      <c r="AM1525" s="193" t="e">
        <f t="shared" si="2604"/>
        <v>#REF!</v>
      </c>
      <c r="AN1525" s="193" t="e">
        <f t="shared" si="2604"/>
        <v>#REF!</v>
      </c>
      <c r="AO1525" s="193" t="e">
        <f t="shared" si="2604"/>
        <v>#REF!</v>
      </c>
      <c r="AP1525" s="194" t="e">
        <f t="shared" si="2604"/>
        <v>#REF!</v>
      </c>
      <c r="AQ1525" s="192" t="e">
        <f t="shared" si="2604"/>
        <v>#REF!</v>
      </c>
      <c r="AR1525" s="193" t="e">
        <f t="shared" si="2604"/>
        <v>#REF!</v>
      </c>
      <c r="AS1525" s="193" t="e">
        <f t="shared" si="2604"/>
        <v>#REF!</v>
      </c>
      <c r="AT1525" s="193" t="e">
        <f t="shared" si="2604"/>
        <v>#REF!</v>
      </c>
      <c r="AU1525" s="193" t="e">
        <f t="shared" si="2604"/>
        <v>#REF!</v>
      </c>
      <c r="AV1525" s="193" t="e">
        <f t="shared" si="2604"/>
        <v>#REF!</v>
      </c>
      <c r="AW1525" s="193" t="e">
        <f t="shared" si="2604"/>
        <v>#REF!</v>
      </c>
      <c r="AX1525" s="193" t="e">
        <f t="shared" si="2604"/>
        <v>#REF!</v>
      </c>
      <c r="AY1525" s="193" t="e">
        <f t="shared" si="2604"/>
        <v>#REF!</v>
      </c>
      <c r="AZ1525" s="194" t="e">
        <f t="shared" si="2604"/>
        <v>#REF!</v>
      </c>
      <c r="BA1525" s="192" t="e">
        <f t="shared" si="2604"/>
        <v>#REF!</v>
      </c>
      <c r="BB1525" s="193" t="e">
        <f t="shared" si="2604"/>
        <v>#REF!</v>
      </c>
      <c r="BC1525" s="193" t="e">
        <f t="shared" si="2604"/>
        <v>#REF!</v>
      </c>
      <c r="BD1525" s="193" t="e">
        <f t="shared" si="2604"/>
        <v>#REF!</v>
      </c>
      <c r="BE1525" s="193" t="e">
        <f t="shared" si="2604"/>
        <v>#REF!</v>
      </c>
      <c r="BF1525" s="193" t="e">
        <f t="shared" si="2604"/>
        <v>#REF!</v>
      </c>
      <c r="BG1525" s="193" t="e">
        <f t="shared" si="2604"/>
        <v>#REF!</v>
      </c>
      <c r="BH1525" s="193" t="e">
        <f t="shared" si="2604"/>
        <v>#REF!</v>
      </c>
      <c r="BI1525" s="193" t="e">
        <f t="shared" si="2604"/>
        <v>#REF!</v>
      </c>
      <c r="BJ1525" s="194" t="e">
        <f t="shared" si="2604"/>
        <v>#REF!</v>
      </c>
    </row>
    <row r="1526" spans="1:93" hidden="1" outlineLevel="2" x14ac:dyDescent="0.25"/>
    <row r="1527" spans="1:93" hidden="1" outlineLevel="1" collapsed="1" x14ac:dyDescent="0.25">
      <c r="A1527" s="181" t="e">
        <f>5*B1290/10</f>
        <v>#REF!</v>
      </c>
      <c r="B1527" s="180"/>
      <c r="C1527" s="180"/>
      <c r="D1527" s="180"/>
    </row>
    <row r="1528" spans="1:93" hidden="1" outlineLevel="2" x14ac:dyDescent="0.25">
      <c r="B1528" s="316" t="e">
        <f>#REF!</f>
        <v>#REF!</v>
      </c>
      <c r="C1528" s="317"/>
      <c r="D1528" s="316" t="e">
        <f>#REF!</f>
        <v>#REF!</v>
      </c>
      <c r="E1528" s="317"/>
      <c r="F1528" s="316" t="e">
        <f>#REF!</f>
        <v>#REF!</v>
      </c>
      <c r="G1528" s="317"/>
      <c r="H1528" s="316" t="e">
        <f>#REF!</f>
        <v>#REF!</v>
      </c>
      <c r="I1528" s="317"/>
      <c r="J1528" s="316" t="e">
        <f>#REF!</f>
        <v>#REF!</v>
      </c>
      <c r="K1528" s="317"/>
      <c r="L1528" s="316" t="e">
        <f>#REF!</f>
        <v>#REF!</v>
      </c>
      <c r="M1528" s="317"/>
    </row>
    <row r="1529" spans="1:93" hidden="1" outlineLevel="2" x14ac:dyDescent="0.25">
      <c r="B1529" s="105" t="e">
        <f>#REF!</f>
        <v>#REF!</v>
      </c>
      <c r="C1529" s="106">
        <v>0</v>
      </c>
      <c r="D1529" s="107" t="e">
        <f>#REF!</f>
        <v>#REF!</v>
      </c>
      <c r="E1529" s="106">
        <v>0</v>
      </c>
      <c r="F1529" s="107" t="e">
        <f>#REF!</f>
        <v>#REF!</v>
      </c>
      <c r="G1529" s="106">
        <v>0</v>
      </c>
      <c r="H1529" s="107" t="e">
        <f>#REF!</f>
        <v>#REF!</v>
      </c>
      <c r="I1529" s="106">
        <v>0</v>
      </c>
      <c r="J1529" s="107" t="e">
        <f>#REF!</f>
        <v>#REF!</v>
      </c>
      <c r="K1529" s="106">
        <v>0</v>
      </c>
      <c r="L1529" s="107" t="e">
        <f>#REF!</f>
        <v>#REF!</v>
      </c>
      <c r="M1529" s="106">
        <v>0</v>
      </c>
      <c r="X1529" s="146"/>
      <c r="Y1529" s="147"/>
    </row>
    <row r="1530" spans="1:93" hidden="1" outlineLevel="2" x14ac:dyDescent="0.25">
      <c r="B1530" s="105" t="e">
        <f>#REF!</f>
        <v>#REF!</v>
      </c>
      <c r="C1530" s="106" t="e">
        <f>IF($A1290=B1528,1*($B1290-$A1527)^2*(2*$A1527+$B1290)/$B1290^3,0)</f>
        <v>#REF!</v>
      </c>
      <c r="D1530" s="107" t="e">
        <f>#REF!</f>
        <v>#REF!</v>
      </c>
      <c r="E1530" s="106" t="e">
        <f>IF($A1290=D1528,1*($B1290-$A1527)^2*(2*$A1527+$B1290)/$B1290^3,0)</f>
        <v>#REF!</v>
      </c>
      <c r="F1530" s="107" t="e">
        <f>#REF!</f>
        <v>#REF!</v>
      </c>
      <c r="G1530" s="106" t="e">
        <f>IF($A1290=F1528,1*($B1290-$A1527)^2*(2*$A1527+$B1290)/$B1290^3,0)</f>
        <v>#REF!</v>
      </c>
      <c r="H1530" s="107" t="e">
        <f>#REF!</f>
        <v>#REF!</v>
      </c>
      <c r="I1530" s="106" t="e">
        <f>IF($A1290=H1528,1*($B1290-$A1527)^2*(2*$A1527+$B1290)/$B1290^3,0)</f>
        <v>#REF!</v>
      </c>
      <c r="J1530" s="107" t="e">
        <f>#REF!</f>
        <v>#REF!</v>
      </c>
      <c r="K1530" s="106" t="e">
        <f>IF($A1290=J1528,1*($B1290-$A1527)^2*(2*$A1527+$B1290)/$B1290^3,0)</f>
        <v>#REF!</v>
      </c>
      <c r="L1530" s="107" t="e">
        <f>#REF!</f>
        <v>#REF!</v>
      </c>
      <c r="M1530" s="106" t="e">
        <f>IF($A1290=L1528,1*($B1290-$A1527)^2*(2*$A1527+$B1290)/$B1290^3,0)</f>
        <v>#REF!</v>
      </c>
    </row>
    <row r="1531" spans="1:93" hidden="1" outlineLevel="2" x14ac:dyDescent="0.25">
      <c r="A1531" t="s">
        <v>36</v>
      </c>
      <c r="B1531" s="105" t="e">
        <f>#REF!</f>
        <v>#REF!</v>
      </c>
      <c r="C1531" s="106" t="e">
        <f>IF($A1290=B1528,1*$A1527*($B1290-$A1527)^2/$B1290^2,0)</f>
        <v>#REF!</v>
      </c>
      <c r="D1531" s="107" t="e">
        <f>#REF!</f>
        <v>#REF!</v>
      </c>
      <c r="E1531" s="106" t="e">
        <f>IF($A1290=D1528,1*$A1527*($B1290-$A1527)^2/$B1290^2,0)</f>
        <v>#REF!</v>
      </c>
      <c r="F1531" s="107" t="e">
        <f>#REF!</f>
        <v>#REF!</v>
      </c>
      <c r="G1531" s="106" t="e">
        <f>IF($A1290=F1528,1*$A1527*($B1290-$A1527)^2/$B1290^2,0)</f>
        <v>#REF!</v>
      </c>
      <c r="H1531" s="107" t="e">
        <f>#REF!</f>
        <v>#REF!</v>
      </c>
      <c r="I1531" s="106" t="e">
        <f>IF($A1290=H1528,1*$A1527*($B1290-$A1527)^2/$B1290^2,0)</f>
        <v>#REF!</v>
      </c>
      <c r="J1531" s="107" t="e">
        <f>#REF!</f>
        <v>#REF!</v>
      </c>
      <c r="K1531" s="106" t="e">
        <f>IF($A1290=J1528,1*$A1527*($B1290-$A1527)^2/$B1290^2,0)</f>
        <v>#REF!</v>
      </c>
      <c r="L1531" s="107" t="e">
        <f>#REF!</f>
        <v>#REF!</v>
      </c>
      <c r="M1531" s="106" t="e">
        <f>IF($A1290=L1528,1*$A1527*($B1290-$A1527)^2/$B1290^2,0)</f>
        <v>#REF!</v>
      </c>
      <c r="X1531" s="149"/>
    </row>
    <row r="1532" spans="1:93" hidden="1" outlineLevel="2" x14ac:dyDescent="0.25">
      <c r="B1532" s="105" t="e">
        <f>#REF!</f>
        <v>#REF!</v>
      </c>
      <c r="C1532" s="108">
        <v>0</v>
      </c>
      <c r="D1532" s="107" t="e">
        <f>#REF!</f>
        <v>#REF!</v>
      </c>
      <c r="E1532" s="108">
        <v>0</v>
      </c>
      <c r="F1532" s="107" t="e">
        <f>#REF!</f>
        <v>#REF!</v>
      </c>
      <c r="G1532" s="108">
        <v>0</v>
      </c>
      <c r="H1532" s="107" t="e">
        <f>#REF!</f>
        <v>#REF!</v>
      </c>
      <c r="I1532" s="108">
        <v>0</v>
      </c>
      <c r="J1532" s="107" t="e">
        <f>#REF!</f>
        <v>#REF!</v>
      </c>
      <c r="K1532" s="108">
        <v>0</v>
      </c>
      <c r="L1532" s="107" t="e">
        <f>#REF!</f>
        <v>#REF!</v>
      </c>
      <c r="M1532" s="108">
        <v>0</v>
      </c>
    </row>
    <row r="1533" spans="1:93" hidden="1" outlineLevel="2" x14ac:dyDescent="0.25">
      <c r="B1533" s="105" t="e">
        <f>#REF!</f>
        <v>#REF!</v>
      </c>
      <c r="C1533" s="106" t="e">
        <f>IF($A1290=B1528,1*($A1527)^2*(3*$B1290-2*$A1527)/$B1290^3,0)</f>
        <v>#REF!</v>
      </c>
      <c r="D1533" s="107" t="e">
        <f>#REF!</f>
        <v>#REF!</v>
      </c>
      <c r="E1533" s="106" t="e">
        <f>IF($A1290=D1528,1*($A1527)^2*(3*$B1290-2*$A1527)/$B1290^3,0)</f>
        <v>#REF!</v>
      </c>
      <c r="F1533" s="107" t="e">
        <f>#REF!</f>
        <v>#REF!</v>
      </c>
      <c r="G1533" s="106" t="e">
        <f>IF($A1290=F1528,1*($A1527)^2*(3*$B1290-2*$A1527)/$B1290^3,0)</f>
        <v>#REF!</v>
      </c>
      <c r="H1533" s="107" t="e">
        <f>#REF!</f>
        <v>#REF!</v>
      </c>
      <c r="I1533" s="106" t="e">
        <f>IF($A1290=H1528,1*($A1527)^2*(3*$B1290-2*$A1527)/$B1290^3,0)</f>
        <v>#REF!</v>
      </c>
      <c r="J1533" s="107" t="e">
        <f>#REF!</f>
        <v>#REF!</v>
      </c>
      <c r="K1533" s="106" t="e">
        <f>IF($A1290=J1528,1*($A1527)^2*(3*$B1290-2*$A1527)/$B1290^3,0)</f>
        <v>#REF!</v>
      </c>
      <c r="L1533" s="107" t="e">
        <f>#REF!</f>
        <v>#REF!</v>
      </c>
      <c r="M1533" s="106" t="e">
        <f>IF($A1290=L1528,1*($A1527)^2*(3*$B1290-2*$A1527)/$B1290^3,0)</f>
        <v>#REF!</v>
      </c>
    </row>
    <row r="1534" spans="1:93" hidden="1" outlineLevel="2" x14ac:dyDescent="0.25">
      <c r="B1534" s="105" t="e">
        <f>#REF!</f>
        <v>#REF!</v>
      </c>
      <c r="C1534" s="108" t="e">
        <f>IF($A1290=B1528,-1*($B1290-$A1527)*$A1527^2/$B1290^2,0)</f>
        <v>#REF!</v>
      </c>
      <c r="D1534" s="107" t="e">
        <f>#REF!</f>
        <v>#REF!</v>
      </c>
      <c r="E1534" s="108" t="e">
        <f>IF($A1290=D1528,-1*($B1290-$A1527)*$A1527^2/$B1290^2,0)</f>
        <v>#REF!</v>
      </c>
      <c r="F1534" s="107" t="e">
        <f>#REF!</f>
        <v>#REF!</v>
      </c>
      <c r="G1534" s="108" t="e">
        <f>IF($A1290=F1528,-1*($B1290-$A1527)*$A1527^2/$B1290^2,0)</f>
        <v>#REF!</v>
      </c>
      <c r="H1534" s="107" t="e">
        <f>#REF!</f>
        <v>#REF!</v>
      </c>
      <c r="I1534" s="108" t="e">
        <f>IF($A1290=H1528,-1*($B1290-$A1527)*$A1527^2/$B1290^2,0)</f>
        <v>#REF!</v>
      </c>
      <c r="J1534" s="107" t="e">
        <f>#REF!</f>
        <v>#REF!</v>
      </c>
      <c r="K1534" s="108" t="e">
        <f>IF($A1290=J1528,-1*($B1290-$A1527)*$A1527^2/$B1290^2,0)</f>
        <v>#REF!</v>
      </c>
      <c r="L1534" s="107" t="e">
        <f>#REF!</f>
        <v>#REF!</v>
      </c>
      <c r="M1534" s="108" t="e">
        <f>IF($A1290=L1528,-1*($B1290-$A1527)*$A1527^2/$B1290^2,0)</f>
        <v>#REF!</v>
      </c>
    </row>
    <row r="1535" spans="1:93" hidden="1" outlineLevel="2" x14ac:dyDescent="0.25">
      <c r="C1535" t="s">
        <v>61</v>
      </c>
      <c r="D1535" s="182"/>
      <c r="E1535" s="183"/>
      <c r="F1535" s="182"/>
      <c r="G1535" s="183"/>
      <c r="H1535" s="182"/>
      <c r="I1535" s="183"/>
      <c r="J1535" s="182"/>
      <c r="K1535" s="183"/>
      <c r="L1535" s="182"/>
      <c r="M1535" s="183"/>
      <c r="N1535" s="182"/>
      <c r="O1535" s="183"/>
      <c r="P1535" s="182"/>
      <c r="Q1535" s="183"/>
      <c r="R1535" s="182"/>
      <c r="S1535" s="183"/>
    </row>
    <row r="1536" spans="1:93" hidden="1" outlineLevel="2" x14ac:dyDescent="0.25">
      <c r="B1536" s="105">
        <v>1</v>
      </c>
      <c r="C1536" s="108">
        <f t="shared" ref="C1536" si="2605">-(IFERROR(VLOOKUP($B1536,$B1529:$C1534,2,0),0)+IFERROR(VLOOKUP($B1536,$D1529:$E1534,2,0),0)+IFERROR(VLOOKUP($B1536,$F1529:$G1534,2,0),0)+IFERROR(VLOOKUP($B1536,$H1529:$I1534,2,0),0)+IFERROR(VLOOKUP($B1536,$J1529:$K1534,2,0),0)+IFERROR(VLOOKUP($B1536,$L1529:$M1534,2,0),0)+IFERROR(VLOOKUP($B1536,$N1529:$O1534,2,0),0)+IFERROR(VLOOKUP($B1536,$P1529:$Q1534,2,0),0)+IFERROR(VLOOKUP($B1536,$R1529:$S1534,2,0),0))</f>
        <v>0</v>
      </c>
      <c r="E1536" s="109"/>
      <c r="F1536" s="325" t="s">
        <v>37</v>
      </c>
      <c r="G1536" s="325"/>
      <c r="H1536" s="325"/>
      <c r="I1536" s="325"/>
      <c r="J1536" s="325"/>
      <c r="K1536" s="325"/>
      <c r="L1536" s="325"/>
      <c r="M1536" s="325"/>
      <c r="N1536" s="325"/>
      <c r="O1536" s="325"/>
      <c r="P1536" s="325"/>
      <c r="Q1536" s="325"/>
      <c r="R1536" s="325"/>
      <c r="S1536" s="325"/>
      <c r="T1536" s="325"/>
      <c r="U1536" s="325"/>
      <c r="V1536" s="325"/>
      <c r="W1536" s="325"/>
      <c r="X1536" s="325"/>
      <c r="Y1536" s="325"/>
      <c r="Z1536" s="325"/>
      <c r="AA1536" s="325"/>
      <c r="AB1536" s="110"/>
      <c r="AC1536" s="110"/>
      <c r="AD1536" s="110"/>
      <c r="AE1536" s="110"/>
      <c r="AF1536" s="110"/>
      <c r="AG1536" s="110"/>
      <c r="AH1536" s="110"/>
    </row>
    <row r="1537" spans="1:34" hidden="1" outlineLevel="2" x14ac:dyDescent="0.25">
      <c r="B1537" s="105">
        <v>2</v>
      </c>
      <c r="C1537" s="108">
        <f t="shared" ref="C1537" si="2606">-(IFERROR(VLOOKUP($B1537,$B1529:$C1534,2,0),0)+IFERROR(VLOOKUP($B1537,$D1529:$E1534,2,0),0)+IFERROR(VLOOKUP($B1537,$F1529:$G1534,2,0),0)+IFERROR(VLOOKUP($B1537,$H1529:$I1534,2,0),0)+IFERROR(VLOOKUP($B1537,$J1529:$K1534,2,0),0)+IFERROR(VLOOKUP($B1537,$L1529:$M1534,2,0),0)+IFERROR(VLOOKUP($B1537,$N1529:$O1534,2,0),0)+IFERROR(VLOOKUP($B1537,$P1529:$Q1534,2,0),0)+IFERROR(VLOOKUP($B1537,$R1529:$S1534,2,0),0))</f>
        <v>0</v>
      </c>
      <c r="E1537" s="110"/>
      <c r="F1537" s="110"/>
      <c r="G1537" s="326" t="s">
        <v>38</v>
      </c>
      <c r="H1537" s="326"/>
      <c r="I1537" s="326"/>
      <c r="J1537" s="326"/>
      <c r="K1537" s="326"/>
      <c r="L1537" s="326"/>
      <c r="M1537" s="110"/>
      <c r="N1537" s="110"/>
      <c r="O1537" s="110"/>
      <c r="P1537" s="327" t="s">
        <v>39</v>
      </c>
      <c r="Q1537" s="327"/>
      <c r="R1537" s="327"/>
      <c r="S1537" s="327"/>
      <c r="T1537" s="327"/>
      <c r="U1537" s="327"/>
      <c r="V1537" s="110"/>
      <c r="W1537" s="110"/>
      <c r="X1537" s="110"/>
      <c r="Y1537" s="110"/>
      <c r="Z1537" s="110"/>
      <c r="AA1537" s="110"/>
      <c r="AB1537" s="110"/>
      <c r="AC1537" s="110"/>
      <c r="AD1537" s="110"/>
      <c r="AE1537" s="110"/>
      <c r="AF1537" s="110"/>
      <c r="AG1537" s="110"/>
      <c r="AH1537" s="110"/>
    </row>
    <row r="1538" spans="1:34" hidden="1" outlineLevel="2" x14ac:dyDescent="0.25">
      <c r="B1538" s="105">
        <v>3</v>
      </c>
      <c r="C1538" s="108">
        <f t="shared" ref="C1538" si="2607">-(IFERROR(VLOOKUP($B1538,$B1529:$C1534,2,0),0)+IFERROR(VLOOKUP($B1538,$D1529:$E1534,2,0),0)+IFERROR(VLOOKUP($B1538,$F1529:$G1534,2,0),0)+IFERROR(VLOOKUP($B1538,$H1529:$I1534,2,0),0)+IFERROR(VLOOKUP($B1538,$J1529:$K1534,2,0),0)+IFERROR(VLOOKUP($B1538,$L1529:$M1534,2,0),0)+IFERROR(VLOOKUP($B1538,$N1529:$O1534,2,0),0)+IFERROR(VLOOKUP($B1538,$P1529:$Q1534,2,0),0)+IFERROR(VLOOKUP($B1538,$R1529:$S1534,2,0),0))</f>
        <v>0</v>
      </c>
      <c r="E1538" s="110"/>
      <c r="F1538" s="110"/>
      <c r="G1538" s="112">
        <v>6</v>
      </c>
      <c r="H1538" s="112">
        <v>5</v>
      </c>
      <c r="I1538" s="112">
        <v>4</v>
      </c>
      <c r="J1538" s="112">
        <v>3</v>
      </c>
      <c r="K1538" s="112">
        <v>2</v>
      </c>
      <c r="L1538" s="112">
        <v>1</v>
      </c>
      <c r="M1538" s="110"/>
      <c r="O1538" s="110"/>
      <c r="P1538" s="112">
        <v>6</v>
      </c>
      <c r="Q1538" s="112">
        <v>5</v>
      </c>
      <c r="R1538" s="112">
        <v>4</v>
      </c>
      <c r="S1538" s="112">
        <v>3</v>
      </c>
      <c r="T1538" s="112">
        <v>2</v>
      </c>
      <c r="U1538" s="112">
        <v>1</v>
      </c>
      <c r="AB1538" s="110"/>
      <c r="AC1538" s="110"/>
      <c r="AD1538" s="110"/>
      <c r="AE1538" s="110"/>
      <c r="AF1538" s="110"/>
      <c r="AG1538" s="110"/>
      <c r="AH1538" s="110"/>
    </row>
    <row r="1539" spans="1:34" hidden="1" outlineLevel="2" x14ac:dyDescent="0.25">
      <c r="B1539" s="105">
        <v>4</v>
      </c>
      <c r="C1539" s="108">
        <f t="shared" ref="C1539" si="2608">-(IFERROR(VLOOKUP($B1539,$B1529:$C1534,2,0),0)+IFERROR(VLOOKUP($B1539,$D1529:$E1534,2,0),0)+IFERROR(VLOOKUP($B1539,$F1529:$G1534,2,0),0)+IFERROR(VLOOKUP($B1539,$H1529:$I1534,2,0),0)+IFERROR(VLOOKUP($B1539,$J1529:$K1534,2,0),0)+IFERROR(VLOOKUP($B1539,$L1529:$M1534,2,0),0)+IFERROR(VLOOKUP($B1539,$N1529:$O1534,2,0),0)+IFERROR(VLOOKUP($B1539,$P1529:$Q1534,2,0),0)+IFERROR(VLOOKUP($B1539,$R1529:$S1534,2,0),0))</f>
        <v>0</v>
      </c>
      <c r="E1539" s="110"/>
      <c r="F1539" s="105">
        <v>1</v>
      </c>
      <c r="G1539" s="184" t="e">
        <f t="array" ref="G1539:G1545">MMULT(MINVERSE($C$24:$I$30),$C1536:$C1542)</f>
        <v>#NUM!</v>
      </c>
      <c r="H1539" s="184" t="e">
        <f t="array" ref="H1539:H1544">MMULT(MINVERSE($C$24:$H$29),$C1536:$C1541)</f>
        <v>#NUM!</v>
      </c>
      <c r="I1539" s="184" t="e">
        <f t="array" ref="I1539:I1543">MMULT(MINVERSE($C$24:$G$28),$C1536:$C1540)</f>
        <v>#NUM!</v>
      </c>
      <c r="J1539" s="184" t="e">
        <f t="array" ref="J1539:J1542">MMULT(MINVERSE($C$24:$F$27),$C1536:$C1539)</f>
        <v>#NUM!</v>
      </c>
      <c r="K1539" s="184" t="e">
        <f t="array" ref="K1539:K1541">MMULT(MINVERSE($C$24:$E$26),$C1536:$C1538)</f>
        <v>#NUM!</v>
      </c>
      <c r="L1539" s="184" t="e">
        <f t="array" ref="L1539:L1540">MMULT(MINVERSE($C$24:$D$25),$C1536:$C1537)</f>
        <v>#NUM!</v>
      </c>
      <c r="M1539" s="110"/>
      <c r="O1539" s="105">
        <v>1</v>
      </c>
      <c r="P1539" s="184" t="e">
        <f t="array" ref="P1539:P1549">MMULT(MINVERSE($C$24:$M$34),$C1536:$C1546)</f>
        <v>#NUM!</v>
      </c>
      <c r="Q1539" s="184" t="e">
        <f t="array" ref="Q1539:Q1548">MMULT(MINVERSE($C$24:$L$33),$C1536:$C1545)</f>
        <v>#NUM!</v>
      </c>
      <c r="R1539" s="184" t="e">
        <f t="array" ref="R1539:R1547">MMULT(MINVERSE($C$24:$K$32),$C1536:$C1544)</f>
        <v>#NUM!</v>
      </c>
      <c r="S1539" s="184" t="e">
        <f t="array" ref="S1539:S1546">MMULT(MINVERSE($C$24:$J$31),$C1536:$C1543)</f>
        <v>#NUM!</v>
      </c>
      <c r="T1539" s="114"/>
      <c r="U1539" s="114"/>
      <c r="V1539" s="110"/>
      <c r="W1539" s="110"/>
      <c r="X1539" s="110"/>
      <c r="Y1539" s="110"/>
      <c r="Z1539" s="110"/>
      <c r="AA1539" s="110"/>
      <c r="AB1539" s="110"/>
      <c r="AC1539" s="110"/>
      <c r="AD1539" s="110"/>
      <c r="AE1539" s="110"/>
      <c r="AF1539" s="110"/>
      <c r="AG1539" s="110"/>
      <c r="AH1539" s="110"/>
    </row>
    <row r="1540" spans="1:34" hidden="1" outlineLevel="2" x14ac:dyDescent="0.25">
      <c r="B1540" s="105">
        <v>5</v>
      </c>
      <c r="C1540" s="108">
        <f t="shared" ref="C1540" si="2609">-(IFERROR(VLOOKUP($B1540,$B1529:$C1534,2,0),0)+IFERROR(VLOOKUP($B1540,$D1529:$E1534,2,0),0)+IFERROR(VLOOKUP($B1540,$F1529:$G1534,2,0),0)+IFERROR(VLOOKUP($B1540,$H1529:$I1534,2,0),0)+IFERROR(VLOOKUP($B1540,$J1529:$K1534,2,0),0)+IFERROR(VLOOKUP($B1540,$L1529:$M1534,2,0),0)+IFERROR(VLOOKUP($B1540,$N1529:$O1534,2,0),0)+IFERROR(VLOOKUP($B1540,$P1529:$Q1534,2,0),0)+IFERROR(VLOOKUP($B1540,$R1529:$S1534,2,0),0))</f>
        <v>0</v>
      </c>
      <c r="E1540" s="110"/>
      <c r="F1540" s="105">
        <v>2</v>
      </c>
      <c r="G1540" s="185" t="e">
        <v>#NUM!</v>
      </c>
      <c r="H1540" s="185" t="e">
        <v>#NUM!</v>
      </c>
      <c r="I1540" s="185" t="e">
        <v>#NUM!</v>
      </c>
      <c r="J1540" s="185" t="e">
        <v>#NUM!</v>
      </c>
      <c r="K1540" s="185" t="e">
        <v>#NUM!</v>
      </c>
      <c r="L1540" s="185" t="e">
        <v>#NUM!</v>
      </c>
      <c r="M1540" s="110"/>
      <c r="O1540" s="105">
        <v>2</v>
      </c>
      <c r="P1540" s="185" t="e">
        <v>#NUM!</v>
      </c>
      <c r="Q1540" s="185" t="e">
        <v>#NUM!</v>
      </c>
      <c r="R1540" s="185" t="e">
        <v>#NUM!</v>
      </c>
      <c r="S1540" s="185" t="e">
        <v>#NUM!</v>
      </c>
      <c r="T1540" s="114"/>
      <c r="U1540" s="114"/>
    </row>
    <row r="1541" spans="1:34" hidden="1" outlineLevel="2" x14ac:dyDescent="0.25">
      <c r="B1541" s="105">
        <v>6</v>
      </c>
      <c r="C1541" s="108">
        <f t="shared" ref="C1541" si="2610">-(IFERROR(VLOOKUP($B1541,$B1529:$C1534,2,0),0)+IFERROR(VLOOKUP($B1541,$D1529:$E1534,2,0),0)+IFERROR(VLOOKUP($B1541,$F1529:$G1534,2,0),0)+IFERROR(VLOOKUP($B1541,$H1529:$I1534,2,0),0)+IFERROR(VLOOKUP($B1541,$J1529:$K1534,2,0),0)+IFERROR(VLOOKUP($B1541,$L1529:$M1534,2,0),0)+IFERROR(VLOOKUP($B1541,$N1529:$O1534,2,0),0)+IFERROR(VLOOKUP($B1541,$P1529:$Q1534,2,0),0)+IFERROR(VLOOKUP($B1541,$R1529:$S1534,2,0),0))</f>
        <v>0</v>
      </c>
      <c r="E1541" s="110"/>
      <c r="F1541" s="105">
        <v>3</v>
      </c>
      <c r="G1541" s="185" t="e">
        <v>#NUM!</v>
      </c>
      <c r="H1541" s="185" t="e">
        <v>#NUM!</v>
      </c>
      <c r="I1541" s="185" t="e">
        <v>#NUM!</v>
      </c>
      <c r="J1541" s="185" t="e">
        <v>#NUM!</v>
      </c>
      <c r="K1541" s="185" t="e">
        <v>#NUM!</v>
      </c>
      <c r="L1541" s="185"/>
      <c r="M1541" s="110"/>
      <c r="O1541" s="105">
        <v>3</v>
      </c>
      <c r="P1541" s="185" t="e">
        <v>#NUM!</v>
      </c>
      <c r="Q1541" s="185" t="e">
        <v>#NUM!</v>
      </c>
      <c r="R1541" s="185" t="e">
        <v>#NUM!</v>
      </c>
      <c r="S1541" s="185" t="e">
        <v>#NUM!</v>
      </c>
      <c r="T1541" s="114"/>
      <c r="U1541" s="114"/>
    </row>
    <row r="1542" spans="1:34" hidden="1" outlineLevel="2" x14ac:dyDescent="0.25">
      <c r="B1542" s="105">
        <v>7</v>
      </c>
      <c r="C1542" s="108">
        <f t="shared" ref="C1542" si="2611">-(IFERROR(VLOOKUP($B1542,$B1529:$C1534,2,0),0)+IFERROR(VLOOKUP($B1542,$D1529:$E1534,2,0),0)+IFERROR(VLOOKUP($B1542,$F1529:$G1534,2,0),0)+IFERROR(VLOOKUP($B1542,$H1529:$I1534,2,0),0)+IFERROR(VLOOKUP($B1542,$J1529:$K1534,2,0),0)+IFERROR(VLOOKUP($B1542,$L1529:$M1534,2,0),0)+IFERROR(VLOOKUP($B1542,$N1529:$O1534,2,0),0)+IFERROR(VLOOKUP($B1542,$P1529:$Q1534,2,0),0)+IFERROR(VLOOKUP($B1542,$R1529:$S1534,2,0),0))</f>
        <v>0</v>
      </c>
      <c r="E1542" s="110"/>
      <c r="F1542" s="105">
        <v>4</v>
      </c>
      <c r="G1542" s="185" t="e">
        <v>#NUM!</v>
      </c>
      <c r="H1542" s="185" t="e">
        <v>#NUM!</v>
      </c>
      <c r="I1542" s="185" t="e">
        <v>#NUM!</v>
      </c>
      <c r="J1542" s="185" t="e">
        <v>#NUM!</v>
      </c>
      <c r="K1542" s="185"/>
      <c r="L1542" s="185"/>
      <c r="M1542" s="110"/>
      <c r="O1542" s="105">
        <v>4</v>
      </c>
      <c r="P1542" s="185" t="e">
        <v>#NUM!</v>
      </c>
      <c r="Q1542" s="185" t="e">
        <v>#NUM!</v>
      </c>
      <c r="R1542" s="185" t="e">
        <v>#NUM!</v>
      </c>
      <c r="S1542" s="185" t="e">
        <v>#NUM!</v>
      </c>
      <c r="T1542" s="114"/>
      <c r="U1542" s="114"/>
    </row>
    <row r="1543" spans="1:34" hidden="1" outlineLevel="2" x14ac:dyDescent="0.25">
      <c r="B1543" s="105">
        <v>8</v>
      </c>
      <c r="C1543" s="108">
        <f t="shared" ref="C1543" si="2612">-(IFERROR(VLOOKUP($B1543,$B1529:$C1534,2,0),0)+IFERROR(VLOOKUP($B1543,$D1529:$E1534,2,0),0)+IFERROR(VLOOKUP($B1543,$F1529:$G1534,2,0),0)+IFERROR(VLOOKUP($B1543,$H1529:$I1534,2,0),0)+IFERROR(VLOOKUP($B1543,$J1529:$K1534,2,0),0)+IFERROR(VLOOKUP($B1543,$L1529:$M1534,2,0),0)+IFERROR(VLOOKUP($B1543,$N1529:$O1534,2,0),0)+IFERROR(VLOOKUP($B1543,$P1529:$Q1534,2,0),0)+IFERROR(VLOOKUP($B1543,$R1529:$S1534,2,0),0))</f>
        <v>0</v>
      </c>
      <c r="E1543" s="110" t="s">
        <v>40</v>
      </c>
      <c r="F1543" s="105">
        <v>5</v>
      </c>
      <c r="G1543" s="185" t="e">
        <v>#NUM!</v>
      </c>
      <c r="H1543" s="185" t="e">
        <v>#NUM!</v>
      </c>
      <c r="I1543" s="185" t="e">
        <v>#NUM!</v>
      </c>
      <c r="J1543" s="185"/>
      <c r="K1543" s="185"/>
      <c r="L1543" s="185"/>
      <c r="M1543" s="110"/>
      <c r="O1543" s="105">
        <v>5</v>
      </c>
      <c r="P1543" s="185" t="e">
        <v>#NUM!</v>
      </c>
      <c r="Q1543" s="185" t="e">
        <v>#NUM!</v>
      </c>
      <c r="R1543" s="185" t="e">
        <v>#NUM!</v>
      </c>
      <c r="S1543" s="185" t="e">
        <v>#NUM!</v>
      </c>
      <c r="T1543" s="114"/>
      <c r="U1543" s="114"/>
    </row>
    <row r="1544" spans="1:34" hidden="1" outlineLevel="2" x14ac:dyDescent="0.25">
      <c r="B1544" s="105">
        <v>9</v>
      </c>
      <c r="C1544" s="108">
        <f t="shared" ref="C1544" si="2613">-(IFERROR(VLOOKUP($B1544,$B1529:$C1534,2,0),0)+IFERROR(VLOOKUP($B1544,$D1529:$E1534,2,0),0)+IFERROR(VLOOKUP($B1544,$F1529:$G1534,2,0),0)+IFERROR(VLOOKUP($B1544,$H1529:$I1534,2,0),0)+IFERROR(VLOOKUP($B1544,$J1529:$K1534,2,0),0)+IFERROR(VLOOKUP($B1544,$L1529:$M1534,2,0),0)+IFERROR(VLOOKUP($B1544,$N1529:$O1534,2,0),0)+IFERROR(VLOOKUP($B1544,$P1529:$Q1534,2,0),0)+IFERROR(VLOOKUP($B1544,$R1529:$S1534,2,0),0))</f>
        <v>0</v>
      </c>
      <c r="E1544" s="110"/>
      <c r="F1544" s="105">
        <v>6</v>
      </c>
      <c r="G1544" s="185" t="e">
        <v>#NUM!</v>
      </c>
      <c r="H1544" s="185" t="e">
        <v>#NUM!</v>
      </c>
      <c r="I1544" s="185"/>
      <c r="J1544" s="185"/>
      <c r="K1544" s="185"/>
      <c r="L1544" s="185"/>
      <c r="M1544" s="110"/>
      <c r="O1544" s="105">
        <v>6</v>
      </c>
      <c r="P1544" s="185" t="e">
        <v>#NUM!</v>
      </c>
      <c r="Q1544" s="185" t="e">
        <v>#NUM!</v>
      </c>
      <c r="R1544" s="185" t="e">
        <v>#NUM!</v>
      </c>
      <c r="S1544" s="185" t="e">
        <v>#NUM!</v>
      </c>
      <c r="T1544" s="114"/>
      <c r="U1544" s="114"/>
    </row>
    <row r="1545" spans="1:34" hidden="1" outlineLevel="2" x14ac:dyDescent="0.25">
      <c r="B1545" s="105">
        <v>10</v>
      </c>
      <c r="C1545" s="108">
        <f t="shared" ref="C1545" si="2614">-(IFERROR(VLOOKUP($B1545,$B1529:$C1534,2,0),0)+IFERROR(VLOOKUP($B1545,$D1529:$E1534,2,0),0)+IFERROR(VLOOKUP($B1545,$F1529:$G1534,2,0),0)+IFERROR(VLOOKUP($B1545,$H1529:$I1534,2,0),0)+IFERROR(VLOOKUP($B1545,$J1529:$K1534,2,0),0)+IFERROR(VLOOKUP($B1545,$L1529:$M1534,2,0),0)+IFERROR(VLOOKUP($B1545,$N1529:$O1534,2,0),0)+IFERROR(VLOOKUP($B1545,$P1529:$Q1534,2,0),0)+IFERROR(VLOOKUP($B1545,$R1529:$S1534,2,0),0))</f>
        <v>0</v>
      </c>
      <c r="E1545" s="110"/>
      <c r="F1545" s="105">
        <v>7</v>
      </c>
      <c r="G1545" s="185" t="e">
        <v>#NUM!</v>
      </c>
      <c r="H1545" s="185"/>
      <c r="I1545" s="185"/>
      <c r="J1545" s="185"/>
      <c r="K1545" s="185"/>
      <c r="L1545" s="185"/>
      <c r="M1545" s="110"/>
      <c r="N1545" s="110" t="s">
        <v>40</v>
      </c>
      <c r="O1545" s="105">
        <v>7</v>
      </c>
      <c r="P1545" s="185" t="e">
        <v>#NUM!</v>
      </c>
      <c r="Q1545" s="185" t="e">
        <v>#NUM!</v>
      </c>
      <c r="R1545" s="185" t="e">
        <v>#NUM!</v>
      </c>
      <c r="S1545" s="185" t="e">
        <v>#NUM!</v>
      </c>
      <c r="T1545" s="114"/>
      <c r="U1545" s="114"/>
    </row>
    <row r="1546" spans="1:34" hidden="1" outlineLevel="2" x14ac:dyDescent="0.25">
      <c r="B1546" s="105">
        <v>11</v>
      </c>
      <c r="C1546" s="108">
        <f t="shared" ref="C1546" si="2615">-(IFERROR(VLOOKUP($B1546,$B1529:$C1534,2,0),0)+IFERROR(VLOOKUP($B1546,$D1529:$E1534,2,0),0)+IFERROR(VLOOKUP($B1546,$F1529:$G1534,2,0),0)+IFERROR(VLOOKUP($B1546,$H1529:$I1534,2,0),0)+IFERROR(VLOOKUP($B1546,$J1529:$K1534,2,0),0)+IFERROR(VLOOKUP($B1546,$L1529:$M1534,2,0),0)+IFERROR(VLOOKUP($B1546,$N1529:$O1534,2,0),0)+IFERROR(VLOOKUP($B1546,$P1529:$Q1534,2,0),0)+IFERROR(VLOOKUP($B1546,$R1529:$S1534,2,0),0))</f>
        <v>0</v>
      </c>
      <c r="E1546" s="110"/>
      <c r="M1546" s="110"/>
      <c r="O1546" s="105">
        <v>8</v>
      </c>
      <c r="P1546" s="185" t="e">
        <v>#NUM!</v>
      </c>
      <c r="Q1546" s="185" t="e">
        <v>#NUM!</v>
      </c>
      <c r="R1546" s="185" t="e">
        <v>#NUM!</v>
      </c>
      <c r="S1546" s="185" t="e">
        <v>#NUM!</v>
      </c>
      <c r="T1546" s="114"/>
      <c r="U1546" s="114"/>
    </row>
    <row r="1547" spans="1:34" hidden="1" outlineLevel="2" x14ac:dyDescent="0.25">
      <c r="B1547" s="105">
        <v>12</v>
      </c>
      <c r="C1547" s="108">
        <f t="shared" ref="C1547" si="2616">-(IFERROR(VLOOKUP($B1547,$B1529:$C1534,2,0),0)+IFERROR(VLOOKUP($B1547,$D1529:$E1534,2,0),0)+IFERROR(VLOOKUP($B1547,$F1529:$G1534,2,0),0)+IFERROR(VLOOKUP($B1547,$H1529:$I1534,2,0),0)+IFERROR(VLOOKUP($B1547,$J1529:$K1534,2,0),0)+IFERROR(VLOOKUP($B1547,$L1529:$M1534,2,0),0)+IFERROR(VLOOKUP($B1547,$N1529:$O1534,2,0),0)+IFERROR(VLOOKUP($B1547,$P1529:$Q1534,2,0),0)+IFERROR(VLOOKUP($B1547,$R1529:$S1534,2,0),0))</f>
        <v>0</v>
      </c>
      <c r="E1547" s="110"/>
      <c r="M1547" s="110"/>
      <c r="O1547" s="105">
        <v>9</v>
      </c>
      <c r="P1547" s="185" t="e">
        <v>#NUM!</v>
      </c>
      <c r="Q1547" s="185" t="e">
        <v>#NUM!</v>
      </c>
      <c r="R1547" s="185" t="e">
        <v>#NUM!</v>
      </c>
      <c r="S1547" s="185"/>
      <c r="T1547" s="114"/>
      <c r="U1547" s="114"/>
    </row>
    <row r="1548" spans="1:34" hidden="1" outlineLevel="2" x14ac:dyDescent="0.25">
      <c r="B1548" s="105">
        <v>13</v>
      </c>
      <c r="C1548" s="108">
        <f t="shared" ref="C1548" si="2617">-(IFERROR(VLOOKUP($B1548,$B1529:$C1534,2,0),0)+IFERROR(VLOOKUP($B1548,$D1529:$E1534,2,0),0)+IFERROR(VLOOKUP($B1548,$F1529:$G1534,2,0),0)+IFERROR(VLOOKUP($B1548,$H1529:$I1534,2,0),0)+IFERROR(VLOOKUP($B1548,$J1529:$K1534,2,0),0)+IFERROR(VLOOKUP($B1548,$L1529:$M1534,2,0),0)+IFERROR(VLOOKUP($B1548,$N1529:$O1534,2,0),0)+IFERROR(VLOOKUP($B1548,$P1529:$Q1534,2,0),0)+IFERROR(VLOOKUP($B1548,$R1529:$S1534,2,0),0))</f>
        <v>0</v>
      </c>
      <c r="E1548" s="110"/>
      <c r="F1548" s="110"/>
      <c r="G1548" s="324" t="s">
        <v>42</v>
      </c>
      <c r="H1548" s="324"/>
      <c r="I1548" s="324"/>
      <c r="J1548" s="324"/>
      <c r="K1548" s="324"/>
      <c r="L1548" s="324"/>
      <c r="M1548" s="110"/>
      <c r="O1548" s="105">
        <v>10</v>
      </c>
      <c r="P1548" s="185" t="e">
        <v>#NUM!</v>
      </c>
      <c r="Q1548" s="185" t="e">
        <v>#NUM!</v>
      </c>
      <c r="R1548" s="185"/>
      <c r="S1548" s="185"/>
      <c r="T1548" s="114"/>
      <c r="U1548" s="114"/>
    </row>
    <row r="1549" spans="1:34" hidden="1" outlineLevel="2" x14ac:dyDescent="0.25">
      <c r="B1549" s="105">
        <v>14</v>
      </c>
      <c r="C1549" s="108">
        <f t="shared" ref="C1549" si="2618">-(IFERROR(VLOOKUP($B1549,$B1529:$C1534,2,0),0)+IFERROR(VLOOKUP($B1549,$D1529:$E1534,2,0),0)+IFERROR(VLOOKUP($B1549,$F1529:$G1534,2,0),0)+IFERROR(VLOOKUP($B1549,$H1529:$I1534,2,0),0)+IFERROR(VLOOKUP($B1549,$J1529:$K1534,2,0),0)+IFERROR(VLOOKUP($B1549,$L1529:$M1534,2,0),0)+IFERROR(VLOOKUP($B1549,$N1529:$O1534,2,0),0)+IFERROR(VLOOKUP($B1549,$P1529:$Q1534,2,0),0)+IFERROR(VLOOKUP($B1549,$R1529:$S1534,2,0),0))</f>
        <v>0</v>
      </c>
      <c r="E1549" s="110"/>
      <c r="F1549" s="110"/>
      <c r="G1549" s="112">
        <v>6</v>
      </c>
      <c r="H1549" s="112">
        <v>5</v>
      </c>
      <c r="I1549" s="112">
        <v>4</v>
      </c>
      <c r="J1549" s="112">
        <v>3</v>
      </c>
      <c r="K1549" s="112">
        <v>2</v>
      </c>
      <c r="L1549" s="112">
        <v>1</v>
      </c>
      <c r="M1549" s="110"/>
      <c r="O1549" s="105">
        <v>11</v>
      </c>
      <c r="P1549" s="185" t="e">
        <v>#NUM!</v>
      </c>
      <c r="Q1549" s="185"/>
      <c r="R1549" s="185"/>
      <c r="S1549" s="185"/>
      <c r="T1549" s="114"/>
      <c r="U1549" s="114"/>
    </row>
    <row r="1550" spans="1:34" hidden="1" outlineLevel="2" x14ac:dyDescent="0.25">
      <c r="A1550" s="68" t="s">
        <v>41</v>
      </c>
      <c r="B1550" s="105">
        <v>15</v>
      </c>
      <c r="C1550" s="108">
        <f t="shared" ref="C1550" si="2619">-(IFERROR(VLOOKUP($B1550,$B1529:$C1534,2,0),0)+IFERROR(VLOOKUP($B1550,$D1529:$E1534,2,0),0)+IFERROR(VLOOKUP($B1550,$F1529:$G1534,2,0),0)+IFERROR(VLOOKUP($B1550,$H1529:$I1534,2,0),0)+IFERROR(VLOOKUP($B1550,$J1529:$K1534,2,0),0)+IFERROR(VLOOKUP($B1550,$L1529:$M1534,2,0),0)+IFERROR(VLOOKUP($B1550,$N1529:$O1534,2,0),0)+IFERROR(VLOOKUP($B1550,$P1529:$Q1534,2,0),0)+IFERROR(VLOOKUP($B1550,$R1529:$S1534,2,0),0))</f>
        <v>0</v>
      </c>
      <c r="E1550" s="110"/>
      <c r="F1550" s="105">
        <v>1</v>
      </c>
      <c r="G1550" s="184" t="e">
        <f t="array" ref="G1550:G1558">MMULT(MINVERSE($C$24:$K$32),$C1536:$C1544)</f>
        <v>#NUM!</v>
      </c>
      <c r="H1550" s="184" t="e">
        <f t="array" ref="H1550:H1557">MMULT(MINVERSE($C$24:$J$31),$C1536:$C1543)</f>
        <v>#NUM!</v>
      </c>
      <c r="I1550" s="184" t="e">
        <f t="array" ref="I1550:I1556">MMULT(MINVERSE($C$24:$I$30),$C1536:$C1542)</f>
        <v>#NUM!</v>
      </c>
      <c r="J1550" s="184" t="e">
        <f t="array" ref="J1550:J1555">MMULT(MINVERSE($C$24:$H$29),$C1536:$C1541)</f>
        <v>#NUM!</v>
      </c>
      <c r="K1550" s="184" t="e">
        <f t="array" ref="K1550:K1554">MMULT(MINVERSE($C$24:$G$28),$C1536:$C1540)</f>
        <v>#NUM!</v>
      </c>
      <c r="L1550" s="113"/>
      <c r="M1550" s="110"/>
      <c r="N1550" s="110"/>
      <c r="O1550" s="110"/>
      <c r="P1550" s="110"/>
    </row>
    <row r="1551" spans="1:34" hidden="1" outlineLevel="2" x14ac:dyDescent="0.25">
      <c r="B1551" s="105">
        <v>16</v>
      </c>
      <c r="C1551" s="108">
        <f t="shared" ref="C1551" si="2620">-(IFERROR(VLOOKUP($B1551,$B1529:$C1534,2,0),0)+IFERROR(VLOOKUP($B1551,$D1529:$E1534,2,0),0)+IFERROR(VLOOKUP($B1551,$F1529:$G1534,2,0),0)+IFERROR(VLOOKUP($B1551,$H1529:$I1534,2,0),0)+IFERROR(VLOOKUP($B1551,$J1529:$K1534,2,0),0)+IFERROR(VLOOKUP($B1551,$L1529:$M1534,2,0),0)+IFERROR(VLOOKUP($B1551,$N1529:$O1534,2,0),0)+IFERROR(VLOOKUP($B1551,$P1529:$Q1534,2,0),0)+IFERROR(VLOOKUP($B1551,$R1529:$S1534,2,0),0))</f>
        <v>0</v>
      </c>
      <c r="E1551" s="110"/>
      <c r="F1551" s="105">
        <v>2</v>
      </c>
      <c r="G1551" s="185" t="e">
        <v>#NUM!</v>
      </c>
      <c r="H1551" s="185" t="e">
        <v>#NUM!</v>
      </c>
      <c r="I1551" s="185" t="e">
        <v>#NUM!</v>
      </c>
      <c r="J1551" s="185" t="e">
        <v>#NUM!</v>
      </c>
      <c r="K1551" s="185" t="e">
        <v>#NUM!</v>
      </c>
      <c r="L1551" s="114"/>
      <c r="M1551" s="110"/>
      <c r="N1551" s="110"/>
      <c r="O1551" s="110"/>
      <c r="P1551" s="110"/>
    </row>
    <row r="1552" spans="1:34" hidden="1" outlineLevel="2" x14ac:dyDescent="0.25">
      <c r="B1552" s="105">
        <v>17</v>
      </c>
      <c r="C1552" s="108">
        <f t="shared" ref="C1552" si="2621">-(IFERROR(VLOOKUP($B1552,$B1529:$C1534,2,0),0)+IFERROR(VLOOKUP($B1552,$D1529:$E1534,2,0),0)+IFERROR(VLOOKUP($B1552,$F1529:$G1534,2,0),0)+IFERROR(VLOOKUP($B1552,$H1529:$I1534,2,0),0)+IFERROR(VLOOKUP($B1552,$J1529:$K1534,2,0),0)+IFERROR(VLOOKUP($B1552,$L1529:$M1534,2,0),0)+IFERROR(VLOOKUP($B1552,$N1529:$O1534,2,0),0)+IFERROR(VLOOKUP($B1552,$P1529:$Q1534,2,0),0)+IFERROR(VLOOKUP($B1552,$R1529:$S1534,2,0),0))</f>
        <v>0</v>
      </c>
      <c r="E1552" s="110"/>
      <c r="F1552" s="105">
        <v>3</v>
      </c>
      <c r="G1552" s="185" t="e">
        <v>#NUM!</v>
      </c>
      <c r="H1552" s="185" t="e">
        <v>#NUM!</v>
      </c>
      <c r="I1552" s="185" t="e">
        <v>#NUM!</v>
      </c>
      <c r="J1552" s="185" t="e">
        <v>#NUM!</v>
      </c>
      <c r="K1552" s="185" t="e">
        <v>#NUM!</v>
      </c>
      <c r="L1552" s="114"/>
      <c r="M1552" s="110"/>
    </row>
    <row r="1553" spans="1:24" hidden="1" outlineLevel="2" x14ac:dyDescent="0.25">
      <c r="B1553" s="105">
        <v>18</v>
      </c>
      <c r="C1553" s="108">
        <f t="shared" ref="C1553" si="2622">-(IFERROR(VLOOKUP($B1553,$B1529:$C1534,2,0),0)+IFERROR(VLOOKUP($B1553,$D1529:$E1534,2,0),0)+IFERROR(VLOOKUP($B1553,$F1529:$G1534,2,0),0)+IFERROR(VLOOKUP($B1553,$H1529:$I1534,2,0),0)+IFERROR(VLOOKUP($B1553,$J1529:$K1534,2,0),0)+IFERROR(VLOOKUP($B1553,$L1529:$M1534,2,0),0)+IFERROR(VLOOKUP($B1553,$N1529:$O1534,2,0),0)+IFERROR(VLOOKUP($B1553,$P1529:$Q1534,2,0),0)+IFERROR(VLOOKUP($B1553,$R1529:$S1534,2,0),0))</f>
        <v>0</v>
      </c>
      <c r="E1553" s="110"/>
      <c r="F1553" s="105">
        <v>4</v>
      </c>
      <c r="G1553" s="185" t="e">
        <v>#NUM!</v>
      </c>
      <c r="H1553" s="185" t="e">
        <v>#NUM!</v>
      </c>
      <c r="I1553" s="185" t="e">
        <v>#NUM!</v>
      </c>
      <c r="J1553" s="185" t="e">
        <v>#NUM!</v>
      </c>
      <c r="K1553" s="185" t="e">
        <v>#NUM!</v>
      </c>
      <c r="L1553" s="114"/>
      <c r="M1553" s="110"/>
    </row>
    <row r="1554" spans="1:24" hidden="1" outlineLevel="2" x14ac:dyDescent="0.25">
      <c r="B1554" s="105">
        <v>19</v>
      </c>
      <c r="C1554" s="108">
        <f t="shared" ref="C1554" si="2623">-(IFERROR(VLOOKUP($B1554,$B1529:$C1534,2,0),0)+IFERROR(VLOOKUP($B1554,$D1529:$E1534,2,0),0)+IFERROR(VLOOKUP($B1554,$F1529:$G1534,2,0),0)+IFERROR(VLOOKUP($B1554,$H1529:$I1534,2,0),0)+IFERROR(VLOOKUP($B1554,$J1529:$K1534,2,0),0)+IFERROR(VLOOKUP($B1554,$L1529:$M1534,2,0),0)+IFERROR(VLOOKUP($B1554,$N1529:$O1534,2,0),0)+IFERROR(VLOOKUP($B1554,$P1529:$Q1534,2,0),0)+IFERROR(VLOOKUP($B1554,$R1529:$S1534,2,0),0))</f>
        <v>0</v>
      </c>
      <c r="E1554" s="110"/>
      <c r="F1554" s="105">
        <v>5</v>
      </c>
      <c r="G1554" s="185" t="e">
        <v>#NUM!</v>
      </c>
      <c r="H1554" s="185" t="e">
        <v>#NUM!</v>
      </c>
      <c r="I1554" s="185" t="e">
        <v>#NUM!</v>
      </c>
      <c r="J1554" s="185" t="e">
        <v>#NUM!</v>
      </c>
      <c r="K1554" s="185" t="e">
        <v>#NUM!</v>
      </c>
      <c r="L1554" s="114"/>
      <c r="M1554" s="110"/>
    </row>
    <row r="1555" spans="1:24" hidden="1" outlineLevel="2" x14ac:dyDescent="0.25">
      <c r="B1555" s="105">
        <v>20</v>
      </c>
      <c r="C1555" s="108">
        <f t="shared" ref="C1555" si="2624">-(IFERROR(VLOOKUP($B1555,$B1529:$C1534,2,0),0)+IFERROR(VLOOKUP($B1555,$D1529:$E1534,2,0),0)+IFERROR(VLOOKUP($B1555,$F1529:$G1534,2,0),0)+IFERROR(VLOOKUP($B1555,$H1529:$I1534,2,0),0)+IFERROR(VLOOKUP($B1555,$J1529:$K1534,2,0),0)+IFERROR(VLOOKUP($B1555,$L1529:$M1534,2,0),0)+IFERROR(VLOOKUP($B1555,$N1529:$O1534,2,0),0)+IFERROR(VLOOKUP($B1555,$P1529:$Q1534,2,0),0)+IFERROR(VLOOKUP($B1555,$R1529:$S1534,2,0),0))</f>
        <v>0</v>
      </c>
      <c r="E1555" s="110" t="s">
        <v>40</v>
      </c>
      <c r="F1555" s="105">
        <v>6</v>
      </c>
      <c r="G1555" s="185" t="e">
        <v>#NUM!</v>
      </c>
      <c r="H1555" s="185" t="e">
        <v>#NUM!</v>
      </c>
      <c r="I1555" s="185" t="e">
        <v>#NUM!</v>
      </c>
      <c r="J1555" s="185" t="e">
        <v>#NUM!</v>
      </c>
      <c r="K1555" s="185"/>
      <c r="L1555" s="114"/>
      <c r="M1555" s="110"/>
    </row>
    <row r="1556" spans="1:24" hidden="1" outlineLevel="2" x14ac:dyDescent="0.25">
      <c r="B1556" s="105">
        <v>21</v>
      </c>
      <c r="C1556" s="108">
        <f t="shared" ref="C1556" si="2625">-(IFERROR(VLOOKUP($B1556,$B1529:$C1534,2,0),0)+IFERROR(VLOOKUP($B1556,$D1529:$E1534,2,0),0)+IFERROR(VLOOKUP($B1556,$F1529:$G1534,2,0),0)+IFERROR(VLOOKUP($B1556,$H1529:$I1534,2,0),0)+IFERROR(VLOOKUP($B1556,$J1529:$K1534,2,0),0)+IFERROR(VLOOKUP($B1556,$L1529:$M1534,2,0),0)+IFERROR(VLOOKUP($B1556,$N1529:$O1534,2,0),0)+IFERROR(VLOOKUP($B1556,$P1529:$Q1534,2,0),0)+IFERROR(VLOOKUP($B1556,$R1529:$S1534,2,0),0))</f>
        <v>0</v>
      </c>
      <c r="E1556" s="110"/>
      <c r="F1556" s="105">
        <v>7</v>
      </c>
      <c r="G1556" s="185" t="e">
        <v>#NUM!</v>
      </c>
      <c r="H1556" s="185" t="e">
        <v>#NUM!</v>
      </c>
      <c r="I1556" s="185" t="e">
        <v>#NUM!</v>
      </c>
      <c r="J1556" s="185"/>
      <c r="K1556" s="185"/>
      <c r="L1556" s="114"/>
      <c r="M1556" s="110"/>
    </row>
    <row r="1557" spans="1:24" hidden="1" outlineLevel="2" x14ac:dyDescent="0.25">
      <c r="E1557" s="110"/>
      <c r="F1557" s="105">
        <v>8</v>
      </c>
      <c r="G1557" s="185" t="e">
        <v>#NUM!</v>
      </c>
      <c r="H1557" s="185" t="e">
        <v>#NUM!</v>
      </c>
      <c r="I1557" s="185"/>
      <c r="J1557" s="185"/>
      <c r="K1557" s="185"/>
      <c r="L1557" s="114"/>
      <c r="M1557" s="110"/>
      <c r="X1557" s="110"/>
    </row>
    <row r="1558" spans="1:24" hidden="1" outlineLevel="2" x14ac:dyDescent="0.25">
      <c r="E1558" s="110"/>
      <c r="F1558" s="105">
        <v>9</v>
      </c>
      <c r="G1558" s="185" t="e">
        <v>#NUM!</v>
      </c>
      <c r="H1558" s="185"/>
      <c r="I1558" s="185"/>
      <c r="J1558" s="185"/>
      <c r="K1558" s="185"/>
      <c r="L1558" s="114"/>
      <c r="M1558" s="110"/>
      <c r="X1558" s="110"/>
    </row>
    <row r="1559" spans="1:24" hidden="1" outlineLevel="2" x14ac:dyDescent="0.25">
      <c r="A1559" s="117"/>
    </row>
    <row r="1560" spans="1:24" s="119" customFormat="1" hidden="1" outlineLevel="2" x14ac:dyDescent="0.25">
      <c r="A1560" s="118" t="s">
        <v>37</v>
      </c>
    </row>
    <row r="1561" spans="1:24" hidden="1" outlineLevel="2" x14ac:dyDescent="0.25">
      <c r="B1561" s="316" t="e">
        <f t="shared" ref="B1561:B1567" si="2626">B1528</f>
        <v>#REF!</v>
      </c>
      <c r="C1561" s="316"/>
      <c r="D1561" s="316" t="e">
        <f t="shared" ref="D1561:D1567" si="2627">D1528</f>
        <v>#REF!</v>
      </c>
      <c r="E1561" s="316"/>
      <c r="F1561" s="316" t="e">
        <f t="shared" ref="F1561:F1567" si="2628">F1528</f>
        <v>#REF!</v>
      </c>
      <c r="G1561" s="316"/>
      <c r="H1561" s="316" t="e">
        <f t="shared" ref="H1561:H1567" si="2629">H1528</f>
        <v>#REF!</v>
      </c>
      <c r="I1561" s="316"/>
      <c r="J1561" s="316" t="e">
        <f t="shared" ref="J1561:J1567" si="2630">J1528</f>
        <v>#REF!</v>
      </c>
      <c r="K1561" s="316"/>
      <c r="L1561" s="316" t="e">
        <f t="shared" ref="L1561:L1567" si="2631">L1528</f>
        <v>#REF!</v>
      </c>
      <c r="M1561" s="316"/>
    </row>
    <row r="1562" spans="1:24" hidden="1" outlineLevel="2" x14ac:dyDescent="0.25">
      <c r="B1562" s="105" t="e">
        <f t="shared" si="2626"/>
        <v>#REF!</v>
      </c>
      <c r="C1562" s="116" t="e">
        <f>IF($Q$2=2,IFERROR(INDEX($G1539:$L1545,MATCH(B1562,$F1539:$F1545,0),MATCH(INICIO!$C$59,$G1538:$L1538,0)),0),IF($Q$2=4,IFERROR(INDEX($P1539:$U1549,MATCH(B1562,$O1539:$O1549,0),MATCH(INICIO!$C$59,$P1538:$U1538,0)),0),IFERROR(INDEX($G1550:$L1558,MATCH(B1562,$F1550:$F1558,0),MATCH(INICIO!$C$59,$G1549:$L1549,0)),0)))</f>
        <v>#REF!</v>
      </c>
      <c r="D1562" s="105" t="e">
        <f t="shared" si="2627"/>
        <v>#REF!</v>
      </c>
      <c r="E1562" s="116" t="e">
        <f>IF($Q$2=2,IFERROR(INDEX($G1539:$L1545,MATCH(D1562,$F1539:$F1545,0),MATCH(INICIO!$C$59,$G1538:$L1538,0)),0),IF($Q$2=4,IFERROR(INDEX($P1539:$U1549,MATCH(D1562,$O1539:$O1549,0),MATCH(INICIO!$C$59,$P1538:$U1538,0)),0),IFERROR(INDEX($G1550:$L1558,MATCH(D1562,$F1550:$F1558,0),MATCH(INICIO!$C$59,$G1549:$L1549,0)),0)))</f>
        <v>#REF!</v>
      </c>
      <c r="F1562" s="105" t="e">
        <f t="shared" si="2628"/>
        <v>#REF!</v>
      </c>
      <c r="G1562" s="116" t="e">
        <f>IF($Q$2=2,IFERROR(INDEX($G1539:$L1545,MATCH(F1562,$F1539:$F1545,0),MATCH(INICIO!$C$59,$G1538:$L1538,0)),0),IF($Q$2=4,IFERROR(INDEX($P1539:$U1549,MATCH(F1562,$O1539:$O1549,0),MATCH(INICIO!$C$59,$P1538:$U1538,0)),0),IFERROR(INDEX($G1550:$L1558,MATCH(F1562,$F1550:$F1558,0),MATCH(INICIO!$C$59,$G1549:$L1549,0)),0)))</f>
        <v>#REF!</v>
      </c>
      <c r="H1562" s="105" t="e">
        <f t="shared" si="2629"/>
        <v>#REF!</v>
      </c>
      <c r="I1562" s="116" t="e">
        <f>IF($Q$2=2,IFERROR(INDEX($G1539:$L1545,MATCH(H1562,$F1539:$F1545,0),MATCH(INICIO!$C$59,$G1538:$L1538,0)),0),IF($Q$2=4,IFERROR(INDEX($P1539:$U1549,MATCH(H1562,$O1539:$O1549,0),MATCH(INICIO!$C$59,$P1538:$U1538,0)),0),IFERROR(INDEX($G1550:$L1558,MATCH(H1562,$F1550:$F1558,0),MATCH(INICIO!$C$59,$G1549:$L1549,0)),0)))</f>
        <v>#REF!</v>
      </c>
      <c r="J1562" s="105" t="e">
        <f t="shared" si="2630"/>
        <v>#REF!</v>
      </c>
      <c r="K1562" s="116" t="e">
        <f>IF($Q$2=2,IFERROR(INDEX($G1539:$L1545,MATCH(J1562,$F1539:$F1545,0),MATCH(INICIO!$C$59,$G1538:$L1538,0)),0),IF($Q$2=4,IFERROR(INDEX($P1539:$U1549,MATCH(J1562,$O1539:$O1549,0),MATCH(INICIO!$C$59,$P1538:$U1538,0)),0),IFERROR(INDEX($G1550:$L1558,MATCH(J1562,$F1550:$F1558,0),MATCH(INICIO!$C$59,$G1549:$L1549,0)),0)))</f>
        <v>#REF!</v>
      </c>
      <c r="L1562" s="105" t="e">
        <f t="shared" si="2631"/>
        <v>#REF!</v>
      </c>
      <c r="M1562" s="116" t="e">
        <f>IF($Q$2=2,IFERROR(INDEX($G1539:$L1545,MATCH(L1562,$F1539:$F1545,0),MATCH(INICIO!$C$59,$G1538:$L1538,0)),0),IF($Q$2=4,IFERROR(INDEX($P1539:$U1549,MATCH(L1562,$O1539:$O1549,0),MATCH(INICIO!$C$59,$P1538:$U1538,0)),0),IFERROR(INDEX($G1550:$L1558,MATCH(L1562,$F1550:$F1558,0),MATCH(INICIO!$C$59,$G1549:$L1549,0)),0)))</f>
        <v>#REF!</v>
      </c>
    </row>
    <row r="1563" spans="1:24" hidden="1" outlineLevel="2" x14ac:dyDescent="0.25">
      <c r="B1563" s="105" t="e">
        <f t="shared" si="2626"/>
        <v>#REF!</v>
      </c>
      <c r="C1563" s="116" t="e">
        <f>IF($Q$2=2,IFERROR(INDEX($G1539:$L1545,MATCH(B1563,$F1539:$F1545,0),MATCH(INICIO!$C$59,$G1538:$L1538,0)),0),IF($Q$2=4,IFERROR(INDEX($P1539:$U1549,MATCH(B1563,$O1539:$O1549,0),MATCH(INICIO!$C$59,$P1538:$U1538,0)),0),IFERROR(INDEX($G1550:$L1558,MATCH(B1563,$F1550:$F1558,0),MATCH(INICIO!$C$59,$G1549:$L1549,0)),0)))</f>
        <v>#REF!</v>
      </c>
      <c r="D1563" s="105" t="e">
        <f t="shared" si="2627"/>
        <v>#REF!</v>
      </c>
      <c r="E1563" s="116" t="e">
        <f>IF($Q$2=2,IFERROR(INDEX($G1539:$L1545,MATCH(D1563,$F1539:$F1545,0),MATCH(INICIO!$C$59,$G1538:$L1538,0)),0),IF($Q$2=4,IFERROR(INDEX($P1539:$U1549,MATCH(D1563,$O1539:$O1549,0),MATCH(INICIO!$C$59,$P1538:$U1538,0)),0),IFERROR(INDEX($G1550:$L1558,MATCH(D1563,$F1550:$F1558,0),MATCH(INICIO!$C$59,$G1549:$L1549,0)),0)))</f>
        <v>#REF!</v>
      </c>
      <c r="F1563" s="105" t="e">
        <f t="shared" si="2628"/>
        <v>#REF!</v>
      </c>
      <c r="G1563" s="116" t="e">
        <f>IF($Q$2=2,IFERROR(INDEX($G1539:$L1545,MATCH(F1563,$F1539:$F1545,0),MATCH(INICIO!$C$59,$G1538:$L1538,0)),0),IF($Q$2=4,IFERROR(INDEX($P1539:$U1549,MATCH(F1563,$O1539:$O1549,0),MATCH(INICIO!$C$59,$P1538:$U1538,0)),0),IFERROR(INDEX($G1550:$L1558,MATCH(F1563,$F1550:$F1558,0),MATCH(INICIO!$C$59,$G1549:$L1549,0)),0)))</f>
        <v>#REF!</v>
      </c>
      <c r="H1563" s="105" t="e">
        <f t="shared" si="2629"/>
        <v>#REF!</v>
      </c>
      <c r="I1563" s="116" t="e">
        <f>IF($Q$2=2,IFERROR(INDEX($G1539:$L1545,MATCH(H1563,$F1539:$F1545,0),MATCH(INICIO!$C$59,$G1538:$L1538,0)),0),IF($Q$2=4,IFERROR(INDEX($P1539:$U1549,MATCH(H1563,$O1539:$O1549,0),MATCH(INICIO!$C$59,$P1538:$U1538,0)),0),IFERROR(INDEX($G1550:$L1558,MATCH(H1563,$F1550:$F1558,0),MATCH(INICIO!$C$59,$G1549:$L1549,0)),0)))</f>
        <v>#REF!</v>
      </c>
      <c r="J1563" s="105" t="e">
        <f t="shared" si="2630"/>
        <v>#REF!</v>
      </c>
      <c r="K1563" s="116" t="e">
        <f>IF($Q$2=2,IFERROR(INDEX($G1539:$L1545,MATCH(J1563,$F1539:$F1545,0),MATCH(INICIO!$C$59,$G1538:$L1538,0)),0),IF($Q$2=4,IFERROR(INDEX($P1539:$U1549,MATCH(J1563,$O1539:$O1549,0),MATCH(INICIO!$C$59,$P1538:$U1538,0)),0),IFERROR(INDEX($G1550:$L1558,MATCH(J1563,$F1550:$F1558,0),MATCH(INICIO!$C$59,$G1549:$L1549,0)),0)))</f>
        <v>#REF!</v>
      </c>
      <c r="L1563" s="105" t="e">
        <f t="shared" si="2631"/>
        <v>#REF!</v>
      </c>
      <c r="M1563" s="116" t="e">
        <f>IF($Q$2=2,IFERROR(INDEX($G1539:$L1545,MATCH(L1563,$F1539:$F1545,0),MATCH(INICIO!$C$59,$G1538:$L1538,0)),0),IF($Q$2=4,IFERROR(INDEX($P1539:$U1549,MATCH(L1563,$O1539:$O1549,0),MATCH(INICIO!$C$59,$P1538:$U1538,0)),0),IFERROR(INDEX($G1550:$L1558,MATCH(L1563,$F1550:$F1558,0),MATCH(INICIO!$C$59,$G1549:$L1549,0)),0)))</f>
        <v>#REF!</v>
      </c>
    </row>
    <row r="1564" spans="1:24" hidden="1" outlineLevel="2" x14ac:dyDescent="0.25">
      <c r="B1564" s="105" t="e">
        <f t="shared" si="2626"/>
        <v>#REF!</v>
      </c>
      <c r="C1564" s="116" t="e">
        <f>IF($Q$2=2,IFERROR(INDEX($G1539:$L1545,MATCH(B1564,$F1539:$F1545,0),MATCH(INICIO!$C$59,$G1538:$L1538,0)),0),IF($Q$2=4,IFERROR(INDEX($P1539:$U1549,MATCH(B1564,$O1539:$O1549,0),MATCH(INICIO!$C$59,$P1538:$U1538,0)),0),IFERROR(INDEX($G1550:$L1558,MATCH(B1564,$F1550:$F1558,0),MATCH(INICIO!$C$59,$G1549:$L1549,0)),0)))</f>
        <v>#REF!</v>
      </c>
      <c r="D1564" s="105" t="e">
        <f t="shared" si="2627"/>
        <v>#REF!</v>
      </c>
      <c r="E1564" s="116" t="e">
        <f>IF($Q$2=2,IFERROR(INDEX($G1539:$L1545,MATCH(D1564,$F1539:$F1545,0),MATCH(INICIO!$C$59,$G1538:$L1538,0)),0),IF($Q$2=4,IFERROR(INDEX($P1539:$U1549,MATCH(D1564,$O1539:$O1549,0),MATCH(INICIO!$C$59,$P1538:$U1538,0)),0),IFERROR(INDEX($G1550:$L1558,MATCH(D1564,$F1550:$F1558,0),MATCH(INICIO!$C$59,$G1549:$L1549,0)),0)))</f>
        <v>#REF!</v>
      </c>
      <c r="F1564" s="105" t="e">
        <f t="shared" si="2628"/>
        <v>#REF!</v>
      </c>
      <c r="G1564" s="116" t="e">
        <f>IF($Q$2=2,IFERROR(INDEX($G1539:$L1545,MATCH(F1564,$F1539:$F1545,0),MATCH(INICIO!$C$59,$G1538:$L1538,0)),0),IF($Q$2=4,IFERROR(INDEX($P1539:$U1549,MATCH(F1564,$O1539:$O1549,0),MATCH(INICIO!$C$59,$P1538:$U1538,0)),0),IFERROR(INDEX($G1550:$L1558,MATCH(F1564,$F1550:$F1558,0),MATCH(INICIO!$C$59,$G1549:$L1549,0)),0)))</f>
        <v>#REF!</v>
      </c>
      <c r="H1564" s="105" t="e">
        <f t="shared" si="2629"/>
        <v>#REF!</v>
      </c>
      <c r="I1564" s="116" t="e">
        <f>IF($Q$2=2,IFERROR(INDEX($G1539:$L1545,MATCH(H1564,$F1539:$F1545,0),MATCH(INICIO!$C$59,$G1538:$L1538,0)),0),IF($Q$2=4,IFERROR(INDEX($P1539:$U1549,MATCH(H1564,$O1539:$O1549,0),MATCH(INICIO!$C$59,$P1538:$U1538,0)),0),IFERROR(INDEX($G1550:$L1558,MATCH(H1564,$F1550:$F1558,0),MATCH(INICIO!$C$59,$G1549:$L1549,0)),0)))</f>
        <v>#REF!</v>
      </c>
      <c r="J1564" s="105" t="e">
        <f t="shared" si="2630"/>
        <v>#REF!</v>
      </c>
      <c r="K1564" s="116" t="e">
        <f>IF($Q$2=2,IFERROR(INDEX($G1539:$L1545,MATCH(J1564,$F1539:$F1545,0),MATCH(INICIO!$C$59,$G1538:$L1538,0)),0),IF($Q$2=4,IFERROR(INDEX($P1539:$U1549,MATCH(J1564,$O1539:$O1549,0),MATCH(INICIO!$C$59,$P1538:$U1538,0)),0),IFERROR(INDEX($G1550:$L1558,MATCH(J1564,$F1550:$F1558,0),MATCH(INICIO!$C$59,$G1549:$L1549,0)),0)))</f>
        <v>#REF!</v>
      </c>
      <c r="L1564" s="105" t="e">
        <f t="shared" si="2631"/>
        <v>#REF!</v>
      </c>
      <c r="M1564" s="116" t="e">
        <f>IF($Q$2=2,IFERROR(INDEX($G1539:$L1545,MATCH(L1564,$F1539:$F1545,0),MATCH(INICIO!$C$59,$G1538:$L1538,0)),0),IF($Q$2=4,IFERROR(INDEX($P1539:$U1549,MATCH(L1564,$O1539:$O1549,0),MATCH(INICIO!$C$59,$P1538:$U1538,0)),0),IFERROR(INDEX($G1550:$L1558,MATCH(L1564,$F1550:$F1558,0),MATCH(INICIO!$C$59,$G1549:$L1549,0)),0)))</f>
        <v>#REF!</v>
      </c>
    </row>
    <row r="1565" spans="1:24" hidden="1" outlineLevel="2" x14ac:dyDescent="0.25">
      <c r="B1565" s="105" t="e">
        <f t="shared" si="2626"/>
        <v>#REF!</v>
      </c>
      <c r="C1565" s="116" t="e">
        <f>IF($Q$2=2,IFERROR(INDEX($G1539:$L1545,MATCH(B1565,$F1539:$F1545,0),MATCH(INICIO!$C$59,$G1538:$L1538,0)),0),IF($Q$2=4,IFERROR(INDEX($P1539:$U1549,MATCH(B1565,$O1539:$O1549,0),MATCH(INICIO!$C$59,$P1538:$U1538,0)),0),IFERROR(INDEX($G1550:$L1558,MATCH(B1565,$F1550:$F1558,0),MATCH(INICIO!$C$59,$G1549:$L1549,0)),0)))</f>
        <v>#REF!</v>
      </c>
      <c r="D1565" s="105" t="e">
        <f t="shared" si="2627"/>
        <v>#REF!</v>
      </c>
      <c r="E1565" s="116" t="e">
        <f>IF($Q$2=2,IFERROR(INDEX($G1539:$L1545,MATCH(D1565,$F1539:$F1545,0),MATCH(INICIO!$C$59,$G1538:$L1538,0)),0),IF($Q$2=4,IFERROR(INDEX($P1539:$U1549,MATCH(D1565,$O1539:$O1549,0),MATCH(INICIO!$C$59,$P1538:$U1538,0)),0),IFERROR(INDEX($G1550:$L1558,MATCH(D1565,$F1550:$F1558,0),MATCH(INICIO!$C$59,$G1549:$L1549,0)),0)))</f>
        <v>#REF!</v>
      </c>
      <c r="F1565" s="105" t="e">
        <f t="shared" si="2628"/>
        <v>#REF!</v>
      </c>
      <c r="G1565" s="116" t="e">
        <f>IF($Q$2=2,IFERROR(INDEX($G1539:$L1545,MATCH(F1565,$F1539:$F1545,0),MATCH(INICIO!$C$59,$G1538:$L1538,0)),0),IF($Q$2=4,IFERROR(INDEX($P1539:$U1549,MATCH(F1565,$O1539:$O1549,0),MATCH(INICIO!$C$59,$P1538:$U1538,0)),0),IFERROR(INDEX($G1550:$L1558,MATCH(F1565,$F1550:$F1558,0),MATCH(INICIO!$C$59,$G1549:$L1549,0)),0)))</f>
        <v>#REF!</v>
      </c>
      <c r="H1565" s="105" t="e">
        <f t="shared" si="2629"/>
        <v>#REF!</v>
      </c>
      <c r="I1565" s="116" t="e">
        <f>IF($Q$2=2,IFERROR(INDEX($G1539:$L1545,MATCH(H1565,$F1539:$F1545,0),MATCH(INICIO!$C$59,$G1538:$L1538,0)),0),IF($Q$2=4,IFERROR(INDEX($P1539:$U1549,MATCH(H1565,$O1539:$O1549,0),MATCH(INICIO!$C$59,$P1538:$U1538,0)),0),IFERROR(INDEX($G1550:$L1558,MATCH(H1565,$F1550:$F1558,0),MATCH(INICIO!$C$59,$G1549:$L1549,0)),0)))</f>
        <v>#REF!</v>
      </c>
      <c r="J1565" s="105" t="e">
        <f t="shared" si="2630"/>
        <v>#REF!</v>
      </c>
      <c r="K1565" s="116" t="e">
        <f>IF($Q$2=2,IFERROR(INDEX($G1539:$L1545,MATCH(J1565,$F1539:$F1545,0),MATCH(INICIO!$C$59,$G1538:$L1538,0)),0),IF($Q$2=4,IFERROR(INDEX($P1539:$U1549,MATCH(J1565,$O1539:$O1549,0),MATCH(INICIO!$C$59,$P1538:$U1538,0)),0),IFERROR(INDEX($G1550:$L1558,MATCH(J1565,$F1550:$F1558,0),MATCH(INICIO!$C$59,$G1549:$L1549,0)),0)))</f>
        <v>#REF!</v>
      </c>
      <c r="L1565" s="105" t="e">
        <f t="shared" si="2631"/>
        <v>#REF!</v>
      </c>
      <c r="M1565" s="116" t="e">
        <f>IF($Q$2=2,IFERROR(INDEX($G1539:$L1545,MATCH(L1565,$F1539:$F1545,0),MATCH(INICIO!$C$59,$G1538:$L1538,0)),0),IF($Q$2=4,IFERROR(INDEX($P1539:$U1549,MATCH(L1565,$O1539:$O1549,0),MATCH(INICIO!$C$59,$P1538:$U1538,0)),0),IFERROR(INDEX($G1550:$L1558,MATCH(L1565,$F1550:$F1558,0),MATCH(INICIO!$C$59,$G1549:$L1549,0)),0)))</f>
        <v>#REF!</v>
      </c>
    </row>
    <row r="1566" spans="1:24" hidden="1" outlineLevel="2" x14ac:dyDescent="0.25">
      <c r="B1566" s="105" t="e">
        <f t="shared" si="2626"/>
        <v>#REF!</v>
      </c>
      <c r="C1566" s="116" t="e">
        <f>IF($Q$2=2,IFERROR(INDEX($G1539:$L1545,MATCH(B1566,$F1539:$F1545,0),MATCH(INICIO!$C$59,$G1538:$L1538,0)),0),IF($Q$2=4,IFERROR(INDEX($P1539:$U1549,MATCH(B1566,$O1539:$O1549,0),MATCH(INICIO!$C$59,$P1538:$U1538,0)),0),IFERROR(INDEX($G1550:$L1558,MATCH(B1566,$F1550:$F1558,0),MATCH(INICIO!$C$59,$G1549:$L1549,0)),0)))</f>
        <v>#REF!</v>
      </c>
      <c r="D1566" s="105" t="e">
        <f t="shared" si="2627"/>
        <v>#REF!</v>
      </c>
      <c r="E1566" s="116" t="e">
        <f>IF($Q$2=2,IFERROR(INDEX($G1539:$L1545,MATCH(D1566,$F1539:$F1545,0),MATCH(INICIO!$C$59,$G1538:$L1538,0)),0),IF($Q$2=4,IFERROR(INDEX($P1539:$U1549,MATCH(D1566,$O1539:$O1549,0),MATCH(INICIO!$C$59,$P1538:$U1538,0)),0),IFERROR(INDEX($G1550:$L1558,MATCH(D1566,$F1550:$F1558,0),MATCH(INICIO!$C$59,$G1549:$L1549,0)),0)))</f>
        <v>#REF!</v>
      </c>
      <c r="F1566" s="105" t="e">
        <f t="shared" si="2628"/>
        <v>#REF!</v>
      </c>
      <c r="G1566" s="116" t="e">
        <f>IF($Q$2=2,IFERROR(INDEX($G1539:$L1545,MATCH(F1566,$F1539:$F1545,0),MATCH(INICIO!$C$59,$G1538:$L1538,0)),0),IF($Q$2=4,IFERROR(INDEX($P1539:$U1549,MATCH(F1566,$O1539:$O1549,0),MATCH(INICIO!$C$59,$P1538:$U1538,0)),0),IFERROR(INDEX($G1550:$L1558,MATCH(F1566,$F1550:$F1558,0),MATCH(INICIO!$C$59,$G1549:$L1549,0)),0)))</f>
        <v>#REF!</v>
      </c>
      <c r="H1566" s="105" t="e">
        <f t="shared" si="2629"/>
        <v>#REF!</v>
      </c>
      <c r="I1566" s="116" t="e">
        <f>IF($Q$2=2,IFERROR(INDEX($G1539:$L1545,MATCH(H1566,$F1539:$F1545,0),MATCH(INICIO!$C$59,$G1538:$L1538,0)),0),IF($Q$2=4,IFERROR(INDEX($P1539:$U1549,MATCH(H1566,$O1539:$O1549,0),MATCH(INICIO!$C$59,$P1538:$U1538,0)),0),IFERROR(INDEX($G1550:$L1558,MATCH(H1566,$F1550:$F1558,0),MATCH(INICIO!$C$59,$G1549:$L1549,0)),0)))</f>
        <v>#REF!</v>
      </c>
      <c r="J1566" s="105" t="e">
        <f t="shared" si="2630"/>
        <v>#REF!</v>
      </c>
      <c r="K1566" s="116" t="e">
        <f>IF($Q$2=2,IFERROR(INDEX($G1539:$L1545,MATCH(J1566,$F1539:$F1545,0),MATCH(INICIO!$C$59,$G1538:$L1538,0)),0),IF($Q$2=4,IFERROR(INDEX($P1539:$U1549,MATCH(J1566,$O1539:$O1549,0),MATCH(INICIO!$C$59,$P1538:$U1538,0)),0),IFERROR(INDEX($G1550:$L1558,MATCH(J1566,$F1550:$F1558,0),MATCH(INICIO!$C$59,$G1549:$L1549,0)),0)))</f>
        <v>#REF!</v>
      </c>
      <c r="L1566" s="105" t="e">
        <f t="shared" si="2631"/>
        <v>#REF!</v>
      </c>
      <c r="M1566" s="116" t="e">
        <f>IF($Q$2=2,IFERROR(INDEX($G1539:$L1545,MATCH(L1566,$F1539:$F1545,0),MATCH(INICIO!$C$59,$G1538:$L1538,0)),0),IF($Q$2=4,IFERROR(INDEX($P1539:$U1549,MATCH(L1566,$O1539:$O1549,0),MATCH(INICIO!$C$59,$P1538:$U1538,0)),0),IFERROR(INDEX($G1550:$L1558,MATCH(L1566,$F1550:$F1558,0),MATCH(INICIO!$C$59,$G1549:$L1549,0)),0)))</f>
        <v>#REF!</v>
      </c>
    </row>
    <row r="1567" spans="1:24" hidden="1" outlineLevel="2" x14ac:dyDescent="0.25">
      <c r="B1567" s="105" t="e">
        <f t="shared" si="2626"/>
        <v>#REF!</v>
      </c>
      <c r="C1567" s="116" t="e">
        <f>IF($Q$2=2,IFERROR(INDEX($G1539:$L1545,MATCH(B1567,$F1539:$F1545,0),MATCH(INICIO!$C$59,$G1538:$L1538,0)),0),IF($Q$2=4,IFERROR(INDEX($P1539:$U1549,MATCH(B1567,$O1539:$O1549,0),MATCH(INICIO!$C$59,$P1538:$U1538,0)),0),IFERROR(INDEX($G1550:$L1558,MATCH(B1567,$F1550:$F1558,0),MATCH(INICIO!$C$59,$G1549:$L1549,0)),0)))</f>
        <v>#REF!</v>
      </c>
      <c r="D1567" s="105" t="e">
        <f t="shared" si="2627"/>
        <v>#REF!</v>
      </c>
      <c r="E1567" s="116" t="e">
        <f>IF($Q$2=2,IFERROR(INDEX($G1539:$L1545,MATCH(D1567,$F1539:$F1545,0),MATCH(INICIO!$C$59,$G1538:$L1538,0)),0),IF($Q$2=4,IFERROR(INDEX($P1539:$U1549,MATCH(D1567,$O1539:$O1549,0),MATCH(INICIO!$C$59,$P1538:$U1538,0)),0),IFERROR(INDEX($G1550:$L1558,MATCH(D1567,$F1550:$F1558,0),MATCH(INICIO!$C$59,$G1549:$L1549,0)),0)))</f>
        <v>#REF!</v>
      </c>
      <c r="F1567" s="105" t="e">
        <f t="shared" si="2628"/>
        <v>#REF!</v>
      </c>
      <c r="G1567" s="116" t="e">
        <f>IF($Q$2=2,IFERROR(INDEX($G1539:$L1545,MATCH(F1567,$F1539:$F1545,0),MATCH(INICIO!$C$59,$G1538:$L1538,0)),0),IF($Q$2=4,IFERROR(INDEX($P1539:$U1549,MATCH(F1567,$O1539:$O1549,0),MATCH(INICIO!$C$59,$P1538:$U1538,0)),0),IFERROR(INDEX($G1550:$L1558,MATCH(F1567,$F1550:$F1558,0),MATCH(INICIO!$C$59,$G1549:$L1549,0)),0)))</f>
        <v>#REF!</v>
      </c>
      <c r="H1567" s="105" t="e">
        <f t="shared" si="2629"/>
        <v>#REF!</v>
      </c>
      <c r="I1567" s="116" t="e">
        <f>IF($Q$2=2,IFERROR(INDEX($G1539:$L1545,MATCH(H1567,$F1539:$F1545,0),MATCH(INICIO!$C$59,$G1538:$L1538,0)),0),IF($Q$2=4,IFERROR(INDEX($P1539:$U1549,MATCH(H1567,$O1539:$O1549,0),MATCH(INICIO!$C$59,$P1538:$U1538,0)),0),IFERROR(INDEX($G1550:$L1558,MATCH(H1567,$F1550:$F1558,0),MATCH(INICIO!$C$59,$G1549:$L1549,0)),0)))</f>
        <v>#REF!</v>
      </c>
      <c r="J1567" s="105" t="e">
        <f t="shared" si="2630"/>
        <v>#REF!</v>
      </c>
      <c r="K1567" s="116" t="e">
        <f>IF($Q$2=2,IFERROR(INDEX($G1539:$L1545,MATCH(J1567,$F1539:$F1545,0),MATCH(INICIO!$C$59,$G1538:$L1538,0)),0),IF($Q$2=4,IFERROR(INDEX($P1539:$U1549,MATCH(J1567,$O1539:$O1549,0),MATCH(INICIO!$C$59,$P1538:$U1538,0)),0),IFERROR(INDEX($G1550:$L1558,MATCH(J1567,$F1550:$F1558,0),MATCH(INICIO!$C$59,$G1549:$L1549,0)),0)))</f>
        <v>#REF!</v>
      </c>
      <c r="L1567" s="105" t="e">
        <f t="shared" si="2631"/>
        <v>#REF!</v>
      </c>
      <c r="M1567" s="116" t="e">
        <f>IF($Q$2=2,IFERROR(INDEX($G1539:$L1545,MATCH(L1567,$F1539:$F1545,0),MATCH(INICIO!$C$59,$G1538:$L1538,0)),0),IF($Q$2=4,IFERROR(INDEX($P1539:$U1549,MATCH(L1567,$O1539:$O1549,0),MATCH(INICIO!$C$59,$P1538:$U1538,0)),0),IFERROR(INDEX($G1550:$L1558,MATCH(L1567,$F1550:$F1558,0),MATCH(INICIO!$C$59,$G1549:$L1549,0)),0)))</f>
        <v>#REF!</v>
      </c>
    </row>
    <row r="1568" spans="1:24" hidden="1" outlineLevel="2" x14ac:dyDescent="0.25"/>
    <row r="1569" spans="1:93" s="119" customFormat="1" hidden="1" outlineLevel="2" x14ac:dyDescent="0.25">
      <c r="A1569" s="118" t="s">
        <v>43</v>
      </c>
    </row>
    <row r="1570" spans="1:93" hidden="1" outlineLevel="2" x14ac:dyDescent="0.25">
      <c r="C1570" s="121">
        <f t="shared" ref="C1570:H1570" si="2632">E$2</f>
        <v>1</v>
      </c>
      <c r="D1570" s="121">
        <f t="shared" si="2632"/>
        <v>2</v>
      </c>
      <c r="E1570" s="121">
        <f t="shared" si="2632"/>
        <v>3</v>
      </c>
      <c r="F1570" s="121">
        <f t="shared" si="2632"/>
        <v>4</v>
      </c>
      <c r="G1570" s="121">
        <f t="shared" si="2632"/>
        <v>5</v>
      </c>
      <c r="H1570" s="121">
        <f t="shared" si="2632"/>
        <v>6</v>
      </c>
    </row>
    <row r="1571" spans="1:93" hidden="1" outlineLevel="2" x14ac:dyDescent="0.25">
      <c r="B1571" s="122" t="s">
        <v>44</v>
      </c>
      <c r="C1571" s="123" t="e">
        <f t="array" ref="C1571:C1576">MMULT(MMULT(C$8:H$13,$AZ$8:$BE$13),C1562:C1567)+MMULT(MINVERSE(TRANSPOSE($AZ$8:$BE$13)),C1529:C1534)</f>
        <v>#REF!</v>
      </c>
      <c r="D1571" s="123" t="e">
        <f t="array" ref="D1571:D1576">MMULT(MMULT(K$8:P$13,$AZ$8:$BE$13),E1562:E1567)+MMULT(MINVERSE(TRANSPOSE($AZ$8:$BE$13)),E1529:E1534)</f>
        <v>#REF!</v>
      </c>
      <c r="E1571" s="123" t="e">
        <f t="array" ref="E1571:E1576">MMULT(MMULT(S$8:X$13,$AZ$8:$BE$13),G1562:G1567)+MMULT(MINVERSE(TRANSPOSE($AZ$8:$BE$13)),G1529:G1534)</f>
        <v>#REF!</v>
      </c>
      <c r="F1571" s="123" t="e">
        <f t="array" ref="F1571:F1576">MMULT(MMULT(AA$8:AF$13,$AZ$8:$BE$13),I1562:I1567)+MMULT(MINVERSE(TRANSPOSE($AZ$8:$BE$13)),I1529:I1534)</f>
        <v>#REF!</v>
      </c>
      <c r="G1571" s="123" t="e">
        <f t="array" ref="G1571:G1576">MMULT(MMULT(AI$8:AN$13,$AZ$8:$BE$13),K1562:K1567)+MMULT(MINVERSE(TRANSPOSE($AZ$8:$BE$13)),K1529:K1534)</f>
        <v>#REF!</v>
      </c>
      <c r="H1571" s="123" t="e">
        <f t="array" ref="H1571:H1576">MMULT(MMULT(AQ$8:AV$13,$AZ$8:$BE$13),M1562:M1567)+MMULT(MINVERSE(TRANSPOSE($AZ$8:$BE$13)),M1529:M1534)</f>
        <v>#REF!</v>
      </c>
      <c r="N1571" s="124"/>
      <c r="P1571" s="124"/>
    </row>
    <row r="1572" spans="1:93" hidden="1" outlineLevel="2" x14ac:dyDescent="0.25">
      <c r="B1572" s="122" t="s">
        <v>45</v>
      </c>
      <c r="C1572" s="123" t="e">
        <v>#REF!</v>
      </c>
      <c r="D1572" s="123" t="e">
        <v>#REF!</v>
      </c>
      <c r="E1572" s="123" t="e">
        <v>#REF!</v>
      </c>
      <c r="F1572" s="123" t="e">
        <v>#REF!</v>
      </c>
      <c r="G1572" s="123" t="e">
        <v>#REF!</v>
      </c>
      <c r="H1572" s="123" t="e">
        <v>#REF!</v>
      </c>
      <c r="N1572" s="124"/>
      <c r="P1572" s="124"/>
    </row>
    <row r="1573" spans="1:93" hidden="1" outlineLevel="2" x14ac:dyDescent="0.25">
      <c r="B1573" s="122" t="s">
        <v>46</v>
      </c>
      <c r="C1573" s="123" t="e">
        <v>#REF!</v>
      </c>
      <c r="D1573" s="123" t="e">
        <v>#REF!</v>
      </c>
      <c r="E1573" s="123" t="e">
        <v>#REF!</v>
      </c>
      <c r="F1573" s="123" t="e">
        <v>#REF!</v>
      </c>
      <c r="G1573" s="123" t="e">
        <v>#REF!</v>
      </c>
      <c r="H1573" s="123" t="e">
        <v>#REF!</v>
      </c>
      <c r="N1573" s="124"/>
      <c r="P1573" s="124"/>
    </row>
    <row r="1574" spans="1:93" hidden="1" outlineLevel="2" x14ac:dyDescent="0.25">
      <c r="B1574" s="122" t="s">
        <v>47</v>
      </c>
      <c r="C1574" s="123" t="e">
        <v>#REF!</v>
      </c>
      <c r="D1574" s="123" t="e">
        <v>#REF!</v>
      </c>
      <c r="E1574" s="123" t="e">
        <v>#REF!</v>
      </c>
      <c r="F1574" s="123" t="e">
        <v>#REF!</v>
      </c>
      <c r="G1574" s="123" t="e">
        <v>#REF!</v>
      </c>
      <c r="H1574" s="123" t="e">
        <v>#REF!</v>
      </c>
      <c r="N1574" s="124"/>
      <c r="P1574" s="124"/>
    </row>
    <row r="1575" spans="1:93" hidden="1" outlineLevel="2" x14ac:dyDescent="0.25">
      <c r="B1575" s="122" t="s">
        <v>48</v>
      </c>
      <c r="C1575" s="123" t="e">
        <v>#REF!</v>
      </c>
      <c r="D1575" s="123" t="e">
        <v>#REF!</v>
      </c>
      <c r="E1575" s="123" t="e">
        <v>#REF!</v>
      </c>
      <c r="F1575" s="123" t="e">
        <v>#REF!</v>
      </c>
      <c r="G1575" s="123" t="e">
        <v>#REF!</v>
      </c>
      <c r="H1575" s="123" t="e">
        <v>#REF!</v>
      </c>
      <c r="N1575" s="124"/>
      <c r="P1575" s="124"/>
    </row>
    <row r="1576" spans="1:93" hidden="1" outlineLevel="2" x14ac:dyDescent="0.25">
      <c r="B1576" s="122" t="s">
        <v>49</v>
      </c>
      <c r="C1576" s="123" t="e">
        <v>#REF!</v>
      </c>
      <c r="D1576" s="123" t="e">
        <v>#REF!</v>
      </c>
      <c r="E1576" s="123" t="e">
        <v>#REF!</v>
      </c>
      <c r="F1576" s="123" t="e">
        <v>#REF!</v>
      </c>
      <c r="G1576" s="123" t="e">
        <v>#REF!</v>
      </c>
      <c r="H1576" s="123" t="e">
        <v>#REF!</v>
      </c>
      <c r="N1576" s="124"/>
      <c r="P1576" s="124"/>
    </row>
    <row r="1577" spans="1:93" hidden="1" outlineLevel="2" x14ac:dyDescent="0.25"/>
    <row r="1578" spans="1:93" hidden="1" outlineLevel="2" x14ac:dyDescent="0.25">
      <c r="B1578" s="318" t="s">
        <v>50</v>
      </c>
      <c r="C1578" s="319"/>
      <c r="D1578" s="319"/>
      <c r="E1578" s="319"/>
      <c r="F1578" s="319"/>
      <c r="G1578" s="319"/>
      <c r="H1578" s="319"/>
      <c r="I1578" s="319"/>
      <c r="J1578" s="319"/>
      <c r="K1578" s="319"/>
      <c r="L1578" s="320"/>
      <c r="M1578" s="321" t="s">
        <v>51</v>
      </c>
      <c r="N1578" s="322"/>
      <c r="O1578" s="322"/>
      <c r="P1578" s="322"/>
      <c r="Q1578" s="322"/>
      <c r="R1578" s="322"/>
      <c r="S1578" s="322"/>
      <c r="T1578" s="322"/>
      <c r="U1578" s="322"/>
      <c r="V1578" s="323"/>
      <c r="W1578" s="321" t="s">
        <v>52</v>
      </c>
      <c r="X1578" s="322"/>
      <c r="Y1578" s="322"/>
      <c r="Z1578" s="322"/>
      <c r="AA1578" s="322"/>
      <c r="AB1578" s="322"/>
      <c r="AC1578" s="322"/>
      <c r="AD1578" s="322"/>
      <c r="AE1578" s="322"/>
      <c r="AF1578" s="323"/>
      <c r="AG1578" s="321" t="s">
        <v>53</v>
      </c>
      <c r="AH1578" s="322"/>
      <c r="AI1578" s="322"/>
      <c r="AJ1578" s="322"/>
      <c r="AK1578" s="322"/>
      <c r="AL1578" s="322"/>
      <c r="AM1578" s="322"/>
      <c r="AN1578" s="322"/>
      <c r="AO1578" s="322"/>
      <c r="AP1578" s="323"/>
      <c r="AQ1578" s="321" t="s">
        <v>54</v>
      </c>
      <c r="AR1578" s="322"/>
      <c r="AS1578" s="322"/>
      <c r="AT1578" s="322"/>
      <c r="AU1578" s="322"/>
      <c r="AV1578" s="322"/>
      <c r="AW1578" s="322"/>
      <c r="AX1578" s="322"/>
      <c r="AY1578" s="322"/>
      <c r="AZ1578" s="323"/>
      <c r="BA1578" s="321" t="s">
        <v>55</v>
      </c>
      <c r="BB1578" s="322"/>
      <c r="BC1578" s="322"/>
      <c r="BD1578" s="322"/>
      <c r="BE1578" s="322"/>
      <c r="BF1578" s="322"/>
      <c r="BG1578" s="322"/>
      <c r="BH1578" s="322"/>
      <c r="BI1578" s="322"/>
      <c r="BJ1578" s="323"/>
    </row>
    <row r="1579" spans="1:93" hidden="1" outlineLevel="2" x14ac:dyDescent="0.25">
      <c r="B1579" s="186">
        <f t="shared" ref="B1579" si="2633">E$2</f>
        <v>1</v>
      </c>
      <c r="C1579" s="187">
        <f t="shared" ref="C1579:L1582" si="2634">B1579</f>
        <v>1</v>
      </c>
      <c r="D1579" s="187">
        <f t="shared" si="2634"/>
        <v>1</v>
      </c>
      <c r="E1579" s="187">
        <f t="shared" si="2634"/>
        <v>1</v>
      </c>
      <c r="F1579" s="187">
        <f t="shared" si="2634"/>
        <v>1</v>
      </c>
      <c r="G1579" s="187">
        <f t="shared" si="2634"/>
        <v>1</v>
      </c>
      <c r="H1579" s="187">
        <f t="shared" si="2634"/>
        <v>1</v>
      </c>
      <c r="I1579" s="187">
        <f t="shared" si="2634"/>
        <v>1</v>
      </c>
      <c r="J1579" s="187">
        <f t="shared" si="2634"/>
        <v>1</v>
      </c>
      <c r="K1579" s="187">
        <f t="shared" si="2634"/>
        <v>1</v>
      </c>
      <c r="L1579" s="188">
        <f t="shared" si="2634"/>
        <v>1</v>
      </c>
      <c r="M1579" s="189">
        <f t="shared" ref="M1579" si="2635">F$2</f>
        <v>2</v>
      </c>
      <c r="N1579" s="187">
        <f t="shared" ref="N1579:V1582" si="2636">M1579</f>
        <v>2</v>
      </c>
      <c r="O1579" s="187">
        <f t="shared" si="2636"/>
        <v>2</v>
      </c>
      <c r="P1579" s="187">
        <f t="shared" si="2636"/>
        <v>2</v>
      </c>
      <c r="Q1579" s="187">
        <f t="shared" si="2636"/>
        <v>2</v>
      </c>
      <c r="R1579" s="187">
        <f t="shared" si="2636"/>
        <v>2</v>
      </c>
      <c r="S1579" s="187">
        <f t="shared" si="2636"/>
        <v>2</v>
      </c>
      <c r="T1579" s="187">
        <f t="shared" si="2636"/>
        <v>2</v>
      </c>
      <c r="U1579" s="187">
        <f t="shared" si="2636"/>
        <v>2</v>
      </c>
      <c r="V1579" s="188">
        <f t="shared" si="2636"/>
        <v>2</v>
      </c>
      <c r="W1579" s="189">
        <f>G$2</f>
        <v>3</v>
      </c>
      <c r="X1579" s="187">
        <f t="shared" ref="X1579:AF1582" si="2637">W1579</f>
        <v>3</v>
      </c>
      <c r="Y1579" s="187">
        <f t="shared" si="2637"/>
        <v>3</v>
      </c>
      <c r="Z1579" s="187">
        <f t="shared" si="2637"/>
        <v>3</v>
      </c>
      <c r="AA1579" s="187">
        <f t="shared" si="2637"/>
        <v>3</v>
      </c>
      <c r="AB1579" s="187">
        <f t="shared" si="2637"/>
        <v>3</v>
      </c>
      <c r="AC1579" s="187">
        <f t="shared" si="2637"/>
        <v>3</v>
      </c>
      <c r="AD1579" s="187">
        <f t="shared" si="2637"/>
        <v>3</v>
      </c>
      <c r="AE1579" s="187">
        <f t="shared" si="2637"/>
        <v>3</v>
      </c>
      <c r="AF1579" s="188">
        <f t="shared" si="2637"/>
        <v>3</v>
      </c>
      <c r="AG1579" s="189">
        <f>H$2</f>
        <v>4</v>
      </c>
      <c r="AH1579" s="187">
        <f t="shared" ref="AH1579:AP1582" si="2638">AG1579</f>
        <v>4</v>
      </c>
      <c r="AI1579" s="187">
        <f t="shared" si="2638"/>
        <v>4</v>
      </c>
      <c r="AJ1579" s="187">
        <f t="shared" si="2638"/>
        <v>4</v>
      </c>
      <c r="AK1579" s="187">
        <f t="shared" si="2638"/>
        <v>4</v>
      </c>
      <c r="AL1579" s="187">
        <f t="shared" si="2638"/>
        <v>4</v>
      </c>
      <c r="AM1579" s="187">
        <f t="shared" si="2638"/>
        <v>4</v>
      </c>
      <c r="AN1579" s="187">
        <f t="shared" si="2638"/>
        <v>4</v>
      </c>
      <c r="AO1579" s="187">
        <f t="shared" si="2638"/>
        <v>4</v>
      </c>
      <c r="AP1579" s="188">
        <f t="shared" si="2638"/>
        <v>4</v>
      </c>
      <c r="AQ1579" s="189">
        <f>I$2</f>
        <v>5</v>
      </c>
      <c r="AR1579" s="187">
        <f t="shared" ref="AR1579:AZ1582" si="2639">AQ1579</f>
        <v>5</v>
      </c>
      <c r="AS1579" s="187">
        <f t="shared" si="2639"/>
        <v>5</v>
      </c>
      <c r="AT1579" s="187">
        <f t="shared" si="2639"/>
        <v>5</v>
      </c>
      <c r="AU1579" s="187">
        <f t="shared" si="2639"/>
        <v>5</v>
      </c>
      <c r="AV1579" s="187">
        <f t="shared" si="2639"/>
        <v>5</v>
      </c>
      <c r="AW1579" s="187">
        <f t="shared" si="2639"/>
        <v>5</v>
      </c>
      <c r="AX1579" s="187">
        <f t="shared" si="2639"/>
        <v>5</v>
      </c>
      <c r="AY1579" s="187">
        <f t="shared" si="2639"/>
        <v>5</v>
      </c>
      <c r="AZ1579" s="188">
        <f t="shared" si="2639"/>
        <v>5</v>
      </c>
      <c r="BA1579" s="189">
        <f>J$2</f>
        <v>6</v>
      </c>
      <c r="BB1579" s="187">
        <f t="shared" ref="BB1579:BJ1582" si="2640">BA1579</f>
        <v>6</v>
      </c>
      <c r="BC1579" s="187">
        <f t="shared" si="2640"/>
        <v>6</v>
      </c>
      <c r="BD1579" s="187">
        <f t="shared" si="2640"/>
        <v>6</v>
      </c>
      <c r="BE1579" s="187">
        <f t="shared" si="2640"/>
        <v>6</v>
      </c>
      <c r="BF1579" s="187">
        <f t="shared" si="2640"/>
        <v>6</v>
      </c>
      <c r="BG1579" s="187">
        <f t="shared" si="2640"/>
        <v>6</v>
      </c>
      <c r="BH1579" s="187">
        <f t="shared" si="2640"/>
        <v>6</v>
      </c>
      <c r="BI1579" s="187">
        <f t="shared" si="2640"/>
        <v>6</v>
      </c>
      <c r="BJ1579" s="188">
        <f t="shared" si="2640"/>
        <v>6</v>
      </c>
    </row>
    <row r="1580" spans="1:93" s="2" customFormat="1" ht="15" hidden="1" customHeight="1" outlineLevel="2" x14ac:dyDescent="0.25">
      <c r="A1580" s="152" t="s">
        <v>192</v>
      </c>
      <c r="B1580" s="129" t="e">
        <f>C1573</f>
        <v>#REF!</v>
      </c>
      <c r="C1580" s="130" t="e">
        <f t="shared" si="2634"/>
        <v>#REF!</v>
      </c>
      <c r="D1580" s="130" t="e">
        <f t="shared" si="2634"/>
        <v>#REF!</v>
      </c>
      <c r="E1580" s="130" t="e">
        <f t="shared" si="2634"/>
        <v>#REF!</v>
      </c>
      <c r="F1580" s="130" t="e">
        <f t="shared" si="2634"/>
        <v>#REF!</v>
      </c>
      <c r="G1580" s="130" t="e">
        <f t="shared" si="2634"/>
        <v>#REF!</v>
      </c>
      <c r="H1580" s="130" t="e">
        <f t="shared" si="2634"/>
        <v>#REF!</v>
      </c>
      <c r="I1580" s="130" t="e">
        <f t="shared" si="2634"/>
        <v>#REF!</v>
      </c>
      <c r="J1580" s="190" t="e">
        <f t="shared" si="2634"/>
        <v>#REF!</v>
      </c>
      <c r="K1580" s="130" t="e">
        <f t="shared" si="2634"/>
        <v>#REF!</v>
      </c>
      <c r="L1580" s="131" t="e">
        <f t="shared" si="2634"/>
        <v>#REF!</v>
      </c>
      <c r="M1580" s="129" t="e">
        <f>D1573</f>
        <v>#REF!</v>
      </c>
      <c r="N1580" s="130" t="e">
        <f t="shared" si="2636"/>
        <v>#REF!</v>
      </c>
      <c r="O1580" s="130" t="e">
        <f t="shared" si="2636"/>
        <v>#REF!</v>
      </c>
      <c r="P1580" s="130" t="e">
        <f t="shared" si="2636"/>
        <v>#REF!</v>
      </c>
      <c r="Q1580" s="130" t="e">
        <f t="shared" si="2636"/>
        <v>#REF!</v>
      </c>
      <c r="R1580" s="130" t="e">
        <f t="shared" si="2636"/>
        <v>#REF!</v>
      </c>
      <c r="S1580" s="130" t="e">
        <f t="shared" si="2636"/>
        <v>#REF!</v>
      </c>
      <c r="T1580" s="130" t="e">
        <f t="shared" si="2636"/>
        <v>#REF!</v>
      </c>
      <c r="U1580" s="130" t="e">
        <f t="shared" si="2636"/>
        <v>#REF!</v>
      </c>
      <c r="V1580" s="131" t="e">
        <f t="shared" si="2636"/>
        <v>#REF!</v>
      </c>
      <c r="W1580" s="129" t="e">
        <f>E1573</f>
        <v>#REF!</v>
      </c>
      <c r="X1580" s="130" t="e">
        <f t="shared" si="2637"/>
        <v>#REF!</v>
      </c>
      <c r="Y1580" s="130" t="e">
        <f t="shared" si="2637"/>
        <v>#REF!</v>
      </c>
      <c r="Z1580" s="130" t="e">
        <f t="shared" si="2637"/>
        <v>#REF!</v>
      </c>
      <c r="AA1580" s="130" t="e">
        <f t="shared" si="2637"/>
        <v>#REF!</v>
      </c>
      <c r="AB1580" s="130" t="e">
        <f t="shared" si="2637"/>
        <v>#REF!</v>
      </c>
      <c r="AC1580" s="130" t="e">
        <f t="shared" si="2637"/>
        <v>#REF!</v>
      </c>
      <c r="AD1580" s="130" t="e">
        <f t="shared" si="2637"/>
        <v>#REF!</v>
      </c>
      <c r="AE1580" s="130" t="e">
        <f t="shared" si="2637"/>
        <v>#REF!</v>
      </c>
      <c r="AF1580" s="131" t="e">
        <f t="shared" si="2637"/>
        <v>#REF!</v>
      </c>
      <c r="AG1580" s="129" t="e">
        <f>F1573</f>
        <v>#REF!</v>
      </c>
      <c r="AH1580" s="130" t="e">
        <f t="shared" si="2638"/>
        <v>#REF!</v>
      </c>
      <c r="AI1580" s="130" t="e">
        <f t="shared" si="2638"/>
        <v>#REF!</v>
      </c>
      <c r="AJ1580" s="130" t="e">
        <f t="shared" si="2638"/>
        <v>#REF!</v>
      </c>
      <c r="AK1580" s="130" t="e">
        <f t="shared" si="2638"/>
        <v>#REF!</v>
      </c>
      <c r="AL1580" s="130" t="e">
        <f t="shared" si="2638"/>
        <v>#REF!</v>
      </c>
      <c r="AM1580" s="130" t="e">
        <f t="shared" si="2638"/>
        <v>#REF!</v>
      </c>
      <c r="AN1580" s="130" t="e">
        <f t="shared" si="2638"/>
        <v>#REF!</v>
      </c>
      <c r="AO1580" s="130" t="e">
        <f t="shared" si="2638"/>
        <v>#REF!</v>
      </c>
      <c r="AP1580" s="131" t="e">
        <f t="shared" si="2638"/>
        <v>#REF!</v>
      </c>
      <c r="AQ1580" s="129" t="e">
        <f>G1573</f>
        <v>#REF!</v>
      </c>
      <c r="AR1580" s="130" t="e">
        <f t="shared" si="2639"/>
        <v>#REF!</v>
      </c>
      <c r="AS1580" s="130" t="e">
        <f t="shared" si="2639"/>
        <v>#REF!</v>
      </c>
      <c r="AT1580" s="130" t="e">
        <f t="shared" si="2639"/>
        <v>#REF!</v>
      </c>
      <c r="AU1580" s="130" t="e">
        <f t="shared" si="2639"/>
        <v>#REF!</v>
      </c>
      <c r="AV1580" s="130" t="e">
        <f t="shared" si="2639"/>
        <v>#REF!</v>
      </c>
      <c r="AW1580" s="130" t="e">
        <f t="shared" si="2639"/>
        <v>#REF!</v>
      </c>
      <c r="AX1580" s="130" t="e">
        <f t="shared" si="2639"/>
        <v>#REF!</v>
      </c>
      <c r="AY1580" s="130" t="e">
        <f t="shared" si="2639"/>
        <v>#REF!</v>
      </c>
      <c r="AZ1580" s="131" t="e">
        <f t="shared" si="2639"/>
        <v>#REF!</v>
      </c>
      <c r="BA1580" s="129" t="e">
        <f>H1573</f>
        <v>#REF!</v>
      </c>
      <c r="BB1580" s="130" t="e">
        <f t="shared" si="2640"/>
        <v>#REF!</v>
      </c>
      <c r="BC1580" s="130" t="e">
        <f t="shared" si="2640"/>
        <v>#REF!</v>
      </c>
      <c r="BD1580" s="130" t="e">
        <f t="shared" si="2640"/>
        <v>#REF!</v>
      </c>
      <c r="BE1580" s="130" t="e">
        <f t="shared" si="2640"/>
        <v>#REF!</v>
      </c>
      <c r="BF1580" s="130" t="e">
        <f t="shared" si="2640"/>
        <v>#REF!</v>
      </c>
      <c r="BG1580" s="130" t="e">
        <f t="shared" si="2640"/>
        <v>#REF!</v>
      </c>
      <c r="BH1580" s="130" t="e">
        <f t="shared" si="2640"/>
        <v>#REF!</v>
      </c>
      <c r="BI1580" s="130" t="e">
        <f t="shared" si="2640"/>
        <v>#REF!</v>
      </c>
      <c r="BJ1580" s="131" t="e">
        <f t="shared" si="2640"/>
        <v>#REF!</v>
      </c>
      <c r="BK1580"/>
      <c r="BL1580"/>
      <c r="BM1580"/>
      <c r="BN1580"/>
      <c r="BO1580"/>
      <c r="BP1580"/>
      <c r="BQ1580"/>
      <c r="BR1580"/>
      <c r="BS1580"/>
      <c r="BT1580"/>
      <c r="BU1580"/>
      <c r="BV1580"/>
      <c r="BW1580"/>
      <c r="BX1580"/>
      <c r="BY1580"/>
      <c r="BZ1580"/>
      <c r="CA1580"/>
      <c r="CB1580"/>
      <c r="CC1580"/>
      <c r="CD1580"/>
      <c r="CE1580"/>
      <c r="CF1580"/>
      <c r="CG1580"/>
      <c r="CH1580"/>
      <c r="CI1580"/>
      <c r="CJ1580"/>
      <c r="CK1580"/>
      <c r="CL1580"/>
      <c r="CM1580"/>
      <c r="CN1580"/>
      <c r="CO1580"/>
    </row>
    <row r="1581" spans="1:93" s="2" customFormat="1" ht="15" hidden="1" customHeight="1" outlineLevel="2" x14ac:dyDescent="0.25">
      <c r="A1581" s="152" t="s">
        <v>47</v>
      </c>
      <c r="B1581" s="129" t="e">
        <f>C1574</f>
        <v>#REF!</v>
      </c>
      <c r="C1581" s="130" t="e">
        <f t="shared" si="2634"/>
        <v>#REF!</v>
      </c>
      <c r="D1581" s="130" t="e">
        <f t="shared" si="2634"/>
        <v>#REF!</v>
      </c>
      <c r="E1581" s="130" t="e">
        <f t="shared" si="2634"/>
        <v>#REF!</v>
      </c>
      <c r="F1581" s="130" t="e">
        <f t="shared" si="2634"/>
        <v>#REF!</v>
      </c>
      <c r="G1581" s="130" t="e">
        <f t="shared" si="2634"/>
        <v>#REF!</v>
      </c>
      <c r="H1581" s="130" t="e">
        <f t="shared" si="2634"/>
        <v>#REF!</v>
      </c>
      <c r="I1581" s="130" t="e">
        <f t="shared" si="2634"/>
        <v>#REF!</v>
      </c>
      <c r="J1581" s="190" t="e">
        <f t="shared" si="2634"/>
        <v>#REF!</v>
      </c>
      <c r="K1581" s="130" t="e">
        <f t="shared" si="2634"/>
        <v>#REF!</v>
      </c>
      <c r="L1581" s="131" t="e">
        <f t="shared" si="2634"/>
        <v>#REF!</v>
      </c>
      <c r="M1581" s="129" t="e">
        <f>D1574</f>
        <v>#REF!</v>
      </c>
      <c r="N1581" s="130" t="e">
        <f t="shared" si="2636"/>
        <v>#REF!</v>
      </c>
      <c r="O1581" s="130" t="e">
        <f t="shared" si="2636"/>
        <v>#REF!</v>
      </c>
      <c r="P1581" s="130" t="e">
        <f t="shared" si="2636"/>
        <v>#REF!</v>
      </c>
      <c r="Q1581" s="130" t="e">
        <f t="shared" si="2636"/>
        <v>#REF!</v>
      </c>
      <c r="R1581" s="130" t="e">
        <f t="shared" si="2636"/>
        <v>#REF!</v>
      </c>
      <c r="S1581" s="130" t="e">
        <f t="shared" si="2636"/>
        <v>#REF!</v>
      </c>
      <c r="T1581" s="130" t="e">
        <f t="shared" si="2636"/>
        <v>#REF!</v>
      </c>
      <c r="U1581" s="130" t="e">
        <f t="shared" si="2636"/>
        <v>#REF!</v>
      </c>
      <c r="V1581" s="131" t="e">
        <f t="shared" si="2636"/>
        <v>#REF!</v>
      </c>
      <c r="W1581" s="129" t="e">
        <f>E1574</f>
        <v>#REF!</v>
      </c>
      <c r="X1581" s="130" t="e">
        <f t="shared" si="2637"/>
        <v>#REF!</v>
      </c>
      <c r="Y1581" s="130" t="e">
        <f t="shared" si="2637"/>
        <v>#REF!</v>
      </c>
      <c r="Z1581" s="130" t="e">
        <f t="shared" si="2637"/>
        <v>#REF!</v>
      </c>
      <c r="AA1581" s="130" t="e">
        <f t="shared" si="2637"/>
        <v>#REF!</v>
      </c>
      <c r="AB1581" s="130" t="e">
        <f t="shared" si="2637"/>
        <v>#REF!</v>
      </c>
      <c r="AC1581" s="130" t="e">
        <f t="shared" si="2637"/>
        <v>#REF!</v>
      </c>
      <c r="AD1581" s="130" t="e">
        <f t="shared" si="2637"/>
        <v>#REF!</v>
      </c>
      <c r="AE1581" s="130" t="e">
        <f t="shared" si="2637"/>
        <v>#REF!</v>
      </c>
      <c r="AF1581" s="131" t="e">
        <f t="shared" si="2637"/>
        <v>#REF!</v>
      </c>
      <c r="AG1581" s="129" t="e">
        <f>F1574</f>
        <v>#REF!</v>
      </c>
      <c r="AH1581" s="130" t="e">
        <f t="shared" si="2638"/>
        <v>#REF!</v>
      </c>
      <c r="AI1581" s="130" t="e">
        <f t="shared" si="2638"/>
        <v>#REF!</v>
      </c>
      <c r="AJ1581" s="130" t="e">
        <f t="shared" si="2638"/>
        <v>#REF!</v>
      </c>
      <c r="AK1581" s="130" t="e">
        <f t="shared" si="2638"/>
        <v>#REF!</v>
      </c>
      <c r="AL1581" s="130" t="e">
        <f t="shared" si="2638"/>
        <v>#REF!</v>
      </c>
      <c r="AM1581" s="130" t="e">
        <f t="shared" si="2638"/>
        <v>#REF!</v>
      </c>
      <c r="AN1581" s="130" t="e">
        <f t="shared" si="2638"/>
        <v>#REF!</v>
      </c>
      <c r="AO1581" s="130" t="e">
        <f t="shared" si="2638"/>
        <v>#REF!</v>
      </c>
      <c r="AP1581" s="131" t="e">
        <f t="shared" si="2638"/>
        <v>#REF!</v>
      </c>
      <c r="AQ1581" s="129" t="e">
        <f>G1574</f>
        <v>#REF!</v>
      </c>
      <c r="AR1581" s="130" t="e">
        <f t="shared" si="2639"/>
        <v>#REF!</v>
      </c>
      <c r="AS1581" s="130" t="e">
        <f t="shared" si="2639"/>
        <v>#REF!</v>
      </c>
      <c r="AT1581" s="130" t="e">
        <f t="shared" si="2639"/>
        <v>#REF!</v>
      </c>
      <c r="AU1581" s="130" t="e">
        <f t="shared" si="2639"/>
        <v>#REF!</v>
      </c>
      <c r="AV1581" s="130" t="e">
        <f t="shared" si="2639"/>
        <v>#REF!</v>
      </c>
      <c r="AW1581" s="130" t="e">
        <f t="shared" si="2639"/>
        <v>#REF!</v>
      </c>
      <c r="AX1581" s="130" t="e">
        <f t="shared" si="2639"/>
        <v>#REF!</v>
      </c>
      <c r="AY1581" s="130" t="e">
        <f t="shared" si="2639"/>
        <v>#REF!</v>
      </c>
      <c r="AZ1581" s="131" t="e">
        <f t="shared" si="2639"/>
        <v>#REF!</v>
      </c>
      <c r="BA1581" s="129" t="e">
        <f>H1574</f>
        <v>#REF!</v>
      </c>
      <c r="BB1581" s="130" t="e">
        <f t="shared" si="2640"/>
        <v>#REF!</v>
      </c>
      <c r="BC1581" s="130" t="e">
        <f t="shared" si="2640"/>
        <v>#REF!</v>
      </c>
      <c r="BD1581" s="130" t="e">
        <f t="shared" si="2640"/>
        <v>#REF!</v>
      </c>
      <c r="BE1581" s="130" t="e">
        <f t="shared" si="2640"/>
        <v>#REF!</v>
      </c>
      <c r="BF1581" s="130" t="e">
        <f t="shared" si="2640"/>
        <v>#REF!</v>
      </c>
      <c r="BG1581" s="130" t="e">
        <f t="shared" si="2640"/>
        <v>#REF!</v>
      </c>
      <c r="BH1581" s="130" t="e">
        <f t="shared" si="2640"/>
        <v>#REF!</v>
      </c>
      <c r="BI1581" s="130" t="e">
        <f t="shared" si="2640"/>
        <v>#REF!</v>
      </c>
      <c r="BJ1581" s="131" t="e">
        <f t="shared" si="2640"/>
        <v>#REF!</v>
      </c>
      <c r="BK1581"/>
      <c r="BL1581"/>
      <c r="BM1581"/>
      <c r="BN1581"/>
      <c r="BO1581"/>
      <c r="BP1581"/>
      <c r="BQ1581"/>
      <c r="BR1581"/>
      <c r="BS1581"/>
      <c r="BT1581"/>
      <c r="BU1581"/>
      <c r="BV1581"/>
      <c r="BW1581"/>
      <c r="BX1581"/>
      <c r="BY1581"/>
      <c r="BZ1581"/>
      <c r="CA1581"/>
      <c r="CB1581"/>
      <c r="CC1581"/>
      <c r="CD1581"/>
      <c r="CE1581"/>
      <c r="CF1581"/>
      <c r="CG1581"/>
      <c r="CH1581"/>
      <c r="CI1581"/>
      <c r="CJ1581"/>
      <c r="CK1581"/>
      <c r="CL1581"/>
      <c r="CM1581"/>
      <c r="CN1581"/>
      <c r="CO1581"/>
    </row>
    <row r="1582" spans="1:93" s="2" customFormat="1" ht="15" hidden="1" customHeight="1" outlineLevel="2" x14ac:dyDescent="0.25">
      <c r="A1582" s="152" t="s">
        <v>57</v>
      </c>
      <c r="B1582" s="129">
        <f t="shared" ref="B1582" si="2641">E$3</f>
        <v>0.91</v>
      </c>
      <c r="C1582" s="130">
        <f t="shared" si="2634"/>
        <v>0.91</v>
      </c>
      <c r="D1582" s="130">
        <f t="shared" si="2634"/>
        <v>0.91</v>
      </c>
      <c r="E1582" s="130">
        <f t="shared" si="2634"/>
        <v>0.91</v>
      </c>
      <c r="F1582" s="130">
        <f t="shared" si="2634"/>
        <v>0.91</v>
      </c>
      <c r="G1582" s="130">
        <f t="shared" si="2634"/>
        <v>0.91</v>
      </c>
      <c r="H1582" s="130">
        <f t="shared" si="2634"/>
        <v>0.91</v>
      </c>
      <c r="I1582" s="130">
        <f t="shared" si="2634"/>
        <v>0.91</v>
      </c>
      <c r="J1582" s="190">
        <f t="shared" si="2634"/>
        <v>0.91</v>
      </c>
      <c r="K1582" s="130">
        <f t="shared" si="2634"/>
        <v>0.91</v>
      </c>
      <c r="L1582" s="131">
        <f t="shared" si="2634"/>
        <v>0.91</v>
      </c>
      <c r="M1582" s="129">
        <f t="shared" ref="M1582" si="2642">F$3</f>
        <v>3.6</v>
      </c>
      <c r="N1582" s="130">
        <f t="shared" si="2636"/>
        <v>3.6</v>
      </c>
      <c r="O1582" s="130">
        <f t="shared" si="2636"/>
        <v>3.6</v>
      </c>
      <c r="P1582" s="130">
        <f t="shared" si="2636"/>
        <v>3.6</v>
      </c>
      <c r="Q1582" s="130">
        <f t="shared" si="2636"/>
        <v>3.6</v>
      </c>
      <c r="R1582" s="130">
        <f t="shared" si="2636"/>
        <v>3.6</v>
      </c>
      <c r="S1582" s="130">
        <f t="shared" si="2636"/>
        <v>3.6</v>
      </c>
      <c r="T1582" s="130">
        <f t="shared" si="2636"/>
        <v>3.6</v>
      </c>
      <c r="U1582" s="130">
        <f t="shared" si="2636"/>
        <v>3.6</v>
      </c>
      <c r="V1582" s="131">
        <f t="shared" si="2636"/>
        <v>3.6</v>
      </c>
      <c r="W1582" s="129">
        <f t="shared" ref="W1582" si="2643">G$3</f>
        <v>3.6</v>
      </c>
      <c r="X1582" s="130">
        <f t="shared" si="2637"/>
        <v>3.6</v>
      </c>
      <c r="Y1582" s="130">
        <f t="shared" si="2637"/>
        <v>3.6</v>
      </c>
      <c r="Z1582" s="130">
        <f t="shared" si="2637"/>
        <v>3.6</v>
      </c>
      <c r="AA1582" s="130">
        <f t="shared" si="2637"/>
        <v>3.6</v>
      </c>
      <c r="AB1582" s="130">
        <f t="shared" si="2637"/>
        <v>3.6</v>
      </c>
      <c r="AC1582" s="130">
        <f t="shared" si="2637"/>
        <v>3.6</v>
      </c>
      <c r="AD1582" s="130">
        <f t="shared" si="2637"/>
        <v>3.6</v>
      </c>
      <c r="AE1582" s="130">
        <f t="shared" si="2637"/>
        <v>3.6</v>
      </c>
      <c r="AF1582" s="131">
        <f t="shared" si="2637"/>
        <v>3.6</v>
      </c>
      <c r="AG1582" s="129">
        <f t="shared" ref="AG1582" si="2644">H$3</f>
        <v>3.6</v>
      </c>
      <c r="AH1582" s="130">
        <f t="shared" si="2638"/>
        <v>3.6</v>
      </c>
      <c r="AI1582" s="130">
        <f t="shared" si="2638"/>
        <v>3.6</v>
      </c>
      <c r="AJ1582" s="130">
        <f t="shared" si="2638"/>
        <v>3.6</v>
      </c>
      <c r="AK1582" s="130">
        <f t="shared" si="2638"/>
        <v>3.6</v>
      </c>
      <c r="AL1582" s="130">
        <f t="shared" si="2638"/>
        <v>3.6</v>
      </c>
      <c r="AM1582" s="130">
        <f t="shared" si="2638"/>
        <v>3.6</v>
      </c>
      <c r="AN1582" s="130">
        <f t="shared" si="2638"/>
        <v>3.6</v>
      </c>
      <c r="AO1582" s="130">
        <f t="shared" si="2638"/>
        <v>3.6</v>
      </c>
      <c r="AP1582" s="131">
        <f t="shared" si="2638"/>
        <v>3.6</v>
      </c>
      <c r="AQ1582" s="129">
        <f t="shared" ref="AQ1582" si="2645">I$3</f>
        <v>0.91</v>
      </c>
      <c r="AR1582" s="130">
        <f t="shared" si="2639"/>
        <v>0.91</v>
      </c>
      <c r="AS1582" s="130">
        <f t="shared" si="2639"/>
        <v>0.91</v>
      </c>
      <c r="AT1582" s="130">
        <f t="shared" si="2639"/>
        <v>0.91</v>
      </c>
      <c r="AU1582" s="130">
        <f t="shared" si="2639"/>
        <v>0.91</v>
      </c>
      <c r="AV1582" s="130">
        <f t="shared" si="2639"/>
        <v>0.91</v>
      </c>
      <c r="AW1582" s="130">
        <f t="shared" si="2639"/>
        <v>0.91</v>
      </c>
      <c r="AX1582" s="130">
        <f t="shared" si="2639"/>
        <v>0.91</v>
      </c>
      <c r="AY1582" s="130">
        <f t="shared" si="2639"/>
        <v>0.91</v>
      </c>
      <c r="AZ1582" s="131">
        <f t="shared" si="2639"/>
        <v>0.91</v>
      </c>
      <c r="BA1582" s="129">
        <f t="shared" ref="BA1582" si="2646">J$3</f>
        <v>0</v>
      </c>
      <c r="BB1582" s="130">
        <f t="shared" si="2640"/>
        <v>0</v>
      </c>
      <c r="BC1582" s="130">
        <f t="shared" si="2640"/>
        <v>0</v>
      </c>
      <c r="BD1582" s="130">
        <f t="shared" si="2640"/>
        <v>0</v>
      </c>
      <c r="BE1582" s="130">
        <f t="shared" si="2640"/>
        <v>0</v>
      </c>
      <c r="BF1582" s="130">
        <f t="shared" si="2640"/>
        <v>0</v>
      </c>
      <c r="BG1582" s="130">
        <f t="shared" si="2640"/>
        <v>0</v>
      </c>
      <c r="BH1582" s="130">
        <f t="shared" si="2640"/>
        <v>0</v>
      </c>
      <c r="BI1582" s="130">
        <f t="shared" si="2640"/>
        <v>0</v>
      </c>
      <c r="BJ1582" s="131">
        <f t="shared" si="2640"/>
        <v>0</v>
      </c>
      <c r="BK1582"/>
      <c r="BL1582"/>
      <c r="BM1582"/>
      <c r="BN1582"/>
      <c r="BO1582"/>
      <c r="BP1582"/>
      <c r="BQ1582"/>
      <c r="BR1582"/>
      <c r="BS1582"/>
      <c r="BT1582"/>
      <c r="BU1582"/>
      <c r="BV1582"/>
      <c r="BW1582"/>
      <c r="BX1582"/>
      <c r="BY1582"/>
      <c r="BZ1582"/>
      <c r="CA1582"/>
      <c r="CB1582"/>
      <c r="CC1582"/>
      <c r="CD1582"/>
      <c r="CE1582"/>
      <c r="CF1582"/>
      <c r="CG1582"/>
      <c r="CH1582"/>
      <c r="CI1582"/>
      <c r="CJ1582"/>
      <c r="CK1582"/>
      <c r="CL1582"/>
      <c r="CM1582"/>
      <c r="CN1582"/>
      <c r="CO1582"/>
    </row>
    <row r="1583" spans="1:93" s="2" customFormat="1" ht="15" hidden="1" customHeight="1" outlineLevel="2" x14ac:dyDescent="0.25">
      <c r="A1583" s="152" t="s">
        <v>58</v>
      </c>
      <c r="B1583" s="132">
        <f t="shared" ref="B1583" si="2647">B1582/10*0</f>
        <v>0</v>
      </c>
      <c r="C1583" s="133">
        <f t="shared" ref="C1583" si="2648">C1582/10*1</f>
        <v>9.0999999999999998E-2</v>
      </c>
      <c r="D1583" s="133">
        <f t="shared" ref="D1583" si="2649">D1582/10*2</f>
        <v>0.182</v>
      </c>
      <c r="E1583" s="133">
        <f t="shared" ref="E1583" si="2650">E1582/10*3</f>
        <v>0.27300000000000002</v>
      </c>
      <c r="F1583" s="133">
        <f t="shared" ref="F1583" si="2651">F1582/10*4</f>
        <v>0.36399999999999999</v>
      </c>
      <c r="G1583" s="133">
        <f t="shared" ref="G1583" si="2652">G1582/10*5</f>
        <v>0.45499999999999996</v>
      </c>
      <c r="H1583" s="133">
        <f t="shared" ref="H1583" si="2653">H1582/10*6</f>
        <v>0.54600000000000004</v>
      </c>
      <c r="I1583" s="133">
        <f t="shared" ref="I1583" si="2654">I1582/10*7</f>
        <v>0.63700000000000001</v>
      </c>
      <c r="J1583" s="191">
        <f t="shared" ref="J1583" si="2655">J1582/10*8</f>
        <v>0.72799999999999998</v>
      </c>
      <c r="K1583" s="133">
        <f t="shared" ref="K1583" si="2656">K1582/10*9</f>
        <v>0.81899999999999995</v>
      </c>
      <c r="L1583" s="134">
        <f t="shared" ref="L1583" si="2657">L1582/10*10</f>
        <v>0.90999999999999992</v>
      </c>
      <c r="M1583" s="133">
        <f t="shared" ref="M1583" si="2658">M1582/10*1</f>
        <v>0.36</v>
      </c>
      <c r="N1583" s="133">
        <f t="shared" ref="N1583" si="2659">N1582/10*2</f>
        <v>0.72</v>
      </c>
      <c r="O1583" s="133">
        <f t="shared" ref="O1583" si="2660">O1582/10*3</f>
        <v>1.08</v>
      </c>
      <c r="P1583" s="133">
        <f t="shared" ref="P1583" si="2661">P1582/10*4</f>
        <v>1.44</v>
      </c>
      <c r="Q1583" s="133">
        <f t="shared" ref="Q1583" si="2662">Q1582/10*5</f>
        <v>1.7999999999999998</v>
      </c>
      <c r="R1583" s="133">
        <f t="shared" ref="R1583" si="2663">R1582/10*6</f>
        <v>2.16</v>
      </c>
      <c r="S1583" s="133">
        <f t="shared" ref="S1583" si="2664">S1582/10*7</f>
        <v>2.52</v>
      </c>
      <c r="T1583" s="133">
        <f t="shared" ref="T1583" si="2665">T1582/10*8</f>
        <v>2.88</v>
      </c>
      <c r="U1583" s="133">
        <f t="shared" ref="U1583" si="2666">U1582/10*9</f>
        <v>3.2399999999999998</v>
      </c>
      <c r="V1583" s="134">
        <f t="shared" ref="V1583" si="2667">V1582/10*10</f>
        <v>3.5999999999999996</v>
      </c>
      <c r="W1583" s="133">
        <f t="shared" ref="W1583" si="2668">W1582/10*1</f>
        <v>0.36</v>
      </c>
      <c r="X1583" s="133">
        <f t="shared" ref="X1583" si="2669">X1582/10*2</f>
        <v>0.72</v>
      </c>
      <c r="Y1583" s="133">
        <f t="shared" ref="Y1583" si="2670">Y1582/10*3</f>
        <v>1.08</v>
      </c>
      <c r="Z1583" s="133">
        <f t="shared" ref="Z1583" si="2671">Z1582/10*4</f>
        <v>1.44</v>
      </c>
      <c r="AA1583" s="133">
        <f t="shared" ref="AA1583" si="2672">AA1582/10*5</f>
        <v>1.7999999999999998</v>
      </c>
      <c r="AB1583" s="133">
        <f t="shared" ref="AB1583" si="2673">AB1582/10*6</f>
        <v>2.16</v>
      </c>
      <c r="AC1583" s="133">
        <f t="shared" ref="AC1583" si="2674">AC1582/10*7</f>
        <v>2.52</v>
      </c>
      <c r="AD1583" s="133">
        <f t="shared" ref="AD1583" si="2675">AD1582/10*8</f>
        <v>2.88</v>
      </c>
      <c r="AE1583" s="134">
        <f t="shared" ref="AE1583" si="2676">AE1582/10*9</f>
        <v>3.2399999999999998</v>
      </c>
      <c r="AF1583" s="134">
        <f t="shared" ref="AF1583" si="2677">AF1582/10*10</f>
        <v>3.5999999999999996</v>
      </c>
      <c r="AG1583" s="133">
        <f t="shared" ref="AG1583" si="2678">AG1582/10*1</f>
        <v>0.36</v>
      </c>
      <c r="AH1583" s="133">
        <f t="shared" ref="AH1583" si="2679">AH1582/10*2</f>
        <v>0.72</v>
      </c>
      <c r="AI1583" s="133">
        <f t="shared" ref="AI1583" si="2680">AI1582/10*3</f>
        <v>1.08</v>
      </c>
      <c r="AJ1583" s="133">
        <f t="shared" ref="AJ1583" si="2681">AJ1582/10*4</f>
        <v>1.44</v>
      </c>
      <c r="AK1583" s="133">
        <f t="shared" ref="AK1583" si="2682">AK1582/10*5</f>
        <v>1.7999999999999998</v>
      </c>
      <c r="AL1583" s="133">
        <f t="shared" ref="AL1583" si="2683">AL1582/10*6</f>
        <v>2.16</v>
      </c>
      <c r="AM1583" s="133">
        <f t="shared" ref="AM1583" si="2684">AM1582/10*7</f>
        <v>2.52</v>
      </c>
      <c r="AN1583" s="133">
        <f t="shared" ref="AN1583" si="2685">AN1582/10*8</f>
        <v>2.88</v>
      </c>
      <c r="AO1583" s="134">
        <f t="shared" ref="AO1583" si="2686">AO1582/10*9</f>
        <v>3.2399999999999998</v>
      </c>
      <c r="AP1583" s="134">
        <f t="shared" ref="AP1583" si="2687">AP1582/10*10</f>
        <v>3.5999999999999996</v>
      </c>
      <c r="AQ1583" s="133">
        <f t="shared" ref="AQ1583" si="2688">AQ1582/10*1</f>
        <v>9.0999999999999998E-2</v>
      </c>
      <c r="AR1583" s="133">
        <f t="shared" ref="AR1583" si="2689">AR1582/10*2</f>
        <v>0.182</v>
      </c>
      <c r="AS1583" s="133">
        <f t="shared" ref="AS1583" si="2690">AS1582/10*3</f>
        <v>0.27300000000000002</v>
      </c>
      <c r="AT1583" s="133">
        <f t="shared" ref="AT1583" si="2691">AT1582/10*4</f>
        <v>0.36399999999999999</v>
      </c>
      <c r="AU1583" s="133">
        <f t="shared" ref="AU1583" si="2692">AU1582/10*5</f>
        <v>0.45499999999999996</v>
      </c>
      <c r="AV1583" s="133">
        <f t="shared" ref="AV1583" si="2693">AV1582/10*6</f>
        <v>0.54600000000000004</v>
      </c>
      <c r="AW1583" s="133">
        <f t="shared" ref="AW1583" si="2694">AW1582/10*7</f>
        <v>0.63700000000000001</v>
      </c>
      <c r="AX1583" s="133">
        <f t="shared" ref="AX1583" si="2695">AX1582/10*8</f>
        <v>0.72799999999999998</v>
      </c>
      <c r="AY1583" s="134">
        <f t="shared" ref="AY1583" si="2696">AY1582/10*9</f>
        <v>0.81899999999999995</v>
      </c>
      <c r="AZ1583" s="134">
        <f t="shared" ref="AZ1583" si="2697">AZ1582/10*10</f>
        <v>0.90999999999999992</v>
      </c>
      <c r="BA1583" s="133">
        <f t="shared" ref="BA1583" si="2698">BA1582/10*1</f>
        <v>0</v>
      </c>
      <c r="BB1583" s="133">
        <f t="shared" ref="BB1583" si="2699">BB1582/10*2</f>
        <v>0</v>
      </c>
      <c r="BC1583" s="133">
        <f t="shared" ref="BC1583" si="2700">BC1582/10*3</f>
        <v>0</v>
      </c>
      <c r="BD1583" s="133">
        <f t="shared" ref="BD1583" si="2701">BD1582/10*4</f>
        <v>0</v>
      </c>
      <c r="BE1583" s="133">
        <f t="shared" ref="BE1583" si="2702">BE1582/10*5</f>
        <v>0</v>
      </c>
      <c r="BF1583" s="133">
        <f t="shared" ref="BF1583" si="2703">BF1582/10*6</f>
        <v>0</v>
      </c>
      <c r="BG1583" s="133">
        <f t="shared" ref="BG1583" si="2704">BG1582/10*7</f>
        <v>0</v>
      </c>
      <c r="BH1583" s="133">
        <f t="shared" ref="BH1583" si="2705">BH1582/10*8</f>
        <v>0</v>
      </c>
      <c r="BI1583" s="134">
        <f t="shared" ref="BI1583" si="2706">BI1582/10*9</f>
        <v>0</v>
      </c>
      <c r="BJ1583" s="134">
        <f t="shared" ref="BJ1583" si="2707">BJ1582/10*10</f>
        <v>0</v>
      </c>
      <c r="BK1583"/>
      <c r="BL1583"/>
      <c r="BM1583"/>
      <c r="BN1583"/>
      <c r="BO1583"/>
      <c r="BP1583"/>
      <c r="BQ1583"/>
      <c r="BR1583"/>
      <c r="BS1583"/>
      <c r="BT1583"/>
      <c r="BU1583"/>
      <c r="BV1583"/>
      <c r="BW1583"/>
      <c r="BX1583"/>
      <c r="BY1583"/>
      <c r="BZ1583"/>
      <c r="CA1583"/>
      <c r="CB1583"/>
      <c r="CC1583"/>
      <c r="CD1583"/>
      <c r="CE1583"/>
      <c r="CF1583"/>
      <c r="CG1583"/>
      <c r="CH1583"/>
      <c r="CI1583"/>
      <c r="CJ1583"/>
      <c r="CK1583"/>
      <c r="CL1583"/>
      <c r="CM1583"/>
      <c r="CN1583"/>
      <c r="CO1583"/>
    </row>
    <row r="1584" spans="1:93" ht="15.75" hidden="1" outlineLevel="2" thickBot="1" x14ac:dyDescent="0.3">
      <c r="A1584" s="152" t="s">
        <v>60</v>
      </c>
      <c r="B1584" s="192" t="e">
        <f t="shared" ref="B1584:BJ1584" si="2708">-B1581+B1580*B1583-1*IF(AND($A1290=B1579,B1583&gt;=$A1527),B1583-$A1527,0)</f>
        <v>#REF!</v>
      </c>
      <c r="C1584" s="193" t="e">
        <f t="shared" si="2708"/>
        <v>#REF!</v>
      </c>
      <c r="D1584" s="193" t="e">
        <f t="shared" si="2708"/>
        <v>#REF!</v>
      </c>
      <c r="E1584" s="193" t="e">
        <f t="shared" si="2708"/>
        <v>#REF!</v>
      </c>
      <c r="F1584" s="193" t="e">
        <f t="shared" si="2708"/>
        <v>#REF!</v>
      </c>
      <c r="G1584" s="193" t="e">
        <f t="shared" si="2708"/>
        <v>#REF!</v>
      </c>
      <c r="H1584" s="193" t="e">
        <f t="shared" si="2708"/>
        <v>#REF!</v>
      </c>
      <c r="I1584" s="193" t="e">
        <f t="shared" si="2708"/>
        <v>#REF!</v>
      </c>
      <c r="J1584" s="193" t="e">
        <f t="shared" si="2708"/>
        <v>#REF!</v>
      </c>
      <c r="K1584" s="193" t="e">
        <f t="shared" si="2708"/>
        <v>#REF!</v>
      </c>
      <c r="L1584" s="194" t="e">
        <f t="shared" si="2708"/>
        <v>#REF!</v>
      </c>
      <c r="M1584" s="192" t="e">
        <f t="shared" si="2708"/>
        <v>#REF!</v>
      </c>
      <c r="N1584" s="193" t="e">
        <f t="shared" si="2708"/>
        <v>#REF!</v>
      </c>
      <c r="O1584" s="193" t="e">
        <f t="shared" si="2708"/>
        <v>#REF!</v>
      </c>
      <c r="P1584" s="193" t="e">
        <f t="shared" si="2708"/>
        <v>#REF!</v>
      </c>
      <c r="Q1584" s="193" t="e">
        <f t="shared" si="2708"/>
        <v>#REF!</v>
      </c>
      <c r="R1584" s="193" t="e">
        <f t="shared" si="2708"/>
        <v>#REF!</v>
      </c>
      <c r="S1584" s="193" t="e">
        <f t="shared" si="2708"/>
        <v>#REF!</v>
      </c>
      <c r="T1584" s="193" t="e">
        <f t="shared" si="2708"/>
        <v>#REF!</v>
      </c>
      <c r="U1584" s="193" t="e">
        <f t="shared" si="2708"/>
        <v>#REF!</v>
      </c>
      <c r="V1584" s="194" t="e">
        <f t="shared" si="2708"/>
        <v>#REF!</v>
      </c>
      <c r="W1584" s="192" t="e">
        <f t="shared" si="2708"/>
        <v>#REF!</v>
      </c>
      <c r="X1584" s="193" t="e">
        <f t="shared" si="2708"/>
        <v>#REF!</v>
      </c>
      <c r="Y1584" s="193" t="e">
        <f t="shared" si="2708"/>
        <v>#REF!</v>
      </c>
      <c r="Z1584" s="193" t="e">
        <f t="shared" si="2708"/>
        <v>#REF!</v>
      </c>
      <c r="AA1584" s="193" t="e">
        <f t="shared" si="2708"/>
        <v>#REF!</v>
      </c>
      <c r="AB1584" s="193" t="e">
        <f t="shared" si="2708"/>
        <v>#REF!</v>
      </c>
      <c r="AC1584" s="193" t="e">
        <f t="shared" si="2708"/>
        <v>#REF!</v>
      </c>
      <c r="AD1584" s="193" t="e">
        <f t="shared" si="2708"/>
        <v>#REF!</v>
      </c>
      <c r="AE1584" s="193" t="e">
        <f t="shared" si="2708"/>
        <v>#REF!</v>
      </c>
      <c r="AF1584" s="194" t="e">
        <f t="shared" si="2708"/>
        <v>#REF!</v>
      </c>
      <c r="AG1584" s="192" t="e">
        <f t="shared" si="2708"/>
        <v>#REF!</v>
      </c>
      <c r="AH1584" s="193" t="e">
        <f t="shared" si="2708"/>
        <v>#REF!</v>
      </c>
      <c r="AI1584" s="193" t="e">
        <f t="shared" si="2708"/>
        <v>#REF!</v>
      </c>
      <c r="AJ1584" s="193" t="e">
        <f t="shared" si="2708"/>
        <v>#REF!</v>
      </c>
      <c r="AK1584" s="193" t="e">
        <f t="shared" si="2708"/>
        <v>#REF!</v>
      </c>
      <c r="AL1584" s="193" t="e">
        <f t="shared" si="2708"/>
        <v>#REF!</v>
      </c>
      <c r="AM1584" s="193" t="e">
        <f t="shared" si="2708"/>
        <v>#REF!</v>
      </c>
      <c r="AN1584" s="193" t="e">
        <f t="shared" si="2708"/>
        <v>#REF!</v>
      </c>
      <c r="AO1584" s="193" t="e">
        <f t="shared" si="2708"/>
        <v>#REF!</v>
      </c>
      <c r="AP1584" s="194" t="e">
        <f t="shared" si="2708"/>
        <v>#REF!</v>
      </c>
      <c r="AQ1584" s="192" t="e">
        <f t="shared" si="2708"/>
        <v>#REF!</v>
      </c>
      <c r="AR1584" s="193" t="e">
        <f t="shared" si="2708"/>
        <v>#REF!</v>
      </c>
      <c r="AS1584" s="193" t="e">
        <f t="shared" si="2708"/>
        <v>#REF!</v>
      </c>
      <c r="AT1584" s="193" t="e">
        <f t="shared" si="2708"/>
        <v>#REF!</v>
      </c>
      <c r="AU1584" s="193" t="e">
        <f t="shared" si="2708"/>
        <v>#REF!</v>
      </c>
      <c r="AV1584" s="193" t="e">
        <f t="shared" si="2708"/>
        <v>#REF!</v>
      </c>
      <c r="AW1584" s="193" t="e">
        <f t="shared" si="2708"/>
        <v>#REF!</v>
      </c>
      <c r="AX1584" s="193" t="e">
        <f t="shared" si="2708"/>
        <v>#REF!</v>
      </c>
      <c r="AY1584" s="193" t="e">
        <f t="shared" si="2708"/>
        <v>#REF!</v>
      </c>
      <c r="AZ1584" s="194" t="e">
        <f t="shared" si="2708"/>
        <v>#REF!</v>
      </c>
      <c r="BA1584" s="192" t="e">
        <f t="shared" si="2708"/>
        <v>#REF!</v>
      </c>
      <c r="BB1584" s="193" t="e">
        <f t="shared" si="2708"/>
        <v>#REF!</v>
      </c>
      <c r="BC1584" s="193" t="e">
        <f t="shared" si="2708"/>
        <v>#REF!</v>
      </c>
      <c r="BD1584" s="193" t="e">
        <f t="shared" si="2708"/>
        <v>#REF!</v>
      </c>
      <c r="BE1584" s="193" t="e">
        <f t="shared" si="2708"/>
        <v>#REF!</v>
      </c>
      <c r="BF1584" s="193" t="e">
        <f t="shared" si="2708"/>
        <v>#REF!</v>
      </c>
      <c r="BG1584" s="193" t="e">
        <f t="shared" si="2708"/>
        <v>#REF!</v>
      </c>
      <c r="BH1584" s="193" t="e">
        <f t="shared" si="2708"/>
        <v>#REF!</v>
      </c>
      <c r="BI1584" s="193" t="e">
        <f t="shared" si="2708"/>
        <v>#REF!</v>
      </c>
      <c r="BJ1584" s="194" t="e">
        <f t="shared" si="2708"/>
        <v>#REF!</v>
      </c>
    </row>
    <row r="1585" spans="1:34" hidden="1" outlineLevel="2" x14ac:dyDescent="0.25"/>
    <row r="1586" spans="1:34" hidden="1" outlineLevel="1" collapsed="1" x14ac:dyDescent="0.25">
      <c r="A1586" s="181" t="e">
        <f>6*B1290/10</f>
        <v>#REF!</v>
      </c>
      <c r="B1586" s="180"/>
      <c r="C1586" s="180"/>
      <c r="D1586" s="180"/>
    </row>
    <row r="1587" spans="1:34" hidden="1" outlineLevel="2" x14ac:dyDescent="0.25">
      <c r="B1587" s="316" t="e">
        <f>#REF!</f>
        <v>#REF!</v>
      </c>
      <c r="C1587" s="317"/>
      <c r="D1587" s="316" t="e">
        <f>#REF!</f>
        <v>#REF!</v>
      </c>
      <c r="E1587" s="317"/>
      <c r="F1587" s="316" t="e">
        <f>#REF!</f>
        <v>#REF!</v>
      </c>
      <c r="G1587" s="317"/>
      <c r="H1587" s="316" t="e">
        <f>#REF!</f>
        <v>#REF!</v>
      </c>
      <c r="I1587" s="317"/>
      <c r="J1587" s="316" t="e">
        <f>#REF!</f>
        <v>#REF!</v>
      </c>
      <c r="K1587" s="317"/>
      <c r="L1587" s="316" t="e">
        <f>#REF!</f>
        <v>#REF!</v>
      </c>
      <c r="M1587" s="317"/>
    </row>
    <row r="1588" spans="1:34" hidden="1" outlineLevel="2" x14ac:dyDescent="0.25">
      <c r="B1588" s="105" t="e">
        <f>#REF!</f>
        <v>#REF!</v>
      </c>
      <c r="C1588" s="106">
        <v>0</v>
      </c>
      <c r="D1588" s="107" t="e">
        <f>#REF!</f>
        <v>#REF!</v>
      </c>
      <c r="E1588" s="106">
        <v>0</v>
      </c>
      <c r="F1588" s="107" t="e">
        <f>#REF!</f>
        <v>#REF!</v>
      </c>
      <c r="G1588" s="106">
        <v>0</v>
      </c>
      <c r="H1588" s="107" t="e">
        <f>#REF!</f>
        <v>#REF!</v>
      </c>
      <c r="I1588" s="106">
        <v>0</v>
      </c>
      <c r="J1588" s="107" t="e">
        <f>#REF!</f>
        <v>#REF!</v>
      </c>
      <c r="K1588" s="106">
        <v>0</v>
      </c>
      <c r="L1588" s="107" t="e">
        <f>#REF!</f>
        <v>#REF!</v>
      </c>
      <c r="M1588" s="106">
        <v>0</v>
      </c>
      <c r="X1588" s="146"/>
      <c r="Y1588" s="147"/>
    </row>
    <row r="1589" spans="1:34" hidden="1" outlineLevel="2" x14ac:dyDescent="0.25">
      <c r="B1589" s="105" t="e">
        <f>#REF!</f>
        <v>#REF!</v>
      </c>
      <c r="C1589" s="106" t="e">
        <f>IF($A1290=B1587,1*($B1290-$A1586)^2*(2*$A1586+$B1290)/$B1290^3,0)</f>
        <v>#REF!</v>
      </c>
      <c r="D1589" s="107" t="e">
        <f>#REF!</f>
        <v>#REF!</v>
      </c>
      <c r="E1589" s="106" t="e">
        <f>IF($A1290=D1587,1*($B1290-$A1586)^2*(2*$A1586+$B1290)/$B1290^3,0)</f>
        <v>#REF!</v>
      </c>
      <c r="F1589" s="107" t="e">
        <f>#REF!</f>
        <v>#REF!</v>
      </c>
      <c r="G1589" s="106" t="e">
        <f>IF($A1290=F1587,1*($B1290-$A1586)^2*(2*$A1586+$B1290)/$B1290^3,0)</f>
        <v>#REF!</v>
      </c>
      <c r="H1589" s="107" t="e">
        <f>#REF!</f>
        <v>#REF!</v>
      </c>
      <c r="I1589" s="106" t="e">
        <f>IF($A1290=H1587,1*($B1290-$A1586)^2*(2*$A1586+$B1290)/$B1290^3,0)</f>
        <v>#REF!</v>
      </c>
      <c r="J1589" s="107" t="e">
        <f>#REF!</f>
        <v>#REF!</v>
      </c>
      <c r="K1589" s="106" t="e">
        <f>IF($A1290=J1587,1*($B1290-$A1586)^2*(2*$A1586+$B1290)/$B1290^3,0)</f>
        <v>#REF!</v>
      </c>
      <c r="L1589" s="107" t="e">
        <f>#REF!</f>
        <v>#REF!</v>
      </c>
      <c r="M1589" s="106" t="e">
        <f>IF($A1290=L1587,1*($B1290-$A1586)^2*(2*$A1586+$B1290)/$B1290^3,0)</f>
        <v>#REF!</v>
      </c>
    </row>
    <row r="1590" spans="1:34" hidden="1" outlineLevel="2" x14ac:dyDescent="0.25">
      <c r="A1590" t="s">
        <v>36</v>
      </c>
      <c r="B1590" s="105" t="e">
        <f>#REF!</f>
        <v>#REF!</v>
      </c>
      <c r="C1590" s="106" t="e">
        <f>IF($A1290=B1587,1*$A1586*($B1290-$A1586)^2/$B1290^2,0)</f>
        <v>#REF!</v>
      </c>
      <c r="D1590" s="107" t="e">
        <f>#REF!</f>
        <v>#REF!</v>
      </c>
      <c r="E1590" s="106" t="e">
        <f>IF($A1290=D1587,1*$A1586*($B1290-$A1586)^2/$B1290^2,0)</f>
        <v>#REF!</v>
      </c>
      <c r="F1590" s="107" t="e">
        <f>#REF!</f>
        <v>#REF!</v>
      </c>
      <c r="G1590" s="106" t="e">
        <f>IF($A1290=F1587,1*$A1586*($B1290-$A1586)^2/$B1290^2,0)</f>
        <v>#REF!</v>
      </c>
      <c r="H1590" s="107" t="e">
        <f>#REF!</f>
        <v>#REF!</v>
      </c>
      <c r="I1590" s="106" t="e">
        <f>IF($A1290=H1587,1*$A1586*($B1290-$A1586)^2/$B1290^2,0)</f>
        <v>#REF!</v>
      </c>
      <c r="J1590" s="107" t="e">
        <f>#REF!</f>
        <v>#REF!</v>
      </c>
      <c r="K1590" s="106" t="e">
        <f>IF($A1290=J1587,1*$A1586*($B1290-$A1586)^2/$B1290^2,0)</f>
        <v>#REF!</v>
      </c>
      <c r="L1590" s="107" t="e">
        <f>#REF!</f>
        <v>#REF!</v>
      </c>
      <c r="M1590" s="106" t="e">
        <f>IF($A1290=L1587,1*$A1586*($B1290-$A1586)^2/$B1290^2,0)</f>
        <v>#REF!</v>
      </c>
      <c r="X1590" s="149"/>
    </row>
    <row r="1591" spans="1:34" hidden="1" outlineLevel="2" x14ac:dyDescent="0.25">
      <c r="B1591" s="105" t="e">
        <f>#REF!</f>
        <v>#REF!</v>
      </c>
      <c r="C1591" s="108">
        <v>0</v>
      </c>
      <c r="D1591" s="107" t="e">
        <f>#REF!</f>
        <v>#REF!</v>
      </c>
      <c r="E1591" s="108">
        <v>0</v>
      </c>
      <c r="F1591" s="107" t="e">
        <f>#REF!</f>
        <v>#REF!</v>
      </c>
      <c r="G1591" s="108">
        <v>0</v>
      </c>
      <c r="H1591" s="107" t="e">
        <f>#REF!</f>
        <v>#REF!</v>
      </c>
      <c r="I1591" s="108">
        <v>0</v>
      </c>
      <c r="J1591" s="107" t="e">
        <f>#REF!</f>
        <v>#REF!</v>
      </c>
      <c r="K1591" s="108">
        <v>0</v>
      </c>
      <c r="L1591" s="107" t="e">
        <f>#REF!</f>
        <v>#REF!</v>
      </c>
      <c r="M1591" s="108">
        <v>0</v>
      </c>
    </row>
    <row r="1592" spans="1:34" hidden="1" outlineLevel="2" x14ac:dyDescent="0.25">
      <c r="B1592" s="105" t="e">
        <f>#REF!</f>
        <v>#REF!</v>
      </c>
      <c r="C1592" s="106" t="e">
        <f>IF($A1290=B1587,1*($A1586)^2*(3*$B1290-2*$A1586)/$B1290^3,0)</f>
        <v>#REF!</v>
      </c>
      <c r="D1592" s="107" t="e">
        <f>#REF!</f>
        <v>#REF!</v>
      </c>
      <c r="E1592" s="106" t="e">
        <f>IF($A1290=D1587,1*($A1586)^2*(3*$B1290-2*$A1586)/$B1290^3,0)</f>
        <v>#REF!</v>
      </c>
      <c r="F1592" s="107" t="e">
        <f>#REF!</f>
        <v>#REF!</v>
      </c>
      <c r="G1592" s="106" t="e">
        <f>IF($A1290=F1587,1*($A1586)^2*(3*$B1290-2*$A1586)/$B1290^3,0)</f>
        <v>#REF!</v>
      </c>
      <c r="H1592" s="107" t="e">
        <f>#REF!</f>
        <v>#REF!</v>
      </c>
      <c r="I1592" s="106" t="e">
        <f>IF($A1290=H1587,1*($A1586)^2*(3*$B1290-2*$A1586)/$B1290^3,0)</f>
        <v>#REF!</v>
      </c>
      <c r="J1592" s="107" t="e">
        <f>#REF!</f>
        <v>#REF!</v>
      </c>
      <c r="K1592" s="106" t="e">
        <f>IF($A1290=J1587,1*($A1586)^2*(3*$B1290-2*$A1586)/$B1290^3,0)</f>
        <v>#REF!</v>
      </c>
      <c r="L1592" s="107" t="e">
        <f>#REF!</f>
        <v>#REF!</v>
      </c>
      <c r="M1592" s="106" t="e">
        <f>IF($A1290=L1587,1*($A1586)^2*(3*$B1290-2*$A1586)/$B1290^3,0)</f>
        <v>#REF!</v>
      </c>
    </row>
    <row r="1593" spans="1:34" hidden="1" outlineLevel="2" x14ac:dyDescent="0.25">
      <c r="B1593" s="105" t="e">
        <f>#REF!</f>
        <v>#REF!</v>
      </c>
      <c r="C1593" s="108" t="e">
        <f>IF($A1290=B1587,-1*($B1290-$A1586)*$A1586^2/$B1290^2,0)</f>
        <v>#REF!</v>
      </c>
      <c r="D1593" s="107" t="e">
        <f>#REF!</f>
        <v>#REF!</v>
      </c>
      <c r="E1593" s="108" t="e">
        <f>IF($A1290=D1587,-1*($B1290-$A1586)*$A1586^2/$B1290^2,0)</f>
        <v>#REF!</v>
      </c>
      <c r="F1593" s="107" t="e">
        <f>#REF!</f>
        <v>#REF!</v>
      </c>
      <c r="G1593" s="108" t="e">
        <f>IF($A1290=F1587,-1*($B1290-$A1586)*$A1586^2/$B1290^2,0)</f>
        <v>#REF!</v>
      </c>
      <c r="H1593" s="107" t="e">
        <f>#REF!</f>
        <v>#REF!</v>
      </c>
      <c r="I1593" s="108" t="e">
        <f>IF($A1290=H1587,-1*($B1290-$A1586)*$A1586^2/$B1290^2,0)</f>
        <v>#REF!</v>
      </c>
      <c r="J1593" s="107" t="e">
        <f>#REF!</f>
        <v>#REF!</v>
      </c>
      <c r="K1593" s="108" t="e">
        <f>IF($A1290=J1587,-1*($B1290-$A1586)*$A1586^2/$B1290^2,0)</f>
        <v>#REF!</v>
      </c>
      <c r="L1593" s="107" t="e">
        <f>#REF!</f>
        <v>#REF!</v>
      </c>
      <c r="M1593" s="108" t="e">
        <f>IF($A1290=L1587,-1*($B1290-$A1586)*$A1586^2/$B1290^2,0)</f>
        <v>#REF!</v>
      </c>
    </row>
    <row r="1594" spans="1:34" hidden="1" outlineLevel="2" x14ac:dyDescent="0.25">
      <c r="C1594" t="s">
        <v>61</v>
      </c>
      <c r="D1594" s="182"/>
      <c r="E1594" s="183"/>
      <c r="F1594" s="182"/>
      <c r="G1594" s="183"/>
      <c r="H1594" s="182"/>
      <c r="I1594" s="183"/>
      <c r="J1594" s="182"/>
      <c r="K1594" s="183"/>
      <c r="L1594" s="182"/>
      <c r="M1594" s="183"/>
      <c r="N1594" s="182"/>
      <c r="O1594" s="183"/>
      <c r="P1594" s="182"/>
      <c r="Q1594" s="183"/>
      <c r="R1594" s="182"/>
      <c r="S1594" s="183"/>
    </row>
    <row r="1595" spans="1:34" hidden="1" outlineLevel="2" x14ac:dyDescent="0.25">
      <c r="B1595" s="105">
        <v>1</v>
      </c>
      <c r="C1595" s="108">
        <f t="shared" ref="C1595" si="2709">-(IFERROR(VLOOKUP($B1595,$B1588:$C1593,2,0),0)+IFERROR(VLOOKUP($B1595,$D1588:$E1593,2,0),0)+IFERROR(VLOOKUP($B1595,$F1588:$G1593,2,0),0)+IFERROR(VLOOKUP($B1595,$H1588:$I1593,2,0),0)+IFERROR(VLOOKUP($B1595,$J1588:$K1593,2,0),0)+IFERROR(VLOOKUP($B1595,$L1588:$M1593,2,0),0)+IFERROR(VLOOKUP($B1595,$N1588:$O1593,2,0),0)+IFERROR(VLOOKUP($B1595,$P1588:$Q1593,2,0),0)+IFERROR(VLOOKUP($B1595,$R1588:$S1593,2,0),0))</f>
        <v>0</v>
      </c>
      <c r="E1595" s="109"/>
      <c r="F1595" s="325" t="s">
        <v>37</v>
      </c>
      <c r="G1595" s="325"/>
      <c r="H1595" s="325"/>
      <c r="I1595" s="325"/>
      <c r="J1595" s="325"/>
      <c r="K1595" s="325"/>
      <c r="L1595" s="325"/>
      <c r="M1595" s="325"/>
      <c r="N1595" s="325"/>
      <c r="O1595" s="325"/>
      <c r="P1595" s="325"/>
      <c r="Q1595" s="325"/>
      <c r="R1595" s="325"/>
      <c r="S1595" s="325"/>
      <c r="T1595" s="325"/>
      <c r="U1595" s="325"/>
      <c r="V1595" s="325"/>
      <c r="W1595" s="325"/>
      <c r="X1595" s="325"/>
      <c r="Y1595" s="325"/>
      <c r="Z1595" s="325"/>
      <c r="AA1595" s="325"/>
      <c r="AB1595" s="110"/>
      <c r="AC1595" s="110"/>
      <c r="AD1595" s="110"/>
      <c r="AE1595" s="110"/>
      <c r="AF1595" s="110"/>
      <c r="AG1595" s="110"/>
      <c r="AH1595" s="110"/>
    </row>
    <row r="1596" spans="1:34" hidden="1" outlineLevel="2" x14ac:dyDescent="0.25">
      <c r="B1596" s="105">
        <v>2</v>
      </c>
      <c r="C1596" s="108">
        <f t="shared" ref="C1596" si="2710">-(IFERROR(VLOOKUP($B1596,$B1588:$C1593,2,0),0)+IFERROR(VLOOKUP($B1596,$D1588:$E1593,2,0),0)+IFERROR(VLOOKUP($B1596,$F1588:$G1593,2,0),0)+IFERROR(VLOOKUP($B1596,$H1588:$I1593,2,0),0)+IFERROR(VLOOKUP($B1596,$J1588:$K1593,2,0),0)+IFERROR(VLOOKUP($B1596,$L1588:$M1593,2,0),0)+IFERROR(VLOOKUP($B1596,$N1588:$O1593,2,0),0)+IFERROR(VLOOKUP($B1596,$P1588:$Q1593,2,0),0)+IFERROR(VLOOKUP($B1596,$R1588:$S1593,2,0),0))</f>
        <v>0</v>
      </c>
      <c r="E1596" s="110"/>
      <c r="F1596" s="110"/>
      <c r="G1596" s="326" t="s">
        <v>38</v>
      </c>
      <c r="H1596" s="326"/>
      <c r="I1596" s="326"/>
      <c r="J1596" s="326"/>
      <c r="K1596" s="326"/>
      <c r="L1596" s="326"/>
      <c r="M1596" s="110"/>
      <c r="N1596" s="110"/>
      <c r="O1596" s="110"/>
      <c r="P1596" s="327" t="s">
        <v>39</v>
      </c>
      <c r="Q1596" s="327"/>
      <c r="R1596" s="327"/>
      <c r="S1596" s="327"/>
      <c r="T1596" s="327"/>
      <c r="U1596" s="327"/>
      <c r="V1596" s="110"/>
      <c r="W1596" s="110"/>
      <c r="X1596" s="110"/>
      <c r="Y1596" s="110"/>
      <c r="Z1596" s="110"/>
      <c r="AA1596" s="110"/>
      <c r="AB1596" s="110"/>
      <c r="AC1596" s="110"/>
      <c r="AD1596" s="110"/>
      <c r="AE1596" s="110"/>
      <c r="AF1596" s="110"/>
      <c r="AG1596" s="110"/>
      <c r="AH1596" s="110"/>
    </row>
    <row r="1597" spans="1:34" hidden="1" outlineLevel="2" x14ac:dyDescent="0.25">
      <c r="B1597" s="105">
        <v>3</v>
      </c>
      <c r="C1597" s="108">
        <f t="shared" ref="C1597" si="2711">-(IFERROR(VLOOKUP($B1597,$B1588:$C1593,2,0),0)+IFERROR(VLOOKUP($B1597,$D1588:$E1593,2,0),0)+IFERROR(VLOOKUP($B1597,$F1588:$G1593,2,0),0)+IFERROR(VLOOKUP($B1597,$H1588:$I1593,2,0),0)+IFERROR(VLOOKUP($B1597,$J1588:$K1593,2,0),0)+IFERROR(VLOOKUP($B1597,$L1588:$M1593,2,0),0)+IFERROR(VLOOKUP($B1597,$N1588:$O1593,2,0),0)+IFERROR(VLOOKUP($B1597,$P1588:$Q1593,2,0),0)+IFERROR(VLOOKUP($B1597,$R1588:$S1593,2,0),0))</f>
        <v>0</v>
      </c>
      <c r="E1597" s="110"/>
      <c r="F1597" s="110"/>
      <c r="G1597" s="112">
        <v>6</v>
      </c>
      <c r="H1597" s="112">
        <v>5</v>
      </c>
      <c r="I1597" s="112">
        <v>4</v>
      </c>
      <c r="J1597" s="112">
        <v>3</v>
      </c>
      <c r="K1597" s="112">
        <v>2</v>
      </c>
      <c r="L1597" s="112">
        <v>1</v>
      </c>
      <c r="M1597" s="110"/>
      <c r="O1597" s="110"/>
      <c r="P1597" s="112">
        <v>6</v>
      </c>
      <c r="Q1597" s="112">
        <v>5</v>
      </c>
      <c r="R1597" s="112">
        <v>4</v>
      </c>
      <c r="S1597" s="112">
        <v>3</v>
      </c>
      <c r="T1597" s="112">
        <v>2</v>
      </c>
      <c r="U1597" s="112">
        <v>1</v>
      </c>
      <c r="AB1597" s="110"/>
      <c r="AC1597" s="110"/>
      <c r="AD1597" s="110"/>
      <c r="AE1597" s="110"/>
      <c r="AF1597" s="110"/>
      <c r="AG1597" s="110"/>
      <c r="AH1597" s="110"/>
    </row>
    <row r="1598" spans="1:34" hidden="1" outlineLevel="2" x14ac:dyDescent="0.25">
      <c r="B1598" s="105">
        <v>4</v>
      </c>
      <c r="C1598" s="108">
        <f t="shared" ref="C1598" si="2712">-(IFERROR(VLOOKUP($B1598,$B1588:$C1593,2,0),0)+IFERROR(VLOOKUP($B1598,$D1588:$E1593,2,0),0)+IFERROR(VLOOKUP($B1598,$F1588:$G1593,2,0),0)+IFERROR(VLOOKUP($B1598,$H1588:$I1593,2,0),0)+IFERROR(VLOOKUP($B1598,$J1588:$K1593,2,0),0)+IFERROR(VLOOKUP($B1598,$L1588:$M1593,2,0),0)+IFERROR(VLOOKUP($B1598,$N1588:$O1593,2,0),0)+IFERROR(VLOOKUP($B1598,$P1588:$Q1593,2,0),0)+IFERROR(VLOOKUP($B1598,$R1588:$S1593,2,0),0))</f>
        <v>0</v>
      </c>
      <c r="E1598" s="110"/>
      <c r="F1598" s="105">
        <v>1</v>
      </c>
      <c r="G1598" s="184" t="e">
        <f t="array" ref="G1598:G1604">MMULT(MINVERSE($C$24:$I$30),$C1595:$C1601)</f>
        <v>#NUM!</v>
      </c>
      <c r="H1598" s="184" t="e">
        <f t="array" ref="H1598:H1603">MMULT(MINVERSE($C$24:$H$29),$C1595:$C1600)</f>
        <v>#NUM!</v>
      </c>
      <c r="I1598" s="184" t="e">
        <f t="array" ref="I1598:I1602">MMULT(MINVERSE($C$24:$G$28),$C1595:$C1599)</f>
        <v>#NUM!</v>
      </c>
      <c r="J1598" s="184" t="e">
        <f t="array" ref="J1598:J1601">MMULT(MINVERSE($C$24:$F$27),$C1595:$C1598)</f>
        <v>#NUM!</v>
      </c>
      <c r="K1598" s="184" t="e">
        <f t="array" ref="K1598:K1600">MMULT(MINVERSE($C$24:$E$26),$C1595:$C1597)</f>
        <v>#NUM!</v>
      </c>
      <c r="L1598" s="184" t="e">
        <f t="array" ref="L1598:L1599">MMULT(MINVERSE($C$24:$D$25),$C1595:$C1596)</f>
        <v>#NUM!</v>
      </c>
      <c r="M1598" s="110"/>
      <c r="O1598" s="105">
        <v>1</v>
      </c>
      <c r="P1598" s="184" t="e">
        <f t="array" ref="P1598:P1608">MMULT(MINVERSE($C$24:$M$34),$C1595:$C1605)</f>
        <v>#NUM!</v>
      </c>
      <c r="Q1598" s="184" t="e">
        <f t="array" ref="Q1598:Q1607">MMULT(MINVERSE($C$24:$L$33),$C1595:$C1604)</f>
        <v>#NUM!</v>
      </c>
      <c r="R1598" s="184" t="e">
        <f t="array" ref="R1598:R1606">MMULT(MINVERSE($C$24:$K$32),$C1595:$C1603)</f>
        <v>#NUM!</v>
      </c>
      <c r="S1598" s="184" t="e">
        <f t="array" ref="S1598:S1605">MMULT(MINVERSE($C$24:$J$31),$C1595:$C1602)</f>
        <v>#NUM!</v>
      </c>
      <c r="T1598" s="114"/>
      <c r="U1598" s="114"/>
      <c r="V1598" s="110"/>
      <c r="W1598" s="110"/>
      <c r="X1598" s="110"/>
      <c r="Y1598" s="110"/>
      <c r="Z1598" s="110"/>
      <c r="AA1598" s="110"/>
      <c r="AB1598" s="110"/>
      <c r="AC1598" s="110"/>
      <c r="AD1598" s="110"/>
      <c r="AE1598" s="110"/>
      <c r="AF1598" s="110"/>
      <c r="AG1598" s="110"/>
      <c r="AH1598" s="110"/>
    </row>
    <row r="1599" spans="1:34" hidden="1" outlineLevel="2" x14ac:dyDescent="0.25">
      <c r="B1599" s="105">
        <v>5</v>
      </c>
      <c r="C1599" s="108">
        <f t="shared" ref="C1599" si="2713">-(IFERROR(VLOOKUP($B1599,$B1588:$C1593,2,0),0)+IFERROR(VLOOKUP($B1599,$D1588:$E1593,2,0),0)+IFERROR(VLOOKUP($B1599,$F1588:$G1593,2,0),0)+IFERROR(VLOOKUP($B1599,$H1588:$I1593,2,0),0)+IFERROR(VLOOKUP($B1599,$J1588:$K1593,2,0),0)+IFERROR(VLOOKUP($B1599,$L1588:$M1593,2,0),0)+IFERROR(VLOOKUP($B1599,$N1588:$O1593,2,0),0)+IFERROR(VLOOKUP($B1599,$P1588:$Q1593,2,0),0)+IFERROR(VLOOKUP($B1599,$R1588:$S1593,2,0),0))</f>
        <v>0</v>
      </c>
      <c r="E1599" s="110"/>
      <c r="F1599" s="105">
        <v>2</v>
      </c>
      <c r="G1599" s="185" t="e">
        <v>#NUM!</v>
      </c>
      <c r="H1599" s="185" t="e">
        <v>#NUM!</v>
      </c>
      <c r="I1599" s="185" t="e">
        <v>#NUM!</v>
      </c>
      <c r="J1599" s="185" t="e">
        <v>#NUM!</v>
      </c>
      <c r="K1599" s="185" t="e">
        <v>#NUM!</v>
      </c>
      <c r="L1599" s="185" t="e">
        <v>#NUM!</v>
      </c>
      <c r="M1599" s="110"/>
      <c r="O1599" s="105">
        <v>2</v>
      </c>
      <c r="P1599" s="185" t="e">
        <v>#NUM!</v>
      </c>
      <c r="Q1599" s="185" t="e">
        <v>#NUM!</v>
      </c>
      <c r="R1599" s="185" t="e">
        <v>#NUM!</v>
      </c>
      <c r="S1599" s="185" t="e">
        <v>#NUM!</v>
      </c>
      <c r="T1599" s="114"/>
      <c r="U1599" s="114"/>
    </row>
    <row r="1600" spans="1:34" hidden="1" outlineLevel="2" x14ac:dyDescent="0.25">
      <c r="B1600" s="105">
        <v>6</v>
      </c>
      <c r="C1600" s="108">
        <f t="shared" ref="C1600" si="2714">-(IFERROR(VLOOKUP($B1600,$B1588:$C1593,2,0),0)+IFERROR(VLOOKUP($B1600,$D1588:$E1593,2,0),0)+IFERROR(VLOOKUP($B1600,$F1588:$G1593,2,0),0)+IFERROR(VLOOKUP($B1600,$H1588:$I1593,2,0),0)+IFERROR(VLOOKUP($B1600,$J1588:$K1593,2,0),0)+IFERROR(VLOOKUP($B1600,$L1588:$M1593,2,0),0)+IFERROR(VLOOKUP($B1600,$N1588:$O1593,2,0),0)+IFERROR(VLOOKUP($B1600,$P1588:$Q1593,2,0),0)+IFERROR(VLOOKUP($B1600,$R1588:$S1593,2,0),0))</f>
        <v>0</v>
      </c>
      <c r="E1600" s="110"/>
      <c r="F1600" s="105">
        <v>3</v>
      </c>
      <c r="G1600" s="185" t="e">
        <v>#NUM!</v>
      </c>
      <c r="H1600" s="185" t="e">
        <v>#NUM!</v>
      </c>
      <c r="I1600" s="185" t="e">
        <v>#NUM!</v>
      </c>
      <c r="J1600" s="185" t="e">
        <v>#NUM!</v>
      </c>
      <c r="K1600" s="185" t="e">
        <v>#NUM!</v>
      </c>
      <c r="L1600" s="185"/>
      <c r="M1600" s="110"/>
      <c r="O1600" s="105">
        <v>3</v>
      </c>
      <c r="P1600" s="185" t="e">
        <v>#NUM!</v>
      </c>
      <c r="Q1600" s="185" t="e">
        <v>#NUM!</v>
      </c>
      <c r="R1600" s="185" t="e">
        <v>#NUM!</v>
      </c>
      <c r="S1600" s="185" t="e">
        <v>#NUM!</v>
      </c>
      <c r="T1600" s="114"/>
      <c r="U1600" s="114"/>
    </row>
    <row r="1601" spans="1:24" hidden="1" outlineLevel="2" x14ac:dyDescent="0.25">
      <c r="B1601" s="105">
        <v>7</v>
      </c>
      <c r="C1601" s="108">
        <f t="shared" ref="C1601" si="2715">-(IFERROR(VLOOKUP($B1601,$B1588:$C1593,2,0),0)+IFERROR(VLOOKUP($B1601,$D1588:$E1593,2,0),0)+IFERROR(VLOOKUP($B1601,$F1588:$G1593,2,0),0)+IFERROR(VLOOKUP($B1601,$H1588:$I1593,2,0),0)+IFERROR(VLOOKUP($B1601,$J1588:$K1593,2,0),0)+IFERROR(VLOOKUP($B1601,$L1588:$M1593,2,0),0)+IFERROR(VLOOKUP($B1601,$N1588:$O1593,2,0),0)+IFERROR(VLOOKUP($B1601,$P1588:$Q1593,2,0),0)+IFERROR(VLOOKUP($B1601,$R1588:$S1593,2,0),0))</f>
        <v>0</v>
      </c>
      <c r="E1601" s="110"/>
      <c r="F1601" s="105">
        <v>4</v>
      </c>
      <c r="G1601" s="185" t="e">
        <v>#NUM!</v>
      </c>
      <c r="H1601" s="185" t="e">
        <v>#NUM!</v>
      </c>
      <c r="I1601" s="185" t="e">
        <v>#NUM!</v>
      </c>
      <c r="J1601" s="185" t="e">
        <v>#NUM!</v>
      </c>
      <c r="K1601" s="185"/>
      <c r="L1601" s="185"/>
      <c r="M1601" s="110"/>
      <c r="O1601" s="105">
        <v>4</v>
      </c>
      <c r="P1601" s="185" t="e">
        <v>#NUM!</v>
      </c>
      <c r="Q1601" s="185" t="e">
        <v>#NUM!</v>
      </c>
      <c r="R1601" s="185" t="e">
        <v>#NUM!</v>
      </c>
      <c r="S1601" s="185" t="e">
        <v>#NUM!</v>
      </c>
      <c r="T1601" s="114"/>
      <c r="U1601" s="114"/>
    </row>
    <row r="1602" spans="1:24" hidden="1" outlineLevel="2" x14ac:dyDescent="0.25">
      <c r="B1602" s="105">
        <v>8</v>
      </c>
      <c r="C1602" s="108">
        <f t="shared" ref="C1602" si="2716">-(IFERROR(VLOOKUP($B1602,$B1588:$C1593,2,0),0)+IFERROR(VLOOKUP($B1602,$D1588:$E1593,2,0),0)+IFERROR(VLOOKUP($B1602,$F1588:$G1593,2,0),0)+IFERROR(VLOOKUP($B1602,$H1588:$I1593,2,0),0)+IFERROR(VLOOKUP($B1602,$J1588:$K1593,2,0),0)+IFERROR(VLOOKUP($B1602,$L1588:$M1593,2,0),0)+IFERROR(VLOOKUP($B1602,$N1588:$O1593,2,0),0)+IFERROR(VLOOKUP($B1602,$P1588:$Q1593,2,0),0)+IFERROR(VLOOKUP($B1602,$R1588:$S1593,2,0),0))</f>
        <v>0</v>
      </c>
      <c r="E1602" s="110" t="s">
        <v>40</v>
      </c>
      <c r="F1602" s="105">
        <v>5</v>
      </c>
      <c r="G1602" s="185" t="e">
        <v>#NUM!</v>
      </c>
      <c r="H1602" s="185" t="e">
        <v>#NUM!</v>
      </c>
      <c r="I1602" s="185" t="e">
        <v>#NUM!</v>
      </c>
      <c r="J1602" s="185"/>
      <c r="K1602" s="185"/>
      <c r="L1602" s="185"/>
      <c r="M1602" s="110"/>
      <c r="O1602" s="105">
        <v>5</v>
      </c>
      <c r="P1602" s="185" t="e">
        <v>#NUM!</v>
      </c>
      <c r="Q1602" s="185" t="e">
        <v>#NUM!</v>
      </c>
      <c r="R1602" s="185" t="e">
        <v>#NUM!</v>
      </c>
      <c r="S1602" s="185" t="e">
        <v>#NUM!</v>
      </c>
      <c r="T1602" s="114"/>
      <c r="U1602" s="114"/>
    </row>
    <row r="1603" spans="1:24" hidden="1" outlineLevel="2" x14ac:dyDescent="0.25">
      <c r="B1603" s="105">
        <v>9</v>
      </c>
      <c r="C1603" s="108">
        <f t="shared" ref="C1603" si="2717">-(IFERROR(VLOOKUP($B1603,$B1588:$C1593,2,0),0)+IFERROR(VLOOKUP($B1603,$D1588:$E1593,2,0),0)+IFERROR(VLOOKUP($B1603,$F1588:$G1593,2,0),0)+IFERROR(VLOOKUP($B1603,$H1588:$I1593,2,0),0)+IFERROR(VLOOKUP($B1603,$J1588:$K1593,2,0),0)+IFERROR(VLOOKUP($B1603,$L1588:$M1593,2,0),0)+IFERROR(VLOOKUP($B1603,$N1588:$O1593,2,0),0)+IFERROR(VLOOKUP($B1603,$P1588:$Q1593,2,0),0)+IFERROR(VLOOKUP($B1603,$R1588:$S1593,2,0),0))</f>
        <v>0</v>
      </c>
      <c r="E1603" s="110"/>
      <c r="F1603" s="105">
        <v>6</v>
      </c>
      <c r="G1603" s="185" t="e">
        <v>#NUM!</v>
      </c>
      <c r="H1603" s="185" t="e">
        <v>#NUM!</v>
      </c>
      <c r="I1603" s="185"/>
      <c r="J1603" s="185"/>
      <c r="K1603" s="185"/>
      <c r="L1603" s="185"/>
      <c r="M1603" s="110"/>
      <c r="O1603" s="105">
        <v>6</v>
      </c>
      <c r="P1603" s="185" t="e">
        <v>#NUM!</v>
      </c>
      <c r="Q1603" s="185" t="e">
        <v>#NUM!</v>
      </c>
      <c r="R1603" s="185" t="e">
        <v>#NUM!</v>
      </c>
      <c r="S1603" s="185" t="e">
        <v>#NUM!</v>
      </c>
      <c r="T1603" s="114"/>
      <c r="U1603" s="114"/>
    </row>
    <row r="1604" spans="1:24" hidden="1" outlineLevel="2" x14ac:dyDescent="0.25">
      <c r="B1604" s="105">
        <v>10</v>
      </c>
      <c r="C1604" s="108">
        <f t="shared" ref="C1604" si="2718">-(IFERROR(VLOOKUP($B1604,$B1588:$C1593,2,0),0)+IFERROR(VLOOKUP($B1604,$D1588:$E1593,2,0),0)+IFERROR(VLOOKUP($B1604,$F1588:$G1593,2,0),0)+IFERROR(VLOOKUP($B1604,$H1588:$I1593,2,0),0)+IFERROR(VLOOKUP($B1604,$J1588:$K1593,2,0),0)+IFERROR(VLOOKUP($B1604,$L1588:$M1593,2,0),0)+IFERROR(VLOOKUP($B1604,$N1588:$O1593,2,0),0)+IFERROR(VLOOKUP($B1604,$P1588:$Q1593,2,0),0)+IFERROR(VLOOKUP($B1604,$R1588:$S1593,2,0),0))</f>
        <v>0</v>
      </c>
      <c r="E1604" s="110"/>
      <c r="F1604" s="105">
        <v>7</v>
      </c>
      <c r="G1604" s="185" t="e">
        <v>#NUM!</v>
      </c>
      <c r="H1604" s="185"/>
      <c r="I1604" s="185"/>
      <c r="J1604" s="185"/>
      <c r="K1604" s="185"/>
      <c r="L1604" s="185"/>
      <c r="M1604" s="110"/>
      <c r="N1604" s="110" t="s">
        <v>40</v>
      </c>
      <c r="O1604" s="105">
        <v>7</v>
      </c>
      <c r="P1604" s="185" t="e">
        <v>#NUM!</v>
      </c>
      <c r="Q1604" s="185" t="e">
        <v>#NUM!</v>
      </c>
      <c r="R1604" s="185" t="e">
        <v>#NUM!</v>
      </c>
      <c r="S1604" s="185" t="e">
        <v>#NUM!</v>
      </c>
      <c r="T1604" s="114"/>
      <c r="U1604" s="114"/>
    </row>
    <row r="1605" spans="1:24" hidden="1" outlineLevel="2" x14ac:dyDescent="0.25">
      <c r="B1605" s="105">
        <v>11</v>
      </c>
      <c r="C1605" s="108">
        <f t="shared" ref="C1605" si="2719">-(IFERROR(VLOOKUP($B1605,$B1588:$C1593,2,0),0)+IFERROR(VLOOKUP($B1605,$D1588:$E1593,2,0),0)+IFERROR(VLOOKUP($B1605,$F1588:$G1593,2,0),0)+IFERROR(VLOOKUP($B1605,$H1588:$I1593,2,0),0)+IFERROR(VLOOKUP($B1605,$J1588:$K1593,2,0),0)+IFERROR(VLOOKUP($B1605,$L1588:$M1593,2,0),0)+IFERROR(VLOOKUP($B1605,$N1588:$O1593,2,0),0)+IFERROR(VLOOKUP($B1605,$P1588:$Q1593,2,0),0)+IFERROR(VLOOKUP($B1605,$R1588:$S1593,2,0),0))</f>
        <v>0</v>
      </c>
      <c r="E1605" s="110"/>
      <c r="M1605" s="110"/>
      <c r="O1605" s="105">
        <v>8</v>
      </c>
      <c r="P1605" s="185" t="e">
        <v>#NUM!</v>
      </c>
      <c r="Q1605" s="185" t="e">
        <v>#NUM!</v>
      </c>
      <c r="R1605" s="185" t="e">
        <v>#NUM!</v>
      </c>
      <c r="S1605" s="185" t="e">
        <v>#NUM!</v>
      </c>
      <c r="T1605" s="114"/>
      <c r="U1605" s="114"/>
    </row>
    <row r="1606" spans="1:24" hidden="1" outlineLevel="2" x14ac:dyDescent="0.25">
      <c r="B1606" s="105">
        <v>12</v>
      </c>
      <c r="C1606" s="108">
        <f t="shared" ref="C1606" si="2720">-(IFERROR(VLOOKUP($B1606,$B1588:$C1593,2,0),0)+IFERROR(VLOOKUP($B1606,$D1588:$E1593,2,0),0)+IFERROR(VLOOKUP($B1606,$F1588:$G1593,2,0),0)+IFERROR(VLOOKUP($B1606,$H1588:$I1593,2,0),0)+IFERROR(VLOOKUP($B1606,$J1588:$K1593,2,0),0)+IFERROR(VLOOKUP($B1606,$L1588:$M1593,2,0),0)+IFERROR(VLOOKUP($B1606,$N1588:$O1593,2,0),0)+IFERROR(VLOOKUP($B1606,$P1588:$Q1593,2,0),0)+IFERROR(VLOOKUP($B1606,$R1588:$S1593,2,0),0))</f>
        <v>0</v>
      </c>
      <c r="E1606" s="110"/>
      <c r="M1606" s="110"/>
      <c r="O1606" s="105">
        <v>9</v>
      </c>
      <c r="P1606" s="185" t="e">
        <v>#NUM!</v>
      </c>
      <c r="Q1606" s="185" t="e">
        <v>#NUM!</v>
      </c>
      <c r="R1606" s="185" t="e">
        <v>#NUM!</v>
      </c>
      <c r="S1606" s="185"/>
      <c r="T1606" s="114"/>
      <c r="U1606" s="114"/>
    </row>
    <row r="1607" spans="1:24" hidden="1" outlineLevel="2" x14ac:dyDescent="0.25">
      <c r="B1607" s="105">
        <v>13</v>
      </c>
      <c r="C1607" s="108">
        <f t="shared" ref="C1607" si="2721">-(IFERROR(VLOOKUP($B1607,$B1588:$C1593,2,0),0)+IFERROR(VLOOKUP($B1607,$D1588:$E1593,2,0),0)+IFERROR(VLOOKUP($B1607,$F1588:$G1593,2,0),0)+IFERROR(VLOOKUP($B1607,$H1588:$I1593,2,0),0)+IFERROR(VLOOKUP($B1607,$J1588:$K1593,2,0),0)+IFERROR(VLOOKUP($B1607,$L1588:$M1593,2,0),0)+IFERROR(VLOOKUP($B1607,$N1588:$O1593,2,0),0)+IFERROR(VLOOKUP($B1607,$P1588:$Q1593,2,0),0)+IFERROR(VLOOKUP($B1607,$R1588:$S1593,2,0),0))</f>
        <v>0</v>
      </c>
      <c r="E1607" s="110"/>
      <c r="F1607" s="110"/>
      <c r="G1607" s="324" t="s">
        <v>42</v>
      </c>
      <c r="H1607" s="324"/>
      <c r="I1607" s="324"/>
      <c r="J1607" s="324"/>
      <c r="K1607" s="324"/>
      <c r="L1607" s="324"/>
      <c r="M1607" s="110"/>
      <c r="O1607" s="105">
        <v>10</v>
      </c>
      <c r="P1607" s="185" t="e">
        <v>#NUM!</v>
      </c>
      <c r="Q1607" s="185" t="e">
        <v>#NUM!</v>
      </c>
      <c r="R1607" s="185"/>
      <c r="S1607" s="185"/>
      <c r="T1607" s="114"/>
      <c r="U1607" s="114"/>
    </row>
    <row r="1608" spans="1:24" hidden="1" outlineLevel="2" x14ac:dyDescent="0.25">
      <c r="B1608" s="105">
        <v>14</v>
      </c>
      <c r="C1608" s="108">
        <f t="shared" ref="C1608" si="2722">-(IFERROR(VLOOKUP($B1608,$B1588:$C1593,2,0),0)+IFERROR(VLOOKUP($B1608,$D1588:$E1593,2,0),0)+IFERROR(VLOOKUP($B1608,$F1588:$G1593,2,0),0)+IFERROR(VLOOKUP($B1608,$H1588:$I1593,2,0),0)+IFERROR(VLOOKUP($B1608,$J1588:$K1593,2,0),0)+IFERROR(VLOOKUP($B1608,$L1588:$M1593,2,0),0)+IFERROR(VLOOKUP($B1608,$N1588:$O1593,2,0),0)+IFERROR(VLOOKUP($B1608,$P1588:$Q1593,2,0),0)+IFERROR(VLOOKUP($B1608,$R1588:$S1593,2,0),0))</f>
        <v>0</v>
      </c>
      <c r="E1608" s="110"/>
      <c r="F1608" s="110"/>
      <c r="G1608" s="112">
        <v>6</v>
      </c>
      <c r="H1608" s="112">
        <v>5</v>
      </c>
      <c r="I1608" s="112">
        <v>4</v>
      </c>
      <c r="J1608" s="112">
        <v>3</v>
      </c>
      <c r="K1608" s="112">
        <v>2</v>
      </c>
      <c r="L1608" s="112">
        <v>1</v>
      </c>
      <c r="M1608" s="110"/>
      <c r="O1608" s="105">
        <v>11</v>
      </c>
      <c r="P1608" s="185" t="e">
        <v>#NUM!</v>
      </c>
      <c r="Q1608" s="185"/>
      <c r="R1608" s="185"/>
      <c r="S1608" s="185"/>
      <c r="T1608" s="114"/>
      <c r="U1608" s="114"/>
    </row>
    <row r="1609" spans="1:24" hidden="1" outlineLevel="2" x14ac:dyDescent="0.25">
      <c r="A1609" s="68" t="s">
        <v>41</v>
      </c>
      <c r="B1609" s="105">
        <v>15</v>
      </c>
      <c r="C1609" s="108">
        <f t="shared" ref="C1609" si="2723">-(IFERROR(VLOOKUP($B1609,$B1588:$C1593,2,0),0)+IFERROR(VLOOKUP($B1609,$D1588:$E1593,2,0),0)+IFERROR(VLOOKUP($B1609,$F1588:$G1593,2,0),0)+IFERROR(VLOOKUP($B1609,$H1588:$I1593,2,0),0)+IFERROR(VLOOKUP($B1609,$J1588:$K1593,2,0),0)+IFERROR(VLOOKUP($B1609,$L1588:$M1593,2,0),0)+IFERROR(VLOOKUP($B1609,$N1588:$O1593,2,0),0)+IFERROR(VLOOKUP($B1609,$P1588:$Q1593,2,0),0)+IFERROR(VLOOKUP($B1609,$R1588:$S1593,2,0),0))</f>
        <v>0</v>
      </c>
      <c r="E1609" s="110"/>
      <c r="F1609" s="105">
        <v>1</v>
      </c>
      <c r="G1609" s="184" t="e">
        <f t="array" ref="G1609:G1617">MMULT(MINVERSE($C$24:$K$32),$C1595:$C1603)</f>
        <v>#NUM!</v>
      </c>
      <c r="H1609" s="184" t="e">
        <f t="array" ref="H1609:H1616">MMULT(MINVERSE($C$24:$J$31),$C1595:$C1602)</f>
        <v>#NUM!</v>
      </c>
      <c r="I1609" s="184" t="e">
        <f t="array" ref="I1609:I1615">MMULT(MINVERSE($C$24:$I$30),$C1595:$C1601)</f>
        <v>#NUM!</v>
      </c>
      <c r="J1609" s="184" t="e">
        <f t="array" ref="J1609:J1614">MMULT(MINVERSE($C$24:$H$29),$C1595:$C1600)</f>
        <v>#NUM!</v>
      </c>
      <c r="K1609" s="184" t="e">
        <f t="array" ref="K1609:K1613">MMULT(MINVERSE($C$24:$G$28),$C1595:$C1599)</f>
        <v>#NUM!</v>
      </c>
      <c r="L1609" s="113"/>
      <c r="M1609" s="110"/>
      <c r="N1609" s="110"/>
      <c r="O1609" s="110"/>
      <c r="P1609" s="110"/>
    </row>
    <row r="1610" spans="1:24" hidden="1" outlineLevel="2" x14ac:dyDescent="0.25">
      <c r="B1610" s="105">
        <v>16</v>
      </c>
      <c r="C1610" s="108">
        <f t="shared" ref="C1610" si="2724">-(IFERROR(VLOOKUP($B1610,$B1588:$C1593,2,0),0)+IFERROR(VLOOKUP($B1610,$D1588:$E1593,2,0),0)+IFERROR(VLOOKUP($B1610,$F1588:$G1593,2,0),0)+IFERROR(VLOOKUP($B1610,$H1588:$I1593,2,0),0)+IFERROR(VLOOKUP($B1610,$J1588:$K1593,2,0),0)+IFERROR(VLOOKUP($B1610,$L1588:$M1593,2,0),0)+IFERROR(VLOOKUP($B1610,$N1588:$O1593,2,0),0)+IFERROR(VLOOKUP($B1610,$P1588:$Q1593,2,0),0)+IFERROR(VLOOKUP($B1610,$R1588:$S1593,2,0),0))</f>
        <v>0</v>
      </c>
      <c r="E1610" s="110"/>
      <c r="F1610" s="105">
        <v>2</v>
      </c>
      <c r="G1610" s="185" t="e">
        <v>#NUM!</v>
      </c>
      <c r="H1610" s="185" t="e">
        <v>#NUM!</v>
      </c>
      <c r="I1610" s="185" t="e">
        <v>#NUM!</v>
      </c>
      <c r="J1610" s="185" t="e">
        <v>#NUM!</v>
      </c>
      <c r="K1610" s="185" t="e">
        <v>#NUM!</v>
      </c>
      <c r="L1610" s="114"/>
      <c r="M1610" s="110"/>
      <c r="N1610" s="110"/>
      <c r="O1610" s="110"/>
      <c r="P1610" s="110"/>
    </row>
    <row r="1611" spans="1:24" hidden="1" outlineLevel="2" x14ac:dyDescent="0.25">
      <c r="B1611" s="105">
        <v>17</v>
      </c>
      <c r="C1611" s="108">
        <f t="shared" ref="C1611" si="2725">-(IFERROR(VLOOKUP($B1611,$B1588:$C1593,2,0),0)+IFERROR(VLOOKUP($B1611,$D1588:$E1593,2,0),0)+IFERROR(VLOOKUP($B1611,$F1588:$G1593,2,0),0)+IFERROR(VLOOKUP($B1611,$H1588:$I1593,2,0),0)+IFERROR(VLOOKUP($B1611,$J1588:$K1593,2,0),0)+IFERROR(VLOOKUP($B1611,$L1588:$M1593,2,0),0)+IFERROR(VLOOKUP($B1611,$N1588:$O1593,2,0),0)+IFERROR(VLOOKUP($B1611,$P1588:$Q1593,2,0),0)+IFERROR(VLOOKUP($B1611,$R1588:$S1593,2,0),0))</f>
        <v>0</v>
      </c>
      <c r="E1611" s="110"/>
      <c r="F1611" s="105">
        <v>3</v>
      </c>
      <c r="G1611" s="185" t="e">
        <v>#NUM!</v>
      </c>
      <c r="H1611" s="185" t="e">
        <v>#NUM!</v>
      </c>
      <c r="I1611" s="185" t="e">
        <v>#NUM!</v>
      </c>
      <c r="J1611" s="185" t="e">
        <v>#NUM!</v>
      </c>
      <c r="K1611" s="185" t="e">
        <v>#NUM!</v>
      </c>
      <c r="L1611" s="114"/>
      <c r="M1611" s="110"/>
    </row>
    <row r="1612" spans="1:24" hidden="1" outlineLevel="2" x14ac:dyDescent="0.25">
      <c r="B1612" s="105">
        <v>18</v>
      </c>
      <c r="C1612" s="108">
        <f t="shared" ref="C1612" si="2726">-(IFERROR(VLOOKUP($B1612,$B1588:$C1593,2,0),0)+IFERROR(VLOOKUP($B1612,$D1588:$E1593,2,0),0)+IFERROR(VLOOKUP($B1612,$F1588:$G1593,2,0),0)+IFERROR(VLOOKUP($B1612,$H1588:$I1593,2,0),0)+IFERROR(VLOOKUP($B1612,$J1588:$K1593,2,0),0)+IFERROR(VLOOKUP($B1612,$L1588:$M1593,2,0),0)+IFERROR(VLOOKUP($B1612,$N1588:$O1593,2,0),0)+IFERROR(VLOOKUP($B1612,$P1588:$Q1593,2,0),0)+IFERROR(VLOOKUP($B1612,$R1588:$S1593,2,0),0))</f>
        <v>0</v>
      </c>
      <c r="E1612" s="110"/>
      <c r="F1612" s="105">
        <v>4</v>
      </c>
      <c r="G1612" s="185" t="e">
        <v>#NUM!</v>
      </c>
      <c r="H1612" s="185" t="e">
        <v>#NUM!</v>
      </c>
      <c r="I1612" s="185" t="e">
        <v>#NUM!</v>
      </c>
      <c r="J1612" s="185" t="e">
        <v>#NUM!</v>
      </c>
      <c r="K1612" s="185" t="e">
        <v>#NUM!</v>
      </c>
      <c r="L1612" s="114"/>
      <c r="M1612" s="110"/>
    </row>
    <row r="1613" spans="1:24" hidden="1" outlineLevel="2" x14ac:dyDescent="0.25">
      <c r="B1613" s="105">
        <v>19</v>
      </c>
      <c r="C1613" s="108">
        <f t="shared" ref="C1613" si="2727">-(IFERROR(VLOOKUP($B1613,$B1588:$C1593,2,0),0)+IFERROR(VLOOKUP($B1613,$D1588:$E1593,2,0),0)+IFERROR(VLOOKUP($B1613,$F1588:$G1593,2,0),0)+IFERROR(VLOOKUP($B1613,$H1588:$I1593,2,0),0)+IFERROR(VLOOKUP($B1613,$J1588:$K1593,2,0),0)+IFERROR(VLOOKUP($B1613,$L1588:$M1593,2,0),0)+IFERROR(VLOOKUP($B1613,$N1588:$O1593,2,0),0)+IFERROR(VLOOKUP($B1613,$P1588:$Q1593,2,0),0)+IFERROR(VLOOKUP($B1613,$R1588:$S1593,2,0),0))</f>
        <v>0</v>
      </c>
      <c r="E1613" s="110"/>
      <c r="F1613" s="105">
        <v>5</v>
      </c>
      <c r="G1613" s="185" t="e">
        <v>#NUM!</v>
      </c>
      <c r="H1613" s="185" t="e">
        <v>#NUM!</v>
      </c>
      <c r="I1613" s="185" t="e">
        <v>#NUM!</v>
      </c>
      <c r="J1613" s="185" t="e">
        <v>#NUM!</v>
      </c>
      <c r="K1613" s="185" t="e">
        <v>#NUM!</v>
      </c>
      <c r="L1613" s="114"/>
      <c r="M1613" s="110"/>
    </row>
    <row r="1614" spans="1:24" hidden="1" outlineLevel="2" x14ac:dyDescent="0.25">
      <c r="B1614" s="105">
        <v>20</v>
      </c>
      <c r="C1614" s="108">
        <f t="shared" ref="C1614" si="2728">-(IFERROR(VLOOKUP($B1614,$B1588:$C1593,2,0),0)+IFERROR(VLOOKUP($B1614,$D1588:$E1593,2,0),0)+IFERROR(VLOOKUP($B1614,$F1588:$G1593,2,0),0)+IFERROR(VLOOKUP($B1614,$H1588:$I1593,2,0),0)+IFERROR(VLOOKUP($B1614,$J1588:$K1593,2,0),0)+IFERROR(VLOOKUP($B1614,$L1588:$M1593,2,0),0)+IFERROR(VLOOKUP($B1614,$N1588:$O1593,2,0),0)+IFERROR(VLOOKUP($B1614,$P1588:$Q1593,2,0),0)+IFERROR(VLOOKUP($B1614,$R1588:$S1593,2,0),0))</f>
        <v>0</v>
      </c>
      <c r="E1614" s="110" t="s">
        <v>40</v>
      </c>
      <c r="F1614" s="105">
        <v>6</v>
      </c>
      <c r="G1614" s="185" t="e">
        <v>#NUM!</v>
      </c>
      <c r="H1614" s="185" t="e">
        <v>#NUM!</v>
      </c>
      <c r="I1614" s="185" t="e">
        <v>#NUM!</v>
      </c>
      <c r="J1614" s="185" t="e">
        <v>#NUM!</v>
      </c>
      <c r="K1614" s="185"/>
      <c r="L1614" s="114"/>
      <c r="M1614" s="110"/>
    </row>
    <row r="1615" spans="1:24" hidden="1" outlineLevel="2" x14ac:dyDescent="0.25">
      <c r="B1615" s="105">
        <v>21</v>
      </c>
      <c r="C1615" s="108">
        <f t="shared" ref="C1615" si="2729">-(IFERROR(VLOOKUP($B1615,$B1588:$C1593,2,0),0)+IFERROR(VLOOKUP($B1615,$D1588:$E1593,2,0),0)+IFERROR(VLOOKUP($B1615,$F1588:$G1593,2,0),0)+IFERROR(VLOOKUP($B1615,$H1588:$I1593,2,0),0)+IFERROR(VLOOKUP($B1615,$J1588:$K1593,2,0),0)+IFERROR(VLOOKUP($B1615,$L1588:$M1593,2,0),0)+IFERROR(VLOOKUP($B1615,$N1588:$O1593,2,0),0)+IFERROR(VLOOKUP($B1615,$P1588:$Q1593,2,0),0)+IFERROR(VLOOKUP($B1615,$R1588:$S1593,2,0),0))</f>
        <v>0</v>
      </c>
      <c r="E1615" s="110"/>
      <c r="F1615" s="105">
        <v>7</v>
      </c>
      <c r="G1615" s="185" t="e">
        <v>#NUM!</v>
      </c>
      <c r="H1615" s="185" t="e">
        <v>#NUM!</v>
      </c>
      <c r="I1615" s="185" t="e">
        <v>#NUM!</v>
      </c>
      <c r="J1615" s="185"/>
      <c r="K1615" s="185"/>
      <c r="L1615" s="114"/>
      <c r="M1615" s="110"/>
    </row>
    <row r="1616" spans="1:24" hidden="1" outlineLevel="2" x14ac:dyDescent="0.25">
      <c r="E1616" s="110"/>
      <c r="F1616" s="105">
        <v>8</v>
      </c>
      <c r="G1616" s="185" t="e">
        <v>#NUM!</v>
      </c>
      <c r="H1616" s="185" t="e">
        <v>#NUM!</v>
      </c>
      <c r="I1616" s="185"/>
      <c r="J1616" s="185"/>
      <c r="K1616" s="185"/>
      <c r="L1616" s="114"/>
      <c r="M1616" s="110"/>
      <c r="X1616" s="110"/>
    </row>
    <row r="1617" spans="1:24" hidden="1" outlineLevel="2" x14ac:dyDescent="0.25">
      <c r="E1617" s="110"/>
      <c r="F1617" s="105">
        <v>9</v>
      </c>
      <c r="G1617" s="185" t="e">
        <v>#NUM!</v>
      </c>
      <c r="H1617" s="185"/>
      <c r="I1617" s="185"/>
      <c r="J1617" s="185"/>
      <c r="K1617" s="185"/>
      <c r="L1617" s="114"/>
      <c r="M1617" s="110"/>
      <c r="X1617" s="110"/>
    </row>
    <row r="1618" spans="1:24" hidden="1" outlineLevel="2" x14ac:dyDescent="0.25">
      <c r="A1618" s="117"/>
    </row>
    <row r="1619" spans="1:24" s="119" customFormat="1" hidden="1" outlineLevel="2" x14ac:dyDescent="0.25">
      <c r="A1619" s="118" t="s">
        <v>37</v>
      </c>
    </row>
    <row r="1620" spans="1:24" hidden="1" outlineLevel="2" x14ac:dyDescent="0.25">
      <c r="B1620" s="316" t="e">
        <f t="shared" ref="B1620:B1626" si="2730">B1587</f>
        <v>#REF!</v>
      </c>
      <c r="C1620" s="316"/>
      <c r="D1620" s="316" t="e">
        <f t="shared" ref="D1620:D1626" si="2731">D1587</f>
        <v>#REF!</v>
      </c>
      <c r="E1620" s="316"/>
      <c r="F1620" s="316" t="e">
        <f t="shared" ref="F1620:F1626" si="2732">F1587</f>
        <v>#REF!</v>
      </c>
      <c r="G1620" s="316"/>
      <c r="H1620" s="316" t="e">
        <f t="shared" ref="H1620:H1626" si="2733">H1587</f>
        <v>#REF!</v>
      </c>
      <c r="I1620" s="316"/>
      <c r="J1620" s="316" t="e">
        <f t="shared" ref="J1620:J1626" si="2734">J1587</f>
        <v>#REF!</v>
      </c>
      <c r="K1620" s="316"/>
      <c r="L1620" s="316" t="e">
        <f t="shared" ref="L1620:L1626" si="2735">L1587</f>
        <v>#REF!</v>
      </c>
      <c r="M1620" s="316"/>
    </row>
    <row r="1621" spans="1:24" hidden="1" outlineLevel="2" x14ac:dyDescent="0.25">
      <c r="B1621" s="105" t="e">
        <f t="shared" si="2730"/>
        <v>#REF!</v>
      </c>
      <c r="C1621" s="116" t="e">
        <f>IF($Q$2=2,IFERROR(INDEX($G1598:$L1604,MATCH(B1621,$F1598:$F1604,0),MATCH(INICIO!$C$59,$G1597:$L1597,0)),0),IF($Q$2=4,IFERROR(INDEX($P1598:$U1608,MATCH(B1621,$O1598:$O1608,0),MATCH(INICIO!$C$59,$P1597:$U1597,0)),0),IFERROR(INDEX($G1609:$L1617,MATCH(B1621,$F1609:$F1617,0),MATCH(INICIO!$C$59,$G1608:$L1608,0)),0)))</f>
        <v>#REF!</v>
      </c>
      <c r="D1621" s="105" t="e">
        <f t="shared" si="2731"/>
        <v>#REF!</v>
      </c>
      <c r="E1621" s="116" t="e">
        <f>IF($Q$2=2,IFERROR(INDEX($G1598:$L1604,MATCH(D1621,$F1598:$F1604,0),MATCH(INICIO!$C$59,$G1597:$L1597,0)),0),IF($Q$2=4,IFERROR(INDEX($P1598:$U1608,MATCH(D1621,$O1598:$O1608,0),MATCH(INICIO!$C$59,$P1597:$U1597,0)),0),IFERROR(INDEX($G1609:$L1617,MATCH(D1621,$F1609:$F1617,0),MATCH(INICIO!$C$59,$G1608:$L1608,0)),0)))</f>
        <v>#REF!</v>
      </c>
      <c r="F1621" s="105" t="e">
        <f t="shared" si="2732"/>
        <v>#REF!</v>
      </c>
      <c r="G1621" s="116" t="e">
        <f>IF($Q$2=2,IFERROR(INDEX($G1598:$L1604,MATCH(F1621,$F1598:$F1604,0),MATCH(INICIO!$C$59,$G1597:$L1597,0)),0),IF($Q$2=4,IFERROR(INDEX($P1598:$U1608,MATCH(F1621,$O1598:$O1608,0),MATCH(INICIO!$C$59,$P1597:$U1597,0)),0),IFERROR(INDEX($G1609:$L1617,MATCH(F1621,$F1609:$F1617,0),MATCH(INICIO!$C$59,$G1608:$L1608,0)),0)))</f>
        <v>#REF!</v>
      </c>
      <c r="H1621" s="105" t="e">
        <f t="shared" si="2733"/>
        <v>#REF!</v>
      </c>
      <c r="I1621" s="116" t="e">
        <f>IF($Q$2=2,IFERROR(INDEX($G1598:$L1604,MATCH(H1621,$F1598:$F1604,0),MATCH(INICIO!$C$59,$G1597:$L1597,0)),0),IF($Q$2=4,IFERROR(INDEX($P1598:$U1608,MATCH(H1621,$O1598:$O1608,0),MATCH(INICIO!$C$59,$P1597:$U1597,0)),0),IFERROR(INDEX($G1609:$L1617,MATCH(H1621,$F1609:$F1617,0),MATCH(INICIO!$C$59,$G1608:$L1608,0)),0)))</f>
        <v>#REF!</v>
      </c>
      <c r="J1621" s="105" t="e">
        <f t="shared" si="2734"/>
        <v>#REF!</v>
      </c>
      <c r="K1621" s="116" t="e">
        <f>IF($Q$2=2,IFERROR(INDEX($G1598:$L1604,MATCH(J1621,$F1598:$F1604,0),MATCH(INICIO!$C$59,$G1597:$L1597,0)),0),IF($Q$2=4,IFERROR(INDEX($P1598:$U1608,MATCH(J1621,$O1598:$O1608,0),MATCH(INICIO!$C$59,$P1597:$U1597,0)),0),IFERROR(INDEX($G1609:$L1617,MATCH(J1621,$F1609:$F1617,0),MATCH(INICIO!$C$59,$G1608:$L1608,0)),0)))</f>
        <v>#REF!</v>
      </c>
      <c r="L1621" s="105" t="e">
        <f t="shared" si="2735"/>
        <v>#REF!</v>
      </c>
      <c r="M1621" s="116" t="e">
        <f>IF($Q$2=2,IFERROR(INDEX($G1598:$L1604,MATCH(L1621,$F1598:$F1604,0),MATCH(INICIO!$C$59,$G1597:$L1597,0)),0),IF($Q$2=4,IFERROR(INDEX($P1598:$U1608,MATCH(L1621,$O1598:$O1608,0),MATCH(INICIO!$C$59,$P1597:$U1597,0)),0),IFERROR(INDEX($G1609:$L1617,MATCH(L1621,$F1609:$F1617,0),MATCH(INICIO!$C$59,$G1608:$L1608,0)),0)))</f>
        <v>#REF!</v>
      </c>
    </row>
    <row r="1622" spans="1:24" hidden="1" outlineLevel="2" x14ac:dyDescent="0.25">
      <c r="B1622" s="105" t="e">
        <f t="shared" si="2730"/>
        <v>#REF!</v>
      </c>
      <c r="C1622" s="116" t="e">
        <f>IF($Q$2=2,IFERROR(INDEX($G1598:$L1604,MATCH(B1622,$F1598:$F1604,0),MATCH(INICIO!$C$59,$G1597:$L1597,0)),0),IF($Q$2=4,IFERROR(INDEX($P1598:$U1608,MATCH(B1622,$O1598:$O1608,0),MATCH(INICIO!$C$59,$P1597:$U1597,0)),0),IFERROR(INDEX($G1609:$L1617,MATCH(B1622,$F1609:$F1617,0),MATCH(INICIO!$C$59,$G1608:$L1608,0)),0)))</f>
        <v>#REF!</v>
      </c>
      <c r="D1622" s="105" t="e">
        <f t="shared" si="2731"/>
        <v>#REF!</v>
      </c>
      <c r="E1622" s="116" t="e">
        <f>IF($Q$2=2,IFERROR(INDEX($G1598:$L1604,MATCH(D1622,$F1598:$F1604,0),MATCH(INICIO!$C$59,$G1597:$L1597,0)),0),IF($Q$2=4,IFERROR(INDEX($P1598:$U1608,MATCH(D1622,$O1598:$O1608,0),MATCH(INICIO!$C$59,$P1597:$U1597,0)),0),IFERROR(INDEX($G1609:$L1617,MATCH(D1622,$F1609:$F1617,0),MATCH(INICIO!$C$59,$G1608:$L1608,0)),0)))</f>
        <v>#REF!</v>
      </c>
      <c r="F1622" s="105" t="e">
        <f t="shared" si="2732"/>
        <v>#REF!</v>
      </c>
      <c r="G1622" s="116" t="e">
        <f>IF($Q$2=2,IFERROR(INDEX($G1598:$L1604,MATCH(F1622,$F1598:$F1604,0),MATCH(INICIO!$C$59,$G1597:$L1597,0)),0),IF($Q$2=4,IFERROR(INDEX($P1598:$U1608,MATCH(F1622,$O1598:$O1608,0),MATCH(INICIO!$C$59,$P1597:$U1597,0)),0),IFERROR(INDEX($G1609:$L1617,MATCH(F1622,$F1609:$F1617,0),MATCH(INICIO!$C$59,$G1608:$L1608,0)),0)))</f>
        <v>#REF!</v>
      </c>
      <c r="H1622" s="105" t="e">
        <f t="shared" si="2733"/>
        <v>#REF!</v>
      </c>
      <c r="I1622" s="116" t="e">
        <f>IF($Q$2=2,IFERROR(INDEX($G1598:$L1604,MATCH(H1622,$F1598:$F1604,0),MATCH(INICIO!$C$59,$G1597:$L1597,0)),0),IF($Q$2=4,IFERROR(INDEX($P1598:$U1608,MATCH(H1622,$O1598:$O1608,0),MATCH(INICIO!$C$59,$P1597:$U1597,0)),0),IFERROR(INDEX($G1609:$L1617,MATCH(H1622,$F1609:$F1617,0),MATCH(INICIO!$C$59,$G1608:$L1608,0)),0)))</f>
        <v>#REF!</v>
      </c>
      <c r="J1622" s="105" t="e">
        <f t="shared" si="2734"/>
        <v>#REF!</v>
      </c>
      <c r="K1622" s="116" t="e">
        <f>IF($Q$2=2,IFERROR(INDEX($G1598:$L1604,MATCH(J1622,$F1598:$F1604,0),MATCH(INICIO!$C$59,$G1597:$L1597,0)),0),IF($Q$2=4,IFERROR(INDEX($P1598:$U1608,MATCH(J1622,$O1598:$O1608,0),MATCH(INICIO!$C$59,$P1597:$U1597,0)),0),IFERROR(INDEX($G1609:$L1617,MATCH(J1622,$F1609:$F1617,0),MATCH(INICIO!$C$59,$G1608:$L1608,0)),0)))</f>
        <v>#REF!</v>
      </c>
      <c r="L1622" s="105" t="e">
        <f t="shared" si="2735"/>
        <v>#REF!</v>
      </c>
      <c r="M1622" s="116" t="e">
        <f>IF($Q$2=2,IFERROR(INDEX($G1598:$L1604,MATCH(L1622,$F1598:$F1604,0),MATCH(INICIO!$C$59,$G1597:$L1597,0)),0),IF($Q$2=4,IFERROR(INDEX($P1598:$U1608,MATCH(L1622,$O1598:$O1608,0),MATCH(INICIO!$C$59,$P1597:$U1597,0)),0),IFERROR(INDEX($G1609:$L1617,MATCH(L1622,$F1609:$F1617,0),MATCH(INICIO!$C$59,$G1608:$L1608,0)),0)))</f>
        <v>#REF!</v>
      </c>
    </row>
    <row r="1623" spans="1:24" hidden="1" outlineLevel="2" x14ac:dyDescent="0.25">
      <c r="B1623" s="105" t="e">
        <f t="shared" si="2730"/>
        <v>#REF!</v>
      </c>
      <c r="C1623" s="116" t="e">
        <f>IF($Q$2=2,IFERROR(INDEX($G1598:$L1604,MATCH(B1623,$F1598:$F1604,0),MATCH(INICIO!$C$59,$G1597:$L1597,0)),0),IF($Q$2=4,IFERROR(INDEX($P1598:$U1608,MATCH(B1623,$O1598:$O1608,0),MATCH(INICIO!$C$59,$P1597:$U1597,0)),0),IFERROR(INDEX($G1609:$L1617,MATCH(B1623,$F1609:$F1617,0),MATCH(INICIO!$C$59,$G1608:$L1608,0)),0)))</f>
        <v>#REF!</v>
      </c>
      <c r="D1623" s="105" t="e">
        <f t="shared" si="2731"/>
        <v>#REF!</v>
      </c>
      <c r="E1623" s="116" t="e">
        <f>IF($Q$2=2,IFERROR(INDEX($G1598:$L1604,MATCH(D1623,$F1598:$F1604,0),MATCH(INICIO!$C$59,$G1597:$L1597,0)),0),IF($Q$2=4,IFERROR(INDEX($P1598:$U1608,MATCH(D1623,$O1598:$O1608,0),MATCH(INICIO!$C$59,$P1597:$U1597,0)),0),IFERROR(INDEX($G1609:$L1617,MATCH(D1623,$F1609:$F1617,0),MATCH(INICIO!$C$59,$G1608:$L1608,0)),0)))</f>
        <v>#REF!</v>
      </c>
      <c r="F1623" s="105" t="e">
        <f t="shared" si="2732"/>
        <v>#REF!</v>
      </c>
      <c r="G1623" s="116" t="e">
        <f>IF($Q$2=2,IFERROR(INDEX($G1598:$L1604,MATCH(F1623,$F1598:$F1604,0),MATCH(INICIO!$C$59,$G1597:$L1597,0)),0),IF($Q$2=4,IFERROR(INDEX($P1598:$U1608,MATCH(F1623,$O1598:$O1608,0),MATCH(INICIO!$C$59,$P1597:$U1597,0)),0),IFERROR(INDEX($G1609:$L1617,MATCH(F1623,$F1609:$F1617,0),MATCH(INICIO!$C$59,$G1608:$L1608,0)),0)))</f>
        <v>#REF!</v>
      </c>
      <c r="H1623" s="105" t="e">
        <f t="shared" si="2733"/>
        <v>#REF!</v>
      </c>
      <c r="I1623" s="116" t="e">
        <f>IF($Q$2=2,IFERROR(INDEX($G1598:$L1604,MATCH(H1623,$F1598:$F1604,0),MATCH(INICIO!$C$59,$G1597:$L1597,0)),0),IF($Q$2=4,IFERROR(INDEX($P1598:$U1608,MATCH(H1623,$O1598:$O1608,0),MATCH(INICIO!$C$59,$P1597:$U1597,0)),0),IFERROR(INDEX($G1609:$L1617,MATCH(H1623,$F1609:$F1617,0),MATCH(INICIO!$C$59,$G1608:$L1608,0)),0)))</f>
        <v>#REF!</v>
      </c>
      <c r="J1623" s="105" t="e">
        <f t="shared" si="2734"/>
        <v>#REF!</v>
      </c>
      <c r="K1623" s="116" t="e">
        <f>IF($Q$2=2,IFERROR(INDEX($G1598:$L1604,MATCH(J1623,$F1598:$F1604,0),MATCH(INICIO!$C$59,$G1597:$L1597,0)),0),IF($Q$2=4,IFERROR(INDEX($P1598:$U1608,MATCH(J1623,$O1598:$O1608,0),MATCH(INICIO!$C$59,$P1597:$U1597,0)),0),IFERROR(INDEX($G1609:$L1617,MATCH(J1623,$F1609:$F1617,0),MATCH(INICIO!$C$59,$G1608:$L1608,0)),0)))</f>
        <v>#REF!</v>
      </c>
      <c r="L1623" s="105" t="e">
        <f t="shared" si="2735"/>
        <v>#REF!</v>
      </c>
      <c r="M1623" s="116" t="e">
        <f>IF($Q$2=2,IFERROR(INDEX($G1598:$L1604,MATCH(L1623,$F1598:$F1604,0),MATCH(INICIO!$C$59,$G1597:$L1597,0)),0),IF($Q$2=4,IFERROR(INDEX($P1598:$U1608,MATCH(L1623,$O1598:$O1608,0),MATCH(INICIO!$C$59,$P1597:$U1597,0)),0),IFERROR(INDEX($G1609:$L1617,MATCH(L1623,$F1609:$F1617,0),MATCH(INICIO!$C$59,$G1608:$L1608,0)),0)))</f>
        <v>#REF!</v>
      </c>
    </row>
    <row r="1624" spans="1:24" hidden="1" outlineLevel="2" x14ac:dyDescent="0.25">
      <c r="B1624" s="105" t="e">
        <f t="shared" si="2730"/>
        <v>#REF!</v>
      </c>
      <c r="C1624" s="116" t="e">
        <f>IF($Q$2=2,IFERROR(INDEX($G1598:$L1604,MATCH(B1624,$F1598:$F1604,0),MATCH(INICIO!$C$59,$G1597:$L1597,0)),0),IF($Q$2=4,IFERROR(INDEX($P1598:$U1608,MATCH(B1624,$O1598:$O1608,0),MATCH(INICIO!$C$59,$P1597:$U1597,0)),0),IFERROR(INDEX($G1609:$L1617,MATCH(B1624,$F1609:$F1617,0),MATCH(INICIO!$C$59,$G1608:$L1608,0)),0)))</f>
        <v>#REF!</v>
      </c>
      <c r="D1624" s="105" t="e">
        <f t="shared" si="2731"/>
        <v>#REF!</v>
      </c>
      <c r="E1624" s="116" t="e">
        <f>IF($Q$2=2,IFERROR(INDEX($G1598:$L1604,MATCH(D1624,$F1598:$F1604,0),MATCH(INICIO!$C$59,$G1597:$L1597,0)),0),IF($Q$2=4,IFERROR(INDEX($P1598:$U1608,MATCH(D1624,$O1598:$O1608,0),MATCH(INICIO!$C$59,$P1597:$U1597,0)),0),IFERROR(INDEX($G1609:$L1617,MATCH(D1624,$F1609:$F1617,0),MATCH(INICIO!$C$59,$G1608:$L1608,0)),0)))</f>
        <v>#REF!</v>
      </c>
      <c r="F1624" s="105" t="e">
        <f t="shared" si="2732"/>
        <v>#REF!</v>
      </c>
      <c r="G1624" s="116" t="e">
        <f>IF($Q$2=2,IFERROR(INDEX($G1598:$L1604,MATCH(F1624,$F1598:$F1604,0),MATCH(INICIO!$C$59,$G1597:$L1597,0)),0),IF($Q$2=4,IFERROR(INDEX($P1598:$U1608,MATCH(F1624,$O1598:$O1608,0),MATCH(INICIO!$C$59,$P1597:$U1597,0)),0),IFERROR(INDEX($G1609:$L1617,MATCH(F1624,$F1609:$F1617,0),MATCH(INICIO!$C$59,$G1608:$L1608,0)),0)))</f>
        <v>#REF!</v>
      </c>
      <c r="H1624" s="105" t="e">
        <f t="shared" si="2733"/>
        <v>#REF!</v>
      </c>
      <c r="I1624" s="116" t="e">
        <f>IF($Q$2=2,IFERROR(INDEX($G1598:$L1604,MATCH(H1624,$F1598:$F1604,0),MATCH(INICIO!$C$59,$G1597:$L1597,0)),0),IF($Q$2=4,IFERROR(INDEX($P1598:$U1608,MATCH(H1624,$O1598:$O1608,0),MATCH(INICIO!$C$59,$P1597:$U1597,0)),0),IFERROR(INDEX($G1609:$L1617,MATCH(H1624,$F1609:$F1617,0),MATCH(INICIO!$C$59,$G1608:$L1608,0)),0)))</f>
        <v>#REF!</v>
      </c>
      <c r="J1624" s="105" t="e">
        <f t="shared" si="2734"/>
        <v>#REF!</v>
      </c>
      <c r="K1624" s="116" t="e">
        <f>IF($Q$2=2,IFERROR(INDEX($G1598:$L1604,MATCH(J1624,$F1598:$F1604,0),MATCH(INICIO!$C$59,$G1597:$L1597,0)),0),IF($Q$2=4,IFERROR(INDEX($P1598:$U1608,MATCH(J1624,$O1598:$O1608,0),MATCH(INICIO!$C$59,$P1597:$U1597,0)),0),IFERROR(INDEX($G1609:$L1617,MATCH(J1624,$F1609:$F1617,0),MATCH(INICIO!$C$59,$G1608:$L1608,0)),0)))</f>
        <v>#REF!</v>
      </c>
      <c r="L1624" s="105" t="e">
        <f t="shared" si="2735"/>
        <v>#REF!</v>
      </c>
      <c r="M1624" s="116" t="e">
        <f>IF($Q$2=2,IFERROR(INDEX($G1598:$L1604,MATCH(L1624,$F1598:$F1604,0),MATCH(INICIO!$C$59,$G1597:$L1597,0)),0),IF($Q$2=4,IFERROR(INDEX($P1598:$U1608,MATCH(L1624,$O1598:$O1608,0),MATCH(INICIO!$C$59,$P1597:$U1597,0)),0),IFERROR(INDEX($G1609:$L1617,MATCH(L1624,$F1609:$F1617,0),MATCH(INICIO!$C$59,$G1608:$L1608,0)),0)))</f>
        <v>#REF!</v>
      </c>
    </row>
    <row r="1625" spans="1:24" hidden="1" outlineLevel="2" x14ac:dyDescent="0.25">
      <c r="B1625" s="105" t="e">
        <f t="shared" si="2730"/>
        <v>#REF!</v>
      </c>
      <c r="C1625" s="116" t="e">
        <f>IF($Q$2=2,IFERROR(INDEX($G1598:$L1604,MATCH(B1625,$F1598:$F1604,0),MATCH(INICIO!$C$59,$G1597:$L1597,0)),0),IF($Q$2=4,IFERROR(INDEX($P1598:$U1608,MATCH(B1625,$O1598:$O1608,0),MATCH(INICIO!$C$59,$P1597:$U1597,0)),0),IFERROR(INDEX($G1609:$L1617,MATCH(B1625,$F1609:$F1617,0),MATCH(INICIO!$C$59,$G1608:$L1608,0)),0)))</f>
        <v>#REF!</v>
      </c>
      <c r="D1625" s="105" t="e">
        <f t="shared" si="2731"/>
        <v>#REF!</v>
      </c>
      <c r="E1625" s="116" t="e">
        <f>IF($Q$2=2,IFERROR(INDEX($G1598:$L1604,MATCH(D1625,$F1598:$F1604,0),MATCH(INICIO!$C$59,$G1597:$L1597,0)),0),IF($Q$2=4,IFERROR(INDEX($P1598:$U1608,MATCH(D1625,$O1598:$O1608,0),MATCH(INICIO!$C$59,$P1597:$U1597,0)),0),IFERROR(INDEX($G1609:$L1617,MATCH(D1625,$F1609:$F1617,0),MATCH(INICIO!$C$59,$G1608:$L1608,0)),0)))</f>
        <v>#REF!</v>
      </c>
      <c r="F1625" s="105" t="e">
        <f t="shared" si="2732"/>
        <v>#REF!</v>
      </c>
      <c r="G1625" s="116" t="e">
        <f>IF($Q$2=2,IFERROR(INDEX($G1598:$L1604,MATCH(F1625,$F1598:$F1604,0),MATCH(INICIO!$C$59,$G1597:$L1597,0)),0),IF($Q$2=4,IFERROR(INDEX($P1598:$U1608,MATCH(F1625,$O1598:$O1608,0),MATCH(INICIO!$C$59,$P1597:$U1597,0)),0),IFERROR(INDEX($G1609:$L1617,MATCH(F1625,$F1609:$F1617,0),MATCH(INICIO!$C$59,$G1608:$L1608,0)),0)))</f>
        <v>#REF!</v>
      </c>
      <c r="H1625" s="105" t="e">
        <f t="shared" si="2733"/>
        <v>#REF!</v>
      </c>
      <c r="I1625" s="116" t="e">
        <f>IF($Q$2=2,IFERROR(INDEX($G1598:$L1604,MATCH(H1625,$F1598:$F1604,0),MATCH(INICIO!$C$59,$G1597:$L1597,0)),0),IF($Q$2=4,IFERROR(INDEX($P1598:$U1608,MATCH(H1625,$O1598:$O1608,0),MATCH(INICIO!$C$59,$P1597:$U1597,0)),0),IFERROR(INDEX($G1609:$L1617,MATCH(H1625,$F1609:$F1617,0),MATCH(INICIO!$C$59,$G1608:$L1608,0)),0)))</f>
        <v>#REF!</v>
      </c>
      <c r="J1625" s="105" t="e">
        <f t="shared" si="2734"/>
        <v>#REF!</v>
      </c>
      <c r="K1625" s="116" t="e">
        <f>IF($Q$2=2,IFERROR(INDEX($G1598:$L1604,MATCH(J1625,$F1598:$F1604,0),MATCH(INICIO!$C$59,$G1597:$L1597,0)),0),IF($Q$2=4,IFERROR(INDEX($P1598:$U1608,MATCH(J1625,$O1598:$O1608,0),MATCH(INICIO!$C$59,$P1597:$U1597,0)),0),IFERROR(INDEX($G1609:$L1617,MATCH(J1625,$F1609:$F1617,0),MATCH(INICIO!$C$59,$G1608:$L1608,0)),0)))</f>
        <v>#REF!</v>
      </c>
      <c r="L1625" s="105" t="e">
        <f t="shared" si="2735"/>
        <v>#REF!</v>
      </c>
      <c r="M1625" s="116" t="e">
        <f>IF($Q$2=2,IFERROR(INDEX($G1598:$L1604,MATCH(L1625,$F1598:$F1604,0),MATCH(INICIO!$C$59,$G1597:$L1597,0)),0),IF($Q$2=4,IFERROR(INDEX($P1598:$U1608,MATCH(L1625,$O1598:$O1608,0),MATCH(INICIO!$C$59,$P1597:$U1597,0)),0),IFERROR(INDEX($G1609:$L1617,MATCH(L1625,$F1609:$F1617,0),MATCH(INICIO!$C$59,$G1608:$L1608,0)),0)))</f>
        <v>#REF!</v>
      </c>
    </row>
    <row r="1626" spans="1:24" hidden="1" outlineLevel="2" x14ac:dyDescent="0.25">
      <c r="B1626" s="105" t="e">
        <f t="shared" si="2730"/>
        <v>#REF!</v>
      </c>
      <c r="C1626" s="116" t="e">
        <f>IF($Q$2=2,IFERROR(INDEX($G1598:$L1604,MATCH(B1626,$F1598:$F1604,0),MATCH(INICIO!$C$59,$G1597:$L1597,0)),0),IF($Q$2=4,IFERROR(INDEX($P1598:$U1608,MATCH(B1626,$O1598:$O1608,0),MATCH(INICIO!$C$59,$P1597:$U1597,0)),0),IFERROR(INDEX($G1609:$L1617,MATCH(B1626,$F1609:$F1617,0),MATCH(INICIO!$C$59,$G1608:$L1608,0)),0)))</f>
        <v>#REF!</v>
      </c>
      <c r="D1626" s="105" t="e">
        <f t="shared" si="2731"/>
        <v>#REF!</v>
      </c>
      <c r="E1626" s="116" t="e">
        <f>IF($Q$2=2,IFERROR(INDEX($G1598:$L1604,MATCH(D1626,$F1598:$F1604,0),MATCH(INICIO!$C$59,$G1597:$L1597,0)),0),IF($Q$2=4,IFERROR(INDEX($P1598:$U1608,MATCH(D1626,$O1598:$O1608,0),MATCH(INICIO!$C$59,$P1597:$U1597,0)),0),IFERROR(INDEX($G1609:$L1617,MATCH(D1626,$F1609:$F1617,0),MATCH(INICIO!$C$59,$G1608:$L1608,0)),0)))</f>
        <v>#REF!</v>
      </c>
      <c r="F1626" s="105" t="e">
        <f t="shared" si="2732"/>
        <v>#REF!</v>
      </c>
      <c r="G1626" s="116" t="e">
        <f>IF($Q$2=2,IFERROR(INDEX($G1598:$L1604,MATCH(F1626,$F1598:$F1604,0),MATCH(INICIO!$C$59,$G1597:$L1597,0)),0),IF($Q$2=4,IFERROR(INDEX($P1598:$U1608,MATCH(F1626,$O1598:$O1608,0),MATCH(INICIO!$C$59,$P1597:$U1597,0)),0),IFERROR(INDEX($G1609:$L1617,MATCH(F1626,$F1609:$F1617,0),MATCH(INICIO!$C$59,$G1608:$L1608,0)),0)))</f>
        <v>#REF!</v>
      </c>
      <c r="H1626" s="105" t="e">
        <f t="shared" si="2733"/>
        <v>#REF!</v>
      </c>
      <c r="I1626" s="116" t="e">
        <f>IF($Q$2=2,IFERROR(INDEX($G1598:$L1604,MATCH(H1626,$F1598:$F1604,0),MATCH(INICIO!$C$59,$G1597:$L1597,0)),0),IF($Q$2=4,IFERROR(INDEX($P1598:$U1608,MATCH(H1626,$O1598:$O1608,0),MATCH(INICIO!$C$59,$P1597:$U1597,0)),0),IFERROR(INDEX($G1609:$L1617,MATCH(H1626,$F1609:$F1617,0),MATCH(INICIO!$C$59,$G1608:$L1608,0)),0)))</f>
        <v>#REF!</v>
      </c>
      <c r="J1626" s="105" t="e">
        <f t="shared" si="2734"/>
        <v>#REF!</v>
      </c>
      <c r="K1626" s="116" t="e">
        <f>IF($Q$2=2,IFERROR(INDEX($G1598:$L1604,MATCH(J1626,$F1598:$F1604,0),MATCH(INICIO!$C$59,$G1597:$L1597,0)),0),IF($Q$2=4,IFERROR(INDEX($P1598:$U1608,MATCH(J1626,$O1598:$O1608,0),MATCH(INICIO!$C$59,$P1597:$U1597,0)),0),IFERROR(INDEX($G1609:$L1617,MATCH(J1626,$F1609:$F1617,0),MATCH(INICIO!$C$59,$G1608:$L1608,0)),0)))</f>
        <v>#REF!</v>
      </c>
      <c r="L1626" s="105" t="e">
        <f t="shared" si="2735"/>
        <v>#REF!</v>
      </c>
      <c r="M1626" s="116" t="e">
        <f>IF($Q$2=2,IFERROR(INDEX($G1598:$L1604,MATCH(L1626,$F1598:$F1604,0),MATCH(INICIO!$C$59,$G1597:$L1597,0)),0),IF($Q$2=4,IFERROR(INDEX($P1598:$U1608,MATCH(L1626,$O1598:$O1608,0),MATCH(INICIO!$C$59,$P1597:$U1597,0)),0),IFERROR(INDEX($G1609:$L1617,MATCH(L1626,$F1609:$F1617,0),MATCH(INICIO!$C$59,$G1608:$L1608,0)),0)))</f>
        <v>#REF!</v>
      </c>
    </row>
    <row r="1627" spans="1:24" hidden="1" outlineLevel="2" x14ac:dyDescent="0.25"/>
    <row r="1628" spans="1:24" s="119" customFormat="1" hidden="1" outlineLevel="2" x14ac:dyDescent="0.25">
      <c r="A1628" s="118" t="s">
        <v>43</v>
      </c>
    </row>
    <row r="1629" spans="1:24" hidden="1" outlineLevel="2" x14ac:dyDescent="0.25">
      <c r="C1629" s="121">
        <f t="shared" ref="C1629:H1629" si="2736">E$2</f>
        <v>1</v>
      </c>
      <c r="D1629" s="121">
        <f t="shared" si="2736"/>
        <v>2</v>
      </c>
      <c r="E1629" s="121">
        <f t="shared" si="2736"/>
        <v>3</v>
      </c>
      <c r="F1629" s="121">
        <f t="shared" si="2736"/>
        <v>4</v>
      </c>
      <c r="G1629" s="121">
        <f t="shared" si="2736"/>
        <v>5</v>
      </c>
      <c r="H1629" s="121">
        <f t="shared" si="2736"/>
        <v>6</v>
      </c>
    </row>
    <row r="1630" spans="1:24" hidden="1" outlineLevel="2" x14ac:dyDescent="0.25">
      <c r="B1630" s="122" t="s">
        <v>44</v>
      </c>
      <c r="C1630" s="123" t="e">
        <f t="array" ref="C1630:C1635">MMULT(MMULT(C$8:H$13,$AZ$8:$BE$13),C1621:C1626)+MMULT(MINVERSE(TRANSPOSE($AZ$8:$BE$13)),C1588:C1593)</f>
        <v>#REF!</v>
      </c>
      <c r="D1630" s="123" t="e">
        <f t="array" ref="D1630:D1635">MMULT(MMULT(K$8:P$13,$AZ$8:$BE$13),E1621:E1626)+MMULT(MINVERSE(TRANSPOSE($AZ$8:$BE$13)),E1588:E1593)</f>
        <v>#REF!</v>
      </c>
      <c r="E1630" s="123" t="e">
        <f t="array" ref="E1630:E1635">MMULT(MMULT(S$8:X$13,$AZ$8:$BE$13),G1621:G1626)+MMULT(MINVERSE(TRANSPOSE($AZ$8:$BE$13)),G1588:G1593)</f>
        <v>#REF!</v>
      </c>
      <c r="F1630" s="123" t="e">
        <f t="array" ref="F1630:F1635">MMULT(MMULT(AA$8:AF$13,$AZ$8:$BE$13),I1621:I1626)+MMULT(MINVERSE(TRANSPOSE($AZ$8:$BE$13)),I1588:I1593)</f>
        <v>#REF!</v>
      </c>
      <c r="G1630" s="123" t="e">
        <f t="array" ref="G1630:G1635">MMULT(MMULT(AI$8:AN$13,$AZ$8:$BE$13),K1621:K1626)+MMULT(MINVERSE(TRANSPOSE($AZ$8:$BE$13)),K1588:K1593)</f>
        <v>#REF!</v>
      </c>
      <c r="H1630" s="123" t="e">
        <f t="array" ref="H1630:H1635">MMULT(MMULT(AQ$8:AV$13,$AZ$8:$BE$13),M1621:M1626)+MMULT(MINVERSE(TRANSPOSE($AZ$8:$BE$13)),M1588:M1593)</f>
        <v>#REF!</v>
      </c>
      <c r="N1630" s="124"/>
      <c r="P1630" s="124"/>
    </row>
    <row r="1631" spans="1:24" hidden="1" outlineLevel="2" x14ac:dyDescent="0.25">
      <c r="B1631" s="122" t="s">
        <v>45</v>
      </c>
      <c r="C1631" s="123" t="e">
        <v>#REF!</v>
      </c>
      <c r="D1631" s="123" t="e">
        <v>#REF!</v>
      </c>
      <c r="E1631" s="123" t="e">
        <v>#REF!</v>
      </c>
      <c r="F1631" s="123" t="e">
        <v>#REF!</v>
      </c>
      <c r="G1631" s="123" t="e">
        <v>#REF!</v>
      </c>
      <c r="H1631" s="123" t="e">
        <v>#REF!</v>
      </c>
      <c r="N1631" s="124"/>
      <c r="P1631" s="124"/>
    </row>
    <row r="1632" spans="1:24" hidden="1" outlineLevel="2" x14ac:dyDescent="0.25">
      <c r="B1632" s="122" t="s">
        <v>46</v>
      </c>
      <c r="C1632" s="123" t="e">
        <v>#REF!</v>
      </c>
      <c r="D1632" s="123" t="e">
        <v>#REF!</v>
      </c>
      <c r="E1632" s="123" t="e">
        <v>#REF!</v>
      </c>
      <c r="F1632" s="123" t="e">
        <v>#REF!</v>
      </c>
      <c r="G1632" s="123" t="e">
        <v>#REF!</v>
      </c>
      <c r="H1632" s="123" t="e">
        <v>#REF!</v>
      </c>
      <c r="N1632" s="124"/>
      <c r="P1632" s="124"/>
    </row>
    <row r="1633" spans="1:93" hidden="1" outlineLevel="2" x14ac:dyDescent="0.25">
      <c r="B1633" s="122" t="s">
        <v>47</v>
      </c>
      <c r="C1633" s="123" t="e">
        <v>#REF!</v>
      </c>
      <c r="D1633" s="123" t="e">
        <v>#REF!</v>
      </c>
      <c r="E1633" s="123" t="e">
        <v>#REF!</v>
      </c>
      <c r="F1633" s="123" t="e">
        <v>#REF!</v>
      </c>
      <c r="G1633" s="123" t="e">
        <v>#REF!</v>
      </c>
      <c r="H1633" s="123" t="e">
        <v>#REF!</v>
      </c>
      <c r="N1633" s="124"/>
      <c r="P1633" s="124"/>
    </row>
    <row r="1634" spans="1:93" hidden="1" outlineLevel="2" x14ac:dyDescent="0.25">
      <c r="B1634" s="122" t="s">
        <v>48</v>
      </c>
      <c r="C1634" s="123" t="e">
        <v>#REF!</v>
      </c>
      <c r="D1634" s="123" t="e">
        <v>#REF!</v>
      </c>
      <c r="E1634" s="123" t="e">
        <v>#REF!</v>
      </c>
      <c r="F1634" s="123" t="e">
        <v>#REF!</v>
      </c>
      <c r="G1634" s="123" t="e">
        <v>#REF!</v>
      </c>
      <c r="H1634" s="123" t="e">
        <v>#REF!</v>
      </c>
      <c r="N1634" s="124"/>
      <c r="P1634" s="124"/>
    </row>
    <row r="1635" spans="1:93" hidden="1" outlineLevel="2" x14ac:dyDescent="0.25">
      <c r="B1635" s="122" t="s">
        <v>49</v>
      </c>
      <c r="C1635" s="123" t="e">
        <v>#REF!</v>
      </c>
      <c r="D1635" s="123" t="e">
        <v>#REF!</v>
      </c>
      <c r="E1635" s="123" t="e">
        <v>#REF!</v>
      </c>
      <c r="F1635" s="123" t="e">
        <v>#REF!</v>
      </c>
      <c r="G1635" s="123" t="e">
        <v>#REF!</v>
      </c>
      <c r="H1635" s="123" t="e">
        <v>#REF!</v>
      </c>
      <c r="N1635" s="124"/>
      <c r="P1635" s="124"/>
    </row>
    <row r="1636" spans="1:93" hidden="1" outlineLevel="2" x14ac:dyDescent="0.25"/>
    <row r="1637" spans="1:93" hidden="1" outlineLevel="2" x14ac:dyDescent="0.25">
      <c r="B1637" s="318" t="s">
        <v>50</v>
      </c>
      <c r="C1637" s="319"/>
      <c r="D1637" s="319"/>
      <c r="E1637" s="319"/>
      <c r="F1637" s="319"/>
      <c r="G1637" s="319"/>
      <c r="H1637" s="319"/>
      <c r="I1637" s="319"/>
      <c r="J1637" s="319"/>
      <c r="K1637" s="319"/>
      <c r="L1637" s="320"/>
      <c r="M1637" s="321" t="s">
        <v>51</v>
      </c>
      <c r="N1637" s="322"/>
      <c r="O1637" s="322"/>
      <c r="P1637" s="322"/>
      <c r="Q1637" s="322"/>
      <c r="R1637" s="322"/>
      <c r="S1637" s="322"/>
      <c r="T1637" s="322"/>
      <c r="U1637" s="322"/>
      <c r="V1637" s="323"/>
      <c r="W1637" s="321" t="s">
        <v>52</v>
      </c>
      <c r="X1637" s="322"/>
      <c r="Y1637" s="322"/>
      <c r="Z1637" s="322"/>
      <c r="AA1637" s="322"/>
      <c r="AB1637" s="322"/>
      <c r="AC1637" s="322"/>
      <c r="AD1637" s="322"/>
      <c r="AE1637" s="322"/>
      <c r="AF1637" s="323"/>
      <c r="AG1637" s="321" t="s">
        <v>53</v>
      </c>
      <c r="AH1637" s="322"/>
      <c r="AI1637" s="322"/>
      <c r="AJ1637" s="322"/>
      <c r="AK1637" s="322"/>
      <c r="AL1637" s="322"/>
      <c r="AM1637" s="322"/>
      <c r="AN1637" s="322"/>
      <c r="AO1637" s="322"/>
      <c r="AP1637" s="323"/>
      <c r="AQ1637" s="321" t="s">
        <v>54</v>
      </c>
      <c r="AR1637" s="322"/>
      <c r="AS1637" s="322"/>
      <c r="AT1637" s="322"/>
      <c r="AU1637" s="322"/>
      <c r="AV1637" s="322"/>
      <c r="AW1637" s="322"/>
      <c r="AX1637" s="322"/>
      <c r="AY1637" s="322"/>
      <c r="AZ1637" s="323"/>
      <c r="BA1637" s="321" t="s">
        <v>55</v>
      </c>
      <c r="BB1637" s="322"/>
      <c r="BC1637" s="322"/>
      <c r="BD1637" s="322"/>
      <c r="BE1637" s="322"/>
      <c r="BF1637" s="322"/>
      <c r="BG1637" s="322"/>
      <c r="BH1637" s="322"/>
      <c r="BI1637" s="322"/>
      <c r="BJ1637" s="323"/>
    </row>
    <row r="1638" spans="1:93" hidden="1" outlineLevel="2" x14ac:dyDescent="0.25">
      <c r="B1638" s="186">
        <f t="shared" ref="B1638" si="2737">E$2</f>
        <v>1</v>
      </c>
      <c r="C1638" s="187">
        <f t="shared" ref="C1638:L1641" si="2738">B1638</f>
        <v>1</v>
      </c>
      <c r="D1638" s="187">
        <f t="shared" si="2738"/>
        <v>1</v>
      </c>
      <c r="E1638" s="187">
        <f t="shared" si="2738"/>
        <v>1</v>
      </c>
      <c r="F1638" s="187">
        <f t="shared" si="2738"/>
        <v>1</v>
      </c>
      <c r="G1638" s="187">
        <f t="shared" si="2738"/>
        <v>1</v>
      </c>
      <c r="H1638" s="187">
        <f t="shared" si="2738"/>
        <v>1</v>
      </c>
      <c r="I1638" s="187">
        <f t="shared" si="2738"/>
        <v>1</v>
      </c>
      <c r="J1638" s="187">
        <f t="shared" si="2738"/>
        <v>1</v>
      </c>
      <c r="K1638" s="187">
        <f t="shared" si="2738"/>
        <v>1</v>
      </c>
      <c r="L1638" s="188">
        <f t="shared" si="2738"/>
        <v>1</v>
      </c>
      <c r="M1638" s="189">
        <f t="shared" ref="M1638" si="2739">F$2</f>
        <v>2</v>
      </c>
      <c r="N1638" s="187">
        <f t="shared" ref="N1638:V1641" si="2740">M1638</f>
        <v>2</v>
      </c>
      <c r="O1638" s="187">
        <f t="shared" si="2740"/>
        <v>2</v>
      </c>
      <c r="P1638" s="187">
        <f t="shared" si="2740"/>
        <v>2</v>
      </c>
      <c r="Q1638" s="187">
        <f t="shared" si="2740"/>
        <v>2</v>
      </c>
      <c r="R1638" s="187">
        <f t="shared" si="2740"/>
        <v>2</v>
      </c>
      <c r="S1638" s="187">
        <f t="shared" si="2740"/>
        <v>2</v>
      </c>
      <c r="T1638" s="187">
        <f t="shared" si="2740"/>
        <v>2</v>
      </c>
      <c r="U1638" s="187">
        <f t="shared" si="2740"/>
        <v>2</v>
      </c>
      <c r="V1638" s="188">
        <f t="shared" si="2740"/>
        <v>2</v>
      </c>
      <c r="W1638" s="189">
        <f>G$2</f>
        <v>3</v>
      </c>
      <c r="X1638" s="187">
        <f t="shared" ref="X1638:AF1641" si="2741">W1638</f>
        <v>3</v>
      </c>
      <c r="Y1638" s="187">
        <f t="shared" si="2741"/>
        <v>3</v>
      </c>
      <c r="Z1638" s="187">
        <f t="shared" si="2741"/>
        <v>3</v>
      </c>
      <c r="AA1638" s="187">
        <f t="shared" si="2741"/>
        <v>3</v>
      </c>
      <c r="AB1638" s="187">
        <f t="shared" si="2741"/>
        <v>3</v>
      </c>
      <c r="AC1638" s="187">
        <f t="shared" si="2741"/>
        <v>3</v>
      </c>
      <c r="AD1638" s="187">
        <f t="shared" si="2741"/>
        <v>3</v>
      </c>
      <c r="AE1638" s="187">
        <f t="shared" si="2741"/>
        <v>3</v>
      </c>
      <c r="AF1638" s="188">
        <f t="shared" si="2741"/>
        <v>3</v>
      </c>
      <c r="AG1638" s="189">
        <f>H$2</f>
        <v>4</v>
      </c>
      <c r="AH1638" s="187">
        <f t="shared" ref="AH1638:AP1641" si="2742">AG1638</f>
        <v>4</v>
      </c>
      <c r="AI1638" s="187">
        <f t="shared" si="2742"/>
        <v>4</v>
      </c>
      <c r="AJ1638" s="187">
        <f t="shared" si="2742"/>
        <v>4</v>
      </c>
      <c r="AK1638" s="187">
        <f t="shared" si="2742"/>
        <v>4</v>
      </c>
      <c r="AL1638" s="187">
        <f t="shared" si="2742"/>
        <v>4</v>
      </c>
      <c r="AM1638" s="187">
        <f t="shared" si="2742"/>
        <v>4</v>
      </c>
      <c r="AN1638" s="187">
        <f t="shared" si="2742"/>
        <v>4</v>
      </c>
      <c r="AO1638" s="187">
        <f t="shared" si="2742"/>
        <v>4</v>
      </c>
      <c r="AP1638" s="188">
        <f t="shared" si="2742"/>
        <v>4</v>
      </c>
      <c r="AQ1638" s="189">
        <f>I$2</f>
        <v>5</v>
      </c>
      <c r="AR1638" s="187">
        <f t="shared" ref="AR1638:AZ1641" si="2743">AQ1638</f>
        <v>5</v>
      </c>
      <c r="AS1638" s="187">
        <f t="shared" si="2743"/>
        <v>5</v>
      </c>
      <c r="AT1638" s="187">
        <f t="shared" si="2743"/>
        <v>5</v>
      </c>
      <c r="AU1638" s="187">
        <f t="shared" si="2743"/>
        <v>5</v>
      </c>
      <c r="AV1638" s="187">
        <f t="shared" si="2743"/>
        <v>5</v>
      </c>
      <c r="AW1638" s="187">
        <f t="shared" si="2743"/>
        <v>5</v>
      </c>
      <c r="AX1638" s="187">
        <f t="shared" si="2743"/>
        <v>5</v>
      </c>
      <c r="AY1638" s="187">
        <f t="shared" si="2743"/>
        <v>5</v>
      </c>
      <c r="AZ1638" s="188">
        <f t="shared" si="2743"/>
        <v>5</v>
      </c>
      <c r="BA1638" s="189">
        <f>J$2</f>
        <v>6</v>
      </c>
      <c r="BB1638" s="187">
        <f t="shared" ref="BB1638:BJ1641" si="2744">BA1638</f>
        <v>6</v>
      </c>
      <c r="BC1638" s="187">
        <f t="shared" si="2744"/>
        <v>6</v>
      </c>
      <c r="BD1638" s="187">
        <f t="shared" si="2744"/>
        <v>6</v>
      </c>
      <c r="BE1638" s="187">
        <f t="shared" si="2744"/>
        <v>6</v>
      </c>
      <c r="BF1638" s="187">
        <f t="shared" si="2744"/>
        <v>6</v>
      </c>
      <c r="BG1638" s="187">
        <f t="shared" si="2744"/>
        <v>6</v>
      </c>
      <c r="BH1638" s="187">
        <f t="shared" si="2744"/>
        <v>6</v>
      </c>
      <c r="BI1638" s="187">
        <f t="shared" si="2744"/>
        <v>6</v>
      </c>
      <c r="BJ1638" s="188">
        <f t="shared" si="2744"/>
        <v>6</v>
      </c>
    </row>
    <row r="1639" spans="1:93" s="2" customFormat="1" ht="15" hidden="1" customHeight="1" outlineLevel="2" x14ac:dyDescent="0.25">
      <c r="A1639" s="152" t="s">
        <v>192</v>
      </c>
      <c r="B1639" s="129" t="e">
        <f>C1632</f>
        <v>#REF!</v>
      </c>
      <c r="C1639" s="130" t="e">
        <f t="shared" si="2738"/>
        <v>#REF!</v>
      </c>
      <c r="D1639" s="130" t="e">
        <f t="shared" si="2738"/>
        <v>#REF!</v>
      </c>
      <c r="E1639" s="130" t="e">
        <f t="shared" si="2738"/>
        <v>#REF!</v>
      </c>
      <c r="F1639" s="130" t="e">
        <f t="shared" si="2738"/>
        <v>#REF!</v>
      </c>
      <c r="G1639" s="130" t="e">
        <f t="shared" si="2738"/>
        <v>#REF!</v>
      </c>
      <c r="H1639" s="130" t="e">
        <f t="shared" si="2738"/>
        <v>#REF!</v>
      </c>
      <c r="I1639" s="130" t="e">
        <f t="shared" si="2738"/>
        <v>#REF!</v>
      </c>
      <c r="J1639" s="190" t="e">
        <f t="shared" si="2738"/>
        <v>#REF!</v>
      </c>
      <c r="K1639" s="130" t="e">
        <f t="shared" si="2738"/>
        <v>#REF!</v>
      </c>
      <c r="L1639" s="131" t="e">
        <f t="shared" si="2738"/>
        <v>#REF!</v>
      </c>
      <c r="M1639" s="129" t="e">
        <f>D1632</f>
        <v>#REF!</v>
      </c>
      <c r="N1639" s="130" t="e">
        <f t="shared" si="2740"/>
        <v>#REF!</v>
      </c>
      <c r="O1639" s="130" t="e">
        <f t="shared" si="2740"/>
        <v>#REF!</v>
      </c>
      <c r="P1639" s="130" t="e">
        <f t="shared" si="2740"/>
        <v>#REF!</v>
      </c>
      <c r="Q1639" s="130" t="e">
        <f t="shared" si="2740"/>
        <v>#REF!</v>
      </c>
      <c r="R1639" s="130" t="e">
        <f t="shared" si="2740"/>
        <v>#REF!</v>
      </c>
      <c r="S1639" s="130" t="e">
        <f t="shared" si="2740"/>
        <v>#REF!</v>
      </c>
      <c r="T1639" s="130" t="e">
        <f t="shared" si="2740"/>
        <v>#REF!</v>
      </c>
      <c r="U1639" s="130" t="e">
        <f t="shared" si="2740"/>
        <v>#REF!</v>
      </c>
      <c r="V1639" s="131" t="e">
        <f t="shared" si="2740"/>
        <v>#REF!</v>
      </c>
      <c r="W1639" s="129" t="e">
        <f>E1632</f>
        <v>#REF!</v>
      </c>
      <c r="X1639" s="130" t="e">
        <f t="shared" si="2741"/>
        <v>#REF!</v>
      </c>
      <c r="Y1639" s="130" t="e">
        <f t="shared" si="2741"/>
        <v>#REF!</v>
      </c>
      <c r="Z1639" s="130" t="e">
        <f t="shared" si="2741"/>
        <v>#REF!</v>
      </c>
      <c r="AA1639" s="130" t="e">
        <f t="shared" si="2741"/>
        <v>#REF!</v>
      </c>
      <c r="AB1639" s="130" t="e">
        <f t="shared" si="2741"/>
        <v>#REF!</v>
      </c>
      <c r="AC1639" s="130" t="e">
        <f t="shared" si="2741"/>
        <v>#REF!</v>
      </c>
      <c r="AD1639" s="130" t="e">
        <f t="shared" si="2741"/>
        <v>#REF!</v>
      </c>
      <c r="AE1639" s="130" t="e">
        <f t="shared" si="2741"/>
        <v>#REF!</v>
      </c>
      <c r="AF1639" s="131" t="e">
        <f t="shared" si="2741"/>
        <v>#REF!</v>
      </c>
      <c r="AG1639" s="129" t="e">
        <f>F1632</f>
        <v>#REF!</v>
      </c>
      <c r="AH1639" s="130" t="e">
        <f t="shared" si="2742"/>
        <v>#REF!</v>
      </c>
      <c r="AI1639" s="130" t="e">
        <f t="shared" si="2742"/>
        <v>#REF!</v>
      </c>
      <c r="AJ1639" s="130" t="e">
        <f t="shared" si="2742"/>
        <v>#REF!</v>
      </c>
      <c r="AK1639" s="130" t="e">
        <f t="shared" si="2742"/>
        <v>#REF!</v>
      </c>
      <c r="AL1639" s="130" t="e">
        <f t="shared" si="2742"/>
        <v>#REF!</v>
      </c>
      <c r="AM1639" s="130" t="e">
        <f t="shared" si="2742"/>
        <v>#REF!</v>
      </c>
      <c r="AN1639" s="130" t="e">
        <f t="shared" si="2742"/>
        <v>#REF!</v>
      </c>
      <c r="AO1639" s="130" t="e">
        <f t="shared" si="2742"/>
        <v>#REF!</v>
      </c>
      <c r="AP1639" s="131" t="e">
        <f t="shared" si="2742"/>
        <v>#REF!</v>
      </c>
      <c r="AQ1639" s="129" t="e">
        <f>G1632</f>
        <v>#REF!</v>
      </c>
      <c r="AR1639" s="130" t="e">
        <f t="shared" si="2743"/>
        <v>#REF!</v>
      </c>
      <c r="AS1639" s="130" t="e">
        <f t="shared" si="2743"/>
        <v>#REF!</v>
      </c>
      <c r="AT1639" s="130" t="e">
        <f t="shared" si="2743"/>
        <v>#REF!</v>
      </c>
      <c r="AU1639" s="130" t="e">
        <f t="shared" si="2743"/>
        <v>#REF!</v>
      </c>
      <c r="AV1639" s="130" t="e">
        <f t="shared" si="2743"/>
        <v>#REF!</v>
      </c>
      <c r="AW1639" s="130" t="e">
        <f t="shared" si="2743"/>
        <v>#REF!</v>
      </c>
      <c r="AX1639" s="130" t="e">
        <f t="shared" si="2743"/>
        <v>#REF!</v>
      </c>
      <c r="AY1639" s="130" t="e">
        <f t="shared" si="2743"/>
        <v>#REF!</v>
      </c>
      <c r="AZ1639" s="131" t="e">
        <f t="shared" si="2743"/>
        <v>#REF!</v>
      </c>
      <c r="BA1639" s="129" t="e">
        <f>H1632</f>
        <v>#REF!</v>
      </c>
      <c r="BB1639" s="130" t="e">
        <f t="shared" si="2744"/>
        <v>#REF!</v>
      </c>
      <c r="BC1639" s="130" t="e">
        <f t="shared" si="2744"/>
        <v>#REF!</v>
      </c>
      <c r="BD1639" s="130" t="e">
        <f t="shared" si="2744"/>
        <v>#REF!</v>
      </c>
      <c r="BE1639" s="130" t="e">
        <f t="shared" si="2744"/>
        <v>#REF!</v>
      </c>
      <c r="BF1639" s="130" t="e">
        <f t="shared" si="2744"/>
        <v>#REF!</v>
      </c>
      <c r="BG1639" s="130" t="e">
        <f t="shared" si="2744"/>
        <v>#REF!</v>
      </c>
      <c r="BH1639" s="130" t="e">
        <f t="shared" si="2744"/>
        <v>#REF!</v>
      </c>
      <c r="BI1639" s="130" t="e">
        <f t="shared" si="2744"/>
        <v>#REF!</v>
      </c>
      <c r="BJ1639" s="131" t="e">
        <f t="shared" si="2744"/>
        <v>#REF!</v>
      </c>
      <c r="BK1639"/>
      <c r="BL1639"/>
      <c r="BM1639"/>
      <c r="BN1639"/>
      <c r="BO1639"/>
      <c r="BP1639"/>
      <c r="BQ1639"/>
      <c r="BR1639"/>
      <c r="BS1639"/>
      <c r="BT1639"/>
      <c r="BU1639"/>
      <c r="BV1639"/>
      <c r="BW1639"/>
      <c r="BX1639"/>
      <c r="BY1639"/>
      <c r="BZ1639"/>
      <c r="CA1639"/>
      <c r="CB1639"/>
      <c r="CC1639"/>
      <c r="CD1639"/>
      <c r="CE1639"/>
      <c r="CF1639"/>
      <c r="CG1639"/>
      <c r="CH1639"/>
      <c r="CI1639"/>
      <c r="CJ1639"/>
      <c r="CK1639"/>
      <c r="CL1639"/>
      <c r="CM1639"/>
      <c r="CN1639"/>
      <c r="CO1639"/>
    </row>
    <row r="1640" spans="1:93" s="2" customFormat="1" ht="15" hidden="1" customHeight="1" outlineLevel="2" x14ac:dyDescent="0.25">
      <c r="A1640" s="152" t="s">
        <v>47</v>
      </c>
      <c r="B1640" s="129" t="e">
        <f>C1633</f>
        <v>#REF!</v>
      </c>
      <c r="C1640" s="130" t="e">
        <f t="shared" si="2738"/>
        <v>#REF!</v>
      </c>
      <c r="D1640" s="130" t="e">
        <f t="shared" si="2738"/>
        <v>#REF!</v>
      </c>
      <c r="E1640" s="130" t="e">
        <f t="shared" si="2738"/>
        <v>#REF!</v>
      </c>
      <c r="F1640" s="130" t="e">
        <f t="shared" si="2738"/>
        <v>#REF!</v>
      </c>
      <c r="G1640" s="130" t="e">
        <f t="shared" si="2738"/>
        <v>#REF!</v>
      </c>
      <c r="H1640" s="130" t="e">
        <f t="shared" si="2738"/>
        <v>#REF!</v>
      </c>
      <c r="I1640" s="130" t="e">
        <f t="shared" si="2738"/>
        <v>#REF!</v>
      </c>
      <c r="J1640" s="190" t="e">
        <f t="shared" si="2738"/>
        <v>#REF!</v>
      </c>
      <c r="K1640" s="130" t="e">
        <f t="shared" si="2738"/>
        <v>#REF!</v>
      </c>
      <c r="L1640" s="131" t="e">
        <f t="shared" si="2738"/>
        <v>#REF!</v>
      </c>
      <c r="M1640" s="129" t="e">
        <f>D1633</f>
        <v>#REF!</v>
      </c>
      <c r="N1640" s="130" t="e">
        <f t="shared" si="2740"/>
        <v>#REF!</v>
      </c>
      <c r="O1640" s="130" t="e">
        <f t="shared" si="2740"/>
        <v>#REF!</v>
      </c>
      <c r="P1640" s="130" t="e">
        <f t="shared" si="2740"/>
        <v>#REF!</v>
      </c>
      <c r="Q1640" s="130" t="e">
        <f t="shared" si="2740"/>
        <v>#REF!</v>
      </c>
      <c r="R1640" s="130" t="e">
        <f t="shared" si="2740"/>
        <v>#REF!</v>
      </c>
      <c r="S1640" s="130" t="e">
        <f t="shared" si="2740"/>
        <v>#REF!</v>
      </c>
      <c r="T1640" s="130" t="e">
        <f t="shared" si="2740"/>
        <v>#REF!</v>
      </c>
      <c r="U1640" s="130" t="e">
        <f t="shared" si="2740"/>
        <v>#REF!</v>
      </c>
      <c r="V1640" s="131" t="e">
        <f t="shared" si="2740"/>
        <v>#REF!</v>
      </c>
      <c r="W1640" s="129" t="e">
        <f>E1633</f>
        <v>#REF!</v>
      </c>
      <c r="X1640" s="130" t="e">
        <f t="shared" si="2741"/>
        <v>#REF!</v>
      </c>
      <c r="Y1640" s="130" t="e">
        <f t="shared" si="2741"/>
        <v>#REF!</v>
      </c>
      <c r="Z1640" s="130" t="e">
        <f t="shared" si="2741"/>
        <v>#REF!</v>
      </c>
      <c r="AA1640" s="130" t="e">
        <f t="shared" si="2741"/>
        <v>#REF!</v>
      </c>
      <c r="AB1640" s="130" t="e">
        <f t="shared" si="2741"/>
        <v>#REF!</v>
      </c>
      <c r="AC1640" s="130" t="e">
        <f t="shared" si="2741"/>
        <v>#REF!</v>
      </c>
      <c r="AD1640" s="130" t="e">
        <f t="shared" si="2741"/>
        <v>#REF!</v>
      </c>
      <c r="AE1640" s="130" t="e">
        <f t="shared" si="2741"/>
        <v>#REF!</v>
      </c>
      <c r="AF1640" s="131" t="e">
        <f t="shared" si="2741"/>
        <v>#REF!</v>
      </c>
      <c r="AG1640" s="129" t="e">
        <f>F1633</f>
        <v>#REF!</v>
      </c>
      <c r="AH1640" s="130" t="e">
        <f t="shared" si="2742"/>
        <v>#REF!</v>
      </c>
      <c r="AI1640" s="130" t="e">
        <f t="shared" si="2742"/>
        <v>#REF!</v>
      </c>
      <c r="AJ1640" s="130" t="e">
        <f t="shared" si="2742"/>
        <v>#REF!</v>
      </c>
      <c r="AK1640" s="130" t="e">
        <f t="shared" si="2742"/>
        <v>#REF!</v>
      </c>
      <c r="AL1640" s="130" t="e">
        <f t="shared" si="2742"/>
        <v>#REF!</v>
      </c>
      <c r="AM1640" s="130" t="e">
        <f t="shared" si="2742"/>
        <v>#REF!</v>
      </c>
      <c r="AN1640" s="130" t="e">
        <f t="shared" si="2742"/>
        <v>#REF!</v>
      </c>
      <c r="AO1640" s="130" t="e">
        <f t="shared" si="2742"/>
        <v>#REF!</v>
      </c>
      <c r="AP1640" s="131" t="e">
        <f t="shared" si="2742"/>
        <v>#REF!</v>
      </c>
      <c r="AQ1640" s="129" t="e">
        <f>G1633</f>
        <v>#REF!</v>
      </c>
      <c r="AR1640" s="130" t="e">
        <f t="shared" si="2743"/>
        <v>#REF!</v>
      </c>
      <c r="AS1640" s="130" t="e">
        <f t="shared" si="2743"/>
        <v>#REF!</v>
      </c>
      <c r="AT1640" s="130" t="e">
        <f t="shared" si="2743"/>
        <v>#REF!</v>
      </c>
      <c r="AU1640" s="130" t="e">
        <f t="shared" si="2743"/>
        <v>#REF!</v>
      </c>
      <c r="AV1640" s="130" t="e">
        <f t="shared" si="2743"/>
        <v>#REF!</v>
      </c>
      <c r="AW1640" s="130" t="e">
        <f t="shared" si="2743"/>
        <v>#REF!</v>
      </c>
      <c r="AX1640" s="130" t="e">
        <f t="shared" si="2743"/>
        <v>#REF!</v>
      </c>
      <c r="AY1640" s="130" t="e">
        <f t="shared" si="2743"/>
        <v>#REF!</v>
      </c>
      <c r="AZ1640" s="131" t="e">
        <f t="shared" si="2743"/>
        <v>#REF!</v>
      </c>
      <c r="BA1640" s="129" t="e">
        <f>H1633</f>
        <v>#REF!</v>
      </c>
      <c r="BB1640" s="130" t="e">
        <f t="shared" si="2744"/>
        <v>#REF!</v>
      </c>
      <c r="BC1640" s="130" t="e">
        <f t="shared" si="2744"/>
        <v>#REF!</v>
      </c>
      <c r="BD1640" s="130" t="e">
        <f t="shared" si="2744"/>
        <v>#REF!</v>
      </c>
      <c r="BE1640" s="130" t="e">
        <f t="shared" si="2744"/>
        <v>#REF!</v>
      </c>
      <c r="BF1640" s="130" t="e">
        <f t="shared" si="2744"/>
        <v>#REF!</v>
      </c>
      <c r="BG1640" s="130" t="e">
        <f t="shared" si="2744"/>
        <v>#REF!</v>
      </c>
      <c r="BH1640" s="130" t="e">
        <f t="shared" si="2744"/>
        <v>#REF!</v>
      </c>
      <c r="BI1640" s="130" t="e">
        <f t="shared" si="2744"/>
        <v>#REF!</v>
      </c>
      <c r="BJ1640" s="131" t="e">
        <f t="shared" si="2744"/>
        <v>#REF!</v>
      </c>
      <c r="BK1640"/>
      <c r="BL1640"/>
      <c r="BM1640"/>
      <c r="BN1640"/>
      <c r="BO1640"/>
      <c r="BP1640"/>
      <c r="BQ1640"/>
      <c r="BR1640"/>
      <c r="BS1640"/>
      <c r="BT1640"/>
      <c r="BU1640"/>
      <c r="BV1640"/>
      <c r="BW1640"/>
      <c r="BX1640"/>
      <c r="BY1640"/>
      <c r="BZ1640"/>
      <c r="CA1640"/>
      <c r="CB1640"/>
      <c r="CC1640"/>
      <c r="CD1640"/>
      <c r="CE1640"/>
      <c r="CF1640"/>
      <c r="CG1640"/>
      <c r="CH1640"/>
      <c r="CI1640"/>
      <c r="CJ1640"/>
      <c r="CK1640"/>
      <c r="CL1640"/>
      <c r="CM1640"/>
      <c r="CN1640"/>
      <c r="CO1640"/>
    </row>
    <row r="1641" spans="1:93" s="2" customFormat="1" ht="15" hidden="1" customHeight="1" outlineLevel="2" x14ac:dyDescent="0.25">
      <c r="A1641" s="152" t="s">
        <v>57</v>
      </c>
      <c r="B1641" s="129">
        <f t="shared" ref="B1641" si="2745">E$3</f>
        <v>0.91</v>
      </c>
      <c r="C1641" s="130">
        <f t="shared" si="2738"/>
        <v>0.91</v>
      </c>
      <c r="D1641" s="130">
        <f t="shared" si="2738"/>
        <v>0.91</v>
      </c>
      <c r="E1641" s="130">
        <f t="shared" si="2738"/>
        <v>0.91</v>
      </c>
      <c r="F1641" s="130">
        <f t="shared" si="2738"/>
        <v>0.91</v>
      </c>
      <c r="G1641" s="130">
        <f t="shared" si="2738"/>
        <v>0.91</v>
      </c>
      <c r="H1641" s="130">
        <f t="shared" si="2738"/>
        <v>0.91</v>
      </c>
      <c r="I1641" s="130">
        <f t="shared" si="2738"/>
        <v>0.91</v>
      </c>
      <c r="J1641" s="190">
        <f t="shared" si="2738"/>
        <v>0.91</v>
      </c>
      <c r="K1641" s="130">
        <f t="shared" si="2738"/>
        <v>0.91</v>
      </c>
      <c r="L1641" s="131">
        <f t="shared" si="2738"/>
        <v>0.91</v>
      </c>
      <c r="M1641" s="129">
        <f t="shared" ref="M1641" si="2746">F$3</f>
        <v>3.6</v>
      </c>
      <c r="N1641" s="130">
        <f t="shared" si="2740"/>
        <v>3.6</v>
      </c>
      <c r="O1641" s="130">
        <f t="shared" si="2740"/>
        <v>3.6</v>
      </c>
      <c r="P1641" s="130">
        <f t="shared" si="2740"/>
        <v>3.6</v>
      </c>
      <c r="Q1641" s="130">
        <f t="shared" si="2740"/>
        <v>3.6</v>
      </c>
      <c r="R1641" s="130">
        <f t="shared" si="2740"/>
        <v>3.6</v>
      </c>
      <c r="S1641" s="130">
        <f t="shared" si="2740"/>
        <v>3.6</v>
      </c>
      <c r="T1641" s="130">
        <f t="shared" si="2740"/>
        <v>3.6</v>
      </c>
      <c r="U1641" s="130">
        <f t="shared" si="2740"/>
        <v>3.6</v>
      </c>
      <c r="V1641" s="131">
        <f t="shared" si="2740"/>
        <v>3.6</v>
      </c>
      <c r="W1641" s="129">
        <f t="shared" ref="W1641" si="2747">G$3</f>
        <v>3.6</v>
      </c>
      <c r="X1641" s="130">
        <f t="shared" si="2741"/>
        <v>3.6</v>
      </c>
      <c r="Y1641" s="130">
        <f t="shared" si="2741"/>
        <v>3.6</v>
      </c>
      <c r="Z1641" s="130">
        <f t="shared" si="2741"/>
        <v>3.6</v>
      </c>
      <c r="AA1641" s="130">
        <f t="shared" si="2741"/>
        <v>3.6</v>
      </c>
      <c r="AB1641" s="130">
        <f t="shared" si="2741"/>
        <v>3.6</v>
      </c>
      <c r="AC1641" s="130">
        <f t="shared" si="2741"/>
        <v>3.6</v>
      </c>
      <c r="AD1641" s="130">
        <f t="shared" si="2741"/>
        <v>3.6</v>
      </c>
      <c r="AE1641" s="130">
        <f t="shared" si="2741"/>
        <v>3.6</v>
      </c>
      <c r="AF1641" s="131">
        <f t="shared" si="2741"/>
        <v>3.6</v>
      </c>
      <c r="AG1641" s="129">
        <f t="shared" ref="AG1641" si="2748">H$3</f>
        <v>3.6</v>
      </c>
      <c r="AH1641" s="130">
        <f t="shared" si="2742"/>
        <v>3.6</v>
      </c>
      <c r="AI1641" s="130">
        <f t="shared" si="2742"/>
        <v>3.6</v>
      </c>
      <c r="AJ1641" s="130">
        <f t="shared" si="2742"/>
        <v>3.6</v>
      </c>
      <c r="AK1641" s="130">
        <f t="shared" si="2742"/>
        <v>3.6</v>
      </c>
      <c r="AL1641" s="130">
        <f t="shared" si="2742"/>
        <v>3.6</v>
      </c>
      <c r="AM1641" s="130">
        <f t="shared" si="2742"/>
        <v>3.6</v>
      </c>
      <c r="AN1641" s="130">
        <f t="shared" si="2742"/>
        <v>3.6</v>
      </c>
      <c r="AO1641" s="130">
        <f t="shared" si="2742"/>
        <v>3.6</v>
      </c>
      <c r="AP1641" s="131">
        <f t="shared" si="2742"/>
        <v>3.6</v>
      </c>
      <c r="AQ1641" s="129">
        <f t="shared" ref="AQ1641" si="2749">I$3</f>
        <v>0.91</v>
      </c>
      <c r="AR1641" s="130">
        <f t="shared" si="2743"/>
        <v>0.91</v>
      </c>
      <c r="AS1641" s="130">
        <f t="shared" si="2743"/>
        <v>0.91</v>
      </c>
      <c r="AT1641" s="130">
        <f t="shared" si="2743"/>
        <v>0.91</v>
      </c>
      <c r="AU1641" s="130">
        <f t="shared" si="2743"/>
        <v>0.91</v>
      </c>
      <c r="AV1641" s="130">
        <f t="shared" si="2743"/>
        <v>0.91</v>
      </c>
      <c r="AW1641" s="130">
        <f t="shared" si="2743"/>
        <v>0.91</v>
      </c>
      <c r="AX1641" s="130">
        <f t="shared" si="2743"/>
        <v>0.91</v>
      </c>
      <c r="AY1641" s="130">
        <f t="shared" si="2743"/>
        <v>0.91</v>
      </c>
      <c r="AZ1641" s="131">
        <f t="shared" si="2743"/>
        <v>0.91</v>
      </c>
      <c r="BA1641" s="129">
        <f t="shared" ref="BA1641" si="2750">J$3</f>
        <v>0</v>
      </c>
      <c r="BB1641" s="130">
        <f t="shared" si="2744"/>
        <v>0</v>
      </c>
      <c r="BC1641" s="130">
        <f t="shared" si="2744"/>
        <v>0</v>
      </c>
      <c r="BD1641" s="130">
        <f t="shared" si="2744"/>
        <v>0</v>
      </c>
      <c r="BE1641" s="130">
        <f t="shared" si="2744"/>
        <v>0</v>
      </c>
      <c r="BF1641" s="130">
        <f t="shared" si="2744"/>
        <v>0</v>
      </c>
      <c r="BG1641" s="130">
        <f t="shared" si="2744"/>
        <v>0</v>
      </c>
      <c r="BH1641" s="130">
        <f t="shared" si="2744"/>
        <v>0</v>
      </c>
      <c r="BI1641" s="130">
        <f t="shared" si="2744"/>
        <v>0</v>
      </c>
      <c r="BJ1641" s="131">
        <f t="shared" si="2744"/>
        <v>0</v>
      </c>
      <c r="BK1641"/>
      <c r="BL1641"/>
      <c r="BM1641"/>
      <c r="BN1641"/>
      <c r="BO1641"/>
      <c r="BP1641"/>
      <c r="BQ1641"/>
      <c r="BR1641"/>
      <c r="BS1641"/>
      <c r="BT1641"/>
      <c r="BU1641"/>
      <c r="BV1641"/>
      <c r="BW1641"/>
      <c r="BX1641"/>
      <c r="BY1641"/>
      <c r="BZ1641"/>
      <c r="CA1641"/>
      <c r="CB1641"/>
      <c r="CC1641"/>
      <c r="CD1641"/>
      <c r="CE1641"/>
      <c r="CF1641"/>
      <c r="CG1641"/>
      <c r="CH1641"/>
      <c r="CI1641"/>
      <c r="CJ1641"/>
      <c r="CK1641"/>
      <c r="CL1641"/>
      <c r="CM1641"/>
      <c r="CN1641"/>
      <c r="CO1641"/>
    </row>
    <row r="1642" spans="1:93" s="2" customFormat="1" ht="15" hidden="1" customHeight="1" outlineLevel="2" x14ac:dyDescent="0.25">
      <c r="A1642" s="152" t="s">
        <v>58</v>
      </c>
      <c r="B1642" s="132">
        <f t="shared" ref="B1642" si="2751">B1641/10*0</f>
        <v>0</v>
      </c>
      <c r="C1642" s="133">
        <f t="shared" ref="C1642" si="2752">C1641/10*1</f>
        <v>9.0999999999999998E-2</v>
      </c>
      <c r="D1642" s="133">
        <f t="shared" ref="D1642" si="2753">D1641/10*2</f>
        <v>0.182</v>
      </c>
      <c r="E1642" s="133">
        <f t="shared" ref="E1642" si="2754">E1641/10*3</f>
        <v>0.27300000000000002</v>
      </c>
      <c r="F1642" s="133">
        <f t="shared" ref="F1642" si="2755">F1641/10*4</f>
        <v>0.36399999999999999</v>
      </c>
      <c r="G1642" s="133">
        <f t="shared" ref="G1642" si="2756">G1641/10*5</f>
        <v>0.45499999999999996</v>
      </c>
      <c r="H1642" s="133">
        <f t="shared" ref="H1642" si="2757">H1641/10*6</f>
        <v>0.54600000000000004</v>
      </c>
      <c r="I1642" s="133">
        <f t="shared" ref="I1642" si="2758">I1641/10*7</f>
        <v>0.63700000000000001</v>
      </c>
      <c r="J1642" s="191">
        <f t="shared" ref="J1642" si="2759">J1641/10*8</f>
        <v>0.72799999999999998</v>
      </c>
      <c r="K1642" s="133">
        <f t="shared" ref="K1642" si="2760">K1641/10*9</f>
        <v>0.81899999999999995</v>
      </c>
      <c r="L1642" s="134">
        <f t="shared" ref="L1642" si="2761">L1641/10*10</f>
        <v>0.90999999999999992</v>
      </c>
      <c r="M1642" s="133">
        <f t="shared" ref="M1642" si="2762">M1641/10*1</f>
        <v>0.36</v>
      </c>
      <c r="N1642" s="133">
        <f t="shared" ref="N1642" si="2763">N1641/10*2</f>
        <v>0.72</v>
      </c>
      <c r="O1642" s="133">
        <f t="shared" ref="O1642" si="2764">O1641/10*3</f>
        <v>1.08</v>
      </c>
      <c r="P1642" s="133">
        <f t="shared" ref="P1642" si="2765">P1641/10*4</f>
        <v>1.44</v>
      </c>
      <c r="Q1642" s="133">
        <f t="shared" ref="Q1642" si="2766">Q1641/10*5</f>
        <v>1.7999999999999998</v>
      </c>
      <c r="R1642" s="133">
        <f t="shared" ref="R1642" si="2767">R1641/10*6</f>
        <v>2.16</v>
      </c>
      <c r="S1642" s="133">
        <f t="shared" ref="S1642" si="2768">S1641/10*7</f>
        <v>2.52</v>
      </c>
      <c r="T1642" s="133">
        <f t="shared" ref="T1642" si="2769">T1641/10*8</f>
        <v>2.88</v>
      </c>
      <c r="U1642" s="133">
        <f t="shared" ref="U1642" si="2770">U1641/10*9</f>
        <v>3.2399999999999998</v>
      </c>
      <c r="V1642" s="134">
        <f t="shared" ref="V1642" si="2771">V1641/10*10</f>
        <v>3.5999999999999996</v>
      </c>
      <c r="W1642" s="133">
        <f t="shared" ref="W1642" si="2772">W1641/10*1</f>
        <v>0.36</v>
      </c>
      <c r="X1642" s="133">
        <f t="shared" ref="X1642" si="2773">X1641/10*2</f>
        <v>0.72</v>
      </c>
      <c r="Y1642" s="133">
        <f t="shared" ref="Y1642" si="2774">Y1641/10*3</f>
        <v>1.08</v>
      </c>
      <c r="Z1642" s="133">
        <f t="shared" ref="Z1642" si="2775">Z1641/10*4</f>
        <v>1.44</v>
      </c>
      <c r="AA1642" s="133">
        <f t="shared" ref="AA1642" si="2776">AA1641/10*5</f>
        <v>1.7999999999999998</v>
      </c>
      <c r="AB1642" s="133">
        <f t="shared" ref="AB1642" si="2777">AB1641/10*6</f>
        <v>2.16</v>
      </c>
      <c r="AC1642" s="133">
        <f t="shared" ref="AC1642" si="2778">AC1641/10*7</f>
        <v>2.52</v>
      </c>
      <c r="AD1642" s="133">
        <f t="shared" ref="AD1642" si="2779">AD1641/10*8</f>
        <v>2.88</v>
      </c>
      <c r="AE1642" s="134">
        <f t="shared" ref="AE1642" si="2780">AE1641/10*9</f>
        <v>3.2399999999999998</v>
      </c>
      <c r="AF1642" s="134">
        <f t="shared" ref="AF1642" si="2781">AF1641/10*10</f>
        <v>3.5999999999999996</v>
      </c>
      <c r="AG1642" s="133">
        <f t="shared" ref="AG1642" si="2782">AG1641/10*1</f>
        <v>0.36</v>
      </c>
      <c r="AH1642" s="133">
        <f t="shared" ref="AH1642" si="2783">AH1641/10*2</f>
        <v>0.72</v>
      </c>
      <c r="AI1642" s="133">
        <f t="shared" ref="AI1642" si="2784">AI1641/10*3</f>
        <v>1.08</v>
      </c>
      <c r="AJ1642" s="133">
        <f t="shared" ref="AJ1642" si="2785">AJ1641/10*4</f>
        <v>1.44</v>
      </c>
      <c r="AK1642" s="133">
        <f t="shared" ref="AK1642" si="2786">AK1641/10*5</f>
        <v>1.7999999999999998</v>
      </c>
      <c r="AL1642" s="133">
        <f t="shared" ref="AL1642" si="2787">AL1641/10*6</f>
        <v>2.16</v>
      </c>
      <c r="AM1642" s="133">
        <f t="shared" ref="AM1642" si="2788">AM1641/10*7</f>
        <v>2.52</v>
      </c>
      <c r="AN1642" s="133">
        <f t="shared" ref="AN1642" si="2789">AN1641/10*8</f>
        <v>2.88</v>
      </c>
      <c r="AO1642" s="134">
        <f t="shared" ref="AO1642" si="2790">AO1641/10*9</f>
        <v>3.2399999999999998</v>
      </c>
      <c r="AP1642" s="134">
        <f t="shared" ref="AP1642" si="2791">AP1641/10*10</f>
        <v>3.5999999999999996</v>
      </c>
      <c r="AQ1642" s="133">
        <f t="shared" ref="AQ1642" si="2792">AQ1641/10*1</f>
        <v>9.0999999999999998E-2</v>
      </c>
      <c r="AR1642" s="133">
        <f t="shared" ref="AR1642" si="2793">AR1641/10*2</f>
        <v>0.182</v>
      </c>
      <c r="AS1642" s="133">
        <f t="shared" ref="AS1642" si="2794">AS1641/10*3</f>
        <v>0.27300000000000002</v>
      </c>
      <c r="AT1642" s="133">
        <f t="shared" ref="AT1642" si="2795">AT1641/10*4</f>
        <v>0.36399999999999999</v>
      </c>
      <c r="AU1642" s="133">
        <f t="shared" ref="AU1642" si="2796">AU1641/10*5</f>
        <v>0.45499999999999996</v>
      </c>
      <c r="AV1642" s="133">
        <f t="shared" ref="AV1642" si="2797">AV1641/10*6</f>
        <v>0.54600000000000004</v>
      </c>
      <c r="AW1642" s="133">
        <f t="shared" ref="AW1642" si="2798">AW1641/10*7</f>
        <v>0.63700000000000001</v>
      </c>
      <c r="AX1642" s="133">
        <f t="shared" ref="AX1642" si="2799">AX1641/10*8</f>
        <v>0.72799999999999998</v>
      </c>
      <c r="AY1642" s="134">
        <f t="shared" ref="AY1642" si="2800">AY1641/10*9</f>
        <v>0.81899999999999995</v>
      </c>
      <c r="AZ1642" s="134">
        <f t="shared" ref="AZ1642" si="2801">AZ1641/10*10</f>
        <v>0.90999999999999992</v>
      </c>
      <c r="BA1642" s="133">
        <f t="shared" ref="BA1642" si="2802">BA1641/10*1</f>
        <v>0</v>
      </c>
      <c r="BB1642" s="133">
        <f t="shared" ref="BB1642" si="2803">BB1641/10*2</f>
        <v>0</v>
      </c>
      <c r="BC1642" s="133">
        <f t="shared" ref="BC1642" si="2804">BC1641/10*3</f>
        <v>0</v>
      </c>
      <c r="BD1642" s="133">
        <f t="shared" ref="BD1642" si="2805">BD1641/10*4</f>
        <v>0</v>
      </c>
      <c r="BE1642" s="133">
        <f t="shared" ref="BE1642" si="2806">BE1641/10*5</f>
        <v>0</v>
      </c>
      <c r="BF1642" s="133">
        <f t="shared" ref="BF1642" si="2807">BF1641/10*6</f>
        <v>0</v>
      </c>
      <c r="BG1642" s="133">
        <f t="shared" ref="BG1642" si="2808">BG1641/10*7</f>
        <v>0</v>
      </c>
      <c r="BH1642" s="133">
        <f t="shared" ref="BH1642" si="2809">BH1641/10*8</f>
        <v>0</v>
      </c>
      <c r="BI1642" s="134">
        <f t="shared" ref="BI1642" si="2810">BI1641/10*9</f>
        <v>0</v>
      </c>
      <c r="BJ1642" s="134">
        <f t="shared" ref="BJ1642" si="2811">BJ1641/10*10</f>
        <v>0</v>
      </c>
      <c r="BK1642"/>
      <c r="BL1642"/>
      <c r="BM1642"/>
      <c r="BN1642"/>
      <c r="BO1642"/>
      <c r="BP1642"/>
      <c r="BQ1642"/>
      <c r="BR1642"/>
      <c r="BS1642"/>
      <c r="BT1642"/>
      <c r="BU1642"/>
      <c r="BV1642"/>
      <c r="BW1642"/>
      <c r="BX1642"/>
      <c r="BY1642"/>
      <c r="BZ1642"/>
      <c r="CA1642"/>
      <c r="CB1642"/>
      <c r="CC1642"/>
      <c r="CD1642"/>
      <c r="CE1642"/>
      <c r="CF1642"/>
      <c r="CG1642"/>
      <c r="CH1642"/>
      <c r="CI1642"/>
      <c r="CJ1642"/>
      <c r="CK1642"/>
      <c r="CL1642"/>
      <c r="CM1642"/>
      <c r="CN1642"/>
      <c r="CO1642"/>
    </row>
    <row r="1643" spans="1:93" ht="15.75" hidden="1" outlineLevel="2" thickBot="1" x14ac:dyDescent="0.3">
      <c r="A1643" s="152" t="s">
        <v>60</v>
      </c>
      <c r="B1643" s="192" t="e">
        <f t="shared" ref="B1643:BJ1643" si="2812">-B1640+B1639*B1642-1*IF(AND($A1290=B1638,B1642&gt;=$A1586),B1642-$A1586,0)</f>
        <v>#REF!</v>
      </c>
      <c r="C1643" s="193" t="e">
        <f t="shared" si="2812"/>
        <v>#REF!</v>
      </c>
      <c r="D1643" s="193" t="e">
        <f t="shared" si="2812"/>
        <v>#REF!</v>
      </c>
      <c r="E1643" s="193" t="e">
        <f t="shared" si="2812"/>
        <v>#REF!</v>
      </c>
      <c r="F1643" s="193" t="e">
        <f t="shared" si="2812"/>
        <v>#REF!</v>
      </c>
      <c r="G1643" s="193" t="e">
        <f t="shared" si="2812"/>
        <v>#REF!</v>
      </c>
      <c r="H1643" s="193" t="e">
        <f t="shared" si="2812"/>
        <v>#REF!</v>
      </c>
      <c r="I1643" s="193" t="e">
        <f t="shared" si="2812"/>
        <v>#REF!</v>
      </c>
      <c r="J1643" s="193" t="e">
        <f t="shared" si="2812"/>
        <v>#REF!</v>
      </c>
      <c r="K1643" s="193" t="e">
        <f t="shared" si="2812"/>
        <v>#REF!</v>
      </c>
      <c r="L1643" s="194" t="e">
        <f t="shared" si="2812"/>
        <v>#REF!</v>
      </c>
      <c r="M1643" s="192" t="e">
        <f t="shared" si="2812"/>
        <v>#REF!</v>
      </c>
      <c r="N1643" s="193" t="e">
        <f t="shared" si="2812"/>
        <v>#REF!</v>
      </c>
      <c r="O1643" s="193" t="e">
        <f t="shared" si="2812"/>
        <v>#REF!</v>
      </c>
      <c r="P1643" s="193" t="e">
        <f t="shared" si="2812"/>
        <v>#REF!</v>
      </c>
      <c r="Q1643" s="193" t="e">
        <f t="shared" si="2812"/>
        <v>#REF!</v>
      </c>
      <c r="R1643" s="193" t="e">
        <f t="shared" si="2812"/>
        <v>#REF!</v>
      </c>
      <c r="S1643" s="193" t="e">
        <f t="shared" si="2812"/>
        <v>#REF!</v>
      </c>
      <c r="T1643" s="193" t="e">
        <f t="shared" si="2812"/>
        <v>#REF!</v>
      </c>
      <c r="U1643" s="193" t="e">
        <f t="shared" si="2812"/>
        <v>#REF!</v>
      </c>
      <c r="V1643" s="194" t="e">
        <f t="shared" si="2812"/>
        <v>#REF!</v>
      </c>
      <c r="W1643" s="192" t="e">
        <f t="shared" si="2812"/>
        <v>#REF!</v>
      </c>
      <c r="X1643" s="193" t="e">
        <f t="shared" si="2812"/>
        <v>#REF!</v>
      </c>
      <c r="Y1643" s="193" t="e">
        <f t="shared" si="2812"/>
        <v>#REF!</v>
      </c>
      <c r="Z1643" s="193" t="e">
        <f t="shared" si="2812"/>
        <v>#REF!</v>
      </c>
      <c r="AA1643" s="193" t="e">
        <f t="shared" si="2812"/>
        <v>#REF!</v>
      </c>
      <c r="AB1643" s="193" t="e">
        <f t="shared" si="2812"/>
        <v>#REF!</v>
      </c>
      <c r="AC1643" s="193" t="e">
        <f t="shared" si="2812"/>
        <v>#REF!</v>
      </c>
      <c r="AD1643" s="193" t="e">
        <f t="shared" si="2812"/>
        <v>#REF!</v>
      </c>
      <c r="AE1643" s="193" t="e">
        <f t="shared" si="2812"/>
        <v>#REF!</v>
      </c>
      <c r="AF1643" s="194" t="e">
        <f t="shared" si="2812"/>
        <v>#REF!</v>
      </c>
      <c r="AG1643" s="192" t="e">
        <f t="shared" si="2812"/>
        <v>#REF!</v>
      </c>
      <c r="AH1643" s="193" t="e">
        <f t="shared" si="2812"/>
        <v>#REF!</v>
      </c>
      <c r="AI1643" s="193" t="e">
        <f t="shared" si="2812"/>
        <v>#REF!</v>
      </c>
      <c r="AJ1643" s="193" t="e">
        <f t="shared" si="2812"/>
        <v>#REF!</v>
      </c>
      <c r="AK1643" s="193" t="e">
        <f t="shared" si="2812"/>
        <v>#REF!</v>
      </c>
      <c r="AL1643" s="193" t="e">
        <f t="shared" si="2812"/>
        <v>#REF!</v>
      </c>
      <c r="AM1643" s="193" t="e">
        <f t="shared" si="2812"/>
        <v>#REF!</v>
      </c>
      <c r="AN1643" s="193" t="e">
        <f t="shared" si="2812"/>
        <v>#REF!</v>
      </c>
      <c r="AO1643" s="193" t="e">
        <f t="shared" si="2812"/>
        <v>#REF!</v>
      </c>
      <c r="AP1643" s="194" t="e">
        <f t="shared" si="2812"/>
        <v>#REF!</v>
      </c>
      <c r="AQ1643" s="192" t="e">
        <f t="shared" si="2812"/>
        <v>#REF!</v>
      </c>
      <c r="AR1643" s="193" t="e">
        <f t="shared" si="2812"/>
        <v>#REF!</v>
      </c>
      <c r="AS1643" s="193" t="e">
        <f t="shared" si="2812"/>
        <v>#REF!</v>
      </c>
      <c r="AT1643" s="193" t="e">
        <f t="shared" si="2812"/>
        <v>#REF!</v>
      </c>
      <c r="AU1643" s="193" t="e">
        <f t="shared" si="2812"/>
        <v>#REF!</v>
      </c>
      <c r="AV1643" s="193" t="e">
        <f t="shared" si="2812"/>
        <v>#REF!</v>
      </c>
      <c r="AW1643" s="193" t="e">
        <f t="shared" si="2812"/>
        <v>#REF!</v>
      </c>
      <c r="AX1643" s="193" t="e">
        <f t="shared" si="2812"/>
        <v>#REF!</v>
      </c>
      <c r="AY1643" s="193" t="e">
        <f t="shared" si="2812"/>
        <v>#REF!</v>
      </c>
      <c r="AZ1643" s="194" t="e">
        <f t="shared" si="2812"/>
        <v>#REF!</v>
      </c>
      <c r="BA1643" s="192" t="e">
        <f t="shared" si="2812"/>
        <v>#REF!</v>
      </c>
      <c r="BB1643" s="193" t="e">
        <f t="shared" si="2812"/>
        <v>#REF!</v>
      </c>
      <c r="BC1643" s="193" t="e">
        <f t="shared" si="2812"/>
        <v>#REF!</v>
      </c>
      <c r="BD1643" s="193" t="e">
        <f t="shared" si="2812"/>
        <v>#REF!</v>
      </c>
      <c r="BE1643" s="193" t="e">
        <f t="shared" si="2812"/>
        <v>#REF!</v>
      </c>
      <c r="BF1643" s="193" t="e">
        <f t="shared" si="2812"/>
        <v>#REF!</v>
      </c>
      <c r="BG1643" s="193" t="e">
        <f t="shared" si="2812"/>
        <v>#REF!</v>
      </c>
      <c r="BH1643" s="193" t="e">
        <f t="shared" si="2812"/>
        <v>#REF!</v>
      </c>
      <c r="BI1643" s="193" t="e">
        <f t="shared" si="2812"/>
        <v>#REF!</v>
      </c>
      <c r="BJ1643" s="194" t="e">
        <f t="shared" si="2812"/>
        <v>#REF!</v>
      </c>
    </row>
    <row r="1644" spans="1:93" hidden="1" outlineLevel="2" x14ac:dyDescent="0.25"/>
    <row r="1645" spans="1:93" hidden="1" outlineLevel="1" collapsed="1" x14ac:dyDescent="0.25">
      <c r="A1645" s="181" t="e">
        <f>7*B1290/10</f>
        <v>#REF!</v>
      </c>
      <c r="B1645" s="180"/>
      <c r="C1645" s="180"/>
      <c r="D1645" s="180"/>
    </row>
    <row r="1646" spans="1:93" hidden="1" outlineLevel="2" x14ac:dyDescent="0.25">
      <c r="B1646" s="316" t="e">
        <f>#REF!</f>
        <v>#REF!</v>
      </c>
      <c r="C1646" s="317"/>
      <c r="D1646" s="316" t="e">
        <f>#REF!</f>
        <v>#REF!</v>
      </c>
      <c r="E1646" s="317"/>
      <c r="F1646" s="316" t="e">
        <f>#REF!</f>
        <v>#REF!</v>
      </c>
      <c r="G1646" s="317"/>
      <c r="H1646" s="316" t="e">
        <f>#REF!</f>
        <v>#REF!</v>
      </c>
      <c r="I1646" s="317"/>
      <c r="J1646" s="316" t="e">
        <f>#REF!</f>
        <v>#REF!</v>
      </c>
      <c r="K1646" s="317"/>
      <c r="L1646" s="316" t="e">
        <f>#REF!</f>
        <v>#REF!</v>
      </c>
      <c r="M1646" s="317"/>
    </row>
    <row r="1647" spans="1:93" hidden="1" outlineLevel="2" x14ac:dyDescent="0.25">
      <c r="B1647" s="105" t="e">
        <f>#REF!</f>
        <v>#REF!</v>
      </c>
      <c r="C1647" s="106">
        <v>0</v>
      </c>
      <c r="D1647" s="107" t="e">
        <f>#REF!</f>
        <v>#REF!</v>
      </c>
      <c r="E1647" s="106">
        <v>0</v>
      </c>
      <c r="F1647" s="107" t="e">
        <f>#REF!</f>
        <v>#REF!</v>
      </c>
      <c r="G1647" s="106">
        <v>0</v>
      </c>
      <c r="H1647" s="107" t="e">
        <f>#REF!</f>
        <v>#REF!</v>
      </c>
      <c r="I1647" s="106">
        <v>0</v>
      </c>
      <c r="J1647" s="107" t="e">
        <f>#REF!</f>
        <v>#REF!</v>
      </c>
      <c r="K1647" s="106">
        <v>0</v>
      </c>
      <c r="L1647" s="107" t="e">
        <f>#REF!</f>
        <v>#REF!</v>
      </c>
      <c r="M1647" s="106">
        <v>0</v>
      </c>
      <c r="X1647" s="146"/>
      <c r="Y1647" s="147"/>
    </row>
    <row r="1648" spans="1:93" hidden="1" outlineLevel="2" x14ac:dyDescent="0.25">
      <c r="B1648" s="105" t="e">
        <f>#REF!</f>
        <v>#REF!</v>
      </c>
      <c r="C1648" s="106" t="e">
        <f>IF($A1290=B1646,1*($B1290-$A1645)^2*(2*$A1645+$B1290)/$B1290^3,0)</f>
        <v>#REF!</v>
      </c>
      <c r="D1648" s="107" t="e">
        <f>#REF!</f>
        <v>#REF!</v>
      </c>
      <c r="E1648" s="106" t="e">
        <f>IF($A1290=D1646,1*($B1290-$A1645)^2*(2*$A1645+$B1290)/$B1290^3,0)</f>
        <v>#REF!</v>
      </c>
      <c r="F1648" s="107" t="e">
        <f>#REF!</f>
        <v>#REF!</v>
      </c>
      <c r="G1648" s="106" t="e">
        <f>IF($A1290=F1646,1*($B1290-$A1645)^2*(2*$A1645+$B1290)/$B1290^3,0)</f>
        <v>#REF!</v>
      </c>
      <c r="H1648" s="107" t="e">
        <f>#REF!</f>
        <v>#REF!</v>
      </c>
      <c r="I1648" s="106" t="e">
        <f>IF($A1290=H1646,1*($B1290-$A1645)^2*(2*$A1645+$B1290)/$B1290^3,0)</f>
        <v>#REF!</v>
      </c>
      <c r="J1648" s="107" t="e">
        <f>#REF!</f>
        <v>#REF!</v>
      </c>
      <c r="K1648" s="106" t="e">
        <f>IF($A1290=J1646,1*($B1290-$A1645)^2*(2*$A1645+$B1290)/$B1290^3,0)</f>
        <v>#REF!</v>
      </c>
      <c r="L1648" s="107" t="e">
        <f>#REF!</f>
        <v>#REF!</v>
      </c>
      <c r="M1648" s="106" t="e">
        <f>IF($A1290=L1646,1*($B1290-$A1645)^2*(2*$A1645+$B1290)/$B1290^3,0)</f>
        <v>#REF!</v>
      </c>
    </row>
    <row r="1649" spans="1:34" hidden="1" outlineLevel="2" x14ac:dyDescent="0.25">
      <c r="A1649" t="s">
        <v>36</v>
      </c>
      <c r="B1649" s="105" t="e">
        <f>#REF!</f>
        <v>#REF!</v>
      </c>
      <c r="C1649" s="106" t="e">
        <f>IF($A1290=B1646,1*$A1645*($B1290-$A1645)^2/$B1290^2,0)</f>
        <v>#REF!</v>
      </c>
      <c r="D1649" s="107" t="e">
        <f>#REF!</f>
        <v>#REF!</v>
      </c>
      <c r="E1649" s="106" t="e">
        <f>IF($A1290=D1646,1*$A1645*($B1290-$A1645)^2/$B1290^2,0)</f>
        <v>#REF!</v>
      </c>
      <c r="F1649" s="107" t="e">
        <f>#REF!</f>
        <v>#REF!</v>
      </c>
      <c r="G1649" s="106" t="e">
        <f>IF($A1290=F1646,1*$A1645*($B1290-$A1645)^2/$B1290^2,0)</f>
        <v>#REF!</v>
      </c>
      <c r="H1649" s="107" t="e">
        <f>#REF!</f>
        <v>#REF!</v>
      </c>
      <c r="I1649" s="106" t="e">
        <f>IF($A1290=H1646,1*$A1645*($B1290-$A1645)^2/$B1290^2,0)</f>
        <v>#REF!</v>
      </c>
      <c r="J1649" s="107" t="e">
        <f>#REF!</f>
        <v>#REF!</v>
      </c>
      <c r="K1649" s="106" t="e">
        <f>IF($A1290=J1646,1*$A1645*($B1290-$A1645)^2/$B1290^2,0)</f>
        <v>#REF!</v>
      </c>
      <c r="L1649" s="107" t="e">
        <f>#REF!</f>
        <v>#REF!</v>
      </c>
      <c r="M1649" s="106" t="e">
        <f>IF($A1290=L1646,1*$A1645*($B1290-$A1645)^2/$B1290^2,0)</f>
        <v>#REF!</v>
      </c>
      <c r="X1649" s="149"/>
    </row>
    <row r="1650" spans="1:34" hidden="1" outlineLevel="2" x14ac:dyDescent="0.25">
      <c r="B1650" s="105" t="e">
        <f>#REF!</f>
        <v>#REF!</v>
      </c>
      <c r="C1650" s="108">
        <v>0</v>
      </c>
      <c r="D1650" s="107" t="e">
        <f>#REF!</f>
        <v>#REF!</v>
      </c>
      <c r="E1650" s="108">
        <v>0</v>
      </c>
      <c r="F1650" s="107" t="e">
        <f>#REF!</f>
        <v>#REF!</v>
      </c>
      <c r="G1650" s="108">
        <v>0</v>
      </c>
      <c r="H1650" s="107" t="e">
        <f>#REF!</f>
        <v>#REF!</v>
      </c>
      <c r="I1650" s="108">
        <v>0</v>
      </c>
      <c r="J1650" s="107" t="e">
        <f>#REF!</f>
        <v>#REF!</v>
      </c>
      <c r="K1650" s="108">
        <v>0</v>
      </c>
      <c r="L1650" s="107" t="e">
        <f>#REF!</f>
        <v>#REF!</v>
      </c>
      <c r="M1650" s="108">
        <v>0</v>
      </c>
    </row>
    <row r="1651" spans="1:34" hidden="1" outlineLevel="2" x14ac:dyDescent="0.25">
      <c r="B1651" s="105" t="e">
        <f>#REF!</f>
        <v>#REF!</v>
      </c>
      <c r="C1651" s="106" t="e">
        <f>IF($A1290=B1646,1*($A1645)^2*(3*$B1290-2*$A1645)/$B1290^3,0)</f>
        <v>#REF!</v>
      </c>
      <c r="D1651" s="107" t="e">
        <f>#REF!</f>
        <v>#REF!</v>
      </c>
      <c r="E1651" s="106" t="e">
        <f>IF($A1290=D1646,1*($A1645)^2*(3*$B1290-2*$A1645)/$B1290^3,0)</f>
        <v>#REF!</v>
      </c>
      <c r="F1651" s="107" t="e">
        <f>#REF!</f>
        <v>#REF!</v>
      </c>
      <c r="G1651" s="106" t="e">
        <f>IF($A1290=F1646,1*($A1645)^2*(3*$B1290-2*$A1645)/$B1290^3,0)</f>
        <v>#REF!</v>
      </c>
      <c r="H1651" s="107" t="e">
        <f>#REF!</f>
        <v>#REF!</v>
      </c>
      <c r="I1651" s="106" t="e">
        <f>IF($A1290=H1646,1*($A1645)^2*(3*$B1290-2*$A1645)/$B1290^3,0)</f>
        <v>#REF!</v>
      </c>
      <c r="J1651" s="107" t="e">
        <f>#REF!</f>
        <v>#REF!</v>
      </c>
      <c r="K1651" s="106" t="e">
        <f>IF($A1290=J1646,1*($A1645)^2*(3*$B1290-2*$A1645)/$B1290^3,0)</f>
        <v>#REF!</v>
      </c>
      <c r="L1651" s="107" t="e">
        <f>#REF!</f>
        <v>#REF!</v>
      </c>
      <c r="M1651" s="106" t="e">
        <f>IF($A1290=L1646,1*($A1645)^2*(3*$B1290-2*$A1645)/$B1290^3,0)</f>
        <v>#REF!</v>
      </c>
    </row>
    <row r="1652" spans="1:34" hidden="1" outlineLevel="2" x14ac:dyDescent="0.25">
      <c r="B1652" s="105" t="e">
        <f>#REF!</f>
        <v>#REF!</v>
      </c>
      <c r="C1652" s="108" t="e">
        <f>IF($A1290=B1646,-1*($B1290-$A1645)*$A1645^2/$B1290^2,0)</f>
        <v>#REF!</v>
      </c>
      <c r="D1652" s="107" t="e">
        <f>#REF!</f>
        <v>#REF!</v>
      </c>
      <c r="E1652" s="108" t="e">
        <f>IF($A1290=D1646,-1*($B1290-$A1645)*$A1645^2/$B1290^2,0)</f>
        <v>#REF!</v>
      </c>
      <c r="F1652" s="107" t="e">
        <f>#REF!</f>
        <v>#REF!</v>
      </c>
      <c r="G1652" s="108" t="e">
        <f>IF($A1290=F1646,-1*($B1290-$A1645)*$A1645^2/$B1290^2,0)</f>
        <v>#REF!</v>
      </c>
      <c r="H1652" s="107" t="e">
        <f>#REF!</f>
        <v>#REF!</v>
      </c>
      <c r="I1652" s="108" t="e">
        <f>IF($A1290=H1646,-1*($B1290-$A1645)*$A1645^2/$B1290^2,0)</f>
        <v>#REF!</v>
      </c>
      <c r="J1652" s="107" t="e">
        <f>#REF!</f>
        <v>#REF!</v>
      </c>
      <c r="K1652" s="108" t="e">
        <f>IF($A1290=J1646,-1*($B1290-$A1645)*$A1645^2/$B1290^2,0)</f>
        <v>#REF!</v>
      </c>
      <c r="L1652" s="107" t="e">
        <f>#REF!</f>
        <v>#REF!</v>
      </c>
      <c r="M1652" s="108" t="e">
        <f>IF($A1290=L1646,-1*($B1290-$A1645)*$A1645^2/$B1290^2,0)</f>
        <v>#REF!</v>
      </c>
    </row>
    <row r="1653" spans="1:34" hidden="1" outlineLevel="2" x14ac:dyDescent="0.25">
      <c r="C1653" t="s">
        <v>61</v>
      </c>
      <c r="D1653" s="182"/>
      <c r="E1653" s="183"/>
      <c r="F1653" s="182"/>
      <c r="G1653" s="183"/>
      <c r="H1653" s="182"/>
      <c r="I1653" s="183"/>
      <c r="J1653" s="182"/>
      <c r="K1653" s="183"/>
      <c r="L1653" s="182"/>
      <c r="M1653" s="183"/>
      <c r="N1653" s="182"/>
      <c r="O1653" s="183"/>
      <c r="P1653" s="182"/>
      <c r="Q1653" s="183"/>
      <c r="R1653" s="182"/>
      <c r="S1653" s="183"/>
    </row>
    <row r="1654" spans="1:34" hidden="1" outlineLevel="2" x14ac:dyDescent="0.25">
      <c r="B1654" s="105">
        <v>1</v>
      </c>
      <c r="C1654" s="108">
        <f t="shared" ref="C1654" si="2813">-(IFERROR(VLOOKUP($B1654,$B1647:$C1652,2,0),0)+IFERROR(VLOOKUP($B1654,$D1647:$E1652,2,0),0)+IFERROR(VLOOKUP($B1654,$F1647:$G1652,2,0),0)+IFERROR(VLOOKUP($B1654,$H1647:$I1652,2,0),0)+IFERROR(VLOOKUP($B1654,$J1647:$K1652,2,0),0)+IFERROR(VLOOKUP($B1654,$L1647:$M1652,2,0),0)+IFERROR(VLOOKUP($B1654,$N1647:$O1652,2,0),0)+IFERROR(VLOOKUP($B1654,$P1647:$Q1652,2,0),0)+IFERROR(VLOOKUP($B1654,$R1647:$S1652,2,0),0))</f>
        <v>0</v>
      </c>
      <c r="E1654" s="109"/>
      <c r="F1654" s="325" t="s">
        <v>37</v>
      </c>
      <c r="G1654" s="325"/>
      <c r="H1654" s="325"/>
      <c r="I1654" s="325"/>
      <c r="J1654" s="325"/>
      <c r="K1654" s="325"/>
      <c r="L1654" s="325"/>
      <c r="M1654" s="325"/>
      <c r="N1654" s="325"/>
      <c r="O1654" s="325"/>
      <c r="P1654" s="325"/>
      <c r="Q1654" s="325"/>
      <c r="R1654" s="325"/>
      <c r="S1654" s="325"/>
      <c r="T1654" s="325"/>
      <c r="U1654" s="325"/>
      <c r="V1654" s="325"/>
      <c r="W1654" s="325"/>
      <c r="X1654" s="325"/>
      <c r="Y1654" s="325"/>
      <c r="Z1654" s="325"/>
      <c r="AA1654" s="325"/>
      <c r="AB1654" s="110"/>
      <c r="AC1654" s="110"/>
      <c r="AD1654" s="110"/>
      <c r="AE1654" s="110"/>
      <c r="AF1654" s="110"/>
      <c r="AG1654" s="110"/>
      <c r="AH1654" s="110"/>
    </row>
    <row r="1655" spans="1:34" hidden="1" outlineLevel="2" x14ac:dyDescent="0.25">
      <c r="B1655" s="105">
        <v>2</v>
      </c>
      <c r="C1655" s="108">
        <f t="shared" ref="C1655" si="2814">-(IFERROR(VLOOKUP($B1655,$B1647:$C1652,2,0),0)+IFERROR(VLOOKUP($B1655,$D1647:$E1652,2,0),0)+IFERROR(VLOOKUP($B1655,$F1647:$G1652,2,0),0)+IFERROR(VLOOKUP($B1655,$H1647:$I1652,2,0),0)+IFERROR(VLOOKUP($B1655,$J1647:$K1652,2,0),0)+IFERROR(VLOOKUP($B1655,$L1647:$M1652,2,0),0)+IFERROR(VLOOKUP($B1655,$N1647:$O1652,2,0),0)+IFERROR(VLOOKUP($B1655,$P1647:$Q1652,2,0),0)+IFERROR(VLOOKUP($B1655,$R1647:$S1652,2,0),0))</f>
        <v>0</v>
      </c>
      <c r="E1655" s="110"/>
      <c r="F1655" s="110"/>
      <c r="G1655" s="326" t="s">
        <v>38</v>
      </c>
      <c r="H1655" s="326"/>
      <c r="I1655" s="326"/>
      <c r="J1655" s="326"/>
      <c r="K1655" s="326"/>
      <c r="L1655" s="326"/>
      <c r="M1655" s="110"/>
      <c r="N1655" s="110"/>
      <c r="O1655" s="110"/>
      <c r="P1655" s="327" t="s">
        <v>39</v>
      </c>
      <c r="Q1655" s="327"/>
      <c r="R1655" s="327"/>
      <c r="S1655" s="327"/>
      <c r="T1655" s="327"/>
      <c r="U1655" s="327"/>
      <c r="V1655" s="110"/>
      <c r="W1655" s="110"/>
      <c r="X1655" s="110"/>
      <c r="Y1655" s="110"/>
      <c r="Z1655" s="110"/>
      <c r="AA1655" s="110"/>
      <c r="AB1655" s="110"/>
      <c r="AC1655" s="110"/>
      <c r="AD1655" s="110"/>
      <c r="AE1655" s="110"/>
      <c r="AF1655" s="110"/>
      <c r="AG1655" s="110"/>
      <c r="AH1655" s="110"/>
    </row>
    <row r="1656" spans="1:34" hidden="1" outlineLevel="2" x14ac:dyDescent="0.25">
      <c r="B1656" s="105">
        <v>3</v>
      </c>
      <c r="C1656" s="108">
        <f t="shared" ref="C1656" si="2815">-(IFERROR(VLOOKUP($B1656,$B1647:$C1652,2,0),0)+IFERROR(VLOOKUP($B1656,$D1647:$E1652,2,0),0)+IFERROR(VLOOKUP($B1656,$F1647:$G1652,2,0),0)+IFERROR(VLOOKUP($B1656,$H1647:$I1652,2,0),0)+IFERROR(VLOOKUP($B1656,$J1647:$K1652,2,0),0)+IFERROR(VLOOKUP($B1656,$L1647:$M1652,2,0),0)+IFERROR(VLOOKUP($B1656,$N1647:$O1652,2,0),0)+IFERROR(VLOOKUP($B1656,$P1647:$Q1652,2,0),0)+IFERROR(VLOOKUP($B1656,$R1647:$S1652,2,0),0))</f>
        <v>0</v>
      </c>
      <c r="E1656" s="110"/>
      <c r="F1656" s="110"/>
      <c r="G1656" s="112">
        <v>6</v>
      </c>
      <c r="H1656" s="112">
        <v>5</v>
      </c>
      <c r="I1656" s="112">
        <v>4</v>
      </c>
      <c r="J1656" s="112">
        <v>3</v>
      </c>
      <c r="K1656" s="112">
        <v>2</v>
      </c>
      <c r="L1656" s="112">
        <v>1</v>
      </c>
      <c r="M1656" s="110"/>
      <c r="O1656" s="110"/>
      <c r="P1656" s="112">
        <v>6</v>
      </c>
      <c r="Q1656" s="112">
        <v>5</v>
      </c>
      <c r="R1656" s="112">
        <v>4</v>
      </c>
      <c r="S1656" s="112">
        <v>3</v>
      </c>
      <c r="T1656" s="112">
        <v>2</v>
      </c>
      <c r="U1656" s="112">
        <v>1</v>
      </c>
      <c r="AB1656" s="110"/>
      <c r="AC1656" s="110"/>
      <c r="AD1656" s="110"/>
      <c r="AE1656" s="110"/>
      <c r="AF1656" s="110"/>
      <c r="AG1656" s="110"/>
      <c r="AH1656" s="110"/>
    </row>
    <row r="1657" spans="1:34" hidden="1" outlineLevel="2" x14ac:dyDescent="0.25">
      <c r="B1657" s="105">
        <v>4</v>
      </c>
      <c r="C1657" s="108">
        <f t="shared" ref="C1657" si="2816">-(IFERROR(VLOOKUP($B1657,$B1647:$C1652,2,0),0)+IFERROR(VLOOKUP($B1657,$D1647:$E1652,2,0),0)+IFERROR(VLOOKUP($B1657,$F1647:$G1652,2,0),0)+IFERROR(VLOOKUP($B1657,$H1647:$I1652,2,0),0)+IFERROR(VLOOKUP($B1657,$J1647:$K1652,2,0),0)+IFERROR(VLOOKUP($B1657,$L1647:$M1652,2,0),0)+IFERROR(VLOOKUP($B1657,$N1647:$O1652,2,0),0)+IFERROR(VLOOKUP($B1657,$P1647:$Q1652,2,0),0)+IFERROR(VLOOKUP($B1657,$R1647:$S1652,2,0),0))</f>
        <v>0</v>
      </c>
      <c r="E1657" s="110"/>
      <c r="F1657" s="105">
        <v>1</v>
      </c>
      <c r="G1657" s="184" t="e">
        <f t="array" ref="G1657:G1663">MMULT(MINVERSE($C$24:$I$30),$C1654:$C1660)</f>
        <v>#NUM!</v>
      </c>
      <c r="H1657" s="184" t="e">
        <f t="array" ref="H1657:H1662">MMULT(MINVERSE($C$24:$H$29),$C1654:$C1659)</f>
        <v>#NUM!</v>
      </c>
      <c r="I1657" s="184" t="e">
        <f t="array" ref="I1657:I1661">MMULT(MINVERSE($C$24:$G$28),$C1654:$C1658)</f>
        <v>#NUM!</v>
      </c>
      <c r="J1657" s="184" t="e">
        <f t="array" ref="J1657:J1660">MMULT(MINVERSE($C$24:$F$27),$C1654:$C1657)</f>
        <v>#NUM!</v>
      </c>
      <c r="K1657" s="184" t="e">
        <f t="array" ref="K1657:K1659">MMULT(MINVERSE($C$24:$E$26),$C1654:$C1656)</f>
        <v>#NUM!</v>
      </c>
      <c r="L1657" s="184" t="e">
        <f t="array" ref="L1657:L1658">MMULT(MINVERSE($C$24:$D$25),$C1654:$C1655)</f>
        <v>#NUM!</v>
      </c>
      <c r="M1657" s="110"/>
      <c r="O1657" s="105">
        <v>1</v>
      </c>
      <c r="P1657" s="184" t="e">
        <f t="array" ref="P1657:P1667">MMULT(MINVERSE($C$24:$M$34),$C1654:$C1664)</f>
        <v>#NUM!</v>
      </c>
      <c r="Q1657" s="184" t="e">
        <f t="array" ref="Q1657:Q1666">MMULT(MINVERSE($C$24:$L$33),$C1654:$C1663)</f>
        <v>#NUM!</v>
      </c>
      <c r="R1657" s="184" t="e">
        <f t="array" ref="R1657:R1665">MMULT(MINVERSE($C$24:$K$32),$C1654:$C1662)</f>
        <v>#NUM!</v>
      </c>
      <c r="S1657" s="184" t="e">
        <f t="array" ref="S1657:S1664">MMULT(MINVERSE($C$24:$J$31),$C1654:$C1661)</f>
        <v>#NUM!</v>
      </c>
      <c r="T1657" s="114"/>
      <c r="U1657" s="114"/>
      <c r="V1657" s="110"/>
      <c r="W1657" s="110"/>
      <c r="X1657" s="110"/>
      <c r="Y1657" s="110"/>
      <c r="Z1657" s="110"/>
      <c r="AA1657" s="110"/>
      <c r="AB1657" s="110"/>
      <c r="AC1657" s="110"/>
      <c r="AD1657" s="110"/>
      <c r="AE1657" s="110"/>
      <c r="AF1657" s="110"/>
      <c r="AG1657" s="110"/>
      <c r="AH1657" s="110"/>
    </row>
    <row r="1658" spans="1:34" hidden="1" outlineLevel="2" x14ac:dyDescent="0.25">
      <c r="B1658" s="105">
        <v>5</v>
      </c>
      <c r="C1658" s="108">
        <f t="shared" ref="C1658" si="2817">-(IFERROR(VLOOKUP($B1658,$B1647:$C1652,2,0),0)+IFERROR(VLOOKUP($B1658,$D1647:$E1652,2,0),0)+IFERROR(VLOOKUP($B1658,$F1647:$G1652,2,0),0)+IFERROR(VLOOKUP($B1658,$H1647:$I1652,2,0),0)+IFERROR(VLOOKUP($B1658,$J1647:$K1652,2,0),0)+IFERROR(VLOOKUP($B1658,$L1647:$M1652,2,0),0)+IFERROR(VLOOKUP($B1658,$N1647:$O1652,2,0),0)+IFERROR(VLOOKUP($B1658,$P1647:$Q1652,2,0),0)+IFERROR(VLOOKUP($B1658,$R1647:$S1652,2,0),0))</f>
        <v>0</v>
      </c>
      <c r="E1658" s="110"/>
      <c r="F1658" s="105">
        <v>2</v>
      </c>
      <c r="G1658" s="185" t="e">
        <v>#NUM!</v>
      </c>
      <c r="H1658" s="185" t="e">
        <v>#NUM!</v>
      </c>
      <c r="I1658" s="185" t="e">
        <v>#NUM!</v>
      </c>
      <c r="J1658" s="185" t="e">
        <v>#NUM!</v>
      </c>
      <c r="K1658" s="185" t="e">
        <v>#NUM!</v>
      </c>
      <c r="L1658" s="185" t="e">
        <v>#NUM!</v>
      </c>
      <c r="M1658" s="110"/>
      <c r="O1658" s="105">
        <v>2</v>
      </c>
      <c r="P1658" s="185" t="e">
        <v>#NUM!</v>
      </c>
      <c r="Q1658" s="185" t="e">
        <v>#NUM!</v>
      </c>
      <c r="R1658" s="185" t="e">
        <v>#NUM!</v>
      </c>
      <c r="S1658" s="185" t="e">
        <v>#NUM!</v>
      </c>
      <c r="T1658" s="114"/>
      <c r="U1658" s="114"/>
    </row>
    <row r="1659" spans="1:34" hidden="1" outlineLevel="2" x14ac:dyDescent="0.25">
      <c r="B1659" s="105">
        <v>6</v>
      </c>
      <c r="C1659" s="108">
        <f t="shared" ref="C1659" si="2818">-(IFERROR(VLOOKUP($B1659,$B1647:$C1652,2,0),0)+IFERROR(VLOOKUP($B1659,$D1647:$E1652,2,0),0)+IFERROR(VLOOKUP($B1659,$F1647:$G1652,2,0),0)+IFERROR(VLOOKUP($B1659,$H1647:$I1652,2,0),0)+IFERROR(VLOOKUP($B1659,$J1647:$K1652,2,0),0)+IFERROR(VLOOKUP($B1659,$L1647:$M1652,2,0),0)+IFERROR(VLOOKUP($B1659,$N1647:$O1652,2,0),0)+IFERROR(VLOOKUP($B1659,$P1647:$Q1652,2,0),0)+IFERROR(VLOOKUP($B1659,$R1647:$S1652,2,0),0))</f>
        <v>0</v>
      </c>
      <c r="E1659" s="110"/>
      <c r="F1659" s="105">
        <v>3</v>
      </c>
      <c r="G1659" s="185" t="e">
        <v>#NUM!</v>
      </c>
      <c r="H1659" s="185" t="e">
        <v>#NUM!</v>
      </c>
      <c r="I1659" s="185" t="e">
        <v>#NUM!</v>
      </c>
      <c r="J1659" s="185" t="e">
        <v>#NUM!</v>
      </c>
      <c r="K1659" s="185" t="e">
        <v>#NUM!</v>
      </c>
      <c r="L1659" s="185"/>
      <c r="M1659" s="110"/>
      <c r="O1659" s="105">
        <v>3</v>
      </c>
      <c r="P1659" s="185" t="e">
        <v>#NUM!</v>
      </c>
      <c r="Q1659" s="185" t="e">
        <v>#NUM!</v>
      </c>
      <c r="R1659" s="185" t="e">
        <v>#NUM!</v>
      </c>
      <c r="S1659" s="185" t="e">
        <v>#NUM!</v>
      </c>
      <c r="T1659" s="114"/>
      <c r="U1659" s="114"/>
    </row>
    <row r="1660" spans="1:34" hidden="1" outlineLevel="2" x14ac:dyDescent="0.25">
      <c r="B1660" s="105">
        <v>7</v>
      </c>
      <c r="C1660" s="108">
        <f t="shared" ref="C1660" si="2819">-(IFERROR(VLOOKUP($B1660,$B1647:$C1652,2,0),0)+IFERROR(VLOOKUP($B1660,$D1647:$E1652,2,0),0)+IFERROR(VLOOKUP($B1660,$F1647:$G1652,2,0),0)+IFERROR(VLOOKUP($B1660,$H1647:$I1652,2,0),0)+IFERROR(VLOOKUP($B1660,$J1647:$K1652,2,0),0)+IFERROR(VLOOKUP($B1660,$L1647:$M1652,2,0),0)+IFERROR(VLOOKUP($B1660,$N1647:$O1652,2,0),0)+IFERROR(VLOOKUP($B1660,$P1647:$Q1652,2,0),0)+IFERROR(VLOOKUP($B1660,$R1647:$S1652,2,0),0))</f>
        <v>0</v>
      </c>
      <c r="E1660" s="110"/>
      <c r="F1660" s="105">
        <v>4</v>
      </c>
      <c r="G1660" s="185" t="e">
        <v>#NUM!</v>
      </c>
      <c r="H1660" s="185" t="e">
        <v>#NUM!</v>
      </c>
      <c r="I1660" s="185" t="e">
        <v>#NUM!</v>
      </c>
      <c r="J1660" s="185" t="e">
        <v>#NUM!</v>
      </c>
      <c r="K1660" s="185"/>
      <c r="L1660" s="185"/>
      <c r="M1660" s="110"/>
      <c r="O1660" s="105">
        <v>4</v>
      </c>
      <c r="P1660" s="185" t="e">
        <v>#NUM!</v>
      </c>
      <c r="Q1660" s="185" t="e">
        <v>#NUM!</v>
      </c>
      <c r="R1660" s="185" t="e">
        <v>#NUM!</v>
      </c>
      <c r="S1660" s="185" t="e">
        <v>#NUM!</v>
      </c>
      <c r="T1660" s="114"/>
      <c r="U1660" s="114"/>
    </row>
    <row r="1661" spans="1:34" hidden="1" outlineLevel="2" x14ac:dyDescent="0.25">
      <c r="B1661" s="105">
        <v>8</v>
      </c>
      <c r="C1661" s="108">
        <f t="shared" ref="C1661" si="2820">-(IFERROR(VLOOKUP($B1661,$B1647:$C1652,2,0),0)+IFERROR(VLOOKUP($B1661,$D1647:$E1652,2,0),0)+IFERROR(VLOOKUP($B1661,$F1647:$G1652,2,0),0)+IFERROR(VLOOKUP($B1661,$H1647:$I1652,2,0),0)+IFERROR(VLOOKUP($B1661,$J1647:$K1652,2,0),0)+IFERROR(VLOOKUP($B1661,$L1647:$M1652,2,0),0)+IFERROR(VLOOKUP($B1661,$N1647:$O1652,2,0),0)+IFERROR(VLOOKUP($B1661,$P1647:$Q1652,2,0),0)+IFERROR(VLOOKUP($B1661,$R1647:$S1652,2,0),0))</f>
        <v>0</v>
      </c>
      <c r="E1661" s="110" t="s">
        <v>40</v>
      </c>
      <c r="F1661" s="105">
        <v>5</v>
      </c>
      <c r="G1661" s="185" t="e">
        <v>#NUM!</v>
      </c>
      <c r="H1661" s="185" t="e">
        <v>#NUM!</v>
      </c>
      <c r="I1661" s="185" t="e">
        <v>#NUM!</v>
      </c>
      <c r="J1661" s="185"/>
      <c r="K1661" s="185"/>
      <c r="L1661" s="185"/>
      <c r="M1661" s="110"/>
      <c r="O1661" s="105">
        <v>5</v>
      </c>
      <c r="P1661" s="185" t="e">
        <v>#NUM!</v>
      </c>
      <c r="Q1661" s="185" t="e">
        <v>#NUM!</v>
      </c>
      <c r="R1661" s="185" t="e">
        <v>#NUM!</v>
      </c>
      <c r="S1661" s="185" t="e">
        <v>#NUM!</v>
      </c>
      <c r="T1661" s="114"/>
      <c r="U1661" s="114"/>
    </row>
    <row r="1662" spans="1:34" hidden="1" outlineLevel="2" x14ac:dyDescent="0.25">
      <c r="B1662" s="105">
        <v>9</v>
      </c>
      <c r="C1662" s="108">
        <f t="shared" ref="C1662" si="2821">-(IFERROR(VLOOKUP($B1662,$B1647:$C1652,2,0),0)+IFERROR(VLOOKUP($B1662,$D1647:$E1652,2,0),0)+IFERROR(VLOOKUP($B1662,$F1647:$G1652,2,0),0)+IFERROR(VLOOKUP($B1662,$H1647:$I1652,2,0),0)+IFERROR(VLOOKUP($B1662,$J1647:$K1652,2,0),0)+IFERROR(VLOOKUP($B1662,$L1647:$M1652,2,0),0)+IFERROR(VLOOKUP($B1662,$N1647:$O1652,2,0),0)+IFERROR(VLOOKUP($B1662,$P1647:$Q1652,2,0),0)+IFERROR(VLOOKUP($B1662,$R1647:$S1652,2,0),0))</f>
        <v>0</v>
      </c>
      <c r="E1662" s="110"/>
      <c r="F1662" s="105">
        <v>6</v>
      </c>
      <c r="G1662" s="185" t="e">
        <v>#NUM!</v>
      </c>
      <c r="H1662" s="185" t="e">
        <v>#NUM!</v>
      </c>
      <c r="I1662" s="185"/>
      <c r="J1662" s="185"/>
      <c r="K1662" s="185"/>
      <c r="L1662" s="185"/>
      <c r="M1662" s="110"/>
      <c r="O1662" s="105">
        <v>6</v>
      </c>
      <c r="P1662" s="185" t="e">
        <v>#NUM!</v>
      </c>
      <c r="Q1662" s="185" t="e">
        <v>#NUM!</v>
      </c>
      <c r="R1662" s="185" t="e">
        <v>#NUM!</v>
      </c>
      <c r="S1662" s="185" t="e">
        <v>#NUM!</v>
      </c>
      <c r="T1662" s="114"/>
      <c r="U1662" s="114"/>
    </row>
    <row r="1663" spans="1:34" hidden="1" outlineLevel="2" x14ac:dyDescent="0.25">
      <c r="B1663" s="105">
        <v>10</v>
      </c>
      <c r="C1663" s="108">
        <f t="shared" ref="C1663" si="2822">-(IFERROR(VLOOKUP($B1663,$B1647:$C1652,2,0),0)+IFERROR(VLOOKUP($B1663,$D1647:$E1652,2,0),0)+IFERROR(VLOOKUP($B1663,$F1647:$G1652,2,0),0)+IFERROR(VLOOKUP($B1663,$H1647:$I1652,2,0),0)+IFERROR(VLOOKUP($B1663,$J1647:$K1652,2,0),0)+IFERROR(VLOOKUP($B1663,$L1647:$M1652,2,0),0)+IFERROR(VLOOKUP($B1663,$N1647:$O1652,2,0),0)+IFERROR(VLOOKUP($B1663,$P1647:$Q1652,2,0),0)+IFERROR(VLOOKUP($B1663,$R1647:$S1652,2,0),0))</f>
        <v>0</v>
      </c>
      <c r="E1663" s="110"/>
      <c r="F1663" s="105">
        <v>7</v>
      </c>
      <c r="G1663" s="185" t="e">
        <v>#NUM!</v>
      </c>
      <c r="H1663" s="185"/>
      <c r="I1663" s="185"/>
      <c r="J1663" s="185"/>
      <c r="K1663" s="185"/>
      <c r="L1663" s="185"/>
      <c r="M1663" s="110"/>
      <c r="N1663" s="110" t="s">
        <v>40</v>
      </c>
      <c r="O1663" s="105">
        <v>7</v>
      </c>
      <c r="P1663" s="185" t="e">
        <v>#NUM!</v>
      </c>
      <c r="Q1663" s="185" t="e">
        <v>#NUM!</v>
      </c>
      <c r="R1663" s="185" t="e">
        <v>#NUM!</v>
      </c>
      <c r="S1663" s="185" t="e">
        <v>#NUM!</v>
      </c>
      <c r="T1663" s="114"/>
      <c r="U1663" s="114"/>
    </row>
    <row r="1664" spans="1:34" hidden="1" outlineLevel="2" x14ac:dyDescent="0.25">
      <c r="B1664" s="105">
        <v>11</v>
      </c>
      <c r="C1664" s="108">
        <f t="shared" ref="C1664" si="2823">-(IFERROR(VLOOKUP($B1664,$B1647:$C1652,2,0),0)+IFERROR(VLOOKUP($B1664,$D1647:$E1652,2,0),0)+IFERROR(VLOOKUP($B1664,$F1647:$G1652,2,0),0)+IFERROR(VLOOKUP($B1664,$H1647:$I1652,2,0),0)+IFERROR(VLOOKUP($B1664,$J1647:$K1652,2,0),0)+IFERROR(VLOOKUP($B1664,$L1647:$M1652,2,0),0)+IFERROR(VLOOKUP($B1664,$N1647:$O1652,2,0),0)+IFERROR(VLOOKUP($B1664,$P1647:$Q1652,2,0),0)+IFERROR(VLOOKUP($B1664,$R1647:$S1652,2,0),0))</f>
        <v>0</v>
      </c>
      <c r="E1664" s="110"/>
      <c r="M1664" s="110"/>
      <c r="O1664" s="105">
        <v>8</v>
      </c>
      <c r="P1664" s="185" t="e">
        <v>#NUM!</v>
      </c>
      <c r="Q1664" s="185" t="e">
        <v>#NUM!</v>
      </c>
      <c r="R1664" s="185" t="e">
        <v>#NUM!</v>
      </c>
      <c r="S1664" s="185" t="e">
        <v>#NUM!</v>
      </c>
      <c r="T1664" s="114"/>
      <c r="U1664" s="114"/>
    </row>
    <row r="1665" spans="1:24" hidden="1" outlineLevel="2" x14ac:dyDescent="0.25">
      <c r="B1665" s="105">
        <v>12</v>
      </c>
      <c r="C1665" s="108">
        <f t="shared" ref="C1665" si="2824">-(IFERROR(VLOOKUP($B1665,$B1647:$C1652,2,0),0)+IFERROR(VLOOKUP($B1665,$D1647:$E1652,2,0),0)+IFERROR(VLOOKUP($B1665,$F1647:$G1652,2,0),0)+IFERROR(VLOOKUP($B1665,$H1647:$I1652,2,0),0)+IFERROR(VLOOKUP($B1665,$J1647:$K1652,2,0),0)+IFERROR(VLOOKUP($B1665,$L1647:$M1652,2,0),0)+IFERROR(VLOOKUP($B1665,$N1647:$O1652,2,0),0)+IFERROR(VLOOKUP($B1665,$P1647:$Q1652,2,0),0)+IFERROR(VLOOKUP($B1665,$R1647:$S1652,2,0),0))</f>
        <v>0</v>
      </c>
      <c r="E1665" s="110"/>
      <c r="M1665" s="110"/>
      <c r="O1665" s="105">
        <v>9</v>
      </c>
      <c r="P1665" s="185" t="e">
        <v>#NUM!</v>
      </c>
      <c r="Q1665" s="185" t="e">
        <v>#NUM!</v>
      </c>
      <c r="R1665" s="185" t="e">
        <v>#NUM!</v>
      </c>
      <c r="S1665" s="185"/>
      <c r="T1665" s="114"/>
      <c r="U1665" s="114"/>
    </row>
    <row r="1666" spans="1:24" hidden="1" outlineLevel="2" x14ac:dyDescent="0.25">
      <c r="B1666" s="105">
        <v>13</v>
      </c>
      <c r="C1666" s="108">
        <f t="shared" ref="C1666" si="2825">-(IFERROR(VLOOKUP($B1666,$B1647:$C1652,2,0),0)+IFERROR(VLOOKUP($B1666,$D1647:$E1652,2,0),0)+IFERROR(VLOOKUP($B1666,$F1647:$G1652,2,0),0)+IFERROR(VLOOKUP($B1666,$H1647:$I1652,2,0),0)+IFERROR(VLOOKUP($B1666,$J1647:$K1652,2,0),0)+IFERROR(VLOOKUP($B1666,$L1647:$M1652,2,0),0)+IFERROR(VLOOKUP($B1666,$N1647:$O1652,2,0),0)+IFERROR(VLOOKUP($B1666,$P1647:$Q1652,2,0),0)+IFERROR(VLOOKUP($B1666,$R1647:$S1652,2,0),0))</f>
        <v>0</v>
      </c>
      <c r="E1666" s="110"/>
      <c r="F1666" s="110"/>
      <c r="G1666" s="324" t="s">
        <v>42</v>
      </c>
      <c r="H1666" s="324"/>
      <c r="I1666" s="324"/>
      <c r="J1666" s="324"/>
      <c r="K1666" s="324"/>
      <c r="L1666" s="324"/>
      <c r="M1666" s="110"/>
      <c r="O1666" s="105">
        <v>10</v>
      </c>
      <c r="P1666" s="185" t="e">
        <v>#NUM!</v>
      </c>
      <c r="Q1666" s="185" t="e">
        <v>#NUM!</v>
      </c>
      <c r="R1666" s="185"/>
      <c r="S1666" s="185"/>
      <c r="T1666" s="114"/>
      <c r="U1666" s="114"/>
    </row>
    <row r="1667" spans="1:24" hidden="1" outlineLevel="2" x14ac:dyDescent="0.25">
      <c r="B1667" s="105">
        <v>14</v>
      </c>
      <c r="C1667" s="108">
        <f t="shared" ref="C1667" si="2826">-(IFERROR(VLOOKUP($B1667,$B1647:$C1652,2,0),0)+IFERROR(VLOOKUP($B1667,$D1647:$E1652,2,0),0)+IFERROR(VLOOKUP($B1667,$F1647:$G1652,2,0),0)+IFERROR(VLOOKUP($B1667,$H1647:$I1652,2,0),0)+IFERROR(VLOOKUP($B1667,$J1647:$K1652,2,0),0)+IFERROR(VLOOKUP($B1667,$L1647:$M1652,2,0),0)+IFERROR(VLOOKUP($B1667,$N1647:$O1652,2,0),0)+IFERROR(VLOOKUP($B1667,$P1647:$Q1652,2,0),0)+IFERROR(VLOOKUP($B1667,$R1647:$S1652,2,0),0))</f>
        <v>0</v>
      </c>
      <c r="E1667" s="110"/>
      <c r="F1667" s="110"/>
      <c r="G1667" s="112">
        <v>6</v>
      </c>
      <c r="H1667" s="112">
        <v>5</v>
      </c>
      <c r="I1667" s="112">
        <v>4</v>
      </c>
      <c r="J1667" s="112">
        <v>3</v>
      </c>
      <c r="K1667" s="112">
        <v>2</v>
      </c>
      <c r="L1667" s="112">
        <v>1</v>
      </c>
      <c r="M1667" s="110"/>
      <c r="O1667" s="105">
        <v>11</v>
      </c>
      <c r="P1667" s="185" t="e">
        <v>#NUM!</v>
      </c>
      <c r="Q1667" s="185"/>
      <c r="R1667" s="185"/>
      <c r="S1667" s="185"/>
      <c r="T1667" s="114"/>
      <c r="U1667" s="114"/>
    </row>
    <row r="1668" spans="1:24" hidden="1" outlineLevel="2" x14ac:dyDescent="0.25">
      <c r="A1668" s="68" t="s">
        <v>41</v>
      </c>
      <c r="B1668" s="105">
        <v>15</v>
      </c>
      <c r="C1668" s="108">
        <f t="shared" ref="C1668" si="2827">-(IFERROR(VLOOKUP($B1668,$B1647:$C1652,2,0),0)+IFERROR(VLOOKUP($B1668,$D1647:$E1652,2,0),0)+IFERROR(VLOOKUP($B1668,$F1647:$G1652,2,0),0)+IFERROR(VLOOKUP($B1668,$H1647:$I1652,2,0),0)+IFERROR(VLOOKUP($B1668,$J1647:$K1652,2,0),0)+IFERROR(VLOOKUP($B1668,$L1647:$M1652,2,0),0)+IFERROR(VLOOKUP($B1668,$N1647:$O1652,2,0),0)+IFERROR(VLOOKUP($B1668,$P1647:$Q1652,2,0),0)+IFERROR(VLOOKUP($B1668,$R1647:$S1652,2,0),0))</f>
        <v>0</v>
      </c>
      <c r="E1668" s="110"/>
      <c r="F1668" s="105">
        <v>1</v>
      </c>
      <c r="G1668" s="184" t="e">
        <f t="array" ref="G1668:G1676">MMULT(MINVERSE($C$24:$K$32),$C1654:$C1662)</f>
        <v>#NUM!</v>
      </c>
      <c r="H1668" s="184" t="e">
        <f t="array" ref="H1668:H1675">MMULT(MINVERSE($C$24:$J$31),$C1654:$C1661)</f>
        <v>#NUM!</v>
      </c>
      <c r="I1668" s="184" t="e">
        <f t="array" ref="I1668:I1674">MMULT(MINVERSE($C$24:$I$30),$C1654:$C1660)</f>
        <v>#NUM!</v>
      </c>
      <c r="J1668" s="184" t="e">
        <f t="array" ref="J1668:J1673">MMULT(MINVERSE($C$24:$H$29),$C1654:$C1659)</f>
        <v>#NUM!</v>
      </c>
      <c r="K1668" s="184" t="e">
        <f t="array" ref="K1668:K1672">MMULT(MINVERSE($C$24:$G$28),$C1654:$C1658)</f>
        <v>#NUM!</v>
      </c>
      <c r="L1668" s="113"/>
      <c r="M1668" s="110"/>
      <c r="N1668" s="110"/>
      <c r="O1668" s="110"/>
      <c r="P1668" s="110"/>
    </row>
    <row r="1669" spans="1:24" hidden="1" outlineLevel="2" x14ac:dyDescent="0.25">
      <c r="B1669" s="105">
        <v>16</v>
      </c>
      <c r="C1669" s="108">
        <f t="shared" ref="C1669" si="2828">-(IFERROR(VLOOKUP($B1669,$B1647:$C1652,2,0),0)+IFERROR(VLOOKUP($B1669,$D1647:$E1652,2,0),0)+IFERROR(VLOOKUP($B1669,$F1647:$G1652,2,0),0)+IFERROR(VLOOKUP($B1669,$H1647:$I1652,2,0),0)+IFERROR(VLOOKUP($B1669,$J1647:$K1652,2,0),0)+IFERROR(VLOOKUP($B1669,$L1647:$M1652,2,0),0)+IFERROR(VLOOKUP($B1669,$N1647:$O1652,2,0),0)+IFERROR(VLOOKUP($B1669,$P1647:$Q1652,2,0),0)+IFERROR(VLOOKUP($B1669,$R1647:$S1652,2,0),0))</f>
        <v>0</v>
      </c>
      <c r="E1669" s="110"/>
      <c r="F1669" s="105">
        <v>2</v>
      </c>
      <c r="G1669" s="185" t="e">
        <v>#NUM!</v>
      </c>
      <c r="H1669" s="185" t="e">
        <v>#NUM!</v>
      </c>
      <c r="I1669" s="185" t="e">
        <v>#NUM!</v>
      </c>
      <c r="J1669" s="185" t="e">
        <v>#NUM!</v>
      </c>
      <c r="K1669" s="185" t="e">
        <v>#NUM!</v>
      </c>
      <c r="L1669" s="114"/>
      <c r="M1669" s="110"/>
      <c r="N1669" s="110"/>
      <c r="O1669" s="110"/>
      <c r="P1669" s="110"/>
    </row>
    <row r="1670" spans="1:24" hidden="1" outlineLevel="2" x14ac:dyDescent="0.25">
      <c r="B1670" s="105">
        <v>17</v>
      </c>
      <c r="C1670" s="108">
        <f t="shared" ref="C1670" si="2829">-(IFERROR(VLOOKUP($B1670,$B1647:$C1652,2,0),0)+IFERROR(VLOOKUP($B1670,$D1647:$E1652,2,0),0)+IFERROR(VLOOKUP($B1670,$F1647:$G1652,2,0),0)+IFERROR(VLOOKUP($B1670,$H1647:$I1652,2,0),0)+IFERROR(VLOOKUP($B1670,$J1647:$K1652,2,0),0)+IFERROR(VLOOKUP($B1670,$L1647:$M1652,2,0),0)+IFERROR(VLOOKUP($B1670,$N1647:$O1652,2,0),0)+IFERROR(VLOOKUP($B1670,$P1647:$Q1652,2,0),0)+IFERROR(VLOOKUP($B1670,$R1647:$S1652,2,0),0))</f>
        <v>0</v>
      </c>
      <c r="E1670" s="110"/>
      <c r="F1670" s="105">
        <v>3</v>
      </c>
      <c r="G1670" s="185" t="e">
        <v>#NUM!</v>
      </c>
      <c r="H1670" s="185" t="e">
        <v>#NUM!</v>
      </c>
      <c r="I1670" s="185" t="e">
        <v>#NUM!</v>
      </c>
      <c r="J1670" s="185" t="e">
        <v>#NUM!</v>
      </c>
      <c r="K1670" s="185" t="e">
        <v>#NUM!</v>
      </c>
      <c r="L1670" s="114"/>
      <c r="M1670" s="110"/>
    </row>
    <row r="1671" spans="1:24" hidden="1" outlineLevel="2" x14ac:dyDescent="0.25">
      <c r="B1671" s="105">
        <v>18</v>
      </c>
      <c r="C1671" s="108">
        <f t="shared" ref="C1671" si="2830">-(IFERROR(VLOOKUP($B1671,$B1647:$C1652,2,0),0)+IFERROR(VLOOKUP($B1671,$D1647:$E1652,2,0),0)+IFERROR(VLOOKUP($B1671,$F1647:$G1652,2,0),0)+IFERROR(VLOOKUP($B1671,$H1647:$I1652,2,0),0)+IFERROR(VLOOKUP($B1671,$J1647:$K1652,2,0),0)+IFERROR(VLOOKUP($B1671,$L1647:$M1652,2,0),0)+IFERROR(VLOOKUP($B1671,$N1647:$O1652,2,0),0)+IFERROR(VLOOKUP($B1671,$P1647:$Q1652,2,0),0)+IFERROR(VLOOKUP($B1671,$R1647:$S1652,2,0),0))</f>
        <v>0</v>
      </c>
      <c r="E1671" s="110"/>
      <c r="F1671" s="105">
        <v>4</v>
      </c>
      <c r="G1671" s="185" t="e">
        <v>#NUM!</v>
      </c>
      <c r="H1671" s="185" t="e">
        <v>#NUM!</v>
      </c>
      <c r="I1671" s="185" t="e">
        <v>#NUM!</v>
      </c>
      <c r="J1671" s="185" t="e">
        <v>#NUM!</v>
      </c>
      <c r="K1671" s="185" t="e">
        <v>#NUM!</v>
      </c>
      <c r="L1671" s="114"/>
      <c r="M1671" s="110"/>
    </row>
    <row r="1672" spans="1:24" hidden="1" outlineLevel="2" x14ac:dyDescent="0.25">
      <c r="B1672" s="105">
        <v>19</v>
      </c>
      <c r="C1672" s="108">
        <f t="shared" ref="C1672" si="2831">-(IFERROR(VLOOKUP($B1672,$B1647:$C1652,2,0),0)+IFERROR(VLOOKUP($B1672,$D1647:$E1652,2,0),0)+IFERROR(VLOOKUP($B1672,$F1647:$G1652,2,0),0)+IFERROR(VLOOKUP($B1672,$H1647:$I1652,2,0),0)+IFERROR(VLOOKUP($B1672,$J1647:$K1652,2,0),0)+IFERROR(VLOOKUP($B1672,$L1647:$M1652,2,0),0)+IFERROR(VLOOKUP($B1672,$N1647:$O1652,2,0),0)+IFERROR(VLOOKUP($B1672,$P1647:$Q1652,2,0),0)+IFERROR(VLOOKUP($B1672,$R1647:$S1652,2,0),0))</f>
        <v>0</v>
      </c>
      <c r="E1672" s="110"/>
      <c r="F1672" s="105">
        <v>5</v>
      </c>
      <c r="G1672" s="185" t="e">
        <v>#NUM!</v>
      </c>
      <c r="H1672" s="185" t="e">
        <v>#NUM!</v>
      </c>
      <c r="I1672" s="185" t="e">
        <v>#NUM!</v>
      </c>
      <c r="J1672" s="185" t="e">
        <v>#NUM!</v>
      </c>
      <c r="K1672" s="185" t="e">
        <v>#NUM!</v>
      </c>
      <c r="L1672" s="114"/>
      <c r="M1672" s="110"/>
    </row>
    <row r="1673" spans="1:24" hidden="1" outlineLevel="2" x14ac:dyDescent="0.25">
      <c r="B1673" s="105">
        <v>20</v>
      </c>
      <c r="C1673" s="108">
        <f t="shared" ref="C1673" si="2832">-(IFERROR(VLOOKUP($B1673,$B1647:$C1652,2,0),0)+IFERROR(VLOOKUP($B1673,$D1647:$E1652,2,0),0)+IFERROR(VLOOKUP($B1673,$F1647:$G1652,2,0),0)+IFERROR(VLOOKUP($B1673,$H1647:$I1652,2,0),0)+IFERROR(VLOOKUP($B1673,$J1647:$K1652,2,0),0)+IFERROR(VLOOKUP($B1673,$L1647:$M1652,2,0),0)+IFERROR(VLOOKUP($B1673,$N1647:$O1652,2,0),0)+IFERROR(VLOOKUP($B1673,$P1647:$Q1652,2,0),0)+IFERROR(VLOOKUP($B1673,$R1647:$S1652,2,0),0))</f>
        <v>0</v>
      </c>
      <c r="E1673" s="110" t="s">
        <v>40</v>
      </c>
      <c r="F1673" s="105">
        <v>6</v>
      </c>
      <c r="G1673" s="185" t="e">
        <v>#NUM!</v>
      </c>
      <c r="H1673" s="185" t="e">
        <v>#NUM!</v>
      </c>
      <c r="I1673" s="185" t="e">
        <v>#NUM!</v>
      </c>
      <c r="J1673" s="185" t="e">
        <v>#NUM!</v>
      </c>
      <c r="K1673" s="185"/>
      <c r="L1673" s="114"/>
      <c r="M1673" s="110"/>
    </row>
    <row r="1674" spans="1:24" hidden="1" outlineLevel="2" x14ac:dyDescent="0.25">
      <c r="B1674" s="105">
        <v>21</v>
      </c>
      <c r="C1674" s="108">
        <f t="shared" ref="C1674" si="2833">-(IFERROR(VLOOKUP($B1674,$B1647:$C1652,2,0),0)+IFERROR(VLOOKUP($B1674,$D1647:$E1652,2,0),0)+IFERROR(VLOOKUP($B1674,$F1647:$G1652,2,0),0)+IFERROR(VLOOKUP($B1674,$H1647:$I1652,2,0),0)+IFERROR(VLOOKUP($B1674,$J1647:$K1652,2,0),0)+IFERROR(VLOOKUP($B1674,$L1647:$M1652,2,0),0)+IFERROR(VLOOKUP($B1674,$N1647:$O1652,2,0),0)+IFERROR(VLOOKUP($B1674,$P1647:$Q1652,2,0),0)+IFERROR(VLOOKUP($B1674,$R1647:$S1652,2,0),0))</f>
        <v>0</v>
      </c>
      <c r="E1674" s="110"/>
      <c r="F1674" s="105">
        <v>7</v>
      </c>
      <c r="G1674" s="185" t="e">
        <v>#NUM!</v>
      </c>
      <c r="H1674" s="185" t="e">
        <v>#NUM!</v>
      </c>
      <c r="I1674" s="185" t="e">
        <v>#NUM!</v>
      </c>
      <c r="J1674" s="185"/>
      <c r="K1674" s="185"/>
      <c r="L1674" s="114"/>
      <c r="M1674" s="110"/>
    </row>
    <row r="1675" spans="1:24" hidden="1" outlineLevel="2" x14ac:dyDescent="0.25">
      <c r="E1675" s="110"/>
      <c r="F1675" s="105">
        <v>8</v>
      </c>
      <c r="G1675" s="185" t="e">
        <v>#NUM!</v>
      </c>
      <c r="H1675" s="185" t="e">
        <v>#NUM!</v>
      </c>
      <c r="I1675" s="185"/>
      <c r="J1675" s="185"/>
      <c r="K1675" s="185"/>
      <c r="L1675" s="114"/>
      <c r="M1675" s="110"/>
      <c r="X1675" s="110"/>
    </row>
    <row r="1676" spans="1:24" hidden="1" outlineLevel="2" x14ac:dyDescent="0.25">
      <c r="E1676" s="110"/>
      <c r="F1676" s="105">
        <v>9</v>
      </c>
      <c r="G1676" s="185" t="e">
        <v>#NUM!</v>
      </c>
      <c r="H1676" s="185"/>
      <c r="I1676" s="185"/>
      <c r="J1676" s="185"/>
      <c r="K1676" s="185"/>
      <c r="L1676" s="114"/>
      <c r="M1676" s="110"/>
      <c r="X1676" s="110"/>
    </row>
    <row r="1677" spans="1:24" hidden="1" outlineLevel="2" x14ac:dyDescent="0.25">
      <c r="A1677" s="117"/>
    </row>
    <row r="1678" spans="1:24" s="119" customFormat="1" hidden="1" outlineLevel="2" x14ac:dyDescent="0.25">
      <c r="A1678" s="118" t="s">
        <v>37</v>
      </c>
    </row>
    <row r="1679" spans="1:24" hidden="1" outlineLevel="2" x14ac:dyDescent="0.25">
      <c r="B1679" s="316" t="e">
        <f t="shared" ref="B1679:B1685" si="2834">B1646</f>
        <v>#REF!</v>
      </c>
      <c r="C1679" s="316"/>
      <c r="D1679" s="316" t="e">
        <f t="shared" ref="D1679:D1685" si="2835">D1646</f>
        <v>#REF!</v>
      </c>
      <c r="E1679" s="316"/>
      <c r="F1679" s="316" t="e">
        <f t="shared" ref="F1679:F1685" si="2836">F1646</f>
        <v>#REF!</v>
      </c>
      <c r="G1679" s="316"/>
      <c r="H1679" s="316" t="e">
        <f t="shared" ref="H1679:H1685" si="2837">H1646</f>
        <v>#REF!</v>
      </c>
      <c r="I1679" s="316"/>
      <c r="J1679" s="316" t="e">
        <f t="shared" ref="J1679:J1685" si="2838">J1646</f>
        <v>#REF!</v>
      </c>
      <c r="K1679" s="316"/>
      <c r="L1679" s="316" t="e">
        <f t="shared" ref="L1679:L1685" si="2839">L1646</f>
        <v>#REF!</v>
      </c>
      <c r="M1679" s="316"/>
    </row>
    <row r="1680" spans="1:24" hidden="1" outlineLevel="2" x14ac:dyDescent="0.25">
      <c r="B1680" s="105" t="e">
        <f t="shared" si="2834"/>
        <v>#REF!</v>
      </c>
      <c r="C1680" s="116" t="e">
        <f>IF($Q$2=2,IFERROR(INDEX($G1657:$L1663,MATCH(B1680,$F1657:$F1663,0),MATCH(INICIO!$C$59,$G1656:$L1656,0)),0),IF($Q$2=4,IFERROR(INDEX($P1657:$U1667,MATCH(B1680,$O1657:$O1667,0),MATCH(INICIO!$C$59,$P1656:$U1656,0)),0),IFERROR(INDEX($G1668:$L1676,MATCH(B1680,$F1668:$F1676,0),MATCH(INICIO!$C$59,$G1667:$L1667,0)),0)))</f>
        <v>#REF!</v>
      </c>
      <c r="D1680" s="105" t="e">
        <f t="shared" si="2835"/>
        <v>#REF!</v>
      </c>
      <c r="E1680" s="116" t="e">
        <f>IF($Q$2=2,IFERROR(INDEX($G1657:$L1663,MATCH(D1680,$F1657:$F1663,0),MATCH(INICIO!$C$59,$G1656:$L1656,0)),0),IF($Q$2=4,IFERROR(INDEX($P1657:$U1667,MATCH(D1680,$O1657:$O1667,0),MATCH(INICIO!$C$59,$P1656:$U1656,0)),0),IFERROR(INDEX($G1668:$L1676,MATCH(D1680,$F1668:$F1676,0),MATCH(INICIO!$C$59,$G1667:$L1667,0)),0)))</f>
        <v>#REF!</v>
      </c>
      <c r="F1680" s="105" t="e">
        <f t="shared" si="2836"/>
        <v>#REF!</v>
      </c>
      <c r="G1680" s="116" t="e">
        <f>IF($Q$2=2,IFERROR(INDEX($G1657:$L1663,MATCH(F1680,$F1657:$F1663,0),MATCH(INICIO!$C$59,$G1656:$L1656,0)),0),IF($Q$2=4,IFERROR(INDEX($P1657:$U1667,MATCH(F1680,$O1657:$O1667,0),MATCH(INICIO!$C$59,$P1656:$U1656,0)),0),IFERROR(INDEX($G1668:$L1676,MATCH(F1680,$F1668:$F1676,0),MATCH(INICIO!$C$59,$G1667:$L1667,0)),0)))</f>
        <v>#REF!</v>
      </c>
      <c r="H1680" s="105" t="e">
        <f t="shared" si="2837"/>
        <v>#REF!</v>
      </c>
      <c r="I1680" s="116" t="e">
        <f>IF($Q$2=2,IFERROR(INDEX($G1657:$L1663,MATCH(H1680,$F1657:$F1663,0),MATCH(INICIO!$C$59,$G1656:$L1656,0)),0),IF($Q$2=4,IFERROR(INDEX($P1657:$U1667,MATCH(H1680,$O1657:$O1667,0),MATCH(INICIO!$C$59,$P1656:$U1656,0)),0),IFERROR(INDEX($G1668:$L1676,MATCH(H1680,$F1668:$F1676,0),MATCH(INICIO!$C$59,$G1667:$L1667,0)),0)))</f>
        <v>#REF!</v>
      </c>
      <c r="J1680" s="105" t="e">
        <f t="shared" si="2838"/>
        <v>#REF!</v>
      </c>
      <c r="K1680" s="116" t="e">
        <f>IF($Q$2=2,IFERROR(INDEX($G1657:$L1663,MATCH(J1680,$F1657:$F1663,0),MATCH(INICIO!$C$59,$G1656:$L1656,0)),0),IF($Q$2=4,IFERROR(INDEX($P1657:$U1667,MATCH(J1680,$O1657:$O1667,0),MATCH(INICIO!$C$59,$P1656:$U1656,0)),0),IFERROR(INDEX($G1668:$L1676,MATCH(J1680,$F1668:$F1676,0),MATCH(INICIO!$C$59,$G1667:$L1667,0)),0)))</f>
        <v>#REF!</v>
      </c>
      <c r="L1680" s="105" t="e">
        <f t="shared" si="2839"/>
        <v>#REF!</v>
      </c>
      <c r="M1680" s="116" t="e">
        <f>IF($Q$2=2,IFERROR(INDEX($G1657:$L1663,MATCH(L1680,$F1657:$F1663,0),MATCH(INICIO!$C$59,$G1656:$L1656,0)),0),IF($Q$2=4,IFERROR(INDEX($P1657:$U1667,MATCH(L1680,$O1657:$O1667,0),MATCH(INICIO!$C$59,$P1656:$U1656,0)),0),IFERROR(INDEX($G1668:$L1676,MATCH(L1680,$F1668:$F1676,0),MATCH(INICIO!$C$59,$G1667:$L1667,0)),0)))</f>
        <v>#REF!</v>
      </c>
    </row>
    <row r="1681" spans="1:62" hidden="1" outlineLevel="2" x14ac:dyDescent="0.25">
      <c r="B1681" s="105" t="e">
        <f t="shared" si="2834"/>
        <v>#REF!</v>
      </c>
      <c r="C1681" s="116" t="e">
        <f>IF($Q$2=2,IFERROR(INDEX($G1657:$L1663,MATCH(B1681,$F1657:$F1663,0),MATCH(INICIO!$C$59,$G1656:$L1656,0)),0),IF($Q$2=4,IFERROR(INDEX($P1657:$U1667,MATCH(B1681,$O1657:$O1667,0),MATCH(INICIO!$C$59,$P1656:$U1656,0)),0),IFERROR(INDEX($G1668:$L1676,MATCH(B1681,$F1668:$F1676,0),MATCH(INICIO!$C$59,$G1667:$L1667,0)),0)))</f>
        <v>#REF!</v>
      </c>
      <c r="D1681" s="105" t="e">
        <f t="shared" si="2835"/>
        <v>#REF!</v>
      </c>
      <c r="E1681" s="116" t="e">
        <f>IF($Q$2=2,IFERROR(INDEX($G1657:$L1663,MATCH(D1681,$F1657:$F1663,0),MATCH(INICIO!$C$59,$G1656:$L1656,0)),0),IF($Q$2=4,IFERROR(INDEX($P1657:$U1667,MATCH(D1681,$O1657:$O1667,0),MATCH(INICIO!$C$59,$P1656:$U1656,0)),0),IFERROR(INDEX($G1668:$L1676,MATCH(D1681,$F1668:$F1676,0),MATCH(INICIO!$C$59,$G1667:$L1667,0)),0)))</f>
        <v>#REF!</v>
      </c>
      <c r="F1681" s="105" t="e">
        <f t="shared" si="2836"/>
        <v>#REF!</v>
      </c>
      <c r="G1681" s="116" t="e">
        <f>IF($Q$2=2,IFERROR(INDEX($G1657:$L1663,MATCH(F1681,$F1657:$F1663,0),MATCH(INICIO!$C$59,$G1656:$L1656,0)),0),IF($Q$2=4,IFERROR(INDEX($P1657:$U1667,MATCH(F1681,$O1657:$O1667,0),MATCH(INICIO!$C$59,$P1656:$U1656,0)),0),IFERROR(INDEX($G1668:$L1676,MATCH(F1681,$F1668:$F1676,0),MATCH(INICIO!$C$59,$G1667:$L1667,0)),0)))</f>
        <v>#REF!</v>
      </c>
      <c r="H1681" s="105" t="e">
        <f t="shared" si="2837"/>
        <v>#REF!</v>
      </c>
      <c r="I1681" s="116" t="e">
        <f>IF($Q$2=2,IFERROR(INDEX($G1657:$L1663,MATCH(H1681,$F1657:$F1663,0),MATCH(INICIO!$C$59,$G1656:$L1656,0)),0),IF($Q$2=4,IFERROR(INDEX($P1657:$U1667,MATCH(H1681,$O1657:$O1667,0),MATCH(INICIO!$C$59,$P1656:$U1656,0)),0),IFERROR(INDEX($G1668:$L1676,MATCH(H1681,$F1668:$F1676,0),MATCH(INICIO!$C$59,$G1667:$L1667,0)),0)))</f>
        <v>#REF!</v>
      </c>
      <c r="J1681" s="105" t="e">
        <f t="shared" si="2838"/>
        <v>#REF!</v>
      </c>
      <c r="K1681" s="116" t="e">
        <f>IF($Q$2=2,IFERROR(INDEX($G1657:$L1663,MATCH(J1681,$F1657:$F1663,0),MATCH(INICIO!$C$59,$G1656:$L1656,0)),0),IF($Q$2=4,IFERROR(INDEX($P1657:$U1667,MATCH(J1681,$O1657:$O1667,0),MATCH(INICIO!$C$59,$P1656:$U1656,0)),0),IFERROR(INDEX($G1668:$L1676,MATCH(J1681,$F1668:$F1676,0),MATCH(INICIO!$C$59,$G1667:$L1667,0)),0)))</f>
        <v>#REF!</v>
      </c>
      <c r="L1681" s="105" t="e">
        <f t="shared" si="2839"/>
        <v>#REF!</v>
      </c>
      <c r="M1681" s="116" t="e">
        <f>IF($Q$2=2,IFERROR(INDEX($G1657:$L1663,MATCH(L1681,$F1657:$F1663,0),MATCH(INICIO!$C$59,$G1656:$L1656,0)),0),IF($Q$2=4,IFERROR(INDEX($P1657:$U1667,MATCH(L1681,$O1657:$O1667,0),MATCH(INICIO!$C$59,$P1656:$U1656,0)),0),IFERROR(INDEX($G1668:$L1676,MATCH(L1681,$F1668:$F1676,0),MATCH(INICIO!$C$59,$G1667:$L1667,0)),0)))</f>
        <v>#REF!</v>
      </c>
    </row>
    <row r="1682" spans="1:62" hidden="1" outlineLevel="2" x14ac:dyDescent="0.25">
      <c r="B1682" s="105" t="e">
        <f t="shared" si="2834"/>
        <v>#REF!</v>
      </c>
      <c r="C1682" s="116" t="e">
        <f>IF($Q$2=2,IFERROR(INDEX($G1657:$L1663,MATCH(B1682,$F1657:$F1663,0),MATCH(INICIO!$C$59,$G1656:$L1656,0)),0),IF($Q$2=4,IFERROR(INDEX($P1657:$U1667,MATCH(B1682,$O1657:$O1667,0),MATCH(INICIO!$C$59,$P1656:$U1656,0)),0),IFERROR(INDEX($G1668:$L1676,MATCH(B1682,$F1668:$F1676,0),MATCH(INICIO!$C$59,$G1667:$L1667,0)),0)))</f>
        <v>#REF!</v>
      </c>
      <c r="D1682" s="105" t="e">
        <f t="shared" si="2835"/>
        <v>#REF!</v>
      </c>
      <c r="E1682" s="116" t="e">
        <f>IF($Q$2=2,IFERROR(INDEX($G1657:$L1663,MATCH(D1682,$F1657:$F1663,0),MATCH(INICIO!$C$59,$G1656:$L1656,0)),0),IF($Q$2=4,IFERROR(INDEX($P1657:$U1667,MATCH(D1682,$O1657:$O1667,0),MATCH(INICIO!$C$59,$P1656:$U1656,0)),0),IFERROR(INDEX($G1668:$L1676,MATCH(D1682,$F1668:$F1676,0),MATCH(INICIO!$C$59,$G1667:$L1667,0)),0)))</f>
        <v>#REF!</v>
      </c>
      <c r="F1682" s="105" t="e">
        <f t="shared" si="2836"/>
        <v>#REF!</v>
      </c>
      <c r="G1682" s="116" t="e">
        <f>IF($Q$2=2,IFERROR(INDEX($G1657:$L1663,MATCH(F1682,$F1657:$F1663,0),MATCH(INICIO!$C$59,$G1656:$L1656,0)),0),IF($Q$2=4,IFERROR(INDEX($P1657:$U1667,MATCH(F1682,$O1657:$O1667,0),MATCH(INICIO!$C$59,$P1656:$U1656,0)),0),IFERROR(INDEX($G1668:$L1676,MATCH(F1682,$F1668:$F1676,0),MATCH(INICIO!$C$59,$G1667:$L1667,0)),0)))</f>
        <v>#REF!</v>
      </c>
      <c r="H1682" s="105" t="e">
        <f t="shared" si="2837"/>
        <v>#REF!</v>
      </c>
      <c r="I1682" s="116" t="e">
        <f>IF($Q$2=2,IFERROR(INDEX($G1657:$L1663,MATCH(H1682,$F1657:$F1663,0),MATCH(INICIO!$C$59,$G1656:$L1656,0)),0),IF($Q$2=4,IFERROR(INDEX($P1657:$U1667,MATCH(H1682,$O1657:$O1667,0),MATCH(INICIO!$C$59,$P1656:$U1656,0)),0),IFERROR(INDEX($G1668:$L1676,MATCH(H1682,$F1668:$F1676,0),MATCH(INICIO!$C$59,$G1667:$L1667,0)),0)))</f>
        <v>#REF!</v>
      </c>
      <c r="J1682" s="105" t="e">
        <f t="shared" si="2838"/>
        <v>#REF!</v>
      </c>
      <c r="K1682" s="116" t="e">
        <f>IF($Q$2=2,IFERROR(INDEX($G1657:$L1663,MATCH(J1682,$F1657:$F1663,0),MATCH(INICIO!$C$59,$G1656:$L1656,0)),0),IF($Q$2=4,IFERROR(INDEX($P1657:$U1667,MATCH(J1682,$O1657:$O1667,0),MATCH(INICIO!$C$59,$P1656:$U1656,0)),0),IFERROR(INDEX($G1668:$L1676,MATCH(J1682,$F1668:$F1676,0),MATCH(INICIO!$C$59,$G1667:$L1667,0)),0)))</f>
        <v>#REF!</v>
      </c>
      <c r="L1682" s="105" t="e">
        <f t="shared" si="2839"/>
        <v>#REF!</v>
      </c>
      <c r="M1682" s="116" t="e">
        <f>IF($Q$2=2,IFERROR(INDEX($G1657:$L1663,MATCH(L1682,$F1657:$F1663,0),MATCH(INICIO!$C$59,$G1656:$L1656,0)),0),IF($Q$2=4,IFERROR(INDEX($P1657:$U1667,MATCH(L1682,$O1657:$O1667,0),MATCH(INICIO!$C$59,$P1656:$U1656,0)),0),IFERROR(INDEX($G1668:$L1676,MATCH(L1682,$F1668:$F1676,0),MATCH(INICIO!$C$59,$G1667:$L1667,0)),0)))</f>
        <v>#REF!</v>
      </c>
    </row>
    <row r="1683" spans="1:62" hidden="1" outlineLevel="2" x14ac:dyDescent="0.25">
      <c r="B1683" s="105" t="e">
        <f t="shared" si="2834"/>
        <v>#REF!</v>
      </c>
      <c r="C1683" s="116" t="e">
        <f>IF($Q$2=2,IFERROR(INDEX($G1657:$L1663,MATCH(B1683,$F1657:$F1663,0),MATCH(INICIO!$C$59,$G1656:$L1656,0)),0),IF($Q$2=4,IFERROR(INDEX($P1657:$U1667,MATCH(B1683,$O1657:$O1667,0),MATCH(INICIO!$C$59,$P1656:$U1656,0)),0),IFERROR(INDEX($G1668:$L1676,MATCH(B1683,$F1668:$F1676,0),MATCH(INICIO!$C$59,$G1667:$L1667,0)),0)))</f>
        <v>#REF!</v>
      </c>
      <c r="D1683" s="105" t="e">
        <f t="shared" si="2835"/>
        <v>#REF!</v>
      </c>
      <c r="E1683" s="116" t="e">
        <f>IF($Q$2=2,IFERROR(INDEX($G1657:$L1663,MATCH(D1683,$F1657:$F1663,0),MATCH(INICIO!$C$59,$G1656:$L1656,0)),0),IF($Q$2=4,IFERROR(INDEX($P1657:$U1667,MATCH(D1683,$O1657:$O1667,0),MATCH(INICIO!$C$59,$P1656:$U1656,0)),0),IFERROR(INDEX($G1668:$L1676,MATCH(D1683,$F1668:$F1676,0),MATCH(INICIO!$C$59,$G1667:$L1667,0)),0)))</f>
        <v>#REF!</v>
      </c>
      <c r="F1683" s="105" t="e">
        <f t="shared" si="2836"/>
        <v>#REF!</v>
      </c>
      <c r="G1683" s="116" t="e">
        <f>IF($Q$2=2,IFERROR(INDEX($G1657:$L1663,MATCH(F1683,$F1657:$F1663,0),MATCH(INICIO!$C$59,$G1656:$L1656,0)),0),IF($Q$2=4,IFERROR(INDEX($P1657:$U1667,MATCH(F1683,$O1657:$O1667,0),MATCH(INICIO!$C$59,$P1656:$U1656,0)),0),IFERROR(INDEX($G1668:$L1676,MATCH(F1683,$F1668:$F1676,0),MATCH(INICIO!$C$59,$G1667:$L1667,0)),0)))</f>
        <v>#REF!</v>
      </c>
      <c r="H1683" s="105" t="e">
        <f t="shared" si="2837"/>
        <v>#REF!</v>
      </c>
      <c r="I1683" s="116" t="e">
        <f>IF($Q$2=2,IFERROR(INDEX($G1657:$L1663,MATCH(H1683,$F1657:$F1663,0),MATCH(INICIO!$C$59,$G1656:$L1656,0)),0),IF($Q$2=4,IFERROR(INDEX($P1657:$U1667,MATCH(H1683,$O1657:$O1667,0),MATCH(INICIO!$C$59,$P1656:$U1656,0)),0),IFERROR(INDEX($G1668:$L1676,MATCH(H1683,$F1668:$F1676,0),MATCH(INICIO!$C$59,$G1667:$L1667,0)),0)))</f>
        <v>#REF!</v>
      </c>
      <c r="J1683" s="105" t="e">
        <f t="shared" si="2838"/>
        <v>#REF!</v>
      </c>
      <c r="K1683" s="116" t="e">
        <f>IF($Q$2=2,IFERROR(INDEX($G1657:$L1663,MATCH(J1683,$F1657:$F1663,0),MATCH(INICIO!$C$59,$G1656:$L1656,0)),0),IF($Q$2=4,IFERROR(INDEX($P1657:$U1667,MATCH(J1683,$O1657:$O1667,0),MATCH(INICIO!$C$59,$P1656:$U1656,0)),0),IFERROR(INDEX($G1668:$L1676,MATCH(J1683,$F1668:$F1676,0),MATCH(INICIO!$C$59,$G1667:$L1667,0)),0)))</f>
        <v>#REF!</v>
      </c>
      <c r="L1683" s="105" t="e">
        <f t="shared" si="2839"/>
        <v>#REF!</v>
      </c>
      <c r="M1683" s="116" t="e">
        <f>IF($Q$2=2,IFERROR(INDEX($G1657:$L1663,MATCH(L1683,$F1657:$F1663,0),MATCH(INICIO!$C$59,$G1656:$L1656,0)),0),IF($Q$2=4,IFERROR(INDEX($P1657:$U1667,MATCH(L1683,$O1657:$O1667,0),MATCH(INICIO!$C$59,$P1656:$U1656,0)),0),IFERROR(INDEX($G1668:$L1676,MATCH(L1683,$F1668:$F1676,0),MATCH(INICIO!$C$59,$G1667:$L1667,0)),0)))</f>
        <v>#REF!</v>
      </c>
    </row>
    <row r="1684" spans="1:62" hidden="1" outlineLevel="2" x14ac:dyDescent="0.25">
      <c r="B1684" s="105" t="e">
        <f t="shared" si="2834"/>
        <v>#REF!</v>
      </c>
      <c r="C1684" s="116" t="e">
        <f>IF($Q$2=2,IFERROR(INDEX($G1657:$L1663,MATCH(B1684,$F1657:$F1663,0),MATCH(INICIO!$C$59,$G1656:$L1656,0)),0),IF($Q$2=4,IFERROR(INDEX($P1657:$U1667,MATCH(B1684,$O1657:$O1667,0),MATCH(INICIO!$C$59,$P1656:$U1656,0)),0),IFERROR(INDEX($G1668:$L1676,MATCH(B1684,$F1668:$F1676,0),MATCH(INICIO!$C$59,$G1667:$L1667,0)),0)))</f>
        <v>#REF!</v>
      </c>
      <c r="D1684" s="105" t="e">
        <f t="shared" si="2835"/>
        <v>#REF!</v>
      </c>
      <c r="E1684" s="116" t="e">
        <f>IF($Q$2=2,IFERROR(INDEX($G1657:$L1663,MATCH(D1684,$F1657:$F1663,0),MATCH(INICIO!$C$59,$G1656:$L1656,0)),0),IF($Q$2=4,IFERROR(INDEX($P1657:$U1667,MATCH(D1684,$O1657:$O1667,0),MATCH(INICIO!$C$59,$P1656:$U1656,0)),0),IFERROR(INDEX($G1668:$L1676,MATCH(D1684,$F1668:$F1676,0),MATCH(INICIO!$C$59,$G1667:$L1667,0)),0)))</f>
        <v>#REF!</v>
      </c>
      <c r="F1684" s="105" t="e">
        <f t="shared" si="2836"/>
        <v>#REF!</v>
      </c>
      <c r="G1684" s="116" t="e">
        <f>IF($Q$2=2,IFERROR(INDEX($G1657:$L1663,MATCH(F1684,$F1657:$F1663,0),MATCH(INICIO!$C$59,$G1656:$L1656,0)),0),IF($Q$2=4,IFERROR(INDEX($P1657:$U1667,MATCH(F1684,$O1657:$O1667,0),MATCH(INICIO!$C$59,$P1656:$U1656,0)),0),IFERROR(INDEX($G1668:$L1676,MATCH(F1684,$F1668:$F1676,0),MATCH(INICIO!$C$59,$G1667:$L1667,0)),0)))</f>
        <v>#REF!</v>
      </c>
      <c r="H1684" s="105" t="e">
        <f t="shared" si="2837"/>
        <v>#REF!</v>
      </c>
      <c r="I1684" s="116" t="e">
        <f>IF($Q$2=2,IFERROR(INDEX($G1657:$L1663,MATCH(H1684,$F1657:$F1663,0),MATCH(INICIO!$C$59,$G1656:$L1656,0)),0),IF($Q$2=4,IFERROR(INDEX($P1657:$U1667,MATCH(H1684,$O1657:$O1667,0),MATCH(INICIO!$C$59,$P1656:$U1656,0)),0),IFERROR(INDEX($G1668:$L1676,MATCH(H1684,$F1668:$F1676,0),MATCH(INICIO!$C$59,$G1667:$L1667,0)),0)))</f>
        <v>#REF!</v>
      </c>
      <c r="J1684" s="105" t="e">
        <f t="shared" si="2838"/>
        <v>#REF!</v>
      </c>
      <c r="K1684" s="116" t="e">
        <f>IF($Q$2=2,IFERROR(INDEX($G1657:$L1663,MATCH(J1684,$F1657:$F1663,0),MATCH(INICIO!$C$59,$G1656:$L1656,0)),0),IF($Q$2=4,IFERROR(INDEX($P1657:$U1667,MATCH(J1684,$O1657:$O1667,0),MATCH(INICIO!$C$59,$P1656:$U1656,0)),0),IFERROR(INDEX($G1668:$L1676,MATCH(J1684,$F1668:$F1676,0),MATCH(INICIO!$C$59,$G1667:$L1667,0)),0)))</f>
        <v>#REF!</v>
      </c>
      <c r="L1684" s="105" t="e">
        <f t="shared" si="2839"/>
        <v>#REF!</v>
      </c>
      <c r="M1684" s="116" t="e">
        <f>IF($Q$2=2,IFERROR(INDEX($G1657:$L1663,MATCH(L1684,$F1657:$F1663,0),MATCH(INICIO!$C$59,$G1656:$L1656,0)),0),IF($Q$2=4,IFERROR(INDEX($P1657:$U1667,MATCH(L1684,$O1657:$O1667,0),MATCH(INICIO!$C$59,$P1656:$U1656,0)),0),IFERROR(INDEX($G1668:$L1676,MATCH(L1684,$F1668:$F1676,0),MATCH(INICIO!$C$59,$G1667:$L1667,0)),0)))</f>
        <v>#REF!</v>
      </c>
    </row>
    <row r="1685" spans="1:62" hidden="1" outlineLevel="2" x14ac:dyDescent="0.25">
      <c r="B1685" s="105" t="e">
        <f t="shared" si="2834"/>
        <v>#REF!</v>
      </c>
      <c r="C1685" s="116" t="e">
        <f>IF($Q$2=2,IFERROR(INDEX($G1657:$L1663,MATCH(B1685,$F1657:$F1663,0),MATCH(INICIO!$C$59,$G1656:$L1656,0)),0),IF($Q$2=4,IFERROR(INDEX($P1657:$U1667,MATCH(B1685,$O1657:$O1667,0),MATCH(INICIO!$C$59,$P1656:$U1656,0)),0),IFERROR(INDEX($G1668:$L1676,MATCH(B1685,$F1668:$F1676,0),MATCH(INICIO!$C$59,$G1667:$L1667,0)),0)))</f>
        <v>#REF!</v>
      </c>
      <c r="D1685" s="105" t="e">
        <f t="shared" si="2835"/>
        <v>#REF!</v>
      </c>
      <c r="E1685" s="116" t="e">
        <f>IF($Q$2=2,IFERROR(INDEX($G1657:$L1663,MATCH(D1685,$F1657:$F1663,0),MATCH(INICIO!$C$59,$G1656:$L1656,0)),0),IF($Q$2=4,IFERROR(INDEX($P1657:$U1667,MATCH(D1685,$O1657:$O1667,0),MATCH(INICIO!$C$59,$P1656:$U1656,0)),0),IFERROR(INDEX($G1668:$L1676,MATCH(D1685,$F1668:$F1676,0),MATCH(INICIO!$C$59,$G1667:$L1667,0)),0)))</f>
        <v>#REF!</v>
      </c>
      <c r="F1685" s="105" t="e">
        <f t="shared" si="2836"/>
        <v>#REF!</v>
      </c>
      <c r="G1685" s="116" t="e">
        <f>IF($Q$2=2,IFERROR(INDEX($G1657:$L1663,MATCH(F1685,$F1657:$F1663,0),MATCH(INICIO!$C$59,$G1656:$L1656,0)),0),IF($Q$2=4,IFERROR(INDEX($P1657:$U1667,MATCH(F1685,$O1657:$O1667,0),MATCH(INICIO!$C$59,$P1656:$U1656,0)),0),IFERROR(INDEX($G1668:$L1676,MATCH(F1685,$F1668:$F1676,0),MATCH(INICIO!$C$59,$G1667:$L1667,0)),0)))</f>
        <v>#REF!</v>
      </c>
      <c r="H1685" s="105" t="e">
        <f t="shared" si="2837"/>
        <v>#REF!</v>
      </c>
      <c r="I1685" s="116" t="e">
        <f>IF($Q$2=2,IFERROR(INDEX($G1657:$L1663,MATCH(H1685,$F1657:$F1663,0),MATCH(INICIO!$C$59,$G1656:$L1656,0)),0),IF($Q$2=4,IFERROR(INDEX($P1657:$U1667,MATCH(H1685,$O1657:$O1667,0),MATCH(INICIO!$C$59,$P1656:$U1656,0)),0),IFERROR(INDEX($G1668:$L1676,MATCH(H1685,$F1668:$F1676,0),MATCH(INICIO!$C$59,$G1667:$L1667,0)),0)))</f>
        <v>#REF!</v>
      </c>
      <c r="J1685" s="105" t="e">
        <f t="shared" si="2838"/>
        <v>#REF!</v>
      </c>
      <c r="K1685" s="116" t="e">
        <f>IF($Q$2=2,IFERROR(INDEX($G1657:$L1663,MATCH(J1685,$F1657:$F1663,0),MATCH(INICIO!$C$59,$G1656:$L1656,0)),0),IF($Q$2=4,IFERROR(INDEX($P1657:$U1667,MATCH(J1685,$O1657:$O1667,0),MATCH(INICIO!$C$59,$P1656:$U1656,0)),0),IFERROR(INDEX($G1668:$L1676,MATCH(J1685,$F1668:$F1676,0),MATCH(INICIO!$C$59,$G1667:$L1667,0)),0)))</f>
        <v>#REF!</v>
      </c>
      <c r="L1685" s="105" t="e">
        <f t="shared" si="2839"/>
        <v>#REF!</v>
      </c>
      <c r="M1685" s="116" t="e">
        <f>IF($Q$2=2,IFERROR(INDEX($G1657:$L1663,MATCH(L1685,$F1657:$F1663,0),MATCH(INICIO!$C$59,$G1656:$L1656,0)),0),IF($Q$2=4,IFERROR(INDEX($P1657:$U1667,MATCH(L1685,$O1657:$O1667,0),MATCH(INICIO!$C$59,$P1656:$U1656,0)),0),IFERROR(INDEX($G1668:$L1676,MATCH(L1685,$F1668:$F1676,0),MATCH(INICIO!$C$59,$G1667:$L1667,0)),0)))</f>
        <v>#REF!</v>
      </c>
    </row>
    <row r="1686" spans="1:62" hidden="1" outlineLevel="2" x14ac:dyDescent="0.25"/>
    <row r="1687" spans="1:62" s="119" customFormat="1" hidden="1" outlineLevel="2" x14ac:dyDescent="0.25">
      <c r="A1687" s="118" t="s">
        <v>43</v>
      </c>
    </row>
    <row r="1688" spans="1:62" hidden="1" outlineLevel="2" x14ac:dyDescent="0.25">
      <c r="C1688" s="121">
        <f t="shared" ref="C1688:H1688" si="2840">E$2</f>
        <v>1</v>
      </c>
      <c r="D1688" s="121">
        <f t="shared" si="2840"/>
        <v>2</v>
      </c>
      <c r="E1688" s="121">
        <f t="shared" si="2840"/>
        <v>3</v>
      </c>
      <c r="F1688" s="121">
        <f t="shared" si="2840"/>
        <v>4</v>
      </c>
      <c r="G1688" s="121">
        <f t="shared" si="2840"/>
        <v>5</v>
      </c>
      <c r="H1688" s="121">
        <f t="shared" si="2840"/>
        <v>6</v>
      </c>
    </row>
    <row r="1689" spans="1:62" hidden="1" outlineLevel="2" x14ac:dyDescent="0.25">
      <c r="B1689" s="122" t="s">
        <v>44</v>
      </c>
      <c r="C1689" s="123" t="e">
        <f t="array" ref="C1689:C1694">MMULT(MMULT(C$8:H$13,$AZ$8:$BE$13),C1680:C1685)+MMULT(MINVERSE(TRANSPOSE($AZ$8:$BE$13)),C1647:C1652)</f>
        <v>#REF!</v>
      </c>
      <c r="D1689" s="123" t="e">
        <f t="array" ref="D1689:D1694">MMULT(MMULT(K$8:P$13,$AZ$8:$BE$13),E1680:E1685)+MMULT(MINVERSE(TRANSPOSE($AZ$8:$BE$13)),E1647:E1652)</f>
        <v>#REF!</v>
      </c>
      <c r="E1689" s="123" t="e">
        <f t="array" ref="E1689:E1694">MMULT(MMULT(S$8:X$13,$AZ$8:$BE$13),G1680:G1685)+MMULT(MINVERSE(TRANSPOSE($AZ$8:$BE$13)),G1647:G1652)</f>
        <v>#REF!</v>
      </c>
      <c r="F1689" s="123" t="e">
        <f t="array" ref="F1689:F1694">MMULT(MMULT(AA$8:AF$13,$AZ$8:$BE$13),I1680:I1685)+MMULT(MINVERSE(TRANSPOSE($AZ$8:$BE$13)),I1647:I1652)</f>
        <v>#REF!</v>
      </c>
      <c r="G1689" s="123" t="e">
        <f t="array" ref="G1689:G1694">MMULT(MMULT(AI$8:AN$13,$AZ$8:$BE$13),K1680:K1685)+MMULT(MINVERSE(TRANSPOSE($AZ$8:$BE$13)),K1647:K1652)</f>
        <v>#REF!</v>
      </c>
      <c r="H1689" s="123" t="e">
        <f t="array" ref="H1689:H1694">MMULT(MMULT(AQ$8:AV$13,$AZ$8:$BE$13),M1680:M1685)+MMULT(MINVERSE(TRANSPOSE($AZ$8:$BE$13)),M1647:M1652)</f>
        <v>#REF!</v>
      </c>
      <c r="N1689" s="124"/>
      <c r="P1689" s="124"/>
    </row>
    <row r="1690" spans="1:62" hidden="1" outlineLevel="2" x14ac:dyDescent="0.25">
      <c r="B1690" s="122" t="s">
        <v>45</v>
      </c>
      <c r="C1690" s="123" t="e">
        <v>#REF!</v>
      </c>
      <c r="D1690" s="123" t="e">
        <v>#REF!</v>
      </c>
      <c r="E1690" s="123" t="e">
        <v>#REF!</v>
      </c>
      <c r="F1690" s="123" t="e">
        <v>#REF!</v>
      </c>
      <c r="G1690" s="123" t="e">
        <v>#REF!</v>
      </c>
      <c r="H1690" s="123" t="e">
        <v>#REF!</v>
      </c>
      <c r="N1690" s="124"/>
      <c r="P1690" s="124"/>
    </row>
    <row r="1691" spans="1:62" hidden="1" outlineLevel="2" x14ac:dyDescent="0.25">
      <c r="B1691" s="122" t="s">
        <v>46</v>
      </c>
      <c r="C1691" s="123" t="e">
        <v>#REF!</v>
      </c>
      <c r="D1691" s="123" t="e">
        <v>#REF!</v>
      </c>
      <c r="E1691" s="123" t="e">
        <v>#REF!</v>
      </c>
      <c r="F1691" s="123" t="e">
        <v>#REF!</v>
      </c>
      <c r="G1691" s="123" t="e">
        <v>#REF!</v>
      </c>
      <c r="H1691" s="123" t="e">
        <v>#REF!</v>
      </c>
      <c r="N1691" s="124"/>
      <c r="P1691" s="124"/>
    </row>
    <row r="1692" spans="1:62" hidden="1" outlineLevel="2" x14ac:dyDescent="0.25">
      <c r="B1692" s="122" t="s">
        <v>47</v>
      </c>
      <c r="C1692" s="123" t="e">
        <v>#REF!</v>
      </c>
      <c r="D1692" s="123" t="e">
        <v>#REF!</v>
      </c>
      <c r="E1692" s="123" t="e">
        <v>#REF!</v>
      </c>
      <c r="F1692" s="123" t="e">
        <v>#REF!</v>
      </c>
      <c r="G1692" s="123" t="e">
        <v>#REF!</v>
      </c>
      <c r="H1692" s="123" t="e">
        <v>#REF!</v>
      </c>
      <c r="N1692" s="124"/>
      <c r="P1692" s="124"/>
    </row>
    <row r="1693" spans="1:62" hidden="1" outlineLevel="2" x14ac:dyDescent="0.25">
      <c r="B1693" s="122" t="s">
        <v>48</v>
      </c>
      <c r="C1693" s="123" t="e">
        <v>#REF!</v>
      </c>
      <c r="D1693" s="123" t="e">
        <v>#REF!</v>
      </c>
      <c r="E1693" s="123" t="e">
        <v>#REF!</v>
      </c>
      <c r="F1693" s="123" t="e">
        <v>#REF!</v>
      </c>
      <c r="G1693" s="123" t="e">
        <v>#REF!</v>
      </c>
      <c r="H1693" s="123" t="e">
        <v>#REF!</v>
      </c>
      <c r="N1693" s="124"/>
      <c r="P1693" s="124"/>
    </row>
    <row r="1694" spans="1:62" hidden="1" outlineLevel="2" x14ac:dyDescent="0.25">
      <c r="B1694" s="122" t="s">
        <v>49</v>
      </c>
      <c r="C1694" s="123" t="e">
        <v>#REF!</v>
      </c>
      <c r="D1694" s="123" t="e">
        <v>#REF!</v>
      </c>
      <c r="E1694" s="123" t="e">
        <v>#REF!</v>
      </c>
      <c r="F1694" s="123" t="e">
        <v>#REF!</v>
      </c>
      <c r="G1694" s="123" t="e">
        <v>#REF!</v>
      </c>
      <c r="H1694" s="123" t="e">
        <v>#REF!</v>
      </c>
      <c r="N1694" s="124"/>
      <c r="P1694" s="124"/>
    </row>
    <row r="1695" spans="1:62" hidden="1" outlineLevel="2" x14ac:dyDescent="0.25"/>
    <row r="1696" spans="1:62" hidden="1" outlineLevel="2" x14ac:dyDescent="0.25">
      <c r="B1696" s="318" t="s">
        <v>50</v>
      </c>
      <c r="C1696" s="319"/>
      <c r="D1696" s="319"/>
      <c r="E1696" s="319"/>
      <c r="F1696" s="319"/>
      <c r="G1696" s="319"/>
      <c r="H1696" s="319"/>
      <c r="I1696" s="319"/>
      <c r="J1696" s="319"/>
      <c r="K1696" s="319"/>
      <c r="L1696" s="320"/>
      <c r="M1696" s="321" t="s">
        <v>51</v>
      </c>
      <c r="N1696" s="322"/>
      <c r="O1696" s="322"/>
      <c r="P1696" s="322"/>
      <c r="Q1696" s="322"/>
      <c r="R1696" s="322"/>
      <c r="S1696" s="322"/>
      <c r="T1696" s="322"/>
      <c r="U1696" s="322"/>
      <c r="V1696" s="323"/>
      <c r="W1696" s="321" t="s">
        <v>52</v>
      </c>
      <c r="X1696" s="322"/>
      <c r="Y1696" s="322"/>
      <c r="Z1696" s="322"/>
      <c r="AA1696" s="322"/>
      <c r="AB1696" s="322"/>
      <c r="AC1696" s="322"/>
      <c r="AD1696" s="322"/>
      <c r="AE1696" s="322"/>
      <c r="AF1696" s="323"/>
      <c r="AG1696" s="321" t="s">
        <v>53</v>
      </c>
      <c r="AH1696" s="322"/>
      <c r="AI1696" s="322"/>
      <c r="AJ1696" s="322"/>
      <c r="AK1696" s="322"/>
      <c r="AL1696" s="322"/>
      <c r="AM1696" s="322"/>
      <c r="AN1696" s="322"/>
      <c r="AO1696" s="322"/>
      <c r="AP1696" s="323"/>
      <c r="AQ1696" s="321" t="s">
        <v>54</v>
      </c>
      <c r="AR1696" s="322"/>
      <c r="AS1696" s="322"/>
      <c r="AT1696" s="322"/>
      <c r="AU1696" s="322"/>
      <c r="AV1696" s="322"/>
      <c r="AW1696" s="322"/>
      <c r="AX1696" s="322"/>
      <c r="AY1696" s="322"/>
      <c r="AZ1696" s="323"/>
      <c r="BA1696" s="321" t="s">
        <v>55</v>
      </c>
      <c r="BB1696" s="322"/>
      <c r="BC1696" s="322"/>
      <c r="BD1696" s="322"/>
      <c r="BE1696" s="322"/>
      <c r="BF1696" s="322"/>
      <c r="BG1696" s="322"/>
      <c r="BH1696" s="322"/>
      <c r="BI1696" s="322"/>
      <c r="BJ1696" s="323"/>
    </row>
    <row r="1697" spans="1:93" hidden="1" outlineLevel="2" x14ac:dyDescent="0.25">
      <c r="B1697" s="186">
        <f t="shared" ref="B1697" si="2841">E$2</f>
        <v>1</v>
      </c>
      <c r="C1697" s="187">
        <f t="shared" ref="C1697:L1700" si="2842">B1697</f>
        <v>1</v>
      </c>
      <c r="D1697" s="187">
        <f t="shared" si="2842"/>
        <v>1</v>
      </c>
      <c r="E1697" s="187">
        <f t="shared" si="2842"/>
        <v>1</v>
      </c>
      <c r="F1697" s="187">
        <f t="shared" si="2842"/>
        <v>1</v>
      </c>
      <c r="G1697" s="187">
        <f t="shared" si="2842"/>
        <v>1</v>
      </c>
      <c r="H1697" s="187">
        <f t="shared" si="2842"/>
        <v>1</v>
      </c>
      <c r="I1697" s="187">
        <f t="shared" si="2842"/>
        <v>1</v>
      </c>
      <c r="J1697" s="187">
        <f t="shared" si="2842"/>
        <v>1</v>
      </c>
      <c r="K1697" s="187">
        <f t="shared" si="2842"/>
        <v>1</v>
      </c>
      <c r="L1697" s="188">
        <f t="shared" si="2842"/>
        <v>1</v>
      </c>
      <c r="M1697" s="189">
        <f t="shared" ref="M1697" si="2843">F$2</f>
        <v>2</v>
      </c>
      <c r="N1697" s="187">
        <f t="shared" ref="N1697:V1700" si="2844">M1697</f>
        <v>2</v>
      </c>
      <c r="O1697" s="187">
        <f t="shared" si="2844"/>
        <v>2</v>
      </c>
      <c r="P1697" s="187">
        <f t="shared" si="2844"/>
        <v>2</v>
      </c>
      <c r="Q1697" s="187">
        <f t="shared" si="2844"/>
        <v>2</v>
      </c>
      <c r="R1697" s="187">
        <f t="shared" si="2844"/>
        <v>2</v>
      </c>
      <c r="S1697" s="187">
        <f t="shared" si="2844"/>
        <v>2</v>
      </c>
      <c r="T1697" s="187">
        <f t="shared" si="2844"/>
        <v>2</v>
      </c>
      <c r="U1697" s="187">
        <f t="shared" si="2844"/>
        <v>2</v>
      </c>
      <c r="V1697" s="188">
        <f t="shared" si="2844"/>
        <v>2</v>
      </c>
      <c r="W1697" s="189">
        <f>G$2</f>
        <v>3</v>
      </c>
      <c r="X1697" s="187">
        <f t="shared" ref="X1697:AF1700" si="2845">W1697</f>
        <v>3</v>
      </c>
      <c r="Y1697" s="187">
        <f t="shared" si="2845"/>
        <v>3</v>
      </c>
      <c r="Z1697" s="187">
        <f t="shared" si="2845"/>
        <v>3</v>
      </c>
      <c r="AA1697" s="187">
        <f t="shared" si="2845"/>
        <v>3</v>
      </c>
      <c r="AB1697" s="187">
        <f t="shared" si="2845"/>
        <v>3</v>
      </c>
      <c r="AC1697" s="187">
        <f t="shared" si="2845"/>
        <v>3</v>
      </c>
      <c r="AD1697" s="187">
        <f t="shared" si="2845"/>
        <v>3</v>
      </c>
      <c r="AE1697" s="187">
        <f t="shared" si="2845"/>
        <v>3</v>
      </c>
      <c r="AF1697" s="188">
        <f t="shared" si="2845"/>
        <v>3</v>
      </c>
      <c r="AG1697" s="189">
        <f>H$2</f>
        <v>4</v>
      </c>
      <c r="AH1697" s="187">
        <f t="shared" ref="AH1697:AP1700" si="2846">AG1697</f>
        <v>4</v>
      </c>
      <c r="AI1697" s="187">
        <f t="shared" si="2846"/>
        <v>4</v>
      </c>
      <c r="AJ1697" s="187">
        <f t="shared" si="2846"/>
        <v>4</v>
      </c>
      <c r="AK1697" s="187">
        <f t="shared" si="2846"/>
        <v>4</v>
      </c>
      <c r="AL1697" s="187">
        <f t="shared" si="2846"/>
        <v>4</v>
      </c>
      <c r="AM1697" s="187">
        <f t="shared" si="2846"/>
        <v>4</v>
      </c>
      <c r="AN1697" s="187">
        <f t="shared" si="2846"/>
        <v>4</v>
      </c>
      <c r="AO1697" s="187">
        <f t="shared" si="2846"/>
        <v>4</v>
      </c>
      <c r="AP1697" s="188">
        <f t="shared" si="2846"/>
        <v>4</v>
      </c>
      <c r="AQ1697" s="189">
        <f>I$2</f>
        <v>5</v>
      </c>
      <c r="AR1697" s="187">
        <f t="shared" ref="AR1697:AZ1700" si="2847">AQ1697</f>
        <v>5</v>
      </c>
      <c r="AS1697" s="187">
        <f t="shared" si="2847"/>
        <v>5</v>
      </c>
      <c r="AT1697" s="187">
        <f t="shared" si="2847"/>
        <v>5</v>
      </c>
      <c r="AU1697" s="187">
        <f t="shared" si="2847"/>
        <v>5</v>
      </c>
      <c r="AV1697" s="187">
        <f t="shared" si="2847"/>
        <v>5</v>
      </c>
      <c r="AW1697" s="187">
        <f t="shared" si="2847"/>
        <v>5</v>
      </c>
      <c r="AX1697" s="187">
        <f t="shared" si="2847"/>
        <v>5</v>
      </c>
      <c r="AY1697" s="187">
        <f t="shared" si="2847"/>
        <v>5</v>
      </c>
      <c r="AZ1697" s="188">
        <f t="shared" si="2847"/>
        <v>5</v>
      </c>
      <c r="BA1697" s="189">
        <f>J$2</f>
        <v>6</v>
      </c>
      <c r="BB1697" s="187">
        <f t="shared" ref="BB1697:BJ1700" si="2848">BA1697</f>
        <v>6</v>
      </c>
      <c r="BC1697" s="187">
        <f t="shared" si="2848"/>
        <v>6</v>
      </c>
      <c r="BD1697" s="187">
        <f t="shared" si="2848"/>
        <v>6</v>
      </c>
      <c r="BE1697" s="187">
        <f t="shared" si="2848"/>
        <v>6</v>
      </c>
      <c r="BF1697" s="187">
        <f t="shared" si="2848"/>
        <v>6</v>
      </c>
      <c r="BG1697" s="187">
        <f t="shared" si="2848"/>
        <v>6</v>
      </c>
      <c r="BH1697" s="187">
        <f t="shared" si="2848"/>
        <v>6</v>
      </c>
      <c r="BI1697" s="187">
        <f t="shared" si="2848"/>
        <v>6</v>
      </c>
      <c r="BJ1697" s="188">
        <f t="shared" si="2848"/>
        <v>6</v>
      </c>
    </row>
    <row r="1698" spans="1:93" s="2" customFormat="1" ht="15" hidden="1" customHeight="1" outlineLevel="2" x14ac:dyDescent="0.25">
      <c r="A1698" s="152" t="s">
        <v>192</v>
      </c>
      <c r="B1698" s="129" t="e">
        <f>C1691</f>
        <v>#REF!</v>
      </c>
      <c r="C1698" s="130" t="e">
        <f t="shared" si="2842"/>
        <v>#REF!</v>
      </c>
      <c r="D1698" s="130" t="e">
        <f t="shared" si="2842"/>
        <v>#REF!</v>
      </c>
      <c r="E1698" s="130" t="e">
        <f t="shared" si="2842"/>
        <v>#REF!</v>
      </c>
      <c r="F1698" s="130" t="e">
        <f t="shared" si="2842"/>
        <v>#REF!</v>
      </c>
      <c r="G1698" s="130" t="e">
        <f t="shared" si="2842"/>
        <v>#REF!</v>
      </c>
      <c r="H1698" s="130" t="e">
        <f t="shared" si="2842"/>
        <v>#REF!</v>
      </c>
      <c r="I1698" s="130" t="e">
        <f t="shared" si="2842"/>
        <v>#REF!</v>
      </c>
      <c r="J1698" s="190" t="e">
        <f t="shared" si="2842"/>
        <v>#REF!</v>
      </c>
      <c r="K1698" s="130" t="e">
        <f t="shared" si="2842"/>
        <v>#REF!</v>
      </c>
      <c r="L1698" s="131" t="e">
        <f t="shared" si="2842"/>
        <v>#REF!</v>
      </c>
      <c r="M1698" s="129" t="e">
        <f>D1691</f>
        <v>#REF!</v>
      </c>
      <c r="N1698" s="130" t="e">
        <f t="shared" si="2844"/>
        <v>#REF!</v>
      </c>
      <c r="O1698" s="130" t="e">
        <f t="shared" si="2844"/>
        <v>#REF!</v>
      </c>
      <c r="P1698" s="130" t="e">
        <f t="shared" si="2844"/>
        <v>#REF!</v>
      </c>
      <c r="Q1698" s="130" t="e">
        <f t="shared" si="2844"/>
        <v>#REF!</v>
      </c>
      <c r="R1698" s="130" t="e">
        <f t="shared" si="2844"/>
        <v>#REF!</v>
      </c>
      <c r="S1698" s="130" t="e">
        <f t="shared" si="2844"/>
        <v>#REF!</v>
      </c>
      <c r="T1698" s="130" t="e">
        <f t="shared" si="2844"/>
        <v>#REF!</v>
      </c>
      <c r="U1698" s="130" t="e">
        <f t="shared" si="2844"/>
        <v>#REF!</v>
      </c>
      <c r="V1698" s="131" t="e">
        <f t="shared" si="2844"/>
        <v>#REF!</v>
      </c>
      <c r="W1698" s="129" t="e">
        <f>E1691</f>
        <v>#REF!</v>
      </c>
      <c r="X1698" s="130" t="e">
        <f t="shared" si="2845"/>
        <v>#REF!</v>
      </c>
      <c r="Y1698" s="130" t="e">
        <f t="shared" si="2845"/>
        <v>#REF!</v>
      </c>
      <c r="Z1698" s="130" t="e">
        <f t="shared" si="2845"/>
        <v>#REF!</v>
      </c>
      <c r="AA1698" s="130" t="e">
        <f t="shared" si="2845"/>
        <v>#REF!</v>
      </c>
      <c r="AB1698" s="130" t="e">
        <f t="shared" si="2845"/>
        <v>#REF!</v>
      </c>
      <c r="AC1698" s="130" t="e">
        <f t="shared" si="2845"/>
        <v>#REF!</v>
      </c>
      <c r="AD1698" s="130" t="e">
        <f t="shared" si="2845"/>
        <v>#REF!</v>
      </c>
      <c r="AE1698" s="130" t="e">
        <f t="shared" si="2845"/>
        <v>#REF!</v>
      </c>
      <c r="AF1698" s="131" t="e">
        <f t="shared" si="2845"/>
        <v>#REF!</v>
      </c>
      <c r="AG1698" s="129" t="e">
        <f>F1691</f>
        <v>#REF!</v>
      </c>
      <c r="AH1698" s="130" t="e">
        <f t="shared" si="2846"/>
        <v>#REF!</v>
      </c>
      <c r="AI1698" s="130" t="e">
        <f t="shared" si="2846"/>
        <v>#REF!</v>
      </c>
      <c r="AJ1698" s="130" t="e">
        <f t="shared" si="2846"/>
        <v>#REF!</v>
      </c>
      <c r="AK1698" s="130" t="e">
        <f t="shared" si="2846"/>
        <v>#REF!</v>
      </c>
      <c r="AL1698" s="130" t="e">
        <f t="shared" si="2846"/>
        <v>#REF!</v>
      </c>
      <c r="AM1698" s="130" t="e">
        <f t="shared" si="2846"/>
        <v>#REF!</v>
      </c>
      <c r="AN1698" s="130" t="e">
        <f t="shared" si="2846"/>
        <v>#REF!</v>
      </c>
      <c r="AO1698" s="130" t="e">
        <f t="shared" si="2846"/>
        <v>#REF!</v>
      </c>
      <c r="AP1698" s="131" t="e">
        <f t="shared" si="2846"/>
        <v>#REF!</v>
      </c>
      <c r="AQ1698" s="129" t="e">
        <f>G1691</f>
        <v>#REF!</v>
      </c>
      <c r="AR1698" s="130" t="e">
        <f t="shared" si="2847"/>
        <v>#REF!</v>
      </c>
      <c r="AS1698" s="130" t="e">
        <f t="shared" si="2847"/>
        <v>#REF!</v>
      </c>
      <c r="AT1698" s="130" t="e">
        <f t="shared" si="2847"/>
        <v>#REF!</v>
      </c>
      <c r="AU1698" s="130" t="e">
        <f t="shared" si="2847"/>
        <v>#REF!</v>
      </c>
      <c r="AV1698" s="130" t="e">
        <f t="shared" si="2847"/>
        <v>#REF!</v>
      </c>
      <c r="AW1698" s="130" t="e">
        <f t="shared" si="2847"/>
        <v>#REF!</v>
      </c>
      <c r="AX1698" s="130" t="e">
        <f t="shared" si="2847"/>
        <v>#REF!</v>
      </c>
      <c r="AY1698" s="130" t="e">
        <f t="shared" si="2847"/>
        <v>#REF!</v>
      </c>
      <c r="AZ1698" s="131" t="e">
        <f t="shared" si="2847"/>
        <v>#REF!</v>
      </c>
      <c r="BA1698" s="129" t="e">
        <f>H1691</f>
        <v>#REF!</v>
      </c>
      <c r="BB1698" s="130" t="e">
        <f t="shared" si="2848"/>
        <v>#REF!</v>
      </c>
      <c r="BC1698" s="130" t="e">
        <f t="shared" si="2848"/>
        <v>#REF!</v>
      </c>
      <c r="BD1698" s="130" t="e">
        <f t="shared" si="2848"/>
        <v>#REF!</v>
      </c>
      <c r="BE1698" s="130" t="e">
        <f t="shared" si="2848"/>
        <v>#REF!</v>
      </c>
      <c r="BF1698" s="130" t="e">
        <f t="shared" si="2848"/>
        <v>#REF!</v>
      </c>
      <c r="BG1698" s="130" t="e">
        <f t="shared" si="2848"/>
        <v>#REF!</v>
      </c>
      <c r="BH1698" s="130" t="e">
        <f t="shared" si="2848"/>
        <v>#REF!</v>
      </c>
      <c r="BI1698" s="130" t="e">
        <f t="shared" si="2848"/>
        <v>#REF!</v>
      </c>
      <c r="BJ1698" s="131" t="e">
        <f t="shared" si="2848"/>
        <v>#REF!</v>
      </c>
      <c r="BK1698"/>
      <c r="BL1698"/>
      <c r="BM1698"/>
      <c r="BN1698"/>
      <c r="BO1698"/>
      <c r="BP1698"/>
      <c r="BQ1698"/>
      <c r="BR1698"/>
      <c r="BS1698"/>
      <c r="BT1698"/>
      <c r="BU1698"/>
      <c r="BV1698"/>
      <c r="BW1698"/>
      <c r="BX1698"/>
      <c r="BY1698"/>
      <c r="BZ1698"/>
      <c r="CA1698"/>
      <c r="CB1698"/>
      <c r="CC1698"/>
      <c r="CD1698"/>
      <c r="CE1698"/>
      <c r="CF1698"/>
      <c r="CG1698"/>
      <c r="CH1698"/>
      <c r="CI1698"/>
      <c r="CJ1698"/>
      <c r="CK1698"/>
      <c r="CL1698"/>
      <c r="CM1698"/>
      <c r="CN1698"/>
      <c r="CO1698"/>
    </row>
    <row r="1699" spans="1:93" s="2" customFormat="1" ht="15" hidden="1" customHeight="1" outlineLevel="2" x14ac:dyDescent="0.25">
      <c r="A1699" s="152" t="s">
        <v>47</v>
      </c>
      <c r="B1699" s="129" t="e">
        <f>C1692</f>
        <v>#REF!</v>
      </c>
      <c r="C1699" s="130" t="e">
        <f t="shared" si="2842"/>
        <v>#REF!</v>
      </c>
      <c r="D1699" s="130" t="e">
        <f t="shared" si="2842"/>
        <v>#REF!</v>
      </c>
      <c r="E1699" s="130" t="e">
        <f t="shared" si="2842"/>
        <v>#REF!</v>
      </c>
      <c r="F1699" s="130" t="e">
        <f t="shared" si="2842"/>
        <v>#REF!</v>
      </c>
      <c r="G1699" s="130" t="e">
        <f t="shared" si="2842"/>
        <v>#REF!</v>
      </c>
      <c r="H1699" s="130" t="e">
        <f t="shared" si="2842"/>
        <v>#REF!</v>
      </c>
      <c r="I1699" s="130" t="e">
        <f t="shared" si="2842"/>
        <v>#REF!</v>
      </c>
      <c r="J1699" s="190" t="e">
        <f t="shared" si="2842"/>
        <v>#REF!</v>
      </c>
      <c r="K1699" s="130" t="e">
        <f t="shared" si="2842"/>
        <v>#REF!</v>
      </c>
      <c r="L1699" s="131" t="e">
        <f t="shared" si="2842"/>
        <v>#REF!</v>
      </c>
      <c r="M1699" s="129" t="e">
        <f>D1692</f>
        <v>#REF!</v>
      </c>
      <c r="N1699" s="130" t="e">
        <f t="shared" si="2844"/>
        <v>#REF!</v>
      </c>
      <c r="O1699" s="130" t="e">
        <f t="shared" si="2844"/>
        <v>#REF!</v>
      </c>
      <c r="P1699" s="130" t="e">
        <f t="shared" si="2844"/>
        <v>#REF!</v>
      </c>
      <c r="Q1699" s="130" t="e">
        <f t="shared" si="2844"/>
        <v>#REF!</v>
      </c>
      <c r="R1699" s="130" t="e">
        <f t="shared" si="2844"/>
        <v>#REF!</v>
      </c>
      <c r="S1699" s="130" t="e">
        <f t="shared" si="2844"/>
        <v>#REF!</v>
      </c>
      <c r="T1699" s="130" t="e">
        <f t="shared" si="2844"/>
        <v>#REF!</v>
      </c>
      <c r="U1699" s="130" t="e">
        <f t="shared" si="2844"/>
        <v>#REF!</v>
      </c>
      <c r="V1699" s="131" t="e">
        <f t="shared" si="2844"/>
        <v>#REF!</v>
      </c>
      <c r="W1699" s="129" t="e">
        <f>E1692</f>
        <v>#REF!</v>
      </c>
      <c r="X1699" s="130" t="e">
        <f t="shared" si="2845"/>
        <v>#REF!</v>
      </c>
      <c r="Y1699" s="130" t="e">
        <f t="shared" si="2845"/>
        <v>#REF!</v>
      </c>
      <c r="Z1699" s="130" t="e">
        <f t="shared" si="2845"/>
        <v>#REF!</v>
      </c>
      <c r="AA1699" s="130" t="e">
        <f t="shared" si="2845"/>
        <v>#REF!</v>
      </c>
      <c r="AB1699" s="130" t="e">
        <f t="shared" si="2845"/>
        <v>#REF!</v>
      </c>
      <c r="AC1699" s="130" t="e">
        <f t="shared" si="2845"/>
        <v>#REF!</v>
      </c>
      <c r="AD1699" s="130" t="e">
        <f t="shared" si="2845"/>
        <v>#REF!</v>
      </c>
      <c r="AE1699" s="130" t="e">
        <f t="shared" si="2845"/>
        <v>#REF!</v>
      </c>
      <c r="AF1699" s="131" t="e">
        <f t="shared" si="2845"/>
        <v>#REF!</v>
      </c>
      <c r="AG1699" s="129" t="e">
        <f>F1692</f>
        <v>#REF!</v>
      </c>
      <c r="AH1699" s="130" t="e">
        <f t="shared" si="2846"/>
        <v>#REF!</v>
      </c>
      <c r="AI1699" s="130" t="e">
        <f t="shared" si="2846"/>
        <v>#REF!</v>
      </c>
      <c r="AJ1699" s="130" t="e">
        <f t="shared" si="2846"/>
        <v>#REF!</v>
      </c>
      <c r="AK1699" s="130" t="e">
        <f t="shared" si="2846"/>
        <v>#REF!</v>
      </c>
      <c r="AL1699" s="130" t="e">
        <f t="shared" si="2846"/>
        <v>#REF!</v>
      </c>
      <c r="AM1699" s="130" t="e">
        <f t="shared" si="2846"/>
        <v>#REF!</v>
      </c>
      <c r="AN1699" s="130" t="e">
        <f t="shared" si="2846"/>
        <v>#REF!</v>
      </c>
      <c r="AO1699" s="130" t="e">
        <f t="shared" si="2846"/>
        <v>#REF!</v>
      </c>
      <c r="AP1699" s="131" t="e">
        <f t="shared" si="2846"/>
        <v>#REF!</v>
      </c>
      <c r="AQ1699" s="129" t="e">
        <f>G1692</f>
        <v>#REF!</v>
      </c>
      <c r="AR1699" s="130" t="e">
        <f t="shared" si="2847"/>
        <v>#REF!</v>
      </c>
      <c r="AS1699" s="130" t="e">
        <f t="shared" si="2847"/>
        <v>#REF!</v>
      </c>
      <c r="AT1699" s="130" t="e">
        <f t="shared" si="2847"/>
        <v>#REF!</v>
      </c>
      <c r="AU1699" s="130" t="e">
        <f t="shared" si="2847"/>
        <v>#REF!</v>
      </c>
      <c r="AV1699" s="130" t="e">
        <f t="shared" si="2847"/>
        <v>#REF!</v>
      </c>
      <c r="AW1699" s="130" t="e">
        <f t="shared" si="2847"/>
        <v>#REF!</v>
      </c>
      <c r="AX1699" s="130" t="e">
        <f t="shared" si="2847"/>
        <v>#REF!</v>
      </c>
      <c r="AY1699" s="130" t="e">
        <f t="shared" si="2847"/>
        <v>#REF!</v>
      </c>
      <c r="AZ1699" s="131" t="e">
        <f t="shared" si="2847"/>
        <v>#REF!</v>
      </c>
      <c r="BA1699" s="129" t="e">
        <f>H1692</f>
        <v>#REF!</v>
      </c>
      <c r="BB1699" s="130" t="e">
        <f t="shared" si="2848"/>
        <v>#REF!</v>
      </c>
      <c r="BC1699" s="130" t="e">
        <f t="shared" si="2848"/>
        <v>#REF!</v>
      </c>
      <c r="BD1699" s="130" t="e">
        <f t="shared" si="2848"/>
        <v>#REF!</v>
      </c>
      <c r="BE1699" s="130" t="e">
        <f t="shared" si="2848"/>
        <v>#REF!</v>
      </c>
      <c r="BF1699" s="130" t="e">
        <f t="shared" si="2848"/>
        <v>#REF!</v>
      </c>
      <c r="BG1699" s="130" t="e">
        <f t="shared" si="2848"/>
        <v>#REF!</v>
      </c>
      <c r="BH1699" s="130" t="e">
        <f t="shared" si="2848"/>
        <v>#REF!</v>
      </c>
      <c r="BI1699" s="130" t="e">
        <f t="shared" si="2848"/>
        <v>#REF!</v>
      </c>
      <c r="BJ1699" s="131" t="e">
        <f t="shared" si="2848"/>
        <v>#REF!</v>
      </c>
      <c r="BK1699"/>
      <c r="BL1699"/>
      <c r="BM1699"/>
      <c r="BN1699"/>
      <c r="BO1699"/>
      <c r="BP1699"/>
      <c r="BQ1699"/>
      <c r="BR1699"/>
      <c r="BS1699"/>
      <c r="BT1699"/>
      <c r="BU1699"/>
      <c r="BV1699"/>
      <c r="BW1699"/>
      <c r="BX1699"/>
      <c r="BY1699"/>
      <c r="BZ1699"/>
      <c r="CA1699"/>
      <c r="CB1699"/>
      <c r="CC1699"/>
      <c r="CD1699"/>
      <c r="CE1699"/>
      <c r="CF1699"/>
      <c r="CG1699"/>
      <c r="CH1699"/>
      <c r="CI1699"/>
      <c r="CJ1699"/>
      <c r="CK1699"/>
      <c r="CL1699"/>
      <c r="CM1699"/>
      <c r="CN1699"/>
      <c r="CO1699"/>
    </row>
    <row r="1700" spans="1:93" s="2" customFormat="1" ht="15" hidden="1" customHeight="1" outlineLevel="2" x14ac:dyDescent="0.25">
      <c r="A1700" s="152" t="s">
        <v>57</v>
      </c>
      <c r="B1700" s="129">
        <f t="shared" ref="B1700" si="2849">E$3</f>
        <v>0.91</v>
      </c>
      <c r="C1700" s="130">
        <f t="shared" si="2842"/>
        <v>0.91</v>
      </c>
      <c r="D1700" s="130">
        <f t="shared" si="2842"/>
        <v>0.91</v>
      </c>
      <c r="E1700" s="130">
        <f t="shared" si="2842"/>
        <v>0.91</v>
      </c>
      <c r="F1700" s="130">
        <f t="shared" si="2842"/>
        <v>0.91</v>
      </c>
      <c r="G1700" s="130">
        <f t="shared" si="2842"/>
        <v>0.91</v>
      </c>
      <c r="H1700" s="130">
        <f t="shared" si="2842"/>
        <v>0.91</v>
      </c>
      <c r="I1700" s="130">
        <f t="shared" si="2842"/>
        <v>0.91</v>
      </c>
      <c r="J1700" s="190">
        <f t="shared" si="2842"/>
        <v>0.91</v>
      </c>
      <c r="K1700" s="130">
        <f t="shared" si="2842"/>
        <v>0.91</v>
      </c>
      <c r="L1700" s="131">
        <f t="shared" si="2842"/>
        <v>0.91</v>
      </c>
      <c r="M1700" s="129">
        <f t="shared" ref="M1700" si="2850">F$3</f>
        <v>3.6</v>
      </c>
      <c r="N1700" s="130">
        <f t="shared" si="2844"/>
        <v>3.6</v>
      </c>
      <c r="O1700" s="130">
        <f t="shared" si="2844"/>
        <v>3.6</v>
      </c>
      <c r="P1700" s="130">
        <f t="shared" si="2844"/>
        <v>3.6</v>
      </c>
      <c r="Q1700" s="130">
        <f t="shared" si="2844"/>
        <v>3.6</v>
      </c>
      <c r="R1700" s="130">
        <f t="shared" si="2844"/>
        <v>3.6</v>
      </c>
      <c r="S1700" s="130">
        <f t="shared" si="2844"/>
        <v>3.6</v>
      </c>
      <c r="T1700" s="130">
        <f t="shared" si="2844"/>
        <v>3.6</v>
      </c>
      <c r="U1700" s="130">
        <f t="shared" si="2844"/>
        <v>3.6</v>
      </c>
      <c r="V1700" s="131">
        <f t="shared" si="2844"/>
        <v>3.6</v>
      </c>
      <c r="W1700" s="129">
        <f t="shared" ref="W1700" si="2851">G$3</f>
        <v>3.6</v>
      </c>
      <c r="X1700" s="130">
        <f t="shared" si="2845"/>
        <v>3.6</v>
      </c>
      <c r="Y1700" s="130">
        <f t="shared" si="2845"/>
        <v>3.6</v>
      </c>
      <c r="Z1700" s="130">
        <f t="shared" si="2845"/>
        <v>3.6</v>
      </c>
      <c r="AA1700" s="130">
        <f t="shared" si="2845"/>
        <v>3.6</v>
      </c>
      <c r="AB1700" s="130">
        <f t="shared" si="2845"/>
        <v>3.6</v>
      </c>
      <c r="AC1700" s="130">
        <f t="shared" si="2845"/>
        <v>3.6</v>
      </c>
      <c r="AD1700" s="130">
        <f t="shared" si="2845"/>
        <v>3.6</v>
      </c>
      <c r="AE1700" s="130">
        <f t="shared" si="2845"/>
        <v>3.6</v>
      </c>
      <c r="AF1700" s="131">
        <f t="shared" si="2845"/>
        <v>3.6</v>
      </c>
      <c r="AG1700" s="129">
        <f t="shared" ref="AG1700" si="2852">H$3</f>
        <v>3.6</v>
      </c>
      <c r="AH1700" s="130">
        <f t="shared" si="2846"/>
        <v>3.6</v>
      </c>
      <c r="AI1700" s="130">
        <f t="shared" si="2846"/>
        <v>3.6</v>
      </c>
      <c r="AJ1700" s="130">
        <f t="shared" si="2846"/>
        <v>3.6</v>
      </c>
      <c r="AK1700" s="130">
        <f t="shared" si="2846"/>
        <v>3.6</v>
      </c>
      <c r="AL1700" s="130">
        <f t="shared" si="2846"/>
        <v>3.6</v>
      </c>
      <c r="AM1700" s="130">
        <f t="shared" si="2846"/>
        <v>3.6</v>
      </c>
      <c r="AN1700" s="130">
        <f t="shared" si="2846"/>
        <v>3.6</v>
      </c>
      <c r="AO1700" s="130">
        <f t="shared" si="2846"/>
        <v>3.6</v>
      </c>
      <c r="AP1700" s="131">
        <f t="shared" si="2846"/>
        <v>3.6</v>
      </c>
      <c r="AQ1700" s="129">
        <f t="shared" ref="AQ1700" si="2853">I$3</f>
        <v>0.91</v>
      </c>
      <c r="AR1700" s="130">
        <f t="shared" si="2847"/>
        <v>0.91</v>
      </c>
      <c r="AS1700" s="130">
        <f t="shared" si="2847"/>
        <v>0.91</v>
      </c>
      <c r="AT1700" s="130">
        <f t="shared" si="2847"/>
        <v>0.91</v>
      </c>
      <c r="AU1700" s="130">
        <f t="shared" si="2847"/>
        <v>0.91</v>
      </c>
      <c r="AV1700" s="130">
        <f t="shared" si="2847"/>
        <v>0.91</v>
      </c>
      <c r="AW1700" s="130">
        <f t="shared" si="2847"/>
        <v>0.91</v>
      </c>
      <c r="AX1700" s="130">
        <f t="shared" si="2847"/>
        <v>0.91</v>
      </c>
      <c r="AY1700" s="130">
        <f t="shared" si="2847"/>
        <v>0.91</v>
      </c>
      <c r="AZ1700" s="131">
        <f t="shared" si="2847"/>
        <v>0.91</v>
      </c>
      <c r="BA1700" s="129">
        <f t="shared" ref="BA1700" si="2854">J$3</f>
        <v>0</v>
      </c>
      <c r="BB1700" s="130">
        <f t="shared" si="2848"/>
        <v>0</v>
      </c>
      <c r="BC1700" s="130">
        <f t="shared" si="2848"/>
        <v>0</v>
      </c>
      <c r="BD1700" s="130">
        <f t="shared" si="2848"/>
        <v>0</v>
      </c>
      <c r="BE1700" s="130">
        <f t="shared" si="2848"/>
        <v>0</v>
      </c>
      <c r="BF1700" s="130">
        <f t="shared" si="2848"/>
        <v>0</v>
      </c>
      <c r="BG1700" s="130">
        <f t="shared" si="2848"/>
        <v>0</v>
      </c>
      <c r="BH1700" s="130">
        <f t="shared" si="2848"/>
        <v>0</v>
      </c>
      <c r="BI1700" s="130">
        <f t="shared" si="2848"/>
        <v>0</v>
      </c>
      <c r="BJ1700" s="131">
        <f t="shared" si="2848"/>
        <v>0</v>
      </c>
      <c r="BK1700"/>
      <c r="BL1700"/>
      <c r="BM1700"/>
      <c r="BN1700"/>
      <c r="BO1700"/>
      <c r="BP1700"/>
      <c r="BQ1700"/>
      <c r="BR1700"/>
      <c r="BS1700"/>
      <c r="BT1700"/>
      <c r="BU1700"/>
      <c r="BV1700"/>
      <c r="BW1700"/>
      <c r="BX1700"/>
      <c r="BY1700"/>
      <c r="BZ1700"/>
      <c r="CA1700"/>
      <c r="CB1700"/>
      <c r="CC1700"/>
      <c r="CD1700"/>
      <c r="CE1700"/>
      <c r="CF1700"/>
      <c r="CG1700"/>
      <c r="CH1700"/>
      <c r="CI1700"/>
      <c r="CJ1700"/>
      <c r="CK1700"/>
      <c r="CL1700"/>
      <c r="CM1700"/>
      <c r="CN1700"/>
      <c r="CO1700"/>
    </row>
    <row r="1701" spans="1:93" s="2" customFormat="1" ht="15" hidden="1" customHeight="1" outlineLevel="2" x14ac:dyDescent="0.25">
      <c r="A1701" s="152" t="s">
        <v>58</v>
      </c>
      <c r="B1701" s="132">
        <f t="shared" ref="B1701" si="2855">B1700/10*0</f>
        <v>0</v>
      </c>
      <c r="C1701" s="133">
        <f t="shared" ref="C1701" si="2856">C1700/10*1</f>
        <v>9.0999999999999998E-2</v>
      </c>
      <c r="D1701" s="133">
        <f t="shared" ref="D1701" si="2857">D1700/10*2</f>
        <v>0.182</v>
      </c>
      <c r="E1701" s="133">
        <f t="shared" ref="E1701" si="2858">E1700/10*3</f>
        <v>0.27300000000000002</v>
      </c>
      <c r="F1701" s="133">
        <f t="shared" ref="F1701" si="2859">F1700/10*4</f>
        <v>0.36399999999999999</v>
      </c>
      <c r="G1701" s="133">
        <f t="shared" ref="G1701" si="2860">G1700/10*5</f>
        <v>0.45499999999999996</v>
      </c>
      <c r="H1701" s="133">
        <f t="shared" ref="H1701" si="2861">H1700/10*6</f>
        <v>0.54600000000000004</v>
      </c>
      <c r="I1701" s="133">
        <f t="shared" ref="I1701" si="2862">I1700/10*7</f>
        <v>0.63700000000000001</v>
      </c>
      <c r="J1701" s="191">
        <f t="shared" ref="J1701" si="2863">J1700/10*8</f>
        <v>0.72799999999999998</v>
      </c>
      <c r="K1701" s="133">
        <f t="shared" ref="K1701" si="2864">K1700/10*9</f>
        <v>0.81899999999999995</v>
      </c>
      <c r="L1701" s="134">
        <f t="shared" ref="L1701" si="2865">L1700/10*10</f>
        <v>0.90999999999999992</v>
      </c>
      <c r="M1701" s="133">
        <f t="shared" ref="M1701" si="2866">M1700/10*1</f>
        <v>0.36</v>
      </c>
      <c r="N1701" s="133">
        <f t="shared" ref="N1701" si="2867">N1700/10*2</f>
        <v>0.72</v>
      </c>
      <c r="O1701" s="133">
        <f t="shared" ref="O1701" si="2868">O1700/10*3</f>
        <v>1.08</v>
      </c>
      <c r="P1701" s="133">
        <f t="shared" ref="P1701" si="2869">P1700/10*4</f>
        <v>1.44</v>
      </c>
      <c r="Q1701" s="133">
        <f t="shared" ref="Q1701" si="2870">Q1700/10*5</f>
        <v>1.7999999999999998</v>
      </c>
      <c r="R1701" s="133">
        <f t="shared" ref="R1701" si="2871">R1700/10*6</f>
        <v>2.16</v>
      </c>
      <c r="S1701" s="133">
        <f t="shared" ref="S1701" si="2872">S1700/10*7</f>
        <v>2.52</v>
      </c>
      <c r="T1701" s="133">
        <f t="shared" ref="T1701" si="2873">T1700/10*8</f>
        <v>2.88</v>
      </c>
      <c r="U1701" s="133">
        <f t="shared" ref="U1701" si="2874">U1700/10*9</f>
        <v>3.2399999999999998</v>
      </c>
      <c r="V1701" s="134">
        <f t="shared" ref="V1701" si="2875">V1700/10*10</f>
        <v>3.5999999999999996</v>
      </c>
      <c r="W1701" s="133">
        <f t="shared" ref="W1701" si="2876">W1700/10*1</f>
        <v>0.36</v>
      </c>
      <c r="X1701" s="133">
        <f t="shared" ref="X1701" si="2877">X1700/10*2</f>
        <v>0.72</v>
      </c>
      <c r="Y1701" s="133">
        <f t="shared" ref="Y1701" si="2878">Y1700/10*3</f>
        <v>1.08</v>
      </c>
      <c r="Z1701" s="133">
        <f t="shared" ref="Z1701" si="2879">Z1700/10*4</f>
        <v>1.44</v>
      </c>
      <c r="AA1701" s="133">
        <f t="shared" ref="AA1701" si="2880">AA1700/10*5</f>
        <v>1.7999999999999998</v>
      </c>
      <c r="AB1701" s="133">
        <f t="shared" ref="AB1701" si="2881">AB1700/10*6</f>
        <v>2.16</v>
      </c>
      <c r="AC1701" s="133">
        <f t="shared" ref="AC1701" si="2882">AC1700/10*7</f>
        <v>2.52</v>
      </c>
      <c r="AD1701" s="133">
        <f t="shared" ref="AD1701" si="2883">AD1700/10*8</f>
        <v>2.88</v>
      </c>
      <c r="AE1701" s="134">
        <f t="shared" ref="AE1701" si="2884">AE1700/10*9</f>
        <v>3.2399999999999998</v>
      </c>
      <c r="AF1701" s="134">
        <f t="shared" ref="AF1701" si="2885">AF1700/10*10</f>
        <v>3.5999999999999996</v>
      </c>
      <c r="AG1701" s="133">
        <f t="shared" ref="AG1701" si="2886">AG1700/10*1</f>
        <v>0.36</v>
      </c>
      <c r="AH1701" s="133">
        <f t="shared" ref="AH1701" si="2887">AH1700/10*2</f>
        <v>0.72</v>
      </c>
      <c r="AI1701" s="133">
        <f t="shared" ref="AI1701" si="2888">AI1700/10*3</f>
        <v>1.08</v>
      </c>
      <c r="AJ1701" s="133">
        <f t="shared" ref="AJ1701" si="2889">AJ1700/10*4</f>
        <v>1.44</v>
      </c>
      <c r="AK1701" s="133">
        <f t="shared" ref="AK1701" si="2890">AK1700/10*5</f>
        <v>1.7999999999999998</v>
      </c>
      <c r="AL1701" s="133">
        <f t="shared" ref="AL1701" si="2891">AL1700/10*6</f>
        <v>2.16</v>
      </c>
      <c r="AM1701" s="133">
        <f t="shared" ref="AM1701" si="2892">AM1700/10*7</f>
        <v>2.52</v>
      </c>
      <c r="AN1701" s="133">
        <f t="shared" ref="AN1701" si="2893">AN1700/10*8</f>
        <v>2.88</v>
      </c>
      <c r="AO1701" s="134">
        <f t="shared" ref="AO1701" si="2894">AO1700/10*9</f>
        <v>3.2399999999999998</v>
      </c>
      <c r="AP1701" s="134">
        <f t="shared" ref="AP1701" si="2895">AP1700/10*10</f>
        <v>3.5999999999999996</v>
      </c>
      <c r="AQ1701" s="133">
        <f t="shared" ref="AQ1701" si="2896">AQ1700/10*1</f>
        <v>9.0999999999999998E-2</v>
      </c>
      <c r="AR1701" s="133">
        <f t="shared" ref="AR1701" si="2897">AR1700/10*2</f>
        <v>0.182</v>
      </c>
      <c r="AS1701" s="133">
        <f t="shared" ref="AS1701" si="2898">AS1700/10*3</f>
        <v>0.27300000000000002</v>
      </c>
      <c r="AT1701" s="133">
        <f t="shared" ref="AT1701" si="2899">AT1700/10*4</f>
        <v>0.36399999999999999</v>
      </c>
      <c r="AU1701" s="133">
        <f t="shared" ref="AU1701" si="2900">AU1700/10*5</f>
        <v>0.45499999999999996</v>
      </c>
      <c r="AV1701" s="133">
        <f t="shared" ref="AV1701" si="2901">AV1700/10*6</f>
        <v>0.54600000000000004</v>
      </c>
      <c r="AW1701" s="133">
        <f t="shared" ref="AW1701" si="2902">AW1700/10*7</f>
        <v>0.63700000000000001</v>
      </c>
      <c r="AX1701" s="133">
        <f t="shared" ref="AX1701" si="2903">AX1700/10*8</f>
        <v>0.72799999999999998</v>
      </c>
      <c r="AY1701" s="134">
        <f t="shared" ref="AY1701" si="2904">AY1700/10*9</f>
        <v>0.81899999999999995</v>
      </c>
      <c r="AZ1701" s="134">
        <f t="shared" ref="AZ1701" si="2905">AZ1700/10*10</f>
        <v>0.90999999999999992</v>
      </c>
      <c r="BA1701" s="133">
        <f t="shared" ref="BA1701" si="2906">BA1700/10*1</f>
        <v>0</v>
      </c>
      <c r="BB1701" s="133">
        <f t="shared" ref="BB1701" si="2907">BB1700/10*2</f>
        <v>0</v>
      </c>
      <c r="BC1701" s="133">
        <f t="shared" ref="BC1701" si="2908">BC1700/10*3</f>
        <v>0</v>
      </c>
      <c r="BD1701" s="133">
        <f t="shared" ref="BD1701" si="2909">BD1700/10*4</f>
        <v>0</v>
      </c>
      <c r="BE1701" s="133">
        <f t="shared" ref="BE1701" si="2910">BE1700/10*5</f>
        <v>0</v>
      </c>
      <c r="BF1701" s="133">
        <f t="shared" ref="BF1701" si="2911">BF1700/10*6</f>
        <v>0</v>
      </c>
      <c r="BG1701" s="133">
        <f t="shared" ref="BG1701" si="2912">BG1700/10*7</f>
        <v>0</v>
      </c>
      <c r="BH1701" s="133">
        <f t="shared" ref="BH1701" si="2913">BH1700/10*8</f>
        <v>0</v>
      </c>
      <c r="BI1701" s="134">
        <f t="shared" ref="BI1701" si="2914">BI1700/10*9</f>
        <v>0</v>
      </c>
      <c r="BJ1701" s="134">
        <f t="shared" ref="BJ1701" si="2915">BJ1700/10*10</f>
        <v>0</v>
      </c>
      <c r="BK1701"/>
      <c r="BL1701"/>
      <c r="BM1701"/>
      <c r="BN1701"/>
      <c r="BO1701"/>
      <c r="BP1701"/>
      <c r="BQ1701"/>
      <c r="BR1701"/>
      <c r="BS1701"/>
      <c r="BT1701"/>
      <c r="BU1701"/>
      <c r="BV1701"/>
      <c r="BW1701"/>
      <c r="BX1701"/>
      <c r="BY1701"/>
      <c r="BZ1701"/>
      <c r="CA1701"/>
      <c r="CB1701"/>
      <c r="CC1701"/>
      <c r="CD1701"/>
      <c r="CE1701"/>
      <c r="CF1701"/>
      <c r="CG1701"/>
      <c r="CH1701"/>
      <c r="CI1701"/>
      <c r="CJ1701"/>
      <c r="CK1701"/>
      <c r="CL1701"/>
      <c r="CM1701"/>
      <c r="CN1701"/>
      <c r="CO1701"/>
    </row>
    <row r="1702" spans="1:93" ht="15.75" hidden="1" outlineLevel="2" thickBot="1" x14ac:dyDescent="0.3">
      <c r="A1702" s="152" t="s">
        <v>60</v>
      </c>
      <c r="B1702" s="192" t="e">
        <f t="shared" ref="B1702:BJ1702" si="2916">-B1699+B1698*B1701-1*IF(AND($A1290=B1697,B1701&gt;=$A1645),B1701-$A1645,0)</f>
        <v>#REF!</v>
      </c>
      <c r="C1702" s="193" t="e">
        <f t="shared" si="2916"/>
        <v>#REF!</v>
      </c>
      <c r="D1702" s="193" t="e">
        <f t="shared" si="2916"/>
        <v>#REF!</v>
      </c>
      <c r="E1702" s="193" t="e">
        <f t="shared" si="2916"/>
        <v>#REF!</v>
      </c>
      <c r="F1702" s="193" t="e">
        <f t="shared" si="2916"/>
        <v>#REF!</v>
      </c>
      <c r="G1702" s="193" t="e">
        <f t="shared" si="2916"/>
        <v>#REF!</v>
      </c>
      <c r="H1702" s="193" t="e">
        <f t="shared" si="2916"/>
        <v>#REF!</v>
      </c>
      <c r="I1702" s="193" t="e">
        <f t="shared" si="2916"/>
        <v>#REF!</v>
      </c>
      <c r="J1702" s="193" t="e">
        <f t="shared" si="2916"/>
        <v>#REF!</v>
      </c>
      <c r="K1702" s="193" t="e">
        <f t="shared" si="2916"/>
        <v>#REF!</v>
      </c>
      <c r="L1702" s="194" t="e">
        <f t="shared" si="2916"/>
        <v>#REF!</v>
      </c>
      <c r="M1702" s="192" t="e">
        <f t="shared" si="2916"/>
        <v>#REF!</v>
      </c>
      <c r="N1702" s="193" t="e">
        <f t="shared" si="2916"/>
        <v>#REF!</v>
      </c>
      <c r="O1702" s="193" t="e">
        <f t="shared" si="2916"/>
        <v>#REF!</v>
      </c>
      <c r="P1702" s="193" t="e">
        <f t="shared" si="2916"/>
        <v>#REF!</v>
      </c>
      <c r="Q1702" s="193" t="e">
        <f t="shared" si="2916"/>
        <v>#REF!</v>
      </c>
      <c r="R1702" s="193" t="e">
        <f t="shared" si="2916"/>
        <v>#REF!</v>
      </c>
      <c r="S1702" s="193" t="e">
        <f t="shared" si="2916"/>
        <v>#REF!</v>
      </c>
      <c r="T1702" s="193" t="e">
        <f t="shared" si="2916"/>
        <v>#REF!</v>
      </c>
      <c r="U1702" s="193" t="e">
        <f t="shared" si="2916"/>
        <v>#REF!</v>
      </c>
      <c r="V1702" s="194" t="e">
        <f t="shared" si="2916"/>
        <v>#REF!</v>
      </c>
      <c r="W1702" s="192" t="e">
        <f t="shared" si="2916"/>
        <v>#REF!</v>
      </c>
      <c r="X1702" s="193" t="e">
        <f t="shared" si="2916"/>
        <v>#REF!</v>
      </c>
      <c r="Y1702" s="193" t="e">
        <f t="shared" si="2916"/>
        <v>#REF!</v>
      </c>
      <c r="Z1702" s="193" t="e">
        <f t="shared" si="2916"/>
        <v>#REF!</v>
      </c>
      <c r="AA1702" s="193" t="e">
        <f t="shared" si="2916"/>
        <v>#REF!</v>
      </c>
      <c r="AB1702" s="193" t="e">
        <f t="shared" si="2916"/>
        <v>#REF!</v>
      </c>
      <c r="AC1702" s="193" t="e">
        <f t="shared" si="2916"/>
        <v>#REF!</v>
      </c>
      <c r="AD1702" s="193" t="e">
        <f t="shared" si="2916"/>
        <v>#REF!</v>
      </c>
      <c r="AE1702" s="193" t="e">
        <f t="shared" si="2916"/>
        <v>#REF!</v>
      </c>
      <c r="AF1702" s="194" t="e">
        <f t="shared" si="2916"/>
        <v>#REF!</v>
      </c>
      <c r="AG1702" s="192" t="e">
        <f t="shared" si="2916"/>
        <v>#REF!</v>
      </c>
      <c r="AH1702" s="193" t="e">
        <f t="shared" si="2916"/>
        <v>#REF!</v>
      </c>
      <c r="AI1702" s="193" t="e">
        <f t="shared" si="2916"/>
        <v>#REF!</v>
      </c>
      <c r="AJ1702" s="193" t="e">
        <f t="shared" si="2916"/>
        <v>#REF!</v>
      </c>
      <c r="AK1702" s="193" t="e">
        <f t="shared" si="2916"/>
        <v>#REF!</v>
      </c>
      <c r="AL1702" s="193" t="e">
        <f t="shared" si="2916"/>
        <v>#REF!</v>
      </c>
      <c r="AM1702" s="193" t="e">
        <f t="shared" si="2916"/>
        <v>#REF!</v>
      </c>
      <c r="AN1702" s="193" t="e">
        <f t="shared" si="2916"/>
        <v>#REF!</v>
      </c>
      <c r="AO1702" s="193" t="e">
        <f t="shared" si="2916"/>
        <v>#REF!</v>
      </c>
      <c r="AP1702" s="194" t="e">
        <f t="shared" si="2916"/>
        <v>#REF!</v>
      </c>
      <c r="AQ1702" s="192" t="e">
        <f t="shared" si="2916"/>
        <v>#REF!</v>
      </c>
      <c r="AR1702" s="193" t="e">
        <f t="shared" si="2916"/>
        <v>#REF!</v>
      </c>
      <c r="AS1702" s="193" t="e">
        <f t="shared" si="2916"/>
        <v>#REF!</v>
      </c>
      <c r="AT1702" s="193" t="e">
        <f t="shared" si="2916"/>
        <v>#REF!</v>
      </c>
      <c r="AU1702" s="193" t="e">
        <f t="shared" si="2916"/>
        <v>#REF!</v>
      </c>
      <c r="AV1702" s="193" t="e">
        <f t="shared" si="2916"/>
        <v>#REF!</v>
      </c>
      <c r="AW1702" s="193" t="e">
        <f t="shared" si="2916"/>
        <v>#REF!</v>
      </c>
      <c r="AX1702" s="193" t="e">
        <f t="shared" si="2916"/>
        <v>#REF!</v>
      </c>
      <c r="AY1702" s="193" t="e">
        <f t="shared" si="2916"/>
        <v>#REF!</v>
      </c>
      <c r="AZ1702" s="194" t="e">
        <f t="shared" si="2916"/>
        <v>#REF!</v>
      </c>
      <c r="BA1702" s="192" t="e">
        <f t="shared" si="2916"/>
        <v>#REF!</v>
      </c>
      <c r="BB1702" s="193" t="e">
        <f t="shared" si="2916"/>
        <v>#REF!</v>
      </c>
      <c r="BC1702" s="193" t="e">
        <f t="shared" si="2916"/>
        <v>#REF!</v>
      </c>
      <c r="BD1702" s="193" t="e">
        <f t="shared" si="2916"/>
        <v>#REF!</v>
      </c>
      <c r="BE1702" s="193" t="e">
        <f t="shared" si="2916"/>
        <v>#REF!</v>
      </c>
      <c r="BF1702" s="193" t="e">
        <f t="shared" si="2916"/>
        <v>#REF!</v>
      </c>
      <c r="BG1702" s="193" t="e">
        <f t="shared" si="2916"/>
        <v>#REF!</v>
      </c>
      <c r="BH1702" s="193" t="e">
        <f t="shared" si="2916"/>
        <v>#REF!</v>
      </c>
      <c r="BI1702" s="193" t="e">
        <f t="shared" si="2916"/>
        <v>#REF!</v>
      </c>
      <c r="BJ1702" s="194" t="e">
        <f t="shared" si="2916"/>
        <v>#REF!</v>
      </c>
    </row>
    <row r="1703" spans="1:93" hidden="1" outlineLevel="2" x14ac:dyDescent="0.25"/>
    <row r="1704" spans="1:93" hidden="1" outlineLevel="1" collapsed="1" x14ac:dyDescent="0.25">
      <c r="A1704" s="181" t="e">
        <f>8*B1290/10</f>
        <v>#REF!</v>
      </c>
      <c r="B1704" s="180"/>
      <c r="C1704" s="180"/>
      <c r="D1704" s="180"/>
    </row>
    <row r="1705" spans="1:93" hidden="1" outlineLevel="2" x14ac:dyDescent="0.25">
      <c r="B1705" s="316" t="e">
        <f>#REF!</f>
        <v>#REF!</v>
      </c>
      <c r="C1705" s="317"/>
      <c r="D1705" s="316" t="e">
        <f>#REF!</f>
        <v>#REF!</v>
      </c>
      <c r="E1705" s="317"/>
      <c r="F1705" s="316" t="e">
        <f>#REF!</f>
        <v>#REF!</v>
      </c>
      <c r="G1705" s="317"/>
      <c r="H1705" s="316" t="e">
        <f>#REF!</f>
        <v>#REF!</v>
      </c>
      <c r="I1705" s="317"/>
      <c r="J1705" s="316" t="e">
        <f>#REF!</f>
        <v>#REF!</v>
      </c>
      <c r="K1705" s="317"/>
      <c r="L1705" s="316" t="e">
        <f>#REF!</f>
        <v>#REF!</v>
      </c>
      <c r="M1705" s="317"/>
    </row>
    <row r="1706" spans="1:93" hidden="1" outlineLevel="2" x14ac:dyDescent="0.25">
      <c r="B1706" s="105" t="e">
        <f>#REF!</f>
        <v>#REF!</v>
      </c>
      <c r="C1706" s="106">
        <v>0</v>
      </c>
      <c r="D1706" s="107" t="e">
        <f>#REF!</f>
        <v>#REF!</v>
      </c>
      <c r="E1706" s="106">
        <v>0</v>
      </c>
      <c r="F1706" s="107" t="e">
        <f>#REF!</f>
        <v>#REF!</v>
      </c>
      <c r="G1706" s="106">
        <v>0</v>
      </c>
      <c r="H1706" s="107" t="e">
        <f>#REF!</f>
        <v>#REF!</v>
      </c>
      <c r="I1706" s="106">
        <v>0</v>
      </c>
      <c r="J1706" s="107" t="e">
        <f>#REF!</f>
        <v>#REF!</v>
      </c>
      <c r="K1706" s="106">
        <v>0</v>
      </c>
      <c r="L1706" s="107" t="e">
        <f>#REF!</f>
        <v>#REF!</v>
      </c>
      <c r="M1706" s="108">
        <v>0</v>
      </c>
      <c r="X1706" s="146"/>
      <c r="Y1706" s="147"/>
    </row>
    <row r="1707" spans="1:93" hidden="1" outlineLevel="2" x14ac:dyDescent="0.25">
      <c r="B1707" s="105" t="e">
        <f>#REF!</f>
        <v>#REF!</v>
      </c>
      <c r="C1707" s="106" t="e">
        <f>IF($A1290=B1705,1*($B1290-$A1704)^2*(2*$A1704+$B1290)/$B1290^3,0)</f>
        <v>#REF!</v>
      </c>
      <c r="D1707" s="107" t="e">
        <f>#REF!</f>
        <v>#REF!</v>
      </c>
      <c r="E1707" s="106" t="e">
        <f>IF($A1290=D1705,1*($B1290-$A1704)^2*(2*$A1704+$B1290)/$B1290^3,0)</f>
        <v>#REF!</v>
      </c>
      <c r="F1707" s="107" t="e">
        <f>#REF!</f>
        <v>#REF!</v>
      </c>
      <c r="G1707" s="106" t="e">
        <f>IF($A1290=F1705,1*($B1290-$A1704)^2*(2*$A1704+$B1290)/$B1290^3,0)</f>
        <v>#REF!</v>
      </c>
      <c r="H1707" s="107" t="e">
        <f>#REF!</f>
        <v>#REF!</v>
      </c>
      <c r="I1707" s="106" t="e">
        <f>IF($A1290=H1705,1*($B1290-$A1704)^2*(2*$A1704+$B1290)/$B1290^3,0)</f>
        <v>#REF!</v>
      </c>
      <c r="J1707" s="107" t="e">
        <f>#REF!</f>
        <v>#REF!</v>
      </c>
      <c r="K1707" s="106" t="e">
        <f>IF($A1290=J1705,1*($B1290-$A1704)^2*(2*$A1704+$B1290)/$B1290^3,0)</f>
        <v>#REF!</v>
      </c>
      <c r="L1707" s="107" t="e">
        <f>#REF!</f>
        <v>#REF!</v>
      </c>
      <c r="M1707" s="108" t="e">
        <f>IF($A1290=L1705,1*($B1290-$A1704)^2*(2*$A1704+$B1290)/$B1290^3,0)</f>
        <v>#REF!</v>
      </c>
    </row>
    <row r="1708" spans="1:93" hidden="1" outlineLevel="2" x14ac:dyDescent="0.25">
      <c r="A1708" t="s">
        <v>36</v>
      </c>
      <c r="B1708" s="105" t="e">
        <f>#REF!</f>
        <v>#REF!</v>
      </c>
      <c r="C1708" s="106" t="e">
        <f>IF($A1290=B1705,1*$A1704*($B1290-$A1704)^2/$B1290^2,0)</f>
        <v>#REF!</v>
      </c>
      <c r="D1708" s="107" t="e">
        <f>#REF!</f>
        <v>#REF!</v>
      </c>
      <c r="E1708" s="106" t="e">
        <f>IF($A1290=D1705,1*$A1704*($B1290-$A1704)^2/$B1290^2,0)</f>
        <v>#REF!</v>
      </c>
      <c r="F1708" s="107" t="e">
        <f>#REF!</f>
        <v>#REF!</v>
      </c>
      <c r="G1708" s="106" t="e">
        <f>IF($A1290=F1705,1*$A1704*($B1290-$A1704)^2/$B1290^2,0)</f>
        <v>#REF!</v>
      </c>
      <c r="H1708" s="107" t="e">
        <f>#REF!</f>
        <v>#REF!</v>
      </c>
      <c r="I1708" s="106" t="e">
        <f>IF($A1290=H1705,1*$A1704*($B1290-$A1704)^2/$B1290^2,0)</f>
        <v>#REF!</v>
      </c>
      <c r="J1708" s="107" t="e">
        <f>#REF!</f>
        <v>#REF!</v>
      </c>
      <c r="K1708" s="106" t="e">
        <f>IF($A1290=J1705,1*$A1704*($B1290-$A1704)^2/$B1290^2,0)</f>
        <v>#REF!</v>
      </c>
      <c r="L1708" s="107" t="e">
        <f>#REF!</f>
        <v>#REF!</v>
      </c>
      <c r="M1708" s="108" t="e">
        <f>IF($A1290=L1705,1*$A1704*($B1290-$A1704)^2/$B1290^2,0)</f>
        <v>#REF!</v>
      </c>
      <c r="X1708" s="149"/>
    </row>
    <row r="1709" spans="1:93" hidden="1" outlineLevel="2" x14ac:dyDescent="0.25">
      <c r="B1709" s="105" t="e">
        <f>#REF!</f>
        <v>#REF!</v>
      </c>
      <c r="C1709" s="108">
        <v>0</v>
      </c>
      <c r="D1709" s="107" t="e">
        <f>#REF!</f>
        <v>#REF!</v>
      </c>
      <c r="E1709" s="108">
        <v>0</v>
      </c>
      <c r="F1709" s="107" t="e">
        <f>#REF!</f>
        <v>#REF!</v>
      </c>
      <c r="G1709" s="108">
        <v>0</v>
      </c>
      <c r="H1709" s="107" t="e">
        <f>#REF!</f>
        <v>#REF!</v>
      </c>
      <c r="I1709" s="108">
        <v>0</v>
      </c>
      <c r="J1709" s="107" t="e">
        <f>#REF!</f>
        <v>#REF!</v>
      </c>
      <c r="K1709" s="108">
        <v>0</v>
      </c>
      <c r="L1709" s="107" t="e">
        <f>#REF!</f>
        <v>#REF!</v>
      </c>
      <c r="M1709" s="108">
        <v>0</v>
      </c>
    </row>
    <row r="1710" spans="1:93" hidden="1" outlineLevel="2" x14ac:dyDescent="0.25">
      <c r="B1710" s="105" t="e">
        <f>#REF!</f>
        <v>#REF!</v>
      </c>
      <c r="C1710" s="106" t="e">
        <f>IF($A1290=B1705,1*($A1704)^2*(3*$B1290-2*$A1704)/$B1290^3,0)</f>
        <v>#REF!</v>
      </c>
      <c r="D1710" s="107" t="e">
        <f>#REF!</f>
        <v>#REF!</v>
      </c>
      <c r="E1710" s="106" t="e">
        <f>IF($A1290=D1705,1*($A1704)^2*(3*$B1290-2*$A1704)/$B1290^3,0)</f>
        <v>#REF!</v>
      </c>
      <c r="F1710" s="107" t="e">
        <f>#REF!</f>
        <v>#REF!</v>
      </c>
      <c r="G1710" s="106" t="e">
        <f>IF($A1290=F1705,1*($A1704)^2*(3*$B1290-2*$A1704)/$B1290^3,0)</f>
        <v>#REF!</v>
      </c>
      <c r="H1710" s="107" t="e">
        <f>#REF!</f>
        <v>#REF!</v>
      </c>
      <c r="I1710" s="106" t="e">
        <f>IF($A1290=H1705,1*($A1704)^2*(3*$B1290-2*$A1704)/$B1290^3,0)</f>
        <v>#REF!</v>
      </c>
      <c r="J1710" s="107" t="e">
        <f>#REF!</f>
        <v>#REF!</v>
      </c>
      <c r="K1710" s="106" t="e">
        <f>IF($A1290=J1705,1*($A1704)^2*(3*$B1290-2*$A1704)/$B1290^3,0)</f>
        <v>#REF!</v>
      </c>
      <c r="L1710" s="107" t="e">
        <f>#REF!</f>
        <v>#REF!</v>
      </c>
      <c r="M1710" s="108" t="e">
        <f>IF($A1290=L1705,1*($A1704)^2*(3*$B1290-2*$A1704)/$B1290^3,0)</f>
        <v>#REF!</v>
      </c>
    </row>
    <row r="1711" spans="1:93" hidden="1" outlineLevel="2" x14ac:dyDescent="0.25">
      <c r="B1711" s="105" t="e">
        <f>#REF!</f>
        <v>#REF!</v>
      </c>
      <c r="C1711" s="108" t="e">
        <f>IF($A1290=B1705,-1*($B1290-$A1704)*$A1704^2/$B1290^2,0)</f>
        <v>#REF!</v>
      </c>
      <c r="D1711" s="107" t="e">
        <f>#REF!</f>
        <v>#REF!</v>
      </c>
      <c r="E1711" s="108" t="e">
        <f>IF($A1290=D1705,-1*($B1290-$A1704)*$A1704^2/$B1290^2,0)</f>
        <v>#REF!</v>
      </c>
      <c r="F1711" s="107" t="e">
        <f>#REF!</f>
        <v>#REF!</v>
      </c>
      <c r="G1711" s="108" t="e">
        <f>IF($A1290=F1705,-1*($B1290-$A1704)*$A1704^2/$B1290^2,0)</f>
        <v>#REF!</v>
      </c>
      <c r="H1711" s="107" t="e">
        <f>#REF!</f>
        <v>#REF!</v>
      </c>
      <c r="I1711" s="108" t="e">
        <f>IF($A1290=H1705,-1*($B1290-$A1704)*$A1704^2/$B1290^2,0)</f>
        <v>#REF!</v>
      </c>
      <c r="J1711" s="107" t="e">
        <f>#REF!</f>
        <v>#REF!</v>
      </c>
      <c r="K1711" s="108" t="e">
        <f>IF($A1290=J1705,-1*($B1290-$A1704)*$A1704^2/$B1290^2,0)</f>
        <v>#REF!</v>
      </c>
      <c r="L1711" s="107" t="e">
        <f>#REF!</f>
        <v>#REF!</v>
      </c>
      <c r="M1711" s="108" t="e">
        <f>IF($A1290=L1705,-1*($B1290-$A1704)*$A1704^2/$B1290^2,0)</f>
        <v>#REF!</v>
      </c>
    </row>
    <row r="1712" spans="1:93" hidden="1" outlineLevel="2" x14ac:dyDescent="0.25">
      <c r="C1712" t="s">
        <v>61</v>
      </c>
      <c r="D1712" s="182"/>
      <c r="E1712" s="183"/>
      <c r="F1712" s="182"/>
      <c r="G1712" s="183"/>
      <c r="H1712" s="182"/>
      <c r="I1712" s="183"/>
      <c r="J1712" s="182"/>
      <c r="K1712" s="183"/>
      <c r="L1712" s="182"/>
      <c r="M1712" s="183"/>
      <c r="N1712" s="182"/>
      <c r="O1712" s="183"/>
      <c r="P1712" s="182"/>
      <c r="Q1712" s="183"/>
      <c r="R1712" s="182"/>
      <c r="S1712" s="183"/>
    </row>
    <row r="1713" spans="1:34" hidden="1" outlineLevel="2" x14ac:dyDescent="0.25">
      <c r="B1713" s="105">
        <v>1</v>
      </c>
      <c r="C1713" s="108">
        <f t="shared" ref="C1713" si="2917">-(IFERROR(VLOOKUP($B1713,$B1706:$C1711,2,0),0)+IFERROR(VLOOKUP($B1713,$D1706:$E1711,2,0),0)+IFERROR(VLOOKUP($B1713,$F1706:$G1711,2,0),0)+IFERROR(VLOOKUP($B1713,$H1706:$I1711,2,0),0)+IFERROR(VLOOKUP($B1713,$J1706:$K1711,2,0),0)+IFERROR(VLOOKUP($B1713,$L1706:$M1711,2,0),0)+IFERROR(VLOOKUP($B1713,$N1706:$O1711,2,0),0)+IFERROR(VLOOKUP($B1713,$P1706:$Q1711,2,0),0)+IFERROR(VLOOKUP($B1713,$R1706:$S1711,2,0),0))</f>
        <v>0</v>
      </c>
      <c r="E1713" s="109"/>
      <c r="F1713" s="325" t="s">
        <v>37</v>
      </c>
      <c r="G1713" s="325"/>
      <c r="H1713" s="325"/>
      <c r="I1713" s="325"/>
      <c r="J1713" s="325"/>
      <c r="K1713" s="325"/>
      <c r="L1713" s="325"/>
      <c r="M1713" s="325"/>
      <c r="N1713" s="325"/>
      <c r="O1713" s="325"/>
      <c r="P1713" s="325"/>
      <c r="Q1713" s="325"/>
      <c r="R1713" s="325"/>
      <c r="S1713" s="325"/>
      <c r="T1713" s="325"/>
      <c r="U1713" s="325"/>
      <c r="V1713" s="325"/>
      <c r="W1713" s="325"/>
      <c r="X1713" s="325"/>
      <c r="Y1713" s="325"/>
      <c r="Z1713" s="325"/>
      <c r="AA1713" s="325"/>
      <c r="AB1713" s="110"/>
      <c r="AC1713" s="110"/>
      <c r="AD1713" s="110"/>
      <c r="AE1713" s="110"/>
      <c r="AF1713" s="110"/>
      <c r="AG1713" s="110"/>
      <c r="AH1713" s="110"/>
    </row>
    <row r="1714" spans="1:34" hidden="1" outlineLevel="2" x14ac:dyDescent="0.25">
      <c r="B1714" s="105">
        <v>2</v>
      </c>
      <c r="C1714" s="108">
        <f t="shared" ref="C1714" si="2918">-(IFERROR(VLOOKUP($B1714,$B1706:$C1711,2,0),0)+IFERROR(VLOOKUP($B1714,$D1706:$E1711,2,0),0)+IFERROR(VLOOKUP($B1714,$F1706:$G1711,2,0),0)+IFERROR(VLOOKUP($B1714,$H1706:$I1711,2,0),0)+IFERROR(VLOOKUP($B1714,$J1706:$K1711,2,0),0)+IFERROR(VLOOKUP($B1714,$L1706:$M1711,2,0),0)+IFERROR(VLOOKUP($B1714,$N1706:$O1711,2,0),0)+IFERROR(VLOOKUP($B1714,$P1706:$Q1711,2,0),0)+IFERROR(VLOOKUP($B1714,$R1706:$S1711,2,0),0))</f>
        <v>0</v>
      </c>
      <c r="E1714" s="110"/>
      <c r="F1714" s="110"/>
      <c r="G1714" s="326" t="s">
        <v>38</v>
      </c>
      <c r="H1714" s="326"/>
      <c r="I1714" s="326"/>
      <c r="J1714" s="326"/>
      <c r="K1714" s="326"/>
      <c r="L1714" s="326"/>
      <c r="M1714" s="110"/>
      <c r="N1714" s="110"/>
      <c r="O1714" s="110"/>
      <c r="P1714" s="327" t="s">
        <v>39</v>
      </c>
      <c r="Q1714" s="327"/>
      <c r="R1714" s="327"/>
      <c r="S1714" s="327"/>
      <c r="T1714" s="327"/>
      <c r="U1714" s="327"/>
      <c r="V1714" s="110"/>
      <c r="W1714" s="110"/>
      <c r="X1714" s="110"/>
      <c r="Y1714" s="110"/>
      <c r="Z1714" s="110"/>
      <c r="AA1714" s="110"/>
      <c r="AB1714" s="110"/>
      <c r="AC1714" s="110"/>
      <c r="AD1714" s="110"/>
      <c r="AE1714" s="110"/>
      <c r="AF1714" s="110"/>
      <c r="AG1714" s="110"/>
      <c r="AH1714" s="110"/>
    </row>
    <row r="1715" spans="1:34" hidden="1" outlineLevel="2" x14ac:dyDescent="0.25">
      <c r="B1715" s="105">
        <v>3</v>
      </c>
      <c r="C1715" s="108">
        <f t="shared" ref="C1715" si="2919">-(IFERROR(VLOOKUP($B1715,$B1706:$C1711,2,0),0)+IFERROR(VLOOKUP($B1715,$D1706:$E1711,2,0),0)+IFERROR(VLOOKUP($B1715,$F1706:$G1711,2,0),0)+IFERROR(VLOOKUP($B1715,$H1706:$I1711,2,0),0)+IFERROR(VLOOKUP($B1715,$J1706:$K1711,2,0),0)+IFERROR(VLOOKUP($B1715,$L1706:$M1711,2,0),0)+IFERROR(VLOOKUP($B1715,$N1706:$O1711,2,0),0)+IFERROR(VLOOKUP($B1715,$P1706:$Q1711,2,0),0)+IFERROR(VLOOKUP($B1715,$R1706:$S1711,2,0),0))</f>
        <v>0</v>
      </c>
      <c r="E1715" s="110"/>
      <c r="F1715" s="110"/>
      <c r="G1715" s="112">
        <v>6</v>
      </c>
      <c r="H1715" s="112">
        <v>5</v>
      </c>
      <c r="I1715" s="112">
        <v>4</v>
      </c>
      <c r="J1715" s="112">
        <v>3</v>
      </c>
      <c r="K1715" s="112">
        <v>2</v>
      </c>
      <c r="L1715" s="112">
        <v>1</v>
      </c>
      <c r="M1715" s="110"/>
      <c r="O1715" s="110"/>
      <c r="P1715" s="112">
        <v>6</v>
      </c>
      <c r="Q1715" s="112">
        <v>5</v>
      </c>
      <c r="R1715" s="112">
        <v>4</v>
      </c>
      <c r="S1715" s="112">
        <v>3</v>
      </c>
      <c r="T1715" s="112">
        <v>2</v>
      </c>
      <c r="U1715" s="112">
        <v>1</v>
      </c>
      <c r="AB1715" s="110"/>
      <c r="AC1715" s="110"/>
      <c r="AD1715" s="110"/>
      <c r="AE1715" s="110"/>
      <c r="AF1715" s="110"/>
      <c r="AG1715" s="110"/>
      <c r="AH1715" s="110"/>
    </row>
    <row r="1716" spans="1:34" hidden="1" outlineLevel="2" x14ac:dyDescent="0.25">
      <c r="B1716" s="105">
        <v>4</v>
      </c>
      <c r="C1716" s="108">
        <f t="shared" ref="C1716" si="2920">-(IFERROR(VLOOKUP($B1716,$B1706:$C1711,2,0),0)+IFERROR(VLOOKUP($B1716,$D1706:$E1711,2,0),0)+IFERROR(VLOOKUP($B1716,$F1706:$G1711,2,0),0)+IFERROR(VLOOKUP($B1716,$H1706:$I1711,2,0),0)+IFERROR(VLOOKUP($B1716,$J1706:$K1711,2,0),0)+IFERROR(VLOOKUP($B1716,$L1706:$M1711,2,0),0)+IFERROR(VLOOKUP($B1716,$N1706:$O1711,2,0),0)+IFERROR(VLOOKUP($B1716,$P1706:$Q1711,2,0),0)+IFERROR(VLOOKUP($B1716,$R1706:$S1711,2,0),0))</f>
        <v>0</v>
      </c>
      <c r="E1716" s="110"/>
      <c r="F1716" s="105">
        <v>1</v>
      </c>
      <c r="G1716" s="184" t="e">
        <f t="array" ref="G1716:G1722">MMULT(MINVERSE($C$24:$I$30),$C1713:$C1719)</f>
        <v>#NUM!</v>
      </c>
      <c r="H1716" s="184" t="e">
        <f t="array" ref="H1716:H1721">MMULT(MINVERSE($C$24:$H$29),$C1713:$C1718)</f>
        <v>#NUM!</v>
      </c>
      <c r="I1716" s="184" t="e">
        <f t="array" ref="I1716:I1720">MMULT(MINVERSE($C$24:$G$28),$C1713:$C1717)</f>
        <v>#NUM!</v>
      </c>
      <c r="J1716" s="184" t="e">
        <f t="array" ref="J1716:J1719">MMULT(MINVERSE($C$24:$F$27),$C1713:$C1716)</f>
        <v>#NUM!</v>
      </c>
      <c r="K1716" s="184" t="e">
        <f t="array" ref="K1716:K1718">MMULT(MINVERSE($C$24:$E$26),$C1713:$C1715)</f>
        <v>#NUM!</v>
      </c>
      <c r="L1716" s="184" t="e">
        <f t="array" ref="L1716:L1717">MMULT(MINVERSE($C$24:$D$25),$C1713:$C1714)</f>
        <v>#NUM!</v>
      </c>
      <c r="M1716" s="110"/>
      <c r="O1716" s="105">
        <v>1</v>
      </c>
      <c r="P1716" s="184" t="e">
        <f t="array" ref="P1716:P1726">MMULT(MINVERSE($C$24:$M$34),$C1713:$C1723)</f>
        <v>#NUM!</v>
      </c>
      <c r="Q1716" s="184" t="e">
        <f t="array" ref="Q1716:Q1725">MMULT(MINVERSE($C$24:$L$33),$C1713:$C1722)</f>
        <v>#NUM!</v>
      </c>
      <c r="R1716" s="184" t="e">
        <f t="array" ref="R1716:R1724">MMULT(MINVERSE($C$24:$K$32),$C1713:$C1721)</f>
        <v>#NUM!</v>
      </c>
      <c r="S1716" s="184" t="e">
        <f t="array" ref="S1716:S1723">MMULT(MINVERSE($C$24:$J$31),$C1713:$C1720)</f>
        <v>#NUM!</v>
      </c>
      <c r="T1716" s="114"/>
      <c r="U1716" s="114"/>
      <c r="V1716" s="110"/>
      <c r="W1716" s="110"/>
      <c r="X1716" s="110"/>
      <c r="Y1716" s="110"/>
      <c r="Z1716" s="110"/>
      <c r="AA1716" s="110"/>
      <c r="AB1716" s="110"/>
      <c r="AC1716" s="110"/>
      <c r="AD1716" s="110"/>
      <c r="AE1716" s="110"/>
      <c r="AF1716" s="110"/>
      <c r="AG1716" s="110"/>
      <c r="AH1716" s="110"/>
    </row>
    <row r="1717" spans="1:34" hidden="1" outlineLevel="2" x14ac:dyDescent="0.25">
      <c r="B1717" s="105">
        <v>5</v>
      </c>
      <c r="C1717" s="108">
        <f t="shared" ref="C1717" si="2921">-(IFERROR(VLOOKUP($B1717,$B1706:$C1711,2,0),0)+IFERROR(VLOOKUP($B1717,$D1706:$E1711,2,0),0)+IFERROR(VLOOKUP($B1717,$F1706:$G1711,2,0),0)+IFERROR(VLOOKUP($B1717,$H1706:$I1711,2,0),0)+IFERROR(VLOOKUP($B1717,$J1706:$K1711,2,0),0)+IFERROR(VLOOKUP($B1717,$L1706:$M1711,2,0),0)+IFERROR(VLOOKUP($B1717,$N1706:$O1711,2,0),0)+IFERROR(VLOOKUP($B1717,$P1706:$Q1711,2,0),0)+IFERROR(VLOOKUP($B1717,$R1706:$S1711,2,0),0))</f>
        <v>0</v>
      </c>
      <c r="E1717" s="110"/>
      <c r="F1717" s="105">
        <v>2</v>
      </c>
      <c r="G1717" s="185" t="e">
        <v>#NUM!</v>
      </c>
      <c r="H1717" s="185" t="e">
        <v>#NUM!</v>
      </c>
      <c r="I1717" s="185" t="e">
        <v>#NUM!</v>
      </c>
      <c r="J1717" s="185" t="e">
        <v>#NUM!</v>
      </c>
      <c r="K1717" s="185" t="e">
        <v>#NUM!</v>
      </c>
      <c r="L1717" s="185" t="e">
        <v>#NUM!</v>
      </c>
      <c r="M1717" s="110"/>
      <c r="O1717" s="105">
        <v>2</v>
      </c>
      <c r="P1717" s="185" t="e">
        <v>#NUM!</v>
      </c>
      <c r="Q1717" s="185" t="e">
        <v>#NUM!</v>
      </c>
      <c r="R1717" s="185" t="e">
        <v>#NUM!</v>
      </c>
      <c r="S1717" s="185" t="e">
        <v>#NUM!</v>
      </c>
      <c r="T1717" s="114"/>
      <c r="U1717" s="114"/>
    </row>
    <row r="1718" spans="1:34" hidden="1" outlineLevel="2" x14ac:dyDescent="0.25">
      <c r="B1718" s="105">
        <v>6</v>
      </c>
      <c r="C1718" s="108">
        <f t="shared" ref="C1718" si="2922">-(IFERROR(VLOOKUP($B1718,$B1706:$C1711,2,0),0)+IFERROR(VLOOKUP($B1718,$D1706:$E1711,2,0),0)+IFERROR(VLOOKUP($B1718,$F1706:$G1711,2,0),0)+IFERROR(VLOOKUP($B1718,$H1706:$I1711,2,0),0)+IFERROR(VLOOKUP($B1718,$J1706:$K1711,2,0),0)+IFERROR(VLOOKUP($B1718,$L1706:$M1711,2,0),0)+IFERROR(VLOOKUP($B1718,$N1706:$O1711,2,0),0)+IFERROR(VLOOKUP($B1718,$P1706:$Q1711,2,0),0)+IFERROR(VLOOKUP($B1718,$R1706:$S1711,2,0),0))</f>
        <v>0</v>
      </c>
      <c r="E1718" s="110"/>
      <c r="F1718" s="105">
        <v>3</v>
      </c>
      <c r="G1718" s="185" t="e">
        <v>#NUM!</v>
      </c>
      <c r="H1718" s="185" t="e">
        <v>#NUM!</v>
      </c>
      <c r="I1718" s="185" t="e">
        <v>#NUM!</v>
      </c>
      <c r="J1718" s="185" t="e">
        <v>#NUM!</v>
      </c>
      <c r="K1718" s="185" t="e">
        <v>#NUM!</v>
      </c>
      <c r="L1718" s="185"/>
      <c r="M1718" s="110"/>
      <c r="O1718" s="105">
        <v>3</v>
      </c>
      <c r="P1718" s="185" t="e">
        <v>#NUM!</v>
      </c>
      <c r="Q1718" s="185" t="e">
        <v>#NUM!</v>
      </c>
      <c r="R1718" s="185" t="e">
        <v>#NUM!</v>
      </c>
      <c r="S1718" s="185" t="e">
        <v>#NUM!</v>
      </c>
      <c r="T1718" s="114"/>
      <c r="U1718" s="114"/>
    </row>
    <row r="1719" spans="1:34" hidden="1" outlineLevel="2" x14ac:dyDescent="0.25">
      <c r="B1719" s="105">
        <v>7</v>
      </c>
      <c r="C1719" s="108">
        <f t="shared" ref="C1719" si="2923">-(IFERROR(VLOOKUP($B1719,$B1706:$C1711,2,0),0)+IFERROR(VLOOKUP($B1719,$D1706:$E1711,2,0),0)+IFERROR(VLOOKUP($B1719,$F1706:$G1711,2,0),0)+IFERROR(VLOOKUP($B1719,$H1706:$I1711,2,0),0)+IFERROR(VLOOKUP($B1719,$J1706:$K1711,2,0),0)+IFERROR(VLOOKUP($B1719,$L1706:$M1711,2,0),0)+IFERROR(VLOOKUP($B1719,$N1706:$O1711,2,0),0)+IFERROR(VLOOKUP($B1719,$P1706:$Q1711,2,0),0)+IFERROR(VLOOKUP($B1719,$R1706:$S1711,2,0),0))</f>
        <v>0</v>
      </c>
      <c r="E1719" s="110"/>
      <c r="F1719" s="105">
        <v>4</v>
      </c>
      <c r="G1719" s="185" t="e">
        <v>#NUM!</v>
      </c>
      <c r="H1719" s="185" t="e">
        <v>#NUM!</v>
      </c>
      <c r="I1719" s="185" t="e">
        <v>#NUM!</v>
      </c>
      <c r="J1719" s="185" t="e">
        <v>#NUM!</v>
      </c>
      <c r="K1719" s="185"/>
      <c r="L1719" s="185"/>
      <c r="M1719" s="110"/>
      <c r="O1719" s="105">
        <v>4</v>
      </c>
      <c r="P1719" s="185" t="e">
        <v>#NUM!</v>
      </c>
      <c r="Q1719" s="185" t="e">
        <v>#NUM!</v>
      </c>
      <c r="R1719" s="185" t="e">
        <v>#NUM!</v>
      </c>
      <c r="S1719" s="185" t="e">
        <v>#NUM!</v>
      </c>
      <c r="T1719" s="114"/>
      <c r="U1719" s="114"/>
    </row>
    <row r="1720" spans="1:34" hidden="1" outlineLevel="2" x14ac:dyDescent="0.25">
      <c r="B1720" s="105">
        <v>8</v>
      </c>
      <c r="C1720" s="108">
        <f t="shared" ref="C1720" si="2924">-(IFERROR(VLOOKUP($B1720,$B1706:$C1711,2,0),0)+IFERROR(VLOOKUP($B1720,$D1706:$E1711,2,0),0)+IFERROR(VLOOKUP($B1720,$F1706:$G1711,2,0),0)+IFERROR(VLOOKUP($B1720,$H1706:$I1711,2,0),0)+IFERROR(VLOOKUP($B1720,$J1706:$K1711,2,0),0)+IFERROR(VLOOKUP($B1720,$L1706:$M1711,2,0),0)+IFERROR(VLOOKUP($B1720,$N1706:$O1711,2,0),0)+IFERROR(VLOOKUP($B1720,$P1706:$Q1711,2,0),0)+IFERROR(VLOOKUP($B1720,$R1706:$S1711,2,0),0))</f>
        <v>0</v>
      </c>
      <c r="E1720" s="110" t="s">
        <v>40</v>
      </c>
      <c r="F1720" s="105">
        <v>5</v>
      </c>
      <c r="G1720" s="185" t="e">
        <v>#NUM!</v>
      </c>
      <c r="H1720" s="185" t="e">
        <v>#NUM!</v>
      </c>
      <c r="I1720" s="185" t="e">
        <v>#NUM!</v>
      </c>
      <c r="J1720" s="185"/>
      <c r="K1720" s="185"/>
      <c r="L1720" s="185"/>
      <c r="M1720" s="110"/>
      <c r="O1720" s="105">
        <v>5</v>
      </c>
      <c r="P1720" s="185" t="e">
        <v>#NUM!</v>
      </c>
      <c r="Q1720" s="185" t="e">
        <v>#NUM!</v>
      </c>
      <c r="R1720" s="185" t="e">
        <v>#NUM!</v>
      </c>
      <c r="S1720" s="185" t="e">
        <v>#NUM!</v>
      </c>
      <c r="T1720" s="114"/>
      <c r="U1720" s="114"/>
    </row>
    <row r="1721" spans="1:34" hidden="1" outlineLevel="2" x14ac:dyDescent="0.25">
      <c r="B1721" s="105">
        <v>9</v>
      </c>
      <c r="C1721" s="108">
        <f t="shared" ref="C1721" si="2925">-(IFERROR(VLOOKUP($B1721,$B1706:$C1711,2,0),0)+IFERROR(VLOOKUP($B1721,$D1706:$E1711,2,0),0)+IFERROR(VLOOKUP($B1721,$F1706:$G1711,2,0),0)+IFERROR(VLOOKUP($B1721,$H1706:$I1711,2,0),0)+IFERROR(VLOOKUP($B1721,$J1706:$K1711,2,0),0)+IFERROR(VLOOKUP($B1721,$L1706:$M1711,2,0),0)+IFERROR(VLOOKUP($B1721,$N1706:$O1711,2,0),0)+IFERROR(VLOOKUP($B1721,$P1706:$Q1711,2,0),0)+IFERROR(VLOOKUP($B1721,$R1706:$S1711,2,0),0))</f>
        <v>0</v>
      </c>
      <c r="E1721" s="110"/>
      <c r="F1721" s="105">
        <v>6</v>
      </c>
      <c r="G1721" s="185" t="e">
        <v>#NUM!</v>
      </c>
      <c r="H1721" s="185" t="e">
        <v>#NUM!</v>
      </c>
      <c r="I1721" s="185"/>
      <c r="J1721" s="185"/>
      <c r="K1721" s="185"/>
      <c r="L1721" s="185"/>
      <c r="M1721" s="110"/>
      <c r="O1721" s="105">
        <v>6</v>
      </c>
      <c r="P1721" s="185" t="e">
        <v>#NUM!</v>
      </c>
      <c r="Q1721" s="185" t="e">
        <v>#NUM!</v>
      </c>
      <c r="R1721" s="185" t="e">
        <v>#NUM!</v>
      </c>
      <c r="S1721" s="185" t="e">
        <v>#NUM!</v>
      </c>
      <c r="T1721" s="114"/>
      <c r="U1721" s="114"/>
    </row>
    <row r="1722" spans="1:34" hidden="1" outlineLevel="2" x14ac:dyDescent="0.25">
      <c r="B1722" s="105">
        <v>10</v>
      </c>
      <c r="C1722" s="108">
        <f t="shared" ref="C1722" si="2926">-(IFERROR(VLOOKUP($B1722,$B1706:$C1711,2,0),0)+IFERROR(VLOOKUP($B1722,$D1706:$E1711,2,0),0)+IFERROR(VLOOKUP($B1722,$F1706:$G1711,2,0),0)+IFERROR(VLOOKUP($B1722,$H1706:$I1711,2,0),0)+IFERROR(VLOOKUP($B1722,$J1706:$K1711,2,0),0)+IFERROR(VLOOKUP($B1722,$L1706:$M1711,2,0),0)+IFERROR(VLOOKUP($B1722,$N1706:$O1711,2,0),0)+IFERROR(VLOOKUP($B1722,$P1706:$Q1711,2,0),0)+IFERROR(VLOOKUP($B1722,$R1706:$S1711,2,0),0))</f>
        <v>0</v>
      </c>
      <c r="E1722" s="110"/>
      <c r="F1722" s="105">
        <v>7</v>
      </c>
      <c r="G1722" s="185" t="e">
        <v>#NUM!</v>
      </c>
      <c r="H1722" s="185"/>
      <c r="I1722" s="185"/>
      <c r="J1722" s="185"/>
      <c r="K1722" s="185"/>
      <c r="L1722" s="185"/>
      <c r="M1722" s="110"/>
      <c r="N1722" s="110" t="s">
        <v>40</v>
      </c>
      <c r="O1722" s="105">
        <v>7</v>
      </c>
      <c r="P1722" s="185" t="e">
        <v>#NUM!</v>
      </c>
      <c r="Q1722" s="185" t="e">
        <v>#NUM!</v>
      </c>
      <c r="R1722" s="185" t="e">
        <v>#NUM!</v>
      </c>
      <c r="S1722" s="185" t="e">
        <v>#NUM!</v>
      </c>
      <c r="T1722" s="114"/>
      <c r="U1722" s="114"/>
    </row>
    <row r="1723" spans="1:34" hidden="1" outlineLevel="2" x14ac:dyDescent="0.25">
      <c r="B1723" s="105">
        <v>11</v>
      </c>
      <c r="C1723" s="108">
        <f t="shared" ref="C1723" si="2927">-(IFERROR(VLOOKUP($B1723,$B1706:$C1711,2,0),0)+IFERROR(VLOOKUP($B1723,$D1706:$E1711,2,0),0)+IFERROR(VLOOKUP($B1723,$F1706:$G1711,2,0),0)+IFERROR(VLOOKUP($B1723,$H1706:$I1711,2,0),0)+IFERROR(VLOOKUP($B1723,$J1706:$K1711,2,0),0)+IFERROR(VLOOKUP($B1723,$L1706:$M1711,2,0),0)+IFERROR(VLOOKUP($B1723,$N1706:$O1711,2,0),0)+IFERROR(VLOOKUP($B1723,$P1706:$Q1711,2,0),0)+IFERROR(VLOOKUP($B1723,$R1706:$S1711,2,0),0))</f>
        <v>0</v>
      </c>
      <c r="E1723" s="110"/>
      <c r="M1723" s="110"/>
      <c r="O1723" s="105">
        <v>8</v>
      </c>
      <c r="P1723" s="185" t="e">
        <v>#NUM!</v>
      </c>
      <c r="Q1723" s="185" t="e">
        <v>#NUM!</v>
      </c>
      <c r="R1723" s="185" t="e">
        <v>#NUM!</v>
      </c>
      <c r="S1723" s="185" t="e">
        <v>#NUM!</v>
      </c>
      <c r="T1723" s="114"/>
      <c r="U1723" s="114"/>
    </row>
    <row r="1724" spans="1:34" hidden="1" outlineLevel="2" x14ac:dyDescent="0.25">
      <c r="B1724" s="105">
        <v>12</v>
      </c>
      <c r="C1724" s="108">
        <f t="shared" ref="C1724" si="2928">-(IFERROR(VLOOKUP($B1724,$B1706:$C1711,2,0),0)+IFERROR(VLOOKUP($B1724,$D1706:$E1711,2,0),0)+IFERROR(VLOOKUP($B1724,$F1706:$G1711,2,0),0)+IFERROR(VLOOKUP($B1724,$H1706:$I1711,2,0),0)+IFERROR(VLOOKUP($B1724,$J1706:$K1711,2,0),0)+IFERROR(VLOOKUP($B1724,$L1706:$M1711,2,0),0)+IFERROR(VLOOKUP($B1724,$N1706:$O1711,2,0),0)+IFERROR(VLOOKUP($B1724,$P1706:$Q1711,2,0),0)+IFERROR(VLOOKUP($B1724,$R1706:$S1711,2,0),0))</f>
        <v>0</v>
      </c>
      <c r="E1724" s="110"/>
      <c r="M1724" s="110"/>
      <c r="O1724" s="105">
        <v>9</v>
      </c>
      <c r="P1724" s="185" t="e">
        <v>#NUM!</v>
      </c>
      <c r="Q1724" s="185" t="e">
        <v>#NUM!</v>
      </c>
      <c r="R1724" s="185" t="e">
        <v>#NUM!</v>
      </c>
      <c r="S1724" s="185"/>
      <c r="T1724" s="114"/>
      <c r="U1724" s="114"/>
    </row>
    <row r="1725" spans="1:34" hidden="1" outlineLevel="2" x14ac:dyDescent="0.25">
      <c r="B1725" s="105">
        <v>13</v>
      </c>
      <c r="C1725" s="108">
        <f t="shared" ref="C1725" si="2929">-(IFERROR(VLOOKUP($B1725,$B1706:$C1711,2,0),0)+IFERROR(VLOOKUP($B1725,$D1706:$E1711,2,0),0)+IFERROR(VLOOKUP($B1725,$F1706:$G1711,2,0),0)+IFERROR(VLOOKUP($B1725,$H1706:$I1711,2,0),0)+IFERROR(VLOOKUP($B1725,$J1706:$K1711,2,0),0)+IFERROR(VLOOKUP($B1725,$L1706:$M1711,2,0),0)+IFERROR(VLOOKUP($B1725,$N1706:$O1711,2,0),0)+IFERROR(VLOOKUP($B1725,$P1706:$Q1711,2,0),0)+IFERROR(VLOOKUP($B1725,$R1706:$S1711,2,0),0))</f>
        <v>0</v>
      </c>
      <c r="E1725" s="110"/>
      <c r="F1725" s="110"/>
      <c r="G1725" s="324" t="s">
        <v>42</v>
      </c>
      <c r="H1725" s="324"/>
      <c r="I1725" s="324"/>
      <c r="J1725" s="324"/>
      <c r="K1725" s="324"/>
      <c r="L1725" s="324"/>
      <c r="M1725" s="110"/>
      <c r="O1725" s="105">
        <v>10</v>
      </c>
      <c r="P1725" s="185" t="e">
        <v>#NUM!</v>
      </c>
      <c r="Q1725" s="185" t="e">
        <v>#NUM!</v>
      </c>
      <c r="R1725" s="185"/>
      <c r="S1725" s="185"/>
      <c r="T1725" s="114"/>
      <c r="U1725" s="114"/>
    </row>
    <row r="1726" spans="1:34" hidden="1" outlineLevel="2" x14ac:dyDescent="0.25">
      <c r="B1726" s="105">
        <v>14</v>
      </c>
      <c r="C1726" s="108">
        <f t="shared" ref="C1726" si="2930">-(IFERROR(VLOOKUP($B1726,$B1706:$C1711,2,0),0)+IFERROR(VLOOKUP($B1726,$D1706:$E1711,2,0),0)+IFERROR(VLOOKUP($B1726,$F1706:$G1711,2,0),0)+IFERROR(VLOOKUP($B1726,$H1706:$I1711,2,0),0)+IFERROR(VLOOKUP($B1726,$J1706:$K1711,2,0),0)+IFERROR(VLOOKUP($B1726,$L1706:$M1711,2,0),0)+IFERROR(VLOOKUP($B1726,$N1706:$O1711,2,0),0)+IFERROR(VLOOKUP($B1726,$P1706:$Q1711,2,0),0)+IFERROR(VLOOKUP($B1726,$R1706:$S1711,2,0),0))</f>
        <v>0</v>
      </c>
      <c r="E1726" s="110"/>
      <c r="F1726" s="110"/>
      <c r="G1726" s="112">
        <v>6</v>
      </c>
      <c r="H1726" s="112">
        <v>5</v>
      </c>
      <c r="I1726" s="112">
        <v>4</v>
      </c>
      <c r="J1726" s="112">
        <v>3</v>
      </c>
      <c r="K1726" s="112">
        <v>2</v>
      </c>
      <c r="L1726" s="112">
        <v>1</v>
      </c>
      <c r="M1726" s="110"/>
      <c r="O1726" s="105">
        <v>11</v>
      </c>
      <c r="P1726" s="185" t="e">
        <v>#NUM!</v>
      </c>
      <c r="Q1726" s="185"/>
      <c r="R1726" s="185"/>
      <c r="S1726" s="185"/>
      <c r="T1726" s="114"/>
      <c r="U1726" s="114"/>
    </row>
    <row r="1727" spans="1:34" hidden="1" outlineLevel="2" x14ac:dyDescent="0.25">
      <c r="A1727" s="68" t="s">
        <v>41</v>
      </c>
      <c r="B1727" s="105">
        <v>15</v>
      </c>
      <c r="C1727" s="108">
        <f t="shared" ref="C1727" si="2931">-(IFERROR(VLOOKUP($B1727,$B1706:$C1711,2,0),0)+IFERROR(VLOOKUP($B1727,$D1706:$E1711,2,0),0)+IFERROR(VLOOKUP($B1727,$F1706:$G1711,2,0),0)+IFERROR(VLOOKUP($B1727,$H1706:$I1711,2,0),0)+IFERROR(VLOOKUP($B1727,$J1706:$K1711,2,0),0)+IFERROR(VLOOKUP($B1727,$L1706:$M1711,2,0),0)+IFERROR(VLOOKUP($B1727,$N1706:$O1711,2,0),0)+IFERROR(VLOOKUP($B1727,$P1706:$Q1711,2,0),0)+IFERROR(VLOOKUP($B1727,$R1706:$S1711,2,0),0))</f>
        <v>0</v>
      </c>
      <c r="E1727" s="110"/>
      <c r="F1727" s="105">
        <v>1</v>
      </c>
      <c r="G1727" s="184" t="e">
        <f t="array" ref="G1727:G1735">MMULT(MINVERSE($C$24:$K$32),$C1713:$C1721)</f>
        <v>#NUM!</v>
      </c>
      <c r="H1727" s="184" t="e">
        <f t="array" ref="H1727:H1734">MMULT(MINVERSE($C$24:$J$31),$C1713:$C1720)</f>
        <v>#NUM!</v>
      </c>
      <c r="I1727" s="184" t="e">
        <f t="array" ref="I1727:I1733">MMULT(MINVERSE($C$24:$I$30),$C1713:$C1719)</f>
        <v>#NUM!</v>
      </c>
      <c r="J1727" s="184" t="e">
        <f t="array" ref="J1727:J1732">MMULT(MINVERSE($C$24:$H$29),$C1713:$C1718)</f>
        <v>#NUM!</v>
      </c>
      <c r="K1727" s="184" t="e">
        <f t="array" ref="K1727:K1731">MMULT(MINVERSE($C$24:$G$28),$C1713:$C1717)</f>
        <v>#NUM!</v>
      </c>
      <c r="L1727" s="113"/>
      <c r="M1727" s="110"/>
      <c r="N1727" s="110"/>
      <c r="O1727" s="110"/>
      <c r="P1727" s="110"/>
    </row>
    <row r="1728" spans="1:34" hidden="1" outlineLevel="2" x14ac:dyDescent="0.25">
      <c r="B1728" s="105">
        <v>16</v>
      </c>
      <c r="C1728" s="108">
        <f t="shared" ref="C1728" si="2932">-(IFERROR(VLOOKUP($B1728,$B1706:$C1711,2,0),0)+IFERROR(VLOOKUP($B1728,$D1706:$E1711,2,0),0)+IFERROR(VLOOKUP($B1728,$F1706:$G1711,2,0),0)+IFERROR(VLOOKUP($B1728,$H1706:$I1711,2,0),0)+IFERROR(VLOOKUP($B1728,$J1706:$K1711,2,0),0)+IFERROR(VLOOKUP($B1728,$L1706:$M1711,2,0),0)+IFERROR(VLOOKUP($B1728,$N1706:$O1711,2,0),0)+IFERROR(VLOOKUP($B1728,$P1706:$Q1711,2,0),0)+IFERROR(VLOOKUP($B1728,$R1706:$S1711,2,0),0))</f>
        <v>0</v>
      </c>
      <c r="E1728" s="110"/>
      <c r="F1728" s="105">
        <v>2</v>
      </c>
      <c r="G1728" s="185" t="e">
        <v>#NUM!</v>
      </c>
      <c r="H1728" s="185" t="e">
        <v>#NUM!</v>
      </c>
      <c r="I1728" s="185" t="e">
        <v>#NUM!</v>
      </c>
      <c r="J1728" s="185" t="e">
        <v>#NUM!</v>
      </c>
      <c r="K1728" s="185" t="e">
        <v>#NUM!</v>
      </c>
      <c r="L1728" s="114"/>
      <c r="M1728" s="110"/>
      <c r="N1728" s="110"/>
      <c r="O1728" s="110"/>
      <c r="P1728" s="110"/>
    </row>
    <row r="1729" spans="1:24" hidden="1" outlineLevel="2" x14ac:dyDescent="0.25">
      <c r="B1729" s="105">
        <v>17</v>
      </c>
      <c r="C1729" s="108">
        <f t="shared" ref="C1729" si="2933">-(IFERROR(VLOOKUP($B1729,$B1706:$C1711,2,0),0)+IFERROR(VLOOKUP($B1729,$D1706:$E1711,2,0),0)+IFERROR(VLOOKUP($B1729,$F1706:$G1711,2,0),0)+IFERROR(VLOOKUP($B1729,$H1706:$I1711,2,0),0)+IFERROR(VLOOKUP($B1729,$J1706:$K1711,2,0),0)+IFERROR(VLOOKUP($B1729,$L1706:$M1711,2,0),0)+IFERROR(VLOOKUP($B1729,$N1706:$O1711,2,0),0)+IFERROR(VLOOKUP($B1729,$P1706:$Q1711,2,0),0)+IFERROR(VLOOKUP($B1729,$R1706:$S1711,2,0),0))</f>
        <v>0</v>
      </c>
      <c r="E1729" s="110"/>
      <c r="F1729" s="105">
        <v>3</v>
      </c>
      <c r="G1729" s="185" t="e">
        <v>#NUM!</v>
      </c>
      <c r="H1729" s="185" t="e">
        <v>#NUM!</v>
      </c>
      <c r="I1729" s="185" t="e">
        <v>#NUM!</v>
      </c>
      <c r="J1729" s="185" t="e">
        <v>#NUM!</v>
      </c>
      <c r="K1729" s="185" t="e">
        <v>#NUM!</v>
      </c>
      <c r="L1729" s="114"/>
      <c r="M1729" s="110"/>
    </row>
    <row r="1730" spans="1:24" hidden="1" outlineLevel="2" x14ac:dyDescent="0.25">
      <c r="B1730" s="105">
        <v>18</v>
      </c>
      <c r="C1730" s="108">
        <f t="shared" ref="C1730" si="2934">-(IFERROR(VLOOKUP($B1730,$B1706:$C1711,2,0),0)+IFERROR(VLOOKUP($B1730,$D1706:$E1711,2,0),0)+IFERROR(VLOOKUP($B1730,$F1706:$G1711,2,0),0)+IFERROR(VLOOKUP($B1730,$H1706:$I1711,2,0),0)+IFERROR(VLOOKUP($B1730,$J1706:$K1711,2,0),0)+IFERROR(VLOOKUP($B1730,$L1706:$M1711,2,0),0)+IFERROR(VLOOKUP($B1730,$N1706:$O1711,2,0),0)+IFERROR(VLOOKUP($B1730,$P1706:$Q1711,2,0),0)+IFERROR(VLOOKUP($B1730,$R1706:$S1711,2,0),0))</f>
        <v>0</v>
      </c>
      <c r="E1730" s="110"/>
      <c r="F1730" s="105">
        <v>4</v>
      </c>
      <c r="G1730" s="185" t="e">
        <v>#NUM!</v>
      </c>
      <c r="H1730" s="185" t="e">
        <v>#NUM!</v>
      </c>
      <c r="I1730" s="185" t="e">
        <v>#NUM!</v>
      </c>
      <c r="J1730" s="185" t="e">
        <v>#NUM!</v>
      </c>
      <c r="K1730" s="185" t="e">
        <v>#NUM!</v>
      </c>
      <c r="L1730" s="114"/>
      <c r="M1730" s="110"/>
    </row>
    <row r="1731" spans="1:24" hidden="1" outlineLevel="2" x14ac:dyDescent="0.25">
      <c r="B1731" s="105">
        <v>19</v>
      </c>
      <c r="C1731" s="108">
        <f t="shared" ref="C1731" si="2935">-(IFERROR(VLOOKUP($B1731,$B1706:$C1711,2,0),0)+IFERROR(VLOOKUP($B1731,$D1706:$E1711,2,0),0)+IFERROR(VLOOKUP($B1731,$F1706:$G1711,2,0),0)+IFERROR(VLOOKUP($B1731,$H1706:$I1711,2,0),0)+IFERROR(VLOOKUP($B1731,$J1706:$K1711,2,0),0)+IFERROR(VLOOKUP($B1731,$L1706:$M1711,2,0),0)+IFERROR(VLOOKUP($B1731,$N1706:$O1711,2,0),0)+IFERROR(VLOOKUP($B1731,$P1706:$Q1711,2,0),0)+IFERROR(VLOOKUP($B1731,$R1706:$S1711,2,0),0))</f>
        <v>0</v>
      </c>
      <c r="E1731" s="110"/>
      <c r="F1731" s="105">
        <v>5</v>
      </c>
      <c r="G1731" s="185" t="e">
        <v>#NUM!</v>
      </c>
      <c r="H1731" s="185" t="e">
        <v>#NUM!</v>
      </c>
      <c r="I1731" s="185" t="e">
        <v>#NUM!</v>
      </c>
      <c r="J1731" s="185" t="e">
        <v>#NUM!</v>
      </c>
      <c r="K1731" s="185" t="e">
        <v>#NUM!</v>
      </c>
      <c r="L1731" s="114"/>
      <c r="M1731" s="110"/>
    </row>
    <row r="1732" spans="1:24" hidden="1" outlineLevel="2" x14ac:dyDescent="0.25">
      <c r="B1732" s="105">
        <v>20</v>
      </c>
      <c r="C1732" s="108">
        <f t="shared" ref="C1732" si="2936">-(IFERROR(VLOOKUP($B1732,$B1706:$C1711,2,0),0)+IFERROR(VLOOKUP($B1732,$D1706:$E1711,2,0),0)+IFERROR(VLOOKUP($B1732,$F1706:$G1711,2,0),0)+IFERROR(VLOOKUP($B1732,$H1706:$I1711,2,0),0)+IFERROR(VLOOKUP($B1732,$J1706:$K1711,2,0),0)+IFERROR(VLOOKUP($B1732,$L1706:$M1711,2,0),0)+IFERROR(VLOOKUP($B1732,$N1706:$O1711,2,0),0)+IFERROR(VLOOKUP($B1732,$P1706:$Q1711,2,0),0)+IFERROR(VLOOKUP($B1732,$R1706:$S1711,2,0),0))</f>
        <v>0</v>
      </c>
      <c r="E1732" s="110" t="s">
        <v>40</v>
      </c>
      <c r="F1732" s="105">
        <v>6</v>
      </c>
      <c r="G1732" s="185" t="e">
        <v>#NUM!</v>
      </c>
      <c r="H1732" s="185" t="e">
        <v>#NUM!</v>
      </c>
      <c r="I1732" s="185" t="e">
        <v>#NUM!</v>
      </c>
      <c r="J1732" s="185" t="e">
        <v>#NUM!</v>
      </c>
      <c r="K1732" s="185"/>
      <c r="L1732" s="114"/>
      <c r="M1732" s="110"/>
    </row>
    <row r="1733" spans="1:24" hidden="1" outlineLevel="2" x14ac:dyDescent="0.25">
      <c r="B1733" s="105">
        <v>21</v>
      </c>
      <c r="C1733" s="108">
        <f t="shared" ref="C1733" si="2937">-(IFERROR(VLOOKUP($B1733,$B1706:$C1711,2,0),0)+IFERROR(VLOOKUP($B1733,$D1706:$E1711,2,0),0)+IFERROR(VLOOKUP($B1733,$F1706:$G1711,2,0),0)+IFERROR(VLOOKUP($B1733,$H1706:$I1711,2,0),0)+IFERROR(VLOOKUP($B1733,$J1706:$K1711,2,0),0)+IFERROR(VLOOKUP($B1733,$L1706:$M1711,2,0),0)+IFERROR(VLOOKUP($B1733,$N1706:$O1711,2,0),0)+IFERROR(VLOOKUP($B1733,$P1706:$Q1711,2,0),0)+IFERROR(VLOOKUP($B1733,$R1706:$S1711,2,0),0))</f>
        <v>0</v>
      </c>
      <c r="E1733" s="110"/>
      <c r="F1733" s="105">
        <v>7</v>
      </c>
      <c r="G1733" s="185" t="e">
        <v>#NUM!</v>
      </c>
      <c r="H1733" s="185" t="e">
        <v>#NUM!</v>
      </c>
      <c r="I1733" s="185" t="e">
        <v>#NUM!</v>
      </c>
      <c r="J1733" s="185"/>
      <c r="K1733" s="185"/>
      <c r="L1733" s="114"/>
      <c r="M1733" s="110"/>
    </row>
    <row r="1734" spans="1:24" hidden="1" outlineLevel="2" x14ac:dyDescent="0.25">
      <c r="E1734" s="110"/>
      <c r="F1734" s="105">
        <v>8</v>
      </c>
      <c r="G1734" s="185" t="e">
        <v>#NUM!</v>
      </c>
      <c r="H1734" s="185" t="e">
        <v>#NUM!</v>
      </c>
      <c r="I1734" s="185"/>
      <c r="J1734" s="185"/>
      <c r="K1734" s="185"/>
      <c r="L1734" s="114"/>
      <c r="M1734" s="110"/>
      <c r="X1734" s="110"/>
    </row>
    <row r="1735" spans="1:24" hidden="1" outlineLevel="2" x14ac:dyDescent="0.25">
      <c r="E1735" s="110"/>
      <c r="F1735" s="105">
        <v>9</v>
      </c>
      <c r="G1735" s="185" t="e">
        <v>#NUM!</v>
      </c>
      <c r="H1735" s="185"/>
      <c r="I1735" s="185"/>
      <c r="J1735" s="185"/>
      <c r="K1735" s="185"/>
      <c r="L1735" s="114"/>
      <c r="M1735" s="110"/>
      <c r="X1735" s="110"/>
    </row>
    <row r="1736" spans="1:24" hidden="1" outlineLevel="2" x14ac:dyDescent="0.25">
      <c r="A1736" s="117"/>
    </row>
    <row r="1737" spans="1:24" s="119" customFormat="1" hidden="1" outlineLevel="2" x14ac:dyDescent="0.25">
      <c r="A1737" s="118" t="s">
        <v>37</v>
      </c>
    </row>
    <row r="1738" spans="1:24" hidden="1" outlineLevel="2" x14ac:dyDescent="0.25">
      <c r="B1738" s="316" t="e">
        <f t="shared" ref="B1738:B1744" si="2938">B1705</f>
        <v>#REF!</v>
      </c>
      <c r="C1738" s="316"/>
      <c r="D1738" s="316" t="e">
        <f t="shared" ref="D1738:D1744" si="2939">D1705</f>
        <v>#REF!</v>
      </c>
      <c r="E1738" s="316"/>
      <c r="F1738" s="316" t="e">
        <f t="shared" ref="F1738:F1744" si="2940">F1705</f>
        <v>#REF!</v>
      </c>
      <c r="G1738" s="316"/>
      <c r="H1738" s="316" t="e">
        <f t="shared" ref="H1738:H1744" si="2941">H1705</f>
        <v>#REF!</v>
      </c>
      <c r="I1738" s="316"/>
      <c r="J1738" s="316" t="e">
        <f t="shared" ref="J1738:J1744" si="2942">J1705</f>
        <v>#REF!</v>
      </c>
      <c r="K1738" s="316"/>
      <c r="L1738" s="316" t="e">
        <f t="shared" ref="L1738:L1744" si="2943">L1705</f>
        <v>#REF!</v>
      </c>
      <c r="M1738" s="316"/>
    </row>
    <row r="1739" spans="1:24" hidden="1" outlineLevel="2" x14ac:dyDescent="0.25">
      <c r="B1739" s="105" t="e">
        <f t="shared" si="2938"/>
        <v>#REF!</v>
      </c>
      <c r="C1739" s="116" t="e">
        <f>IF($Q$2=2,IFERROR(INDEX($G1716:$L1722,MATCH(B1739,$F1716:$F1722,0),MATCH(INICIO!$C$59,$G1715:$L1715,0)),0),IF($Q$2=4,IFERROR(INDEX($P1716:$U1726,MATCH(B1739,$O1716:$O1726,0),MATCH(INICIO!$C$59,$P1715:$U1715,0)),0),IFERROR(INDEX($G1727:$L1735,MATCH(B1739,$F1727:$F1735,0),MATCH(INICIO!$C$59,$G1726:$L1726,0)),0)))</f>
        <v>#REF!</v>
      </c>
      <c r="D1739" s="105" t="e">
        <f t="shared" si="2939"/>
        <v>#REF!</v>
      </c>
      <c r="E1739" s="116" t="e">
        <f>IF($Q$2=2,IFERROR(INDEX($G1716:$L1722,MATCH(D1739,$F1716:$F1722,0),MATCH(INICIO!$C$59,$G1715:$L1715,0)),0),IF($Q$2=4,IFERROR(INDEX($P1716:$U1726,MATCH(D1739,$O1716:$O1726,0),MATCH(INICIO!$C$59,$P1715:$U1715,0)),0),IFERROR(INDEX($G1727:$L1735,MATCH(D1739,$F1727:$F1735,0),MATCH(INICIO!$C$59,$G1726:$L1726,0)),0)))</f>
        <v>#REF!</v>
      </c>
      <c r="F1739" s="105" t="e">
        <f t="shared" si="2940"/>
        <v>#REF!</v>
      </c>
      <c r="G1739" s="116" t="e">
        <f>IF($Q$2=2,IFERROR(INDEX($G1716:$L1722,MATCH(F1739,$F1716:$F1722,0),MATCH(INICIO!$C$59,$G1715:$L1715,0)),0),IF($Q$2=4,IFERROR(INDEX($P1716:$U1726,MATCH(F1739,$O1716:$O1726,0),MATCH(INICIO!$C$59,$P1715:$U1715,0)),0),IFERROR(INDEX($G1727:$L1735,MATCH(F1739,$F1727:$F1735,0),MATCH(INICIO!$C$59,$G1726:$L1726,0)),0)))</f>
        <v>#REF!</v>
      </c>
      <c r="H1739" s="105" t="e">
        <f t="shared" si="2941"/>
        <v>#REF!</v>
      </c>
      <c r="I1739" s="116" t="e">
        <f>IF($Q$2=2,IFERROR(INDEX($G1716:$L1722,MATCH(H1739,$F1716:$F1722,0),MATCH(INICIO!$C$59,$G1715:$L1715,0)),0),IF($Q$2=4,IFERROR(INDEX($P1716:$U1726,MATCH(H1739,$O1716:$O1726,0),MATCH(INICIO!$C$59,$P1715:$U1715,0)),0),IFERROR(INDEX($G1727:$L1735,MATCH(H1739,$F1727:$F1735,0),MATCH(INICIO!$C$59,$G1726:$L1726,0)),0)))</f>
        <v>#REF!</v>
      </c>
      <c r="J1739" s="105" t="e">
        <f t="shared" si="2942"/>
        <v>#REF!</v>
      </c>
      <c r="K1739" s="116" t="e">
        <f>IF($Q$2=2,IFERROR(INDEX($G1716:$L1722,MATCH(J1739,$F1716:$F1722,0),MATCH(INICIO!$C$59,$G1715:$L1715,0)),0),IF($Q$2=4,IFERROR(INDEX($P1716:$U1726,MATCH(J1739,$O1716:$O1726,0),MATCH(INICIO!$C$59,$P1715:$U1715,0)),0),IFERROR(INDEX($G1727:$L1735,MATCH(J1739,$F1727:$F1735,0),MATCH(INICIO!$C$59,$G1726:$L1726,0)),0)))</f>
        <v>#REF!</v>
      </c>
      <c r="L1739" s="105" t="e">
        <f t="shared" si="2943"/>
        <v>#REF!</v>
      </c>
      <c r="M1739" s="116" t="e">
        <f>IF($Q$2=2,IFERROR(INDEX($G1716:$L1722,MATCH(L1739,$F1716:$F1722,0),MATCH(INICIO!$C$59,$G1715:$L1715,0)),0),IF($Q$2=4,IFERROR(INDEX($P1716:$U1726,MATCH(L1739,$O1716:$O1726,0),MATCH(INICIO!$C$59,$P1715:$U1715,0)),0),IFERROR(INDEX($G1727:$L1735,MATCH(L1739,$F1727:$F1735,0),MATCH(INICIO!$C$59,$G1726:$L1726,0)),0)))</f>
        <v>#REF!</v>
      </c>
    </row>
    <row r="1740" spans="1:24" hidden="1" outlineLevel="2" x14ac:dyDescent="0.25">
      <c r="B1740" s="105" t="e">
        <f t="shared" si="2938"/>
        <v>#REF!</v>
      </c>
      <c r="C1740" s="116" t="e">
        <f>IF($Q$2=2,IFERROR(INDEX($G1716:$L1722,MATCH(B1740,$F1716:$F1722,0),MATCH(INICIO!$C$59,$G1715:$L1715,0)),0),IF($Q$2=4,IFERROR(INDEX($P1716:$U1726,MATCH(B1740,$O1716:$O1726,0),MATCH(INICIO!$C$59,$P1715:$U1715,0)),0),IFERROR(INDEX($G1727:$L1735,MATCH(B1740,$F1727:$F1735,0),MATCH(INICIO!$C$59,$G1726:$L1726,0)),0)))</f>
        <v>#REF!</v>
      </c>
      <c r="D1740" s="105" t="e">
        <f t="shared" si="2939"/>
        <v>#REF!</v>
      </c>
      <c r="E1740" s="116" t="e">
        <f>IF($Q$2=2,IFERROR(INDEX($G1716:$L1722,MATCH(D1740,$F1716:$F1722,0),MATCH(INICIO!$C$59,$G1715:$L1715,0)),0),IF($Q$2=4,IFERROR(INDEX($P1716:$U1726,MATCH(D1740,$O1716:$O1726,0),MATCH(INICIO!$C$59,$P1715:$U1715,0)),0),IFERROR(INDEX($G1727:$L1735,MATCH(D1740,$F1727:$F1735,0),MATCH(INICIO!$C$59,$G1726:$L1726,0)),0)))</f>
        <v>#REF!</v>
      </c>
      <c r="F1740" s="105" t="e">
        <f t="shared" si="2940"/>
        <v>#REF!</v>
      </c>
      <c r="G1740" s="116" t="e">
        <f>IF($Q$2=2,IFERROR(INDEX($G1716:$L1722,MATCH(F1740,$F1716:$F1722,0),MATCH(INICIO!$C$59,$G1715:$L1715,0)),0),IF($Q$2=4,IFERROR(INDEX($P1716:$U1726,MATCH(F1740,$O1716:$O1726,0),MATCH(INICIO!$C$59,$P1715:$U1715,0)),0),IFERROR(INDEX($G1727:$L1735,MATCH(F1740,$F1727:$F1735,0),MATCH(INICIO!$C$59,$G1726:$L1726,0)),0)))</f>
        <v>#REF!</v>
      </c>
      <c r="H1740" s="105" t="e">
        <f t="shared" si="2941"/>
        <v>#REF!</v>
      </c>
      <c r="I1740" s="116" t="e">
        <f>IF($Q$2=2,IFERROR(INDEX($G1716:$L1722,MATCH(H1740,$F1716:$F1722,0),MATCH(INICIO!$C$59,$G1715:$L1715,0)),0),IF($Q$2=4,IFERROR(INDEX($P1716:$U1726,MATCH(H1740,$O1716:$O1726,0),MATCH(INICIO!$C$59,$P1715:$U1715,0)),0),IFERROR(INDEX($G1727:$L1735,MATCH(H1740,$F1727:$F1735,0),MATCH(INICIO!$C$59,$G1726:$L1726,0)),0)))</f>
        <v>#REF!</v>
      </c>
      <c r="J1740" s="105" t="e">
        <f t="shared" si="2942"/>
        <v>#REF!</v>
      </c>
      <c r="K1740" s="116" t="e">
        <f>IF($Q$2=2,IFERROR(INDEX($G1716:$L1722,MATCH(J1740,$F1716:$F1722,0),MATCH(INICIO!$C$59,$G1715:$L1715,0)),0),IF($Q$2=4,IFERROR(INDEX($P1716:$U1726,MATCH(J1740,$O1716:$O1726,0),MATCH(INICIO!$C$59,$P1715:$U1715,0)),0),IFERROR(INDEX($G1727:$L1735,MATCH(J1740,$F1727:$F1735,0),MATCH(INICIO!$C$59,$G1726:$L1726,0)),0)))</f>
        <v>#REF!</v>
      </c>
      <c r="L1740" s="105" t="e">
        <f t="shared" si="2943"/>
        <v>#REF!</v>
      </c>
      <c r="M1740" s="116" t="e">
        <f>IF($Q$2=2,IFERROR(INDEX($G1716:$L1722,MATCH(L1740,$F1716:$F1722,0),MATCH(INICIO!$C$59,$G1715:$L1715,0)),0),IF($Q$2=4,IFERROR(INDEX($P1716:$U1726,MATCH(L1740,$O1716:$O1726,0),MATCH(INICIO!$C$59,$P1715:$U1715,0)),0),IFERROR(INDEX($G1727:$L1735,MATCH(L1740,$F1727:$F1735,0),MATCH(INICIO!$C$59,$G1726:$L1726,0)),0)))</f>
        <v>#REF!</v>
      </c>
    </row>
    <row r="1741" spans="1:24" hidden="1" outlineLevel="2" x14ac:dyDescent="0.25">
      <c r="B1741" s="105" t="e">
        <f t="shared" si="2938"/>
        <v>#REF!</v>
      </c>
      <c r="C1741" s="116" t="e">
        <f>IF($Q$2=2,IFERROR(INDEX($G1716:$L1722,MATCH(B1741,$F1716:$F1722,0),MATCH(INICIO!$C$59,$G1715:$L1715,0)),0),IF($Q$2=4,IFERROR(INDEX($P1716:$U1726,MATCH(B1741,$O1716:$O1726,0),MATCH(INICIO!$C$59,$P1715:$U1715,0)),0),IFERROR(INDEX($G1727:$L1735,MATCH(B1741,$F1727:$F1735,0),MATCH(INICIO!$C$59,$G1726:$L1726,0)),0)))</f>
        <v>#REF!</v>
      </c>
      <c r="D1741" s="105" t="e">
        <f t="shared" si="2939"/>
        <v>#REF!</v>
      </c>
      <c r="E1741" s="116" t="e">
        <f>IF($Q$2=2,IFERROR(INDEX($G1716:$L1722,MATCH(D1741,$F1716:$F1722,0),MATCH(INICIO!$C$59,$G1715:$L1715,0)),0),IF($Q$2=4,IFERROR(INDEX($P1716:$U1726,MATCH(D1741,$O1716:$O1726,0),MATCH(INICIO!$C$59,$P1715:$U1715,0)),0),IFERROR(INDEX($G1727:$L1735,MATCH(D1741,$F1727:$F1735,0),MATCH(INICIO!$C$59,$G1726:$L1726,0)),0)))</f>
        <v>#REF!</v>
      </c>
      <c r="F1741" s="105" t="e">
        <f t="shared" si="2940"/>
        <v>#REF!</v>
      </c>
      <c r="G1741" s="116" t="e">
        <f>IF($Q$2=2,IFERROR(INDEX($G1716:$L1722,MATCH(F1741,$F1716:$F1722,0),MATCH(INICIO!$C$59,$G1715:$L1715,0)),0),IF($Q$2=4,IFERROR(INDEX($P1716:$U1726,MATCH(F1741,$O1716:$O1726,0),MATCH(INICIO!$C$59,$P1715:$U1715,0)),0),IFERROR(INDEX($G1727:$L1735,MATCH(F1741,$F1727:$F1735,0),MATCH(INICIO!$C$59,$G1726:$L1726,0)),0)))</f>
        <v>#REF!</v>
      </c>
      <c r="H1741" s="105" t="e">
        <f t="shared" si="2941"/>
        <v>#REF!</v>
      </c>
      <c r="I1741" s="116" t="e">
        <f>IF($Q$2=2,IFERROR(INDEX($G1716:$L1722,MATCH(H1741,$F1716:$F1722,0),MATCH(INICIO!$C$59,$G1715:$L1715,0)),0),IF($Q$2=4,IFERROR(INDEX($P1716:$U1726,MATCH(H1741,$O1716:$O1726,0),MATCH(INICIO!$C$59,$P1715:$U1715,0)),0),IFERROR(INDEX($G1727:$L1735,MATCH(H1741,$F1727:$F1735,0),MATCH(INICIO!$C$59,$G1726:$L1726,0)),0)))</f>
        <v>#REF!</v>
      </c>
      <c r="J1741" s="105" t="e">
        <f t="shared" si="2942"/>
        <v>#REF!</v>
      </c>
      <c r="K1741" s="116" t="e">
        <f>IF($Q$2=2,IFERROR(INDEX($G1716:$L1722,MATCH(J1741,$F1716:$F1722,0),MATCH(INICIO!$C$59,$G1715:$L1715,0)),0),IF($Q$2=4,IFERROR(INDEX($P1716:$U1726,MATCH(J1741,$O1716:$O1726,0),MATCH(INICIO!$C$59,$P1715:$U1715,0)),0),IFERROR(INDEX($G1727:$L1735,MATCH(J1741,$F1727:$F1735,0),MATCH(INICIO!$C$59,$G1726:$L1726,0)),0)))</f>
        <v>#REF!</v>
      </c>
      <c r="L1741" s="105" t="e">
        <f t="shared" si="2943"/>
        <v>#REF!</v>
      </c>
      <c r="M1741" s="116" t="e">
        <f>IF($Q$2=2,IFERROR(INDEX($G1716:$L1722,MATCH(L1741,$F1716:$F1722,0),MATCH(INICIO!$C$59,$G1715:$L1715,0)),0),IF($Q$2=4,IFERROR(INDEX($P1716:$U1726,MATCH(L1741,$O1716:$O1726,0),MATCH(INICIO!$C$59,$P1715:$U1715,0)),0),IFERROR(INDEX($G1727:$L1735,MATCH(L1741,$F1727:$F1735,0),MATCH(INICIO!$C$59,$G1726:$L1726,0)),0)))</f>
        <v>#REF!</v>
      </c>
    </row>
    <row r="1742" spans="1:24" hidden="1" outlineLevel="2" x14ac:dyDescent="0.25">
      <c r="B1742" s="105" t="e">
        <f t="shared" si="2938"/>
        <v>#REF!</v>
      </c>
      <c r="C1742" s="116" t="e">
        <f>IF($Q$2=2,IFERROR(INDEX($G1716:$L1722,MATCH(B1742,$F1716:$F1722,0),MATCH(INICIO!$C$59,$G1715:$L1715,0)),0),IF($Q$2=4,IFERROR(INDEX($P1716:$U1726,MATCH(B1742,$O1716:$O1726,0),MATCH(INICIO!$C$59,$P1715:$U1715,0)),0),IFERROR(INDEX($G1727:$L1735,MATCH(B1742,$F1727:$F1735,0),MATCH(INICIO!$C$59,$G1726:$L1726,0)),0)))</f>
        <v>#REF!</v>
      </c>
      <c r="D1742" s="105" t="e">
        <f t="shared" si="2939"/>
        <v>#REF!</v>
      </c>
      <c r="E1742" s="116" t="e">
        <f>IF($Q$2=2,IFERROR(INDEX($G1716:$L1722,MATCH(D1742,$F1716:$F1722,0),MATCH(INICIO!$C$59,$G1715:$L1715,0)),0),IF($Q$2=4,IFERROR(INDEX($P1716:$U1726,MATCH(D1742,$O1716:$O1726,0),MATCH(INICIO!$C$59,$P1715:$U1715,0)),0),IFERROR(INDEX($G1727:$L1735,MATCH(D1742,$F1727:$F1735,0),MATCH(INICIO!$C$59,$G1726:$L1726,0)),0)))</f>
        <v>#REF!</v>
      </c>
      <c r="F1742" s="105" t="e">
        <f t="shared" si="2940"/>
        <v>#REF!</v>
      </c>
      <c r="G1742" s="116" t="e">
        <f>IF($Q$2=2,IFERROR(INDEX($G1716:$L1722,MATCH(F1742,$F1716:$F1722,0),MATCH(INICIO!$C$59,$G1715:$L1715,0)),0),IF($Q$2=4,IFERROR(INDEX($P1716:$U1726,MATCH(F1742,$O1716:$O1726,0),MATCH(INICIO!$C$59,$P1715:$U1715,0)),0),IFERROR(INDEX($G1727:$L1735,MATCH(F1742,$F1727:$F1735,0),MATCH(INICIO!$C$59,$G1726:$L1726,0)),0)))</f>
        <v>#REF!</v>
      </c>
      <c r="H1742" s="105" t="e">
        <f t="shared" si="2941"/>
        <v>#REF!</v>
      </c>
      <c r="I1742" s="116" t="e">
        <f>IF($Q$2=2,IFERROR(INDEX($G1716:$L1722,MATCH(H1742,$F1716:$F1722,0),MATCH(INICIO!$C$59,$G1715:$L1715,0)),0),IF($Q$2=4,IFERROR(INDEX($P1716:$U1726,MATCH(H1742,$O1716:$O1726,0),MATCH(INICIO!$C$59,$P1715:$U1715,0)),0),IFERROR(INDEX($G1727:$L1735,MATCH(H1742,$F1727:$F1735,0),MATCH(INICIO!$C$59,$G1726:$L1726,0)),0)))</f>
        <v>#REF!</v>
      </c>
      <c r="J1742" s="105" t="e">
        <f t="shared" si="2942"/>
        <v>#REF!</v>
      </c>
      <c r="K1742" s="116" t="e">
        <f>IF($Q$2=2,IFERROR(INDEX($G1716:$L1722,MATCH(J1742,$F1716:$F1722,0),MATCH(INICIO!$C$59,$G1715:$L1715,0)),0),IF($Q$2=4,IFERROR(INDEX($P1716:$U1726,MATCH(J1742,$O1716:$O1726,0),MATCH(INICIO!$C$59,$P1715:$U1715,0)),0),IFERROR(INDEX($G1727:$L1735,MATCH(J1742,$F1727:$F1735,0),MATCH(INICIO!$C$59,$G1726:$L1726,0)),0)))</f>
        <v>#REF!</v>
      </c>
      <c r="L1742" s="105" t="e">
        <f t="shared" si="2943"/>
        <v>#REF!</v>
      </c>
      <c r="M1742" s="116" t="e">
        <f>IF($Q$2=2,IFERROR(INDEX($G1716:$L1722,MATCH(L1742,$F1716:$F1722,0),MATCH(INICIO!$C$59,$G1715:$L1715,0)),0),IF($Q$2=4,IFERROR(INDEX($P1716:$U1726,MATCH(L1742,$O1716:$O1726,0),MATCH(INICIO!$C$59,$P1715:$U1715,0)),0),IFERROR(INDEX($G1727:$L1735,MATCH(L1742,$F1727:$F1735,0),MATCH(INICIO!$C$59,$G1726:$L1726,0)),0)))</f>
        <v>#REF!</v>
      </c>
    </row>
    <row r="1743" spans="1:24" hidden="1" outlineLevel="2" x14ac:dyDescent="0.25">
      <c r="B1743" s="105" t="e">
        <f t="shared" si="2938"/>
        <v>#REF!</v>
      </c>
      <c r="C1743" s="116" t="e">
        <f>IF($Q$2=2,IFERROR(INDEX($G1716:$L1722,MATCH(B1743,$F1716:$F1722,0),MATCH(INICIO!$C$59,$G1715:$L1715,0)),0),IF($Q$2=4,IFERROR(INDEX($P1716:$U1726,MATCH(B1743,$O1716:$O1726,0),MATCH(INICIO!$C$59,$P1715:$U1715,0)),0),IFERROR(INDEX($G1727:$L1735,MATCH(B1743,$F1727:$F1735,0),MATCH(INICIO!$C$59,$G1726:$L1726,0)),0)))</f>
        <v>#REF!</v>
      </c>
      <c r="D1743" s="105" t="e">
        <f t="shared" si="2939"/>
        <v>#REF!</v>
      </c>
      <c r="E1743" s="116" t="e">
        <f>IF($Q$2=2,IFERROR(INDEX($G1716:$L1722,MATCH(D1743,$F1716:$F1722,0),MATCH(INICIO!$C$59,$G1715:$L1715,0)),0),IF($Q$2=4,IFERROR(INDEX($P1716:$U1726,MATCH(D1743,$O1716:$O1726,0),MATCH(INICIO!$C$59,$P1715:$U1715,0)),0),IFERROR(INDEX($G1727:$L1735,MATCH(D1743,$F1727:$F1735,0),MATCH(INICIO!$C$59,$G1726:$L1726,0)),0)))</f>
        <v>#REF!</v>
      </c>
      <c r="F1743" s="105" t="e">
        <f t="shared" si="2940"/>
        <v>#REF!</v>
      </c>
      <c r="G1743" s="116" t="e">
        <f>IF($Q$2=2,IFERROR(INDEX($G1716:$L1722,MATCH(F1743,$F1716:$F1722,0),MATCH(INICIO!$C$59,$G1715:$L1715,0)),0),IF($Q$2=4,IFERROR(INDEX($P1716:$U1726,MATCH(F1743,$O1716:$O1726,0),MATCH(INICIO!$C$59,$P1715:$U1715,0)),0),IFERROR(INDEX($G1727:$L1735,MATCH(F1743,$F1727:$F1735,0),MATCH(INICIO!$C$59,$G1726:$L1726,0)),0)))</f>
        <v>#REF!</v>
      </c>
      <c r="H1743" s="105" t="e">
        <f t="shared" si="2941"/>
        <v>#REF!</v>
      </c>
      <c r="I1743" s="116" t="e">
        <f>IF($Q$2=2,IFERROR(INDEX($G1716:$L1722,MATCH(H1743,$F1716:$F1722,0),MATCH(INICIO!$C$59,$G1715:$L1715,0)),0),IF($Q$2=4,IFERROR(INDEX($P1716:$U1726,MATCH(H1743,$O1716:$O1726,0),MATCH(INICIO!$C$59,$P1715:$U1715,0)),0),IFERROR(INDEX($G1727:$L1735,MATCH(H1743,$F1727:$F1735,0),MATCH(INICIO!$C$59,$G1726:$L1726,0)),0)))</f>
        <v>#REF!</v>
      </c>
      <c r="J1743" s="105" t="e">
        <f t="shared" si="2942"/>
        <v>#REF!</v>
      </c>
      <c r="K1743" s="116" t="e">
        <f>IF($Q$2=2,IFERROR(INDEX($G1716:$L1722,MATCH(J1743,$F1716:$F1722,0),MATCH(INICIO!$C$59,$G1715:$L1715,0)),0),IF($Q$2=4,IFERROR(INDEX($P1716:$U1726,MATCH(J1743,$O1716:$O1726,0),MATCH(INICIO!$C$59,$P1715:$U1715,0)),0),IFERROR(INDEX($G1727:$L1735,MATCH(J1743,$F1727:$F1735,0),MATCH(INICIO!$C$59,$G1726:$L1726,0)),0)))</f>
        <v>#REF!</v>
      </c>
      <c r="L1743" s="105" t="e">
        <f t="shared" si="2943"/>
        <v>#REF!</v>
      </c>
      <c r="M1743" s="116" t="e">
        <f>IF($Q$2=2,IFERROR(INDEX($G1716:$L1722,MATCH(L1743,$F1716:$F1722,0),MATCH(INICIO!$C$59,$G1715:$L1715,0)),0),IF($Q$2=4,IFERROR(INDEX($P1716:$U1726,MATCH(L1743,$O1716:$O1726,0),MATCH(INICIO!$C$59,$P1715:$U1715,0)),0),IFERROR(INDEX($G1727:$L1735,MATCH(L1743,$F1727:$F1735,0),MATCH(INICIO!$C$59,$G1726:$L1726,0)),0)))</f>
        <v>#REF!</v>
      </c>
    </row>
    <row r="1744" spans="1:24" hidden="1" outlineLevel="2" x14ac:dyDescent="0.25">
      <c r="B1744" s="105" t="e">
        <f t="shared" si="2938"/>
        <v>#REF!</v>
      </c>
      <c r="C1744" s="116" t="e">
        <f>IF($Q$2=2,IFERROR(INDEX($G1716:$L1722,MATCH(B1744,$F1716:$F1722,0),MATCH(INICIO!$C$59,$G1715:$L1715,0)),0),IF($Q$2=4,IFERROR(INDEX($P1716:$U1726,MATCH(B1744,$O1716:$O1726,0),MATCH(INICIO!$C$59,$P1715:$U1715,0)),0),IFERROR(INDEX($G1727:$L1735,MATCH(B1744,$F1727:$F1735,0),MATCH(INICIO!$C$59,$G1726:$L1726,0)),0)))</f>
        <v>#REF!</v>
      </c>
      <c r="D1744" s="105" t="e">
        <f t="shared" si="2939"/>
        <v>#REF!</v>
      </c>
      <c r="E1744" s="116" t="e">
        <f>IF($Q$2=2,IFERROR(INDEX($G1716:$L1722,MATCH(D1744,$F1716:$F1722,0),MATCH(INICIO!$C$59,$G1715:$L1715,0)),0),IF($Q$2=4,IFERROR(INDEX($P1716:$U1726,MATCH(D1744,$O1716:$O1726,0),MATCH(INICIO!$C$59,$P1715:$U1715,0)),0),IFERROR(INDEX($G1727:$L1735,MATCH(D1744,$F1727:$F1735,0),MATCH(INICIO!$C$59,$G1726:$L1726,0)),0)))</f>
        <v>#REF!</v>
      </c>
      <c r="F1744" s="105" t="e">
        <f t="shared" si="2940"/>
        <v>#REF!</v>
      </c>
      <c r="G1744" s="116" t="e">
        <f>IF($Q$2=2,IFERROR(INDEX($G1716:$L1722,MATCH(F1744,$F1716:$F1722,0),MATCH(INICIO!$C$59,$G1715:$L1715,0)),0),IF($Q$2=4,IFERROR(INDEX($P1716:$U1726,MATCH(F1744,$O1716:$O1726,0),MATCH(INICIO!$C$59,$P1715:$U1715,0)),0),IFERROR(INDEX($G1727:$L1735,MATCH(F1744,$F1727:$F1735,0),MATCH(INICIO!$C$59,$G1726:$L1726,0)),0)))</f>
        <v>#REF!</v>
      </c>
      <c r="H1744" s="105" t="e">
        <f t="shared" si="2941"/>
        <v>#REF!</v>
      </c>
      <c r="I1744" s="116" t="e">
        <f>IF($Q$2=2,IFERROR(INDEX($G1716:$L1722,MATCH(H1744,$F1716:$F1722,0),MATCH(INICIO!$C$59,$G1715:$L1715,0)),0),IF($Q$2=4,IFERROR(INDEX($P1716:$U1726,MATCH(H1744,$O1716:$O1726,0),MATCH(INICIO!$C$59,$P1715:$U1715,0)),0),IFERROR(INDEX($G1727:$L1735,MATCH(H1744,$F1727:$F1735,0),MATCH(INICIO!$C$59,$G1726:$L1726,0)),0)))</f>
        <v>#REF!</v>
      </c>
      <c r="J1744" s="105" t="e">
        <f t="shared" si="2942"/>
        <v>#REF!</v>
      </c>
      <c r="K1744" s="116" t="e">
        <f>IF($Q$2=2,IFERROR(INDEX($G1716:$L1722,MATCH(J1744,$F1716:$F1722,0),MATCH(INICIO!$C$59,$G1715:$L1715,0)),0),IF($Q$2=4,IFERROR(INDEX($P1716:$U1726,MATCH(J1744,$O1716:$O1726,0),MATCH(INICIO!$C$59,$P1715:$U1715,0)),0),IFERROR(INDEX($G1727:$L1735,MATCH(J1744,$F1727:$F1735,0),MATCH(INICIO!$C$59,$G1726:$L1726,0)),0)))</f>
        <v>#REF!</v>
      </c>
      <c r="L1744" s="105" t="e">
        <f t="shared" si="2943"/>
        <v>#REF!</v>
      </c>
      <c r="M1744" s="116" t="e">
        <f>IF($Q$2=2,IFERROR(INDEX($G1716:$L1722,MATCH(L1744,$F1716:$F1722,0),MATCH(INICIO!$C$59,$G1715:$L1715,0)),0),IF($Q$2=4,IFERROR(INDEX($P1716:$U1726,MATCH(L1744,$O1716:$O1726,0),MATCH(INICIO!$C$59,$P1715:$U1715,0)),0),IFERROR(INDEX($G1727:$L1735,MATCH(L1744,$F1727:$F1735,0),MATCH(INICIO!$C$59,$G1726:$L1726,0)),0)))</f>
        <v>#REF!</v>
      </c>
    </row>
    <row r="1745" spans="1:93" hidden="1" outlineLevel="2" x14ac:dyDescent="0.25"/>
    <row r="1746" spans="1:93" s="119" customFormat="1" hidden="1" outlineLevel="2" x14ac:dyDescent="0.25">
      <c r="A1746" s="118" t="s">
        <v>43</v>
      </c>
    </row>
    <row r="1747" spans="1:93" hidden="1" outlineLevel="2" x14ac:dyDescent="0.25">
      <c r="C1747" s="121">
        <f t="shared" ref="C1747:H1747" si="2944">E$2</f>
        <v>1</v>
      </c>
      <c r="D1747" s="121">
        <f t="shared" si="2944"/>
        <v>2</v>
      </c>
      <c r="E1747" s="121">
        <f t="shared" si="2944"/>
        <v>3</v>
      </c>
      <c r="F1747" s="121">
        <f t="shared" si="2944"/>
        <v>4</v>
      </c>
      <c r="G1747" s="121">
        <f t="shared" si="2944"/>
        <v>5</v>
      </c>
      <c r="H1747" s="121">
        <f t="shared" si="2944"/>
        <v>6</v>
      </c>
    </row>
    <row r="1748" spans="1:93" hidden="1" outlineLevel="2" x14ac:dyDescent="0.25">
      <c r="B1748" s="122" t="s">
        <v>44</v>
      </c>
      <c r="C1748" s="123" t="e">
        <f t="array" ref="C1748:C1753">MMULT(MMULT(C$8:H$13,$AZ$8:$BE$13),C1739:C1744)+MMULT(MINVERSE(TRANSPOSE($AZ$8:$BE$13)),C1706:C1711)</f>
        <v>#REF!</v>
      </c>
      <c r="D1748" s="123" t="e">
        <f t="array" ref="D1748:D1753">MMULT(MMULT(K$8:P$13,$AZ$8:$BE$13),E1739:E1744)+MMULT(MINVERSE(TRANSPOSE($AZ$8:$BE$13)),E1706:E1711)</f>
        <v>#REF!</v>
      </c>
      <c r="E1748" s="123" t="e">
        <f t="array" ref="E1748:E1753">MMULT(MMULT(S$8:X$13,$AZ$8:$BE$13),G1739:G1744)+MMULT(MINVERSE(TRANSPOSE($AZ$8:$BE$13)),G1706:G1711)</f>
        <v>#REF!</v>
      </c>
      <c r="F1748" s="123" t="e">
        <f t="array" ref="F1748:F1753">MMULT(MMULT(AA$8:AF$13,$AZ$8:$BE$13),I1739:I1744)+MMULT(MINVERSE(TRANSPOSE($AZ$8:$BE$13)),I1706:I1711)</f>
        <v>#REF!</v>
      </c>
      <c r="G1748" s="123" t="e">
        <f t="array" ref="G1748:G1753">MMULT(MMULT(AI$8:AN$13,$AZ$8:$BE$13),K1739:K1744)+MMULT(MINVERSE(TRANSPOSE($AZ$8:$BE$13)),K1706:K1711)</f>
        <v>#REF!</v>
      </c>
      <c r="H1748" s="123" t="e">
        <f t="array" ref="H1748:H1753">MMULT(MMULT(AQ$8:AV$13,$AZ$8:$BE$13),M1739:M1744)+MMULT(MINVERSE(TRANSPOSE($AZ$8:$BE$13)),M1706:M1711)</f>
        <v>#REF!</v>
      </c>
      <c r="N1748" s="124"/>
      <c r="P1748" s="124"/>
    </row>
    <row r="1749" spans="1:93" hidden="1" outlineLevel="2" x14ac:dyDescent="0.25">
      <c r="B1749" s="122" t="s">
        <v>45</v>
      </c>
      <c r="C1749" s="123" t="e">
        <v>#REF!</v>
      </c>
      <c r="D1749" s="123" t="e">
        <v>#REF!</v>
      </c>
      <c r="E1749" s="123" t="e">
        <v>#REF!</v>
      </c>
      <c r="F1749" s="123" t="e">
        <v>#REF!</v>
      </c>
      <c r="G1749" s="123" t="e">
        <v>#REF!</v>
      </c>
      <c r="H1749" s="123" t="e">
        <v>#REF!</v>
      </c>
      <c r="N1749" s="124"/>
      <c r="P1749" s="124"/>
    </row>
    <row r="1750" spans="1:93" hidden="1" outlineLevel="2" x14ac:dyDescent="0.25">
      <c r="B1750" s="122" t="s">
        <v>46</v>
      </c>
      <c r="C1750" s="123" t="e">
        <v>#REF!</v>
      </c>
      <c r="D1750" s="123" t="e">
        <v>#REF!</v>
      </c>
      <c r="E1750" s="123" t="e">
        <v>#REF!</v>
      </c>
      <c r="F1750" s="123" t="e">
        <v>#REF!</v>
      </c>
      <c r="G1750" s="123" t="e">
        <v>#REF!</v>
      </c>
      <c r="H1750" s="123" t="e">
        <v>#REF!</v>
      </c>
      <c r="N1750" s="124"/>
      <c r="P1750" s="124"/>
    </row>
    <row r="1751" spans="1:93" hidden="1" outlineLevel="2" x14ac:dyDescent="0.25">
      <c r="B1751" s="122" t="s">
        <v>47</v>
      </c>
      <c r="C1751" s="123" t="e">
        <v>#REF!</v>
      </c>
      <c r="D1751" s="123" t="e">
        <v>#REF!</v>
      </c>
      <c r="E1751" s="123" t="e">
        <v>#REF!</v>
      </c>
      <c r="F1751" s="123" t="e">
        <v>#REF!</v>
      </c>
      <c r="G1751" s="123" t="e">
        <v>#REF!</v>
      </c>
      <c r="H1751" s="123" t="e">
        <v>#REF!</v>
      </c>
      <c r="N1751" s="124"/>
      <c r="P1751" s="124"/>
    </row>
    <row r="1752" spans="1:93" hidden="1" outlineLevel="2" x14ac:dyDescent="0.25">
      <c r="B1752" s="122" t="s">
        <v>48</v>
      </c>
      <c r="C1752" s="123" t="e">
        <v>#REF!</v>
      </c>
      <c r="D1752" s="123" t="e">
        <v>#REF!</v>
      </c>
      <c r="E1752" s="123" t="e">
        <v>#REF!</v>
      </c>
      <c r="F1752" s="123" t="e">
        <v>#REF!</v>
      </c>
      <c r="G1752" s="123" t="e">
        <v>#REF!</v>
      </c>
      <c r="H1752" s="123" t="e">
        <v>#REF!</v>
      </c>
      <c r="N1752" s="124"/>
      <c r="P1752" s="124"/>
    </row>
    <row r="1753" spans="1:93" hidden="1" outlineLevel="2" x14ac:dyDescent="0.25">
      <c r="B1753" s="122" t="s">
        <v>49</v>
      </c>
      <c r="C1753" s="123" t="e">
        <v>#REF!</v>
      </c>
      <c r="D1753" s="123" t="e">
        <v>#REF!</v>
      </c>
      <c r="E1753" s="123" t="e">
        <v>#REF!</v>
      </c>
      <c r="F1753" s="123" t="e">
        <v>#REF!</v>
      </c>
      <c r="G1753" s="123" t="e">
        <v>#REF!</v>
      </c>
      <c r="H1753" s="123" t="e">
        <v>#REF!</v>
      </c>
      <c r="N1753" s="124"/>
      <c r="P1753" s="124"/>
    </row>
    <row r="1754" spans="1:93" hidden="1" outlineLevel="2" x14ac:dyDescent="0.25"/>
    <row r="1755" spans="1:93" hidden="1" outlineLevel="2" x14ac:dyDescent="0.25">
      <c r="B1755" s="318" t="s">
        <v>50</v>
      </c>
      <c r="C1755" s="319"/>
      <c r="D1755" s="319"/>
      <c r="E1755" s="319"/>
      <c r="F1755" s="319"/>
      <c r="G1755" s="319"/>
      <c r="H1755" s="319"/>
      <c r="I1755" s="319"/>
      <c r="J1755" s="319"/>
      <c r="K1755" s="319"/>
      <c r="L1755" s="320"/>
      <c r="M1755" s="321" t="s">
        <v>51</v>
      </c>
      <c r="N1755" s="322"/>
      <c r="O1755" s="322"/>
      <c r="P1755" s="322"/>
      <c r="Q1755" s="322"/>
      <c r="R1755" s="322"/>
      <c r="S1755" s="322"/>
      <c r="T1755" s="322"/>
      <c r="U1755" s="322"/>
      <c r="V1755" s="323"/>
      <c r="W1755" s="321" t="s">
        <v>52</v>
      </c>
      <c r="X1755" s="322"/>
      <c r="Y1755" s="322"/>
      <c r="Z1755" s="322"/>
      <c r="AA1755" s="322"/>
      <c r="AB1755" s="322"/>
      <c r="AC1755" s="322"/>
      <c r="AD1755" s="322"/>
      <c r="AE1755" s="322"/>
      <c r="AF1755" s="323"/>
      <c r="AG1755" s="321" t="s">
        <v>53</v>
      </c>
      <c r="AH1755" s="322"/>
      <c r="AI1755" s="322"/>
      <c r="AJ1755" s="322"/>
      <c r="AK1755" s="322"/>
      <c r="AL1755" s="322"/>
      <c r="AM1755" s="322"/>
      <c r="AN1755" s="322"/>
      <c r="AO1755" s="322"/>
      <c r="AP1755" s="323"/>
      <c r="AQ1755" s="321" t="s">
        <v>54</v>
      </c>
      <c r="AR1755" s="322"/>
      <c r="AS1755" s="322"/>
      <c r="AT1755" s="322"/>
      <c r="AU1755" s="322"/>
      <c r="AV1755" s="322"/>
      <c r="AW1755" s="322"/>
      <c r="AX1755" s="322"/>
      <c r="AY1755" s="322"/>
      <c r="AZ1755" s="323"/>
      <c r="BA1755" s="321" t="s">
        <v>55</v>
      </c>
      <c r="BB1755" s="322"/>
      <c r="BC1755" s="322"/>
      <c r="BD1755" s="322"/>
      <c r="BE1755" s="322"/>
      <c r="BF1755" s="322"/>
      <c r="BG1755" s="322"/>
      <c r="BH1755" s="322"/>
      <c r="BI1755" s="322"/>
      <c r="BJ1755" s="323"/>
    </row>
    <row r="1756" spans="1:93" hidden="1" outlineLevel="2" x14ac:dyDescent="0.25">
      <c r="B1756" s="186">
        <f t="shared" ref="B1756" si="2945">E$2</f>
        <v>1</v>
      </c>
      <c r="C1756" s="187">
        <f t="shared" ref="C1756:L1759" si="2946">B1756</f>
        <v>1</v>
      </c>
      <c r="D1756" s="187">
        <f t="shared" si="2946"/>
        <v>1</v>
      </c>
      <c r="E1756" s="187">
        <f t="shared" si="2946"/>
        <v>1</v>
      </c>
      <c r="F1756" s="187">
        <f t="shared" si="2946"/>
        <v>1</v>
      </c>
      <c r="G1756" s="187">
        <f t="shared" si="2946"/>
        <v>1</v>
      </c>
      <c r="H1756" s="187">
        <f t="shared" si="2946"/>
        <v>1</v>
      </c>
      <c r="I1756" s="187">
        <f t="shared" si="2946"/>
        <v>1</v>
      </c>
      <c r="J1756" s="187">
        <f t="shared" si="2946"/>
        <v>1</v>
      </c>
      <c r="K1756" s="187">
        <f t="shared" si="2946"/>
        <v>1</v>
      </c>
      <c r="L1756" s="188">
        <f t="shared" si="2946"/>
        <v>1</v>
      </c>
      <c r="M1756" s="189">
        <f t="shared" ref="M1756" si="2947">F$2</f>
        <v>2</v>
      </c>
      <c r="N1756" s="187">
        <f t="shared" ref="N1756:V1759" si="2948">M1756</f>
        <v>2</v>
      </c>
      <c r="O1756" s="187">
        <f t="shared" si="2948"/>
        <v>2</v>
      </c>
      <c r="P1756" s="187">
        <f t="shared" si="2948"/>
        <v>2</v>
      </c>
      <c r="Q1756" s="187">
        <f t="shared" si="2948"/>
        <v>2</v>
      </c>
      <c r="R1756" s="187">
        <f t="shared" si="2948"/>
        <v>2</v>
      </c>
      <c r="S1756" s="187">
        <f t="shared" si="2948"/>
        <v>2</v>
      </c>
      <c r="T1756" s="187">
        <f t="shared" si="2948"/>
        <v>2</v>
      </c>
      <c r="U1756" s="187">
        <f t="shared" si="2948"/>
        <v>2</v>
      </c>
      <c r="V1756" s="188">
        <f t="shared" si="2948"/>
        <v>2</v>
      </c>
      <c r="W1756" s="189">
        <f>G$2</f>
        <v>3</v>
      </c>
      <c r="X1756" s="187">
        <f t="shared" ref="X1756:AF1759" si="2949">W1756</f>
        <v>3</v>
      </c>
      <c r="Y1756" s="187">
        <f t="shared" si="2949"/>
        <v>3</v>
      </c>
      <c r="Z1756" s="187">
        <f t="shared" si="2949"/>
        <v>3</v>
      </c>
      <c r="AA1756" s="187">
        <f t="shared" si="2949"/>
        <v>3</v>
      </c>
      <c r="AB1756" s="187">
        <f t="shared" si="2949"/>
        <v>3</v>
      </c>
      <c r="AC1756" s="187">
        <f t="shared" si="2949"/>
        <v>3</v>
      </c>
      <c r="AD1756" s="187">
        <f t="shared" si="2949"/>
        <v>3</v>
      </c>
      <c r="AE1756" s="187">
        <f t="shared" si="2949"/>
        <v>3</v>
      </c>
      <c r="AF1756" s="188">
        <f t="shared" si="2949"/>
        <v>3</v>
      </c>
      <c r="AG1756" s="189">
        <f>H$2</f>
        <v>4</v>
      </c>
      <c r="AH1756" s="187">
        <f t="shared" ref="AH1756:AP1759" si="2950">AG1756</f>
        <v>4</v>
      </c>
      <c r="AI1756" s="187">
        <f t="shared" si="2950"/>
        <v>4</v>
      </c>
      <c r="AJ1756" s="187">
        <f t="shared" si="2950"/>
        <v>4</v>
      </c>
      <c r="AK1756" s="187">
        <f t="shared" si="2950"/>
        <v>4</v>
      </c>
      <c r="AL1756" s="187">
        <f t="shared" si="2950"/>
        <v>4</v>
      </c>
      <c r="AM1756" s="187">
        <f t="shared" si="2950"/>
        <v>4</v>
      </c>
      <c r="AN1756" s="187">
        <f t="shared" si="2950"/>
        <v>4</v>
      </c>
      <c r="AO1756" s="187">
        <f t="shared" si="2950"/>
        <v>4</v>
      </c>
      <c r="AP1756" s="188">
        <f t="shared" si="2950"/>
        <v>4</v>
      </c>
      <c r="AQ1756" s="189">
        <f>I$2</f>
        <v>5</v>
      </c>
      <c r="AR1756" s="187">
        <f t="shared" ref="AR1756:AZ1759" si="2951">AQ1756</f>
        <v>5</v>
      </c>
      <c r="AS1756" s="187">
        <f t="shared" si="2951"/>
        <v>5</v>
      </c>
      <c r="AT1756" s="187">
        <f t="shared" si="2951"/>
        <v>5</v>
      </c>
      <c r="AU1756" s="187">
        <f t="shared" si="2951"/>
        <v>5</v>
      </c>
      <c r="AV1756" s="187">
        <f t="shared" si="2951"/>
        <v>5</v>
      </c>
      <c r="AW1756" s="187">
        <f t="shared" si="2951"/>
        <v>5</v>
      </c>
      <c r="AX1756" s="187">
        <f t="shared" si="2951"/>
        <v>5</v>
      </c>
      <c r="AY1756" s="187">
        <f t="shared" si="2951"/>
        <v>5</v>
      </c>
      <c r="AZ1756" s="188">
        <f t="shared" si="2951"/>
        <v>5</v>
      </c>
      <c r="BA1756" s="189">
        <f>J$2</f>
        <v>6</v>
      </c>
      <c r="BB1756" s="187">
        <f t="shared" ref="BB1756:BJ1759" si="2952">BA1756</f>
        <v>6</v>
      </c>
      <c r="BC1756" s="187">
        <f t="shared" si="2952"/>
        <v>6</v>
      </c>
      <c r="BD1756" s="187">
        <f t="shared" si="2952"/>
        <v>6</v>
      </c>
      <c r="BE1756" s="187">
        <f t="shared" si="2952"/>
        <v>6</v>
      </c>
      <c r="BF1756" s="187">
        <f t="shared" si="2952"/>
        <v>6</v>
      </c>
      <c r="BG1756" s="187">
        <f t="shared" si="2952"/>
        <v>6</v>
      </c>
      <c r="BH1756" s="187">
        <f t="shared" si="2952"/>
        <v>6</v>
      </c>
      <c r="BI1756" s="187">
        <f t="shared" si="2952"/>
        <v>6</v>
      </c>
      <c r="BJ1756" s="188">
        <f t="shared" si="2952"/>
        <v>6</v>
      </c>
    </row>
    <row r="1757" spans="1:93" s="2" customFormat="1" ht="15" hidden="1" customHeight="1" outlineLevel="2" x14ac:dyDescent="0.25">
      <c r="A1757" s="152" t="s">
        <v>192</v>
      </c>
      <c r="B1757" s="129" t="e">
        <f>C1750</f>
        <v>#REF!</v>
      </c>
      <c r="C1757" s="130" t="e">
        <f t="shared" si="2946"/>
        <v>#REF!</v>
      </c>
      <c r="D1757" s="130" t="e">
        <f t="shared" si="2946"/>
        <v>#REF!</v>
      </c>
      <c r="E1757" s="130" t="e">
        <f t="shared" si="2946"/>
        <v>#REF!</v>
      </c>
      <c r="F1757" s="130" t="e">
        <f t="shared" si="2946"/>
        <v>#REF!</v>
      </c>
      <c r="G1757" s="130" t="e">
        <f t="shared" si="2946"/>
        <v>#REF!</v>
      </c>
      <c r="H1757" s="130" t="e">
        <f t="shared" si="2946"/>
        <v>#REF!</v>
      </c>
      <c r="I1757" s="130" t="e">
        <f t="shared" si="2946"/>
        <v>#REF!</v>
      </c>
      <c r="J1757" s="190" t="e">
        <f t="shared" si="2946"/>
        <v>#REF!</v>
      </c>
      <c r="K1757" s="130" t="e">
        <f t="shared" si="2946"/>
        <v>#REF!</v>
      </c>
      <c r="L1757" s="131" t="e">
        <f t="shared" si="2946"/>
        <v>#REF!</v>
      </c>
      <c r="M1757" s="129" t="e">
        <f>D1750</f>
        <v>#REF!</v>
      </c>
      <c r="N1757" s="130" t="e">
        <f t="shared" si="2948"/>
        <v>#REF!</v>
      </c>
      <c r="O1757" s="130" t="e">
        <f t="shared" si="2948"/>
        <v>#REF!</v>
      </c>
      <c r="P1757" s="130" t="e">
        <f t="shared" si="2948"/>
        <v>#REF!</v>
      </c>
      <c r="Q1757" s="130" t="e">
        <f t="shared" si="2948"/>
        <v>#REF!</v>
      </c>
      <c r="R1757" s="130" t="e">
        <f t="shared" si="2948"/>
        <v>#REF!</v>
      </c>
      <c r="S1757" s="130" t="e">
        <f t="shared" si="2948"/>
        <v>#REF!</v>
      </c>
      <c r="T1757" s="130" t="e">
        <f t="shared" si="2948"/>
        <v>#REF!</v>
      </c>
      <c r="U1757" s="130" t="e">
        <f t="shared" si="2948"/>
        <v>#REF!</v>
      </c>
      <c r="V1757" s="131" t="e">
        <f t="shared" si="2948"/>
        <v>#REF!</v>
      </c>
      <c r="W1757" s="129" t="e">
        <f>E1750</f>
        <v>#REF!</v>
      </c>
      <c r="X1757" s="130" t="e">
        <f t="shared" si="2949"/>
        <v>#REF!</v>
      </c>
      <c r="Y1757" s="130" t="e">
        <f t="shared" si="2949"/>
        <v>#REF!</v>
      </c>
      <c r="Z1757" s="130" t="e">
        <f t="shared" si="2949"/>
        <v>#REF!</v>
      </c>
      <c r="AA1757" s="130" t="e">
        <f t="shared" si="2949"/>
        <v>#REF!</v>
      </c>
      <c r="AB1757" s="130" t="e">
        <f t="shared" si="2949"/>
        <v>#REF!</v>
      </c>
      <c r="AC1757" s="130" t="e">
        <f t="shared" si="2949"/>
        <v>#REF!</v>
      </c>
      <c r="AD1757" s="130" t="e">
        <f t="shared" si="2949"/>
        <v>#REF!</v>
      </c>
      <c r="AE1757" s="130" t="e">
        <f t="shared" si="2949"/>
        <v>#REF!</v>
      </c>
      <c r="AF1757" s="131" t="e">
        <f t="shared" si="2949"/>
        <v>#REF!</v>
      </c>
      <c r="AG1757" s="129" t="e">
        <f>F1750</f>
        <v>#REF!</v>
      </c>
      <c r="AH1757" s="130" t="e">
        <f t="shared" si="2950"/>
        <v>#REF!</v>
      </c>
      <c r="AI1757" s="130" t="e">
        <f t="shared" si="2950"/>
        <v>#REF!</v>
      </c>
      <c r="AJ1757" s="130" t="e">
        <f t="shared" si="2950"/>
        <v>#REF!</v>
      </c>
      <c r="AK1757" s="130" t="e">
        <f t="shared" si="2950"/>
        <v>#REF!</v>
      </c>
      <c r="AL1757" s="130" t="e">
        <f t="shared" si="2950"/>
        <v>#REF!</v>
      </c>
      <c r="AM1757" s="130" t="e">
        <f t="shared" si="2950"/>
        <v>#REF!</v>
      </c>
      <c r="AN1757" s="130" t="e">
        <f t="shared" si="2950"/>
        <v>#REF!</v>
      </c>
      <c r="AO1757" s="130" t="e">
        <f t="shared" si="2950"/>
        <v>#REF!</v>
      </c>
      <c r="AP1757" s="131" t="e">
        <f t="shared" si="2950"/>
        <v>#REF!</v>
      </c>
      <c r="AQ1757" s="129" t="e">
        <f>G1750</f>
        <v>#REF!</v>
      </c>
      <c r="AR1757" s="130" t="e">
        <f t="shared" si="2951"/>
        <v>#REF!</v>
      </c>
      <c r="AS1757" s="130" t="e">
        <f t="shared" si="2951"/>
        <v>#REF!</v>
      </c>
      <c r="AT1757" s="130" t="e">
        <f t="shared" si="2951"/>
        <v>#REF!</v>
      </c>
      <c r="AU1757" s="130" t="e">
        <f t="shared" si="2951"/>
        <v>#REF!</v>
      </c>
      <c r="AV1757" s="130" t="e">
        <f t="shared" si="2951"/>
        <v>#REF!</v>
      </c>
      <c r="AW1757" s="130" t="e">
        <f t="shared" si="2951"/>
        <v>#REF!</v>
      </c>
      <c r="AX1757" s="130" t="e">
        <f t="shared" si="2951"/>
        <v>#REF!</v>
      </c>
      <c r="AY1757" s="130" t="e">
        <f t="shared" si="2951"/>
        <v>#REF!</v>
      </c>
      <c r="AZ1757" s="131" t="e">
        <f t="shared" si="2951"/>
        <v>#REF!</v>
      </c>
      <c r="BA1757" s="129" t="e">
        <f>H1750</f>
        <v>#REF!</v>
      </c>
      <c r="BB1757" s="130" t="e">
        <f t="shared" si="2952"/>
        <v>#REF!</v>
      </c>
      <c r="BC1757" s="130" t="e">
        <f t="shared" si="2952"/>
        <v>#REF!</v>
      </c>
      <c r="BD1757" s="130" t="e">
        <f t="shared" si="2952"/>
        <v>#REF!</v>
      </c>
      <c r="BE1757" s="130" t="e">
        <f t="shared" si="2952"/>
        <v>#REF!</v>
      </c>
      <c r="BF1757" s="130" t="e">
        <f t="shared" si="2952"/>
        <v>#REF!</v>
      </c>
      <c r="BG1757" s="130" t="e">
        <f t="shared" si="2952"/>
        <v>#REF!</v>
      </c>
      <c r="BH1757" s="130" t="e">
        <f t="shared" si="2952"/>
        <v>#REF!</v>
      </c>
      <c r="BI1757" s="130" t="e">
        <f t="shared" si="2952"/>
        <v>#REF!</v>
      </c>
      <c r="BJ1757" s="131" t="e">
        <f t="shared" si="2952"/>
        <v>#REF!</v>
      </c>
      <c r="BK1757"/>
      <c r="BL1757"/>
      <c r="BM1757"/>
      <c r="BN1757"/>
      <c r="BO1757"/>
      <c r="BP1757"/>
      <c r="BQ1757"/>
      <c r="BR1757"/>
      <c r="BS1757"/>
      <c r="BT1757"/>
      <c r="BU1757"/>
      <c r="BV1757"/>
      <c r="BW1757"/>
      <c r="BX1757"/>
      <c r="BY1757"/>
      <c r="BZ1757"/>
      <c r="CA1757"/>
      <c r="CB1757"/>
      <c r="CC1757"/>
      <c r="CD1757"/>
      <c r="CE1757"/>
      <c r="CF1757"/>
      <c r="CG1757"/>
      <c r="CH1757"/>
      <c r="CI1757"/>
      <c r="CJ1757"/>
      <c r="CK1757"/>
      <c r="CL1757"/>
      <c r="CM1757"/>
      <c r="CN1757"/>
      <c r="CO1757"/>
    </row>
    <row r="1758" spans="1:93" s="2" customFormat="1" ht="15" hidden="1" customHeight="1" outlineLevel="2" x14ac:dyDescent="0.25">
      <c r="A1758" s="152" t="s">
        <v>47</v>
      </c>
      <c r="B1758" s="129" t="e">
        <f>C1751</f>
        <v>#REF!</v>
      </c>
      <c r="C1758" s="130" t="e">
        <f t="shared" si="2946"/>
        <v>#REF!</v>
      </c>
      <c r="D1758" s="130" t="e">
        <f t="shared" si="2946"/>
        <v>#REF!</v>
      </c>
      <c r="E1758" s="130" t="e">
        <f t="shared" si="2946"/>
        <v>#REF!</v>
      </c>
      <c r="F1758" s="130" t="e">
        <f t="shared" si="2946"/>
        <v>#REF!</v>
      </c>
      <c r="G1758" s="130" t="e">
        <f t="shared" si="2946"/>
        <v>#REF!</v>
      </c>
      <c r="H1758" s="130" t="e">
        <f t="shared" si="2946"/>
        <v>#REF!</v>
      </c>
      <c r="I1758" s="130" t="e">
        <f t="shared" si="2946"/>
        <v>#REF!</v>
      </c>
      <c r="J1758" s="190" t="e">
        <f t="shared" si="2946"/>
        <v>#REF!</v>
      </c>
      <c r="K1758" s="130" t="e">
        <f t="shared" si="2946"/>
        <v>#REF!</v>
      </c>
      <c r="L1758" s="131" t="e">
        <f t="shared" si="2946"/>
        <v>#REF!</v>
      </c>
      <c r="M1758" s="129" t="e">
        <f>D1751</f>
        <v>#REF!</v>
      </c>
      <c r="N1758" s="130" t="e">
        <f t="shared" si="2948"/>
        <v>#REF!</v>
      </c>
      <c r="O1758" s="130" t="e">
        <f t="shared" si="2948"/>
        <v>#REF!</v>
      </c>
      <c r="P1758" s="130" t="e">
        <f t="shared" si="2948"/>
        <v>#REF!</v>
      </c>
      <c r="Q1758" s="130" t="e">
        <f t="shared" si="2948"/>
        <v>#REF!</v>
      </c>
      <c r="R1758" s="130" t="e">
        <f t="shared" si="2948"/>
        <v>#REF!</v>
      </c>
      <c r="S1758" s="130" t="e">
        <f t="shared" si="2948"/>
        <v>#REF!</v>
      </c>
      <c r="T1758" s="130" t="e">
        <f t="shared" si="2948"/>
        <v>#REF!</v>
      </c>
      <c r="U1758" s="130" t="e">
        <f t="shared" si="2948"/>
        <v>#REF!</v>
      </c>
      <c r="V1758" s="131" t="e">
        <f t="shared" si="2948"/>
        <v>#REF!</v>
      </c>
      <c r="W1758" s="129" t="e">
        <f>E1751</f>
        <v>#REF!</v>
      </c>
      <c r="X1758" s="130" t="e">
        <f t="shared" si="2949"/>
        <v>#REF!</v>
      </c>
      <c r="Y1758" s="130" t="e">
        <f t="shared" si="2949"/>
        <v>#REF!</v>
      </c>
      <c r="Z1758" s="130" t="e">
        <f t="shared" si="2949"/>
        <v>#REF!</v>
      </c>
      <c r="AA1758" s="130" t="e">
        <f t="shared" si="2949"/>
        <v>#REF!</v>
      </c>
      <c r="AB1758" s="130" t="e">
        <f t="shared" si="2949"/>
        <v>#REF!</v>
      </c>
      <c r="AC1758" s="130" t="e">
        <f t="shared" si="2949"/>
        <v>#REF!</v>
      </c>
      <c r="AD1758" s="130" t="e">
        <f t="shared" si="2949"/>
        <v>#REF!</v>
      </c>
      <c r="AE1758" s="130" t="e">
        <f t="shared" si="2949"/>
        <v>#REF!</v>
      </c>
      <c r="AF1758" s="131" t="e">
        <f t="shared" si="2949"/>
        <v>#REF!</v>
      </c>
      <c r="AG1758" s="129" t="e">
        <f>F1751</f>
        <v>#REF!</v>
      </c>
      <c r="AH1758" s="130" t="e">
        <f t="shared" si="2950"/>
        <v>#REF!</v>
      </c>
      <c r="AI1758" s="130" t="e">
        <f t="shared" si="2950"/>
        <v>#REF!</v>
      </c>
      <c r="AJ1758" s="130" t="e">
        <f t="shared" si="2950"/>
        <v>#REF!</v>
      </c>
      <c r="AK1758" s="130" t="e">
        <f t="shared" si="2950"/>
        <v>#REF!</v>
      </c>
      <c r="AL1758" s="130" t="e">
        <f t="shared" si="2950"/>
        <v>#REF!</v>
      </c>
      <c r="AM1758" s="130" t="e">
        <f t="shared" si="2950"/>
        <v>#REF!</v>
      </c>
      <c r="AN1758" s="130" t="e">
        <f t="shared" si="2950"/>
        <v>#REF!</v>
      </c>
      <c r="AO1758" s="130" t="e">
        <f t="shared" si="2950"/>
        <v>#REF!</v>
      </c>
      <c r="AP1758" s="131" t="e">
        <f t="shared" si="2950"/>
        <v>#REF!</v>
      </c>
      <c r="AQ1758" s="129" t="e">
        <f>G1751</f>
        <v>#REF!</v>
      </c>
      <c r="AR1758" s="130" t="e">
        <f t="shared" si="2951"/>
        <v>#REF!</v>
      </c>
      <c r="AS1758" s="130" t="e">
        <f t="shared" si="2951"/>
        <v>#REF!</v>
      </c>
      <c r="AT1758" s="130" t="e">
        <f t="shared" si="2951"/>
        <v>#REF!</v>
      </c>
      <c r="AU1758" s="130" t="e">
        <f t="shared" si="2951"/>
        <v>#REF!</v>
      </c>
      <c r="AV1758" s="130" t="e">
        <f t="shared" si="2951"/>
        <v>#REF!</v>
      </c>
      <c r="AW1758" s="130" t="e">
        <f t="shared" si="2951"/>
        <v>#REF!</v>
      </c>
      <c r="AX1758" s="130" t="e">
        <f t="shared" si="2951"/>
        <v>#REF!</v>
      </c>
      <c r="AY1758" s="130" t="e">
        <f t="shared" si="2951"/>
        <v>#REF!</v>
      </c>
      <c r="AZ1758" s="131" t="e">
        <f t="shared" si="2951"/>
        <v>#REF!</v>
      </c>
      <c r="BA1758" s="129" t="e">
        <f>H1751</f>
        <v>#REF!</v>
      </c>
      <c r="BB1758" s="130" t="e">
        <f t="shared" si="2952"/>
        <v>#REF!</v>
      </c>
      <c r="BC1758" s="130" t="e">
        <f t="shared" si="2952"/>
        <v>#REF!</v>
      </c>
      <c r="BD1758" s="130" t="e">
        <f t="shared" si="2952"/>
        <v>#REF!</v>
      </c>
      <c r="BE1758" s="130" t="e">
        <f t="shared" si="2952"/>
        <v>#REF!</v>
      </c>
      <c r="BF1758" s="130" t="e">
        <f t="shared" si="2952"/>
        <v>#REF!</v>
      </c>
      <c r="BG1758" s="130" t="e">
        <f t="shared" si="2952"/>
        <v>#REF!</v>
      </c>
      <c r="BH1758" s="130" t="e">
        <f t="shared" si="2952"/>
        <v>#REF!</v>
      </c>
      <c r="BI1758" s="130" t="e">
        <f t="shared" si="2952"/>
        <v>#REF!</v>
      </c>
      <c r="BJ1758" s="131" t="e">
        <f t="shared" si="2952"/>
        <v>#REF!</v>
      </c>
      <c r="BK1758"/>
      <c r="BL1758"/>
      <c r="BM1758"/>
      <c r="BN1758"/>
      <c r="BO1758"/>
      <c r="BP1758"/>
      <c r="BQ1758"/>
      <c r="BR1758"/>
      <c r="BS1758"/>
      <c r="BT1758"/>
      <c r="BU1758"/>
      <c r="BV1758"/>
      <c r="BW1758"/>
      <c r="BX1758"/>
      <c r="BY1758"/>
      <c r="BZ1758"/>
      <c r="CA1758"/>
      <c r="CB1758"/>
      <c r="CC1758"/>
      <c r="CD1758"/>
      <c r="CE1758"/>
      <c r="CF1758"/>
      <c r="CG1758"/>
      <c r="CH1758"/>
      <c r="CI1758"/>
      <c r="CJ1758"/>
      <c r="CK1758"/>
      <c r="CL1758"/>
      <c r="CM1758"/>
      <c r="CN1758"/>
      <c r="CO1758"/>
    </row>
    <row r="1759" spans="1:93" s="2" customFormat="1" ht="15" hidden="1" customHeight="1" outlineLevel="2" x14ac:dyDescent="0.25">
      <c r="A1759" s="152" t="s">
        <v>57</v>
      </c>
      <c r="B1759" s="129">
        <f t="shared" ref="B1759" si="2953">E$3</f>
        <v>0.91</v>
      </c>
      <c r="C1759" s="130">
        <f t="shared" si="2946"/>
        <v>0.91</v>
      </c>
      <c r="D1759" s="130">
        <f t="shared" si="2946"/>
        <v>0.91</v>
      </c>
      <c r="E1759" s="130">
        <f t="shared" si="2946"/>
        <v>0.91</v>
      </c>
      <c r="F1759" s="130">
        <f t="shared" si="2946"/>
        <v>0.91</v>
      </c>
      <c r="G1759" s="130">
        <f t="shared" si="2946"/>
        <v>0.91</v>
      </c>
      <c r="H1759" s="130">
        <f t="shared" si="2946"/>
        <v>0.91</v>
      </c>
      <c r="I1759" s="130">
        <f t="shared" si="2946"/>
        <v>0.91</v>
      </c>
      <c r="J1759" s="190">
        <f t="shared" si="2946"/>
        <v>0.91</v>
      </c>
      <c r="K1759" s="130">
        <f t="shared" si="2946"/>
        <v>0.91</v>
      </c>
      <c r="L1759" s="131">
        <f t="shared" si="2946"/>
        <v>0.91</v>
      </c>
      <c r="M1759" s="129">
        <f t="shared" ref="M1759" si="2954">F$3</f>
        <v>3.6</v>
      </c>
      <c r="N1759" s="130">
        <f t="shared" si="2948"/>
        <v>3.6</v>
      </c>
      <c r="O1759" s="130">
        <f t="shared" si="2948"/>
        <v>3.6</v>
      </c>
      <c r="P1759" s="130">
        <f t="shared" si="2948"/>
        <v>3.6</v>
      </c>
      <c r="Q1759" s="130">
        <f t="shared" si="2948"/>
        <v>3.6</v>
      </c>
      <c r="R1759" s="130">
        <f t="shared" si="2948"/>
        <v>3.6</v>
      </c>
      <c r="S1759" s="130">
        <f t="shared" si="2948"/>
        <v>3.6</v>
      </c>
      <c r="T1759" s="130">
        <f t="shared" si="2948"/>
        <v>3.6</v>
      </c>
      <c r="U1759" s="130">
        <f t="shared" si="2948"/>
        <v>3.6</v>
      </c>
      <c r="V1759" s="131">
        <f t="shared" si="2948"/>
        <v>3.6</v>
      </c>
      <c r="W1759" s="129">
        <f t="shared" ref="W1759" si="2955">G$3</f>
        <v>3.6</v>
      </c>
      <c r="X1759" s="130">
        <f t="shared" si="2949"/>
        <v>3.6</v>
      </c>
      <c r="Y1759" s="130">
        <f t="shared" si="2949"/>
        <v>3.6</v>
      </c>
      <c r="Z1759" s="130">
        <f t="shared" si="2949"/>
        <v>3.6</v>
      </c>
      <c r="AA1759" s="130">
        <f t="shared" si="2949"/>
        <v>3.6</v>
      </c>
      <c r="AB1759" s="130">
        <f t="shared" si="2949"/>
        <v>3.6</v>
      </c>
      <c r="AC1759" s="130">
        <f t="shared" si="2949"/>
        <v>3.6</v>
      </c>
      <c r="AD1759" s="130">
        <f t="shared" si="2949"/>
        <v>3.6</v>
      </c>
      <c r="AE1759" s="130">
        <f t="shared" si="2949"/>
        <v>3.6</v>
      </c>
      <c r="AF1759" s="131">
        <f t="shared" si="2949"/>
        <v>3.6</v>
      </c>
      <c r="AG1759" s="129">
        <f t="shared" ref="AG1759" si="2956">H$3</f>
        <v>3.6</v>
      </c>
      <c r="AH1759" s="130">
        <f t="shared" si="2950"/>
        <v>3.6</v>
      </c>
      <c r="AI1759" s="130">
        <f t="shared" si="2950"/>
        <v>3.6</v>
      </c>
      <c r="AJ1759" s="130">
        <f t="shared" si="2950"/>
        <v>3.6</v>
      </c>
      <c r="AK1759" s="130">
        <f t="shared" si="2950"/>
        <v>3.6</v>
      </c>
      <c r="AL1759" s="130">
        <f t="shared" si="2950"/>
        <v>3.6</v>
      </c>
      <c r="AM1759" s="130">
        <f t="shared" si="2950"/>
        <v>3.6</v>
      </c>
      <c r="AN1759" s="130">
        <f t="shared" si="2950"/>
        <v>3.6</v>
      </c>
      <c r="AO1759" s="130">
        <f t="shared" si="2950"/>
        <v>3.6</v>
      </c>
      <c r="AP1759" s="131">
        <f t="shared" si="2950"/>
        <v>3.6</v>
      </c>
      <c r="AQ1759" s="129">
        <f t="shared" ref="AQ1759" si="2957">I$3</f>
        <v>0.91</v>
      </c>
      <c r="AR1759" s="130">
        <f t="shared" si="2951"/>
        <v>0.91</v>
      </c>
      <c r="AS1759" s="130">
        <f t="shared" si="2951"/>
        <v>0.91</v>
      </c>
      <c r="AT1759" s="130">
        <f t="shared" si="2951"/>
        <v>0.91</v>
      </c>
      <c r="AU1759" s="130">
        <f t="shared" si="2951"/>
        <v>0.91</v>
      </c>
      <c r="AV1759" s="130">
        <f t="shared" si="2951"/>
        <v>0.91</v>
      </c>
      <c r="AW1759" s="130">
        <f t="shared" si="2951"/>
        <v>0.91</v>
      </c>
      <c r="AX1759" s="130">
        <f t="shared" si="2951"/>
        <v>0.91</v>
      </c>
      <c r="AY1759" s="130">
        <f t="shared" si="2951"/>
        <v>0.91</v>
      </c>
      <c r="AZ1759" s="131">
        <f t="shared" si="2951"/>
        <v>0.91</v>
      </c>
      <c r="BA1759" s="129">
        <f t="shared" ref="BA1759" si="2958">J$3</f>
        <v>0</v>
      </c>
      <c r="BB1759" s="130">
        <f t="shared" si="2952"/>
        <v>0</v>
      </c>
      <c r="BC1759" s="130">
        <f t="shared" si="2952"/>
        <v>0</v>
      </c>
      <c r="BD1759" s="130">
        <f t="shared" si="2952"/>
        <v>0</v>
      </c>
      <c r="BE1759" s="130">
        <f t="shared" si="2952"/>
        <v>0</v>
      </c>
      <c r="BF1759" s="130">
        <f t="shared" si="2952"/>
        <v>0</v>
      </c>
      <c r="BG1759" s="130">
        <f t="shared" si="2952"/>
        <v>0</v>
      </c>
      <c r="BH1759" s="130">
        <f t="shared" si="2952"/>
        <v>0</v>
      </c>
      <c r="BI1759" s="130">
        <f t="shared" si="2952"/>
        <v>0</v>
      </c>
      <c r="BJ1759" s="131">
        <f t="shared" si="2952"/>
        <v>0</v>
      </c>
      <c r="BK1759"/>
      <c r="BL1759"/>
      <c r="BM1759"/>
      <c r="BN1759"/>
      <c r="BO1759"/>
      <c r="BP1759"/>
      <c r="BQ1759"/>
      <c r="BR1759"/>
      <c r="BS1759"/>
      <c r="BT1759"/>
      <c r="BU1759"/>
      <c r="BV1759"/>
      <c r="BW1759"/>
      <c r="BX1759"/>
      <c r="BY1759"/>
      <c r="BZ1759"/>
      <c r="CA1759"/>
      <c r="CB1759"/>
      <c r="CC1759"/>
      <c r="CD1759"/>
      <c r="CE1759"/>
      <c r="CF1759"/>
      <c r="CG1759"/>
      <c r="CH1759"/>
      <c r="CI1759"/>
      <c r="CJ1759"/>
      <c r="CK1759"/>
      <c r="CL1759"/>
      <c r="CM1759"/>
      <c r="CN1759"/>
      <c r="CO1759"/>
    </row>
    <row r="1760" spans="1:93" s="2" customFormat="1" ht="15" hidden="1" customHeight="1" outlineLevel="2" x14ac:dyDescent="0.25">
      <c r="A1760" s="152" t="s">
        <v>58</v>
      </c>
      <c r="B1760" s="132">
        <f t="shared" ref="B1760" si="2959">B1759/10*0</f>
        <v>0</v>
      </c>
      <c r="C1760" s="133">
        <f t="shared" ref="C1760" si="2960">C1759/10*1</f>
        <v>9.0999999999999998E-2</v>
      </c>
      <c r="D1760" s="133">
        <f t="shared" ref="D1760" si="2961">D1759/10*2</f>
        <v>0.182</v>
      </c>
      <c r="E1760" s="133">
        <f t="shared" ref="E1760" si="2962">E1759/10*3</f>
        <v>0.27300000000000002</v>
      </c>
      <c r="F1760" s="133">
        <f t="shared" ref="F1760" si="2963">F1759/10*4</f>
        <v>0.36399999999999999</v>
      </c>
      <c r="G1760" s="133">
        <f t="shared" ref="G1760" si="2964">G1759/10*5</f>
        <v>0.45499999999999996</v>
      </c>
      <c r="H1760" s="133">
        <f t="shared" ref="H1760" si="2965">H1759/10*6</f>
        <v>0.54600000000000004</v>
      </c>
      <c r="I1760" s="133">
        <f t="shared" ref="I1760" si="2966">I1759/10*7</f>
        <v>0.63700000000000001</v>
      </c>
      <c r="J1760" s="191">
        <f t="shared" ref="J1760" si="2967">J1759/10*8</f>
        <v>0.72799999999999998</v>
      </c>
      <c r="K1760" s="133">
        <f t="shared" ref="K1760" si="2968">K1759/10*9</f>
        <v>0.81899999999999995</v>
      </c>
      <c r="L1760" s="134">
        <f t="shared" ref="L1760" si="2969">L1759/10*10</f>
        <v>0.90999999999999992</v>
      </c>
      <c r="M1760" s="133">
        <f t="shared" ref="M1760" si="2970">M1759/10*1</f>
        <v>0.36</v>
      </c>
      <c r="N1760" s="133">
        <f t="shared" ref="N1760" si="2971">N1759/10*2</f>
        <v>0.72</v>
      </c>
      <c r="O1760" s="133">
        <f t="shared" ref="O1760" si="2972">O1759/10*3</f>
        <v>1.08</v>
      </c>
      <c r="P1760" s="133">
        <f t="shared" ref="P1760" si="2973">P1759/10*4</f>
        <v>1.44</v>
      </c>
      <c r="Q1760" s="133">
        <f t="shared" ref="Q1760" si="2974">Q1759/10*5</f>
        <v>1.7999999999999998</v>
      </c>
      <c r="R1760" s="133">
        <f t="shared" ref="R1760" si="2975">R1759/10*6</f>
        <v>2.16</v>
      </c>
      <c r="S1760" s="133">
        <f t="shared" ref="S1760" si="2976">S1759/10*7</f>
        <v>2.52</v>
      </c>
      <c r="T1760" s="133">
        <f t="shared" ref="T1760" si="2977">T1759/10*8</f>
        <v>2.88</v>
      </c>
      <c r="U1760" s="133">
        <f t="shared" ref="U1760" si="2978">U1759/10*9</f>
        <v>3.2399999999999998</v>
      </c>
      <c r="V1760" s="134">
        <f t="shared" ref="V1760" si="2979">V1759/10*10</f>
        <v>3.5999999999999996</v>
      </c>
      <c r="W1760" s="133">
        <f t="shared" ref="W1760" si="2980">W1759/10*1</f>
        <v>0.36</v>
      </c>
      <c r="X1760" s="133">
        <f t="shared" ref="X1760" si="2981">X1759/10*2</f>
        <v>0.72</v>
      </c>
      <c r="Y1760" s="133">
        <f t="shared" ref="Y1760" si="2982">Y1759/10*3</f>
        <v>1.08</v>
      </c>
      <c r="Z1760" s="133">
        <f t="shared" ref="Z1760" si="2983">Z1759/10*4</f>
        <v>1.44</v>
      </c>
      <c r="AA1760" s="133">
        <f t="shared" ref="AA1760" si="2984">AA1759/10*5</f>
        <v>1.7999999999999998</v>
      </c>
      <c r="AB1760" s="133">
        <f t="shared" ref="AB1760" si="2985">AB1759/10*6</f>
        <v>2.16</v>
      </c>
      <c r="AC1760" s="133">
        <f t="shared" ref="AC1760" si="2986">AC1759/10*7</f>
        <v>2.52</v>
      </c>
      <c r="AD1760" s="133">
        <f t="shared" ref="AD1760" si="2987">AD1759/10*8</f>
        <v>2.88</v>
      </c>
      <c r="AE1760" s="134">
        <f t="shared" ref="AE1760" si="2988">AE1759/10*9</f>
        <v>3.2399999999999998</v>
      </c>
      <c r="AF1760" s="134">
        <f t="shared" ref="AF1760" si="2989">AF1759/10*10</f>
        <v>3.5999999999999996</v>
      </c>
      <c r="AG1760" s="133">
        <f t="shared" ref="AG1760" si="2990">AG1759/10*1</f>
        <v>0.36</v>
      </c>
      <c r="AH1760" s="133">
        <f t="shared" ref="AH1760" si="2991">AH1759/10*2</f>
        <v>0.72</v>
      </c>
      <c r="AI1760" s="133">
        <f t="shared" ref="AI1760" si="2992">AI1759/10*3</f>
        <v>1.08</v>
      </c>
      <c r="AJ1760" s="133">
        <f t="shared" ref="AJ1760" si="2993">AJ1759/10*4</f>
        <v>1.44</v>
      </c>
      <c r="AK1760" s="133">
        <f t="shared" ref="AK1760" si="2994">AK1759/10*5</f>
        <v>1.7999999999999998</v>
      </c>
      <c r="AL1760" s="133">
        <f t="shared" ref="AL1760" si="2995">AL1759/10*6</f>
        <v>2.16</v>
      </c>
      <c r="AM1760" s="133">
        <f t="shared" ref="AM1760" si="2996">AM1759/10*7</f>
        <v>2.52</v>
      </c>
      <c r="AN1760" s="133">
        <f t="shared" ref="AN1760" si="2997">AN1759/10*8</f>
        <v>2.88</v>
      </c>
      <c r="AO1760" s="134">
        <f t="shared" ref="AO1760" si="2998">AO1759/10*9</f>
        <v>3.2399999999999998</v>
      </c>
      <c r="AP1760" s="134">
        <f t="shared" ref="AP1760" si="2999">AP1759/10*10</f>
        <v>3.5999999999999996</v>
      </c>
      <c r="AQ1760" s="133">
        <f t="shared" ref="AQ1760" si="3000">AQ1759/10*1</f>
        <v>9.0999999999999998E-2</v>
      </c>
      <c r="AR1760" s="133">
        <f t="shared" ref="AR1760" si="3001">AR1759/10*2</f>
        <v>0.182</v>
      </c>
      <c r="AS1760" s="133">
        <f t="shared" ref="AS1760" si="3002">AS1759/10*3</f>
        <v>0.27300000000000002</v>
      </c>
      <c r="AT1760" s="133">
        <f t="shared" ref="AT1760" si="3003">AT1759/10*4</f>
        <v>0.36399999999999999</v>
      </c>
      <c r="AU1760" s="133">
        <f t="shared" ref="AU1760" si="3004">AU1759/10*5</f>
        <v>0.45499999999999996</v>
      </c>
      <c r="AV1760" s="133">
        <f t="shared" ref="AV1760" si="3005">AV1759/10*6</f>
        <v>0.54600000000000004</v>
      </c>
      <c r="AW1760" s="133">
        <f t="shared" ref="AW1760" si="3006">AW1759/10*7</f>
        <v>0.63700000000000001</v>
      </c>
      <c r="AX1760" s="133">
        <f t="shared" ref="AX1760" si="3007">AX1759/10*8</f>
        <v>0.72799999999999998</v>
      </c>
      <c r="AY1760" s="134">
        <f t="shared" ref="AY1760" si="3008">AY1759/10*9</f>
        <v>0.81899999999999995</v>
      </c>
      <c r="AZ1760" s="134">
        <f t="shared" ref="AZ1760" si="3009">AZ1759/10*10</f>
        <v>0.90999999999999992</v>
      </c>
      <c r="BA1760" s="133">
        <f t="shared" ref="BA1760" si="3010">BA1759/10*1</f>
        <v>0</v>
      </c>
      <c r="BB1760" s="133">
        <f t="shared" ref="BB1760" si="3011">BB1759/10*2</f>
        <v>0</v>
      </c>
      <c r="BC1760" s="133">
        <f t="shared" ref="BC1760" si="3012">BC1759/10*3</f>
        <v>0</v>
      </c>
      <c r="BD1760" s="133">
        <f t="shared" ref="BD1760" si="3013">BD1759/10*4</f>
        <v>0</v>
      </c>
      <c r="BE1760" s="133">
        <f t="shared" ref="BE1760" si="3014">BE1759/10*5</f>
        <v>0</v>
      </c>
      <c r="BF1760" s="133">
        <f t="shared" ref="BF1760" si="3015">BF1759/10*6</f>
        <v>0</v>
      </c>
      <c r="BG1760" s="133">
        <f t="shared" ref="BG1760" si="3016">BG1759/10*7</f>
        <v>0</v>
      </c>
      <c r="BH1760" s="133">
        <f t="shared" ref="BH1760" si="3017">BH1759/10*8</f>
        <v>0</v>
      </c>
      <c r="BI1760" s="134">
        <f t="shared" ref="BI1760" si="3018">BI1759/10*9</f>
        <v>0</v>
      </c>
      <c r="BJ1760" s="134">
        <f t="shared" ref="BJ1760" si="3019">BJ1759/10*10</f>
        <v>0</v>
      </c>
      <c r="BK1760"/>
      <c r="BL1760"/>
      <c r="BM1760"/>
      <c r="BN1760"/>
      <c r="BO1760"/>
      <c r="BP1760"/>
      <c r="BQ1760"/>
      <c r="BR1760"/>
      <c r="BS1760"/>
      <c r="BT1760"/>
      <c r="BU1760"/>
      <c r="BV1760"/>
      <c r="BW1760"/>
      <c r="BX1760"/>
      <c r="BY1760"/>
      <c r="BZ1760"/>
      <c r="CA1760"/>
      <c r="CB1760"/>
      <c r="CC1760"/>
      <c r="CD1760"/>
      <c r="CE1760"/>
      <c r="CF1760"/>
      <c r="CG1760"/>
      <c r="CH1760"/>
      <c r="CI1760"/>
      <c r="CJ1760"/>
      <c r="CK1760"/>
      <c r="CL1760"/>
      <c r="CM1760"/>
      <c r="CN1760"/>
      <c r="CO1760"/>
    </row>
    <row r="1761" spans="1:62" ht="15.75" hidden="1" outlineLevel="2" thickBot="1" x14ac:dyDescent="0.3">
      <c r="A1761" s="152" t="s">
        <v>60</v>
      </c>
      <c r="B1761" s="192" t="e">
        <f t="shared" ref="B1761:BJ1761" si="3020">-B1758+B1757*B1760-1*IF(AND($A1290=B1756,B1760&gt;=$A1704),B1760-$A1704,0)</f>
        <v>#REF!</v>
      </c>
      <c r="C1761" s="193" t="e">
        <f t="shared" si="3020"/>
        <v>#REF!</v>
      </c>
      <c r="D1761" s="193" t="e">
        <f t="shared" si="3020"/>
        <v>#REF!</v>
      </c>
      <c r="E1761" s="193" t="e">
        <f t="shared" si="3020"/>
        <v>#REF!</v>
      </c>
      <c r="F1761" s="193" t="e">
        <f t="shared" si="3020"/>
        <v>#REF!</v>
      </c>
      <c r="G1761" s="193" t="e">
        <f t="shared" si="3020"/>
        <v>#REF!</v>
      </c>
      <c r="H1761" s="193" t="e">
        <f t="shared" si="3020"/>
        <v>#REF!</v>
      </c>
      <c r="I1761" s="193" t="e">
        <f t="shared" si="3020"/>
        <v>#REF!</v>
      </c>
      <c r="J1761" s="193" t="e">
        <f t="shared" si="3020"/>
        <v>#REF!</v>
      </c>
      <c r="K1761" s="193" t="e">
        <f t="shared" si="3020"/>
        <v>#REF!</v>
      </c>
      <c r="L1761" s="194" t="e">
        <f t="shared" si="3020"/>
        <v>#REF!</v>
      </c>
      <c r="M1761" s="192" t="e">
        <f t="shared" si="3020"/>
        <v>#REF!</v>
      </c>
      <c r="N1761" s="193" t="e">
        <f t="shared" si="3020"/>
        <v>#REF!</v>
      </c>
      <c r="O1761" s="193" t="e">
        <f t="shared" si="3020"/>
        <v>#REF!</v>
      </c>
      <c r="P1761" s="193" t="e">
        <f t="shared" si="3020"/>
        <v>#REF!</v>
      </c>
      <c r="Q1761" s="193" t="e">
        <f t="shared" si="3020"/>
        <v>#REF!</v>
      </c>
      <c r="R1761" s="193" t="e">
        <f t="shared" si="3020"/>
        <v>#REF!</v>
      </c>
      <c r="S1761" s="193" t="e">
        <f t="shared" si="3020"/>
        <v>#REF!</v>
      </c>
      <c r="T1761" s="193" t="e">
        <f t="shared" si="3020"/>
        <v>#REF!</v>
      </c>
      <c r="U1761" s="193" t="e">
        <f t="shared" si="3020"/>
        <v>#REF!</v>
      </c>
      <c r="V1761" s="194" t="e">
        <f t="shared" si="3020"/>
        <v>#REF!</v>
      </c>
      <c r="W1761" s="192" t="e">
        <f t="shared" si="3020"/>
        <v>#REF!</v>
      </c>
      <c r="X1761" s="193" t="e">
        <f t="shared" si="3020"/>
        <v>#REF!</v>
      </c>
      <c r="Y1761" s="193" t="e">
        <f t="shared" si="3020"/>
        <v>#REF!</v>
      </c>
      <c r="Z1761" s="193" t="e">
        <f t="shared" si="3020"/>
        <v>#REF!</v>
      </c>
      <c r="AA1761" s="193" t="e">
        <f t="shared" si="3020"/>
        <v>#REF!</v>
      </c>
      <c r="AB1761" s="193" t="e">
        <f t="shared" si="3020"/>
        <v>#REF!</v>
      </c>
      <c r="AC1761" s="193" t="e">
        <f t="shared" si="3020"/>
        <v>#REF!</v>
      </c>
      <c r="AD1761" s="193" t="e">
        <f t="shared" si="3020"/>
        <v>#REF!</v>
      </c>
      <c r="AE1761" s="193" t="e">
        <f t="shared" si="3020"/>
        <v>#REF!</v>
      </c>
      <c r="AF1761" s="194" t="e">
        <f t="shared" si="3020"/>
        <v>#REF!</v>
      </c>
      <c r="AG1761" s="192" t="e">
        <f t="shared" si="3020"/>
        <v>#REF!</v>
      </c>
      <c r="AH1761" s="193" t="e">
        <f t="shared" si="3020"/>
        <v>#REF!</v>
      </c>
      <c r="AI1761" s="193" t="e">
        <f t="shared" si="3020"/>
        <v>#REF!</v>
      </c>
      <c r="AJ1761" s="193" t="e">
        <f t="shared" si="3020"/>
        <v>#REF!</v>
      </c>
      <c r="AK1761" s="193" t="e">
        <f t="shared" si="3020"/>
        <v>#REF!</v>
      </c>
      <c r="AL1761" s="193" t="e">
        <f t="shared" si="3020"/>
        <v>#REF!</v>
      </c>
      <c r="AM1761" s="193" t="e">
        <f t="shared" si="3020"/>
        <v>#REF!</v>
      </c>
      <c r="AN1761" s="193" t="e">
        <f t="shared" si="3020"/>
        <v>#REF!</v>
      </c>
      <c r="AO1761" s="193" t="e">
        <f t="shared" si="3020"/>
        <v>#REF!</v>
      </c>
      <c r="AP1761" s="194" t="e">
        <f t="shared" si="3020"/>
        <v>#REF!</v>
      </c>
      <c r="AQ1761" s="192" t="e">
        <f t="shared" si="3020"/>
        <v>#REF!</v>
      </c>
      <c r="AR1761" s="193" t="e">
        <f t="shared" si="3020"/>
        <v>#REF!</v>
      </c>
      <c r="AS1761" s="193" t="e">
        <f t="shared" si="3020"/>
        <v>#REF!</v>
      </c>
      <c r="AT1761" s="193" t="e">
        <f t="shared" si="3020"/>
        <v>#REF!</v>
      </c>
      <c r="AU1761" s="193" t="e">
        <f t="shared" si="3020"/>
        <v>#REF!</v>
      </c>
      <c r="AV1761" s="193" t="e">
        <f t="shared" si="3020"/>
        <v>#REF!</v>
      </c>
      <c r="AW1761" s="193" t="e">
        <f t="shared" si="3020"/>
        <v>#REF!</v>
      </c>
      <c r="AX1761" s="193" t="e">
        <f t="shared" si="3020"/>
        <v>#REF!</v>
      </c>
      <c r="AY1761" s="193" t="e">
        <f t="shared" si="3020"/>
        <v>#REF!</v>
      </c>
      <c r="AZ1761" s="194" t="e">
        <f t="shared" si="3020"/>
        <v>#REF!</v>
      </c>
      <c r="BA1761" s="192" t="e">
        <f t="shared" si="3020"/>
        <v>#REF!</v>
      </c>
      <c r="BB1761" s="193" t="e">
        <f t="shared" si="3020"/>
        <v>#REF!</v>
      </c>
      <c r="BC1761" s="193" t="e">
        <f t="shared" si="3020"/>
        <v>#REF!</v>
      </c>
      <c r="BD1761" s="193" t="e">
        <f t="shared" si="3020"/>
        <v>#REF!</v>
      </c>
      <c r="BE1761" s="193" t="e">
        <f t="shared" si="3020"/>
        <v>#REF!</v>
      </c>
      <c r="BF1761" s="193" t="e">
        <f t="shared" si="3020"/>
        <v>#REF!</v>
      </c>
      <c r="BG1761" s="193" t="e">
        <f t="shared" si="3020"/>
        <v>#REF!</v>
      </c>
      <c r="BH1761" s="193" t="e">
        <f t="shared" si="3020"/>
        <v>#REF!</v>
      </c>
      <c r="BI1761" s="193" t="e">
        <f t="shared" si="3020"/>
        <v>#REF!</v>
      </c>
      <c r="BJ1761" s="194" t="e">
        <f t="shared" si="3020"/>
        <v>#REF!</v>
      </c>
    </row>
    <row r="1762" spans="1:62" hidden="1" outlineLevel="2" x14ac:dyDescent="0.25"/>
    <row r="1763" spans="1:62" hidden="1" outlineLevel="1" collapsed="1" x14ac:dyDescent="0.25">
      <c r="A1763" s="181" t="e">
        <f>9*B1290/10</f>
        <v>#REF!</v>
      </c>
      <c r="B1763" s="180"/>
      <c r="C1763" s="180"/>
      <c r="D1763" s="180"/>
    </row>
    <row r="1764" spans="1:62" hidden="1" outlineLevel="2" x14ac:dyDescent="0.25">
      <c r="B1764" s="316" t="e">
        <f>#REF!</f>
        <v>#REF!</v>
      </c>
      <c r="C1764" s="317"/>
      <c r="D1764" s="316" t="e">
        <f>#REF!</f>
        <v>#REF!</v>
      </c>
      <c r="E1764" s="317"/>
      <c r="F1764" s="316" t="e">
        <f>#REF!</f>
        <v>#REF!</v>
      </c>
      <c r="G1764" s="317"/>
      <c r="H1764" s="316" t="e">
        <f>#REF!</f>
        <v>#REF!</v>
      </c>
      <c r="I1764" s="317"/>
      <c r="J1764" s="316" t="e">
        <f>#REF!</f>
        <v>#REF!</v>
      </c>
      <c r="K1764" s="317"/>
      <c r="L1764" s="316" t="e">
        <f>#REF!</f>
        <v>#REF!</v>
      </c>
      <c r="M1764" s="317"/>
    </row>
    <row r="1765" spans="1:62" hidden="1" outlineLevel="2" x14ac:dyDescent="0.25">
      <c r="B1765" s="105" t="e">
        <f>#REF!</f>
        <v>#REF!</v>
      </c>
      <c r="C1765" s="106">
        <v>0</v>
      </c>
      <c r="D1765" s="107" t="e">
        <f>#REF!</f>
        <v>#REF!</v>
      </c>
      <c r="E1765" s="106">
        <v>0</v>
      </c>
      <c r="F1765" s="107" t="e">
        <f>#REF!</f>
        <v>#REF!</v>
      </c>
      <c r="G1765" s="106">
        <v>0</v>
      </c>
      <c r="H1765" s="107" t="e">
        <f>#REF!</f>
        <v>#REF!</v>
      </c>
      <c r="I1765" s="106">
        <v>0</v>
      </c>
      <c r="J1765" s="107" t="e">
        <f>#REF!</f>
        <v>#REF!</v>
      </c>
      <c r="K1765" s="106">
        <v>0</v>
      </c>
      <c r="L1765" s="107" t="e">
        <f>#REF!</f>
        <v>#REF!</v>
      </c>
      <c r="M1765" s="106">
        <v>0</v>
      </c>
      <c r="X1765" s="146"/>
      <c r="Y1765" s="147"/>
    </row>
    <row r="1766" spans="1:62" hidden="1" outlineLevel="2" x14ac:dyDescent="0.25">
      <c r="B1766" s="105" t="e">
        <f>#REF!</f>
        <v>#REF!</v>
      </c>
      <c r="C1766" s="106" t="e">
        <f>IF($A1290=B1764,1*($B1290-$A1763)^2*(2*$A1763+$B1290)/$B1290^3,0)</f>
        <v>#REF!</v>
      </c>
      <c r="D1766" s="107" t="e">
        <f>#REF!</f>
        <v>#REF!</v>
      </c>
      <c r="E1766" s="106" t="e">
        <f>IF($A1290=D1764,1*($B1290-$A1763)^2*(2*$A1763+$B1290)/$B1290^3,0)</f>
        <v>#REF!</v>
      </c>
      <c r="F1766" s="107" t="e">
        <f>#REF!</f>
        <v>#REF!</v>
      </c>
      <c r="G1766" s="106" t="e">
        <f>IF($A1290=F1764,1*($B1290-$A1763)^2*(2*$A1763+$B1290)/$B1290^3,0)</f>
        <v>#REF!</v>
      </c>
      <c r="H1766" s="107" t="e">
        <f>#REF!</f>
        <v>#REF!</v>
      </c>
      <c r="I1766" s="106" t="e">
        <f>IF($A1290=H1764,1*($B1290-$A1763)^2*(2*$A1763+$B1290)/$B1290^3,0)</f>
        <v>#REF!</v>
      </c>
      <c r="J1766" s="107" t="e">
        <f>#REF!</f>
        <v>#REF!</v>
      </c>
      <c r="K1766" s="106" t="e">
        <f>IF($A1290=J1764,1*($B1290-$A1763)^2*(2*$A1763+$B1290)/$B1290^3,0)</f>
        <v>#REF!</v>
      </c>
      <c r="L1766" s="107" t="e">
        <f>#REF!</f>
        <v>#REF!</v>
      </c>
      <c r="M1766" s="106" t="e">
        <f>IF($A1290=L1764,1*($B1290-$A1763)^2*(2*$A1763+$B1290)/$B1290^3,0)</f>
        <v>#REF!</v>
      </c>
    </row>
    <row r="1767" spans="1:62" hidden="1" outlineLevel="2" x14ac:dyDescent="0.25">
      <c r="A1767" t="s">
        <v>36</v>
      </c>
      <c r="B1767" s="105" t="e">
        <f>#REF!</f>
        <v>#REF!</v>
      </c>
      <c r="C1767" s="106" t="e">
        <f>IF($A1290=B1764,1*$A1763*($B1290-$A1763)^2/$B1290^2,0)</f>
        <v>#REF!</v>
      </c>
      <c r="D1767" s="107" t="e">
        <f>#REF!</f>
        <v>#REF!</v>
      </c>
      <c r="E1767" s="106" t="e">
        <f>IF($A1290=D1764,1*$A1763*($B1290-$A1763)^2/$B1290^2,0)</f>
        <v>#REF!</v>
      </c>
      <c r="F1767" s="107" t="e">
        <f>#REF!</f>
        <v>#REF!</v>
      </c>
      <c r="G1767" s="106" t="e">
        <f>IF($A1290=F1764,1*$A1763*($B1290-$A1763)^2/$B1290^2,0)</f>
        <v>#REF!</v>
      </c>
      <c r="H1767" s="107" t="e">
        <f>#REF!</f>
        <v>#REF!</v>
      </c>
      <c r="I1767" s="106" t="e">
        <f>IF($A1290=H1764,1*$A1763*($B1290-$A1763)^2/$B1290^2,0)</f>
        <v>#REF!</v>
      </c>
      <c r="J1767" s="107" t="e">
        <f>#REF!</f>
        <v>#REF!</v>
      </c>
      <c r="K1767" s="106" t="e">
        <f>IF($A1290=J1764,1*$A1763*($B1290-$A1763)^2/$B1290^2,0)</f>
        <v>#REF!</v>
      </c>
      <c r="L1767" s="107" t="e">
        <f>#REF!</f>
        <v>#REF!</v>
      </c>
      <c r="M1767" s="106" t="e">
        <f>IF($A1290=L1764,1*$A1763*($B1290-$A1763)^2/$B1290^2,0)</f>
        <v>#REF!</v>
      </c>
      <c r="X1767" s="149"/>
    </row>
    <row r="1768" spans="1:62" hidden="1" outlineLevel="2" x14ac:dyDescent="0.25">
      <c r="B1768" s="105" t="e">
        <f>#REF!</f>
        <v>#REF!</v>
      </c>
      <c r="C1768" s="108">
        <v>0</v>
      </c>
      <c r="D1768" s="107" t="e">
        <f>#REF!</f>
        <v>#REF!</v>
      </c>
      <c r="E1768" s="108">
        <v>0</v>
      </c>
      <c r="F1768" s="107" t="e">
        <f>#REF!</f>
        <v>#REF!</v>
      </c>
      <c r="G1768" s="108">
        <v>0</v>
      </c>
      <c r="H1768" s="107" t="e">
        <f>#REF!</f>
        <v>#REF!</v>
      </c>
      <c r="I1768" s="108">
        <v>0</v>
      </c>
      <c r="J1768" s="107" t="e">
        <f>#REF!</f>
        <v>#REF!</v>
      </c>
      <c r="K1768" s="108">
        <v>0</v>
      </c>
      <c r="L1768" s="107" t="e">
        <f>#REF!</f>
        <v>#REF!</v>
      </c>
      <c r="M1768" s="108">
        <v>0</v>
      </c>
    </row>
    <row r="1769" spans="1:62" hidden="1" outlineLevel="2" x14ac:dyDescent="0.25">
      <c r="B1769" s="105" t="e">
        <f>#REF!</f>
        <v>#REF!</v>
      </c>
      <c r="C1769" s="106" t="e">
        <f>IF($A1290=B1764,1*($A1763)^2*(3*$B1290-2*$A1763)/$B1290^3,0)</f>
        <v>#REF!</v>
      </c>
      <c r="D1769" s="107" t="e">
        <f>#REF!</f>
        <v>#REF!</v>
      </c>
      <c r="E1769" s="106" t="e">
        <f>IF($A1290=D1764,1*($A1763)^2*(3*$B1290-2*$A1763)/$B1290^3,0)</f>
        <v>#REF!</v>
      </c>
      <c r="F1769" s="107" t="e">
        <f>#REF!</f>
        <v>#REF!</v>
      </c>
      <c r="G1769" s="106" t="e">
        <f>IF($A1290=F1764,1*($A1763)^2*(3*$B1290-2*$A1763)/$B1290^3,0)</f>
        <v>#REF!</v>
      </c>
      <c r="H1769" s="107" t="e">
        <f>#REF!</f>
        <v>#REF!</v>
      </c>
      <c r="I1769" s="106" t="e">
        <f>IF($A1290=H1764,1*($A1763)^2*(3*$B1290-2*$A1763)/$B1290^3,0)</f>
        <v>#REF!</v>
      </c>
      <c r="J1769" s="107" t="e">
        <f>#REF!</f>
        <v>#REF!</v>
      </c>
      <c r="K1769" s="106" t="e">
        <f>IF($A1290=J1764,1*($A1763)^2*(3*$B1290-2*$A1763)/$B1290^3,0)</f>
        <v>#REF!</v>
      </c>
      <c r="L1769" s="107" t="e">
        <f>#REF!</f>
        <v>#REF!</v>
      </c>
      <c r="M1769" s="106" t="e">
        <f>IF($A1290=L1764,1*($A1763)^2*(3*$B1290-2*$A1763)/$B1290^3,0)</f>
        <v>#REF!</v>
      </c>
    </row>
    <row r="1770" spans="1:62" hidden="1" outlineLevel="2" x14ac:dyDescent="0.25">
      <c r="B1770" s="105" t="e">
        <f>#REF!</f>
        <v>#REF!</v>
      </c>
      <c r="C1770" s="108" t="e">
        <f>IF($A1290=B1764,-1*($B1290-$A1763)*$A1763^2/$B1290^2,0)</f>
        <v>#REF!</v>
      </c>
      <c r="D1770" s="107" t="e">
        <f>#REF!</f>
        <v>#REF!</v>
      </c>
      <c r="E1770" s="108" t="e">
        <f>IF($A1290=D1764,-1*($B1290-$A1763)*$A1763^2/$B1290^2,0)</f>
        <v>#REF!</v>
      </c>
      <c r="F1770" s="107" t="e">
        <f>#REF!</f>
        <v>#REF!</v>
      </c>
      <c r="G1770" s="108" t="e">
        <f>IF($A1290=F1764,-1*($B1290-$A1763)*$A1763^2/$B1290^2,0)</f>
        <v>#REF!</v>
      </c>
      <c r="H1770" s="107" t="e">
        <f>#REF!</f>
        <v>#REF!</v>
      </c>
      <c r="I1770" s="108" t="e">
        <f>IF($A1290=H1764,-1*($B1290-$A1763)*$A1763^2/$B1290^2,0)</f>
        <v>#REF!</v>
      </c>
      <c r="J1770" s="107" t="e">
        <f>#REF!</f>
        <v>#REF!</v>
      </c>
      <c r="K1770" s="108" t="e">
        <f>IF($A1290=J1764,-1*($B1290-$A1763)*$A1763^2/$B1290^2,0)</f>
        <v>#REF!</v>
      </c>
      <c r="L1770" s="107" t="e">
        <f>#REF!</f>
        <v>#REF!</v>
      </c>
      <c r="M1770" s="108" t="e">
        <f>IF($A1290=L1764,-1*($B1290-$A1763)*$A1763^2/$B1290^2,0)</f>
        <v>#REF!</v>
      </c>
    </row>
    <row r="1771" spans="1:62" hidden="1" outlineLevel="2" x14ac:dyDescent="0.25">
      <c r="C1771" t="s">
        <v>61</v>
      </c>
      <c r="D1771" s="182"/>
      <c r="E1771" s="183"/>
      <c r="F1771" s="182"/>
      <c r="G1771" s="183"/>
      <c r="H1771" s="182"/>
      <c r="I1771" s="183"/>
      <c r="J1771" s="182"/>
      <c r="K1771" s="183"/>
      <c r="L1771" s="182"/>
      <c r="M1771" s="183"/>
      <c r="N1771" s="182"/>
      <c r="O1771" s="183"/>
      <c r="P1771" s="182"/>
      <c r="Q1771" s="183"/>
      <c r="R1771" s="182"/>
      <c r="S1771" s="183"/>
    </row>
    <row r="1772" spans="1:62" hidden="1" outlineLevel="2" x14ac:dyDescent="0.25">
      <c r="B1772" s="105">
        <v>1</v>
      </c>
      <c r="C1772" s="108">
        <f t="shared" ref="C1772" si="3021">-(IFERROR(VLOOKUP($B1772,$B1765:$C1770,2,0),0)+IFERROR(VLOOKUP($B1772,$D1765:$E1770,2,0),0)+IFERROR(VLOOKUP($B1772,$F1765:$G1770,2,0),0)+IFERROR(VLOOKUP($B1772,$H1765:$I1770,2,0),0)+IFERROR(VLOOKUP($B1772,$J1765:$K1770,2,0),0)+IFERROR(VLOOKUP($B1772,$L1765:$M1770,2,0),0)+IFERROR(VLOOKUP($B1772,$N1765:$O1770,2,0),0)+IFERROR(VLOOKUP($B1772,$P1765:$Q1770,2,0),0)+IFERROR(VLOOKUP($B1772,$R1765:$S1770,2,0),0))</f>
        <v>0</v>
      </c>
      <c r="E1772" s="109"/>
      <c r="F1772" s="325" t="s">
        <v>37</v>
      </c>
      <c r="G1772" s="325"/>
      <c r="H1772" s="325"/>
      <c r="I1772" s="325"/>
      <c r="J1772" s="325"/>
      <c r="K1772" s="325"/>
      <c r="L1772" s="325"/>
      <c r="M1772" s="325"/>
      <c r="N1772" s="325"/>
      <c r="O1772" s="325"/>
      <c r="P1772" s="325"/>
      <c r="Q1772" s="325"/>
      <c r="R1772" s="325"/>
      <c r="S1772" s="325"/>
      <c r="T1772" s="325"/>
      <c r="U1772" s="325"/>
      <c r="V1772" s="325"/>
      <c r="W1772" s="325"/>
      <c r="X1772" s="325"/>
      <c r="Y1772" s="325"/>
      <c r="Z1772" s="325"/>
      <c r="AA1772" s="325"/>
      <c r="AB1772" s="110"/>
      <c r="AC1772" s="110"/>
      <c r="AD1772" s="110"/>
      <c r="AE1772" s="110"/>
      <c r="AF1772" s="110"/>
      <c r="AG1772" s="110"/>
      <c r="AH1772" s="110"/>
    </row>
    <row r="1773" spans="1:62" hidden="1" outlineLevel="2" x14ac:dyDescent="0.25">
      <c r="B1773" s="105">
        <v>2</v>
      </c>
      <c r="C1773" s="108">
        <f t="shared" ref="C1773" si="3022">-(IFERROR(VLOOKUP($B1773,$B1765:$C1770,2,0),0)+IFERROR(VLOOKUP($B1773,$D1765:$E1770,2,0),0)+IFERROR(VLOOKUP($B1773,$F1765:$G1770,2,0),0)+IFERROR(VLOOKUP($B1773,$H1765:$I1770,2,0),0)+IFERROR(VLOOKUP($B1773,$J1765:$K1770,2,0),0)+IFERROR(VLOOKUP($B1773,$L1765:$M1770,2,0),0)+IFERROR(VLOOKUP($B1773,$N1765:$O1770,2,0),0)+IFERROR(VLOOKUP($B1773,$P1765:$Q1770,2,0),0)+IFERROR(VLOOKUP($B1773,$R1765:$S1770,2,0),0))</f>
        <v>0</v>
      </c>
      <c r="E1773" s="110"/>
      <c r="F1773" s="110"/>
      <c r="G1773" s="326" t="s">
        <v>38</v>
      </c>
      <c r="H1773" s="326"/>
      <c r="I1773" s="326"/>
      <c r="J1773" s="326"/>
      <c r="K1773" s="326"/>
      <c r="L1773" s="326"/>
      <c r="M1773" s="110"/>
      <c r="N1773" s="110"/>
      <c r="O1773" s="110"/>
      <c r="P1773" s="327" t="s">
        <v>39</v>
      </c>
      <c r="Q1773" s="327"/>
      <c r="R1773" s="327"/>
      <c r="S1773" s="327"/>
      <c r="T1773" s="327"/>
      <c r="U1773" s="327"/>
      <c r="V1773" s="110"/>
      <c r="W1773" s="110"/>
      <c r="X1773" s="110"/>
      <c r="Y1773" s="110"/>
      <c r="Z1773" s="110"/>
      <c r="AA1773" s="110"/>
      <c r="AB1773" s="110"/>
      <c r="AC1773" s="110"/>
      <c r="AD1773" s="110"/>
      <c r="AE1773" s="110"/>
      <c r="AF1773" s="110"/>
      <c r="AG1773" s="110"/>
      <c r="AH1773" s="110"/>
    </row>
    <row r="1774" spans="1:62" hidden="1" outlineLevel="2" x14ac:dyDescent="0.25">
      <c r="B1774" s="105">
        <v>3</v>
      </c>
      <c r="C1774" s="108">
        <f t="shared" ref="C1774" si="3023">-(IFERROR(VLOOKUP($B1774,$B1765:$C1770,2,0),0)+IFERROR(VLOOKUP($B1774,$D1765:$E1770,2,0),0)+IFERROR(VLOOKUP($B1774,$F1765:$G1770,2,0),0)+IFERROR(VLOOKUP($B1774,$H1765:$I1770,2,0),0)+IFERROR(VLOOKUP($B1774,$J1765:$K1770,2,0),0)+IFERROR(VLOOKUP($B1774,$L1765:$M1770,2,0),0)+IFERROR(VLOOKUP($B1774,$N1765:$O1770,2,0),0)+IFERROR(VLOOKUP($B1774,$P1765:$Q1770,2,0),0)+IFERROR(VLOOKUP($B1774,$R1765:$S1770,2,0),0))</f>
        <v>0</v>
      </c>
      <c r="E1774" s="110"/>
      <c r="F1774" s="110"/>
      <c r="G1774" s="112">
        <v>6</v>
      </c>
      <c r="H1774" s="112">
        <v>5</v>
      </c>
      <c r="I1774" s="112">
        <v>4</v>
      </c>
      <c r="J1774" s="112">
        <v>3</v>
      </c>
      <c r="K1774" s="112">
        <v>2</v>
      </c>
      <c r="L1774" s="112">
        <v>1</v>
      </c>
      <c r="M1774" s="110"/>
      <c r="O1774" s="110"/>
      <c r="P1774" s="112">
        <v>6</v>
      </c>
      <c r="Q1774" s="112">
        <v>5</v>
      </c>
      <c r="R1774" s="112">
        <v>4</v>
      </c>
      <c r="S1774" s="112">
        <v>3</v>
      </c>
      <c r="T1774" s="112">
        <v>2</v>
      </c>
      <c r="U1774" s="112">
        <v>1</v>
      </c>
      <c r="AB1774" s="110"/>
      <c r="AC1774" s="110"/>
      <c r="AD1774" s="110"/>
      <c r="AE1774" s="110"/>
      <c r="AF1774" s="110"/>
      <c r="AG1774" s="110"/>
      <c r="AH1774" s="110"/>
    </row>
    <row r="1775" spans="1:62" hidden="1" outlineLevel="2" x14ac:dyDescent="0.25">
      <c r="B1775" s="105">
        <v>4</v>
      </c>
      <c r="C1775" s="108">
        <f t="shared" ref="C1775" si="3024">-(IFERROR(VLOOKUP($B1775,$B1765:$C1770,2,0),0)+IFERROR(VLOOKUP($B1775,$D1765:$E1770,2,0),0)+IFERROR(VLOOKUP($B1775,$F1765:$G1770,2,0),0)+IFERROR(VLOOKUP($B1775,$H1765:$I1770,2,0),0)+IFERROR(VLOOKUP($B1775,$J1765:$K1770,2,0),0)+IFERROR(VLOOKUP($B1775,$L1765:$M1770,2,0),0)+IFERROR(VLOOKUP($B1775,$N1765:$O1770,2,0),0)+IFERROR(VLOOKUP($B1775,$P1765:$Q1770,2,0),0)+IFERROR(VLOOKUP($B1775,$R1765:$S1770,2,0),0))</f>
        <v>0</v>
      </c>
      <c r="E1775" s="110"/>
      <c r="F1775" s="105">
        <v>1</v>
      </c>
      <c r="G1775" s="184" t="e">
        <f t="array" ref="G1775:G1781">MMULT(MINVERSE($C$24:$I$30),$C1772:$C1778)</f>
        <v>#NUM!</v>
      </c>
      <c r="H1775" s="184" t="e">
        <f t="array" ref="H1775:H1780">MMULT(MINVERSE($C$24:$H$29),$C1772:$C1777)</f>
        <v>#NUM!</v>
      </c>
      <c r="I1775" s="184" t="e">
        <f t="array" ref="I1775:I1779">MMULT(MINVERSE($C$24:$G$28),$C1772:$C1776)</f>
        <v>#NUM!</v>
      </c>
      <c r="J1775" s="184" t="e">
        <f t="array" ref="J1775:J1778">MMULT(MINVERSE($C$24:$F$27),$C1772:$C1775)</f>
        <v>#NUM!</v>
      </c>
      <c r="K1775" s="184" t="e">
        <f t="array" ref="K1775:K1777">MMULT(MINVERSE($C$24:$E$26),$C1772:$C1774)</f>
        <v>#NUM!</v>
      </c>
      <c r="L1775" s="184" t="e">
        <f t="array" ref="L1775:L1776">MMULT(MINVERSE($C$24:$D$25),$C1772:$C1773)</f>
        <v>#NUM!</v>
      </c>
      <c r="M1775" s="110"/>
      <c r="O1775" s="105">
        <v>1</v>
      </c>
      <c r="P1775" s="184" t="e">
        <f t="array" ref="P1775:P1785">MMULT(MINVERSE($C$24:$M$34),$C1772:$C1782)</f>
        <v>#NUM!</v>
      </c>
      <c r="Q1775" s="184" t="e">
        <f t="array" ref="Q1775:Q1784">MMULT(MINVERSE($C$24:$L$33),$C1772:$C1781)</f>
        <v>#NUM!</v>
      </c>
      <c r="R1775" s="184" t="e">
        <f t="array" ref="R1775:R1783">MMULT(MINVERSE($C$24:$K$32),$C1772:$C1780)</f>
        <v>#NUM!</v>
      </c>
      <c r="S1775" s="184" t="e">
        <f t="array" ref="S1775:S1782">MMULT(MINVERSE($C$24:$J$31),$C1772:$C1779)</f>
        <v>#NUM!</v>
      </c>
      <c r="T1775" s="114"/>
      <c r="U1775" s="114"/>
      <c r="V1775" s="110"/>
      <c r="W1775" s="110"/>
      <c r="X1775" s="110"/>
      <c r="Y1775" s="110"/>
      <c r="Z1775" s="110"/>
      <c r="AA1775" s="110"/>
      <c r="AB1775" s="110"/>
      <c r="AC1775" s="110"/>
      <c r="AD1775" s="110"/>
      <c r="AE1775" s="110"/>
      <c r="AF1775" s="110"/>
      <c r="AG1775" s="110"/>
      <c r="AH1775" s="110"/>
    </row>
    <row r="1776" spans="1:62" hidden="1" outlineLevel="2" x14ac:dyDescent="0.25">
      <c r="B1776" s="105">
        <v>5</v>
      </c>
      <c r="C1776" s="108">
        <f t="shared" ref="C1776" si="3025">-(IFERROR(VLOOKUP($B1776,$B1765:$C1770,2,0),0)+IFERROR(VLOOKUP($B1776,$D1765:$E1770,2,0),0)+IFERROR(VLOOKUP($B1776,$F1765:$G1770,2,0),0)+IFERROR(VLOOKUP($B1776,$H1765:$I1770,2,0),0)+IFERROR(VLOOKUP($B1776,$J1765:$K1770,2,0),0)+IFERROR(VLOOKUP($B1776,$L1765:$M1770,2,0),0)+IFERROR(VLOOKUP($B1776,$N1765:$O1770,2,0),0)+IFERROR(VLOOKUP($B1776,$P1765:$Q1770,2,0),0)+IFERROR(VLOOKUP($B1776,$R1765:$S1770,2,0),0))</f>
        <v>0</v>
      </c>
      <c r="E1776" s="110"/>
      <c r="F1776" s="105">
        <v>2</v>
      </c>
      <c r="G1776" s="185" t="e">
        <v>#NUM!</v>
      </c>
      <c r="H1776" s="185" t="e">
        <v>#NUM!</v>
      </c>
      <c r="I1776" s="185" t="e">
        <v>#NUM!</v>
      </c>
      <c r="J1776" s="185" t="e">
        <v>#NUM!</v>
      </c>
      <c r="K1776" s="185" t="e">
        <v>#NUM!</v>
      </c>
      <c r="L1776" s="185" t="e">
        <v>#NUM!</v>
      </c>
      <c r="M1776" s="110"/>
      <c r="O1776" s="105">
        <v>2</v>
      </c>
      <c r="P1776" s="185" t="e">
        <v>#NUM!</v>
      </c>
      <c r="Q1776" s="185" t="e">
        <v>#NUM!</v>
      </c>
      <c r="R1776" s="185" t="e">
        <v>#NUM!</v>
      </c>
      <c r="S1776" s="185" t="e">
        <v>#NUM!</v>
      </c>
      <c r="T1776" s="114"/>
      <c r="U1776" s="114"/>
    </row>
    <row r="1777" spans="1:21" hidden="1" outlineLevel="2" x14ac:dyDescent="0.25">
      <c r="B1777" s="105">
        <v>6</v>
      </c>
      <c r="C1777" s="108">
        <f t="shared" ref="C1777" si="3026">-(IFERROR(VLOOKUP($B1777,$B1765:$C1770,2,0),0)+IFERROR(VLOOKUP($B1777,$D1765:$E1770,2,0),0)+IFERROR(VLOOKUP($B1777,$F1765:$G1770,2,0),0)+IFERROR(VLOOKUP($B1777,$H1765:$I1770,2,0),0)+IFERROR(VLOOKUP($B1777,$J1765:$K1770,2,0),0)+IFERROR(VLOOKUP($B1777,$L1765:$M1770,2,0),0)+IFERROR(VLOOKUP($B1777,$N1765:$O1770,2,0),0)+IFERROR(VLOOKUP($B1777,$P1765:$Q1770,2,0),0)+IFERROR(VLOOKUP($B1777,$R1765:$S1770,2,0),0))</f>
        <v>0</v>
      </c>
      <c r="E1777" s="110"/>
      <c r="F1777" s="105">
        <v>3</v>
      </c>
      <c r="G1777" s="185" t="e">
        <v>#NUM!</v>
      </c>
      <c r="H1777" s="185" t="e">
        <v>#NUM!</v>
      </c>
      <c r="I1777" s="185" t="e">
        <v>#NUM!</v>
      </c>
      <c r="J1777" s="185" t="e">
        <v>#NUM!</v>
      </c>
      <c r="K1777" s="185" t="e">
        <v>#NUM!</v>
      </c>
      <c r="L1777" s="185"/>
      <c r="M1777" s="110"/>
      <c r="O1777" s="105">
        <v>3</v>
      </c>
      <c r="P1777" s="185" t="e">
        <v>#NUM!</v>
      </c>
      <c r="Q1777" s="185" t="e">
        <v>#NUM!</v>
      </c>
      <c r="R1777" s="185" t="e">
        <v>#NUM!</v>
      </c>
      <c r="S1777" s="185" t="e">
        <v>#NUM!</v>
      </c>
      <c r="T1777" s="114"/>
      <c r="U1777" s="114"/>
    </row>
    <row r="1778" spans="1:21" hidden="1" outlineLevel="2" x14ac:dyDescent="0.25">
      <c r="B1778" s="105">
        <v>7</v>
      </c>
      <c r="C1778" s="108">
        <f t="shared" ref="C1778" si="3027">-(IFERROR(VLOOKUP($B1778,$B1765:$C1770,2,0),0)+IFERROR(VLOOKUP($B1778,$D1765:$E1770,2,0),0)+IFERROR(VLOOKUP($B1778,$F1765:$G1770,2,0),0)+IFERROR(VLOOKUP($B1778,$H1765:$I1770,2,0),0)+IFERROR(VLOOKUP($B1778,$J1765:$K1770,2,0),0)+IFERROR(VLOOKUP($B1778,$L1765:$M1770,2,0),0)+IFERROR(VLOOKUP($B1778,$N1765:$O1770,2,0),0)+IFERROR(VLOOKUP($B1778,$P1765:$Q1770,2,0),0)+IFERROR(VLOOKUP($B1778,$R1765:$S1770,2,0),0))</f>
        <v>0</v>
      </c>
      <c r="E1778" s="110"/>
      <c r="F1778" s="105">
        <v>4</v>
      </c>
      <c r="G1778" s="185" t="e">
        <v>#NUM!</v>
      </c>
      <c r="H1778" s="185" t="e">
        <v>#NUM!</v>
      </c>
      <c r="I1778" s="185" t="e">
        <v>#NUM!</v>
      </c>
      <c r="J1778" s="185" t="e">
        <v>#NUM!</v>
      </c>
      <c r="K1778" s="185"/>
      <c r="L1778" s="185"/>
      <c r="M1778" s="110"/>
      <c r="O1778" s="105">
        <v>4</v>
      </c>
      <c r="P1778" s="185" t="e">
        <v>#NUM!</v>
      </c>
      <c r="Q1778" s="185" t="e">
        <v>#NUM!</v>
      </c>
      <c r="R1778" s="185" t="e">
        <v>#NUM!</v>
      </c>
      <c r="S1778" s="185" t="e">
        <v>#NUM!</v>
      </c>
      <c r="T1778" s="114"/>
      <c r="U1778" s="114"/>
    </row>
    <row r="1779" spans="1:21" hidden="1" outlineLevel="2" x14ac:dyDescent="0.25">
      <c r="B1779" s="105">
        <v>8</v>
      </c>
      <c r="C1779" s="108">
        <f t="shared" ref="C1779" si="3028">-(IFERROR(VLOOKUP($B1779,$B1765:$C1770,2,0),0)+IFERROR(VLOOKUP($B1779,$D1765:$E1770,2,0),0)+IFERROR(VLOOKUP($B1779,$F1765:$G1770,2,0),0)+IFERROR(VLOOKUP($B1779,$H1765:$I1770,2,0),0)+IFERROR(VLOOKUP($B1779,$J1765:$K1770,2,0),0)+IFERROR(VLOOKUP($B1779,$L1765:$M1770,2,0),0)+IFERROR(VLOOKUP($B1779,$N1765:$O1770,2,0),0)+IFERROR(VLOOKUP($B1779,$P1765:$Q1770,2,0),0)+IFERROR(VLOOKUP($B1779,$R1765:$S1770,2,0),0))</f>
        <v>0</v>
      </c>
      <c r="E1779" s="110" t="s">
        <v>40</v>
      </c>
      <c r="F1779" s="105">
        <v>5</v>
      </c>
      <c r="G1779" s="185" t="e">
        <v>#NUM!</v>
      </c>
      <c r="H1779" s="185" t="e">
        <v>#NUM!</v>
      </c>
      <c r="I1779" s="185" t="e">
        <v>#NUM!</v>
      </c>
      <c r="J1779" s="185"/>
      <c r="K1779" s="185"/>
      <c r="L1779" s="185"/>
      <c r="M1779" s="110"/>
      <c r="O1779" s="105">
        <v>5</v>
      </c>
      <c r="P1779" s="185" t="e">
        <v>#NUM!</v>
      </c>
      <c r="Q1779" s="185" t="e">
        <v>#NUM!</v>
      </c>
      <c r="R1779" s="185" t="e">
        <v>#NUM!</v>
      </c>
      <c r="S1779" s="185" t="e">
        <v>#NUM!</v>
      </c>
      <c r="T1779" s="114"/>
      <c r="U1779" s="114"/>
    </row>
    <row r="1780" spans="1:21" hidden="1" outlineLevel="2" x14ac:dyDescent="0.25">
      <c r="B1780" s="105">
        <v>9</v>
      </c>
      <c r="C1780" s="108">
        <f t="shared" ref="C1780" si="3029">-(IFERROR(VLOOKUP($B1780,$B1765:$C1770,2,0),0)+IFERROR(VLOOKUP($B1780,$D1765:$E1770,2,0),0)+IFERROR(VLOOKUP($B1780,$F1765:$G1770,2,0),0)+IFERROR(VLOOKUP($B1780,$H1765:$I1770,2,0),0)+IFERROR(VLOOKUP($B1780,$J1765:$K1770,2,0),0)+IFERROR(VLOOKUP($B1780,$L1765:$M1770,2,0),0)+IFERROR(VLOOKUP($B1780,$N1765:$O1770,2,0),0)+IFERROR(VLOOKUP($B1780,$P1765:$Q1770,2,0),0)+IFERROR(VLOOKUP($B1780,$R1765:$S1770,2,0),0))</f>
        <v>0</v>
      </c>
      <c r="E1780" s="110"/>
      <c r="F1780" s="105">
        <v>6</v>
      </c>
      <c r="G1780" s="185" t="e">
        <v>#NUM!</v>
      </c>
      <c r="H1780" s="185" t="e">
        <v>#NUM!</v>
      </c>
      <c r="I1780" s="185"/>
      <c r="J1780" s="185"/>
      <c r="K1780" s="185"/>
      <c r="L1780" s="185"/>
      <c r="M1780" s="110"/>
      <c r="O1780" s="105">
        <v>6</v>
      </c>
      <c r="P1780" s="185" t="e">
        <v>#NUM!</v>
      </c>
      <c r="Q1780" s="185" t="e">
        <v>#NUM!</v>
      </c>
      <c r="R1780" s="185" t="e">
        <v>#NUM!</v>
      </c>
      <c r="S1780" s="185" t="e">
        <v>#NUM!</v>
      </c>
      <c r="T1780" s="114"/>
      <c r="U1780" s="114"/>
    </row>
    <row r="1781" spans="1:21" hidden="1" outlineLevel="2" x14ac:dyDescent="0.25">
      <c r="B1781" s="105">
        <v>10</v>
      </c>
      <c r="C1781" s="108">
        <f t="shared" ref="C1781" si="3030">-(IFERROR(VLOOKUP($B1781,$B1765:$C1770,2,0),0)+IFERROR(VLOOKUP($B1781,$D1765:$E1770,2,0),0)+IFERROR(VLOOKUP($B1781,$F1765:$G1770,2,0),0)+IFERROR(VLOOKUP($B1781,$H1765:$I1770,2,0),0)+IFERROR(VLOOKUP($B1781,$J1765:$K1770,2,0),0)+IFERROR(VLOOKUP($B1781,$L1765:$M1770,2,0),0)+IFERROR(VLOOKUP($B1781,$N1765:$O1770,2,0),0)+IFERROR(VLOOKUP($B1781,$P1765:$Q1770,2,0),0)+IFERROR(VLOOKUP($B1781,$R1765:$S1770,2,0),0))</f>
        <v>0</v>
      </c>
      <c r="E1781" s="110"/>
      <c r="F1781" s="105">
        <v>7</v>
      </c>
      <c r="G1781" s="185" t="e">
        <v>#NUM!</v>
      </c>
      <c r="H1781" s="185"/>
      <c r="I1781" s="185"/>
      <c r="J1781" s="185"/>
      <c r="K1781" s="185"/>
      <c r="L1781" s="185"/>
      <c r="M1781" s="110"/>
      <c r="N1781" s="110" t="s">
        <v>40</v>
      </c>
      <c r="O1781" s="105">
        <v>7</v>
      </c>
      <c r="P1781" s="185" t="e">
        <v>#NUM!</v>
      </c>
      <c r="Q1781" s="185" t="e">
        <v>#NUM!</v>
      </c>
      <c r="R1781" s="185" t="e">
        <v>#NUM!</v>
      </c>
      <c r="S1781" s="185" t="e">
        <v>#NUM!</v>
      </c>
      <c r="T1781" s="114"/>
      <c r="U1781" s="114"/>
    </row>
    <row r="1782" spans="1:21" hidden="1" outlineLevel="2" x14ac:dyDescent="0.25">
      <c r="B1782" s="105">
        <v>11</v>
      </c>
      <c r="C1782" s="108">
        <f t="shared" ref="C1782" si="3031">-(IFERROR(VLOOKUP($B1782,$B1765:$C1770,2,0),0)+IFERROR(VLOOKUP($B1782,$D1765:$E1770,2,0),0)+IFERROR(VLOOKUP($B1782,$F1765:$G1770,2,0),0)+IFERROR(VLOOKUP($B1782,$H1765:$I1770,2,0),0)+IFERROR(VLOOKUP($B1782,$J1765:$K1770,2,0),0)+IFERROR(VLOOKUP($B1782,$L1765:$M1770,2,0),0)+IFERROR(VLOOKUP($B1782,$N1765:$O1770,2,0),0)+IFERROR(VLOOKUP($B1782,$P1765:$Q1770,2,0),0)+IFERROR(VLOOKUP($B1782,$R1765:$S1770,2,0),0))</f>
        <v>0</v>
      </c>
      <c r="E1782" s="110"/>
      <c r="M1782" s="110"/>
      <c r="O1782" s="105">
        <v>8</v>
      </c>
      <c r="P1782" s="185" t="e">
        <v>#NUM!</v>
      </c>
      <c r="Q1782" s="185" t="e">
        <v>#NUM!</v>
      </c>
      <c r="R1782" s="185" t="e">
        <v>#NUM!</v>
      </c>
      <c r="S1782" s="185" t="e">
        <v>#NUM!</v>
      </c>
      <c r="T1782" s="114"/>
      <c r="U1782" s="114"/>
    </row>
    <row r="1783" spans="1:21" hidden="1" outlineLevel="2" x14ac:dyDescent="0.25">
      <c r="B1783" s="105">
        <v>12</v>
      </c>
      <c r="C1783" s="108">
        <f t="shared" ref="C1783" si="3032">-(IFERROR(VLOOKUP($B1783,$B1765:$C1770,2,0),0)+IFERROR(VLOOKUP($B1783,$D1765:$E1770,2,0),0)+IFERROR(VLOOKUP($B1783,$F1765:$G1770,2,0),0)+IFERROR(VLOOKUP($B1783,$H1765:$I1770,2,0),0)+IFERROR(VLOOKUP($B1783,$J1765:$K1770,2,0),0)+IFERROR(VLOOKUP($B1783,$L1765:$M1770,2,0),0)+IFERROR(VLOOKUP($B1783,$N1765:$O1770,2,0),0)+IFERROR(VLOOKUP($B1783,$P1765:$Q1770,2,0),0)+IFERROR(VLOOKUP($B1783,$R1765:$S1770,2,0),0))</f>
        <v>0</v>
      </c>
      <c r="E1783" s="110"/>
      <c r="M1783" s="110"/>
      <c r="O1783" s="105">
        <v>9</v>
      </c>
      <c r="P1783" s="185" t="e">
        <v>#NUM!</v>
      </c>
      <c r="Q1783" s="185" t="e">
        <v>#NUM!</v>
      </c>
      <c r="R1783" s="185" t="e">
        <v>#NUM!</v>
      </c>
      <c r="S1783" s="185"/>
      <c r="T1783" s="114"/>
      <c r="U1783" s="114"/>
    </row>
    <row r="1784" spans="1:21" hidden="1" outlineLevel="2" x14ac:dyDescent="0.25">
      <c r="B1784" s="105">
        <v>13</v>
      </c>
      <c r="C1784" s="108">
        <f t="shared" ref="C1784" si="3033">-(IFERROR(VLOOKUP($B1784,$B1765:$C1770,2,0),0)+IFERROR(VLOOKUP($B1784,$D1765:$E1770,2,0),0)+IFERROR(VLOOKUP($B1784,$F1765:$G1770,2,0),0)+IFERROR(VLOOKUP($B1784,$H1765:$I1770,2,0),0)+IFERROR(VLOOKUP($B1784,$J1765:$K1770,2,0),0)+IFERROR(VLOOKUP($B1784,$L1765:$M1770,2,0),0)+IFERROR(VLOOKUP($B1784,$N1765:$O1770,2,0),0)+IFERROR(VLOOKUP($B1784,$P1765:$Q1770,2,0),0)+IFERROR(VLOOKUP($B1784,$R1765:$S1770,2,0),0))</f>
        <v>0</v>
      </c>
      <c r="E1784" s="110"/>
      <c r="F1784" s="110"/>
      <c r="G1784" s="324" t="s">
        <v>42</v>
      </c>
      <c r="H1784" s="324"/>
      <c r="I1784" s="324"/>
      <c r="J1784" s="324"/>
      <c r="K1784" s="324"/>
      <c r="L1784" s="324"/>
      <c r="M1784" s="110"/>
      <c r="O1784" s="105">
        <v>10</v>
      </c>
      <c r="P1784" s="185" t="e">
        <v>#NUM!</v>
      </c>
      <c r="Q1784" s="185" t="e">
        <v>#NUM!</v>
      </c>
      <c r="R1784" s="185"/>
      <c r="S1784" s="185"/>
      <c r="T1784" s="114"/>
      <c r="U1784" s="114"/>
    </row>
    <row r="1785" spans="1:21" hidden="1" outlineLevel="2" x14ac:dyDescent="0.25">
      <c r="B1785" s="105">
        <v>14</v>
      </c>
      <c r="C1785" s="108">
        <f t="shared" ref="C1785" si="3034">-(IFERROR(VLOOKUP($B1785,$B1765:$C1770,2,0),0)+IFERROR(VLOOKUP($B1785,$D1765:$E1770,2,0),0)+IFERROR(VLOOKUP($B1785,$F1765:$G1770,2,0),0)+IFERROR(VLOOKUP($B1785,$H1765:$I1770,2,0),0)+IFERROR(VLOOKUP($B1785,$J1765:$K1770,2,0),0)+IFERROR(VLOOKUP($B1785,$L1765:$M1770,2,0),0)+IFERROR(VLOOKUP($B1785,$N1765:$O1770,2,0),0)+IFERROR(VLOOKUP($B1785,$P1765:$Q1770,2,0),0)+IFERROR(VLOOKUP($B1785,$R1765:$S1770,2,0),0))</f>
        <v>0</v>
      </c>
      <c r="E1785" s="110"/>
      <c r="F1785" s="110"/>
      <c r="G1785" s="112">
        <v>6</v>
      </c>
      <c r="H1785" s="112">
        <v>5</v>
      </c>
      <c r="I1785" s="112">
        <v>4</v>
      </c>
      <c r="J1785" s="112">
        <v>3</v>
      </c>
      <c r="K1785" s="112">
        <v>2</v>
      </c>
      <c r="L1785" s="112">
        <v>1</v>
      </c>
      <c r="M1785" s="110"/>
      <c r="O1785" s="105">
        <v>11</v>
      </c>
      <c r="P1785" s="185" t="e">
        <v>#NUM!</v>
      </c>
      <c r="Q1785" s="185"/>
      <c r="R1785" s="185"/>
      <c r="S1785" s="185"/>
      <c r="T1785" s="114"/>
      <c r="U1785" s="114"/>
    </row>
    <row r="1786" spans="1:21" hidden="1" outlineLevel="2" x14ac:dyDescent="0.25">
      <c r="A1786" s="68" t="s">
        <v>41</v>
      </c>
      <c r="B1786" s="105">
        <v>15</v>
      </c>
      <c r="C1786" s="108">
        <f t="shared" ref="C1786" si="3035">-(IFERROR(VLOOKUP($B1786,$B1765:$C1770,2,0),0)+IFERROR(VLOOKUP($B1786,$D1765:$E1770,2,0),0)+IFERROR(VLOOKUP($B1786,$F1765:$G1770,2,0),0)+IFERROR(VLOOKUP($B1786,$H1765:$I1770,2,0),0)+IFERROR(VLOOKUP($B1786,$J1765:$K1770,2,0),0)+IFERROR(VLOOKUP($B1786,$L1765:$M1770,2,0),0)+IFERROR(VLOOKUP($B1786,$N1765:$O1770,2,0),0)+IFERROR(VLOOKUP($B1786,$P1765:$Q1770,2,0),0)+IFERROR(VLOOKUP($B1786,$R1765:$S1770,2,0),0))</f>
        <v>0</v>
      </c>
      <c r="E1786" s="110"/>
      <c r="F1786" s="105">
        <v>1</v>
      </c>
      <c r="G1786" s="184" t="e">
        <f t="array" ref="G1786:G1794">MMULT(MINVERSE($C$24:$K$32),$C1772:$C1780)</f>
        <v>#NUM!</v>
      </c>
      <c r="H1786" s="184" t="e">
        <f t="array" ref="H1786:H1793">MMULT(MINVERSE($C$24:$J$31),$C1772:$C1779)</f>
        <v>#NUM!</v>
      </c>
      <c r="I1786" s="184" t="e">
        <f t="array" ref="I1786:I1792">MMULT(MINVERSE($C$24:$I$30),$C1772:$C1778)</f>
        <v>#NUM!</v>
      </c>
      <c r="J1786" s="184" t="e">
        <f t="array" ref="J1786:J1791">MMULT(MINVERSE($C$24:$H$29),$C1772:$C1777)</f>
        <v>#NUM!</v>
      </c>
      <c r="K1786" s="184" t="e">
        <f t="array" ref="K1786:K1790">MMULT(MINVERSE($C$24:$G$28),$C1772:$C1776)</f>
        <v>#NUM!</v>
      </c>
      <c r="L1786" s="113"/>
      <c r="M1786" s="110"/>
      <c r="N1786" s="110"/>
      <c r="O1786" s="110"/>
      <c r="P1786" s="110"/>
    </row>
    <row r="1787" spans="1:21" hidden="1" outlineLevel="2" x14ac:dyDescent="0.25">
      <c r="B1787" s="105">
        <v>16</v>
      </c>
      <c r="C1787" s="108">
        <f t="shared" ref="C1787" si="3036">-(IFERROR(VLOOKUP($B1787,$B1765:$C1770,2,0),0)+IFERROR(VLOOKUP($B1787,$D1765:$E1770,2,0),0)+IFERROR(VLOOKUP($B1787,$F1765:$G1770,2,0),0)+IFERROR(VLOOKUP($B1787,$H1765:$I1770,2,0),0)+IFERROR(VLOOKUP($B1787,$J1765:$K1770,2,0),0)+IFERROR(VLOOKUP($B1787,$L1765:$M1770,2,0),0)+IFERROR(VLOOKUP($B1787,$N1765:$O1770,2,0),0)+IFERROR(VLOOKUP($B1787,$P1765:$Q1770,2,0),0)+IFERROR(VLOOKUP($B1787,$R1765:$S1770,2,0),0))</f>
        <v>0</v>
      </c>
      <c r="E1787" s="110"/>
      <c r="F1787" s="105">
        <v>2</v>
      </c>
      <c r="G1787" s="185" t="e">
        <v>#NUM!</v>
      </c>
      <c r="H1787" s="185" t="e">
        <v>#NUM!</v>
      </c>
      <c r="I1787" s="185" t="e">
        <v>#NUM!</v>
      </c>
      <c r="J1787" s="185" t="e">
        <v>#NUM!</v>
      </c>
      <c r="K1787" s="185" t="e">
        <v>#NUM!</v>
      </c>
      <c r="L1787" s="114"/>
      <c r="M1787" s="110"/>
      <c r="N1787" s="110"/>
      <c r="O1787" s="110"/>
      <c r="P1787" s="110"/>
    </row>
    <row r="1788" spans="1:21" hidden="1" outlineLevel="2" x14ac:dyDescent="0.25">
      <c r="B1788" s="105">
        <v>17</v>
      </c>
      <c r="C1788" s="108">
        <f t="shared" ref="C1788" si="3037">-(IFERROR(VLOOKUP($B1788,$B1765:$C1770,2,0),0)+IFERROR(VLOOKUP($B1788,$D1765:$E1770,2,0),0)+IFERROR(VLOOKUP($B1788,$F1765:$G1770,2,0),0)+IFERROR(VLOOKUP($B1788,$H1765:$I1770,2,0),0)+IFERROR(VLOOKUP($B1788,$J1765:$K1770,2,0),0)+IFERROR(VLOOKUP($B1788,$L1765:$M1770,2,0),0)+IFERROR(VLOOKUP($B1788,$N1765:$O1770,2,0),0)+IFERROR(VLOOKUP($B1788,$P1765:$Q1770,2,0),0)+IFERROR(VLOOKUP($B1788,$R1765:$S1770,2,0),0))</f>
        <v>0</v>
      </c>
      <c r="E1788" s="110"/>
      <c r="F1788" s="105">
        <v>3</v>
      </c>
      <c r="G1788" s="185" t="e">
        <v>#NUM!</v>
      </c>
      <c r="H1788" s="185" t="e">
        <v>#NUM!</v>
      </c>
      <c r="I1788" s="185" t="e">
        <v>#NUM!</v>
      </c>
      <c r="J1788" s="185" t="e">
        <v>#NUM!</v>
      </c>
      <c r="K1788" s="185" t="e">
        <v>#NUM!</v>
      </c>
      <c r="L1788" s="114"/>
      <c r="M1788" s="110"/>
    </row>
    <row r="1789" spans="1:21" hidden="1" outlineLevel="2" x14ac:dyDescent="0.25">
      <c r="B1789" s="105">
        <v>18</v>
      </c>
      <c r="C1789" s="108">
        <f t="shared" ref="C1789" si="3038">-(IFERROR(VLOOKUP($B1789,$B1765:$C1770,2,0),0)+IFERROR(VLOOKUP($B1789,$D1765:$E1770,2,0),0)+IFERROR(VLOOKUP($B1789,$F1765:$G1770,2,0),0)+IFERROR(VLOOKUP($B1789,$H1765:$I1770,2,0),0)+IFERROR(VLOOKUP($B1789,$J1765:$K1770,2,0),0)+IFERROR(VLOOKUP($B1789,$L1765:$M1770,2,0),0)+IFERROR(VLOOKUP($B1789,$N1765:$O1770,2,0),0)+IFERROR(VLOOKUP($B1789,$P1765:$Q1770,2,0),0)+IFERROR(VLOOKUP($B1789,$R1765:$S1770,2,0),0))</f>
        <v>0</v>
      </c>
      <c r="E1789" s="110"/>
      <c r="F1789" s="105">
        <v>4</v>
      </c>
      <c r="G1789" s="185" t="e">
        <v>#NUM!</v>
      </c>
      <c r="H1789" s="185" t="e">
        <v>#NUM!</v>
      </c>
      <c r="I1789" s="185" t="e">
        <v>#NUM!</v>
      </c>
      <c r="J1789" s="185" t="e">
        <v>#NUM!</v>
      </c>
      <c r="K1789" s="185" t="e">
        <v>#NUM!</v>
      </c>
      <c r="L1789" s="114"/>
      <c r="M1789" s="110"/>
    </row>
    <row r="1790" spans="1:21" hidden="1" outlineLevel="2" x14ac:dyDescent="0.25">
      <c r="B1790" s="105">
        <v>19</v>
      </c>
      <c r="C1790" s="108">
        <f t="shared" ref="C1790" si="3039">-(IFERROR(VLOOKUP($B1790,$B1765:$C1770,2,0),0)+IFERROR(VLOOKUP($B1790,$D1765:$E1770,2,0),0)+IFERROR(VLOOKUP($B1790,$F1765:$G1770,2,0),0)+IFERROR(VLOOKUP($B1790,$H1765:$I1770,2,0),0)+IFERROR(VLOOKUP($B1790,$J1765:$K1770,2,0),0)+IFERROR(VLOOKUP($B1790,$L1765:$M1770,2,0),0)+IFERROR(VLOOKUP($B1790,$N1765:$O1770,2,0),0)+IFERROR(VLOOKUP($B1790,$P1765:$Q1770,2,0),0)+IFERROR(VLOOKUP($B1790,$R1765:$S1770,2,0),0))</f>
        <v>0</v>
      </c>
      <c r="E1790" s="110" t="s">
        <v>40</v>
      </c>
      <c r="F1790" s="105">
        <v>5</v>
      </c>
      <c r="G1790" s="185" t="e">
        <v>#NUM!</v>
      </c>
      <c r="H1790" s="185" t="e">
        <v>#NUM!</v>
      </c>
      <c r="I1790" s="185" t="e">
        <v>#NUM!</v>
      </c>
      <c r="J1790" s="185" t="e">
        <v>#NUM!</v>
      </c>
      <c r="K1790" s="185" t="e">
        <v>#NUM!</v>
      </c>
      <c r="L1790" s="114"/>
      <c r="M1790" s="110"/>
    </row>
    <row r="1791" spans="1:21" hidden="1" outlineLevel="2" x14ac:dyDescent="0.25">
      <c r="B1791" s="105">
        <v>20</v>
      </c>
      <c r="C1791" s="108">
        <f t="shared" ref="C1791" si="3040">-(IFERROR(VLOOKUP($B1791,$B1765:$C1770,2,0),0)+IFERROR(VLOOKUP($B1791,$D1765:$E1770,2,0),0)+IFERROR(VLOOKUP($B1791,$F1765:$G1770,2,0),0)+IFERROR(VLOOKUP($B1791,$H1765:$I1770,2,0),0)+IFERROR(VLOOKUP($B1791,$J1765:$K1770,2,0),0)+IFERROR(VLOOKUP($B1791,$L1765:$M1770,2,0),0)+IFERROR(VLOOKUP($B1791,$N1765:$O1770,2,0),0)+IFERROR(VLOOKUP($B1791,$P1765:$Q1770,2,0),0)+IFERROR(VLOOKUP($B1791,$R1765:$S1770,2,0),0))</f>
        <v>0</v>
      </c>
      <c r="F1791" s="105">
        <v>6</v>
      </c>
      <c r="G1791" s="185" t="e">
        <v>#NUM!</v>
      </c>
      <c r="H1791" s="185" t="e">
        <v>#NUM!</v>
      </c>
      <c r="I1791" s="185" t="e">
        <v>#NUM!</v>
      </c>
      <c r="J1791" s="185" t="e">
        <v>#NUM!</v>
      </c>
      <c r="K1791" s="185"/>
      <c r="L1791" s="114"/>
      <c r="M1791" s="110"/>
    </row>
    <row r="1792" spans="1:21" hidden="1" outlineLevel="2" x14ac:dyDescent="0.25">
      <c r="B1792" s="105">
        <v>21</v>
      </c>
      <c r="C1792" s="108">
        <f t="shared" ref="C1792" si="3041">-(IFERROR(VLOOKUP($B1792,$B1765:$C1770,2,0),0)+IFERROR(VLOOKUP($B1792,$D1765:$E1770,2,0),0)+IFERROR(VLOOKUP($B1792,$F1765:$G1770,2,0),0)+IFERROR(VLOOKUP($B1792,$H1765:$I1770,2,0),0)+IFERROR(VLOOKUP($B1792,$J1765:$K1770,2,0),0)+IFERROR(VLOOKUP($B1792,$L1765:$M1770,2,0),0)+IFERROR(VLOOKUP($B1792,$N1765:$O1770,2,0),0)+IFERROR(VLOOKUP($B1792,$P1765:$Q1770,2,0),0)+IFERROR(VLOOKUP($B1792,$R1765:$S1770,2,0),0))</f>
        <v>0</v>
      </c>
      <c r="E1792" s="110"/>
      <c r="F1792" s="105">
        <v>7</v>
      </c>
      <c r="G1792" s="185" t="e">
        <v>#NUM!</v>
      </c>
      <c r="H1792" s="185" t="e">
        <v>#NUM!</v>
      </c>
      <c r="I1792" s="185" t="e">
        <v>#NUM!</v>
      </c>
      <c r="J1792" s="185"/>
      <c r="K1792" s="185"/>
      <c r="L1792" s="114"/>
      <c r="M1792" s="110"/>
    </row>
    <row r="1793" spans="1:24" hidden="1" outlineLevel="2" x14ac:dyDescent="0.25">
      <c r="E1793" s="110"/>
      <c r="F1793" s="105">
        <v>8</v>
      </c>
      <c r="G1793" s="185" t="e">
        <v>#NUM!</v>
      </c>
      <c r="H1793" s="185" t="e">
        <v>#NUM!</v>
      </c>
      <c r="I1793" s="185"/>
      <c r="J1793" s="185"/>
      <c r="K1793" s="185"/>
      <c r="L1793" s="114"/>
      <c r="M1793" s="110"/>
      <c r="X1793" s="110"/>
    </row>
    <row r="1794" spans="1:24" hidden="1" outlineLevel="2" x14ac:dyDescent="0.25">
      <c r="E1794" s="110"/>
      <c r="F1794" s="105">
        <v>9</v>
      </c>
      <c r="G1794" s="185" t="e">
        <v>#NUM!</v>
      </c>
      <c r="H1794" s="185"/>
      <c r="I1794" s="185"/>
      <c r="J1794" s="185"/>
      <c r="K1794" s="185"/>
      <c r="L1794" s="114"/>
      <c r="M1794" s="110"/>
      <c r="X1794" s="110"/>
    </row>
    <row r="1795" spans="1:24" hidden="1" outlineLevel="2" x14ac:dyDescent="0.25">
      <c r="A1795" s="117"/>
    </row>
    <row r="1796" spans="1:24" s="119" customFormat="1" hidden="1" outlineLevel="2" x14ac:dyDescent="0.25">
      <c r="A1796" s="118" t="s">
        <v>37</v>
      </c>
    </row>
    <row r="1797" spans="1:24" hidden="1" outlineLevel="2" x14ac:dyDescent="0.25">
      <c r="B1797" s="316" t="e">
        <f t="shared" ref="B1797:B1803" si="3042">B1764</f>
        <v>#REF!</v>
      </c>
      <c r="C1797" s="316"/>
      <c r="D1797" s="316" t="e">
        <f t="shared" ref="D1797:D1803" si="3043">D1764</f>
        <v>#REF!</v>
      </c>
      <c r="E1797" s="316"/>
      <c r="F1797" s="316" t="e">
        <f t="shared" ref="F1797:F1803" si="3044">F1764</f>
        <v>#REF!</v>
      </c>
      <c r="G1797" s="316"/>
      <c r="H1797" s="316" t="e">
        <f t="shared" ref="H1797:H1803" si="3045">H1764</f>
        <v>#REF!</v>
      </c>
      <c r="I1797" s="316"/>
      <c r="J1797" s="316" t="e">
        <f t="shared" ref="J1797:J1803" si="3046">J1764</f>
        <v>#REF!</v>
      </c>
      <c r="K1797" s="316"/>
      <c r="L1797" s="316" t="e">
        <f t="shared" ref="L1797:L1803" si="3047">L1764</f>
        <v>#REF!</v>
      </c>
      <c r="M1797" s="316"/>
    </row>
    <row r="1798" spans="1:24" hidden="1" outlineLevel="2" x14ac:dyDescent="0.25">
      <c r="B1798" s="105" t="e">
        <f t="shared" si="3042"/>
        <v>#REF!</v>
      </c>
      <c r="C1798" s="116" t="e">
        <f>IF($Q$2=2,IFERROR(INDEX($G1775:$L1781,MATCH(B1798,$F1775:$F1781,0),MATCH(INICIO!$C$59,$G1774:$L1774,0)),0),IF($Q$2=4,IFERROR(INDEX($P1775:$U1785,MATCH(B1798,$O1775:$O1785,0),MATCH(INICIO!$C$59,$P1774:$U1774,0)),0),IFERROR(INDEX($G1786:$L1794,MATCH(B1798,$F1786:$F1794,0),MATCH(INICIO!$C$59,$G1785:$L1785,0)),0)))</f>
        <v>#REF!</v>
      </c>
      <c r="D1798" s="105" t="e">
        <f t="shared" si="3043"/>
        <v>#REF!</v>
      </c>
      <c r="E1798" s="116" t="e">
        <f>IF($Q$2=2,IFERROR(INDEX($G1775:$L1781,MATCH(D1798,$F1775:$F1781,0),MATCH(INICIO!$C$59,$G1774:$L1774,0)),0),IF($Q$2=4,IFERROR(INDEX($P1775:$U1785,MATCH(D1798,$O1775:$O1785,0),MATCH(INICIO!$C$59,$P1774:$U1774,0)),0),IFERROR(INDEX($G1786:$L1794,MATCH(D1798,$F1786:$F1794,0),MATCH(INICIO!$C$59,$G1785:$L1785,0)),0)))</f>
        <v>#REF!</v>
      </c>
      <c r="F1798" s="105" t="e">
        <f t="shared" si="3044"/>
        <v>#REF!</v>
      </c>
      <c r="G1798" s="116" t="e">
        <f>IF($Q$2=2,IFERROR(INDEX($G1775:$L1781,MATCH(F1798,$F1775:$F1781,0),MATCH(INICIO!$C$59,$G1774:$L1774,0)),0),IF($Q$2=4,IFERROR(INDEX($P1775:$U1785,MATCH(F1798,$O1775:$O1785,0),MATCH(INICIO!$C$59,$P1774:$U1774,0)),0),IFERROR(INDEX($G1786:$L1794,MATCH(F1798,$F1786:$F1794,0),MATCH(INICIO!$C$59,$G1785:$L1785,0)),0)))</f>
        <v>#REF!</v>
      </c>
      <c r="H1798" s="105" t="e">
        <f t="shared" si="3045"/>
        <v>#REF!</v>
      </c>
      <c r="I1798" s="116" t="e">
        <f>IF($Q$2=2,IFERROR(INDEX($G1775:$L1781,MATCH(H1798,$F1775:$F1781,0),MATCH(INICIO!$C$59,$G1774:$L1774,0)),0),IF($Q$2=4,IFERROR(INDEX($P1775:$U1785,MATCH(H1798,$O1775:$O1785,0),MATCH(INICIO!$C$59,$P1774:$U1774,0)),0),IFERROR(INDEX($G1786:$L1794,MATCH(H1798,$F1786:$F1794,0),MATCH(INICIO!$C$59,$G1785:$L1785,0)),0)))</f>
        <v>#REF!</v>
      </c>
      <c r="J1798" s="105" t="e">
        <f t="shared" si="3046"/>
        <v>#REF!</v>
      </c>
      <c r="K1798" s="116" t="e">
        <f>IF($Q$2=2,IFERROR(INDEX($G1775:$L1781,MATCH(J1798,$F1775:$F1781,0),MATCH(INICIO!$C$59,$G1774:$L1774,0)),0),IF($Q$2=4,IFERROR(INDEX($P1775:$U1785,MATCH(J1798,$O1775:$O1785,0),MATCH(INICIO!$C$59,$P1774:$U1774,0)),0),IFERROR(INDEX($G1786:$L1794,MATCH(J1798,$F1786:$F1794,0),MATCH(INICIO!$C$59,$G1785:$L1785,0)),0)))</f>
        <v>#REF!</v>
      </c>
      <c r="L1798" s="105" t="e">
        <f t="shared" si="3047"/>
        <v>#REF!</v>
      </c>
      <c r="M1798" s="116" t="e">
        <f>IF($Q$2=2,IFERROR(INDEX($G1775:$L1781,MATCH(L1798,$F1775:$F1781,0),MATCH(INICIO!$C$59,$G1774:$L1774,0)),0),IF($Q$2=4,IFERROR(INDEX($P1775:$U1785,MATCH(L1798,$O1775:$O1785,0),MATCH(INICIO!$C$59,$P1774:$U1774,0)),0),IFERROR(INDEX($G1786:$L1794,MATCH(L1798,$F1786:$F1794,0),MATCH(INICIO!$C$59,$G1785:$L1785,0)),0)))</f>
        <v>#REF!</v>
      </c>
    </row>
    <row r="1799" spans="1:24" hidden="1" outlineLevel="2" x14ac:dyDescent="0.25">
      <c r="B1799" s="105" t="e">
        <f t="shared" si="3042"/>
        <v>#REF!</v>
      </c>
      <c r="C1799" s="116" t="e">
        <f>IF($Q$2=2,IFERROR(INDEX($G1775:$L1781,MATCH(B1799,$F1775:$F1781,0),MATCH(INICIO!$C$59,$G1774:$L1774,0)),0),IF($Q$2=4,IFERROR(INDEX($P1775:$U1785,MATCH(B1799,$O1775:$O1785,0),MATCH(INICIO!$C$59,$P1774:$U1774,0)),0),IFERROR(INDEX($G1786:$L1794,MATCH(B1799,$F1786:$F1794,0),MATCH(INICIO!$C$59,$G1785:$L1785,0)),0)))</f>
        <v>#REF!</v>
      </c>
      <c r="D1799" s="105" t="e">
        <f t="shared" si="3043"/>
        <v>#REF!</v>
      </c>
      <c r="E1799" s="116" t="e">
        <f>IF($Q$2=2,IFERROR(INDEX($G1775:$L1781,MATCH(D1799,$F1775:$F1781,0),MATCH(INICIO!$C$59,$G1774:$L1774,0)),0),IF($Q$2=4,IFERROR(INDEX($P1775:$U1785,MATCH(D1799,$O1775:$O1785,0),MATCH(INICIO!$C$59,$P1774:$U1774,0)),0),IFERROR(INDEX($G1786:$L1794,MATCH(D1799,$F1786:$F1794,0),MATCH(INICIO!$C$59,$G1785:$L1785,0)),0)))</f>
        <v>#REF!</v>
      </c>
      <c r="F1799" s="105" t="e">
        <f t="shared" si="3044"/>
        <v>#REF!</v>
      </c>
      <c r="G1799" s="116" t="e">
        <f>IF($Q$2=2,IFERROR(INDEX($G1775:$L1781,MATCH(F1799,$F1775:$F1781,0),MATCH(INICIO!$C$59,$G1774:$L1774,0)),0),IF($Q$2=4,IFERROR(INDEX($P1775:$U1785,MATCH(F1799,$O1775:$O1785,0),MATCH(INICIO!$C$59,$P1774:$U1774,0)),0),IFERROR(INDEX($G1786:$L1794,MATCH(F1799,$F1786:$F1794,0),MATCH(INICIO!$C$59,$G1785:$L1785,0)),0)))</f>
        <v>#REF!</v>
      </c>
      <c r="H1799" s="105" t="e">
        <f t="shared" si="3045"/>
        <v>#REF!</v>
      </c>
      <c r="I1799" s="116" t="e">
        <f>IF($Q$2=2,IFERROR(INDEX($G1775:$L1781,MATCH(H1799,$F1775:$F1781,0),MATCH(INICIO!$C$59,$G1774:$L1774,0)),0),IF($Q$2=4,IFERROR(INDEX($P1775:$U1785,MATCH(H1799,$O1775:$O1785,0),MATCH(INICIO!$C$59,$P1774:$U1774,0)),0),IFERROR(INDEX($G1786:$L1794,MATCH(H1799,$F1786:$F1794,0),MATCH(INICIO!$C$59,$G1785:$L1785,0)),0)))</f>
        <v>#REF!</v>
      </c>
      <c r="J1799" s="105" t="e">
        <f t="shared" si="3046"/>
        <v>#REF!</v>
      </c>
      <c r="K1799" s="116" t="e">
        <f>IF($Q$2=2,IFERROR(INDEX($G1775:$L1781,MATCH(J1799,$F1775:$F1781,0),MATCH(INICIO!$C$59,$G1774:$L1774,0)),0),IF($Q$2=4,IFERROR(INDEX($P1775:$U1785,MATCH(J1799,$O1775:$O1785,0),MATCH(INICIO!$C$59,$P1774:$U1774,0)),0),IFERROR(INDEX($G1786:$L1794,MATCH(J1799,$F1786:$F1794,0),MATCH(INICIO!$C$59,$G1785:$L1785,0)),0)))</f>
        <v>#REF!</v>
      </c>
      <c r="L1799" s="105" t="e">
        <f t="shared" si="3047"/>
        <v>#REF!</v>
      </c>
      <c r="M1799" s="116" t="e">
        <f>IF($Q$2=2,IFERROR(INDEX($G1775:$L1781,MATCH(L1799,$F1775:$F1781,0),MATCH(INICIO!$C$59,$G1774:$L1774,0)),0),IF($Q$2=4,IFERROR(INDEX($P1775:$U1785,MATCH(L1799,$O1775:$O1785,0),MATCH(INICIO!$C$59,$P1774:$U1774,0)),0),IFERROR(INDEX($G1786:$L1794,MATCH(L1799,$F1786:$F1794,0),MATCH(INICIO!$C$59,$G1785:$L1785,0)),0)))</f>
        <v>#REF!</v>
      </c>
    </row>
    <row r="1800" spans="1:24" hidden="1" outlineLevel="2" x14ac:dyDescent="0.25">
      <c r="B1800" s="105" t="e">
        <f t="shared" si="3042"/>
        <v>#REF!</v>
      </c>
      <c r="C1800" s="116" t="e">
        <f>IF($Q$2=2,IFERROR(INDEX($G1775:$L1781,MATCH(B1800,$F1775:$F1781,0),MATCH(INICIO!$C$59,$G1774:$L1774,0)),0),IF($Q$2=4,IFERROR(INDEX($P1775:$U1785,MATCH(B1800,$O1775:$O1785,0),MATCH(INICIO!$C$59,$P1774:$U1774,0)),0),IFERROR(INDEX($G1786:$L1794,MATCH(B1800,$F1786:$F1794,0),MATCH(INICIO!$C$59,$G1785:$L1785,0)),0)))</f>
        <v>#REF!</v>
      </c>
      <c r="D1800" s="105" t="e">
        <f t="shared" si="3043"/>
        <v>#REF!</v>
      </c>
      <c r="E1800" s="116" t="e">
        <f>IF($Q$2=2,IFERROR(INDEX($G1775:$L1781,MATCH(D1800,$F1775:$F1781,0),MATCH(INICIO!$C$59,$G1774:$L1774,0)),0),IF($Q$2=4,IFERROR(INDEX($P1775:$U1785,MATCH(D1800,$O1775:$O1785,0),MATCH(INICIO!$C$59,$P1774:$U1774,0)),0),IFERROR(INDEX($G1786:$L1794,MATCH(D1800,$F1786:$F1794,0),MATCH(INICIO!$C$59,$G1785:$L1785,0)),0)))</f>
        <v>#REF!</v>
      </c>
      <c r="F1800" s="105" t="e">
        <f t="shared" si="3044"/>
        <v>#REF!</v>
      </c>
      <c r="G1800" s="116" t="e">
        <f>IF($Q$2=2,IFERROR(INDEX($G1775:$L1781,MATCH(F1800,$F1775:$F1781,0),MATCH(INICIO!$C$59,$G1774:$L1774,0)),0),IF($Q$2=4,IFERROR(INDEX($P1775:$U1785,MATCH(F1800,$O1775:$O1785,0),MATCH(INICIO!$C$59,$P1774:$U1774,0)),0),IFERROR(INDEX($G1786:$L1794,MATCH(F1800,$F1786:$F1794,0),MATCH(INICIO!$C$59,$G1785:$L1785,0)),0)))</f>
        <v>#REF!</v>
      </c>
      <c r="H1800" s="105" t="e">
        <f t="shared" si="3045"/>
        <v>#REF!</v>
      </c>
      <c r="I1800" s="116" t="e">
        <f>IF($Q$2=2,IFERROR(INDEX($G1775:$L1781,MATCH(H1800,$F1775:$F1781,0),MATCH(INICIO!$C$59,$G1774:$L1774,0)),0),IF($Q$2=4,IFERROR(INDEX($P1775:$U1785,MATCH(H1800,$O1775:$O1785,0),MATCH(INICIO!$C$59,$P1774:$U1774,0)),0),IFERROR(INDEX($G1786:$L1794,MATCH(H1800,$F1786:$F1794,0),MATCH(INICIO!$C$59,$G1785:$L1785,0)),0)))</f>
        <v>#REF!</v>
      </c>
      <c r="J1800" s="105" t="e">
        <f t="shared" si="3046"/>
        <v>#REF!</v>
      </c>
      <c r="K1800" s="116" t="e">
        <f>IF($Q$2=2,IFERROR(INDEX($G1775:$L1781,MATCH(J1800,$F1775:$F1781,0),MATCH(INICIO!$C$59,$G1774:$L1774,0)),0),IF($Q$2=4,IFERROR(INDEX($P1775:$U1785,MATCH(J1800,$O1775:$O1785,0),MATCH(INICIO!$C$59,$P1774:$U1774,0)),0),IFERROR(INDEX($G1786:$L1794,MATCH(J1800,$F1786:$F1794,0),MATCH(INICIO!$C$59,$G1785:$L1785,0)),0)))</f>
        <v>#REF!</v>
      </c>
      <c r="L1800" s="105" t="e">
        <f t="shared" si="3047"/>
        <v>#REF!</v>
      </c>
      <c r="M1800" s="116" t="e">
        <f>IF($Q$2=2,IFERROR(INDEX($G1775:$L1781,MATCH(L1800,$F1775:$F1781,0),MATCH(INICIO!$C$59,$G1774:$L1774,0)),0),IF($Q$2=4,IFERROR(INDEX($P1775:$U1785,MATCH(L1800,$O1775:$O1785,0),MATCH(INICIO!$C$59,$P1774:$U1774,0)),0),IFERROR(INDEX($G1786:$L1794,MATCH(L1800,$F1786:$F1794,0),MATCH(INICIO!$C$59,$G1785:$L1785,0)),0)))</f>
        <v>#REF!</v>
      </c>
    </row>
    <row r="1801" spans="1:24" hidden="1" outlineLevel="2" x14ac:dyDescent="0.25">
      <c r="B1801" s="105" t="e">
        <f t="shared" si="3042"/>
        <v>#REF!</v>
      </c>
      <c r="C1801" s="116" t="e">
        <f>IF($Q$2=2,IFERROR(INDEX($G1775:$L1781,MATCH(B1801,$F1775:$F1781,0),MATCH(INICIO!$C$59,$G1774:$L1774,0)),0),IF($Q$2=4,IFERROR(INDEX($P1775:$U1785,MATCH(B1801,$O1775:$O1785,0),MATCH(INICIO!$C$59,$P1774:$U1774,0)),0),IFERROR(INDEX($G1786:$L1794,MATCH(B1801,$F1786:$F1794,0),MATCH(INICIO!$C$59,$G1785:$L1785,0)),0)))</f>
        <v>#REF!</v>
      </c>
      <c r="D1801" s="105" t="e">
        <f t="shared" si="3043"/>
        <v>#REF!</v>
      </c>
      <c r="E1801" s="116" t="e">
        <f>IF($Q$2=2,IFERROR(INDEX($G1775:$L1781,MATCH(D1801,$F1775:$F1781,0),MATCH(INICIO!$C$59,$G1774:$L1774,0)),0),IF($Q$2=4,IFERROR(INDEX($P1775:$U1785,MATCH(D1801,$O1775:$O1785,0),MATCH(INICIO!$C$59,$P1774:$U1774,0)),0),IFERROR(INDEX($G1786:$L1794,MATCH(D1801,$F1786:$F1794,0),MATCH(INICIO!$C$59,$G1785:$L1785,0)),0)))</f>
        <v>#REF!</v>
      </c>
      <c r="F1801" s="105" t="e">
        <f t="shared" si="3044"/>
        <v>#REF!</v>
      </c>
      <c r="G1801" s="116" t="e">
        <f>IF($Q$2=2,IFERROR(INDEX($G1775:$L1781,MATCH(F1801,$F1775:$F1781,0),MATCH(INICIO!$C$59,$G1774:$L1774,0)),0),IF($Q$2=4,IFERROR(INDEX($P1775:$U1785,MATCH(F1801,$O1775:$O1785,0),MATCH(INICIO!$C$59,$P1774:$U1774,0)),0),IFERROR(INDEX($G1786:$L1794,MATCH(F1801,$F1786:$F1794,0),MATCH(INICIO!$C$59,$G1785:$L1785,0)),0)))</f>
        <v>#REF!</v>
      </c>
      <c r="H1801" s="105" t="e">
        <f t="shared" si="3045"/>
        <v>#REF!</v>
      </c>
      <c r="I1801" s="116" t="e">
        <f>IF($Q$2=2,IFERROR(INDEX($G1775:$L1781,MATCH(H1801,$F1775:$F1781,0),MATCH(INICIO!$C$59,$G1774:$L1774,0)),0),IF($Q$2=4,IFERROR(INDEX($P1775:$U1785,MATCH(H1801,$O1775:$O1785,0),MATCH(INICIO!$C$59,$P1774:$U1774,0)),0),IFERROR(INDEX($G1786:$L1794,MATCH(H1801,$F1786:$F1794,0),MATCH(INICIO!$C$59,$G1785:$L1785,0)),0)))</f>
        <v>#REF!</v>
      </c>
      <c r="J1801" s="105" t="e">
        <f t="shared" si="3046"/>
        <v>#REF!</v>
      </c>
      <c r="K1801" s="116" t="e">
        <f>IF($Q$2=2,IFERROR(INDEX($G1775:$L1781,MATCH(J1801,$F1775:$F1781,0),MATCH(INICIO!$C$59,$G1774:$L1774,0)),0),IF($Q$2=4,IFERROR(INDEX($P1775:$U1785,MATCH(J1801,$O1775:$O1785,0),MATCH(INICIO!$C$59,$P1774:$U1774,0)),0),IFERROR(INDEX($G1786:$L1794,MATCH(J1801,$F1786:$F1794,0),MATCH(INICIO!$C$59,$G1785:$L1785,0)),0)))</f>
        <v>#REF!</v>
      </c>
      <c r="L1801" s="105" t="e">
        <f t="shared" si="3047"/>
        <v>#REF!</v>
      </c>
      <c r="M1801" s="116" t="e">
        <f>IF($Q$2=2,IFERROR(INDEX($G1775:$L1781,MATCH(L1801,$F1775:$F1781,0),MATCH(INICIO!$C$59,$G1774:$L1774,0)),0),IF($Q$2=4,IFERROR(INDEX($P1775:$U1785,MATCH(L1801,$O1775:$O1785,0),MATCH(INICIO!$C$59,$P1774:$U1774,0)),0),IFERROR(INDEX($G1786:$L1794,MATCH(L1801,$F1786:$F1794,0),MATCH(INICIO!$C$59,$G1785:$L1785,0)),0)))</f>
        <v>#REF!</v>
      </c>
    </row>
    <row r="1802" spans="1:24" hidden="1" outlineLevel="2" x14ac:dyDescent="0.25">
      <c r="B1802" s="105" t="e">
        <f t="shared" si="3042"/>
        <v>#REF!</v>
      </c>
      <c r="C1802" s="116" t="e">
        <f>IF($Q$2=2,IFERROR(INDEX($G1775:$L1781,MATCH(B1802,$F1775:$F1781,0),MATCH(INICIO!$C$59,$G1774:$L1774,0)),0),IF($Q$2=4,IFERROR(INDEX($P1775:$U1785,MATCH(B1802,$O1775:$O1785,0),MATCH(INICIO!$C$59,$P1774:$U1774,0)),0),IFERROR(INDEX($G1786:$L1794,MATCH(B1802,$F1786:$F1794,0),MATCH(INICIO!$C$59,$G1785:$L1785,0)),0)))</f>
        <v>#REF!</v>
      </c>
      <c r="D1802" s="105" t="e">
        <f t="shared" si="3043"/>
        <v>#REF!</v>
      </c>
      <c r="E1802" s="116" t="e">
        <f>IF($Q$2=2,IFERROR(INDEX($G1775:$L1781,MATCH(D1802,$F1775:$F1781,0),MATCH(INICIO!$C$59,$G1774:$L1774,0)),0),IF($Q$2=4,IFERROR(INDEX($P1775:$U1785,MATCH(D1802,$O1775:$O1785,0),MATCH(INICIO!$C$59,$P1774:$U1774,0)),0),IFERROR(INDEX($G1786:$L1794,MATCH(D1802,$F1786:$F1794,0),MATCH(INICIO!$C$59,$G1785:$L1785,0)),0)))</f>
        <v>#REF!</v>
      </c>
      <c r="F1802" s="105" t="e">
        <f t="shared" si="3044"/>
        <v>#REF!</v>
      </c>
      <c r="G1802" s="116" t="e">
        <f>IF($Q$2=2,IFERROR(INDEX($G1775:$L1781,MATCH(F1802,$F1775:$F1781,0),MATCH(INICIO!$C$59,$G1774:$L1774,0)),0),IF($Q$2=4,IFERROR(INDEX($P1775:$U1785,MATCH(F1802,$O1775:$O1785,0),MATCH(INICIO!$C$59,$P1774:$U1774,0)),0),IFERROR(INDEX($G1786:$L1794,MATCH(F1802,$F1786:$F1794,0),MATCH(INICIO!$C$59,$G1785:$L1785,0)),0)))</f>
        <v>#REF!</v>
      </c>
      <c r="H1802" s="105" t="e">
        <f t="shared" si="3045"/>
        <v>#REF!</v>
      </c>
      <c r="I1802" s="116" t="e">
        <f>IF($Q$2=2,IFERROR(INDEX($G1775:$L1781,MATCH(H1802,$F1775:$F1781,0),MATCH(INICIO!$C$59,$G1774:$L1774,0)),0),IF($Q$2=4,IFERROR(INDEX($P1775:$U1785,MATCH(H1802,$O1775:$O1785,0),MATCH(INICIO!$C$59,$P1774:$U1774,0)),0),IFERROR(INDEX($G1786:$L1794,MATCH(H1802,$F1786:$F1794,0),MATCH(INICIO!$C$59,$G1785:$L1785,0)),0)))</f>
        <v>#REF!</v>
      </c>
      <c r="J1802" s="105" t="e">
        <f t="shared" si="3046"/>
        <v>#REF!</v>
      </c>
      <c r="K1802" s="116" t="e">
        <f>IF($Q$2=2,IFERROR(INDEX($G1775:$L1781,MATCH(J1802,$F1775:$F1781,0),MATCH(INICIO!$C$59,$G1774:$L1774,0)),0),IF($Q$2=4,IFERROR(INDEX($P1775:$U1785,MATCH(J1802,$O1775:$O1785,0),MATCH(INICIO!$C$59,$P1774:$U1774,0)),0),IFERROR(INDEX($G1786:$L1794,MATCH(J1802,$F1786:$F1794,0),MATCH(INICIO!$C$59,$G1785:$L1785,0)),0)))</f>
        <v>#REF!</v>
      </c>
      <c r="L1802" s="105" t="e">
        <f t="shared" si="3047"/>
        <v>#REF!</v>
      </c>
      <c r="M1802" s="116" t="e">
        <f>IF($Q$2=2,IFERROR(INDEX($G1775:$L1781,MATCH(L1802,$F1775:$F1781,0),MATCH(INICIO!$C$59,$G1774:$L1774,0)),0),IF($Q$2=4,IFERROR(INDEX($P1775:$U1785,MATCH(L1802,$O1775:$O1785,0),MATCH(INICIO!$C$59,$P1774:$U1774,0)),0),IFERROR(INDEX($G1786:$L1794,MATCH(L1802,$F1786:$F1794,0),MATCH(INICIO!$C$59,$G1785:$L1785,0)),0)))</f>
        <v>#REF!</v>
      </c>
    </row>
    <row r="1803" spans="1:24" hidden="1" outlineLevel="2" x14ac:dyDescent="0.25">
      <c r="B1803" s="105" t="e">
        <f t="shared" si="3042"/>
        <v>#REF!</v>
      </c>
      <c r="C1803" s="116" t="e">
        <f>IF($Q$2=2,IFERROR(INDEX($G1775:$L1781,MATCH(B1803,$F1775:$F1781,0),MATCH(INICIO!$C$59,$G1774:$L1774,0)),0),IF($Q$2=4,IFERROR(INDEX($P1775:$U1785,MATCH(B1803,$O1775:$O1785,0),MATCH(INICIO!$C$59,$P1774:$U1774,0)),0),IFERROR(INDEX($G1786:$L1794,MATCH(B1803,$F1786:$F1794,0),MATCH(INICIO!$C$59,$G1785:$L1785,0)),0)))</f>
        <v>#REF!</v>
      </c>
      <c r="D1803" s="105" t="e">
        <f t="shared" si="3043"/>
        <v>#REF!</v>
      </c>
      <c r="E1803" s="116" t="e">
        <f>IF($Q$2=2,IFERROR(INDEX($G1775:$L1781,MATCH(D1803,$F1775:$F1781,0),MATCH(INICIO!$C$59,$G1774:$L1774,0)),0),IF($Q$2=4,IFERROR(INDEX($P1775:$U1785,MATCH(D1803,$O1775:$O1785,0),MATCH(INICIO!$C$59,$P1774:$U1774,0)),0),IFERROR(INDEX($G1786:$L1794,MATCH(D1803,$F1786:$F1794,0),MATCH(INICIO!$C$59,$G1785:$L1785,0)),0)))</f>
        <v>#REF!</v>
      </c>
      <c r="F1803" s="105" t="e">
        <f t="shared" si="3044"/>
        <v>#REF!</v>
      </c>
      <c r="G1803" s="116" t="e">
        <f>IF($Q$2=2,IFERROR(INDEX($G1775:$L1781,MATCH(F1803,$F1775:$F1781,0),MATCH(INICIO!$C$59,$G1774:$L1774,0)),0),IF($Q$2=4,IFERROR(INDEX($P1775:$U1785,MATCH(F1803,$O1775:$O1785,0),MATCH(INICIO!$C$59,$P1774:$U1774,0)),0),IFERROR(INDEX($G1786:$L1794,MATCH(F1803,$F1786:$F1794,0),MATCH(INICIO!$C$59,$G1785:$L1785,0)),0)))</f>
        <v>#REF!</v>
      </c>
      <c r="H1803" s="105" t="e">
        <f t="shared" si="3045"/>
        <v>#REF!</v>
      </c>
      <c r="I1803" s="116" t="e">
        <f>IF($Q$2=2,IFERROR(INDEX($G1775:$L1781,MATCH(H1803,$F1775:$F1781,0),MATCH(INICIO!$C$59,$G1774:$L1774,0)),0),IF($Q$2=4,IFERROR(INDEX($P1775:$U1785,MATCH(H1803,$O1775:$O1785,0),MATCH(INICIO!$C$59,$P1774:$U1774,0)),0),IFERROR(INDEX($G1786:$L1794,MATCH(H1803,$F1786:$F1794,0),MATCH(INICIO!$C$59,$G1785:$L1785,0)),0)))</f>
        <v>#REF!</v>
      </c>
      <c r="J1803" s="105" t="e">
        <f t="shared" si="3046"/>
        <v>#REF!</v>
      </c>
      <c r="K1803" s="116" t="e">
        <f>IF($Q$2=2,IFERROR(INDEX($G1775:$L1781,MATCH(J1803,$F1775:$F1781,0),MATCH(INICIO!$C$59,$G1774:$L1774,0)),0),IF($Q$2=4,IFERROR(INDEX($P1775:$U1785,MATCH(J1803,$O1775:$O1785,0),MATCH(INICIO!$C$59,$P1774:$U1774,0)),0),IFERROR(INDEX($G1786:$L1794,MATCH(J1803,$F1786:$F1794,0),MATCH(INICIO!$C$59,$G1785:$L1785,0)),0)))</f>
        <v>#REF!</v>
      </c>
      <c r="L1803" s="105" t="e">
        <f t="shared" si="3047"/>
        <v>#REF!</v>
      </c>
      <c r="M1803" s="116" t="e">
        <f>IF($Q$2=2,IFERROR(INDEX($G1775:$L1781,MATCH(L1803,$F1775:$F1781,0),MATCH(INICIO!$C$59,$G1774:$L1774,0)),0),IF($Q$2=4,IFERROR(INDEX($P1775:$U1785,MATCH(L1803,$O1775:$O1785,0),MATCH(INICIO!$C$59,$P1774:$U1774,0)),0),IFERROR(INDEX($G1786:$L1794,MATCH(L1803,$F1786:$F1794,0),MATCH(INICIO!$C$59,$G1785:$L1785,0)),0)))</f>
        <v>#REF!</v>
      </c>
    </row>
    <row r="1804" spans="1:24" hidden="1" outlineLevel="2" x14ac:dyDescent="0.25"/>
    <row r="1805" spans="1:24" s="119" customFormat="1" hidden="1" outlineLevel="2" x14ac:dyDescent="0.25">
      <c r="A1805" s="118" t="s">
        <v>43</v>
      </c>
    </row>
    <row r="1806" spans="1:24" hidden="1" outlineLevel="2" x14ac:dyDescent="0.25">
      <c r="C1806" s="196">
        <f t="shared" ref="C1806:H1806" si="3048">E$2</f>
        <v>1</v>
      </c>
      <c r="D1806" s="196">
        <f t="shared" si="3048"/>
        <v>2</v>
      </c>
      <c r="E1806" s="196">
        <f t="shared" si="3048"/>
        <v>3</v>
      </c>
      <c r="F1806" s="196">
        <f t="shared" si="3048"/>
        <v>4</v>
      </c>
      <c r="G1806" s="196">
        <f t="shared" si="3048"/>
        <v>5</v>
      </c>
      <c r="H1806" s="196">
        <f t="shared" si="3048"/>
        <v>6</v>
      </c>
    </row>
    <row r="1807" spans="1:24" hidden="1" outlineLevel="2" x14ac:dyDescent="0.25">
      <c r="B1807" s="122" t="s">
        <v>44</v>
      </c>
      <c r="C1807" s="123" t="e">
        <f t="array" ref="C1807:C1812">MMULT(MMULT(C$8:H$13,$AZ$8:$BE$13),C1798:C1803)+MMULT(MINVERSE(TRANSPOSE($AZ$8:$BE$13)),C1765:C1770)</f>
        <v>#REF!</v>
      </c>
      <c r="D1807" s="123" t="e">
        <f t="array" ref="D1807:D1812">MMULT(MMULT(K$8:P$13,$AZ$8:$BE$13),E1798:E1803)+MMULT(MINVERSE(TRANSPOSE($AZ$8:$BE$13)),E1765:E1770)</f>
        <v>#REF!</v>
      </c>
      <c r="E1807" s="123" t="e">
        <f t="array" ref="E1807:E1812">MMULT(MMULT(S$8:X$13,$AZ$8:$BE$13),G1798:G1803)+MMULT(MINVERSE(TRANSPOSE($AZ$8:$BE$13)),G1765:G1770)</f>
        <v>#REF!</v>
      </c>
      <c r="F1807" s="123" t="e">
        <f t="array" ref="F1807:F1812">MMULT(MMULT(AA$8:AF$13,$AZ$8:$BE$13),I1798:I1803)+MMULT(MINVERSE(TRANSPOSE($AZ$8:$BE$13)),I1765:I1770)</f>
        <v>#REF!</v>
      </c>
      <c r="G1807" s="123" t="e">
        <f t="array" ref="G1807:G1812">MMULT(MMULT(AI$8:AN$13,$AZ$8:$BE$13),K1798:K1803)+MMULT(MINVERSE(TRANSPOSE($AZ$8:$BE$13)),K1765:K1770)</f>
        <v>#REF!</v>
      </c>
      <c r="H1807" s="123" t="e">
        <f t="array" ref="H1807:H1812">MMULT(MMULT(AQ$8:AV$13,$AZ$8:$BE$13),M1798:M1803)+MMULT(MINVERSE(TRANSPOSE($AZ$8:$BE$13)),M1765:M1770)</f>
        <v>#REF!</v>
      </c>
      <c r="N1807" s="124"/>
      <c r="P1807" s="124"/>
    </row>
    <row r="1808" spans="1:24" hidden="1" outlineLevel="2" x14ac:dyDescent="0.25">
      <c r="B1808" s="122" t="s">
        <v>45</v>
      </c>
      <c r="C1808" s="123" t="e">
        <v>#REF!</v>
      </c>
      <c r="D1808" s="123" t="e">
        <v>#REF!</v>
      </c>
      <c r="E1808" s="123" t="e">
        <v>#REF!</v>
      </c>
      <c r="F1808" s="123" t="e">
        <v>#REF!</v>
      </c>
      <c r="G1808" s="123" t="e">
        <v>#REF!</v>
      </c>
      <c r="H1808" s="123" t="e">
        <v>#REF!</v>
      </c>
      <c r="N1808" s="124"/>
      <c r="P1808" s="124"/>
    </row>
    <row r="1809" spans="1:93" hidden="1" outlineLevel="2" x14ac:dyDescent="0.25">
      <c r="B1809" s="122" t="s">
        <v>46</v>
      </c>
      <c r="C1809" s="123" t="e">
        <v>#REF!</v>
      </c>
      <c r="D1809" s="195" t="e">
        <v>#REF!</v>
      </c>
      <c r="E1809" s="123" t="e">
        <v>#REF!</v>
      </c>
      <c r="F1809" s="123" t="e">
        <v>#REF!</v>
      </c>
      <c r="G1809" s="123" t="e">
        <v>#REF!</v>
      </c>
      <c r="H1809" s="123" t="e">
        <v>#REF!</v>
      </c>
      <c r="N1809" s="124"/>
      <c r="P1809" s="124"/>
    </row>
    <row r="1810" spans="1:93" hidden="1" outlineLevel="2" x14ac:dyDescent="0.25">
      <c r="B1810" s="122" t="s">
        <v>47</v>
      </c>
      <c r="C1810" s="123" t="e">
        <v>#REF!</v>
      </c>
      <c r="D1810" s="123" t="e">
        <v>#REF!</v>
      </c>
      <c r="E1810" s="123" t="e">
        <v>#REF!</v>
      </c>
      <c r="F1810" s="123" t="e">
        <v>#REF!</v>
      </c>
      <c r="G1810" s="123" t="e">
        <v>#REF!</v>
      </c>
      <c r="H1810" s="123" t="e">
        <v>#REF!</v>
      </c>
      <c r="N1810" s="124"/>
      <c r="P1810" s="124"/>
    </row>
    <row r="1811" spans="1:93" hidden="1" outlineLevel="2" x14ac:dyDescent="0.25">
      <c r="B1811" s="122" t="s">
        <v>48</v>
      </c>
      <c r="C1811" s="123" t="e">
        <v>#REF!</v>
      </c>
      <c r="D1811" s="123" t="e">
        <v>#REF!</v>
      </c>
      <c r="E1811" s="123" t="e">
        <v>#REF!</v>
      </c>
      <c r="F1811" s="123" t="e">
        <v>#REF!</v>
      </c>
      <c r="G1811" s="123" t="e">
        <v>#REF!</v>
      </c>
      <c r="H1811" s="123" t="e">
        <v>#REF!</v>
      </c>
      <c r="N1811" s="124"/>
      <c r="P1811" s="124"/>
    </row>
    <row r="1812" spans="1:93" hidden="1" outlineLevel="2" x14ac:dyDescent="0.25">
      <c r="B1812" s="122" t="s">
        <v>49</v>
      </c>
      <c r="C1812" s="123" t="e">
        <v>#REF!</v>
      </c>
      <c r="D1812" s="123" t="e">
        <v>#REF!</v>
      </c>
      <c r="E1812" s="123" t="e">
        <v>#REF!</v>
      </c>
      <c r="F1812" s="123" t="e">
        <v>#REF!</v>
      </c>
      <c r="G1812" s="123" t="e">
        <v>#REF!</v>
      </c>
      <c r="H1812" s="123" t="e">
        <v>#REF!</v>
      </c>
      <c r="N1812" s="124"/>
      <c r="P1812" s="124"/>
    </row>
    <row r="1813" spans="1:93" hidden="1" outlineLevel="2" x14ac:dyDescent="0.25"/>
    <row r="1814" spans="1:93" hidden="1" outlineLevel="2" x14ac:dyDescent="0.25">
      <c r="B1814" s="318" t="s">
        <v>50</v>
      </c>
      <c r="C1814" s="319"/>
      <c r="D1814" s="319"/>
      <c r="E1814" s="319"/>
      <c r="F1814" s="319"/>
      <c r="G1814" s="319"/>
      <c r="H1814" s="319"/>
      <c r="I1814" s="319"/>
      <c r="J1814" s="319"/>
      <c r="K1814" s="319"/>
      <c r="L1814" s="320"/>
      <c r="M1814" s="321" t="s">
        <v>51</v>
      </c>
      <c r="N1814" s="322"/>
      <c r="O1814" s="322"/>
      <c r="P1814" s="322"/>
      <c r="Q1814" s="322"/>
      <c r="R1814" s="322"/>
      <c r="S1814" s="322"/>
      <c r="T1814" s="322"/>
      <c r="U1814" s="322"/>
      <c r="V1814" s="323"/>
      <c r="W1814" s="321" t="s">
        <v>52</v>
      </c>
      <c r="X1814" s="322"/>
      <c r="Y1814" s="322"/>
      <c r="Z1814" s="322"/>
      <c r="AA1814" s="322"/>
      <c r="AB1814" s="322"/>
      <c r="AC1814" s="322"/>
      <c r="AD1814" s="322"/>
      <c r="AE1814" s="322"/>
      <c r="AF1814" s="323"/>
      <c r="AG1814" s="321" t="s">
        <v>53</v>
      </c>
      <c r="AH1814" s="322"/>
      <c r="AI1814" s="322"/>
      <c r="AJ1814" s="322"/>
      <c r="AK1814" s="322"/>
      <c r="AL1814" s="322"/>
      <c r="AM1814" s="322"/>
      <c r="AN1814" s="322"/>
      <c r="AO1814" s="322"/>
      <c r="AP1814" s="323"/>
      <c r="AQ1814" s="321" t="s">
        <v>54</v>
      </c>
      <c r="AR1814" s="322"/>
      <c r="AS1814" s="322"/>
      <c r="AT1814" s="322"/>
      <c r="AU1814" s="322"/>
      <c r="AV1814" s="322"/>
      <c r="AW1814" s="322"/>
      <c r="AX1814" s="322"/>
      <c r="AY1814" s="322"/>
      <c r="AZ1814" s="323"/>
      <c r="BA1814" s="321" t="s">
        <v>55</v>
      </c>
      <c r="BB1814" s="322"/>
      <c r="BC1814" s="322"/>
      <c r="BD1814" s="322"/>
      <c r="BE1814" s="322"/>
      <c r="BF1814" s="322"/>
      <c r="BG1814" s="322"/>
      <c r="BH1814" s="322"/>
      <c r="BI1814" s="322"/>
      <c r="BJ1814" s="323"/>
    </row>
    <row r="1815" spans="1:93" hidden="1" outlineLevel="2" x14ac:dyDescent="0.25">
      <c r="B1815" s="186">
        <f t="shared" ref="B1815" si="3049">E$2</f>
        <v>1</v>
      </c>
      <c r="C1815" s="187">
        <f t="shared" ref="C1815:L1818" si="3050">B1815</f>
        <v>1</v>
      </c>
      <c r="D1815" s="187">
        <f t="shared" si="3050"/>
        <v>1</v>
      </c>
      <c r="E1815" s="187">
        <f t="shared" si="3050"/>
        <v>1</v>
      </c>
      <c r="F1815" s="187">
        <f t="shared" si="3050"/>
        <v>1</v>
      </c>
      <c r="G1815" s="187">
        <f t="shared" si="3050"/>
        <v>1</v>
      </c>
      <c r="H1815" s="187">
        <f t="shared" si="3050"/>
        <v>1</v>
      </c>
      <c r="I1815" s="187">
        <f t="shared" si="3050"/>
        <v>1</v>
      </c>
      <c r="J1815" s="187">
        <f t="shared" si="3050"/>
        <v>1</v>
      </c>
      <c r="K1815" s="187">
        <f t="shared" si="3050"/>
        <v>1</v>
      </c>
      <c r="L1815" s="188">
        <f t="shared" si="3050"/>
        <v>1</v>
      </c>
      <c r="M1815" s="189">
        <f t="shared" ref="M1815" si="3051">F$2</f>
        <v>2</v>
      </c>
      <c r="N1815" s="187">
        <f t="shared" ref="N1815:V1818" si="3052">M1815</f>
        <v>2</v>
      </c>
      <c r="O1815" s="187">
        <f t="shared" si="3052"/>
        <v>2</v>
      </c>
      <c r="P1815" s="187">
        <f t="shared" si="3052"/>
        <v>2</v>
      </c>
      <c r="Q1815" s="187">
        <f t="shared" si="3052"/>
        <v>2</v>
      </c>
      <c r="R1815" s="187">
        <f t="shared" si="3052"/>
        <v>2</v>
      </c>
      <c r="S1815" s="187">
        <f t="shared" si="3052"/>
        <v>2</v>
      </c>
      <c r="T1815" s="187">
        <f t="shared" si="3052"/>
        <v>2</v>
      </c>
      <c r="U1815" s="187">
        <f t="shared" si="3052"/>
        <v>2</v>
      </c>
      <c r="V1815" s="188">
        <f t="shared" si="3052"/>
        <v>2</v>
      </c>
      <c r="W1815" s="189">
        <f>G$2</f>
        <v>3</v>
      </c>
      <c r="X1815" s="187">
        <f t="shared" ref="X1815:AF1818" si="3053">W1815</f>
        <v>3</v>
      </c>
      <c r="Y1815" s="187">
        <f t="shared" si="3053"/>
        <v>3</v>
      </c>
      <c r="Z1815" s="187">
        <f t="shared" si="3053"/>
        <v>3</v>
      </c>
      <c r="AA1815" s="187">
        <f t="shared" si="3053"/>
        <v>3</v>
      </c>
      <c r="AB1815" s="187">
        <f t="shared" si="3053"/>
        <v>3</v>
      </c>
      <c r="AC1815" s="187">
        <f t="shared" si="3053"/>
        <v>3</v>
      </c>
      <c r="AD1815" s="187">
        <f t="shared" si="3053"/>
        <v>3</v>
      </c>
      <c r="AE1815" s="187">
        <f t="shared" si="3053"/>
        <v>3</v>
      </c>
      <c r="AF1815" s="188">
        <f t="shared" si="3053"/>
        <v>3</v>
      </c>
      <c r="AG1815" s="189">
        <f>H$2</f>
        <v>4</v>
      </c>
      <c r="AH1815" s="187">
        <f t="shared" ref="AH1815:AP1818" si="3054">AG1815</f>
        <v>4</v>
      </c>
      <c r="AI1815" s="187">
        <f t="shared" si="3054"/>
        <v>4</v>
      </c>
      <c r="AJ1815" s="187">
        <f t="shared" si="3054"/>
        <v>4</v>
      </c>
      <c r="AK1815" s="187">
        <f t="shared" si="3054"/>
        <v>4</v>
      </c>
      <c r="AL1815" s="187">
        <f t="shared" si="3054"/>
        <v>4</v>
      </c>
      <c r="AM1815" s="187">
        <f t="shared" si="3054"/>
        <v>4</v>
      </c>
      <c r="AN1815" s="187">
        <f t="shared" si="3054"/>
        <v>4</v>
      </c>
      <c r="AO1815" s="187">
        <f t="shared" si="3054"/>
        <v>4</v>
      </c>
      <c r="AP1815" s="188">
        <f t="shared" si="3054"/>
        <v>4</v>
      </c>
      <c r="AQ1815" s="189">
        <f>I$2</f>
        <v>5</v>
      </c>
      <c r="AR1815" s="187">
        <f t="shared" ref="AR1815:AZ1818" si="3055">AQ1815</f>
        <v>5</v>
      </c>
      <c r="AS1815" s="187">
        <f t="shared" si="3055"/>
        <v>5</v>
      </c>
      <c r="AT1815" s="187">
        <f t="shared" si="3055"/>
        <v>5</v>
      </c>
      <c r="AU1815" s="187">
        <f t="shared" si="3055"/>
        <v>5</v>
      </c>
      <c r="AV1815" s="187">
        <f t="shared" si="3055"/>
        <v>5</v>
      </c>
      <c r="AW1815" s="187">
        <f t="shared" si="3055"/>
        <v>5</v>
      </c>
      <c r="AX1815" s="187">
        <f t="shared" si="3055"/>
        <v>5</v>
      </c>
      <c r="AY1815" s="187">
        <f t="shared" si="3055"/>
        <v>5</v>
      </c>
      <c r="AZ1815" s="188">
        <f t="shared" si="3055"/>
        <v>5</v>
      </c>
      <c r="BA1815" s="189">
        <f>J$2</f>
        <v>6</v>
      </c>
      <c r="BB1815" s="187">
        <f t="shared" ref="BB1815:BJ1818" si="3056">BA1815</f>
        <v>6</v>
      </c>
      <c r="BC1815" s="187">
        <f t="shared" si="3056"/>
        <v>6</v>
      </c>
      <c r="BD1815" s="187">
        <f t="shared" si="3056"/>
        <v>6</v>
      </c>
      <c r="BE1815" s="187">
        <f t="shared" si="3056"/>
        <v>6</v>
      </c>
      <c r="BF1815" s="187">
        <f t="shared" si="3056"/>
        <v>6</v>
      </c>
      <c r="BG1815" s="187">
        <f t="shared" si="3056"/>
        <v>6</v>
      </c>
      <c r="BH1815" s="187">
        <f t="shared" si="3056"/>
        <v>6</v>
      </c>
      <c r="BI1815" s="187">
        <f t="shared" si="3056"/>
        <v>6</v>
      </c>
      <c r="BJ1815" s="188">
        <f t="shared" si="3056"/>
        <v>6</v>
      </c>
    </row>
    <row r="1816" spans="1:93" s="2" customFormat="1" ht="15" hidden="1" customHeight="1" outlineLevel="2" x14ac:dyDescent="0.25">
      <c r="A1816" s="152" t="s">
        <v>192</v>
      </c>
      <c r="B1816" s="129" t="e">
        <f>C1809</f>
        <v>#REF!</v>
      </c>
      <c r="C1816" s="130" t="e">
        <f t="shared" si="3050"/>
        <v>#REF!</v>
      </c>
      <c r="D1816" s="130" t="e">
        <f t="shared" si="3050"/>
        <v>#REF!</v>
      </c>
      <c r="E1816" s="130" t="e">
        <f t="shared" si="3050"/>
        <v>#REF!</v>
      </c>
      <c r="F1816" s="130" t="e">
        <f t="shared" si="3050"/>
        <v>#REF!</v>
      </c>
      <c r="G1816" s="130" t="e">
        <f t="shared" si="3050"/>
        <v>#REF!</v>
      </c>
      <c r="H1816" s="130" t="e">
        <f t="shared" si="3050"/>
        <v>#REF!</v>
      </c>
      <c r="I1816" s="130" t="e">
        <f t="shared" si="3050"/>
        <v>#REF!</v>
      </c>
      <c r="J1816" s="190" t="e">
        <f t="shared" si="3050"/>
        <v>#REF!</v>
      </c>
      <c r="K1816" s="130" t="e">
        <f t="shared" si="3050"/>
        <v>#REF!</v>
      </c>
      <c r="L1816" s="131" t="e">
        <f t="shared" si="3050"/>
        <v>#REF!</v>
      </c>
      <c r="M1816" s="129" t="e">
        <f>D1809</f>
        <v>#REF!</v>
      </c>
      <c r="N1816" s="130" t="e">
        <f t="shared" si="3052"/>
        <v>#REF!</v>
      </c>
      <c r="O1816" s="130" t="e">
        <f t="shared" si="3052"/>
        <v>#REF!</v>
      </c>
      <c r="P1816" s="130" t="e">
        <f t="shared" si="3052"/>
        <v>#REF!</v>
      </c>
      <c r="Q1816" s="130" t="e">
        <f t="shared" si="3052"/>
        <v>#REF!</v>
      </c>
      <c r="R1816" s="130" t="e">
        <f t="shared" si="3052"/>
        <v>#REF!</v>
      </c>
      <c r="S1816" s="130" t="e">
        <f t="shared" si="3052"/>
        <v>#REF!</v>
      </c>
      <c r="T1816" s="130" t="e">
        <f t="shared" si="3052"/>
        <v>#REF!</v>
      </c>
      <c r="U1816" s="130" t="e">
        <f t="shared" si="3052"/>
        <v>#REF!</v>
      </c>
      <c r="V1816" s="131" t="e">
        <f t="shared" si="3052"/>
        <v>#REF!</v>
      </c>
      <c r="W1816" s="129" t="e">
        <f>E1809</f>
        <v>#REF!</v>
      </c>
      <c r="X1816" s="130" t="e">
        <f t="shared" si="3053"/>
        <v>#REF!</v>
      </c>
      <c r="Y1816" s="130" t="e">
        <f t="shared" si="3053"/>
        <v>#REF!</v>
      </c>
      <c r="Z1816" s="130" t="e">
        <f t="shared" si="3053"/>
        <v>#REF!</v>
      </c>
      <c r="AA1816" s="130" t="e">
        <f t="shared" si="3053"/>
        <v>#REF!</v>
      </c>
      <c r="AB1816" s="130" t="e">
        <f t="shared" si="3053"/>
        <v>#REF!</v>
      </c>
      <c r="AC1816" s="130" t="e">
        <f t="shared" si="3053"/>
        <v>#REF!</v>
      </c>
      <c r="AD1816" s="130" t="e">
        <f t="shared" si="3053"/>
        <v>#REF!</v>
      </c>
      <c r="AE1816" s="130" t="e">
        <f t="shared" si="3053"/>
        <v>#REF!</v>
      </c>
      <c r="AF1816" s="131" t="e">
        <f t="shared" si="3053"/>
        <v>#REF!</v>
      </c>
      <c r="AG1816" s="129" t="e">
        <f>F1809</f>
        <v>#REF!</v>
      </c>
      <c r="AH1816" s="130" t="e">
        <f t="shared" si="3054"/>
        <v>#REF!</v>
      </c>
      <c r="AI1816" s="130" t="e">
        <f t="shared" si="3054"/>
        <v>#REF!</v>
      </c>
      <c r="AJ1816" s="130" t="e">
        <f t="shared" si="3054"/>
        <v>#REF!</v>
      </c>
      <c r="AK1816" s="130" t="e">
        <f t="shared" si="3054"/>
        <v>#REF!</v>
      </c>
      <c r="AL1816" s="130" t="e">
        <f t="shared" si="3054"/>
        <v>#REF!</v>
      </c>
      <c r="AM1816" s="130" t="e">
        <f t="shared" si="3054"/>
        <v>#REF!</v>
      </c>
      <c r="AN1816" s="130" t="e">
        <f t="shared" si="3054"/>
        <v>#REF!</v>
      </c>
      <c r="AO1816" s="130" t="e">
        <f t="shared" si="3054"/>
        <v>#REF!</v>
      </c>
      <c r="AP1816" s="131" t="e">
        <f t="shared" si="3054"/>
        <v>#REF!</v>
      </c>
      <c r="AQ1816" s="129" t="e">
        <f>G1809</f>
        <v>#REF!</v>
      </c>
      <c r="AR1816" s="130" t="e">
        <f t="shared" si="3055"/>
        <v>#REF!</v>
      </c>
      <c r="AS1816" s="130" t="e">
        <f t="shared" si="3055"/>
        <v>#REF!</v>
      </c>
      <c r="AT1816" s="130" t="e">
        <f t="shared" si="3055"/>
        <v>#REF!</v>
      </c>
      <c r="AU1816" s="130" t="e">
        <f t="shared" si="3055"/>
        <v>#REF!</v>
      </c>
      <c r="AV1816" s="130" t="e">
        <f t="shared" si="3055"/>
        <v>#REF!</v>
      </c>
      <c r="AW1816" s="130" t="e">
        <f t="shared" si="3055"/>
        <v>#REF!</v>
      </c>
      <c r="AX1816" s="130" t="e">
        <f t="shared" si="3055"/>
        <v>#REF!</v>
      </c>
      <c r="AY1816" s="130" t="e">
        <f t="shared" si="3055"/>
        <v>#REF!</v>
      </c>
      <c r="AZ1816" s="131" t="e">
        <f t="shared" si="3055"/>
        <v>#REF!</v>
      </c>
      <c r="BA1816" s="129" t="e">
        <f>H1809</f>
        <v>#REF!</v>
      </c>
      <c r="BB1816" s="130" t="e">
        <f t="shared" si="3056"/>
        <v>#REF!</v>
      </c>
      <c r="BC1816" s="130" t="e">
        <f t="shared" si="3056"/>
        <v>#REF!</v>
      </c>
      <c r="BD1816" s="130" t="e">
        <f t="shared" si="3056"/>
        <v>#REF!</v>
      </c>
      <c r="BE1816" s="130" t="e">
        <f t="shared" si="3056"/>
        <v>#REF!</v>
      </c>
      <c r="BF1816" s="130" t="e">
        <f t="shared" si="3056"/>
        <v>#REF!</v>
      </c>
      <c r="BG1816" s="130" t="e">
        <f t="shared" si="3056"/>
        <v>#REF!</v>
      </c>
      <c r="BH1816" s="130" t="e">
        <f t="shared" si="3056"/>
        <v>#REF!</v>
      </c>
      <c r="BI1816" s="130" t="e">
        <f t="shared" si="3056"/>
        <v>#REF!</v>
      </c>
      <c r="BJ1816" s="131" t="e">
        <f t="shared" si="3056"/>
        <v>#REF!</v>
      </c>
      <c r="BK1816"/>
      <c r="BL1816"/>
      <c r="BM1816"/>
      <c r="BN1816"/>
      <c r="BO1816"/>
      <c r="BP1816"/>
      <c r="BQ1816"/>
      <c r="BR1816"/>
      <c r="BS1816"/>
      <c r="BT1816"/>
      <c r="BU1816"/>
      <c r="BV1816"/>
      <c r="BW1816"/>
      <c r="BX1816"/>
      <c r="BY1816"/>
      <c r="BZ1816"/>
      <c r="CA1816"/>
      <c r="CB1816"/>
      <c r="CC1816"/>
      <c r="CD1816"/>
      <c r="CE1816"/>
      <c r="CF1816"/>
      <c r="CG1816"/>
      <c r="CH1816"/>
      <c r="CI1816"/>
      <c r="CJ1816"/>
      <c r="CK1816"/>
      <c r="CL1816"/>
      <c r="CM1816"/>
      <c r="CN1816"/>
      <c r="CO1816"/>
    </row>
    <row r="1817" spans="1:93" s="2" customFormat="1" ht="15" hidden="1" customHeight="1" outlineLevel="2" x14ac:dyDescent="0.25">
      <c r="A1817" s="152" t="s">
        <v>47</v>
      </c>
      <c r="B1817" s="129" t="e">
        <f>C1810</f>
        <v>#REF!</v>
      </c>
      <c r="C1817" s="130" t="e">
        <f t="shared" si="3050"/>
        <v>#REF!</v>
      </c>
      <c r="D1817" s="130" t="e">
        <f t="shared" si="3050"/>
        <v>#REF!</v>
      </c>
      <c r="E1817" s="130" t="e">
        <f t="shared" si="3050"/>
        <v>#REF!</v>
      </c>
      <c r="F1817" s="130" t="e">
        <f t="shared" si="3050"/>
        <v>#REF!</v>
      </c>
      <c r="G1817" s="130" t="e">
        <f t="shared" si="3050"/>
        <v>#REF!</v>
      </c>
      <c r="H1817" s="130" t="e">
        <f t="shared" si="3050"/>
        <v>#REF!</v>
      </c>
      <c r="I1817" s="130" t="e">
        <f t="shared" si="3050"/>
        <v>#REF!</v>
      </c>
      <c r="J1817" s="190" t="e">
        <f t="shared" si="3050"/>
        <v>#REF!</v>
      </c>
      <c r="K1817" s="130" t="e">
        <f t="shared" si="3050"/>
        <v>#REF!</v>
      </c>
      <c r="L1817" s="131" t="e">
        <f t="shared" si="3050"/>
        <v>#REF!</v>
      </c>
      <c r="M1817" s="129" t="e">
        <f>D1810</f>
        <v>#REF!</v>
      </c>
      <c r="N1817" s="130" t="e">
        <f t="shared" si="3052"/>
        <v>#REF!</v>
      </c>
      <c r="O1817" s="130" t="e">
        <f t="shared" si="3052"/>
        <v>#REF!</v>
      </c>
      <c r="P1817" s="130" t="e">
        <f t="shared" si="3052"/>
        <v>#REF!</v>
      </c>
      <c r="Q1817" s="130" t="e">
        <f t="shared" si="3052"/>
        <v>#REF!</v>
      </c>
      <c r="R1817" s="130" t="e">
        <f t="shared" si="3052"/>
        <v>#REF!</v>
      </c>
      <c r="S1817" s="130" t="e">
        <f t="shared" si="3052"/>
        <v>#REF!</v>
      </c>
      <c r="T1817" s="130" t="e">
        <f t="shared" si="3052"/>
        <v>#REF!</v>
      </c>
      <c r="U1817" s="130" t="e">
        <f t="shared" si="3052"/>
        <v>#REF!</v>
      </c>
      <c r="V1817" s="131" t="e">
        <f t="shared" si="3052"/>
        <v>#REF!</v>
      </c>
      <c r="W1817" s="129" t="e">
        <f>E1810</f>
        <v>#REF!</v>
      </c>
      <c r="X1817" s="130" t="e">
        <f t="shared" si="3053"/>
        <v>#REF!</v>
      </c>
      <c r="Y1817" s="130" t="e">
        <f t="shared" si="3053"/>
        <v>#REF!</v>
      </c>
      <c r="Z1817" s="130" t="e">
        <f t="shared" si="3053"/>
        <v>#REF!</v>
      </c>
      <c r="AA1817" s="130" t="e">
        <f t="shared" si="3053"/>
        <v>#REF!</v>
      </c>
      <c r="AB1817" s="130" t="e">
        <f t="shared" si="3053"/>
        <v>#REF!</v>
      </c>
      <c r="AC1817" s="130" t="e">
        <f t="shared" si="3053"/>
        <v>#REF!</v>
      </c>
      <c r="AD1817" s="130" t="e">
        <f t="shared" si="3053"/>
        <v>#REF!</v>
      </c>
      <c r="AE1817" s="130" t="e">
        <f t="shared" si="3053"/>
        <v>#REF!</v>
      </c>
      <c r="AF1817" s="131" t="e">
        <f t="shared" si="3053"/>
        <v>#REF!</v>
      </c>
      <c r="AG1817" s="129" t="e">
        <f>F1810</f>
        <v>#REF!</v>
      </c>
      <c r="AH1817" s="130" t="e">
        <f t="shared" si="3054"/>
        <v>#REF!</v>
      </c>
      <c r="AI1817" s="130" t="e">
        <f t="shared" si="3054"/>
        <v>#REF!</v>
      </c>
      <c r="AJ1817" s="130" t="e">
        <f t="shared" si="3054"/>
        <v>#REF!</v>
      </c>
      <c r="AK1817" s="130" t="e">
        <f t="shared" si="3054"/>
        <v>#REF!</v>
      </c>
      <c r="AL1817" s="130" t="e">
        <f t="shared" si="3054"/>
        <v>#REF!</v>
      </c>
      <c r="AM1817" s="130" t="e">
        <f t="shared" si="3054"/>
        <v>#REF!</v>
      </c>
      <c r="AN1817" s="130" t="e">
        <f t="shared" si="3054"/>
        <v>#REF!</v>
      </c>
      <c r="AO1817" s="130" t="e">
        <f t="shared" si="3054"/>
        <v>#REF!</v>
      </c>
      <c r="AP1817" s="131" t="e">
        <f t="shared" si="3054"/>
        <v>#REF!</v>
      </c>
      <c r="AQ1817" s="129" t="e">
        <f>G1810</f>
        <v>#REF!</v>
      </c>
      <c r="AR1817" s="130" t="e">
        <f t="shared" si="3055"/>
        <v>#REF!</v>
      </c>
      <c r="AS1817" s="130" t="e">
        <f t="shared" si="3055"/>
        <v>#REF!</v>
      </c>
      <c r="AT1817" s="130" t="e">
        <f t="shared" si="3055"/>
        <v>#REF!</v>
      </c>
      <c r="AU1817" s="130" t="e">
        <f t="shared" si="3055"/>
        <v>#REF!</v>
      </c>
      <c r="AV1817" s="130" t="e">
        <f t="shared" si="3055"/>
        <v>#REF!</v>
      </c>
      <c r="AW1817" s="130" t="e">
        <f t="shared" si="3055"/>
        <v>#REF!</v>
      </c>
      <c r="AX1817" s="130" t="e">
        <f t="shared" si="3055"/>
        <v>#REF!</v>
      </c>
      <c r="AY1817" s="130" t="e">
        <f t="shared" si="3055"/>
        <v>#REF!</v>
      </c>
      <c r="AZ1817" s="131" t="e">
        <f t="shared" si="3055"/>
        <v>#REF!</v>
      </c>
      <c r="BA1817" s="129" t="e">
        <f>H1810</f>
        <v>#REF!</v>
      </c>
      <c r="BB1817" s="130" t="e">
        <f t="shared" si="3056"/>
        <v>#REF!</v>
      </c>
      <c r="BC1817" s="130" t="e">
        <f t="shared" si="3056"/>
        <v>#REF!</v>
      </c>
      <c r="BD1817" s="130" t="e">
        <f t="shared" si="3056"/>
        <v>#REF!</v>
      </c>
      <c r="BE1817" s="130" t="e">
        <f t="shared" si="3056"/>
        <v>#REF!</v>
      </c>
      <c r="BF1817" s="130" t="e">
        <f t="shared" si="3056"/>
        <v>#REF!</v>
      </c>
      <c r="BG1817" s="130" t="e">
        <f t="shared" si="3056"/>
        <v>#REF!</v>
      </c>
      <c r="BH1817" s="130" t="e">
        <f t="shared" si="3056"/>
        <v>#REF!</v>
      </c>
      <c r="BI1817" s="130" t="e">
        <f t="shared" si="3056"/>
        <v>#REF!</v>
      </c>
      <c r="BJ1817" s="131" t="e">
        <f t="shared" si="3056"/>
        <v>#REF!</v>
      </c>
      <c r="BK1817"/>
      <c r="BL1817"/>
      <c r="BM1817"/>
      <c r="BN1817"/>
      <c r="BO1817"/>
      <c r="BP1817"/>
      <c r="BQ1817"/>
      <c r="BR1817"/>
      <c r="BS1817"/>
      <c r="BT1817"/>
      <c r="BU1817"/>
      <c r="BV1817"/>
      <c r="BW1817"/>
      <c r="BX1817"/>
      <c r="BY1817"/>
      <c r="BZ1817"/>
      <c r="CA1817"/>
      <c r="CB1817"/>
      <c r="CC1817"/>
      <c r="CD1817"/>
      <c r="CE1817"/>
      <c r="CF1817"/>
      <c r="CG1817"/>
      <c r="CH1817"/>
      <c r="CI1817"/>
      <c r="CJ1817"/>
      <c r="CK1817"/>
      <c r="CL1817"/>
      <c r="CM1817"/>
      <c r="CN1817"/>
      <c r="CO1817"/>
    </row>
    <row r="1818" spans="1:93" s="2" customFormat="1" ht="15" hidden="1" customHeight="1" outlineLevel="2" x14ac:dyDescent="0.25">
      <c r="A1818" s="152" t="s">
        <v>57</v>
      </c>
      <c r="B1818" s="129">
        <f t="shared" ref="B1818" si="3057">E$3</f>
        <v>0.91</v>
      </c>
      <c r="C1818" s="130">
        <f t="shared" si="3050"/>
        <v>0.91</v>
      </c>
      <c r="D1818" s="130">
        <f t="shared" si="3050"/>
        <v>0.91</v>
      </c>
      <c r="E1818" s="130">
        <f t="shared" si="3050"/>
        <v>0.91</v>
      </c>
      <c r="F1818" s="130">
        <f t="shared" si="3050"/>
        <v>0.91</v>
      </c>
      <c r="G1818" s="130">
        <f t="shared" si="3050"/>
        <v>0.91</v>
      </c>
      <c r="H1818" s="130">
        <f t="shared" si="3050"/>
        <v>0.91</v>
      </c>
      <c r="I1818" s="130">
        <f t="shared" si="3050"/>
        <v>0.91</v>
      </c>
      <c r="J1818" s="190">
        <f t="shared" si="3050"/>
        <v>0.91</v>
      </c>
      <c r="K1818" s="130">
        <f t="shared" si="3050"/>
        <v>0.91</v>
      </c>
      <c r="L1818" s="131">
        <f t="shared" si="3050"/>
        <v>0.91</v>
      </c>
      <c r="M1818" s="129">
        <f t="shared" ref="M1818" si="3058">F$3</f>
        <v>3.6</v>
      </c>
      <c r="N1818" s="130">
        <f t="shared" si="3052"/>
        <v>3.6</v>
      </c>
      <c r="O1818" s="130">
        <f t="shared" si="3052"/>
        <v>3.6</v>
      </c>
      <c r="P1818" s="130">
        <f t="shared" si="3052"/>
        <v>3.6</v>
      </c>
      <c r="Q1818" s="130">
        <f t="shared" si="3052"/>
        <v>3.6</v>
      </c>
      <c r="R1818" s="130">
        <f t="shared" si="3052"/>
        <v>3.6</v>
      </c>
      <c r="S1818" s="130">
        <f t="shared" si="3052"/>
        <v>3.6</v>
      </c>
      <c r="T1818" s="130">
        <f t="shared" si="3052"/>
        <v>3.6</v>
      </c>
      <c r="U1818" s="130">
        <f t="shared" si="3052"/>
        <v>3.6</v>
      </c>
      <c r="V1818" s="131">
        <f t="shared" si="3052"/>
        <v>3.6</v>
      </c>
      <c r="W1818" s="129">
        <f t="shared" ref="W1818" si="3059">G$3</f>
        <v>3.6</v>
      </c>
      <c r="X1818" s="130">
        <f t="shared" si="3053"/>
        <v>3.6</v>
      </c>
      <c r="Y1818" s="130">
        <f t="shared" si="3053"/>
        <v>3.6</v>
      </c>
      <c r="Z1818" s="130">
        <f t="shared" si="3053"/>
        <v>3.6</v>
      </c>
      <c r="AA1818" s="130">
        <f t="shared" si="3053"/>
        <v>3.6</v>
      </c>
      <c r="AB1818" s="130">
        <f t="shared" si="3053"/>
        <v>3.6</v>
      </c>
      <c r="AC1818" s="130">
        <f t="shared" si="3053"/>
        <v>3.6</v>
      </c>
      <c r="AD1818" s="130">
        <f t="shared" si="3053"/>
        <v>3.6</v>
      </c>
      <c r="AE1818" s="130">
        <f t="shared" si="3053"/>
        <v>3.6</v>
      </c>
      <c r="AF1818" s="131">
        <f t="shared" si="3053"/>
        <v>3.6</v>
      </c>
      <c r="AG1818" s="129">
        <f t="shared" ref="AG1818" si="3060">H$3</f>
        <v>3.6</v>
      </c>
      <c r="AH1818" s="130">
        <f t="shared" si="3054"/>
        <v>3.6</v>
      </c>
      <c r="AI1818" s="130">
        <f t="shared" si="3054"/>
        <v>3.6</v>
      </c>
      <c r="AJ1818" s="130">
        <f t="shared" si="3054"/>
        <v>3.6</v>
      </c>
      <c r="AK1818" s="130">
        <f t="shared" si="3054"/>
        <v>3.6</v>
      </c>
      <c r="AL1818" s="130">
        <f t="shared" si="3054"/>
        <v>3.6</v>
      </c>
      <c r="AM1818" s="130">
        <f t="shared" si="3054"/>
        <v>3.6</v>
      </c>
      <c r="AN1818" s="130">
        <f t="shared" si="3054"/>
        <v>3.6</v>
      </c>
      <c r="AO1818" s="130">
        <f t="shared" si="3054"/>
        <v>3.6</v>
      </c>
      <c r="AP1818" s="131">
        <f t="shared" si="3054"/>
        <v>3.6</v>
      </c>
      <c r="AQ1818" s="129">
        <f t="shared" ref="AQ1818" si="3061">I$3</f>
        <v>0.91</v>
      </c>
      <c r="AR1818" s="130">
        <f t="shared" si="3055"/>
        <v>0.91</v>
      </c>
      <c r="AS1818" s="130">
        <f t="shared" si="3055"/>
        <v>0.91</v>
      </c>
      <c r="AT1818" s="130">
        <f t="shared" si="3055"/>
        <v>0.91</v>
      </c>
      <c r="AU1818" s="130">
        <f t="shared" si="3055"/>
        <v>0.91</v>
      </c>
      <c r="AV1818" s="130">
        <f t="shared" si="3055"/>
        <v>0.91</v>
      </c>
      <c r="AW1818" s="130">
        <f t="shared" si="3055"/>
        <v>0.91</v>
      </c>
      <c r="AX1818" s="130">
        <f t="shared" si="3055"/>
        <v>0.91</v>
      </c>
      <c r="AY1818" s="130">
        <f t="shared" si="3055"/>
        <v>0.91</v>
      </c>
      <c r="AZ1818" s="131">
        <f t="shared" si="3055"/>
        <v>0.91</v>
      </c>
      <c r="BA1818" s="129">
        <f t="shared" ref="BA1818" si="3062">J$3</f>
        <v>0</v>
      </c>
      <c r="BB1818" s="130">
        <f t="shared" si="3056"/>
        <v>0</v>
      </c>
      <c r="BC1818" s="130">
        <f t="shared" si="3056"/>
        <v>0</v>
      </c>
      <c r="BD1818" s="130">
        <f t="shared" si="3056"/>
        <v>0</v>
      </c>
      <c r="BE1818" s="130">
        <f t="shared" si="3056"/>
        <v>0</v>
      </c>
      <c r="BF1818" s="130">
        <f t="shared" si="3056"/>
        <v>0</v>
      </c>
      <c r="BG1818" s="130">
        <f t="shared" si="3056"/>
        <v>0</v>
      </c>
      <c r="BH1818" s="130">
        <f t="shared" si="3056"/>
        <v>0</v>
      </c>
      <c r="BI1818" s="130">
        <f t="shared" si="3056"/>
        <v>0</v>
      </c>
      <c r="BJ1818" s="131">
        <f t="shared" si="3056"/>
        <v>0</v>
      </c>
      <c r="BK1818"/>
      <c r="BL1818"/>
      <c r="BM1818"/>
      <c r="BN1818"/>
      <c r="BO1818"/>
      <c r="BP1818"/>
      <c r="BQ1818"/>
      <c r="BR1818"/>
      <c r="BS1818"/>
      <c r="BT1818"/>
      <c r="BU1818"/>
      <c r="BV1818"/>
      <c r="BW1818"/>
      <c r="BX1818"/>
      <c r="BY1818"/>
      <c r="BZ1818"/>
      <c r="CA1818"/>
      <c r="CB1818"/>
      <c r="CC1818"/>
      <c r="CD1818"/>
      <c r="CE1818"/>
      <c r="CF1818"/>
      <c r="CG1818"/>
      <c r="CH1818"/>
      <c r="CI1818"/>
      <c r="CJ1818"/>
      <c r="CK1818"/>
      <c r="CL1818"/>
      <c r="CM1818"/>
      <c r="CN1818"/>
      <c r="CO1818"/>
    </row>
    <row r="1819" spans="1:93" s="2" customFormat="1" ht="15" hidden="1" customHeight="1" outlineLevel="2" x14ac:dyDescent="0.25">
      <c r="A1819" s="152" t="s">
        <v>58</v>
      </c>
      <c r="B1819" s="132">
        <f t="shared" ref="B1819" si="3063">B1818/10*0</f>
        <v>0</v>
      </c>
      <c r="C1819" s="133">
        <f t="shared" ref="C1819" si="3064">C1818/10*1</f>
        <v>9.0999999999999998E-2</v>
      </c>
      <c r="D1819" s="133">
        <f t="shared" ref="D1819" si="3065">D1818/10*2</f>
        <v>0.182</v>
      </c>
      <c r="E1819" s="133">
        <f t="shared" ref="E1819" si="3066">E1818/10*3</f>
        <v>0.27300000000000002</v>
      </c>
      <c r="F1819" s="133">
        <f t="shared" ref="F1819" si="3067">F1818/10*4</f>
        <v>0.36399999999999999</v>
      </c>
      <c r="G1819" s="133">
        <f t="shared" ref="G1819" si="3068">G1818/10*5</f>
        <v>0.45499999999999996</v>
      </c>
      <c r="H1819" s="133">
        <f t="shared" ref="H1819" si="3069">H1818/10*6</f>
        <v>0.54600000000000004</v>
      </c>
      <c r="I1819" s="133">
        <f t="shared" ref="I1819" si="3070">I1818/10*7</f>
        <v>0.63700000000000001</v>
      </c>
      <c r="J1819" s="191">
        <f t="shared" ref="J1819" si="3071">J1818/10*8</f>
        <v>0.72799999999999998</v>
      </c>
      <c r="K1819" s="133">
        <f t="shared" ref="K1819" si="3072">K1818/10*9</f>
        <v>0.81899999999999995</v>
      </c>
      <c r="L1819" s="134">
        <f t="shared" ref="L1819" si="3073">L1818/10*10</f>
        <v>0.90999999999999992</v>
      </c>
      <c r="M1819" s="133">
        <f t="shared" ref="M1819" si="3074">M1818/10*1</f>
        <v>0.36</v>
      </c>
      <c r="N1819" s="133">
        <f t="shared" ref="N1819" si="3075">N1818/10*2</f>
        <v>0.72</v>
      </c>
      <c r="O1819" s="133">
        <f t="shared" ref="O1819" si="3076">O1818/10*3</f>
        <v>1.08</v>
      </c>
      <c r="P1819" s="133">
        <f t="shared" ref="P1819" si="3077">P1818/10*4</f>
        <v>1.44</v>
      </c>
      <c r="Q1819" s="133">
        <f t="shared" ref="Q1819" si="3078">Q1818/10*5</f>
        <v>1.7999999999999998</v>
      </c>
      <c r="R1819" s="133">
        <f t="shared" ref="R1819" si="3079">R1818/10*6</f>
        <v>2.16</v>
      </c>
      <c r="S1819" s="133">
        <f t="shared" ref="S1819" si="3080">S1818/10*7</f>
        <v>2.52</v>
      </c>
      <c r="T1819" s="133">
        <f t="shared" ref="T1819" si="3081">T1818/10*8</f>
        <v>2.88</v>
      </c>
      <c r="U1819" s="133">
        <f t="shared" ref="U1819" si="3082">U1818/10*9</f>
        <v>3.2399999999999998</v>
      </c>
      <c r="V1819" s="134">
        <f t="shared" ref="V1819" si="3083">V1818/10*10</f>
        <v>3.5999999999999996</v>
      </c>
      <c r="W1819" s="133">
        <f t="shared" ref="W1819" si="3084">W1818/10*1</f>
        <v>0.36</v>
      </c>
      <c r="X1819" s="133">
        <f t="shared" ref="X1819" si="3085">X1818/10*2</f>
        <v>0.72</v>
      </c>
      <c r="Y1819" s="133">
        <f t="shared" ref="Y1819" si="3086">Y1818/10*3</f>
        <v>1.08</v>
      </c>
      <c r="Z1819" s="133">
        <f t="shared" ref="Z1819" si="3087">Z1818/10*4</f>
        <v>1.44</v>
      </c>
      <c r="AA1819" s="133">
        <f t="shared" ref="AA1819" si="3088">AA1818/10*5</f>
        <v>1.7999999999999998</v>
      </c>
      <c r="AB1819" s="133">
        <f t="shared" ref="AB1819" si="3089">AB1818/10*6</f>
        <v>2.16</v>
      </c>
      <c r="AC1819" s="133">
        <f t="shared" ref="AC1819" si="3090">AC1818/10*7</f>
        <v>2.52</v>
      </c>
      <c r="AD1819" s="133">
        <f t="shared" ref="AD1819" si="3091">AD1818/10*8</f>
        <v>2.88</v>
      </c>
      <c r="AE1819" s="134">
        <f t="shared" ref="AE1819" si="3092">AE1818/10*9</f>
        <v>3.2399999999999998</v>
      </c>
      <c r="AF1819" s="134">
        <f t="shared" ref="AF1819" si="3093">AF1818/10*10</f>
        <v>3.5999999999999996</v>
      </c>
      <c r="AG1819" s="133">
        <f t="shared" ref="AG1819" si="3094">AG1818/10*1</f>
        <v>0.36</v>
      </c>
      <c r="AH1819" s="133">
        <f t="shared" ref="AH1819" si="3095">AH1818/10*2</f>
        <v>0.72</v>
      </c>
      <c r="AI1819" s="133">
        <f t="shared" ref="AI1819" si="3096">AI1818/10*3</f>
        <v>1.08</v>
      </c>
      <c r="AJ1819" s="133">
        <f t="shared" ref="AJ1819" si="3097">AJ1818/10*4</f>
        <v>1.44</v>
      </c>
      <c r="AK1819" s="133">
        <f t="shared" ref="AK1819" si="3098">AK1818/10*5</f>
        <v>1.7999999999999998</v>
      </c>
      <c r="AL1819" s="133">
        <f t="shared" ref="AL1819" si="3099">AL1818/10*6</f>
        <v>2.16</v>
      </c>
      <c r="AM1819" s="133">
        <f t="shared" ref="AM1819" si="3100">AM1818/10*7</f>
        <v>2.52</v>
      </c>
      <c r="AN1819" s="133">
        <f t="shared" ref="AN1819" si="3101">AN1818/10*8</f>
        <v>2.88</v>
      </c>
      <c r="AO1819" s="134">
        <f t="shared" ref="AO1819" si="3102">AO1818/10*9</f>
        <v>3.2399999999999998</v>
      </c>
      <c r="AP1819" s="134">
        <f t="shared" ref="AP1819" si="3103">AP1818/10*10</f>
        <v>3.5999999999999996</v>
      </c>
      <c r="AQ1819" s="133">
        <f t="shared" ref="AQ1819" si="3104">AQ1818/10*1</f>
        <v>9.0999999999999998E-2</v>
      </c>
      <c r="AR1819" s="133">
        <f t="shared" ref="AR1819" si="3105">AR1818/10*2</f>
        <v>0.182</v>
      </c>
      <c r="AS1819" s="133">
        <f t="shared" ref="AS1819" si="3106">AS1818/10*3</f>
        <v>0.27300000000000002</v>
      </c>
      <c r="AT1819" s="133">
        <f t="shared" ref="AT1819" si="3107">AT1818/10*4</f>
        <v>0.36399999999999999</v>
      </c>
      <c r="AU1819" s="133">
        <f t="shared" ref="AU1819" si="3108">AU1818/10*5</f>
        <v>0.45499999999999996</v>
      </c>
      <c r="AV1819" s="133">
        <f t="shared" ref="AV1819" si="3109">AV1818/10*6</f>
        <v>0.54600000000000004</v>
      </c>
      <c r="AW1819" s="133">
        <f t="shared" ref="AW1819" si="3110">AW1818/10*7</f>
        <v>0.63700000000000001</v>
      </c>
      <c r="AX1819" s="133">
        <f t="shared" ref="AX1819" si="3111">AX1818/10*8</f>
        <v>0.72799999999999998</v>
      </c>
      <c r="AY1819" s="134">
        <f t="shared" ref="AY1819" si="3112">AY1818/10*9</f>
        <v>0.81899999999999995</v>
      </c>
      <c r="AZ1819" s="134">
        <f t="shared" ref="AZ1819" si="3113">AZ1818/10*10</f>
        <v>0.90999999999999992</v>
      </c>
      <c r="BA1819" s="133">
        <f t="shared" ref="BA1819" si="3114">BA1818/10*1</f>
        <v>0</v>
      </c>
      <c r="BB1819" s="133">
        <f t="shared" ref="BB1819" si="3115">BB1818/10*2</f>
        <v>0</v>
      </c>
      <c r="BC1819" s="133">
        <f t="shared" ref="BC1819" si="3116">BC1818/10*3</f>
        <v>0</v>
      </c>
      <c r="BD1819" s="133">
        <f t="shared" ref="BD1819" si="3117">BD1818/10*4</f>
        <v>0</v>
      </c>
      <c r="BE1819" s="133">
        <f t="shared" ref="BE1819" si="3118">BE1818/10*5</f>
        <v>0</v>
      </c>
      <c r="BF1819" s="133">
        <f t="shared" ref="BF1819" si="3119">BF1818/10*6</f>
        <v>0</v>
      </c>
      <c r="BG1819" s="133">
        <f t="shared" ref="BG1819" si="3120">BG1818/10*7</f>
        <v>0</v>
      </c>
      <c r="BH1819" s="133">
        <f t="shared" ref="BH1819" si="3121">BH1818/10*8</f>
        <v>0</v>
      </c>
      <c r="BI1819" s="134">
        <f t="shared" ref="BI1819" si="3122">BI1818/10*9</f>
        <v>0</v>
      </c>
      <c r="BJ1819" s="134">
        <f t="shared" ref="BJ1819" si="3123">BJ1818/10*10</f>
        <v>0</v>
      </c>
      <c r="BK1819"/>
      <c r="BL1819"/>
      <c r="BM1819"/>
      <c r="BN1819"/>
      <c r="BO1819"/>
      <c r="BP1819"/>
      <c r="BQ1819"/>
      <c r="BR1819"/>
      <c r="BS1819"/>
      <c r="BT1819"/>
      <c r="BU1819"/>
      <c r="BV1819"/>
      <c r="BW1819"/>
      <c r="BX1819"/>
      <c r="BY1819"/>
      <c r="BZ1819"/>
      <c r="CA1819"/>
      <c r="CB1819"/>
      <c r="CC1819"/>
      <c r="CD1819"/>
      <c r="CE1819"/>
      <c r="CF1819"/>
      <c r="CG1819"/>
      <c r="CH1819"/>
      <c r="CI1819"/>
      <c r="CJ1819"/>
      <c r="CK1819"/>
      <c r="CL1819"/>
      <c r="CM1819"/>
      <c r="CN1819"/>
      <c r="CO1819"/>
    </row>
    <row r="1820" spans="1:93" ht="15.75" hidden="1" outlineLevel="2" thickBot="1" x14ac:dyDescent="0.3">
      <c r="A1820" s="152" t="s">
        <v>60</v>
      </c>
      <c r="B1820" s="192" t="e">
        <f t="shared" ref="B1820:L1820" si="3124">-B1817+B1816*B1819-1*IF(AND($A1290=B1815,B1819&gt;=$A1763),B1819-$A1763,0)</f>
        <v>#REF!</v>
      </c>
      <c r="C1820" s="193" t="e">
        <f t="shared" si="3124"/>
        <v>#REF!</v>
      </c>
      <c r="D1820" s="193" t="e">
        <f t="shared" si="3124"/>
        <v>#REF!</v>
      </c>
      <c r="E1820" s="193" t="e">
        <f t="shared" si="3124"/>
        <v>#REF!</v>
      </c>
      <c r="F1820" s="193" t="e">
        <f t="shared" si="3124"/>
        <v>#REF!</v>
      </c>
      <c r="G1820" s="193" t="e">
        <f t="shared" si="3124"/>
        <v>#REF!</v>
      </c>
      <c r="H1820" s="193" t="e">
        <f t="shared" si="3124"/>
        <v>#REF!</v>
      </c>
      <c r="I1820" s="193" t="e">
        <f t="shared" si="3124"/>
        <v>#REF!</v>
      </c>
      <c r="J1820" s="193" t="e">
        <f t="shared" si="3124"/>
        <v>#REF!</v>
      </c>
      <c r="K1820" s="193" t="e">
        <f t="shared" si="3124"/>
        <v>#REF!</v>
      </c>
      <c r="L1820" s="193" t="e">
        <f t="shared" si="3124"/>
        <v>#REF!</v>
      </c>
      <c r="M1820" s="192" t="e">
        <f>-M1817+M1816*M1819-1*IF(AND($A1290=M1815,M1819&gt;=$A1763),M1819-$A1763,0)</f>
        <v>#REF!</v>
      </c>
      <c r="N1820" s="193" t="e">
        <f>-N1817+N1816*N1819-1*IF(AND($A1290=N1815,N1819&gt;=$A1763),N1819-$A1763,0)</f>
        <v>#REF!</v>
      </c>
      <c r="O1820" s="193" t="e">
        <f t="shared" ref="O1820:U1820" si="3125">-O1817+O1816*O1819-1*IF(AND($A1290=O1815,O1819&gt;=$A1763),O1819-$A1763,0)</f>
        <v>#REF!</v>
      </c>
      <c r="P1820" s="193" t="e">
        <f t="shared" si="3125"/>
        <v>#REF!</v>
      </c>
      <c r="Q1820" s="193" t="e">
        <f t="shared" si="3125"/>
        <v>#REF!</v>
      </c>
      <c r="R1820" s="193" t="e">
        <f t="shared" si="3125"/>
        <v>#REF!</v>
      </c>
      <c r="S1820" s="193" t="e">
        <f t="shared" si="3125"/>
        <v>#REF!</v>
      </c>
      <c r="T1820" s="193" t="e">
        <f t="shared" si="3125"/>
        <v>#REF!</v>
      </c>
      <c r="U1820" s="193" t="e">
        <f t="shared" si="3125"/>
        <v>#REF!</v>
      </c>
      <c r="V1820" s="194" t="e">
        <f>-V1817+V1816*V1819-1*IF(AND($A1290=V1815,V1819&gt;=$A1763),V1819-$A1763,0)</f>
        <v>#REF!</v>
      </c>
      <c r="W1820" s="192" t="e">
        <f t="shared" ref="W1820:BJ1820" si="3126">-W1817+W1816*W1819-1*IF(AND($A1290=W1815,W1819&gt;=$A1763),W1819-$A1763,0)</f>
        <v>#REF!</v>
      </c>
      <c r="X1820" s="193" t="e">
        <f t="shared" si="3126"/>
        <v>#REF!</v>
      </c>
      <c r="Y1820" s="193" t="e">
        <f t="shared" si="3126"/>
        <v>#REF!</v>
      </c>
      <c r="Z1820" s="193" t="e">
        <f t="shared" si="3126"/>
        <v>#REF!</v>
      </c>
      <c r="AA1820" s="193" t="e">
        <f t="shared" si="3126"/>
        <v>#REF!</v>
      </c>
      <c r="AB1820" s="193" t="e">
        <f t="shared" si="3126"/>
        <v>#REF!</v>
      </c>
      <c r="AC1820" s="193" t="e">
        <f t="shared" si="3126"/>
        <v>#REF!</v>
      </c>
      <c r="AD1820" s="193" t="e">
        <f t="shared" si="3126"/>
        <v>#REF!</v>
      </c>
      <c r="AE1820" s="193" t="e">
        <f t="shared" si="3126"/>
        <v>#REF!</v>
      </c>
      <c r="AF1820" s="194" t="e">
        <f t="shared" si="3126"/>
        <v>#REF!</v>
      </c>
      <c r="AG1820" s="192" t="e">
        <f t="shared" si="3126"/>
        <v>#REF!</v>
      </c>
      <c r="AH1820" s="193" t="e">
        <f t="shared" si="3126"/>
        <v>#REF!</v>
      </c>
      <c r="AI1820" s="193" t="e">
        <f t="shared" si="3126"/>
        <v>#REF!</v>
      </c>
      <c r="AJ1820" s="193" t="e">
        <f t="shared" si="3126"/>
        <v>#REF!</v>
      </c>
      <c r="AK1820" s="193" t="e">
        <f t="shared" si="3126"/>
        <v>#REF!</v>
      </c>
      <c r="AL1820" s="193" t="e">
        <f t="shared" si="3126"/>
        <v>#REF!</v>
      </c>
      <c r="AM1820" s="193" t="e">
        <f t="shared" si="3126"/>
        <v>#REF!</v>
      </c>
      <c r="AN1820" s="193" t="e">
        <f t="shared" si="3126"/>
        <v>#REF!</v>
      </c>
      <c r="AO1820" s="193" t="e">
        <f t="shared" si="3126"/>
        <v>#REF!</v>
      </c>
      <c r="AP1820" s="194" t="e">
        <f t="shared" si="3126"/>
        <v>#REF!</v>
      </c>
      <c r="AQ1820" s="192" t="e">
        <f t="shared" si="3126"/>
        <v>#REF!</v>
      </c>
      <c r="AR1820" s="193" t="e">
        <f t="shared" si="3126"/>
        <v>#REF!</v>
      </c>
      <c r="AS1820" s="193" t="e">
        <f t="shared" si="3126"/>
        <v>#REF!</v>
      </c>
      <c r="AT1820" s="193" t="e">
        <f t="shared" si="3126"/>
        <v>#REF!</v>
      </c>
      <c r="AU1820" s="193" t="e">
        <f t="shared" si="3126"/>
        <v>#REF!</v>
      </c>
      <c r="AV1820" s="193" t="e">
        <f t="shared" si="3126"/>
        <v>#REF!</v>
      </c>
      <c r="AW1820" s="193" t="e">
        <f t="shared" si="3126"/>
        <v>#REF!</v>
      </c>
      <c r="AX1820" s="193" t="e">
        <f t="shared" si="3126"/>
        <v>#REF!</v>
      </c>
      <c r="AY1820" s="193" t="e">
        <f t="shared" si="3126"/>
        <v>#REF!</v>
      </c>
      <c r="AZ1820" s="194" t="e">
        <f t="shared" si="3126"/>
        <v>#REF!</v>
      </c>
      <c r="BA1820" s="192" t="e">
        <f t="shared" si="3126"/>
        <v>#REF!</v>
      </c>
      <c r="BB1820" s="193" t="e">
        <f t="shared" si="3126"/>
        <v>#REF!</v>
      </c>
      <c r="BC1820" s="193" t="e">
        <f t="shared" si="3126"/>
        <v>#REF!</v>
      </c>
      <c r="BD1820" s="193" t="e">
        <f t="shared" si="3126"/>
        <v>#REF!</v>
      </c>
      <c r="BE1820" s="193" t="e">
        <f t="shared" si="3126"/>
        <v>#REF!</v>
      </c>
      <c r="BF1820" s="193" t="e">
        <f t="shared" si="3126"/>
        <v>#REF!</v>
      </c>
      <c r="BG1820" s="193" t="e">
        <f t="shared" si="3126"/>
        <v>#REF!</v>
      </c>
      <c r="BH1820" s="193" t="e">
        <f t="shared" si="3126"/>
        <v>#REF!</v>
      </c>
      <c r="BI1820" s="193" t="e">
        <f t="shared" si="3126"/>
        <v>#REF!</v>
      </c>
      <c r="BJ1820" s="194" t="e">
        <f t="shared" si="3126"/>
        <v>#REF!</v>
      </c>
    </row>
    <row r="1821" spans="1:93" hidden="1" outlineLevel="2" x14ac:dyDescent="0.25"/>
    <row r="1822" spans="1:93" hidden="1" outlineLevel="1" collapsed="1" x14ac:dyDescent="0.25">
      <c r="A1822" s="181" t="e">
        <f>10*B1290/10</f>
        <v>#REF!</v>
      </c>
      <c r="B1822" s="180"/>
      <c r="C1822" s="180"/>
      <c r="D1822" s="180"/>
    </row>
    <row r="1823" spans="1:93" hidden="1" outlineLevel="2" x14ac:dyDescent="0.25">
      <c r="B1823" s="316" t="e">
        <f>#REF!</f>
        <v>#REF!</v>
      </c>
      <c r="C1823" s="317"/>
      <c r="D1823" s="316" t="e">
        <f>#REF!</f>
        <v>#REF!</v>
      </c>
      <c r="E1823" s="317"/>
      <c r="F1823" s="316" t="e">
        <f>#REF!</f>
        <v>#REF!</v>
      </c>
      <c r="G1823" s="317"/>
      <c r="H1823" s="316" t="e">
        <f>#REF!</f>
        <v>#REF!</v>
      </c>
      <c r="I1823" s="317"/>
      <c r="J1823" s="316" t="e">
        <f>#REF!</f>
        <v>#REF!</v>
      </c>
      <c r="K1823" s="317"/>
      <c r="L1823" s="316" t="e">
        <f>#REF!</f>
        <v>#REF!</v>
      </c>
      <c r="M1823" s="317"/>
    </row>
    <row r="1824" spans="1:93" hidden="1" outlineLevel="2" x14ac:dyDescent="0.25">
      <c r="B1824" s="105" t="e">
        <f>#REF!</f>
        <v>#REF!</v>
      </c>
      <c r="C1824" s="106">
        <v>0</v>
      </c>
      <c r="D1824" s="107" t="e">
        <f>#REF!</f>
        <v>#REF!</v>
      </c>
      <c r="E1824" s="106">
        <v>0</v>
      </c>
      <c r="F1824" s="107" t="e">
        <f>#REF!</f>
        <v>#REF!</v>
      </c>
      <c r="G1824" s="106">
        <v>0</v>
      </c>
      <c r="H1824" s="107" t="e">
        <f>#REF!</f>
        <v>#REF!</v>
      </c>
      <c r="I1824" s="106">
        <v>0</v>
      </c>
      <c r="J1824" s="107" t="e">
        <f>#REF!</f>
        <v>#REF!</v>
      </c>
      <c r="K1824" s="106">
        <v>0</v>
      </c>
      <c r="L1824" s="107" t="e">
        <f>#REF!</f>
        <v>#REF!</v>
      </c>
      <c r="M1824" s="108">
        <v>0</v>
      </c>
      <c r="X1824" s="146"/>
      <c r="Y1824" s="147"/>
    </row>
    <row r="1825" spans="1:34" hidden="1" outlineLevel="2" x14ac:dyDescent="0.25">
      <c r="B1825" s="105" t="e">
        <f>#REF!</f>
        <v>#REF!</v>
      </c>
      <c r="C1825" s="106" t="e">
        <f>IF($A1290=B1823,1*($B1290-$A1822)^2*(2*$A1822+$B1290)/$B1290^3,0)</f>
        <v>#REF!</v>
      </c>
      <c r="D1825" s="107" t="e">
        <f>#REF!</f>
        <v>#REF!</v>
      </c>
      <c r="E1825" s="106" t="e">
        <f>IF($A1290=D1823,1*($B1290-$A1822)^2*(2*$A1822+$B1290)/$B1290^3,0)</f>
        <v>#REF!</v>
      </c>
      <c r="F1825" s="107" t="e">
        <f>#REF!</f>
        <v>#REF!</v>
      </c>
      <c r="G1825" s="106" t="e">
        <f>IF($A1290=F1823,1*($B1290-$A1822)^2*(2*$A1822+$B1290)/$B1290^3,0)</f>
        <v>#REF!</v>
      </c>
      <c r="H1825" s="107" t="e">
        <f>#REF!</f>
        <v>#REF!</v>
      </c>
      <c r="I1825" s="106" t="e">
        <f>IF($A1290=H1823,1*($B1290-$A1822)^2*(2*$A1822+$B1290)/$B1290^3,0)</f>
        <v>#REF!</v>
      </c>
      <c r="J1825" s="107" t="e">
        <f>#REF!</f>
        <v>#REF!</v>
      </c>
      <c r="K1825" s="106" t="e">
        <f>IF($A1290=J1823,1*($B1290-$A1822)^2*(2*$A1822+$B1290)/$B1290^3,0)</f>
        <v>#REF!</v>
      </c>
      <c r="L1825" s="107" t="e">
        <f>#REF!</f>
        <v>#REF!</v>
      </c>
      <c r="M1825" s="108" t="e">
        <f>IF($A1290=L1823,1*($B1290-$A1822)^2*(2*$A1822+$B1290)/$B1290^3,0)</f>
        <v>#REF!</v>
      </c>
    </row>
    <row r="1826" spans="1:34" hidden="1" outlineLevel="2" x14ac:dyDescent="0.25">
      <c r="A1826" t="s">
        <v>36</v>
      </c>
      <c r="B1826" s="105" t="e">
        <f>#REF!</f>
        <v>#REF!</v>
      </c>
      <c r="C1826" s="106" t="e">
        <f>IF($A1290=B1823,1*$A1822*($B1290-$A1822)^2/$B1290^2,0)</f>
        <v>#REF!</v>
      </c>
      <c r="D1826" s="107" t="e">
        <f>#REF!</f>
        <v>#REF!</v>
      </c>
      <c r="E1826" s="106" t="e">
        <f>IF($A1290=D1823,1*$A1822*($B1290-$A1822)^2/$B1290^2,0)</f>
        <v>#REF!</v>
      </c>
      <c r="F1826" s="107" t="e">
        <f>#REF!</f>
        <v>#REF!</v>
      </c>
      <c r="G1826" s="106" t="e">
        <f>IF($A1290=F1823,1*$A1822*($B1290-$A1822)^2/$B1290^2,0)</f>
        <v>#REF!</v>
      </c>
      <c r="H1826" s="107" t="e">
        <f>#REF!</f>
        <v>#REF!</v>
      </c>
      <c r="I1826" s="106" t="e">
        <f>IF($A1290=H1823,1*$A1822*($B1290-$A1822)^2/$B1290^2,0)</f>
        <v>#REF!</v>
      </c>
      <c r="J1826" s="107" t="e">
        <f>#REF!</f>
        <v>#REF!</v>
      </c>
      <c r="K1826" s="106" t="e">
        <f>IF($A1290=J1823,1*$A1822*($B1290-$A1822)^2/$B1290^2,0)</f>
        <v>#REF!</v>
      </c>
      <c r="L1826" s="107" t="e">
        <f>#REF!</f>
        <v>#REF!</v>
      </c>
      <c r="M1826" s="108" t="e">
        <f>IF($A1290=L1823,1*$A1822*($B1290-$A1822)^2/$B1290^2,0)</f>
        <v>#REF!</v>
      </c>
      <c r="X1826" s="149"/>
    </row>
    <row r="1827" spans="1:34" hidden="1" outlineLevel="2" x14ac:dyDescent="0.25">
      <c r="B1827" s="105" t="e">
        <f>#REF!</f>
        <v>#REF!</v>
      </c>
      <c r="C1827" s="108">
        <v>0</v>
      </c>
      <c r="D1827" s="107" t="e">
        <f>#REF!</f>
        <v>#REF!</v>
      </c>
      <c r="E1827" s="108">
        <v>0</v>
      </c>
      <c r="F1827" s="107" t="e">
        <f>#REF!</f>
        <v>#REF!</v>
      </c>
      <c r="G1827" s="108">
        <v>0</v>
      </c>
      <c r="H1827" s="107" t="e">
        <f>#REF!</f>
        <v>#REF!</v>
      </c>
      <c r="I1827" s="108">
        <v>0</v>
      </c>
      <c r="J1827" s="107" t="e">
        <f>#REF!</f>
        <v>#REF!</v>
      </c>
      <c r="K1827" s="108">
        <v>0</v>
      </c>
      <c r="L1827" s="107" t="e">
        <f>#REF!</f>
        <v>#REF!</v>
      </c>
      <c r="M1827" s="108">
        <v>0</v>
      </c>
    </row>
    <row r="1828" spans="1:34" hidden="1" outlineLevel="2" x14ac:dyDescent="0.25">
      <c r="B1828" s="105" t="e">
        <f>#REF!</f>
        <v>#REF!</v>
      </c>
      <c r="C1828" s="106" t="e">
        <f>IF($A1290=B1823,1*($A1822)^2*(3*$B1290-2*$A1822)/$B1290^3,0)</f>
        <v>#REF!</v>
      </c>
      <c r="D1828" s="107" t="e">
        <f>#REF!</f>
        <v>#REF!</v>
      </c>
      <c r="E1828" s="106" t="e">
        <f>IF($A1290=D1823,1*($A1822)^2*(3*$B1290-2*$A1822)/$B1290^3,0)</f>
        <v>#REF!</v>
      </c>
      <c r="F1828" s="107" t="e">
        <f>#REF!</f>
        <v>#REF!</v>
      </c>
      <c r="G1828" s="106" t="e">
        <f>IF($A1290=F1823,1*($A1822)^2*(3*$B1290-2*$A1822)/$B1290^3,0)</f>
        <v>#REF!</v>
      </c>
      <c r="H1828" s="107" t="e">
        <f>#REF!</f>
        <v>#REF!</v>
      </c>
      <c r="I1828" s="106" t="e">
        <f>IF($A1290=H1823,1*($A1822)^2*(3*$B1290-2*$A1822)/$B1290^3,0)</f>
        <v>#REF!</v>
      </c>
      <c r="J1828" s="107" t="e">
        <f>#REF!</f>
        <v>#REF!</v>
      </c>
      <c r="K1828" s="106" t="e">
        <f>IF($A1290=J1823,1*($A1822)^2*(3*$B1290-2*$A1822)/$B1290^3,0)</f>
        <v>#REF!</v>
      </c>
      <c r="L1828" s="107" t="e">
        <f>#REF!</f>
        <v>#REF!</v>
      </c>
      <c r="M1828" s="108" t="e">
        <f>IF($A1290=L1823,1*($A1822)^2*(3*$B1290-2*$A1822)/$B1290^3,0)</f>
        <v>#REF!</v>
      </c>
    </row>
    <row r="1829" spans="1:34" hidden="1" outlineLevel="2" x14ac:dyDescent="0.25">
      <c r="B1829" s="105" t="e">
        <f>#REF!</f>
        <v>#REF!</v>
      </c>
      <c r="C1829" s="108" t="e">
        <f>IF($A1290=B1823,-1*($B1290-$A1822)*$A1822^2/$B1290^2,0)</f>
        <v>#REF!</v>
      </c>
      <c r="D1829" s="107" t="e">
        <f>#REF!</f>
        <v>#REF!</v>
      </c>
      <c r="E1829" s="108" t="e">
        <f>IF($A1290=D1823,-1*($B1290-$A1822)*$A1822^2/$B1290^2,0)</f>
        <v>#REF!</v>
      </c>
      <c r="F1829" s="107" t="e">
        <f>#REF!</f>
        <v>#REF!</v>
      </c>
      <c r="G1829" s="108" t="e">
        <f>IF($A1290=F1823,-1*($B1290-$A1822)*$A1822^2/$B1290^2,0)</f>
        <v>#REF!</v>
      </c>
      <c r="H1829" s="107" t="e">
        <f>#REF!</f>
        <v>#REF!</v>
      </c>
      <c r="I1829" s="108" t="e">
        <f>IF($A1290=H1823,-1*($B1290-$A1822)*$A1822^2/$B1290^2,0)</f>
        <v>#REF!</v>
      </c>
      <c r="J1829" s="107" t="e">
        <f>#REF!</f>
        <v>#REF!</v>
      </c>
      <c r="K1829" s="108" t="e">
        <f>IF($A1290=J1823,-1*($B1290-$A1822)*$A1822^2/$B1290^2,0)</f>
        <v>#REF!</v>
      </c>
      <c r="L1829" s="107" t="e">
        <f>#REF!</f>
        <v>#REF!</v>
      </c>
      <c r="M1829" s="108" t="e">
        <f>IF($A1290=L1823,-1*($B1290-$A1822)*$A1822^2/$B1290^2,0)</f>
        <v>#REF!</v>
      </c>
    </row>
    <row r="1830" spans="1:34" hidden="1" outlineLevel="2" x14ac:dyDescent="0.25">
      <c r="C1830" t="s">
        <v>61</v>
      </c>
      <c r="D1830" s="182"/>
      <c r="E1830" s="183"/>
      <c r="F1830" s="182"/>
      <c r="G1830" s="183"/>
      <c r="H1830" s="182"/>
      <c r="I1830" s="183"/>
      <c r="J1830" s="182"/>
      <c r="K1830" s="183"/>
      <c r="L1830" s="182"/>
      <c r="M1830" s="183"/>
      <c r="N1830" s="182"/>
      <c r="O1830" s="183"/>
      <c r="P1830" s="182"/>
      <c r="Q1830" s="183"/>
      <c r="R1830" s="182"/>
      <c r="S1830" s="183"/>
    </row>
    <row r="1831" spans="1:34" hidden="1" outlineLevel="2" x14ac:dyDescent="0.25">
      <c r="B1831" s="105">
        <v>1</v>
      </c>
      <c r="C1831" s="108">
        <f t="shared" ref="C1831" si="3127">-(IFERROR(VLOOKUP($B1831,$B1824:$C1829,2,0),0)+IFERROR(VLOOKUP($B1831,$D1824:$E1829,2,0),0)+IFERROR(VLOOKUP($B1831,$F1824:$G1829,2,0),0)+IFERROR(VLOOKUP($B1831,$H1824:$I1829,2,0),0)+IFERROR(VLOOKUP($B1831,$J1824:$K1829,2,0),0)+IFERROR(VLOOKUP($B1831,$L1824:$M1829,2,0),0)+IFERROR(VLOOKUP($B1831,$N1824:$O1829,2,0),0)+IFERROR(VLOOKUP($B1831,$P1824:$Q1829,2,0),0)+IFERROR(VLOOKUP($B1831,$R1824:$S1829,2,0),0))</f>
        <v>0</v>
      </c>
      <c r="E1831" s="109"/>
      <c r="F1831" s="325" t="s">
        <v>37</v>
      </c>
      <c r="G1831" s="325"/>
      <c r="H1831" s="325"/>
      <c r="I1831" s="325"/>
      <c r="J1831" s="325"/>
      <c r="K1831" s="325"/>
      <c r="L1831" s="325"/>
      <c r="M1831" s="325"/>
      <c r="N1831" s="325"/>
      <c r="O1831" s="325"/>
      <c r="P1831" s="325"/>
      <c r="Q1831" s="325"/>
      <c r="R1831" s="325"/>
      <c r="S1831" s="325"/>
      <c r="T1831" s="325"/>
      <c r="U1831" s="325"/>
      <c r="V1831" s="325"/>
      <c r="W1831" s="325"/>
      <c r="X1831" s="325"/>
      <c r="Y1831" s="325"/>
      <c r="Z1831" s="325"/>
      <c r="AA1831" s="325"/>
      <c r="AB1831" s="110"/>
      <c r="AC1831" s="110"/>
      <c r="AD1831" s="110"/>
      <c r="AE1831" s="110"/>
      <c r="AF1831" s="110"/>
      <c r="AG1831" s="110"/>
      <c r="AH1831" s="110"/>
    </row>
    <row r="1832" spans="1:34" hidden="1" outlineLevel="2" x14ac:dyDescent="0.25">
      <c r="B1832" s="105">
        <v>2</v>
      </c>
      <c r="C1832" s="108">
        <f t="shared" ref="C1832" si="3128">-(IFERROR(VLOOKUP($B1832,$B1824:$C1829,2,0),0)+IFERROR(VLOOKUP($B1832,$D1824:$E1829,2,0),0)+IFERROR(VLOOKUP($B1832,$F1824:$G1829,2,0),0)+IFERROR(VLOOKUP($B1832,$H1824:$I1829,2,0),0)+IFERROR(VLOOKUP($B1832,$J1824:$K1829,2,0),0)+IFERROR(VLOOKUP($B1832,$L1824:$M1829,2,0),0)+IFERROR(VLOOKUP($B1832,$N1824:$O1829,2,0),0)+IFERROR(VLOOKUP($B1832,$P1824:$Q1829,2,0),0)+IFERROR(VLOOKUP($B1832,$R1824:$S1829,2,0),0))</f>
        <v>0</v>
      </c>
      <c r="E1832" s="110"/>
      <c r="F1832" s="110"/>
      <c r="G1832" s="326" t="s">
        <v>38</v>
      </c>
      <c r="H1832" s="326"/>
      <c r="I1832" s="326"/>
      <c r="J1832" s="326"/>
      <c r="K1832" s="326"/>
      <c r="L1832" s="326"/>
      <c r="M1832" s="110"/>
      <c r="N1832" s="110"/>
      <c r="O1832" s="110"/>
      <c r="P1832" s="327" t="s">
        <v>39</v>
      </c>
      <c r="Q1832" s="327"/>
      <c r="R1832" s="327"/>
      <c r="S1832" s="327"/>
      <c r="T1832" s="327"/>
      <c r="U1832" s="327"/>
      <c r="V1832" s="110"/>
      <c r="W1832" s="110"/>
      <c r="X1832" s="110"/>
      <c r="Y1832" s="110"/>
      <c r="Z1832" s="110"/>
      <c r="AA1832" s="110"/>
      <c r="AB1832" s="110"/>
      <c r="AC1832" s="110"/>
      <c r="AD1832" s="110"/>
      <c r="AE1832" s="110"/>
      <c r="AF1832" s="110"/>
      <c r="AG1832" s="110"/>
      <c r="AH1832" s="110"/>
    </row>
    <row r="1833" spans="1:34" hidden="1" outlineLevel="2" x14ac:dyDescent="0.25">
      <c r="B1833" s="105">
        <v>3</v>
      </c>
      <c r="C1833" s="108">
        <f t="shared" ref="C1833" si="3129">-(IFERROR(VLOOKUP($B1833,$B1824:$C1829,2,0),0)+IFERROR(VLOOKUP($B1833,$D1824:$E1829,2,0),0)+IFERROR(VLOOKUP($B1833,$F1824:$G1829,2,0),0)+IFERROR(VLOOKUP($B1833,$H1824:$I1829,2,0),0)+IFERROR(VLOOKUP($B1833,$J1824:$K1829,2,0),0)+IFERROR(VLOOKUP($B1833,$L1824:$M1829,2,0),0)+IFERROR(VLOOKUP($B1833,$N1824:$O1829,2,0),0)+IFERROR(VLOOKUP($B1833,$P1824:$Q1829,2,0),0)+IFERROR(VLOOKUP($B1833,$R1824:$S1829,2,0),0))</f>
        <v>0</v>
      </c>
      <c r="E1833" s="110"/>
      <c r="F1833" s="110"/>
      <c r="G1833" s="112">
        <v>6</v>
      </c>
      <c r="H1833" s="112">
        <v>5</v>
      </c>
      <c r="I1833" s="112">
        <v>4</v>
      </c>
      <c r="J1833" s="112">
        <v>3</v>
      </c>
      <c r="K1833" s="112">
        <v>2</v>
      </c>
      <c r="L1833" s="112">
        <v>1</v>
      </c>
      <c r="M1833" s="110"/>
      <c r="O1833" s="110"/>
      <c r="P1833" s="112">
        <v>6</v>
      </c>
      <c r="Q1833" s="112">
        <v>5</v>
      </c>
      <c r="R1833" s="112">
        <v>4</v>
      </c>
      <c r="S1833" s="112">
        <v>3</v>
      </c>
      <c r="T1833" s="112">
        <v>2</v>
      </c>
      <c r="U1833" s="112">
        <v>1</v>
      </c>
      <c r="AB1833" s="110"/>
      <c r="AC1833" s="110"/>
      <c r="AD1833" s="110"/>
      <c r="AE1833" s="110"/>
      <c r="AF1833" s="110"/>
      <c r="AG1833" s="110"/>
      <c r="AH1833" s="110"/>
    </row>
    <row r="1834" spans="1:34" hidden="1" outlineLevel="2" x14ac:dyDescent="0.25">
      <c r="B1834" s="105">
        <v>4</v>
      </c>
      <c r="C1834" s="108">
        <f t="shared" ref="C1834" si="3130">-(IFERROR(VLOOKUP($B1834,$B1824:$C1829,2,0),0)+IFERROR(VLOOKUP($B1834,$D1824:$E1829,2,0),0)+IFERROR(VLOOKUP($B1834,$F1824:$G1829,2,0),0)+IFERROR(VLOOKUP($B1834,$H1824:$I1829,2,0),0)+IFERROR(VLOOKUP($B1834,$J1824:$K1829,2,0),0)+IFERROR(VLOOKUP($B1834,$L1824:$M1829,2,0),0)+IFERROR(VLOOKUP($B1834,$N1824:$O1829,2,0),0)+IFERROR(VLOOKUP($B1834,$P1824:$Q1829,2,0),0)+IFERROR(VLOOKUP($B1834,$R1824:$S1829,2,0),0))</f>
        <v>0</v>
      </c>
      <c r="E1834" s="110"/>
      <c r="F1834" s="105">
        <v>1</v>
      </c>
      <c r="G1834" s="184" t="e">
        <f t="array" ref="G1834:G1840">MMULT(MINVERSE($C$24:$I$30),$C1831:$C1837)</f>
        <v>#NUM!</v>
      </c>
      <c r="H1834" s="184" t="e">
        <f t="array" ref="H1834:H1839">MMULT(MINVERSE($C$24:$H$29),$C1831:$C1836)</f>
        <v>#NUM!</v>
      </c>
      <c r="I1834" s="184" t="e">
        <f t="array" ref="I1834:I1838">MMULT(MINVERSE($C$24:$G$28),$C1831:$C1835)</f>
        <v>#NUM!</v>
      </c>
      <c r="J1834" s="184" t="e">
        <f t="array" ref="J1834:J1837">MMULT(MINVERSE($C$24:$F$27),$C1831:$C1834)</f>
        <v>#NUM!</v>
      </c>
      <c r="K1834" s="184" t="e">
        <f t="array" ref="K1834:K1836">MMULT(MINVERSE($C$24:$E$26),$C1831:$C1833)</f>
        <v>#NUM!</v>
      </c>
      <c r="L1834" s="184" t="e">
        <f t="array" ref="L1834:L1835">MMULT(MINVERSE($C$24:$D$25),$C1831:$C1832)</f>
        <v>#NUM!</v>
      </c>
      <c r="M1834" s="110"/>
      <c r="O1834" s="105">
        <v>1</v>
      </c>
      <c r="P1834" s="184" t="e">
        <f t="array" ref="P1834:P1844">MMULT(MINVERSE($C$24:$M$34),$C1831:$C1841)</f>
        <v>#NUM!</v>
      </c>
      <c r="Q1834" s="184" t="e">
        <f t="array" ref="Q1834:Q1843">MMULT(MINVERSE($C$24:$L$33),$C1831:$C1840)</f>
        <v>#NUM!</v>
      </c>
      <c r="R1834" s="184" t="e">
        <f t="array" ref="R1834:R1842">MMULT(MINVERSE($C$24:$K$32),$C1831:$C1839)</f>
        <v>#NUM!</v>
      </c>
      <c r="S1834" s="184" t="e">
        <f t="array" ref="S1834:S1841">MMULT(MINVERSE($C$24:$J$31),$C1831:$C1838)</f>
        <v>#NUM!</v>
      </c>
      <c r="T1834" s="114"/>
      <c r="U1834" s="114"/>
      <c r="V1834" s="110"/>
      <c r="W1834" s="110"/>
      <c r="X1834" s="110"/>
      <c r="Y1834" s="110"/>
      <c r="Z1834" s="110"/>
      <c r="AA1834" s="110"/>
      <c r="AB1834" s="110"/>
      <c r="AC1834" s="110"/>
      <c r="AD1834" s="110"/>
      <c r="AE1834" s="110"/>
      <c r="AF1834" s="110"/>
      <c r="AG1834" s="110"/>
      <c r="AH1834" s="110"/>
    </row>
    <row r="1835" spans="1:34" hidden="1" outlineLevel="2" x14ac:dyDescent="0.25">
      <c r="B1835" s="105">
        <v>5</v>
      </c>
      <c r="C1835" s="108">
        <f t="shared" ref="C1835" si="3131">-(IFERROR(VLOOKUP($B1835,$B1824:$C1829,2,0),0)+IFERROR(VLOOKUP($B1835,$D1824:$E1829,2,0),0)+IFERROR(VLOOKUP($B1835,$F1824:$G1829,2,0),0)+IFERROR(VLOOKUP($B1835,$H1824:$I1829,2,0),0)+IFERROR(VLOOKUP($B1835,$J1824:$K1829,2,0),0)+IFERROR(VLOOKUP($B1835,$L1824:$M1829,2,0),0)+IFERROR(VLOOKUP($B1835,$N1824:$O1829,2,0),0)+IFERROR(VLOOKUP($B1835,$P1824:$Q1829,2,0),0)+IFERROR(VLOOKUP($B1835,$R1824:$S1829,2,0),0))</f>
        <v>0</v>
      </c>
      <c r="E1835" s="110"/>
      <c r="F1835" s="105">
        <v>2</v>
      </c>
      <c r="G1835" s="185" t="e">
        <v>#NUM!</v>
      </c>
      <c r="H1835" s="185" t="e">
        <v>#NUM!</v>
      </c>
      <c r="I1835" s="185" t="e">
        <v>#NUM!</v>
      </c>
      <c r="J1835" s="185" t="e">
        <v>#NUM!</v>
      </c>
      <c r="K1835" s="185" t="e">
        <v>#NUM!</v>
      </c>
      <c r="L1835" s="185" t="e">
        <v>#NUM!</v>
      </c>
      <c r="M1835" s="110"/>
      <c r="O1835" s="105">
        <v>2</v>
      </c>
      <c r="P1835" s="185" t="e">
        <v>#NUM!</v>
      </c>
      <c r="Q1835" s="185" t="e">
        <v>#NUM!</v>
      </c>
      <c r="R1835" s="185" t="e">
        <v>#NUM!</v>
      </c>
      <c r="S1835" s="185" t="e">
        <v>#NUM!</v>
      </c>
      <c r="T1835" s="114"/>
      <c r="U1835" s="114"/>
    </row>
    <row r="1836" spans="1:34" hidden="1" outlineLevel="2" x14ac:dyDescent="0.25">
      <c r="B1836" s="105">
        <v>6</v>
      </c>
      <c r="C1836" s="108">
        <f t="shared" ref="C1836" si="3132">-(IFERROR(VLOOKUP($B1836,$B1824:$C1829,2,0),0)+IFERROR(VLOOKUP($B1836,$D1824:$E1829,2,0),0)+IFERROR(VLOOKUP($B1836,$F1824:$G1829,2,0),0)+IFERROR(VLOOKUP($B1836,$H1824:$I1829,2,0),0)+IFERROR(VLOOKUP($B1836,$J1824:$K1829,2,0),0)+IFERROR(VLOOKUP($B1836,$L1824:$M1829,2,0),0)+IFERROR(VLOOKUP($B1836,$N1824:$O1829,2,0),0)+IFERROR(VLOOKUP($B1836,$P1824:$Q1829,2,0),0)+IFERROR(VLOOKUP($B1836,$R1824:$S1829,2,0),0))</f>
        <v>0</v>
      </c>
      <c r="E1836" s="110"/>
      <c r="F1836" s="105">
        <v>3</v>
      </c>
      <c r="G1836" s="185" t="e">
        <v>#NUM!</v>
      </c>
      <c r="H1836" s="185" t="e">
        <v>#NUM!</v>
      </c>
      <c r="I1836" s="185" t="e">
        <v>#NUM!</v>
      </c>
      <c r="J1836" s="185" t="e">
        <v>#NUM!</v>
      </c>
      <c r="K1836" s="185" t="e">
        <v>#NUM!</v>
      </c>
      <c r="L1836" s="185"/>
      <c r="M1836" s="110"/>
      <c r="O1836" s="105">
        <v>3</v>
      </c>
      <c r="P1836" s="185" t="e">
        <v>#NUM!</v>
      </c>
      <c r="Q1836" s="185" t="e">
        <v>#NUM!</v>
      </c>
      <c r="R1836" s="185" t="e">
        <v>#NUM!</v>
      </c>
      <c r="S1836" s="185" t="e">
        <v>#NUM!</v>
      </c>
      <c r="T1836" s="114"/>
      <c r="U1836" s="114"/>
    </row>
    <row r="1837" spans="1:34" hidden="1" outlineLevel="2" x14ac:dyDescent="0.25">
      <c r="B1837" s="105">
        <v>7</v>
      </c>
      <c r="C1837" s="108">
        <f t="shared" ref="C1837" si="3133">-(IFERROR(VLOOKUP($B1837,$B1824:$C1829,2,0),0)+IFERROR(VLOOKUP($B1837,$D1824:$E1829,2,0),0)+IFERROR(VLOOKUP($B1837,$F1824:$G1829,2,0),0)+IFERROR(VLOOKUP($B1837,$H1824:$I1829,2,0),0)+IFERROR(VLOOKUP($B1837,$J1824:$K1829,2,0),0)+IFERROR(VLOOKUP($B1837,$L1824:$M1829,2,0),0)+IFERROR(VLOOKUP($B1837,$N1824:$O1829,2,0),0)+IFERROR(VLOOKUP($B1837,$P1824:$Q1829,2,0),0)+IFERROR(VLOOKUP($B1837,$R1824:$S1829,2,0),0))</f>
        <v>0</v>
      </c>
      <c r="E1837" s="110"/>
      <c r="F1837" s="105">
        <v>4</v>
      </c>
      <c r="G1837" s="185" t="e">
        <v>#NUM!</v>
      </c>
      <c r="H1837" s="185" t="e">
        <v>#NUM!</v>
      </c>
      <c r="I1837" s="185" t="e">
        <v>#NUM!</v>
      </c>
      <c r="J1837" s="185" t="e">
        <v>#NUM!</v>
      </c>
      <c r="K1837" s="185"/>
      <c r="L1837" s="185"/>
      <c r="M1837" s="110"/>
      <c r="O1837" s="105">
        <v>4</v>
      </c>
      <c r="P1837" s="185" t="e">
        <v>#NUM!</v>
      </c>
      <c r="Q1837" s="185" t="e">
        <v>#NUM!</v>
      </c>
      <c r="R1837" s="185" t="e">
        <v>#NUM!</v>
      </c>
      <c r="S1837" s="185" t="e">
        <v>#NUM!</v>
      </c>
      <c r="T1837" s="114"/>
      <c r="U1837" s="114"/>
    </row>
    <row r="1838" spans="1:34" hidden="1" outlineLevel="2" x14ac:dyDescent="0.25">
      <c r="B1838" s="105">
        <v>8</v>
      </c>
      <c r="C1838" s="108">
        <f t="shared" ref="C1838" si="3134">-(IFERROR(VLOOKUP($B1838,$B1824:$C1829,2,0),0)+IFERROR(VLOOKUP($B1838,$D1824:$E1829,2,0),0)+IFERROR(VLOOKUP($B1838,$F1824:$G1829,2,0),0)+IFERROR(VLOOKUP($B1838,$H1824:$I1829,2,0),0)+IFERROR(VLOOKUP($B1838,$J1824:$K1829,2,0),0)+IFERROR(VLOOKUP($B1838,$L1824:$M1829,2,0),0)+IFERROR(VLOOKUP($B1838,$N1824:$O1829,2,0),0)+IFERROR(VLOOKUP($B1838,$P1824:$Q1829,2,0),0)+IFERROR(VLOOKUP($B1838,$R1824:$S1829,2,0),0))</f>
        <v>0</v>
      </c>
      <c r="E1838" s="110" t="s">
        <v>40</v>
      </c>
      <c r="F1838" s="105">
        <v>5</v>
      </c>
      <c r="G1838" s="185" t="e">
        <v>#NUM!</v>
      </c>
      <c r="H1838" s="185" t="e">
        <v>#NUM!</v>
      </c>
      <c r="I1838" s="185" t="e">
        <v>#NUM!</v>
      </c>
      <c r="J1838" s="185"/>
      <c r="K1838" s="185"/>
      <c r="L1838" s="185"/>
      <c r="M1838" s="110"/>
      <c r="O1838" s="105">
        <v>5</v>
      </c>
      <c r="P1838" s="185" t="e">
        <v>#NUM!</v>
      </c>
      <c r="Q1838" s="185" t="e">
        <v>#NUM!</v>
      </c>
      <c r="R1838" s="185" t="e">
        <v>#NUM!</v>
      </c>
      <c r="S1838" s="185" t="e">
        <v>#NUM!</v>
      </c>
      <c r="T1838" s="114"/>
      <c r="U1838" s="114"/>
    </row>
    <row r="1839" spans="1:34" hidden="1" outlineLevel="2" x14ac:dyDescent="0.25">
      <c r="B1839" s="105">
        <v>9</v>
      </c>
      <c r="C1839" s="108">
        <f t="shared" ref="C1839" si="3135">-(IFERROR(VLOOKUP($B1839,$B1824:$C1829,2,0),0)+IFERROR(VLOOKUP($B1839,$D1824:$E1829,2,0),0)+IFERROR(VLOOKUP($B1839,$F1824:$G1829,2,0),0)+IFERROR(VLOOKUP($B1839,$H1824:$I1829,2,0),0)+IFERROR(VLOOKUP($B1839,$J1824:$K1829,2,0),0)+IFERROR(VLOOKUP($B1839,$L1824:$M1829,2,0),0)+IFERROR(VLOOKUP($B1839,$N1824:$O1829,2,0),0)+IFERROR(VLOOKUP($B1839,$P1824:$Q1829,2,0),0)+IFERROR(VLOOKUP($B1839,$R1824:$S1829,2,0),0))</f>
        <v>0</v>
      </c>
      <c r="E1839" s="110"/>
      <c r="F1839" s="105">
        <v>6</v>
      </c>
      <c r="G1839" s="185" t="e">
        <v>#NUM!</v>
      </c>
      <c r="H1839" s="185" t="e">
        <v>#NUM!</v>
      </c>
      <c r="I1839" s="185"/>
      <c r="J1839" s="185"/>
      <c r="K1839" s="185"/>
      <c r="L1839" s="185"/>
      <c r="M1839" s="110"/>
      <c r="O1839" s="105">
        <v>6</v>
      </c>
      <c r="P1839" s="185" t="e">
        <v>#NUM!</v>
      </c>
      <c r="Q1839" s="185" t="e">
        <v>#NUM!</v>
      </c>
      <c r="R1839" s="185" t="e">
        <v>#NUM!</v>
      </c>
      <c r="S1839" s="185" t="e">
        <v>#NUM!</v>
      </c>
      <c r="T1839" s="114"/>
      <c r="U1839" s="114"/>
    </row>
    <row r="1840" spans="1:34" hidden="1" outlineLevel="2" x14ac:dyDescent="0.25">
      <c r="B1840" s="105">
        <v>10</v>
      </c>
      <c r="C1840" s="108">
        <f t="shared" ref="C1840" si="3136">-(IFERROR(VLOOKUP($B1840,$B1824:$C1829,2,0),0)+IFERROR(VLOOKUP($B1840,$D1824:$E1829,2,0),0)+IFERROR(VLOOKUP($B1840,$F1824:$G1829,2,0),0)+IFERROR(VLOOKUP($B1840,$H1824:$I1829,2,0),0)+IFERROR(VLOOKUP($B1840,$J1824:$K1829,2,0),0)+IFERROR(VLOOKUP($B1840,$L1824:$M1829,2,0),0)+IFERROR(VLOOKUP($B1840,$N1824:$O1829,2,0),0)+IFERROR(VLOOKUP($B1840,$P1824:$Q1829,2,0),0)+IFERROR(VLOOKUP($B1840,$R1824:$S1829,2,0),0))</f>
        <v>0</v>
      </c>
      <c r="E1840" s="110"/>
      <c r="F1840" s="105">
        <v>7</v>
      </c>
      <c r="G1840" s="185" t="e">
        <v>#NUM!</v>
      </c>
      <c r="H1840" s="185"/>
      <c r="I1840" s="185"/>
      <c r="J1840" s="185"/>
      <c r="K1840" s="185"/>
      <c r="L1840" s="185"/>
      <c r="M1840" s="110"/>
      <c r="N1840" s="110" t="s">
        <v>40</v>
      </c>
      <c r="O1840" s="105">
        <v>7</v>
      </c>
      <c r="P1840" s="185" t="e">
        <v>#NUM!</v>
      </c>
      <c r="Q1840" s="185" t="e">
        <v>#NUM!</v>
      </c>
      <c r="R1840" s="185" t="e">
        <v>#NUM!</v>
      </c>
      <c r="S1840" s="185" t="e">
        <v>#NUM!</v>
      </c>
      <c r="T1840" s="114"/>
      <c r="U1840" s="114"/>
    </row>
    <row r="1841" spans="1:24" hidden="1" outlineLevel="2" x14ac:dyDescent="0.25">
      <c r="B1841" s="105">
        <v>11</v>
      </c>
      <c r="C1841" s="108">
        <f t="shared" ref="C1841" si="3137">-(IFERROR(VLOOKUP($B1841,$B1824:$C1829,2,0),0)+IFERROR(VLOOKUP($B1841,$D1824:$E1829,2,0),0)+IFERROR(VLOOKUP($B1841,$F1824:$G1829,2,0),0)+IFERROR(VLOOKUP($B1841,$H1824:$I1829,2,0),0)+IFERROR(VLOOKUP($B1841,$J1824:$K1829,2,0),0)+IFERROR(VLOOKUP($B1841,$L1824:$M1829,2,0),0)+IFERROR(VLOOKUP($B1841,$N1824:$O1829,2,0),0)+IFERROR(VLOOKUP($B1841,$P1824:$Q1829,2,0),0)+IFERROR(VLOOKUP($B1841,$R1824:$S1829,2,0),0))</f>
        <v>0</v>
      </c>
      <c r="E1841" s="110"/>
      <c r="M1841" s="110"/>
      <c r="O1841" s="105">
        <v>8</v>
      </c>
      <c r="P1841" s="185" t="e">
        <v>#NUM!</v>
      </c>
      <c r="Q1841" s="185" t="e">
        <v>#NUM!</v>
      </c>
      <c r="R1841" s="185" t="e">
        <v>#NUM!</v>
      </c>
      <c r="S1841" s="185" t="e">
        <v>#NUM!</v>
      </c>
      <c r="T1841" s="114"/>
      <c r="U1841" s="114"/>
    </row>
    <row r="1842" spans="1:24" hidden="1" outlineLevel="2" x14ac:dyDescent="0.25">
      <c r="B1842" s="105">
        <v>12</v>
      </c>
      <c r="C1842" s="108">
        <f t="shared" ref="C1842" si="3138">-(IFERROR(VLOOKUP($B1842,$B1824:$C1829,2,0),0)+IFERROR(VLOOKUP($B1842,$D1824:$E1829,2,0),0)+IFERROR(VLOOKUP($B1842,$F1824:$G1829,2,0),0)+IFERROR(VLOOKUP($B1842,$H1824:$I1829,2,0),0)+IFERROR(VLOOKUP($B1842,$J1824:$K1829,2,0),0)+IFERROR(VLOOKUP($B1842,$L1824:$M1829,2,0),0)+IFERROR(VLOOKUP($B1842,$N1824:$O1829,2,0),0)+IFERROR(VLOOKUP($B1842,$P1824:$Q1829,2,0),0)+IFERROR(VLOOKUP($B1842,$R1824:$S1829,2,0),0))</f>
        <v>0</v>
      </c>
      <c r="E1842" s="110"/>
      <c r="M1842" s="110"/>
      <c r="O1842" s="105">
        <v>9</v>
      </c>
      <c r="P1842" s="185" t="e">
        <v>#NUM!</v>
      </c>
      <c r="Q1842" s="185" t="e">
        <v>#NUM!</v>
      </c>
      <c r="R1842" s="185" t="e">
        <v>#NUM!</v>
      </c>
      <c r="S1842" s="185"/>
      <c r="T1842" s="114"/>
      <c r="U1842" s="114"/>
    </row>
    <row r="1843" spans="1:24" hidden="1" outlineLevel="2" x14ac:dyDescent="0.25">
      <c r="B1843" s="105">
        <v>13</v>
      </c>
      <c r="C1843" s="108">
        <f t="shared" ref="C1843" si="3139">-(IFERROR(VLOOKUP($B1843,$B1824:$C1829,2,0),0)+IFERROR(VLOOKUP($B1843,$D1824:$E1829,2,0),0)+IFERROR(VLOOKUP($B1843,$F1824:$G1829,2,0),0)+IFERROR(VLOOKUP($B1843,$H1824:$I1829,2,0),0)+IFERROR(VLOOKUP($B1843,$J1824:$K1829,2,0),0)+IFERROR(VLOOKUP($B1843,$L1824:$M1829,2,0),0)+IFERROR(VLOOKUP($B1843,$N1824:$O1829,2,0),0)+IFERROR(VLOOKUP($B1843,$P1824:$Q1829,2,0),0)+IFERROR(VLOOKUP($B1843,$R1824:$S1829,2,0),0))</f>
        <v>0</v>
      </c>
      <c r="E1843" s="110"/>
      <c r="F1843" s="110"/>
      <c r="G1843" s="324" t="s">
        <v>42</v>
      </c>
      <c r="H1843" s="324"/>
      <c r="I1843" s="324"/>
      <c r="J1843" s="324"/>
      <c r="K1843" s="324"/>
      <c r="L1843" s="324"/>
      <c r="M1843" s="110"/>
      <c r="O1843" s="105">
        <v>10</v>
      </c>
      <c r="P1843" s="185" t="e">
        <v>#NUM!</v>
      </c>
      <c r="Q1843" s="185" t="e">
        <v>#NUM!</v>
      </c>
      <c r="R1843" s="185"/>
      <c r="S1843" s="185"/>
      <c r="T1843" s="114"/>
      <c r="U1843" s="114"/>
    </row>
    <row r="1844" spans="1:24" hidden="1" outlineLevel="2" x14ac:dyDescent="0.25">
      <c r="B1844" s="105">
        <v>14</v>
      </c>
      <c r="C1844" s="108">
        <f t="shared" ref="C1844" si="3140">-(IFERROR(VLOOKUP($B1844,$B1824:$C1829,2,0),0)+IFERROR(VLOOKUP($B1844,$D1824:$E1829,2,0),0)+IFERROR(VLOOKUP($B1844,$F1824:$G1829,2,0),0)+IFERROR(VLOOKUP($B1844,$H1824:$I1829,2,0),0)+IFERROR(VLOOKUP($B1844,$J1824:$K1829,2,0),0)+IFERROR(VLOOKUP($B1844,$L1824:$M1829,2,0),0)+IFERROR(VLOOKUP($B1844,$N1824:$O1829,2,0),0)+IFERROR(VLOOKUP($B1844,$P1824:$Q1829,2,0),0)+IFERROR(VLOOKUP($B1844,$R1824:$S1829,2,0),0))</f>
        <v>0</v>
      </c>
      <c r="E1844" s="110"/>
      <c r="F1844" s="110"/>
      <c r="G1844" s="112">
        <v>6</v>
      </c>
      <c r="H1844" s="112">
        <v>5</v>
      </c>
      <c r="I1844" s="112">
        <v>4</v>
      </c>
      <c r="J1844" s="112">
        <v>3</v>
      </c>
      <c r="K1844" s="112">
        <v>2</v>
      </c>
      <c r="L1844" s="112">
        <v>1</v>
      </c>
      <c r="M1844" s="110"/>
      <c r="O1844" s="105">
        <v>11</v>
      </c>
      <c r="P1844" s="185" t="e">
        <v>#NUM!</v>
      </c>
      <c r="Q1844" s="185"/>
      <c r="R1844" s="185"/>
      <c r="S1844" s="185"/>
      <c r="T1844" s="114"/>
      <c r="U1844" s="114"/>
    </row>
    <row r="1845" spans="1:24" hidden="1" outlineLevel="2" x14ac:dyDescent="0.25">
      <c r="A1845" s="68" t="s">
        <v>41</v>
      </c>
      <c r="B1845" s="105">
        <v>15</v>
      </c>
      <c r="C1845" s="108">
        <f t="shared" ref="C1845" si="3141">-(IFERROR(VLOOKUP($B1845,$B1824:$C1829,2,0),0)+IFERROR(VLOOKUP($B1845,$D1824:$E1829,2,0),0)+IFERROR(VLOOKUP($B1845,$F1824:$G1829,2,0),0)+IFERROR(VLOOKUP($B1845,$H1824:$I1829,2,0),0)+IFERROR(VLOOKUP($B1845,$J1824:$K1829,2,0),0)+IFERROR(VLOOKUP($B1845,$L1824:$M1829,2,0),0)+IFERROR(VLOOKUP($B1845,$N1824:$O1829,2,0),0)+IFERROR(VLOOKUP($B1845,$P1824:$Q1829,2,0),0)+IFERROR(VLOOKUP($B1845,$R1824:$S1829,2,0),0))</f>
        <v>0</v>
      </c>
      <c r="E1845" s="110"/>
      <c r="F1845" s="105">
        <v>1</v>
      </c>
      <c r="G1845" s="184" t="e">
        <f t="array" ref="G1845:G1853">MMULT(MINVERSE($C$24:$K$32),$C1831:$C1839)</f>
        <v>#NUM!</v>
      </c>
      <c r="H1845" s="184" t="e">
        <f t="array" ref="H1845:H1852">MMULT(MINVERSE($C$24:$J$31),$C1831:$C1838)</f>
        <v>#NUM!</v>
      </c>
      <c r="I1845" s="184" t="e">
        <f t="array" ref="I1845:I1851">MMULT(MINVERSE($C$24:$I$30),$C1831:$C1837)</f>
        <v>#NUM!</v>
      </c>
      <c r="J1845" s="184" t="e">
        <f t="array" ref="J1845:J1850">MMULT(MINVERSE($C$24:$H$29),$C1831:$C1836)</f>
        <v>#NUM!</v>
      </c>
      <c r="K1845" s="184" t="e">
        <f t="array" ref="K1845:K1849">MMULT(MINVERSE($C$24:$G$28),$C1831:$C1835)</f>
        <v>#NUM!</v>
      </c>
      <c r="L1845" s="113"/>
      <c r="M1845" s="110"/>
      <c r="N1845" s="110"/>
      <c r="O1845" s="110"/>
      <c r="P1845" s="110"/>
    </row>
    <row r="1846" spans="1:24" hidden="1" outlineLevel="2" x14ac:dyDescent="0.25">
      <c r="B1846" s="105">
        <v>16</v>
      </c>
      <c r="C1846" s="108">
        <f t="shared" ref="C1846" si="3142">-(IFERROR(VLOOKUP($B1846,$B1824:$C1829,2,0),0)+IFERROR(VLOOKUP($B1846,$D1824:$E1829,2,0),0)+IFERROR(VLOOKUP($B1846,$F1824:$G1829,2,0),0)+IFERROR(VLOOKUP($B1846,$H1824:$I1829,2,0),0)+IFERROR(VLOOKUP($B1846,$J1824:$K1829,2,0),0)+IFERROR(VLOOKUP($B1846,$L1824:$M1829,2,0),0)+IFERROR(VLOOKUP($B1846,$N1824:$O1829,2,0),0)+IFERROR(VLOOKUP($B1846,$P1824:$Q1829,2,0),0)+IFERROR(VLOOKUP($B1846,$R1824:$S1829,2,0),0))</f>
        <v>0</v>
      </c>
      <c r="E1846" s="110"/>
      <c r="F1846" s="105">
        <v>2</v>
      </c>
      <c r="G1846" s="185" t="e">
        <v>#NUM!</v>
      </c>
      <c r="H1846" s="185" t="e">
        <v>#NUM!</v>
      </c>
      <c r="I1846" s="185" t="e">
        <v>#NUM!</v>
      </c>
      <c r="J1846" s="185" t="e">
        <v>#NUM!</v>
      </c>
      <c r="K1846" s="185" t="e">
        <v>#NUM!</v>
      </c>
      <c r="L1846" s="114"/>
      <c r="M1846" s="110"/>
      <c r="N1846" s="110"/>
      <c r="O1846" s="110"/>
      <c r="P1846" s="110"/>
    </row>
    <row r="1847" spans="1:24" hidden="1" outlineLevel="2" x14ac:dyDescent="0.25">
      <c r="B1847" s="105">
        <v>17</v>
      </c>
      <c r="C1847" s="108">
        <f t="shared" ref="C1847" si="3143">-(IFERROR(VLOOKUP($B1847,$B1824:$C1829,2,0),0)+IFERROR(VLOOKUP($B1847,$D1824:$E1829,2,0),0)+IFERROR(VLOOKUP($B1847,$F1824:$G1829,2,0),0)+IFERROR(VLOOKUP($B1847,$H1824:$I1829,2,0),0)+IFERROR(VLOOKUP($B1847,$J1824:$K1829,2,0),0)+IFERROR(VLOOKUP($B1847,$L1824:$M1829,2,0),0)+IFERROR(VLOOKUP($B1847,$N1824:$O1829,2,0),0)+IFERROR(VLOOKUP($B1847,$P1824:$Q1829,2,0),0)+IFERROR(VLOOKUP($B1847,$R1824:$S1829,2,0),0))</f>
        <v>0</v>
      </c>
      <c r="E1847" s="110"/>
      <c r="F1847" s="105">
        <v>3</v>
      </c>
      <c r="G1847" s="185" t="e">
        <v>#NUM!</v>
      </c>
      <c r="H1847" s="185" t="e">
        <v>#NUM!</v>
      </c>
      <c r="I1847" s="185" t="e">
        <v>#NUM!</v>
      </c>
      <c r="J1847" s="185" t="e">
        <v>#NUM!</v>
      </c>
      <c r="K1847" s="185" t="e">
        <v>#NUM!</v>
      </c>
      <c r="L1847" s="114"/>
      <c r="M1847" s="110"/>
    </row>
    <row r="1848" spans="1:24" hidden="1" outlineLevel="2" x14ac:dyDescent="0.25">
      <c r="B1848" s="105">
        <v>18</v>
      </c>
      <c r="C1848" s="108">
        <f t="shared" ref="C1848" si="3144">-(IFERROR(VLOOKUP($B1848,$B1824:$C1829,2,0),0)+IFERROR(VLOOKUP($B1848,$D1824:$E1829,2,0),0)+IFERROR(VLOOKUP($B1848,$F1824:$G1829,2,0),0)+IFERROR(VLOOKUP($B1848,$H1824:$I1829,2,0),0)+IFERROR(VLOOKUP($B1848,$J1824:$K1829,2,0),0)+IFERROR(VLOOKUP($B1848,$L1824:$M1829,2,0),0)+IFERROR(VLOOKUP($B1848,$N1824:$O1829,2,0),0)+IFERROR(VLOOKUP($B1848,$P1824:$Q1829,2,0),0)+IFERROR(VLOOKUP($B1848,$R1824:$S1829,2,0),0))</f>
        <v>0</v>
      </c>
      <c r="E1848" s="110"/>
      <c r="F1848" s="105">
        <v>4</v>
      </c>
      <c r="G1848" s="185" t="e">
        <v>#NUM!</v>
      </c>
      <c r="H1848" s="185" t="e">
        <v>#NUM!</v>
      </c>
      <c r="I1848" s="185" t="e">
        <v>#NUM!</v>
      </c>
      <c r="J1848" s="185" t="e">
        <v>#NUM!</v>
      </c>
      <c r="K1848" s="185" t="e">
        <v>#NUM!</v>
      </c>
      <c r="L1848" s="114"/>
      <c r="M1848" s="110"/>
    </row>
    <row r="1849" spans="1:24" hidden="1" outlineLevel="2" x14ac:dyDescent="0.25">
      <c r="B1849" s="105">
        <v>19</v>
      </c>
      <c r="C1849" s="108">
        <f t="shared" ref="C1849" si="3145">-(IFERROR(VLOOKUP($B1849,$B1824:$C1829,2,0),0)+IFERROR(VLOOKUP($B1849,$D1824:$E1829,2,0),0)+IFERROR(VLOOKUP($B1849,$F1824:$G1829,2,0),0)+IFERROR(VLOOKUP($B1849,$H1824:$I1829,2,0),0)+IFERROR(VLOOKUP($B1849,$J1824:$K1829,2,0),0)+IFERROR(VLOOKUP($B1849,$L1824:$M1829,2,0),0)+IFERROR(VLOOKUP($B1849,$N1824:$O1829,2,0),0)+IFERROR(VLOOKUP($B1849,$P1824:$Q1829,2,0),0)+IFERROR(VLOOKUP($B1849,$R1824:$S1829,2,0),0))</f>
        <v>0</v>
      </c>
      <c r="E1849" s="110"/>
      <c r="F1849" s="105">
        <v>5</v>
      </c>
      <c r="G1849" s="185" t="e">
        <v>#NUM!</v>
      </c>
      <c r="H1849" s="185" t="e">
        <v>#NUM!</v>
      </c>
      <c r="I1849" s="185" t="e">
        <v>#NUM!</v>
      </c>
      <c r="J1849" s="185" t="e">
        <v>#NUM!</v>
      </c>
      <c r="K1849" s="185" t="e">
        <v>#NUM!</v>
      </c>
      <c r="L1849" s="114"/>
      <c r="M1849" s="110"/>
    </row>
    <row r="1850" spans="1:24" hidden="1" outlineLevel="2" x14ac:dyDescent="0.25">
      <c r="B1850" s="105">
        <v>20</v>
      </c>
      <c r="C1850" s="108">
        <f t="shared" ref="C1850" si="3146">-(IFERROR(VLOOKUP($B1850,$B1824:$C1829,2,0),0)+IFERROR(VLOOKUP($B1850,$D1824:$E1829,2,0),0)+IFERROR(VLOOKUP($B1850,$F1824:$G1829,2,0),0)+IFERROR(VLOOKUP($B1850,$H1824:$I1829,2,0),0)+IFERROR(VLOOKUP($B1850,$J1824:$K1829,2,0),0)+IFERROR(VLOOKUP($B1850,$L1824:$M1829,2,0),0)+IFERROR(VLOOKUP($B1850,$N1824:$O1829,2,0),0)+IFERROR(VLOOKUP($B1850,$P1824:$Q1829,2,0),0)+IFERROR(VLOOKUP($B1850,$R1824:$S1829,2,0),0))</f>
        <v>0</v>
      </c>
      <c r="E1850" s="110" t="s">
        <v>40</v>
      </c>
      <c r="F1850" s="105">
        <v>6</v>
      </c>
      <c r="G1850" s="185" t="e">
        <v>#NUM!</v>
      </c>
      <c r="H1850" s="185" t="e">
        <v>#NUM!</v>
      </c>
      <c r="I1850" s="185" t="e">
        <v>#NUM!</v>
      </c>
      <c r="J1850" s="185" t="e">
        <v>#NUM!</v>
      </c>
      <c r="K1850" s="185"/>
      <c r="L1850" s="114"/>
      <c r="M1850" s="110"/>
    </row>
    <row r="1851" spans="1:24" hidden="1" outlineLevel="2" x14ac:dyDescent="0.25">
      <c r="B1851" s="105">
        <v>21</v>
      </c>
      <c r="C1851" s="108">
        <f t="shared" ref="C1851" si="3147">-(IFERROR(VLOOKUP($B1851,$B1824:$C1829,2,0),0)+IFERROR(VLOOKUP($B1851,$D1824:$E1829,2,0),0)+IFERROR(VLOOKUP($B1851,$F1824:$G1829,2,0),0)+IFERROR(VLOOKUP($B1851,$H1824:$I1829,2,0),0)+IFERROR(VLOOKUP($B1851,$J1824:$K1829,2,0),0)+IFERROR(VLOOKUP($B1851,$L1824:$M1829,2,0),0)+IFERROR(VLOOKUP($B1851,$N1824:$O1829,2,0),0)+IFERROR(VLOOKUP($B1851,$P1824:$Q1829,2,0),0)+IFERROR(VLOOKUP($B1851,$R1824:$S1829,2,0),0))</f>
        <v>0</v>
      </c>
      <c r="E1851" s="110"/>
      <c r="F1851" s="105">
        <v>7</v>
      </c>
      <c r="G1851" s="185" t="e">
        <v>#NUM!</v>
      </c>
      <c r="H1851" s="185" t="e">
        <v>#NUM!</v>
      </c>
      <c r="I1851" s="185" t="e">
        <v>#NUM!</v>
      </c>
      <c r="J1851" s="185"/>
      <c r="K1851" s="185"/>
      <c r="L1851" s="114"/>
      <c r="M1851" s="110"/>
    </row>
    <row r="1852" spans="1:24" hidden="1" outlineLevel="2" x14ac:dyDescent="0.25">
      <c r="E1852" s="110"/>
      <c r="F1852" s="105">
        <v>8</v>
      </c>
      <c r="G1852" s="185" t="e">
        <v>#NUM!</v>
      </c>
      <c r="H1852" s="185" t="e">
        <v>#NUM!</v>
      </c>
      <c r="I1852" s="185"/>
      <c r="J1852" s="185"/>
      <c r="K1852" s="185"/>
      <c r="L1852" s="114"/>
      <c r="M1852" s="110"/>
      <c r="X1852" s="110"/>
    </row>
    <row r="1853" spans="1:24" hidden="1" outlineLevel="2" x14ac:dyDescent="0.25">
      <c r="E1853" s="110"/>
      <c r="F1853" s="105">
        <v>9</v>
      </c>
      <c r="G1853" s="185" t="e">
        <v>#NUM!</v>
      </c>
      <c r="H1853" s="185"/>
      <c r="I1853" s="185"/>
      <c r="J1853" s="185"/>
      <c r="K1853" s="185"/>
      <c r="L1853" s="114"/>
      <c r="M1853" s="110"/>
      <c r="X1853" s="110"/>
    </row>
    <row r="1854" spans="1:24" hidden="1" outlineLevel="2" x14ac:dyDescent="0.25">
      <c r="A1854" s="117"/>
    </row>
    <row r="1855" spans="1:24" s="119" customFormat="1" hidden="1" outlineLevel="2" x14ac:dyDescent="0.25">
      <c r="A1855" s="118" t="s">
        <v>37</v>
      </c>
    </row>
    <row r="1856" spans="1:24" hidden="1" outlineLevel="2" x14ac:dyDescent="0.25">
      <c r="B1856" s="316" t="e">
        <f t="shared" ref="B1856:B1862" si="3148">B1823</f>
        <v>#REF!</v>
      </c>
      <c r="C1856" s="316"/>
      <c r="D1856" s="316" t="e">
        <f t="shared" ref="D1856:D1862" si="3149">D1823</f>
        <v>#REF!</v>
      </c>
      <c r="E1856" s="316"/>
      <c r="F1856" s="316" t="e">
        <f t="shared" ref="F1856:F1862" si="3150">F1823</f>
        <v>#REF!</v>
      </c>
      <c r="G1856" s="316"/>
      <c r="H1856" s="316" t="e">
        <f t="shared" ref="H1856:H1862" si="3151">H1823</f>
        <v>#REF!</v>
      </c>
      <c r="I1856" s="316"/>
      <c r="J1856" s="316" t="e">
        <f t="shared" ref="J1856:J1862" si="3152">J1823</f>
        <v>#REF!</v>
      </c>
      <c r="K1856" s="316"/>
      <c r="L1856" s="316" t="e">
        <f t="shared" ref="L1856:L1862" si="3153">L1823</f>
        <v>#REF!</v>
      </c>
      <c r="M1856" s="316"/>
    </row>
    <row r="1857" spans="1:16" hidden="1" outlineLevel="2" x14ac:dyDescent="0.25">
      <c r="B1857" s="105" t="e">
        <f t="shared" si="3148"/>
        <v>#REF!</v>
      </c>
      <c r="C1857" s="116" t="e">
        <f>IF($Q$2=2,IFERROR(INDEX($G1834:$L1840,MATCH(B1857,$F1834:$F1840,0),MATCH(INICIO!$C$59,$G1833:$L1833,0)),0),IF($Q$2=4,IFERROR(INDEX($P1834:$U1844,MATCH(B1857,$O1834:$O1844,0),MATCH(INICIO!$C$59,$P1833:$U1833,0)),0),IFERROR(INDEX($G1845:$L1853,MATCH(B1857,$F1845:$F1853,0),MATCH(INICIO!$C$59,$G1844:$L1844,0)),0)))</f>
        <v>#REF!</v>
      </c>
      <c r="D1857" s="105" t="e">
        <f t="shared" si="3149"/>
        <v>#REF!</v>
      </c>
      <c r="E1857" s="116" t="e">
        <f>IF($Q$2=2,IFERROR(INDEX($G1834:$L1840,MATCH(D1857,$F1834:$F1840,0),MATCH(INICIO!$C$59,$G1833:$L1833,0)),0),IF($Q$2=4,IFERROR(INDEX($P1834:$U1844,MATCH(D1857,$O1834:$O1844,0),MATCH(INICIO!$C$59,$P1833:$U1833,0)),0),IFERROR(INDEX($G1845:$L1853,MATCH(D1857,$F1845:$F1853,0),MATCH(INICIO!$C$59,$G1844:$L1844,0)),0)))</f>
        <v>#REF!</v>
      </c>
      <c r="F1857" s="105" t="e">
        <f t="shared" si="3150"/>
        <v>#REF!</v>
      </c>
      <c r="G1857" s="116" t="e">
        <f>IF($Q$2=2,IFERROR(INDEX($G1834:$L1840,MATCH(F1857,$F1834:$F1840,0),MATCH(INICIO!$C$59,$G1833:$L1833,0)),0),IF($Q$2=4,IFERROR(INDEX($P1834:$U1844,MATCH(F1857,$O1834:$O1844,0),MATCH(INICIO!$C$59,$P1833:$U1833,0)),0),IFERROR(INDEX($G1845:$L1853,MATCH(F1857,$F1845:$F1853,0),MATCH(INICIO!$C$59,$G1844:$L1844,0)),0)))</f>
        <v>#REF!</v>
      </c>
      <c r="H1857" s="105" t="e">
        <f t="shared" si="3151"/>
        <v>#REF!</v>
      </c>
      <c r="I1857" s="116" t="e">
        <f>IF($Q$2=2,IFERROR(INDEX($G1834:$L1840,MATCH(H1857,$F1834:$F1840,0),MATCH(INICIO!$C$59,$G1833:$L1833,0)),0),IF($Q$2=4,IFERROR(INDEX($P1834:$U1844,MATCH(H1857,$O1834:$O1844,0),MATCH(INICIO!$C$59,$P1833:$U1833,0)),0),IFERROR(INDEX($G1845:$L1853,MATCH(H1857,$F1845:$F1853,0),MATCH(INICIO!$C$59,$G1844:$L1844,0)),0)))</f>
        <v>#REF!</v>
      </c>
      <c r="J1857" s="105" t="e">
        <f t="shared" si="3152"/>
        <v>#REF!</v>
      </c>
      <c r="K1857" s="116" t="e">
        <f>IF($Q$2=2,IFERROR(INDEX($G1834:$L1840,MATCH(J1857,$F1834:$F1840,0),MATCH(INICIO!$C$59,$G1833:$L1833,0)),0),IF($Q$2=4,IFERROR(INDEX($P1834:$U1844,MATCH(J1857,$O1834:$O1844,0),MATCH(INICIO!$C$59,$P1833:$U1833,0)),0),IFERROR(INDEX($G1845:$L1853,MATCH(J1857,$F1845:$F1853,0),MATCH(INICIO!$C$59,$G1844:$L1844,0)),0)))</f>
        <v>#REF!</v>
      </c>
      <c r="L1857" s="105" t="e">
        <f t="shared" si="3153"/>
        <v>#REF!</v>
      </c>
      <c r="M1857" s="116" t="e">
        <f>IF($Q$2=2,IFERROR(INDEX($G1834:$L1840,MATCH(L1857,$F1834:$F1840,0),MATCH(INICIO!$C$59,$G1833:$L1833,0)),0),IF($Q$2=4,IFERROR(INDEX($P1834:$U1844,MATCH(L1857,$O1834:$O1844,0),MATCH(INICIO!$C$59,$P1833:$U1833,0)),0),IFERROR(INDEX($G1845:$L1853,MATCH(L1857,$F1845:$F1853,0),MATCH(INICIO!$C$59,$G1844:$L1844,0)),0)))</f>
        <v>#REF!</v>
      </c>
    </row>
    <row r="1858" spans="1:16" hidden="1" outlineLevel="2" x14ac:dyDescent="0.25">
      <c r="B1858" s="105" t="e">
        <f t="shared" si="3148"/>
        <v>#REF!</v>
      </c>
      <c r="C1858" s="116" t="e">
        <f>IF($Q$2=2,IFERROR(INDEX($G1834:$L1840,MATCH(B1858,$F1834:$F1840,0),MATCH(INICIO!$C$59,$G1833:$L1833,0)),0),IF($Q$2=4,IFERROR(INDEX($P1834:$U1844,MATCH(B1858,$O1834:$O1844,0),MATCH(INICIO!$C$59,$P1833:$U1833,0)),0),IFERROR(INDEX($G1845:$L1853,MATCH(B1858,$F1845:$F1853,0),MATCH(INICIO!$C$59,$G1844:$L1844,0)),0)))</f>
        <v>#REF!</v>
      </c>
      <c r="D1858" s="105" t="e">
        <f t="shared" si="3149"/>
        <v>#REF!</v>
      </c>
      <c r="E1858" s="116" t="e">
        <f>IF($Q$2=2,IFERROR(INDEX($G1834:$L1840,MATCH(D1858,$F1834:$F1840,0),MATCH(INICIO!$C$59,$G1833:$L1833,0)),0),IF($Q$2=4,IFERROR(INDEX($P1834:$U1844,MATCH(D1858,$O1834:$O1844,0),MATCH(INICIO!$C$59,$P1833:$U1833,0)),0),IFERROR(INDEX($G1845:$L1853,MATCH(D1858,$F1845:$F1853,0),MATCH(INICIO!$C$59,$G1844:$L1844,0)),0)))</f>
        <v>#REF!</v>
      </c>
      <c r="F1858" s="105" t="e">
        <f t="shared" si="3150"/>
        <v>#REF!</v>
      </c>
      <c r="G1858" s="116" t="e">
        <f>IF($Q$2=2,IFERROR(INDEX($G1834:$L1840,MATCH(F1858,$F1834:$F1840,0),MATCH(INICIO!$C$59,$G1833:$L1833,0)),0),IF($Q$2=4,IFERROR(INDEX($P1834:$U1844,MATCH(F1858,$O1834:$O1844,0),MATCH(INICIO!$C$59,$P1833:$U1833,0)),0),IFERROR(INDEX($G1845:$L1853,MATCH(F1858,$F1845:$F1853,0),MATCH(INICIO!$C$59,$G1844:$L1844,0)),0)))</f>
        <v>#REF!</v>
      </c>
      <c r="H1858" s="105" t="e">
        <f t="shared" si="3151"/>
        <v>#REF!</v>
      </c>
      <c r="I1858" s="116" t="e">
        <f>IF($Q$2=2,IFERROR(INDEX($G1834:$L1840,MATCH(H1858,$F1834:$F1840,0),MATCH(INICIO!$C$59,$G1833:$L1833,0)),0),IF($Q$2=4,IFERROR(INDEX($P1834:$U1844,MATCH(H1858,$O1834:$O1844,0),MATCH(INICIO!$C$59,$P1833:$U1833,0)),0),IFERROR(INDEX($G1845:$L1853,MATCH(H1858,$F1845:$F1853,0),MATCH(INICIO!$C$59,$G1844:$L1844,0)),0)))</f>
        <v>#REF!</v>
      </c>
      <c r="J1858" s="105" t="e">
        <f t="shared" si="3152"/>
        <v>#REF!</v>
      </c>
      <c r="K1858" s="116" t="e">
        <f>IF($Q$2=2,IFERROR(INDEX($G1834:$L1840,MATCH(J1858,$F1834:$F1840,0),MATCH(INICIO!$C$59,$G1833:$L1833,0)),0),IF($Q$2=4,IFERROR(INDEX($P1834:$U1844,MATCH(J1858,$O1834:$O1844,0),MATCH(INICIO!$C$59,$P1833:$U1833,0)),0),IFERROR(INDEX($G1845:$L1853,MATCH(J1858,$F1845:$F1853,0),MATCH(INICIO!$C$59,$G1844:$L1844,0)),0)))</f>
        <v>#REF!</v>
      </c>
      <c r="L1858" s="105" t="e">
        <f t="shared" si="3153"/>
        <v>#REF!</v>
      </c>
      <c r="M1858" s="116" t="e">
        <f>IF($Q$2=2,IFERROR(INDEX($G1834:$L1840,MATCH(L1858,$F1834:$F1840,0),MATCH(INICIO!$C$59,$G1833:$L1833,0)),0),IF($Q$2=4,IFERROR(INDEX($P1834:$U1844,MATCH(L1858,$O1834:$O1844,0),MATCH(INICIO!$C$59,$P1833:$U1833,0)),0),IFERROR(INDEX($G1845:$L1853,MATCH(L1858,$F1845:$F1853,0),MATCH(INICIO!$C$59,$G1844:$L1844,0)),0)))</f>
        <v>#REF!</v>
      </c>
    </row>
    <row r="1859" spans="1:16" hidden="1" outlineLevel="2" x14ac:dyDescent="0.25">
      <c r="B1859" s="105" t="e">
        <f t="shared" si="3148"/>
        <v>#REF!</v>
      </c>
      <c r="C1859" s="116" t="e">
        <f>IF($Q$2=2,IFERROR(INDEX($G1834:$L1840,MATCH(B1859,$F1834:$F1840,0),MATCH(INICIO!$C$59,$G1833:$L1833,0)),0),IF($Q$2=4,IFERROR(INDEX($P1834:$U1844,MATCH(B1859,$O1834:$O1844,0),MATCH(INICIO!$C$59,$P1833:$U1833,0)),0),IFERROR(INDEX($G1845:$L1853,MATCH(B1859,$F1845:$F1853,0),MATCH(INICIO!$C$59,$G1844:$L1844,0)),0)))</f>
        <v>#REF!</v>
      </c>
      <c r="D1859" s="105" t="e">
        <f t="shared" si="3149"/>
        <v>#REF!</v>
      </c>
      <c r="E1859" s="116" t="e">
        <f>IF($Q$2=2,IFERROR(INDEX($G1834:$L1840,MATCH(D1859,$F1834:$F1840,0),MATCH(INICIO!$C$59,$G1833:$L1833,0)),0),IF($Q$2=4,IFERROR(INDEX($P1834:$U1844,MATCH(D1859,$O1834:$O1844,0),MATCH(INICIO!$C$59,$P1833:$U1833,0)),0),IFERROR(INDEX($G1845:$L1853,MATCH(D1859,$F1845:$F1853,0),MATCH(INICIO!$C$59,$G1844:$L1844,0)),0)))</f>
        <v>#REF!</v>
      </c>
      <c r="F1859" s="105" t="e">
        <f t="shared" si="3150"/>
        <v>#REF!</v>
      </c>
      <c r="G1859" s="116" t="e">
        <f>IF($Q$2=2,IFERROR(INDEX($G1834:$L1840,MATCH(F1859,$F1834:$F1840,0),MATCH(INICIO!$C$59,$G1833:$L1833,0)),0),IF($Q$2=4,IFERROR(INDEX($P1834:$U1844,MATCH(F1859,$O1834:$O1844,0),MATCH(INICIO!$C$59,$P1833:$U1833,0)),0),IFERROR(INDEX($G1845:$L1853,MATCH(F1859,$F1845:$F1853,0),MATCH(INICIO!$C$59,$G1844:$L1844,0)),0)))</f>
        <v>#REF!</v>
      </c>
      <c r="H1859" s="105" t="e">
        <f t="shared" si="3151"/>
        <v>#REF!</v>
      </c>
      <c r="I1859" s="116" t="e">
        <f>IF($Q$2=2,IFERROR(INDEX($G1834:$L1840,MATCH(H1859,$F1834:$F1840,0),MATCH(INICIO!$C$59,$G1833:$L1833,0)),0),IF($Q$2=4,IFERROR(INDEX($P1834:$U1844,MATCH(H1859,$O1834:$O1844,0),MATCH(INICIO!$C$59,$P1833:$U1833,0)),0),IFERROR(INDEX($G1845:$L1853,MATCH(H1859,$F1845:$F1853,0),MATCH(INICIO!$C$59,$G1844:$L1844,0)),0)))</f>
        <v>#REF!</v>
      </c>
      <c r="J1859" s="105" t="e">
        <f t="shared" si="3152"/>
        <v>#REF!</v>
      </c>
      <c r="K1859" s="116" t="e">
        <f>IF($Q$2=2,IFERROR(INDEX($G1834:$L1840,MATCH(J1859,$F1834:$F1840,0),MATCH(INICIO!$C$59,$G1833:$L1833,0)),0),IF($Q$2=4,IFERROR(INDEX($P1834:$U1844,MATCH(J1859,$O1834:$O1844,0),MATCH(INICIO!$C$59,$P1833:$U1833,0)),0),IFERROR(INDEX($G1845:$L1853,MATCH(J1859,$F1845:$F1853,0),MATCH(INICIO!$C$59,$G1844:$L1844,0)),0)))</f>
        <v>#REF!</v>
      </c>
      <c r="L1859" s="105" t="e">
        <f t="shared" si="3153"/>
        <v>#REF!</v>
      </c>
      <c r="M1859" s="116" t="e">
        <f>IF($Q$2=2,IFERROR(INDEX($G1834:$L1840,MATCH(L1859,$F1834:$F1840,0),MATCH(INICIO!$C$59,$G1833:$L1833,0)),0),IF($Q$2=4,IFERROR(INDEX($P1834:$U1844,MATCH(L1859,$O1834:$O1844,0),MATCH(INICIO!$C$59,$P1833:$U1833,0)),0),IFERROR(INDEX($G1845:$L1853,MATCH(L1859,$F1845:$F1853,0),MATCH(INICIO!$C$59,$G1844:$L1844,0)),0)))</f>
        <v>#REF!</v>
      </c>
    </row>
    <row r="1860" spans="1:16" hidden="1" outlineLevel="2" x14ac:dyDescent="0.25">
      <c r="B1860" s="105" t="e">
        <f t="shared" si="3148"/>
        <v>#REF!</v>
      </c>
      <c r="C1860" s="116" t="e">
        <f>IF($Q$2=2,IFERROR(INDEX($G1834:$L1840,MATCH(B1860,$F1834:$F1840,0),MATCH(INICIO!$C$59,$G1833:$L1833,0)),0),IF($Q$2=4,IFERROR(INDEX($P1834:$U1844,MATCH(B1860,$O1834:$O1844,0),MATCH(INICIO!$C$59,$P1833:$U1833,0)),0),IFERROR(INDEX($G1845:$L1853,MATCH(B1860,$F1845:$F1853,0),MATCH(INICIO!$C$59,$G1844:$L1844,0)),0)))</f>
        <v>#REF!</v>
      </c>
      <c r="D1860" s="105" t="e">
        <f t="shared" si="3149"/>
        <v>#REF!</v>
      </c>
      <c r="E1860" s="116" t="e">
        <f>IF($Q$2=2,IFERROR(INDEX($G1834:$L1840,MATCH(D1860,$F1834:$F1840,0),MATCH(INICIO!$C$59,$G1833:$L1833,0)),0),IF($Q$2=4,IFERROR(INDEX($P1834:$U1844,MATCH(D1860,$O1834:$O1844,0),MATCH(INICIO!$C$59,$P1833:$U1833,0)),0),IFERROR(INDEX($G1845:$L1853,MATCH(D1860,$F1845:$F1853,0),MATCH(INICIO!$C$59,$G1844:$L1844,0)),0)))</f>
        <v>#REF!</v>
      </c>
      <c r="F1860" s="105" t="e">
        <f t="shared" si="3150"/>
        <v>#REF!</v>
      </c>
      <c r="G1860" s="116" t="e">
        <f>IF($Q$2=2,IFERROR(INDEX($G1834:$L1840,MATCH(F1860,$F1834:$F1840,0),MATCH(INICIO!$C$59,$G1833:$L1833,0)),0),IF($Q$2=4,IFERROR(INDEX($P1834:$U1844,MATCH(F1860,$O1834:$O1844,0),MATCH(INICIO!$C$59,$P1833:$U1833,0)),0),IFERROR(INDEX($G1845:$L1853,MATCH(F1860,$F1845:$F1853,0),MATCH(INICIO!$C$59,$G1844:$L1844,0)),0)))</f>
        <v>#REF!</v>
      </c>
      <c r="H1860" s="105" t="e">
        <f t="shared" si="3151"/>
        <v>#REF!</v>
      </c>
      <c r="I1860" s="116" t="e">
        <f>IF($Q$2=2,IFERROR(INDEX($G1834:$L1840,MATCH(H1860,$F1834:$F1840,0),MATCH(INICIO!$C$59,$G1833:$L1833,0)),0),IF($Q$2=4,IFERROR(INDEX($P1834:$U1844,MATCH(H1860,$O1834:$O1844,0),MATCH(INICIO!$C$59,$P1833:$U1833,0)),0),IFERROR(INDEX($G1845:$L1853,MATCH(H1860,$F1845:$F1853,0),MATCH(INICIO!$C$59,$G1844:$L1844,0)),0)))</f>
        <v>#REF!</v>
      </c>
      <c r="J1860" s="105" t="e">
        <f t="shared" si="3152"/>
        <v>#REF!</v>
      </c>
      <c r="K1860" s="116" t="e">
        <f>IF($Q$2=2,IFERROR(INDEX($G1834:$L1840,MATCH(J1860,$F1834:$F1840,0),MATCH(INICIO!$C$59,$G1833:$L1833,0)),0),IF($Q$2=4,IFERROR(INDEX($P1834:$U1844,MATCH(J1860,$O1834:$O1844,0),MATCH(INICIO!$C$59,$P1833:$U1833,0)),0),IFERROR(INDEX($G1845:$L1853,MATCH(J1860,$F1845:$F1853,0),MATCH(INICIO!$C$59,$G1844:$L1844,0)),0)))</f>
        <v>#REF!</v>
      </c>
      <c r="L1860" s="105" t="e">
        <f t="shared" si="3153"/>
        <v>#REF!</v>
      </c>
      <c r="M1860" s="116" t="e">
        <f>IF($Q$2=2,IFERROR(INDEX($G1834:$L1840,MATCH(L1860,$F1834:$F1840,0),MATCH(INICIO!$C$59,$G1833:$L1833,0)),0),IF($Q$2=4,IFERROR(INDEX($P1834:$U1844,MATCH(L1860,$O1834:$O1844,0),MATCH(INICIO!$C$59,$P1833:$U1833,0)),0),IFERROR(INDEX($G1845:$L1853,MATCH(L1860,$F1845:$F1853,0),MATCH(INICIO!$C$59,$G1844:$L1844,0)),0)))</f>
        <v>#REF!</v>
      </c>
    </row>
    <row r="1861" spans="1:16" hidden="1" outlineLevel="2" x14ac:dyDescent="0.25">
      <c r="B1861" s="105" t="e">
        <f t="shared" si="3148"/>
        <v>#REF!</v>
      </c>
      <c r="C1861" s="116" t="e">
        <f>IF($Q$2=2,IFERROR(INDEX($G1834:$L1840,MATCH(B1861,$F1834:$F1840,0),MATCH(INICIO!$C$59,$G1833:$L1833,0)),0),IF($Q$2=4,IFERROR(INDEX($P1834:$U1844,MATCH(B1861,$O1834:$O1844,0),MATCH(INICIO!$C$59,$P1833:$U1833,0)),0),IFERROR(INDEX($G1845:$L1853,MATCH(B1861,$F1845:$F1853,0),MATCH(INICIO!$C$59,$G1844:$L1844,0)),0)))</f>
        <v>#REF!</v>
      </c>
      <c r="D1861" s="105" t="e">
        <f t="shared" si="3149"/>
        <v>#REF!</v>
      </c>
      <c r="E1861" s="116" t="e">
        <f>IF($Q$2=2,IFERROR(INDEX($G1834:$L1840,MATCH(D1861,$F1834:$F1840,0),MATCH(INICIO!$C$59,$G1833:$L1833,0)),0),IF($Q$2=4,IFERROR(INDEX($P1834:$U1844,MATCH(D1861,$O1834:$O1844,0),MATCH(INICIO!$C$59,$P1833:$U1833,0)),0),IFERROR(INDEX($G1845:$L1853,MATCH(D1861,$F1845:$F1853,0),MATCH(INICIO!$C$59,$G1844:$L1844,0)),0)))</f>
        <v>#REF!</v>
      </c>
      <c r="F1861" s="105" t="e">
        <f t="shared" si="3150"/>
        <v>#REF!</v>
      </c>
      <c r="G1861" s="116" t="e">
        <f>IF($Q$2=2,IFERROR(INDEX($G1834:$L1840,MATCH(F1861,$F1834:$F1840,0),MATCH(INICIO!$C$59,$G1833:$L1833,0)),0),IF($Q$2=4,IFERROR(INDEX($P1834:$U1844,MATCH(F1861,$O1834:$O1844,0),MATCH(INICIO!$C$59,$P1833:$U1833,0)),0),IFERROR(INDEX($G1845:$L1853,MATCH(F1861,$F1845:$F1853,0),MATCH(INICIO!$C$59,$G1844:$L1844,0)),0)))</f>
        <v>#REF!</v>
      </c>
      <c r="H1861" s="105" t="e">
        <f t="shared" si="3151"/>
        <v>#REF!</v>
      </c>
      <c r="I1861" s="116" t="e">
        <f>IF($Q$2=2,IFERROR(INDEX($G1834:$L1840,MATCH(H1861,$F1834:$F1840,0),MATCH(INICIO!$C$59,$G1833:$L1833,0)),0),IF($Q$2=4,IFERROR(INDEX($P1834:$U1844,MATCH(H1861,$O1834:$O1844,0),MATCH(INICIO!$C$59,$P1833:$U1833,0)),0),IFERROR(INDEX($G1845:$L1853,MATCH(H1861,$F1845:$F1853,0),MATCH(INICIO!$C$59,$G1844:$L1844,0)),0)))</f>
        <v>#REF!</v>
      </c>
      <c r="J1861" s="105" t="e">
        <f t="shared" si="3152"/>
        <v>#REF!</v>
      </c>
      <c r="K1861" s="116" t="e">
        <f>IF($Q$2=2,IFERROR(INDEX($G1834:$L1840,MATCH(J1861,$F1834:$F1840,0),MATCH(INICIO!$C$59,$G1833:$L1833,0)),0),IF($Q$2=4,IFERROR(INDEX($P1834:$U1844,MATCH(J1861,$O1834:$O1844,0),MATCH(INICIO!$C$59,$P1833:$U1833,0)),0),IFERROR(INDEX($G1845:$L1853,MATCH(J1861,$F1845:$F1853,0),MATCH(INICIO!$C$59,$G1844:$L1844,0)),0)))</f>
        <v>#REF!</v>
      </c>
      <c r="L1861" s="105" t="e">
        <f t="shared" si="3153"/>
        <v>#REF!</v>
      </c>
      <c r="M1861" s="116" t="e">
        <f>IF($Q$2=2,IFERROR(INDEX($G1834:$L1840,MATCH(L1861,$F1834:$F1840,0),MATCH(INICIO!$C$59,$G1833:$L1833,0)),0),IF($Q$2=4,IFERROR(INDEX($P1834:$U1844,MATCH(L1861,$O1834:$O1844,0),MATCH(INICIO!$C$59,$P1833:$U1833,0)),0),IFERROR(INDEX($G1845:$L1853,MATCH(L1861,$F1845:$F1853,0),MATCH(INICIO!$C$59,$G1844:$L1844,0)),0)))</f>
        <v>#REF!</v>
      </c>
    </row>
    <row r="1862" spans="1:16" hidden="1" outlineLevel="2" x14ac:dyDescent="0.25">
      <c r="B1862" s="105" t="e">
        <f t="shared" si="3148"/>
        <v>#REF!</v>
      </c>
      <c r="C1862" s="116" t="e">
        <f>IF($Q$2=2,IFERROR(INDEX($G1834:$L1840,MATCH(B1862,$F1834:$F1840,0),MATCH(INICIO!$C$59,$G1833:$L1833,0)),0),IF($Q$2=4,IFERROR(INDEX($P1834:$U1844,MATCH(B1862,$O1834:$O1844,0),MATCH(INICIO!$C$59,$P1833:$U1833,0)),0),IFERROR(INDEX($G1845:$L1853,MATCH(B1862,$F1845:$F1853,0),MATCH(INICIO!$C$59,$G1844:$L1844,0)),0)))</f>
        <v>#REF!</v>
      </c>
      <c r="D1862" s="105" t="e">
        <f t="shared" si="3149"/>
        <v>#REF!</v>
      </c>
      <c r="E1862" s="116" t="e">
        <f>IF($Q$2=2,IFERROR(INDEX($G1834:$L1840,MATCH(D1862,$F1834:$F1840,0),MATCH(INICIO!$C$59,$G1833:$L1833,0)),0),IF($Q$2=4,IFERROR(INDEX($P1834:$U1844,MATCH(D1862,$O1834:$O1844,0),MATCH(INICIO!$C$59,$P1833:$U1833,0)),0),IFERROR(INDEX($G1845:$L1853,MATCH(D1862,$F1845:$F1853,0),MATCH(INICIO!$C$59,$G1844:$L1844,0)),0)))</f>
        <v>#REF!</v>
      </c>
      <c r="F1862" s="105" t="e">
        <f t="shared" si="3150"/>
        <v>#REF!</v>
      </c>
      <c r="G1862" s="116" t="e">
        <f>IF($Q$2=2,IFERROR(INDEX($G1834:$L1840,MATCH(F1862,$F1834:$F1840,0),MATCH(INICIO!$C$59,$G1833:$L1833,0)),0),IF($Q$2=4,IFERROR(INDEX($P1834:$U1844,MATCH(F1862,$O1834:$O1844,0),MATCH(INICIO!$C$59,$P1833:$U1833,0)),0),IFERROR(INDEX($G1845:$L1853,MATCH(F1862,$F1845:$F1853,0),MATCH(INICIO!$C$59,$G1844:$L1844,0)),0)))</f>
        <v>#REF!</v>
      </c>
      <c r="H1862" s="105" t="e">
        <f t="shared" si="3151"/>
        <v>#REF!</v>
      </c>
      <c r="I1862" s="116" t="e">
        <f>IF($Q$2=2,IFERROR(INDEX($G1834:$L1840,MATCH(H1862,$F1834:$F1840,0),MATCH(INICIO!$C$59,$G1833:$L1833,0)),0),IF($Q$2=4,IFERROR(INDEX($P1834:$U1844,MATCH(H1862,$O1834:$O1844,0),MATCH(INICIO!$C$59,$P1833:$U1833,0)),0),IFERROR(INDEX($G1845:$L1853,MATCH(H1862,$F1845:$F1853,0),MATCH(INICIO!$C$59,$G1844:$L1844,0)),0)))</f>
        <v>#REF!</v>
      </c>
      <c r="J1862" s="105" t="e">
        <f t="shared" si="3152"/>
        <v>#REF!</v>
      </c>
      <c r="K1862" s="116" t="e">
        <f>IF($Q$2=2,IFERROR(INDEX($G1834:$L1840,MATCH(J1862,$F1834:$F1840,0),MATCH(INICIO!$C$59,$G1833:$L1833,0)),0),IF($Q$2=4,IFERROR(INDEX($P1834:$U1844,MATCH(J1862,$O1834:$O1844,0),MATCH(INICIO!$C$59,$P1833:$U1833,0)),0),IFERROR(INDEX($G1845:$L1853,MATCH(J1862,$F1845:$F1853,0),MATCH(INICIO!$C$59,$G1844:$L1844,0)),0)))</f>
        <v>#REF!</v>
      </c>
      <c r="L1862" s="105" t="e">
        <f t="shared" si="3153"/>
        <v>#REF!</v>
      </c>
      <c r="M1862" s="116" t="e">
        <f>IF($Q$2=2,IFERROR(INDEX($G1834:$L1840,MATCH(L1862,$F1834:$F1840,0),MATCH(INICIO!$C$59,$G1833:$L1833,0)),0),IF($Q$2=4,IFERROR(INDEX($P1834:$U1844,MATCH(L1862,$O1834:$O1844,0),MATCH(INICIO!$C$59,$P1833:$U1833,0)),0),IFERROR(INDEX($G1845:$L1853,MATCH(L1862,$F1845:$F1853,0),MATCH(INICIO!$C$59,$G1844:$L1844,0)),0)))</f>
        <v>#REF!</v>
      </c>
    </row>
    <row r="1863" spans="1:16" hidden="1" outlineLevel="2" x14ac:dyDescent="0.25"/>
    <row r="1864" spans="1:16" s="119" customFormat="1" hidden="1" outlineLevel="2" x14ac:dyDescent="0.25">
      <c r="A1864" s="118" t="s">
        <v>43</v>
      </c>
    </row>
    <row r="1865" spans="1:16" hidden="1" outlineLevel="2" x14ac:dyDescent="0.25">
      <c r="C1865" s="121">
        <f t="shared" ref="C1865:H1865" si="3154">E$2</f>
        <v>1</v>
      </c>
      <c r="D1865" s="121">
        <f t="shared" si="3154"/>
        <v>2</v>
      </c>
      <c r="E1865" s="121">
        <f t="shared" si="3154"/>
        <v>3</v>
      </c>
      <c r="F1865" s="121">
        <f t="shared" si="3154"/>
        <v>4</v>
      </c>
      <c r="G1865" s="121">
        <f t="shared" si="3154"/>
        <v>5</v>
      </c>
      <c r="H1865" s="121">
        <f t="shared" si="3154"/>
        <v>6</v>
      </c>
    </row>
    <row r="1866" spans="1:16" hidden="1" outlineLevel="2" x14ac:dyDescent="0.25">
      <c r="B1866" s="122" t="s">
        <v>44</v>
      </c>
      <c r="C1866" s="123" t="e">
        <f t="array" ref="C1866:C1871">MMULT(MMULT(C$8:H$13,$AZ$8:$BE$13),C1857:C1862)+MMULT(MINVERSE(TRANSPOSE($AZ$8:$BE$13)),C1824:C1829)</f>
        <v>#REF!</v>
      </c>
      <c r="D1866" s="123" t="e">
        <f t="array" ref="D1866:D1871">MMULT(MMULT(K$8:P$13,$AZ$8:$BE$13),E1857:E1862)+MMULT(MINVERSE(TRANSPOSE($AZ$8:$BE$13)),E1824:E1829)</f>
        <v>#REF!</v>
      </c>
      <c r="E1866" s="123" t="e">
        <f t="array" ref="E1866:E1871">MMULT(MMULT(S$8:X$13,$AZ$8:$BE$13),G1857:G1862)+MMULT(MINVERSE(TRANSPOSE($AZ$8:$BE$13)),G1824:G1829)</f>
        <v>#REF!</v>
      </c>
      <c r="F1866" s="123" t="e">
        <f t="array" ref="F1866:F1871">MMULT(MMULT(AA$8:AF$13,$AZ$8:$BE$13),I1857:I1862)+MMULT(MINVERSE(TRANSPOSE($AZ$8:$BE$13)),I1824:I1829)</f>
        <v>#REF!</v>
      </c>
      <c r="G1866" s="123" t="e">
        <f t="array" ref="G1866:G1871">MMULT(MMULT(AI$8:AN$13,$AZ$8:$BE$13),K1857:K1862)+MMULT(MINVERSE(TRANSPOSE($AZ$8:$BE$13)),K1824:K1829)</f>
        <v>#REF!</v>
      </c>
      <c r="H1866" s="123" t="e">
        <f t="array" ref="H1866:H1871">MMULT(MMULT(AQ$8:AV$13,$AZ$8:$BE$13),M1857:M1862)+MMULT(MINVERSE(TRANSPOSE($AZ$8:$BE$13)),M1824:M1829)</f>
        <v>#REF!</v>
      </c>
      <c r="N1866" s="124"/>
      <c r="P1866" s="124"/>
    </row>
    <row r="1867" spans="1:16" hidden="1" outlineLevel="2" x14ac:dyDescent="0.25">
      <c r="B1867" s="122" t="s">
        <v>45</v>
      </c>
      <c r="C1867" s="123" t="e">
        <v>#REF!</v>
      </c>
      <c r="D1867" s="123" t="e">
        <v>#REF!</v>
      </c>
      <c r="E1867" s="123" t="e">
        <v>#REF!</v>
      </c>
      <c r="F1867" s="123" t="e">
        <v>#REF!</v>
      </c>
      <c r="G1867" s="123" t="e">
        <v>#REF!</v>
      </c>
      <c r="H1867" s="123" t="e">
        <v>#REF!</v>
      </c>
      <c r="N1867" s="124"/>
      <c r="P1867" s="124"/>
    </row>
    <row r="1868" spans="1:16" hidden="1" outlineLevel="2" x14ac:dyDescent="0.25">
      <c r="B1868" s="122" t="s">
        <v>46</v>
      </c>
      <c r="C1868" s="123" t="e">
        <v>#REF!</v>
      </c>
      <c r="D1868" s="123" t="e">
        <v>#REF!</v>
      </c>
      <c r="E1868" s="123" t="e">
        <v>#REF!</v>
      </c>
      <c r="F1868" s="123" t="e">
        <v>#REF!</v>
      </c>
      <c r="G1868" s="123" t="e">
        <v>#REF!</v>
      </c>
      <c r="H1868" s="123" t="e">
        <v>#REF!</v>
      </c>
      <c r="N1868" s="124"/>
      <c r="P1868" s="124"/>
    </row>
    <row r="1869" spans="1:16" hidden="1" outlineLevel="2" x14ac:dyDescent="0.25">
      <c r="B1869" s="122" t="s">
        <v>47</v>
      </c>
      <c r="C1869" s="123" t="e">
        <v>#REF!</v>
      </c>
      <c r="D1869" s="123" t="e">
        <v>#REF!</v>
      </c>
      <c r="E1869" s="123" t="e">
        <v>#REF!</v>
      </c>
      <c r="F1869" s="123" t="e">
        <v>#REF!</v>
      </c>
      <c r="G1869" s="123" t="e">
        <v>#REF!</v>
      </c>
      <c r="H1869" s="123" t="e">
        <v>#REF!</v>
      </c>
      <c r="N1869" s="124"/>
      <c r="P1869" s="124"/>
    </row>
    <row r="1870" spans="1:16" hidden="1" outlineLevel="2" x14ac:dyDescent="0.25">
      <c r="B1870" s="122" t="s">
        <v>48</v>
      </c>
      <c r="C1870" s="123" t="e">
        <v>#REF!</v>
      </c>
      <c r="D1870" s="123" t="e">
        <v>#REF!</v>
      </c>
      <c r="E1870" s="123" t="e">
        <v>#REF!</v>
      </c>
      <c r="F1870" s="123" t="e">
        <v>#REF!</v>
      </c>
      <c r="G1870" s="123" t="e">
        <v>#REF!</v>
      </c>
      <c r="H1870" s="123" t="e">
        <v>#REF!</v>
      </c>
      <c r="N1870" s="124"/>
      <c r="P1870" s="124"/>
    </row>
    <row r="1871" spans="1:16" hidden="1" outlineLevel="2" x14ac:dyDescent="0.25">
      <c r="B1871" s="122" t="s">
        <v>49</v>
      </c>
      <c r="C1871" s="123" t="e">
        <v>#REF!</v>
      </c>
      <c r="D1871" s="123" t="e">
        <v>#REF!</v>
      </c>
      <c r="E1871" s="123" t="e">
        <v>#REF!</v>
      </c>
      <c r="F1871" s="123" t="e">
        <v>#REF!</v>
      </c>
      <c r="G1871" s="123" t="e">
        <v>#REF!</v>
      </c>
      <c r="H1871" s="123" t="e">
        <v>#REF!</v>
      </c>
      <c r="N1871" s="124"/>
      <c r="P1871" s="124"/>
    </row>
    <row r="1872" spans="1:16" hidden="1" outlineLevel="2" x14ac:dyDescent="0.25"/>
    <row r="1873" spans="1:93" hidden="1" outlineLevel="2" x14ac:dyDescent="0.25">
      <c r="B1873" s="318" t="s">
        <v>50</v>
      </c>
      <c r="C1873" s="319"/>
      <c r="D1873" s="319"/>
      <c r="E1873" s="319"/>
      <c r="F1873" s="319"/>
      <c r="G1873" s="319"/>
      <c r="H1873" s="319"/>
      <c r="I1873" s="319"/>
      <c r="J1873" s="319"/>
      <c r="K1873" s="319"/>
      <c r="L1873" s="320"/>
      <c r="M1873" s="321" t="s">
        <v>51</v>
      </c>
      <c r="N1873" s="322"/>
      <c r="O1873" s="322"/>
      <c r="P1873" s="322"/>
      <c r="Q1873" s="322"/>
      <c r="R1873" s="322"/>
      <c r="S1873" s="322"/>
      <c r="T1873" s="322"/>
      <c r="U1873" s="322"/>
      <c r="V1873" s="323"/>
      <c r="W1873" s="321" t="s">
        <v>52</v>
      </c>
      <c r="X1873" s="322"/>
      <c r="Y1873" s="322"/>
      <c r="Z1873" s="322"/>
      <c r="AA1873" s="322"/>
      <c r="AB1873" s="322"/>
      <c r="AC1873" s="322"/>
      <c r="AD1873" s="322"/>
      <c r="AE1873" s="322"/>
      <c r="AF1873" s="323"/>
      <c r="AG1873" s="321" t="s">
        <v>53</v>
      </c>
      <c r="AH1873" s="322"/>
      <c r="AI1873" s="322"/>
      <c r="AJ1873" s="322"/>
      <c r="AK1873" s="322"/>
      <c r="AL1873" s="322"/>
      <c r="AM1873" s="322"/>
      <c r="AN1873" s="322"/>
      <c r="AO1873" s="322"/>
      <c r="AP1873" s="323"/>
      <c r="AQ1873" s="321" t="s">
        <v>54</v>
      </c>
      <c r="AR1873" s="322"/>
      <c r="AS1873" s="322"/>
      <c r="AT1873" s="322"/>
      <c r="AU1873" s="322"/>
      <c r="AV1873" s="322"/>
      <c r="AW1873" s="322"/>
      <c r="AX1873" s="322"/>
      <c r="AY1873" s="322"/>
      <c r="AZ1873" s="323"/>
      <c r="BA1873" s="321" t="s">
        <v>55</v>
      </c>
      <c r="BB1873" s="322"/>
      <c r="BC1873" s="322"/>
      <c r="BD1873" s="322"/>
      <c r="BE1873" s="322"/>
      <c r="BF1873" s="322"/>
      <c r="BG1873" s="322"/>
      <c r="BH1873" s="322"/>
      <c r="BI1873" s="322"/>
      <c r="BJ1873" s="323"/>
    </row>
    <row r="1874" spans="1:93" hidden="1" outlineLevel="2" x14ac:dyDescent="0.25">
      <c r="B1874" s="186">
        <f t="shared" ref="B1874" si="3155">E$2</f>
        <v>1</v>
      </c>
      <c r="C1874" s="187">
        <f t="shared" ref="C1874:L1877" si="3156">B1874</f>
        <v>1</v>
      </c>
      <c r="D1874" s="187">
        <f t="shared" si="3156"/>
        <v>1</v>
      </c>
      <c r="E1874" s="187">
        <f t="shared" si="3156"/>
        <v>1</v>
      </c>
      <c r="F1874" s="187">
        <f t="shared" si="3156"/>
        <v>1</v>
      </c>
      <c r="G1874" s="187">
        <f t="shared" si="3156"/>
        <v>1</v>
      </c>
      <c r="H1874" s="187">
        <f t="shared" si="3156"/>
        <v>1</v>
      </c>
      <c r="I1874" s="187">
        <f t="shared" si="3156"/>
        <v>1</v>
      </c>
      <c r="J1874" s="187">
        <f t="shared" si="3156"/>
        <v>1</v>
      </c>
      <c r="K1874" s="187">
        <f t="shared" si="3156"/>
        <v>1</v>
      </c>
      <c r="L1874" s="188">
        <f t="shared" si="3156"/>
        <v>1</v>
      </c>
      <c r="M1874" s="189">
        <f t="shared" ref="M1874" si="3157">F$2</f>
        <v>2</v>
      </c>
      <c r="N1874" s="187">
        <f t="shared" ref="N1874:V1877" si="3158">M1874</f>
        <v>2</v>
      </c>
      <c r="O1874" s="187">
        <f t="shared" si="3158"/>
        <v>2</v>
      </c>
      <c r="P1874" s="187">
        <f t="shared" si="3158"/>
        <v>2</v>
      </c>
      <c r="Q1874" s="187">
        <f t="shared" si="3158"/>
        <v>2</v>
      </c>
      <c r="R1874" s="187">
        <f t="shared" si="3158"/>
        <v>2</v>
      </c>
      <c r="S1874" s="187">
        <f t="shared" si="3158"/>
        <v>2</v>
      </c>
      <c r="T1874" s="187">
        <f t="shared" si="3158"/>
        <v>2</v>
      </c>
      <c r="U1874" s="187">
        <f t="shared" si="3158"/>
        <v>2</v>
      </c>
      <c r="V1874" s="188">
        <f t="shared" si="3158"/>
        <v>2</v>
      </c>
      <c r="W1874" s="189">
        <f>G$2</f>
        <v>3</v>
      </c>
      <c r="X1874" s="187">
        <f t="shared" ref="X1874:AF1877" si="3159">W1874</f>
        <v>3</v>
      </c>
      <c r="Y1874" s="187">
        <f t="shared" si="3159"/>
        <v>3</v>
      </c>
      <c r="Z1874" s="187">
        <f t="shared" si="3159"/>
        <v>3</v>
      </c>
      <c r="AA1874" s="187">
        <f t="shared" si="3159"/>
        <v>3</v>
      </c>
      <c r="AB1874" s="187">
        <f t="shared" si="3159"/>
        <v>3</v>
      </c>
      <c r="AC1874" s="187">
        <f t="shared" si="3159"/>
        <v>3</v>
      </c>
      <c r="AD1874" s="187">
        <f t="shared" si="3159"/>
        <v>3</v>
      </c>
      <c r="AE1874" s="187">
        <f t="shared" si="3159"/>
        <v>3</v>
      </c>
      <c r="AF1874" s="188">
        <f t="shared" si="3159"/>
        <v>3</v>
      </c>
      <c r="AG1874" s="189">
        <f>H$2</f>
        <v>4</v>
      </c>
      <c r="AH1874" s="187">
        <f t="shared" ref="AH1874:AP1877" si="3160">AG1874</f>
        <v>4</v>
      </c>
      <c r="AI1874" s="187">
        <f t="shared" si="3160"/>
        <v>4</v>
      </c>
      <c r="AJ1874" s="187">
        <f t="shared" si="3160"/>
        <v>4</v>
      </c>
      <c r="AK1874" s="187">
        <f t="shared" si="3160"/>
        <v>4</v>
      </c>
      <c r="AL1874" s="187">
        <f t="shared" si="3160"/>
        <v>4</v>
      </c>
      <c r="AM1874" s="187">
        <f t="shared" si="3160"/>
        <v>4</v>
      </c>
      <c r="AN1874" s="187">
        <f t="shared" si="3160"/>
        <v>4</v>
      </c>
      <c r="AO1874" s="187">
        <f t="shared" si="3160"/>
        <v>4</v>
      </c>
      <c r="AP1874" s="188">
        <f t="shared" si="3160"/>
        <v>4</v>
      </c>
      <c r="AQ1874" s="189">
        <f>I$2</f>
        <v>5</v>
      </c>
      <c r="AR1874" s="187">
        <f t="shared" ref="AR1874:AZ1877" si="3161">AQ1874</f>
        <v>5</v>
      </c>
      <c r="AS1874" s="187">
        <f t="shared" si="3161"/>
        <v>5</v>
      </c>
      <c r="AT1874" s="187">
        <f t="shared" si="3161"/>
        <v>5</v>
      </c>
      <c r="AU1874" s="187">
        <f t="shared" si="3161"/>
        <v>5</v>
      </c>
      <c r="AV1874" s="187">
        <f t="shared" si="3161"/>
        <v>5</v>
      </c>
      <c r="AW1874" s="187">
        <f t="shared" si="3161"/>
        <v>5</v>
      </c>
      <c r="AX1874" s="187">
        <f t="shared" si="3161"/>
        <v>5</v>
      </c>
      <c r="AY1874" s="187">
        <f t="shared" si="3161"/>
        <v>5</v>
      </c>
      <c r="AZ1874" s="188">
        <f t="shared" si="3161"/>
        <v>5</v>
      </c>
      <c r="BA1874" s="189">
        <f>J$2</f>
        <v>6</v>
      </c>
      <c r="BB1874" s="187">
        <f t="shared" ref="BB1874:BJ1877" si="3162">BA1874</f>
        <v>6</v>
      </c>
      <c r="BC1874" s="187">
        <f t="shared" si="3162"/>
        <v>6</v>
      </c>
      <c r="BD1874" s="187">
        <f t="shared" si="3162"/>
        <v>6</v>
      </c>
      <c r="BE1874" s="187">
        <f t="shared" si="3162"/>
        <v>6</v>
      </c>
      <c r="BF1874" s="187">
        <f t="shared" si="3162"/>
        <v>6</v>
      </c>
      <c r="BG1874" s="187">
        <f t="shared" si="3162"/>
        <v>6</v>
      </c>
      <c r="BH1874" s="187">
        <f t="shared" si="3162"/>
        <v>6</v>
      </c>
      <c r="BI1874" s="187">
        <f t="shared" si="3162"/>
        <v>6</v>
      </c>
      <c r="BJ1874" s="188">
        <f t="shared" si="3162"/>
        <v>6</v>
      </c>
    </row>
    <row r="1875" spans="1:93" s="2" customFormat="1" ht="15" hidden="1" customHeight="1" outlineLevel="2" x14ac:dyDescent="0.25">
      <c r="A1875" s="152" t="s">
        <v>192</v>
      </c>
      <c r="B1875" s="129" t="e">
        <f>C1868</f>
        <v>#REF!</v>
      </c>
      <c r="C1875" s="130" t="e">
        <f t="shared" si="3156"/>
        <v>#REF!</v>
      </c>
      <c r="D1875" s="130" t="e">
        <f t="shared" si="3156"/>
        <v>#REF!</v>
      </c>
      <c r="E1875" s="130" t="e">
        <f t="shared" si="3156"/>
        <v>#REF!</v>
      </c>
      <c r="F1875" s="130" t="e">
        <f t="shared" si="3156"/>
        <v>#REF!</v>
      </c>
      <c r="G1875" s="130" t="e">
        <f t="shared" si="3156"/>
        <v>#REF!</v>
      </c>
      <c r="H1875" s="130" t="e">
        <f t="shared" si="3156"/>
        <v>#REF!</v>
      </c>
      <c r="I1875" s="130" t="e">
        <f t="shared" si="3156"/>
        <v>#REF!</v>
      </c>
      <c r="J1875" s="190" t="e">
        <f t="shared" si="3156"/>
        <v>#REF!</v>
      </c>
      <c r="K1875" s="130" t="e">
        <f t="shared" si="3156"/>
        <v>#REF!</v>
      </c>
      <c r="L1875" s="131" t="e">
        <f t="shared" si="3156"/>
        <v>#REF!</v>
      </c>
      <c r="M1875" s="129" t="e">
        <f>D1868</f>
        <v>#REF!</v>
      </c>
      <c r="N1875" s="130" t="e">
        <f t="shared" si="3158"/>
        <v>#REF!</v>
      </c>
      <c r="O1875" s="130" t="e">
        <f t="shared" si="3158"/>
        <v>#REF!</v>
      </c>
      <c r="P1875" s="130" t="e">
        <f t="shared" si="3158"/>
        <v>#REF!</v>
      </c>
      <c r="Q1875" s="130" t="e">
        <f t="shared" si="3158"/>
        <v>#REF!</v>
      </c>
      <c r="R1875" s="130" t="e">
        <f t="shared" si="3158"/>
        <v>#REF!</v>
      </c>
      <c r="S1875" s="130" t="e">
        <f t="shared" si="3158"/>
        <v>#REF!</v>
      </c>
      <c r="T1875" s="130" t="e">
        <f t="shared" si="3158"/>
        <v>#REF!</v>
      </c>
      <c r="U1875" s="130" t="e">
        <f t="shared" si="3158"/>
        <v>#REF!</v>
      </c>
      <c r="V1875" s="131" t="e">
        <f t="shared" si="3158"/>
        <v>#REF!</v>
      </c>
      <c r="W1875" s="129" t="e">
        <f>E1868</f>
        <v>#REF!</v>
      </c>
      <c r="X1875" s="130" t="e">
        <f t="shared" si="3159"/>
        <v>#REF!</v>
      </c>
      <c r="Y1875" s="130" t="e">
        <f t="shared" si="3159"/>
        <v>#REF!</v>
      </c>
      <c r="Z1875" s="130" t="e">
        <f t="shared" si="3159"/>
        <v>#REF!</v>
      </c>
      <c r="AA1875" s="130" t="e">
        <f t="shared" si="3159"/>
        <v>#REF!</v>
      </c>
      <c r="AB1875" s="130" t="e">
        <f t="shared" si="3159"/>
        <v>#REF!</v>
      </c>
      <c r="AC1875" s="130" t="e">
        <f t="shared" si="3159"/>
        <v>#REF!</v>
      </c>
      <c r="AD1875" s="130" t="e">
        <f t="shared" si="3159"/>
        <v>#REF!</v>
      </c>
      <c r="AE1875" s="130" t="e">
        <f t="shared" si="3159"/>
        <v>#REF!</v>
      </c>
      <c r="AF1875" s="131" t="e">
        <f t="shared" si="3159"/>
        <v>#REF!</v>
      </c>
      <c r="AG1875" s="129" t="e">
        <f>F1868</f>
        <v>#REF!</v>
      </c>
      <c r="AH1875" s="130" t="e">
        <f t="shared" si="3160"/>
        <v>#REF!</v>
      </c>
      <c r="AI1875" s="130" t="e">
        <f t="shared" si="3160"/>
        <v>#REF!</v>
      </c>
      <c r="AJ1875" s="130" t="e">
        <f t="shared" si="3160"/>
        <v>#REF!</v>
      </c>
      <c r="AK1875" s="130" t="e">
        <f t="shared" si="3160"/>
        <v>#REF!</v>
      </c>
      <c r="AL1875" s="130" t="e">
        <f t="shared" si="3160"/>
        <v>#REF!</v>
      </c>
      <c r="AM1875" s="130" t="e">
        <f t="shared" si="3160"/>
        <v>#REF!</v>
      </c>
      <c r="AN1875" s="130" t="e">
        <f t="shared" si="3160"/>
        <v>#REF!</v>
      </c>
      <c r="AO1875" s="130" t="e">
        <f t="shared" si="3160"/>
        <v>#REF!</v>
      </c>
      <c r="AP1875" s="131" t="e">
        <f t="shared" si="3160"/>
        <v>#REF!</v>
      </c>
      <c r="AQ1875" s="129" t="e">
        <f>G1868</f>
        <v>#REF!</v>
      </c>
      <c r="AR1875" s="130" t="e">
        <f t="shared" si="3161"/>
        <v>#REF!</v>
      </c>
      <c r="AS1875" s="130" t="e">
        <f t="shared" si="3161"/>
        <v>#REF!</v>
      </c>
      <c r="AT1875" s="130" t="e">
        <f t="shared" si="3161"/>
        <v>#REF!</v>
      </c>
      <c r="AU1875" s="130" t="e">
        <f t="shared" si="3161"/>
        <v>#REF!</v>
      </c>
      <c r="AV1875" s="130" t="e">
        <f t="shared" si="3161"/>
        <v>#REF!</v>
      </c>
      <c r="AW1875" s="130" t="e">
        <f t="shared" si="3161"/>
        <v>#REF!</v>
      </c>
      <c r="AX1875" s="130" t="e">
        <f t="shared" si="3161"/>
        <v>#REF!</v>
      </c>
      <c r="AY1875" s="130" t="e">
        <f t="shared" si="3161"/>
        <v>#REF!</v>
      </c>
      <c r="AZ1875" s="131" t="e">
        <f t="shared" si="3161"/>
        <v>#REF!</v>
      </c>
      <c r="BA1875" s="129" t="e">
        <f>H1868</f>
        <v>#REF!</v>
      </c>
      <c r="BB1875" s="130" t="e">
        <f t="shared" si="3162"/>
        <v>#REF!</v>
      </c>
      <c r="BC1875" s="130" t="e">
        <f t="shared" si="3162"/>
        <v>#REF!</v>
      </c>
      <c r="BD1875" s="130" t="e">
        <f t="shared" si="3162"/>
        <v>#REF!</v>
      </c>
      <c r="BE1875" s="130" t="e">
        <f t="shared" si="3162"/>
        <v>#REF!</v>
      </c>
      <c r="BF1875" s="130" t="e">
        <f t="shared" si="3162"/>
        <v>#REF!</v>
      </c>
      <c r="BG1875" s="130" t="e">
        <f t="shared" si="3162"/>
        <v>#REF!</v>
      </c>
      <c r="BH1875" s="130" t="e">
        <f t="shared" si="3162"/>
        <v>#REF!</v>
      </c>
      <c r="BI1875" s="130" t="e">
        <f t="shared" si="3162"/>
        <v>#REF!</v>
      </c>
      <c r="BJ1875" s="131" t="e">
        <f t="shared" si="3162"/>
        <v>#REF!</v>
      </c>
      <c r="BK1875"/>
      <c r="BL1875"/>
      <c r="BM1875"/>
      <c r="BN1875"/>
      <c r="BO1875"/>
      <c r="BP1875"/>
      <c r="BQ1875"/>
      <c r="BR1875"/>
      <c r="BS1875"/>
      <c r="BT1875"/>
      <c r="BU1875"/>
      <c r="BV1875"/>
      <c r="BW1875"/>
      <c r="BX1875"/>
      <c r="BY1875"/>
      <c r="BZ1875"/>
      <c r="CA1875"/>
      <c r="CB1875"/>
      <c r="CC1875"/>
      <c r="CD1875"/>
      <c r="CE1875"/>
      <c r="CF1875"/>
      <c r="CG1875"/>
      <c r="CH1875"/>
      <c r="CI1875"/>
      <c r="CJ1875"/>
      <c r="CK1875"/>
      <c r="CL1875"/>
      <c r="CM1875"/>
      <c r="CN1875"/>
      <c r="CO1875"/>
    </row>
    <row r="1876" spans="1:93" s="2" customFormat="1" ht="15" hidden="1" customHeight="1" outlineLevel="2" x14ac:dyDescent="0.25">
      <c r="A1876" s="152" t="s">
        <v>47</v>
      </c>
      <c r="B1876" s="129" t="e">
        <f>C1869</f>
        <v>#REF!</v>
      </c>
      <c r="C1876" s="130" t="e">
        <f t="shared" si="3156"/>
        <v>#REF!</v>
      </c>
      <c r="D1876" s="130" t="e">
        <f t="shared" si="3156"/>
        <v>#REF!</v>
      </c>
      <c r="E1876" s="130" t="e">
        <f t="shared" si="3156"/>
        <v>#REF!</v>
      </c>
      <c r="F1876" s="130" t="e">
        <f t="shared" si="3156"/>
        <v>#REF!</v>
      </c>
      <c r="G1876" s="130" t="e">
        <f t="shared" si="3156"/>
        <v>#REF!</v>
      </c>
      <c r="H1876" s="130" t="e">
        <f t="shared" si="3156"/>
        <v>#REF!</v>
      </c>
      <c r="I1876" s="130" t="e">
        <f t="shared" si="3156"/>
        <v>#REF!</v>
      </c>
      <c r="J1876" s="190" t="e">
        <f t="shared" si="3156"/>
        <v>#REF!</v>
      </c>
      <c r="K1876" s="130" t="e">
        <f t="shared" si="3156"/>
        <v>#REF!</v>
      </c>
      <c r="L1876" s="131" t="e">
        <f t="shared" si="3156"/>
        <v>#REF!</v>
      </c>
      <c r="M1876" s="129" t="e">
        <f>D1869</f>
        <v>#REF!</v>
      </c>
      <c r="N1876" s="130" t="e">
        <f t="shared" si="3158"/>
        <v>#REF!</v>
      </c>
      <c r="O1876" s="130" t="e">
        <f t="shared" si="3158"/>
        <v>#REF!</v>
      </c>
      <c r="P1876" s="130" t="e">
        <f t="shared" si="3158"/>
        <v>#REF!</v>
      </c>
      <c r="Q1876" s="130" t="e">
        <f t="shared" si="3158"/>
        <v>#REF!</v>
      </c>
      <c r="R1876" s="130" t="e">
        <f t="shared" si="3158"/>
        <v>#REF!</v>
      </c>
      <c r="S1876" s="130" t="e">
        <f t="shared" si="3158"/>
        <v>#REF!</v>
      </c>
      <c r="T1876" s="130" t="e">
        <f t="shared" si="3158"/>
        <v>#REF!</v>
      </c>
      <c r="U1876" s="130" t="e">
        <f t="shared" si="3158"/>
        <v>#REF!</v>
      </c>
      <c r="V1876" s="131" t="e">
        <f t="shared" si="3158"/>
        <v>#REF!</v>
      </c>
      <c r="W1876" s="129" t="e">
        <f>E1869</f>
        <v>#REF!</v>
      </c>
      <c r="X1876" s="130" t="e">
        <f t="shared" si="3159"/>
        <v>#REF!</v>
      </c>
      <c r="Y1876" s="130" t="e">
        <f t="shared" si="3159"/>
        <v>#REF!</v>
      </c>
      <c r="Z1876" s="130" t="e">
        <f t="shared" si="3159"/>
        <v>#REF!</v>
      </c>
      <c r="AA1876" s="130" t="e">
        <f t="shared" si="3159"/>
        <v>#REF!</v>
      </c>
      <c r="AB1876" s="130" t="e">
        <f t="shared" si="3159"/>
        <v>#REF!</v>
      </c>
      <c r="AC1876" s="130" t="e">
        <f t="shared" si="3159"/>
        <v>#REF!</v>
      </c>
      <c r="AD1876" s="130" t="e">
        <f t="shared" si="3159"/>
        <v>#REF!</v>
      </c>
      <c r="AE1876" s="130" t="e">
        <f t="shared" si="3159"/>
        <v>#REF!</v>
      </c>
      <c r="AF1876" s="131" t="e">
        <f t="shared" si="3159"/>
        <v>#REF!</v>
      </c>
      <c r="AG1876" s="129" t="e">
        <f>F1869</f>
        <v>#REF!</v>
      </c>
      <c r="AH1876" s="130" t="e">
        <f t="shared" si="3160"/>
        <v>#REF!</v>
      </c>
      <c r="AI1876" s="130" t="e">
        <f t="shared" si="3160"/>
        <v>#REF!</v>
      </c>
      <c r="AJ1876" s="130" t="e">
        <f t="shared" si="3160"/>
        <v>#REF!</v>
      </c>
      <c r="AK1876" s="130" t="e">
        <f t="shared" si="3160"/>
        <v>#REF!</v>
      </c>
      <c r="AL1876" s="130" t="e">
        <f t="shared" si="3160"/>
        <v>#REF!</v>
      </c>
      <c r="AM1876" s="130" t="e">
        <f t="shared" si="3160"/>
        <v>#REF!</v>
      </c>
      <c r="AN1876" s="130" t="e">
        <f t="shared" si="3160"/>
        <v>#REF!</v>
      </c>
      <c r="AO1876" s="130" t="e">
        <f t="shared" si="3160"/>
        <v>#REF!</v>
      </c>
      <c r="AP1876" s="131" t="e">
        <f t="shared" si="3160"/>
        <v>#REF!</v>
      </c>
      <c r="AQ1876" s="129" t="e">
        <f>G1869</f>
        <v>#REF!</v>
      </c>
      <c r="AR1876" s="130" t="e">
        <f t="shared" si="3161"/>
        <v>#REF!</v>
      </c>
      <c r="AS1876" s="130" t="e">
        <f t="shared" si="3161"/>
        <v>#REF!</v>
      </c>
      <c r="AT1876" s="130" t="e">
        <f t="shared" si="3161"/>
        <v>#REF!</v>
      </c>
      <c r="AU1876" s="130" t="e">
        <f t="shared" si="3161"/>
        <v>#REF!</v>
      </c>
      <c r="AV1876" s="130" t="e">
        <f t="shared" si="3161"/>
        <v>#REF!</v>
      </c>
      <c r="AW1876" s="130" t="e">
        <f t="shared" si="3161"/>
        <v>#REF!</v>
      </c>
      <c r="AX1876" s="130" t="e">
        <f t="shared" si="3161"/>
        <v>#REF!</v>
      </c>
      <c r="AY1876" s="130" t="e">
        <f t="shared" si="3161"/>
        <v>#REF!</v>
      </c>
      <c r="AZ1876" s="131" t="e">
        <f t="shared" si="3161"/>
        <v>#REF!</v>
      </c>
      <c r="BA1876" s="129" t="e">
        <f>H1869</f>
        <v>#REF!</v>
      </c>
      <c r="BB1876" s="130" t="e">
        <f t="shared" si="3162"/>
        <v>#REF!</v>
      </c>
      <c r="BC1876" s="130" t="e">
        <f t="shared" si="3162"/>
        <v>#REF!</v>
      </c>
      <c r="BD1876" s="130" t="e">
        <f t="shared" si="3162"/>
        <v>#REF!</v>
      </c>
      <c r="BE1876" s="130" t="e">
        <f t="shared" si="3162"/>
        <v>#REF!</v>
      </c>
      <c r="BF1876" s="130" t="e">
        <f t="shared" si="3162"/>
        <v>#REF!</v>
      </c>
      <c r="BG1876" s="130" t="e">
        <f t="shared" si="3162"/>
        <v>#REF!</v>
      </c>
      <c r="BH1876" s="130" t="e">
        <f t="shared" si="3162"/>
        <v>#REF!</v>
      </c>
      <c r="BI1876" s="130" t="e">
        <f t="shared" si="3162"/>
        <v>#REF!</v>
      </c>
      <c r="BJ1876" s="131" t="e">
        <f t="shared" si="3162"/>
        <v>#REF!</v>
      </c>
      <c r="BK1876"/>
      <c r="BL1876"/>
      <c r="BM1876"/>
      <c r="BN1876"/>
      <c r="BO1876"/>
      <c r="BP1876"/>
      <c r="BQ1876"/>
      <c r="BR1876"/>
      <c r="BS1876"/>
      <c r="BT1876"/>
      <c r="BU1876"/>
      <c r="BV1876"/>
      <c r="BW1876"/>
      <c r="BX1876"/>
      <c r="BY1876"/>
      <c r="BZ1876"/>
      <c r="CA1876"/>
      <c r="CB1876"/>
      <c r="CC1876"/>
      <c r="CD1876"/>
      <c r="CE1876"/>
      <c r="CF1876"/>
      <c r="CG1876"/>
      <c r="CH1876"/>
      <c r="CI1876"/>
      <c r="CJ1876"/>
      <c r="CK1876"/>
      <c r="CL1876"/>
      <c r="CM1876"/>
      <c r="CN1876"/>
      <c r="CO1876"/>
    </row>
    <row r="1877" spans="1:93" s="2" customFormat="1" ht="15" hidden="1" customHeight="1" outlineLevel="2" x14ac:dyDescent="0.25">
      <c r="A1877" s="152" t="s">
        <v>57</v>
      </c>
      <c r="B1877" s="129">
        <f t="shared" ref="B1877" si="3163">E$3</f>
        <v>0.91</v>
      </c>
      <c r="C1877" s="130">
        <f t="shared" si="3156"/>
        <v>0.91</v>
      </c>
      <c r="D1877" s="130">
        <f t="shared" si="3156"/>
        <v>0.91</v>
      </c>
      <c r="E1877" s="130">
        <f t="shared" si="3156"/>
        <v>0.91</v>
      </c>
      <c r="F1877" s="130">
        <f t="shared" si="3156"/>
        <v>0.91</v>
      </c>
      <c r="G1877" s="130">
        <f t="shared" si="3156"/>
        <v>0.91</v>
      </c>
      <c r="H1877" s="130">
        <f t="shared" si="3156"/>
        <v>0.91</v>
      </c>
      <c r="I1877" s="130">
        <f t="shared" si="3156"/>
        <v>0.91</v>
      </c>
      <c r="J1877" s="190">
        <f t="shared" si="3156"/>
        <v>0.91</v>
      </c>
      <c r="K1877" s="130">
        <f t="shared" si="3156"/>
        <v>0.91</v>
      </c>
      <c r="L1877" s="131">
        <f t="shared" si="3156"/>
        <v>0.91</v>
      </c>
      <c r="M1877" s="129">
        <f t="shared" ref="M1877" si="3164">F$3</f>
        <v>3.6</v>
      </c>
      <c r="N1877" s="130">
        <f t="shared" si="3158"/>
        <v>3.6</v>
      </c>
      <c r="O1877" s="130">
        <f t="shared" si="3158"/>
        <v>3.6</v>
      </c>
      <c r="P1877" s="130">
        <f t="shared" si="3158"/>
        <v>3.6</v>
      </c>
      <c r="Q1877" s="130">
        <f t="shared" si="3158"/>
        <v>3.6</v>
      </c>
      <c r="R1877" s="130">
        <f t="shared" si="3158"/>
        <v>3.6</v>
      </c>
      <c r="S1877" s="130">
        <f t="shared" si="3158"/>
        <v>3.6</v>
      </c>
      <c r="T1877" s="130">
        <f t="shared" si="3158"/>
        <v>3.6</v>
      </c>
      <c r="U1877" s="130">
        <f t="shared" si="3158"/>
        <v>3.6</v>
      </c>
      <c r="V1877" s="131">
        <f t="shared" si="3158"/>
        <v>3.6</v>
      </c>
      <c r="W1877" s="129">
        <f t="shared" ref="W1877" si="3165">G$3</f>
        <v>3.6</v>
      </c>
      <c r="X1877" s="130">
        <f t="shared" si="3159"/>
        <v>3.6</v>
      </c>
      <c r="Y1877" s="130">
        <f t="shared" si="3159"/>
        <v>3.6</v>
      </c>
      <c r="Z1877" s="130">
        <f t="shared" si="3159"/>
        <v>3.6</v>
      </c>
      <c r="AA1877" s="130">
        <f t="shared" si="3159"/>
        <v>3.6</v>
      </c>
      <c r="AB1877" s="130">
        <f t="shared" si="3159"/>
        <v>3.6</v>
      </c>
      <c r="AC1877" s="130">
        <f t="shared" si="3159"/>
        <v>3.6</v>
      </c>
      <c r="AD1877" s="130">
        <f t="shared" si="3159"/>
        <v>3.6</v>
      </c>
      <c r="AE1877" s="130">
        <f t="shared" si="3159"/>
        <v>3.6</v>
      </c>
      <c r="AF1877" s="131">
        <f t="shared" si="3159"/>
        <v>3.6</v>
      </c>
      <c r="AG1877" s="129">
        <f t="shared" ref="AG1877" si="3166">H$3</f>
        <v>3.6</v>
      </c>
      <c r="AH1877" s="130">
        <f t="shared" si="3160"/>
        <v>3.6</v>
      </c>
      <c r="AI1877" s="130">
        <f t="shared" si="3160"/>
        <v>3.6</v>
      </c>
      <c r="AJ1877" s="130">
        <f t="shared" si="3160"/>
        <v>3.6</v>
      </c>
      <c r="AK1877" s="130">
        <f t="shared" si="3160"/>
        <v>3.6</v>
      </c>
      <c r="AL1877" s="130">
        <f t="shared" si="3160"/>
        <v>3.6</v>
      </c>
      <c r="AM1877" s="130">
        <f t="shared" si="3160"/>
        <v>3.6</v>
      </c>
      <c r="AN1877" s="130">
        <f t="shared" si="3160"/>
        <v>3.6</v>
      </c>
      <c r="AO1877" s="130">
        <f t="shared" si="3160"/>
        <v>3.6</v>
      </c>
      <c r="AP1877" s="131">
        <f t="shared" si="3160"/>
        <v>3.6</v>
      </c>
      <c r="AQ1877" s="129">
        <f t="shared" ref="AQ1877" si="3167">I$3</f>
        <v>0.91</v>
      </c>
      <c r="AR1877" s="130">
        <f t="shared" si="3161"/>
        <v>0.91</v>
      </c>
      <c r="AS1877" s="130">
        <f t="shared" si="3161"/>
        <v>0.91</v>
      </c>
      <c r="AT1877" s="130">
        <f t="shared" si="3161"/>
        <v>0.91</v>
      </c>
      <c r="AU1877" s="130">
        <f t="shared" si="3161"/>
        <v>0.91</v>
      </c>
      <c r="AV1877" s="130">
        <f t="shared" si="3161"/>
        <v>0.91</v>
      </c>
      <c r="AW1877" s="130">
        <f t="shared" si="3161"/>
        <v>0.91</v>
      </c>
      <c r="AX1877" s="130">
        <f t="shared" si="3161"/>
        <v>0.91</v>
      </c>
      <c r="AY1877" s="130">
        <f t="shared" si="3161"/>
        <v>0.91</v>
      </c>
      <c r="AZ1877" s="131">
        <f t="shared" si="3161"/>
        <v>0.91</v>
      </c>
      <c r="BA1877" s="129">
        <f t="shared" ref="BA1877" si="3168">J$3</f>
        <v>0</v>
      </c>
      <c r="BB1877" s="130">
        <f t="shared" si="3162"/>
        <v>0</v>
      </c>
      <c r="BC1877" s="130">
        <f t="shared" si="3162"/>
        <v>0</v>
      </c>
      <c r="BD1877" s="130">
        <f t="shared" si="3162"/>
        <v>0</v>
      </c>
      <c r="BE1877" s="130">
        <f t="shared" si="3162"/>
        <v>0</v>
      </c>
      <c r="BF1877" s="130">
        <f t="shared" si="3162"/>
        <v>0</v>
      </c>
      <c r="BG1877" s="130">
        <f t="shared" si="3162"/>
        <v>0</v>
      </c>
      <c r="BH1877" s="130">
        <f t="shared" si="3162"/>
        <v>0</v>
      </c>
      <c r="BI1877" s="130">
        <f t="shared" si="3162"/>
        <v>0</v>
      </c>
      <c r="BJ1877" s="131">
        <f t="shared" si="3162"/>
        <v>0</v>
      </c>
      <c r="BK1877"/>
      <c r="BL1877"/>
      <c r="BM1877"/>
      <c r="BN1877"/>
      <c r="BO1877"/>
      <c r="BP1877"/>
      <c r="BQ1877"/>
      <c r="BR1877"/>
      <c r="BS1877"/>
      <c r="BT1877"/>
      <c r="BU1877"/>
      <c r="BV1877"/>
      <c r="BW1877"/>
      <c r="BX1877"/>
      <c r="BY1877"/>
      <c r="BZ1877"/>
      <c r="CA1877"/>
      <c r="CB1877"/>
      <c r="CC1877"/>
      <c r="CD1877"/>
      <c r="CE1877"/>
      <c r="CF1877"/>
      <c r="CG1877"/>
      <c r="CH1877"/>
      <c r="CI1877"/>
      <c r="CJ1877"/>
      <c r="CK1877"/>
      <c r="CL1877"/>
      <c r="CM1877"/>
      <c r="CN1877"/>
      <c r="CO1877"/>
    </row>
    <row r="1878" spans="1:93" s="2" customFormat="1" ht="15" hidden="1" customHeight="1" outlineLevel="2" x14ac:dyDescent="0.25">
      <c r="A1878" s="152" t="s">
        <v>58</v>
      </c>
      <c r="B1878" s="132">
        <f t="shared" ref="B1878" si="3169">B1877/10*0</f>
        <v>0</v>
      </c>
      <c r="C1878" s="133">
        <f t="shared" ref="C1878" si="3170">C1877/10*1</f>
        <v>9.0999999999999998E-2</v>
      </c>
      <c r="D1878" s="133">
        <f t="shared" ref="D1878" si="3171">D1877/10*2</f>
        <v>0.182</v>
      </c>
      <c r="E1878" s="133">
        <f t="shared" ref="E1878" si="3172">E1877/10*3</f>
        <v>0.27300000000000002</v>
      </c>
      <c r="F1878" s="133">
        <f t="shared" ref="F1878" si="3173">F1877/10*4</f>
        <v>0.36399999999999999</v>
      </c>
      <c r="G1878" s="133">
        <f t="shared" ref="G1878" si="3174">G1877/10*5</f>
        <v>0.45499999999999996</v>
      </c>
      <c r="H1878" s="133">
        <f t="shared" ref="H1878" si="3175">H1877/10*6</f>
        <v>0.54600000000000004</v>
      </c>
      <c r="I1878" s="133">
        <f t="shared" ref="I1878" si="3176">I1877/10*7</f>
        <v>0.63700000000000001</v>
      </c>
      <c r="J1878" s="191">
        <f t="shared" ref="J1878" si="3177">J1877/10*8</f>
        <v>0.72799999999999998</v>
      </c>
      <c r="K1878" s="133">
        <f t="shared" ref="K1878" si="3178">K1877/10*9</f>
        <v>0.81899999999999995</v>
      </c>
      <c r="L1878" s="134">
        <f t="shared" ref="L1878" si="3179">L1877/10*10</f>
        <v>0.90999999999999992</v>
      </c>
      <c r="M1878" s="133">
        <f t="shared" ref="M1878" si="3180">M1877/10*1</f>
        <v>0.36</v>
      </c>
      <c r="N1878" s="133">
        <f t="shared" ref="N1878" si="3181">N1877/10*2</f>
        <v>0.72</v>
      </c>
      <c r="O1878" s="133">
        <f t="shared" ref="O1878" si="3182">O1877/10*3</f>
        <v>1.08</v>
      </c>
      <c r="P1878" s="133">
        <f t="shared" ref="P1878" si="3183">P1877/10*4</f>
        <v>1.44</v>
      </c>
      <c r="Q1878" s="133">
        <f t="shared" ref="Q1878" si="3184">Q1877/10*5</f>
        <v>1.7999999999999998</v>
      </c>
      <c r="R1878" s="133">
        <f t="shared" ref="R1878" si="3185">R1877/10*6</f>
        <v>2.16</v>
      </c>
      <c r="S1878" s="133">
        <f t="shared" ref="S1878" si="3186">S1877/10*7</f>
        <v>2.52</v>
      </c>
      <c r="T1878" s="133">
        <f t="shared" ref="T1878" si="3187">T1877/10*8</f>
        <v>2.88</v>
      </c>
      <c r="U1878" s="133">
        <f t="shared" ref="U1878" si="3188">U1877/10*9</f>
        <v>3.2399999999999998</v>
      </c>
      <c r="V1878" s="134">
        <f t="shared" ref="V1878" si="3189">V1877/10*10</f>
        <v>3.5999999999999996</v>
      </c>
      <c r="W1878" s="133">
        <f t="shared" ref="W1878" si="3190">W1877/10*1</f>
        <v>0.36</v>
      </c>
      <c r="X1878" s="133">
        <f t="shared" ref="X1878" si="3191">X1877/10*2</f>
        <v>0.72</v>
      </c>
      <c r="Y1878" s="133">
        <f t="shared" ref="Y1878" si="3192">Y1877/10*3</f>
        <v>1.08</v>
      </c>
      <c r="Z1878" s="133">
        <f t="shared" ref="Z1878" si="3193">Z1877/10*4</f>
        <v>1.44</v>
      </c>
      <c r="AA1878" s="133">
        <f t="shared" ref="AA1878" si="3194">AA1877/10*5</f>
        <v>1.7999999999999998</v>
      </c>
      <c r="AB1878" s="133">
        <f t="shared" ref="AB1878" si="3195">AB1877/10*6</f>
        <v>2.16</v>
      </c>
      <c r="AC1878" s="133">
        <f t="shared" ref="AC1878" si="3196">AC1877/10*7</f>
        <v>2.52</v>
      </c>
      <c r="AD1878" s="133">
        <f t="shared" ref="AD1878" si="3197">AD1877/10*8</f>
        <v>2.88</v>
      </c>
      <c r="AE1878" s="134">
        <f t="shared" ref="AE1878" si="3198">AE1877/10*9</f>
        <v>3.2399999999999998</v>
      </c>
      <c r="AF1878" s="134">
        <f t="shared" ref="AF1878" si="3199">AF1877/10*10</f>
        <v>3.5999999999999996</v>
      </c>
      <c r="AG1878" s="133">
        <f t="shared" ref="AG1878" si="3200">AG1877/10*1</f>
        <v>0.36</v>
      </c>
      <c r="AH1878" s="133">
        <f t="shared" ref="AH1878" si="3201">AH1877/10*2</f>
        <v>0.72</v>
      </c>
      <c r="AI1878" s="133">
        <f t="shared" ref="AI1878" si="3202">AI1877/10*3</f>
        <v>1.08</v>
      </c>
      <c r="AJ1878" s="133">
        <f t="shared" ref="AJ1878" si="3203">AJ1877/10*4</f>
        <v>1.44</v>
      </c>
      <c r="AK1878" s="133">
        <f t="shared" ref="AK1878" si="3204">AK1877/10*5</f>
        <v>1.7999999999999998</v>
      </c>
      <c r="AL1878" s="133">
        <f t="shared" ref="AL1878" si="3205">AL1877/10*6</f>
        <v>2.16</v>
      </c>
      <c r="AM1878" s="133">
        <f t="shared" ref="AM1878" si="3206">AM1877/10*7</f>
        <v>2.52</v>
      </c>
      <c r="AN1878" s="133">
        <f t="shared" ref="AN1878" si="3207">AN1877/10*8</f>
        <v>2.88</v>
      </c>
      <c r="AO1878" s="134">
        <f t="shared" ref="AO1878" si="3208">AO1877/10*9</f>
        <v>3.2399999999999998</v>
      </c>
      <c r="AP1878" s="134">
        <f t="shared" ref="AP1878" si="3209">AP1877/10*10</f>
        <v>3.5999999999999996</v>
      </c>
      <c r="AQ1878" s="133">
        <f t="shared" ref="AQ1878" si="3210">AQ1877/10*1</f>
        <v>9.0999999999999998E-2</v>
      </c>
      <c r="AR1878" s="133">
        <f t="shared" ref="AR1878" si="3211">AR1877/10*2</f>
        <v>0.182</v>
      </c>
      <c r="AS1878" s="133">
        <f t="shared" ref="AS1878" si="3212">AS1877/10*3</f>
        <v>0.27300000000000002</v>
      </c>
      <c r="AT1878" s="133">
        <f t="shared" ref="AT1878" si="3213">AT1877/10*4</f>
        <v>0.36399999999999999</v>
      </c>
      <c r="AU1878" s="133">
        <f t="shared" ref="AU1878" si="3214">AU1877/10*5</f>
        <v>0.45499999999999996</v>
      </c>
      <c r="AV1878" s="133">
        <f t="shared" ref="AV1878" si="3215">AV1877/10*6</f>
        <v>0.54600000000000004</v>
      </c>
      <c r="AW1878" s="133">
        <f t="shared" ref="AW1878" si="3216">AW1877/10*7</f>
        <v>0.63700000000000001</v>
      </c>
      <c r="AX1878" s="133">
        <f t="shared" ref="AX1878" si="3217">AX1877/10*8</f>
        <v>0.72799999999999998</v>
      </c>
      <c r="AY1878" s="134">
        <f t="shared" ref="AY1878" si="3218">AY1877/10*9</f>
        <v>0.81899999999999995</v>
      </c>
      <c r="AZ1878" s="134">
        <f t="shared" ref="AZ1878" si="3219">AZ1877/10*10</f>
        <v>0.90999999999999992</v>
      </c>
      <c r="BA1878" s="133">
        <f t="shared" ref="BA1878" si="3220">BA1877/10*1</f>
        <v>0</v>
      </c>
      <c r="BB1878" s="133">
        <f t="shared" ref="BB1878" si="3221">BB1877/10*2</f>
        <v>0</v>
      </c>
      <c r="BC1878" s="133">
        <f t="shared" ref="BC1878" si="3222">BC1877/10*3</f>
        <v>0</v>
      </c>
      <c r="BD1878" s="133">
        <f t="shared" ref="BD1878" si="3223">BD1877/10*4</f>
        <v>0</v>
      </c>
      <c r="BE1878" s="133">
        <f t="shared" ref="BE1878" si="3224">BE1877/10*5</f>
        <v>0</v>
      </c>
      <c r="BF1878" s="133">
        <f t="shared" ref="BF1878" si="3225">BF1877/10*6</f>
        <v>0</v>
      </c>
      <c r="BG1878" s="133">
        <f t="shared" ref="BG1878" si="3226">BG1877/10*7</f>
        <v>0</v>
      </c>
      <c r="BH1878" s="133">
        <f t="shared" ref="BH1878" si="3227">BH1877/10*8</f>
        <v>0</v>
      </c>
      <c r="BI1878" s="134">
        <f t="shared" ref="BI1878" si="3228">BI1877/10*9</f>
        <v>0</v>
      </c>
      <c r="BJ1878" s="134">
        <f t="shared" ref="BJ1878" si="3229">BJ1877/10*10</f>
        <v>0</v>
      </c>
      <c r="BK1878"/>
      <c r="BL1878"/>
      <c r="BM1878"/>
      <c r="BN1878"/>
      <c r="BO1878"/>
      <c r="BP1878"/>
      <c r="BQ1878"/>
      <c r="BR1878"/>
      <c r="BS1878"/>
      <c r="BT1878"/>
      <c r="BU1878"/>
      <c r="BV1878"/>
      <c r="BW1878"/>
      <c r="BX1878"/>
      <c r="BY1878"/>
      <c r="BZ1878"/>
      <c r="CA1878"/>
      <c r="CB1878"/>
      <c r="CC1878"/>
      <c r="CD1878"/>
      <c r="CE1878"/>
      <c r="CF1878"/>
      <c r="CG1878"/>
      <c r="CH1878"/>
      <c r="CI1878"/>
      <c r="CJ1878"/>
      <c r="CK1878"/>
      <c r="CL1878"/>
      <c r="CM1878"/>
      <c r="CN1878"/>
      <c r="CO1878"/>
    </row>
    <row r="1879" spans="1:93" ht="15.75" hidden="1" outlineLevel="2" thickBot="1" x14ac:dyDescent="0.3">
      <c r="A1879" s="152" t="s">
        <v>60</v>
      </c>
      <c r="B1879" s="192" t="e">
        <f t="shared" ref="B1879:BJ1879" si="3230">-B1876+B1875*B1878-1*IF(AND($A1290=B1874,B1878&gt;=$A1822),B1878-$A1822,0)</f>
        <v>#REF!</v>
      </c>
      <c r="C1879" s="193" t="e">
        <f t="shared" si="3230"/>
        <v>#REF!</v>
      </c>
      <c r="D1879" s="193" t="e">
        <f t="shared" si="3230"/>
        <v>#REF!</v>
      </c>
      <c r="E1879" s="193" t="e">
        <f t="shared" si="3230"/>
        <v>#REF!</v>
      </c>
      <c r="F1879" s="193" t="e">
        <f t="shared" si="3230"/>
        <v>#REF!</v>
      </c>
      <c r="G1879" s="193" t="e">
        <f t="shared" si="3230"/>
        <v>#REF!</v>
      </c>
      <c r="H1879" s="193" t="e">
        <f t="shared" si="3230"/>
        <v>#REF!</v>
      </c>
      <c r="I1879" s="193" t="e">
        <f t="shared" si="3230"/>
        <v>#REF!</v>
      </c>
      <c r="J1879" s="193" t="e">
        <f t="shared" si="3230"/>
        <v>#REF!</v>
      </c>
      <c r="K1879" s="193" t="e">
        <f t="shared" si="3230"/>
        <v>#REF!</v>
      </c>
      <c r="L1879" s="194" t="e">
        <f t="shared" si="3230"/>
        <v>#REF!</v>
      </c>
      <c r="M1879" s="192" t="e">
        <f t="shared" si="3230"/>
        <v>#REF!</v>
      </c>
      <c r="N1879" s="193" t="e">
        <f t="shared" si="3230"/>
        <v>#REF!</v>
      </c>
      <c r="O1879" s="193" t="e">
        <f t="shared" si="3230"/>
        <v>#REF!</v>
      </c>
      <c r="P1879" s="193" t="e">
        <f t="shared" si="3230"/>
        <v>#REF!</v>
      </c>
      <c r="Q1879" s="193" t="e">
        <f t="shared" si="3230"/>
        <v>#REF!</v>
      </c>
      <c r="R1879" s="193" t="e">
        <f t="shared" si="3230"/>
        <v>#REF!</v>
      </c>
      <c r="S1879" s="193" t="e">
        <f t="shared" si="3230"/>
        <v>#REF!</v>
      </c>
      <c r="T1879" s="193" t="e">
        <f t="shared" si="3230"/>
        <v>#REF!</v>
      </c>
      <c r="U1879" s="193" t="e">
        <f t="shared" si="3230"/>
        <v>#REF!</v>
      </c>
      <c r="V1879" s="194" t="e">
        <f t="shared" si="3230"/>
        <v>#REF!</v>
      </c>
      <c r="W1879" s="192" t="e">
        <f t="shared" si="3230"/>
        <v>#REF!</v>
      </c>
      <c r="X1879" s="193" t="e">
        <f t="shared" si="3230"/>
        <v>#REF!</v>
      </c>
      <c r="Y1879" s="193" t="e">
        <f t="shared" si="3230"/>
        <v>#REF!</v>
      </c>
      <c r="Z1879" s="193" t="e">
        <f t="shared" si="3230"/>
        <v>#REF!</v>
      </c>
      <c r="AA1879" s="193" t="e">
        <f t="shared" si="3230"/>
        <v>#REF!</v>
      </c>
      <c r="AB1879" s="193" t="e">
        <f t="shared" si="3230"/>
        <v>#REF!</v>
      </c>
      <c r="AC1879" s="193" t="e">
        <f t="shared" si="3230"/>
        <v>#REF!</v>
      </c>
      <c r="AD1879" s="193" t="e">
        <f t="shared" si="3230"/>
        <v>#REF!</v>
      </c>
      <c r="AE1879" s="193" t="e">
        <f t="shared" si="3230"/>
        <v>#REF!</v>
      </c>
      <c r="AF1879" s="194" t="e">
        <f t="shared" si="3230"/>
        <v>#REF!</v>
      </c>
      <c r="AG1879" s="192" t="e">
        <f t="shared" si="3230"/>
        <v>#REF!</v>
      </c>
      <c r="AH1879" s="193" t="e">
        <f t="shared" si="3230"/>
        <v>#REF!</v>
      </c>
      <c r="AI1879" s="193" t="e">
        <f t="shared" si="3230"/>
        <v>#REF!</v>
      </c>
      <c r="AJ1879" s="193" t="e">
        <f t="shared" si="3230"/>
        <v>#REF!</v>
      </c>
      <c r="AK1879" s="193" t="e">
        <f t="shared" si="3230"/>
        <v>#REF!</v>
      </c>
      <c r="AL1879" s="193" t="e">
        <f t="shared" si="3230"/>
        <v>#REF!</v>
      </c>
      <c r="AM1879" s="193" t="e">
        <f t="shared" si="3230"/>
        <v>#REF!</v>
      </c>
      <c r="AN1879" s="193" t="e">
        <f t="shared" si="3230"/>
        <v>#REF!</v>
      </c>
      <c r="AO1879" s="193" t="e">
        <f t="shared" si="3230"/>
        <v>#REF!</v>
      </c>
      <c r="AP1879" s="194" t="e">
        <f t="shared" si="3230"/>
        <v>#REF!</v>
      </c>
      <c r="AQ1879" s="192" t="e">
        <f t="shared" si="3230"/>
        <v>#REF!</v>
      </c>
      <c r="AR1879" s="193" t="e">
        <f t="shared" si="3230"/>
        <v>#REF!</v>
      </c>
      <c r="AS1879" s="193" t="e">
        <f t="shared" si="3230"/>
        <v>#REF!</v>
      </c>
      <c r="AT1879" s="193" t="e">
        <f t="shared" si="3230"/>
        <v>#REF!</v>
      </c>
      <c r="AU1879" s="193" t="e">
        <f t="shared" si="3230"/>
        <v>#REF!</v>
      </c>
      <c r="AV1879" s="193" t="e">
        <f t="shared" si="3230"/>
        <v>#REF!</v>
      </c>
      <c r="AW1879" s="193" t="e">
        <f t="shared" si="3230"/>
        <v>#REF!</v>
      </c>
      <c r="AX1879" s="193" t="e">
        <f t="shared" si="3230"/>
        <v>#REF!</v>
      </c>
      <c r="AY1879" s="193" t="e">
        <f t="shared" si="3230"/>
        <v>#REF!</v>
      </c>
      <c r="AZ1879" s="194" t="e">
        <f t="shared" si="3230"/>
        <v>#REF!</v>
      </c>
      <c r="BA1879" s="192" t="e">
        <f t="shared" si="3230"/>
        <v>#REF!</v>
      </c>
      <c r="BB1879" s="193" t="e">
        <f t="shared" si="3230"/>
        <v>#REF!</v>
      </c>
      <c r="BC1879" s="193" t="e">
        <f t="shared" si="3230"/>
        <v>#REF!</v>
      </c>
      <c r="BD1879" s="193" t="e">
        <f t="shared" si="3230"/>
        <v>#REF!</v>
      </c>
      <c r="BE1879" s="193" t="e">
        <f t="shared" si="3230"/>
        <v>#REF!</v>
      </c>
      <c r="BF1879" s="193" t="e">
        <f t="shared" si="3230"/>
        <v>#REF!</v>
      </c>
      <c r="BG1879" s="193" t="e">
        <f t="shared" si="3230"/>
        <v>#REF!</v>
      </c>
      <c r="BH1879" s="193" t="e">
        <f t="shared" si="3230"/>
        <v>#REF!</v>
      </c>
      <c r="BI1879" s="193" t="e">
        <f t="shared" si="3230"/>
        <v>#REF!</v>
      </c>
      <c r="BJ1879" s="194" t="e">
        <f t="shared" si="3230"/>
        <v>#REF!</v>
      </c>
    </row>
    <row r="1880" spans="1:93" hidden="1" outlineLevel="2" x14ac:dyDescent="0.25"/>
    <row r="1881" spans="1:93" hidden="1" outlineLevel="1" collapsed="1" x14ac:dyDescent="0.25"/>
    <row r="1882" spans="1:93" hidden="1" outlineLevel="1" x14ac:dyDescent="0.25">
      <c r="A1882" s="61">
        <v>4</v>
      </c>
      <c r="B1882" s="179" t="e">
        <f>HLOOKUP(A1882,#REF!,2,TRUE)</f>
        <v>#REF!</v>
      </c>
      <c r="C1882" s="180"/>
      <c r="D1882" s="180"/>
    </row>
    <row r="1883" spans="1:93" hidden="1" outlineLevel="1" x14ac:dyDescent="0.25">
      <c r="A1883" s="181" t="e">
        <f>1*B1882/10</f>
        <v>#REF!</v>
      </c>
      <c r="B1883" s="180"/>
      <c r="C1883" s="180"/>
      <c r="D1883" s="180"/>
    </row>
    <row r="1884" spans="1:93" hidden="1" outlineLevel="2" x14ac:dyDescent="0.25">
      <c r="B1884" s="316" t="e">
        <f>#REF!</f>
        <v>#REF!</v>
      </c>
      <c r="C1884" s="317"/>
      <c r="D1884" s="316" t="e">
        <f>#REF!</f>
        <v>#REF!</v>
      </c>
      <c r="E1884" s="317"/>
      <c r="F1884" s="316" t="e">
        <f>#REF!</f>
        <v>#REF!</v>
      </c>
      <c r="G1884" s="317"/>
      <c r="H1884" s="316" t="e">
        <f>#REF!</f>
        <v>#REF!</v>
      </c>
      <c r="I1884" s="317"/>
      <c r="J1884" s="316" t="e">
        <f>#REF!</f>
        <v>#REF!</v>
      </c>
      <c r="K1884" s="317"/>
      <c r="L1884" s="316" t="e">
        <f>#REF!</f>
        <v>#REF!</v>
      </c>
      <c r="M1884" s="317"/>
    </row>
    <row r="1885" spans="1:93" hidden="1" outlineLevel="2" x14ac:dyDescent="0.25">
      <c r="B1885" s="105" t="e">
        <f>#REF!</f>
        <v>#REF!</v>
      </c>
      <c r="C1885" s="106">
        <v>0</v>
      </c>
      <c r="D1885" s="107" t="e">
        <f>#REF!</f>
        <v>#REF!</v>
      </c>
      <c r="E1885" s="106">
        <v>0</v>
      </c>
      <c r="F1885" s="107" t="e">
        <f>#REF!</f>
        <v>#REF!</v>
      </c>
      <c r="G1885" s="106">
        <v>0</v>
      </c>
      <c r="H1885" s="107" t="e">
        <f>#REF!</f>
        <v>#REF!</v>
      </c>
      <c r="I1885" s="106">
        <v>0</v>
      </c>
      <c r="J1885" s="107" t="e">
        <f>#REF!</f>
        <v>#REF!</v>
      </c>
      <c r="K1885" s="106">
        <v>0</v>
      </c>
      <c r="L1885" s="107" t="e">
        <f>#REF!</f>
        <v>#REF!</v>
      </c>
      <c r="M1885" s="108">
        <v>0</v>
      </c>
      <c r="X1885" s="146"/>
      <c r="Y1885" s="147"/>
    </row>
    <row r="1886" spans="1:93" hidden="1" outlineLevel="2" x14ac:dyDescent="0.25">
      <c r="B1886" s="105" t="e">
        <f>#REF!</f>
        <v>#REF!</v>
      </c>
      <c r="C1886" s="106" t="e">
        <f>IF($A1882=B1884,1*($B1882-$A1883)^2*(2*$A1883+$B1882)/$B1882^3,0)</f>
        <v>#REF!</v>
      </c>
      <c r="D1886" s="107" t="e">
        <f>#REF!</f>
        <v>#REF!</v>
      </c>
      <c r="E1886" s="106" t="e">
        <f>IF($A1882=D1884,1*($B1882-$A1883)^2*(2*$A1883+$B1882)/$B1882^3,0)</f>
        <v>#REF!</v>
      </c>
      <c r="F1886" s="107" t="e">
        <f>#REF!</f>
        <v>#REF!</v>
      </c>
      <c r="G1886" s="106" t="e">
        <f>IF($A1882=F1884,1*($B1882-$A1883)^2*(2*$A1883+$B1882)/$B1882^3,0)</f>
        <v>#REF!</v>
      </c>
      <c r="H1886" s="107" t="e">
        <f>#REF!</f>
        <v>#REF!</v>
      </c>
      <c r="I1886" s="106" t="e">
        <f>IF($A1882=H1884,1*($B1882-$A1883)^2*(2*$A1883+$B1882)/$B1882^3,0)</f>
        <v>#REF!</v>
      </c>
      <c r="J1886" s="107" t="e">
        <f>#REF!</f>
        <v>#REF!</v>
      </c>
      <c r="K1886" s="106" t="e">
        <f>IF($A1882=J1884,1*($B1882-$A1883)^2*(2*$A1883+$B1882)/$B1882^3,0)</f>
        <v>#REF!</v>
      </c>
      <c r="L1886" s="107" t="e">
        <f>#REF!</f>
        <v>#REF!</v>
      </c>
      <c r="M1886" s="108" t="e">
        <f>IF($A1882=L1884,1*($B1882-$A1883)^2*(2*$A1883+$B1882)/$B1882^3,0)</f>
        <v>#REF!</v>
      </c>
    </row>
    <row r="1887" spans="1:93" hidden="1" outlineLevel="2" x14ac:dyDescent="0.25">
      <c r="A1887" t="s">
        <v>36</v>
      </c>
      <c r="B1887" s="105" t="e">
        <f>#REF!</f>
        <v>#REF!</v>
      </c>
      <c r="C1887" s="106" t="e">
        <f>IF($A1882=B1884,1*$A1883*($B1882-$A1883)^2/$B1882^2,0)</f>
        <v>#REF!</v>
      </c>
      <c r="D1887" s="107" t="e">
        <f>#REF!</f>
        <v>#REF!</v>
      </c>
      <c r="E1887" s="106" t="e">
        <f>IF($A1882=D1884,1*$A1883*($B1882-$A1883)^2/$B1882^2,0)</f>
        <v>#REF!</v>
      </c>
      <c r="F1887" s="107" t="e">
        <f>#REF!</f>
        <v>#REF!</v>
      </c>
      <c r="G1887" s="106" t="e">
        <f>IF($A1882=F1884,1*$A1883*($B1882-$A1883)^2/$B1882^2,0)</f>
        <v>#REF!</v>
      </c>
      <c r="H1887" s="107" t="e">
        <f>#REF!</f>
        <v>#REF!</v>
      </c>
      <c r="I1887" s="106" t="e">
        <f>IF($A1882=H1884,1*$A1883*($B1882-$A1883)^2/$B1882^2,0)</f>
        <v>#REF!</v>
      </c>
      <c r="J1887" s="107" t="e">
        <f>#REF!</f>
        <v>#REF!</v>
      </c>
      <c r="K1887" s="106" t="e">
        <f>IF($A1882=J1884,1*$A1883*($B1882-$A1883)^2/$B1882^2,0)</f>
        <v>#REF!</v>
      </c>
      <c r="L1887" s="107" t="e">
        <f>#REF!</f>
        <v>#REF!</v>
      </c>
      <c r="M1887" s="108" t="e">
        <f>IF($A1882=L1884,1*$A1883*($B1882-$A1883)^2/$B1882^2,0)</f>
        <v>#REF!</v>
      </c>
      <c r="X1887" s="149"/>
    </row>
    <row r="1888" spans="1:93" hidden="1" outlineLevel="2" x14ac:dyDescent="0.25">
      <c r="B1888" s="105" t="e">
        <f>#REF!</f>
        <v>#REF!</v>
      </c>
      <c r="C1888" s="108">
        <v>0</v>
      </c>
      <c r="D1888" s="107" t="e">
        <f>#REF!</f>
        <v>#REF!</v>
      </c>
      <c r="E1888" s="108">
        <v>0</v>
      </c>
      <c r="F1888" s="107" t="e">
        <f>#REF!</f>
        <v>#REF!</v>
      </c>
      <c r="G1888" s="108">
        <v>0</v>
      </c>
      <c r="H1888" s="107" t="e">
        <f>#REF!</f>
        <v>#REF!</v>
      </c>
      <c r="I1888" s="108">
        <v>0</v>
      </c>
      <c r="J1888" s="107" t="e">
        <f>#REF!</f>
        <v>#REF!</v>
      </c>
      <c r="K1888" s="108">
        <v>0</v>
      </c>
      <c r="L1888" s="107" t="e">
        <f>#REF!</f>
        <v>#REF!</v>
      </c>
      <c r="M1888" s="108">
        <v>0</v>
      </c>
    </row>
    <row r="1889" spans="2:34" hidden="1" outlineLevel="2" x14ac:dyDescent="0.25">
      <c r="B1889" s="105" t="e">
        <f>#REF!</f>
        <v>#REF!</v>
      </c>
      <c r="C1889" s="106" t="e">
        <f>IF($A1882=B1884,1*($A1883)^2*(3*$B1882-2*$A1883)/$B1882^3,0)</f>
        <v>#REF!</v>
      </c>
      <c r="D1889" s="107" t="e">
        <f>#REF!</f>
        <v>#REF!</v>
      </c>
      <c r="E1889" s="106" t="e">
        <f>IF($A1882=D1884,1*($A1883)^2*(3*$B1882-2*$A1883)/$B1882^3,0)</f>
        <v>#REF!</v>
      </c>
      <c r="F1889" s="107" t="e">
        <f>#REF!</f>
        <v>#REF!</v>
      </c>
      <c r="G1889" s="106" t="e">
        <f>IF($A1882=F1884,1*($A1883)^2*(3*$B1882-2*$A1883)/$B1882^3,0)</f>
        <v>#REF!</v>
      </c>
      <c r="H1889" s="107" t="e">
        <f>#REF!</f>
        <v>#REF!</v>
      </c>
      <c r="I1889" s="106" t="e">
        <f>IF($A1882=H1884,1*($A1883)^2*(3*$B1882-2*$A1883)/$B1882^3,0)</f>
        <v>#REF!</v>
      </c>
      <c r="J1889" s="107" t="e">
        <f>#REF!</f>
        <v>#REF!</v>
      </c>
      <c r="K1889" s="106" t="e">
        <f>IF($A1882=J1884,1*($A1883)^2*(3*$B1882-2*$A1883)/$B1882^3,0)</f>
        <v>#REF!</v>
      </c>
      <c r="L1889" s="107" t="e">
        <f>#REF!</f>
        <v>#REF!</v>
      </c>
      <c r="M1889" s="108" t="e">
        <f>IF($A1882=L1884,1*($A1883)^2*(3*$B1882-2*$A1883)/$B1882^3,0)</f>
        <v>#REF!</v>
      </c>
    </row>
    <row r="1890" spans="2:34" hidden="1" outlineLevel="2" x14ac:dyDescent="0.25">
      <c r="B1890" s="105" t="e">
        <f>#REF!</f>
        <v>#REF!</v>
      </c>
      <c r="C1890" s="108" t="e">
        <f>IF($A1882=B1884,-1*($B1882-$A1883)*$A1883^2/$B1882^2,0)</f>
        <v>#REF!</v>
      </c>
      <c r="D1890" s="107" t="e">
        <f>#REF!</f>
        <v>#REF!</v>
      </c>
      <c r="E1890" s="108" t="e">
        <f>IF($A1882=D1884,-1*($B1882-$A1883)*$A1883^2/$B1882^2,0)</f>
        <v>#REF!</v>
      </c>
      <c r="F1890" s="107" t="e">
        <f>#REF!</f>
        <v>#REF!</v>
      </c>
      <c r="G1890" s="108" t="e">
        <f>IF($A1882=F1884,-1*($B1882-$A1883)*$A1883^2/$B1882^2,0)</f>
        <v>#REF!</v>
      </c>
      <c r="H1890" s="107" t="e">
        <f>#REF!</f>
        <v>#REF!</v>
      </c>
      <c r="I1890" s="108" t="e">
        <f>IF($A1882=H1884,-1*($B1882-$A1883)*$A1883^2/$B1882^2,0)</f>
        <v>#REF!</v>
      </c>
      <c r="J1890" s="107" t="e">
        <f>#REF!</f>
        <v>#REF!</v>
      </c>
      <c r="K1890" s="108" t="e">
        <f>IF($A1882=J1884,-1*($B1882-$A1883)*$A1883^2/$B1882^2,0)</f>
        <v>#REF!</v>
      </c>
      <c r="L1890" s="107" t="e">
        <f>#REF!</f>
        <v>#REF!</v>
      </c>
      <c r="M1890" s="108" t="e">
        <f>IF($A1882=L1884,-1*($B1882-$A1883)*$A1883^2/$B1882^2,0)</f>
        <v>#REF!</v>
      </c>
    </row>
    <row r="1891" spans="2:34" hidden="1" outlineLevel="2" x14ac:dyDescent="0.25">
      <c r="C1891" t="s">
        <v>61</v>
      </c>
      <c r="D1891" s="182"/>
      <c r="E1891" s="183"/>
      <c r="F1891" s="182"/>
      <c r="G1891" s="183"/>
      <c r="H1891" s="182"/>
      <c r="I1891" s="183"/>
      <c r="J1891" s="182"/>
      <c r="K1891" s="183"/>
      <c r="L1891" s="182"/>
      <c r="M1891" s="183"/>
      <c r="N1891" s="182"/>
      <c r="O1891" s="183"/>
      <c r="P1891" s="182"/>
      <c r="Q1891" s="183"/>
      <c r="R1891" s="182"/>
      <c r="S1891" s="183"/>
    </row>
    <row r="1892" spans="2:34" hidden="1" outlineLevel="2" x14ac:dyDescent="0.25">
      <c r="B1892" s="105">
        <v>1</v>
      </c>
      <c r="C1892" s="108">
        <f t="shared" ref="C1892" si="3231">-(IFERROR(VLOOKUP($B1892,$B1885:$C1890,2,0),0)+IFERROR(VLOOKUP($B1892,$D1885:$E1890,2,0),0)+IFERROR(VLOOKUP($B1892,$F1885:$G1890,2,0),0)+IFERROR(VLOOKUP($B1892,$H1885:$I1890,2,0),0)+IFERROR(VLOOKUP($B1892,$J1885:$K1890,2,0),0)+IFERROR(VLOOKUP($B1892,$L1885:$M1890,2,0),0)+IFERROR(VLOOKUP($B1892,$N1885:$O1890,2,0),0)+IFERROR(VLOOKUP($B1892,$P1885:$Q1890,2,0),0)+IFERROR(VLOOKUP($B1892,$R1885:$S1890,2,0),0))</f>
        <v>0</v>
      </c>
      <c r="E1892" s="109"/>
      <c r="F1892" s="325" t="s">
        <v>37</v>
      </c>
      <c r="G1892" s="325"/>
      <c r="H1892" s="325"/>
      <c r="I1892" s="325"/>
      <c r="J1892" s="325"/>
      <c r="K1892" s="325"/>
      <c r="L1892" s="325"/>
      <c r="M1892" s="325"/>
      <c r="N1892" s="325"/>
      <c r="O1892" s="325"/>
      <c r="P1892" s="325"/>
      <c r="Q1892" s="325"/>
      <c r="R1892" s="325"/>
      <c r="S1892" s="325"/>
      <c r="T1892" s="325"/>
      <c r="U1892" s="325"/>
      <c r="V1892" s="325"/>
      <c r="W1892" s="325"/>
      <c r="X1892" s="325"/>
      <c r="Y1892" s="325"/>
      <c r="Z1892" s="325"/>
      <c r="AA1892" s="325"/>
      <c r="AB1892" s="110"/>
      <c r="AC1892" s="110"/>
      <c r="AD1892" s="110"/>
      <c r="AE1892" s="110"/>
      <c r="AF1892" s="110"/>
      <c r="AG1892" s="110"/>
      <c r="AH1892" s="110"/>
    </row>
    <row r="1893" spans="2:34" hidden="1" outlineLevel="2" x14ac:dyDescent="0.25">
      <c r="B1893" s="105">
        <v>2</v>
      </c>
      <c r="C1893" s="108">
        <f t="shared" ref="C1893" si="3232">-(IFERROR(VLOOKUP($B1893,$B1885:$C1890,2,0),0)+IFERROR(VLOOKUP($B1893,$D1885:$E1890,2,0),0)+IFERROR(VLOOKUP($B1893,$F1885:$G1890,2,0),0)+IFERROR(VLOOKUP($B1893,$H1885:$I1890,2,0),0)+IFERROR(VLOOKUP($B1893,$J1885:$K1890,2,0),0)+IFERROR(VLOOKUP($B1893,$L1885:$M1890,2,0),0)+IFERROR(VLOOKUP($B1893,$N1885:$O1890,2,0),0)+IFERROR(VLOOKUP($B1893,$P1885:$Q1890,2,0),0)+IFERROR(VLOOKUP($B1893,$R1885:$S1890,2,0),0))</f>
        <v>0</v>
      </c>
      <c r="E1893" s="110"/>
      <c r="F1893" s="110"/>
      <c r="G1893" s="326" t="s">
        <v>38</v>
      </c>
      <c r="H1893" s="326"/>
      <c r="I1893" s="326"/>
      <c r="J1893" s="326"/>
      <c r="K1893" s="326"/>
      <c r="L1893" s="326"/>
      <c r="M1893" s="110"/>
      <c r="N1893" s="110"/>
      <c r="O1893" s="110"/>
      <c r="P1893" s="327" t="s">
        <v>39</v>
      </c>
      <c r="Q1893" s="327"/>
      <c r="R1893" s="327"/>
      <c r="S1893" s="327"/>
      <c r="T1893" s="327"/>
      <c r="U1893" s="327"/>
      <c r="V1893" s="110"/>
      <c r="W1893" s="110"/>
      <c r="X1893" s="110"/>
      <c r="Y1893" s="110"/>
      <c r="Z1893" s="110"/>
      <c r="AA1893" s="110"/>
      <c r="AB1893" s="110"/>
      <c r="AC1893" s="110"/>
      <c r="AD1893" s="110"/>
      <c r="AE1893" s="110"/>
      <c r="AF1893" s="110"/>
      <c r="AG1893" s="110"/>
      <c r="AH1893" s="110"/>
    </row>
    <row r="1894" spans="2:34" hidden="1" outlineLevel="2" x14ac:dyDescent="0.25">
      <c r="B1894" s="105">
        <v>3</v>
      </c>
      <c r="C1894" s="108">
        <f t="shared" ref="C1894" si="3233">-(IFERROR(VLOOKUP($B1894,$B1885:$C1890,2,0),0)+IFERROR(VLOOKUP($B1894,$D1885:$E1890,2,0),0)+IFERROR(VLOOKUP($B1894,$F1885:$G1890,2,0),0)+IFERROR(VLOOKUP($B1894,$H1885:$I1890,2,0),0)+IFERROR(VLOOKUP($B1894,$J1885:$K1890,2,0),0)+IFERROR(VLOOKUP($B1894,$L1885:$M1890,2,0),0)+IFERROR(VLOOKUP($B1894,$N1885:$O1890,2,0),0)+IFERROR(VLOOKUP($B1894,$P1885:$Q1890,2,0),0)+IFERROR(VLOOKUP($B1894,$R1885:$S1890,2,0),0))</f>
        <v>0</v>
      </c>
      <c r="E1894" s="110"/>
      <c r="F1894" s="110"/>
      <c r="G1894" s="112">
        <v>6</v>
      </c>
      <c r="H1894" s="112">
        <v>5</v>
      </c>
      <c r="I1894" s="112">
        <v>4</v>
      </c>
      <c r="J1894" s="112">
        <v>3</v>
      </c>
      <c r="K1894" s="112">
        <v>2</v>
      </c>
      <c r="L1894" s="112">
        <v>1</v>
      </c>
      <c r="M1894" s="110"/>
      <c r="O1894" s="110"/>
      <c r="P1894" s="112">
        <v>6</v>
      </c>
      <c r="Q1894" s="112">
        <v>5</v>
      </c>
      <c r="R1894" s="112">
        <v>4</v>
      </c>
      <c r="S1894" s="112">
        <v>3</v>
      </c>
      <c r="T1894" s="112">
        <v>2</v>
      </c>
      <c r="U1894" s="112">
        <v>1</v>
      </c>
      <c r="AB1894" s="110"/>
      <c r="AC1894" s="110"/>
      <c r="AD1894" s="110"/>
      <c r="AE1894" s="110"/>
      <c r="AF1894" s="110"/>
      <c r="AG1894" s="110"/>
      <c r="AH1894" s="110"/>
    </row>
    <row r="1895" spans="2:34" hidden="1" outlineLevel="2" x14ac:dyDescent="0.25">
      <c r="B1895" s="105">
        <v>4</v>
      </c>
      <c r="C1895" s="108">
        <f t="shared" ref="C1895" si="3234">-(IFERROR(VLOOKUP($B1895,$B1885:$C1890,2,0),0)+IFERROR(VLOOKUP($B1895,$D1885:$E1890,2,0),0)+IFERROR(VLOOKUP($B1895,$F1885:$G1890,2,0),0)+IFERROR(VLOOKUP($B1895,$H1885:$I1890,2,0),0)+IFERROR(VLOOKUP($B1895,$J1885:$K1890,2,0),0)+IFERROR(VLOOKUP($B1895,$L1885:$M1890,2,0),0)+IFERROR(VLOOKUP($B1895,$N1885:$O1890,2,0),0)+IFERROR(VLOOKUP($B1895,$P1885:$Q1890,2,0),0)+IFERROR(VLOOKUP($B1895,$R1885:$S1890,2,0),0))</f>
        <v>0</v>
      </c>
      <c r="E1895" s="110"/>
      <c r="F1895" s="105">
        <v>1</v>
      </c>
      <c r="G1895" s="184" t="e">
        <f t="array" ref="G1895:G1901">MMULT(MINVERSE($C$24:$I$30),$C1892:$C1898)</f>
        <v>#NUM!</v>
      </c>
      <c r="H1895" s="184" t="e">
        <f t="array" ref="H1895:H1900">MMULT(MINVERSE($C$24:$H$29),$C1892:$C1897)</f>
        <v>#NUM!</v>
      </c>
      <c r="I1895" s="184" t="e">
        <f t="array" ref="I1895:I1899">MMULT(MINVERSE($C$24:$G$28),$C1892:$C1896)</f>
        <v>#NUM!</v>
      </c>
      <c r="J1895" s="184" t="e">
        <f t="array" ref="J1895:J1898">MMULT(MINVERSE($C$24:$F$27),$C1892:$C1895)</f>
        <v>#NUM!</v>
      </c>
      <c r="K1895" s="184" t="e">
        <f t="array" ref="K1895:K1897">MMULT(MINVERSE($C$24:$E$26),$C1892:$C1894)</f>
        <v>#NUM!</v>
      </c>
      <c r="L1895" s="184" t="e">
        <f t="array" ref="L1895:L1896">MMULT(MINVERSE($C$24:$D$25),$C1892:$C1893)</f>
        <v>#NUM!</v>
      </c>
      <c r="M1895" s="110"/>
      <c r="O1895" s="105">
        <v>1</v>
      </c>
      <c r="P1895" s="184" t="e">
        <f t="array" ref="P1895:P1905">MMULT(MINVERSE($C$24:$M$34),$C1892:$C1902)</f>
        <v>#NUM!</v>
      </c>
      <c r="Q1895" s="184" t="e">
        <f t="array" ref="Q1895:Q1904">MMULT(MINVERSE($C$24:$L$33),$C1892:$C1901)</f>
        <v>#NUM!</v>
      </c>
      <c r="R1895" s="184" t="e">
        <f t="array" ref="R1895:R1903">MMULT(MINVERSE($C$24:$K$32),$C1892:$C1900)</f>
        <v>#NUM!</v>
      </c>
      <c r="S1895" s="184" t="e">
        <f t="array" ref="S1895:S1902">MMULT(MINVERSE($C$24:$J$31),$C1892:$C1899)</f>
        <v>#NUM!</v>
      </c>
      <c r="T1895" s="114"/>
      <c r="U1895" s="114"/>
      <c r="V1895" s="110"/>
      <c r="W1895" s="110"/>
      <c r="X1895" s="110"/>
      <c r="Y1895" s="110"/>
      <c r="Z1895" s="110"/>
      <c r="AA1895" s="110"/>
      <c r="AB1895" s="110"/>
      <c r="AC1895" s="110"/>
      <c r="AD1895" s="110"/>
      <c r="AE1895" s="110"/>
      <c r="AF1895" s="110"/>
      <c r="AG1895" s="110"/>
      <c r="AH1895" s="110"/>
    </row>
    <row r="1896" spans="2:34" hidden="1" outlineLevel="2" x14ac:dyDescent="0.25">
      <c r="B1896" s="105">
        <v>5</v>
      </c>
      <c r="C1896" s="108">
        <f t="shared" ref="C1896" si="3235">-(IFERROR(VLOOKUP($B1896,$B1885:$C1890,2,0),0)+IFERROR(VLOOKUP($B1896,$D1885:$E1890,2,0),0)+IFERROR(VLOOKUP($B1896,$F1885:$G1890,2,0),0)+IFERROR(VLOOKUP($B1896,$H1885:$I1890,2,0),0)+IFERROR(VLOOKUP($B1896,$J1885:$K1890,2,0),0)+IFERROR(VLOOKUP($B1896,$L1885:$M1890,2,0),0)+IFERROR(VLOOKUP($B1896,$N1885:$O1890,2,0),0)+IFERROR(VLOOKUP($B1896,$P1885:$Q1890,2,0),0)+IFERROR(VLOOKUP($B1896,$R1885:$S1890,2,0),0))</f>
        <v>0</v>
      </c>
      <c r="E1896" s="110"/>
      <c r="F1896" s="105">
        <v>2</v>
      </c>
      <c r="G1896" s="185" t="e">
        <v>#NUM!</v>
      </c>
      <c r="H1896" s="185" t="e">
        <v>#NUM!</v>
      </c>
      <c r="I1896" s="185" t="e">
        <v>#NUM!</v>
      </c>
      <c r="J1896" s="185" t="e">
        <v>#NUM!</v>
      </c>
      <c r="K1896" s="185" t="e">
        <v>#NUM!</v>
      </c>
      <c r="L1896" s="185" t="e">
        <v>#NUM!</v>
      </c>
      <c r="M1896" s="110"/>
      <c r="O1896" s="105">
        <v>2</v>
      </c>
      <c r="P1896" s="185" t="e">
        <v>#NUM!</v>
      </c>
      <c r="Q1896" s="185" t="e">
        <v>#NUM!</v>
      </c>
      <c r="R1896" s="185" t="e">
        <v>#NUM!</v>
      </c>
      <c r="S1896" s="185" t="e">
        <v>#NUM!</v>
      </c>
      <c r="T1896" s="114"/>
      <c r="U1896" s="114"/>
    </row>
    <row r="1897" spans="2:34" hidden="1" outlineLevel="2" x14ac:dyDescent="0.25">
      <c r="B1897" s="105">
        <v>6</v>
      </c>
      <c r="C1897" s="108">
        <f t="shared" ref="C1897" si="3236">-(IFERROR(VLOOKUP($B1897,$B1885:$C1890,2,0),0)+IFERROR(VLOOKUP($B1897,$D1885:$E1890,2,0),0)+IFERROR(VLOOKUP($B1897,$F1885:$G1890,2,0),0)+IFERROR(VLOOKUP($B1897,$H1885:$I1890,2,0),0)+IFERROR(VLOOKUP($B1897,$J1885:$K1890,2,0),0)+IFERROR(VLOOKUP($B1897,$L1885:$M1890,2,0),0)+IFERROR(VLOOKUP($B1897,$N1885:$O1890,2,0),0)+IFERROR(VLOOKUP($B1897,$P1885:$Q1890,2,0),0)+IFERROR(VLOOKUP($B1897,$R1885:$S1890,2,0),0))</f>
        <v>0</v>
      </c>
      <c r="E1897" s="110"/>
      <c r="F1897" s="105">
        <v>3</v>
      </c>
      <c r="G1897" s="185" t="e">
        <v>#NUM!</v>
      </c>
      <c r="H1897" s="185" t="e">
        <v>#NUM!</v>
      </c>
      <c r="I1897" s="185" t="e">
        <v>#NUM!</v>
      </c>
      <c r="J1897" s="185" t="e">
        <v>#NUM!</v>
      </c>
      <c r="K1897" s="185" t="e">
        <v>#NUM!</v>
      </c>
      <c r="L1897" s="185"/>
      <c r="M1897" s="110"/>
      <c r="O1897" s="105">
        <v>3</v>
      </c>
      <c r="P1897" s="185" t="e">
        <v>#NUM!</v>
      </c>
      <c r="Q1897" s="185" t="e">
        <v>#NUM!</v>
      </c>
      <c r="R1897" s="185" t="e">
        <v>#NUM!</v>
      </c>
      <c r="S1897" s="185" t="e">
        <v>#NUM!</v>
      </c>
      <c r="T1897" s="114"/>
      <c r="U1897" s="114"/>
    </row>
    <row r="1898" spans="2:34" hidden="1" outlineLevel="2" x14ac:dyDescent="0.25">
      <c r="B1898" s="105">
        <v>7</v>
      </c>
      <c r="C1898" s="108">
        <f t="shared" ref="C1898" si="3237">-(IFERROR(VLOOKUP($B1898,$B1885:$C1890,2,0),0)+IFERROR(VLOOKUP($B1898,$D1885:$E1890,2,0),0)+IFERROR(VLOOKUP($B1898,$F1885:$G1890,2,0),0)+IFERROR(VLOOKUP($B1898,$H1885:$I1890,2,0),0)+IFERROR(VLOOKUP($B1898,$J1885:$K1890,2,0),0)+IFERROR(VLOOKUP($B1898,$L1885:$M1890,2,0),0)+IFERROR(VLOOKUP($B1898,$N1885:$O1890,2,0),0)+IFERROR(VLOOKUP($B1898,$P1885:$Q1890,2,0),0)+IFERROR(VLOOKUP($B1898,$R1885:$S1890,2,0),0))</f>
        <v>0</v>
      </c>
      <c r="E1898" s="110"/>
      <c r="F1898" s="105">
        <v>4</v>
      </c>
      <c r="G1898" s="185" t="e">
        <v>#NUM!</v>
      </c>
      <c r="H1898" s="185" t="e">
        <v>#NUM!</v>
      </c>
      <c r="I1898" s="185" t="e">
        <v>#NUM!</v>
      </c>
      <c r="J1898" s="185" t="e">
        <v>#NUM!</v>
      </c>
      <c r="K1898" s="185"/>
      <c r="L1898" s="185"/>
      <c r="M1898" s="110"/>
      <c r="O1898" s="105">
        <v>4</v>
      </c>
      <c r="P1898" s="185" t="e">
        <v>#NUM!</v>
      </c>
      <c r="Q1898" s="185" t="e">
        <v>#NUM!</v>
      </c>
      <c r="R1898" s="185" t="e">
        <v>#NUM!</v>
      </c>
      <c r="S1898" s="185" t="e">
        <v>#NUM!</v>
      </c>
      <c r="T1898" s="114"/>
      <c r="U1898" s="114"/>
    </row>
    <row r="1899" spans="2:34" hidden="1" outlineLevel="2" x14ac:dyDescent="0.25">
      <c r="B1899" s="105">
        <v>8</v>
      </c>
      <c r="C1899" s="108">
        <f t="shared" ref="C1899" si="3238">-(IFERROR(VLOOKUP($B1899,$B1885:$C1890,2,0),0)+IFERROR(VLOOKUP($B1899,$D1885:$E1890,2,0),0)+IFERROR(VLOOKUP($B1899,$F1885:$G1890,2,0),0)+IFERROR(VLOOKUP($B1899,$H1885:$I1890,2,0),0)+IFERROR(VLOOKUP($B1899,$J1885:$K1890,2,0),0)+IFERROR(VLOOKUP($B1899,$L1885:$M1890,2,0),0)+IFERROR(VLOOKUP($B1899,$N1885:$O1890,2,0),0)+IFERROR(VLOOKUP($B1899,$P1885:$Q1890,2,0),0)+IFERROR(VLOOKUP($B1899,$R1885:$S1890,2,0),0))</f>
        <v>0</v>
      </c>
      <c r="E1899" s="110" t="s">
        <v>40</v>
      </c>
      <c r="F1899" s="105">
        <v>5</v>
      </c>
      <c r="G1899" s="185" t="e">
        <v>#NUM!</v>
      </c>
      <c r="H1899" s="185" t="e">
        <v>#NUM!</v>
      </c>
      <c r="I1899" s="185" t="e">
        <v>#NUM!</v>
      </c>
      <c r="J1899" s="185"/>
      <c r="K1899" s="185"/>
      <c r="L1899" s="185"/>
      <c r="M1899" s="110"/>
      <c r="O1899" s="105">
        <v>5</v>
      </c>
      <c r="P1899" s="185" t="e">
        <v>#NUM!</v>
      </c>
      <c r="Q1899" s="185" t="e">
        <v>#NUM!</v>
      </c>
      <c r="R1899" s="185" t="e">
        <v>#NUM!</v>
      </c>
      <c r="S1899" s="185" t="e">
        <v>#NUM!</v>
      </c>
      <c r="T1899" s="114"/>
      <c r="U1899" s="114"/>
    </row>
    <row r="1900" spans="2:34" hidden="1" outlineLevel="2" x14ac:dyDescent="0.25">
      <c r="B1900" s="105">
        <v>9</v>
      </c>
      <c r="C1900" s="108">
        <f t="shared" ref="C1900" si="3239">-(IFERROR(VLOOKUP($B1900,$B1885:$C1890,2,0),0)+IFERROR(VLOOKUP($B1900,$D1885:$E1890,2,0),0)+IFERROR(VLOOKUP($B1900,$F1885:$G1890,2,0),0)+IFERROR(VLOOKUP($B1900,$H1885:$I1890,2,0),0)+IFERROR(VLOOKUP($B1900,$J1885:$K1890,2,0),0)+IFERROR(VLOOKUP($B1900,$L1885:$M1890,2,0),0)+IFERROR(VLOOKUP($B1900,$N1885:$O1890,2,0),0)+IFERROR(VLOOKUP($B1900,$P1885:$Q1890,2,0),0)+IFERROR(VLOOKUP($B1900,$R1885:$S1890,2,0),0))</f>
        <v>0</v>
      </c>
      <c r="E1900" s="110"/>
      <c r="F1900" s="105">
        <v>6</v>
      </c>
      <c r="G1900" s="185" t="e">
        <v>#NUM!</v>
      </c>
      <c r="H1900" s="185" t="e">
        <v>#NUM!</v>
      </c>
      <c r="I1900" s="185"/>
      <c r="J1900" s="185"/>
      <c r="K1900" s="185"/>
      <c r="L1900" s="185"/>
      <c r="M1900" s="110"/>
      <c r="O1900" s="105">
        <v>6</v>
      </c>
      <c r="P1900" s="185" t="e">
        <v>#NUM!</v>
      </c>
      <c r="Q1900" s="185" t="e">
        <v>#NUM!</v>
      </c>
      <c r="R1900" s="185" t="e">
        <v>#NUM!</v>
      </c>
      <c r="S1900" s="185" t="e">
        <v>#NUM!</v>
      </c>
      <c r="T1900" s="114"/>
      <c r="U1900" s="114"/>
    </row>
    <row r="1901" spans="2:34" hidden="1" outlineLevel="2" x14ac:dyDescent="0.25">
      <c r="B1901" s="105">
        <v>10</v>
      </c>
      <c r="C1901" s="108">
        <f t="shared" ref="C1901" si="3240">-(IFERROR(VLOOKUP($B1901,$B1885:$C1890,2,0),0)+IFERROR(VLOOKUP($B1901,$D1885:$E1890,2,0),0)+IFERROR(VLOOKUP($B1901,$F1885:$G1890,2,0),0)+IFERROR(VLOOKUP($B1901,$H1885:$I1890,2,0),0)+IFERROR(VLOOKUP($B1901,$J1885:$K1890,2,0),0)+IFERROR(VLOOKUP($B1901,$L1885:$M1890,2,0),0)+IFERROR(VLOOKUP($B1901,$N1885:$O1890,2,0),0)+IFERROR(VLOOKUP($B1901,$P1885:$Q1890,2,0),0)+IFERROR(VLOOKUP($B1901,$R1885:$S1890,2,0),0))</f>
        <v>0</v>
      </c>
      <c r="E1901" s="110"/>
      <c r="F1901" s="105">
        <v>7</v>
      </c>
      <c r="G1901" s="185" t="e">
        <v>#NUM!</v>
      </c>
      <c r="H1901" s="185"/>
      <c r="I1901" s="185"/>
      <c r="J1901" s="185"/>
      <c r="K1901" s="185"/>
      <c r="L1901" s="185"/>
      <c r="M1901" s="110"/>
      <c r="N1901" s="110" t="s">
        <v>40</v>
      </c>
      <c r="O1901" s="105">
        <v>7</v>
      </c>
      <c r="P1901" s="185" t="e">
        <v>#NUM!</v>
      </c>
      <c r="Q1901" s="185" t="e">
        <v>#NUM!</v>
      </c>
      <c r="R1901" s="185" t="e">
        <v>#NUM!</v>
      </c>
      <c r="S1901" s="185" t="e">
        <v>#NUM!</v>
      </c>
      <c r="T1901" s="114"/>
      <c r="U1901" s="114"/>
    </row>
    <row r="1902" spans="2:34" hidden="1" outlineLevel="2" x14ac:dyDescent="0.25">
      <c r="B1902" s="105">
        <v>11</v>
      </c>
      <c r="C1902" s="108">
        <f t="shared" ref="C1902" si="3241">-(IFERROR(VLOOKUP($B1902,$B1885:$C1890,2,0),0)+IFERROR(VLOOKUP($B1902,$D1885:$E1890,2,0),0)+IFERROR(VLOOKUP($B1902,$F1885:$G1890,2,0),0)+IFERROR(VLOOKUP($B1902,$H1885:$I1890,2,0),0)+IFERROR(VLOOKUP($B1902,$J1885:$K1890,2,0),0)+IFERROR(VLOOKUP($B1902,$L1885:$M1890,2,0),0)+IFERROR(VLOOKUP($B1902,$N1885:$O1890,2,0),0)+IFERROR(VLOOKUP($B1902,$P1885:$Q1890,2,0),0)+IFERROR(VLOOKUP($B1902,$R1885:$S1890,2,0),0))</f>
        <v>0</v>
      </c>
      <c r="E1902" s="110"/>
      <c r="M1902" s="110"/>
      <c r="O1902" s="105">
        <v>8</v>
      </c>
      <c r="P1902" s="185" t="e">
        <v>#NUM!</v>
      </c>
      <c r="Q1902" s="185" t="e">
        <v>#NUM!</v>
      </c>
      <c r="R1902" s="185" t="e">
        <v>#NUM!</v>
      </c>
      <c r="S1902" s="185" t="e">
        <v>#NUM!</v>
      </c>
      <c r="T1902" s="114"/>
      <c r="U1902" s="114"/>
    </row>
    <row r="1903" spans="2:34" hidden="1" outlineLevel="2" x14ac:dyDescent="0.25">
      <c r="B1903" s="105">
        <v>12</v>
      </c>
      <c r="C1903" s="108">
        <f t="shared" ref="C1903" si="3242">-(IFERROR(VLOOKUP($B1903,$B1885:$C1890,2,0),0)+IFERROR(VLOOKUP($B1903,$D1885:$E1890,2,0),0)+IFERROR(VLOOKUP($B1903,$F1885:$G1890,2,0),0)+IFERROR(VLOOKUP($B1903,$H1885:$I1890,2,0),0)+IFERROR(VLOOKUP($B1903,$J1885:$K1890,2,0),0)+IFERROR(VLOOKUP($B1903,$L1885:$M1890,2,0),0)+IFERROR(VLOOKUP($B1903,$N1885:$O1890,2,0),0)+IFERROR(VLOOKUP($B1903,$P1885:$Q1890,2,0),0)+IFERROR(VLOOKUP($B1903,$R1885:$S1890,2,0),0))</f>
        <v>0</v>
      </c>
      <c r="E1903" s="110"/>
      <c r="M1903" s="110"/>
      <c r="O1903" s="105">
        <v>9</v>
      </c>
      <c r="P1903" s="185" t="e">
        <v>#NUM!</v>
      </c>
      <c r="Q1903" s="185" t="e">
        <v>#NUM!</v>
      </c>
      <c r="R1903" s="185" t="e">
        <v>#NUM!</v>
      </c>
      <c r="S1903" s="185"/>
      <c r="T1903" s="114"/>
      <c r="U1903" s="114"/>
    </row>
    <row r="1904" spans="2:34" hidden="1" outlineLevel="2" x14ac:dyDescent="0.25">
      <c r="B1904" s="105">
        <v>13</v>
      </c>
      <c r="C1904" s="108">
        <f t="shared" ref="C1904" si="3243">-(IFERROR(VLOOKUP($B1904,$B1885:$C1890,2,0),0)+IFERROR(VLOOKUP($B1904,$D1885:$E1890,2,0),0)+IFERROR(VLOOKUP($B1904,$F1885:$G1890,2,0),0)+IFERROR(VLOOKUP($B1904,$H1885:$I1890,2,0),0)+IFERROR(VLOOKUP($B1904,$J1885:$K1890,2,0),0)+IFERROR(VLOOKUP($B1904,$L1885:$M1890,2,0),0)+IFERROR(VLOOKUP($B1904,$N1885:$O1890,2,0),0)+IFERROR(VLOOKUP($B1904,$P1885:$Q1890,2,0),0)+IFERROR(VLOOKUP($B1904,$R1885:$S1890,2,0),0))</f>
        <v>0</v>
      </c>
      <c r="E1904" s="110"/>
      <c r="F1904" s="110"/>
      <c r="G1904" s="324" t="s">
        <v>42</v>
      </c>
      <c r="H1904" s="324"/>
      <c r="I1904" s="324"/>
      <c r="J1904" s="324"/>
      <c r="K1904" s="324"/>
      <c r="L1904" s="324"/>
      <c r="M1904" s="110"/>
      <c r="O1904" s="105">
        <v>10</v>
      </c>
      <c r="P1904" s="185" t="e">
        <v>#NUM!</v>
      </c>
      <c r="Q1904" s="185" t="e">
        <v>#NUM!</v>
      </c>
      <c r="R1904" s="185"/>
      <c r="S1904" s="185"/>
      <c r="T1904" s="114"/>
      <c r="U1904" s="114"/>
    </row>
    <row r="1905" spans="1:24" hidden="1" outlineLevel="2" x14ac:dyDescent="0.25">
      <c r="B1905" s="105">
        <v>14</v>
      </c>
      <c r="C1905" s="108">
        <f t="shared" ref="C1905" si="3244">-(IFERROR(VLOOKUP($B1905,$B1885:$C1890,2,0),0)+IFERROR(VLOOKUP($B1905,$D1885:$E1890,2,0),0)+IFERROR(VLOOKUP($B1905,$F1885:$G1890,2,0),0)+IFERROR(VLOOKUP($B1905,$H1885:$I1890,2,0),0)+IFERROR(VLOOKUP($B1905,$J1885:$K1890,2,0),0)+IFERROR(VLOOKUP($B1905,$L1885:$M1890,2,0),0)+IFERROR(VLOOKUP($B1905,$N1885:$O1890,2,0),0)+IFERROR(VLOOKUP($B1905,$P1885:$Q1890,2,0),0)+IFERROR(VLOOKUP($B1905,$R1885:$S1890,2,0),0))</f>
        <v>0</v>
      </c>
      <c r="E1905" s="110"/>
      <c r="F1905" s="110"/>
      <c r="G1905" s="112">
        <v>6</v>
      </c>
      <c r="H1905" s="112">
        <v>5</v>
      </c>
      <c r="I1905" s="112">
        <v>4</v>
      </c>
      <c r="J1905" s="112">
        <v>3</v>
      </c>
      <c r="K1905" s="112">
        <v>2</v>
      </c>
      <c r="L1905" s="112">
        <v>1</v>
      </c>
      <c r="M1905" s="110"/>
      <c r="O1905" s="105">
        <v>11</v>
      </c>
      <c r="P1905" s="185" t="e">
        <v>#NUM!</v>
      </c>
      <c r="Q1905" s="185"/>
      <c r="R1905" s="185"/>
      <c r="S1905" s="185"/>
      <c r="T1905" s="114"/>
      <c r="U1905" s="114"/>
    </row>
    <row r="1906" spans="1:24" hidden="1" outlineLevel="2" x14ac:dyDescent="0.25">
      <c r="A1906" s="68" t="s">
        <v>41</v>
      </c>
      <c r="B1906" s="105">
        <v>15</v>
      </c>
      <c r="C1906" s="108">
        <f t="shared" ref="C1906" si="3245">-(IFERROR(VLOOKUP($B1906,$B1885:$C1890,2,0),0)+IFERROR(VLOOKUP($B1906,$D1885:$E1890,2,0),0)+IFERROR(VLOOKUP($B1906,$F1885:$G1890,2,0),0)+IFERROR(VLOOKUP($B1906,$H1885:$I1890,2,0),0)+IFERROR(VLOOKUP($B1906,$J1885:$K1890,2,0),0)+IFERROR(VLOOKUP($B1906,$L1885:$M1890,2,0),0)+IFERROR(VLOOKUP($B1906,$N1885:$O1890,2,0),0)+IFERROR(VLOOKUP($B1906,$P1885:$Q1890,2,0),0)+IFERROR(VLOOKUP($B1906,$R1885:$S1890,2,0),0))</f>
        <v>0</v>
      </c>
      <c r="E1906" s="110"/>
      <c r="F1906" s="105">
        <v>1</v>
      </c>
      <c r="G1906" s="184" t="e">
        <f t="array" ref="G1906:G1914">MMULT(MINVERSE($C$24:$K$32),$C1892:$C1900)</f>
        <v>#NUM!</v>
      </c>
      <c r="H1906" s="184" t="e">
        <f t="array" ref="H1906:H1913">MMULT(MINVERSE($C$24:$J$31),$C1892:$C1899)</f>
        <v>#NUM!</v>
      </c>
      <c r="I1906" s="184" t="e">
        <f t="array" ref="I1906:I1912">MMULT(MINVERSE($C$24:$I$30),$C1892:$C1898)</f>
        <v>#NUM!</v>
      </c>
      <c r="J1906" s="184" t="e">
        <f t="array" ref="J1906:J1911">MMULT(MINVERSE($C$24:$H$29),$C1892:$C1897)</f>
        <v>#NUM!</v>
      </c>
      <c r="K1906" s="184" t="e">
        <f t="array" ref="K1906:K1910">MMULT(MINVERSE($C$24:$G$28),$C1892:$C1896)</f>
        <v>#NUM!</v>
      </c>
      <c r="L1906" s="113"/>
      <c r="M1906" s="110"/>
      <c r="N1906" s="110"/>
      <c r="O1906" s="110"/>
      <c r="P1906" s="110"/>
    </row>
    <row r="1907" spans="1:24" hidden="1" outlineLevel="2" x14ac:dyDescent="0.25">
      <c r="B1907" s="105">
        <v>16</v>
      </c>
      <c r="C1907" s="108">
        <f t="shared" ref="C1907" si="3246">-(IFERROR(VLOOKUP($B1907,$B1885:$C1890,2,0),0)+IFERROR(VLOOKUP($B1907,$D1885:$E1890,2,0),0)+IFERROR(VLOOKUP($B1907,$F1885:$G1890,2,0),0)+IFERROR(VLOOKUP($B1907,$H1885:$I1890,2,0),0)+IFERROR(VLOOKUP($B1907,$J1885:$K1890,2,0),0)+IFERROR(VLOOKUP($B1907,$L1885:$M1890,2,0),0)+IFERROR(VLOOKUP($B1907,$N1885:$O1890,2,0),0)+IFERROR(VLOOKUP($B1907,$P1885:$Q1890,2,0),0)+IFERROR(VLOOKUP($B1907,$R1885:$S1890,2,0),0))</f>
        <v>0</v>
      </c>
      <c r="E1907" s="110"/>
      <c r="F1907" s="105">
        <v>2</v>
      </c>
      <c r="G1907" s="185" t="e">
        <v>#NUM!</v>
      </c>
      <c r="H1907" s="185" t="e">
        <v>#NUM!</v>
      </c>
      <c r="I1907" s="185" t="e">
        <v>#NUM!</v>
      </c>
      <c r="J1907" s="185" t="e">
        <v>#NUM!</v>
      </c>
      <c r="K1907" s="185" t="e">
        <v>#NUM!</v>
      </c>
      <c r="L1907" s="114"/>
      <c r="M1907" s="110"/>
      <c r="N1907" s="110"/>
      <c r="O1907" s="110"/>
      <c r="P1907" s="110"/>
    </row>
    <row r="1908" spans="1:24" hidden="1" outlineLevel="2" x14ac:dyDescent="0.25">
      <c r="B1908" s="105">
        <v>17</v>
      </c>
      <c r="C1908" s="108">
        <f t="shared" ref="C1908" si="3247">-(IFERROR(VLOOKUP($B1908,$B1885:$C1890,2,0),0)+IFERROR(VLOOKUP($B1908,$D1885:$E1890,2,0),0)+IFERROR(VLOOKUP($B1908,$F1885:$G1890,2,0),0)+IFERROR(VLOOKUP($B1908,$H1885:$I1890,2,0),0)+IFERROR(VLOOKUP($B1908,$J1885:$K1890,2,0),0)+IFERROR(VLOOKUP($B1908,$L1885:$M1890,2,0),0)+IFERROR(VLOOKUP($B1908,$N1885:$O1890,2,0),0)+IFERROR(VLOOKUP($B1908,$P1885:$Q1890,2,0),0)+IFERROR(VLOOKUP($B1908,$R1885:$S1890,2,0),0))</f>
        <v>0</v>
      </c>
      <c r="E1908" s="110"/>
      <c r="F1908" s="105">
        <v>3</v>
      </c>
      <c r="G1908" s="185" t="e">
        <v>#NUM!</v>
      </c>
      <c r="H1908" s="185" t="e">
        <v>#NUM!</v>
      </c>
      <c r="I1908" s="185" t="e">
        <v>#NUM!</v>
      </c>
      <c r="J1908" s="185" t="e">
        <v>#NUM!</v>
      </c>
      <c r="K1908" s="185" t="e">
        <v>#NUM!</v>
      </c>
      <c r="L1908" s="114"/>
      <c r="M1908" s="110"/>
    </row>
    <row r="1909" spans="1:24" hidden="1" outlineLevel="2" x14ac:dyDescent="0.25">
      <c r="B1909" s="105">
        <v>18</v>
      </c>
      <c r="C1909" s="108">
        <f t="shared" ref="C1909" si="3248">-(IFERROR(VLOOKUP($B1909,$B1885:$C1890,2,0),0)+IFERROR(VLOOKUP($B1909,$D1885:$E1890,2,0),0)+IFERROR(VLOOKUP($B1909,$F1885:$G1890,2,0),0)+IFERROR(VLOOKUP($B1909,$H1885:$I1890,2,0),0)+IFERROR(VLOOKUP($B1909,$J1885:$K1890,2,0),0)+IFERROR(VLOOKUP($B1909,$L1885:$M1890,2,0),0)+IFERROR(VLOOKUP($B1909,$N1885:$O1890,2,0),0)+IFERROR(VLOOKUP($B1909,$P1885:$Q1890,2,0),0)+IFERROR(VLOOKUP($B1909,$R1885:$S1890,2,0),0))</f>
        <v>0</v>
      </c>
      <c r="E1909" s="110"/>
      <c r="F1909" s="105">
        <v>4</v>
      </c>
      <c r="G1909" s="185" t="e">
        <v>#NUM!</v>
      </c>
      <c r="H1909" s="185" t="e">
        <v>#NUM!</v>
      </c>
      <c r="I1909" s="185" t="e">
        <v>#NUM!</v>
      </c>
      <c r="J1909" s="185" t="e">
        <v>#NUM!</v>
      </c>
      <c r="K1909" s="185" t="e">
        <v>#NUM!</v>
      </c>
      <c r="L1909" s="114"/>
      <c r="M1909" s="110"/>
    </row>
    <row r="1910" spans="1:24" hidden="1" outlineLevel="2" x14ac:dyDescent="0.25">
      <c r="B1910" s="105">
        <v>19</v>
      </c>
      <c r="C1910" s="108">
        <f t="shared" ref="C1910" si="3249">-(IFERROR(VLOOKUP($B1910,$B1885:$C1890,2,0),0)+IFERROR(VLOOKUP($B1910,$D1885:$E1890,2,0),0)+IFERROR(VLOOKUP($B1910,$F1885:$G1890,2,0),0)+IFERROR(VLOOKUP($B1910,$H1885:$I1890,2,0),0)+IFERROR(VLOOKUP($B1910,$J1885:$K1890,2,0),0)+IFERROR(VLOOKUP($B1910,$L1885:$M1890,2,0),0)+IFERROR(VLOOKUP($B1910,$N1885:$O1890,2,0),0)+IFERROR(VLOOKUP($B1910,$P1885:$Q1890,2,0),0)+IFERROR(VLOOKUP($B1910,$R1885:$S1890,2,0),0))</f>
        <v>0</v>
      </c>
      <c r="E1910" s="110"/>
      <c r="F1910" s="105">
        <v>5</v>
      </c>
      <c r="G1910" s="185" t="e">
        <v>#NUM!</v>
      </c>
      <c r="H1910" s="185" t="e">
        <v>#NUM!</v>
      </c>
      <c r="I1910" s="185" t="e">
        <v>#NUM!</v>
      </c>
      <c r="J1910" s="185" t="e">
        <v>#NUM!</v>
      </c>
      <c r="K1910" s="185" t="e">
        <v>#NUM!</v>
      </c>
      <c r="L1910" s="114"/>
      <c r="M1910" s="110"/>
    </row>
    <row r="1911" spans="1:24" hidden="1" outlineLevel="2" x14ac:dyDescent="0.25">
      <c r="B1911" s="105">
        <v>20</v>
      </c>
      <c r="C1911" s="108">
        <f t="shared" ref="C1911" si="3250">-(IFERROR(VLOOKUP($B1911,$B1885:$C1890,2,0),0)+IFERROR(VLOOKUP($B1911,$D1885:$E1890,2,0),0)+IFERROR(VLOOKUP($B1911,$F1885:$G1890,2,0),0)+IFERROR(VLOOKUP($B1911,$H1885:$I1890,2,0),0)+IFERROR(VLOOKUP($B1911,$J1885:$K1890,2,0),0)+IFERROR(VLOOKUP($B1911,$L1885:$M1890,2,0),0)+IFERROR(VLOOKUP($B1911,$N1885:$O1890,2,0),0)+IFERROR(VLOOKUP($B1911,$P1885:$Q1890,2,0),0)+IFERROR(VLOOKUP($B1911,$R1885:$S1890,2,0),0))</f>
        <v>0</v>
      </c>
      <c r="E1911" s="110" t="s">
        <v>40</v>
      </c>
      <c r="F1911" s="105">
        <v>6</v>
      </c>
      <c r="G1911" s="185" t="e">
        <v>#NUM!</v>
      </c>
      <c r="H1911" s="185" t="e">
        <v>#NUM!</v>
      </c>
      <c r="I1911" s="185" t="e">
        <v>#NUM!</v>
      </c>
      <c r="J1911" s="185" t="e">
        <v>#NUM!</v>
      </c>
      <c r="K1911" s="185"/>
      <c r="L1911" s="114"/>
      <c r="M1911" s="110"/>
    </row>
    <row r="1912" spans="1:24" hidden="1" outlineLevel="2" x14ac:dyDescent="0.25">
      <c r="B1912" s="105">
        <v>21</v>
      </c>
      <c r="C1912" s="108">
        <f t="shared" ref="C1912" si="3251">-(IFERROR(VLOOKUP($B1912,$B1885:$C1890,2,0),0)+IFERROR(VLOOKUP($B1912,$D1885:$E1890,2,0),0)+IFERROR(VLOOKUP($B1912,$F1885:$G1890,2,0),0)+IFERROR(VLOOKUP($B1912,$H1885:$I1890,2,0),0)+IFERROR(VLOOKUP($B1912,$J1885:$K1890,2,0),0)+IFERROR(VLOOKUP($B1912,$L1885:$M1890,2,0),0)+IFERROR(VLOOKUP($B1912,$N1885:$O1890,2,0),0)+IFERROR(VLOOKUP($B1912,$P1885:$Q1890,2,0),0)+IFERROR(VLOOKUP($B1912,$R1885:$S1890,2,0),0))</f>
        <v>0</v>
      </c>
      <c r="E1912" s="110"/>
      <c r="F1912" s="105">
        <v>7</v>
      </c>
      <c r="G1912" s="185" t="e">
        <v>#NUM!</v>
      </c>
      <c r="H1912" s="185" t="e">
        <v>#NUM!</v>
      </c>
      <c r="I1912" s="185" t="e">
        <v>#NUM!</v>
      </c>
      <c r="J1912" s="185"/>
      <c r="K1912" s="185"/>
      <c r="L1912" s="114"/>
      <c r="M1912" s="110"/>
    </row>
    <row r="1913" spans="1:24" hidden="1" outlineLevel="2" x14ac:dyDescent="0.25">
      <c r="E1913" s="110"/>
      <c r="F1913" s="105">
        <v>8</v>
      </c>
      <c r="G1913" s="185" t="e">
        <v>#NUM!</v>
      </c>
      <c r="H1913" s="185" t="e">
        <v>#NUM!</v>
      </c>
      <c r="I1913" s="185"/>
      <c r="J1913" s="185"/>
      <c r="K1913" s="185"/>
      <c r="L1913" s="114"/>
      <c r="M1913" s="110"/>
      <c r="X1913" s="110"/>
    </row>
    <row r="1914" spans="1:24" hidden="1" outlineLevel="2" x14ac:dyDescent="0.25">
      <c r="E1914" s="110"/>
      <c r="F1914" s="105">
        <v>9</v>
      </c>
      <c r="G1914" s="185" t="e">
        <v>#NUM!</v>
      </c>
      <c r="H1914" s="185"/>
      <c r="I1914" s="185"/>
      <c r="J1914" s="185"/>
      <c r="K1914" s="185"/>
      <c r="L1914" s="114"/>
      <c r="M1914" s="110"/>
      <c r="X1914" s="110"/>
    </row>
    <row r="1915" spans="1:24" hidden="1" outlineLevel="2" x14ac:dyDescent="0.25">
      <c r="A1915" s="117"/>
    </row>
    <row r="1916" spans="1:24" s="119" customFormat="1" hidden="1" outlineLevel="2" x14ac:dyDescent="0.25">
      <c r="A1916" s="118" t="s">
        <v>37</v>
      </c>
    </row>
    <row r="1917" spans="1:24" hidden="1" outlineLevel="2" x14ac:dyDescent="0.25">
      <c r="B1917" s="316" t="e">
        <f t="shared" ref="B1917:B1923" si="3252">B1884</f>
        <v>#REF!</v>
      </c>
      <c r="C1917" s="316"/>
      <c r="D1917" s="316" t="e">
        <f t="shared" ref="D1917:D1923" si="3253">D1884</f>
        <v>#REF!</v>
      </c>
      <c r="E1917" s="316"/>
      <c r="F1917" s="316" t="e">
        <f t="shared" ref="F1917:F1923" si="3254">F1884</f>
        <v>#REF!</v>
      </c>
      <c r="G1917" s="316"/>
      <c r="H1917" s="316" t="e">
        <f t="shared" ref="H1917:H1923" si="3255">H1884</f>
        <v>#REF!</v>
      </c>
      <c r="I1917" s="316"/>
      <c r="J1917" s="316" t="e">
        <f t="shared" ref="J1917:J1923" si="3256">J1884</f>
        <v>#REF!</v>
      </c>
      <c r="K1917" s="316"/>
      <c r="L1917" s="316" t="e">
        <f t="shared" ref="L1917:L1923" si="3257">L1884</f>
        <v>#REF!</v>
      </c>
      <c r="M1917" s="316"/>
    </row>
    <row r="1918" spans="1:24" hidden="1" outlineLevel="2" x14ac:dyDescent="0.25">
      <c r="B1918" s="105" t="e">
        <f t="shared" si="3252"/>
        <v>#REF!</v>
      </c>
      <c r="C1918" s="116" t="e">
        <f>IF($Q$2=2,IFERROR(INDEX($G1895:$L1901,MATCH(B1918,$F1895:$F1901,0),MATCH(INICIO!$C$59,$G1894:$L1894,0)),0),IF($Q$2=4,IFERROR(INDEX($P1895:$U1905,MATCH(B1918,$O1895:$O1905,0),MATCH(INICIO!$C$59,$P1894:$U1894,0)),0),IFERROR(INDEX($G1906:$L1914,MATCH(B1918,$F1906:$F1914,0),MATCH(INICIO!$C$59,$G1905:$L1905,0)),0)))</f>
        <v>#REF!</v>
      </c>
      <c r="D1918" s="105" t="e">
        <f t="shared" si="3253"/>
        <v>#REF!</v>
      </c>
      <c r="E1918" s="116" t="e">
        <f>IF($Q$2=2,IFERROR(INDEX($G1895:$L1901,MATCH(D1918,$F1895:$F1901,0),MATCH(INICIO!$C$59,$G1894:$L1894,0)),0),IF($Q$2=4,IFERROR(INDEX($P1895:$U1905,MATCH(D1918,$O1895:$O1905,0),MATCH(INICIO!$C$59,$P1894:$U1894,0)),0),IFERROR(INDEX($G1906:$L1914,MATCH(D1918,$F1906:$F1914,0),MATCH(INICIO!$C$59,$G1905:$L1905,0)),0)))</f>
        <v>#REF!</v>
      </c>
      <c r="F1918" s="105" t="e">
        <f t="shared" si="3254"/>
        <v>#REF!</v>
      </c>
      <c r="G1918" s="116" t="e">
        <f>IF($Q$2=2,IFERROR(INDEX($G1895:$L1901,MATCH(F1918,$F1895:$F1901,0),MATCH(INICIO!$C$59,$G1894:$L1894,0)),0),IF($Q$2=4,IFERROR(INDEX($P1895:$U1905,MATCH(F1918,$O1895:$O1905,0),MATCH(INICIO!$C$59,$P1894:$U1894,0)),0),IFERROR(INDEX($G1906:$L1914,MATCH(F1918,$F1906:$F1914,0),MATCH(INICIO!$C$59,$G1905:$L1905,0)),0)))</f>
        <v>#REF!</v>
      </c>
      <c r="H1918" s="105" t="e">
        <f t="shared" si="3255"/>
        <v>#REF!</v>
      </c>
      <c r="I1918" s="116" t="e">
        <f>IF($Q$2=2,IFERROR(INDEX($G1895:$L1901,MATCH(H1918,$F1895:$F1901,0),MATCH(INICIO!$C$59,$G1894:$L1894,0)),0),IF($Q$2=4,IFERROR(INDEX($P1895:$U1905,MATCH(H1918,$O1895:$O1905,0),MATCH(INICIO!$C$59,$P1894:$U1894,0)),0),IFERROR(INDEX($G1906:$L1914,MATCH(H1918,$F1906:$F1914,0),MATCH(INICIO!$C$59,$G1905:$L1905,0)),0)))</f>
        <v>#REF!</v>
      </c>
      <c r="J1918" s="105" t="e">
        <f t="shared" si="3256"/>
        <v>#REF!</v>
      </c>
      <c r="K1918" s="116" t="e">
        <f>IF($Q$2=2,IFERROR(INDEX($G1895:$L1901,MATCH(J1918,$F1895:$F1901,0),MATCH(INICIO!$C$59,$G1894:$L1894,0)),0),IF($Q$2=4,IFERROR(INDEX($P1895:$U1905,MATCH(J1918,$O1895:$O1905,0),MATCH(INICIO!$C$59,$P1894:$U1894,0)),0),IFERROR(INDEX($G1906:$L1914,MATCH(J1918,$F1906:$F1914,0),MATCH(INICIO!$C$59,$G1905:$L1905,0)),0)))</f>
        <v>#REF!</v>
      </c>
      <c r="L1918" s="105" t="e">
        <f t="shared" si="3257"/>
        <v>#REF!</v>
      </c>
      <c r="M1918" s="116" t="e">
        <f>IF($Q$2=2,IFERROR(INDEX($G1895:$L1901,MATCH(L1918,$F1895:$F1901,0),MATCH(INICIO!$C$59,$G1894:$L1894,0)),0),IF($Q$2=4,IFERROR(INDEX($P1895:$U1905,MATCH(L1918,$O1895:$O1905,0),MATCH(INICIO!$C$59,$P1894:$U1894,0)),0),IFERROR(INDEX($G1906:$L1914,MATCH(L1918,$F1906:$F1914,0),MATCH(INICIO!$C$59,$G1905:$L1905,0)),0)))</f>
        <v>#REF!</v>
      </c>
    </row>
    <row r="1919" spans="1:24" hidden="1" outlineLevel="2" x14ac:dyDescent="0.25">
      <c r="B1919" s="105" t="e">
        <f t="shared" si="3252"/>
        <v>#REF!</v>
      </c>
      <c r="C1919" s="116" t="e">
        <f>IF($Q$2=2,IFERROR(INDEX($G1895:$L1901,MATCH(B1919,$F1895:$F1901,0),MATCH(INICIO!$C$59,$G1894:$L1894,0)),0),IF($Q$2=4,IFERROR(INDEX($P1895:$U1905,MATCH(B1919,$O1895:$O1905,0),MATCH(INICIO!$C$59,$P1894:$U1894,0)),0),IFERROR(INDEX($G1906:$L1914,MATCH(B1919,$F1906:$F1914,0),MATCH(INICIO!$C$59,$G1905:$L1905,0)),0)))</f>
        <v>#REF!</v>
      </c>
      <c r="D1919" s="105" t="e">
        <f t="shared" si="3253"/>
        <v>#REF!</v>
      </c>
      <c r="E1919" s="116" t="e">
        <f>IF($Q$2=2,IFERROR(INDEX($G1895:$L1901,MATCH(D1919,$F1895:$F1901,0),MATCH(INICIO!$C$59,$G1894:$L1894,0)),0),IF($Q$2=4,IFERROR(INDEX($P1895:$U1905,MATCH(D1919,$O1895:$O1905,0),MATCH(INICIO!$C$59,$P1894:$U1894,0)),0),IFERROR(INDEX($G1906:$L1914,MATCH(D1919,$F1906:$F1914,0),MATCH(INICIO!$C$59,$G1905:$L1905,0)),0)))</f>
        <v>#REF!</v>
      </c>
      <c r="F1919" s="105" t="e">
        <f t="shared" si="3254"/>
        <v>#REF!</v>
      </c>
      <c r="G1919" s="116" t="e">
        <f>IF($Q$2=2,IFERROR(INDEX($G1895:$L1901,MATCH(F1919,$F1895:$F1901,0),MATCH(INICIO!$C$59,$G1894:$L1894,0)),0),IF($Q$2=4,IFERROR(INDEX($P1895:$U1905,MATCH(F1919,$O1895:$O1905,0),MATCH(INICIO!$C$59,$P1894:$U1894,0)),0),IFERROR(INDEX($G1906:$L1914,MATCH(F1919,$F1906:$F1914,0),MATCH(INICIO!$C$59,$G1905:$L1905,0)),0)))</f>
        <v>#REF!</v>
      </c>
      <c r="H1919" s="105" t="e">
        <f t="shared" si="3255"/>
        <v>#REF!</v>
      </c>
      <c r="I1919" s="116" t="e">
        <f>IF($Q$2=2,IFERROR(INDEX($G1895:$L1901,MATCH(H1919,$F1895:$F1901,0),MATCH(INICIO!$C$59,$G1894:$L1894,0)),0),IF($Q$2=4,IFERROR(INDEX($P1895:$U1905,MATCH(H1919,$O1895:$O1905,0),MATCH(INICIO!$C$59,$P1894:$U1894,0)),0),IFERROR(INDEX($G1906:$L1914,MATCH(H1919,$F1906:$F1914,0),MATCH(INICIO!$C$59,$G1905:$L1905,0)),0)))</f>
        <v>#REF!</v>
      </c>
      <c r="J1919" s="105" t="e">
        <f t="shared" si="3256"/>
        <v>#REF!</v>
      </c>
      <c r="K1919" s="116" t="e">
        <f>IF($Q$2=2,IFERROR(INDEX($G1895:$L1901,MATCH(J1919,$F1895:$F1901,0),MATCH(INICIO!$C$59,$G1894:$L1894,0)),0),IF($Q$2=4,IFERROR(INDEX($P1895:$U1905,MATCH(J1919,$O1895:$O1905,0),MATCH(INICIO!$C$59,$P1894:$U1894,0)),0),IFERROR(INDEX($G1906:$L1914,MATCH(J1919,$F1906:$F1914,0),MATCH(INICIO!$C$59,$G1905:$L1905,0)),0)))</f>
        <v>#REF!</v>
      </c>
      <c r="L1919" s="105" t="e">
        <f t="shared" si="3257"/>
        <v>#REF!</v>
      </c>
      <c r="M1919" s="116" t="e">
        <f>IF($Q$2=2,IFERROR(INDEX($G1895:$L1901,MATCH(L1919,$F1895:$F1901,0),MATCH(INICIO!$C$59,$G1894:$L1894,0)),0),IF($Q$2=4,IFERROR(INDEX($P1895:$U1905,MATCH(L1919,$O1895:$O1905,0),MATCH(INICIO!$C$59,$P1894:$U1894,0)),0),IFERROR(INDEX($G1906:$L1914,MATCH(L1919,$F1906:$F1914,0),MATCH(INICIO!$C$59,$G1905:$L1905,0)),0)))</f>
        <v>#REF!</v>
      </c>
    </row>
    <row r="1920" spans="1:24" hidden="1" outlineLevel="2" x14ac:dyDescent="0.25">
      <c r="B1920" s="105" t="e">
        <f t="shared" si="3252"/>
        <v>#REF!</v>
      </c>
      <c r="C1920" s="116" t="e">
        <f>IF($Q$2=2,IFERROR(INDEX($G1895:$L1901,MATCH(B1920,$F1895:$F1901,0),MATCH(INICIO!$C$59,$G1894:$L1894,0)),0),IF($Q$2=4,IFERROR(INDEX($P1895:$U1905,MATCH(B1920,$O1895:$O1905,0),MATCH(INICIO!$C$59,$P1894:$U1894,0)),0),IFERROR(INDEX($G1906:$L1914,MATCH(B1920,$F1906:$F1914,0),MATCH(INICIO!$C$59,$G1905:$L1905,0)),0)))</f>
        <v>#REF!</v>
      </c>
      <c r="D1920" s="105" t="e">
        <f t="shared" si="3253"/>
        <v>#REF!</v>
      </c>
      <c r="E1920" s="116" t="e">
        <f>IF($Q$2=2,IFERROR(INDEX($G1895:$L1901,MATCH(D1920,$F1895:$F1901,0),MATCH(INICIO!$C$59,$G1894:$L1894,0)),0),IF($Q$2=4,IFERROR(INDEX($P1895:$U1905,MATCH(D1920,$O1895:$O1905,0),MATCH(INICIO!$C$59,$P1894:$U1894,0)),0),IFERROR(INDEX($G1906:$L1914,MATCH(D1920,$F1906:$F1914,0),MATCH(INICIO!$C$59,$G1905:$L1905,0)),0)))</f>
        <v>#REF!</v>
      </c>
      <c r="F1920" s="105" t="e">
        <f t="shared" si="3254"/>
        <v>#REF!</v>
      </c>
      <c r="G1920" s="116" t="e">
        <f>IF($Q$2=2,IFERROR(INDEX($G1895:$L1901,MATCH(F1920,$F1895:$F1901,0),MATCH(INICIO!$C$59,$G1894:$L1894,0)),0),IF($Q$2=4,IFERROR(INDEX($P1895:$U1905,MATCH(F1920,$O1895:$O1905,0),MATCH(INICIO!$C$59,$P1894:$U1894,0)),0),IFERROR(INDEX($G1906:$L1914,MATCH(F1920,$F1906:$F1914,0),MATCH(INICIO!$C$59,$G1905:$L1905,0)),0)))</f>
        <v>#REF!</v>
      </c>
      <c r="H1920" s="105" t="e">
        <f t="shared" si="3255"/>
        <v>#REF!</v>
      </c>
      <c r="I1920" s="116" t="e">
        <f>IF($Q$2=2,IFERROR(INDEX($G1895:$L1901,MATCH(H1920,$F1895:$F1901,0),MATCH(INICIO!$C$59,$G1894:$L1894,0)),0),IF($Q$2=4,IFERROR(INDEX($P1895:$U1905,MATCH(H1920,$O1895:$O1905,0),MATCH(INICIO!$C$59,$P1894:$U1894,0)),0),IFERROR(INDEX($G1906:$L1914,MATCH(H1920,$F1906:$F1914,0),MATCH(INICIO!$C$59,$G1905:$L1905,0)),0)))</f>
        <v>#REF!</v>
      </c>
      <c r="J1920" s="105" t="e">
        <f t="shared" si="3256"/>
        <v>#REF!</v>
      </c>
      <c r="K1920" s="116" t="e">
        <f>IF($Q$2=2,IFERROR(INDEX($G1895:$L1901,MATCH(J1920,$F1895:$F1901,0),MATCH(INICIO!$C$59,$G1894:$L1894,0)),0),IF($Q$2=4,IFERROR(INDEX($P1895:$U1905,MATCH(J1920,$O1895:$O1905,0),MATCH(INICIO!$C$59,$P1894:$U1894,0)),0),IFERROR(INDEX($G1906:$L1914,MATCH(J1920,$F1906:$F1914,0),MATCH(INICIO!$C$59,$G1905:$L1905,0)),0)))</f>
        <v>#REF!</v>
      </c>
      <c r="L1920" s="105" t="e">
        <f t="shared" si="3257"/>
        <v>#REF!</v>
      </c>
      <c r="M1920" s="116" t="e">
        <f>IF($Q$2=2,IFERROR(INDEX($G1895:$L1901,MATCH(L1920,$F1895:$F1901,0),MATCH(INICIO!$C$59,$G1894:$L1894,0)),0),IF($Q$2=4,IFERROR(INDEX($P1895:$U1905,MATCH(L1920,$O1895:$O1905,0),MATCH(INICIO!$C$59,$P1894:$U1894,0)),0),IFERROR(INDEX($G1906:$L1914,MATCH(L1920,$F1906:$F1914,0),MATCH(INICIO!$C$59,$G1905:$L1905,0)),0)))</f>
        <v>#REF!</v>
      </c>
    </row>
    <row r="1921" spans="1:93" hidden="1" outlineLevel="2" x14ac:dyDescent="0.25">
      <c r="B1921" s="105" t="e">
        <f t="shared" si="3252"/>
        <v>#REF!</v>
      </c>
      <c r="C1921" s="116" t="e">
        <f>IF($Q$2=2,IFERROR(INDEX($G1895:$L1901,MATCH(B1921,$F1895:$F1901,0),MATCH(INICIO!$C$59,$G1894:$L1894,0)),0),IF($Q$2=4,IFERROR(INDEX($P1895:$U1905,MATCH(B1921,$O1895:$O1905,0),MATCH(INICIO!$C$59,$P1894:$U1894,0)),0),IFERROR(INDEX($G1906:$L1914,MATCH(B1921,$F1906:$F1914,0),MATCH(INICIO!$C$59,$G1905:$L1905,0)),0)))</f>
        <v>#REF!</v>
      </c>
      <c r="D1921" s="105" t="e">
        <f t="shared" si="3253"/>
        <v>#REF!</v>
      </c>
      <c r="E1921" s="116" t="e">
        <f>IF($Q$2=2,IFERROR(INDEX($G1895:$L1901,MATCH(D1921,$F1895:$F1901,0),MATCH(INICIO!$C$59,$G1894:$L1894,0)),0),IF($Q$2=4,IFERROR(INDEX($P1895:$U1905,MATCH(D1921,$O1895:$O1905,0),MATCH(INICIO!$C$59,$P1894:$U1894,0)),0),IFERROR(INDEX($G1906:$L1914,MATCH(D1921,$F1906:$F1914,0),MATCH(INICIO!$C$59,$G1905:$L1905,0)),0)))</f>
        <v>#REF!</v>
      </c>
      <c r="F1921" s="105" t="e">
        <f t="shared" si="3254"/>
        <v>#REF!</v>
      </c>
      <c r="G1921" s="116" t="e">
        <f>IF($Q$2=2,IFERROR(INDEX($G1895:$L1901,MATCH(F1921,$F1895:$F1901,0),MATCH(INICIO!$C$59,$G1894:$L1894,0)),0),IF($Q$2=4,IFERROR(INDEX($P1895:$U1905,MATCH(F1921,$O1895:$O1905,0),MATCH(INICIO!$C$59,$P1894:$U1894,0)),0),IFERROR(INDEX($G1906:$L1914,MATCH(F1921,$F1906:$F1914,0),MATCH(INICIO!$C$59,$G1905:$L1905,0)),0)))</f>
        <v>#REF!</v>
      </c>
      <c r="H1921" s="105" t="e">
        <f t="shared" si="3255"/>
        <v>#REF!</v>
      </c>
      <c r="I1921" s="116" t="e">
        <f>IF($Q$2=2,IFERROR(INDEX($G1895:$L1901,MATCH(H1921,$F1895:$F1901,0),MATCH(INICIO!$C$59,$G1894:$L1894,0)),0),IF($Q$2=4,IFERROR(INDEX($P1895:$U1905,MATCH(H1921,$O1895:$O1905,0),MATCH(INICIO!$C$59,$P1894:$U1894,0)),0),IFERROR(INDEX($G1906:$L1914,MATCH(H1921,$F1906:$F1914,0),MATCH(INICIO!$C$59,$G1905:$L1905,0)),0)))</f>
        <v>#REF!</v>
      </c>
      <c r="J1921" s="105" t="e">
        <f t="shared" si="3256"/>
        <v>#REF!</v>
      </c>
      <c r="K1921" s="116" t="e">
        <f>IF($Q$2=2,IFERROR(INDEX($G1895:$L1901,MATCH(J1921,$F1895:$F1901,0),MATCH(INICIO!$C$59,$G1894:$L1894,0)),0),IF($Q$2=4,IFERROR(INDEX($P1895:$U1905,MATCH(J1921,$O1895:$O1905,0),MATCH(INICIO!$C$59,$P1894:$U1894,0)),0),IFERROR(INDEX($G1906:$L1914,MATCH(J1921,$F1906:$F1914,0),MATCH(INICIO!$C$59,$G1905:$L1905,0)),0)))</f>
        <v>#REF!</v>
      </c>
      <c r="L1921" s="105" t="e">
        <f t="shared" si="3257"/>
        <v>#REF!</v>
      </c>
      <c r="M1921" s="116" t="e">
        <f>IF($Q$2=2,IFERROR(INDEX($G1895:$L1901,MATCH(L1921,$F1895:$F1901,0),MATCH(INICIO!$C$59,$G1894:$L1894,0)),0),IF($Q$2=4,IFERROR(INDEX($P1895:$U1905,MATCH(L1921,$O1895:$O1905,0),MATCH(INICIO!$C$59,$P1894:$U1894,0)),0),IFERROR(INDEX($G1906:$L1914,MATCH(L1921,$F1906:$F1914,0),MATCH(INICIO!$C$59,$G1905:$L1905,0)),0)))</f>
        <v>#REF!</v>
      </c>
    </row>
    <row r="1922" spans="1:93" hidden="1" outlineLevel="2" x14ac:dyDescent="0.25">
      <c r="B1922" s="105" t="e">
        <f t="shared" si="3252"/>
        <v>#REF!</v>
      </c>
      <c r="C1922" s="116" t="e">
        <f>IF($Q$2=2,IFERROR(INDEX($G1895:$L1901,MATCH(B1922,$F1895:$F1901,0),MATCH(INICIO!$C$59,$G1894:$L1894,0)),0),IF($Q$2=4,IFERROR(INDEX($P1895:$U1905,MATCH(B1922,$O1895:$O1905,0),MATCH(INICIO!$C$59,$P1894:$U1894,0)),0),IFERROR(INDEX($G1906:$L1914,MATCH(B1922,$F1906:$F1914,0),MATCH(INICIO!$C$59,$G1905:$L1905,0)),0)))</f>
        <v>#REF!</v>
      </c>
      <c r="D1922" s="105" t="e">
        <f t="shared" si="3253"/>
        <v>#REF!</v>
      </c>
      <c r="E1922" s="116" t="e">
        <f>IF($Q$2=2,IFERROR(INDEX($G1895:$L1901,MATCH(D1922,$F1895:$F1901,0),MATCH(INICIO!$C$59,$G1894:$L1894,0)),0),IF($Q$2=4,IFERROR(INDEX($P1895:$U1905,MATCH(D1922,$O1895:$O1905,0),MATCH(INICIO!$C$59,$P1894:$U1894,0)),0),IFERROR(INDEX($G1906:$L1914,MATCH(D1922,$F1906:$F1914,0),MATCH(INICIO!$C$59,$G1905:$L1905,0)),0)))</f>
        <v>#REF!</v>
      </c>
      <c r="F1922" s="105" t="e">
        <f t="shared" si="3254"/>
        <v>#REF!</v>
      </c>
      <c r="G1922" s="116" t="e">
        <f>IF($Q$2=2,IFERROR(INDEX($G1895:$L1901,MATCH(F1922,$F1895:$F1901,0),MATCH(INICIO!$C$59,$G1894:$L1894,0)),0),IF($Q$2=4,IFERROR(INDEX($P1895:$U1905,MATCH(F1922,$O1895:$O1905,0),MATCH(INICIO!$C$59,$P1894:$U1894,0)),0),IFERROR(INDEX($G1906:$L1914,MATCH(F1922,$F1906:$F1914,0),MATCH(INICIO!$C$59,$G1905:$L1905,0)),0)))</f>
        <v>#REF!</v>
      </c>
      <c r="H1922" s="105" t="e">
        <f t="shared" si="3255"/>
        <v>#REF!</v>
      </c>
      <c r="I1922" s="116" t="e">
        <f>IF($Q$2=2,IFERROR(INDEX($G1895:$L1901,MATCH(H1922,$F1895:$F1901,0),MATCH(INICIO!$C$59,$G1894:$L1894,0)),0),IF($Q$2=4,IFERROR(INDEX($P1895:$U1905,MATCH(H1922,$O1895:$O1905,0),MATCH(INICIO!$C$59,$P1894:$U1894,0)),0),IFERROR(INDEX($G1906:$L1914,MATCH(H1922,$F1906:$F1914,0),MATCH(INICIO!$C$59,$G1905:$L1905,0)),0)))</f>
        <v>#REF!</v>
      </c>
      <c r="J1922" s="105" t="e">
        <f t="shared" si="3256"/>
        <v>#REF!</v>
      </c>
      <c r="K1922" s="116" t="e">
        <f>IF($Q$2=2,IFERROR(INDEX($G1895:$L1901,MATCH(J1922,$F1895:$F1901,0),MATCH(INICIO!$C$59,$G1894:$L1894,0)),0),IF($Q$2=4,IFERROR(INDEX($P1895:$U1905,MATCH(J1922,$O1895:$O1905,0),MATCH(INICIO!$C$59,$P1894:$U1894,0)),0),IFERROR(INDEX($G1906:$L1914,MATCH(J1922,$F1906:$F1914,0),MATCH(INICIO!$C$59,$G1905:$L1905,0)),0)))</f>
        <v>#REF!</v>
      </c>
      <c r="L1922" s="105" t="e">
        <f t="shared" si="3257"/>
        <v>#REF!</v>
      </c>
      <c r="M1922" s="116" t="e">
        <f>IF($Q$2=2,IFERROR(INDEX($G1895:$L1901,MATCH(L1922,$F1895:$F1901,0),MATCH(INICIO!$C$59,$G1894:$L1894,0)),0),IF($Q$2=4,IFERROR(INDEX($P1895:$U1905,MATCH(L1922,$O1895:$O1905,0),MATCH(INICIO!$C$59,$P1894:$U1894,0)),0),IFERROR(INDEX($G1906:$L1914,MATCH(L1922,$F1906:$F1914,0),MATCH(INICIO!$C$59,$G1905:$L1905,0)),0)))</f>
        <v>#REF!</v>
      </c>
    </row>
    <row r="1923" spans="1:93" hidden="1" outlineLevel="2" x14ac:dyDescent="0.25">
      <c r="B1923" s="105" t="e">
        <f t="shared" si="3252"/>
        <v>#REF!</v>
      </c>
      <c r="C1923" s="116" t="e">
        <f>IF($Q$2=2,IFERROR(INDEX($G1895:$L1901,MATCH(B1923,$F1895:$F1901,0),MATCH(INICIO!$C$59,$G1894:$L1894,0)),0),IF($Q$2=4,IFERROR(INDEX($P1895:$U1905,MATCH(B1923,$O1895:$O1905,0),MATCH(INICIO!$C$59,$P1894:$U1894,0)),0),IFERROR(INDEX($G1906:$L1914,MATCH(B1923,$F1906:$F1914,0),MATCH(INICIO!$C$59,$G1905:$L1905,0)),0)))</f>
        <v>#REF!</v>
      </c>
      <c r="D1923" s="105" t="e">
        <f t="shared" si="3253"/>
        <v>#REF!</v>
      </c>
      <c r="E1923" s="116" t="e">
        <f>IF($Q$2=2,IFERROR(INDEX($G1895:$L1901,MATCH(D1923,$F1895:$F1901,0),MATCH(INICIO!$C$59,$G1894:$L1894,0)),0),IF($Q$2=4,IFERROR(INDEX($P1895:$U1905,MATCH(D1923,$O1895:$O1905,0),MATCH(INICIO!$C$59,$P1894:$U1894,0)),0),IFERROR(INDEX($G1906:$L1914,MATCH(D1923,$F1906:$F1914,0),MATCH(INICIO!$C$59,$G1905:$L1905,0)),0)))</f>
        <v>#REF!</v>
      </c>
      <c r="F1923" s="105" t="e">
        <f t="shared" si="3254"/>
        <v>#REF!</v>
      </c>
      <c r="G1923" s="116" t="e">
        <f>IF($Q$2=2,IFERROR(INDEX($G1895:$L1901,MATCH(F1923,$F1895:$F1901,0),MATCH(INICIO!$C$59,$G1894:$L1894,0)),0),IF($Q$2=4,IFERROR(INDEX($P1895:$U1905,MATCH(F1923,$O1895:$O1905,0),MATCH(INICIO!$C$59,$P1894:$U1894,0)),0),IFERROR(INDEX($G1906:$L1914,MATCH(F1923,$F1906:$F1914,0),MATCH(INICIO!$C$59,$G1905:$L1905,0)),0)))</f>
        <v>#REF!</v>
      </c>
      <c r="H1923" s="105" t="e">
        <f t="shared" si="3255"/>
        <v>#REF!</v>
      </c>
      <c r="I1923" s="116" t="e">
        <f>IF($Q$2=2,IFERROR(INDEX($G1895:$L1901,MATCH(H1923,$F1895:$F1901,0),MATCH(INICIO!$C$59,$G1894:$L1894,0)),0),IF($Q$2=4,IFERROR(INDEX($P1895:$U1905,MATCH(H1923,$O1895:$O1905,0),MATCH(INICIO!$C$59,$P1894:$U1894,0)),0),IFERROR(INDEX($G1906:$L1914,MATCH(H1923,$F1906:$F1914,0),MATCH(INICIO!$C$59,$G1905:$L1905,0)),0)))</f>
        <v>#REF!</v>
      </c>
      <c r="J1923" s="105" t="e">
        <f t="shared" si="3256"/>
        <v>#REF!</v>
      </c>
      <c r="K1923" s="116" t="e">
        <f>IF($Q$2=2,IFERROR(INDEX($G1895:$L1901,MATCH(J1923,$F1895:$F1901,0),MATCH(INICIO!$C$59,$G1894:$L1894,0)),0),IF($Q$2=4,IFERROR(INDEX($P1895:$U1905,MATCH(J1923,$O1895:$O1905,0),MATCH(INICIO!$C$59,$P1894:$U1894,0)),0),IFERROR(INDEX($G1906:$L1914,MATCH(J1923,$F1906:$F1914,0),MATCH(INICIO!$C$59,$G1905:$L1905,0)),0)))</f>
        <v>#REF!</v>
      </c>
      <c r="L1923" s="105" t="e">
        <f t="shared" si="3257"/>
        <v>#REF!</v>
      </c>
      <c r="M1923" s="116" t="e">
        <f>IF($Q$2=2,IFERROR(INDEX($G1895:$L1901,MATCH(L1923,$F1895:$F1901,0),MATCH(INICIO!$C$59,$G1894:$L1894,0)),0),IF($Q$2=4,IFERROR(INDEX($P1895:$U1905,MATCH(L1923,$O1895:$O1905,0),MATCH(INICIO!$C$59,$P1894:$U1894,0)),0),IFERROR(INDEX($G1906:$L1914,MATCH(L1923,$F1906:$F1914,0),MATCH(INICIO!$C$59,$G1905:$L1905,0)),0)))</f>
        <v>#REF!</v>
      </c>
    </row>
    <row r="1924" spans="1:93" hidden="1" outlineLevel="2" x14ac:dyDescent="0.25"/>
    <row r="1925" spans="1:93" s="119" customFormat="1" hidden="1" outlineLevel="2" x14ac:dyDescent="0.25">
      <c r="A1925" s="118" t="s">
        <v>43</v>
      </c>
    </row>
    <row r="1926" spans="1:93" hidden="1" outlineLevel="2" x14ac:dyDescent="0.25">
      <c r="C1926" s="121">
        <f t="shared" ref="C1926:H1926" si="3258">E$2</f>
        <v>1</v>
      </c>
      <c r="D1926" s="121">
        <f t="shared" si="3258"/>
        <v>2</v>
      </c>
      <c r="E1926" s="121">
        <f t="shared" si="3258"/>
        <v>3</v>
      </c>
      <c r="F1926" s="121">
        <f t="shared" si="3258"/>
        <v>4</v>
      </c>
      <c r="G1926" s="121">
        <f t="shared" si="3258"/>
        <v>5</v>
      </c>
      <c r="H1926" s="121">
        <f t="shared" si="3258"/>
        <v>6</v>
      </c>
    </row>
    <row r="1927" spans="1:93" hidden="1" outlineLevel="2" x14ac:dyDescent="0.25">
      <c r="B1927" s="122" t="s">
        <v>44</v>
      </c>
      <c r="C1927" s="123" t="e">
        <f t="array" ref="C1927:C1932">MMULT(MMULT(C$8:H$13,$AZ$8:$BE$13),C1918:C1923)+MMULT(MINVERSE(TRANSPOSE($AZ$8:$BE$13)),C1885:C1890)</f>
        <v>#REF!</v>
      </c>
      <c r="D1927" s="123" t="e">
        <f t="array" ref="D1927:D1932">MMULT(MMULT(K$8:P$13,$AZ$8:$BE$13),E1918:E1923)+MMULT(MINVERSE(TRANSPOSE($AZ$8:$BE$13)),E1885:E1890)</f>
        <v>#REF!</v>
      </c>
      <c r="E1927" s="123" t="e">
        <f t="array" ref="E1927:E1932">MMULT(MMULT(S$8:X$13,$AZ$8:$BE$13),G1918:G1923)+MMULT(MINVERSE(TRANSPOSE($AZ$8:$BE$13)),G1885:G1890)</f>
        <v>#REF!</v>
      </c>
      <c r="F1927" s="123" t="e">
        <f t="array" ref="F1927:F1932">MMULT(MMULT(AA$8:AF$13,$AZ$8:$BE$13),I1918:I1923)+MMULT(MINVERSE(TRANSPOSE($AZ$8:$BE$13)),I1885:I1890)</f>
        <v>#REF!</v>
      </c>
      <c r="G1927" s="123" t="e">
        <f t="array" ref="G1927:G1932">MMULT(MMULT(AI$8:AN$13,$AZ$8:$BE$13),K1918:K1923)+MMULT(MINVERSE(TRANSPOSE($AZ$8:$BE$13)),K1885:K1890)</f>
        <v>#REF!</v>
      </c>
      <c r="H1927" s="123" t="e">
        <f t="array" ref="H1927:H1932">MMULT(MMULT(AQ$8:AV$13,$AZ$8:$BE$13),M1918:M1923)+MMULT(MINVERSE(TRANSPOSE($AZ$8:$BE$13)),M1885:M1890)</f>
        <v>#REF!</v>
      </c>
      <c r="N1927" s="124"/>
      <c r="P1927" s="124"/>
    </row>
    <row r="1928" spans="1:93" hidden="1" outlineLevel="2" x14ac:dyDescent="0.25">
      <c r="B1928" s="122" t="s">
        <v>45</v>
      </c>
      <c r="C1928" s="123" t="e">
        <v>#REF!</v>
      </c>
      <c r="D1928" s="123" t="e">
        <v>#REF!</v>
      </c>
      <c r="E1928" s="123" t="e">
        <v>#REF!</v>
      </c>
      <c r="F1928" s="123" t="e">
        <v>#REF!</v>
      </c>
      <c r="G1928" s="123" t="e">
        <v>#REF!</v>
      </c>
      <c r="H1928" s="123" t="e">
        <v>#REF!</v>
      </c>
      <c r="N1928" s="124"/>
      <c r="P1928" s="124"/>
    </row>
    <row r="1929" spans="1:93" hidden="1" outlineLevel="2" x14ac:dyDescent="0.25">
      <c r="B1929" s="122" t="s">
        <v>46</v>
      </c>
      <c r="C1929" s="123" t="e">
        <v>#REF!</v>
      </c>
      <c r="D1929" s="123" t="e">
        <v>#REF!</v>
      </c>
      <c r="E1929" s="123" t="e">
        <v>#REF!</v>
      </c>
      <c r="F1929" s="123" t="e">
        <v>#REF!</v>
      </c>
      <c r="G1929" s="123" t="e">
        <v>#REF!</v>
      </c>
      <c r="H1929" s="123" t="e">
        <v>#REF!</v>
      </c>
      <c r="N1929" s="124"/>
      <c r="P1929" s="124"/>
    </row>
    <row r="1930" spans="1:93" hidden="1" outlineLevel="2" x14ac:dyDescent="0.25">
      <c r="B1930" s="122" t="s">
        <v>47</v>
      </c>
      <c r="C1930" s="123" t="e">
        <v>#REF!</v>
      </c>
      <c r="D1930" s="123" t="e">
        <v>#REF!</v>
      </c>
      <c r="E1930" s="123" t="e">
        <v>#REF!</v>
      </c>
      <c r="F1930" s="123" t="e">
        <v>#REF!</v>
      </c>
      <c r="G1930" s="123" t="e">
        <v>#REF!</v>
      </c>
      <c r="H1930" s="123" t="e">
        <v>#REF!</v>
      </c>
      <c r="N1930" s="124"/>
      <c r="P1930" s="124"/>
    </row>
    <row r="1931" spans="1:93" hidden="1" outlineLevel="2" x14ac:dyDescent="0.25">
      <c r="B1931" s="122" t="s">
        <v>48</v>
      </c>
      <c r="C1931" s="123" t="e">
        <v>#REF!</v>
      </c>
      <c r="D1931" s="123" t="e">
        <v>#REF!</v>
      </c>
      <c r="E1931" s="123" t="e">
        <v>#REF!</v>
      </c>
      <c r="F1931" s="123" t="e">
        <v>#REF!</v>
      </c>
      <c r="G1931" s="123" t="e">
        <v>#REF!</v>
      </c>
      <c r="H1931" s="123" t="e">
        <v>#REF!</v>
      </c>
      <c r="N1931" s="124"/>
      <c r="P1931" s="124"/>
    </row>
    <row r="1932" spans="1:93" hidden="1" outlineLevel="2" x14ac:dyDescent="0.25">
      <c r="B1932" s="122" t="s">
        <v>49</v>
      </c>
      <c r="C1932" s="123" t="e">
        <v>#REF!</v>
      </c>
      <c r="D1932" s="123" t="e">
        <v>#REF!</v>
      </c>
      <c r="E1932" s="123" t="e">
        <v>#REF!</v>
      </c>
      <c r="F1932" s="123" t="e">
        <v>#REF!</v>
      </c>
      <c r="G1932" s="123" t="e">
        <v>#REF!</v>
      </c>
      <c r="H1932" s="123" t="e">
        <v>#REF!</v>
      </c>
      <c r="N1932" s="124"/>
      <c r="P1932" s="124"/>
    </row>
    <row r="1933" spans="1:93" hidden="1" outlineLevel="2" x14ac:dyDescent="0.25"/>
    <row r="1934" spans="1:93" hidden="1" outlineLevel="2" x14ac:dyDescent="0.25">
      <c r="B1934" s="318" t="s">
        <v>50</v>
      </c>
      <c r="C1934" s="319"/>
      <c r="D1934" s="319"/>
      <c r="E1934" s="319"/>
      <c r="F1934" s="319"/>
      <c r="G1934" s="319"/>
      <c r="H1934" s="319"/>
      <c r="I1934" s="319"/>
      <c r="J1934" s="319"/>
      <c r="K1934" s="319"/>
      <c r="L1934" s="320"/>
      <c r="M1934" s="321" t="s">
        <v>51</v>
      </c>
      <c r="N1934" s="322"/>
      <c r="O1934" s="322"/>
      <c r="P1934" s="322"/>
      <c r="Q1934" s="322"/>
      <c r="R1934" s="322"/>
      <c r="S1934" s="322"/>
      <c r="T1934" s="322"/>
      <c r="U1934" s="322"/>
      <c r="V1934" s="323"/>
      <c r="W1934" s="321" t="s">
        <v>52</v>
      </c>
      <c r="X1934" s="322"/>
      <c r="Y1934" s="322"/>
      <c r="Z1934" s="322"/>
      <c r="AA1934" s="322"/>
      <c r="AB1934" s="322"/>
      <c r="AC1934" s="322"/>
      <c r="AD1934" s="322"/>
      <c r="AE1934" s="322"/>
      <c r="AF1934" s="323"/>
      <c r="AG1934" s="321" t="s">
        <v>53</v>
      </c>
      <c r="AH1934" s="322"/>
      <c r="AI1934" s="322"/>
      <c r="AJ1934" s="322"/>
      <c r="AK1934" s="322"/>
      <c r="AL1934" s="322"/>
      <c r="AM1934" s="322"/>
      <c r="AN1934" s="322"/>
      <c r="AO1934" s="322"/>
      <c r="AP1934" s="323"/>
      <c r="AQ1934" s="321" t="s">
        <v>54</v>
      </c>
      <c r="AR1934" s="322"/>
      <c r="AS1934" s="322"/>
      <c r="AT1934" s="322"/>
      <c r="AU1934" s="322"/>
      <c r="AV1934" s="322"/>
      <c r="AW1934" s="322"/>
      <c r="AX1934" s="322"/>
      <c r="AY1934" s="322"/>
      <c r="AZ1934" s="323"/>
      <c r="BA1934" s="321" t="s">
        <v>55</v>
      </c>
      <c r="BB1934" s="322"/>
      <c r="BC1934" s="322"/>
      <c r="BD1934" s="322"/>
      <c r="BE1934" s="322"/>
      <c r="BF1934" s="322"/>
      <c r="BG1934" s="322"/>
      <c r="BH1934" s="322"/>
      <c r="BI1934" s="322"/>
      <c r="BJ1934" s="323"/>
    </row>
    <row r="1935" spans="1:93" hidden="1" outlineLevel="2" x14ac:dyDescent="0.25">
      <c r="B1935" s="186">
        <f t="shared" ref="B1935" si="3259">E$2</f>
        <v>1</v>
      </c>
      <c r="C1935" s="187">
        <f t="shared" ref="C1935:L1938" si="3260">B1935</f>
        <v>1</v>
      </c>
      <c r="D1935" s="187">
        <f t="shared" si="3260"/>
        <v>1</v>
      </c>
      <c r="E1935" s="187">
        <f t="shared" si="3260"/>
        <v>1</v>
      </c>
      <c r="F1935" s="187">
        <f t="shared" si="3260"/>
        <v>1</v>
      </c>
      <c r="G1935" s="187">
        <f t="shared" si="3260"/>
        <v>1</v>
      </c>
      <c r="H1935" s="187">
        <f t="shared" si="3260"/>
        <v>1</v>
      </c>
      <c r="I1935" s="187">
        <f t="shared" si="3260"/>
        <v>1</v>
      </c>
      <c r="J1935" s="187">
        <f t="shared" si="3260"/>
        <v>1</v>
      </c>
      <c r="K1935" s="187">
        <f t="shared" si="3260"/>
        <v>1</v>
      </c>
      <c r="L1935" s="188">
        <f t="shared" si="3260"/>
        <v>1</v>
      </c>
      <c r="M1935" s="189">
        <f t="shared" ref="M1935" si="3261">F$2</f>
        <v>2</v>
      </c>
      <c r="N1935" s="187">
        <f t="shared" ref="N1935:V1938" si="3262">M1935</f>
        <v>2</v>
      </c>
      <c r="O1935" s="187">
        <f t="shared" si="3262"/>
        <v>2</v>
      </c>
      <c r="P1935" s="187">
        <f t="shared" si="3262"/>
        <v>2</v>
      </c>
      <c r="Q1935" s="187">
        <f t="shared" si="3262"/>
        <v>2</v>
      </c>
      <c r="R1935" s="187">
        <f t="shared" si="3262"/>
        <v>2</v>
      </c>
      <c r="S1935" s="187">
        <f t="shared" si="3262"/>
        <v>2</v>
      </c>
      <c r="T1935" s="187">
        <f t="shared" si="3262"/>
        <v>2</v>
      </c>
      <c r="U1935" s="187">
        <f t="shared" si="3262"/>
        <v>2</v>
      </c>
      <c r="V1935" s="188">
        <f t="shared" si="3262"/>
        <v>2</v>
      </c>
      <c r="W1935" s="189">
        <f>G$2</f>
        <v>3</v>
      </c>
      <c r="X1935" s="187">
        <f t="shared" ref="X1935:AF1938" si="3263">W1935</f>
        <v>3</v>
      </c>
      <c r="Y1935" s="187">
        <f t="shared" si="3263"/>
        <v>3</v>
      </c>
      <c r="Z1935" s="187">
        <f t="shared" si="3263"/>
        <v>3</v>
      </c>
      <c r="AA1935" s="187">
        <f t="shared" si="3263"/>
        <v>3</v>
      </c>
      <c r="AB1935" s="187">
        <f t="shared" si="3263"/>
        <v>3</v>
      </c>
      <c r="AC1935" s="187">
        <f t="shared" si="3263"/>
        <v>3</v>
      </c>
      <c r="AD1935" s="187">
        <f t="shared" si="3263"/>
        <v>3</v>
      </c>
      <c r="AE1935" s="187">
        <f t="shared" si="3263"/>
        <v>3</v>
      </c>
      <c r="AF1935" s="188">
        <f t="shared" si="3263"/>
        <v>3</v>
      </c>
      <c r="AG1935" s="189">
        <f>H$2</f>
        <v>4</v>
      </c>
      <c r="AH1935" s="187">
        <f t="shared" ref="AH1935:AP1938" si="3264">AG1935</f>
        <v>4</v>
      </c>
      <c r="AI1935" s="187">
        <f t="shared" si="3264"/>
        <v>4</v>
      </c>
      <c r="AJ1935" s="187">
        <f t="shared" si="3264"/>
        <v>4</v>
      </c>
      <c r="AK1935" s="187">
        <f t="shared" si="3264"/>
        <v>4</v>
      </c>
      <c r="AL1935" s="187">
        <f t="shared" si="3264"/>
        <v>4</v>
      </c>
      <c r="AM1935" s="187">
        <f t="shared" si="3264"/>
        <v>4</v>
      </c>
      <c r="AN1935" s="187">
        <f t="shared" si="3264"/>
        <v>4</v>
      </c>
      <c r="AO1935" s="187">
        <f t="shared" si="3264"/>
        <v>4</v>
      </c>
      <c r="AP1935" s="188">
        <f t="shared" si="3264"/>
        <v>4</v>
      </c>
      <c r="AQ1935" s="189">
        <f>I$2</f>
        <v>5</v>
      </c>
      <c r="AR1935" s="187">
        <f t="shared" ref="AR1935:AZ1938" si="3265">AQ1935</f>
        <v>5</v>
      </c>
      <c r="AS1935" s="187">
        <f t="shared" si="3265"/>
        <v>5</v>
      </c>
      <c r="AT1935" s="187">
        <f t="shared" si="3265"/>
        <v>5</v>
      </c>
      <c r="AU1935" s="187">
        <f t="shared" si="3265"/>
        <v>5</v>
      </c>
      <c r="AV1935" s="187">
        <f t="shared" si="3265"/>
        <v>5</v>
      </c>
      <c r="AW1935" s="187">
        <f t="shared" si="3265"/>
        <v>5</v>
      </c>
      <c r="AX1935" s="187">
        <f t="shared" si="3265"/>
        <v>5</v>
      </c>
      <c r="AY1935" s="187">
        <f t="shared" si="3265"/>
        <v>5</v>
      </c>
      <c r="AZ1935" s="188">
        <f t="shared" si="3265"/>
        <v>5</v>
      </c>
      <c r="BA1935" s="189">
        <f>J$2</f>
        <v>6</v>
      </c>
      <c r="BB1935" s="187">
        <f t="shared" ref="BB1935:BJ1938" si="3266">BA1935</f>
        <v>6</v>
      </c>
      <c r="BC1935" s="187">
        <f t="shared" si="3266"/>
        <v>6</v>
      </c>
      <c r="BD1935" s="187">
        <f t="shared" si="3266"/>
        <v>6</v>
      </c>
      <c r="BE1935" s="187">
        <f t="shared" si="3266"/>
        <v>6</v>
      </c>
      <c r="BF1935" s="187">
        <f t="shared" si="3266"/>
        <v>6</v>
      </c>
      <c r="BG1935" s="187">
        <f t="shared" si="3266"/>
        <v>6</v>
      </c>
      <c r="BH1935" s="187">
        <f t="shared" si="3266"/>
        <v>6</v>
      </c>
      <c r="BI1935" s="187">
        <f t="shared" si="3266"/>
        <v>6</v>
      </c>
      <c r="BJ1935" s="188">
        <f t="shared" si="3266"/>
        <v>6</v>
      </c>
    </row>
    <row r="1936" spans="1:93" s="2" customFormat="1" ht="15" hidden="1" customHeight="1" outlineLevel="2" x14ac:dyDescent="0.25">
      <c r="A1936" s="152" t="s">
        <v>192</v>
      </c>
      <c r="B1936" s="129" t="e">
        <f>C1929</f>
        <v>#REF!</v>
      </c>
      <c r="C1936" s="130" t="e">
        <f t="shared" si="3260"/>
        <v>#REF!</v>
      </c>
      <c r="D1936" s="130" t="e">
        <f t="shared" si="3260"/>
        <v>#REF!</v>
      </c>
      <c r="E1936" s="130" t="e">
        <f t="shared" si="3260"/>
        <v>#REF!</v>
      </c>
      <c r="F1936" s="130" t="e">
        <f t="shared" si="3260"/>
        <v>#REF!</v>
      </c>
      <c r="G1936" s="130" t="e">
        <f t="shared" si="3260"/>
        <v>#REF!</v>
      </c>
      <c r="H1936" s="130" t="e">
        <f t="shared" si="3260"/>
        <v>#REF!</v>
      </c>
      <c r="I1936" s="130" t="e">
        <f t="shared" si="3260"/>
        <v>#REF!</v>
      </c>
      <c r="J1936" s="190" t="e">
        <f t="shared" si="3260"/>
        <v>#REF!</v>
      </c>
      <c r="K1936" s="130" t="e">
        <f t="shared" si="3260"/>
        <v>#REF!</v>
      </c>
      <c r="L1936" s="131" t="e">
        <f t="shared" si="3260"/>
        <v>#REF!</v>
      </c>
      <c r="M1936" s="129" t="e">
        <f>D1929</f>
        <v>#REF!</v>
      </c>
      <c r="N1936" s="130" t="e">
        <f t="shared" si="3262"/>
        <v>#REF!</v>
      </c>
      <c r="O1936" s="130" t="e">
        <f t="shared" si="3262"/>
        <v>#REF!</v>
      </c>
      <c r="P1936" s="130" t="e">
        <f t="shared" si="3262"/>
        <v>#REF!</v>
      </c>
      <c r="Q1936" s="130" t="e">
        <f t="shared" si="3262"/>
        <v>#REF!</v>
      </c>
      <c r="R1936" s="130" t="e">
        <f t="shared" si="3262"/>
        <v>#REF!</v>
      </c>
      <c r="S1936" s="130" t="e">
        <f t="shared" si="3262"/>
        <v>#REF!</v>
      </c>
      <c r="T1936" s="130" t="e">
        <f t="shared" si="3262"/>
        <v>#REF!</v>
      </c>
      <c r="U1936" s="130" t="e">
        <f t="shared" si="3262"/>
        <v>#REF!</v>
      </c>
      <c r="V1936" s="131" t="e">
        <f t="shared" si="3262"/>
        <v>#REF!</v>
      </c>
      <c r="W1936" s="129" t="e">
        <f>E1929</f>
        <v>#REF!</v>
      </c>
      <c r="X1936" s="130" t="e">
        <f t="shared" si="3263"/>
        <v>#REF!</v>
      </c>
      <c r="Y1936" s="130" t="e">
        <f t="shared" si="3263"/>
        <v>#REF!</v>
      </c>
      <c r="Z1936" s="130" t="e">
        <f t="shared" si="3263"/>
        <v>#REF!</v>
      </c>
      <c r="AA1936" s="130" t="e">
        <f t="shared" si="3263"/>
        <v>#REF!</v>
      </c>
      <c r="AB1936" s="130" t="e">
        <f t="shared" si="3263"/>
        <v>#REF!</v>
      </c>
      <c r="AC1936" s="130" t="e">
        <f t="shared" si="3263"/>
        <v>#REF!</v>
      </c>
      <c r="AD1936" s="130" t="e">
        <f t="shared" si="3263"/>
        <v>#REF!</v>
      </c>
      <c r="AE1936" s="130" t="e">
        <f t="shared" si="3263"/>
        <v>#REF!</v>
      </c>
      <c r="AF1936" s="131" t="e">
        <f t="shared" si="3263"/>
        <v>#REF!</v>
      </c>
      <c r="AG1936" s="129" t="e">
        <f>F1929</f>
        <v>#REF!</v>
      </c>
      <c r="AH1936" s="130" t="e">
        <f t="shared" si="3264"/>
        <v>#REF!</v>
      </c>
      <c r="AI1936" s="130" t="e">
        <f t="shared" si="3264"/>
        <v>#REF!</v>
      </c>
      <c r="AJ1936" s="130" t="e">
        <f t="shared" si="3264"/>
        <v>#REF!</v>
      </c>
      <c r="AK1936" s="130" t="e">
        <f t="shared" si="3264"/>
        <v>#REF!</v>
      </c>
      <c r="AL1936" s="130" t="e">
        <f t="shared" si="3264"/>
        <v>#REF!</v>
      </c>
      <c r="AM1936" s="130" t="e">
        <f t="shared" si="3264"/>
        <v>#REF!</v>
      </c>
      <c r="AN1936" s="130" t="e">
        <f t="shared" si="3264"/>
        <v>#REF!</v>
      </c>
      <c r="AO1936" s="130" t="e">
        <f t="shared" si="3264"/>
        <v>#REF!</v>
      </c>
      <c r="AP1936" s="131" t="e">
        <f t="shared" si="3264"/>
        <v>#REF!</v>
      </c>
      <c r="AQ1936" s="129" t="e">
        <f>G1929</f>
        <v>#REF!</v>
      </c>
      <c r="AR1936" s="130" t="e">
        <f t="shared" si="3265"/>
        <v>#REF!</v>
      </c>
      <c r="AS1936" s="130" t="e">
        <f t="shared" si="3265"/>
        <v>#REF!</v>
      </c>
      <c r="AT1936" s="130" t="e">
        <f t="shared" si="3265"/>
        <v>#REF!</v>
      </c>
      <c r="AU1936" s="130" t="e">
        <f t="shared" si="3265"/>
        <v>#REF!</v>
      </c>
      <c r="AV1936" s="130" t="e">
        <f t="shared" si="3265"/>
        <v>#REF!</v>
      </c>
      <c r="AW1936" s="130" t="e">
        <f t="shared" si="3265"/>
        <v>#REF!</v>
      </c>
      <c r="AX1936" s="130" t="e">
        <f t="shared" si="3265"/>
        <v>#REF!</v>
      </c>
      <c r="AY1936" s="130" t="e">
        <f t="shared" si="3265"/>
        <v>#REF!</v>
      </c>
      <c r="AZ1936" s="131" t="e">
        <f t="shared" si="3265"/>
        <v>#REF!</v>
      </c>
      <c r="BA1936" s="129" t="e">
        <f>H1929</f>
        <v>#REF!</v>
      </c>
      <c r="BB1936" s="130" t="e">
        <f t="shared" si="3266"/>
        <v>#REF!</v>
      </c>
      <c r="BC1936" s="130" t="e">
        <f t="shared" si="3266"/>
        <v>#REF!</v>
      </c>
      <c r="BD1936" s="130" t="e">
        <f t="shared" si="3266"/>
        <v>#REF!</v>
      </c>
      <c r="BE1936" s="130" t="e">
        <f t="shared" si="3266"/>
        <v>#REF!</v>
      </c>
      <c r="BF1936" s="130" t="e">
        <f t="shared" si="3266"/>
        <v>#REF!</v>
      </c>
      <c r="BG1936" s="130" t="e">
        <f t="shared" si="3266"/>
        <v>#REF!</v>
      </c>
      <c r="BH1936" s="130" t="e">
        <f t="shared" si="3266"/>
        <v>#REF!</v>
      </c>
      <c r="BI1936" s="130" t="e">
        <f t="shared" si="3266"/>
        <v>#REF!</v>
      </c>
      <c r="BJ1936" s="131" t="e">
        <f t="shared" si="3266"/>
        <v>#REF!</v>
      </c>
      <c r="BK1936"/>
      <c r="BL1936"/>
      <c r="BM1936"/>
      <c r="BN1936"/>
      <c r="BO1936"/>
      <c r="BP1936"/>
      <c r="BQ1936"/>
      <c r="BR1936"/>
      <c r="BS1936"/>
      <c r="BT1936"/>
      <c r="BU1936"/>
      <c r="BV1936"/>
      <c r="BW1936"/>
      <c r="BX1936"/>
      <c r="BY1936"/>
      <c r="BZ1936"/>
      <c r="CA1936"/>
      <c r="CB1936"/>
      <c r="CC1936"/>
      <c r="CD1936"/>
      <c r="CE1936"/>
      <c r="CF1936"/>
      <c r="CG1936"/>
      <c r="CH1936"/>
      <c r="CI1936"/>
      <c r="CJ1936"/>
      <c r="CK1936"/>
      <c r="CL1936"/>
      <c r="CM1936"/>
      <c r="CN1936"/>
      <c r="CO1936"/>
    </row>
    <row r="1937" spans="1:93" s="2" customFormat="1" ht="15" hidden="1" customHeight="1" outlineLevel="2" x14ac:dyDescent="0.25">
      <c r="A1937" s="152" t="s">
        <v>47</v>
      </c>
      <c r="B1937" s="129" t="e">
        <f>C1930</f>
        <v>#REF!</v>
      </c>
      <c r="C1937" s="130" t="e">
        <f t="shared" si="3260"/>
        <v>#REF!</v>
      </c>
      <c r="D1937" s="130" t="e">
        <f t="shared" si="3260"/>
        <v>#REF!</v>
      </c>
      <c r="E1937" s="130" t="e">
        <f t="shared" si="3260"/>
        <v>#REF!</v>
      </c>
      <c r="F1937" s="130" t="e">
        <f t="shared" si="3260"/>
        <v>#REF!</v>
      </c>
      <c r="G1937" s="130" t="e">
        <f t="shared" si="3260"/>
        <v>#REF!</v>
      </c>
      <c r="H1937" s="130" t="e">
        <f t="shared" si="3260"/>
        <v>#REF!</v>
      </c>
      <c r="I1937" s="130" t="e">
        <f t="shared" si="3260"/>
        <v>#REF!</v>
      </c>
      <c r="J1937" s="190" t="e">
        <f t="shared" si="3260"/>
        <v>#REF!</v>
      </c>
      <c r="K1937" s="130" t="e">
        <f t="shared" si="3260"/>
        <v>#REF!</v>
      </c>
      <c r="L1937" s="131" t="e">
        <f t="shared" si="3260"/>
        <v>#REF!</v>
      </c>
      <c r="M1937" s="129" t="e">
        <f>D1930</f>
        <v>#REF!</v>
      </c>
      <c r="N1937" s="130" t="e">
        <f t="shared" si="3262"/>
        <v>#REF!</v>
      </c>
      <c r="O1937" s="130" t="e">
        <f t="shared" si="3262"/>
        <v>#REF!</v>
      </c>
      <c r="P1937" s="130" t="e">
        <f t="shared" si="3262"/>
        <v>#REF!</v>
      </c>
      <c r="Q1937" s="130" t="e">
        <f t="shared" si="3262"/>
        <v>#REF!</v>
      </c>
      <c r="R1937" s="130" t="e">
        <f t="shared" si="3262"/>
        <v>#REF!</v>
      </c>
      <c r="S1937" s="130" t="e">
        <f t="shared" si="3262"/>
        <v>#REF!</v>
      </c>
      <c r="T1937" s="130" t="e">
        <f t="shared" si="3262"/>
        <v>#REF!</v>
      </c>
      <c r="U1937" s="130" t="e">
        <f t="shared" si="3262"/>
        <v>#REF!</v>
      </c>
      <c r="V1937" s="131" t="e">
        <f t="shared" si="3262"/>
        <v>#REF!</v>
      </c>
      <c r="W1937" s="129" t="e">
        <f>E1930</f>
        <v>#REF!</v>
      </c>
      <c r="X1937" s="130" t="e">
        <f t="shared" si="3263"/>
        <v>#REF!</v>
      </c>
      <c r="Y1937" s="130" t="e">
        <f t="shared" si="3263"/>
        <v>#REF!</v>
      </c>
      <c r="Z1937" s="130" t="e">
        <f t="shared" si="3263"/>
        <v>#REF!</v>
      </c>
      <c r="AA1937" s="130" t="e">
        <f t="shared" si="3263"/>
        <v>#REF!</v>
      </c>
      <c r="AB1937" s="130" t="e">
        <f t="shared" si="3263"/>
        <v>#REF!</v>
      </c>
      <c r="AC1937" s="130" t="e">
        <f t="shared" si="3263"/>
        <v>#REF!</v>
      </c>
      <c r="AD1937" s="130" t="e">
        <f t="shared" si="3263"/>
        <v>#REF!</v>
      </c>
      <c r="AE1937" s="130" t="e">
        <f t="shared" si="3263"/>
        <v>#REF!</v>
      </c>
      <c r="AF1937" s="131" t="e">
        <f t="shared" si="3263"/>
        <v>#REF!</v>
      </c>
      <c r="AG1937" s="129" t="e">
        <f>F1930</f>
        <v>#REF!</v>
      </c>
      <c r="AH1937" s="130" t="e">
        <f t="shared" si="3264"/>
        <v>#REF!</v>
      </c>
      <c r="AI1937" s="130" t="e">
        <f t="shared" si="3264"/>
        <v>#REF!</v>
      </c>
      <c r="AJ1937" s="130" t="e">
        <f t="shared" si="3264"/>
        <v>#REF!</v>
      </c>
      <c r="AK1937" s="130" t="e">
        <f t="shared" si="3264"/>
        <v>#REF!</v>
      </c>
      <c r="AL1937" s="130" t="e">
        <f t="shared" si="3264"/>
        <v>#REF!</v>
      </c>
      <c r="AM1937" s="130" t="e">
        <f t="shared" si="3264"/>
        <v>#REF!</v>
      </c>
      <c r="AN1937" s="130" t="e">
        <f t="shared" si="3264"/>
        <v>#REF!</v>
      </c>
      <c r="AO1937" s="130" t="e">
        <f t="shared" si="3264"/>
        <v>#REF!</v>
      </c>
      <c r="AP1937" s="131" t="e">
        <f t="shared" si="3264"/>
        <v>#REF!</v>
      </c>
      <c r="AQ1937" s="129" t="e">
        <f>G1930</f>
        <v>#REF!</v>
      </c>
      <c r="AR1937" s="130" t="e">
        <f t="shared" si="3265"/>
        <v>#REF!</v>
      </c>
      <c r="AS1937" s="130" t="e">
        <f t="shared" si="3265"/>
        <v>#REF!</v>
      </c>
      <c r="AT1937" s="130" t="e">
        <f t="shared" si="3265"/>
        <v>#REF!</v>
      </c>
      <c r="AU1937" s="130" t="e">
        <f t="shared" si="3265"/>
        <v>#REF!</v>
      </c>
      <c r="AV1937" s="130" t="e">
        <f t="shared" si="3265"/>
        <v>#REF!</v>
      </c>
      <c r="AW1937" s="130" t="e">
        <f t="shared" si="3265"/>
        <v>#REF!</v>
      </c>
      <c r="AX1937" s="130" t="e">
        <f t="shared" si="3265"/>
        <v>#REF!</v>
      </c>
      <c r="AY1937" s="130" t="e">
        <f t="shared" si="3265"/>
        <v>#REF!</v>
      </c>
      <c r="AZ1937" s="131" t="e">
        <f t="shared" si="3265"/>
        <v>#REF!</v>
      </c>
      <c r="BA1937" s="129" t="e">
        <f>H1930</f>
        <v>#REF!</v>
      </c>
      <c r="BB1937" s="130" t="e">
        <f t="shared" si="3266"/>
        <v>#REF!</v>
      </c>
      <c r="BC1937" s="130" t="e">
        <f t="shared" si="3266"/>
        <v>#REF!</v>
      </c>
      <c r="BD1937" s="130" t="e">
        <f t="shared" si="3266"/>
        <v>#REF!</v>
      </c>
      <c r="BE1937" s="130" t="e">
        <f t="shared" si="3266"/>
        <v>#REF!</v>
      </c>
      <c r="BF1937" s="130" t="e">
        <f t="shared" si="3266"/>
        <v>#REF!</v>
      </c>
      <c r="BG1937" s="130" t="e">
        <f t="shared" si="3266"/>
        <v>#REF!</v>
      </c>
      <c r="BH1937" s="130" t="e">
        <f t="shared" si="3266"/>
        <v>#REF!</v>
      </c>
      <c r="BI1937" s="130" t="e">
        <f t="shared" si="3266"/>
        <v>#REF!</v>
      </c>
      <c r="BJ1937" s="131" t="e">
        <f t="shared" si="3266"/>
        <v>#REF!</v>
      </c>
      <c r="BK1937"/>
      <c r="BL1937"/>
      <c r="BM1937"/>
      <c r="BN1937"/>
      <c r="BO1937"/>
      <c r="BP1937"/>
      <c r="BQ1937"/>
      <c r="BR1937"/>
      <c r="BS1937"/>
      <c r="BT1937"/>
      <c r="BU1937"/>
      <c r="BV1937"/>
      <c r="BW1937"/>
      <c r="BX1937"/>
      <c r="BY1937"/>
      <c r="BZ1937"/>
      <c r="CA1937"/>
      <c r="CB1937"/>
      <c r="CC1937"/>
      <c r="CD1937"/>
      <c r="CE1937"/>
      <c r="CF1937"/>
      <c r="CG1937"/>
      <c r="CH1937"/>
      <c r="CI1937"/>
      <c r="CJ1937"/>
      <c r="CK1937"/>
      <c r="CL1937"/>
      <c r="CM1937"/>
      <c r="CN1937"/>
      <c r="CO1937"/>
    </row>
    <row r="1938" spans="1:93" s="2" customFormat="1" ht="15" hidden="1" customHeight="1" outlineLevel="2" x14ac:dyDescent="0.25">
      <c r="A1938" s="152" t="s">
        <v>57</v>
      </c>
      <c r="B1938" s="129">
        <f t="shared" ref="B1938" si="3267">E$3</f>
        <v>0.91</v>
      </c>
      <c r="C1938" s="130">
        <f t="shared" si="3260"/>
        <v>0.91</v>
      </c>
      <c r="D1938" s="130">
        <f t="shared" si="3260"/>
        <v>0.91</v>
      </c>
      <c r="E1938" s="130">
        <f t="shared" si="3260"/>
        <v>0.91</v>
      </c>
      <c r="F1938" s="130">
        <f t="shared" si="3260"/>
        <v>0.91</v>
      </c>
      <c r="G1938" s="130">
        <f t="shared" si="3260"/>
        <v>0.91</v>
      </c>
      <c r="H1938" s="130">
        <f t="shared" si="3260"/>
        <v>0.91</v>
      </c>
      <c r="I1938" s="130">
        <f t="shared" si="3260"/>
        <v>0.91</v>
      </c>
      <c r="J1938" s="190">
        <f t="shared" si="3260"/>
        <v>0.91</v>
      </c>
      <c r="K1938" s="130">
        <f t="shared" si="3260"/>
        <v>0.91</v>
      </c>
      <c r="L1938" s="131">
        <f t="shared" si="3260"/>
        <v>0.91</v>
      </c>
      <c r="M1938" s="129">
        <f t="shared" ref="M1938" si="3268">F$3</f>
        <v>3.6</v>
      </c>
      <c r="N1938" s="130">
        <f t="shared" si="3262"/>
        <v>3.6</v>
      </c>
      <c r="O1938" s="130">
        <f t="shared" si="3262"/>
        <v>3.6</v>
      </c>
      <c r="P1938" s="130">
        <f t="shared" si="3262"/>
        <v>3.6</v>
      </c>
      <c r="Q1938" s="130">
        <f t="shared" si="3262"/>
        <v>3.6</v>
      </c>
      <c r="R1938" s="130">
        <f t="shared" si="3262"/>
        <v>3.6</v>
      </c>
      <c r="S1938" s="130">
        <f t="shared" si="3262"/>
        <v>3.6</v>
      </c>
      <c r="T1938" s="130">
        <f t="shared" si="3262"/>
        <v>3.6</v>
      </c>
      <c r="U1938" s="130">
        <f t="shared" si="3262"/>
        <v>3.6</v>
      </c>
      <c r="V1938" s="131">
        <f t="shared" si="3262"/>
        <v>3.6</v>
      </c>
      <c r="W1938" s="129">
        <f t="shared" ref="W1938" si="3269">G$3</f>
        <v>3.6</v>
      </c>
      <c r="X1938" s="130">
        <f t="shared" si="3263"/>
        <v>3.6</v>
      </c>
      <c r="Y1938" s="130">
        <f t="shared" si="3263"/>
        <v>3.6</v>
      </c>
      <c r="Z1938" s="130">
        <f t="shared" si="3263"/>
        <v>3.6</v>
      </c>
      <c r="AA1938" s="130">
        <f t="shared" si="3263"/>
        <v>3.6</v>
      </c>
      <c r="AB1938" s="130">
        <f t="shared" si="3263"/>
        <v>3.6</v>
      </c>
      <c r="AC1938" s="130">
        <f t="shared" si="3263"/>
        <v>3.6</v>
      </c>
      <c r="AD1938" s="130">
        <f t="shared" si="3263"/>
        <v>3.6</v>
      </c>
      <c r="AE1938" s="130">
        <f t="shared" si="3263"/>
        <v>3.6</v>
      </c>
      <c r="AF1938" s="131">
        <f t="shared" si="3263"/>
        <v>3.6</v>
      </c>
      <c r="AG1938" s="129">
        <f t="shared" ref="AG1938" si="3270">H$3</f>
        <v>3.6</v>
      </c>
      <c r="AH1938" s="130">
        <f t="shared" si="3264"/>
        <v>3.6</v>
      </c>
      <c r="AI1938" s="130">
        <f t="shared" si="3264"/>
        <v>3.6</v>
      </c>
      <c r="AJ1938" s="130">
        <f t="shared" si="3264"/>
        <v>3.6</v>
      </c>
      <c r="AK1938" s="130">
        <f t="shared" si="3264"/>
        <v>3.6</v>
      </c>
      <c r="AL1938" s="130">
        <f t="shared" si="3264"/>
        <v>3.6</v>
      </c>
      <c r="AM1938" s="130">
        <f t="shared" si="3264"/>
        <v>3.6</v>
      </c>
      <c r="AN1938" s="130">
        <f t="shared" si="3264"/>
        <v>3.6</v>
      </c>
      <c r="AO1938" s="130">
        <f t="shared" si="3264"/>
        <v>3.6</v>
      </c>
      <c r="AP1938" s="131">
        <f t="shared" si="3264"/>
        <v>3.6</v>
      </c>
      <c r="AQ1938" s="129">
        <f t="shared" ref="AQ1938" si="3271">I$3</f>
        <v>0.91</v>
      </c>
      <c r="AR1938" s="130">
        <f t="shared" si="3265"/>
        <v>0.91</v>
      </c>
      <c r="AS1938" s="130">
        <f t="shared" si="3265"/>
        <v>0.91</v>
      </c>
      <c r="AT1938" s="130">
        <f t="shared" si="3265"/>
        <v>0.91</v>
      </c>
      <c r="AU1938" s="130">
        <f t="shared" si="3265"/>
        <v>0.91</v>
      </c>
      <c r="AV1938" s="130">
        <f t="shared" si="3265"/>
        <v>0.91</v>
      </c>
      <c r="AW1938" s="130">
        <f t="shared" si="3265"/>
        <v>0.91</v>
      </c>
      <c r="AX1938" s="130">
        <f t="shared" si="3265"/>
        <v>0.91</v>
      </c>
      <c r="AY1938" s="130">
        <f t="shared" si="3265"/>
        <v>0.91</v>
      </c>
      <c r="AZ1938" s="131">
        <f t="shared" si="3265"/>
        <v>0.91</v>
      </c>
      <c r="BA1938" s="129">
        <f t="shared" ref="BA1938" si="3272">J$3</f>
        <v>0</v>
      </c>
      <c r="BB1938" s="130">
        <f t="shared" si="3266"/>
        <v>0</v>
      </c>
      <c r="BC1938" s="130">
        <f t="shared" si="3266"/>
        <v>0</v>
      </c>
      <c r="BD1938" s="130">
        <f t="shared" si="3266"/>
        <v>0</v>
      </c>
      <c r="BE1938" s="130">
        <f t="shared" si="3266"/>
        <v>0</v>
      </c>
      <c r="BF1938" s="130">
        <f t="shared" si="3266"/>
        <v>0</v>
      </c>
      <c r="BG1938" s="130">
        <f t="shared" si="3266"/>
        <v>0</v>
      </c>
      <c r="BH1938" s="130">
        <f t="shared" si="3266"/>
        <v>0</v>
      </c>
      <c r="BI1938" s="130">
        <f t="shared" si="3266"/>
        <v>0</v>
      </c>
      <c r="BJ1938" s="131">
        <f t="shared" si="3266"/>
        <v>0</v>
      </c>
      <c r="BK1938"/>
      <c r="BL1938"/>
      <c r="BM1938"/>
      <c r="BN1938"/>
      <c r="BO1938"/>
      <c r="BP1938"/>
      <c r="BQ1938"/>
      <c r="BR1938"/>
      <c r="BS1938"/>
      <c r="BT1938"/>
      <c r="BU1938"/>
      <c r="BV1938"/>
      <c r="BW1938"/>
      <c r="BX1938"/>
      <c r="BY1938"/>
      <c r="BZ1938"/>
      <c r="CA1938"/>
      <c r="CB1938"/>
      <c r="CC1938"/>
      <c r="CD1938"/>
      <c r="CE1938"/>
      <c r="CF1938"/>
      <c r="CG1938"/>
      <c r="CH1938"/>
      <c r="CI1938"/>
      <c r="CJ1938"/>
      <c r="CK1938"/>
      <c r="CL1938"/>
      <c r="CM1938"/>
      <c r="CN1938"/>
      <c r="CO1938"/>
    </row>
    <row r="1939" spans="1:93" s="2" customFormat="1" ht="15" hidden="1" customHeight="1" outlineLevel="2" x14ac:dyDescent="0.25">
      <c r="A1939" s="152" t="s">
        <v>58</v>
      </c>
      <c r="B1939" s="132">
        <f t="shared" ref="B1939" si="3273">B1938/10*0</f>
        <v>0</v>
      </c>
      <c r="C1939" s="133">
        <f t="shared" ref="C1939" si="3274">C1938/10*1</f>
        <v>9.0999999999999998E-2</v>
      </c>
      <c r="D1939" s="133">
        <f t="shared" ref="D1939" si="3275">D1938/10*2</f>
        <v>0.182</v>
      </c>
      <c r="E1939" s="133">
        <f t="shared" ref="E1939" si="3276">E1938/10*3</f>
        <v>0.27300000000000002</v>
      </c>
      <c r="F1939" s="133">
        <f t="shared" ref="F1939" si="3277">F1938/10*4</f>
        <v>0.36399999999999999</v>
      </c>
      <c r="G1939" s="133">
        <f t="shared" ref="G1939" si="3278">G1938/10*5</f>
        <v>0.45499999999999996</v>
      </c>
      <c r="H1939" s="133">
        <f t="shared" ref="H1939" si="3279">H1938/10*6</f>
        <v>0.54600000000000004</v>
      </c>
      <c r="I1939" s="133">
        <f t="shared" ref="I1939" si="3280">I1938/10*7</f>
        <v>0.63700000000000001</v>
      </c>
      <c r="J1939" s="191">
        <f t="shared" ref="J1939" si="3281">J1938/10*8</f>
        <v>0.72799999999999998</v>
      </c>
      <c r="K1939" s="133">
        <f t="shared" ref="K1939" si="3282">K1938/10*9</f>
        <v>0.81899999999999995</v>
      </c>
      <c r="L1939" s="134">
        <f t="shared" ref="L1939" si="3283">L1938/10*10</f>
        <v>0.90999999999999992</v>
      </c>
      <c r="M1939" s="133">
        <f t="shared" ref="M1939" si="3284">M1938/10*1</f>
        <v>0.36</v>
      </c>
      <c r="N1939" s="133">
        <f t="shared" ref="N1939" si="3285">N1938/10*2</f>
        <v>0.72</v>
      </c>
      <c r="O1939" s="133">
        <f t="shared" ref="O1939" si="3286">O1938/10*3</f>
        <v>1.08</v>
      </c>
      <c r="P1939" s="133">
        <f t="shared" ref="P1939" si="3287">P1938/10*4</f>
        <v>1.44</v>
      </c>
      <c r="Q1939" s="133">
        <f t="shared" ref="Q1939" si="3288">Q1938/10*5</f>
        <v>1.7999999999999998</v>
      </c>
      <c r="R1939" s="133">
        <f t="shared" ref="R1939" si="3289">R1938/10*6</f>
        <v>2.16</v>
      </c>
      <c r="S1939" s="133">
        <f t="shared" ref="S1939" si="3290">S1938/10*7</f>
        <v>2.52</v>
      </c>
      <c r="T1939" s="133">
        <f t="shared" ref="T1939" si="3291">T1938/10*8</f>
        <v>2.88</v>
      </c>
      <c r="U1939" s="133">
        <f t="shared" ref="U1939" si="3292">U1938/10*9</f>
        <v>3.2399999999999998</v>
      </c>
      <c r="V1939" s="134">
        <f t="shared" ref="V1939" si="3293">V1938/10*10</f>
        <v>3.5999999999999996</v>
      </c>
      <c r="W1939" s="133">
        <f t="shared" ref="W1939" si="3294">W1938/10*1</f>
        <v>0.36</v>
      </c>
      <c r="X1939" s="133">
        <f t="shared" ref="X1939" si="3295">X1938/10*2</f>
        <v>0.72</v>
      </c>
      <c r="Y1939" s="133">
        <f t="shared" ref="Y1939" si="3296">Y1938/10*3</f>
        <v>1.08</v>
      </c>
      <c r="Z1939" s="133">
        <f t="shared" ref="Z1939" si="3297">Z1938/10*4</f>
        <v>1.44</v>
      </c>
      <c r="AA1939" s="133">
        <f t="shared" ref="AA1939" si="3298">AA1938/10*5</f>
        <v>1.7999999999999998</v>
      </c>
      <c r="AB1939" s="133">
        <f t="shared" ref="AB1939" si="3299">AB1938/10*6</f>
        <v>2.16</v>
      </c>
      <c r="AC1939" s="133">
        <f t="shared" ref="AC1939" si="3300">AC1938/10*7</f>
        <v>2.52</v>
      </c>
      <c r="AD1939" s="133">
        <f t="shared" ref="AD1939" si="3301">AD1938/10*8</f>
        <v>2.88</v>
      </c>
      <c r="AE1939" s="134">
        <f t="shared" ref="AE1939" si="3302">AE1938/10*9</f>
        <v>3.2399999999999998</v>
      </c>
      <c r="AF1939" s="134">
        <f t="shared" ref="AF1939" si="3303">AF1938/10*10</f>
        <v>3.5999999999999996</v>
      </c>
      <c r="AG1939" s="133">
        <f t="shared" ref="AG1939" si="3304">AG1938/10*1</f>
        <v>0.36</v>
      </c>
      <c r="AH1939" s="133">
        <f t="shared" ref="AH1939" si="3305">AH1938/10*2</f>
        <v>0.72</v>
      </c>
      <c r="AI1939" s="133">
        <f t="shared" ref="AI1939" si="3306">AI1938/10*3</f>
        <v>1.08</v>
      </c>
      <c r="AJ1939" s="133">
        <f t="shared" ref="AJ1939" si="3307">AJ1938/10*4</f>
        <v>1.44</v>
      </c>
      <c r="AK1939" s="133">
        <f t="shared" ref="AK1939" si="3308">AK1938/10*5</f>
        <v>1.7999999999999998</v>
      </c>
      <c r="AL1939" s="133">
        <f t="shared" ref="AL1939" si="3309">AL1938/10*6</f>
        <v>2.16</v>
      </c>
      <c r="AM1939" s="133">
        <f t="shared" ref="AM1939" si="3310">AM1938/10*7</f>
        <v>2.52</v>
      </c>
      <c r="AN1939" s="133">
        <f t="shared" ref="AN1939" si="3311">AN1938/10*8</f>
        <v>2.88</v>
      </c>
      <c r="AO1939" s="134">
        <f t="shared" ref="AO1939" si="3312">AO1938/10*9</f>
        <v>3.2399999999999998</v>
      </c>
      <c r="AP1939" s="134">
        <f t="shared" ref="AP1939" si="3313">AP1938/10*10</f>
        <v>3.5999999999999996</v>
      </c>
      <c r="AQ1939" s="133">
        <f t="shared" ref="AQ1939" si="3314">AQ1938/10*1</f>
        <v>9.0999999999999998E-2</v>
      </c>
      <c r="AR1939" s="133">
        <f t="shared" ref="AR1939" si="3315">AR1938/10*2</f>
        <v>0.182</v>
      </c>
      <c r="AS1939" s="133">
        <f t="shared" ref="AS1939" si="3316">AS1938/10*3</f>
        <v>0.27300000000000002</v>
      </c>
      <c r="AT1939" s="133">
        <f t="shared" ref="AT1939" si="3317">AT1938/10*4</f>
        <v>0.36399999999999999</v>
      </c>
      <c r="AU1939" s="133">
        <f t="shared" ref="AU1939" si="3318">AU1938/10*5</f>
        <v>0.45499999999999996</v>
      </c>
      <c r="AV1939" s="133">
        <f t="shared" ref="AV1939" si="3319">AV1938/10*6</f>
        <v>0.54600000000000004</v>
      </c>
      <c r="AW1939" s="133">
        <f t="shared" ref="AW1939" si="3320">AW1938/10*7</f>
        <v>0.63700000000000001</v>
      </c>
      <c r="AX1939" s="133">
        <f t="shared" ref="AX1939" si="3321">AX1938/10*8</f>
        <v>0.72799999999999998</v>
      </c>
      <c r="AY1939" s="134">
        <f t="shared" ref="AY1939" si="3322">AY1938/10*9</f>
        <v>0.81899999999999995</v>
      </c>
      <c r="AZ1939" s="134">
        <f t="shared" ref="AZ1939" si="3323">AZ1938/10*10</f>
        <v>0.90999999999999992</v>
      </c>
      <c r="BA1939" s="133">
        <f t="shared" ref="BA1939" si="3324">BA1938/10*1</f>
        <v>0</v>
      </c>
      <c r="BB1939" s="133">
        <f t="shared" ref="BB1939" si="3325">BB1938/10*2</f>
        <v>0</v>
      </c>
      <c r="BC1939" s="133">
        <f t="shared" ref="BC1939" si="3326">BC1938/10*3</f>
        <v>0</v>
      </c>
      <c r="BD1939" s="133">
        <f t="shared" ref="BD1939" si="3327">BD1938/10*4</f>
        <v>0</v>
      </c>
      <c r="BE1939" s="133">
        <f t="shared" ref="BE1939" si="3328">BE1938/10*5</f>
        <v>0</v>
      </c>
      <c r="BF1939" s="133">
        <f t="shared" ref="BF1939" si="3329">BF1938/10*6</f>
        <v>0</v>
      </c>
      <c r="BG1939" s="133">
        <f t="shared" ref="BG1939" si="3330">BG1938/10*7</f>
        <v>0</v>
      </c>
      <c r="BH1939" s="133">
        <f t="shared" ref="BH1939" si="3331">BH1938/10*8</f>
        <v>0</v>
      </c>
      <c r="BI1939" s="134">
        <f t="shared" ref="BI1939" si="3332">BI1938/10*9</f>
        <v>0</v>
      </c>
      <c r="BJ1939" s="134">
        <f t="shared" ref="BJ1939" si="3333">BJ1938/10*10</f>
        <v>0</v>
      </c>
      <c r="BK1939"/>
      <c r="BL1939"/>
      <c r="BM1939"/>
      <c r="BN1939"/>
      <c r="BO1939"/>
      <c r="BP1939"/>
      <c r="BQ1939"/>
      <c r="BR1939"/>
      <c r="BS1939"/>
      <c r="BT1939"/>
      <c r="BU1939"/>
      <c r="BV1939"/>
      <c r="BW1939"/>
      <c r="BX1939"/>
      <c r="BY1939"/>
      <c r="BZ1939"/>
      <c r="CA1939"/>
      <c r="CB1939"/>
      <c r="CC1939"/>
      <c r="CD1939"/>
      <c r="CE1939"/>
      <c r="CF1939"/>
      <c r="CG1939"/>
      <c r="CH1939"/>
      <c r="CI1939"/>
      <c r="CJ1939"/>
      <c r="CK1939"/>
      <c r="CL1939"/>
      <c r="CM1939"/>
      <c r="CN1939"/>
      <c r="CO1939"/>
    </row>
    <row r="1940" spans="1:93" ht="15.75" hidden="1" outlineLevel="2" thickBot="1" x14ac:dyDescent="0.3">
      <c r="A1940" s="152" t="s">
        <v>60</v>
      </c>
      <c r="B1940" s="192" t="e">
        <f t="shared" ref="B1940:BJ1940" si="3334">-B1937+B1936*B1939-1*IF(AND($A1882=B1935,B1939&gt;=$A1883),B1939-$A1883,0)</f>
        <v>#REF!</v>
      </c>
      <c r="C1940" s="193" t="e">
        <f t="shared" si="3334"/>
        <v>#REF!</v>
      </c>
      <c r="D1940" s="193" t="e">
        <f t="shared" si="3334"/>
        <v>#REF!</v>
      </c>
      <c r="E1940" s="193" t="e">
        <f t="shared" si="3334"/>
        <v>#REF!</v>
      </c>
      <c r="F1940" s="193" t="e">
        <f t="shared" si="3334"/>
        <v>#REF!</v>
      </c>
      <c r="G1940" s="193" t="e">
        <f t="shared" si="3334"/>
        <v>#REF!</v>
      </c>
      <c r="H1940" s="193" t="e">
        <f t="shared" si="3334"/>
        <v>#REF!</v>
      </c>
      <c r="I1940" s="193" t="e">
        <f t="shared" si="3334"/>
        <v>#REF!</v>
      </c>
      <c r="J1940" s="193" t="e">
        <f t="shared" si="3334"/>
        <v>#REF!</v>
      </c>
      <c r="K1940" s="193" t="e">
        <f t="shared" si="3334"/>
        <v>#REF!</v>
      </c>
      <c r="L1940" s="194" t="e">
        <f t="shared" si="3334"/>
        <v>#REF!</v>
      </c>
      <c r="M1940" s="192" t="e">
        <f t="shared" si="3334"/>
        <v>#REF!</v>
      </c>
      <c r="N1940" s="193" t="e">
        <f t="shared" si="3334"/>
        <v>#REF!</v>
      </c>
      <c r="O1940" s="193" t="e">
        <f t="shared" si="3334"/>
        <v>#REF!</v>
      </c>
      <c r="P1940" s="193" t="e">
        <f t="shared" si="3334"/>
        <v>#REF!</v>
      </c>
      <c r="Q1940" s="193" t="e">
        <f t="shared" si="3334"/>
        <v>#REF!</v>
      </c>
      <c r="R1940" s="193" t="e">
        <f t="shared" si="3334"/>
        <v>#REF!</v>
      </c>
      <c r="S1940" s="193" t="e">
        <f t="shared" si="3334"/>
        <v>#REF!</v>
      </c>
      <c r="T1940" s="193" t="e">
        <f t="shared" si="3334"/>
        <v>#REF!</v>
      </c>
      <c r="U1940" s="193" t="e">
        <f t="shared" si="3334"/>
        <v>#REF!</v>
      </c>
      <c r="V1940" s="194" t="e">
        <f t="shared" si="3334"/>
        <v>#REF!</v>
      </c>
      <c r="W1940" s="192" t="e">
        <f t="shared" si="3334"/>
        <v>#REF!</v>
      </c>
      <c r="X1940" s="193" t="e">
        <f t="shared" si="3334"/>
        <v>#REF!</v>
      </c>
      <c r="Y1940" s="193" t="e">
        <f t="shared" si="3334"/>
        <v>#REF!</v>
      </c>
      <c r="Z1940" s="193" t="e">
        <f t="shared" si="3334"/>
        <v>#REF!</v>
      </c>
      <c r="AA1940" s="193" t="e">
        <f t="shared" si="3334"/>
        <v>#REF!</v>
      </c>
      <c r="AB1940" s="193" t="e">
        <f t="shared" si="3334"/>
        <v>#REF!</v>
      </c>
      <c r="AC1940" s="193" t="e">
        <f t="shared" si="3334"/>
        <v>#REF!</v>
      </c>
      <c r="AD1940" s="193" t="e">
        <f t="shared" si="3334"/>
        <v>#REF!</v>
      </c>
      <c r="AE1940" s="193" t="e">
        <f t="shared" si="3334"/>
        <v>#REF!</v>
      </c>
      <c r="AF1940" s="194" t="e">
        <f t="shared" si="3334"/>
        <v>#REF!</v>
      </c>
      <c r="AG1940" s="192" t="e">
        <f t="shared" si="3334"/>
        <v>#REF!</v>
      </c>
      <c r="AH1940" s="193" t="e">
        <f t="shared" si="3334"/>
        <v>#REF!</v>
      </c>
      <c r="AI1940" s="193" t="e">
        <f t="shared" si="3334"/>
        <v>#REF!</v>
      </c>
      <c r="AJ1940" s="193" t="e">
        <f t="shared" si="3334"/>
        <v>#REF!</v>
      </c>
      <c r="AK1940" s="193" t="e">
        <f t="shared" si="3334"/>
        <v>#REF!</v>
      </c>
      <c r="AL1940" s="193" t="e">
        <f t="shared" si="3334"/>
        <v>#REF!</v>
      </c>
      <c r="AM1940" s="193" t="e">
        <f t="shared" si="3334"/>
        <v>#REF!</v>
      </c>
      <c r="AN1940" s="193" t="e">
        <f t="shared" si="3334"/>
        <v>#REF!</v>
      </c>
      <c r="AO1940" s="193" t="e">
        <f t="shared" si="3334"/>
        <v>#REF!</v>
      </c>
      <c r="AP1940" s="194" t="e">
        <f t="shared" si="3334"/>
        <v>#REF!</v>
      </c>
      <c r="AQ1940" s="192" t="e">
        <f t="shared" si="3334"/>
        <v>#REF!</v>
      </c>
      <c r="AR1940" s="193" t="e">
        <f t="shared" si="3334"/>
        <v>#REF!</v>
      </c>
      <c r="AS1940" s="193" t="e">
        <f t="shared" si="3334"/>
        <v>#REF!</v>
      </c>
      <c r="AT1940" s="193" t="e">
        <f t="shared" si="3334"/>
        <v>#REF!</v>
      </c>
      <c r="AU1940" s="193" t="e">
        <f t="shared" si="3334"/>
        <v>#REF!</v>
      </c>
      <c r="AV1940" s="193" t="e">
        <f t="shared" si="3334"/>
        <v>#REF!</v>
      </c>
      <c r="AW1940" s="193" t="e">
        <f t="shared" si="3334"/>
        <v>#REF!</v>
      </c>
      <c r="AX1940" s="193" t="e">
        <f t="shared" si="3334"/>
        <v>#REF!</v>
      </c>
      <c r="AY1940" s="193" t="e">
        <f t="shared" si="3334"/>
        <v>#REF!</v>
      </c>
      <c r="AZ1940" s="194" t="e">
        <f t="shared" si="3334"/>
        <v>#REF!</v>
      </c>
      <c r="BA1940" s="192" t="e">
        <f t="shared" si="3334"/>
        <v>#REF!</v>
      </c>
      <c r="BB1940" s="193" t="e">
        <f t="shared" si="3334"/>
        <v>#REF!</v>
      </c>
      <c r="BC1940" s="193" t="e">
        <f t="shared" si="3334"/>
        <v>#REF!</v>
      </c>
      <c r="BD1940" s="193" t="e">
        <f t="shared" si="3334"/>
        <v>#REF!</v>
      </c>
      <c r="BE1940" s="193" t="e">
        <f t="shared" si="3334"/>
        <v>#REF!</v>
      </c>
      <c r="BF1940" s="193" t="e">
        <f t="shared" si="3334"/>
        <v>#REF!</v>
      </c>
      <c r="BG1940" s="193" t="e">
        <f t="shared" si="3334"/>
        <v>#REF!</v>
      </c>
      <c r="BH1940" s="193" t="e">
        <f t="shared" si="3334"/>
        <v>#REF!</v>
      </c>
      <c r="BI1940" s="193" t="e">
        <f t="shared" si="3334"/>
        <v>#REF!</v>
      </c>
      <c r="BJ1940" s="194" t="e">
        <f t="shared" si="3334"/>
        <v>#REF!</v>
      </c>
    </row>
    <row r="1941" spans="1:93" hidden="1" outlineLevel="2" x14ac:dyDescent="0.25"/>
    <row r="1942" spans="1:93" hidden="1" outlineLevel="1" collapsed="1" x14ac:dyDescent="0.25">
      <c r="A1942" s="181" t="e">
        <f>2*B1882/10</f>
        <v>#REF!</v>
      </c>
      <c r="B1942" s="180"/>
      <c r="C1942" s="180"/>
      <c r="D1942" s="180"/>
    </row>
    <row r="1943" spans="1:93" hidden="1" outlineLevel="2" x14ac:dyDescent="0.25">
      <c r="B1943" s="316" t="e">
        <f>#REF!</f>
        <v>#REF!</v>
      </c>
      <c r="C1943" s="317"/>
      <c r="D1943" s="316" t="e">
        <f>#REF!</f>
        <v>#REF!</v>
      </c>
      <c r="E1943" s="317"/>
      <c r="F1943" s="316" t="e">
        <f>#REF!</f>
        <v>#REF!</v>
      </c>
      <c r="G1943" s="317"/>
      <c r="H1943" s="316" t="e">
        <f>#REF!</f>
        <v>#REF!</v>
      </c>
      <c r="I1943" s="317"/>
      <c r="J1943" s="316" t="e">
        <f>#REF!</f>
        <v>#REF!</v>
      </c>
      <c r="K1943" s="317"/>
      <c r="L1943" s="316" t="e">
        <f>#REF!</f>
        <v>#REF!</v>
      </c>
      <c r="M1943" s="317"/>
    </row>
    <row r="1944" spans="1:93" hidden="1" outlineLevel="2" x14ac:dyDescent="0.25">
      <c r="B1944" s="105" t="e">
        <f>#REF!</f>
        <v>#REF!</v>
      </c>
      <c r="C1944" s="106">
        <v>0</v>
      </c>
      <c r="D1944" s="107" t="e">
        <f>#REF!</f>
        <v>#REF!</v>
      </c>
      <c r="E1944" s="106">
        <v>0</v>
      </c>
      <c r="F1944" s="107" t="e">
        <f>#REF!</f>
        <v>#REF!</v>
      </c>
      <c r="G1944" s="106">
        <v>0</v>
      </c>
      <c r="H1944" s="107" t="e">
        <f>#REF!</f>
        <v>#REF!</v>
      </c>
      <c r="I1944" s="106">
        <v>0</v>
      </c>
      <c r="J1944" s="107" t="e">
        <f>#REF!</f>
        <v>#REF!</v>
      </c>
      <c r="K1944" s="106">
        <v>0</v>
      </c>
      <c r="L1944" s="107" t="e">
        <f>#REF!</f>
        <v>#REF!</v>
      </c>
      <c r="M1944" s="108">
        <v>0</v>
      </c>
      <c r="X1944" s="146"/>
      <c r="Y1944" s="147"/>
    </row>
    <row r="1945" spans="1:93" hidden="1" outlineLevel="2" x14ac:dyDescent="0.25">
      <c r="B1945" s="105" t="e">
        <f>#REF!</f>
        <v>#REF!</v>
      </c>
      <c r="C1945" s="106" t="e">
        <f>IF($A1882=B1943,1*($B1882-$A1942)^2*(2*$A1942+$B1882)/$B1882^3,0)</f>
        <v>#REF!</v>
      </c>
      <c r="D1945" s="107" t="e">
        <f>#REF!</f>
        <v>#REF!</v>
      </c>
      <c r="E1945" s="106" t="e">
        <f>IF($A1882=D1943,1*($B1882-$A1942)^2*(2*$A1942+$B1882)/$B1882^3,0)</f>
        <v>#REF!</v>
      </c>
      <c r="F1945" s="107" t="e">
        <f>#REF!</f>
        <v>#REF!</v>
      </c>
      <c r="G1945" s="106" t="e">
        <f>IF($A1882=F1943,1*($B1882-$A1942)^2*(2*$A1942+$B1882)/$B1882^3,0)</f>
        <v>#REF!</v>
      </c>
      <c r="H1945" s="107" t="e">
        <f>#REF!</f>
        <v>#REF!</v>
      </c>
      <c r="I1945" s="106" t="e">
        <f>IF($A1882=H1943,1*($B1882-$A1942)^2*(2*$A1942+$B1882)/$B1882^3,0)</f>
        <v>#REF!</v>
      </c>
      <c r="J1945" s="107" t="e">
        <f>#REF!</f>
        <v>#REF!</v>
      </c>
      <c r="K1945" s="106" t="e">
        <f>IF($A1882=J1943,1*($B1882-$A1942)^2*(2*$A1942+$B1882)/$B1882^3,0)</f>
        <v>#REF!</v>
      </c>
      <c r="L1945" s="107" t="e">
        <f>#REF!</f>
        <v>#REF!</v>
      </c>
      <c r="M1945" s="108" t="e">
        <f>IF($A1882=L1943,1*($B1882-$A1942)^2*(2*$A1942+$B1882)/$B1882^3,0)</f>
        <v>#REF!</v>
      </c>
    </row>
    <row r="1946" spans="1:93" hidden="1" outlineLevel="2" x14ac:dyDescent="0.25">
      <c r="A1946" t="s">
        <v>36</v>
      </c>
      <c r="B1946" s="105" t="e">
        <f>#REF!</f>
        <v>#REF!</v>
      </c>
      <c r="C1946" s="106" t="e">
        <f>IF($A1882=B1943,1*$A1942*($B1882-$A1942)^2/$B1882^2,0)</f>
        <v>#REF!</v>
      </c>
      <c r="D1946" s="107" t="e">
        <f>#REF!</f>
        <v>#REF!</v>
      </c>
      <c r="E1946" s="106" t="e">
        <f>IF($A1882=D1943,1*$A1942*($B1882-$A1942)^2/$B1882^2,0)</f>
        <v>#REF!</v>
      </c>
      <c r="F1946" s="107" t="e">
        <f>#REF!</f>
        <v>#REF!</v>
      </c>
      <c r="G1946" s="106" t="e">
        <f>IF($A1882=F1943,1*$A1942*($B1882-$A1942)^2/$B1882^2,0)</f>
        <v>#REF!</v>
      </c>
      <c r="H1946" s="107" t="e">
        <f>#REF!</f>
        <v>#REF!</v>
      </c>
      <c r="I1946" s="106" t="e">
        <f>IF($A1882=H1943,1*$A1942*($B1882-$A1942)^2/$B1882^2,0)</f>
        <v>#REF!</v>
      </c>
      <c r="J1946" s="107" t="e">
        <f>#REF!</f>
        <v>#REF!</v>
      </c>
      <c r="K1946" s="106" t="e">
        <f>IF($A1882=J1943,1*$A1942*($B1882-$A1942)^2/$B1882^2,0)</f>
        <v>#REF!</v>
      </c>
      <c r="L1946" s="107" t="e">
        <f>#REF!</f>
        <v>#REF!</v>
      </c>
      <c r="M1946" s="108" t="e">
        <f>IF($A1882=L1943,1*$A1942*($B1882-$A1942)^2/$B1882^2,0)</f>
        <v>#REF!</v>
      </c>
      <c r="X1946" s="149"/>
    </row>
    <row r="1947" spans="1:93" hidden="1" outlineLevel="2" x14ac:dyDescent="0.25">
      <c r="B1947" s="105" t="e">
        <f>#REF!</f>
        <v>#REF!</v>
      </c>
      <c r="C1947" s="108">
        <v>0</v>
      </c>
      <c r="D1947" s="107" t="e">
        <f>#REF!</f>
        <v>#REF!</v>
      </c>
      <c r="E1947" s="108">
        <v>0</v>
      </c>
      <c r="F1947" s="107" t="e">
        <f>#REF!</f>
        <v>#REF!</v>
      </c>
      <c r="G1947" s="108">
        <v>0</v>
      </c>
      <c r="H1947" s="107" t="e">
        <f>#REF!</f>
        <v>#REF!</v>
      </c>
      <c r="I1947" s="108">
        <v>0</v>
      </c>
      <c r="J1947" s="107" t="e">
        <f>#REF!</f>
        <v>#REF!</v>
      </c>
      <c r="K1947" s="108">
        <v>0</v>
      </c>
      <c r="L1947" s="107" t="e">
        <f>#REF!</f>
        <v>#REF!</v>
      </c>
      <c r="M1947" s="108">
        <v>0</v>
      </c>
    </row>
    <row r="1948" spans="1:93" hidden="1" outlineLevel="2" x14ac:dyDescent="0.25">
      <c r="B1948" s="105" t="e">
        <f>#REF!</f>
        <v>#REF!</v>
      </c>
      <c r="C1948" s="106" t="e">
        <f>IF($A1882=B1943,1*($A1942)^2*(3*$B1882-2*$A1942)/$B1882^3,0)</f>
        <v>#REF!</v>
      </c>
      <c r="D1948" s="107" t="e">
        <f>#REF!</f>
        <v>#REF!</v>
      </c>
      <c r="E1948" s="106" t="e">
        <f>IF($A1882=D1943,1*($A1942)^2*(3*$B1882-2*$A1942)/$B1882^3,0)</f>
        <v>#REF!</v>
      </c>
      <c r="F1948" s="107" t="e">
        <f>#REF!</f>
        <v>#REF!</v>
      </c>
      <c r="G1948" s="106" t="e">
        <f>IF($A1882=F1943,1*($A1942)^2*(3*$B1882-2*$A1942)/$B1882^3,0)</f>
        <v>#REF!</v>
      </c>
      <c r="H1948" s="107" t="e">
        <f>#REF!</f>
        <v>#REF!</v>
      </c>
      <c r="I1948" s="106" t="e">
        <f>IF($A1882=H1943,1*($A1942)^2*(3*$B1882-2*$A1942)/$B1882^3,0)</f>
        <v>#REF!</v>
      </c>
      <c r="J1948" s="107" t="e">
        <f>#REF!</f>
        <v>#REF!</v>
      </c>
      <c r="K1948" s="106" t="e">
        <f>IF($A1882=J1943,1*($A1942)^2*(3*$B1882-2*$A1942)/$B1882^3,0)</f>
        <v>#REF!</v>
      </c>
      <c r="L1948" s="107" t="e">
        <f>#REF!</f>
        <v>#REF!</v>
      </c>
      <c r="M1948" s="108" t="e">
        <f>IF($A1882=L1943,1*($A1942)^2*(3*$B1882-2*$A1942)/$B1882^3,0)</f>
        <v>#REF!</v>
      </c>
    </row>
    <row r="1949" spans="1:93" hidden="1" outlineLevel="2" x14ac:dyDescent="0.25">
      <c r="B1949" s="105" t="e">
        <f>#REF!</f>
        <v>#REF!</v>
      </c>
      <c r="C1949" s="108" t="e">
        <f>IF($A1882=B1943,-1*($B1882-$A1942)*$A1942^2/$B1882^2,0)</f>
        <v>#REF!</v>
      </c>
      <c r="D1949" s="107" t="e">
        <f>#REF!</f>
        <v>#REF!</v>
      </c>
      <c r="E1949" s="108" t="e">
        <f>IF($A1882=D1943,-1*($B1882-$A1942)*$A1942^2/$B1882^2,0)</f>
        <v>#REF!</v>
      </c>
      <c r="F1949" s="107" t="e">
        <f>#REF!</f>
        <v>#REF!</v>
      </c>
      <c r="G1949" s="108" t="e">
        <f>IF($A1882=F1943,-1*($B1882-$A1942)*$A1942^2/$B1882^2,0)</f>
        <v>#REF!</v>
      </c>
      <c r="H1949" s="107" t="e">
        <f>#REF!</f>
        <v>#REF!</v>
      </c>
      <c r="I1949" s="108" t="e">
        <f>IF($A1882=H1943,-1*($B1882-$A1942)*$A1942^2/$B1882^2,0)</f>
        <v>#REF!</v>
      </c>
      <c r="J1949" s="107" t="e">
        <f>#REF!</f>
        <v>#REF!</v>
      </c>
      <c r="K1949" s="108" t="e">
        <f>IF($A1882=J1943,-1*($B1882-$A1942)*$A1942^2/$B1882^2,0)</f>
        <v>#REF!</v>
      </c>
      <c r="L1949" s="107" t="e">
        <f>#REF!</f>
        <v>#REF!</v>
      </c>
      <c r="M1949" s="108" t="e">
        <f>IF($A1882=L1943,-1*($B1882-$A1942)*$A1942^2/$B1882^2,0)</f>
        <v>#REF!</v>
      </c>
    </row>
    <row r="1950" spans="1:93" hidden="1" outlineLevel="2" x14ac:dyDescent="0.25">
      <c r="C1950" t="s">
        <v>61</v>
      </c>
      <c r="D1950" s="182"/>
      <c r="E1950" s="183"/>
      <c r="F1950" s="182"/>
      <c r="G1950" s="183"/>
      <c r="H1950" s="182"/>
      <c r="I1950" s="183"/>
      <c r="J1950" s="182"/>
      <c r="K1950" s="183"/>
      <c r="L1950" s="182"/>
      <c r="M1950" s="183"/>
      <c r="N1950" s="182"/>
      <c r="O1950" s="183"/>
      <c r="P1950" s="182"/>
      <c r="Q1950" s="183"/>
      <c r="R1950" s="182"/>
      <c r="S1950" s="183"/>
    </row>
    <row r="1951" spans="1:93" hidden="1" outlineLevel="2" x14ac:dyDescent="0.25">
      <c r="B1951" s="105">
        <v>1</v>
      </c>
      <c r="C1951" s="108">
        <f t="shared" ref="C1951" si="3335">-(IFERROR(VLOOKUP($B1951,$B1944:$C1949,2,0),0)+IFERROR(VLOOKUP($B1951,$D1944:$E1949,2,0),0)+IFERROR(VLOOKUP($B1951,$F1944:$G1949,2,0),0)+IFERROR(VLOOKUP($B1951,$H1944:$I1949,2,0),0)+IFERROR(VLOOKUP($B1951,$J1944:$K1949,2,0),0)+IFERROR(VLOOKUP($B1951,$L1944:$M1949,2,0),0)+IFERROR(VLOOKUP($B1951,$N1944:$O1949,2,0),0)+IFERROR(VLOOKUP($B1951,$P1944:$Q1949,2,0),0)+IFERROR(VLOOKUP($B1951,$R1944:$S1949,2,0),0))</f>
        <v>0</v>
      </c>
      <c r="E1951" s="109"/>
      <c r="F1951" s="325" t="s">
        <v>37</v>
      </c>
      <c r="G1951" s="325"/>
      <c r="H1951" s="325"/>
      <c r="I1951" s="325"/>
      <c r="J1951" s="325"/>
      <c r="K1951" s="325"/>
      <c r="L1951" s="325"/>
      <c r="M1951" s="325"/>
      <c r="N1951" s="325"/>
      <c r="O1951" s="325"/>
      <c r="P1951" s="325"/>
      <c r="Q1951" s="325"/>
      <c r="R1951" s="325"/>
      <c r="S1951" s="325"/>
      <c r="T1951" s="325"/>
      <c r="U1951" s="325"/>
      <c r="V1951" s="325"/>
      <c r="W1951" s="325"/>
      <c r="X1951" s="325"/>
      <c r="Y1951" s="325"/>
      <c r="Z1951" s="325"/>
      <c r="AA1951" s="325"/>
      <c r="AB1951" s="110"/>
      <c r="AC1951" s="110"/>
      <c r="AD1951" s="110"/>
      <c r="AE1951" s="110"/>
      <c r="AF1951" s="110"/>
      <c r="AG1951" s="110"/>
      <c r="AH1951" s="110"/>
    </row>
    <row r="1952" spans="1:93" hidden="1" outlineLevel="2" x14ac:dyDescent="0.25">
      <c r="B1952" s="105">
        <v>2</v>
      </c>
      <c r="C1952" s="108">
        <f t="shared" ref="C1952" si="3336">-(IFERROR(VLOOKUP($B1952,$B1944:$C1949,2,0),0)+IFERROR(VLOOKUP($B1952,$D1944:$E1949,2,0),0)+IFERROR(VLOOKUP($B1952,$F1944:$G1949,2,0),0)+IFERROR(VLOOKUP($B1952,$H1944:$I1949,2,0),0)+IFERROR(VLOOKUP($B1952,$J1944:$K1949,2,0),0)+IFERROR(VLOOKUP($B1952,$L1944:$M1949,2,0),0)+IFERROR(VLOOKUP($B1952,$N1944:$O1949,2,0),0)+IFERROR(VLOOKUP($B1952,$P1944:$Q1949,2,0),0)+IFERROR(VLOOKUP($B1952,$R1944:$S1949,2,0),0))</f>
        <v>0</v>
      </c>
      <c r="E1952" s="110"/>
      <c r="F1952" s="110"/>
      <c r="G1952" s="326" t="s">
        <v>38</v>
      </c>
      <c r="H1952" s="326"/>
      <c r="I1952" s="326"/>
      <c r="J1952" s="326"/>
      <c r="K1952" s="326"/>
      <c r="L1952" s="326"/>
      <c r="M1952" s="110"/>
      <c r="N1952" s="110"/>
      <c r="O1952" s="110"/>
      <c r="P1952" s="327" t="s">
        <v>39</v>
      </c>
      <c r="Q1952" s="327"/>
      <c r="R1952" s="327"/>
      <c r="S1952" s="327"/>
      <c r="T1952" s="327"/>
      <c r="U1952" s="327"/>
      <c r="V1952" s="110"/>
      <c r="W1952" s="110"/>
      <c r="X1952" s="110"/>
      <c r="Y1952" s="110"/>
      <c r="Z1952" s="110"/>
      <c r="AA1952" s="110"/>
      <c r="AB1952" s="110"/>
      <c r="AC1952" s="110"/>
      <c r="AD1952" s="110"/>
      <c r="AE1952" s="110"/>
      <c r="AF1952" s="110"/>
      <c r="AG1952" s="110"/>
      <c r="AH1952" s="110"/>
    </row>
    <row r="1953" spans="1:34" hidden="1" outlineLevel="2" x14ac:dyDescent="0.25">
      <c r="B1953" s="105">
        <v>3</v>
      </c>
      <c r="C1953" s="108">
        <f t="shared" ref="C1953" si="3337">-(IFERROR(VLOOKUP($B1953,$B1944:$C1949,2,0),0)+IFERROR(VLOOKUP($B1953,$D1944:$E1949,2,0),0)+IFERROR(VLOOKUP($B1953,$F1944:$G1949,2,0),0)+IFERROR(VLOOKUP($B1953,$H1944:$I1949,2,0),0)+IFERROR(VLOOKUP($B1953,$J1944:$K1949,2,0),0)+IFERROR(VLOOKUP($B1953,$L1944:$M1949,2,0),0)+IFERROR(VLOOKUP($B1953,$N1944:$O1949,2,0),0)+IFERROR(VLOOKUP($B1953,$P1944:$Q1949,2,0),0)+IFERROR(VLOOKUP($B1953,$R1944:$S1949,2,0),0))</f>
        <v>0</v>
      </c>
      <c r="E1953" s="110"/>
      <c r="F1953" s="110"/>
      <c r="G1953" s="112">
        <v>6</v>
      </c>
      <c r="H1953" s="112">
        <v>5</v>
      </c>
      <c r="I1953" s="112">
        <v>4</v>
      </c>
      <c r="J1953" s="112">
        <v>3</v>
      </c>
      <c r="K1953" s="112">
        <v>2</v>
      </c>
      <c r="L1953" s="112">
        <v>1</v>
      </c>
      <c r="M1953" s="110"/>
      <c r="O1953" s="110"/>
      <c r="P1953" s="112">
        <v>6</v>
      </c>
      <c r="Q1953" s="112">
        <v>5</v>
      </c>
      <c r="R1953" s="112">
        <v>4</v>
      </c>
      <c r="S1953" s="112">
        <v>3</v>
      </c>
      <c r="T1953" s="112">
        <v>2</v>
      </c>
      <c r="U1953" s="112">
        <v>1</v>
      </c>
      <c r="AB1953" s="110"/>
      <c r="AC1953" s="110"/>
      <c r="AD1953" s="110"/>
      <c r="AE1953" s="110"/>
      <c r="AF1953" s="110"/>
      <c r="AG1953" s="110"/>
      <c r="AH1953" s="110"/>
    </row>
    <row r="1954" spans="1:34" hidden="1" outlineLevel="2" x14ac:dyDescent="0.25">
      <c r="B1954" s="105">
        <v>4</v>
      </c>
      <c r="C1954" s="108">
        <f t="shared" ref="C1954" si="3338">-(IFERROR(VLOOKUP($B1954,$B1944:$C1949,2,0),0)+IFERROR(VLOOKUP($B1954,$D1944:$E1949,2,0),0)+IFERROR(VLOOKUP($B1954,$F1944:$G1949,2,0),0)+IFERROR(VLOOKUP($B1954,$H1944:$I1949,2,0),0)+IFERROR(VLOOKUP($B1954,$J1944:$K1949,2,0),0)+IFERROR(VLOOKUP($B1954,$L1944:$M1949,2,0),0)+IFERROR(VLOOKUP($B1954,$N1944:$O1949,2,0),0)+IFERROR(VLOOKUP($B1954,$P1944:$Q1949,2,0),0)+IFERROR(VLOOKUP($B1954,$R1944:$S1949,2,0),0))</f>
        <v>0</v>
      </c>
      <c r="E1954" s="110"/>
      <c r="F1954" s="105">
        <v>1</v>
      </c>
      <c r="G1954" s="184" t="e">
        <f t="array" ref="G1954:G1960">MMULT(MINVERSE($C$24:$I$30),$C1951:$C1957)</f>
        <v>#NUM!</v>
      </c>
      <c r="H1954" s="184" t="e">
        <f t="array" ref="H1954:H1959">MMULT(MINVERSE($C$24:$H$29),$C1951:$C1956)</f>
        <v>#NUM!</v>
      </c>
      <c r="I1954" s="184" t="e">
        <f t="array" ref="I1954:I1958">MMULT(MINVERSE($C$24:$G$28),$C1951:$C1955)</f>
        <v>#NUM!</v>
      </c>
      <c r="J1954" s="184" t="e">
        <f t="array" ref="J1954:J1957">MMULT(MINVERSE($C$24:$F$27),$C1951:$C1954)</f>
        <v>#NUM!</v>
      </c>
      <c r="K1954" s="184" t="e">
        <f t="array" ref="K1954:K1956">MMULT(MINVERSE($C$24:$E$26),$C1951:$C1953)</f>
        <v>#NUM!</v>
      </c>
      <c r="L1954" s="184" t="e">
        <f t="array" ref="L1954:L1955">MMULT(MINVERSE($C$24:$D$25),$C1951:$C1952)</f>
        <v>#NUM!</v>
      </c>
      <c r="M1954" s="110"/>
      <c r="O1954" s="105">
        <v>1</v>
      </c>
      <c r="P1954" s="184" t="e">
        <f t="array" ref="P1954:P1964">MMULT(MINVERSE($C$24:$M$34),$C1951:$C1961)</f>
        <v>#NUM!</v>
      </c>
      <c r="Q1954" s="184" t="e">
        <f t="array" ref="Q1954:Q1963">MMULT(MINVERSE($C$24:$L$33),$C1951:$C1960)</f>
        <v>#NUM!</v>
      </c>
      <c r="R1954" s="184" t="e">
        <f t="array" ref="R1954:R1962">MMULT(MINVERSE($C$24:$K$32),$C1951:$C1959)</f>
        <v>#NUM!</v>
      </c>
      <c r="S1954" s="184" t="e">
        <f t="array" ref="S1954:S1961">MMULT(MINVERSE($C$24:$J$31),$C1951:$C1958)</f>
        <v>#NUM!</v>
      </c>
      <c r="T1954" s="114"/>
      <c r="U1954" s="114"/>
      <c r="V1954" s="110"/>
      <c r="W1954" s="110"/>
      <c r="X1954" s="110"/>
      <c r="Y1954" s="110"/>
      <c r="Z1954" s="110"/>
      <c r="AA1954" s="110"/>
      <c r="AB1954" s="110"/>
      <c r="AC1954" s="110"/>
      <c r="AD1954" s="110"/>
      <c r="AE1954" s="110"/>
      <c r="AF1954" s="110"/>
      <c r="AG1954" s="110"/>
      <c r="AH1954" s="110"/>
    </row>
    <row r="1955" spans="1:34" hidden="1" outlineLevel="2" x14ac:dyDescent="0.25">
      <c r="B1955" s="105">
        <v>5</v>
      </c>
      <c r="C1955" s="108">
        <f t="shared" ref="C1955" si="3339">-(IFERROR(VLOOKUP($B1955,$B1944:$C1949,2,0),0)+IFERROR(VLOOKUP($B1955,$D1944:$E1949,2,0),0)+IFERROR(VLOOKUP($B1955,$F1944:$G1949,2,0),0)+IFERROR(VLOOKUP($B1955,$H1944:$I1949,2,0),0)+IFERROR(VLOOKUP($B1955,$J1944:$K1949,2,0),0)+IFERROR(VLOOKUP($B1955,$L1944:$M1949,2,0),0)+IFERROR(VLOOKUP($B1955,$N1944:$O1949,2,0),0)+IFERROR(VLOOKUP($B1955,$P1944:$Q1949,2,0),0)+IFERROR(VLOOKUP($B1955,$R1944:$S1949,2,0),0))</f>
        <v>0</v>
      </c>
      <c r="E1955" s="110"/>
      <c r="F1955" s="105">
        <v>2</v>
      </c>
      <c r="G1955" s="185" t="e">
        <v>#NUM!</v>
      </c>
      <c r="H1955" s="185" t="e">
        <v>#NUM!</v>
      </c>
      <c r="I1955" s="185" t="e">
        <v>#NUM!</v>
      </c>
      <c r="J1955" s="185" t="e">
        <v>#NUM!</v>
      </c>
      <c r="K1955" s="185" t="e">
        <v>#NUM!</v>
      </c>
      <c r="L1955" s="185" t="e">
        <v>#NUM!</v>
      </c>
      <c r="M1955" s="110"/>
      <c r="O1955" s="105">
        <v>2</v>
      </c>
      <c r="P1955" s="185" t="e">
        <v>#NUM!</v>
      </c>
      <c r="Q1955" s="185" t="e">
        <v>#NUM!</v>
      </c>
      <c r="R1955" s="185" t="e">
        <v>#NUM!</v>
      </c>
      <c r="S1955" s="185" t="e">
        <v>#NUM!</v>
      </c>
      <c r="T1955" s="114"/>
      <c r="U1955" s="114"/>
    </row>
    <row r="1956" spans="1:34" hidden="1" outlineLevel="2" x14ac:dyDescent="0.25">
      <c r="B1956" s="105">
        <v>6</v>
      </c>
      <c r="C1956" s="108">
        <f t="shared" ref="C1956" si="3340">-(IFERROR(VLOOKUP($B1956,$B1944:$C1949,2,0),0)+IFERROR(VLOOKUP($B1956,$D1944:$E1949,2,0),0)+IFERROR(VLOOKUP($B1956,$F1944:$G1949,2,0),0)+IFERROR(VLOOKUP($B1956,$H1944:$I1949,2,0),0)+IFERROR(VLOOKUP($B1956,$J1944:$K1949,2,0),0)+IFERROR(VLOOKUP($B1956,$L1944:$M1949,2,0),0)+IFERROR(VLOOKUP($B1956,$N1944:$O1949,2,0),0)+IFERROR(VLOOKUP($B1956,$P1944:$Q1949,2,0),0)+IFERROR(VLOOKUP($B1956,$R1944:$S1949,2,0),0))</f>
        <v>0</v>
      </c>
      <c r="E1956" s="110"/>
      <c r="F1956" s="105">
        <v>3</v>
      </c>
      <c r="G1956" s="185" t="e">
        <v>#NUM!</v>
      </c>
      <c r="H1956" s="185" t="e">
        <v>#NUM!</v>
      </c>
      <c r="I1956" s="185" t="e">
        <v>#NUM!</v>
      </c>
      <c r="J1956" s="185" t="e">
        <v>#NUM!</v>
      </c>
      <c r="K1956" s="185" t="e">
        <v>#NUM!</v>
      </c>
      <c r="L1956" s="185"/>
      <c r="M1956" s="110"/>
      <c r="O1956" s="105">
        <v>3</v>
      </c>
      <c r="P1956" s="185" t="e">
        <v>#NUM!</v>
      </c>
      <c r="Q1956" s="185" t="e">
        <v>#NUM!</v>
      </c>
      <c r="R1956" s="185" t="e">
        <v>#NUM!</v>
      </c>
      <c r="S1956" s="185" t="e">
        <v>#NUM!</v>
      </c>
      <c r="T1956" s="114"/>
      <c r="U1956" s="114"/>
    </row>
    <row r="1957" spans="1:34" hidden="1" outlineLevel="2" x14ac:dyDescent="0.25">
      <c r="B1957" s="105">
        <v>7</v>
      </c>
      <c r="C1957" s="108">
        <f t="shared" ref="C1957" si="3341">-(IFERROR(VLOOKUP($B1957,$B1944:$C1949,2,0),0)+IFERROR(VLOOKUP($B1957,$D1944:$E1949,2,0),0)+IFERROR(VLOOKUP($B1957,$F1944:$G1949,2,0),0)+IFERROR(VLOOKUP($B1957,$H1944:$I1949,2,0),0)+IFERROR(VLOOKUP($B1957,$J1944:$K1949,2,0),0)+IFERROR(VLOOKUP($B1957,$L1944:$M1949,2,0),0)+IFERROR(VLOOKUP($B1957,$N1944:$O1949,2,0),0)+IFERROR(VLOOKUP($B1957,$P1944:$Q1949,2,0),0)+IFERROR(VLOOKUP($B1957,$R1944:$S1949,2,0),0))</f>
        <v>0</v>
      </c>
      <c r="E1957" s="110"/>
      <c r="F1957" s="105">
        <v>4</v>
      </c>
      <c r="G1957" s="185" t="e">
        <v>#NUM!</v>
      </c>
      <c r="H1957" s="185" t="e">
        <v>#NUM!</v>
      </c>
      <c r="I1957" s="185" t="e">
        <v>#NUM!</v>
      </c>
      <c r="J1957" s="185" t="e">
        <v>#NUM!</v>
      </c>
      <c r="K1957" s="185"/>
      <c r="L1957" s="185"/>
      <c r="M1957" s="110"/>
      <c r="O1957" s="105">
        <v>4</v>
      </c>
      <c r="P1957" s="185" t="e">
        <v>#NUM!</v>
      </c>
      <c r="Q1957" s="185" t="e">
        <v>#NUM!</v>
      </c>
      <c r="R1957" s="185" t="e">
        <v>#NUM!</v>
      </c>
      <c r="S1957" s="185" t="e">
        <v>#NUM!</v>
      </c>
      <c r="T1957" s="114"/>
      <c r="U1957" s="114"/>
    </row>
    <row r="1958" spans="1:34" hidden="1" outlineLevel="2" x14ac:dyDescent="0.25">
      <c r="B1958" s="105">
        <v>8</v>
      </c>
      <c r="C1958" s="108">
        <f t="shared" ref="C1958" si="3342">-(IFERROR(VLOOKUP($B1958,$B1944:$C1949,2,0),0)+IFERROR(VLOOKUP($B1958,$D1944:$E1949,2,0),0)+IFERROR(VLOOKUP($B1958,$F1944:$G1949,2,0),0)+IFERROR(VLOOKUP($B1958,$H1944:$I1949,2,0),0)+IFERROR(VLOOKUP($B1958,$J1944:$K1949,2,0),0)+IFERROR(VLOOKUP($B1958,$L1944:$M1949,2,0),0)+IFERROR(VLOOKUP($B1958,$N1944:$O1949,2,0),0)+IFERROR(VLOOKUP($B1958,$P1944:$Q1949,2,0),0)+IFERROR(VLOOKUP($B1958,$R1944:$S1949,2,0),0))</f>
        <v>0</v>
      </c>
      <c r="E1958" s="110" t="s">
        <v>40</v>
      </c>
      <c r="F1958" s="105">
        <v>5</v>
      </c>
      <c r="G1958" s="185" t="e">
        <v>#NUM!</v>
      </c>
      <c r="H1958" s="185" t="e">
        <v>#NUM!</v>
      </c>
      <c r="I1958" s="185" t="e">
        <v>#NUM!</v>
      </c>
      <c r="J1958" s="185"/>
      <c r="K1958" s="185"/>
      <c r="L1958" s="185"/>
      <c r="M1958" s="110"/>
      <c r="O1958" s="105">
        <v>5</v>
      </c>
      <c r="P1958" s="185" t="e">
        <v>#NUM!</v>
      </c>
      <c r="Q1958" s="185" t="e">
        <v>#NUM!</v>
      </c>
      <c r="R1958" s="185" t="e">
        <v>#NUM!</v>
      </c>
      <c r="S1958" s="185" t="e">
        <v>#NUM!</v>
      </c>
      <c r="T1958" s="114"/>
      <c r="U1958" s="114"/>
    </row>
    <row r="1959" spans="1:34" hidden="1" outlineLevel="2" x14ac:dyDescent="0.25">
      <c r="B1959" s="105">
        <v>9</v>
      </c>
      <c r="C1959" s="108">
        <f t="shared" ref="C1959" si="3343">-(IFERROR(VLOOKUP($B1959,$B1944:$C1949,2,0),0)+IFERROR(VLOOKUP($B1959,$D1944:$E1949,2,0),0)+IFERROR(VLOOKUP($B1959,$F1944:$G1949,2,0),0)+IFERROR(VLOOKUP($B1959,$H1944:$I1949,2,0),0)+IFERROR(VLOOKUP($B1959,$J1944:$K1949,2,0),0)+IFERROR(VLOOKUP($B1959,$L1944:$M1949,2,0),0)+IFERROR(VLOOKUP($B1959,$N1944:$O1949,2,0),0)+IFERROR(VLOOKUP($B1959,$P1944:$Q1949,2,0),0)+IFERROR(VLOOKUP($B1959,$R1944:$S1949,2,0),0))</f>
        <v>0</v>
      </c>
      <c r="E1959" s="110"/>
      <c r="F1959" s="105">
        <v>6</v>
      </c>
      <c r="G1959" s="185" t="e">
        <v>#NUM!</v>
      </c>
      <c r="H1959" s="185" t="e">
        <v>#NUM!</v>
      </c>
      <c r="I1959" s="185"/>
      <c r="J1959" s="185"/>
      <c r="K1959" s="185"/>
      <c r="L1959" s="185"/>
      <c r="M1959" s="110"/>
      <c r="O1959" s="105">
        <v>6</v>
      </c>
      <c r="P1959" s="185" t="e">
        <v>#NUM!</v>
      </c>
      <c r="Q1959" s="185" t="e">
        <v>#NUM!</v>
      </c>
      <c r="R1959" s="185" t="e">
        <v>#NUM!</v>
      </c>
      <c r="S1959" s="185" t="e">
        <v>#NUM!</v>
      </c>
      <c r="T1959" s="114"/>
      <c r="U1959" s="114"/>
    </row>
    <row r="1960" spans="1:34" hidden="1" outlineLevel="2" x14ac:dyDescent="0.25">
      <c r="B1960" s="105">
        <v>10</v>
      </c>
      <c r="C1960" s="108">
        <f t="shared" ref="C1960" si="3344">-(IFERROR(VLOOKUP($B1960,$B1944:$C1949,2,0),0)+IFERROR(VLOOKUP($B1960,$D1944:$E1949,2,0),0)+IFERROR(VLOOKUP($B1960,$F1944:$G1949,2,0),0)+IFERROR(VLOOKUP($B1960,$H1944:$I1949,2,0),0)+IFERROR(VLOOKUP($B1960,$J1944:$K1949,2,0),0)+IFERROR(VLOOKUP($B1960,$L1944:$M1949,2,0),0)+IFERROR(VLOOKUP($B1960,$N1944:$O1949,2,0),0)+IFERROR(VLOOKUP($B1960,$P1944:$Q1949,2,0),0)+IFERROR(VLOOKUP($B1960,$R1944:$S1949,2,0),0))</f>
        <v>0</v>
      </c>
      <c r="E1960" s="110"/>
      <c r="F1960" s="105">
        <v>7</v>
      </c>
      <c r="G1960" s="185" t="e">
        <v>#NUM!</v>
      </c>
      <c r="H1960" s="185"/>
      <c r="I1960" s="185"/>
      <c r="J1960" s="185"/>
      <c r="K1960" s="185"/>
      <c r="L1960" s="185"/>
      <c r="M1960" s="110"/>
      <c r="N1960" s="110" t="s">
        <v>40</v>
      </c>
      <c r="O1960" s="105">
        <v>7</v>
      </c>
      <c r="P1960" s="185" t="e">
        <v>#NUM!</v>
      </c>
      <c r="Q1960" s="185" t="e">
        <v>#NUM!</v>
      </c>
      <c r="R1960" s="185" t="e">
        <v>#NUM!</v>
      </c>
      <c r="S1960" s="185" t="e">
        <v>#NUM!</v>
      </c>
      <c r="T1960" s="114"/>
      <c r="U1960" s="114"/>
    </row>
    <row r="1961" spans="1:34" hidden="1" outlineLevel="2" x14ac:dyDescent="0.25">
      <c r="B1961" s="105">
        <v>11</v>
      </c>
      <c r="C1961" s="108">
        <f t="shared" ref="C1961" si="3345">-(IFERROR(VLOOKUP($B1961,$B1944:$C1949,2,0),0)+IFERROR(VLOOKUP($B1961,$D1944:$E1949,2,0),0)+IFERROR(VLOOKUP($B1961,$F1944:$G1949,2,0),0)+IFERROR(VLOOKUP($B1961,$H1944:$I1949,2,0),0)+IFERROR(VLOOKUP($B1961,$J1944:$K1949,2,0),0)+IFERROR(VLOOKUP($B1961,$L1944:$M1949,2,0),0)+IFERROR(VLOOKUP($B1961,$N1944:$O1949,2,0),0)+IFERROR(VLOOKUP($B1961,$P1944:$Q1949,2,0),0)+IFERROR(VLOOKUP($B1961,$R1944:$S1949,2,0),0))</f>
        <v>0</v>
      </c>
      <c r="E1961" s="110"/>
      <c r="M1961" s="110"/>
      <c r="O1961" s="105">
        <v>8</v>
      </c>
      <c r="P1961" s="185" t="e">
        <v>#NUM!</v>
      </c>
      <c r="Q1961" s="185" t="e">
        <v>#NUM!</v>
      </c>
      <c r="R1961" s="185" t="e">
        <v>#NUM!</v>
      </c>
      <c r="S1961" s="185" t="e">
        <v>#NUM!</v>
      </c>
      <c r="T1961" s="114"/>
      <c r="U1961" s="114"/>
    </row>
    <row r="1962" spans="1:34" hidden="1" outlineLevel="2" x14ac:dyDescent="0.25">
      <c r="B1962" s="105">
        <v>12</v>
      </c>
      <c r="C1962" s="108">
        <f t="shared" ref="C1962" si="3346">-(IFERROR(VLOOKUP($B1962,$B1944:$C1949,2,0),0)+IFERROR(VLOOKUP($B1962,$D1944:$E1949,2,0),0)+IFERROR(VLOOKUP($B1962,$F1944:$G1949,2,0),0)+IFERROR(VLOOKUP($B1962,$H1944:$I1949,2,0),0)+IFERROR(VLOOKUP($B1962,$J1944:$K1949,2,0),0)+IFERROR(VLOOKUP($B1962,$L1944:$M1949,2,0),0)+IFERROR(VLOOKUP($B1962,$N1944:$O1949,2,0),0)+IFERROR(VLOOKUP($B1962,$P1944:$Q1949,2,0),0)+IFERROR(VLOOKUP($B1962,$R1944:$S1949,2,0),0))</f>
        <v>0</v>
      </c>
      <c r="E1962" s="110"/>
      <c r="M1962" s="110"/>
      <c r="O1962" s="105">
        <v>9</v>
      </c>
      <c r="P1962" s="185" t="e">
        <v>#NUM!</v>
      </c>
      <c r="Q1962" s="185" t="e">
        <v>#NUM!</v>
      </c>
      <c r="R1962" s="185" t="e">
        <v>#NUM!</v>
      </c>
      <c r="S1962" s="185"/>
      <c r="T1962" s="114"/>
      <c r="U1962" s="114"/>
    </row>
    <row r="1963" spans="1:34" hidden="1" outlineLevel="2" x14ac:dyDescent="0.25">
      <c r="B1963" s="105">
        <v>13</v>
      </c>
      <c r="C1963" s="108">
        <f t="shared" ref="C1963" si="3347">-(IFERROR(VLOOKUP($B1963,$B1944:$C1949,2,0),0)+IFERROR(VLOOKUP($B1963,$D1944:$E1949,2,0),0)+IFERROR(VLOOKUP($B1963,$F1944:$G1949,2,0),0)+IFERROR(VLOOKUP($B1963,$H1944:$I1949,2,0),0)+IFERROR(VLOOKUP($B1963,$J1944:$K1949,2,0),0)+IFERROR(VLOOKUP($B1963,$L1944:$M1949,2,0),0)+IFERROR(VLOOKUP($B1963,$N1944:$O1949,2,0),0)+IFERROR(VLOOKUP($B1963,$P1944:$Q1949,2,0),0)+IFERROR(VLOOKUP($B1963,$R1944:$S1949,2,0),0))</f>
        <v>0</v>
      </c>
      <c r="E1963" s="110"/>
      <c r="F1963" s="110"/>
      <c r="G1963" s="324" t="s">
        <v>42</v>
      </c>
      <c r="H1963" s="324"/>
      <c r="I1963" s="324"/>
      <c r="J1963" s="324"/>
      <c r="K1963" s="324"/>
      <c r="L1963" s="324"/>
      <c r="M1963" s="110"/>
      <c r="O1963" s="105">
        <v>10</v>
      </c>
      <c r="P1963" s="185" t="e">
        <v>#NUM!</v>
      </c>
      <c r="Q1963" s="185" t="e">
        <v>#NUM!</v>
      </c>
      <c r="R1963" s="185"/>
      <c r="S1963" s="185"/>
      <c r="T1963" s="114"/>
      <c r="U1963" s="114"/>
    </row>
    <row r="1964" spans="1:34" hidden="1" outlineLevel="2" x14ac:dyDescent="0.25">
      <c r="B1964" s="105">
        <v>14</v>
      </c>
      <c r="C1964" s="108">
        <f t="shared" ref="C1964" si="3348">-(IFERROR(VLOOKUP($B1964,$B1944:$C1949,2,0),0)+IFERROR(VLOOKUP($B1964,$D1944:$E1949,2,0),0)+IFERROR(VLOOKUP($B1964,$F1944:$G1949,2,0),0)+IFERROR(VLOOKUP($B1964,$H1944:$I1949,2,0),0)+IFERROR(VLOOKUP($B1964,$J1944:$K1949,2,0),0)+IFERROR(VLOOKUP($B1964,$L1944:$M1949,2,0),0)+IFERROR(VLOOKUP($B1964,$N1944:$O1949,2,0),0)+IFERROR(VLOOKUP($B1964,$P1944:$Q1949,2,0),0)+IFERROR(VLOOKUP($B1964,$R1944:$S1949,2,0),0))</f>
        <v>0</v>
      </c>
      <c r="E1964" s="110"/>
      <c r="F1964" s="110"/>
      <c r="G1964" s="112">
        <v>6</v>
      </c>
      <c r="H1964" s="112">
        <v>5</v>
      </c>
      <c r="I1964" s="112">
        <v>4</v>
      </c>
      <c r="J1964" s="112">
        <v>3</v>
      </c>
      <c r="K1964" s="112">
        <v>2</v>
      </c>
      <c r="L1964" s="112">
        <v>1</v>
      </c>
      <c r="M1964" s="110"/>
      <c r="O1964" s="105">
        <v>11</v>
      </c>
      <c r="P1964" s="185" t="e">
        <v>#NUM!</v>
      </c>
      <c r="Q1964" s="185"/>
      <c r="R1964" s="185"/>
      <c r="S1964" s="185"/>
      <c r="T1964" s="114"/>
      <c r="U1964" s="114"/>
    </row>
    <row r="1965" spans="1:34" hidden="1" outlineLevel="2" x14ac:dyDescent="0.25">
      <c r="A1965" s="68" t="s">
        <v>41</v>
      </c>
      <c r="B1965" s="105">
        <v>15</v>
      </c>
      <c r="C1965" s="108">
        <f t="shared" ref="C1965" si="3349">-(IFERROR(VLOOKUP($B1965,$B1944:$C1949,2,0),0)+IFERROR(VLOOKUP($B1965,$D1944:$E1949,2,0),0)+IFERROR(VLOOKUP($B1965,$F1944:$G1949,2,0),0)+IFERROR(VLOOKUP($B1965,$H1944:$I1949,2,0),0)+IFERROR(VLOOKUP($B1965,$J1944:$K1949,2,0),0)+IFERROR(VLOOKUP($B1965,$L1944:$M1949,2,0),0)+IFERROR(VLOOKUP($B1965,$N1944:$O1949,2,0),0)+IFERROR(VLOOKUP($B1965,$P1944:$Q1949,2,0),0)+IFERROR(VLOOKUP($B1965,$R1944:$S1949,2,0),0))</f>
        <v>0</v>
      </c>
      <c r="E1965" s="110"/>
      <c r="F1965" s="105">
        <v>1</v>
      </c>
      <c r="G1965" s="184" t="e">
        <f t="array" ref="G1965:G1973">MMULT(MINVERSE($C$24:$K$32),$C1951:$C1959)</f>
        <v>#NUM!</v>
      </c>
      <c r="H1965" s="184" t="e">
        <f t="array" ref="H1965:H1972">MMULT(MINVERSE($C$24:$J$31),$C1951:$C1958)</f>
        <v>#NUM!</v>
      </c>
      <c r="I1965" s="184" t="e">
        <f t="array" ref="I1965:I1971">MMULT(MINVERSE($C$24:$I$30),$C1951:$C1957)</f>
        <v>#NUM!</v>
      </c>
      <c r="J1965" s="184" t="e">
        <f t="array" ref="J1965:J1970">MMULT(MINVERSE($C$24:$H$29),$C1951:$C1956)</f>
        <v>#NUM!</v>
      </c>
      <c r="K1965" s="184" t="e">
        <f t="array" ref="K1965:K1969">MMULT(MINVERSE($C$24:$G$28),$C1951:$C1955)</f>
        <v>#NUM!</v>
      </c>
      <c r="L1965" s="113"/>
      <c r="M1965" s="110"/>
      <c r="N1965" s="110"/>
      <c r="O1965" s="110"/>
      <c r="P1965" s="110"/>
    </row>
    <row r="1966" spans="1:34" hidden="1" outlineLevel="2" x14ac:dyDescent="0.25">
      <c r="B1966" s="105">
        <v>16</v>
      </c>
      <c r="C1966" s="108">
        <f t="shared" ref="C1966" si="3350">-(IFERROR(VLOOKUP($B1966,$B1944:$C1949,2,0),0)+IFERROR(VLOOKUP($B1966,$D1944:$E1949,2,0),0)+IFERROR(VLOOKUP($B1966,$F1944:$G1949,2,0),0)+IFERROR(VLOOKUP($B1966,$H1944:$I1949,2,0),0)+IFERROR(VLOOKUP($B1966,$J1944:$K1949,2,0),0)+IFERROR(VLOOKUP($B1966,$L1944:$M1949,2,0),0)+IFERROR(VLOOKUP($B1966,$N1944:$O1949,2,0),0)+IFERROR(VLOOKUP($B1966,$P1944:$Q1949,2,0),0)+IFERROR(VLOOKUP($B1966,$R1944:$S1949,2,0),0))</f>
        <v>0</v>
      </c>
      <c r="E1966" s="110"/>
      <c r="F1966" s="105">
        <v>2</v>
      </c>
      <c r="G1966" s="185" t="e">
        <v>#NUM!</v>
      </c>
      <c r="H1966" s="185" t="e">
        <v>#NUM!</v>
      </c>
      <c r="I1966" s="185" t="e">
        <v>#NUM!</v>
      </c>
      <c r="J1966" s="185" t="e">
        <v>#NUM!</v>
      </c>
      <c r="K1966" s="185" t="e">
        <v>#NUM!</v>
      </c>
      <c r="L1966" s="114"/>
      <c r="M1966" s="110"/>
      <c r="N1966" s="110"/>
      <c r="O1966" s="110"/>
      <c r="P1966" s="110"/>
    </row>
    <row r="1967" spans="1:34" hidden="1" outlineLevel="2" x14ac:dyDescent="0.25">
      <c r="B1967" s="105">
        <v>17</v>
      </c>
      <c r="C1967" s="108">
        <f t="shared" ref="C1967" si="3351">-(IFERROR(VLOOKUP($B1967,$B1944:$C1949,2,0),0)+IFERROR(VLOOKUP($B1967,$D1944:$E1949,2,0),0)+IFERROR(VLOOKUP($B1967,$F1944:$G1949,2,0),0)+IFERROR(VLOOKUP($B1967,$H1944:$I1949,2,0),0)+IFERROR(VLOOKUP($B1967,$J1944:$K1949,2,0),0)+IFERROR(VLOOKUP($B1967,$L1944:$M1949,2,0),0)+IFERROR(VLOOKUP($B1967,$N1944:$O1949,2,0),0)+IFERROR(VLOOKUP($B1967,$P1944:$Q1949,2,0),0)+IFERROR(VLOOKUP($B1967,$R1944:$S1949,2,0),0))</f>
        <v>0</v>
      </c>
      <c r="E1967" s="110"/>
      <c r="F1967" s="105">
        <v>3</v>
      </c>
      <c r="G1967" s="185" t="e">
        <v>#NUM!</v>
      </c>
      <c r="H1967" s="185" t="e">
        <v>#NUM!</v>
      </c>
      <c r="I1967" s="185" t="e">
        <v>#NUM!</v>
      </c>
      <c r="J1967" s="185" t="e">
        <v>#NUM!</v>
      </c>
      <c r="K1967" s="185" t="e">
        <v>#NUM!</v>
      </c>
      <c r="L1967" s="114"/>
      <c r="M1967" s="110"/>
    </row>
    <row r="1968" spans="1:34" hidden="1" outlineLevel="2" x14ac:dyDescent="0.25">
      <c r="B1968" s="105">
        <v>18</v>
      </c>
      <c r="C1968" s="108">
        <f t="shared" ref="C1968" si="3352">-(IFERROR(VLOOKUP($B1968,$B1944:$C1949,2,0),0)+IFERROR(VLOOKUP($B1968,$D1944:$E1949,2,0),0)+IFERROR(VLOOKUP($B1968,$F1944:$G1949,2,0),0)+IFERROR(VLOOKUP($B1968,$H1944:$I1949,2,0),0)+IFERROR(VLOOKUP($B1968,$J1944:$K1949,2,0),0)+IFERROR(VLOOKUP($B1968,$L1944:$M1949,2,0),0)+IFERROR(VLOOKUP($B1968,$N1944:$O1949,2,0),0)+IFERROR(VLOOKUP($B1968,$P1944:$Q1949,2,0),0)+IFERROR(VLOOKUP($B1968,$R1944:$S1949,2,0),0))</f>
        <v>0</v>
      </c>
      <c r="E1968" s="110"/>
      <c r="F1968" s="105">
        <v>4</v>
      </c>
      <c r="G1968" s="185" t="e">
        <v>#NUM!</v>
      </c>
      <c r="H1968" s="185" t="e">
        <v>#NUM!</v>
      </c>
      <c r="I1968" s="185" t="e">
        <v>#NUM!</v>
      </c>
      <c r="J1968" s="185" t="e">
        <v>#NUM!</v>
      </c>
      <c r="K1968" s="185" t="e">
        <v>#NUM!</v>
      </c>
      <c r="L1968" s="114"/>
      <c r="M1968" s="110"/>
    </row>
    <row r="1969" spans="1:24" hidden="1" outlineLevel="2" x14ac:dyDescent="0.25">
      <c r="B1969" s="105">
        <v>19</v>
      </c>
      <c r="C1969" s="108">
        <f t="shared" ref="C1969" si="3353">-(IFERROR(VLOOKUP($B1969,$B1944:$C1949,2,0),0)+IFERROR(VLOOKUP($B1969,$D1944:$E1949,2,0),0)+IFERROR(VLOOKUP($B1969,$F1944:$G1949,2,0),0)+IFERROR(VLOOKUP($B1969,$H1944:$I1949,2,0),0)+IFERROR(VLOOKUP($B1969,$J1944:$K1949,2,0),0)+IFERROR(VLOOKUP($B1969,$L1944:$M1949,2,0),0)+IFERROR(VLOOKUP($B1969,$N1944:$O1949,2,0),0)+IFERROR(VLOOKUP($B1969,$P1944:$Q1949,2,0),0)+IFERROR(VLOOKUP($B1969,$R1944:$S1949,2,0),0))</f>
        <v>0</v>
      </c>
      <c r="E1969" s="110"/>
      <c r="F1969" s="105">
        <v>5</v>
      </c>
      <c r="G1969" s="185" t="e">
        <v>#NUM!</v>
      </c>
      <c r="H1969" s="185" t="e">
        <v>#NUM!</v>
      </c>
      <c r="I1969" s="185" t="e">
        <v>#NUM!</v>
      </c>
      <c r="J1969" s="185" t="e">
        <v>#NUM!</v>
      </c>
      <c r="K1969" s="185" t="e">
        <v>#NUM!</v>
      </c>
      <c r="L1969" s="114"/>
      <c r="M1969" s="110"/>
    </row>
    <row r="1970" spans="1:24" hidden="1" outlineLevel="2" x14ac:dyDescent="0.25">
      <c r="B1970" s="105">
        <v>20</v>
      </c>
      <c r="C1970" s="108">
        <f t="shared" ref="C1970" si="3354">-(IFERROR(VLOOKUP($B1970,$B1944:$C1949,2,0),0)+IFERROR(VLOOKUP($B1970,$D1944:$E1949,2,0),0)+IFERROR(VLOOKUP($B1970,$F1944:$G1949,2,0),0)+IFERROR(VLOOKUP($B1970,$H1944:$I1949,2,0),0)+IFERROR(VLOOKUP($B1970,$J1944:$K1949,2,0),0)+IFERROR(VLOOKUP($B1970,$L1944:$M1949,2,0),0)+IFERROR(VLOOKUP($B1970,$N1944:$O1949,2,0),0)+IFERROR(VLOOKUP($B1970,$P1944:$Q1949,2,0),0)+IFERROR(VLOOKUP($B1970,$R1944:$S1949,2,0),0))</f>
        <v>0</v>
      </c>
      <c r="E1970" s="110" t="s">
        <v>40</v>
      </c>
      <c r="F1970" s="105">
        <v>6</v>
      </c>
      <c r="G1970" s="185" t="e">
        <v>#NUM!</v>
      </c>
      <c r="H1970" s="185" t="e">
        <v>#NUM!</v>
      </c>
      <c r="I1970" s="185" t="e">
        <v>#NUM!</v>
      </c>
      <c r="J1970" s="185" t="e">
        <v>#NUM!</v>
      </c>
      <c r="K1970" s="185"/>
      <c r="L1970" s="114"/>
      <c r="M1970" s="110"/>
    </row>
    <row r="1971" spans="1:24" hidden="1" outlineLevel="2" x14ac:dyDescent="0.25">
      <c r="B1971" s="105">
        <v>21</v>
      </c>
      <c r="C1971" s="108">
        <f t="shared" ref="C1971" si="3355">-(IFERROR(VLOOKUP($B1971,$B1944:$C1949,2,0),0)+IFERROR(VLOOKUP($B1971,$D1944:$E1949,2,0),0)+IFERROR(VLOOKUP($B1971,$F1944:$G1949,2,0),0)+IFERROR(VLOOKUP($B1971,$H1944:$I1949,2,0),0)+IFERROR(VLOOKUP($B1971,$J1944:$K1949,2,0),0)+IFERROR(VLOOKUP($B1971,$L1944:$M1949,2,0),0)+IFERROR(VLOOKUP($B1971,$N1944:$O1949,2,0),0)+IFERROR(VLOOKUP($B1971,$P1944:$Q1949,2,0),0)+IFERROR(VLOOKUP($B1971,$R1944:$S1949,2,0),0))</f>
        <v>0</v>
      </c>
      <c r="E1971" s="110"/>
      <c r="F1971" s="105">
        <v>7</v>
      </c>
      <c r="G1971" s="185" t="e">
        <v>#NUM!</v>
      </c>
      <c r="H1971" s="185" t="e">
        <v>#NUM!</v>
      </c>
      <c r="I1971" s="185" t="e">
        <v>#NUM!</v>
      </c>
      <c r="J1971" s="185"/>
      <c r="K1971" s="185"/>
      <c r="L1971" s="114"/>
      <c r="M1971" s="110"/>
    </row>
    <row r="1972" spans="1:24" hidden="1" outlineLevel="2" x14ac:dyDescent="0.25">
      <c r="E1972" s="110"/>
      <c r="F1972" s="105">
        <v>8</v>
      </c>
      <c r="G1972" s="185" t="e">
        <v>#NUM!</v>
      </c>
      <c r="H1972" s="185" t="e">
        <v>#NUM!</v>
      </c>
      <c r="I1972" s="185"/>
      <c r="J1972" s="185"/>
      <c r="K1972" s="185"/>
      <c r="L1972" s="114"/>
      <c r="M1972" s="110"/>
      <c r="X1972" s="110"/>
    </row>
    <row r="1973" spans="1:24" hidden="1" outlineLevel="2" x14ac:dyDescent="0.25">
      <c r="E1973" s="110"/>
      <c r="F1973" s="105">
        <v>9</v>
      </c>
      <c r="G1973" s="185" t="e">
        <v>#NUM!</v>
      </c>
      <c r="H1973" s="185"/>
      <c r="I1973" s="185"/>
      <c r="J1973" s="185"/>
      <c r="K1973" s="185"/>
      <c r="L1973" s="114"/>
      <c r="M1973" s="110"/>
      <c r="X1973" s="110"/>
    </row>
    <row r="1974" spans="1:24" hidden="1" outlineLevel="2" x14ac:dyDescent="0.25">
      <c r="A1974" s="117"/>
    </row>
    <row r="1975" spans="1:24" s="119" customFormat="1" hidden="1" outlineLevel="2" x14ac:dyDescent="0.25">
      <c r="A1975" s="118" t="s">
        <v>37</v>
      </c>
    </row>
    <row r="1976" spans="1:24" hidden="1" outlineLevel="2" x14ac:dyDescent="0.25">
      <c r="B1976" s="316" t="e">
        <f t="shared" ref="B1976:B1982" si="3356">B1943</f>
        <v>#REF!</v>
      </c>
      <c r="C1976" s="316"/>
      <c r="D1976" s="316" t="e">
        <f t="shared" ref="D1976:D1982" si="3357">D1943</f>
        <v>#REF!</v>
      </c>
      <c r="E1976" s="316"/>
      <c r="F1976" s="316" t="e">
        <f t="shared" ref="F1976:F1982" si="3358">F1943</f>
        <v>#REF!</v>
      </c>
      <c r="G1976" s="316"/>
      <c r="H1976" s="316" t="e">
        <f t="shared" ref="H1976:H1982" si="3359">H1943</f>
        <v>#REF!</v>
      </c>
      <c r="I1976" s="316"/>
      <c r="J1976" s="316" t="e">
        <f t="shared" ref="J1976:J1982" si="3360">J1943</f>
        <v>#REF!</v>
      </c>
      <c r="K1976" s="316"/>
      <c r="L1976" s="316" t="e">
        <f t="shared" ref="L1976:L1982" si="3361">L1943</f>
        <v>#REF!</v>
      </c>
      <c r="M1976" s="316"/>
    </row>
    <row r="1977" spans="1:24" hidden="1" outlineLevel="2" x14ac:dyDescent="0.25">
      <c r="B1977" s="105" t="e">
        <f t="shared" si="3356"/>
        <v>#REF!</v>
      </c>
      <c r="C1977" s="116" t="e">
        <f>IF($Q$2=2,IFERROR(INDEX($G1954:$L1960,MATCH(B1977,$F1954:$F1960,0),MATCH(INICIO!$C$59,$G1953:$L1953,0)),0),IF($Q$2=4,IFERROR(INDEX($P1954:$U1964,MATCH(B1977,$O1954:$O1964,0),MATCH(INICIO!$C$59,$P1953:$U1953,0)),0),IFERROR(INDEX($G1965:$L1973,MATCH(B1977,$F1965:$F1973,0),MATCH(INICIO!$C$59,$G1964:$L1964,0)),0)))</f>
        <v>#REF!</v>
      </c>
      <c r="D1977" s="105" t="e">
        <f t="shared" si="3357"/>
        <v>#REF!</v>
      </c>
      <c r="E1977" s="116" t="e">
        <f>IF($Q$2=2,IFERROR(INDEX($G1954:$L1960,MATCH(D1977,$F1954:$F1960,0),MATCH(INICIO!$C$59,$G1953:$L1953,0)),0),IF($Q$2=4,IFERROR(INDEX($P1954:$U1964,MATCH(D1977,$O1954:$O1964,0),MATCH(INICIO!$C$59,$P1953:$U1953,0)),0),IFERROR(INDEX($G1965:$L1973,MATCH(D1977,$F1965:$F1973,0),MATCH(INICIO!$C$59,$G1964:$L1964,0)),0)))</f>
        <v>#REF!</v>
      </c>
      <c r="F1977" s="105" t="e">
        <f t="shared" si="3358"/>
        <v>#REF!</v>
      </c>
      <c r="G1977" s="116" t="e">
        <f>IF($Q$2=2,IFERROR(INDEX($G1954:$L1960,MATCH(F1977,$F1954:$F1960,0),MATCH(INICIO!$C$59,$G1953:$L1953,0)),0),IF($Q$2=4,IFERROR(INDEX($P1954:$U1964,MATCH(F1977,$O1954:$O1964,0),MATCH(INICIO!$C$59,$P1953:$U1953,0)),0),IFERROR(INDEX($G1965:$L1973,MATCH(F1977,$F1965:$F1973,0),MATCH(INICIO!$C$59,$G1964:$L1964,0)),0)))</f>
        <v>#REF!</v>
      </c>
      <c r="H1977" s="105" t="e">
        <f t="shared" si="3359"/>
        <v>#REF!</v>
      </c>
      <c r="I1977" s="116" t="e">
        <f>IF($Q$2=2,IFERROR(INDEX($G1954:$L1960,MATCH(H1977,$F1954:$F1960,0),MATCH(INICIO!$C$59,$G1953:$L1953,0)),0),IF($Q$2=4,IFERROR(INDEX($P1954:$U1964,MATCH(H1977,$O1954:$O1964,0),MATCH(INICIO!$C$59,$P1953:$U1953,0)),0),IFERROR(INDEX($G1965:$L1973,MATCH(H1977,$F1965:$F1973,0),MATCH(INICIO!$C$59,$G1964:$L1964,0)),0)))</f>
        <v>#REF!</v>
      </c>
      <c r="J1977" s="105" t="e">
        <f t="shared" si="3360"/>
        <v>#REF!</v>
      </c>
      <c r="K1977" s="116" t="e">
        <f>IF($Q$2=2,IFERROR(INDEX($G1954:$L1960,MATCH(J1977,$F1954:$F1960,0),MATCH(INICIO!$C$59,$G1953:$L1953,0)),0),IF($Q$2=4,IFERROR(INDEX($P1954:$U1964,MATCH(J1977,$O1954:$O1964,0),MATCH(INICIO!$C$59,$P1953:$U1953,0)),0),IFERROR(INDEX($G1965:$L1973,MATCH(J1977,$F1965:$F1973,0),MATCH(INICIO!$C$59,$G1964:$L1964,0)),0)))</f>
        <v>#REF!</v>
      </c>
      <c r="L1977" s="105" t="e">
        <f t="shared" si="3361"/>
        <v>#REF!</v>
      </c>
      <c r="M1977" s="116" t="e">
        <f>IF($Q$2=2,IFERROR(INDEX($G1954:$L1960,MATCH(L1977,$F1954:$F1960,0),MATCH(INICIO!$C$59,$G1953:$L1953,0)),0),IF($Q$2=4,IFERROR(INDEX($P1954:$U1964,MATCH(L1977,$O1954:$O1964,0),MATCH(INICIO!$C$59,$P1953:$U1953,0)),0),IFERROR(INDEX($G1965:$L1973,MATCH(L1977,$F1965:$F1973,0),MATCH(INICIO!$C$59,$G1964:$L1964,0)),0)))</f>
        <v>#REF!</v>
      </c>
    </row>
    <row r="1978" spans="1:24" hidden="1" outlineLevel="2" x14ac:dyDescent="0.25">
      <c r="B1978" s="105" t="e">
        <f t="shared" si="3356"/>
        <v>#REF!</v>
      </c>
      <c r="C1978" s="116" t="e">
        <f>IF($Q$2=2,IFERROR(INDEX($G1954:$L1960,MATCH(B1978,$F1954:$F1960,0),MATCH(INICIO!$C$59,$G1953:$L1953,0)),0),IF($Q$2=4,IFERROR(INDEX($P1954:$U1964,MATCH(B1978,$O1954:$O1964,0),MATCH(INICIO!$C$59,$P1953:$U1953,0)),0),IFERROR(INDEX($G1965:$L1973,MATCH(B1978,$F1965:$F1973,0),MATCH(INICIO!$C$59,$G1964:$L1964,0)),0)))</f>
        <v>#REF!</v>
      </c>
      <c r="D1978" s="105" t="e">
        <f t="shared" si="3357"/>
        <v>#REF!</v>
      </c>
      <c r="E1978" s="116" t="e">
        <f>IF($Q$2=2,IFERROR(INDEX($G1954:$L1960,MATCH(D1978,$F1954:$F1960,0),MATCH(INICIO!$C$59,$G1953:$L1953,0)),0),IF($Q$2=4,IFERROR(INDEX($P1954:$U1964,MATCH(D1978,$O1954:$O1964,0),MATCH(INICIO!$C$59,$P1953:$U1953,0)),0),IFERROR(INDEX($G1965:$L1973,MATCH(D1978,$F1965:$F1973,0),MATCH(INICIO!$C$59,$G1964:$L1964,0)),0)))</f>
        <v>#REF!</v>
      </c>
      <c r="F1978" s="105" t="e">
        <f t="shared" si="3358"/>
        <v>#REF!</v>
      </c>
      <c r="G1978" s="116" t="e">
        <f>IF($Q$2=2,IFERROR(INDEX($G1954:$L1960,MATCH(F1978,$F1954:$F1960,0),MATCH(INICIO!$C$59,$G1953:$L1953,0)),0),IF($Q$2=4,IFERROR(INDEX($P1954:$U1964,MATCH(F1978,$O1954:$O1964,0),MATCH(INICIO!$C$59,$P1953:$U1953,0)),0),IFERROR(INDEX($G1965:$L1973,MATCH(F1978,$F1965:$F1973,0),MATCH(INICIO!$C$59,$G1964:$L1964,0)),0)))</f>
        <v>#REF!</v>
      </c>
      <c r="H1978" s="105" t="e">
        <f t="shared" si="3359"/>
        <v>#REF!</v>
      </c>
      <c r="I1978" s="116" t="e">
        <f>IF($Q$2=2,IFERROR(INDEX($G1954:$L1960,MATCH(H1978,$F1954:$F1960,0),MATCH(INICIO!$C$59,$G1953:$L1953,0)),0),IF($Q$2=4,IFERROR(INDEX($P1954:$U1964,MATCH(H1978,$O1954:$O1964,0),MATCH(INICIO!$C$59,$P1953:$U1953,0)),0),IFERROR(INDEX($G1965:$L1973,MATCH(H1978,$F1965:$F1973,0),MATCH(INICIO!$C$59,$G1964:$L1964,0)),0)))</f>
        <v>#REF!</v>
      </c>
      <c r="J1978" s="105" t="e">
        <f t="shared" si="3360"/>
        <v>#REF!</v>
      </c>
      <c r="K1978" s="116" t="e">
        <f>IF($Q$2=2,IFERROR(INDEX($G1954:$L1960,MATCH(J1978,$F1954:$F1960,0),MATCH(INICIO!$C$59,$G1953:$L1953,0)),0),IF($Q$2=4,IFERROR(INDEX($P1954:$U1964,MATCH(J1978,$O1954:$O1964,0),MATCH(INICIO!$C$59,$P1953:$U1953,0)),0),IFERROR(INDEX($G1965:$L1973,MATCH(J1978,$F1965:$F1973,0),MATCH(INICIO!$C$59,$G1964:$L1964,0)),0)))</f>
        <v>#REF!</v>
      </c>
      <c r="L1978" s="105" t="e">
        <f t="shared" si="3361"/>
        <v>#REF!</v>
      </c>
      <c r="M1978" s="116" t="e">
        <f>IF($Q$2=2,IFERROR(INDEX($G1954:$L1960,MATCH(L1978,$F1954:$F1960,0),MATCH(INICIO!$C$59,$G1953:$L1953,0)),0),IF($Q$2=4,IFERROR(INDEX($P1954:$U1964,MATCH(L1978,$O1954:$O1964,0),MATCH(INICIO!$C$59,$P1953:$U1953,0)),0),IFERROR(INDEX($G1965:$L1973,MATCH(L1978,$F1965:$F1973,0),MATCH(INICIO!$C$59,$G1964:$L1964,0)),0)))</f>
        <v>#REF!</v>
      </c>
    </row>
    <row r="1979" spans="1:24" hidden="1" outlineLevel="2" x14ac:dyDescent="0.25">
      <c r="B1979" s="105" t="e">
        <f t="shared" si="3356"/>
        <v>#REF!</v>
      </c>
      <c r="C1979" s="116" t="e">
        <f>IF($Q$2=2,IFERROR(INDEX($G1954:$L1960,MATCH(B1979,$F1954:$F1960,0),MATCH(INICIO!$C$59,$G1953:$L1953,0)),0),IF($Q$2=4,IFERROR(INDEX($P1954:$U1964,MATCH(B1979,$O1954:$O1964,0),MATCH(INICIO!$C$59,$P1953:$U1953,0)),0),IFERROR(INDEX($G1965:$L1973,MATCH(B1979,$F1965:$F1973,0),MATCH(INICIO!$C$59,$G1964:$L1964,0)),0)))</f>
        <v>#REF!</v>
      </c>
      <c r="D1979" s="105" t="e">
        <f t="shared" si="3357"/>
        <v>#REF!</v>
      </c>
      <c r="E1979" s="116" t="e">
        <f>IF($Q$2=2,IFERROR(INDEX($G1954:$L1960,MATCH(D1979,$F1954:$F1960,0),MATCH(INICIO!$C$59,$G1953:$L1953,0)),0),IF($Q$2=4,IFERROR(INDEX($P1954:$U1964,MATCH(D1979,$O1954:$O1964,0),MATCH(INICIO!$C$59,$P1953:$U1953,0)),0),IFERROR(INDEX($G1965:$L1973,MATCH(D1979,$F1965:$F1973,0),MATCH(INICIO!$C$59,$G1964:$L1964,0)),0)))</f>
        <v>#REF!</v>
      </c>
      <c r="F1979" s="105" t="e">
        <f t="shared" si="3358"/>
        <v>#REF!</v>
      </c>
      <c r="G1979" s="116" t="e">
        <f>IF($Q$2=2,IFERROR(INDEX($G1954:$L1960,MATCH(F1979,$F1954:$F1960,0),MATCH(INICIO!$C$59,$G1953:$L1953,0)),0),IF($Q$2=4,IFERROR(INDEX($P1954:$U1964,MATCH(F1979,$O1954:$O1964,0),MATCH(INICIO!$C$59,$P1953:$U1953,0)),0),IFERROR(INDEX($G1965:$L1973,MATCH(F1979,$F1965:$F1973,0),MATCH(INICIO!$C$59,$G1964:$L1964,0)),0)))</f>
        <v>#REF!</v>
      </c>
      <c r="H1979" s="105" t="e">
        <f t="shared" si="3359"/>
        <v>#REF!</v>
      </c>
      <c r="I1979" s="116" t="e">
        <f>IF($Q$2=2,IFERROR(INDEX($G1954:$L1960,MATCH(H1979,$F1954:$F1960,0),MATCH(INICIO!$C$59,$G1953:$L1953,0)),0),IF($Q$2=4,IFERROR(INDEX($P1954:$U1964,MATCH(H1979,$O1954:$O1964,0),MATCH(INICIO!$C$59,$P1953:$U1953,0)),0),IFERROR(INDEX($G1965:$L1973,MATCH(H1979,$F1965:$F1973,0),MATCH(INICIO!$C$59,$G1964:$L1964,0)),0)))</f>
        <v>#REF!</v>
      </c>
      <c r="J1979" s="105" t="e">
        <f t="shared" si="3360"/>
        <v>#REF!</v>
      </c>
      <c r="K1979" s="116" t="e">
        <f>IF($Q$2=2,IFERROR(INDEX($G1954:$L1960,MATCH(J1979,$F1954:$F1960,0),MATCH(INICIO!$C$59,$G1953:$L1953,0)),0),IF($Q$2=4,IFERROR(INDEX($P1954:$U1964,MATCH(J1979,$O1954:$O1964,0),MATCH(INICIO!$C$59,$P1953:$U1953,0)),0),IFERROR(INDEX($G1965:$L1973,MATCH(J1979,$F1965:$F1973,0),MATCH(INICIO!$C$59,$G1964:$L1964,0)),0)))</f>
        <v>#REF!</v>
      </c>
      <c r="L1979" s="105" t="e">
        <f t="shared" si="3361"/>
        <v>#REF!</v>
      </c>
      <c r="M1979" s="116" t="e">
        <f>IF($Q$2=2,IFERROR(INDEX($G1954:$L1960,MATCH(L1979,$F1954:$F1960,0),MATCH(INICIO!$C$59,$G1953:$L1953,0)),0),IF($Q$2=4,IFERROR(INDEX($P1954:$U1964,MATCH(L1979,$O1954:$O1964,0),MATCH(INICIO!$C$59,$P1953:$U1953,0)),0),IFERROR(INDEX($G1965:$L1973,MATCH(L1979,$F1965:$F1973,0),MATCH(INICIO!$C$59,$G1964:$L1964,0)),0)))</f>
        <v>#REF!</v>
      </c>
    </row>
    <row r="1980" spans="1:24" hidden="1" outlineLevel="2" x14ac:dyDescent="0.25">
      <c r="B1980" s="105" t="e">
        <f t="shared" si="3356"/>
        <v>#REF!</v>
      </c>
      <c r="C1980" s="116" t="e">
        <f>IF($Q$2=2,IFERROR(INDEX($G1954:$L1960,MATCH(B1980,$F1954:$F1960,0),MATCH(INICIO!$C$59,$G1953:$L1953,0)),0),IF($Q$2=4,IFERROR(INDEX($P1954:$U1964,MATCH(B1980,$O1954:$O1964,0),MATCH(INICIO!$C$59,$P1953:$U1953,0)),0),IFERROR(INDEX($G1965:$L1973,MATCH(B1980,$F1965:$F1973,0),MATCH(INICIO!$C$59,$G1964:$L1964,0)),0)))</f>
        <v>#REF!</v>
      </c>
      <c r="D1980" s="105" t="e">
        <f t="shared" si="3357"/>
        <v>#REF!</v>
      </c>
      <c r="E1980" s="116" t="e">
        <f>IF($Q$2=2,IFERROR(INDEX($G1954:$L1960,MATCH(D1980,$F1954:$F1960,0),MATCH(INICIO!$C$59,$G1953:$L1953,0)),0),IF($Q$2=4,IFERROR(INDEX($P1954:$U1964,MATCH(D1980,$O1954:$O1964,0),MATCH(INICIO!$C$59,$P1953:$U1953,0)),0),IFERROR(INDEX($G1965:$L1973,MATCH(D1980,$F1965:$F1973,0),MATCH(INICIO!$C$59,$G1964:$L1964,0)),0)))</f>
        <v>#REF!</v>
      </c>
      <c r="F1980" s="105" t="e">
        <f t="shared" si="3358"/>
        <v>#REF!</v>
      </c>
      <c r="G1980" s="116" t="e">
        <f>IF($Q$2=2,IFERROR(INDEX($G1954:$L1960,MATCH(F1980,$F1954:$F1960,0),MATCH(INICIO!$C$59,$G1953:$L1953,0)),0),IF($Q$2=4,IFERROR(INDEX($P1954:$U1964,MATCH(F1980,$O1954:$O1964,0),MATCH(INICIO!$C$59,$P1953:$U1953,0)),0),IFERROR(INDEX($G1965:$L1973,MATCH(F1980,$F1965:$F1973,0),MATCH(INICIO!$C$59,$G1964:$L1964,0)),0)))</f>
        <v>#REF!</v>
      </c>
      <c r="H1980" s="105" t="e">
        <f t="shared" si="3359"/>
        <v>#REF!</v>
      </c>
      <c r="I1980" s="116" t="e">
        <f>IF($Q$2=2,IFERROR(INDEX($G1954:$L1960,MATCH(H1980,$F1954:$F1960,0),MATCH(INICIO!$C$59,$G1953:$L1953,0)),0),IF($Q$2=4,IFERROR(INDEX($P1954:$U1964,MATCH(H1980,$O1954:$O1964,0),MATCH(INICIO!$C$59,$P1953:$U1953,0)),0),IFERROR(INDEX($G1965:$L1973,MATCH(H1980,$F1965:$F1973,0),MATCH(INICIO!$C$59,$G1964:$L1964,0)),0)))</f>
        <v>#REF!</v>
      </c>
      <c r="J1980" s="105" t="e">
        <f t="shared" si="3360"/>
        <v>#REF!</v>
      </c>
      <c r="K1980" s="116" t="e">
        <f>IF($Q$2=2,IFERROR(INDEX($G1954:$L1960,MATCH(J1980,$F1954:$F1960,0),MATCH(INICIO!$C$59,$G1953:$L1953,0)),0),IF($Q$2=4,IFERROR(INDEX($P1954:$U1964,MATCH(J1980,$O1954:$O1964,0),MATCH(INICIO!$C$59,$P1953:$U1953,0)),0),IFERROR(INDEX($G1965:$L1973,MATCH(J1980,$F1965:$F1973,0),MATCH(INICIO!$C$59,$G1964:$L1964,0)),0)))</f>
        <v>#REF!</v>
      </c>
      <c r="L1980" s="105" t="e">
        <f t="shared" si="3361"/>
        <v>#REF!</v>
      </c>
      <c r="M1980" s="116" t="e">
        <f>IF($Q$2=2,IFERROR(INDEX($G1954:$L1960,MATCH(L1980,$F1954:$F1960,0),MATCH(INICIO!$C$59,$G1953:$L1953,0)),0),IF($Q$2=4,IFERROR(INDEX($P1954:$U1964,MATCH(L1980,$O1954:$O1964,0),MATCH(INICIO!$C$59,$P1953:$U1953,0)),0),IFERROR(INDEX($G1965:$L1973,MATCH(L1980,$F1965:$F1973,0),MATCH(INICIO!$C$59,$G1964:$L1964,0)),0)))</f>
        <v>#REF!</v>
      </c>
    </row>
    <row r="1981" spans="1:24" hidden="1" outlineLevel="2" x14ac:dyDescent="0.25">
      <c r="B1981" s="105" t="e">
        <f t="shared" si="3356"/>
        <v>#REF!</v>
      </c>
      <c r="C1981" s="116" t="e">
        <f>IF($Q$2=2,IFERROR(INDEX($G1954:$L1960,MATCH(B1981,$F1954:$F1960,0),MATCH(INICIO!$C$59,$G1953:$L1953,0)),0),IF($Q$2=4,IFERROR(INDEX($P1954:$U1964,MATCH(B1981,$O1954:$O1964,0),MATCH(INICIO!$C$59,$P1953:$U1953,0)),0),IFERROR(INDEX($G1965:$L1973,MATCH(B1981,$F1965:$F1973,0),MATCH(INICIO!$C$59,$G1964:$L1964,0)),0)))</f>
        <v>#REF!</v>
      </c>
      <c r="D1981" s="105" t="e">
        <f t="shared" si="3357"/>
        <v>#REF!</v>
      </c>
      <c r="E1981" s="116" t="e">
        <f>IF($Q$2=2,IFERROR(INDEX($G1954:$L1960,MATCH(D1981,$F1954:$F1960,0),MATCH(INICIO!$C$59,$G1953:$L1953,0)),0),IF($Q$2=4,IFERROR(INDEX($P1954:$U1964,MATCH(D1981,$O1954:$O1964,0),MATCH(INICIO!$C$59,$P1953:$U1953,0)),0),IFERROR(INDEX($G1965:$L1973,MATCH(D1981,$F1965:$F1973,0),MATCH(INICIO!$C$59,$G1964:$L1964,0)),0)))</f>
        <v>#REF!</v>
      </c>
      <c r="F1981" s="105" t="e">
        <f t="shared" si="3358"/>
        <v>#REF!</v>
      </c>
      <c r="G1981" s="116" t="e">
        <f>IF($Q$2=2,IFERROR(INDEX($G1954:$L1960,MATCH(F1981,$F1954:$F1960,0),MATCH(INICIO!$C$59,$G1953:$L1953,0)),0),IF($Q$2=4,IFERROR(INDEX($P1954:$U1964,MATCH(F1981,$O1954:$O1964,0),MATCH(INICIO!$C$59,$P1953:$U1953,0)),0),IFERROR(INDEX($G1965:$L1973,MATCH(F1981,$F1965:$F1973,0),MATCH(INICIO!$C$59,$G1964:$L1964,0)),0)))</f>
        <v>#REF!</v>
      </c>
      <c r="H1981" s="105" t="e">
        <f t="shared" si="3359"/>
        <v>#REF!</v>
      </c>
      <c r="I1981" s="116" t="e">
        <f>IF($Q$2=2,IFERROR(INDEX($G1954:$L1960,MATCH(H1981,$F1954:$F1960,0),MATCH(INICIO!$C$59,$G1953:$L1953,0)),0),IF($Q$2=4,IFERROR(INDEX($P1954:$U1964,MATCH(H1981,$O1954:$O1964,0),MATCH(INICIO!$C$59,$P1953:$U1953,0)),0),IFERROR(INDEX($G1965:$L1973,MATCH(H1981,$F1965:$F1973,0),MATCH(INICIO!$C$59,$G1964:$L1964,0)),0)))</f>
        <v>#REF!</v>
      </c>
      <c r="J1981" s="105" t="e">
        <f t="shared" si="3360"/>
        <v>#REF!</v>
      </c>
      <c r="K1981" s="116" t="e">
        <f>IF($Q$2=2,IFERROR(INDEX($G1954:$L1960,MATCH(J1981,$F1954:$F1960,0),MATCH(INICIO!$C$59,$G1953:$L1953,0)),0),IF($Q$2=4,IFERROR(INDEX($P1954:$U1964,MATCH(J1981,$O1954:$O1964,0),MATCH(INICIO!$C$59,$P1953:$U1953,0)),0),IFERROR(INDEX($G1965:$L1973,MATCH(J1981,$F1965:$F1973,0),MATCH(INICIO!$C$59,$G1964:$L1964,0)),0)))</f>
        <v>#REF!</v>
      </c>
      <c r="L1981" s="105" t="e">
        <f t="shared" si="3361"/>
        <v>#REF!</v>
      </c>
      <c r="M1981" s="116" t="e">
        <f>IF($Q$2=2,IFERROR(INDEX($G1954:$L1960,MATCH(L1981,$F1954:$F1960,0),MATCH(INICIO!$C$59,$G1953:$L1953,0)),0),IF($Q$2=4,IFERROR(INDEX($P1954:$U1964,MATCH(L1981,$O1954:$O1964,0),MATCH(INICIO!$C$59,$P1953:$U1953,0)),0),IFERROR(INDEX($G1965:$L1973,MATCH(L1981,$F1965:$F1973,0),MATCH(INICIO!$C$59,$G1964:$L1964,0)),0)))</f>
        <v>#REF!</v>
      </c>
    </row>
    <row r="1982" spans="1:24" hidden="1" outlineLevel="2" x14ac:dyDescent="0.25">
      <c r="B1982" s="105" t="e">
        <f t="shared" si="3356"/>
        <v>#REF!</v>
      </c>
      <c r="C1982" s="116" t="e">
        <f>IF($Q$2=2,IFERROR(INDEX($G1954:$L1960,MATCH(B1982,$F1954:$F1960,0),MATCH(INICIO!$C$59,$G1953:$L1953,0)),0),IF($Q$2=4,IFERROR(INDEX($P1954:$U1964,MATCH(B1982,$O1954:$O1964,0),MATCH(INICIO!$C$59,$P1953:$U1953,0)),0),IFERROR(INDEX($G1965:$L1973,MATCH(B1982,$F1965:$F1973,0),MATCH(INICIO!$C$59,$G1964:$L1964,0)),0)))</f>
        <v>#REF!</v>
      </c>
      <c r="D1982" s="105" t="e">
        <f t="shared" si="3357"/>
        <v>#REF!</v>
      </c>
      <c r="E1982" s="116" t="e">
        <f>IF($Q$2=2,IFERROR(INDEX($G1954:$L1960,MATCH(D1982,$F1954:$F1960,0),MATCH(INICIO!$C$59,$G1953:$L1953,0)),0),IF($Q$2=4,IFERROR(INDEX($P1954:$U1964,MATCH(D1982,$O1954:$O1964,0),MATCH(INICIO!$C$59,$P1953:$U1953,0)),0),IFERROR(INDEX($G1965:$L1973,MATCH(D1982,$F1965:$F1973,0),MATCH(INICIO!$C$59,$G1964:$L1964,0)),0)))</f>
        <v>#REF!</v>
      </c>
      <c r="F1982" s="105" t="e">
        <f t="shared" si="3358"/>
        <v>#REF!</v>
      </c>
      <c r="G1982" s="116" t="e">
        <f>IF($Q$2=2,IFERROR(INDEX($G1954:$L1960,MATCH(F1982,$F1954:$F1960,0),MATCH(INICIO!$C$59,$G1953:$L1953,0)),0),IF($Q$2=4,IFERROR(INDEX($P1954:$U1964,MATCH(F1982,$O1954:$O1964,0),MATCH(INICIO!$C$59,$P1953:$U1953,0)),0),IFERROR(INDEX($G1965:$L1973,MATCH(F1982,$F1965:$F1973,0),MATCH(INICIO!$C$59,$G1964:$L1964,0)),0)))</f>
        <v>#REF!</v>
      </c>
      <c r="H1982" s="105" t="e">
        <f t="shared" si="3359"/>
        <v>#REF!</v>
      </c>
      <c r="I1982" s="116" t="e">
        <f>IF($Q$2=2,IFERROR(INDEX($G1954:$L1960,MATCH(H1982,$F1954:$F1960,0),MATCH(INICIO!$C$59,$G1953:$L1953,0)),0),IF($Q$2=4,IFERROR(INDEX($P1954:$U1964,MATCH(H1982,$O1954:$O1964,0),MATCH(INICIO!$C$59,$P1953:$U1953,0)),0),IFERROR(INDEX($G1965:$L1973,MATCH(H1982,$F1965:$F1973,0),MATCH(INICIO!$C$59,$G1964:$L1964,0)),0)))</f>
        <v>#REF!</v>
      </c>
      <c r="J1982" s="105" t="e">
        <f t="shared" si="3360"/>
        <v>#REF!</v>
      </c>
      <c r="K1982" s="116" t="e">
        <f>IF($Q$2=2,IFERROR(INDEX($G1954:$L1960,MATCH(J1982,$F1954:$F1960,0),MATCH(INICIO!$C$59,$G1953:$L1953,0)),0),IF($Q$2=4,IFERROR(INDEX($P1954:$U1964,MATCH(J1982,$O1954:$O1964,0),MATCH(INICIO!$C$59,$P1953:$U1953,0)),0),IFERROR(INDEX($G1965:$L1973,MATCH(J1982,$F1965:$F1973,0),MATCH(INICIO!$C$59,$G1964:$L1964,0)),0)))</f>
        <v>#REF!</v>
      </c>
      <c r="L1982" s="105" t="e">
        <f t="shared" si="3361"/>
        <v>#REF!</v>
      </c>
      <c r="M1982" s="116" t="e">
        <f>IF($Q$2=2,IFERROR(INDEX($G1954:$L1960,MATCH(L1982,$F1954:$F1960,0),MATCH(INICIO!$C$59,$G1953:$L1953,0)),0),IF($Q$2=4,IFERROR(INDEX($P1954:$U1964,MATCH(L1982,$O1954:$O1964,0),MATCH(INICIO!$C$59,$P1953:$U1953,0)),0),IFERROR(INDEX($G1965:$L1973,MATCH(L1982,$F1965:$F1973,0),MATCH(INICIO!$C$59,$G1964:$L1964,0)),0)))</f>
        <v>#REF!</v>
      </c>
    </row>
    <row r="1983" spans="1:24" hidden="1" outlineLevel="2" x14ac:dyDescent="0.25"/>
    <row r="1984" spans="1:24" s="119" customFormat="1" hidden="1" outlineLevel="2" x14ac:dyDescent="0.25">
      <c r="A1984" s="118" t="s">
        <v>43</v>
      </c>
    </row>
    <row r="1985" spans="1:93" hidden="1" outlineLevel="2" x14ac:dyDescent="0.25">
      <c r="C1985" s="121">
        <f t="shared" ref="C1985:H1985" si="3362">E$2</f>
        <v>1</v>
      </c>
      <c r="D1985" s="121">
        <f t="shared" si="3362"/>
        <v>2</v>
      </c>
      <c r="E1985" s="121">
        <f t="shared" si="3362"/>
        <v>3</v>
      </c>
      <c r="F1985" s="121">
        <f t="shared" si="3362"/>
        <v>4</v>
      </c>
      <c r="G1985" s="121">
        <f t="shared" si="3362"/>
        <v>5</v>
      </c>
      <c r="H1985" s="121">
        <f t="shared" si="3362"/>
        <v>6</v>
      </c>
    </row>
    <row r="1986" spans="1:93" hidden="1" outlineLevel="2" x14ac:dyDescent="0.25">
      <c r="B1986" s="122" t="s">
        <v>44</v>
      </c>
      <c r="C1986" s="123" t="e">
        <f t="array" ref="C1986:C1991">MMULT(MMULT(C$8:H$13,$AZ$8:$BE$13),C1977:C1982)+MMULT(MINVERSE(TRANSPOSE($AZ$8:$BE$13)),C1944:C1949)</f>
        <v>#REF!</v>
      </c>
      <c r="D1986" s="123" t="e">
        <f t="array" ref="D1986:D1991">MMULT(MMULT(K$8:P$13,$AZ$8:$BE$13),E1977:E1982)+MMULT(MINVERSE(TRANSPOSE($AZ$8:$BE$13)),E1944:E1949)</f>
        <v>#REF!</v>
      </c>
      <c r="E1986" s="123" t="e">
        <f t="array" ref="E1986:E1991">MMULT(MMULT(S$8:X$13,$AZ$8:$BE$13),G1977:G1982)+MMULT(MINVERSE(TRANSPOSE($AZ$8:$BE$13)),G1944:G1949)</f>
        <v>#REF!</v>
      </c>
      <c r="F1986" s="123" t="e">
        <f t="array" ref="F1986:F1991">MMULT(MMULT(AA$8:AF$13,$AZ$8:$BE$13),I1977:I1982)+MMULT(MINVERSE(TRANSPOSE($AZ$8:$BE$13)),I1944:I1949)</f>
        <v>#REF!</v>
      </c>
      <c r="G1986" s="123" t="e">
        <f t="array" ref="G1986:G1991">MMULT(MMULT(AI$8:AN$13,$AZ$8:$BE$13),K1977:K1982)+MMULT(MINVERSE(TRANSPOSE($AZ$8:$BE$13)),K1944:K1949)</f>
        <v>#REF!</v>
      </c>
      <c r="H1986" s="123" t="e">
        <f t="array" ref="H1986:H1991">MMULT(MMULT(AQ$8:AV$13,$AZ$8:$BE$13),M1977:M1982)+MMULT(MINVERSE(TRANSPOSE($AZ$8:$BE$13)),M1944:M1949)</f>
        <v>#REF!</v>
      </c>
      <c r="N1986" s="124"/>
      <c r="P1986" s="124"/>
    </row>
    <row r="1987" spans="1:93" hidden="1" outlineLevel="2" x14ac:dyDescent="0.25">
      <c r="B1987" s="122" t="s">
        <v>45</v>
      </c>
      <c r="C1987" s="123" t="e">
        <v>#REF!</v>
      </c>
      <c r="D1987" s="123" t="e">
        <v>#REF!</v>
      </c>
      <c r="E1987" s="123" t="e">
        <v>#REF!</v>
      </c>
      <c r="F1987" s="123" t="e">
        <v>#REF!</v>
      </c>
      <c r="G1987" s="123" t="e">
        <v>#REF!</v>
      </c>
      <c r="H1987" s="123" t="e">
        <v>#REF!</v>
      </c>
      <c r="N1987" s="124"/>
      <c r="P1987" s="124"/>
    </row>
    <row r="1988" spans="1:93" hidden="1" outlineLevel="2" x14ac:dyDescent="0.25">
      <c r="B1988" s="122" t="s">
        <v>46</v>
      </c>
      <c r="C1988" s="123" t="e">
        <v>#REF!</v>
      </c>
      <c r="D1988" s="123" t="e">
        <v>#REF!</v>
      </c>
      <c r="E1988" s="123" t="e">
        <v>#REF!</v>
      </c>
      <c r="F1988" s="123" t="e">
        <v>#REF!</v>
      </c>
      <c r="G1988" s="123" t="e">
        <v>#REF!</v>
      </c>
      <c r="H1988" s="123" t="e">
        <v>#REF!</v>
      </c>
      <c r="N1988" s="124"/>
      <c r="P1988" s="124"/>
    </row>
    <row r="1989" spans="1:93" hidden="1" outlineLevel="2" x14ac:dyDescent="0.25">
      <c r="B1989" s="122" t="s">
        <v>47</v>
      </c>
      <c r="C1989" s="123" t="e">
        <v>#REF!</v>
      </c>
      <c r="D1989" s="123" t="e">
        <v>#REF!</v>
      </c>
      <c r="E1989" s="123" t="e">
        <v>#REF!</v>
      </c>
      <c r="F1989" s="123" t="e">
        <v>#REF!</v>
      </c>
      <c r="G1989" s="123" t="e">
        <v>#REF!</v>
      </c>
      <c r="H1989" s="123" t="e">
        <v>#REF!</v>
      </c>
      <c r="N1989" s="124"/>
      <c r="P1989" s="124"/>
    </row>
    <row r="1990" spans="1:93" hidden="1" outlineLevel="2" x14ac:dyDescent="0.25">
      <c r="B1990" s="122" t="s">
        <v>48</v>
      </c>
      <c r="C1990" s="123" t="e">
        <v>#REF!</v>
      </c>
      <c r="D1990" s="123" t="e">
        <v>#REF!</v>
      </c>
      <c r="E1990" s="123" t="e">
        <v>#REF!</v>
      </c>
      <c r="F1990" s="123" t="e">
        <v>#REF!</v>
      </c>
      <c r="G1990" s="123" t="e">
        <v>#REF!</v>
      </c>
      <c r="H1990" s="123" t="e">
        <v>#REF!</v>
      </c>
      <c r="N1990" s="124"/>
      <c r="P1990" s="124"/>
    </row>
    <row r="1991" spans="1:93" hidden="1" outlineLevel="2" x14ac:dyDescent="0.25">
      <c r="B1991" s="122" t="s">
        <v>49</v>
      </c>
      <c r="C1991" s="123" t="e">
        <v>#REF!</v>
      </c>
      <c r="D1991" s="123" t="e">
        <v>#REF!</v>
      </c>
      <c r="E1991" s="123" t="e">
        <v>#REF!</v>
      </c>
      <c r="F1991" s="123" t="e">
        <v>#REF!</v>
      </c>
      <c r="G1991" s="123" t="e">
        <v>#REF!</v>
      </c>
      <c r="H1991" s="123" t="e">
        <v>#REF!</v>
      </c>
      <c r="N1991" s="124"/>
      <c r="P1991" s="124"/>
    </row>
    <row r="1992" spans="1:93" hidden="1" outlineLevel="2" x14ac:dyDescent="0.25"/>
    <row r="1993" spans="1:93" hidden="1" outlineLevel="2" x14ac:dyDescent="0.25">
      <c r="B1993" s="318" t="s">
        <v>50</v>
      </c>
      <c r="C1993" s="319"/>
      <c r="D1993" s="319"/>
      <c r="E1993" s="319"/>
      <c r="F1993" s="319"/>
      <c r="G1993" s="319"/>
      <c r="H1993" s="319"/>
      <c r="I1993" s="319"/>
      <c r="J1993" s="319"/>
      <c r="K1993" s="319"/>
      <c r="L1993" s="320"/>
      <c r="M1993" s="321" t="s">
        <v>51</v>
      </c>
      <c r="N1993" s="322"/>
      <c r="O1993" s="322"/>
      <c r="P1993" s="322"/>
      <c r="Q1993" s="322"/>
      <c r="R1993" s="322"/>
      <c r="S1993" s="322"/>
      <c r="T1993" s="322"/>
      <c r="U1993" s="322"/>
      <c r="V1993" s="323"/>
      <c r="W1993" s="321" t="s">
        <v>52</v>
      </c>
      <c r="X1993" s="322"/>
      <c r="Y1993" s="322"/>
      <c r="Z1993" s="322"/>
      <c r="AA1993" s="322"/>
      <c r="AB1993" s="322"/>
      <c r="AC1993" s="322"/>
      <c r="AD1993" s="322"/>
      <c r="AE1993" s="322"/>
      <c r="AF1993" s="323"/>
      <c r="AG1993" s="321" t="s">
        <v>53</v>
      </c>
      <c r="AH1993" s="322"/>
      <c r="AI1993" s="322"/>
      <c r="AJ1993" s="322"/>
      <c r="AK1993" s="322"/>
      <c r="AL1993" s="322"/>
      <c r="AM1993" s="322"/>
      <c r="AN1993" s="322"/>
      <c r="AO1993" s="322"/>
      <c r="AP1993" s="323"/>
      <c r="AQ1993" s="321" t="s">
        <v>54</v>
      </c>
      <c r="AR1993" s="322"/>
      <c r="AS1993" s="322"/>
      <c r="AT1993" s="322"/>
      <c r="AU1993" s="322"/>
      <c r="AV1993" s="322"/>
      <c r="AW1993" s="322"/>
      <c r="AX1993" s="322"/>
      <c r="AY1993" s="322"/>
      <c r="AZ1993" s="323"/>
      <c r="BA1993" s="321" t="s">
        <v>55</v>
      </c>
      <c r="BB1993" s="322"/>
      <c r="BC1993" s="322"/>
      <c r="BD1993" s="322"/>
      <c r="BE1993" s="322"/>
      <c r="BF1993" s="322"/>
      <c r="BG1993" s="322"/>
      <c r="BH1993" s="322"/>
      <c r="BI1993" s="322"/>
      <c r="BJ1993" s="323"/>
    </row>
    <row r="1994" spans="1:93" hidden="1" outlineLevel="2" x14ac:dyDescent="0.25">
      <c r="B1994" s="186">
        <f t="shared" ref="B1994" si="3363">E$2</f>
        <v>1</v>
      </c>
      <c r="C1994" s="187">
        <f t="shared" ref="C1994:L1997" si="3364">B1994</f>
        <v>1</v>
      </c>
      <c r="D1994" s="187">
        <f t="shared" si="3364"/>
        <v>1</v>
      </c>
      <c r="E1994" s="187">
        <f t="shared" si="3364"/>
        <v>1</v>
      </c>
      <c r="F1994" s="187">
        <f t="shared" si="3364"/>
        <v>1</v>
      </c>
      <c r="G1994" s="187">
        <f t="shared" si="3364"/>
        <v>1</v>
      </c>
      <c r="H1994" s="187">
        <f t="shared" si="3364"/>
        <v>1</v>
      </c>
      <c r="I1994" s="187">
        <f t="shared" si="3364"/>
        <v>1</v>
      </c>
      <c r="J1994" s="187">
        <f t="shared" si="3364"/>
        <v>1</v>
      </c>
      <c r="K1994" s="187">
        <f t="shared" si="3364"/>
        <v>1</v>
      </c>
      <c r="L1994" s="188">
        <f t="shared" si="3364"/>
        <v>1</v>
      </c>
      <c r="M1994" s="189">
        <f t="shared" ref="M1994" si="3365">F$2</f>
        <v>2</v>
      </c>
      <c r="N1994" s="187">
        <f t="shared" ref="N1994:V1997" si="3366">M1994</f>
        <v>2</v>
      </c>
      <c r="O1994" s="187">
        <f t="shared" si="3366"/>
        <v>2</v>
      </c>
      <c r="P1994" s="187">
        <f t="shared" si="3366"/>
        <v>2</v>
      </c>
      <c r="Q1994" s="187">
        <f t="shared" si="3366"/>
        <v>2</v>
      </c>
      <c r="R1994" s="187">
        <f t="shared" si="3366"/>
        <v>2</v>
      </c>
      <c r="S1994" s="187">
        <f t="shared" si="3366"/>
        <v>2</v>
      </c>
      <c r="T1994" s="187">
        <f t="shared" si="3366"/>
        <v>2</v>
      </c>
      <c r="U1994" s="187">
        <f t="shared" si="3366"/>
        <v>2</v>
      </c>
      <c r="V1994" s="188">
        <f t="shared" si="3366"/>
        <v>2</v>
      </c>
      <c r="W1994" s="189">
        <f>G$2</f>
        <v>3</v>
      </c>
      <c r="X1994" s="187">
        <f t="shared" ref="X1994:AF1997" si="3367">W1994</f>
        <v>3</v>
      </c>
      <c r="Y1994" s="187">
        <f t="shared" si="3367"/>
        <v>3</v>
      </c>
      <c r="Z1994" s="187">
        <f t="shared" si="3367"/>
        <v>3</v>
      </c>
      <c r="AA1994" s="187">
        <f t="shared" si="3367"/>
        <v>3</v>
      </c>
      <c r="AB1994" s="187">
        <f t="shared" si="3367"/>
        <v>3</v>
      </c>
      <c r="AC1994" s="187">
        <f t="shared" si="3367"/>
        <v>3</v>
      </c>
      <c r="AD1994" s="187">
        <f t="shared" si="3367"/>
        <v>3</v>
      </c>
      <c r="AE1994" s="187">
        <f t="shared" si="3367"/>
        <v>3</v>
      </c>
      <c r="AF1994" s="188">
        <f t="shared" si="3367"/>
        <v>3</v>
      </c>
      <c r="AG1994" s="189">
        <f>H$2</f>
        <v>4</v>
      </c>
      <c r="AH1994" s="187">
        <f t="shared" ref="AH1994:AP1997" si="3368">AG1994</f>
        <v>4</v>
      </c>
      <c r="AI1994" s="187">
        <f t="shared" si="3368"/>
        <v>4</v>
      </c>
      <c r="AJ1994" s="187">
        <f t="shared" si="3368"/>
        <v>4</v>
      </c>
      <c r="AK1994" s="187">
        <f t="shared" si="3368"/>
        <v>4</v>
      </c>
      <c r="AL1994" s="187">
        <f t="shared" si="3368"/>
        <v>4</v>
      </c>
      <c r="AM1994" s="187">
        <f t="shared" si="3368"/>
        <v>4</v>
      </c>
      <c r="AN1994" s="187">
        <f t="shared" si="3368"/>
        <v>4</v>
      </c>
      <c r="AO1994" s="187">
        <f t="shared" si="3368"/>
        <v>4</v>
      </c>
      <c r="AP1994" s="188">
        <f t="shared" si="3368"/>
        <v>4</v>
      </c>
      <c r="AQ1994" s="189">
        <f>I$2</f>
        <v>5</v>
      </c>
      <c r="AR1994" s="187">
        <f t="shared" ref="AR1994:AZ1997" si="3369">AQ1994</f>
        <v>5</v>
      </c>
      <c r="AS1994" s="187">
        <f t="shared" si="3369"/>
        <v>5</v>
      </c>
      <c r="AT1994" s="187">
        <f t="shared" si="3369"/>
        <v>5</v>
      </c>
      <c r="AU1994" s="187">
        <f t="shared" si="3369"/>
        <v>5</v>
      </c>
      <c r="AV1994" s="187">
        <f t="shared" si="3369"/>
        <v>5</v>
      </c>
      <c r="AW1994" s="187">
        <f t="shared" si="3369"/>
        <v>5</v>
      </c>
      <c r="AX1994" s="187">
        <f t="shared" si="3369"/>
        <v>5</v>
      </c>
      <c r="AY1994" s="187">
        <f t="shared" si="3369"/>
        <v>5</v>
      </c>
      <c r="AZ1994" s="188">
        <f t="shared" si="3369"/>
        <v>5</v>
      </c>
      <c r="BA1994" s="189">
        <f>J$2</f>
        <v>6</v>
      </c>
      <c r="BB1994" s="187">
        <f t="shared" ref="BB1994:BJ1997" si="3370">BA1994</f>
        <v>6</v>
      </c>
      <c r="BC1994" s="187">
        <f t="shared" si="3370"/>
        <v>6</v>
      </c>
      <c r="BD1994" s="187">
        <f t="shared" si="3370"/>
        <v>6</v>
      </c>
      <c r="BE1994" s="187">
        <f t="shared" si="3370"/>
        <v>6</v>
      </c>
      <c r="BF1994" s="187">
        <f t="shared" si="3370"/>
        <v>6</v>
      </c>
      <c r="BG1994" s="187">
        <f t="shared" si="3370"/>
        <v>6</v>
      </c>
      <c r="BH1994" s="187">
        <f t="shared" si="3370"/>
        <v>6</v>
      </c>
      <c r="BI1994" s="187">
        <f t="shared" si="3370"/>
        <v>6</v>
      </c>
      <c r="BJ1994" s="188">
        <f t="shared" si="3370"/>
        <v>6</v>
      </c>
    </row>
    <row r="1995" spans="1:93" s="2" customFormat="1" ht="15" hidden="1" customHeight="1" outlineLevel="2" x14ac:dyDescent="0.25">
      <c r="A1995" s="152" t="s">
        <v>192</v>
      </c>
      <c r="B1995" s="129" t="e">
        <f>C1988</f>
        <v>#REF!</v>
      </c>
      <c r="C1995" s="130" t="e">
        <f t="shared" si="3364"/>
        <v>#REF!</v>
      </c>
      <c r="D1995" s="130" t="e">
        <f t="shared" si="3364"/>
        <v>#REF!</v>
      </c>
      <c r="E1995" s="130" t="e">
        <f t="shared" si="3364"/>
        <v>#REF!</v>
      </c>
      <c r="F1995" s="130" t="e">
        <f t="shared" si="3364"/>
        <v>#REF!</v>
      </c>
      <c r="G1995" s="130" t="e">
        <f t="shared" si="3364"/>
        <v>#REF!</v>
      </c>
      <c r="H1995" s="130" t="e">
        <f t="shared" si="3364"/>
        <v>#REF!</v>
      </c>
      <c r="I1995" s="130" t="e">
        <f t="shared" si="3364"/>
        <v>#REF!</v>
      </c>
      <c r="J1995" s="190" t="e">
        <f t="shared" si="3364"/>
        <v>#REF!</v>
      </c>
      <c r="K1995" s="130" t="e">
        <f t="shared" si="3364"/>
        <v>#REF!</v>
      </c>
      <c r="L1995" s="131" t="e">
        <f t="shared" si="3364"/>
        <v>#REF!</v>
      </c>
      <c r="M1995" s="129" t="e">
        <f>D1988</f>
        <v>#REF!</v>
      </c>
      <c r="N1995" s="130" t="e">
        <f t="shared" si="3366"/>
        <v>#REF!</v>
      </c>
      <c r="O1995" s="130" t="e">
        <f t="shared" si="3366"/>
        <v>#REF!</v>
      </c>
      <c r="P1995" s="130" t="e">
        <f t="shared" si="3366"/>
        <v>#REF!</v>
      </c>
      <c r="Q1995" s="130" t="e">
        <f t="shared" si="3366"/>
        <v>#REF!</v>
      </c>
      <c r="R1995" s="130" t="e">
        <f t="shared" si="3366"/>
        <v>#REF!</v>
      </c>
      <c r="S1995" s="130" t="e">
        <f t="shared" si="3366"/>
        <v>#REF!</v>
      </c>
      <c r="T1995" s="130" t="e">
        <f t="shared" si="3366"/>
        <v>#REF!</v>
      </c>
      <c r="U1995" s="130" t="e">
        <f t="shared" si="3366"/>
        <v>#REF!</v>
      </c>
      <c r="V1995" s="131" t="e">
        <f t="shared" si="3366"/>
        <v>#REF!</v>
      </c>
      <c r="W1995" s="129" t="e">
        <f>E1988</f>
        <v>#REF!</v>
      </c>
      <c r="X1995" s="130" t="e">
        <f t="shared" si="3367"/>
        <v>#REF!</v>
      </c>
      <c r="Y1995" s="130" t="e">
        <f t="shared" si="3367"/>
        <v>#REF!</v>
      </c>
      <c r="Z1995" s="130" t="e">
        <f t="shared" si="3367"/>
        <v>#REF!</v>
      </c>
      <c r="AA1995" s="130" t="e">
        <f t="shared" si="3367"/>
        <v>#REF!</v>
      </c>
      <c r="AB1995" s="130" t="e">
        <f t="shared" si="3367"/>
        <v>#REF!</v>
      </c>
      <c r="AC1995" s="130" t="e">
        <f t="shared" si="3367"/>
        <v>#REF!</v>
      </c>
      <c r="AD1995" s="130" t="e">
        <f t="shared" si="3367"/>
        <v>#REF!</v>
      </c>
      <c r="AE1995" s="130" t="e">
        <f t="shared" si="3367"/>
        <v>#REF!</v>
      </c>
      <c r="AF1995" s="131" t="e">
        <f t="shared" si="3367"/>
        <v>#REF!</v>
      </c>
      <c r="AG1995" s="129" t="e">
        <f>F1988</f>
        <v>#REF!</v>
      </c>
      <c r="AH1995" s="130" t="e">
        <f t="shared" si="3368"/>
        <v>#REF!</v>
      </c>
      <c r="AI1995" s="130" t="e">
        <f t="shared" si="3368"/>
        <v>#REF!</v>
      </c>
      <c r="AJ1995" s="130" t="e">
        <f t="shared" si="3368"/>
        <v>#REF!</v>
      </c>
      <c r="AK1995" s="130" t="e">
        <f t="shared" si="3368"/>
        <v>#REF!</v>
      </c>
      <c r="AL1995" s="130" t="e">
        <f t="shared" si="3368"/>
        <v>#REF!</v>
      </c>
      <c r="AM1995" s="130" t="e">
        <f t="shared" si="3368"/>
        <v>#REF!</v>
      </c>
      <c r="AN1995" s="130" t="e">
        <f t="shared" si="3368"/>
        <v>#REF!</v>
      </c>
      <c r="AO1995" s="130" t="e">
        <f t="shared" si="3368"/>
        <v>#REF!</v>
      </c>
      <c r="AP1995" s="131" t="e">
        <f t="shared" si="3368"/>
        <v>#REF!</v>
      </c>
      <c r="AQ1995" s="129" t="e">
        <f>G1988</f>
        <v>#REF!</v>
      </c>
      <c r="AR1995" s="130" t="e">
        <f t="shared" si="3369"/>
        <v>#REF!</v>
      </c>
      <c r="AS1995" s="130" t="e">
        <f t="shared" si="3369"/>
        <v>#REF!</v>
      </c>
      <c r="AT1995" s="130" t="e">
        <f t="shared" si="3369"/>
        <v>#REF!</v>
      </c>
      <c r="AU1995" s="130" t="e">
        <f t="shared" si="3369"/>
        <v>#REF!</v>
      </c>
      <c r="AV1995" s="130" t="e">
        <f t="shared" si="3369"/>
        <v>#REF!</v>
      </c>
      <c r="AW1995" s="130" t="e">
        <f t="shared" si="3369"/>
        <v>#REF!</v>
      </c>
      <c r="AX1995" s="130" t="e">
        <f t="shared" si="3369"/>
        <v>#REF!</v>
      </c>
      <c r="AY1995" s="130" t="e">
        <f t="shared" si="3369"/>
        <v>#REF!</v>
      </c>
      <c r="AZ1995" s="131" t="e">
        <f t="shared" si="3369"/>
        <v>#REF!</v>
      </c>
      <c r="BA1995" s="129" t="e">
        <f>H1988</f>
        <v>#REF!</v>
      </c>
      <c r="BB1995" s="130" t="e">
        <f t="shared" si="3370"/>
        <v>#REF!</v>
      </c>
      <c r="BC1995" s="130" t="e">
        <f t="shared" si="3370"/>
        <v>#REF!</v>
      </c>
      <c r="BD1995" s="130" t="e">
        <f t="shared" si="3370"/>
        <v>#REF!</v>
      </c>
      <c r="BE1995" s="130" t="e">
        <f t="shared" si="3370"/>
        <v>#REF!</v>
      </c>
      <c r="BF1995" s="130" t="e">
        <f t="shared" si="3370"/>
        <v>#REF!</v>
      </c>
      <c r="BG1995" s="130" t="e">
        <f t="shared" si="3370"/>
        <v>#REF!</v>
      </c>
      <c r="BH1995" s="130" t="e">
        <f t="shared" si="3370"/>
        <v>#REF!</v>
      </c>
      <c r="BI1995" s="130" t="e">
        <f t="shared" si="3370"/>
        <v>#REF!</v>
      </c>
      <c r="BJ1995" s="131" t="e">
        <f t="shared" si="3370"/>
        <v>#REF!</v>
      </c>
      <c r="BK1995"/>
      <c r="BL1995"/>
      <c r="BM1995"/>
      <c r="BN1995"/>
      <c r="BO1995"/>
      <c r="BP1995"/>
      <c r="BQ1995"/>
      <c r="BR1995"/>
      <c r="BS1995"/>
      <c r="BT1995"/>
      <c r="BU1995"/>
      <c r="BV1995"/>
      <c r="BW1995"/>
      <c r="BX1995"/>
      <c r="BY1995"/>
      <c r="BZ1995"/>
      <c r="CA1995"/>
      <c r="CB1995"/>
      <c r="CC1995"/>
      <c r="CD1995"/>
      <c r="CE1995"/>
      <c r="CF1995"/>
      <c r="CG1995"/>
      <c r="CH1995"/>
      <c r="CI1995"/>
      <c r="CJ1995"/>
      <c r="CK1995"/>
      <c r="CL1995"/>
      <c r="CM1995"/>
      <c r="CN1995"/>
      <c r="CO1995"/>
    </row>
    <row r="1996" spans="1:93" s="2" customFormat="1" ht="15" hidden="1" customHeight="1" outlineLevel="2" x14ac:dyDescent="0.25">
      <c r="A1996" s="152" t="s">
        <v>47</v>
      </c>
      <c r="B1996" s="129" t="e">
        <f>C1989</f>
        <v>#REF!</v>
      </c>
      <c r="C1996" s="130" t="e">
        <f t="shared" si="3364"/>
        <v>#REF!</v>
      </c>
      <c r="D1996" s="130" t="e">
        <f t="shared" si="3364"/>
        <v>#REF!</v>
      </c>
      <c r="E1996" s="130" t="e">
        <f t="shared" si="3364"/>
        <v>#REF!</v>
      </c>
      <c r="F1996" s="130" t="e">
        <f t="shared" si="3364"/>
        <v>#REF!</v>
      </c>
      <c r="G1996" s="130" t="e">
        <f t="shared" si="3364"/>
        <v>#REF!</v>
      </c>
      <c r="H1996" s="130" t="e">
        <f t="shared" si="3364"/>
        <v>#REF!</v>
      </c>
      <c r="I1996" s="130" t="e">
        <f t="shared" si="3364"/>
        <v>#REF!</v>
      </c>
      <c r="J1996" s="190" t="e">
        <f t="shared" si="3364"/>
        <v>#REF!</v>
      </c>
      <c r="K1996" s="130" t="e">
        <f t="shared" si="3364"/>
        <v>#REF!</v>
      </c>
      <c r="L1996" s="131" t="e">
        <f t="shared" si="3364"/>
        <v>#REF!</v>
      </c>
      <c r="M1996" s="129" t="e">
        <f>D1989</f>
        <v>#REF!</v>
      </c>
      <c r="N1996" s="130" t="e">
        <f t="shared" si="3366"/>
        <v>#REF!</v>
      </c>
      <c r="O1996" s="130" t="e">
        <f t="shared" si="3366"/>
        <v>#REF!</v>
      </c>
      <c r="P1996" s="130" t="e">
        <f t="shared" si="3366"/>
        <v>#REF!</v>
      </c>
      <c r="Q1996" s="130" t="e">
        <f t="shared" si="3366"/>
        <v>#REF!</v>
      </c>
      <c r="R1996" s="130" t="e">
        <f t="shared" si="3366"/>
        <v>#REF!</v>
      </c>
      <c r="S1996" s="130" t="e">
        <f t="shared" si="3366"/>
        <v>#REF!</v>
      </c>
      <c r="T1996" s="130" t="e">
        <f t="shared" si="3366"/>
        <v>#REF!</v>
      </c>
      <c r="U1996" s="130" t="e">
        <f t="shared" si="3366"/>
        <v>#REF!</v>
      </c>
      <c r="V1996" s="131" t="e">
        <f t="shared" si="3366"/>
        <v>#REF!</v>
      </c>
      <c r="W1996" s="129" t="e">
        <f>E1989</f>
        <v>#REF!</v>
      </c>
      <c r="X1996" s="130" t="e">
        <f t="shared" si="3367"/>
        <v>#REF!</v>
      </c>
      <c r="Y1996" s="130" t="e">
        <f t="shared" si="3367"/>
        <v>#REF!</v>
      </c>
      <c r="Z1996" s="130" t="e">
        <f t="shared" si="3367"/>
        <v>#REF!</v>
      </c>
      <c r="AA1996" s="130" t="e">
        <f t="shared" si="3367"/>
        <v>#REF!</v>
      </c>
      <c r="AB1996" s="130" t="e">
        <f t="shared" si="3367"/>
        <v>#REF!</v>
      </c>
      <c r="AC1996" s="130" t="e">
        <f t="shared" si="3367"/>
        <v>#REF!</v>
      </c>
      <c r="AD1996" s="130" t="e">
        <f t="shared" si="3367"/>
        <v>#REF!</v>
      </c>
      <c r="AE1996" s="130" t="e">
        <f t="shared" si="3367"/>
        <v>#REF!</v>
      </c>
      <c r="AF1996" s="131" t="e">
        <f t="shared" si="3367"/>
        <v>#REF!</v>
      </c>
      <c r="AG1996" s="129" t="e">
        <f>F1989</f>
        <v>#REF!</v>
      </c>
      <c r="AH1996" s="130" t="e">
        <f t="shared" si="3368"/>
        <v>#REF!</v>
      </c>
      <c r="AI1996" s="130" t="e">
        <f t="shared" si="3368"/>
        <v>#REF!</v>
      </c>
      <c r="AJ1996" s="130" t="e">
        <f t="shared" si="3368"/>
        <v>#REF!</v>
      </c>
      <c r="AK1996" s="130" t="e">
        <f t="shared" si="3368"/>
        <v>#REF!</v>
      </c>
      <c r="AL1996" s="130" t="e">
        <f t="shared" si="3368"/>
        <v>#REF!</v>
      </c>
      <c r="AM1996" s="130" t="e">
        <f t="shared" si="3368"/>
        <v>#REF!</v>
      </c>
      <c r="AN1996" s="130" t="e">
        <f t="shared" si="3368"/>
        <v>#REF!</v>
      </c>
      <c r="AO1996" s="130" t="e">
        <f t="shared" si="3368"/>
        <v>#REF!</v>
      </c>
      <c r="AP1996" s="131" t="e">
        <f t="shared" si="3368"/>
        <v>#REF!</v>
      </c>
      <c r="AQ1996" s="129" t="e">
        <f>G1989</f>
        <v>#REF!</v>
      </c>
      <c r="AR1996" s="130" t="e">
        <f t="shared" si="3369"/>
        <v>#REF!</v>
      </c>
      <c r="AS1996" s="130" t="e">
        <f t="shared" si="3369"/>
        <v>#REF!</v>
      </c>
      <c r="AT1996" s="130" t="e">
        <f t="shared" si="3369"/>
        <v>#REF!</v>
      </c>
      <c r="AU1996" s="130" t="e">
        <f t="shared" si="3369"/>
        <v>#REF!</v>
      </c>
      <c r="AV1996" s="130" t="e">
        <f t="shared" si="3369"/>
        <v>#REF!</v>
      </c>
      <c r="AW1996" s="130" t="e">
        <f t="shared" si="3369"/>
        <v>#REF!</v>
      </c>
      <c r="AX1996" s="130" t="e">
        <f t="shared" si="3369"/>
        <v>#REF!</v>
      </c>
      <c r="AY1996" s="130" t="e">
        <f t="shared" si="3369"/>
        <v>#REF!</v>
      </c>
      <c r="AZ1996" s="131" t="e">
        <f t="shared" si="3369"/>
        <v>#REF!</v>
      </c>
      <c r="BA1996" s="129" t="e">
        <f>H1989</f>
        <v>#REF!</v>
      </c>
      <c r="BB1996" s="130" t="e">
        <f t="shared" si="3370"/>
        <v>#REF!</v>
      </c>
      <c r="BC1996" s="130" t="e">
        <f t="shared" si="3370"/>
        <v>#REF!</v>
      </c>
      <c r="BD1996" s="130" t="e">
        <f t="shared" si="3370"/>
        <v>#REF!</v>
      </c>
      <c r="BE1996" s="130" t="e">
        <f t="shared" si="3370"/>
        <v>#REF!</v>
      </c>
      <c r="BF1996" s="130" t="e">
        <f t="shared" si="3370"/>
        <v>#REF!</v>
      </c>
      <c r="BG1996" s="130" t="e">
        <f t="shared" si="3370"/>
        <v>#REF!</v>
      </c>
      <c r="BH1996" s="130" t="e">
        <f t="shared" si="3370"/>
        <v>#REF!</v>
      </c>
      <c r="BI1996" s="130" t="e">
        <f t="shared" si="3370"/>
        <v>#REF!</v>
      </c>
      <c r="BJ1996" s="131" t="e">
        <f t="shared" si="3370"/>
        <v>#REF!</v>
      </c>
      <c r="BK1996"/>
      <c r="BL1996"/>
      <c r="BM1996"/>
      <c r="BN1996"/>
      <c r="BO1996"/>
      <c r="BP1996"/>
      <c r="BQ1996"/>
      <c r="BR1996"/>
      <c r="BS1996"/>
      <c r="BT1996"/>
      <c r="BU1996"/>
      <c r="BV1996"/>
      <c r="BW1996"/>
      <c r="BX1996"/>
      <c r="BY1996"/>
      <c r="BZ1996"/>
      <c r="CA1996"/>
      <c r="CB1996"/>
      <c r="CC1996"/>
      <c r="CD1996"/>
      <c r="CE1996"/>
      <c r="CF1996"/>
      <c r="CG1996"/>
      <c r="CH1996"/>
      <c r="CI1996"/>
      <c r="CJ1996"/>
      <c r="CK1996"/>
      <c r="CL1996"/>
      <c r="CM1996"/>
      <c r="CN1996"/>
      <c r="CO1996"/>
    </row>
    <row r="1997" spans="1:93" s="2" customFormat="1" ht="15" hidden="1" customHeight="1" outlineLevel="2" x14ac:dyDescent="0.25">
      <c r="A1997" s="152" t="s">
        <v>57</v>
      </c>
      <c r="B1997" s="129">
        <f t="shared" ref="B1997" si="3371">E$3</f>
        <v>0.91</v>
      </c>
      <c r="C1997" s="130">
        <f t="shared" si="3364"/>
        <v>0.91</v>
      </c>
      <c r="D1997" s="130">
        <f t="shared" si="3364"/>
        <v>0.91</v>
      </c>
      <c r="E1997" s="130">
        <f t="shared" si="3364"/>
        <v>0.91</v>
      </c>
      <c r="F1997" s="130">
        <f t="shared" si="3364"/>
        <v>0.91</v>
      </c>
      <c r="G1997" s="130">
        <f t="shared" si="3364"/>
        <v>0.91</v>
      </c>
      <c r="H1997" s="130">
        <f t="shared" si="3364"/>
        <v>0.91</v>
      </c>
      <c r="I1997" s="130">
        <f t="shared" si="3364"/>
        <v>0.91</v>
      </c>
      <c r="J1997" s="190">
        <f t="shared" si="3364"/>
        <v>0.91</v>
      </c>
      <c r="K1997" s="130">
        <f t="shared" si="3364"/>
        <v>0.91</v>
      </c>
      <c r="L1997" s="131">
        <f t="shared" si="3364"/>
        <v>0.91</v>
      </c>
      <c r="M1997" s="129">
        <f t="shared" ref="M1997" si="3372">F$3</f>
        <v>3.6</v>
      </c>
      <c r="N1997" s="130">
        <f t="shared" si="3366"/>
        <v>3.6</v>
      </c>
      <c r="O1997" s="130">
        <f t="shared" si="3366"/>
        <v>3.6</v>
      </c>
      <c r="P1997" s="130">
        <f t="shared" si="3366"/>
        <v>3.6</v>
      </c>
      <c r="Q1997" s="130">
        <f t="shared" si="3366"/>
        <v>3.6</v>
      </c>
      <c r="R1997" s="130">
        <f t="shared" si="3366"/>
        <v>3.6</v>
      </c>
      <c r="S1997" s="130">
        <f t="shared" si="3366"/>
        <v>3.6</v>
      </c>
      <c r="T1997" s="130">
        <f t="shared" si="3366"/>
        <v>3.6</v>
      </c>
      <c r="U1997" s="130">
        <f t="shared" si="3366"/>
        <v>3.6</v>
      </c>
      <c r="V1997" s="131">
        <f t="shared" si="3366"/>
        <v>3.6</v>
      </c>
      <c r="W1997" s="129">
        <f t="shared" ref="W1997" si="3373">G$3</f>
        <v>3.6</v>
      </c>
      <c r="X1997" s="130">
        <f t="shared" si="3367"/>
        <v>3.6</v>
      </c>
      <c r="Y1997" s="130">
        <f t="shared" si="3367"/>
        <v>3.6</v>
      </c>
      <c r="Z1997" s="130">
        <f t="shared" si="3367"/>
        <v>3.6</v>
      </c>
      <c r="AA1997" s="130">
        <f t="shared" si="3367"/>
        <v>3.6</v>
      </c>
      <c r="AB1997" s="130">
        <f t="shared" si="3367"/>
        <v>3.6</v>
      </c>
      <c r="AC1997" s="130">
        <f t="shared" si="3367"/>
        <v>3.6</v>
      </c>
      <c r="AD1997" s="130">
        <f t="shared" si="3367"/>
        <v>3.6</v>
      </c>
      <c r="AE1997" s="130">
        <f t="shared" si="3367"/>
        <v>3.6</v>
      </c>
      <c r="AF1997" s="131">
        <f t="shared" si="3367"/>
        <v>3.6</v>
      </c>
      <c r="AG1997" s="129">
        <f t="shared" ref="AG1997" si="3374">H$3</f>
        <v>3.6</v>
      </c>
      <c r="AH1997" s="130">
        <f t="shared" si="3368"/>
        <v>3.6</v>
      </c>
      <c r="AI1997" s="130">
        <f t="shared" si="3368"/>
        <v>3.6</v>
      </c>
      <c r="AJ1997" s="130">
        <f t="shared" si="3368"/>
        <v>3.6</v>
      </c>
      <c r="AK1997" s="130">
        <f t="shared" si="3368"/>
        <v>3.6</v>
      </c>
      <c r="AL1997" s="130">
        <f t="shared" si="3368"/>
        <v>3.6</v>
      </c>
      <c r="AM1997" s="130">
        <f t="shared" si="3368"/>
        <v>3.6</v>
      </c>
      <c r="AN1997" s="130">
        <f t="shared" si="3368"/>
        <v>3.6</v>
      </c>
      <c r="AO1997" s="130">
        <f t="shared" si="3368"/>
        <v>3.6</v>
      </c>
      <c r="AP1997" s="131">
        <f t="shared" si="3368"/>
        <v>3.6</v>
      </c>
      <c r="AQ1997" s="129">
        <f t="shared" ref="AQ1997" si="3375">I$3</f>
        <v>0.91</v>
      </c>
      <c r="AR1997" s="130">
        <f t="shared" si="3369"/>
        <v>0.91</v>
      </c>
      <c r="AS1997" s="130">
        <f t="shared" si="3369"/>
        <v>0.91</v>
      </c>
      <c r="AT1997" s="130">
        <f t="shared" si="3369"/>
        <v>0.91</v>
      </c>
      <c r="AU1997" s="130">
        <f t="shared" si="3369"/>
        <v>0.91</v>
      </c>
      <c r="AV1997" s="130">
        <f t="shared" si="3369"/>
        <v>0.91</v>
      </c>
      <c r="AW1997" s="130">
        <f t="shared" si="3369"/>
        <v>0.91</v>
      </c>
      <c r="AX1997" s="130">
        <f t="shared" si="3369"/>
        <v>0.91</v>
      </c>
      <c r="AY1997" s="130">
        <f t="shared" si="3369"/>
        <v>0.91</v>
      </c>
      <c r="AZ1997" s="131">
        <f t="shared" si="3369"/>
        <v>0.91</v>
      </c>
      <c r="BA1997" s="129">
        <f t="shared" ref="BA1997" si="3376">J$3</f>
        <v>0</v>
      </c>
      <c r="BB1997" s="130">
        <f t="shared" si="3370"/>
        <v>0</v>
      </c>
      <c r="BC1997" s="130">
        <f t="shared" si="3370"/>
        <v>0</v>
      </c>
      <c r="BD1997" s="130">
        <f t="shared" si="3370"/>
        <v>0</v>
      </c>
      <c r="BE1997" s="130">
        <f t="shared" si="3370"/>
        <v>0</v>
      </c>
      <c r="BF1997" s="130">
        <f t="shared" si="3370"/>
        <v>0</v>
      </c>
      <c r="BG1997" s="130">
        <f t="shared" si="3370"/>
        <v>0</v>
      </c>
      <c r="BH1997" s="130">
        <f t="shared" si="3370"/>
        <v>0</v>
      </c>
      <c r="BI1997" s="130">
        <f t="shared" si="3370"/>
        <v>0</v>
      </c>
      <c r="BJ1997" s="131">
        <f t="shared" si="3370"/>
        <v>0</v>
      </c>
      <c r="BK1997"/>
      <c r="BL1997"/>
      <c r="BM1997"/>
      <c r="BN1997"/>
      <c r="BO1997"/>
      <c r="BP1997"/>
      <c r="BQ1997"/>
      <c r="BR1997"/>
      <c r="BS1997"/>
      <c r="BT1997"/>
      <c r="BU1997"/>
      <c r="BV1997"/>
      <c r="BW1997"/>
      <c r="BX1997"/>
      <c r="BY1997"/>
      <c r="BZ1997"/>
      <c r="CA1997"/>
      <c r="CB1997"/>
      <c r="CC1997"/>
      <c r="CD1997"/>
      <c r="CE1997"/>
      <c r="CF1997"/>
      <c r="CG1997"/>
      <c r="CH1997"/>
      <c r="CI1997"/>
      <c r="CJ1997"/>
      <c r="CK1997"/>
      <c r="CL1997"/>
      <c r="CM1997"/>
      <c r="CN1997"/>
      <c r="CO1997"/>
    </row>
    <row r="1998" spans="1:93" s="2" customFormat="1" ht="15" hidden="1" customHeight="1" outlineLevel="2" x14ac:dyDescent="0.25">
      <c r="A1998" s="152" t="s">
        <v>58</v>
      </c>
      <c r="B1998" s="132">
        <f t="shared" ref="B1998" si="3377">B1997/10*0</f>
        <v>0</v>
      </c>
      <c r="C1998" s="133">
        <f t="shared" ref="C1998" si="3378">C1997/10*1</f>
        <v>9.0999999999999998E-2</v>
      </c>
      <c r="D1998" s="133">
        <f t="shared" ref="D1998" si="3379">D1997/10*2</f>
        <v>0.182</v>
      </c>
      <c r="E1998" s="133">
        <f t="shared" ref="E1998" si="3380">E1997/10*3</f>
        <v>0.27300000000000002</v>
      </c>
      <c r="F1998" s="133">
        <f t="shared" ref="F1998" si="3381">F1997/10*4</f>
        <v>0.36399999999999999</v>
      </c>
      <c r="G1998" s="133">
        <f t="shared" ref="G1998" si="3382">G1997/10*5</f>
        <v>0.45499999999999996</v>
      </c>
      <c r="H1998" s="133">
        <f t="shared" ref="H1998" si="3383">H1997/10*6</f>
        <v>0.54600000000000004</v>
      </c>
      <c r="I1998" s="133">
        <f t="shared" ref="I1998" si="3384">I1997/10*7</f>
        <v>0.63700000000000001</v>
      </c>
      <c r="J1998" s="191">
        <f t="shared" ref="J1998" si="3385">J1997/10*8</f>
        <v>0.72799999999999998</v>
      </c>
      <c r="K1998" s="133">
        <f t="shared" ref="K1998" si="3386">K1997/10*9</f>
        <v>0.81899999999999995</v>
      </c>
      <c r="L1998" s="134">
        <f t="shared" ref="L1998" si="3387">L1997/10*10</f>
        <v>0.90999999999999992</v>
      </c>
      <c r="M1998" s="133">
        <f t="shared" ref="M1998" si="3388">M1997/10*1</f>
        <v>0.36</v>
      </c>
      <c r="N1998" s="133">
        <f t="shared" ref="N1998" si="3389">N1997/10*2</f>
        <v>0.72</v>
      </c>
      <c r="O1998" s="133">
        <f t="shared" ref="O1998" si="3390">O1997/10*3</f>
        <v>1.08</v>
      </c>
      <c r="P1998" s="133">
        <f t="shared" ref="P1998" si="3391">P1997/10*4</f>
        <v>1.44</v>
      </c>
      <c r="Q1998" s="133">
        <f t="shared" ref="Q1998" si="3392">Q1997/10*5</f>
        <v>1.7999999999999998</v>
      </c>
      <c r="R1998" s="133">
        <f t="shared" ref="R1998" si="3393">R1997/10*6</f>
        <v>2.16</v>
      </c>
      <c r="S1998" s="133">
        <f t="shared" ref="S1998" si="3394">S1997/10*7</f>
        <v>2.52</v>
      </c>
      <c r="T1998" s="133">
        <f t="shared" ref="T1998" si="3395">T1997/10*8</f>
        <v>2.88</v>
      </c>
      <c r="U1998" s="133">
        <f t="shared" ref="U1998" si="3396">U1997/10*9</f>
        <v>3.2399999999999998</v>
      </c>
      <c r="V1998" s="134">
        <f t="shared" ref="V1998" si="3397">V1997/10*10</f>
        <v>3.5999999999999996</v>
      </c>
      <c r="W1998" s="133">
        <f t="shared" ref="W1998" si="3398">W1997/10*1</f>
        <v>0.36</v>
      </c>
      <c r="X1998" s="133">
        <f t="shared" ref="X1998" si="3399">X1997/10*2</f>
        <v>0.72</v>
      </c>
      <c r="Y1998" s="133">
        <f t="shared" ref="Y1998" si="3400">Y1997/10*3</f>
        <v>1.08</v>
      </c>
      <c r="Z1998" s="133">
        <f t="shared" ref="Z1998" si="3401">Z1997/10*4</f>
        <v>1.44</v>
      </c>
      <c r="AA1998" s="133">
        <f t="shared" ref="AA1998" si="3402">AA1997/10*5</f>
        <v>1.7999999999999998</v>
      </c>
      <c r="AB1998" s="133">
        <f t="shared" ref="AB1998" si="3403">AB1997/10*6</f>
        <v>2.16</v>
      </c>
      <c r="AC1998" s="133">
        <f t="shared" ref="AC1998" si="3404">AC1997/10*7</f>
        <v>2.52</v>
      </c>
      <c r="AD1998" s="133">
        <f t="shared" ref="AD1998" si="3405">AD1997/10*8</f>
        <v>2.88</v>
      </c>
      <c r="AE1998" s="134">
        <f t="shared" ref="AE1998" si="3406">AE1997/10*9</f>
        <v>3.2399999999999998</v>
      </c>
      <c r="AF1998" s="134">
        <f t="shared" ref="AF1998" si="3407">AF1997/10*10</f>
        <v>3.5999999999999996</v>
      </c>
      <c r="AG1998" s="133">
        <f t="shared" ref="AG1998" si="3408">AG1997/10*1</f>
        <v>0.36</v>
      </c>
      <c r="AH1998" s="133">
        <f t="shared" ref="AH1998" si="3409">AH1997/10*2</f>
        <v>0.72</v>
      </c>
      <c r="AI1998" s="133">
        <f t="shared" ref="AI1998" si="3410">AI1997/10*3</f>
        <v>1.08</v>
      </c>
      <c r="AJ1998" s="133">
        <f t="shared" ref="AJ1998" si="3411">AJ1997/10*4</f>
        <v>1.44</v>
      </c>
      <c r="AK1998" s="133">
        <f t="shared" ref="AK1998" si="3412">AK1997/10*5</f>
        <v>1.7999999999999998</v>
      </c>
      <c r="AL1998" s="133">
        <f t="shared" ref="AL1998" si="3413">AL1997/10*6</f>
        <v>2.16</v>
      </c>
      <c r="AM1998" s="133">
        <f t="shared" ref="AM1998" si="3414">AM1997/10*7</f>
        <v>2.52</v>
      </c>
      <c r="AN1998" s="133">
        <f t="shared" ref="AN1998" si="3415">AN1997/10*8</f>
        <v>2.88</v>
      </c>
      <c r="AO1998" s="134">
        <f t="shared" ref="AO1998" si="3416">AO1997/10*9</f>
        <v>3.2399999999999998</v>
      </c>
      <c r="AP1998" s="134">
        <f t="shared" ref="AP1998" si="3417">AP1997/10*10</f>
        <v>3.5999999999999996</v>
      </c>
      <c r="AQ1998" s="133">
        <f t="shared" ref="AQ1998" si="3418">AQ1997/10*1</f>
        <v>9.0999999999999998E-2</v>
      </c>
      <c r="AR1998" s="133">
        <f t="shared" ref="AR1998" si="3419">AR1997/10*2</f>
        <v>0.182</v>
      </c>
      <c r="AS1998" s="133">
        <f t="shared" ref="AS1998" si="3420">AS1997/10*3</f>
        <v>0.27300000000000002</v>
      </c>
      <c r="AT1998" s="133">
        <f t="shared" ref="AT1998" si="3421">AT1997/10*4</f>
        <v>0.36399999999999999</v>
      </c>
      <c r="AU1998" s="133">
        <f t="shared" ref="AU1998" si="3422">AU1997/10*5</f>
        <v>0.45499999999999996</v>
      </c>
      <c r="AV1998" s="133">
        <f t="shared" ref="AV1998" si="3423">AV1997/10*6</f>
        <v>0.54600000000000004</v>
      </c>
      <c r="AW1998" s="133">
        <f t="shared" ref="AW1998" si="3424">AW1997/10*7</f>
        <v>0.63700000000000001</v>
      </c>
      <c r="AX1998" s="133">
        <f t="shared" ref="AX1998" si="3425">AX1997/10*8</f>
        <v>0.72799999999999998</v>
      </c>
      <c r="AY1998" s="134">
        <f t="shared" ref="AY1998" si="3426">AY1997/10*9</f>
        <v>0.81899999999999995</v>
      </c>
      <c r="AZ1998" s="134">
        <f t="shared" ref="AZ1998" si="3427">AZ1997/10*10</f>
        <v>0.90999999999999992</v>
      </c>
      <c r="BA1998" s="133">
        <f t="shared" ref="BA1998" si="3428">BA1997/10*1</f>
        <v>0</v>
      </c>
      <c r="BB1998" s="133">
        <f t="shared" ref="BB1998" si="3429">BB1997/10*2</f>
        <v>0</v>
      </c>
      <c r="BC1998" s="133">
        <f t="shared" ref="BC1998" si="3430">BC1997/10*3</f>
        <v>0</v>
      </c>
      <c r="BD1998" s="133">
        <f t="shared" ref="BD1998" si="3431">BD1997/10*4</f>
        <v>0</v>
      </c>
      <c r="BE1998" s="133">
        <f t="shared" ref="BE1998" si="3432">BE1997/10*5</f>
        <v>0</v>
      </c>
      <c r="BF1998" s="133">
        <f t="shared" ref="BF1998" si="3433">BF1997/10*6</f>
        <v>0</v>
      </c>
      <c r="BG1998" s="133">
        <f t="shared" ref="BG1998" si="3434">BG1997/10*7</f>
        <v>0</v>
      </c>
      <c r="BH1998" s="133">
        <f t="shared" ref="BH1998" si="3435">BH1997/10*8</f>
        <v>0</v>
      </c>
      <c r="BI1998" s="134">
        <f t="shared" ref="BI1998" si="3436">BI1997/10*9</f>
        <v>0</v>
      </c>
      <c r="BJ1998" s="134">
        <f t="shared" ref="BJ1998" si="3437">BJ1997/10*10</f>
        <v>0</v>
      </c>
      <c r="BK1998"/>
      <c r="BL1998"/>
      <c r="BM1998"/>
      <c r="BN1998"/>
      <c r="BO1998"/>
      <c r="BP1998"/>
      <c r="BQ1998"/>
      <c r="BR1998"/>
      <c r="BS1998"/>
      <c r="BT1998"/>
      <c r="BU1998"/>
      <c r="BV1998"/>
      <c r="BW1998"/>
      <c r="BX1998"/>
      <c r="BY1998"/>
      <c r="BZ1998"/>
      <c r="CA1998"/>
      <c r="CB1998"/>
      <c r="CC1998"/>
      <c r="CD1998"/>
      <c r="CE1998"/>
      <c r="CF1998"/>
      <c r="CG1998"/>
      <c r="CH1998"/>
      <c r="CI1998"/>
      <c r="CJ1998"/>
      <c r="CK1998"/>
      <c r="CL1998"/>
      <c r="CM1998"/>
      <c r="CN1998"/>
      <c r="CO1998"/>
    </row>
    <row r="1999" spans="1:93" ht="15.75" hidden="1" outlineLevel="2" thickBot="1" x14ac:dyDescent="0.3">
      <c r="A1999" s="152" t="s">
        <v>60</v>
      </c>
      <c r="B1999" s="192" t="e">
        <f t="shared" ref="B1999:BJ1999" si="3438">-B1996+B1995*B1998-1*IF(AND($A1882=B1994,B1998&gt;=$A1942),B1998-$A1942,0)</f>
        <v>#REF!</v>
      </c>
      <c r="C1999" s="193" t="e">
        <f t="shared" si="3438"/>
        <v>#REF!</v>
      </c>
      <c r="D1999" s="193" t="e">
        <f t="shared" si="3438"/>
        <v>#REF!</v>
      </c>
      <c r="E1999" s="193" t="e">
        <f t="shared" si="3438"/>
        <v>#REF!</v>
      </c>
      <c r="F1999" s="193" t="e">
        <f t="shared" si="3438"/>
        <v>#REF!</v>
      </c>
      <c r="G1999" s="193" t="e">
        <f t="shared" si="3438"/>
        <v>#REF!</v>
      </c>
      <c r="H1999" s="193" t="e">
        <f t="shared" si="3438"/>
        <v>#REF!</v>
      </c>
      <c r="I1999" s="193" t="e">
        <f t="shared" si="3438"/>
        <v>#REF!</v>
      </c>
      <c r="J1999" s="193" t="e">
        <f t="shared" si="3438"/>
        <v>#REF!</v>
      </c>
      <c r="K1999" s="193" t="e">
        <f t="shared" si="3438"/>
        <v>#REF!</v>
      </c>
      <c r="L1999" s="194" t="e">
        <f t="shared" si="3438"/>
        <v>#REF!</v>
      </c>
      <c r="M1999" s="192" t="e">
        <f t="shared" si="3438"/>
        <v>#REF!</v>
      </c>
      <c r="N1999" s="193" t="e">
        <f t="shared" si="3438"/>
        <v>#REF!</v>
      </c>
      <c r="O1999" s="193" t="e">
        <f t="shared" si="3438"/>
        <v>#REF!</v>
      </c>
      <c r="P1999" s="193" t="e">
        <f t="shared" si="3438"/>
        <v>#REF!</v>
      </c>
      <c r="Q1999" s="193" t="e">
        <f t="shared" si="3438"/>
        <v>#REF!</v>
      </c>
      <c r="R1999" s="193" t="e">
        <f t="shared" si="3438"/>
        <v>#REF!</v>
      </c>
      <c r="S1999" s="193" t="e">
        <f t="shared" si="3438"/>
        <v>#REF!</v>
      </c>
      <c r="T1999" s="193" t="e">
        <f t="shared" si="3438"/>
        <v>#REF!</v>
      </c>
      <c r="U1999" s="193" t="e">
        <f t="shared" si="3438"/>
        <v>#REF!</v>
      </c>
      <c r="V1999" s="194" t="e">
        <f t="shared" si="3438"/>
        <v>#REF!</v>
      </c>
      <c r="W1999" s="192" t="e">
        <f t="shared" si="3438"/>
        <v>#REF!</v>
      </c>
      <c r="X1999" s="193" t="e">
        <f t="shared" si="3438"/>
        <v>#REF!</v>
      </c>
      <c r="Y1999" s="193" t="e">
        <f t="shared" si="3438"/>
        <v>#REF!</v>
      </c>
      <c r="Z1999" s="193" t="e">
        <f t="shared" si="3438"/>
        <v>#REF!</v>
      </c>
      <c r="AA1999" s="193" t="e">
        <f t="shared" si="3438"/>
        <v>#REF!</v>
      </c>
      <c r="AB1999" s="193" t="e">
        <f t="shared" si="3438"/>
        <v>#REF!</v>
      </c>
      <c r="AC1999" s="193" t="e">
        <f t="shared" si="3438"/>
        <v>#REF!</v>
      </c>
      <c r="AD1999" s="193" t="e">
        <f t="shared" si="3438"/>
        <v>#REF!</v>
      </c>
      <c r="AE1999" s="193" t="e">
        <f t="shared" si="3438"/>
        <v>#REF!</v>
      </c>
      <c r="AF1999" s="194" t="e">
        <f t="shared" si="3438"/>
        <v>#REF!</v>
      </c>
      <c r="AG1999" s="192" t="e">
        <f t="shared" si="3438"/>
        <v>#REF!</v>
      </c>
      <c r="AH1999" s="193" t="e">
        <f t="shared" si="3438"/>
        <v>#REF!</v>
      </c>
      <c r="AI1999" s="193" t="e">
        <f t="shared" si="3438"/>
        <v>#REF!</v>
      </c>
      <c r="AJ1999" s="193" t="e">
        <f t="shared" si="3438"/>
        <v>#REF!</v>
      </c>
      <c r="AK1999" s="193" t="e">
        <f t="shared" si="3438"/>
        <v>#REF!</v>
      </c>
      <c r="AL1999" s="193" t="e">
        <f t="shared" si="3438"/>
        <v>#REF!</v>
      </c>
      <c r="AM1999" s="193" t="e">
        <f t="shared" si="3438"/>
        <v>#REF!</v>
      </c>
      <c r="AN1999" s="193" t="e">
        <f t="shared" si="3438"/>
        <v>#REF!</v>
      </c>
      <c r="AO1999" s="193" t="e">
        <f t="shared" si="3438"/>
        <v>#REF!</v>
      </c>
      <c r="AP1999" s="194" t="e">
        <f t="shared" si="3438"/>
        <v>#REF!</v>
      </c>
      <c r="AQ1999" s="192" t="e">
        <f t="shared" si="3438"/>
        <v>#REF!</v>
      </c>
      <c r="AR1999" s="193" t="e">
        <f t="shared" si="3438"/>
        <v>#REF!</v>
      </c>
      <c r="AS1999" s="193" t="e">
        <f t="shared" si="3438"/>
        <v>#REF!</v>
      </c>
      <c r="AT1999" s="193" t="e">
        <f t="shared" si="3438"/>
        <v>#REF!</v>
      </c>
      <c r="AU1999" s="193" t="e">
        <f t="shared" si="3438"/>
        <v>#REF!</v>
      </c>
      <c r="AV1999" s="193" t="e">
        <f t="shared" si="3438"/>
        <v>#REF!</v>
      </c>
      <c r="AW1999" s="193" t="e">
        <f t="shared" si="3438"/>
        <v>#REF!</v>
      </c>
      <c r="AX1999" s="193" t="e">
        <f t="shared" si="3438"/>
        <v>#REF!</v>
      </c>
      <c r="AY1999" s="193" t="e">
        <f t="shared" si="3438"/>
        <v>#REF!</v>
      </c>
      <c r="AZ1999" s="194" t="e">
        <f t="shared" si="3438"/>
        <v>#REF!</v>
      </c>
      <c r="BA1999" s="192" t="e">
        <f t="shared" si="3438"/>
        <v>#REF!</v>
      </c>
      <c r="BB1999" s="193" t="e">
        <f t="shared" si="3438"/>
        <v>#REF!</v>
      </c>
      <c r="BC1999" s="193" t="e">
        <f t="shared" si="3438"/>
        <v>#REF!</v>
      </c>
      <c r="BD1999" s="193" t="e">
        <f t="shared" si="3438"/>
        <v>#REF!</v>
      </c>
      <c r="BE1999" s="193" t="e">
        <f t="shared" si="3438"/>
        <v>#REF!</v>
      </c>
      <c r="BF1999" s="193" t="e">
        <f t="shared" si="3438"/>
        <v>#REF!</v>
      </c>
      <c r="BG1999" s="193" t="e">
        <f t="shared" si="3438"/>
        <v>#REF!</v>
      </c>
      <c r="BH1999" s="193" t="e">
        <f t="shared" si="3438"/>
        <v>#REF!</v>
      </c>
      <c r="BI1999" s="193" t="e">
        <f t="shared" si="3438"/>
        <v>#REF!</v>
      </c>
      <c r="BJ1999" s="194" t="e">
        <f t="shared" si="3438"/>
        <v>#REF!</v>
      </c>
    </row>
    <row r="2000" spans="1:93" hidden="1" outlineLevel="2" x14ac:dyDescent="0.25"/>
    <row r="2001" spans="1:34" hidden="1" outlineLevel="1" collapsed="1" x14ac:dyDescent="0.25">
      <c r="A2001" s="181" t="e">
        <f>3*B1882/10</f>
        <v>#REF!</v>
      </c>
      <c r="B2001" s="180"/>
      <c r="C2001" s="180"/>
      <c r="D2001" s="180"/>
    </row>
    <row r="2002" spans="1:34" hidden="1" outlineLevel="2" x14ac:dyDescent="0.25">
      <c r="B2002" s="316" t="e">
        <f>#REF!</f>
        <v>#REF!</v>
      </c>
      <c r="C2002" s="317"/>
      <c r="D2002" s="316" t="e">
        <f>#REF!</f>
        <v>#REF!</v>
      </c>
      <c r="E2002" s="317"/>
      <c r="F2002" s="316" t="e">
        <f>#REF!</f>
        <v>#REF!</v>
      </c>
      <c r="G2002" s="317"/>
      <c r="H2002" s="316" t="e">
        <f>#REF!</f>
        <v>#REF!</v>
      </c>
      <c r="I2002" s="317"/>
      <c r="J2002" s="316" t="e">
        <f>#REF!</f>
        <v>#REF!</v>
      </c>
      <c r="K2002" s="317"/>
      <c r="L2002" s="316" t="e">
        <f>#REF!</f>
        <v>#REF!</v>
      </c>
      <c r="M2002" s="317"/>
    </row>
    <row r="2003" spans="1:34" hidden="1" outlineLevel="2" x14ac:dyDescent="0.25">
      <c r="B2003" s="105" t="e">
        <f>#REF!</f>
        <v>#REF!</v>
      </c>
      <c r="C2003" s="108">
        <v>0</v>
      </c>
      <c r="D2003" s="107" t="e">
        <f>#REF!</f>
        <v>#REF!</v>
      </c>
      <c r="E2003" s="108">
        <v>0</v>
      </c>
      <c r="F2003" s="107" t="e">
        <f>#REF!</f>
        <v>#REF!</v>
      </c>
      <c r="G2003" s="108">
        <v>0</v>
      </c>
      <c r="H2003" s="107" t="e">
        <f>#REF!</f>
        <v>#REF!</v>
      </c>
      <c r="I2003" s="108">
        <v>0</v>
      </c>
      <c r="J2003" s="107" t="e">
        <f>#REF!</f>
        <v>#REF!</v>
      </c>
      <c r="K2003" s="108">
        <v>0</v>
      </c>
      <c r="L2003" s="107" t="e">
        <f>#REF!</f>
        <v>#REF!</v>
      </c>
      <c r="M2003" s="108">
        <v>0</v>
      </c>
      <c r="X2003" s="146"/>
      <c r="Y2003" s="147"/>
    </row>
    <row r="2004" spans="1:34" hidden="1" outlineLevel="2" x14ac:dyDescent="0.25">
      <c r="B2004" s="105" t="e">
        <f>#REF!</f>
        <v>#REF!</v>
      </c>
      <c r="C2004" s="108" t="e">
        <f>IF($A1882=B2002,1*($B1882-$A2001)^2*(2*$A2001+$B1882)/$B1882^3,0)</f>
        <v>#REF!</v>
      </c>
      <c r="D2004" s="107" t="e">
        <f>#REF!</f>
        <v>#REF!</v>
      </c>
      <c r="E2004" s="108" t="e">
        <f>IF($A1882=D2002,1*($B1882-$A2001)^2*(2*$A2001+$B1882)/$B1882^3,0)</f>
        <v>#REF!</v>
      </c>
      <c r="F2004" s="107" t="e">
        <f>#REF!</f>
        <v>#REF!</v>
      </c>
      <c r="G2004" s="108" t="e">
        <f>IF($A1882=F2002,1*($B1882-$A2001)^2*(2*$A2001+$B1882)/$B1882^3,0)</f>
        <v>#REF!</v>
      </c>
      <c r="H2004" s="107" t="e">
        <f>#REF!</f>
        <v>#REF!</v>
      </c>
      <c r="I2004" s="108" t="e">
        <f>IF($A1882=H2002,1*($B1882-$A2001)^2*(2*$A2001+$B1882)/$B1882^3,0)</f>
        <v>#REF!</v>
      </c>
      <c r="J2004" s="107" t="e">
        <f>#REF!</f>
        <v>#REF!</v>
      </c>
      <c r="K2004" s="108" t="e">
        <f>IF($A1882=J2002,1*($B1882-$A2001)^2*(2*$A2001+$B1882)/$B1882^3,0)</f>
        <v>#REF!</v>
      </c>
      <c r="L2004" s="107" t="e">
        <f>#REF!</f>
        <v>#REF!</v>
      </c>
      <c r="M2004" s="108" t="e">
        <f>IF($A1882=L2002,1*($B1882-$A2001)^2*(2*$A2001+$B1882)/$B1882^3,0)</f>
        <v>#REF!</v>
      </c>
    </row>
    <row r="2005" spans="1:34" hidden="1" outlineLevel="2" x14ac:dyDescent="0.25">
      <c r="A2005" t="s">
        <v>36</v>
      </c>
      <c r="B2005" s="105" t="e">
        <f>#REF!</f>
        <v>#REF!</v>
      </c>
      <c r="C2005" s="108" t="e">
        <f>IF($A1882=B2002,1*$A2001*($B1882-$A2001)^2/$B1882^2,0)</f>
        <v>#REF!</v>
      </c>
      <c r="D2005" s="107" t="e">
        <f>#REF!</f>
        <v>#REF!</v>
      </c>
      <c r="E2005" s="108" t="e">
        <f>IF($A1882=D2002,1*$A2001*($B1882-$A2001)^2/$B1882^2,0)</f>
        <v>#REF!</v>
      </c>
      <c r="F2005" s="107" t="e">
        <f>#REF!</f>
        <v>#REF!</v>
      </c>
      <c r="G2005" s="108" t="e">
        <f>IF($A1882=F2002,1*$A2001*($B1882-$A2001)^2/$B1882^2,0)</f>
        <v>#REF!</v>
      </c>
      <c r="H2005" s="107" t="e">
        <f>#REF!</f>
        <v>#REF!</v>
      </c>
      <c r="I2005" s="108" t="e">
        <f>IF($A1882=H2002,1*$A2001*($B1882-$A2001)^2/$B1882^2,0)</f>
        <v>#REF!</v>
      </c>
      <c r="J2005" s="107" t="e">
        <f>#REF!</f>
        <v>#REF!</v>
      </c>
      <c r="K2005" s="108" t="e">
        <f>IF($A1882=J2002,1*$A2001*($B1882-$A2001)^2/$B1882^2,0)</f>
        <v>#REF!</v>
      </c>
      <c r="L2005" s="107" t="e">
        <f>#REF!</f>
        <v>#REF!</v>
      </c>
      <c r="M2005" s="108" t="e">
        <f>IF($A1882=L2002,1*$A2001*($B1882-$A2001)^2/$B1882^2,0)</f>
        <v>#REF!</v>
      </c>
      <c r="X2005" s="149"/>
    </row>
    <row r="2006" spans="1:34" hidden="1" outlineLevel="2" x14ac:dyDescent="0.25">
      <c r="B2006" s="105" t="e">
        <f>#REF!</f>
        <v>#REF!</v>
      </c>
      <c r="C2006" s="108">
        <v>0</v>
      </c>
      <c r="D2006" s="107" t="e">
        <f>#REF!</f>
        <v>#REF!</v>
      </c>
      <c r="E2006" s="108">
        <v>0</v>
      </c>
      <c r="F2006" s="107" t="e">
        <f>#REF!</f>
        <v>#REF!</v>
      </c>
      <c r="G2006" s="108">
        <v>0</v>
      </c>
      <c r="H2006" s="107" t="e">
        <f>#REF!</f>
        <v>#REF!</v>
      </c>
      <c r="I2006" s="108">
        <v>0</v>
      </c>
      <c r="J2006" s="107" t="e">
        <f>#REF!</f>
        <v>#REF!</v>
      </c>
      <c r="K2006" s="108">
        <v>0</v>
      </c>
      <c r="L2006" s="107" t="e">
        <f>#REF!</f>
        <v>#REF!</v>
      </c>
      <c r="M2006" s="108">
        <v>0</v>
      </c>
    </row>
    <row r="2007" spans="1:34" hidden="1" outlineLevel="2" x14ac:dyDescent="0.25">
      <c r="B2007" s="105" t="e">
        <f>#REF!</f>
        <v>#REF!</v>
      </c>
      <c r="C2007" s="108" t="e">
        <f>IF($A1882=B2002,1*($A2001)^2*(3*$B1882-2*$A2001)/$B1882^3,0)</f>
        <v>#REF!</v>
      </c>
      <c r="D2007" s="107" t="e">
        <f>#REF!</f>
        <v>#REF!</v>
      </c>
      <c r="E2007" s="108" t="e">
        <f>IF($A1882=D2002,1*($A2001)^2*(3*$B1882-2*$A2001)/$B1882^3,0)</f>
        <v>#REF!</v>
      </c>
      <c r="F2007" s="107" t="e">
        <f>#REF!</f>
        <v>#REF!</v>
      </c>
      <c r="G2007" s="108" t="e">
        <f>IF($A1882=F2002,1*($A2001)^2*(3*$B1882-2*$A2001)/$B1882^3,0)</f>
        <v>#REF!</v>
      </c>
      <c r="H2007" s="107" t="e">
        <f>#REF!</f>
        <v>#REF!</v>
      </c>
      <c r="I2007" s="108" t="e">
        <f>IF($A1882=H2002,1*($A2001)^2*(3*$B1882-2*$A2001)/$B1882^3,0)</f>
        <v>#REF!</v>
      </c>
      <c r="J2007" s="107" t="e">
        <f>#REF!</f>
        <v>#REF!</v>
      </c>
      <c r="K2007" s="108" t="e">
        <f>IF($A1882=J2002,1*($A2001)^2*(3*$B1882-2*$A2001)/$B1882^3,0)</f>
        <v>#REF!</v>
      </c>
      <c r="L2007" s="107" t="e">
        <f>#REF!</f>
        <v>#REF!</v>
      </c>
      <c r="M2007" s="108" t="e">
        <f>IF($A1882=L2002,1*($A2001)^2*(3*$B1882-2*$A2001)/$B1882^3,0)</f>
        <v>#REF!</v>
      </c>
    </row>
    <row r="2008" spans="1:34" hidden="1" outlineLevel="2" x14ac:dyDescent="0.25">
      <c r="B2008" s="105" t="e">
        <f>#REF!</f>
        <v>#REF!</v>
      </c>
      <c r="C2008" s="108" t="e">
        <f>IF($A1882=B2002,-1*($B1882-$A2001)*$A2001^2/$B1882^2,0)</f>
        <v>#REF!</v>
      </c>
      <c r="D2008" s="107" t="e">
        <f>#REF!</f>
        <v>#REF!</v>
      </c>
      <c r="E2008" s="108" t="e">
        <f>IF($A1882=D2002,-1*($B1882-$A2001)*$A2001^2/$B1882^2,0)</f>
        <v>#REF!</v>
      </c>
      <c r="F2008" s="107" t="e">
        <f>#REF!</f>
        <v>#REF!</v>
      </c>
      <c r="G2008" s="108" t="e">
        <f>IF($A1882=F2002,-1*($B1882-$A2001)*$A2001^2/$B1882^2,0)</f>
        <v>#REF!</v>
      </c>
      <c r="H2008" s="107" t="e">
        <f>#REF!</f>
        <v>#REF!</v>
      </c>
      <c r="I2008" s="108" t="e">
        <f>IF($A1882=H2002,-1*($B1882-$A2001)*$A2001^2/$B1882^2,0)</f>
        <v>#REF!</v>
      </c>
      <c r="J2008" s="107" t="e">
        <f>#REF!</f>
        <v>#REF!</v>
      </c>
      <c r="K2008" s="108" t="e">
        <f>IF($A1882=J2002,-1*($B1882-$A2001)*$A2001^2/$B1882^2,0)</f>
        <v>#REF!</v>
      </c>
      <c r="L2008" s="107" t="e">
        <f>#REF!</f>
        <v>#REF!</v>
      </c>
      <c r="M2008" s="108" t="e">
        <f>IF($A1882=L2002,-1*($B1882-$A2001)*$A2001^2/$B1882^2,0)</f>
        <v>#REF!</v>
      </c>
    </row>
    <row r="2009" spans="1:34" hidden="1" outlineLevel="2" x14ac:dyDescent="0.25">
      <c r="C2009" t="s">
        <v>61</v>
      </c>
      <c r="D2009" s="182"/>
      <c r="E2009" s="183"/>
      <c r="F2009" s="182"/>
      <c r="G2009" s="183"/>
      <c r="H2009" s="182"/>
      <c r="I2009" s="183"/>
      <c r="J2009" s="182"/>
      <c r="K2009" s="183"/>
      <c r="L2009" s="182"/>
      <c r="M2009" s="183"/>
      <c r="N2009" s="182"/>
      <c r="O2009" s="183"/>
      <c r="P2009" s="182"/>
      <c r="Q2009" s="183"/>
      <c r="R2009" s="182"/>
      <c r="S2009" s="183"/>
    </row>
    <row r="2010" spans="1:34" hidden="1" outlineLevel="2" x14ac:dyDescent="0.25">
      <c r="B2010" s="105">
        <v>1</v>
      </c>
      <c r="C2010" s="108">
        <f t="shared" ref="C2010" si="3439">-(IFERROR(VLOOKUP($B2010,$B2003:$C2008,2,0),0)+IFERROR(VLOOKUP($B2010,$D2003:$E2008,2,0),0)+IFERROR(VLOOKUP($B2010,$F2003:$G2008,2,0),0)+IFERROR(VLOOKUP($B2010,$H2003:$I2008,2,0),0)+IFERROR(VLOOKUP($B2010,$J2003:$K2008,2,0),0)+IFERROR(VLOOKUP($B2010,$L2003:$M2008,2,0),0)+IFERROR(VLOOKUP($B2010,$N2003:$O2008,2,0),0)+IFERROR(VLOOKUP($B2010,$P2003:$Q2008,2,0),0)+IFERROR(VLOOKUP($B2010,$R2003:$S2008,2,0),0))</f>
        <v>0</v>
      </c>
      <c r="E2010" s="109"/>
      <c r="F2010" s="325" t="s">
        <v>37</v>
      </c>
      <c r="G2010" s="325"/>
      <c r="H2010" s="325"/>
      <c r="I2010" s="325"/>
      <c r="J2010" s="325"/>
      <c r="K2010" s="325"/>
      <c r="L2010" s="325"/>
      <c r="M2010" s="325"/>
      <c r="N2010" s="325"/>
      <c r="O2010" s="325"/>
      <c r="P2010" s="325"/>
      <c r="Q2010" s="325"/>
      <c r="R2010" s="325"/>
      <c r="S2010" s="325"/>
      <c r="T2010" s="325"/>
      <c r="U2010" s="325"/>
      <c r="V2010" s="325"/>
      <c r="W2010" s="325"/>
      <c r="X2010" s="325"/>
      <c r="Y2010" s="325"/>
      <c r="Z2010" s="325"/>
      <c r="AA2010" s="325"/>
      <c r="AB2010" s="110"/>
      <c r="AC2010" s="110"/>
      <c r="AD2010" s="110"/>
      <c r="AE2010" s="110"/>
      <c r="AF2010" s="110"/>
      <c r="AG2010" s="110"/>
      <c r="AH2010" s="110"/>
    </row>
    <row r="2011" spans="1:34" hidden="1" outlineLevel="2" x14ac:dyDescent="0.25">
      <c r="B2011" s="105">
        <v>2</v>
      </c>
      <c r="C2011" s="108">
        <f t="shared" ref="C2011" si="3440">-(IFERROR(VLOOKUP($B2011,$B2003:$C2008,2,0),0)+IFERROR(VLOOKUP($B2011,$D2003:$E2008,2,0),0)+IFERROR(VLOOKUP($B2011,$F2003:$G2008,2,0),0)+IFERROR(VLOOKUP($B2011,$H2003:$I2008,2,0),0)+IFERROR(VLOOKUP($B2011,$J2003:$K2008,2,0),0)+IFERROR(VLOOKUP($B2011,$L2003:$M2008,2,0),0)+IFERROR(VLOOKUP($B2011,$N2003:$O2008,2,0),0)+IFERROR(VLOOKUP($B2011,$P2003:$Q2008,2,0),0)+IFERROR(VLOOKUP($B2011,$R2003:$S2008,2,0),0))</f>
        <v>0</v>
      </c>
      <c r="E2011" s="110"/>
      <c r="F2011" s="110"/>
      <c r="G2011" s="326" t="s">
        <v>38</v>
      </c>
      <c r="H2011" s="326"/>
      <c r="I2011" s="326"/>
      <c r="J2011" s="326"/>
      <c r="K2011" s="326"/>
      <c r="L2011" s="326"/>
      <c r="M2011" s="110"/>
      <c r="N2011" s="110"/>
      <c r="O2011" s="110"/>
      <c r="P2011" s="327" t="s">
        <v>39</v>
      </c>
      <c r="Q2011" s="327"/>
      <c r="R2011" s="327"/>
      <c r="S2011" s="327"/>
      <c r="T2011" s="327"/>
      <c r="U2011" s="327"/>
      <c r="V2011" s="110"/>
      <c r="W2011" s="110"/>
      <c r="X2011" s="110"/>
      <c r="Y2011" s="110"/>
      <c r="Z2011" s="110"/>
      <c r="AA2011" s="110"/>
      <c r="AB2011" s="110"/>
      <c r="AC2011" s="110"/>
      <c r="AD2011" s="110"/>
      <c r="AE2011" s="110"/>
      <c r="AF2011" s="110"/>
      <c r="AG2011" s="110"/>
      <c r="AH2011" s="110"/>
    </row>
    <row r="2012" spans="1:34" hidden="1" outlineLevel="2" x14ac:dyDescent="0.25">
      <c r="B2012" s="105">
        <v>3</v>
      </c>
      <c r="C2012" s="108">
        <f t="shared" ref="C2012" si="3441">-(IFERROR(VLOOKUP($B2012,$B2003:$C2008,2,0),0)+IFERROR(VLOOKUP($B2012,$D2003:$E2008,2,0),0)+IFERROR(VLOOKUP($B2012,$F2003:$G2008,2,0),0)+IFERROR(VLOOKUP($B2012,$H2003:$I2008,2,0),0)+IFERROR(VLOOKUP($B2012,$J2003:$K2008,2,0),0)+IFERROR(VLOOKUP($B2012,$L2003:$M2008,2,0),0)+IFERROR(VLOOKUP($B2012,$N2003:$O2008,2,0),0)+IFERROR(VLOOKUP($B2012,$P2003:$Q2008,2,0),0)+IFERROR(VLOOKUP($B2012,$R2003:$S2008,2,0),0))</f>
        <v>0</v>
      </c>
      <c r="E2012" s="110"/>
      <c r="F2012" s="110"/>
      <c r="G2012" s="112">
        <v>6</v>
      </c>
      <c r="H2012" s="112">
        <v>5</v>
      </c>
      <c r="I2012" s="112">
        <v>4</v>
      </c>
      <c r="J2012" s="112">
        <v>3</v>
      </c>
      <c r="K2012" s="112">
        <v>2</v>
      </c>
      <c r="L2012" s="112">
        <v>1</v>
      </c>
      <c r="M2012" s="110"/>
      <c r="O2012" s="110"/>
      <c r="P2012" s="112">
        <v>6</v>
      </c>
      <c r="Q2012" s="112">
        <v>5</v>
      </c>
      <c r="R2012" s="112">
        <v>4</v>
      </c>
      <c r="S2012" s="112">
        <v>3</v>
      </c>
      <c r="T2012" s="112">
        <v>2</v>
      </c>
      <c r="U2012" s="112">
        <v>1</v>
      </c>
      <c r="AB2012" s="110"/>
      <c r="AC2012" s="110"/>
      <c r="AD2012" s="110"/>
      <c r="AE2012" s="110"/>
      <c r="AF2012" s="110"/>
      <c r="AG2012" s="110"/>
      <c r="AH2012" s="110"/>
    </row>
    <row r="2013" spans="1:34" hidden="1" outlineLevel="2" x14ac:dyDescent="0.25">
      <c r="B2013" s="105">
        <v>4</v>
      </c>
      <c r="C2013" s="108">
        <f t="shared" ref="C2013" si="3442">-(IFERROR(VLOOKUP($B2013,$B2003:$C2008,2,0),0)+IFERROR(VLOOKUP($B2013,$D2003:$E2008,2,0),0)+IFERROR(VLOOKUP($B2013,$F2003:$G2008,2,0),0)+IFERROR(VLOOKUP($B2013,$H2003:$I2008,2,0),0)+IFERROR(VLOOKUP($B2013,$J2003:$K2008,2,0),0)+IFERROR(VLOOKUP($B2013,$L2003:$M2008,2,0),0)+IFERROR(VLOOKUP($B2013,$N2003:$O2008,2,0),0)+IFERROR(VLOOKUP($B2013,$P2003:$Q2008,2,0),0)+IFERROR(VLOOKUP($B2013,$R2003:$S2008,2,0),0))</f>
        <v>0</v>
      </c>
      <c r="E2013" s="110"/>
      <c r="F2013" s="105">
        <v>1</v>
      </c>
      <c r="G2013" s="184" t="e">
        <f t="array" ref="G2013:G2019">MMULT(MINVERSE($C$24:$I$30),$C2010:$C2016)</f>
        <v>#NUM!</v>
      </c>
      <c r="H2013" s="184" t="e">
        <f t="array" ref="H2013:H2018">MMULT(MINVERSE($C$24:$H$29),$C2010:$C2015)</f>
        <v>#NUM!</v>
      </c>
      <c r="I2013" s="184" t="e">
        <f t="array" ref="I2013:I2017">MMULT(MINVERSE($C$24:$G$28),$C2010:$C2014)</f>
        <v>#NUM!</v>
      </c>
      <c r="J2013" s="184" t="e">
        <f t="array" ref="J2013:J2016">MMULT(MINVERSE($C$24:$F$27),$C2010:$C2013)</f>
        <v>#NUM!</v>
      </c>
      <c r="K2013" s="184" t="e">
        <f t="array" ref="K2013:K2015">MMULT(MINVERSE($C$24:$E$26),$C2010:$C2012)</f>
        <v>#NUM!</v>
      </c>
      <c r="L2013" s="184" t="e">
        <f t="array" ref="L2013:L2014">MMULT(MINVERSE($C$24:$D$25),$C2010:$C2011)</f>
        <v>#NUM!</v>
      </c>
      <c r="M2013" s="110"/>
      <c r="O2013" s="105">
        <v>1</v>
      </c>
      <c r="P2013" s="184" t="e">
        <f t="array" ref="P2013:P2023">MMULT(MINVERSE($C$24:$M$34),$C2010:$C2020)</f>
        <v>#NUM!</v>
      </c>
      <c r="Q2013" s="184" t="e">
        <f t="array" ref="Q2013:Q2022">MMULT(MINVERSE($C$24:$L$33),$C2010:$C2019)</f>
        <v>#NUM!</v>
      </c>
      <c r="R2013" s="184" t="e">
        <f t="array" ref="R2013:R2021">MMULT(MINVERSE($C$24:$K$32),$C2010:$C2018)</f>
        <v>#NUM!</v>
      </c>
      <c r="S2013" s="184" t="e">
        <f t="array" ref="S2013:S2020">MMULT(MINVERSE($C$24:$J$31),$C2010:$C2017)</f>
        <v>#NUM!</v>
      </c>
      <c r="T2013" s="114"/>
      <c r="U2013" s="114"/>
      <c r="V2013" s="110"/>
      <c r="W2013" s="110"/>
      <c r="X2013" s="110"/>
      <c r="Y2013" s="110"/>
      <c r="Z2013" s="110"/>
      <c r="AA2013" s="110"/>
      <c r="AB2013" s="110"/>
      <c r="AC2013" s="110"/>
      <c r="AD2013" s="110"/>
      <c r="AE2013" s="110"/>
      <c r="AF2013" s="110"/>
      <c r="AG2013" s="110"/>
      <c r="AH2013" s="110"/>
    </row>
    <row r="2014" spans="1:34" hidden="1" outlineLevel="2" x14ac:dyDescent="0.25">
      <c r="B2014" s="105">
        <v>5</v>
      </c>
      <c r="C2014" s="108">
        <f t="shared" ref="C2014" si="3443">-(IFERROR(VLOOKUP($B2014,$B2003:$C2008,2,0),0)+IFERROR(VLOOKUP($B2014,$D2003:$E2008,2,0),0)+IFERROR(VLOOKUP($B2014,$F2003:$G2008,2,0),0)+IFERROR(VLOOKUP($B2014,$H2003:$I2008,2,0),0)+IFERROR(VLOOKUP($B2014,$J2003:$K2008,2,0),0)+IFERROR(VLOOKUP($B2014,$L2003:$M2008,2,0),0)+IFERROR(VLOOKUP($B2014,$N2003:$O2008,2,0),0)+IFERROR(VLOOKUP($B2014,$P2003:$Q2008,2,0),0)+IFERROR(VLOOKUP($B2014,$R2003:$S2008,2,0),0))</f>
        <v>0</v>
      </c>
      <c r="E2014" s="110"/>
      <c r="F2014" s="105">
        <v>2</v>
      </c>
      <c r="G2014" s="185" t="e">
        <v>#NUM!</v>
      </c>
      <c r="H2014" s="185" t="e">
        <v>#NUM!</v>
      </c>
      <c r="I2014" s="185" t="e">
        <v>#NUM!</v>
      </c>
      <c r="J2014" s="185" t="e">
        <v>#NUM!</v>
      </c>
      <c r="K2014" s="185" t="e">
        <v>#NUM!</v>
      </c>
      <c r="L2014" s="185" t="e">
        <v>#NUM!</v>
      </c>
      <c r="M2014" s="110"/>
      <c r="O2014" s="105">
        <v>2</v>
      </c>
      <c r="P2014" s="185" t="e">
        <v>#NUM!</v>
      </c>
      <c r="Q2014" s="185" t="e">
        <v>#NUM!</v>
      </c>
      <c r="R2014" s="185" t="e">
        <v>#NUM!</v>
      </c>
      <c r="S2014" s="185" t="e">
        <v>#NUM!</v>
      </c>
      <c r="T2014" s="114"/>
      <c r="U2014" s="114"/>
    </row>
    <row r="2015" spans="1:34" hidden="1" outlineLevel="2" x14ac:dyDescent="0.25">
      <c r="B2015" s="105">
        <v>6</v>
      </c>
      <c r="C2015" s="108">
        <f t="shared" ref="C2015" si="3444">-(IFERROR(VLOOKUP($B2015,$B2003:$C2008,2,0),0)+IFERROR(VLOOKUP($B2015,$D2003:$E2008,2,0),0)+IFERROR(VLOOKUP($B2015,$F2003:$G2008,2,0),0)+IFERROR(VLOOKUP($B2015,$H2003:$I2008,2,0),0)+IFERROR(VLOOKUP($B2015,$J2003:$K2008,2,0),0)+IFERROR(VLOOKUP($B2015,$L2003:$M2008,2,0),0)+IFERROR(VLOOKUP($B2015,$N2003:$O2008,2,0),0)+IFERROR(VLOOKUP($B2015,$P2003:$Q2008,2,0),0)+IFERROR(VLOOKUP($B2015,$R2003:$S2008,2,0),0))</f>
        <v>0</v>
      </c>
      <c r="E2015" s="110"/>
      <c r="F2015" s="105">
        <v>3</v>
      </c>
      <c r="G2015" s="185" t="e">
        <v>#NUM!</v>
      </c>
      <c r="H2015" s="185" t="e">
        <v>#NUM!</v>
      </c>
      <c r="I2015" s="185" t="e">
        <v>#NUM!</v>
      </c>
      <c r="J2015" s="185" t="e">
        <v>#NUM!</v>
      </c>
      <c r="K2015" s="185" t="e">
        <v>#NUM!</v>
      </c>
      <c r="L2015" s="185"/>
      <c r="M2015" s="110"/>
      <c r="O2015" s="105">
        <v>3</v>
      </c>
      <c r="P2015" s="185" t="e">
        <v>#NUM!</v>
      </c>
      <c r="Q2015" s="185" t="e">
        <v>#NUM!</v>
      </c>
      <c r="R2015" s="185" t="e">
        <v>#NUM!</v>
      </c>
      <c r="S2015" s="185" t="e">
        <v>#NUM!</v>
      </c>
      <c r="T2015" s="114"/>
      <c r="U2015" s="114"/>
    </row>
    <row r="2016" spans="1:34" hidden="1" outlineLevel="2" x14ac:dyDescent="0.25">
      <c r="B2016" s="105">
        <v>7</v>
      </c>
      <c r="C2016" s="108">
        <f t="shared" ref="C2016" si="3445">-(IFERROR(VLOOKUP($B2016,$B2003:$C2008,2,0),0)+IFERROR(VLOOKUP($B2016,$D2003:$E2008,2,0),0)+IFERROR(VLOOKUP($B2016,$F2003:$G2008,2,0),0)+IFERROR(VLOOKUP($B2016,$H2003:$I2008,2,0),0)+IFERROR(VLOOKUP($B2016,$J2003:$K2008,2,0),0)+IFERROR(VLOOKUP($B2016,$L2003:$M2008,2,0),0)+IFERROR(VLOOKUP($B2016,$N2003:$O2008,2,0),0)+IFERROR(VLOOKUP($B2016,$P2003:$Q2008,2,0),0)+IFERROR(VLOOKUP($B2016,$R2003:$S2008,2,0),0))</f>
        <v>0</v>
      </c>
      <c r="E2016" s="110"/>
      <c r="F2016" s="105">
        <v>4</v>
      </c>
      <c r="G2016" s="185" t="e">
        <v>#NUM!</v>
      </c>
      <c r="H2016" s="185" t="e">
        <v>#NUM!</v>
      </c>
      <c r="I2016" s="185" t="e">
        <v>#NUM!</v>
      </c>
      <c r="J2016" s="185" t="e">
        <v>#NUM!</v>
      </c>
      <c r="K2016" s="185"/>
      <c r="L2016" s="185"/>
      <c r="M2016" s="110"/>
      <c r="O2016" s="105">
        <v>4</v>
      </c>
      <c r="P2016" s="185" t="e">
        <v>#NUM!</v>
      </c>
      <c r="Q2016" s="185" t="e">
        <v>#NUM!</v>
      </c>
      <c r="R2016" s="185" t="e">
        <v>#NUM!</v>
      </c>
      <c r="S2016" s="185" t="e">
        <v>#NUM!</v>
      </c>
      <c r="T2016" s="114"/>
      <c r="U2016" s="114"/>
    </row>
    <row r="2017" spans="1:24" hidden="1" outlineLevel="2" x14ac:dyDescent="0.25">
      <c r="B2017" s="105">
        <v>8</v>
      </c>
      <c r="C2017" s="108">
        <f t="shared" ref="C2017" si="3446">-(IFERROR(VLOOKUP($B2017,$B2003:$C2008,2,0),0)+IFERROR(VLOOKUP($B2017,$D2003:$E2008,2,0),0)+IFERROR(VLOOKUP($B2017,$F2003:$G2008,2,0),0)+IFERROR(VLOOKUP($B2017,$H2003:$I2008,2,0),0)+IFERROR(VLOOKUP($B2017,$J2003:$K2008,2,0),0)+IFERROR(VLOOKUP($B2017,$L2003:$M2008,2,0),0)+IFERROR(VLOOKUP($B2017,$N2003:$O2008,2,0),0)+IFERROR(VLOOKUP($B2017,$P2003:$Q2008,2,0),0)+IFERROR(VLOOKUP($B2017,$R2003:$S2008,2,0),0))</f>
        <v>0</v>
      </c>
      <c r="E2017" s="110" t="s">
        <v>40</v>
      </c>
      <c r="F2017" s="105">
        <v>5</v>
      </c>
      <c r="G2017" s="185" t="e">
        <v>#NUM!</v>
      </c>
      <c r="H2017" s="185" t="e">
        <v>#NUM!</v>
      </c>
      <c r="I2017" s="185" t="e">
        <v>#NUM!</v>
      </c>
      <c r="J2017" s="185"/>
      <c r="K2017" s="185"/>
      <c r="L2017" s="185"/>
      <c r="M2017" s="110"/>
      <c r="O2017" s="105">
        <v>5</v>
      </c>
      <c r="P2017" s="185" t="e">
        <v>#NUM!</v>
      </c>
      <c r="Q2017" s="185" t="e">
        <v>#NUM!</v>
      </c>
      <c r="R2017" s="185" t="e">
        <v>#NUM!</v>
      </c>
      <c r="S2017" s="185" t="e">
        <v>#NUM!</v>
      </c>
      <c r="T2017" s="114"/>
      <c r="U2017" s="114"/>
    </row>
    <row r="2018" spans="1:24" hidden="1" outlineLevel="2" x14ac:dyDescent="0.25">
      <c r="B2018" s="105">
        <v>9</v>
      </c>
      <c r="C2018" s="108">
        <f t="shared" ref="C2018" si="3447">-(IFERROR(VLOOKUP($B2018,$B2003:$C2008,2,0),0)+IFERROR(VLOOKUP($B2018,$D2003:$E2008,2,0),0)+IFERROR(VLOOKUP($B2018,$F2003:$G2008,2,0),0)+IFERROR(VLOOKUP($B2018,$H2003:$I2008,2,0),0)+IFERROR(VLOOKUP($B2018,$J2003:$K2008,2,0),0)+IFERROR(VLOOKUP($B2018,$L2003:$M2008,2,0),0)+IFERROR(VLOOKUP($B2018,$N2003:$O2008,2,0),0)+IFERROR(VLOOKUP($B2018,$P2003:$Q2008,2,0),0)+IFERROR(VLOOKUP($B2018,$R2003:$S2008,2,0),0))</f>
        <v>0</v>
      </c>
      <c r="E2018" s="110"/>
      <c r="F2018" s="105">
        <v>6</v>
      </c>
      <c r="G2018" s="185" t="e">
        <v>#NUM!</v>
      </c>
      <c r="H2018" s="185" t="e">
        <v>#NUM!</v>
      </c>
      <c r="I2018" s="185"/>
      <c r="J2018" s="185"/>
      <c r="K2018" s="185"/>
      <c r="L2018" s="185"/>
      <c r="M2018" s="110"/>
      <c r="O2018" s="105">
        <v>6</v>
      </c>
      <c r="P2018" s="185" t="e">
        <v>#NUM!</v>
      </c>
      <c r="Q2018" s="185" t="e">
        <v>#NUM!</v>
      </c>
      <c r="R2018" s="185" t="e">
        <v>#NUM!</v>
      </c>
      <c r="S2018" s="185" t="e">
        <v>#NUM!</v>
      </c>
      <c r="T2018" s="114"/>
      <c r="U2018" s="114"/>
    </row>
    <row r="2019" spans="1:24" hidden="1" outlineLevel="2" x14ac:dyDescent="0.25">
      <c r="B2019" s="105">
        <v>10</v>
      </c>
      <c r="C2019" s="108">
        <f t="shared" ref="C2019" si="3448">-(IFERROR(VLOOKUP($B2019,$B2003:$C2008,2,0),0)+IFERROR(VLOOKUP($B2019,$D2003:$E2008,2,0),0)+IFERROR(VLOOKUP($B2019,$F2003:$G2008,2,0),0)+IFERROR(VLOOKUP($B2019,$H2003:$I2008,2,0),0)+IFERROR(VLOOKUP($B2019,$J2003:$K2008,2,0),0)+IFERROR(VLOOKUP($B2019,$L2003:$M2008,2,0),0)+IFERROR(VLOOKUP($B2019,$N2003:$O2008,2,0),0)+IFERROR(VLOOKUP($B2019,$P2003:$Q2008,2,0),0)+IFERROR(VLOOKUP($B2019,$R2003:$S2008,2,0),0))</f>
        <v>0</v>
      </c>
      <c r="E2019" s="110"/>
      <c r="F2019" s="105">
        <v>7</v>
      </c>
      <c r="G2019" s="185" t="e">
        <v>#NUM!</v>
      </c>
      <c r="H2019" s="185"/>
      <c r="I2019" s="185"/>
      <c r="J2019" s="185"/>
      <c r="K2019" s="185"/>
      <c r="L2019" s="185"/>
      <c r="M2019" s="110"/>
      <c r="N2019" s="110" t="s">
        <v>40</v>
      </c>
      <c r="O2019" s="105">
        <v>7</v>
      </c>
      <c r="P2019" s="185" t="e">
        <v>#NUM!</v>
      </c>
      <c r="Q2019" s="185" t="e">
        <v>#NUM!</v>
      </c>
      <c r="R2019" s="185" t="e">
        <v>#NUM!</v>
      </c>
      <c r="S2019" s="185" t="e">
        <v>#NUM!</v>
      </c>
      <c r="T2019" s="114"/>
      <c r="U2019" s="114"/>
    </row>
    <row r="2020" spans="1:24" hidden="1" outlineLevel="2" x14ac:dyDescent="0.25">
      <c r="B2020" s="105">
        <v>11</v>
      </c>
      <c r="C2020" s="108">
        <f t="shared" ref="C2020" si="3449">-(IFERROR(VLOOKUP($B2020,$B2003:$C2008,2,0),0)+IFERROR(VLOOKUP($B2020,$D2003:$E2008,2,0),0)+IFERROR(VLOOKUP($B2020,$F2003:$G2008,2,0),0)+IFERROR(VLOOKUP($B2020,$H2003:$I2008,2,0),0)+IFERROR(VLOOKUP($B2020,$J2003:$K2008,2,0),0)+IFERROR(VLOOKUP($B2020,$L2003:$M2008,2,0),0)+IFERROR(VLOOKUP($B2020,$N2003:$O2008,2,0),0)+IFERROR(VLOOKUP($B2020,$P2003:$Q2008,2,0),0)+IFERROR(VLOOKUP($B2020,$R2003:$S2008,2,0),0))</f>
        <v>0</v>
      </c>
      <c r="E2020" s="110"/>
      <c r="M2020" s="110"/>
      <c r="O2020" s="105">
        <v>8</v>
      </c>
      <c r="P2020" s="185" t="e">
        <v>#NUM!</v>
      </c>
      <c r="Q2020" s="185" t="e">
        <v>#NUM!</v>
      </c>
      <c r="R2020" s="185" t="e">
        <v>#NUM!</v>
      </c>
      <c r="S2020" s="185" t="e">
        <v>#NUM!</v>
      </c>
      <c r="T2020" s="114"/>
      <c r="U2020" s="114"/>
    </row>
    <row r="2021" spans="1:24" hidden="1" outlineLevel="2" x14ac:dyDescent="0.25">
      <c r="B2021" s="105">
        <v>12</v>
      </c>
      <c r="C2021" s="108">
        <f t="shared" ref="C2021" si="3450">-(IFERROR(VLOOKUP($B2021,$B2003:$C2008,2,0),0)+IFERROR(VLOOKUP($B2021,$D2003:$E2008,2,0),0)+IFERROR(VLOOKUP($B2021,$F2003:$G2008,2,0),0)+IFERROR(VLOOKUP($B2021,$H2003:$I2008,2,0),0)+IFERROR(VLOOKUP($B2021,$J2003:$K2008,2,0),0)+IFERROR(VLOOKUP($B2021,$L2003:$M2008,2,0),0)+IFERROR(VLOOKUP($B2021,$N2003:$O2008,2,0),0)+IFERROR(VLOOKUP($B2021,$P2003:$Q2008,2,0),0)+IFERROR(VLOOKUP($B2021,$R2003:$S2008,2,0),0))</f>
        <v>0</v>
      </c>
      <c r="E2021" s="110"/>
      <c r="M2021" s="110"/>
      <c r="O2021" s="105">
        <v>9</v>
      </c>
      <c r="P2021" s="185" t="e">
        <v>#NUM!</v>
      </c>
      <c r="Q2021" s="185" t="e">
        <v>#NUM!</v>
      </c>
      <c r="R2021" s="185" t="e">
        <v>#NUM!</v>
      </c>
      <c r="S2021" s="185"/>
      <c r="T2021" s="114"/>
      <c r="U2021" s="114"/>
    </row>
    <row r="2022" spans="1:24" hidden="1" outlineLevel="2" x14ac:dyDescent="0.25">
      <c r="B2022" s="105">
        <v>13</v>
      </c>
      <c r="C2022" s="108">
        <f t="shared" ref="C2022" si="3451">-(IFERROR(VLOOKUP($B2022,$B2003:$C2008,2,0),0)+IFERROR(VLOOKUP($B2022,$D2003:$E2008,2,0),0)+IFERROR(VLOOKUP($B2022,$F2003:$G2008,2,0),0)+IFERROR(VLOOKUP($B2022,$H2003:$I2008,2,0),0)+IFERROR(VLOOKUP($B2022,$J2003:$K2008,2,0),0)+IFERROR(VLOOKUP($B2022,$L2003:$M2008,2,0),0)+IFERROR(VLOOKUP($B2022,$N2003:$O2008,2,0),0)+IFERROR(VLOOKUP($B2022,$P2003:$Q2008,2,0),0)+IFERROR(VLOOKUP($B2022,$R2003:$S2008,2,0),0))</f>
        <v>0</v>
      </c>
      <c r="E2022" s="110"/>
      <c r="F2022" s="110"/>
      <c r="G2022" s="324" t="s">
        <v>42</v>
      </c>
      <c r="H2022" s="324"/>
      <c r="I2022" s="324"/>
      <c r="J2022" s="324"/>
      <c r="K2022" s="324"/>
      <c r="L2022" s="324"/>
      <c r="M2022" s="110"/>
      <c r="O2022" s="105">
        <v>10</v>
      </c>
      <c r="P2022" s="185" t="e">
        <v>#NUM!</v>
      </c>
      <c r="Q2022" s="185" t="e">
        <v>#NUM!</v>
      </c>
      <c r="R2022" s="185"/>
      <c r="S2022" s="185"/>
      <c r="T2022" s="114"/>
      <c r="U2022" s="114"/>
    </row>
    <row r="2023" spans="1:24" hidden="1" outlineLevel="2" x14ac:dyDescent="0.25">
      <c r="B2023" s="105">
        <v>14</v>
      </c>
      <c r="C2023" s="108">
        <f t="shared" ref="C2023" si="3452">-(IFERROR(VLOOKUP($B2023,$B2003:$C2008,2,0),0)+IFERROR(VLOOKUP($B2023,$D2003:$E2008,2,0),0)+IFERROR(VLOOKUP($B2023,$F2003:$G2008,2,0),0)+IFERROR(VLOOKUP($B2023,$H2003:$I2008,2,0),0)+IFERROR(VLOOKUP($B2023,$J2003:$K2008,2,0),0)+IFERROR(VLOOKUP($B2023,$L2003:$M2008,2,0),0)+IFERROR(VLOOKUP($B2023,$N2003:$O2008,2,0),0)+IFERROR(VLOOKUP($B2023,$P2003:$Q2008,2,0),0)+IFERROR(VLOOKUP($B2023,$R2003:$S2008,2,0),0))</f>
        <v>0</v>
      </c>
      <c r="E2023" s="110"/>
      <c r="F2023" s="110"/>
      <c r="G2023" s="112">
        <v>6</v>
      </c>
      <c r="H2023" s="112">
        <v>5</v>
      </c>
      <c r="I2023" s="112">
        <v>4</v>
      </c>
      <c r="J2023" s="112">
        <v>3</v>
      </c>
      <c r="K2023" s="112">
        <v>2</v>
      </c>
      <c r="L2023" s="112">
        <v>1</v>
      </c>
      <c r="M2023" s="110"/>
      <c r="O2023" s="105">
        <v>11</v>
      </c>
      <c r="P2023" s="185" t="e">
        <v>#NUM!</v>
      </c>
      <c r="Q2023" s="185"/>
      <c r="R2023" s="185"/>
      <c r="S2023" s="185"/>
      <c r="T2023" s="114"/>
      <c r="U2023" s="114"/>
    </row>
    <row r="2024" spans="1:24" hidden="1" outlineLevel="2" x14ac:dyDescent="0.25">
      <c r="A2024" s="68" t="s">
        <v>41</v>
      </c>
      <c r="B2024" s="105">
        <v>15</v>
      </c>
      <c r="C2024" s="108">
        <f t="shared" ref="C2024" si="3453">-(IFERROR(VLOOKUP($B2024,$B2003:$C2008,2,0),0)+IFERROR(VLOOKUP($B2024,$D2003:$E2008,2,0),0)+IFERROR(VLOOKUP($B2024,$F2003:$G2008,2,0),0)+IFERROR(VLOOKUP($B2024,$H2003:$I2008,2,0),0)+IFERROR(VLOOKUP($B2024,$J2003:$K2008,2,0),0)+IFERROR(VLOOKUP($B2024,$L2003:$M2008,2,0),0)+IFERROR(VLOOKUP($B2024,$N2003:$O2008,2,0),0)+IFERROR(VLOOKUP($B2024,$P2003:$Q2008,2,0),0)+IFERROR(VLOOKUP($B2024,$R2003:$S2008,2,0),0))</f>
        <v>0</v>
      </c>
      <c r="E2024" s="110"/>
      <c r="F2024" s="105">
        <v>1</v>
      </c>
      <c r="G2024" s="184" t="e">
        <f t="array" ref="G2024:G2032">MMULT(MINVERSE($C$24:$K$32),$C2010:$C2018)</f>
        <v>#NUM!</v>
      </c>
      <c r="H2024" s="184" t="e">
        <f t="array" ref="H2024:H2031">MMULT(MINVERSE($C$24:$J$31),$C2010:$C2017)</f>
        <v>#NUM!</v>
      </c>
      <c r="I2024" s="184" t="e">
        <f t="array" ref="I2024:I2030">MMULT(MINVERSE($C$24:$I$30),$C2010:$C2016)</f>
        <v>#NUM!</v>
      </c>
      <c r="J2024" s="184" t="e">
        <f t="array" ref="J2024:J2029">MMULT(MINVERSE($C$24:$H$29),$C2010:$C2015)</f>
        <v>#NUM!</v>
      </c>
      <c r="K2024" s="184" t="e">
        <f t="array" ref="K2024:K2028">MMULT(MINVERSE($C$24:$G$28),$C2010:$C2014)</f>
        <v>#NUM!</v>
      </c>
      <c r="L2024" s="113"/>
      <c r="M2024" s="110"/>
      <c r="N2024" s="110"/>
      <c r="O2024" s="110"/>
      <c r="P2024" s="110"/>
    </row>
    <row r="2025" spans="1:24" hidden="1" outlineLevel="2" x14ac:dyDescent="0.25">
      <c r="B2025" s="105">
        <v>16</v>
      </c>
      <c r="C2025" s="108">
        <f t="shared" ref="C2025" si="3454">-(IFERROR(VLOOKUP($B2025,$B2003:$C2008,2,0),0)+IFERROR(VLOOKUP($B2025,$D2003:$E2008,2,0),0)+IFERROR(VLOOKUP($B2025,$F2003:$G2008,2,0),0)+IFERROR(VLOOKUP($B2025,$H2003:$I2008,2,0),0)+IFERROR(VLOOKUP($B2025,$J2003:$K2008,2,0),0)+IFERROR(VLOOKUP($B2025,$L2003:$M2008,2,0),0)+IFERROR(VLOOKUP($B2025,$N2003:$O2008,2,0),0)+IFERROR(VLOOKUP($B2025,$P2003:$Q2008,2,0),0)+IFERROR(VLOOKUP($B2025,$R2003:$S2008,2,0),0))</f>
        <v>0</v>
      </c>
      <c r="E2025" s="110"/>
      <c r="F2025" s="105">
        <v>2</v>
      </c>
      <c r="G2025" s="185" t="e">
        <v>#NUM!</v>
      </c>
      <c r="H2025" s="185" t="e">
        <v>#NUM!</v>
      </c>
      <c r="I2025" s="185" t="e">
        <v>#NUM!</v>
      </c>
      <c r="J2025" s="185" t="e">
        <v>#NUM!</v>
      </c>
      <c r="K2025" s="185" t="e">
        <v>#NUM!</v>
      </c>
      <c r="L2025" s="114"/>
      <c r="M2025" s="110"/>
      <c r="N2025" s="110"/>
      <c r="O2025" s="110"/>
      <c r="P2025" s="110"/>
    </row>
    <row r="2026" spans="1:24" hidden="1" outlineLevel="2" x14ac:dyDescent="0.25">
      <c r="B2026" s="105">
        <v>17</v>
      </c>
      <c r="C2026" s="108">
        <f t="shared" ref="C2026" si="3455">-(IFERROR(VLOOKUP($B2026,$B2003:$C2008,2,0),0)+IFERROR(VLOOKUP($B2026,$D2003:$E2008,2,0),0)+IFERROR(VLOOKUP($B2026,$F2003:$G2008,2,0),0)+IFERROR(VLOOKUP($B2026,$H2003:$I2008,2,0),0)+IFERROR(VLOOKUP($B2026,$J2003:$K2008,2,0),0)+IFERROR(VLOOKUP($B2026,$L2003:$M2008,2,0),0)+IFERROR(VLOOKUP($B2026,$N2003:$O2008,2,0),0)+IFERROR(VLOOKUP($B2026,$P2003:$Q2008,2,0),0)+IFERROR(VLOOKUP($B2026,$R2003:$S2008,2,0),0))</f>
        <v>0</v>
      </c>
      <c r="E2026" s="110"/>
      <c r="F2026" s="105">
        <v>3</v>
      </c>
      <c r="G2026" s="185" t="e">
        <v>#NUM!</v>
      </c>
      <c r="H2026" s="185" t="e">
        <v>#NUM!</v>
      </c>
      <c r="I2026" s="185" t="e">
        <v>#NUM!</v>
      </c>
      <c r="J2026" s="185" t="e">
        <v>#NUM!</v>
      </c>
      <c r="K2026" s="185" t="e">
        <v>#NUM!</v>
      </c>
      <c r="L2026" s="114"/>
      <c r="M2026" s="110"/>
    </row>
    <row r="2027" spans="1:24" hidden="1" outlineLevel="2" x14ac:dyDescent="0.25">
      <c r="B2027" s="105">
        <v>18</v>
      </c>
      <c r="C2027" s="108">
        <f t="shared" ref="C2027" si="3456">-(IFERROR(VLOOKUP($B2027,$B2003:$C2008,2,0),0)+IFERROR(VLOOKUP($B2027,$D2003:$E2008,2,0),0)+IFERROR(VLOOKUP($B2027,$F2003:$G2008,2,0),0)+IFERROR(VLOOKUP($B2027,$H2003:$I2008,2,0),0)+IFERROR(VLOOKUP($B2027,$J2003:$K2008,2,0),0)+IFERROR(VLOOKUP($B2027,$L2003:$M2008,2,0),0)+IFERROR(VLOOKUP($B2027,$N2003:$O2008,2,0),0)+IFERROR(VLOOKUP($B2027,$P2003:$Q2008,2,0),0)+IFERROR(VLOOKUP($B2027,$R2003:$S2008,2,0),0))</f>
        <v>0</v>
      </c>
      <c r="E2027" s="110"/>
      <c r="F2027" s="105">
        <v>4</v>
      </c>
      <c r="G2027" s="185" t="e">
        <v>#NUM!</v>
      </c>
      <c r="H2027" s="185" t="e">
        <v>#NUM!</v>
      </c>
      <c r="I2027" s="185" t="e">
        <v>#NUM!</v>
      </c>
      <c r="J2027" s="185" t="e">
        <v>#NUM!</v>
      </c>
      <c r="K2027" s="185" t="e">
        <v>#NUM!</v>
      </c>
      <c r="L2027" s="114"/>
      <c r="M2027" s="110"/>
    </row>
    <row r="2028" spans="1:24" hidden="1" outlineLevel="2" x14ac:dyDescent="0.25">
      <c r="B2028" s="105">
        <v>19</v>
      </c>
      <c r="C2028" s="108">
        <f t="shared" ref="C2028" si="3457">-(IFERROR(VLOOKUP($B2028,$B2003:$C2008,2,0),0)+IFERROR(VLOOKUP($B2028,$D2003:$E2008,2,0),0)+IFERROR(VLOOKUP($B2028,$F2003:$G2008,2,0),0)+IFERROR(VLOOKUP($B2028,$H2003:$I2008,2,0),0)+IFERROR(VLOOKUP($B2028,$J2003:$K2008,2,0),0)+IFERROR(VLOOKUP($B2028,$L2003:$M2008,2,0),0)+IFERROR(VLOOKUP($B2028,$N2003:$O2008,2,0),0)+IFERROR(VLOOKUP($B2028,$P2003:$Q2008,2,0),0)+IFERROR(VLOOKUP($B2028,$R2003:$S2008,2,0),0))</f>
        <v>0</v>
      </c>
      <c r="E2028" s="110"/>
      <c r="F2028" s="105">
        <v>5</v>
      </c>
      <c r="G2028" s="185" t="e">
        <v>#NUM!</v>
      </c>
      <c r="H2028" s="185" t="e">
        <v>#NUM!</v>
      </c>
      <c r="I2028" s="185" t="e">
        <v>#NUM!</v>
      </c>
      <c r="J2028" s="185" t="e">
        <v>#NUM!</v>
      </c>
      <c r="K2028" s="185" t="e">
        <v>#NUM!</v>
      </c>
      <c r="L2028" s="114"/>
      <c r="M2028" s="110"/>
    </row>
    <row r="2029" spans="1:24" hidden="1" outlineLevel="2" x14ac:dyDescent="0.25">
      <c r="B2029" s="105">
        <v>20</v>
      </c>
      <c r="C2029" s="108">
        <f t="shared" ref="C2029" si="3458">-(IFERROR(VLOOKUP($B2029,$B2003:$C2008,2,0),0)+IFERROR(VLOOKUP($B2029,$D2003:$E2008,2,0),0)+IFERROR(VLOOKUP($B2029,$F2003:$G2008,2,0),0)+IFERROR(VLOOKUP($B2029,$H2003:$I2008,2,0),0)+IFERROR(VLOOKUP($B2029,$J2003:$K2008,2,0),0)+IFERROR(VLOOKUP($B2029,$L2003:$M2008,2,0),0)+IFERROR(VLOOKUP($B2029,$N2003:$O2008,2,0),0)+IFERROR(VLOOKUP($B2029,$P2003:$Q2008,2,0),0)+IFERROR(VLOOKUP($B2029,$R2003:$S2008,2,0),0))</f>
        <v>0</v>
      </c>
      <c r="E2029" s="110" t="s">
        <v>40</v>
      </c>
      <c r="F2029" s="105">
        <v>6</v>
      </c>
      <c r="G2029" s="185" t="e">
        <v>#NUM!</v>
      </c>
      <c r="H2029" s="185" t="e">
        <v>#NUM!</v>
      </c>
      <c r="I2029" s="185" t="e">
        <v>#NUM!</v>
      </c>
      <c r="J2029" s="185" t="e">
        <v>#NUM!</v>
      </c>
      <c r="K2029" s="185"/>
      <c r="L2029" s="114"/>
      <c r="M2029" s="110"/>
    </row>
    <row r="2030" spans="1:24" hidden="1" outlineLevel="2" x14ac:dyDescent="0.25">
      <c r="B2030" s="105">
        <v>21</v>
      </c>
      <c r="C2030" s="108">
        <f t="shared" ref="C2030" si="3459">-(IFERROR(VLOOKUP($B2030,$B2003:$C2008,2,0),0)+IFERROR(VLOOKUP($B2030,$D2003:$E2008,2,0),0)+IFERROR(VLOOKUP($B2030,$F2003:$G2008,2,0),0)+IFERROR(VLOOKUP($B2030,$H2003:$I2008,2,0),0)+IFERROR(VLOOKUP($B2030,$J2003:$K2008,2,0),0)+IFERROR(VLOOKUP($B2030,$L2003:$M2008,2,0),0)+IFERROR(VLOOKUP($B2030,$N2003:$O2008,2,0),0)+IFERROR(VLOOKUP($B2030,$P2003:$Q2008,2,0),0)+IFERROR(VLOOKUP($B2030,$R2003:$S2008,2,0),0))</f>
        <v>0</v>
      </c>
      <c r="E2030" s="110"/>
      <c r="F2030" s="105">
        <v>7</v>
      </c>
      <c r="G2030" s="185" t="e">
        <v>#NUM!</v>
      </c>
      <c r="H2030" s="185" t="e">
        <v>#NUM!</v>
      </c>
      <c r="I2030" s="185" t="e">
        <v>#NUM!</v>
      </c>
      <c r="J2030" s="185"/>
      <c r="K2030" s="185"/>
      <c r="L2030" s="114"/>
      <c r="M2030" s="110"/>
    </row>
    <row r="2031" spans="1:24" hidden="1" outlineLevel="2" x14ac:dyDescent="0.25">
      <c r="E2031" s="110"/>
      <c r="F2031" s="105">
        <v>8</v>
      </c>
      <c r="G2031" s="185" t="e">
        <v>#NUM!</v>
      </c>
      <c r="H2031" s="185" t="e">
        <v>#NUM!</v>
      </c>
      <c r="I2031" s="185"/>
      <c r="J2031" s="185"/>
      <c r="K2031" s="185"/>
      <c r="L2031" s="114"/>
      <c r="M2031" s="110"/>
      <c r="X2031" s="110"/>
    </row>
    <row r="2032" spans="1:24" hidden="1" outlineLevel="2" x14ac:dyDescent="0.25">
      <c r="E2032" s="110"/>
      <c r="F2032" s="105">
        <v>9</v>
      </c>
      <c r="G2032" s="185" t="e">
        <v>#NUM!</v>
      </c>
      <c r="H2032" s="185"/>
      <c r="I2032" s="185"/>
      <c r="J2032" s="185"/>
      <c r="K2032" s="185"/>
      <c r="L2032" s="114"/>
      <c r="M2032" s="110"/>
      <c r="X2032" s="110"/>
    </row>
    <row r="2033" spans="1:16" hidden="1" outlineLevel="2" x14ac:dyDescent="0.25">
      <c r="A2033" s="117"/>
    </row>
    <row r="2034" spans="1:16" s="119" customFormat="1" hidden="1" outlineLevel="2" x14ac:dyDescent="0.25">
      <c r="A2034" s="118" t="s">
        <v>37</v>
      </c>
    </row>
    <row r="2035" spans="1:16" hidden="1" outlineLevel="2" x14ac:dyDescent="0.25">
      <c r="B2035" s="316" t="e">
        <f t="shared" ref="B2035:B2041" si="3460">B2002</f>
        <v>#REF!</v>
      </c>
      <c r="C2035" s="316"/>
      <c r="D2035" s="316" t="e">
        <f t="shared" ref="D2035:D2041" si="3461">D2002</f>
        <v>#REF!</v>
      </c>
      <c r="E2035" s="316"/>
      <c r="F2035" s="316" t="e">
        <f t="shared" ref="F2035:F2041" si="3462">F2002</f>
        <v>#REF!</v>
      </c>
      <c r="G2035" s="316"/>
      <c r="H2035" s="316" t="e">
        <f t="shared" ref="H2035:H2041" si="3463">H2002</f>
        <v>#REF!</v>
      </c>
      <c r="I2035" s="316"/>
      <c r="J2035" s="316" t="e">
        <f t="shared" ref="J2035:J2041" si="3464">J2002</f>
        <v>#REF!</v>
      </c>
      <c r="K2035" s="316"/>
      <c r="L2035" s="316" t="e">
        <f t="shared" ref="L2035:L2041" si="3465">L2002</f>
        <v>#REF!</v>
      </c>
      <c r="M2035" s="316"/>
    </row>
    <row r="2036" spans="1:16" hidden="1" outlineLevel="2" x14ac:dyDescent="0.25">
      <c r="B2036" s="105" t="e">
        <f t="shared" si="3460"/>
        <v>#REF!</v>
      </c>
      <c r="C2036" s="116" t="e">
        <f>IF($Q$2=2,IFERROR(INDEX($G2013:$L2019,MATCH(B2036,$F2013:$F2019,0),MATCH(INICIO!$C$59,$G2012:$L2012,0)),0),IF($Q$2=4,IFERROR(INDEX($P2013:$U2023,MATCH(B2036,$O2013:$O2023,0),MATCH(INICIO!$C$59,$P2012:$U2012,0)),0),IFERROR(INDEX($G2024:$L2032,MATCH(B2036,$F2024:$F2032,0),MATCH(INICIO!$C$59,$G2023:$L2023,0)),0)))</f>
        <v>#REF!</v>
      </c>
      <c r="D2036" s="105" t="e">
        <f t="shared" si="3461"/>
        <v>#REF!</v>
      </c>
      <c r="E2036" s="116" t="e">
        <f>IF($Q$2=2,IFERROR(INDEX($G2013:$L2019,MATCH(D2036,$F2013:$F2019,0),MATCH(INICIO!$C$59,$G2012:$L2012,0)),0),IF($Q$2=4,IFERROR(INDEX($P2013:$U2023,MATCH(D2036,$O2013:$O2023,0),MATCH(INICIO!$C$59,$P2012:$U2012,0)),0),IFERROR(INDEX($G2024:$L2032,MATCH(D2036,$F2024:$F2032,0),MATCH(INICIO!$C$59,$G2023:$L2023,0)),0)))</f>
        <v>#REF!</v>
      </c>
      <c r="F2036" s="105" t="e">
        <f t="shared" si="3462"/>
        <v>#REF!</v>
      </c>
      <c r="G2036" s="116" t="e">
        <f>IF($Q$2=2,IFERROR(INDEX($G2013:$L2019,MATCH(F2036,$F2013:$F2019,0),MATCH(INICIO!$C$59,$G2012:$L2012,0)),0),IF($Q$2=4,IFERROR(INDEX($P2013:$U2023,MATCH(F2036,$O2013:$O2023,0),MATCH(INICIO!$C$59,$P2012:$U2012,0)),0),IFERROR(INDEX($G2024:$L2032,MATCH(F2036,$F2024:$F2032,0),MATCH(INICIO!$C$59,$G2023:$L2023,0)),0)))</f>
        <v>#REF!</v>
      </c>
      <c r="H2036" s="105" t="e">
        <f t="shared" si="3463"/>
        <v>#REF!</v>
      </c>
      <c r="I2036" s="116" t="e">
        <f>IF($Q$2=2,IFERROR(INDEX($G2013:$L2019,MATCH(H2036,$F2013:$F2019,0),MATCH(INICIO!$C$59,$G2012:$L2012,0)),0),IF($Q$2=4,IFERROR(INDEX($P2013:$U2023,MATCH(H2036,$O2013:$O2023,0),MATCH(INICIO!$C$59,$P2012:$U2012,0)),0),IFERROR(INDEX($G2024:$L2032,MATCH(H2036,$F2024:$F2032,0),MATCH(INICIO!$C$59,$G2023:$L2023,0)),0)))</f>
        <v>#REF!</v>
      </c>
      <c r="J2036" s="105" t="e">
        <f t="shared" si="3464"/>
        <v>#REF!</v>
      </c>
      <c r="K2036" s="116" t="e">
        <f>IF($Q$2=2,IFERROR(INDEX($G2013:$L2019,MATCH(J2036,$F2013:$F2019,0),MATCH(INICIO!$C$59,$G2012:$L2012,0)),0),IF($Q$2=4,IFERROR(INDEX($P2013:$U2023,MATCH(J2036,$O2013:$O2023,0),MATCH(INICIO!$C$59,$P2012:$U2012,0)),0),IFERROR(INDEX($G2024:$L2032,MATCH(J2036,$F2024:$F2032,0),MATCH(INICIO!$C$59,$G2023:$L2023,0)),0)))</f>
        <v>#REF!</v>
      </c>
      <c r="L2036" s="105" t="e">
        <f t="shared" si="3465"/>
        <v>#REF!</v>
      </c>
      <c r="M2036" s="116" t="e">
        <f>IF($Q$2=2,IFERROR(INDEX($G2013:$L2019,MATCH(L2036,$F2013:$F2019,0),MATCH(INICIO!$C$59,$G2012:$L2012,0)),0),IF($Q$2=4,IFERROR(INDEX($P2013:$U2023,MATCH(L2036,$O2013:$O2023,0),MATCH(INICIO!$C$59,$P2012:$U2012,0)),0),IFERROR(INDEX($G2024:$L2032,MATCH(L2036,$F2024:$F2032,0),MATCH(INICIO!$C$59,$G2023:$L2023,0)),0)))</f>
        <v>#REF!</v>
      </c>
    </row>
    <row r="2037" spans="1:16" hidden="1" outlineLevel="2" x14ac:dyDescent="0.25">
      <c r="B2037" s="105" t="e">
        <f t="shared" si="3460"/>
        <v>#REF!</v>
      </c>
      <c r="C2037" s="116" t="e">
        <f>IF($Q$2=2,IFERROR(INDEX($G2013:$L2019,MATCH(B2037,$F2013:$F2019,0),MATCH(INICIO!$C$59,$G2012:$L2012,0)),0),IF($Q$2=4,IFERROR(INDEX($P2013:$U2023,MATCH(B2037,$O2013:$O2023,0),MATCH(INICIO!$C$59,$P2012:$U2012,0)),0),IFERROR(INDEX($G2024:$L2032,MATCH(B2037,$F2024:$F2032,0),MATCH(INICIO!$C$59,$G2023:$L2023,0)),0)))</f>
        <v>#REF!</v>
      </c>
      <c r="D2037" s="105" t="e">
        <f t="shared" si="3461"/>
        <v>#REF!</v>
      </c>
      <c r="E2037" s="116" t="e">
        <f>IF($Q$2=2,IFERROR(INDEX($G2013:$L2019,MATCH(D2037,$F2013:$F2019,0),MATCH(INICIO!$C$59,$G2012:$L2012,0)),0),IF($Q$2=4,IFERROR(INDEX($P2013:$U2023,MATCH(D2037,$O2013:$O2023,0),MATCH(INICIO!$C$59,$P2012:$U2012,0)),0),IFERROR(INDEX($G2024:$L2032,MATCH(D2037,$F2024:$F2032,0),MATCH(INICIO!$C$59,$G2023:$L2023,0)),0)))</f>
        <v>#REF!</v>
      </c>
      <c r="F2037" s="105" t="e">
        <f t="shared" si="3462"/>
        <v>#REF!</v>
      </c>
      <c r="G2037" s="116" t="e">
        <f>IF($Q$2=2,IFERROR(INDEX($G2013:$L2019,MATCH(F2037,$F2013:$F2019,0),MATCH(INICIO!$C$59,$G2012:$L2012,0)),0),IF($Q$2=4,IFERROR(INDEX($P2013:$U2023,MATCH(F2037,$O2013:$O2023,0),MATCH(INICIO!$C$59,$P2012:$U2012,0)),0),IFERROR(INDEX($G2024:$L2032,MATCH(F2037,$F2024:$F2032,0),MATCH(INICIO!$C$59,$G2023:$L2023,0)),0)))</f>
        <v>#REF!</v>
      </c>
      <c r="H2037" s="105" t="e">
        <f t="shared" si="3463"/>
        <v>#REF!</v>
      </c>
      <c r="I2037" s="116" t="e">
        <f>IF($Q$2=2,IFERROR(INDEX($G2013:$L2019,MATCH(H2037,$F2013:$F2019,0),MATCH(INICIO!$C$59,$G2012:$L2012,0)),0),IF($Q$2=4,IFERROR(INDEX($P2013:$U2023,MATCH(H2037,$O2013:$O2023,0),MATCH(INICIO!$C$59,$P2012:$U2012,0)),0),IFERROR(INDEX($G2024:$L2032,MATCH(H2037,$F2024:$F2032,0),MATCH(INICIO!$C$59,$G2023:$L2023,0)),0)))</f>
        <v>#REF!</v>
      </c>
      <c r="J2037" s="105" t="e">
        <f t="shared" si="3464"/>
        <v>#REF!</v>
      </c>
      <c r="K2037" s="116" t="e">
        <f>IF($Q$2=2,IFERROR(INDEX($G2013:$L2019,MATCH(J2037,$F2013:$F2019,0),MATCH(INICIO!$C$59,$G2012:$L2012,0)),0),IF($Q$2=4,IFERROR(INDEX($P2013:$U2023,MATCH(J2037,$O2013:$O2023,0),MATCH(INICIO!$C$59,$P2012:$U2012,0)),0),IFERROR(INDEX($G2024:$L2032,MATCH(J2037,$F2024:$F2032,0),MATCH(INICIO!$C$59,$G2023:$L2023,0)),0)))</f>
        <v>#REF!</v>
      </c>
      <c r="L2037" s="105" t="e">
        <f t="shared" si="3465"/>
        <v>#REF!</v>
      </c>
      <c r="M2037" s="116" t="e">
        <f>IF($Q$2=2,IFERROR(INDEX($G2013:$L2019,MATCH(L2037,$F2013:$F2019,0),MATCH(INICIO!$C$59,$G2012:$L2012,0)),0),IF($Q$2=4,IFERROR(INDEX($P2013:$U2023,MATCH(L2037,$O2013:$O2023,0),MATCH(INICIO!$C$59,$P2012:$U2012,0)),0),IFERROR(INDEX($G2024:$L2032,MATCH(L2037,$F2024:$F2032,0),MATCH(INICIO!$C$59,$G2023:$L2023,0)),0)))</f>
        <v>#REF!</v>
      </c>
    </row>
    <row r="2038" spans="1:16" hidden="1" outlineLevel="2" x14ac:dyDescent="0.25">
      <c r="B2038" s="105" t="e">
        <f t="shared" si="3460"/>
        <v>#REF!</v>
      </c>
      <c r="C2038" s="116" t="e">
        <f>IF($Q$2=2,IFERROR(INDEX($G2013:$L2019,MATCH(B2038,$F2013:$F2019,0),MATCH(INICIO!$C$59,$G2012:$L2012,0)),0),IF($Q$2=4,IFERROR(INDEX($P2013:$U2023,MATCH(B2038,$O2013:$O2023,0),MATCH(INICIO!$C$59,$P2012:$U2012,0)),0),IFERROR(INDEX($G2024:$L2032,MATCH(B2038,$F2024:$F2032,0),MATCH(INICIO!$C$59,$G2023:$L2023,0)),0)))</f>
        <v>#REF!</v>
      </c>
      <c r="D2038" s="105" t="e">
        <f t="shared" si="3461"/>
        <v>#REF!</v>
      </c>
      <c r="E2038" s="116" t="e">
        <f>IF($Q$2=2,IFERROR(INDEX($G2013:$L2019,MATCH(D2038,$F2013:$F2019,0),MATCH(INICIO!$C$59,$G2012:$L2012,0)),0),IF($Q$2=4,IFERROR(INDEX($P2013:$U2023,MATCH(D2038,$O2013:$O2023,0),MATCH(INICIO!$C$59,$P2012:$U2012,0)),0),IFERROR(INDEX($G2024:$L2032,MATCH(D2038,$F2024:$F2032,0),MATCH(INICIO!$C$59,$G2023:$L2023,0)),0)))</f>
        <v>#REF!</v>
      </c>
      <c r="F2038" s="105" t="e">
        <f t="shared" si="3462"/>
        <v>#REF!</v>
      </c>
      <c r="G2038" s="116" t="e">
        <f>IF($Q$2=2,IFERROR(INDEX($G2013:$L2019,MATCH(F2038,$F2013:$F2019,0),MATCH(INICIO!$C$59,$G2012:$L2012,0)),0),IF($Q$2=4,IFERROR(INDEX($P2013:$U2023,MATCH(F2038,$O2013:$O2023,0),MATCH(INICIO!$C$59,$P2012:$U2012,0)),0),IFERROR(INDEX($G2024:$L2032,MATCH(F2038,$F2024:$F2032,0),MATCH(INICIO!$C$59,$G2023:$L2023,0)),0)))</f>
        <v>#REF!</v>
      </c>
      <c r="H2038" s="105" t="e">
        <f t="shared" si="3463"/>
        <v>#REF!</v>
      </c>
      <c r="I2038" s="116" t="e">
        <f>IF($Q$2=2,IFERROR(INDEX($G2013:$L2019,MATCH(H2038,$F2013:$F2019,0),MATCH(INICIO!$C$59,$G2012:$L2012,0)),0),IF($Q$2=4,IFERROR(INDEX($P2013:$U2023,MATCH(H2038,$O2013:$O2023,0),MATCH(INICIO!$C$59,$P2012:$U2012,0)),0),IFERROR(INDEX($G2024:$L2032,MATCH(H2038,$F2024:$F2032,0),MATCH(INICIO!$C$59,$G2023:$L2023,0)),0)))</f>
        <v>#REF!</v>
      </c>
      <c r="J2038" s="105" t="e">
        <f t="shared" si="3464"/>
        <v>#REF!</v>
      </c>
      <c r="K2038" s="116" t="e">
        <f>IF($Q$2=2,IFERROR(INDEX($G2013:$L2019,MATCH(J2038,$F2013:$F2019,0),MATCH(INICIO!$C$59,$G2012:$L2012,0)),0),IF($Q$2=4,IFERROR(INDEX($P2013:$U2023,MATCH(J2038,$O2013:$O2023,0),MATCH(INICIO!$C$59,$P2012:$U2012,0)),0),IFERROR(INDEX($G2024:$L2032,MATCH(J2038,$F2024:$F2032,0),MATCH(INICIO!$C$59,$G2023:$L2023,0)),0)))</f>
        <v>#REF!</v>
      </c>
      <c r="L2038" s="105" t="e">
        <f t="shared" si="3465"/>
        <v>#REF!</v>
      </c>
      <c r="M2038" s="116" t="e">
        <f>IF($Q$2=2,IFERROR(INDEX($G2013:$L2019,MATCH(L2038,$F2013:$F2019,0),MATCH(INICIO!$C$59,$G2012:$L2012,0)),0),IF($Q$2=4,IFERROR(INDEX($P2013:$U2023,MATCH(L2038,$O2013:$O2023,0),MATCH(INICIO!$C$59,$P2012:$U2012,0)),0),IFERROR(INDEX($G2024:$L2032,MATCH(L2038,$F2024:$F2032,0),MATCH(INICIO!$C$59,$G2023:$L2023,0)),0)))</f>
        <v>#REF!</v>
      </c>
    </row>
    <row r="2039" spans="1:16" hidden="1" outlineLevel="2" x14ac:dyDescent="0.25">
      <c r="B2039" s="105" t="e">
        <f t="shared" si="3460"/>
        <v>#REF!</v>
      </c>
      <c r="C2039" s="116" t="e">
        <f>IF($Q$2=2,IFERROR(INDEX($G2013:$L2019,MATCH(B2039,$F2013:$F2019,0),MATCH(INICIO!$C$59,$G2012:$L2012,0)),0),IF($Q$2=4,IFERROR(INDEX($P2013:$U2023,MATCH(B2039,$O2013:$O2023,0),MATCH(INICIO!$C$59,$P2012:$U2012,0)),0),IFERROR(INDEX($G2024:$L2032,MATCH(B2039,$F2024:$F2032,0),MATCH(INICIO!$C$59,$G2023:$L2023,0)),0)))</f>
        <v>#REF!</v>
      </c>
      <c r="D2039" s="105" t="e">
        <f t="shared" si="3461"/>
        <v>#REF!</v>
      </c>
      <c r="E2039" s="116" t="e">
        <f>IF($Q$2=2,IFERROR(INDEX($G2013:$L2019,MATCH(D2039,$F2013:$F2019,0),MATCH(INICIO!$C$59,$G2012:$L2012,0)),0),IF($Q$2=4,IFERROR(INDEX($P2013:$U2023,MATCH(D2039,$O2013:$O2023,0),MATCH(INICIO!$C$59,$P2012:$U2012,0)),0),IFERROR(INDEX($G2024:$L2032,MATCH(D2039,$F2024:$F2032,0),MATCH(INICIO!$C$59,$G2023:$L2023,0)),0)))</f>
        <v>#REF!</v>
      </c>
      <c r="F2039" s="105" t="e">
        <f t="shared" si="3462"/>
        <v>#REF!</v>
      </c>
      <c r="G2039" s="116" t="e">
        <f>IF($Q$2=2,IFERROR(INDEX($G2013:$L2019,MATCH(F2039,$F2013:$F2019,0),MATCH(INICIO!$C$59,$G2012:$L2012,0)),0),IF($Q$2=4,IFERROR(INDEX($P2013:$U2023,MATCH(F2039,$O2013:$O2023,0),MATCH(INICIO!$C$59,$P2012:$U2012,0)),0),IFERROR(INDEX($G2024:$L2032,MATCH(F2039,$F2024:$F2032,0),MATCH(INICIO!$C$59,$G2023:$L2023,0)),0)))</f>
        <v>#REF!</v>
      </c>
      <c r="H2039" s="105" t="e">
        <f t="shared" si="3463"/>
        <v>#REF!</v>
      </c>
      <c r="I2039" s="116" t="e">
        <f>IF($Q$2=2,IFERROR(INDEX($G2013:$L2019,MATCH(H2039,$F2013:$F2019,0),MATCH(INICIO!$C$59,$G2012:$L2012,0)),0),IF($Q$2=4,IFERROR(INDEX($P2013:$U2023,MATCH(H2039,$O2013:$O2023,0),MATCH(INICIO!$C$59,$P2012:$U2012,0)),0),IFERROR(INDEX($G2024:$L2032,MATCH(H2039,$F2024:$F2032,0),MATCH(INICIO!$C$59,$G2023:$L2023,0)),0)))</f>
        <v>#REF!</v>
      </c>
      <c r="J2039" s="105" t="e">
        <f t="shared" si="3464"/>
        <v>#REF!</v>
      </c>
      <c r="K2039" s="116" t="e">
        <f>IF($Q$2=2,IFERROR(INDEX($G2013:$L2019,MATCH(J2039,$F2013:$F2019,0),MATCH(INICIO!$C$59,$G2012:$L2012,0)),0),IF($Q$2=4,IFERROR(INDEX($P2013:$U2023,MATCH(J2039,$O2013:$O2023,0),MATCH(INICIO!$C$59,$P2012:$U2012,0)),0),IFERROR(INDEX($G2024:$L2032,MATCH(J2039,$F2024:$F2032,0),MATCH(INICIO!$C$59,$G2023:$L2023,0)),0)))</f>
        <v>#REF!</v>
      </c>
      <c r="L2039" s="105" t="e">
        <f t="shared" si="3465"/>
        <v>#REF!</v>
      </c>
      <c r="M2039" s="116" t="e">
        <f>IF($Q$2=2,IFERROR(INDEX($G2013:$L2019,MATCH(L2039,$F2013:$F2019,0),MATCH(INICIO!$C$59,$G2012:$L2012,0)),0),IF($Q$2=4,IFERROR(INDEX($P2013:$U2023,MATCH(L2039,$O2013:$O2023,0),MATCH(INICIO!$C$59,$P2012:$U2012,0)),0),IFERROR(INDEX($G2024:$L2032,MATCH(L2039,$F2024:$F2032,0),MATCH(INICIO!$C$59,$G2023:$L2023,0)),0)))</f>
        <v>#REF!</v>
      </c>
    </row>
    <row r="2040" spans="1:16" hidden="1" outlineLevel="2" x14ac:dyDescent="0.25">
      <c r="B2040" s="105" t="e">
        <f t="shared" si="3460"/>
        <v>#REF!</v>
      </c>
      <c r="C2040" s="116" t="e">
        <f>IF($Q$2=2,IFERROR(INDEX($G2013:$L2019,MATCH(B2040,$F2013:$F2019,0),MATCH(INICIO!$C$59,$G2012:$L2012,0)),0),IF($Q$2=4,IFERROR(INDEX($P2013:$U2023,MATCH(B2040,$O2013:$O2023,0),MATCH(INICIO!$C$59,$P2012:$U2012,0)),0),IFERROR(INDEX($G2024:$L2032,MATCH(B2040,$F2024:$F2032,0),MATCH(INICIO!$C$59,$G2023:$L2023,0)),0)))</f>
        <v>#REF!</v>
      </c>
      <c r="D2040" s="105" t="e">
        <f t="shared" si="3461"/>
        <v>#REF!</v>
      </c>
      <c r="E2040" s="116" t="e">
        <f>IF($Q$2=2,IFERROR(INDEX($G2013:$L2019,MATCH(D2040,$F2013:$F2019,0),MATCH(INICIO!$C$59,$G2012:$L2012,0)),0),IF($Q$2=4,IFERROR(INDEX($P2013:$U2023,MATCH(D2040,$O2013:$O2023,0),MATCH(INICIO!$C$59,$P2012:$U2012,0)),0),IFERROR(INDEX($G2024:$L2032,MATCH(D2040,$F2024:$F2032,0),MATCH(INICIO!$C$59,$G2023:$L2023,0)),0)))</f>
        <v>#REF!</v>
      </c>
      <c r="F2040" s="105" t="e">
        <f t="shared" si="3462"/>
        <v>#REF!</v>
      </c>
      <c r="G2040" s="116" t="e">
        <f>IF($Q$2=2,IFERROR(INDEX($G2013:$L2019,MATCH(F2040,$F2013:$F2019,0),MATCH(INICIO!$C$59,$G2012:$L2012,0)),0),IF($Q$2=4,IFERROR(INDEX($P2013:$U2023,MATCH(F2040,$O2013:$O2023,0),MATCH(INICIO!$C$59,$P2012:$U2012,0)),0),IFERROR(INDEX($G2024:$L2032,MATCH(F2040,$F2024:$F2032,0),MATCH(INICIO!$C$59,$G2023:$L2023,0)),0)))</f>
        <v>#REF!</v>
      </c>
      <c r="H2040" s="105" t="e">
        <f t="shared" si="3463"/>
        <v>#REF!</v>
      </c>
      <c r="I2040" s="116" t="e">
        <f>IF($Q$2=2,IFERROR(INDEX($G2013:$L2019,MATCH(H2040,$F2013:$F2019,0),MATCH(INICIO!$C$59,$G2012:$L2012,0)),0),IF($Q$2=4,IFERROR(INDEX($P2013:$U2023,MATCH(H2040,$O2013:$O2023,0),MATCH(INICIO!$C$59,$P2012:$U2012,0)),0),IFERROR(INDEX($G2024:$L2032,MATCH(H2040,$F2024:$F2032,0),MATCH(INICIO!$C$59,$G2023:$L2023,0)),0)))</f>
        <v>#REF!</v>
      </c>
      <c r="J2040" s="105" t="e">
        <f t="shared" si="3464"/>
        <v>#REF!</v>
      </c>
      <c r="K2040" s="116" t="e">
        <f>IF($Q$2=2,IFERROR(INDEX($G2013:$L2019,MATCH(J2040,$F2013:$F2019,0),MATCH(INICIO!$C$59,$G2012:$L2012,0)),0),IF($Q$2=4,IFERROR(INDEX($P2013:$U2023,MATCH(J2040,$O2013:$O2023,0),MATCH(INICIO!$C$59,$P2012:$U2012,0)),0),IFERROR(INDEX($G2024:$L2032,MATCH(J2040,$F2024:$F2032,0),MATCH(INICIO!$C$59,$G2023:$L2023,0)),0)))</f>
        <v>#REF!</v>
      </c>
      <c r="L2040" s="105" t="e">
        <f t="shared" si="3465"/>
        <v>#REF!</v>
      </c>
      <c r="M2040" s="116" t="e">
        <f>IF($Q$2=2,IFERROR(INDEX($G2013:$L2019,MATCH(L2040,$F2013:$F2019,0),MATCH(INICIO!$C$59,$G2012:$L2012,0)),0),IF($Q$2=4,IFERROR(INDEX($P2013:$U2023,MATCH(L2040,$O2013:$O2023,0),MATCH(INICIO!$C$59,$P2012:$U2012,0)),0),IFERROR(INDEX($G2024:$L2032,MATCH(L2040,$F2024:$F2032,0),MATCH(INICIO!$C$59,$G2023:$L2023,0)),0)))</f>
        <v>#REF!</v>
      </c>
    </row>
    <row r="2041" spans="1:16" hidden="1" outlineLevel="2" x14ac:dyDescent="0.25">
      <c r="B2041" s="105" t="e">
        <f t="shared" si="3460"/>
        <v>#REF!</v>
      </c>
      <c r="C2041" s="116" t="e">
        <f>IF($Q$2=2,IFERROR(INDEX($G2013:$L2019,MATCH(B2041,$F2013:$F2019,0),MATCH(INICIO!$C$59,$G2012:$L2012,0)),0),IF($Q$2=4,IFERROR(INDEX($P2013:$U2023,MATCH(B2041,$O2013:$O2023,0),MATCH(INICIO!$C$59,$P2012:$U2012,0)),0),IFERROR(INDEX($G2024:$L2032,MATCH(B2041,$F2024:$F2032,0),MATCH(INICIO!$C$59,$G2023:$L2023,0)),0)))</f>
        <v>#REF!</v>
      </c>
      <c r="D2041" s="105" t="e">
        <f t="shared" si="3461"/>
        <v>#REF!</v>
      </c>
      <c r="E2041" s="116" t="e">
        <f>IF($Q$2=2,IFERROR(INDEX($G2013:$L2019,MATCH(D2041,$F2013:$F2019,0),MATCH(INICIO!$C$59,$G2012:$L2012,0)),0),IF($Q$2=4,IFERROR(INDEX($P2013:$U2023,MATCH(D2041,$O2013:$O2023,0),MATCH(INICIO!$C$59,$P2012:$U2012,0)),0),IFERROR(INDEX($G2024:$L2032,MATCH(D2041,$F2024:$F2032,0),MATCH(INICIO!$C$59,$G2023:$L2023,0)),0)))</f>
        <v>#REF!</v>
      </c>
      <c r="F2041" s="105" t="e">
        <f t="shared" si="3462"/>
        <v>#REF!</v>
      </c>
      <c r="G2041" s="116" t="e">
        <f>IF($Q$2=2,IFERROR(INDEX($G2013:$L2019,MATCH(F2041,$F2013:$F2019,0),MATCH(INICIO!$C$59,$G2012:$L2012,0)),0),IF($Q$2=4,IFERROR(INDEX($P2013:$U2023,MATCH(F2041,$O2013:$O2023,0),MATCH(INICIO!$C$59,$P2012:$U2012,0)),0),IFERROR(INDEX($G2024:$L2032,MATCH(F2041,$F2024:$F2032,0),MATCH(INICIO!$C$59,$G2023:$L2023,0)),0)))</f>
        <v>#REF!</v>
      </c>
      <c r="H2041" s="105" t="e">
        <f t="shared" si="3463"/>
        <v>#REF!</v>
      </c>
      <c r="I2041" s="116" t="e">
        <f>IF($Q$2=2,IFERROR(INDEX($G2013:$L2019,MATCH(H2041,$F2013:$F2019,0),MATCH(INICIO!$C$59,$G2012:$L2012,0)),0),IF($Q$2=4,IFERROR(INDEX($P2013:$U2023,MATCH(H2041,$O2013:$O2023,0),MATCH(INICIO!$C$59,$P2012:$U2012,0)),0),IFERROR(INDEX($G2024:$L2032,MATCH(H2041,$F2024:$F2032,0),MATCH(INICIO!$C$59,$G2023:$L2023,0)),0)))</f>
        <v>#REF!</v>
      </c>
      <c r="J2041" s="105" t="e">
        <f t="shared" si="3464"/>
        <v>#REF!</v>
      </c>
      <c r="K2041" s="116" t="e">
        <f>IF($Q$2=2,IFERROR(INDEX($G2013:$L2019,MATCH(J2041,$F2013:$F2019,0),MATCH(INICIO!$C$59,$G2012:$L2012,0)),0),IF($Q$2=4,IFERROR(INDEX($P2013:$U2023,MATCH(J2041,$O2013:$O2023,0),MATCH(INICIO!$C$59,$P2012:$U2012,0)),0),IFERROR(INDEX($G2024:$L2032,MATCH(J2041,$F2024:$F2032,0),MATCH(INICIO!$C$59,$G2023:$L2023,0)),0)))</f>
        <v>#REF!</v>
      </c>
      <c r="L2041" s="105" t="e">
        <f t="shared" si="3465"/>
        <v>#REF!</v>
      </c>
      <c r="M2041" s="116" t="e">
        <f>IF($Q$2=2,IFERROR(INDEX($G2013:$L2019,MATCH(L2041,$F2013:$F2019,0),MATCH(INICIO!$C$59,$G2012:$L2012,0)),0),IF($Q$2=4,IFERROR(INDEX($P2013:$U2023,MATCH(L2041,$O2013:$O2023,0),MATCH(INICIO!$C$59,$P2012:$U2012,0)),0),IFERROR(INDEX($G2024:$L2032,MATCH(L2041,$F2024:$F2032,0),MATCH(INICIO!$C$59,$G2023:$L2023,0)),0)))</f>
        <v>#REF!</v>
      </c>
    </row>
    <row r="2042" spans="1:16" hidden="1" outlineLevel="2" x14ac:dyDescent="0.25"/>
    <row r="2043" spans="1:16" s="119" customFormat="1" hidden="1" outlineLevel="2" x14ac:dyDescent="0.25">
      <c r="A2043" s="118" t="s">
        <v>43</v>
      </c>
    </row>
    <row r="2044" spans="1:16" hidden="1" outlineLevel="2" x14ac:dyDescent="0.25">
      <c r="C2044" s="121">
        <f t="shared" ref="C2044:H2044" si="3466">E$2</f>
        <v>1</v>
      </c>
      <c r="D2044" s="121">
        <f t="shared" si="3466"/>
        <v>2</v>
      </c>
      <c r="E2044" s="121">
        <f t="shared" si="3466"/>
        <v>3</v>
      </c>
      <c r="F2044" s="121">
        <f t="shared" si="3466"/>
        <v>4</v>
      </c>
      <c r="G2044" s="121">
        <f t="shared" si="3466"/>
        <v>5</v>
      </c>
      <c r="H2044" s="121">
        <f t="shared" si="3466"/>
        <v>6</v>
      </c>
    </row>
    <row r="2045" spans="1:16" hidden="1" outlineLevel="2" x14ac:dyDescent="0.25">
      <c r="B2045" s="122" t="s">
        <v>44</v>
      </c>
      <c r="C2045" s="123" t="e">
        <f t="array" ref="C2045:C2050">MMULT(MMULT(C$8:H$13,$AZ$8:$BE$13),C2036:C2041)+MMULT(MINVERSE(TRANSPOSE($AZ$8:$BE$13)),C2003:C2008)</f>
        <v>#REF!</v>
      </c>
      <c r="D2045" s="123" t="e">
        <f t="array" ref="D2045:D2050">MMULT(MMULT(K$8:P$13,$AZ$8:$BE$13),E2036:E2041)+MMULT(MINVERSE(TRANSPOSE($AZ$8:$BE$13)),E2003:E2008)</f>
        <v>#REF!</v>
      </c>
      <c r="E2045" s="123" t="e">
        <f t="array" ref="E2045:E2050">MMULT(MMULT(S$8:X$13,$AZ$8:$BE$13),G2036:G2041)+MMULT(MINVERSE(TRANSPOSE($AZ$8:$BE$13)),G2003:G2008)</f>
        <v>#REF!</v>
      </c>
      <c r="F2045" s="123" t="e">
        <f t="array" ref="F2045:F2050">MMULT(MMULT(AA$8:AF$13,$AZ$8:$BE$13),I2036:I2041)+MMULT(MINVERSE(TRANSPOSE($AZ$8:$BE$13)),I2003:I2008)</f>
        <v>#REF!</v>
      </c>
      <c r="G2045" s="123" t="e">
        <f t="array" ref="G2045:G2050">MMULT(MMULT(AI$8:AN$13,$AZ$8:$BE$13),K2036:K2041)+MMULT(MINVERSE(TRANSPOSE($AZ$8:$BE$13)),K2003:K2008)</f>
        <v>#REF!</v>
      </c>
      <c r="H2045" s="123" t="e">
        <f t="array" ref="H2045:H2050">MMULT(MMULT(AQ$8:AV$13,$AZ$8:$BE$13),M2036:M2041)+MMULT(MINVERSE(TRANSPOSE($AZ$8:$BE$13)),M2003:M2008)</f>
        <v>#REF!</v>
      </c>
      <c r="N2045" s="124"/>
      <c r="P2045" s="124"/>
    </row>
    <row r="2046" spans="1:16" hidden="1" outlineLevel="2" x14ac:dyDescent="0.25">
      <c r="B2046" s="122" t="s">
        <v>45</v>
      </c>
      <c r="C2046" s="123" t="e">
        <v>#REF!</v>
      </c>
      <c r="D2046" s="123" t="e">
        <v>#REF!</v>
      </c>
      <c r="E2046" s="123" t="e">
        <v>#REF!</v>
      </c>
      <c r="F2046" s="123" t="e">
        <v>#REF!</v>
      </c>
      <c r="G2046" s="123" t="e">
        <v>#REF!</v>
      </c>
      <c r="H2046" s="123" t="e">
        <v>#REF!</v>
      </c>
      <c r="N2046" s="124"/>
      <c r="P2046" s="124"/>
    </row>
    <row r="2047" spans="1:16" hidden="1" outlineLevel="2" x14ac:dyDescent="0.25">
      <c r="B2047" s="122" t="s">
        <v>46</v>
      </c>
      <c r="C2047" s="123" t="e">
        <v>#REF!</v>
      </c>
      <c r="D2047" s="123" t="e">
        <v>#REF!</v>
      </c>
      <c r="E2047" s="123" t="e">
        <v>#REF!</v>
      </c>
      <c r="F2047" s="123" t="e">
        <v>#REF!</v>
      </c>
      <c r="G2047" s="123" t="e">
        <v>#REF!</v>
      </c>
      <c r="H2047" s="123" t="e">
        <v>#REF!</v>
      </c>
      <c r="N2047" s="124"/>
      <c r="P2047" s="124"/>
    </row>
    <row r="2048" spans="1:16" hidden="1" outlineLevel="2" x14ac:dyDescent="0.25">
      <c r="B2048" s="122" t="s">
        <v>47</v>
      </c>
      <c r="C2048" s="123" t="e">
        <v>#REF!</v>
      </c>
      <c r="D2048" s="123" t="e">
        <v>#REF!</v>
      </c>
      <c r="E2048" s="123" t="e">
        <v>#REF!</v>
      </c>
      <c r="F2048" s="123" t="e">
        <v>#REF!</v>
      </c>
      <c r="G2048" s="123" t="e">
        <v>#REF!</v>
      </c>
      <c r="H2048" s="123" t="e">
        <v>#REF!</v>
      </c>
      <c r="N2048" s="124"/>
      <c r="P2048" s="124"/>
    </row>
    <row r="2049" spans="1:93" hidden="1" outlineLevel="2" x14ac:dyDescent="0.25">
      <c r="B2049" s="122" t="s">
        <v>48</v>
      </c>
      <c r="C2049" s="123" t="e">
        <v>#REF!</v>
      </c>
      <c r="D2049" s="123" t="e">
        <v>#REF!</v>
      </c>
      <c r="E2049" s="123" t="e">
        <v>#REF!</v>
      </c>
      <c r="F2049" s="123" t="e">
        <v>#REF!</v>
      </c>
      <c r="G2049" s="123" t="e">
        <v>#REF!</v>
      </c>
      <c r="H2049" s="123" t="e">
        <v>#REF!</v>
      </c>
      <c r="N2049" s="124"/>
      <c r="P2049" s="124"/>
    </row>
    <row r="2050" spans="1:93" hidden="1" outlineLevel="2" x14ac:dyDescent="0.25">
      <c r="B2050" s="122" t="s">
        <v>49</v>
      </c>
      <c r="C2050" s="123" t="e">
        <v>#REF!</v>
      </c>
      <c r="D2050" s="123" t="e">
        <v>#REF!</v>
      </c>
      <c r="E2050" s="123" t="e">
        <v>#REF!</v>
      </c>
      <c r="F2050" s="123" t="e">
        <v>#REF!</v>
      </c>
      <c r="G2050" s="123" t="e">
        <v>#REF!</v>
      </c>
      <c r="H2050" s="123" t="e">
        <v>#REF!</v>
      </c>
      <c r="N2050" s="124"/>
      <c r="P2050" s="124"/>
    </row>
    <row r="2051" spans="1:93" hidden="1" outlineLevel="2" x14ac:dyDescent="0.25"/>
    <row r="2052" spans="1:93" hidden="1" outlineLevel="2" x14ac:dyDescent="0.25">
      <c r="B2052" s="318" t="s">
        <v>50</v>
      </c>
      <c r="C2052" s="319"/>
      <c r="D2052" s="319"/>
      <c r="E2052" s="319"/>
      <c r="F2052" s="319"/>
      <c r="G2052" s="319"/>
      <c r="H2052" s="319"/>
      <c r="I2052" s="319"/>
      <c r="J2052" s="319"/>
      <c r="K2052" s="319"/>
      <c r="L2052" s="320"/>
      <c r="M2052" s="321" t="s">
        <v>51</v>
      </c>
      <c r="N2052" s="322"/>
      <c r="O2052" s="322"/>
      <c r="P2052" s="322"/>
      <c r="Q2052" s="322"/>
      <c r="R2052" s="322"/>
      <c r="S2052" s="322"/>
      <c r="T2052" s="322"/>
      <c r="U2052" s="322"/>
      <c r="V2052" s="323"/>
      <c r="W2052" s="321" t="s">
        <v>52</v>
      </c>
      <c r="X2052" s="322"/>
      <c r="Y2052" s="322"/>
      <c r="Z2052" s="322"/>
      <c r="AA2052" s="322"/>
      <c r="AB2052" s="322"/>
      <c r="AC2052" s="322"/>
      <c r="AD2052" s="322"/>
      <c r="AE2052" s="322"/>
      <c r="AF2052" s="323"/>
      <c r="AG2052" s="321" t="s">
        <v>53</v>
      </c>
      <c r="AH2052" s="322"/>
      <c r="AI2052" s="322"/>
      <c r="AJ2052" s="322"/>
      <c r="AK2052" s="322"/>
      <c r="AL2052" s="322"/>
      <c r="AM2052" s="322"/>
      <c r="AN2052" s="322"/>
      <c r="AO2052" s="322"/>
      <c r="AP2052" s="323"/>
      <c r="AQ2052" s="321" t="s">
        <v>54</v>
      </c>
      <c r="AR2052" s="322"/>
      <c r="AS2052" s="322"/>
      <c r="AT2052" s="322"/>
      <c r="AU2052" s="322"/>
      <c r="AV2052" s="322"/>
      <c r="AW2052" s="322"/>
      <c r="AX2052" s="322"/>
      <c r="AY2052" s="322"/>
      <c r="AZ2052" s="323"/>
      <c r="BA2052" s="321" t="s">
        <v>55</v>
      </c>
      <c r="BB2052" s="322"/>
      <c r="BC2052" s="322"/>
      <c r="BD2052" s="322"/>
      <c r="BE2052" s="322"/>
      <c r="BF2052" s="322"/>
      <c r="BG2052" s="322"/>
      <c r="BH2052" s="322"/>
      <c r="BI2052" s="322"/>
      <c r="BJ2052" s="323"/>
    </row>
    <row r="2053" spans="1:93" hidden="1" outlineLevel="2" x14ac:dyDescent="0.25">
      <c r="B2053" s="186">
        <f t="shared" ref="B2053" si="3467">E$2</f>
        <v>1</v>
      </c>
      <c r="C2053" s="187">
        <f t="shared" ref="C2053:L2056" si="3468">B2053</f>
        <v>1</v>
      </c>
      <c r="D2053" s="187">
        <f t="shared" si="3468"/>
        <v>1</v>
      </c>
      <c r="E2053" s="187">
        <f t="shared" si="3468"/>
        <v>1</v>
      </c>
      <c r="F2053" s="187">
        <f t="shared" si="3468"/>
        <v>1</v>
      </c>
      <c r="G2053" s="187">
        <f t="shared" si="3468"/>
        <v>1</v>
      </c>
      <c r="H2053" s="187">
        <f t="shared" si="3468"/>
        <v>1</v>
      </c>
      <c r="I2053" s="187">
        <f t="shared" si="3468"/>
        <v>1</v>
      </c>
      <c r="J2053" s="187">
        <f t="shared" si="3468"/>
        <v>1</v>
      </c>
      <c r="K2053" s="187">
        <f t="shared" si="3468"/>
        <v>1</v>
      </c>
      <c r="L2053" s="188">
        <f t="shared" si="3468"/>
        <v>1</v>
      </c>
      <c r="M2053" s="189">
        <f t="shared" ref="M2053" si="3469">F$2</f>
        <v>2</v>
      </c>
      <c r="N2053" s="187">
        <f t="shared" ref="N2053:V2056" si="3470">M2053</f>
        <v>2</v>
      </c>
      <c r="O2053" s="187">
        <f t="shared" si="3470"/>
        <v>2</v>
      </c>
      <c r="P2053" s="187">
        <f t="shared" si="3470"/>
        <v>2</v>
      </c>
      <c r="Q2053" s="187">
        <f t="shared" si="3470"/>
        <v>2</v>
      </c>
      <c r="R2053" s="187">
        <f t="shared" si="3470"/>
        <v>2</v>
      </c>
      <c r="S2053" s="187">
        <f t="shared" si="3470"/>
        <v>2</v>
      </c>
      <c r="T2053" s="187">
        <f t="shared" si="3470"/>
        <v>2</v>
      </c>
      <c r="U2053" s="187">
        <f t="shared" si="3470"/>
        <v>2</v>
      </c>
      <c r="V2053" s="188">
        <f t="shared" si="3470"/>
        <v>2</v>
      </c>
      <c r="W2053" s="189">
        <f>G$2</f>
        <v>3</v>
      </c>
      <c r="X2053" s="187">
        <f t="shared" ref="X2053:AF2056" si="3471">W2053</f>
        <v>3</v>
      </c>
      <c r="Y2053" s="187">
        <f t="shared" si="3471"/>
        <v>3</v>
      </c>
      <c r="Z2053" s="187">
        <f t="shared" si="3471"/>
        <v>3</v>
      </c>
      <c r="AA2053" s="187">
        <f t="shared" si="3471"/>
        <v>3</v>
      </c>
      <c r="AB2053" s="187">
        <f t="shared" si="3471"/>
        <v>3</v>
      </c>
      <c r="AC2053" s="187">
        <f t="shared" si="3471"/>
        <v>3</v>
      </c>
      <c r="AD2053" s="187">
        <f t="shared" si="3471"/>
        <v>3</v>
      </c>
      <c r="AE2053" s="187">
        <f t="shared" si="3471"/>
        <v>3</v>
      </c>
      <c r="AF2053" s="188">
        <f t="shared" si="3471"/>
        <v>3</v>
      </c>
      <c r="AG2053" s="189">
        <f>H$2</f>
        <v>4</v>
      </c>
      <c r="AH2053" s="187">
        <f t="shared" ref="AH2053:AP2056" si="3472">AG2053</f>
        <v>4</v>
      </c>
      <c r="AI2053" s="187">
        <f t="shared" si="3472"/>
        <v>4</v>
      </c>
      <c r="AJ2053" s="187">
        <f t="shared" si="3472"/>
        <v>4</v>
      </c>
      <c r="AK2053" s="187">
        <f t="shared" si="3472"/>
        <v>4</v>
      </c>
      <c r="AL2053" s="187">
        <f t="shared" si="3472"/>
        <v>4</v>
      </c>
      <c r="AM2053" s="187">
        <f t="shared" si="3472"/>
        <v>4</v>
      </c>
      <c r="AN2053" s="187">
        <f t="shared" si="3472"/>
        <v>4</v>
      </c>
      <c r="AO2053" s="187">
        <f t="shared" si="3472"/>
        <v>4</v>
      </c>
      <c r="AP2053" s="188">
        <f t="shared" si="3472"/>
        <v>4</v>
      </c>
      <c r="AQ2053" s="189">
        <f>I$2</f>
        <v>5</v>
      </c>
      <c r="AR2053" s="187">
        <f t="shared" ref="AR2053:AZ2056" si="3473">AQ2053</f>
        <v>5</v>
      </c>
      <c r="AS2053" s="187">
        <f t="shared" si="3473"/>
        <v>5</v>
      </c>
      <c r="AT2053" s="187">
        <f t="shared" si="3473"/>
        <v>5</v>
      </c>
      <c r="AU2053" s="187">
        <f t="shared" si="3473"/>
        <v>5</v>
      </c>
      <c r="AV2053" s="187">
        <f t="shared" si="3473"/>
        <v>5</v>
      </c>
      <c r="AW2053" s="187">
        <f t="shared" si="3473"/>
        <v>5</v>
      </c>
      <c r="AX2053" s="187">
        <f t="shared" si="3473"/>
        <v>5</v>
      </c>
      <c r="AY2053" s="187">
        <f t="shared" si="3473"/>
        <v>5</v>
      </c>
      <c r="AZ2053" s="188">
        <f t="shared" si="3473"/>
        <v>5</v>
      </c>
      <c r="BA2053" s="189">
        <f>J$2</f>
        <v>6</v>
      </c>
      <c r="BB2053" s="187">
        <f t="shared" ref="BB2053:BJ2056" si="3474">BA2053</f>
        <v>6</v>
      </c>
      <c r="BC2053" s="187">
        <f t="shared" si="3474"/>
        <v>6</v>
      </c>
      <c r="BD2053" s="187">
        <f t="shared" si="3474"/>
        <v>6</v>
      </c>
      <c r="BE2053" s="187">
        <f t="shared" si="3474"/>
        <v>6</v>
      </c>
      <c r="BF2053" s="187">
        <f t="shared" si="3474"/>
        <v>6</v>
      </c>
      <c r="BG2053" s="187">
        <f t="shared" si="3474"/>
        <v>6</v>
      </c>
      <c r="BH2053" s="187">
        <f t="shared" si="3474"/>
        <v>6</v>
      </c>
      <c r="BI2053" s="187">
        <f t="shared" si="3474"/>
        <v>6</v>
      </c>
      <c r="BJ2053" s="188">
        <f t="shared" si="3474"/>
        <v>6</v>
      </c>
    </row>
    <row r="2054" spans="1:93" s="2" customFormat="1" ht="15" hidden="1" customHeight="1" outlineLevel="2" x14ac:dyDescent="0.25">
      <c r="A2054" s="152" t="s">
        <v>192</v>
      </c>
      <c r="B2054" s="129" t="e">
        <f>C2047</f>
        <v>#REF!</v>
      </c>
      <c r="C2054" s="130" t="e">
        <f t="shared" si="3468"/>
        <v>#REF!</v>
      </c>
      <c r="D2054" s="130" t="e">
        <f t="shared" si="3468"/>
        <v>#REF!</v>
      </c>
      <c r="E2054" s="130" t="e">
        <f t="shared" si="3468"/>
        <v>#REF!</v>
      </c>
      <c r="F2054" s="130" t="e">
        <f t="shared" si="3468"/>
        <v>#REF!</v>
      </c>
      <c r="G2054" s="130" t="e">
        <f t="shared" si="3468"/>
        <v>#REF!</v>
      </c>
      <c r="H2054" s="130" t="e">
        <f t="shared" si="3468"/>
        <v>#REF!</v>
      </c>
      <c r="I2054" s="130" t="e">
        <f t="shared" si="3468"/>
        <v>#REF!</v>
      </c>
      <c r="J2054" s="190" t="e">
        <f t="shared" si="3468"/>
        <v>#REF!</v>
      </c>
      <c r="K2054" s="130" t="e">
        <f t="shared" si="3468"/>
        <v>#REF!</v>
      </c>
      <c r="L2054" s="131" t="e">
        <f t="shared" si="3468"/>
        <v>#REF!</v>
      </c>
      <c r="M2054" s="129" t="e">
        <f>D2047</f>
        <v>#REF!</v>
      </c>
      <c r="N2054" s="130" t="e">
        <f t="shared" si="3470"/>
        <v>#REF!</v>
      </c>
      <c r="O2054" s="130" t="e">
        <f t="shared" si="3470"/>
        <v>#REF!</v>
      </c>
      <c r="P2054" s="130" t="e">
        <f t="shared" si="3470"/>
        <v>#REF!</v>
      </c>
      <c r="Q2054" s="130" t="e">
        <f t="shared" si="3470"/>
        <v>#REF!</v>
      </c>
      <c r="R2054" s="130" t="e">
        <f t="shared" si="3470"/>
        <v>#REF!</v>
      </c>
      <c r="S2054" s="130" t="e">
        <f t="shared" si="3470"/>
        <v>#REF!</v>
      </c>
      <c r="T2054" s="130" t="e">
        <f t="shared" si="3470"/>
        <v>#REF!</v>
      </c>
      <c r="U2054" s="130" t="e">
        <f t="shared" si="3470"/>
        <v>#REF!</v>
      </c>
      <c r="V2054" s="131" t="e">
        <f t="shared" si="3470"/>
        <v>#REF!</v>
      </c>
      <c r="W2054" s="129" t="e">
        <f>E2047</f>
        <v>#REF!</v>
      </c>
      <c r="X2054" s="130" t="e">
        <f t="shared" si="3471"/>
        <v>#REF!</v>
      </c>
      <c r="Y2054" s="130" t="e">
        <f t="shared" si="3471"/>
        <v>#REF!</v>
      </c>
      <c r="Z2054" s="130" t="e">
        <f t="shared" si="3471"/>
        <v>#REF!</v>
      </c>
      <c r="AA2054" s="130" t="e">
        <f t="shared" si="3471"/>
        <v>#REF!</v>
      </c>
      <c r="AB2054" s="130" t="e">
        <f t="shared" si="3471"/>
        <v>#REF!</v>
      </c>
      <c r="AC2054" s="130" t="e">
        <f t="shared" si="3471"/>
        <v>#REF!</v>
      </c>
      <c r="AD2054" s="130" t="e">
        <f t="shared" si="3471"/>
        <v>#REF!</v>
      </c>
      <c r="AE2054" s="130" t="e">
        <f t="shared" si="3471"/>
        <v>#REF!</v>
      </c>
      <c r="AF2054" s="131" t="e">
        <f t="shared" si="3471"/>
        <v>#REF!</v>
      </c>
      <c r="AG2054" s="129" t="e">
        <f>F2047</f>
        <v>#REF!</v>
      </c>
      <c r="AH2054" s="130" t="e">
        <f t="shared" si="3472"/>
        <v>#REF!</v>
      </c>
      <c r="AI2054" s="130" t="e">
        <f t="shared" si="3472"/>
        <v>#REF!</v>
      </c>
      <c r="AJ2054" s="130" t="e">
        <f t="shared" si="3472"/>
        <v>#REF!</v>
      </c>
      <c r="AK2054" s="130" t="e">
        <f t="shared" si="3472"/>
        <v>#REF!</v>
      </c>
      <c r="AL2054" s="130" t="e">
        <f t="shared" si="3472"/>
        <v>#REF!</v>
      </c>
      <c r="AM2054" s="130" t="e">
        <f t="shared" si="3472"/>
        <v>#REF!</v>
      </c>
      <c r="AN2054" s="130" t="e">
        <f t="shared" si="3472"/>
        <v>#REF!</v>
      </c>
      <c r="AO2054" s="130" t="e">
        <f t="shared" si="3472"/>
        <v>#REF!</v>
      </c>
      <c r="AP2054" s="131" t="e">
        <f t="shared" si="3472"/>
        <v>#REF!</v>
      </c>
      <c r="AQ2054" s="129" t="e">
        <f>G2047</f>
        <v>#REF!</v>
      </c>
      <c r="AR2054" s="130" t="e">
        <f t="shared" si="3473"/>
        <v>#REF!</v>
      </c>
      <c r="AS2054" s="130" t="e">
        <f t="shared" si="3473"/>
        <v>#REF!</v>
      </c>
      <c r="AT2054" s="130" t="e">
        <f t="shared" si="3473"/>
        <v>#REF!</v>
      </c>
      <c r="AU2054" s="130" t="e">
        <f t="shared" si="3473"/>
        <v>#REF!</v>
      </c>
      <c r="AV2054" s="130" t="e">
        <f t="shared" si="3473"/>
        <v>#REF!</v>
      </c>
      <c r="AW2054" s="130" t="e">
        <f t="shared" si="3473"/>
        <v>#REF!</v>
      </c>
      <c r="AX2054" s="130" t="e">
        <f t="shared" si="3473"/>
        <v>#REF!</v>
      </c>
      <c r="AY2054" s="130" t="e">
        <f t="shared" si="3473"/>
        <v>#REF!</v>
      </c>
      <c r="AZ2054" s="131" t="e">
        <f t="shared" si="3473"/>
        <v>#REF!</v>
      </c>
      <c r="BA2054" s="129" t="e">
        <f>H2047</f>
        <v>#REF!</v>
      </c>
      <c r="BB2054" s="130" t="e">
        <f t="shared" si="3474"/>
        <v>#REF!</v>
      </c>
      <c r="BC2054" s="130" t="e">
        <f t="shared" si="3474"/>
        <v>#REF!</v>
      </c>
      <c r="BD2054" s="130" t="e">
        <f t="shared" si="3474"/>
        <v>#REF!</v>
      </c>
      <c r="BE2054" s="130" t="e">
        <f t="shared" si="3474"/>
        <v>#REF!</v>
      </c>
      <c r="BF2054" s="130" t="e">
        <f t="shared" si="3474"/>
        <v>#REF!</v>
      </c>
      <c r="BG2054" s="130" t="e">
        <f t="shared" si="3474"/>
        <v>#REF!</v>
      </c>
      <c r="BH2054" s="130" t="e">
        <f t="shared" si="3474"/>
        <v>#REF!</v>
      </c>
      <c r="BI2054" s="130" t="e">
        <f t="shared" si="3474"/>
        <v>#REF!</v>
      </c>
      <c r="BJ2054" s="131" t="e">
        <f t="shared" si="3474"/>
        <v>#REF!</v>
      </c>
      <c r="BK2054"/>
      <c r="BL2054"/>
      <c r="BM2054"/>
      <c r="BN2054"/>
      <c r="BO2054"/>
      <c r="BP2054"/>
      <c r="BQ2054"/>
      <c r="BR2054"/>
      <c r="BS2054"/>
      <c r="BT2054"/>
      <c r="BU2054"/>
      <c r="BV2054"/>
      <c r="BW2054"/>
      <c r="BX2054"/>
      <c r="BY2054"/>
      <c r="BZ2054"/>
      <c r="CA2054"/>
      <c r="CB2054"/>
      <c r="CC2054"/>
      <c r="CD2054"/>
      <c r="CE2054"/>
      <c r="CF2054"/>
      <c r="CG2054"/>
      <c r="CH2054"/>
      <c r="CI2054"/>
      <c r="CJ2054"/>
      <c r="CK2054"/>
      <c r="CL2054"/>
      <c r="CM2054"/>
      <c r="CN2054"/>
      <c r="CO2054"/>
    </row>
    <row r="2055" spans="1:93" s="2" customFormat="1" ht="15" hidden="1" customHeight="1" outlineLevel="2" x14ac:dyDescent="0.25">
      <c r="A2055" s="152" t="s">
        <v>47</v>
      </c>
      <c r="B2055" s="129" t="e">
        <f>C2048</f>
        <v>#REF!</v>
      </c>
      <c r="C2055" s="130" t="e">
        <f t="shared" si="3468"/>
        <v>#REF!</v>
      </c>
      <c r="D2055" s="130" t="e">
        <f t="shared" si="3468"/>
        <v>#REF!</v>
      </c>
      <c r="E2055" s="130" t="e">
        <f t="shared" si="3468"/>
        <v>#REF!</v>
      </c>
      <c r="F2055" s="130" t="e">
        <f t="shared" si="3468"/>
        <v>#REF!</v>
      </c>
      <c r="G2055" s="130" t="e">
        <f t="shared" si="3468"/>
        <v>#REF!</v>
      </c>
      <c r="H2055" s="130" t="e">
        <f t="shared" si="3468"/>
        <v>#REF!</v>
      </c>
      <c r="I2055" s="130" t="e">
        <f t="shared" si="3468"/>
        <v>#REF!</v>
      </c>
      <c r="J2055" s="190" t="e">
        <f t="shared" si="3468"/>
        <v>#REF!</v>
      </c>
      <c r="K2055" s="130" t="e">
        <f t="shared" si="3468"/>
        <v>#REF!</v>
      </c>
      <c r="L2055" s="131" t="e">
        <f t="shared" si="3468"/>
        <v>#REF!</v>
      </c>
      <c r="M2055" s="129" t="e">
        <f>D2048</f>
        <v>#REF!</v>
      </c>
      <c r="N2055" s="130" t="e">
        <f t="shared" si="3470"/>
        <v>#REF!</v>
      </c>
      <c r="O2055" s="130" t="e">
        <f t="shared" si="3470"/>
        <v>#REF!</v>
      </c>
      <c r="P2055" s="130" t="e">
        <f t="shared" si="3470"/>
        <v>#REF!</v>
      </c>
      <c r="Q2055" s="130" t="e">
        <f t="shared" si="3470"/>
        <v>#REF!</v>
      </c>
      <c r="R2055" s="130" t="e">
        <f t="shared" si="3470"/>
        <v>#REF!</v>
      </c>
      <c r="S2055" s="130" t="e">
        <f t="shared" si="3470"/>
        <v>#REF!</v>
      </c>
      <c r="T2055" s="130" t="e">
        <f t="shared" si="3470"/>
        <v>#REF!</v>
      </c>
      <c r="U2055" s="130" t="e">
        <f t="shared" si="3470"/>
        <v>#REF!</v>
      </c>
      <c r="V2055" s="131" t="e">
        <f t="shared" si="3470"/>
        <v>#REF!</v>
      </c>
      <c r="W2055" s="129" t="e">
        <f>E2048</f>
        <v>#REF!</v>
      </c>
      <c r="X2055" s="130" t="e">
        <f t="shared" si="3471"/>
        <v>#REF!</v>
      </c>
      <c r="Y2055" s="130" t="e">
        <f t="shared" si="3471"/>
        <v>#REF!</v>
      </c>
      <c r="Z2055" s="130" t="e">
        <f t="shared" si="3471"/>
        <v>#REF!</v>
      </c>
      <c r="AA2055" s="130" t="e">
        <f t="shared" si="3471"/>
        <v>#REF!</v>
      </c>
      <c r="AB2055" s="130" t="e">
        <f t="shared" si="3471"/>
        <v>#REF!</v>
      </c>
      <c r="AC2055" s="130" t="e">
        <f t="shared" si="3471"/>
        <v>#REF!</v>
      </c>
      <c r="AD2055" s="130" t="e">
        <f t="shared" si="3471"/>
        <v>#REF!</v>
      </c>
      <c r="AE2055" s="130" t="e">
        <f t="shared" si="3471"/>
        <v>#REF!</v>
      </c>
      <c r="AF2055" s="131" t="e">
        <f t="shared" si="3471"/>
        <v>#REF!</v>
      </c>
      <c r="AG2055" s="129" t="e">
        <f>F2048</f>
        <v>#REF!</v>
      </c>
      <c r="AH2055" s="130" t="e">
        <f t="shared" si="3472"/>
        <v>#REF!</v>
      </c>
      <c r="AI2055" s="130" t="e">
        <f t="shared" si="3472"/>
        <v>#REF!</v>
      </c>
      <c r="AJ2055" s="130" t="e">
        <f t="shared" si="3472"/>
        <v>#REF!</v>
      </c>
      <c r="AK2055" s="130" t="e">
        <f t="shared" si="3472"/>
        <v>#REF!</v>
      </c>
      <c r="AL2055" s="130" t="e">
        <f t="shared" si="3472"/>
        <v>#REF!</v>
      </c>
      <c r="AM2055" s="130" t="e">
        <f t="shared" si="3472"/>
        <v>#REF!</v>
      </c>
      <c r="AN2055" s="130" t="e">
        <f t="shared" si="3472"/>
        <v>#REF!</v>
      </c>
      <c r="AO2055" s="130" t="e">
        <f t="shared" si="3472"/>
        <v>#REF!</v>
      </c>
      <c r="AP2055" s="131" t="e">
        <f t="shared" si="3472"/>
        <v>#REF!</v>
      </c>
      <c r="AQ2055" s="129" t="e">
        <f>G2048</f>
        <v>#REF!</v>
      </c>
      <c r="AR2055" s="130" t="e">
        <f t="shared" si="3473"/>
        <v>#REF!</v>
      </c>
      <c r="AS2055" s="130" t="e">
        <f t="shared" si="3473"/>
        <v>#REF!</v>
      </c>
      <c r="AT2055" s="130" t="e">
        <f t="shared" si="3473"/>
        <v>#REF!</v>
      </c>
      <c r="AU2055" s="130" t="e">
        <f t="shared" si="3473"/>
        <v>#REF!</v>
      </c>
      <c r="AV2055" s="130" t="e">
        <f t="shared" si="3473"/>
        <v>#REF!</v>
      </c>
      <c r="AW2055" s="130" t="e">
        <f t="shared" si="3473"/>
        <v>#REF!</v>
      </c>
      <c r="AX2055" s="130" t="e">
        <f t="shared" si="3473"/>
        <v>#REF!</v>
      </c>
      <c r="AY2055" s="130" t="e">
        <f t="shared" si="3473"/>
        <v>#REF!</v>
      </c>
      <c r="AZ2055" s="131" t="e">
        <f t="shared" si="3473"/>
        <v>#REF!</v>
      </c>
      <c r="BA2055" s="129" t="e">
        <f>H2048</f>
        <v>#REF!</v>
      </c>
      <c r="BB2055" s="130" t="e">
        <f t="shared" si="3474"/>
        <v>#REF!</v>
      </c>
      <c r="BC2055" s="130" t="e">
        <f t="shared" si="3474"/>
        <v>#REF!</v>
      </c>
      <c r="BD2055" s="130" t="e">
        <f t="shared" si="3474"/>
        <v>#REF!</v>
      </c>
      <c r="BE2055" s="130" t="e">
        <f t="shared" si="3474"/>
        <v>#REF!</v>
      </c>
      <c r="BF2055" s="130" t="e">
        <f t="shared" si="3474"/>
        <v>#REF!</v>
      </c>
      <c r="BG2055" s="130" t="e">
        <f t="shared" si="3474"/>
        <v>#REF!</v>
      </c>
      <c r="BH2055" s="130" t="e">
        <f t="shared" si="3474"/>
        <v>#REF!</v>
      </c>
      <c r="BI2055" s="130" t="e">
        <f t="shared" si="3474"/>
        <v>#REF!</v>
      </c>
      <c r="BJ2055" s="131" t="e">
        <f t="shared" si="3474"/>
        <v>#REF!</v>
      </c>
      <c r="BK2055"/>
      <c r="BL2055"/>
      <c r="BM2055"/>
      <c r="BN2055"/>
      <c r="BO2055"/>
      <c r="BP2055"/>
      <c r="BQ2055"/>
      <c r="BR2055"/>
      <c r="BS2055"/>
      <c r="BT2055"/>
      <c r="BU2055"/>
      <c r="BV2055"/>
      <c r="BW2055"/>
      <c r="BX2055"/>
      <c r="BY2055"/>
      <c r="BZ2055"/>
      <c r="CA2055"/>
      <c r="CB2055"/>
      <c r="CC2055"/>
      <c r="CD2055"/>
      <c r="CE2055"/>
      <c r="CF2055"/>
      <c r="CG2055"/>
      <c r="CH2055"/>
      <c r="CI2055"/>
      <c r="CJ2055"/>
      <c r="CK2055"/>
      <c r="CL2055"/>
      <c r="CM2055"/>
      <c r="CN2055"/>
      <c r="CO2055"/>
    </row>
    <row r="2056" spans="1:93" s="2" customFormat="1" ht="15" hidden="1" customHeight="1" outlineLevel="2" x14ac:dyDescent="0.25">
      <c r="A2056" s="152" t="s">
        <v>57</v>
      </c>
      <c r="B2056" s="129">
        <f t="shared" ref="B2056" si="3475">E$3</f>
        <v>0.91</v>
      </c>
      <c r="C2056" s="130">
        <f t="shared" si="3468"/>
        <v>0.91</v>
      </c>
      <c r="D2056" s="130">
        <f t="shared" si="3468"/>
        <v>0.91</v>
      </c>
      <c r="E2056" s="130">
        <f t="shared" si="3468"/>
        <v>0.91</v>
      </c>
      <c r="F2056" s="130">
        <f t="shared" si="3468"/>
        <v>0.91</v>
      </c>
      <c r="G2056" s="130">
        <f t="shared" si="3468"/>
        <v>0.91</v>
      </c>
      <c r="H2056" s="130">
        <f t="shared" si="3468"/>
        <v>0.91</v>
      </c>
      <c r="I2056" s="130">
        <f t="shared" si="3468"/>
        <v>0.91</v>
      </c>
      <c r="J2056" s="190">
        <f t="shared" si="3468"/>
        <v>0.91</v>
      </c>
      <c r="K2056" s="130">
        <f t="shared" si="3468"/>
        <v>0.91</v>
      </c>
      <c r="L2056" s="131">
        <f t="shared" si="3468"/>
        <v>0.91</v>
      </c>
      <c r="M2056" s="129">
        <f t="shared" ref="M2056" si="3476">F$3</f>
        <v>3.6</v>
      </c>
      <c r="N2056" s="130">
        <f t="shared" si="3470"/>
        <v>3.6</v>
      </c>
      <c r="O2056" s="130">
        <f t="shared" si="3470"/>
        <v>3.6</v>
      </c>
      <c r="P2056" s="130">
        <f t="shared" si="3470"/>
        <v>3.6</v>
      </c>
      <c r="Q2056" s="130">
        <f t="shared" si="3470"/>
        <v>3.6</v>
      </c>
      <c r="R2056" s="130">
        <f t="shared" si="3470"/>
        <v>3.6</v>
      </c>
      <c r="S2056" s="130">
        <f t="shared" si="3470"/>
        <v>3.6</v>
      </c>
      <c r="T2056" s="130">
        <f t="shared" si="3470"/>
        <v>3.6</v>
      </c>
      <c r="U2056" s="130">
        <f t="shared" si="3470"/>
        <v>3.6</v>
      </c>
      <c r="V2056" s="131">
        <f t="shared" si="3470"/>
        <v>3.6</v>
      </c>
      <c r="W2056" s="129">
        <f t="shared" ref="W2056" si="3477">G$3</f>
        <v>3.6</v>
      </c>
      <c r="X2056" s="130">
        <f t="shared" si="3471"/>
        <v>3.6</v>
      </c>
      <c r="Y2056" s="130">
        <f t="shared" si="3471"/>
        <v>3.6</v>
      </c>
      <c r="Z2056" s="130">
        <f t="shared" si="3471"/>
        <v>3.6</v>
      </c>
      <c r="AA2056" s="130">
        <f t="shared" si="3471"/>
        <v>3.6</v>
      </c>
      <c r="AB2056" s="130">
        <f t="shared" si="3471"/>
        <v>3.6</v>
      </c>
      <c r="AC2056" s="130">
        <f t="shared" si="3471"/>
        <v>3.6</v>
      </c>
      <c r="AD2056" s="130">
        <f t="shared" si="3471"/>
        <v>3.6</v>
      </c>
      <c r="AE2056" s="130">
        <f t="shared" si="3471"/>
        <v>3.6</v>
      </c>
      <c r="AF2056" s="131">
        <f t="shared" si="3471"/>
        <v>3.6</v>
      </c>
      <c r="AG2056" s="129">
        <f t="shared" ref="AG2056" si="3478">H$3</f>
        <v>3.6</v>
      </c>
      <c r="AH2056" s="130">
        <f t="shared" si="3472"/>
        <v>3.6</v>
      </c>
      <c r="AI2056" s="130">
        <f t="shared" si="3472"/>
        <v>3.6</v>
      </c>
      <c r="AJ2056" s="130">
        <f t="shared" si="3472"/>
        <v>3.6</v>
      </c>
      <c r="AK2056" s="130">
        <f t="shared" si="3472"/>
        <v>3.6</v>
      </c>
      <c r="AL2056" s="130">
        <f t="shared" si="3472"/>
        <v>3.6</v>
      </c>
      <c r="AM2056" s="130">
        <f t="shared" si="3472"/>
        <v>3.6</v>
      </c>
      <c r="AN2056" s="130">
        <f t="shared" si="3472"/>
        <v>3.6</v>
      </c>
      <c r="AO2056" s="130">
        <f t="shared" si="3472"/>
        <v>3.6</v>
      </c>
      <c r="AP2056" s="131">
        <f t="shared" si="3472"/>
        <v>3.6</v>
      </c>
      <c r="AQ2056" s="129">
        <f t="shared" ref="AQ2056" si="3479">I$3</f>
        <v>0.91</v>
      </c>
      <c r="AR2056" s="130">
        <f t="shared" si="3473"/>
        <v>0.91</v>
      </c>
      <c r="AS2056" s="130">
        <f t="shared" si="3473"/>
        <v>0.91</v>
      </c>
      <c r="AT2056" s="130">
        <f t="shared" si="3473"/>
        <v>0.91</v>
      </c>
      <c r="AU2056" s="130">
        <f t="shared" si="3473"/>
        <v>0.91</v>
      </c>
      <c r="AV2056" s="130">
        <f t="shared" si="3473"/>
        <v>0.91</v>
      </c>
      <c r="AW2056" s="130">
        <f t="shared" si="3473"/>
        <v>0.91</v>
      </c>
      <c r="AX2056" s="130">
        <f t="shared" si="3473"/>
        <v>0.91</v>
      </c>
      <c r="AY2056" s="130">
        <f t="shared" si="3473"/>
        <v>0.91</v>
      </c>
      <c r="AZ2056" s="131">
        <f t="shared" si="3473"/>
        <v>0.91</v>
      </c>
      <c r="BA2056" s="129">
        <f t="shared" ref="BA2056" si="3480">J$3</f>
        <v>0</v>
      </c>
      <c r="BB2056" s="130">
        <f t="shared" si="3474"/>
        <v>0</v>
      </c>
      <c r="BC2056" s="130">
        <f t="shared" si="3474"/>
        <v>0</v>
      </c>
      <c r="BD2056" s="130">
        <f t="shared" si="3474"/>
        <v>0</v>
      </c>
      <c r="BE2056" s="130">
        <f t="shared" si="3474"/>
        <v>0</v>
      </c>
      <c r="BF2056" s="130">
        <f t="shared" si="3474"/>
        <v>0</v>
      </c>
      <c r="BG2056" s="130">
        <f t="shared" si="3474"/>
        <v>0</v>
      </c>
      <c r="BH2056" s="130">
        <f t="shared" si="3474"/>
        <v>0</v>
      </c>
      <c r="BI2056" s="130">
        <f t="shared" si="3474"/>
        <v>0</v>
      </c>
      <c r="BJ2056" s="131">
        <f t="shared" si="3474"/>
        <v>0</v>
      </c>
      <c r="BK2056"/>
      <c r="BL2056"/>
      <c r="BM2056"/>
      <c r="BN2056"/>
      <c r="BO2056"/>
      <c r="BP2056"/>
      <c r="BQ2056"/>
      <c r="BR2056"/>
      <c r="BS2056"/>
      <c r="BT2056"/>
      <c r="BU2056"/>
      <c r="BV2056"/>
      <c r="BW2056"/>
      <c r="BX2056"/>
      <c r="BY2056"/>
      <c r="BZ2056"/>
      <c r="CA2056"/>
      <c r="CB2056"/>
      <c r="CC2056"/>
      <c r="CD2056"/>
      <c r="CE2056"/>
      <c r="CF2056"/>
      <c r="CG2056"/>
      <c r="CH2056"/>
      <c r="CI2056"/>
      <c r="CJ2056"/>
      <c r="CK2056"/>
      <c r="CL2056"/>
      <c r="CM2056"/>
      <c r="CN2056"/>
      <c r="CO2056"/>
    </row>
    <row r="2057" spans="1:93" s="2" customFormat="1" ht="15" hidden="1" customHeight="1" outlineLevel="2" x14ac:dyDescent="0.25">
      <c r="A2057" s="152" t="s">
        <v>58</v>
      </c>
      <c r="B2057" s="132">
        <f t="shared" ref="B2057" si="3481">B2056/10*0</f>
        <v>0</v>
      </c>
      <c r="C2057" s="133">
        <f t="shared" ref="C2057" si="3482">C2056/10*1</f>
        <v>9.0999999999999998E-2</v>
      </c>
      <c r="D2057" s="133">
        <f t="shared" ref="D2057" si="3483">D2056/10*2</f>
        <v>0.182</v>
      </c>
      <c r="E2057" s="133">
        <f t="shared" ref="E2057" si="3484">E2056/10*3</f>
        <v>0.27300000000000002</v>
      </c>
      <c r="F2057" s="133">
        <f t="shared" ref="F2057" si="3485">F2056/10*4</f>
        <v>0.36399999999999999</v>
      </c>
      <c r="G2057" s="133">
        <f t="shared" ref="G2057" si="3486">G2056/10*5</f>
        <v>0.45499999999999996</v>
      </c>
      <c r="H2057" s="133">
        <f t="shared" ref="H2057" si="3487">H2056/10*6</f>
        <v>0.54600000000000004</v>
      </c>
      <c r="I2057" s="133">
        <f t="shared" ref="I2057" si="3488">I2056/10*7</f>
        <v>0.63700000000000001</v>
      </c>
      <c r="J2057" s="191">
        <f t="shared" ref="J2057" si="3489">J2056/10*8</f>
        <v>0.72799999999999998</v>
      </c>
      <c r="K2057" s="133">
        <f t="shared" ref="K2057" si="3490">K2056/10*9</f>
        <v>0.81899999999999995</v>
      </c>
      <c r="L2057" s="134">
        <f t="shared" ref="L2057" si="3491">L2056/10*10</f>
        <v>0.90999999999999992</v>
      </c>
      <c r="M2057" s="133">
        <f t="shared" ref="M2057" si="3492">M2056/10*1</f>
        <v>0.36</v>
      </c>
      <c r="N2057" s="133">
        <f t="shared" ref="N2057" si="3493">N2056/10*2</f>
        <v>0.72</v>
      </c>
      <c r="O2057" s="133">
        <f t="shared" ref="O2057" si="3494">O2056/10*3</f>
        <v>1.08</v>
      </c>
      <c r="P2057" s="133">
        <f t="shared" ref="P2057" si="3495">P2056/10*4</f>
        <v>1.44</v>
      </c>
      <c r="Q2057" s="133">
        <f t="shared" ref="Q2057" si="3496">Q2056/10*5</f>
        <v>1.7999999999999998</v>
      </c>
      <c r="R2057" s="133">
        <f t="shared" ref="R2057" si="3497">R2056/10*6</f>
        <v>2.16</v>
      </c>
      <c r="S2057" s="133">
        <f t="shared" ref="S2057" si="3498">S2056/10*7</f>
        <v>2.52</v>
      </c>
      <c r="T2057" s="133">
        <f t="shared" ref="T2057" si="3499">T2056/10*8</f>
        <v>2.88</v>
      </c>
      <c r="U2057" s="133">
        <f t="shared" ref="U2057" si="3500">U2056/10*9</f>
        <v>3.2399999999999998</v>
      </c>
      <c r="V2057" s="134">
        <f t="shared" ref="V2057" si="3501">V2056/10*10</f>
        <v>3.5999999999999996</v>
      </c>
      <c r="W2057" s="133">
        <f t="shared" ref="W2057" si="3502">W2056/10*1</f>
        <v>0.36</v>
      </c>
      <c r="X2057" s="133">
        <f t="shared" ref="X2057" si="3503">X2056/10*2</f>
        <v>0.72</v>
      </c>
      <c r="Y2057" s="133">
        <f t="shared" ref="Y2057" si="3504">Y2056/10*3</f>
        <v>1.08</v>
      </c>
      <c r="Z2057" s="133">
        <f t="shared" ref="Z2057" si="3505">Z2056/10*4</f>
        <v>1.44</v>
      </c>
      <c r="AA2057" s="133">
        <f t="shared" ref="AA2057" si="3506">AA2056/10*5</f>
        <v>1.7999999999999998</v>
      </c>
      <c r="AB2057" s="133">
        <f t="shared" ref="AB2057" si="3507">AB2056/10*6</f>
        <v>2.16</v>
      </c>
      <c r="AC2057" s="133">
        <f t="shared" ref="AC2057" si="3508">AC2056/10*7</f>
        <v>2.52</v>
      </c>
      <c r="AD2057" s="133">
        <f t="shared" ref="AD2057" si="3509">AD2056/10*8</f>
        <v>2.88</v>
      </c>
      <c r="AE2057" s="134">
        <f t="shared" ref="AE2057" si="3510">AE2056/10*9</f>
        <v>3.2399999999999998</v>
      </c>
      <c r="AF2057" s="134">
        <f t="shared" ref="AF2057" si="3511">AF2056/10*10</f>
        <v>3.5999999999999996</v>
      </c>
      <c r="AG2057" s="133">
        <f t="shared" ref="AG2057" si="3512">AG2056/10*1</f>
        <v>0.36</v>
      </c>
      <c r="AH2057" s="133">
        <f t="shared" ref="AH2057" si="3513">AH2056/10*2</f>
        <v>0.72</v>
      </c>
      <c r="AI2057" s="133">
        <f t="shared" ref="AI2057" si="3514">AI2056/10*3</f>
        <v>1.08</v>
      </c>
      <c r="AJ2057" s="133">
        <f t="shared" ref="AJ2057" si="3515">AJ2056/10*4</f>
        <v>1.44</v>
      </c>
      <c r="AK2057" s="133">
        <f t="shared" ref="AK2057" si="3516">AK2056/10*5</f>
        <v>1.7999999999999998</v>
      </c>
      <c r="AL2057" s="133">
        <f t="shared" ref="AL2057" si="3517">AL2056/10*6</f>
        <v>2.16</v>
      </c>
      <c r="AM2057" s="133">
        <f t="shared" ref="AM2057" si="3518">AM2056/10*7</f>
        <v>2.52</v>
      </c>
      <c r="AN2057" s="133">
        <f t="shared" ref="AN2057" si="3519">AN2056/10*8</f>
        <v>2.88</v>
      </c>
      <c r="AO2057" s="134">
        <f t="shared" ref="AO2057" si="3520">AO2056/10*9</f>
        <v>3.2399999999999998</v>
      </c>
      <c r="AP2057" s="134">
        <f t="shared" ref="AP2057" si="3521">AP2056/10*10</f>
        <v>3.5999999999999996</v>
      </c>
      <c r="AQ2057" s="133">
        <f t="shared" ref="AQ2057" si="3522">AQ2056/10*1</f>
        <v>9.0999999999999998E-2</v>
      </c>
      <c r="AR2057" s="133">
        <f t="shared" ref="AR2057" si="3523">AR2056/10*2</f>
        <v>0.182</v>
      </c>
      <c r="AS2057" s="133">
        <f t="shared" ref="AS2057" si="3524">AS2056/10*3</f>
        <v>0.27300000000000002</v>
      </c>
      <c r="AT2057" s="133">
        <f t="shared" ref="AT2057" si="3525">AT2056/10*4</f>
        <v>0.36399999999999999</v>
      </c>
      <c r="AU2057" s="133">
        <f t="shared" ref="AU2057" si="3526">AU2056/10*5</f>
        <v>0.45499999999999996</v>
      </c>
      <c r="AV2057" s="133">
        <f t="shared" ref="AV2057" si="3527">AV2056/10*6</f>
        <v>0.54600000000000004</v>
      </c>
      <c r="AW2057" s="133">
        <f t="shared" ref="AW2057" si="3528">AW2056/10*7</f>
        <v>0.63700000000000001</v>
      </c>
      <c r="AX2057" s="133">
        <f t="shared" ref="AX2057" si="3529">AX2056/10*8</f>
        <v>0.72799999999999998</v>
      </c>
      <c r="AY2057" s="134">
        <f t="shared" ref="AY2057" si="3530">AY2056/10*9</f>
        <v>0.81899999999999995</v>
      </c>
      <c r="AZ2057" s="134">
        <f t="shared" ref="AZ2057" si="3531">AZ2056/10*10</f>
        <v>0.90999999999999992</v>
      </c>
      <c r="BA2057" s="133">
        <f t="shared" ref="BA2057" si="3532">BA2056/10*1</f>
        <v>0</v>
      </c>
      <c r="BB2057" s="133">
        <f t="shared" ref="BB2057" si="3533">BB2056/10*2</f>
        <v>0</v>
      </c>
      <c r="BC2057" s="133">
        <f t="shared" ref="BC2057" si="3534">BC2056/10*3</f>
        <v>0</v>
      </c>
      <c r="BD2057" s="133">
        <f t="shared" ref="BD2057" si="3535">BD2056/10*4</f>
        <v>0</v>
      </c>
      <c r="BE2057" s="133">
        <f t="shared" ref="BE2057" si="3536">BE2056/10*5</f>
        <v>0</v>
      </c>
      <c r="BF2057" s="133">
        <f t="shared" ref="BF2057" si="3537">BF2056/10*6</f>
        <v>0</v>
      </c>
      <c r="BG2057" s="133">
        <f t="shared" ref="BG2057" si="3538">BG2056/10*7</f>
        <v>0</v>
      </c>
      <c r="BH2057" s="133">
        <f t="shared" ref="BH2057" si="3539">BH2056/10*8</f>
        <v>0</v>
      </c>
      <c r="BI2057" s="134">
        <f t="shared" ref="BI2057" si="3540">BI2056/10*9</f>
        <v>0</v>
      </c>
      <c r="BJ2057" s="134">
        <f t="shared" ref="BJ2057" si="3541">BJ2056/10*10</f>
        <v>0</v>
      </c>
      <c r="BK2057"/>
      <c r="BL2057"/>
      <c r="BM2057"/>
      <c r="BN2057"/>
      <c r="BO2057"/>
      <c r="BP2057"/>
      <c r="BQ2057"/>
      <c r="BR2057"/>
      <c r="BS2057"/>
      <c r="BT2057"/>
      <c r="BU2057"/>
      <c r="BV2057"/>
      <c r="BW2057"/>
      <c r="BX2057"/>
      <c r="BY2057"/>
      <c r="BZ2057"/>
      <c r="CA2057"/>
      <c r="CB2057"/>
      <c r="CC2057"/>
      <c r="CD2057"/>
      <c r="CE2057"/>
      <c r="CF2057"/>
      <c r="CG2057"/>
      <c r="CH2057"/>
      <c r="CI2057"/>
      <c r="CJ2057"/>
      <c r="CK2057"/>
      <c r="CL2057"/>
      <c r="CM2057"/>
      <c r="CN2057"/>
      <c r="CO2057"/>
    </row>
    <row r="2058" spans="1:93" ht="15.75" hidden="1" outlineLevel="2" thickBot="1" x14ac:dyDescent="0.3">
      <c r="A2058" s="152" t="s">
        <v>60</v>
      </c>
      <c r="B2058" s="192" t="e">
        <f t="shared" ref="B2058:BJ2058" si="3542">-B2055+B2054*B2057-1*IF(AND($A1882=B2053,B2057&gt;=$A2001),B2057-$A2001,0)</f>
        <v>#REF!</v>
      </c>
      <c r="C2058" s="193" t="e">
        <f t="shared" si="3542"/>
        <v>#REF!</v>
      </c>
      <c r="D2058" s="193" t="e">
        <f t="shared" si="3542"/>
        <v>#REF!</v>
      </c>
      <c r="E2058" s="193" t="e">
        <f t="shared" si="3542"/>
        <v>#REF!</v>
      </c>
      <c r="F2058" s="193" t="e">
        <f t="shared" si="3542"/>
        <v>#REF!</v>
      </c>
      <c r="G2058" s="193" t="e">
        <f t="shared" si="3542"/>
        <v>#REF!</v>
      </c>
      <c r="H2058" s="193" t="e">
        <f t="shared" si="3542"/>
        <v>#REF!</v>
      </c>
      <c r="I2058" s="193" t="e">
        <f t="shared" si="3542"/>
        <v>#REF!</v>
      </c>
      <c r="J2058" s="193" t="e">
        <f t="shared" si="3542"/>
        <v>#REF!</v>
      </c>
      <c r="K2058" s="193" t="e">
        <f t="shared" si="3542"/>
        <v>#REF!</v>
      </c>
      <c r="L2058" s="194" t="e">
        <f t="shared" si="3542"/>
        <v>#REF!</v>
      </c>
      <c r="M2058" s="192" t="e">
        <f t="shared" si="3542"/>
        <v>#REF!</v>
      </c>
      <c r="N2058" s="193" t="e">
        <f t="shared" si="3542"/>
        <v>#REF!</v>
      </c>
      <c r="O2058" s="193" t="e">
        <f t="shared" si="3542"/>
        <v>#REF!</v>
      </c>
      <c r="P2058" s="193" t="e">
        <f t="shared" si="3542"/>
        <v>#REF!</v>
      </c>
      <c r="Q2058" s="193" t="e">
        <f t="shared" si="3542"/>
        <v>#REF!</v>
      </c>
      <c r="R2058" s="193" t="e">
        <f t="shared" si="3542"/>
        <v>#REF!</v>
      </c>
      <c r="S2058" s="193" t="e">
        <f t="shared" si="3542"/>
        <v>#REF!</v>
      </c>
      <c r="T2058" s="193" t="e">
        <f t="shared" si="3542"/>
        <v>#REF!</v>
      </c>
      <c r="U2058" s="193" t="e">
        <f t="shared" si="3542"/>
        <v>#REF!</v>
      </c>
      <c r="V2058" s="194" t="e">
        <f t="shared" si="3542"/>
        <v>#REF!</v>
      </c>
      <c r="W2058" s="192" t="e">
        <f t="shared" si="3542"/>
        <v>#REF!</v>
      </c>
      <c r="X2058" s="193" t="e">
        <f t="shared" si="3542"/>
        <v>#REF!</v>
      </c>
      <c r="Y2058" s="193" t="e">
        <f t="shared" si="3542"/>
        <v>#REF!</v>
      </c>
      <c r="Z2058" s="193" t="e">
        <f t="shared" si="3542"/>
        <v>#REF!</v>
      </c>
      <c r="AA2058" s="193" t="e">
        <f t="shared" si="3542"/>
        <v>#REF!</v>
      </c>
      <c r="AB2058" s="193" t="e">
        <f t="shared" si="3542"/>
        <v>#REF!</v>
      </c>
      <c r="AC2058" s="193" t="e">
        <f t="shared" si="3542"/>
        <v>#REF!</v>
      </c>
      <c r="AD2058" s="193" t="e">
        <f t="shared" si="3542"/>
        <v>#REF!</v>
      </c>
      <c r="AE2058" s="193" t="e">
        <f t="shared" si="3542"/>
        <v>#REF!</v>
      </c>
      <c r="AF2058" s="194" t="e">
        <f t="shared" si="3542"/>
        <v>#REF!</v>
      </c>
      <c r="AG2058" s="192" t="e">
        <f t="shared" si="3542"/>
        <v>#REF!</v>
      </c>
      <c r="AH2058" s="193" t="e">
        <f t="shared" si="3542"/>
        <v>#REF!</v>
      </c>
      <c r="AI2058" s="193" t="e">
        <f t="shared" si="3542"/>
        <v>#REF!</v>
      </c>
      <c r="AJ2058" s="193" t="e">
        <f t="shared" si="3542"/>
        <v>#REF!</v>
      </c>
      <c r="AK2058" s="193" t="e">
        <f t="shared" si="3542"/>
        <v>#REF!</v>
      </c>
      <c r="AL2058" s="193" t="e">
        <f t="shared" si="3542"/>
        <v>#REF!</v>
      </c>
      <c r="AM2058" s="193" t="e">
        <f t="shared" si="3542"/>
        <v>#REF!</v>
      </c>
      <c r="AN2058" s="193" t="e">
        <f t="shared" si="3542"/>
        <v>#REF!</v>
      </c>
      <c r="AO2058" s="193" t="e">
        <f t="shared" si="3542"/>
        <v>#REF!</v>
      </c>
      <c r="AP2058" s="194" t="e">
        <f t="shared" si="3542"/>
        <v>#REF!</v>
      </c>
      <c r="AQ2058" s="192" t="e">
        <f t="shared" si="3542"/>
        <v>#REF!</v>
      </c>
      <c r="AR2058" s="193" t="e">
        <f t="shared" si="3542"/>
        <v>#REF!</v>
      </c>
      <c r="AS2058" s="193" t="e">
        <f t="shared" si="3542"/>
        <v>#REF!</v>
      </c>
      <c r="AT2058" s="193" t="e">
        <f t="shared" si="3542"/>
        <v>#REF!</v>
      </c>
      <c r="AU2058" s="193" t="e">
        <f t="shared" si="3542"/>
        <v>#REF!</v>
      </c>
      <c r="AV2058" s="193" t="e">
        <f t="shared" si="3542"/>
        <v>#REF!</v>
      </c>
      <c r="AW2058" s="193" t="e">
        <f t="shared" si="3542"/>
        <v>#REF!</v>
      </c>
      <c r="AX2058" s="193" t="e">
        <f t="shared" si="3542"/>
        <v>#REF!</v>
      </c>
      <c r="AY2058" s="193" t="e">
        <f t="shared" si="3542"/>
        <v>#REF!</v>
      </c>
      <c r="AZ2058" s="194" t="e">
        <f t="shared" si="3542"/>
        <v>#REF!</v>
      </c>
      <c r="BA2058" s="192" t="e">
        <f t="shared" si="3542"/>
        <v>#REF!</v>
      </c>
      <c r="BB2058" s="193" t="e">
        <f t="shared" si="3542"/>
        <v>#REF!</v>
      </c>
      <c r="BC2058" s="193" t="e">
        <f t="shared" si="3542"/>
        <v>#REF!</v>
      </c>
      <c r="BD2058" s="193" t="e">
        <f t="shared" si="3542"/>
        <v>#REF!</v>
      </c>
      <c r="BE2058" s="193" t="e">
        <f t="shared" si="3542"/>
        <v>#REF!</v>
      </c>
      <c r="BF2058" s="193" t="e">
        <f t="shared" si="3542"/>
        <v>#REF!</v>
      </c>
      <c r="BG2058" s="193" t="e">
        <f t="shared" si="3542"/>
        <v>#REF!</v>
      </c>
      <c r="BH2058" s="193" t="e">
        <f t="shared" si="3542"/>
        <v>#REF!</v>
      </c>
      <c r="BI2058" s="193" t="e">
        <f t="shared" si="3542"/>
        <v>#REF!</v>
      </c>
      <c r="BJ2058" s="194" t="e">
        <f t="shared" si="3542"/>
        <v>#REF!</v>
      </c>
    </row>
    <row r="2059" spans="1:93" hidden="1" outlineLevel="2" x14ac:dyDescent="0.25"/>
    <row r="2060" spans="1:93" hidden="1" outlineLevel="1" collapsed="1" x14ac:dyDescent="0.25">
      <c r="A2060" s="181" t="e">
        <f>4*B1882/10</f>
        <v>#REF!</v>
      </c>
      <c r="B2060" s="180"/>
      <c r="C2060" s="180"/>
      <c r="D2060" s="180"/>
    </row>
    <row r="2061" spans="1:93" hidden="1" outlineLevel="2" x14ac:dyDescent="0.25">
      <c r="B2061" s="316" t="e">
        <f>#REF!</f>
        <v>#REF!</v>
      </c>
      <c r="C2061" s="317"/>
      <c r="D2061" s="316" t="e">
        <f>#REF!</f>
        <v>#REF!</v>
      </c>
      <c r="E2061" s="317"/>
      <c r="F2061" s="316" t="e">
        <f>#REF!</f>
        <v>#REF!</v>
      </c>
      <c r="G2061" s="317"/>
      <c r="H2061" s="316" t="e">
        <f>#REF!</f>
        <v>#REF!</v>
      </c>
      <c r="I2061" s="317"/>
      <c r="J2061" s="316" t="e">
        <f>#REF!</f>
        <v>#REF!</v>
      </c>
      <c r="K2061" s="317"/>
      <c r="L2061" s="316" t="e">
        <f>#REF!</f>
        <v>#REF!</v>
      </c>
      <c r="M2061" s="317"/>
    </row>
    <row r="2062" spans="1:93" hidden="1" outlineLevel="2" x14ac:dyDescent="0.25">
      <c r="B2062" s="105" t="e">
        <f>#REF!</f>
        <v>#REF!</v>
      </c>
      <c r="C2062" s="106">
        <v>0</v>
      </c>
      <c r="D2062" s="107" t="e">
        <f>#REF!</f>
        <v>#REF!</v>
      </c>
      <c r="E2062" s="106">
        <v>0</v>
      </c>
      <c r="F2062" s="107" t="e">
        <f>#REF!</f>
        <v>#REF!</v>
      </c>
      <c r="G2062" s="106">
        <v>0</v>
      </c>
      <c r="H2062" s="107" t="e">
        <f>#REF!</f>
        <v>#REF!</v>
      </c>
      <c r="I2062" s="106">
        <v>0</v>
      </c>
      <c r="J2062" s="107" t="e">
        <f>#REF!</f>
        <v>#REF!</v>
      </c>
      <c r="K2062" s="106">
        <v>0</v>
      </c>
      <c r="L2062" s="107" t="e">
        <f>#REF!</f>
        <v>#REF!</v>
      </c>
      <c r="M2062" s="106">
        <v>0</v>
      </c>
      <c r="X2062" s="146"/>
      <c r="Y2062" s="147"/>
    </row>
    <row r="2063" spans="1:93" hidden="1" outlineLevel="2" x14ac:dyDescent="0.25">
      <c r="B2063" s="105" t="e">
        <f>#REF!</f>
        <v>#REF!</v>
      </c>
      <c r="C2063" s="106" t="e">
        <f>IF($A1882=B2061,1*($B1882-$A2060)^2*(2*$A2060+$B1882)/$B1882^3,0)</f>
        <v>#REF!</v>
      </c>
      <c r="D2063" s="107" t="e">
        <f>#REF!</f>
        <v>#REF!</v>
      </c>
      <c r="E2063" s="106" t="e">
        <f>IF($A1882=D2061,1*($B1882-$A2060)^2*(2*$A2060+$B1882)/$B1882^3,0)</f>
        <v>#REF!</v>
      </c>
      <c r="F2063" s="107" t="e">
        <f>#REF!</f>
        <v>#REF!</v>
      </c>
      <c r="G2063" s="106" t="e">
        <f>IF($A1882=F2061,1*($B1882-$A2060)^2*(2*$A2060+$B1882)/$B1882^3,0)</f>
        <v>#REF!</v>
      </c>
      <c r="H2063" s="107" t="e">
        <f>#REF!</f>
        <v>#REF!</v>
      </c>
      <c r="I2063" s="106" t="e">
        <f>IF($A1882=H2061,1*($B1882-$A2060)^2*(2*$A2060+$B1882)/$B1882^3,0)</f>
        <v>#REF!</v>
      </c>
      <c r="J2063" s="107" t="e">
        <f>#REF!</f>
        <v>#REF!</v>
      </c>
      <c r="K2063" s="106" t="e">
        <f>IF($A1882=J2061,1*($B1882-$A2060)^2*(2*$A2060+$B1882)/$B1882^3,0)</f>
        <v>#REF!</v>
      </c>
      <c r="L2063" s="107" t="e">
        <f>#REF!</f>
        <v>#REF!</v>
      </c>
      <c r="M2063" s="106" t="e">
        <f>IF($A1882=L2061,1*($B1882-$A2060)^2*(2*$A2060+$B1882)/$B1882^3,0)</f>
        <v>#REF!</v>
      </c>
    </row>
    <row r="2064" spans="1:93" hidden="1" outlineLevel="2" x14ac:dyDescent="0.25">
      <c r="A2064" t="s">
        <v>36</v>
      </c>
      <c r="B2064" s="105" t="e">
        <f>#REF!</f>
        <v>#REF!</v>
      </c>
      <c r="C2064" s="106" t="e">
        <f>IF($A1882=B2061,1*$A2060*($B1882-$A2060)^2/$B1882^2,0)</f>
        <v>#REF!</v>
      </c>
      <c r="D2064" s="107" t="e">
        <f>#REF!</f>
        <v>#REF!</v>
      </c>
      <c r="E2064" s="106" t="e">
        <f>IF($A1882=D2061,1*$A2060*($B1882-$A2060)^2/$B1882^2,0)</f>
        <v>#REF!</v>
      </c>
      <c r="F2064" s="107" t="e">
        <f>#REF!</f>
        <v>#REF!</v>
      </c>
      <c r="G2064" s="106" t="e">
        <f>IF($A1882=F2061,1*$A2060*($B1882-$A2060)^2/$B1882^2,0)</f>
        <v>#REF!</v>
      </c>
      <c r="H2064" s="107" t="e">
        <f>#REF!</f>
        <v>#REF!</v>
      </c>
      <c r="I2064" s="106" t="e">
        <f>IF($A1882=H2061,1*$A2060*($B1882-$A2060)^2/$B1882^2,0)</f>
        <v>#REF!</v>
      </c>
      <c r="J2064" s="107" t="e">
        <f>#REF!</f>
        <v>#REF!</v>
      </c>
      <c r="K2064" s="106" t="e">
        <f>IF($A1882=J2061,1*$A2060*($B1882-$A2060)^2/$B1882^2,0)</f>
        <v>#REF!</v>
      </c>
      <c r="L2064" s="107" t="e">
        <f>#REF!</f>
        <v>#REF!</v>
      </c>
      <c r="M2064" s="106" t="e">
        <f>IF($A1882=L2061,1*$A2060*($B1882-$A2060)^2/$B1882^2,0)</f>
        <v>#REF!</v>
      </c>
      <c r="X2064" s="149"/>
    </row>
    <row r="2065" spans="2:34" hidden="1" outlineLevel="2" x14ac:dyDescent="0.25">
      <c r="B2065" s="105" t="e">
        <f>#REF!</f>
        <v>#REF!</v>
      </c>
      <c r="C2065" s="108">
        <v>0</v>
      </c>
      <c r="D2065" s="107" t="e">
        <f>#REF!</f>
        <v>#REF!</v>
      </c>
      <c r="E2065" s="108">
        <v>0</v>
      </c>
      <c r="F2065" s="107" t="e">
        <f>#REF!</f>
        <v>#REF!</v>
      </c>
      <c r="G2065" s="108">
        <v>0</v>
      </c>
      <c r="H2065" s="107" t="e">
        <f>#REF!</f>
        <v>#REF!</v>
      </c>
      <c r="I2065" s="108">
        <v>0</v>
      </c>
      <c r="J2065" s="107" t="e">
        <f>#REF!</f>
        <v>#REF!</v>
      </c>
      <c r="K2065" s="108">
        <v>0</v>
      </c>
      <c r="L2065" s="107" t="e">
        <f>#REF!</f>
        <v>#REF!</v>
      </c>
      <c r="M2065" s="108">
        <v>0</v>
      </c>
    </row>
    <row r="2066" spans="2:34" hidden="1" outlineLevel="2" x14ac:dyDescent="0.25">
      <c r="B2066" s="105" t="e">
        <f>#REF!</f>
        <v>#REF!</v>
      </c>
      <c r="C2066" s="106" t="e">
        <f>IF($A1882=B2061,1*($A2060)^2*(3*$B1882-2*$A2060)/$B1882^3,0)</f>
        <v>#REF!</v>
      </c>
      <c r="D2066" s="107" t="e">
        <f>#REF!</f>
        <v>#REF!</v>
      </c>
      <c r="E2066" s="106" t="e">
        <f>IF($A1882=D2061,1*($A2060)^2*(3*$B1882-2*$A2060)/$B1882^3,0)</f>
        <v>#REF!</v>
      </c>
      <c r="F2066" s="107" t="e">
        <f>#REF!</f>
        <v>#REF!</v>
      </c>
      <c r="G2066" s="106" t="e">
        <f>IF($A1882=F2061,1*($A2060)^2*(3*$B1882-2*$A2060)/$B1882^3,0)</f>
        <v>#REF!</v>
      </c>
      <c r="H2066" s="107" t="e">
        <f>#REF!</f>
        <v>#REF!</v>
      </c>
      <c r="I2066" s="106" t="e">
        <f>IF($A1882=H2061,1*($A2060)^2*(3*$B1882-2*$A2060)/$B1882^3,0)</f>
        <v>#REF!</v>
      </c>
      <c r="J2066" s="107" t="e">
        <f>#REF!</f>
        <v>#REF!</v>
      </c>
      <c r="K2066" s="106" t="e">
        <f>IF($A1882=J2061,1*($A2060)^2*(3*$B1882-2*$A2060)/$B1882^3,0)</f>
        <v>#REF!</v>
      </c>
      <c r="L2066" s="107" t="e">
        <f>#REF!</f>
        <v>#REF!</v>
      </c>
      <c r="M2066" s="106" t="e">
        <f>IF($A1882=L2061,1*($A2060)^2*(3*$B1882-2*$A2060)/$B1882^3,0)</f>
        <v>#REF!</v>
      </c>
    </row>
    <row r="2067" spans="2:34" hidden="1" outlineLevel="2" x14ac:dyDescent="0.25">
      <c r="B2067" s="105" t="e">
        <f>#REF!</f>
        <v>#REF!</v>
      </c>
      <c r="C2067" s="108" t="e">
        <f>IF($A1882=B2061,-1*($B1882-$A2060)*$A2060^2/$B1882^2,0)</f>
        <v>#REF!</v>
      </c>
      <c r="D2067" s="107" t="e">
        <f>#REF!</f>
        <v>#REF!</v>
      </c>
      <c r="E2067" s="108" t="e">
        <f>IF($A1882=D2061,-1*($B1882-$A2060)*$A2060^2/$B1882^2,0)</f>
        <v>#REF!</v>
      </c>
      <c r="F2067" s="107" t="e">
        <f>#REF!</f>
        <v>#REF!</v>
      </c>
      <c r="G2067" s="108" t="e">
        <f>IF($A1882=F2061,-1*($B1882-$A2060)*$A2060^2/$B1882^2,0)</f>
        <v>#REF!</v>
      </c>
      <c r="H2067" s="107" t="e">
        <f>#REF!</f>
        <v>#REF!</v>
      </c>
      <c r="I2067" s="108" t="e">
        <f>IF($A1882=H2061,-1*($B1882-$A2060)*$A2060^2/$B1882^2,0)</f>
        <v>#REF!</v>
      </c>
      <c r="J2067" s="107" t="e">
        <f>#REF!</f>
        <v>#REF!</v>
      </c>
      <c r="K2067" s="108" t="e">
        <f>IF($A1882=J2061,-1*($B1882-$A2060)*$A2060^2/$B1882^2,0)</f>
        <v>#REF!</v>
      </c>
      <c r="L2067" s="107" t="e">
        <f>#REF!</f>
        <v>#REF!</v>
      </c>
      <c r="M2067" s="108" t="e">
        <f>IF($A1882=L2061,-1*($B1882-$A2060)*$A2060^2/$B1882^2,0)</f>
        <v>#REF!</v>
      </c>
    </row>
    <row r="2068" spans="2:34" hidden="1" outlineLevel="2" x14ac:dyDescent="0.25">
      <c r="C2068" t="s">
        <v>61</v>
      </c>
      <c r="D2068" s="182"/>
      <c r="E2068" s="183"/>
      <c r="F2068" s="182"/>
      <c r="G2068" s="183"/>
      <c r="H2068" s="182"/>
      <c r="I2068" s="183"/>
      <c r="J2068" s="182"/>
      <c r="K2068" s="183"/>
      <c r="L2068" s="182"/>
      <c r="M2068" s="183"/>
      <c r="N2068" s="182"/>
      <c r="O2068" s="183"/>
      <c r="P2068" s="182"/>
      <c r="Q2068" s="183"/>
      <c r="R2068" s="182"/>
      <c r="S2068" s="183"/>
    </row>
    <row r="2069" spans="2:34" hidden="1" outlineLevel="2" x14ac:dyDescent="0.25">
      <c r="B2069" s="105">
        <v>1</v>
      </c>
      <c r="C2069" s="108">
        <f t="shared" ref="C2069" si="3543">-(IFERROR(VLOOKUP($B2069,$B2062:$C2067,2,0),0)+IFERROR(VLOOKUP($B2069,$D2062:$E2067,2,0),0)+IFERROR(VLOOKUP($B2069,$F2062:$G2067,2,0),0)+IFERROR(VLOOKUP($B2069,$H2062:$I2067,2,0),0)+IFERROR(VLOOKUP($B2069,$J2062:$K2067,2,0),0)+IFERROR(VLOOKUP($B2069,$L2062:$M2067,2,0),0)+IFERROR(VLOOKUP($B2069,$N2062:$O2067,2,0),0)+IFERROR(VLOOKUP($B2069,$P2062:$Q2067,2,0),0)+IFERROR(VLOOKUP($B2069,$R2062:$S2067,2,0),0))</f>
        <v>0</v>
      </c>
      <c r="E2069" s="109"/>
      <c r="F2069" s="325" t="s">
        <v>37</v>
      </c>
      <c r="G2069" s="325"/>
      <c r="H2069" s="325"/>
      <c r="I2069" s="325"/>
      <c r="J2069" s="325"/>
      <c r="K2069" s="325"/>
      <c r="L2069" s="325"/>
      <c r="M2069" s="325"/>
      <c r="N2069" s="325"/>
      <c r="O2069" s="325"/>
      <c r="P2069" s="325"/>
      <c r="Q2069" s="325"/>
      <c r="R2069" s="325"/>
      <c r="S2069" s="325"/>
      <c r="T2069" s="325"/>
      <c r="U2069" s="325"/>
      <c r="V2069" s="325"/>
      <c r="W2069" s="325"/>
      <c r="X2069" s="325"/>
      <c r="Y2069" s="325"/>
      <c r="Z2069" s="325"/>
      <c r="AA2069" s="325"/>
      <c r="AB2069" s="110"/>
      <c r="AC2069" s="110"/>
      <c r="AD2069" s="110"/>
      <c r="AE2069" s="110"/>
      <c r="AF2069" s="110"/>
      <c r="AG2069" s="110"/>
      <c r="AH2069" s="110"/>
    </row>
    <row r="2070" spans="2:34" hidden="1" outlineLevel="2" x14ac:dyDescent="0.25">
      <c r="B2070" s="105">
        <v>2</v>
      </c>
      <c r="C2070" s="108">
        <f t="shared" ref="C2070" si="3544">-(IFERROR(VLOOKUP($B2070,$B2062:$C2067,2,0),0)+IFERROR(VLOOKUP($B2070,$D2062:$E2067,2,0),0)+IFERROR(VLOOKUP($B2070,$F2062:$G2067,2,0),0)+IFERROR(VLOOKUP($B2070,$H2062:$I2067,2,0),0)+IFERROR(VLOOKUP($B2070,$J2062:$K2067,2,0),0)+IFERROR(VLOOKUP($B2070,$L2062:$M2067,2,0),0)+IFERROR(VLOOKUP($B2070,$N2062:$O2067,2,0),0)+IFERROR(VLOOKUP($B2070,$P2062:$Q2067,2,0),0)+IFERROR(VLOOKUP($B2070,$R2062:$S2067,2,0),0))</f>
        <v>0</v>
      </c>
      <c r="E2070" s="110"/>
      <c r="F2070" s="110"/>
      <c r="G2070" s="326" t="s">
        <v>38</v>
      </c>
      <c r="H2070" s="326"/>
      <c r="I2070" s="326"/>
      <c r="J2070" s="326"/>
      <c r="K2070" s="326"/>
      <c r="L2070" s="326"/>
      <c r="M2070" s="110"/>
      <c r="N2070" s="110"/>
      <c r="O2070" s="110"/>
      <c r="P2070" s="327" t="s">
        <v>39</v>
      </c>
      <c r="Q2070" s="327"/>
      <c r="R2070" s="327"/>
      <c r="S2070" s="327"/>
      <c r="T2070" s="327"/>
      <c r="U2070" s="327"/>
      <c r="V2070" s="110"/>
      <c r="W2070" s="110"/>
      <c r="X2070" s="110"/>
      <c r="Y2070" s="110"/>
      <c r="Z2070" s="110"/>
      <c r="AA2070" s="110"/>
      <c r="AB2070" s="110"/>
      <c r="AC2070" s="110"/>
      <c r="AD2070" s="110"/>
      <c r="AE2070" s="110"/>
      <c r="AF2070" s="110"/>
      <c r="AG2070" s="110"/>
      <c r="AH2070" s="110"/>
    </row>
    <row r="2071" spans="2:34" hidden="1" outlineLevel="2" x14ac:dyDescent="0.25">
      <c r="B2071" s="105">
        <v>3</v>
      </c>
      <c r="C2071" s="108">
        <f t="shared" ref="C2071" si="3545">-(IFERROR(VLOOKUP($B2071,$B2062:$C2067,2,0),0)+IFERROR(VLOOKUP($B2071,$D2062:$E2067,2,0),0)+IFERROR(VLOOKUP($B2071,$F2062:$G2067,2,0),0)+IFERROR(VLOOKUP($B2071,$H2062:$I2067,2,0),0)+IFERROR(VLOOKUP($B2071,$J2062:$K2067,2,0),0)+IFERROR(VLOOKUP($B2071,$L2062:$M2067,2,0),0)+IFERROR(VLOOKUP($B2071,$N2062:$O2067,2,0),0)+IFERROR(VLOOKUP($B2071,$P2062:$Q2067,2,0),0)+IFERROR(VLOOKUP($B2071,$R2062:$S2067,2,0),0))</f>
        <v>0</v>
      </c>
      <c r="E2071" s="110"/>
      <c r="F2071" s="110"/>
      <c r="G2071" s="112">
        <v>6</v>
      </c>
      <c r="H2071" s="112">
        <v>5</v>
      </c>
      <c r="I2071" s="112">
        <v>4</v>
      </c>
      <c r="J2071" s="112">
        <v>3</v>
      </c>
      <c r="K2071" s="112">
        <v>2</v>
      </c>
      <c r="L2071" s="112">
        <v>1</v>
      </c>
      <c r="M2071" s="110"/>
      <c r="O2071" s="110"/>
      <c r="P2071" s="112">
        <v>6</v>
      </c>
      <c r="Q2071" s="112">
        <v>5</v>
      </c>
      <c r="R2071" s="112">
        <v>4</v>
      </c>
      <c r="S2071" s="112">
        <v>3</v>
      </c>
      <c r="T2071" s="112">
        <v>2</v>
      </c>
      <c r="U2071" s="112">
        <v>1</v>
      </c>
      <c r="AB2071" s="110"/>
      <c r="AC2071" s="110"/>
      <c r="AD2071" s="110"/>
      <c r="AE2071" s="110"/>
      <c r="AF2071" s="110"/>
      <c r="AG2071" s="110"/>
      <c r="AH2071" s="110"/>
    </row>
    <row r="2072" spans="2:34" hidden="1" outlineLevel="2" x14ac:dyDescent="0.25">
      <c r="B2072" s="105">
        <v>4</v>
      </c>
      <c r="C2072" s="108">
        <f t="shared" ref="C2072" si="3546">-(IFERROR(VLOOKUP($B2072,$B2062:$C2067,2,0),0)+IFERROR(VLOOKUP($B2072,$D2062:$E2067,2,0),0)+IFERROR(VLOOKUP($B2072,$F2062:$G2067,2,0),0)+IFERROR(VLOOKUP($B2072,$H2062:$I2067,2,0),0)+IFERROR(VLOOKUP($B2072,$J2062:$K2067,2,0),0)+IFERROR(VLOOKUP($B2072,$L2062:$M2067,2,0),0)+IFERROR(VLOOKUP($B2072,$N2062:$O2067,2,0),0)+IFERROR(VLOOKUP($B2072,$P2062:$Q2067,2,0),0)+IFERROR(VLOOKUP($B2072,$R2062:$S2067,2,0),0))</f>
        <v>0</v>
      </c>
      <c r="E2072" s="110"/>
      <c r="F2072" s="105">
        <v>1</v>
      </c>
      <c r="G2072" s="184" t="e">
        <f t="array" ref="G2072:G2078">MMULT(MINVERSE($C$24:$I$30),$C2069:$C2075)</f>
        <v>#NUM!</v>
      </c>
      <c r="H2072" s="184" t="e">
        <f t="array" ref="H2072:H2077">MMULT(MINVERSE($C$24:$H$29),$C2069:$C2074)</f>
        <v>#NUM!</v>
      </c>
      <c r="I2072" s="184" t="e">
        <f t="array" ref="I2072:I2076">MMULT(MINVERSE($C$24:$G$28),$C2069:$C2073)</f>
        <v>#NUM!</v>
      </c>
      <c r="J2072" s="184" t="e">
        <f t="array" ref="J2072:J2075">MMULT(MINVERSE($C$24:$F$27),$C2069:$C2072)</f>
        <v>#NUM!</v>
      </c>
      <c r="K2072" s="184" t="e">
        <f t="array" ref="K2072:K2074">MMULT(MINVERSE($C$24:$E$26),$C2069:$C2071)</f>
        <v>#NUM!</v>
      </c>
      <c r="L2072" s="184" t="e">
        <f t="array" ref="L2072:L2073">MMULT(MINVERSE($C$24:$D$25),$C2069:$C2070)</f>
        <v>#NUM!</v>
      </c>
      <c r="M2072" s="110"/>
      <c r="O2072" s="105">
        <v>1</v>
      </c>
      <c r="P2072" s="184" t="e">
        <f t="array" ref="P2072:P2082">MMULT(MINVERSE($C$24:$M$34),$C2069:$C2079)</f>
        <v>#NUM!</v>
      </c>
      <c r="Q2072" s="184" t="e">
        <f t="array" ref="Q2072:Q2081">MMULT(MINVERSE($C$24:$L$33),$C2069:$C2078)</f>
        <v>#NUM!</v>
      </c>
      <c r="R2072" s="184" t="e">
        <f t="array" ref="R2072:R2080">MMULT(MINVERSE($C$24:$K$32),$C2069:$C2077)</f>
        <v>#NUM!</v>
      </c>
      <c r="S2072" s="184" t="e">
        <f t="array" ref="S2072:S2079">MMULT(MINVERSE($C$24:$J$31),$C2069:$C2076)</f>
        <v>#NUM!</v>
      </c>
      <c r="T2072" s="114"/>
      <c r="U2072" s="114"/>
      <c r="V2072" s="110"/>
      <c r="W2072" s="110"/>
      <c r="X2072" s="110"/>
      <c r="Y2072" s="110"/>
      <c r="Z2072" s="110"/>
      <c r="AA2072" s="110"/>
      <c r="AB2072" s="110"/>
      <c r="AC2072" s="110"/>
      <c r="AD2072" s="110"/>
      <c r="AE2072" s="110"/>
      <c r="AF2072" s="110"/>
      <c r="AG2072" s="110"/>
      <c r="AH2072" s="110"/>
    </row>
    <row r="2073" spans="2:34" hidden="1" outlineLevel="2" x14ac:dyDescent="0.25">
      <c r="B2073" s="105">
        <v>5</v>
      </c>
      <c r="C2073" s="108">
        <f t="shared" ref="C2073" si="3547">-(IFERROR(VLOOKUP($B2073,$B2062:$C2067,2,0),0)+IFERROR(VLOOKUP($B2073,$D2062:$E2067,2,0),0)+IFERROR(VLOOKUP($B2073,$F2062:$G2067,2,0),0)+IFERROR(VLOOKUP($B2073,$H2062:$I2067,2,0),0)+IFERROR(VLOOKUP($B2073,$J2062:$K2067,2,0),0)+IFERROR(VLOOKUP($B2073,$L2062:$M2067,2,0),0)+IFERROR(VLOOKUP($B2073,$N2062:$O2067,2,0),0)+IFERROR(VLOOKUP($B2073,$P2062:$Q2067,2,0),0)+IFERROR(VLOOKUP($B2073,$R2062:$S2067,2,0),0))</f>
        <v>0</v>
      </c>
      <c r="E2073" s="110"/>
      <c r="F2073" s="105">
        <v>2</v>
      </c>
      <c r="G2073" s="185" t="e">
        <v>#NUM!</v>
      </c>
      <c r="H2073" s="185" t="e">
        <v>#NUM!</v>
      </c>
      <c r="I2073" s="185" t="e">
        <v>#NUM!</v>
      </c>
      <c r="J2073" s="185" t="e">
        <v>#NUM!</v>
      </c>
      <c r="K2073" s="185" t="e">
        <v>#NUM!</v>
      </c>
      <c r="L2073" s="185" t="e">
        <v>#NUM!</v>
      </c>
      <c r="M2073" s="110"/>
      <c r="O2073" s="105">
        <v>2</v>
      </c>
      <c r="P2073" s="185" t="e">
        <v>#NUM!</v>
      </c>
      <c r="Q2073" s="185" t="e">
        <v>#NUM!</v>
      </c>
      <c r="R2073" s="185" t="e">
        <v>#NUM!</v>
      </c>
      <c r="S2073" s="185" t="e">
        <v>#NUM!</v>
      </c>
      <c r="T2073" s="114"/>
      <c r="U2073" s="114"/>
    </row>
    <row r="2074" spans="2:34" hidden="1" outlineLevel="2" x14ac:dyDescent="0.25">
      <c r="B2074" s="105">
        <v>6</v>
      </c>
      <c r="C2074" s="108">
        <f t="shared" ref="C2074" si="3548">-(IFERROR(VLOOKUP($B2074,$B2062:$C2067,2,0),0)+IFERROR(VLOOKUP($B2074,$D2062:$E2067,2,0),0)+IFERROR(VLOOKUP($B2074,$F2062:$G2067,2,0),0)+IFERROR(VLOOKUP($B2074,$H2062:$I2067,2,0),0)+IFERROR(VLOOKUP($B2074,$J2062:$K2067,2,0),0)+IFERROR(VLOOKUP($B2074,$L2062:$M2067,2,0),0)+IFERROR(VLOOKUP($B2074,$N2062:$O2067,2,0),0)+IFERROR(VLOOKUP($B2074,$P2062:$Q2067,2,0),0)+IFERROR(VLOOKUP($B2074,$R2062:$S2067,2,0),0))</f>
        <v>0</v>
      </c>
      <c r="E2074" s="110"/>
      <c r="F2074" s="105">
        <v>3</v>
      </c>
      <c r="G2074" s="185" t="e">
        <v>#NUM!</v>
      </c>
      <c r="H2074" s="185" t="e">
        <v>#NUM!</v>
      </c>
      <c r="I2074" s="185" t="e">
        <v>#NUM!</v>
      </c>
      <c r="J2074" s="185" t="e">
        <v>#NUM!</v>
      </c>
      <c r="K2074" s="185" t="e">
        <v>#NUM!</v>
      </c>
      <c r="L2074" s="185"/>
      <c r="M2074" s="110"/>
      <c r="O2074" s="105">
        <v>3</v>
      </c>
      <c r="P2074" s="185" t="e">
        <v>#NUM!</v>
      </c>
      <c r="Q2074" s="185" t="e">
        <v>#NUM!</v>
      </c>
      <c r="R2074" s="185" t="e">
        <v>#NUM!</v>
      </c>
      <c r="S2074" s="185" t="e">
        <v>#NUM!</v>
      </c>
      <c r="T2074" s="114"/>
      <c r="U2074" s="114"/>
    </row>
    <row r="2075" spans="2:34" hidden="1" outlineLevel="2" x14ac:dyDescent="0.25">
      <c r="B2075" s="105">
        <v>7</v>
      </c>
      <c r="C2075" s="108">
        <f t="shared" ref="C2075" si="3549">-(IFERROR(VLOOKUP($B2075,$B2062:$C2067,2,0),0)+IFERROR(VLOOKUP($B2075,$D2062:$E2067,2,0),0)+IFERROR(VLOOKUP($B2075,$F2062:$G2067,2,0),0)+IFERROR(VLOOKUP($B2075,$H2062:$I2067,2,0),0)+IFERROR(VLOOKUP($B2075,$J2062:$K2067,2,0),0)+IFERROR(VLOOKUP($B2075,$L2062:$M2067,2,0),0)+IFERROR(VLOOKUP($B2075,$N2062:$O2067,2,0),0)+IFERROR(VLOOKUP($B2075,$P2062:$Q2067,2,0),0)+IFERROR(VLOOKUP($B2075,$R2062:$S2067,2,0),0))</f>
        <v>0</v>
      </c>
      <c r="E2075" s="110"/>
      <c r="F2075" s="105">
        <v>4</v>
      </c>
      <c r="G2075" s="185" t="e">
        <v>#NUM!</v>
      </c>
      <c r="H2075" s="185" t="e">
        <v>#NUM!</v>
      </c>
      <c r="I2075" s="185" t="e">
        <v>#NUM!</v>
      </c>
      <c r="J2075" s="185" t="e">
        <v>#NUM!</v>
      </c>
      <c r="K2075" s="185"/>
      <c r="L2075" s="185"/>
      <c r="M2075" s="110"/>
      <c r="O2075" s="105">
        <v>4</v>
      </c>
      <c r="P2075" s="185" t="e">
        <v>#NUM!</v>
      </c>
      <c r="Q2075" s="185" t="e">
        <v>#NUM!</v>
      </c>
      <c r="R2075" s="185" t="e">
        <v>#NUM!</v>
      </c>
      <c r="S2075" s="185" t="e">
        <v>#NUM!</v>
      </c>
      <c r="T2075" s="114"/>
      <c r="U2075" s="114"/>
    </row>
    <row r="2076" spans="2:34" hidden="1" outlineLevel="2" x14ac:dyDescent="0.25">
      <c r="B2076" s="105">
        <v>8</v>
      </c>
      <c r="C2076" s="108">
        <f t="shared" ref="C2076" si="3550">-(IFERROR(VLOOKUP($B2076,$B2062:$C2067,2,0),0)+IFERROR(VLOOKUP($B2076,$D2062:$E2067,2,0),0)+IFERROR(VLOOKUP($B2076,$F2062:$G2067,2,0),0)+IFERROR(VLOOKUP($B2076,$H2062:$I2067,2,0),0)+IFERROR(VLOOKUP($B2076,$J2062:$K2067,2,0),0)+IFERROR(VLOOKUP($B2076,$L2062:$M2067,2,0),0)+IFERROR(VLOOKUP($B2076,$N2062:$O2067,2,0),0)+IFERROR(VLOOKUP($B2076,$P2062:$Q2067,2,0),0)+IFERROR(VLOOKUP($B2076,$R2062:$S2067,2,0),0))</f>
        <v>0</v>
      </c>
      <c r="E2076" s="110" t="s">
        <v>40</v>
      </c>
      <c r="F2076" s="105">
        <v>5</v>
      </c>
      <c r="G2076" s="185" t="e">
        <v>#NUM!</v>
      </c>
      <c r="H2076" s="185" t="e">
        <v>#NUM!</v>
      </c>
      <c r="I2076" s="185" t="e">
        <v>#NUM!</v>
      </c>
      <c r="J2076" s="185"/>
      <c r="K2076" s="185"/>
      <c r="L2076" s="185"/>
      <c r="M2076" s="110"/>
      <c r="O2076" s="105">
        <v>5</v>
      </c>
      <c r="P2076" s="185" t="e">
        <v>#NUM!</v>
      </c>
      <c r="Q2076" s="185" t="e">
        <v>#NUM!</v>
      </c>
      <c r="R2076" s="185" t="e">
        <v>#NUM!</v>
      </c>
      <c r="S2076" s="185" t="e">
        <v>#NUM!</v>
      </c>
      <c r="T2076" s="114"/>
      <c r="U2076" s="114"/>
    </row>
    <row r="2077" spans="2:34" hidden="1" outlineLevel="2" x14ac:dyDescent="0.25">
      <c r="B2077" s="105">
        <v>9</v>
      </c>
      <c r="C2077" s="108">
        <f t="shared" ref="C2077" si="3551">-(IFERROR(VLOOKUP($B2077,$B2062:$C2067,2,0),0)+IFERROR(VLOOKUP($B2077,$D2062:$E2067,2,0),0)+IFERROR(VLOOKUP($B2077,$F2062:$G2067,2,0),0)+IFERROR(VLOOKUP($B2077,$H2062:$I2067,2,0),0)+IFERROR(VLOOKUP($B2077,$J2062:$K2067,2,0),0)+IFERROR(VLOOKUP($B2077,$L2062:$M2067,2,0),0)+IFERROR(VLOOKUP($B2077,$N2062:$O2067,2,0),0)+IFERROR(VLOOKUP($B2077,$P2062:$Q2067,2,0),0)+IFERROR(VLOOKUP($B2077,$R2062:$S2067,2,0),0))</f>
        <v>0</v>
      </c>
      <c r="E2077" s="110"/>
      <c r="F2077" s="105">
        <v>6</v>
      </c>
      <c r="G2077" s="185" t="e">
        <v>#NUM!</v>
      </c>
      <c r="H2077" s="185" t="e">
        <v>#NUM!</v>
      </c>
      <c r="I2077" s="185"/>
      <c r="J2077" s="185"/>
      <c r="K2077" s="185"/>
      <c r="L2077" s="185"/>
      <c r="M2077" s="110"/>
      <c r="O2077" s="105">
        <v>6</v>
      </c>
      <c r="P2077" s="185" t="e">
        <v>#NUM!</v>
      </c>
      <c r="Q2077" s="185" t="e">
        <v>#NUM!</v>
      </c>
      <c r="R2077" s="185" t="e">
        <v>#NUM!</v>
      </c>
      <c r="S2077" s="185" t="e">
        <v>#NUM!</v>
      </c>
      <c r="T2077" s="114"/>
      <c r="U2077" s="114"/>
    </row>
    <row r="2078" spans="2:34" hidden="1" outlineLevel="2" x14ac:dyDescent="0.25">
      <c r="B2078" s="105">
        <v>10</v>
      </c>
      <c r="C2078" s="108">
        <f t="shared" ref="C2078" si="3552">-(IFERROR(VLOOKUP($B2078,$B2062:$C2067,2,0),0)+IFERROR(VLOOKUP($B2078,$D2062:$E2067,2,0),0)+IFERROR(VLOOKUP($B2078,$F2062:$G2067,2,0),0)+IFERROR(VLOOKUP($B2078,$H2062:$I2067,2,0),0)+IFERROR(VLOOKUP($B2078,$J2062:$K2067,2,0),0)+IFERROR(VLOOKUP($B2078,$L2062:$M2067,2,0),0)+IFERROR(VLOOKUP($B2078,$N2062:$O2067,2,0),0)+IFERROR(VLOOKUP($B2078,$P2062:$Q2067,2,0),0)+IFERROR(VLOOKUP($B2078,$R2062:$S2067,2,0),0))</f>
        <v>0</v>
      </c>
      <c r="E2078" s="110"/>
      <c r="F2078" s="105">
        <v>7</v>
      </c>
      <c r="G2078" s="185" t="e">
        <v>#NUM!</v>
      </c>
      <c r="H2078" s="185"/>
      <c r="I2078" s="185"/>
      <c r="J2078" s="185"/>
      <c r="K2078" s="185"/>
      <c r="L2078" s="185"/>
      <c r="M2078" s="110"/>
      <c r="N2078" s="110" t="s">
        <v>40</v>
      </c>
      <c r="O2078" s="105">
        <v>7</v>
      </c>
      <c r="P2078" s="185" t="e">
        <v>#NUM!</v>
      </c>
      <c r="Q2078" s="185" t="e">
        <v>#NUM!</v>
      </c>
      <c r="R2078" s="185" t="e">
        <v>#NUM!</v>
      </c>
      <c r="S2078" s="185" t="e">
        <v>#NUM!</v>
      </c>
      <c r="T2078" s="114"/>
      <c r="U2078" s="114"/>
    </row>
    <row r="2079" spans="2:34" hidden="1" outlineLevel="2" x14ac:dyDescent="0.25">
      <c r="B2079" s="105">
        <v>11</v>
      </c>
      <c r="C2079" s="108">
        <f t="shared" ref="C2079" si="3553">-(IFERROR(VLOOKUP($B2079,$B2062:$C2067,2,0),0)+IFERROR(VLOOKUP($B2079,$D2062:$E2067,2,0),0)+IFERROR(VLOOKUP($B2079,$F2062:$G2067,2,0),0)+IFERROR(VLOOKUP($B2079,$H2062:$I2067,2,0),0)+IFERROR(VLOOKUP($B2079,$J2062:$K2067,2,0),0)+IFERROR(VLOOKUP($B2079,$L2062:$M2067,2,0),0)+IFERROR(VLOOKUP($B2079,$N2062:$O2067,2,0),0)+IFERROR(VLOOKUP($B2079,$P2062:$Q2067,2,0),0)+IFERROR(VLOOKUP($B2079,$R2062:$S2067,2,0),0))</f>
        <v>0</v>
      </c>
      <c r="E2079" s="110"/>
      <c r="M2079" s="110"/>
      <c r="O2079" s="105">
        <v>8</v>
      </c>
      <c r="P2079" s="185" t="e">
        <v>#NUM!</v>
      </c>
      <c r="Q2079" s="185" t="e">
        <v>#NUM!</v>
      </c>
      <c r="R2079" s="185" t="e">
        <v>#NUM!</v>
      </c>
      <c r="S2079" s="185" t="e">
        <v>#NUM!</v>
      </c>
      <c r="T2079" s="114"/>
      <c r="U2079" s="114"/>
    </row>
    <row r="2080" spans="2:34" hidden="1" outlineLevel="2" x14ac:dyDescent="0.25">
      <c r="B2080" s="105">
        <v>12</v>
      </c>
      <c r="C2080" s="108">
        <f t="shared" ref="C2080" si="3554">-(IFERROR(VLOOKUP($B2080,$B2062:$C2067,2,0),0)+IFERROR(VLOOKUP($B2080,$D2062:$E2067,2,0),0)+IFERROR(VLOOKUP($B2080,$F2062:$G2067,2,0),0)+IFERROR(VLOOKUP($B2080,$H2062:$I2067,2,0),0)+IFERROR(VLOOKUP($B2080,$J2062:$K2067,2,0),0)+IFERROR(VLOOKUP($B2080,$L2062:$M2067,2,0),0)+IFERROR(VLOOKUP($B2080,$N2062:$O2067,2,0),0)+IFERROR(VLOOKUP($B2080,$P2062:$Q2067,2,0),0)+IFERROR(VLOOKUP($B2080,$R2062:$S2067,2,0),0))</f>
        <v>0</v>
      </c>
      <c r="E2080" s="110"/>
      <c r="M2080" s="110"/>
      <c r="O2080" s="105">
        <v>9</v>
      </c>
      <c r="P2080" s="185" t="e">
        <v>#NUM!</v>
      </c>
      <c r="Q2080" s="185" t="e">
        <v>#NUM!</v>
      </c>
      <c r="R2080" s="185" t="e">
        <v>#NUM!</v>
      </c>
      <c r="S2080" s="185"/>
      <c r="T2080" s="114"/>
      <c r="U2080" s="114"/>
    </row>
    <row r="2081" spans="1:24" hidden="1" outlineLevel="2" x14ac:dyDescent="0.25">
      <c r="B2081" s="105">
        <v>13</v>
      </c>
      <c r="C2081" s="108">
        <f t="shared" ref="C2081" si="3555">-(IFERROR(VLOOKUP($B2081,$B2062:$C2067,2,0),0)+IFERROR(VLOOKUP($B2081,$D2062:$E2067,2,0),0)+IFERROR(VLOOKUP($B2081,$F2062:$G2067,2,0),0)+IFERROR(VLOOKUP($B2081,$H2062:$I2067,2,0),0)+IFERROR(VLOOKUP($B2081,$J2062:$K2067,2,0),0)+IFERROR(VLOOKUP($B2081,$L2062:$M2067,2,0),0)+IFERROR(VLOOKUP($B2081,$N2062:$O2067,2,0),0)+IFERROR(VLOOKUP($B2081,$P2062:$Q2067,2,0),0)+IFERROR(VLOOKUP($B2081,$R2062:$S2067,2,0),0))</f>
        <v>0</v>
      </c>
      <c r="E2081" s="110"/>
      <c r="F2081" s="110"/>
      <c r="G2081" s="324" t="s">
        <v>42</v>
      </c>
      <c r="H2081" s="324"/>
      <c r="I2081" s="324"/>
      <c r="J2081" s="324"/>
      <c r="K2081" s="324"/>
      <c r="L2081" s="324"/>
      <c r="M2081" s="110"/>
      <c r="O2081" s="105">
        <v>10</v>
      </c>
      <c r="P2081" s="185" t="e">
        <v>#NUM!</v>
      </c>
      <c r="Q2081" s="185" t="e">
        <v>#NUM!</v>
      </c>
      <c r="R2081" s="185"/>
      <c r="S2081" s="185"/>
      <c r="T2081" s="114"/>
      <c r="U2081" s="114"/>
    </row>
    <row r="2082" spans="1:24" hidden="1" outlineLevel="2" x14ac:dyDescent="0.25">
      <c r="B2082" s="105">
        <v>14</v>
      </c>
      <c r="C2082" s="108">
        <f t="shared" ref="C2082" si="3556">-(IFERROR(VLOOKUP($B2082,$B2062:$C2067,2,0),0)+IFERROR(VLOOKUP($B2082,$D2062:$E2067,2,0),0)+IFERROR(VLOOKUP($B2082,$F2062:$G2067,2,0),0)+IFERROR(VLOOKUP($B2082,$H2062:$I2067,2,0),0)+IFERROR(VLOOKUP($B2082,$J2062:$K2067,2,0),0)+IFERROR(VLOOKUP($B2082,$L2062:$M2067,2,0),0)+IFERROR(VLOOKUP($B2082,$N2062:$O2067,2,0),0)+IFERROR(VLOOKUP($B2082,$P2062:$Q2067,2,0),0)+IFERROR(VLOOKUP($B2082,$R2062:$S2067,2,0),0))</f>
        <v>0</v>
      </c>
      <c r="E2082" s="110"/>
      <c r="F2082" s="110"/>
      <c r="G2082" s="112">
        <v>6</v>
      </c>
      <c r="H2082" s="112">
        <v>5</v>
      </c>
      <c r="I2082" s="112">
        <v>4</v>
      </c>
      <c r="J2082" s="112">
        <v>3</v>
      </c>
      <c r="K2082" s="112">
        <v>2</v>
      </c>
      <c r="L2082" s="112">
        <v>1</v>
      </c>
      <c r="M2082" s="110"/>
      <c r="O2082" s="105">
        <v>11</v>
      </c>
      <c r="P2082" s="185" t="e">
        <v>#NUM!</v>
      </c>
      <c r="Q2082" s="185"/>
      <c r="R2082" s="185"/>
      <c r="S2082" s="185"/>
      <c r="T2082" s="114"/>
      <c r="U2082" s="114"/>
    </row>
    <row r="2083" spans="1:24" hidden="1" outlineLevel="2" x14ac:dyDescent="0.25">
      <c r="A2083" s="68" t="s">
        <v>41</v>
      </c>
      <c r="B2083" s="105">
        <v>15</v>
      </c>
      <c r="C2083" s="108">
        <f t="shared" ref="C2083" si="3557">-(IFERROR(VLOOKUP($B2083,$B2062:$C2067,2,0),0)+IFERROR(VLOOKUP($B2083,$D2062:$E2067,2,0),0)+IFERROR(VLOOKUP($B2083,$F2062:$G2067,2,0),0)+IFERROR(VLOOKUP($B2083,$H2062:$I2067,2,0),0)+IFERROR(VLOOKUP($B2083,$J2062:$K2067,2,0),0)+IFERROR(VLOOKUP($B2083,$L2062:$M2067,2,0),0)+IFERROR(VLOOKUP($B2083,$N2062:$O2067,2,0),0)+IFERROR(VLOOKUP($B2083,$P2062:$Q2067,2,0),0)+IFERROR(VLOOKUP($B2083,$R2062:$S2067,2,0),0))</f>
        <v>0</v>
      </c>
      <c r="E2083" s="110"/>
      <c r="F2083" s="105">
        <v>1</v>
      </c>
      <c r="G2083" s="184" t="e">
        <f t="array" ref="G2083:G2091">MMULT(MINVERSE($C$24:$K$32),$C2069:$C2077)</f>
        <v>#NUM!</v>
      </c>
      <c r="H2083" s="184" t="e">
        <f t="array" ref="H2083:H2090">MMULT(MINVERSE($C$24:$J$31),$C2069:$C2076)</f>
        <v>#NUM!</v>
      </c>
      <c r="I2083" s="184" t="e">
        <f t="array" ref="I2083:I2089">MMULT(MINVERSE($C$24:$I$30),$C2069:$C2075)</f>
        <v>#NUM!</v>
      </c>
      <c r="J2083" s="184" t="e">
        <f t="array" ref="J2083:J2088">MMULT(MINVERSE($C$24:$H$29),$C2069:$C2074)</f>
        <v>#NUM!</v>
      </c>
      <c r="K2083" s="184" t="e">
        <f t="array" ref="K2083:K2087">MMULT(MINVERSE($C$24:$G$28),$C2069:$C2073)</f>
        <v>#NUM!</v>
      </c>
      <c r="L2083" s="113"/>
      <c r="M2083" s="110"/>
      <c r="N2083" s="110"/>
      <c r="O2083" s="110"/>
      <c r="P2083" s="110"/>
    </row>
    <row r="2084" spans="1:24" hidden="1" outlineLevel="2" x14ac:dyDescent="0.25">
      <c r="B2084" s="105">
        <v>16</v>
      </c>
      <c r="C2084" s="108">
        <f t="shared" ref="C2084" si="3558">-(IFERROR(VLOOKUP($B2084,$B2062:$C2067,2,0),0)+IFERROR(VLOOKUP($B2084,$D2062:$E2067,2,0),0)+IFERROR(VLOOKUP($B2084,$F2062:$G2067,2,0),0)+IFERROR(VLOOKUP($B2084,$H2062:$I2067,2,0),0)+IFERROR(VLOOKUP($B2084,$J2062:$K2067,2,0),0)+IFERROR(VLOOKUP($B2084,$L2062:$M2067,2,0),0)+IFERROR(VLOOKUP($B2084,$N2062:$O2067,2,0),0)+IFERROR(VLOOKUP($B2084,$P2062:$Q2067,2,0),0)+IFERROR(VLOOKUP($B2084,$R2062:$S2067,2,0),0))</f>
        <v>0</v>
      </c>
      <c r="E2084" s="110"/>
      <c r="F2084" s="105">
        <v>2</v>
      </c>
      <c r="G2084" s="185" t="e">
        <v>#NUM!</v>
      </c>
      <c r="H2084" s="185" t="e">
        <v>#NUM!</v>
      </c>
      <c r="I2084" s="185" t="e">
        <v>#NUM!</v>
      </c>
      <c r="J2084" s="185" t="e">
        <v>#NUM!</v>
      </c>
      <c r="K2084" s="185" t="e">
        <v>#NUM!</v>
      </c>
      <c r="L2084" s="114"/>
      <c r="M2084" s="110"/>
      <c r="N2084" s="110"/>
      <c r="O2084" s="110"/>
      <c r="P2084" s="110"/>
    </row>
    <row r="2085" spans="1:24" hidden="1" outlineLevel="2" x14ac:dyDescent="0.25">
      <c r="B2085" s="105">
        <v>17</v>
      </c>
      <c r="C2085" s="108">
        <f t="shared" ref="C2085" si="3559">-(IFERROR(VLOOKUP($B2085,$B2062:$C2067,2,0),0)+IFERROR(VLOOKUP($B2085,$D2062:$E2067,2,0),0)+IFERROR(VLOOKUP($B2085,$F2062:$G2067,2,0),0)+IFERROR(VLOOKUP($B2085,$H2062:$I2067,2,0),0)+IFERROR(VLOOKUP($B2085,$J2062:$K2067,2,0),0)+IFERROR(VLOOKUP($B2085,$L2062:$M2067,2,0),0)+IFERROR(VLOOKUP($B2085,$N2062:$O2067,2,0),0)+IFERROR(VLOOKUP($B2085,$P2062:$Q2067,2,0),0)+IFERROR(VLOOKUP($B2085,$R2062:$S2067,2,0),0))</f>
        <v>0</v>
      </c>
      <c r="E2085" s="110"/>
      <c r="F2085" s="105">
        <v>3</v>
      </c>
      <c r="G2085" s="185" t="e">
        <v>#NUM!</v>
      </c>
      <c r="H2085" s="185" t="e">
        <v>#NUM!</v>
      </c>
      <c r="I2085" s="185" t="e">
        <v>#NUM!</v>
      </c>
      <c r="J2085" s="185" t="e">
        <v>#NUM!</v>
      </c>
      <c r="K2085" s="185" t="e">
        <v>#NUM!</v>
      </c>
      <c r="L2085" s="114"/>
      <c r="M2085" s="110"/>
    </row>
    <row r="2086" spans="1:24" hidden="1" outlineLevel="2" x14ac:dyDescent="0.25">
      <c r="B2086" s="105">
        <v>18</v>
      </c>
      <c r="C2086" s="108">
        <f t="shared" ref="C2086" si="3560">-(IFERROR(VLOOKUP($B2086,$B2062:$C2067,2,0),0)+IFERROR(VLOOKUP($B2086,$D2062:$E2067,2,0),0)+IFERROR(VLOOKUP($B2086,$F2062:$G2067,2,0),0)+IFERROR(VLOOKUP($B2086,$H2062:$I2067,2,0),0)+IFERROR(VLOOKUP($B2086,$J2062:$K2067,2,0),0)+IFERROR(VLOOKUP($B2086,$L2062:$M2067,2,0),0)+IFERROR(VLOOKUP($B2086,$N2062:$O2067,2,0),0)+IFERROR(VLOOKUP($B2086,$P2062:$Q2067,2,0),0)+IFERROR(VLOOKUP($B2086,$R2062:$S2067,2,0),0))</f>
        <v>0</v>
      </c>
      <c r="E2086" s="110"/>
      <c r="F2086" s="105">
        <v>4</v>
      </c>
      <c r="G2086" s="185" t="e">
        <v>#NUM!</v>
      </c>
      <c r="H2086" s="185" t="e">
        <v>#NUM!</v>
      </c>
      <c r="I2086" s="185" t="e">
        <v>#NUM!</v>
      </c>
      <c r="J2086" s="185" t="e">
        <v>#NUM!</v>
      </c>
      <c r="K2086" s="185" t="e">
        <v>#NUM!</v>
      </c>
      <c r="L2086" s="114"/>
      <c r="M2086" s="110"/>
    </row>
    <row r="2087" spans="1:24" hidden="1" outlineLevel="2" x14ac:dyDescent="0.25">
      <c r="B2087" s="105">
        <v>19</v>
      </c>
      <c r="C2087" s="108">
        <f t="shared" ref="C2087" si="3561">-(IFERROR(VLOOKUP($B2087,$B2062:$C2067,2,0),0)+IFERROR(VLOOKUP($B2087,$D2062:$E2067,2,0),0)+IFERROR(VLOOKUP($B2087,$F2062:$G2067,2,0),0)+IFERROR(VLOOKUP($B2087,$H2062:$I2067,2,0),0)+IFERROR(VLOOKUP($B2087,$J2062:$K2067,2,0),0)+IFERROR(VLOOKUP($B2087,$L2062:$M2067,2,0),0)+IFERROR(VLOOKUP($B2087,$N2062:$O2067,2,0),0)+IFERROR(VLOOKUP($B2087,$P2062:$Q2067,2,0),0)+IFERROR(VLOOKUP($B2087,$R2062:$S2067,2,0),0))</f>
        <v>0</v>
      </c>
      <c r="E2087" s="110"/>
      <c r="F2087" s="105">
        <v>5</v>
      </c>
      <c r="G2087" s="185" t="e">
        <v>#NUM!</v>
      </c>
      <c r="H2087" s="185" t="e">
        <v>#NUM!</v>
      </c>
      <c r="I2087" s="185" t="e">
        <v>#NUM!</v>
      </c>
      <c r="J2087" s="185" t="e">
        <v>#NUM!</v>
      </c>
      <c r="K2087" s="185" t="e">
        <v>#NUM!</v>
      </c>
      <c r="L2087" s="114"/>
      <c r="M2087" s="110"/>
    </row>
    <row r="2088" spans="1:24" hidden="1" outlineLevel="2" x14ac:dyDescent="0.25">
      <c r="B2088" s="105">
        <v>20</v>
      </c>
      <c r="C2088" s="108">
        <f t="shared" ref="C2088" si="3562">-(IFERROR(VLOOKUP($B2088,$B2062:$C2067,2,0),0)+IFERROR(VLOOKUP($B2088,$D2062:$E2067,2,0),0)+IFERROR(VLOOKUP($B2088,$F2062:$G2067,2,0),0)+IFERROR(VLOOKUP($B2088,$H2062:$I2067,2,0),0)+IFERROR(VLOOKUP($B2088,$J2062:$K2067,2,0),0)+IFERROR(VLOOKUP($B2088,$L2062:$M2067,2,0),0)+IFERROR(VLOOKUP($B2088,$N2062:$O2067,2,0),0)+IFERROR(VLOOKUP($B2088,$P2062:$Q2067,2,0),0)+IFERROR(VLOOKUP($B2088,$R2062:$S2067,2,0),0))</f>
        <v>0</v>
      </c>
      <c r="E2088" s="110" t="s">
        <v>40</v>
      </c>
      <c r="F2088" s="105">
        <v>6</v>
      </c>
      <c r="G2088" s="185" t="e">
        <v>#NUM!</v>
      </c>
      <c r="H2088" s="185" t="e">
        <v>#NUM!</v>
      </c>
      <c r="I2088" s="185" t="e">
        <v>#NUM!</v>
      </c>
      <c r="J2088" s="185" t="e">
        <v>#NUM!</v>
      </c>
      <c r="K2088" s="185"/>
      <c r="L2088" s="114"/>
      <c r="M2088" s="110"/>
    </row>
    <row r="2089" spans="1:24" hidden="1" outlineLevel="2" x14ac:dyDescent="0.25">
      <c r="B2089" s="105">
        <v>21</v>
      </c>
      <c r="C2089" s="108">
        <f t="shared" ref="C2089" si="3563">-(IFERROR(VLOOKUP($B2089,$B2062:$C2067,2,0),0)+IFERROR(VLOOKUP($B2089,$D2062:$E2067,2,0),0)+IFERROR(VLOOKUP($B2089,$F2062:$G2067,2,0),0)+IFERROR(VLOOKUP($B2089,$H2062:$I2067,2,0),0)+IFERROR(VLOOKUP($B2089,$J2062:$K2067,2,0),0)+IFERROR(VLOOKUP($B2089,$L2062:$M2067,2,0),0)+IFERROR(VLOOKUP($B2089,$N2062:$O2067,2,0),0)+IFERROR(VLOOKUP($B2089,$P2062:$Q2067,2,0),0)+IFERROR(VLOOKUP($B2089,$R2062:$S2067,2,0),0))</f>
        <v>0</v>
      </c>
      <c r="E2089" s="110"/>
      <c r="F2089" s="105">
        <v>7</v>
      </c>
      <c r="G2089" s="185" t="e">
        <v>#NUM!</v>
      </c>
      <c r="H2089" s="185" t="e">
        <v>#NUM!</v>
      </c>
      <c r="I2089" s="185" t="e">
        <v>#NUM!</v>
      </c>
      <c r="J2089" s="185"/>
      <c r="K2089" s="185"/>
      <c r="L2089" s="114"/>
      <c r="M2089" s="110"/>
    </row>
    <row r="2090" spans="1:24" hidden="1" outlineLevel="2" x14ac:dyDescent="0.25">
      <c r="E2090" s="110"/>
      <c r="F2090" s="105">
        <v>8</v>
      </c>
      <c r="G2090" s="185" t="e">
        <v>#NUM!</v>
      </c>
      <c r="H2090" s="185" t="e">
        <v>#NUM!</v>
      </c>
      <c r="I2090" s="185"/>
      <c r="J2090" s="185"/>
      <c r="K2090" s="185"/>
      <c r="L2090" s="114"/>
      <c r="M2090" s="110"/>
      <c r="X2090" s="110"/>
    </row>
    <row r="2091" spans="1:24" hidden="1" outlineLevel="2" x14ac:dyDescent="0.25">
      <c r="E2091" s="110"/>
      <c r="F2091" s="105">
        <v>9</v>
      </c>
      <c r="G2091" s="185" t="e">
        <v>#NUM!</v>
      </c>
      <c r="H2091" s="185"/>
      <c r="I2091" s="185"/>
      <c r="J2091" s="185"/>
      <c r="K2091" s="185"/>
      <c r="L2091" s="114"/>
      <c r="M2091" s="110"/>
      <c r="X2091" s="110"/>
    </row>
    <row r="2092" spans="1:24" hidden="1" outlineLevel="2" x14ac:dyDescent="0.25">
      <c r="A2092" s="117"/>
    </row>
    <row r="2093" spans="1:24" s="119" customFormat="1" hidden="1" outlineLevel="2" x14ac:dyDescent="0.25">
      <c r="A2093" s="118" t="s">
        <v>37</v>
      </c>
    </row>
    <row r="2094" spans="1:24" hidden="1" outlineLevel="2" x14ac:dyDescent="0.25">
      <c r="B2094" s="316" t="e">
        <f t="shared" ref="B2094:B2100" si="3564">B2061</f>
        <v>#REF!</v>
      </c>
      <c r="C2094" s="316"/>
      <c r="D2094" s="316" t="e">
        <f t="shared" ref="D2094:D2100" si="3565">D2061</f>
        <v>#REF!</v>
      </c>
      <c r="E2094" s="316"/>
      <c r="F2094" s="316" t="e">
        <f t="shared" ref="F2094:F2100" si="3566">F2061</f>
        <v>#REF!</v>
      </c>
      <c r="G2094" s="316"/>
      <c r="H2094" s="316" t="e">
        <f t="shared" ref="H2094:H2100" si="3567">H2061</f>
        <v>#REF!</v>
      </c>
      <c r="I2094" s="316"/>
      <c r="J2094" s="316" t="e">
        <f t="shared" ref="J2094:J2100" si="3568">J2061</f>
        <v>#REF!</v>
      </c>
      <c r="K2094" s="316"/>
      <c r="L2094" s="316" t="e">
        <f t="shared" ref="L2094:L2100" si="3569">L2061</f>
        <v>#REF!</v>
      </c>
      <c r="M2094" s="316"/>
    </row>
    <row r="2095" spans="1:24" hidden="1" outlineLevel="2" x14ac:dyDescent="0.25">
      <c r="B2095" s="105" t="e">
        <f t="shared" si="3564"/>
        <v>#REF!</v>
      </c>
      <c r="C2095" s="116" t="e">
        <f>IF($Q$2=2,IFERROR(INDEX($G2072:$L2078,MATCH(B2095,$F2072:$F2078,0),MATCH(INICIO!$C$59,$G2071:$L2071,0)),0),IF($Q$2=4,IFERROR(INDEX($P2072:$U2082,MATCH(B2095,$O2072:$O2082,0),MATCH(INICIO!$C$59,$P2071:$U2071,0)),0),IFERROR(INDEX($G2083:$L2091,MATCH(B2095,$F2083:$F2091,0),MATCH(INICIO!$C$59,$G2082:$L2082,0)),0)))</f>
        <v>#REF!</v>
      </c>
      <c r="D2095" s="105" t="e">
        <f t="shared" si="3565"/>
        <v>#REF!</v>
      </c>
      <c r="E2095" s="116" t="e">
        <f>IF($Q$2=2,IFERROR(INDEX($G2072:$L2078,MATCH(D2095,$F2072:$F2078,0),MATCH(INICIO!$C$59,$G2071:$L2071,0)),0),IF($Q$2=4,IFERROR(INDEX($P2072:$U2082,MATCH(D2095,$O2072:$O2082,0),MATCH(INICIO!$C$59,$P2071:$U2071,0)),0),IFERROR(INDEX($G2083:$L2091,MATCH(D2095,$F2083:$F2091,0),MATCH(INICIO!$C$59,$G2082:$L2082,0)),0)))</f>
        <v>#REF!</v>
      </c>
      <c r="F2095" s="105" t="e">
        <f t="shared" si="3566"/>
        <v>#REF!</v>
      </c>
      <c r="G2095" s="116" t="e">
        <f>IF($Q$2=2,IFERROR(INDEX($G2072:$L2078,MATCH(F2095,$F2072:$F2078,0),MATCH(INICIO!$C$59,$G2071:$L2071,0)),0),IF($Q$2=4,IFERROR(INDEX($P2072:$U2082,MATCH(F2095,$O2072:$O2082,0),MATCH(INICIO!$C$59,$P2071:$U2071,0)),0),IFERROR(INDEX($G2083:$L2091,MATCH(F2095,$F2083:$F2091,0),MATCH(INICIO!$C$59,$G2082:$L2082,0)),0)))</f>
        <v>#REF!</v>
      </c>
      <c r="H2095" s="105" t="e">
        <f t="shared" si="3567"/>
        <v>#REF!</v>
      </c>
      <c r="I2095" s="116" t="e">
        <f>IF($Q$2=2,IFERROR(INDEX($G2072:$L2078,MATCH(H2095,$F2072:$F2078,0),MATCH(INICIO!$C$59,$G2071:$L2071,0)),0),IF($Q$2=4,IFERROR(INDEX($P2072:$U2082,MATCH(H2095,$O2072:$O2082,0),MATCH(INICIO!$C$59,$P2071:$U2071,0)),0),IFERROR(INDEX($G2083:$L2091,MATCH(H2095,$F2083:$F2091,0),MATCH(INICIO!$C$59,$G2082:$L2082,0)),0)))</f>
        <v>#REF!</v>
      </c>
      <c r="J2095" s="105" t="e">
        <f t="shared" si="3568"/>
        <v>#REF!</v>
      </c>
      <c r="K2095" s="116" t="e">
        <f>IF($Q$2=2,IFERROR(INDEX($G2072:$L2078,MATCH(J2095,$F2072:$F2078,0),MATCH(INICIO!$C$59,$G2071:$L2071,0)),0),IF($Q$2=4,IFERROR(INDEX($P2072:$U2082,MATCH(J2095,$O2072:$O2082,0),MATCH(INICIO!$C$59,$P2071:$U2071,0)),0),IFERROR(INDEX($G2083:$L2091,MATCH(J2095,$F2083:$F2091,0),MATCH(INICIO!$C$59,$G2082:$L2082,0)),0)))</f>
        <v>#REF!</v>
      </c>
      <c r="L2095" s="105" t="e">
        <f t="shared" si="3569"/>
        <v>#REF!</v>
      </c>
      <c r="M2095" s="116" t="e">
        <f>IF($Q$2=2,IFERROR(INDEX($G2072:$L2078,MATCH(L2095,$F2072:$F2078,0),MATCH(INICIO!$C$59,$G2071:$L2071,0)),0),IF($Q$2=4,IFERROR(INDEX($P2072:$U2082,MATCH(L2095,$O2072:$O2082,0),MATCH(INICIO!$C$59,$P2071:$U2071,0)),0),IFERROR(INDEX($G2083:$L2091,MATCH(L2095,$F2083:$F2091,0),MATCH(INICIO!$C$59,$G2082:$L2082,0)),0)))</f>
        <v>#REF!</v>
      </c>
    </row>
    <row r="2096" spans="1:24" hidden="1" outlineLevel="2" x14ac:dyDescent="0.25">
      <c r="B2096" s="105" t="e">
        <f t="shared" si="3564"/>
        <v>#REF!</v>
      </c>
      <c r="C2096" s="116" t="e">
        <f>IF($Q$2=2,IFERROR(INDEX($G2072:$L2078,MATCH(B2096,$F2072:$F2078,0),MATCH(INICIO!$C$59,$G2071:$L2071,0)),0),IF($Q$2=4,IFERROR(INDEX($P2072:$U2082,MATCH(B2096,$O2072:$O2082,0),MATCH(INICIO!$C$59,$P2071:$U2071,0)),0),IFERROR(INDEX($G2083:$L2091,MATCH(B2096,$F2083:$F2091,0),MATCH(INICIO!$C$59,$G2082:$L2082,0)),0)))</f>
        <v>#REF!</v>
      </c>
      <c r="D2096" s="105" t="e">
        <f t="shared" si="3565"/>
        <v>#REF!</v>
      </c>
      <c r="E2096" s="116" t="e">
        <f>IF($Q$2=2,IFERROR(INDEX($G2072:$L2078,MATCH(D2096,$F2072:$F2078,0),MATCH(INICIO!$C$59,$G2071:$L2071,0)),0),IF($Q$2=4,IFERROR(INDEX($P2072:$U2082,MATCH(D2096,$O2072:$O2082,0),MATCH(INICIO!$C$59,$P2071:$U2071,0)),0),IFERROR(INDEX($G2083:$L2091,MATCH(D2096,$F2083:$F2091,0),MATCH(INICIO!$C$59,$G2082:$L2082,0)),0)))</f>
        <v>#REF!</v>
      </c>
      <c r="F2096" s="105" t="e">
        <f t="shared" si="3566"/>
        <v>#REF!</v>
      </c>
      <c r="G2096" s="116" t="e">
        <f>IF($Q$2=2,IFERROR(INDEX($G2072:$L2078,MATCH(F2096,$F2072:$F2078,0),MATCH(INICIO!$C$59,$G2071:$L2071,0)),0),IF($Q$2=4,IFERROR(INDEX($P2072:$U2082,MATCH(F2096,$O2072:$O2082,0),MATCH(INICIO!$C$59,$P2071:$U2071,0)),0),IFERROR(INDEX($G2083:$L2091,MATCH(F2096,$F2083:$F2091,0),MATCH(INICIO!$C$59,$G2082:$L2082,0)),0)))</f>
        <v>#REF!</v>
      </c>
      <c r="H2096" s="105" t="e">
        <f t="shared" si="3567"/>
        <v>#REF!</v>
      </c>
      <c r="I2096" s="116" t="e">
        <f>IF($Q$2=2,IFERROR(INDEX($G2072:$L2078,MATCH(H2096,$F2072:$F2078,0),MATCH(INICIO!$C$59,$G2071:$L2071,0)),0),IF($Q$2=4,IFERROR(INDEX($P2072:$U2082,MATCH(H2096,$O2072:$O2082,0),MATCH(INICIO!$C$59,$P2071:$U2071,0)),0),IFERROR(INDEX($G2083:$L2091,MATCH(H2096,$F2083:$F2091,0),MATCH(INICIO!$C$59,$G2082:$L2082,0)),0)))</f>
        <v>#REF!</v>
      </c>
      <c r="J2096" s="105" t="e">
        <f t="shared" si="3568"/>
        <v>#REF!</v>
      </c>
      <c r="K2096" s="116" t="e">
        <f>IF($Q$2=2,IFERROR(INDEX($G2072:$L2078,MATCH(J2096,$F2072:$F2078,0),MATCH(INICIO!$C$59,$G2071:$L2071,0)),0),IF($Q$2=4,IFERROR(INDEX($P2072:$U2082,MATCH(J2096,$O2072:$O2082,0),MATCH(INICIO!$C$59,$P2071:$U2071,0)),0),IFERROR(INDEX($G2083:$L2091,MATCH(J2096,$F2083:$F2091,0),MATCH(INICIO!$C$59,$G2082:$L2082,0)),0)))</f>
        <v>#REF!</v>
      </c>
      <c r="L2096" s="105" t="e">
        <f t="shared" si="3569"/>
        <v>#REF!</v>
      </c>
      <c r="M2096" s="116" t="e">
        <f>IF($Q$2=2,IFERROR(INDEX($G2072:$L2078,MATCH(L2096,$F2072:$F2078,0),MATCH(INICIO!$C$59,$G2071:$L2071,0)),0),IF($Q$2=4,IFERROR(INDEX($P2072:$U2082,MATCH(L2096,$O2072:$O2082,0),MATCH(INICIO!$C$59,$P2071:$U2071,0)),0),IFERROR(INDEX($G2083:$L2091,MATCH(L2096,$F2083:$F2091,0),MATCH(INICIO!$C$59,$G2082:$L2082,0)),0)))</f>
        <v>#REF!</v>
      </c>
    </row>
    <row r="2097" spans="1:62" hidden="1" outlineLevel="2" x14ac:dyDescent="0.25">
      <c r="B2097" s="105" t="e">
        <f t="shared" si="3564"/>
        <v>#REF!</v>
      </c>
      <c r="C2097" s="116" t="e">
        <f>IF($Q$2=2,IFERROR(INDEX($G2072:$L2078,MATCH(B2097,$F2072:$F2078,0),MATCH(INICIO!$C$59,$G2071:$L2071,0)),0),IF($Q$2=4,IFERROR(INDEX($P2072:$U2082,MATCH(B2097,$O2072:$O2082,0),MATCH(INICIO!$C$59,$P2071:$U2071,0)),0),IFERROR(INDEX($G2083:$L2091,MATCH(B2097,$F2083:$F2091,0),MATCH(INICIO!$C$59,$G2082:$L2082,0)),0)))</f>
        <v>#REF!</v>
      </c>
      <c r="D2097" s="105" t="e">
        <f t="shared" si="3565"/>
        <v>#REF!</v>
      </c>
      <c r="E2097" s="116" t="e">
        <f>IF($Q$2=2,IFERROR(INDEX($G2072:$L2078,MATCH(D2097,$F2072:$F2078,0),MATCH(INICIO!$C$59,$G2071:$L2071,0)),0),IF($Q$2=4,IFERROR(INDEX($P2072:$U2082,MATCH(D2097,$O2072:$O2082,0),MATCH(INICIO!$C$59,$P2071:$U2071,0)),0),IFERROR(INDEX($G2083:$L2091,MATCH(D2097,$F2083:$F2091,0),MATCH(INICIO!$C$59,$G2082:$L2082,0)),0)))</f>
        <v>#REF!</v>
      </c>
      <c r="F2097" s="105" t="e">
        <f t="shared" si="3566"/>
        <v>#REF!</v>
      </c>
      <c r="G2097" s="116" t="e">
        <f>IF($Q$2=2,IFERROR(INDEX($G2072:$L2078,MATCH(F2097,$F2072:$F2078,0),MATCH(INICIO!$C$59,$G2071:$L2071,0)),0),IF($Q$2=4,IFERROR(INDEX($P2072:$U2082,MATCH(F2097,$O2072:$O2082,0),MATCH(INICIO!$C$59,$P2071:$U2071,0)),0),IFERROR(INDEX($G2083:$L2091,MATCH(F2097,$F2083:$F2091,0),MATCH(INICIO!$C$59,$G2082:$L2082,0)),0)))</f>
        <v>#REF!</v>
      </c>
      <c r="H2097" s="105" t="e">
        <f t="shared" si="3567"/>
        <v>#REF!</v>
      </c>
      <c r="I2097" s="116" t="e">
        <f>IF($Q$2=2,IFERROR(INDEX($G2072:$L2078,MATCH(H2097,$F2072:$F2078,0),MATCH(INICIO!$C$59,$G2071:$L2071,0)),0),IF($Q$2=4,IFERROR(INDEX($P2072:$U2082,MATCH(H2097,$O2072:$O2082,0),MATCH(INICIO!$C$59,$P2071:$U2071,0)),0),IFERROR(INDEX($G2083:$L2091,MATCH(H2097,$F2083:$F2091,0),MATCH(INICIO!$C$59,$G2082:$L2082,0)),0)))</f>
        <v>#REF!</v>
      </c>
      <c r="J2097" s="105" t="e">
        <f t="shared" si="3568"/>
        <v>#REF!</v>
      </c>
      <c r="K2097" s="116" t="e">
        <f>IF($Q$2=2,IFERROR(INDEX($G2072:$L2078,MATCH(J2097,$F2072:$F2078,0),MATCH(INICIO!$C$59,$G2071:$L2071,0)),0),IF($Q$2=4,IFERROR(INDEX($P2072:$U2082,MATCH(J2097,$O2072:$O2082,0),MATCH(INICIO!$C$59,$P2071:$U2071,0)),0),IFERROR(INDEX($G2083:$L2091,MATCH(J2097,$F2083:$F2091,0),MATCH(INICIO!$C$59,$G2082:$L2082,0)),0)))</f>
        <v>#REF!</v>
      </c>
      <c r="L2097" s="105" t="e">
        <f t="shared" si="3569"/>
        <v>#REF!</v>
      </c>
      <c r="M2097" s="116" t="e">
        <f>IF($Q$2=2,IFERROR(INDEX($G2072:$L2078,MATCH(L2097,$F2072:$F2078,0),MATCH(INICIO!$C$59,$G2071:$L2071,0)),0),IF($Q$2=4,IFERROR(INDEX($P2072:$U2082,MATCH(L2097,$O2072:$O2082,0),MATCH(INICIO!$C$59,$P2071:$U2071,0)),0),IFERROR(INDEX($G2083:$L2091,MATCH(L2097,$F2083:$F2091,0),MATCH(INICIO!$C$59,$G2082:$L2082,0)),0)))</f>
        <v>#REF!</v>
      </c>
    </row>
    <row r="2098" spans="1:62" hidden="1" outlineLevel="2" x14ac:dyDescent="0.25">
      <c r="B2098" s="105" t="e">
        <f t="shared" si="3564"/>
        <v>#REF!</v>
      </c>
      <c r="C2098" s="116" t="e">
        <f>IF($Q$2=2,IFERROR(INDEX($G2072:$L2078,MATCH(B2098,$F2072:$F2078,0),MATCH(INICIO!$C$59,$G2071:$L2071,0)),0),IF($Q$2=4,IFERROR(INDEX($P2072:$U2082,MATCH(B2098,$O2072:$O2082,0),MATCH(INICIO!$C$59,$P2071:$U2071,0)),0),IFERROR(INDEX($G2083:$L2091,MATCH(B2098,$F2083:$F2091,0),MATCH(INICIO!$C$59,$G2082:$L2082,0)),0)))</f>
        <v>#REF!</v>
      </c>
      <c r="D2098" s="105" t="e">
        <f t="shared" si="3565"/>
        <v>#REF!</v>
      </c>
      <c r="E2098" s="116" t="e">
        <f>IF($Q$2=2,IFERROR(INDEX($G2072:$L2078,MATCH(D2098,$F2072:$F2078,0),MATCH(INICIO!$C$59,$G2071:$L2071,0)),0),IF($Q$2=4,IFERROR(INDEX($P2072:$U2082,MATCH(D2098,$O2072:$O2082,0),MATCH(INICIO!$C$59,$P2071:$U2071,0)),0),IFERROR(INDEX($G2083:$L2091,MATCH(D2098,$F2083:$F2091,0),MATCH(INICIO!$C$59,$G2082:$L2082,0)),0)))</f>
        <v>#REF!</v>
      </c>
      <c r="F2098" s="105" t="e">
        <f t="shared" si="3566"/>
        <v>#REF!</v>
      </c>
      <c r="G2098" s="116" t="e">
        <f>IF($Q$2=2,IFERROR(INDEX($G2072:$L2078,MATCH(F2098,$F2072:$F2078,0),MATCH(INICIO!$C$59,$G2071:$L2071,0)),0),IF($Q$2=4,IFERROR(INDEX($P2072:$U2082,MATCH(F2098,$O2072:$O2082,0),MATCH(INICIO!$C$59,$P2071:$U2071,0)),0),IFERROR(INDEX($G2083:$L2091,MATCH(F2098,$F2083:$F2091,0),MATCH(INICIO!$C$59,$G2082:$L2082,0)),0)))</f>
        <v>#REF!</v>
      </c>
      <c r="H2098" s="105" t="e">
        <f t="shared" si="3567"/>
        <v>#REF!</v>
      </c>
      <c r="I2098" s="116" t="e">
        <f>IF($Q$2=2,IFERROR(INDEX($G2072:$L2078,MATCH(H2098,$F2072:$F2078,0),MATCH(INICIO!$C$59,$G2071:$L2071,0)),0),IF($Q$2=4,IFERROR(INDEX($P2072:$U2082,MATCH(H2098,$O2072:$O2082,0),MATCH(INICIO!$C$59,$P2071:$U2071,0)),0),IFERROR(INDEX($G2083:$L2091,MATCH(H2098,$F2083:$F2091,0),MATCH(INICIO!$C$59,$G2082:$L2082,0)),0)))</f>
        <v>#REF!</v>
      </c>
      <c r="J2098" s="105" t="e">
        <f t="shared" si="3568"/>
        <v>#REF!</v>
      </c>
      <c r="K2098" s="116" t="e">
        <f>IF($Q$2=2,IFERROR(INDEX($G2072:$L2078,MATCH(J2098,$F2072:$F2078,0),MATCH(INICIO!$C$59,$G2071:$L2071,0)),0),IF($Q$2=4,IFERROR(INDEX($P2072:$U2082,MATCH(J2098,$O2072:$O2082,0),MATCH(INICIO!$C$59,$P2071:$U2071,0)),0),IFERROR(INDEX($G2083:$L2091,MATCH(J2098,$F2083:$F2091,0),MATCH(INICIO!$C$59,$G2082:$L2082,0)),0)))</f>
        <v>#REF!</v>
      </c>
      <c r="L2098" s="105" t="e">
        <f t="shared" si="3569"/>
        <v>#REF!</v>
      </c>
      <c r="M2098" s="116" t="e">
        <f>IF($Q$2=2,IFERROR(INDEX($G2072:$L2078,MATCH(L2098,$F2072:$F2078,0),MATCH(INICIO!$C$59,$G2071:$L2071,0)),0),IF($Q$2=4,IFERROR(INDEX($P2072:$U2082,MATCH(L2098,$O2072:$O2082,0),MATCH(INICIO!$C$59,$P2071:$U2071,0)),0),IFERROR(INDEX($G2083:$L2091,MATCH(L2098,$F2083:$F2091,0),MATCH(INICIO!$C$59,$G2082:$L2082,0)),0)))</f>
        <v>#REF!</v>
      </c>
    </row>
    <row r="2099" spans="1:62" hidden="1" outlineLevel="2" x14ac:dyDescent="0.25">
      <c r="B2099" s="105" t="e">
        <f t="shared" si="3564"/>
        <v>#REF!</v>
      </c>
      <c r="C2099" s="116" t="e">
        <f>IF($Q$2=2,IFERROR(INDEX($G2072:$L2078,MATCH(B2099,$F2072:$F2078,0),MATCH(INICIO!$C$59,$G2071:$L2071,0)),0),IF($Q$2=4,IFERROR(INDEX($P2072:$U2082,MATCH(B2099,$O2072:$O2082,0),MATCH(INICIO!$C$59,$P2071:$U2071,0)),0),IFERROR(INDEX($G2083:$L2091,MATCH(B2099,$F2083:$F2091,0),MATCH(INICIO!$C$59,$G2082:$L2082,0)),0)))</f>
        <v>#REF!</v>
      </c>
      <c r="D2099" s="105" t="e">
        <f t="shared" si="3565"/>
        <v>#REF!</v>
      </c>
      <c r="E2099" s="116" t="e">
        <f>IF($Q$2=2,IFERROR(INDEX($G2072:$L2078,MATCH(D2099,$F2072:$F2078,0),MATCH(INICIO!$C$59,$G2071:$L2071,0)),0),IF($Q$2=4,IFERROR(INDEX($P2072:$U2082,MATCH(D2099,$O2072:$O2082,0),MATCH(INICIO!$C$59,$P2071:$U2071,0)),0),IFERROR(INDEX($G2083:$L2091,MATCH(D2099,$F2083:$F2091,0),MATCH(INICIO!$C$59,$G2082:$L2082,0)),0)))</f>
        <v>#REF!</v>
      </c>
      <c r="F2099" s="105" t="e">
        <f t="shared" si="3566"/>
        <v>#REF!</v>
      </c>
      <c r="G2099" s="116" t="e">
        <f>IF($Q$2=2,IFERROR(INDEX($G2072:$L2078,MATCH(F2099,$F2072:$F2078,0),MATCH(INICIO!$C$59,$G2071:$L2071,0)),0),IF($Q$2=4,IFERROR(INDEX($P2072:$U2082,MATCH(F2099,$O2072:$O2082,0),MATCH(INICIO!$C$59,$P2071:$U2071,0)),0),IFERROR(INDEX($G2083:$L2091,MATCH(F2099,$F2083:$F2091,0),MATCH(INICIO!$C$59,$G2082:$L2082,0)),0)))</f>
        <v>#REF!</v>
      </c>
      <c r="H2099" s="105" t="e">
        <f t="shared" si="3567"/>
        <v>#REF!</v>
      </c>
      <c r="I2099" s="116" t="e">
        <f>IF($Q$2=2,IFERROR(INDEX($G2072:$L2078,MATCH(H2099,$F2072:$F2078,0),MATCH(INICIO!$C$59,$G2071:$L2071,0)),0),IF($Q$2=4,IFERROR(INDEX($P2072:$U2082,MATCH(H2099,$O2072:$O2082,0),MATCH(INICIO!$C$59,$P2071:$U2071,0)),0),IFERROR(INDEX($G2083:$L2091,MATCH(H2099,$F2083:$F2091,0),MATCH(INICIO!$C$59,$G2082:$L2082,0)),0)))</f>
        <v>#REF!</v>
      </c>
      <c r="J2099" s="105" t="e">
        <f t="shared" si="3568"/>
        <v>#REF!</v>
      </c>
      <c r="K2099" s="116" t="e">
        <f>IF($Q$2=2,IFERROR(INDEX($G2072:$L2078,MATCH(J2099,$F2072:$F2078,0),MATCH(INICIO!$C$59,$G2071:$L2071,0)),0),IF($Q$2=4,IFERROR(INDEX($P2072:$U2082,MATCH(J2099,$O2072:$O2082,0),MATCH(INICIO!$C$59,$P2071:$U2071,0)),0),IFERROR(INDEX($G2083:$L2091,MATCH(J2099,$F2083:$F2091,0),MATCH(INICIO!$C$59,$G2082:$L2082,0)),0)))</f>
        <v>#REF!</v>
      </c>
      <c r="L2099" s="105" t="e">
        <f t="shared" si="3569"/>
        <v>#REF!</v>
      </c>
      <c r="M2099" s="116" t="e">
        <f>IF($Q$2=2,IFERROR(INDEX($G2072:$L2078,MATCH(L2099,$F2072:$F2078,0),MATCH(INICIO!$C$59,$G2071:$L2071,0)),0),IF($Q$2=4,IFERROR(INDEX($P2072:$U2082,MATCH(L2099,$O2072:$O2082,0),MATCH(INICIO!$C$59,$P2071:$U2071,0)),0),IFERROR(INDEX($G2083:$L2091,MATCH(L2099,$F2083:$F2091,0),MATCH(INICIO!$C$59,$G2082:$L2082,0)),0)))</f>
        <v>#REF!</v>
      </c>
    </row>
    <row r="2100" spans="1:62" hidden="1" outlineLevel="2" x14ac:dyDescent="0.25">
      <c r="B2100" s="105" t="e">
        <f t="shared" si="3564"/>
        <v>#REF!</v>
      </c>
      <c r="C2100" s="116" t="e">
        <f>IF($Q$2=2,IFERROR(INDEX($G2072:$L2078,MATCH(B2100,$F2072:$F2078,0),MATCH(INICIO!$C$59,$G2071:$L2071,0)),0),IF($Q$2=4,IFERROR(INDEX($P2072:$U2082,MATCH(B2100,$O2072:$O2082,0),MATCH(INICIO!$C$59,$P2071:$U2071,0)),0),IFERROR(INDEX($G2083:$L2091,MATCH(B2100,$F2083:$F2091,0),MATCH(INICIO!$C$59,$G2082:$L2082,0)),0)))</f>
        <v>#REF!</v>
      </c>
      <c r="D2100" s="105" t="e">
        <f t="shared" si="3565"/>
        <v>#REF!</v>
      </c>
      <c r="E2100" s="116" t="e">
        <f>IF($Q$2=2,IFERROR(INDEX($G2072:$L2078,MATCH(D2100,$F2072:$F2078,0),MATCH(INICIO!$C$59,$G2071:$L2071,0)),0),IF($Q$2=4,IFERROR(INDEX($P2072:$U2082,MATCH(D2100,$O2072:$O2082,0),MATCH(INICIO!$C$59,$P2071:$U2071,0)),0),IFERROR(INDEX($G2083:$L2091,MATCH(D2100,$F2083:$F2091,0),MATCH(INICIO!$C$59,$G2082:$L2082,0)),0)))</f>
        <v>#REF!</v>
      </c>
      <c r="F2100" s="105" t="e">
        <f t="shared" si="3566"/>
        <v>#REF!</v>
      </c>
      <c r="G2100" s="116" t="e">
        <f>IF($Q$2=2,IFERROR(INDEX($G2072:$L2078,MATCH(F2100,$F2072:$F2078,0),MATCH(INICIO!$C$59,$G2071:$L2071,0)),0),IF($Q$2=4,IFERROR(INDEX($P2072:$U2082,MATCH(F2100,$O2072:$O2082,0),MATCH(INICIO!$C$59,$P2071:$U2071,0)),0),IFERROR(INDEX($G2083:$L2091,MATCH(F2100,$F2083:$F2091,0),MATCH(INICIO!$C$59,$G2082:$L2082,0)),0)))</f>
        <v>#REF!</v>
      </c>
      <c r="H2100" s="105" t="e">
        <f t="shared" si="3567"/>
        <v>#REF!</v>
      </c>
      <c r="I2100" s="116" t="e">
        <f>IF($Q$2=2,IFERROR(INDEX($G2072:$L2078,MATCH(H2100,$F2072:$F2078,0),MATCH(INICIO!$C$59,$G2071:$L2071,0)),0),IF($Q$2=4,IFERROR(INDEX($P2072:$U2082,MATCH(H2100,$O2072:$O2082,0),MATCH(INICIO!$C$59,$P2071:$U2071,0)),0),IFERROR(INDEX($G2083:$L2091,MATCH(H2100,$F2083:$F2091,0),MATCH(INICIO!$C$59,$G2082:$L2082,0)),0)))</f>
        <v>#REF!</v>
      </c>
      <c r="J2100" s="105" t="e">
        <f t="shared" si="3568"/>
        <v>#REF!</v>
      </c>
      <c r="K2100" s="116" t="e">
        <f>IF($Q$2=2,IFERROR(INDEX($G2072:$L2078,MATCH(J2100,$F2072:$F2078,0),MATCH(INICIO!$C$59,$G2071:$L2071,0)),0),IF($Q$2=4,IFERROR(INDEX($P2072:$U2082,MATCH(J2100,$O2072:$O2082,0),MATCH(INICIO!$C$59,$P2071:$U2071,0)),0),IFERROR(INDEX($G2083:$L2091,MATCH(J2100,$F2083:$F2091,0),MATCH(INICIO!$C$59,$G2082:$L2082,0)),0)))</f>
        <v>#REF!</v>
      </c>
      <c r="L2100" s="105" t="e">
        <f t="shared" si="3569"/>
        <v>#REF!</v>
      </c>
      <c r="M2100" s="116" t="e">
        <f>IF($Q$2=2,IFERROR(INDEX($G2072:$L2078,MATCH(L2100,$F2072:$F2078,0),MATCH(INICIO!$C$59,$G2071:$L2071,0)),0),IF($Q$2=4,IFERROR(INDEX($P2072:$U2082,MATCH(L2100,$O2072:$O2082,0),MATCH(INICIO!$C$59,$P2071:$U2071,0)),0),IFERROR(INDEX($G2083:$L2091,MATCH(L2100,$F2083:$F2091,0),MATCH(INICIO!$C$59,$G2082:$L2082,0)),0)))</f>
        <v>#REF!</v>
      </c>
    </row>
    <row r="2101" spans="1:62" hidden="1" outlineLevel="2" x14ac:dyDescent="0.25"/>
    <row r="2102" spans="1:62" s="119" customFormat="1" hidden="1" outlineLevel="2" x14ac:dyDescent="0.25">
      <c r="A2102" s="118" t="s">
        <v>43</v>
      </c>
    </row>
    <row r="2103" spans="1:62" hidden="1" outlineLevel="2" x14ac:dyDescent="0.25">
      <c r="C2103" s="121">
        <f t="shared" ref="C2103:H2103" si="3570">E$2</f>
        <v>1</v>
      </c>
      <c r="D2103" s="121">
        <f t="shared" si="3570"/>
        <v>2</v>
      </c>
      <c r="E2103" s="121">
        <f t="shared" si="3570"/>
        <v>3</v>
      </c>
      <c r="F2103" s="121">
        <f t="shared" si="3570"/>
        <v>4</v>
      </c>
      <c r="G2103" s="121">
        <f t="shared" si="3570"/>
        <v>5</v>
      </c>
      <c r="H2103" s="121">
        <f t="shared" si="3570"/>
        <v>6</v>
      </c>
    </row>
    <row r="2104" spans="1:62" hidden="1" outlineLevel="2" x14ac:dyDescent="0.25">
      <c r="B2104" s="122" t="s">
        <v>44</v>
      </c>
      <c r="C2104" s="123" t="e">
        <f t="array" ref="C2104:C2109">MMULT(MMULT(C$8:H$13,$AZ$8:$BE$13),C2095:C2100)+MMULT(MINVERSE(TRANSPOSE($AZ$8:$BE$13)),C2062:C2067)</f>
        <v>#REF!</v>
      </c>
      <c r="D2104" s="123" t="e">
        <f t="array" ref="D2104:D2109">MMULT(MMULT(K$8:P$13,$AZ$8:$BE$13),E2095:E2100)+MMULT(MINVERSE(TRANSPOSE($AZ$8:$BE$13)),E2062:E2067)</f>
        <v>#REF!</v>
      </c>
      <c r="E2104" s="123" t="e">
        <f t="array" ref="E2104:E2109">MMULT(MMULT(S$8:X$13,$AZ$8:$BE$13),G2095:G2100)+MMULT(MINVERSE(TRANSPOSE($AZ$8:$BE$13)),G2062:G2067)</f>
        <v>#REF!</v>
      </c>
      <c r="F2104" s="123" t="e">
        <f t="array" ref="F2104:F2109">MMULT(MMULT(AA$8:AF$13,$AZ$8:$BE$13),I2095:I2100)+MMULT(MINVERSE(TRANSPOSE($AZ$8:$BE$13)),I2062:I2067)</f>
        <v>#REF!</v>
      </c>
      <c r="G2104" s="123" t="e">
        <f t="array" ref="G2104:G2109">MMULT(MMULT(AI$8:AN$13,$AZ$8:$BE$13),K2095:K2100)+MMULT(MINVERSE(TRANSPOSE($AZ$8:$BE$13)),K2062:K2067)</f>
        <v>#REF!</v>
      </c>
      <c r="H2104" s="123" t="e">
        <f t="array" ref="H2104:H2109">MMULT(MMULT(AQ$8:AV$13,$AZ$8:$BE$13),M2095:M2100)+MMULT(MINVERSE(TRANSPOSE($AZ$8:$BE$13)),M2062:M2067)</f>
        <v>#REF!</v>
      </c>
      <c r="N2104" s="124"/>
      <c r="P2104" s="124"/>
    </row>
    <row r="2105" spans="1:62" hidden="1" outlineLevel="2" x14ac:dyDescent="0.25">
      <c r="B2105" s="122" t="s">
        <v>45</v>
      </c>
      <c r="C2105" s="123" t="e">
        <v>#REF!</v>
      </c>
      <c r="D2105" s="123" t="e">
        <v>#REF!</v>
      </c>
      <c r="E2105" s="123" t="e">
        <v>#REF!</v>
      </c>
      <c r="F2105" s="123" t="e">
        <v>#REF!</v>
      </c>
      <c r="G2105" s="123" t="e">
        <v>#REF!</v>
      </c>
      <c r="H2105" s="123" t="e">
        <v>#REF!</v>
      </c>
      <c r="N2105" s="124"/>
      <c r="P2105" s="124"/>
    </row>
    <row r="2106" spans="1:62" hidden="1" outlineLevel="2" x14ac:dyDescent="0.25">
      <c r="B2106" s="122" t="s">
        <v>46</v>
      </c>
      <c r="C2106" s="123" t="e">
        <v>#REF!</v>
      </c>
      <c r="D2106" s="123" t="e">
        <v>#REF!</v>
      </c>
      <c r="E2106" s="123" t="e">
        <v>#REF!</v>
      </c>
      <c r="F2106" s="123" t="e">
        <v>#REF!</v>
      </c>
      <c r="G2106" s="123" t="e">
        <v>#REF!</v>
      </c>
      <c r="H2106" s="123" t="e">
        <v>#REF!</v>
      </c>
      <c r="N2106" s="124"/>
      <c r="P2106" s="124"/>
    </row>
    <row r="2107" spans="1:62" hidden="1" outlineLevel="2" x14ac:dyDescent="0.25">
      <c r="B2107" s="122" t="s">
        <v>47</v>
      </c>
      <c r="C2107" s="123" t="e">
        <v>#REF!</v>
      </c>
      <c r="D2107" s="123" t="e">
        <v>#REF!</v>
      </c>
      <c r="E2107" s="123" t="e">
        <v>#REF!</v>
      </c>
      <c r="F2107" s="123" t="e">
        <v>#REF!</v>
      </c>
      <c r="G2107" s="123" t="e">
        <v>#REF!</v>
      </c>
      <c r="H2107" s="123" t="e">
        <v>#REF!</v>
      </c>
      <c r="N2107" s="124"/>
      <c r="P2107" s="124"/>
    </row>
    <row r="2108" spans="1:62" hidden="1" outlineLevel="2" x14ac:dyDescent="0.25">
      <c r="B2108" s="122" t="s">
        <v>48</v>
      </c>
      <c r="C2108" s="123" t="e">
        <v>#REF!</v>
      </c>
      <c r="D2108" s="123" t="e">
        <v>#REF!</v>
      </c>
      <c r="E2108" s="123" t="e">
        <v>#REF!</v>
      </c>
      <c r="F2108" s="123" t="e">
        <v>#REF!</v>
      </c>
      <c r="G2108" s="123" t="e">
        <v>#REF!</v>
      </c>
      <c r="H2108" s="123" t="e">
        <v>#REF!</v>
      </c>
      <c r="N2108" s="124"/>
      <c r="P2108" s="124"/>
    </row>
    <row r="2109" spans="1:62" hidden="1" outlineLevel="2" x14ac:dyDescent="0.25">
      <c r="B2109" s="122" t="s">
        <v>49</v>
      </c>
      <c r="C2109" s="123" t="e">
        <v>#REF!</v>
      </c>
      <c r="D2109" s="123" t="e">
        <v>#REF!</v>
      </c>
      <c r="E2109" s="123" t="e">
        <v>#REF!</v>
      </c>
      <c r="F2109" s="123" t="e">
        <v>#REF!</v>
      </c>
      <c r="G2109" s="123" t="e">
        <v>#REF!</v>
      </c>
      <c r="H2109" s="123" t="e">
        <v>#REF!</v>
      </c>
      <c r="N2109" s="124"/>
      <c r="P2109" s="124"/>
    </row>
    <row r="2110" spans="1:62" hidden="1" outlineLevel="2" x14ac:dyDescent="0.25"/>
    <row r="2111" spans="1:62" hidden="1" outlineLevel="2" x14ac:dyDescent="0.25">
      <c r="B2111" s="318" t="s">
        <v>50</v>
      </c>
      <c r="C2111" s="319"/>
      <c r="D2111" s="319"/>
      <c r="E2111" s="319"/>
      <c r="F2111" s="319"/>
      <c r="G2111" s="319"/>
      <c r="H2111" s="319"/>
      <c r="I2111" s="319"/>
      <c r="J2111" s="319"/>
      <c r="K2111" s="319"/>
      <c r="L2111" s="320"/>
      <c r="M2111" s="321" t="s">
        <v>51</v>
      </c>
      <c r="N2111" s="322"/>
      <c r="O2111" s="322"/>
      <c r="P2111" s="322"/>
      <c r="Q2111" s="322"/>
      <c r="R2111" s="322"/>
      <c r="S2111" s="322"/>
      <c r="T2111" s="322"/>
      <c r="U2111" s="322"/>
      <c r="V2111" s="323"/>
      <c r="W2111" s="321" t="s">
        <v>52</v>
      </c>
      <c r="X2111" s="322"/>
      <c r="Y2111" s="322"/>
      <c r="Z2111" s="322"/>
      <c r="AA2111" s="322"/>
      <c r="AB2111" s="322"/>
      <c r="AC2111" s="322"/>
      <c r="AD2111" s="322"/>
      <c r="AE2111" s="322"/>
      <c r="AF2111" s="323"/>
      <c r="AG2111" s="321" t="s">
        <v>53</v>
      </c>
      <c r="AH2111" s="322"/>
      <c r="AI2111" s="322"/>
      <c r="AJ2111" s="322"/>
      <c r="AK2111" s="322"/>
      <c r="AL2111" s="322"/>
      <c r="AM2111" s="322"/>
      <c r="AN2111" s="322"/>
      <c r="AO2111" s="322"/>
      <c r="AP2111" s="323"/>
      <c r="AQ2111" s="321" t="s">
        <v>54</v>
      </c>
      <c r="AR2111" s="322"/>
      <c r="AS2111" s="322"/>
      <c r="AT2111" s="322"/>
      <c r="AU2111" s="322"/>
      <c r="AV2111" s="322"/>
      <c r="AW2111" s="322"/>
      <c r="AX2111" s="322"/>
      <c r="AY2111" s="322"/>
      <c r="AZ2111" s="323"/>
      <c r="BA2111" s="321" t="s">
        <v>55</v>
      </c>
      <c r="BB2111" s="322"/>
      <c r="BC2111" s="322"/>
      <c r="BD2111" s="322"/>
      <c r="BE2111" s="322"/>
      <c r="BF2111" s="322"/>
      <c r="BG2111" s="322"/>
      <c r="BH2111" s="322"/>
      <c r="BI2111" s="322"/>
      <c r="BJ2111" s="323"/>
    </row>
    <row r="2112" spans="1:62" hidden="1" outlineLevel="2" x14ac:dyDescent="0.25">
      <c r="B2112" s="186">
        <f t="shared" ref="B2112" si="3571">E$2</f>
        <v>1</v>
      </c>
      <c r="C2112" s="187">
        <f t="shared" ref="C2112:L2115" si="3572">B2112</f>
        <v>1</v>
      </c>
      <c r="D2112" s="187">
        <f t="shared" si="3572"/>
        <v>1</v>
      </c>
      <c r="E2112" s="187">
        <f t="shared" si="3572"/>
        <v>1</v>
      </c>
      <c r="F2112" s="187">
        <f t="shared" si="3572"/>
        <v>1</v>
      </c>
      <c r="G2112" s="187">
        <f t="shared" si="3572"/>
        <v>1</v>
      </c>
      <c r="H2112" s="187">
        <f t="shared" si="3572"/>
        <v>1</v>
      </c>
      <c r="I2112" s="187">
        <f t="shared" si="3572"/>
        <v>1</v>
      </c>
      <c r="J2112" s="187">
        <f t="shared" si="3572"/>
        <v>1</v>
      </c>
      <c r="K2112" s="187">
        <f t="shared" si="3572"/>
        <v>1</v>
      </c>
      <c r="L2112" s="188">
        <f t="shared" si="3572"/>
        <v>1</v>
      </c>
      <c r="M2112" s="189">
        <f t="shared" ref="M2112" si="3573">F$2</f>
        <v>2</v>
      </c>
      <c r="N2112" s="187">
        <f t="shared" ref="N2112:V2115" si="3574">M2112</f>
        <v>2</v>
      </c>
      <c r="O2112" s="187">
        <f t="shared" si="3574"/>
        <v>2</v>
      </c>
      <c r="P2112" s="187">
        <f t="shared" si="3574"/>
        <v>2</v>
      </c>
      <c r="Q2112" s="187">
        <f t="shared" si="3574"/>
        <v>2</v>
      </c>
      <c r="R2112" s="187">
        <f t="shared" si="3574"/>
        <v>2</v>
      </c>
      <c r="S2112" s="187">
        <f t="shared" si="3574"/>
        <v>2</v>
      </c>
      <c r="T2112" s="187">
        <f t="shared" si="3574"/>
        <v>2</v>
      </c>
      <c r="U2112" s="187">
        <f t="shared" si="3574"/>
        <v>2</v>
      </c>
      <c r="V2112" s="188">
        <f t="shared" si="3574"/>
        <v>2</v>
      </c>
      <c r="W2112" s="189">
        <f>G$2</f>
        <v>3</v>
      </c>
      <c r="X2112" s="187">
        <f t="shared" ref="X2112:AF2115" si="3575">W2112</f>
        <v>3</v>
      </c>
      <c r="Y2112" s="187">
        <f t="shared" si="3575"/>
        <v>3</v>
      </c>
      <c r="Z2112" s="187">
        <f t="shared" si="3575"/>
        <v>3</v>
      </c>
      <c r="AA2112" s="187">
        <f t="shared" si="3575"/>
        <v>3</v>
      </c>
      <c r="AB2112" s="187">
        <f t="shared" si="3575"/>
        <v>3</v>
      </c>
      <c r="AC2112" s="187">
        <f t="shared" si="3575"/>
        <v>3</v>
      </c>
      <c r="AD2112" s="187">
        <f t="shared" si="3575"/>
        <v>3</v>
      </c>
      <c r="AE2112" s="187">
        <f t="shared" si="3575"/>
        <v>3</v>
      </c>
      <c r="AF2112" s="188">
        <f t="shared" si="3575"/>
        <v>3</v>
      </c>
      <c r="AG2112" s="189">
        <f>H$2</f>
        <v>4</v>
      </c>
      <c r="AH2112" s="187">
        <f t="shared" ref="AH2112:AP2115" si="3576">AG2112</f>
        <v>4</v>
      </c>
      <c r="AI2112" s="187">
        <f t="shared" si="3576"/>
        <v>4</v>
      </c>
      <c r="AJ2112" s="187">
        <f t="shared" si="3576"/>
        <v>4</v>
      </c>
      <c r="AK2112" s="187">
        <f t="shared" si="3576"/>
        <v>4</v>
      </c>
      <c r="AL2112" s="187">
        <f t="shared" si="3576"/>
        <v>4</v>
      </c>
      <c r="AM2112" s="187">
        <f t="shared" si="3576"/>
        <v>4</v>
      </c>
      <c r="AN2112" s="187">
        <f t="shared" si="3576"/>
        <v>4</v>
      </c>
      <c r="AO2112" s="187">
        <f t="shared" si="3576"/>
        <v>4</v>
      </c>
      <c r="AP2112" s="188">
        <f t="shared" si="3576"/>
        <v>4</v>
      </c>
      <c r="AQ2112" s="189">
        <f>I$2</f>
        <v>5</v>
      </c>
      <c r="AR2112" s="187">
        <f t="shared" ref="AR2112:AZ2115" si="3577">AQ2112</f>
        <v>5</v>
      </c>
      <c r="AS2112" s="187">
        <f t="shared" si="3577"/>
        <v>5</v>
      </c>
      <c r="AT2112" s="187">
        <f t="shared" si="3577"/>
        <v>5</v>
      </c>
      <c r="AU2112" s="187">
        <f t="shared" si="3577"/>
        <v>5</v>
      </c>
      <c r="AV2112" s="187">
        <f t="shared" si="3577"/>
        <v>5</v>
      </c>
      <c r="AW2112" s="187">
        <f t="shared" si="3577"/>
        <v>5</v>
      </c>
      <c r="AX2112" s="187">
        <f t="shared" si="3577"/>
        <v>5</v>
      </c>
      <c r="AY2112" s="187">
        <f t="shared" si="3577"/>
        <v>5</v>
      </c>
      <c r="AZ2112" s="188">
        <f t="shared" si="3577"/>
        <v>5</v>
      </c>
      <c r="BA2112" s="189">
        <f>J$2</f>
        <v>6</v>
      </c>
      <c r="BB2112" s="187">
        <f t="shared" ref="BB2112:BJ2115" si="3578">BA2112</f>
        <v>6</v>
      </c>
      <c r="BC2112" s="187">
        <f t="shared" si="3578"/>
        <v>6</v>
      </c>
      <c r="BD2112" s="187">
        <f t="shared" si="3578"/>
        <v>6</v>
      </c>
      <c r="BE2112" s="187">
        <f t="shared" si="3578"/>
        <v>6</v>
      </c>
      <c r="BF2112" s="187">
        <f t="shared" si="3578"/>
        <v>6</v>
      </c>
      <c r="BG2112" s="187">
        <f t="shared" si="3578"/>
        <v>6</v>
      </c>
      <c r="BH2112" s="187">
        <f t="shared" si="3578"/>
        <v>6</v>
      </c>
      <c r="BI2112" s="187">
        <f t="shared" si="3578"/>
        <v>6</v>
      </c>
      <c r="BJ2112" s="188">
        <f t="shared" si="3578"/>
        <v>6</v>
      </c>
    </row>
    <row r="2113" spans="1:93" s="2" customFormat="1" ht="15" hidden="1" customHeight="1" outlineLevel="2" x14ac:dyDescent="0.25">
      <c r="A2113" s="152" t="s">
        <v>192</v>
      </c>
      <c r="B2113" s="129" t="e">
        <f>C2106</f>
        <v>#REF!</v>
      </c>
      <c r="C2113" s="130" t="e">
        <f t="shared" si="3572"/>
        <v>#REF!</v>
      </c>
      <c r="D2113" s="130" t="e">
        <f t="shared" si="3572"/>
        <v>#REF!</v>
      </c>
      <c r="E2113" s="130" t="e">
        <f t="shared" si="3572"/>
        <v>#REF!</v>
      </c>
      <c r="F2113" s="130" t="e">
        <f t="shared" si="3572"/>
        <v>#REF!</v>
      </c>
      <c r="G2113" s="130" t="e">
        <f t="shared" si="3572"/>
        <v>#REF!</v>
      </c>
      <c r="H2113" s="130" t="e">
        <f t="shared" si="3572"/>
        <v>#REF!</v>
      </c>
      <c r="I2113" s="130" t="e">
        <f t="shared" si="3572"/>
        <v>#REF!</v>
      </c>
      <c r="J2113" s="190" t="e">
        <f t="shared" si="3572"/>
        <v>#REF!</v>
      </c>
      <c r="K2113" s="130" t="e">
        <f t="shared" si="3572"/>
        <v>#REF!</v>
      </c>
      <c r="L2113" s="131" t="e">
        <f t="shared" si="3572"/>
        <v>#REF!</v>
      </c>
      <c r="M2113" s="129" t="e">
        <f>D2106</f>
        <v>#REF!</v>
      </c>
      <c r="N2113" s="130" t="e">
        <f t="shared" si="3574"/>
        <v>#REF!</v>
      </c>
      <c r="O2113" s="130" t="e">
        <f t="shared" si="3574"/>
        <v>#REF!</v>
      </c>
      <c r="P2113" s="130" t="e">
        <f t="shared" si="3574"/>
        <v>#REF!</v>
      </c>
      <c r="Q2113" s="130" t="e">
        <f t="shared" si="3574"/>
        <v>#REF!</v>
      </c>
      <c r="R2113" s="130" t="e">
        <f t="shared" si="3574"/>
        <v>#REF!</v>
      </c>
      <c r="S2113" s="130" t="e">
        <f t="shared" si="3574"/>
        <v>#REF!</v>
      </c>
      <c r="T2113" s="130" t="e">
        <f t="shared" si="3574"/>
        <v>#REF!</v>
      </c>
      <c r="U2113" s="130" t="e">
        <f t="shared" si="3574"/>
        <v>#REF!</v>
      </c>
      <c r="V2113" s="131" t="e">
        <f t="shared" si="3574"/>
        <v>#REF!</v>
      </c>
      <c r="W2113" s="129" t="e">
        <f>E2106</f>
        <v>#REF!</v>
      </c>
      <c r="X2113" s="130" t="e">
        <f t="shared" si="3575"/>
        <v>#REF!</v>
      </c>
      <c r="Y2113" s="130" t="e">
        <f t="shared" si="3575"/>
        <v>#REF!</v>
      </c>
      <c r="Z2113" s="130" t="e">
        <f t="shared" si="3575"/>
        <v>#REF!</v>
      </c>
      <c r="AA2113" s="130" t="e">
        <f t="shared" si="3575"/>
        <v>#REF!</v>
      </c>
      <c r="AB2113" s="130" t="e">
        <f t="shared" si="3575"/>
        <v>#REF!</v>
      </c>
      <c r="AC2113" s="130" t="e">
        <f t="shared" si="3575"/>
        <v>#REF!</v>
      </c>
      <c r="AD2113" s="130" t="e">
        <f t="shared" si="3575"/>
        <v>#REF!</v>
      </c>
      <c r="AE2113" s="130" t="e">
        <f t="shared" si="3575"/>
        <v>#REF!</v>
      </c>
      <c r="AF2113" s="131" t="e">
        <f t="shared" si="3575"/>
        <v>#REF!</v>
      </c>
      <c r="AG2113" s="129" t="e">
        <f>F2106</f>
        <v>#REF!</v>
      </c>
      <c r="AH2113" s="130" t="e">
        <f t="shared" si="3576"/>
        <v>#REF!</v>
      </c>
      <c r="AI2113" s="130" t="e">
        <f t="shared" si="3576"/>
        <v>#REF!</v>
      </c>
      <c r="AJ2113" s="130" t="e">
        <f t="shared" si="3576"/>
        <v>#REF!</v>
      </c>
      <c r="AK2113" s="130" t="e">
        <f t="shared" si="3576"/>
        <v>#REF!</v>
      </c>
      <c r="AL2113" s="130" t="e">
        <f t="shared" si="3576"/>
        <v>#REF!</v>
      </c>
      <c r="AM2113" s="130" t="e">
        <f t="shared" si="3576"/>
        <v>#REF!</v>
      </c>
      <c r="AN2113" s="130" t="e">
        <f t="shared" si="3576"/>
        <v>#REF!</v>
      </c>
      <c r="AO2113" s="130" t="e">
        <f t="shared" si="3576"/>
        <v>#REF!</v>
      </c>
      <c r="AP2113" s="131" t="e">
        <f t="shared" si="3576"/>
        <v>#REF!</v>
      </c>
      <c r="AQ2113" s="129" t="e">
        <f>G2106</f>
        <v>#REF!</v>
      </c>
      <c r="AR2113" s="130" t="e">
        <f t="shared" si="3577"/>
        <v>#REF!</v>
      </c>
      <c r="AS2113" s="130" t="e">
        <f t="shared" si="3577"/>
        <v>#REF!</v>
      </c>
      <c r="AT2113" s="130" t="e">
        <f t="shared" si="3577"/>
        <v>#REF!</v>
      </c>
      <c r="AU2113" s="130" t="e">
        <f t="shared" si="3577"/>
        <v>#REF!</v>
      </c>
      <c r="AV2113" s="130" t="e">
        <f t="shared" si="3577"/>
        <v>#REF!</v>
      </c>
      <c r="AW2113" s="130" t="e">
        <f t="shared" si="3577"/>
        <v>#REF!</v>
      </c>
      <c r="AX2113" s="130" t="e">
        <f t="shared" si="3577"/>
        <v>#REF!</v>
      </c>
      <c r="AY2113" s="130" t="e">
        <f t="shared" si="3577"/>
        <v>#REF!</v>
      </c>
      <c r="AZ2113" s="131" t="e">
        <f t="shared" si="3577"/>
        <v>#REF!</v>
      </c>
      <c r="BA2113" s="129" t="e">
        <f>H2106</f>
        <v>#REF!</v>
      </c>
      <c r="BB2113" s="130" t="e">
        <f t="shared" si="3578"/>
        <v>#REF!</v>
      </c>
      <c r="BC2113" s="130" t="e">
        <f t="shared" si="3578"/>
        <v>#REF!</v>
      </c>
      <c r="BD2113" s="130" t="e">
        <f t="shared" si="3578"/>
        <v>#REF!</v>
      </c>
      <c r="BE2113" s="130" t="e">
        <f t="shared" si="3578"/>
        <v>#REF!</v>
      </c>
      <c r="BF2113" s="130" t="e">
        <f t="shared" si="3578"/>
        <v>#REF!</v>
      </c>
      <c r="BG2113" s="130" t="e">
        <f t="shared" si="3578"/>
        <v>#REF!</v>
      </c>
      <c r="BH2113" s="130" t="e">
        <f t="shared" si="3578"/>
        <v>#REF!</v>
      </c>
      <c r="BI2113" s="130" t="e">
        <f t="shared" si="3578"/>
        <v>#REF!</v>
      </c>
      <c r="BJ2113" s="131" t="e">
        <f t="shared" si="3578"/>
        <v>#REF!</v>
      </c>
      <c r="BK2113"/>
      <c r="BL2113"/>
      <c r="BM2113"/>
      <c r="BN2113"/>
      <c r="BO2113"/>
      <c r="BP2113"/>
      <c r="BQ2113"/>
      <c r="BR2113"/>
      <c r="BS2113"/>
      <c r="BT2113"/>
      <c r="BU2113"/>
      <c r="BV2113"/>
      <c r="BW2113"/>
      <c r="BX2113"/>
      <c r="BY2113"/>
      <c r="BZ2113"/>
      <c r="CA2113"/>
      <c r="CB2113"/>
      <c r="CC2113"/>
      <c r="CD2113"/>
      <c r="CE2113"/>
      <c r="CF2113"/>
      <c r="CG2113"/>
      <c r="CH2113"/>
      <c r="CI2113"/>
      <c r="CJ2113"/>
      <c r="CK2113"/>
      <c r="CL2113"/>
      <c r="CM2113"/>
      <c r="CN2113"/>
      <c r="CO2113"/>
    </row>
    <row r="2114" spans="1:93" s="2" customFormat="1" ht="15" hidden="1" customHeight="1" outlineLevel="2" x14ac:dyDescent="0.25">
      <c r="A2114" s="152" t="s">
        <v>47</v>
      </c>
      <c r="B2114" s="129" t="e">
        <f>C2107</f>
        <v>#REF!</v>
      </c>
      <c r="C2114" s="130" t="e">
        <f t="shared" si="3572"/>
        <v>#REF!</v>
      </c>
      <c r="D2114" s="130" t="e">
        <f t="shared" si="3572"/>
        <v>#REF!</v>
      </c>
      <c r="E2114" s="130" t="e">
        <f t="shared" si="3572"/>
        <v>#REF!</v>
      </c>
      <c r="F2114" s="130" t="e">
        <f t="shared" si="3572"/>
        <v>#REF!</v>
      </c>
      <c r="G2114" s="130" t="e">
        <f t="shared" si="3572"/>
        <v>#REF!</v>
      </c>
      <c r="H2114" s="130" t="e">
        <f t="shared" si="3572"/>
        <v>#REF!</v>
      </c>
      <c r="I2114" s="130" t="e">
        <f t="shared" si="3572"/>
        <v>#REF!</v>
      </c>
      <c r="J2114" s="190" t="e">
        <f t="shared" si="3572"/>
        <v>#REF!</v>
      </c>
      <c r="K2114" s="130" t="e">
        <f t="shared" si="3572"/>
        <v>#REF!</v>
      </c>
      <c r="L2114" s="131" t="e">
        <f t="shared" si="3572"/>
        <v>#REF!</v>
      </c>
      <c r="M2114" s="129" t="e">
        <f>D2107</f>
        <v>#REF!</v>
      </c>
      <c r="N2114" s="130" t="e">
        <f t="shared" si="3574"/>
        <v>#REF!</v>
      </c>
      <c r="O2114" s="130" t="e">
        <f t="shared" si="3574"/>
        <v>#REF!</v>
      </c>
      <c r="P2114" s="130" t="e">
        <f t="shared" si="3574"/>
        <v>#REF!</v>
      </c>
      <c r="Q2114" s="130" t="e">
        <f t="shared" si="3574"/>
        <v>#REF!</v>
      </c>
      <c r="R2114" s="130" t="e">
        <f t="shared" si="3574"/>
        <v>#REF!</v>
      </c>
      <c r="S2114" s="130" t="e">
        <f t="shared" si="3574"/>
        <v>#REF!</v>
      </c>
      <c r="T2114" s="130" t="e">
        <f t="shared" si="3574"/>
        <v>#REF!</v>
      </c>
      <c r="U2114" s="130" t="e">
        <f t="shared" si="3574"/>
        <v>#REF!</v>
      </c>
      <c r="V2114" s="131" t="e">
        <f t="shared" si="3574"/>
        <v>#REF!</v>
      </c>
      <c r="W2114" s="129" t="e">
        <f>E2107</f>
        <v>#REF!</v>
      </c>
      <c r="X2114" s="130" t="e">
        <f t="shared" si="3575"/>
        <v>#REF!</v>
      </c>
      <c r="Y2114" s="130" t="e">
        <f t="shared" si="3575"/>
        <v>#REF!</v>
      </c>
      <c r="Z2114" s="130" t="e">
        <f t="shared" si="3575"/>
        <v>#REF!</v>
      </c>
      <c r="AA2114" s="130" t="e">
        <f t="shared" si="3575"/>
        <v>#REF!</v>
      </c>
      <c r="AB2114" s="130" t="e">
        <f t="shared" si="3575"/>
        <v>#REF!</v>
      </c>
      <c r="AC2114" s="130" t="e">
        <f t="shared" si="3575"/>
        <v>#REF!</v>
      </c>
      <c r="AD2114" s="130" t="e">
        <f t="shared" si="3575"/>
        <v>#REF!</v>
      </c>
      <c r="AE2114" s="130" t="e">
        <f t="shared" si="3575"/>
        <v>#REF!</v>
      </c>
      <c r="AF2114" s="131" t="e">
        <f t="shared" si="3575"/>
        <v>#REF!</v>
      </c>
      <c r="AG2114" s="129" t="e">
        <f>F2107</f>
        <v>#REF!</v>
      </c>
      <c r="AH2114" s="130" t="e">
        <f t="shared" si="3576"/>
        <v>#REF!</v>
      </c>
      <c r="AI2114" s="130" t="e">
        <f t="shared" si="3576"/>
        <v>#REF!</v>
      </c>
      <c r="AJ2114" s="130" t="e">
        <f t="shared" si="3576"/>
        <v>#REF!</v>
      </c>
      <c r="AK2114" s="130" t="e">
        <f t="shared" si="3576"/>
        <v>#REF!</v>
      </c>
      <c r="AL2114" s="130" t="e">
        <f t="shared" si="3576"/>
        <v>#REF!</v>
      </c>
      <c r="AM2114" s="130" t="e">
        <f t="shared" si="3576"/>
        <v>#REF!</v>
      </c>
      <c r="AN2114" s="130" t="e">
        <f t="shared" si="3576"/>
        <v>#REF!</v>
      </c>
      <c r="AO2114" s="130" t="e">
        <f t="shared" si="3576"/>
        <v>#REF!</v>
      </c>
      <c r="AP2114" s="131" t="e">
        <f t="shared" si="3576"/>
        <v>#REF!</v>
      </c>
      <c r="AQ2114" s="129" t="e">
        <f>G2107</f>
        <v>#REF!</v>
      </c>
      <c r="AR2114" s="130" t="e">
        <f t="shared" si="3577"/>
        <v>#REF!</v>
      </c>
      <c r="AS2114" s="130" t="e">
        <f t="shared" si="3577"/>
        <v>#REF!</v>
      </c>
      <c r="AT2114" s="130" t="e">
        <f t="shared" si="3577"/>
        <v>#REF!</v>
      </c>
      <c r="AU2114" s="130" t="e">
        <f t="shared" si="3577"/>
        <v>#REF!</v>
      </c>
      <c r="AV2114" s="130" t="e">
        <f t="shared" si="3577"/>
        <v>#REF!</v>
      </c>
      <c r="AW2114" s="130" t="e">
        <f t="shared" si="3577"/>
        <v>#REF!</v>
      </c>
      <c r="AX2114" s="130" t="e">
        <f t="shared" si="3577"/>
        <v>#REF!</v>
      </c>
      <c r="AY2114" s="130" t="e">
        <f t="shared" si="3577"/>
        <v>#REF!</v>
      </c>
      <c r="AZ2114" s="131" t="e">
        <f t="shared" si="3577"/>
        <v>#REF!</v>
      </c>
      <c r="BA2114" s="129" t="e">
        <f>H2107</f>
        <v>#REF!</v>
      </c>
      <c r="BB2114" s="130" t="e">
        <f t="shared" si="3578"/>
        <v>#REF!</v>
      </c>
      <c r="BC2114" s="130" t="e">
        <f t="shared" si="3578"/>
        <v>#REF!</v>
      </c>
      <c r="BD2114" s="130" t="e">
        <f t="shared" si="3578"/>
        <v>#REF!</v>
      </c>
      <c r="BE2114" s="130" t="e">
        <f t="shared" si="3578"/>
        <v>#REF!</v>
      </c>
      <c r="BF2114" s="130" t="e">
        <f t="shared" si="3578"/>
        <v>#REF!</v>
      </c>
      <c r="BG2114" s="130" t="e">
        <f t="shared" si="3578"/>
        <v>#REF!</v>
      </c>
      <c r="BH2114" s="130" t="e">
        <f t="shared" si="3578"/>
        <v>#REF!</v>
      </c>
      <c r="BI2114" s="130" t="e">
        <f t="shared" si="3578"/>
        <v>#REF!</v>
      </c>
      <c r="BJ2114" s="131" t="e">
        <f t="shared" si="3578"/>
        <v>#REF!</v>
      </c>
      <c r="BK2114"/>
      <c r="BL2114"/>
      <c r="BM2114"/>
      <c r="BN2114"/>
      <c r="BO2114"/>
      <c r="BP2114"/>
      <c r="BQ2114"/>
      <c r="BR2114"/>
      <c r="BS2114"/>
      <c r="BT2114"/>
      <c r="BU2114"/>
      <c r="BV2114"/>
      <c r="BW2114"/>
      <c r="BX2114"/>
      <c r="BY2114"/>
      <c r="BZ2114"/>
      <c r="CA2114"/>
      <c r="CB2114"/>
      <c r="CC2114"/>
      <c r="CD2114"/>
      <c r="CE2114"/>
      <c r="CF2114"/>
      <c r="CG2114"/>
      <c r="CH2114"/>
      <c r="CI2114"/>
      <c r="CJ2114"/>
      <c r="CK2114"/>
      <c r="CL2114"/>
      <c r="CM2114"/>
      <c r="CN2114"/>
      <c r="CO2114"/>
    </row>
    <row r="2115" spans="1:93" s="2" customFormat="1" ht="15" hidden="1" customHeight="1" outlineLevel="2" x14ac:dyDescent="0.25">
      <c r="A2115" s="152" t="s">
        <v>57</v>
      </c>
      <c r="B2115" s="129">
        <f t="shared" ref="B2115" si="3579">E$3</f>
        <v>0.91</v>
      </c>
      <c r="C2115" s="130">
        <f t="shared" si="3572"/>
        <v>0.91</v>
      </c>
      <c r="D2115" s="130">
        <f t="shared" si="3572"/>
        <v>0.91</v>
      </c>
      <c r="E2115" s="130">
        <f t="shared" si="3572"/>
        <v>0.91</v>
      </c>
      <c r="F2115" s="130">
        <f t="shared" si="3572"/>
        <v>0.91</v>
      </c>
      <c r="G2115" s="130">
        <f t="shared" si="3572"/>
        <v>0.91</v>
      </c>
      <c r="H2115" s="130">
        <f t="shared" si="3572"/>
        <v>0.91</v>
      </c>
      <c r="I2115" s="130">
        <f t="shared" si="3572"/>
        <v>0.91</v>
      </c>
      <c r="J2115" s="190">
        <f t="shared" si="3572"/>
        <v>0.91</v>
      </c>
      <c r="K2115" s="130">
        <f t="shared" si="3572"/>
        <v>0.91</v>
      </c>
      <c r="L2115" s="131">
        <f t="shared" si="3572"/>
        <v>0.91</v>
      </c>
      <c r="M2115" s="129">
        <f t="shared" ref="M2115" si="3580">F$3</f>
        <v>3.6</v>
      </c>
      <c r="N2115" s="130">
        <f t="shared" si="3574"/>
        <v>3.6</v>
      </c>
      <c r="O2115" s="130">
        <f t="shared" si="3574"/>
        <v>3.6</v>
      </c>
      <c r="P2115" s="130">
        <f t="shared" si="3574"/>
        <v>3.6</v>
      </c>
      <c r="Q2115" s="130">
        <f t="shared" si="3574"/>
        <v>3.6</v>
      </c>
      <c r="R2115" s="130">
        <f t="shared" si="3574"/>
        <v>3.6</v>
      </c>
      <c r="S2115" s="130">
        <f t="shared" si="3574"/>
        <v>3.6</v>
      </c>
      <c r="T2115" s="130">
        <f t="shared" si="3574"/>
        <v>3.6</v>
      </c>
      <c r="U2115" s="130">
        <f t="shared" si="3574"/>
        <v>3.6</v>
      </c>
      <c r="V2115" s="131">
        <f t="shared" si="3574"/>
        <v>3.6</v>
      </c>
      <c r="W2115" s="129">
        <f t="shared" ref="W2115" si="3581">G$3</f>
        <v>3.6</v>
      </c>
      <c r="X2115" s="130">
        <f t="shared" si="3575"/>
        <v>3.6</v>
      </c>
      <c r="Y2115" s="130">
        <f t="shared" si="3575"/>
        <v>3.6</v>
      </c>
      <c r="Z2115" s="130">
        <f t="shared" si="3575"/>
        <v>3.6</v>
      </c>
      <c r="AA2115" s="130">
        <f t="shared" si="3575"/>
        <v>3.6</v>
      </c>
      <c r="AB2115" s="130">
        <f t="shared" si="3575"/>
        <v>3.6</v>
      </c>
      <c r="AC2115" s="130">
        <f t="shared" si="3575"/>
        <v>3.6</v>
      </c>
      <c r="AD2115" s="130">
        <f t="shared" si="3575"/>
        <v>3.6</v>
      </c>
      <c r="AE2115" s="130">
        <f t="shared" si="3575"/>
        <v>3.6</v>
      </c>
      <c r="AF2115" s="131">
        <f t="shared" si="3575"/>
        <v>3.6</v>
      </c>
      <c r="AG2115" s="129">
        <f t="shared" ref="AG2115" si="3582">H$3</f>
        <v>3.6</v>
      </c>
      <c r="AH2115" s="130">
        <f t="shared" si="3576"/>
        <v>3.6</v>
      </c>
      <c r="AI2115" s="130">
        <f t="shared" si="3576"/>
        <v>3.6</v>
      </c>
      <c r="AJ2115" s="130">
        <f t="shared" si="3576"/>
        <v>3.6</v>
      </c>
      <c r="AK2115" s="130">
        <f t="shared" si="3576"/>
        <v>3.6</v>
      </c>
      <c r="AL2115" s="130">
        <f t="shared" si="3576"/>
        <v>3.6</v>
      </c>
      <c r="AM2115" s="130">
        <f t="shared" si="3576"/>
        <v>3.6</v>
      </c>
      <c r="AN2115" s="130">
        <f t="shared" si="3576"/>
        <v>3.6</v>
      </c>
      <c r="AO2115" s="130">
        <f t="shared" si="3576"/>
        <v>3.6</v>
      </c>
      <c r="AP2115" s="131">
        <f t="shared" si="3576"/>
        <v>3.6</v>
      </c>
      <c r="AQ2115" s="129">
        <f t="shared" ref="AQ2115" si="3583">I$3</f>
        <v>0.91</v>
      </c>
      <c r="AR2115" s="130">
        <f t="shared" si="3577"/>
        <v>0.91</v>
      </c>
      <c r="AS2115" s="130">
        <f t="shared" si="3577"/>
        <v>0.91</v>
      </c>
      <c r="AT2115" s="130">
        <f t="shared" si="3577"/>
        <v>0.91</v>
      </c>
      <c r="AU2115" s="130">
        <f t="shared" si="3577"/>
        <v>0.91</v>
      </c>
      <c r="AV2115" s="130">
        <f t="shared" si="3577"/>
        <v>0.91</v>
      </c>
      <c r="AW2115" s="130">
        <f t="shared" si="3577"/>
        <v>0.91</v>
      </c>
      <c r="AX2115" s="130">
        <f t="shared" si="3577"/>
        <v>0.91</v>
      </c>
      <c r="AY2115" s="130">
        <f t="shared" si="3577"/>
        <v>0.91</v>
      </c>
      <c r="AZ2115" s="131">
        <f t="shared" si="3577"/>
        <v>0.91</v>
      </c>
      <c r="BA2115" s="129">
        <f t="shared" ref="BA2115" si="3584">J$3</f>
        <v>0</v>
      </c>
      <c r="BB2115" s="130">
        <f t="shared" si="3578"/>
        <v>0</v>
      </c>
      <c r="BC2115" s="130">
        <f t="shared" si="3578"/>
        <v>0</v>
      </c>
      <c r="BD2115" s="130">
        <f t="shared" si="3578"/>
        <v>0</v>
      </c>
      <c r="BE2115" s="130">
        <f t="shared" si="3578"/>
        <v>0</v>
      </c>
      <c r="BF2115" s="130">
        <f t="shared" si="3578"/>
        <v>0</v>
      </c>
      <c r="BG2115" s="130">
        <f t="shared" si="3578"/>
        <v>0</v>
      </c>
      <c r="BH2115" s="130">
        <f t="shared" si="3578"/>
        <v>0</v>
      </c>
      <c r="BI2115" s="130">
        <f t="shared" si="3578"/>
        <v>0</v>
      </c>
      <c r="BJ2115" s="131">
        <f t="shared" si="3578"/>
        <v>0</v>
      </c>
      <c r="BK2115"/>
      <c r="BL2115"/>
      <c r="BM2115"/>
      <c r="BN2115"/>
      <c r="BO2115"/>
      <c r="BP2115"/>
      <c r="BQ2115"/>
      <c r="BR2115"/>
      <c r="BS2115"/>
      <c r="BT2115"/>
      <c r="BU2115"/>
      <c r="BV2115"/>
      <c r="BW2115"/>
      <c r="BX2115"/>
      <c r="BY2115"/>
      <c r="BZ2115"/>
      <c r="CA2115"/>
      <c r="CB2115"/>
      <c r="CC2115"/>
      <c r="CD2115"/>
      <c r="CE2115"/>
      <c r="CF2115"/>
      <c r="CG2115"/>
      <c r="CH2115"/>
      <c r="CI2115"/>
      <c r="CJ2115"/>
      <c r="CK2115"/>
      <c r="CL2115"/>
      <c r="CM2115"/>
      <c r="CN2115"/>
      <c r="CO2115"/>
    </row>
    <row r="2116" spans="1:93" s="2" customFormat="1" ht="15" hidden="1" customHeight="1" outlineLevel="2" x14ac:dyDescent="0.25">
      <c r="A2116" s="152" t="s">
        <v>58</v>
      </c>
      <c r="B2116" s="132">
        <f t="shared" ref="B2116" si="3585">B2115/10*0</f>
        <v>0</v>
      </c>
      <c r="C2116" s="133">
        <f t="shared" ref="C2116" si="3586">C2115/10*1</f>
        <v>9.0999999999999998E-2</v>
      </c>
      <c r="D2116" s="133">
        <f t="shared" ref="D2116" si="3587">D2115/10*2</f>
        <v>0.182</v>
      </c>
      <c r="E2116" s="133">
        <f t="shared" ref="E2116" si="3588">E2115/10*3</f>
        <v>0.27300000000000002</v>
      </c>
      <c r="F2116" s="133">
        <f t="shared" ref="F2116" si="3589">F2115/10*4</f>
        <v>0.36399999999999999</v>
      </c>
      <c r="G2116" s="133">
        <f t="shared" ref="G2116" si="3590">G2115/10*5</f>
        <v>0.45499999999999996</v>
      </c>
      <c r="H2116" s="133">
        <f t="shared" ref="H2116" si="3591">H2115/10*6</f>
        <v>0.54600000000000004</v>
      </c>
      <c r="I2116" s="133">
        <f t="shared" ref="I2116" si="3592">I2115/10*7</f>
        <v>0.63700000000000001</v>
      </c>
      <c r="J2116" s="191">
        <f t="shared" ref="J2116" si="3593">J2115/10*8</f>
        <v>0.72799999999999998</v>
      </c>
      <c r="K2116" s="133">
        <f t="shared" ref="K2116" si="3594">K2115/10*9</f>
        <v>0.81899999999999995</v>
      </c>
      <c r="L2116" s="134">
        <f t="shared" ref="L2116" si="3595">L2115/10*10</f>
        <v>0.90999999999999992</v>
      </c>
      <c r="M2116" s="133">
        <f t="shared" ref="M2116" si="3596">M2115/10*1</f>
        <v>0.36</v>
      </c>
      <c r="N2116" s="133">
        <f t="shared" ref="N2116" si="3597">N2115/10*2</f>
        <v>0.72</v>
      </c>
      <c r="O2116" s="133">
        <f t="shared" ref="O2116" si="3598">O2115/10*3</f>
        <v>1.08</v>
      </c>
      <c r="P2116" s="133">
        <f t="shared" ref="P2116" si="3599">P2115/10*4</f>
        <v>1.44</v>
      </c>
      <c r="Q2116" s="133">
        <f t="shared" ref="Q2116" si="3600">Q2115/10*5</f>
        <v>1.7999999999999998</v>
      </c>
      <c r="R2116" s="133">
        <f t="shared" ref="R2116" si="3601">R2115/10*6</f>
        <v>2.16</v>
      </c>
      <c r="S2116" s="133">
        <f t="shared" ref="S2116" si="3602">S2115/10*7</f>
        <v>2.52</v>
      </c>
      <c r="T2116" s="133">
        <f t="shared" ref="T2116" si="3603">T2115/10*8</f>
        <v>2.88</v>
      </c>
      <c r="U2116" s="133">
        <f t="shared" ref="U2116" si="3604">U2115/10*9</f>
        <v>3.2399999999999998</v>
      </c>
      <c r="V2116" s="134">
        <f t="shared" ref="V2116" si="3605">V2115/10*10</f>
        <v>3.5999999999999996</v>
      </c>
      <c r="W2116" s="133">
        <f t="shared" ref="W2116" si="3606">W2115/10*1</f>
        <v>0.36</v>
      </c>
      <c r="X2116" s="133">
        <f t="shared" ref="X2116" si="3607">X2115/10*2</f>
        <v>0.72</v>
      </c>
      <c r="Y2116" s="133">
        <f t="shared" ref="Y2116" si="3608">Y2115/10*3</f>
        <v>1.08</v>
      </c>
      <c r="Z2116" s="133">
        <f t="shared" ref="Z2116" si="3609">Z2115/10*4</f>
        <v>1.44</v>
      </c>
      <c r="AA2116" s="133">
        <f t="shared" ref="AA2116" si="3610">AA2115/10*5</f>
        <v>1.7999999999999998</v>
      </c>
      <c r="AB2116" s="133">
        <f t="shared" ref="AB2116" si="3611">AB2115/10*6</f>
        <v>2.16</v>
      </c>
      <c r="AC2116" s="133">
        <f t="shared" ref="AC2116" si="3612">AC2115/10*7</f>
        <v>2.52</v>
      </c>
      <c r="AD2116" s="133">
        <f t="shared" ref="AD2116" si="3613">AD2115/10*8</f>
        <v>2.88</v>
      </c>
      <c r="AE2116" s="134">
        <f t="shared" ref="AE2116" si="3614">AE2115/10*9</f>
        <v>3.2399999999999998</v>
      </c>
      <c r="AF2116" s="134">
        <f t="shared" ref="AF2116" si="3615">AF2115/10*10</f>
        <v>3.5999999999999996</v>
      </c>
      <c r="AG2116" s="133">
        <f t="shared" ref="AG2116" si="3616">AG2115/10*1</f>
        <v>0.36</v>
      </c>
      <c r="AH2116" s="133">
        <f t="shared" ref="AH2116" si="3617">AH2115/10*2</f>
        <v>0.72</v>
      </c>
      <c r="AI2116" s="133">
        <f t="shared" ref="AI2116" si="3618">AI2115/10*3</f>
        <v>1.08</v>
      </c>
      <c r="AJ2116" s="133">
        <f t="shared" ref="AJ2116" si="3619">AJ2115/10*4</f>
        <v>1.44</v>
      </c>
      <c r="AK2116" s="133">
        <f t="shared" ref="AK2116" si="3620">AK2115/10*5</f>
        <v>1.7999999999999998</v>
      </c>
      <c r="AL2116" s="133">
        <f t="shared" ref="AL2116" si="3621">AL2115/10*6</f>
        <v>2.16</v>
      </c>
      <c r="AM2116" s="133">
        <f t="shared" ref="AM2116" si="3622">AM2115/10*7</f>
        <v>2.52</v>
      </c>
      <c r="AN2116" s="133">
        <f t="shared" ref="AN2116" si="3623">AN2115/10*8</f>
        <v>2.88</v>
      </c>
      <c r="AO2116" s="134">
        <f t="shared" ref="AO2116" si="3624">AO2115/10*9</f>
        <v>3.2399999999999998</v>
      </c>
      <c r="AP2116" s="134">
        <f t="shared" ref="AP2116" si="3625">AP2115/10*10</f>
        <v>3.5999999999999996</v>
      </c>
      <c r="AQ2116" s="133">
        <f t="shared" ref="AQ2116" si="3626">AQ2115/10*1</f>
        <v>9.0999999999999998E-2</v>
      </c>
      <c r="AR2116" s="133">
        <f t="shared" ref="AR2116" si="3627">AR2115/10*2</f>
        <v>0.182</v>
      </c>
      <c r="AS2116" s="133">
        <f t="shared" ref="AS2116" si="3628">AS2115/10*3</f>
        <v>0.27300000000000002</v>
      </c>
      <c r="AT2116" s="133">
        <f t="shared" ref="AT2116" si="3629">AT2115/10*4</f>
        <v>0.36399999999999999</v>
      </c>
      <c r="AU2116" s="133">
        <f t="shared" ref="AU2116" si="3630">AU2115/10*5</f>
        <v>0.45499999999999996</v>
      </c>
      <c r="AV2116" s="133">
        <f t="shared" ref="AV2116" si="3631">AV2115/10*6</f>
        <v>0.54600000000000004</v>
      </c>
      <c r="AW2116" s="133">
        <f t="shared" ref="AW2116" si="3632">AW2115/10*7</f>
        <v>0.63700000000000001</v>
      </c>
      <c r="AX2116" s="133">
        <f t="shared" ref="AX2116" si="3633">AX2115/10*8</f>
        <v>0.72799999999999998</v>
      </c>
      <c r="AY2116" s="134">
        <f t="shared" ref="AY2116" si="3634">AY2115/10*9</f>
        <v>0.81899999999999995</v>
      </c>
      <c r="AZ2116" s="134">
        <f t="shared" ref="AZ2116" si="3635">AZ2115/10*10</f>
        <v>0.90999999999999992</v>
      </c>
      <c r="BA2116" s="133">
        <f t="shared" ref="BA2116" si="3636">BA2115/10*1</f>
        <v>0</v>
      </c>
      <c r="BB2116" s="133">
        <f t="shared" ref="BB2116" si="3637">BB2115/10*2</f>
        <v>0</v>
      </c>
      <c r="BC2116" s="133">
        <f t="shared" ref="BC2116" si="3638">BC2115/10*3</f>
        <v>0</v>
      </c>
      <c r="BD2116" s="133">
        <f t="shared" ref="BD2116" si="3639">BD2115/10*4</f>
        <v>0</v>
      </c>
      <c r="BE2116" s="133">
        <f t="shared" ref="BE2116" si="3640">BE2115/10*5</f>
        <v>0</v>
      </c>
      <c r="BF2116" s="133">
        <f t="shared" ref="BF2116" si="3641">BF2115/10*6</f>
        <v>0</v>
      </c>
      <c r="BG2116" s="133">
        <f t="shared" ref="BG2116" si="3642">BG2115/10*7</f>
        <v>0</v>
      </c>
      <c r="BH2116" s="133">
        <f t="shared" ref="BH2116" si="3643">BH2115/10*8</f>
        <v>0</v>
      </c>
      <c r="BI2116" s="134">
        <f t="shared" ref="BI2116" si="3644">BI2115/10*9</f>
        <v>0</v>
      </c>
      <c r="BJ2116" s="134">
        <f t="shared" ref="BJ2116" si="3645">BJ2115/10*10</f>
        <v>0</v>
      </c>
      <c r="BK2116"/>
      <c r="BL2116"/>
      <c r="BM2116"/>
      <c r="BN2116"/>
      <c r="BO2116"/>
      <c r="BP2116"/>
      <c r="BQ2116"/>
      <c r="BR2116"/>
      <c r="BS2116"/>
      <c r="BT2116"/>
      <c r="BU2116"/>
      <c r="BV2116"/>
      <c r="BW2116"/>
      <c r="BX2116"/>
      <c r="BY2116"/>
      <c r="BZ2116"/>
      <c r="CA2116"/>
      <c r="CB2116"/>
      <c r="CC2116"/>
      <c r="CD2116"/>
      <c r="CE2116"/>
      <c r="CF2116"/>
      <c r="CG2116"/>
      <c r="CH2116"/>
      <c r="CI2116"/>
      <c r="CJ2116"/>
      <c r="CK2116"/>
      <c r="CL2116"/>
      <c r="CM2116"/>
      <c r="CN2116"/>
      <c r="CO2116"/>
    </row>
    <row r="2117" spans="1:93" ht="15.75" hidden="1" outlineLevel="2" thickBot="1" x14ac:dyDescent="0.3">
      <c r="A2117" s="152" t="s">
        <v>60</v>
      </c>
      <c r="B2117" s="192" t="e">
        <f t="shared" ref="B2117:BJ2117" si="3646">-B2114+B2113*B2116-1*IF(AND($A1882=B2112,B2116&gt;=$A2060),B2116-$A2060,0)</f>
        <v>#REF!</v>
      </c>
      <c r="C2117" s="193" t="e">
        <f t="shared" si="3646"/>
        <v>#REF!</v>
      </c>
      <c r="D2117" s="193" t="e">
        <f t="shared" si="3646"/>
        <v>#REF!</v>
      </c>
      <c r="E2117" s="193" t="e">
        <f t="shared" si="3646"/>
        <v>#REF!</v>
      </c>
      <c r="F2117" s="193" t="e">
        <f t="shared" si="3646"/>
        <v>#REF!</v>
      </c>
      <c r="G2117" s="193" t="e">
        <f t="shared" si="3646"/>
        <v>#REF!</v>
      </c>
      <c r="H2117" s="193" t="e">
        <f t="shared" si="3646"/>
        <v>#REF!</v>
      </c>
      <c r="I2117" s="193" t="e">
        <f t="shared" si="3646"/>
        <v>#REF!</v>
      </c>
      <c r="J2117" s="193" t="e">
        <f t="shared" si="3646"/>
        <v>#REF!</v>
      </c>
      <c r="K2117" s="193" t="e">
        <f t="shared" si="3646"/>
        <v>#REF!</v>
      </c>
      <c r="L2117" s="194" t="e">
        <f t="shared" si="3646"/>
        <v>#REF!</v>
      </c>
      <c r="M2117" s="192" t="e">
        <f t="shared" si="3646"/>
        <v>#REF!</v>
      </c>
      <c r="N2117" s="193" t="e">
        <f t="shared" si="3646"/>
        <v>#REF!</v>
      </c>
      <c r="O2117" s="193" t="e">
        <f t="shared" si="3646"/>
        <v>#REF!</v>
      </c>
      <c r="P2117" s="193" t="e">
        <f t="shared" si="3646"/>
        <v>#REF!</v>
      </c>
      <c r="Q2117" s="193" t="e">
        <f t="shared" si="3646"/>
        <v>#REF!</v>
      </c>
      <c r="R2117" s="193" t="e">
        <f t="shared" si="3646"/>
        <v>#REF!</v>
      </c>
      <c r="S2117" s="193" t="e">
        <f t="shared" si="3646"/>
        <v>#REF!</v>
      </c>
      <c r="T2117" s="193" t="e">
        <f t="shared" si="3646"/>
        <v>#REF!</v>
      </c>
      <c r="U2117" s="193" t="e">
        <f t="shared" si="3646"/>
        <v>#REF!</v>
      </c>
      <c r="V2117" s="194" t="e">
        <f t="shared" si="3646"/>
        <v>#REF!</v>
      </c>
      <c r="W2117" s="192" t="e">
        <f t="shared" si="3646"/>
        <v>#REF!</v>
      </c>
      <c r="X2117" s="193" t="e">
        <f t="shared" si="3646"/>
        <v>#REF!</v>
      </c>
      <c r="Y2117" s="193" t="e">
        <f t="shared" si="3646"/>
        <v>#REF!</v>
      </c>
      <c r="Z2117" s="193" t="e">
        <f t="shared" si="3646"/>
        <v>#REF!</v>
      </c>
      <c r="AA2117" s="193" t="e">
        <f t="shared" si="3646"/>
        <v>#REF!</v>
      </c>
      <c r="AB2117" s="193" t="e">
        <f t="shared" si="3646"/>
        <v>#REF!</v>
      </c>
      <c r="AC2117" s="193" t="e">
        <f t="shared" si="3646"/>
        <v>#REF!</v>
      </c>
      <c r="AD2117" s="193" t="e">
        <f t="shared" si="3646"/>
        <v>#REF!</v>
      </c>
      <c r="AE2117" s="193" t="e">
        <f t="shared" si="3646"/>
        <v>#REF!</v>
      </c>
      <c r="AF2117" s="194" t="e">
        <f t="shared" si="3646"/>
        <v>#REF!</v>
      </c>
      <c r="AG2117" s="192" t="e">
        <f t="shared" si="3646"/>
        <v>#REF!</v>
      </c>
      <c r="AH2117" s="193" t="e">
        <f t="shared" si="3646"/>
        <v>#REF!</v>
      </c>
      <c r="AI2117" s="193" t="e">
        <f t="shared" si="3646"/>
        <v>#REF!</v>
      </c>
      <c r="AJ2117" s="193" t="e">
        <f t="shared" si="3646"/>
        <v>#REF!</v>
      </c>
      <c r="AK2117" s="193" t="e">
        <f t="shared" si="3646"/>
        <v>#REF!</v>
      </c>
      <c r="AL2117" s="193" t="e">
        <f t="shared" si="3646"/>
        <v>#REF!</v>
      </c>
      <c r="AM2117" s="193" t="e">
        <f t="shared" si="3646"/>
        <v>#REF!</v>
      </c>
      <c r="AN2117" s="193" t="e">
        <f t="shared" si="3646"/>
        <v>#REF!</v>
      </c>
      <c r="AO2117" s="193" t="e">
        <f t="shared" si="3646"/>
        <v>#REF!</v>
      </c>
      <c r="AP2117" s="194" t="e">
        <f t="shared" si="3646"/>
        <v>#REF!</v>
      </c>
      <c r="AQ2117" s="192" t="e">
        <f t="shared" si="3646"/>
        <v>#REF!</v>
      </c>
      <c r="AR2117" s="193" t="e">
        <f t="shared" si="3646"/>
        <v>#REF!</v>
      </c>
      <c r="AS2117" s="193" t="e">
        <f t="shared" si="3646"/>
        <v>#REF!</v>
      </c>
      <c r="AT2117" s="193" t="e">
        <f t="shared" si="3646"/>
        <v>#REF!</v>
      </c>
      <c r="AU2117" s="193" t="e">
        <f t="shared" si="3646"/>
        <v>#REF!</v>
      </c>
      <c r="AV2117" s="193" t="e">
        <f t="shared" si="3646"/>
        <v>#REF!</v>
      </c>
      <c r="AW2117" s="193" t="e">
        <f t="shared" si="3646"/>
        <v>#REF!</v>
      </c>
      <c r="AX2117" s="193" t="e">
        <f t="shared" si="3646"/>
        <v>#REF!</v>
      </c>
      <c r="AY2117" s="193" t="e">
        <f t="shared" si="3646"/>
        <v>#REF!</v>
      </c>
      <c r="AZ2117" s="194" t="e">
        <f t="shared" si="3646"/>
        <v>#REF!</v>
      </c>
      <c r="BA2117" s="192" t="e">
        <f t="shared" si="3646"/>
        <v>#REF!</v>
      </c>
      <c r="BB2117" s="193" t="e">
        <f t="shared" si="3646"/>
        <v>#REF!</v>
      </c>
      <c r="BC2117" s="193" t="e">
        <f t="shared" si="3646"/>
        <v>#REF!</v>
      </c>
      <c r="BD2117" s="193" t="e">
        <f t="shared" si="3646"/>
        <v>#REF!</v>
      </c>
      <c r="BE2117" s="193" t="e">
        <f t="shared" si="3646"/>
        <v>#REF!</v>
      </c>
      <c r="BF2117" s="193" t="e">
        <f t="shared" si="3646"/>
        <v>#REF!</v>
      </c>
      <c r="BG2117" s="193" t="e">
        <f t="shared" si="3646"/>
        <v>#REF!</v>
      </c>
      <c r="BH2117" s="193" t="e">
        <f t="shared" si="3646"/>
        <v>#REF!</v>
      </c>
      <c r="BI2117" s="193" t="e">
        <f t="shared" si="3646"/>
        <v>#REF!</v>
      </c>
      <c r="BJ2117" s="194" t="e">
        <f t="shared" si="3646"/>
        <v>#REF!</v>
      </c>
    </row>
    <row r="2118" spans="1:93" hidden="1" outlineLevel="2" x14ac:dyDescent="0.25"/>
    <row r="2119" spans="1:93" hidden="1" outlineLevel="1" collapsed="1" x14ac:dyDescent="0.25">
      <c r="A2119" s="181" t="e">
        <f>5*B1882/10</f>
        <v>#REF!</v>
      </c>
      <c r="B2119" s="180"/>
      <c r="C2119" s="180"/>
      <c r="D2119" s="180"/>
    </row>
    <row r="2120" spans="1:93" hidden="1" outlineLevel="2" x14ac:dyDescent="0.25">
      <c r="B2120" s="316" t="e">
        <f>#REF!</f>
        <v>#REF!</v>
      </c>
      <c r="C2120" s="317"/>
      <c r="D2120" s="316" t="e">
        <f>#REF!</f>
        <v>#REF!</v>
      </c>
      <c r="E2120" s="317"/>
      <c r="F2120" s="316" t="e">
        <f>#REF!</f>
        <v>#REF!</v>
      </c>
      <c r="G2120" s="317"/>
      <c r="H2120" s="316" t="e">
        <f>#REF!</f>
        <v>#REF!</v>
      </c>
      <c r="I2120" s="317"/>
      <c r="J2120" s="316" t="e">
        <f>#REF!</f>
        <v>#REF!</v>
      </c>
      <c r="K2120" s="317"/>
      <c r="L2120" s="316" t="e">
        <f>#REF!</f>
        <v>#REF!</v>
      </c>
      <c r="M2120" s="317"/>
    </row>
    <row r="2121" spans="1:93" hidden="1" outlineLevel="2" x14ac:dyDescent="0.25">
      <c r="B2121" s="105" t="e">
        <f>#REF!</f>
        <v>#REF!</v>
      </c>
      <c r="C2121" s="106">
        <v>0</v>
      </c>
      <c r="D2121" s="107" t="e">
        <f>#REF!</f>
        <v>#REF!</v>
      </c>
      <c r="E2121" s="106">
        <v>0</v>
      </c>
      <c r="F2121" s="107" t="e">
        <f>#REF!</f>
        <v>#REF!</v>
      </c>
      <c r="G2121" s="106">
        <v>0</v>
      </c>
      <c r="H2121" s="107" t="e">
        <f>#REF!</f>
        <v>#REF!</v>
      </c>
      <c r="I2121" s="106">
        <v>0</v>
      </c>
      <c r="J2121" s="107" t="e">
        <f>#REF!</f>
        <v>#REF!</v>
      </c>
      <c r="K2121" s="106">
        <v>0</v>
      </c>
      <c r="L2121" s="107" t="e">
        <f>#REF!</f>
        <v>#REF!</v>
      </c>
      <c r="M2121" s="106">
        <v>0</v>
      </c>
      <c r="X2121" s="146"/>
      <c r="Y2121" s="147"/>
    </row>
    <row r="2122" spans="1:93" hidden="1" outlineLevel="2" x14ac:dyDescent="0.25">
      <c r="B2122" s="105" t="e">
        <f>#REF!</f>
        <v>#REF!</v>
      </c>
      <c r="C2122" s="106" t="e">
        <f>IF($A1882=B2120,1*($B1882-$A2119)^2*(2*$A2119+$B1882)/$B1882^3,0)</f>
        <v>#REF!</v>
      </c>
      <c r="D2122" s="107" t="e">
        <f>#REF!</f>
        <v>#REF!</v>
      </c>
      <c r="E2122" s="106" t="e">
        <f>IF($A1882=D2120,1*($B1882-$A2119)^2*(2*$A2119+$B1882)/$B1882^3,0)</f>
        <v>#REF!</v>
      </c>
      <c r="F2122" s="107" t="e">
        <f>#REF!</f>
        <v>#REF!</v>
      </c>
      <c r="G2122" s="106" t="e">
        <f>IF($A1882=F2120,1*($B1882-$A2119)^2*(2*$A2119+$B1882)/$B1882^3,0)</f>
        <v>#REF!</v>
      </c>
      <c r="H2122" s="107" t="e">
        <f>#REF!</f>
        <v>#REF!</v>
      </c>
      <c r="I2122" s="106" t="e">
        <f>IF($A1882=H2120,1*($B1882-$A2119)^2*(2*$A2119+$B1882)/$B1882^3,0)</f>
        <v>#REF!</v>
      </c>
      <c r="J2122" s="107" t="e">
        <f>#REF!</f>
        <v>#REF!</v>
      </c>
      <c r="K2122" s="106" t="e">
        <f>IF($A1882=J2120,1*($B1882-$A2119)^2*(2*$A2119+$B1882)/$B1882^3,0)</f>
        <v>#REF!</v>
      </c>
      <c r="L2122" s="107" t="e">
        <f>#REF!</f>
        <v>#REF!</v>
      </c>
      <c r="M2122" s="106" t="e">
        <f>IF($A1882=L2120,1*($B1882-$A2119)^2*(2*$A2119+$B1882)/$B1882^3,0)</f>
        <v>#REF!</v>
      </c>
    </row>
    <row r="2123" spans="1:93" hidden="1" outlineLevel="2" x14ac:dyDescent="0.25">
      <c r="A2123" t="s">
        <v>36</v>
      </c>
      <c r="B2123" s="105" t="e">
        <f>#REF!</f>
        <v>#REF!</v>
      </c>
      <c r="C2123" s="106" t="e">
        <f>IF($A1882=B2120,1*$A2119*($B1882-$A2119)^2/$B1882^2,0)</f>
        <v>#REF!</v>
      </c>
      <c r="D2123" s="107" t="e">
        <f>#REF!</f>
        <v>#REF!</v>
      </c>
      <c r="E2123" s="106" t="e">
        <f>IF($A1882=D2120,1*$A2119*($B1882-$A2119)^2/$B1882^2,0)</f>
        <v>#REF!</v>
      </c>
      <c r="F2123" s="107" t="e">
        <f>#REF!</f>
        <v>#REF!</v>
      </c>
      <c r="G2123" s="106" t="e">
        <f>IF($A1882=F2120,1*$A2119*($B1882-$A2119)^2/$B1882^2,0)</f>
        <v>#REF!</v>
      </c>
      <c r="H2123" s="107" t="e">
        <f>#REF!</f>
        <v>#REF!</v>
      </c>
      <c r="I2123" s="106" t="e">
        <f>IF($A1882=H2120,1*$A2119*($B1882-$A2119)^2/$B1882^2,0)</f>
        <v>#REF!</v>
      </c>
      <c r="J2123" s="107" t="e">
        <f>#REF!</f>
        <v>#REF!</v>
      </c>
      <c r="K2123" s="106" t="e">
        <f>IF($A1882=J2120,1*$A2119*($B1882-$A2119)^2/$B1882^2,0)</f>
        <v>#REF!</v>
      </c>
      <c r="L2123" s="107" t="e">
        <f>#REF!</f>
        <v>#REF!</v>
      </c>
      <c r="M2123" s="106" t="e">
        <f>IF($A1882=L2120,1*$A2119*($B1882-$A2119)^2/$B1882^2,0)</f>
        <v>#REF!</v>
      </c>
      <c r="X2123" s="149"/>
    </row>
    <row r="2124" spans="1:93" hidden="1" outlineLevel="2" x14ac:dyDescent="0.25">
      <c r="B2124" s="105" t="e">
        <f>#REF!</f>
        <v>#REF!</v>
      </c>
      <c r="C2124" s="108">
        <v>0</v>
      </c>
      <c r="D2124" s="107" t="e">
        <f>#REF!</f>
        <v>#REF!</v>
      </c>
      <c r="E2124" s="108">
        <v>0</v>
      </c>
      <c r="F2124" s="107" t="e">
        <f>#REF!</f>
        <v>#REF!</v>
      </c>
      <c r="G2124" s="108">
        <v>0</v>
      </c>
      <c r="H2124" s="107" t="e">
        <f>#REF!</f>
        <v>#REF!</v>
      </c>
      <c r="I2124" s="108">
        <v>0</v>
      </c>
      <c r="J2124" s="107" t="e">
        <f>#REF!</f>
        <v>#REF!</v>
      </c>
      <c r="K2124" s="108">
        <v>0</v>
      </c>
      <c r="L2124" s="107" t="e">
        <f>#REF!</f>
        <v>#REF!</v>
      </c>
      <c r="M2124" s="108">
        <v>0</v>
      </c>
    </row>
    <row r="2125" spans="1:93" hidden="1" outlineLevel="2" x14ac:dyDescent="0.25">
      <c r="B2125" s="105" t="e">
        <f>#REF!</f>
        <v>#REF!</v>
      </c>
      <c r="C2125" s="106" t="e">
        <f>IF($A1882=B2120,1*($A2119)^2*(3*$B1882-2*$A2119)/$B1882^3,0)</f>
        <v>#REF!</v>
      </c>
      <c r="D2125" s="107" t="e">
        <f>#REF!</f>
        <v>#REF!</v>
      </c>
      <c r="E2125" s="106" t="e">
        <f>IF($A1882=D2120,1*($A2119)^2*(3*$B1882-2*$A2119)/$B1882^3,0)</f>
        <v>#REF!</v>
      </c>
      <c r="F2125" s="107" t="e">
        <f>#REF!</f>
        <v>#REF!</v>
      </c>
      <c r="G2125" s="106" t="e">
        <f>IF($A1882=F2120,1*($A2119)^2*(3*$B1882-2*$A2119)/$B1882^3,0)</f>
        <v>#REF!</v>
      </c>
      <c r="H2125" s="107" t="e">
        <f>#REF!</f>
        <v>#REF!</v>
      </c>
      <c r="I2125" s="106" t="e">
        <f>IF($A1882=H2120,1*($A2119)^2*(3*$B1882-2*$A2119)/$B1882^3,0)</f>
        <v>#REF!</v>
      </c>
      <c r="J2125" s="107" t="e">
        <f>#REF!</f>
        <v>#REF!</v>
      </c>
      <c r="K2125" s="106" t="e">
        <f>IF($A1882=J2120,1*($A2119)^2*(3*$B1882-2*$A2119)/$B1882^3,0)</f>
        <v>#REF!</v>
      </c>
      <c r="L2125" s="107" t="e">
        <f>#REF!</f>
        <v>#REF!</v>
      </c>
      <c r="M2125" s="106" t="e">
        <f>IF($A1882=L2120,1*($A2119)^2*(3*$B1882-2*$A2119)/$B1882^3,0)</f>
        <v>#REF!</v>
      </c>
    </row>
    <row r="2126" spans="1:93" hidden="1" outlineLevel="2" x14ac:dyDescent="0.25">
      <c r="B2126" s="105" t="e">
        <f>#REF!</f>
        <v>#REF!</v>
      </c>
      <c r="C2126" s="108" t="e">
        <f>IF($A1882=B2120,-1*($B1882-$A2119)*$A2119^2/$B1882^2,0)</f>
        <v>#REF!</v>
      </c>
      <c r="D2126" s="107" t="e">
        <f>#REF!</f>
        <v>#REF!</v>
      </c>
      <c r="E2126" s="108" t="e">
        <f>IF($A1882=D2120,-1*($B1882-$A2119)*$A2119^2/$B1882^2,0)</f>
        <v>#REF!</v>
      </c>
      <c r="F2126" s="107" t="e">
        <f>#REF!</f>
        <v>#REF!</v>
      </c>
      <c r="G2126" s="108" t="e">
        <f>IF($A1882=F2120,-1*($B1882-$A2119)*$A2119^2/$B1882^2,0)</f>
        <v>#REF!</v>
      </c>
      <c r="H2126" s="107" t="e">
        <f>#REF!</f>
        <v>#REF!</v>
      </c>
      <c r="I2126" s="108" t="e">
        <f>IF($A1882=H2120,-1*($B1882-$A2119)*$A2119^2/$B1882^2,0)</f>
        <v>#REF!</v>
      </c>
      <c r="J2126" s="107" t="e">
        <f>#REF!</f>
        <v>#REF!</v>
      </c>
      <c r="K2126" s="108" t="e">
        <f>IF($A1882=J2120,-1*($B1882-$A2119)*$A2119^2/$B1882^2,0)</f>
        <v>#REF!</v>
      </c>
      <c r="L2126" s="107" t="e">
        <f>#REF!</f>
        <v>#REF!</v>
      </c>
      <c r="M2126" s="108" t="e">
        <f>IF($A1882=L2120,-1*($B1882-$A2119)*$A2119^2/$B1882^2,0)</f>
        <v>#REF!</v>
      </c>
    </row>
    <row r="2127" spans="1:93" hidden="1" outlineLevel="2" x14ac:dyDescent="0.25">
      <c r="C2127" t="s">
        <v>61</v>
      </c>
      <c r="D2127" s="182"/>
      <c r="E2127" s="183"/>
      <c r="F2127" s="182"/>
      <c r="G2127" s="183"/>
      <c r="H2127" s="182"/>
      <c r="I2127" s="183"/>
      <c r="J2127" s="182"/>
      <c r="K2127" s="183"/>
      <c r="L2127" s="182"/>
      <c r="M2127" s="183"/>
      <c r="N2127" s="182"/>
      <c r="O2127" s="183"/>
      <c r="P2127" s="182"/>
      <c r="Q2127" s="183"/>
      <c r="R2127" s="182"/>
      <c r="S2127" s="183"/>
    </row>
    <row r="2128" spans="1:93" hidden="1" outlineLevel="2" x14ac:dyDescent="0.25">
      <c r="B2128" s="105">
        <v>1</v>
      </c>
      <c r="C2128" s="108">
        <f t="shared" ref="C2128" si="3647">-(IFERROR(VLOOKUP($B2128,$B2121:$C2126,2,0),0)+IFERROR(VLOOKUP($B2128,$D2121:$E2126,2,0),0)+IFERROR(VLOOKUP($B2128,$F2121:$G2126,2,0),0)+IFERROR(VLOOKUP($B2128,$H2121:$I2126,2,0),0)+IFERROR(VLOOKUP($B2128,$J2121:$K2126,2,0),0)+IFERROR(VLOOKUP($B2128,$L2121:$M2126,2,0),0)+IFERROR(VLOOKUP($B2128,$N2121:$O2126,2,0),0)+IFERROR(VLOOKUP($B2128,$P2121:$Q2126,2,0),0)+IFERROR(VLOOKUP($B2128,$R2121:$S2126,2,0),0))</f>
        <v>0</v>
      </c>
      <c r="E2128" s="109"/>
      <c r="F2128" s="325" t="s">
        <v>37</v>
      </c>
      <c r="G2128" s="325"/>
      <c r="H2128" s="325"/>
      <c r="I2128" s="325"/>
      <c r="J2128" s="325"/>
      <c r="K2128" s="325"/>
      <c r="L2128" s="325"/>
      <c r="M2128" s="325"/>
      <c r="N2128" s="325"/>
      <c r="O2128" s="325"/>
      <c r="P2128" s="325"/>
      <c r="Q2128" s="325"/>
      <c r="R2128" s="325"/>
      <c r="S2128" s="325"/>
      <c r="T2128" s="325"/>
      <c r="U2128" s="325"/>
      <c r="V2128" s="325"/>
      <c r="W2128" s="325"/>
      <c r="X2128" s="325"/>
      <c r="Y2128" s="325"/>
      <c r="Z2128" s="325"/>
      <c r="AA2128" s="325"/>
      <c r="AB2128" s="110"/>
      <c r="AC2128" s="110"/>
      <c r="AD2128" s="110"/>
      <c r="AE2128" s="110"/>
      <c r="AF2128" s="110"/>
      <c r="AG2128" s="110"/>
      <c r="AH2128" s="110"/>
    </row>
    <row r="2129" spans="1:34" hidden="1" outlineLevel="2" x14ac:dyDescent="0.25">
      <c r="B2129" s="105">
        <v>2</v>
      </c>
      <c r="C2129" s="108">
        <f t="shared" ref="C2129" si="3648">-(IFERROR(VLOOKUP($B2129,$B2121:$C2126,2,0),0)+IFERROR(VLOOKUP($B2129,$D2121:$E2126,2,0),0)+IFERROR(VLOOKUP($B2129,$F2121:$G2126,2,0),0)+IFERROR(VLOOKUP($B2129,$H2121:$I2126,2,0),0)+IFERROR(VLOOKUP($B2129,$J2121:$K2126,2,0),0)+IFERROR(VLOOKUP($B2129,$L2121:$M2126,2,0),0)+IFERROR(VLOOKUP($B2129,$N2121:$O2126,2,0),0)+IFERROR(VLOOKUP($B2129,$P2121:$Q2126,2,0),0)+IFERROR(VLOOKUP($B2129,$R2121:$S2126,2,0),0))</f>
        <v>0</v>
      </c>
      <c r="E2129" s="110"/>
      <c r="F2129" s="110"/>
      <c r="G2129" s="326" t="s">
        <v>38</v>
      </c>
      <c r="H2129" s="326"/>
      <c r="I2129" s="326"/>
      <c r="J2129" s="326"/>
      <c r="K2129" s="326"/>
      <c r="L2129" s="326"/>
      <c r="M2129" s="110"/>
      <c r="N2129" s="110"/>
      <c r="O2129" s="110"/>
      <c r="P2129" s="327" t="s">
        <v>39</v>
      </c>
      <c r="Q2129" s="327"/>
      <c r="R2129" s="327"/>
      <c r="S2129" s="327"/>
      <c r="T2129" s="327"/>
      <c r="U2129" s="327"/>
      <c r="V2129" s="110"/>
      <c r="W2129" s="110"/>
      <c r="X2129" s="110"/>
      <c r="Y2129" s="110"/>
      <c r="Z2129" s="110"/>
      <c r="AA2129" s="110"/>
      <c r="AB2129" s="110"/>
      <c r="AC2129" s="110"/>
      <c r="AD2129" s="110"/>
      <c r="AE2129" s="110"/>
      <c r="AF2129" s="110"/>
      <c r="AG2129" s="110"/>
      <c r="AH2129" s="110"/>
    </row>
    <row r="2130" spans="1:34" hidden="1" outlineLevel="2" x14ac:dyDescent="0.25">
      <c r="B2130" s="105">
        <v>3</v>
      </c>
      <c r="C2130" s="108">
        <f t="shared" ref="C2130" si="3649">-(IFERROR(VLOOKUP($B2130,$B2121:$C2126,2,0),0)+IFERROR(VLOOKUP($B2130,$D2121:$E2126,2,0),0)+IFERROR(VLOOKUP($B2130,$F2121:$G2126,2,0),0)+IFERROR(VLOOKUP($B2130,$H2121:$I2126,2,0),0)+IFERROR(VLOOKUP($B2130,$J2121:$K2126,2,0),0)+IFERROR(VLOOKUP($B2130,$L2121:$M2126,2,0),0)+IFERROR(VLOOKUP($B2130,$N2121:$O2126,2,0),0)+IFERROR(VLOOKUP($B2130,$P2121:$Q2126,2,0),0)+IFERROR(VLOOKUP($B2130,$R2121:$S2126,2,0),0))</f>
        <v>0</v>
      </c>
      <c r="E2130" s="110"/>
      <c r="F2130" s="110"/>
      <c r="G2130" s="112">
        <v>6</v>
      </c>
      <c r="H2130" s="112">
        <v>5</v>
      </c>
      <c r="I2130" s="112">
        <v>4</v>
      </c>
      <c r="J2130" s="112">
        <v>3</v>
      </c>
      <c r="K2130" s="112">
        <v>2</v>
      </c>
      <c r="L2130" s="112">
        <v>1</v>
      </c>
      <c r="M2130" s="110"/>
      <c r="O2130" s="110"/>
      <c r="P2130" s="112">
        <v>6</v>
      </c>
      <c r="Q2130" s="112">
        <v>5</v>
      </c>
      <c r="R2130" s="112">
        <v>4</v>
      </c>
      <c r="S2130" s="112">
        <v>3</v>
      </c>
      <c r="T2130" s="112">
        <v>2</v>
      </c>
      <c r="U2130" s="112">
        <v>1</v>
      </c>
      <c r="AB2130" s="110"/>
      <c r="AC2130" s="110"/>
      <c r="AD2130" s="110"/>
      <c r="AE2130" s="110"/>
      <c r="AF2130" s="110"/>
      <c r="AG2130" s="110"/>
      <c r="AH2130" s="110"/>
    </row>
    <row r="2131" spans="1:34" hidden="1" outlineLevel="2" x14ac:dyDescent="0.25">
      <c r="B2131" s="105">
        <v>4</v>
      </c>
      <c r="C2131" s="108">
        <f t="shared" ref="C2131" si="3650">-(IFERROR(VLOOKUP($B2131,$B2121:$C2126,2,0),0)+IFERROR(VLOOKUP($B2131,$D2121:$E2126,2,0),0)+IFERROR(VLOOKUP($B2131,$F2121:$G2126,2,0),0)+IFERROR(VLOOKUP($B2131,$H2121:$I2126,2,0),0)+IFERROR(VLOOKUP($B2131,$J2121:$K2126,2,0),0)+IFERROR(VLOOKUP($B2131,$L2121:$M2126,2,0),0)+IFERROR(VLOOKUP($B2131,$N2121:$O2126,2,0),0)+IFERROR(VLOOKUP($B2131,$P2121:$Q2126,2,0),0)+IFERROR(VLOOKUP($B2131,$R2121:$S2126,2,0),0))</f>
        <v>0</v>
      </c>
      <c r="E2131" s="110"/>
      <c r="F2131" s="105">
        <v>1</v>
      </c>
      <c r="G2131" s="184" t="e">
        <f t="array" ref="G2131:G2137">MMULT(MINVERSE($C$24:$I$30),$C2128:$C2134)</f>
        <v>#NUM!</v>
      </c>
      <c r="H2131" s="184" t="e">
        <f t="array" ref="H2131:H2136">MMULT(MINVERSE($C$24:$H$29),$C2128:$C2133)</f>
        <v>#NUM!</v>
      </c>
      <c r="I2131" s="184" t="e">
        <f t="array" ref="I2131:I2135">MMULT(MINVERSE($C$24:$G$28),$C2128:$C2132)</f>
        <v>#NUM!</v>
      </c>
      <c r="J2131" s="184" t="e">
        <f t="array" ref="J2131:J2134">MMULT(MINVERSE($C$24:$F$27),$C2128:$C2131)</f>
        <v>#NUM!</v>
      </c>
      <c r="K2131" s="184" t="e">
        <f t="array" ref="K2131:K2133">MMULT(MINVERSE($C$24:$E$26),$C2128:$C2130)</f>
        <v>#NUM!</v>
      </c>
      <c r="L2131" s="184" t="e">
        <f t="array" ref="L2131:L2132">MMULT(MINVERSE($C$24:$D$25),$C2128:$C2129)</f>
        <v>#NUM!</v>
      </c>
      <c r="M2131" s="110"/>
      <c r="O2131" s="105">
        <v>1</v>
      </c>
      <c r="P2131" s="184" t="e">
        <f t="array" ref="P2131:P2141">MMULT(MINVERSE($C$24:$M$34),$C2128:$C2138)</f>
        <v>#NUM!</v>
      </c>
      <c r="Q2131" s="184" t="e">
        <f t="array" ref="Q2131:Q2140">MMULT(MINVERSE($C$24:$L$33),$C2128:$C2137)</f>
        <v>#NUM!</v>
      </c>
      <c r="R2131" s="184" t="e">
        <f t="array" ref="R2131:R2139">MMULT(MINVERSE($C$24:$K$32),$C2128:$C2136)</f>
        <v>#NUM!</v>
      </c>
      <c r="S2131" s="184" t="e">
        <f t="array" ref="S2131:S2138">MMULT(MINVERSE($C$24:$J$31),$C2128:$C2135)</f>
        <v>#NUM!</v>
      </c>
      <c r="T2131" s="114"/>
      <c r="U2131" s="114"/>
      <c r="V2131" s="110"/>
      <c r="W2131" s="110"/>
      <c r="X2131" s="110"/>
      <c r="Y2131" s="110"/>
      <c r="Z2131" s="110"/>
      <c r="AA2131" s="110"/>
      <c r="AB2131" s="110"/>
      <c r="AC2131" s="110"/>
      <c r="AD2131" s="110"/>
      <c r="AE2131" s="110"/>
      <c r="AF2131" s="110"/>
      <c r="AG2131" s="110"/>
      <c r="AH2131" s="110"/>
    </row>
    <row r="2132" spans="1:34" hidden="1" outlineLevel="2" x14ac:dyDescent="0.25">
      <c r="B2132" s="105">
        <v>5</v>
      </c>
      <c r="C2132" s="108">
        <f t="shared" ref="C2132" si="3651">-(IFERROR(VLOOKUP($B2132,$B2121:$C2126,2,0),0)+IFERROR(VLOOKUP($B2132,$D2121:$E2126,2,0),0)+IFERROR(VLOOKUP($B2132,$F2121:$G2126,2,0),0)+IFERROR(VLOOKUP($B2132,$H2121:$I2126,2,0),0)+IFERROR(VLOOKUP($B2132,$J2121:$K2126,2,0),0)+IFERROR(VLOOKUP($B2132,$L2121:$M2126,2,0),0)+IFERROR(VLOOKUP($B2132,$N2121:$O2126,2,0),0)+IFERROR(VLOOKUP($B2132,$P2121:$Q2126,2,0),0)+IFERROR(VLOOKUP($B2132,$R2121:$S2126,2,0),0))</f>
        <v>0</v>
      </c>
      <c r="E2132" s="110"/>
      <c r="F2132" s="105">
        <v>2</v>
      </c>
      <c r="G2132" s="185" t="e">
        <v>#NUM!</v>
      </c>
      <c r="H2132" s="185" t="e">
        <v>#NUM!</v>
      </c>
      <c r="I2132" s="185" t="e">
        <v>#NUM!</v>
      </c>
      <c r="J2132" s="185" t="e">
        <v>#NUM!</v>
      </c>
      <c r="K2132" s="185" t="e">
        <v>#NUM!</v>
      </c>
      <c r="L2132" s="185" t="e">
        <v>#NUM!</v>
      </c>
      <c r="M2132" s="110"/>
      <c r="O2132" s="105">
        <v>2</v>
      </c>
      <c r="P2132" s="185" t="e">
        <v>#NUM!</v>
      </c>
      <c r="Q2132" s="185" t="e">
        <v>#NUM!</v>
      </c>
      <c r="R2132" s="185" t="e">
        <v>#NUM!</v>
      </c>
      <c r="S2132" s="185" t="e">
        <v>#NUM!</v>
      </c>
      <c r="T2132" s="114"/>
      <c r="U2132" s="114"/>
    </row>
    <row r="2133" spans="1:34" hidden="1" outlineLevel="2" x14ac:dyDescent="0.25">
      <c r="B2133" s="105">
        <v>6</v>
      </c>
      <c r="C2133" s="108">
        <f t="shared" ref="C2133" si="3652">-(IFERROR(VLOOKUP($B2133,$B2121:$C2126,2,0),0)+IFERROR(VLOOKUP($B2133,$D2121:$E2126,2,0),0)+IFERROR(VLOOKUP($B2133,$F2121:$G2126,2,0),0)+IFERROR(VLOOKUP($B2133,$H2121:$I2126,2,0),0)+IFERROR(VLOOKUP($B2133,$J2121:$K2126,2,0),0)+IFERROR(VLOOKUP($B2133,$L2121:$M2126,2,0),0)+IFERROR(VLOOKUP($B2133,$N2121:$O2126,2,0),0)+IFERROR(VLOOKUP($B2133,$P2121:$Q2126,2,0),0)+IFERROR(VLOOKUP($B2133,$R2121:$S2126,2,0),0))</f>
        <v>0</v>
      </c>
      <c r="E2133" s="110"/>
      <c r="F2133" s="105">
        <v>3</v>
      </c>
      <c r="G2133" s="185" t="e">
        <v>#NUM!</v>
      </c>
      <c r="H2133" s="185" t="e">
        <v>#NUM!</v>
      </c>
      <c r="I2133" s="185" t="e">
        <v>#NUM!</v>
      </c>
      <c r="J2133" s="185" t="e">
        <v>#NUM!</v>
      </c>
      <c r="K2133" s="185" t="e">
        <v>#NUM!</v>
      </c>
      <c r="L2133" s="185"/>
      <c r="M2133" s="110"/>
      <c r="O2133" s="105">
        <v>3</v>
      </c>
      <c r="P2133" s="185" t="e">
        <v>#NUM!</v>
      </c>
      <c r="Q2133" s="185" t="e">
        <v>#NUM!</v>
      </c>
      <c r="R2133" s="185" t="e">
        <v>#NUM!</v>
      </c>
      <c r="S2133" s="185" t="e">
        <v>#NUM!</v>
      </c>
      <c r="T2133" s="114"/>
      <c r="U2133" s="114"/>
    </row>
    <row r="2134" spans="1:34" hidden="1" outlineLevel="2" x14ac:dyDescent="0.25">
      <c r="B2134" s="105">
        <v>7</v>
      </c>
      <c r="C2134" s="108">
        <f t="shared" ref="C2134" si="3653">-(IFERROR(VLOOKUP($B2134,$B2121:$C2126,2,0),0)+IFERROR(VLOOKUP($B2134,$D2121:$E2126,2,0),0)+IFERROR(VLOOKUP($B2134,$F2121:$G2126,2,0),0)+IFERROR(VLOOKUP($B2134,$H2121:$I2126,2,0),0)+IFERROR(VLOOKUP($B2134,$J2121:$K2126,2,0),0)+IFERROR(VLOOKUP($B2134,$L2121:$M2126,2,0),0)+IFERROR(VLOOKUP($B2134,$N2121:$O2126,2,0),0)+IFERROR(VLOOKUP($B2134,$P2121:$Q2126,2,0),0)+IFERROR(VLOOKUP($B2134,$R2121:$S2126,2,0),0))</f>
        <v>0</v>
      </c>
      <c r="E2134" s="110"/>
      <c r="F2134" s="105">
        <v>4</v>
      </c>
      <c r="G2134" s="185" t="e">
        <v>#NUM!</v>
      </c>
      <c r="H2134" s="185" t="e">
        <v>#NUM!</v>
      </c>
      <c r="I2134" s="185" t="e">
        <v>#NUM!</v>
      </c>
      <c r="J2134" s="185" t="e">
        <v>#NUM!</v>
      </c>
      <c r="K2134" s="185"/>
      <c r="L2134" s="185"/>
      <c r="M2134" s="110"/>
      <c r="O2134" s="105">
        <v>4</v>
      </c>
      <c r="P2134" s="185" t="e">
        <v>#NUM!</v>
      </c>
      <c r="Q2134" s="185" t="e">
        <v>#NUM!</v>
      </c>
      <c r="R2134" s="185" t="e">
        <v>#NUM!</v>
      </c>
      <c r="S2134" s="185" t="e">
        <v>#NUM!</v>
      </c>
      <c r="T2134" s="114"/>
      <c r="U2134" s="114"/>
    </row>
    <row r="2135" spans="1:34" hidden="1" outlineLevel="2" x14ac:dyDescent="0.25">
      <c r="B2135" s="105">
        <v>8</v>
      </c>
      <c r="C2135" s="108">
        <f t="shared" ref="C2135" si="3654">-(IFERROR(VLOOKUP($B2135,$B2121:$C2126,2,0),0)+IFERROR(VLOOKUP($B2135,$D2121:$E2126,2,0),0)+IFERROR(VLOOKUP($B2135,$F2121:$G2126,2,0),0)+IFERROR(VLOOKUP($B2135,$H2121:$I2126,2,0),0)+IFERROR(VLOOKUP($B2135,$J2121:$K2126,2,0),0)+IFERROR(VLOOKUP($B2135,$L2121:$M2126,2,0),0)+IFERROR(VLOOKUP($B2135,$N2121:$O2126,2,0),0)+IFERROR(VLOOKUP($B2135,$P2121:$Q2126,2,0),0)+IFERROR(VLOOKUP($B2135,$R2121:$S2126,2,0),0))</f>
        <v>0</v>
      </c>
      <c r="E2135" s="110" t="s">
        <v>40</v>
      </c>
      <c r="F2135" s="105">
        <v>5</v>
      </c>
      <c r="G2135" s="185" t="e">
        <v>#NUM!</v>
      </c>
      <c r="H2135" s="185" t="e">
        <v>#NUM!</v>
      </c>
      <c r="I2135" s="185" t="e">
        <v>#NUM!</v>
      </c>
      <c r="J2135" s="185"/>
      <c r="K2135" s="185"/>
      <c r="L2135" s="185"/>
      <c r="M2135" s="110"/>
      <c r="O2135" s="105">
        <v>5</v>
      </c>
      <c r="P2135" s="185" t="e">
        <v>#NUM!</v>
      </c>
      <c r="Q2135" s="185" t="e">
        <v>#NUM!</v>
      </c>
      <c r="R2135" s="185" t="e">
        <v>#NUM!</v>
      </c>
      <c r="S2135" s="185" t="e">
        <v>#NUM!</v>
      </c>
      <c r="T2135" s="114"/>
      <c r="U2135" s="114"/>
    </row>
    <row r="2136" spans="1:34" hidden="1" outlineLevel="2" x14ac:dyDescent="0.25">
      <c r="B2136" s="105">
        <v>9</v>
      </c>
      <c r="C2136" s="108">
        <f t="shared" ref="C2136" si="3655">-(IFERROR(VLOOKUP($B2136,$B2121:$C2126,2,0),0)+IFERROR(VLOOKUP($B2136,$D2121:$E2126,2,0),0)+IFERROR(VLOOKUP($B2136,$F2121:$G2126,2,0),0)+IFERROR(VLOOKUP($B2136,$H2121:$I2126,2,0),0)+IFERROR(VLOOKUP($B2136,$J2121:$K2126,2,0),0)+IFERROR(VLOOKUP($B2136,$L2121:$M2126,2,0),0)+IFERROR(VLOOKUP($B2136,$N2121:$O2126,2,0),0)+IFERROR(VLOOKUP($B2136,$P2121:$Q2126,2,0),0)+IFERROR(VLOOKUP($B2136,$R2121:$S2126,2,0),0))</f>
        <v>0</v>
      </c>
      <c r="E2136" s="110"/>
      <c r="F2136" s="105">
        <v>6</v>
      </c>
      <c r="G2136" s="185" t="e">
        <v>#NUM!</v>
      </c>
      <c r="H2136" s="185" t="e">
        <v>#NUM!</v>
      </c>
      <c r="I2136" s="185"/>
      <c r="J2136" s="185"/>
      <c r="K2136" s="185"/>
      <c r="L2136" s="185"/>
      <c r="M2136" s="110"/>
      <c r="O2136" s="105">
        <v>6</v>
      </c>
      <c r="P2136" s="185" t="e">
        <v>#NUM!</v>
      </c>
      <c r="Q2136" s="185" t="e">
        <v>#NUM!</v>
      </c>
      <c r="R2136" s="185" t="e">
        <v>#NUM!</v>
      </c>
      <c r="S2136" s="185" t="e">
        <v>#NUM!</v>
      </c>
      <c r="T2136" s="114"/>
      <c r="U2136" s="114"/>
    </row>
    <row r="2137" spans="1:34" hidden="1" outlineLevel="2" x14ac:dyDescent="0.25">
      <c r="B2137" s="105">
        <v>10</v>
      </c>
      <c r="C2137" s="108">
        <f t="shared" ref="C2137" si="3656">-(IFERROR(VLOOKUP($B2137,$B2121:$C2126,2,0),0)+IFERROR(VLOOKUP($B2137,$D2121:$E2126,2,0),0)+IFERROR(VLOOKUP($B2137,$F2121:$G2126,2,0),0)+IFERROR(VLOOKUP($B2137,$H2121:$I2126,2,0),0)+IFERROR(VLOOKUP($B2137,$J2121:$K2126,2,0),0)+IFERROR(VLOOKUP($B2137,$L2121:$M2126,2,0),0)+IFERROR(VLOOKUP($B2137,$N2121:$O2126,2,0),0)+IFERROR(VLOOKUP($B2137,$P2121:$Q2126,2,0),0)+IFERROR(VLOOKUP($B2137,$R2121:$S2126,2,0),0))</f>
        <v>0</v>
      </c>
      <c r="E2137" s="110"/>
      <c r="F2137" s="105">
        <v>7</v>
      </c>
      <c r="G2137" s="185" t="e">
        <v>#NUM!</v>
      </c>
      <c r="H2137" s="185"/>
      <c r="I2137" s="185"/>
      <c r="J2137" s="185"/>
      <c r="K2137" s="185"/>
      <c r="L2137" s="185"/>
      <c r="M2137" s="110"/>
      <c r="N2137" s="110" t="s">
        <v>40</v>
      </c>
      <c r="O2137" s="105">
        <v>7</v>
      </c>
      <c r="P2137" s="185" t="e">
        <v>#NUM!</v>
      </c>
      <c r="Q2137" s="185" t="e">
        <v>#NUM!</v>
      </c>
      <c r="R2137" s="185" t="e">
        <v>#NUM!</v>
      </c>
      <c r="S2137" s="185" t="e">
        <v>#NUM!</v>
      </c>
      <c r="T2137" s="114"/>
      <c r="U2137" s="114"/>
    </row>
    <row r="2138" spans="1:34" hidden="1" outlineLevel="2" x14ac:dyDescent="0.25">
      <c r="B2138" s="105">
        <v>11</v>
      </c>
      <c r="C2138" s="108">
        <f t="shared" ref="C2138" si="3657">-(IFERROR(VLOOKUP($B2138,$B2121:$C2126,2,0),0)+IFERROR(VLOOKUP($B2138,$D2121:$E2126,2,0),0)+IFERROR(VLOOKUP($B2138,$F2121:$G2126,2,0),0)+IFERROR(VLOOKUP($B2138,$H2121:$I2126,2,0),0)+IFERROR(VLOOKUP($B2138,$J2121:$K2126,2,0),0)+IFERROR(VLOOKUP($B2138,$L2121:$M2126,2,0),0)+IFERROR(VLOOKUP($B2138,$N2121:$O2126,2,0),0)+IFERROR(VLOOKUP($B2138,$P2121:$Q2126,2,0),0)+IFERROR(VLOOKUP($B2138,$R2121:$S2126,2,0),0))</f>
        <v>0</v>
      </c>
      <c r="E2138" s="110"/>
      <c r="M2138" s="110"/>
      <c r="O2138" s="105">
        <v>8</v>
      </c>
      <c r="P2138" s="185" t="e">
        <v>#NUM!</v>
      </c>
      <c r="Q2138" s="185" t="e">
        <v>#NUM!</v>
      </c>
      <c r="R2138" s="185" t="e">
        <v>#NUM!</v>
      </c>
      <c r="S2138" s="185" t="e">
        <v>#NUM!</v>
      </c>
      <c r="T2138" s="114"/>
      <c r="U2138" s="114"/>
    </row>
    <row r="2139" spans="1:34" hidden="1" outlineLevel="2" x14ac:dyDescent="0.25">
      <c r="B2139" s="105">
        <v>12</v>
      </c>
      <c r="C2139" s="108">
        <f t="shared" ref="C2139" si="3658">-(IFERROR(VLOOKUP($B2139,$B2121:$C2126,2,0),0)+IFERROR(VLOOKUP($B2139,$D2121:$E2126,2,0),0)+IFERROR(VLOOKUP($B2139,$F2121:$G2126,2,0),0)+IFERROR(VLOOKUP($B2139,$H2121:$I2126,2,0),0)+IFERROR(VLOOKUP($B2139,$J2121:$K2126,2,0),0)+IFERROR(VLOOKUP($B2139,$L2121:$M2126,2,0),0)+IFERROR(VLOOKUP($B2139,$N2121:$O2126,2,0),0)+IFERROR(VLOOKUP($B2139,$P2121:$Q2126,2,0),0)+IFERROR(VLOOKUP($B2139,$R2121:$S2126,2,0),0))</f>
        <v>0</v>
      </c>
      <c r="E2139" s="110"/>
      <c r="M2139" s="110"/>
      <c r="O2139" s="105">
        <v>9</v>
      </c>
      <c r="P2139" s="185" t="e">
        <v>#NUM!</v>
      </c>
      <c r="Q2139" s="185" t="e">
        <v>#NUM!</v>
      </c>
      <c r="R2139" s="185" t="e">
        <v>#NUM!</v>
      </c>
      <c r="S2139" s="185"/>
      <c r="T2139" s="114"/>
      <c r="U2139" s="114"/>
    </row>
    <row r="2140" spans="1:34" hidden="1" outlineLevel="2" x14ac:dyDescent="0.25">
      <c r="B2140" s="105">
        <v>13</v>
      </c>
      <c r="C2140" s="108">
        <f t="shared" ref="C2140" si="3659">-(IFERROR(VLOOKUP($B2140,$B2121:$C2126,2,0),0)+IFERROR(VLOOKUP($B2140,$D2121:$E2126,2,0),0)+IFERROR(VLOOKUP($B2140,$F2121:$G2126,2,0),0)+IFERROR(VLOOKUP($B2140,$H2121:$I2126,2,0),0)+IFERROR(VLOOKUP($B2140,$J2121:$K2126,2,0),0)+IFERROR(VLOOKUP($B2140,$L2121:$M2126,2,0),0)+IFERROR(VLOOKUP($B2140,$N2121:$O2126,2,0),0)+IFERROR(VLOOKUP($B2140,$P2121:$Q2126,2,0),0)+IFERROR(VLOOKUP($B2140,$R2121:$S2126,2,0),0))</f>
        <v>0</v>
      </c>
      <c r="E2140" s="110"/>
      <c r="F2140" s="110"/>
      <c r="G2140" s="324" t="s">
        <v>42</v>
      </c>
      <c r="H2140" s="324"/>
      <c r="I2140" s="324"/>
      <c r="J2140" s="324"/>
      <c r="K2140" s="324"/>
      <c r="L2140" s="324"/>
      <c r="M2140" s="110"/>
      <c r="O2140" s="105">
        <v>10</v>
      </c>
      <c r="P2140" s="185" t="e">
        <v>#NUM!</v>
      </c>
      <c r="Q2140" s="185" t="e">
        <v>#NUM!</v>
      </c>
      <c r="R2140" s="185"/>
      <c r="S2140" s="185"/>
      <c r="T2140" s="114"/>
      <c r="U2140" s="114"/>
    </row>
    <row r="2141" spans="1:34" hidden="1" outlineLevel="2" x14ac:dyDescent="0.25">
      <c r="B2141" s="105">
        <v>14</v>
      </c>
      <c r="C2141" s="108">
        <f t="shared" ref="C2141" si="3660">-(IFERROR(VLOOKUP($B2141,$B2121:$C2126,2,0),0)+IFERROR(VLOOKUP($B2141,$D2121:$E2126,2,0),0)+IFERROR(VLOOKUP($B2141,$F2121:$G2126,2,0),0)+IFERROR(VLOOKUP($B2141,$H2121:$I2126,2,0),0)+IFERROR(VLOOKUP($B2141,$J2121:$K2126,2,0),0)+IFERROR(VLOOKUP($B2141,$L2121:$M2126,2,0),0)+IFERROR(VLOOKUP($B2141,$N2121:$O2126,2,0),0)+IFERROR(VLOOKUP($B2141,$P2121:$Q2126,2,0),0)+IFERROR(VLOOKUP($B2141,$R2121:$S2126,2,0),0))</f>
        <v>0</v>
      </c>
      <c r="E2141" s="110"/>
      <c r="F2141" s="110"/>
      <c r="G2141" s="112">
        <v>6</v>
      </c>
      <c r="H2141" s="112">
        <v>5</v>
      </c>
      <c r="I2141" s="112">
        <v>4</v>
      </c>
      <c r="J2141" s="112">
        <v>3</v>
      </c>
      <c r="K2141" s="112">
        <v>2</v>
      </c>
      <c r="L2141" s="112">
        <v>1</v>
      </c>
      <c r="M2141" s="110"/>
      <c r="O2141" s="105">
        <v>11</v>
      </c>
      <c r="P2141" s="185" t="e">
        <v>#NUM!</v>
      </c>
      <c r="Q2141" s="185"/>
      <c r="R2141" s="185"/>
      <c r="S2141" s="185"/>
      <c r="T2141" s="114"/>
      <c r="U2141" s="114"/>
    </row>
    <row r="2142" spans="1:34" hidden="1" outlineLevel="2" x14ac:dyDescent="0.25">
      <c r="A2142" s="68" t="s">
        <v>41</v>
      </c>
      <c r="B2142" s="105">
        <v>15</v>
      </c>
      <c r="C2142" s="108">
        <f t="shared" ref="C2142" si="3661">-(IFERROR(VLOOKUP($B2142,$B2121:$C2126,2,0),0)+IFERROR(VLOOKUP($B2142,$D2121:$E2126,2,0),0)+IFERROR(VLOOKUP($B2142,$F2121:$G2126,2,0),0)+IFERROR(VLOOKUP($B2142,$H2121:$I2126,2,0),0)+IFERROR(VLOOKUP($B2142,$J2121:$K2126,2,0),0)+IFERROR(VLOOKUP($B2142,$L2121:$M2126,2,0),0)+IFERROR(VLOOKUP($B2142,$N2121:$O2126,2,0),0)+IFERROR(VLOOKUP($B2142,$P2121:$Q2126,2,0),0)+IFERROR(VLOOKUP($B2142,$R2121:$S2126,2,0),0))</f>
        <v>0</v>
      </c>
      <c r="E2142" s="110"/>
      <c r="F2142" s="105">
        <v>1</v>
      </c>
      <c r="G2142" s="184" t="e">
        <f t="array" ref="G2142:G2150">MMULT(MINVERSE($C$24:$K$32),$C2128:$C2136)</f>
        <v>#NUM!</v>
      </c>
      <c r="H2142" s="184" t="e">
        <f t="array" ref="H2142:H2149">MMULT(MINVERSE($C$24:$J$31),$C2128:$C2135)</f>
        <v>#NUM!</v>
      </c>
      <c r="I2142" s="184" t="e">
        <f t="array" ref="I2142:I2148">MMULT(MINVERSE($C$24:$I$30),$C2128:$C2134)</f>
        <v>#NUM!</v>
      </c>
      <c r="J2142" s="184" t="e">
        <f t="array" ref="J2142:J2147">MMULT(MINVERSE($C$24:$H$29),$C2128:$C2133)</f>
        <v>#NUM!</v>
      </c>
      <c r="K2142" s="184" t="e">
        <f t="array" ref="K2142:K2146">MMULT(MINVERSE($C$24:$G$28),$C2128:$C2132)</f>
        <v>#NUM!</v>
      </c>
      <c r="L2142" s="113"/>
      <c r="M2142" s="110"/>
      <c r="N2142" s="110"/>
      <c r="O2142" s="110"/>
      <c r="P2142" s="110"/>
    </row>
    <row r="2143" spans="1:34" hidden="1" outlineLevel="2" x14ac:dyDescent="0.25">
      <c r="B2143" s="105">
        <v>16</v>
      </c>
      <c r="C2143" s="108">
        <f t="shared" ref="C2143" si="3662">-(IFERROR(VLOOKUP($B2143,$B2121:$C2126,2,0),0)+IFERROR(VLOOKUP($B2143,$D2121:$E2126,2,0),0)+IFERROR(VLOOKUP($B2143,$F2121:$G2126,2,0),0)+IFERROR(VLOOKUP($B2143,$H2121:$I2126,2,0),0)+IFERROR(VLOOKUP($B2143,$J2121:$K2126,2,0),0)+IFERROR(VLOOKUP($B2143,$L2121:$M2126,2,0),0)+IFERROR(VLOOKUP($B2143,$N2121:$O2126,2,0),0)+IFERROR(VLOOKUP($B2143,$P2121:$Q2126,2,0),0)+IFERROR(VLOOKUP($B2143,$R2121:$S2126,2,0),0))</f>
        <v>0</v>
      </c>
      <c r="E2143" s="110"/>
      <c r="F2143" s="105">
        <v>2</v>
      </c>
      <c r="G2143" s="185" t="e">
        <v>#NUM!</v>
      </c>
      <c r="H2143" s="185" t="e">
        <v>#NUM!</v>
      </c>
      <c r="I2143" s="185" t="e">
        <v>#NUM!</v>
      </c>
      <c r="J2143" s="185" t="e">
        <v>#NUM!</v>
      </c>
      <c r="K2143" s="185" t="e">
        <v>#NUM!</v>
      </c>
      <c r="L2143" s="114"/>
      <c r="M2143" s="110"/>
      <c r="N2143" s="110"/>
      <c r="O2143" s="110"/>
      <c r="P2143" s="110"/>
    </row>
    <row r="2144" spans="1:34" hidden="1" outlineLevel="2" x14ac:dyDescent="0.25">
      <c r="B2144" s="105">
        <v>17</v>
      </c>
      <c r="C2144" s="108">
        <f t="shared" ref="C2144" si="3663">-(IFERROR(VLOOKUP($B2144,$B2121:$C2126,2,0),0)+IFERROR(VLOOKUP($B2144,$D2121:$E2126,2,0),0)+IFERROR(VLOOKUP($B2144,$F2121:$G2126,2,0),0)+IFERROR(VLOOKUP($B2144,$H2121:$I2126,2,0),0)+IFERROR(VLOOKUP($B2144,$J2121:$K2126,2,0),0)+IFERROR(VLOOKUP($B2144,$L2121:$M2126,2,0),0)+IFERROR(VLOOKUP($B2144,$N2121:$O2126,2,0),0)+IFERROR(VLOOKUP($B2144,$P2121:$Q2126,2,0),0)+IFERROR(VLOOKUP($B2144,$R2121:$S2126,2,0),0))</f>
        <v>0</v>
      </c>
      <c r="E2144" s="110"/>
      <c r="F2144" s="105">
        <v>3</v>
      </c>
      <c r="G2144" s="185" t="e">
        <v>#NUM!</v>
      </c>
      <c r="H2144" s="185" t="e">
        <v>#NUM!</v>
      </c>
      <c r="I2144" s="185" t="e">
        <v>#NUM!</v>
      </c>
      <c r="J2144" s="185" t="e">
        <v>#NUM!</v>
      </c>
      <c r="K2144" s="185" t="e">
        <v>#NUM!</v>
      </c>
      <c r="L2144" s="114"/>
      <c r="M2144" s="110"/>
    </row>
    <row r="2145" spans="1:24" hidden="1" outlineLevel="2" x14ac:dyDescent="0.25">
      <c r="B2145" s="105">
        <v>18</v>
      </c>
      <c r="C2145" s="108">
        <f t="shared" ref="C2145" si="3664">-(IFERROR(VLOOKUP($B2145,$B2121:$C2126,2,0),0)+IFERROR(VLOOKUP($B2145,$D2121:$E2126,2,0),0)+IFERROR(VLOOKUP($B2145,$F2121:$G2126,2,0),0)+IFERROR(VLOOKUP($B2145,$H2121:$I2126,2,0),0)+IFERROR(VLOOKUP($B2145,$J2121:$K2126,2,0),0)+IFERROR(VLOOKUP($B2145,$L2121:$M2126,2,0),0)+IFERROR(VLOOKUP($B2145,$N2121:$O2126,2,0),0)+IFERROR(VLOOKUP($B2145,$P2121:$Q2126,2,0),0)+IFERROR(VLOOKUP($B2145,$R2121:$S2126,2,0),0))</f>
        <v>0</v>
      </c>
      <c r="E2145" s="110"/>
      <c r="F2145" s="105">
        <v>4</v>
      </c>
      <c r="G2145" s="185" t="e">
        <v>#NUM!</v>
      </c>
      <c r="H2145" s="185" t="e">
        <v>#NUM!</v>
      </c>
      <c r="I2145" s="185" t="e">
        <v>#NUM!</v>
      </c>
      <c r="J2145" s="185" t="e">
        <v>#NUM!</v>
      </c>
      <c r="K2145" s="185" t="e">
        <v>#NUM!</v>
      </c>
      <c r="L2145" s="114"/>
      <c r="M2145" s="110"/>
    </row>
    <row r="2146" spans="1:24" hidden="1" outlineLevel="2" x14ac:dyDescent="0.25">
      <c r="B2146" s="105">
        <v>19</v>
      </c>
      <c r="C2146" s="108">
        <f t="shared" ref="C2146" si="3665">-(IFERROR(VLOOKUP($B2146,$B2121:$C2126,2,0),0)+IFERROR(VLOOKUP($B2146,$D2121:$E2126,2,0),0)+IFERROR(VLOOKUP($B2146,$F2121:$G2126,2,0),0)+IFERROR(VLOOKUP($B2146,$H2121:$I2126,2,0),0)+IFERROR(VLOOKUP($B2146,$J2121:$K2126,2,0),0)+IFERROR(VLOOKUP($B2146,$L2121:$M2126,2,0),0)+IFERROR(VLOOKUP($B2146,$N2121:$O2126,2,0),0)+IFERROR(VLOOKUP($B2146,$P2121:$Q2126,2,0),0)+IFERROR(VLOOKUP($B2146,$R2121:$S2126,2,0),0))</f>
        <v>0</v>
      </c>
      <c r="E2146" s="110"/>
      <c r="F2146" s="105">
        <v>5</v>
      </c>
      <c r="G2146" s="185" t="e">
        <v>#NUM!</v>
      </c>
      <c r="H2146" s="185" t="e">
        <v>#NUM!</v>
      </c>
      <c r="I2146" s="185" t="e">
        <v>#NUM!</v>
      </c>
      <c r="J2146" s="185" t="e">
        <v>#NUM!</v>
      </c>
      <c r="K2146" s="185" t="e">
        <v>#NUM!</v>
      </c>
      <c r="L2146" s="114"/>
      <c r="M2146" s="110"/>
    </row>
    <row r="2147" spans="1:24" hidden="1" outlineLevel="2" x14ac:dyDescent="0.25">
      <c r="B2147" s="105">
        <v>20</v>
      </c>
      <c r="C2147" s="108">
        <f t="shared" ref="C2147" si="3666">-(IFERROR(VLOOKUP($B2147,$B2121:$C2126,2,0),0)+IFERROR(VLOOKUP($B2147,$D2121:$E2126,2,0),0)+IFERROR(VLOOKUP($B2147,$F2121:$G2126,2,0),0)+IFERROR(VLOOKUP($B2147,$H2121:$I2126,2,0),0)+IFERROR(VLOOKUP($B2147,$J2121:$K2126,2,0),0)+IFERROR(VLOOKUP($B2147,$L2121:$M2126,2,0),0)+IFERROR(VLOOKUP($B2147,$N2121:$O2126,2,0),0)+IFERROR(VLOOKUP($B2147,$P2121:$Q2126,2,0),0)+IFERROR(VLOOKUP($B2147,$R2121:$S2126,2,0),0))</f>
        <v>0</v>
      </c>
      <c r="E2147" s="110" t="s">
        <v>40</v>
      </c>
      <c r="F2147" s="105">
        <v>6</v>
      </c>
      <c r="G2147" s="185" t="e">
        <v>#NUM!</v>
      </c>
      <c r="H2147" s="185" t="e">
        <v>#NUM!</v>
      </c>
      <c r="I2147" s="185" t="e">
        <v>#NUM!</v>
      </c>
      <c r="J2147" s="185" t="e">
        <v>#NUM!</v>
      </c>
      <c r="K2147" s="185"/>
      <c r="L2147" s="114"/>
      <c r="M2147" s="110"/>
    </row>
    <row r="2148" spans="1:24" hidden="1" outlineLevel="2" x14ac:dyDescent="0.25">
      <c r="B2148" s="105">
        <v>21</v>
      </c>
      <c r="C2148" s="108">
        <f t="shared" ref="C2148" si="3667">-(IFERROR(VLOOKUP($B2148,$B2121:$C2126,2,0),0)+IFERROR(VLOOKUP($B2148,$D2121:$E2126,2,0),0)+IFERROR(VLOOKUP($B2148,$F2121:$G2126,2,0),0)+IFERROR(VLOOKUP($B2148,$H2121:$I2126,2,0),0)+IFERROR(VLOOKUP($B2148,$J2121:$K2126,2,0),0)+IFERROR(VLOOKUP($B2148,$L2121:$M2126,2,0),0)+IFERROR(VLOOKUP($B2148,$N2121:$O2126,2,0),0)+IFERROR(VLOOKUP($B2148,$P2121:$Q2126,2,0),0)+IFERROR(VLOOKUP($B2148,$R2121:$S2126,2,0),0))</f>
        <v>0</v>
      </c>
      <c r="E2148" s="110"/>
      <c r="F2148" s="105">
        <v>7</v>
      </c>
      <c r="G2148" s="185" t="e">
        <v>#NUM!</v>
      </c>
      <c r="H2148" s="185" t="e">
        <v>#NUM!</v>
      </c>
      <c r="I2148" s="185" t="e">
        <v>#NUM!</v>
      </c>
      <c r="J2148" s="185"/>
      <c r="K2148" s="185"/>
      <c r="L2148" s="114"/>
      <c r="M2148" s="110"/>
    </row>
    <row r="2149" spans="1:24" hidden="1" outlineLevel="2" x14ac:dyDescent="0.25">
      <c r="E2149" s="110"/>
      <c r="F2149" s="105">
        <v>8</v>
      </c>
      <c r="G2149" s="185" t="e">
        <v>#NUM!</v>
      </c>
      <c r="H2149" s="185" t="e">
        <v>#NUM!</v>
      </c>
      <c r="I2149" s="185"/>
      <c r="J2149" s="185"/>
      <c r="K2149" s="185"/>
      <c r="L2149" s="114"/>
      <c r="M2149" s="110"/>
      <c r="X2149" s="110"/>
    </row>
    <row r="2150" spans="1:24" hidden="1" outlineLevel="2" x14ac:dyDescent="0.25">
      <c r="E2150" s="110"/>
      <c r="F2150" s="105">
        <v>9</v>
      </c>
      <c r="G2150" s="185" t="e">
        <v>#NUM!</v>
      </c>
      <c r="H2150" s="185"/>
      <c r="I2150" s="185"/>
      <c r="J2150" s="185"/>
      <c r="K2150" s="185"/>
      <c r="L2150" s="114"/>
      <c r="M2150" s="110"/>
      <c r="X2150" s="110"/>
    </row>
    <row r="2151" spans="1:24" hidden="1" outlineLevel="2" x14ac:dyDescent="0.25">
      <c r="A2151" s="117"/>
    </row>
    <row r="2152" spans="1:24" s="119" customFormat="1" hidden="1" outlineLevel="2" x14ac:dyDescent="0.25">
      <c r="A2152" s="118" t="s">
        <v>37</v>
      </c>
    </row>
    <row r="2153" spans="1:24" hidden="1" outlineLevel="2" x14ac:dyDescent="0.25">
      <c r="B2153" s="316" t="e">
        <f t="shared" ref="B2153:B2159" si="3668">B2120</f>
        <v>#REF!</v>
      </c>
      <c r="C2153" s="316"/>
      <c r="D2153" s="316" t="e">
        <f t="shared" ref="D2153:D2159" si="3669">D2120</f>
        <v>#REF!</v>
      </c>
      <c r="E2153" s="316"/>
      <c r="F2153" s="316" t="e">
        <f t="shared" ref="F2153:F2159" si="3670">F2120</f>
        <v>#REF!</v>
      </c>
      <c r="G2153" s="316"/>
      <c r="H2153" s="316" t="e">
        <f t="shared" ref="H2153:H2159" si="3671">H2120</f>
        <v>#REF!</v>
      </c>
      <c r="I2153" s="316"/>
      <c r="J2153" s="316" t="e">
        <f t="shared" ref="J2153:J2159" si="3672">J2120</f>
        <v>#REF!</v>
      </c>
      <c r="K2153" s="316"/>
      <c r="L2153" s="316" t="e">
        <f t="shared" ref="L2153:L2159" si="3673">L2120</f>
        <v>#REF!</v>
      </c>
      <c r="M2153" s="316"/>
    </row>
    <row r="2154" spans="1:24" hidden="1" outlineLevel="2" x14ac:dyDescent="0.25">
      <c r="B2154" s="105" t="e">
        <f t="shared" si="3668"/>
        <v>#REF!</v>
      </c>
      <c r="C2154" s="116" t="e">
        <f>IF($Q$2=2,IFERROR(INDEX($G2131:$L2137,MATCH(B2154,$F2131:$F2137,0),MATCH(INICIO!$C$59,$G2130:$L2130,0)),0),IF($Q$2=4,IFERROR(INDEX($P2131:$U2141,MATCH(B2154,$O2131:$O2141,0),MATCH(INICIO!$C$59,$P2130:$U2130,0)),0),IFERROR(INDEX($G2142:$L2150,MATCH(B2154,$F2142:$F2150,0),MATCH(INICIO!$C$59,$G2141:$L2141,0)),0)))</f>
        <v>#REF!</v>
      </c>
      <c r="D2154" s="105" t="e">
        <f t="shared" si="3669"/>
        <v>#REF!</v>
      </c>
      <c r="E2154" s="116" t="e">
        <f>IF($Q$2=2,IFERROR(INDEX($G2131:$L2137,MATCH(D2154,$F2131:$F2137,0),MATCH(INICIO!$C$59,$G2130:$L2130,0)),0),IF($Q$2=4,IFERROR(INDEX($P2131:$U2141,MATCH(D2154,$O2131:$O2141,0),MATCH(INICIO!$C$59,$P2130:$U2130,0)),0),IFERROR(INDEX($G2142:$L2150,MATCH(D2154,$F2142:$F2150,0),MATCH(INICIO!$C$59,$G2141:$L2141,0)),0)))</f>
        <v>#REF!</v>
      </c>
      <c r="F2154" s="105" t="e">
        <f t="shared" si="3670"/>
        <v>#REF!</v>
      </c>
      <c r="G2154" s="116" t="e">
        <f>IF($Q$2=2,IFERROR(INDEX($G2131:$L2137,MATCH(F2154,$F2131:$F2137,0),MATCH(INICIO!$C$59,$G2130:$L2130,0)),0),IF($Q$2=4,IFERROR(INDEX($P2131:$U2141,MATCH(F2154,$O2131:$O2141,0),MATCH(INICIO!$C$59,$P2130:$U2130,0)),0),IFERROR(INDEX($G2142:$L2150,MATCH(F2154,$F2142:$F2150,0),MATCH(INICIO!$C$59,$G2141:$L2141,0)),0)))</f>
        <v>#REF!</v>
      </c>
      <c r="H2154" s="105" t="e">
        <f t="shared" si="3671"/>
        <v>#REF!</v>
      </c>
      <c r="I2154" s="116" t="e">
        <f>IF($Q$2=2,IFERROR(INDEX($G2131:$L2137,MATCH(H2154,$F2131:$F2137,0),MATCH(INICIO!$C$59,$G2130:$L2130,0)),0),IF($Q$2=4,IFERROR(INDEX($P2131:$U2141,MATCH(H2154,$O2131:$O2141,0),MATCH(INICIO!$C$59,$P2130:$U2130,0)),0),IFERROR(INDEX($G2142:$L2150,MATCH(H2154,$F2142:$F2150,0),MATCH(INICIO!$C$59,$G2141:$L2141,0)),0)))</f>
        <v>#REF!</v>
      </c>
      <c r="J2154" s="105" t="e">
        <f t="shared" si="3672"/>
        <v>#REF!</v>
      </c>
      <c r="K2154" s="116" t="e">
        <f>IF($Q$2=2,IFERROR(INDEX($G2131:$L2137,MATCH(J2154,$F2131:$F2137,0),MATCH(INICIO!$C$59,$G2130:$L2130,0)),0),IF($Q$2=4,IFERROR(INDEX($P2131:$U2141,MATCH(J2154,$O2131:$O2141,0),MATCH(INICIO!$C$59,$P2130:$U2130,0)),0),IFERROR(INDEX($G2142:$L2150,MATCH(J2154,$F2142:$F2150,0),MATCH(INICIO!$C$59,$G2141:$L2141,0)),0)))</f>
        <v>#REF!</v>
      </c>
      <c r="L2154" s="105" t="e">
        <f t="shared" si="3673"/>
        <v>#REF!</v>
      </c>
      <c r="M2154" s="116" t="e">
        <f>IF($Q$2=2,IFERROR(INDEX($G2131:$L2137,MATCH(L2154,$F2131:$F2137,0),MATCH(INICIO!$C$59,$G2130:$L2130,0)),0),IF($Q$2=4,IFERROR(INDEX($P2131:$U2141,MATCH(L2154,$O2131:$O2141,0),MATCH(INICIO!$C$59,$P2130:$U2130,0)),0),IFERROR(INDEX($G2142:$L2150,MATCH(L2154,$F2142:$F2150,0),MATCH(INICIO!$C$59,$G2141:$L2141,0)),0)))</f>
        <v>#REF!</v>
      </c>
    </row>
    <row r="2155" spans="1:24" hidden="1" outlineLevel="2" x14ac:dyDescent="0.25">
      <c r="B2155" s="105" t="e">
        <f t="shared" si="3668"/>
        <v>#REF!</v>
      </c>
      <c r="C2155" s="116" t="e">
        <f>IF($Q$2=2,IFERROR(INDEX($G2131:$L2137,MATCH(B2155,$F2131:$F2137,0),MATCH(INICIO!$C$59,$G2130:$L2130,0)),0),IF($Q$2=4,IFERROR(INDEX($P2131:$U2141,MATCH(B2155,$O2131:$O2141,0),MATCH(INICIO!$C$59,$P2130:$U2130,0)),0),IFERROR(INDEX($G2142:$L2150,MATCH(B2155,$F2142:$F2150,0),MATCH(INICIO!$C$59,$G2141:$L2141,0)),0)))</f>
        <v>#REF!</v>
      </c>
      <c r="D2155" s="105" t="e">
        <f t="shared" si="3669"/>
        <v>#REF!</v>
      </c>
      <c r="E2155" s="116" t="e">
        <f>IF($Q$2=2,IFERROR(INDEX($G2131:$L2137,MATCH(D2155,$F2131:$F2137,0),MATCH(INICIO!$C$59,$G2130:$L2130,0)),0),IF($Q$2=4,IFERROR(INDEX($P2131:$U2141,MATCH(D2155,$O2131:$O2141,0),MATCH(INICIO!$C$59,$P2130:$U2130,0)),0),IFERROR(INDEX($G2142:$L2150,MATCH(D2155,$F2142:$F2150,0),MATCH(INICIO!$C$59,$G2141:$L2141,0)),0)))</f>
        <v>#REF!</v>
      </c>
      <c r="F2155" s="105" t="e">
        <f t="shared" si="3670"/>
        <v>#REF!</v>
      </c>
      <c r="G2155" s="116" t="e">
        <f>IF($Q$2=2,IFERROR(INDEX($G2131:$L2137,MATCH(F2155,$F2131:$F2137,0),MATCH(INICIO!$C$59,$G2130:$L2130,0)),0),IF($Q$2=4,IFERROR(INDEX($P2131:$U2141,MATCH(F2155,$O2131:$O2141,0),MATCH(INICIO!$C$59,$P2130:$U2130,0)),0),IFERROR(INDEX($G2142:$L2150,MATCH(F2155,$F2142:$F2150,0),MATCH(INICIO!$C$59,$G2141:$L2141,0)),0)))</f>
        <v>#REF!</v>
      </c>
      <c r="H2155" s="105" t="e">
        <f t="shared" si="3671"/>
        <v>#REF!</v>
      </c>
      <c r="I2155" s="116" t="e">
        <f>IF($Q$2=2,IFERROR(INDEX($G2131:$L2137,MATCH(H2155,$F2131:$F2137,0),MATCH(INICIO!$C$59,$G2130:$L2130,0)),0),IF($Q$2=4,IFERROR(INDEX($P2131:$U2141,MATCH(H2155,$O2131:$O2141,0),MATCH(INICIO!$C$59,$P2130:$U2130,0)),0),IFERROR(INDEX($G2142:$L2150,MATCH(H2155,$F2142:$F2150,0),MATCH(INICIO!$C$59,$G2141:$L2141,0)),0)))</f>
        <v>#REF!</v>
      </c>
      <c r="J2155" s="105" t="e">
        <f t="shared" si="3672"/>
        <v>#REF!</v>
      </c>
      <c r="K2155" s="116" t="e">
        <f>IF($Q$2=2,IFERROR(INDEX($G2131:$L2137,MATCH(J2155,$F2131:$F2137,0),MATCH(INICIO!$C$59,$G2130:$L2130,0)),0),IF($Q$2=4,IFERROR(INDEX($P2131:$U2141,MATCH(J2155,$O2131:$O2141,0),MATCH(INICIO!$C$59,$P2130:$U2130,0)),0),IFERROR(INDEX($G2142:$L2150,MATCH(J2155,$F2142:$F2150,0),MATCH(INICIO!$C$59,$G2141:$L2141,0)),0)))</f>
        <v>#REF!</v>
      </c>
      <c r="L2155" s="105" t="e">
        <f t="shared" si="3673"/>
        <v>#REF!</v>
      </c>
      <c r="M2155" s="116" t="e">
        <f>IF($Q$2=2,IFERROR(INDEX($G2131:$L2137,MATCH(L2155,$F2131:$F2137,0),MATCH(INICIO!$C$59,$G2130:$L2130,0)),0),IF($Q$2=4,IFERROR(INDEX($P2131:$U2141,MATCH(L2155,$O2131:$O2141,0),MATCH(INICIO!$C$59,$P2130:$U2130,0)),0),IFERROR(INDEX($G2142:$L2150,MATCH(L2155,$F2142:$F2150,0),MATCH(INICIO!$C$59,$G2141:$L2141,0)),0)))</f>
        <v>#REF!</v>
      </c>
    </row>
    <row r="2156" spans="1:24" hidden="1" outlineLevel="2" x14ac:dyDescent="0.25">
      <c r="B2156" s="105" t="e">
        <f t="shared" si="3668"/>
        <v>#REF!</v>
      </c>
      <c r="C2156" s="116" t="e">
        <f>IF($Q$2=2,IFERROR(INDEX($G2131:$L2137,MATCH(B2156,$F2131:$F2137,0),MATCH(INICIO!$C$59,$G2130:$L2130,0)),0),IF($Q$2=4,IFERROR(INDEX($P2131:$U2141,MATCH(B2156,$O2131:$O2141,0),MATCH(INICIO!$C$59,$P2130:$U2130,0)),0),IFERROR(INDEX($G2142:$L2150,MATCH(B2156,$F2142:$F2150,0),MATCH(INICIO!$C$59,$G2141:$L2141,0)),0)))</f>
        <v>#REF!</v>
      </c>
      <c r="D2156" s="105" t="e">
        <f t="shared" si="3669"/>
        <v>#REF!</v>
      </c>
      <c r="E2156" s="116" t="e">
        <f>IF($Q$2=2,IFERROR(INDEX($G2131:$L2137,MATCH(D2156,$F2131:$F2137,0),MATCH(INICIO!$C$59,$G2130:$L2130,0)),0),IF($Q$2=4,IFERROR(INDEX($P2131:$U2141,MATCH(D2156,$O2131:$O2141,0),MATCH(INICIO!$C$59,$P2130:$U2130,0)),0),IFERROR(INDEX($G2142:$L2150,MATCH(D2156,$F2142:$F2150,0),MATCH(INICIO!$C$59,$G2141:$L2141,0)),0)))</f>
        <v>#REF!</v>
      </c>
      <c r="F2156" s="105" t="e">
        <f t="shared" si="3670"/>
        <v>#REF!</v>
      </c>
      <c r="G2156" s="116" t="e">
        <f>IF($Q$2=2,IFERROR(INDEX($G2131:$L2137,MATCH(F2156,$F2131:$F2137,0),MATCH(INICIO!$C$59,$G2130:$L2130,0)),0),IF($Q$2=4,IFERROR(INDEX($P2131:$U2141,MATCH(F2156,$O2131:$O2141,0),MATCH(INICIO!$C$59,$P2130:$U2130,0)),0),IFERROR(INDEX($G2142:$L2150,MATCH(F2156,$F2142:$F2150,0),MATCH(INICIO!$C$59,$G2141:$L2141,0)),0)))</f>
        <v>#REF!</v>
      </c>
      <c r="H2156" s="105" t="e">
        <f t="shared" si="3671"/>
        <v>#REF!</v>
      </c>
      <c r="I2156" s="116" t="e">
        <f>IF($Q$2=2,IFERROR(INDEX($G2131:$L2137,MATCH(H2156,$F2131:$F2137,0),MATCH(INICIO!$C$59,$G2130:$L2130,0)),0),IF($Q$2=4,IFERROR(INDEX($P2131:$U2141,MATCH(H2156,$O2131:$O2141,0),MATCH(INICIO!$C$59,$P2130:$U2130,0)),0),IFERROR(INDEX($G2142:$L2150,MATCH(H2156,$F2142:$F2150,0),MATCH(INICIO!$C$59,$G2141:$L2141,0)),0)))</f>
        <v>#REF!</v>
      </c>
      <c r="J2156" s="105" t="e">
        <f t="shared" si="3672"/>
        <v>#REF!</v>
      </c>
      <c r="K2156" s="116" t="e">
        <f>IF($Q$2=2,IFERROR(INDEX($G2131:$L2137,MATCH(J2156,$F2131:$F2137,0),MATCH(INICIO!$C$59,$G2130:$L2130,0)),0),IF($Q$2=4,IFERROR(INDEX($P2131:$U2141,MATCH(J2156,$O2131:$O2141,0),MATCH(INICIO!$C$59,$P2130:$U2130,0)),0),IFERROR(INDEX($G2142:$L2150,MATCH(J2156,$F2142:$F2150,0),MATCH(INICIO!$C$59,$G2141:$L2141,0)),0)))</f>
        <v>#REF!</v>
      </c>
      <c r="L2156" s="105" t="e">
        <f t="shared" si="3673"/>
        <v>#REF!</v>
      </c>
      <c r="M2156" s="116" t="e">
        <f>IF($Q$2=2,IFERROR(INDEX($G2131:$L2137,MATCH(L2156,$F2131:$F2137,0),MATCH(INICIO!$C$59,$G2130:$L2130,0)),0),IF($Q$2=4,IFERROR(INDEX($P2131:$U2141,MATCH(L2156,$O2131:$O2141,0),MATCH(INICIO!$C$59,$P2130:$U2130,0)),0),IFERROR(INDEX($G2142:$L2150,MATCH(L2156,$F2142:$F2150,0),MATCH(INICIO!$C$59,$G2141:$L2141,0)),0)))</f>
        <v>#REF!</v>
      </c>
    </row>
    <row r="2157" spans="1:24" hidden="1" outlineLevel="2" x14ac:dyDescent="0.25">
      <c r="B2157" s="105" t="e">
        <f t="shared" si="3668"/>
        <v>#REF!</v>
      </c>
      <c r="C2157" s="116" t="e">
        <f>IF($Q$2=2,IFERROR(INDEX($G2131:$L2137,MATCH(B2157,$F2131:$F2137,0),MATCH(INICIO!$C$59,$G2130:$L2130,0)),0),IF($Q$2=4,IFERROR(INDEX($P2131:$U2141,MATCH(B2157,$O2131:$O2141,0),MATCH(INICIO!$C$59,$P2130:$U2130,0)),0),IFERROR(INDEX($G2142:$L2150,MATCH(B2157,$F2142:$F2150,0),MATCH(INICIO!$C$59,$G2141:$L2141,0)),0)))</f>
        <v>#REF!</v>
      </c>
      <c r="D2157" s="105" t="e">
        <f t="shared" si="3669"/>
        <v>#REF!</v>
      </c>
      <c r="E2157" s="116" t="e">
        <f>IF($Q$2=2,IFERROR(INDEX($G2131:$L2137,MATCH(D2157,$F2131:$F2137,0),MATCH(INICIO!$C$59,$G2130:$L2130,0)),0),IF($Q$2=4,IFERROR(INDEX($P2131:$U2141,MATCH(D2157,$O2131:$O2141,0),MATCH(INICIO!$C$59,$P2130:$U2130,0)),0),IFERROR(INDEX($G2142:$L2150,MATCH(D2157,$F2142:$F2150,0),MATCH(INICIO!$C$59,$G2141:$L2141,0)),0)))</f>
        <v>#REF!</v>
      </c>
      <c r="F2157" s="105" t="e">
        <f t="shared" si="3670"/>
        <v>#REF!</v>
      </c>
      <c r="G2157" s="116" t="e">
        <f>IF($Q$2=2,IFERROR(INDEX($G2131:$L2137,MATCH(F2157,$F2131:$F2137,0),MATCH(INICIO!$C$59,$G2130:$L2130,0)),0),IF($Q$2=4,IFERROR(INDEX($P2131:$U2141,MATCH(F2157,$O2131:$O2141,0),MATCH(INICIO!$C$59,$P2130:$U2130,0)),0),IFERROR(INDEX($G2142:$L2150,MATCH(F2157,$F2142:$F2150,0),MATCH(INICIO!$C$59,$G2141:$L2141,0)),0)))</f>
        <v>#REF!</v>
      </c>
      <c r="H2157" s="105" t="e">
        <f t="shared" si="3671"/>
        <v>#REF!</v>
      </c>
      <c r="I2157" s="116" t="e">
        <f>IF($Q$2=2,IFERROR(INDEX($G2131:$L2137,MATCH(H2157,$F2131:$F2137,0),MATCH(INICIO!$C$59,$G2130:$L2130,0)),0),IF($Q$2=4,IFERROR(INDEX($P2131:$U2141,MATCH(H2157,$O2131:$O2141,0),MATCH(INICIO!$C$59,$P2130:$U2130,0)),0),IFERROR(INDEX($G2142:$L2150,MATCH(H2157,$F2142:$F2150,0),MATCH(INICIO!$C$59,$G2141:$L2141,0)),0)))</f>
        <v>#REF!</v>
      </c>
      <c r="J2157" s="105" t="e">
        <f t="shared" si="3672"/>
        <v>#REF!</v>
      </c>
      <c r="K2157" s="116" t="e">
        <f>IF($Q$2=2,IFERROR(INDEX($G2131:$L2137,MATCH(J2157,$F2131:$F2137,0),MATCH(INICIO!$C$59,$G2130:$L2130,0)),0),IF($Q$2=4,IFERROR(INDEX($P2131:$U2141,MATCH(J2157,$O2131:$O2141,0),MATCH(INICIO!$C$59,$P2130:$U2130,0)),0),IFERROR(INDEX($G2142:$L2150,MATCH(J2157,$F2142:$F2150,0),MATCH(INICIO!$C$59,$G2141:$L2141,0)),0)))</f>
        <v>#REF!</v>
      </c>
      <c r="L2157" s="105" t="e">
        <f t="shared" si="3673"/>
        <v>#REF!</v>
      </c>
      <c r="M2157" s="116" t="e">
        <f>IF($Q$2=2,IFERROR(INDEX($G2131:$L2137,MATCH(L2157,$F2131:$F2137,0),MATCH(INICIO!$C$59,$G2130:$L2130,0)),0),IF($Q$2=4,IFERROR(INDEX($P2131:$U2141,MATCH(L2157,$O2131:$O2141,0),MATCH(INICIO!$C$59,$P2130:$U2130,0)),0),IFERROR(INDEX($G2142:$L2150,MATCH(L2157,$F2142:$F2150,0),MATCH(INICIO!$C$59,$G2141:$L2141,0)),0)))</f>
        <v>#REF!</v>
      </c>
    </row>
    <row r="2158" spans="1:24" hidden="1" outlineLevel="2" x14ac:dyDescent="0.25">
      <c r="B2158" s="105" t="e">
        <f t="shared" si="3668"/>
        <v>#REF!</v>
      </c>
      <c r="C2158" s="116" t="e">
        <f>IF($Q$2=2,IFERROR(INDEX($G2131:$L2137,MATCH(B2158,$F2131:$F2137,0),MATCH(INICIO!$C$59,$G2130:$L2130,0)),0),IF($Q$2=4,IFERROR(INDEX($P2131:$U2141,MATCH(B2158,$O2131:$O2141,0),MATCH(INICIO!$C$59,$P2130:$U2130,0)),0),IFERROR(INDEX($G2142:$L2150,MATCH(B2158,$F2142:$F2150,0),MATCH(INICIO!$C$59,$G2141:$L2141,0)),0)))</f>
        <v>#REF!</v>
      </c>
      <c r="D2158" s="105" t="e">
        <f t="shared" si="3669"/>
        <v>#REF!</v>
      </c>
      <c r="E2158" s="116" t="e">
        <f>IF($Q$2=2,IFERROR(INDEX($G2131:$L2137,MATCH(D2158,$F2131:$F2137,0),MATCH(INICIO!$C$59,$G2130:$L2130,0)),0),IF($Q$2=4,IFERROR(INDEX($P2131:$U2141,MATCH(D2158,$O2131:$O2141,0),MATCH(INICIO!$C$59,$P2130:$U2130,0)),0),IFERROR(INDEX($G2142:$L2150,MATCH(D2158,$F2142:$F2150,0),MATCH(INICIO!$C$59,$G2141:$L2141,0)),0)))</f>
        <v>#REF!</v>
      </c>
      <c r="F2158" s="105" t="e">
        <f t="shared" si="3670"/>
        <v>#REF!</v>
      </c>
      <c r="G2158" s="116" t="e">
        <f>IF($Q$2=2,IFERROR(INDEX($G2131:$L2137,MATCH(F2158,$F2131:$F2137,0),MATCH(INICIO!$C$59,$G2130:$L2130,0)),0),IF($Q$2=4,IFERROR(INDEX($P2131:$U2141,MATCH(F2158,$O2131:$O2141,0),MATCH(INICIO!$C$59,$P2130:$U2130,0)),0),IFERROR(INDEX($G2142:$L2150,MATCH(F2158,$F2142:$F2150,0),MATCH(INICIO!$C$59,$G2141:$L2141,0)),0)))</f>
        <v>#REF!</v>
      </c>
      <c r="H2158" s="105" t="e">
        <f t="shared" si="3671"/>
        <v>#REF!</v>
      </c>
      <c r="I2158" s="116" t="e">
        <f>IF($Q$2=2,IFERROR(INDEX($G2131:$L2137,MATCH(H2158,$F2131:$F2137,0),MATCH(INICIO!$C$59,$G2130:$L2130,0)),0),IF($Q$2=4,IFERROR(INDEX($P2131:$U2141,MATCH(H2158,$O2131:$O2141,0),MATCH(INICIO!$C$59,$P2130:$U2130,0)),0),IFERROR(INDEX($G2142:$L2150,MATCH(H2158,$F2142:$F2150,0),MATCH(INICIO!$C$59,$G2141:$L2141,0)),0)))</f>
        <v>#REF!</v>
      </c>
      <c r="J2158" s="105" t="e">
        <f t="shared" si="3672"/>
        <v>#REF!</v>
      </c>
      <c r="K2158" s="116" t="e">
        <f>IF($Q$2=2,IFERROR(INDEX($G2131:$L2137,MATCH(J2158,$F2131:$F2137,0),MATCH(INICIO!$C$59,$G2130:$L2130,0)),0),IF($Q$2=4,IFERROR(INDEX($P2131:$U2141,MATCH(J2158,$O2131:$O2141,0),MATCH(INICIO!$C$59,$P2130:$U2130,0)),0),IFERROR(INDEX($G2142:$L2150,MATCH(J2158,$F2142:$F2150,0),MATCH(INICIO!$C$59,$G2141:$L2141,0)),0)))</f>
        <v>#REF!</v>
      </c>
      <c r="L2158" s="105" t="e">
        <f t="shared" si="3673"/>
        <v>#REF!</v>
      </c>
      <c r="M2158" s="116" t="e">
        <f>IF($Q$2=2,IFERROR(INDEX($G2131:$L2137,MATCH(L2158,$F2131:$F2137,0),MATCH(INICIO!$C$59,$G2130:$L2130,0)),0),IF($Q$2=4,IFERROR(INDEX($P2131:$U2141,MATCH(L2158,$O2131:$O2141,0),MATCH(INICIO!$C$59,$P2130:$U2130,0)),0),IFERROR(INDEX($G2142:$L2150,MATCH(L2158,$F2142:$F2150,0),MATCH(INICIO!$C$59,$G2141:$L2141,0)),0)))</f>
        <v>#REF!</v>
      </c>
    </row>
    <row r="2159" spans="1:24" hidden="1" outlineLevel="2" x14ac:dyDescent="0.25">
      <c r="B2159" s="105" t="e">
        <f t="shared" si="3668"/>
        <v>#REF!</v>
      </c>
      <c r="C2159" s="116" t="e">
        <f>IF($Q$2=2,IFERROR(INDEX($G2131:$L2137,MATCH(B2159,$F2131:$F2137,0),MATCH(INICIO!$C$59,$G2130:$L2130,0)),0),IF($Q$2=4,IFERROR(INDEX($P2131:$U2141,MATCH(B2159,$O2131:$O2141,0),MATCH(INICIO!$C$59,$P2130:$U2130,0)),0),IFERROR(INDEX($G2142:$L2150,MATCH(B2159,$F2142:$F2150,0),MATCH(INICIO!$C$59,$G2141:$L2141,0)),0)))</f>
        <v>#REF!</v>
      </c>
      <c r="D2159" s="105" t="e">
        <f t="shared" si="3669"/>
        <v>#REF!</v>
      </c>
      <c r="E2159" s="116" t="e">
        <f>IF($Q$2=2,IFERROR(INDEX($G2131:$L2137,MATCH(D2159,$F2131:$F2137,0),MATCH(INICIO!$C$59,$G2130:$L2130,0)),0),IF($Q$2=4,IFERROR(INDEX($P2131:$U2141,MATCH(D2159,$O2131:$O2141,0),MATCH(INICIO!$C$59,$P2130:$U2130,0)),0),IFERROR(INDEX($G2142:$L2150,MATCH(D2159,$F2142:$F2150,0),MATCH(INICIO!$C$59,$G2141:$L2141,0)),0)))</f>
        <v>#REF!</v>
      </c>
      <c r="F2159" s="105" t="e">
        <f t="shared" si="3670"/>
        <v>#REF!</v>
      </c>
      <c r="G2159" s="116" t="e">
        <f>IF($Q$2=2,IFERROR(INDEX($G2131:$L2137,MATCH(F2159,$F2131:$F2137,0),MATCH(INICIO!$C$59,$G2130:$L2130,0)),0),IF($Q$2=4,IFERROR(INDEX($P2131:$U2141,MATCH(F2159,$O2131:$O2141,0),MATCH(INICIO!$C$59,$P2130:$U2130,0)),0),IFERROR(INDEX($G2142:$L2150,MATCH(F2159,$F2142:$F2150,0),MATCH(INICIO!$C$59,$G2141:$L2141,0)),0)))</f>
        <v>#REF!</v>
      </c>
      <c r="H2159" s="105" t="e">
        <f t="shared" si="3671"/>
        <v>#REF!</v>
      </c>
      <c r="I2159" s="116" t="e">
        <f>IF($Q$2=2,IFERROR(INDEX($G2131:$L2137,MATCH(H2159,$F2131:$F2137,0),MATCH(INICIO!$C$59,$G2130:$L2130,0)),0),IF($Q$2=4,IFERROR(INDEX($P2131:$U2141,MATCH(H2159,$O2131:$O2141,0),MATCH(INICIO!$C$59,$P2130:$U2130,0)),0),IFERROR(INDEX($G2142:$L2150,MATCH(H2159,$F2142:$F2150,0),MATCH(INICIO!$C$59,$G2141:$L2141,0)),0)))</f>
        <v>#REF!</v>
      </c>
      <c r="J2159" s="105" t="e">
        <f t="shared" si="3672"/>
        <v>#REF!</v>
      </c>
      <c r="K2159" s="116" t="e">
        <f>IF($Q$2=2,IFERROR(INDEX($G2131:$L2137,MATCH(J2159,$F2131:$F2137,0),MATCH(INICIO!$C$59,$G2130:$L2130,0)),0),IF($Q$2=4,IFERROR(INDEX($P2131:$U2141,MATCH(J2159,$O2131:$O2141,0),MATCH(INICIO!$C$59,$P2130:$U2130,0)),0),IFERROR(INDEX($G2142:$L2150,MATCH(J2159,$F2142:$F2150,0),MATCH(INICIO!$C$59,$G2141:$L2141,0)),0)))</f>
        <v>#REF!</v>
      </c>
      <c r="L2159" s="105" t="e">
        <f t="shared" si="3673"/>
        <v>#REF!</v>
      </c>
      <c r="M2159" s="116" t="e">
        <f>IF($Q$2=2,IFERROR(INDEX($G2131:$L2137,MATCH(L2159,$F2131:$F2137,0),MATCH(INICIO!$C$59,$G2130:$L2130,0)),0),IF($Q$2=4,IFERROR(INDEX($P2131:$U2141,MATCH(L2159,$O2131:$O2141,0),MATCH(INICIO!$C$59,$P2130:$U2130,0)),0),IFERROR(INDEX($G2142:$L2150,MATCH(L2159,$F2142:$F2150,0),MATCH(INICIO!$C$59,$G2141:$L2141,0)),0)))</f>
        <v>#REF!</v>
      </c>
    </row>
    <row r="2160" spans="1:24" hidden="1" outlineLevel="2" x14ac:dyDescent="0.25"/>
    <row r="2161" spans="1:93" s="119" customFormat="1" hidden="1" outlineLevel="2" x14ac:dyDescent="0.25">
      <c r="A2161" s="118" t="s">
        <v>43</v>
      </c>
    </row>
    <row r="2162" spans="1:93" hidden="1" outlineLevel="2" x14ac:dyDescent="0.25">
      <c r="C2162" s="121">
        <f t="shared" ref="C2162:H2162" si="3674">E$2</f>
        <v>1</v>
      </c>
      <c r="D2162" s="121">
        <f t="shared" si="3674"/>
        <v>2</v>
      </c>
      <c r="E2162" s="121">
        <f t="shared" si="3674"/>
        <v>3</v>
      </c>
      <c r="F2162" s="121">
        <f t="shared" si="3674"/>
        <v>4</v>
      </c>
      <c r="G2162" s="121">
        <f t="shared" si="3674"/>
        <v>5</v>
      </c>
      <c r="H2162" s="121">
        <f t="shared" si="3674"/>
        <v>6</v>
      </c>
    </row>
    <row r="2163" spans="1:93" hidden="1" outlineLevel="2" x14ac:dyDescent="0.25">
      <c r="B2163" s="122" t="s">
        <v>44</v>
      </c>
      <c r="C2163" s="123" t="e">
        <f t="array" ref="C2163:C2168">MMULT(MMULT(C$8:H$13,$AZ$8:$BE$13),C2154:C2159)+MMULT(MINVERSE(TRANSPOSE($AZ$8:$BE$13)),C2121:C2126)</f>
        <v>#REF!</v>
      </c>
      <c r="D2163" s="123" t="e">
        <f t="array" ref="D2163:D2168">MMULT(MMULT(K$8:P$13,$AZ$8:$BE$13),E2154:E2159)+MMULT(MINVERSE(TRANSPOSE($AZ$8:$BE$13)),E2121:E2126)</f>
        <v>#REF!</v>
      </c>
      <c r="E2163" s="123" t="e">
        <f t="array" ref="E2163:E2168">MMULT(MMULT(S$8:X$13,$AZ$8:$BE$13),G2154:G2159)+MMULT(MINVERSE(TRANSPOSE($AZ$8:$BE$13)),G2121:G2126)</f>
        <v>#REF!</v>
      </c>
      <c r="F2163" s="123" t="e">
        <f t="array" ref="F2163:F2168">MMULT(MMULT(AA$8:AF$13,$AZ$8:$BE$13),I2154:I2159)+MMULT(MINVERSE(TRANSPOSE($AZ$8:$BE$13)),I2121:I2126)</f>
        <v>#REF!</v>
      </c>
      <c r="G2163" s="123" t="e">
        <f t="array" ref="G2163:G2168">MMULT(MMULT(AI$8:AN$13,$AZ$8:$BE$13),K2154:K2159)+MMULT(MINVERSE(TRANSPOSE($AZ$8:$BE$13)),K2121:K2126)</f>
        <v>#REF!</v>
      </c>
      <c r="H2163" s="123" t="e">
        <f t="array" ref="H2163:H2168">MMULT(MMULT(AQ$8:AV$13,$AZ$8:$BE$13),M2154:M2159)+MMULT(MINVERSE(TRANSPOSE($AZ$8:$BE$13)),M2121:M2126)</f>
        <v>#REF!</v>
      </c>
      <c r="N2163" s="124"/>
      <c r="P2163" s="124"/>
    </row>
    <row r="2164" spans="1:93" hidden="1" outlineLevel="2" x14ac:dyDescent="0.25">
      <c r="B2164" s="122" t="s">
        <v>45</v>
      </c>
      <c r="C2164" s="123" t="e">
        <v>#REF!</v>
      </c>
      <c r="D2164" s="123" t="e">
        <v>#REF!</v>
      </c>
      <c r="E2164" s="123" t="e">
        <v>#REF!</v>
      </c>
      <c r="F2164" s="123" t="e">
        <v>#REF!</v>
      </c>
      <c r="G2164" s="123" t="e">
        <v>#REF!</v>
      </c>
      <c r="H2164" s="123" t="e">
        <v>#REF!</v>
      </c>
      <c r="N2164" s="124"/>
      <c r="P2164" s="124"/>
    </row>
    <row r="2165" spans="1:93" hidden="1" outlineLevel="2" x14ac:dyDescent="0.25">
      <c r="B2165" s="122" t="s">
        <v>46</v>
      </c>
      <c r="C2165" s="123" t="e">
        <v>#REF!</v>
      </c>
      <c r="D2165" s="123" t="e">
        <v>#REF!</v>
      </c>
      <c r="E2165" s="123" t="e">
        <v>#REF!</v>
      </c>
      <c r="F2165" s="123" t="e">
        <v>#REF!</v>
      </c>
      <c r="G2165" s="123" t="e">
        <v>#REF!</v>
      </c>
      <c r="H2165" s="123" t="e">
        <v>#REF!</v>
      </c>
      <c r="N2165" s="124"/>
      <c r="P2165" s="124"/>
    </row>
    <row r="2166" spans="1:93" hidden="1" outlineLevel="2" x14ac:dyDescent="0.25">
      <c r="B2166" s="122" t="s">
        <v>47</v>
      </c>
      <c r="C2166" s="123" t="e">
        <v>#REF!</v>
      </c>
      <c r="D2166" s="123" t="e">
        <v>#REF!</v>
      </c>
      <c r="E2166" s="123" t="e">
        <v>#REF!</v>
      </c>
      <c r="F2166" s="123" t="e">
        <v>#REF!</v>
      </c>
      <c r="G2166" s="123" t="e">
        <v>#REF!</v>
      </c>
      <c r="H2166" s="123" t="e">
        <v>#REF!</v>
      </c>
      <c r="N2166" s="124"/>
      <c r="P2166" s="124"/>
    </row>
    <row r="2167" spans="1:93" hidden="1" outlineLevel="2" x14ac:dyDescent="0.25">
      <c r="B2167" s="122" t="s">
        <v>48</v>
      </c>
      <c r="C2167" s="123" t="e">
        <v>#REF!</v>
      </c>
      <c r="D2167" s="123" t="e">
        <v>#REF!</v>
      </c>
      <c r="E2167" s="123" t="e">
        <v>#REF!</v>
      </c>
      <c r="F2167" s="123" t="e">
        <v>#REF!</v>
      </c>
      <c r="G2167" s="123" t="e">
        <v>#REF!</v>
      </c>
      <c r="H2167" s="123" t="e">
        <v>#REF!</v>
      </c>
      <c r="N2167" s="124"/>
      <c r="P2167" s="124"/>
    </row>
    <row r="2168" spans="1:93" hidden="1" outlineLevel="2" x14ac:dyDescent="0.25">
      <c r="B2168" s="122" t="s">
        <v>49</v>
      </c>
      <c r="C2168" s="123" t="e">
        <v>#REF!</v>
      </c>
      <c r="D2168" s="123" t="e">
        <v>#REF!</v>
      </c>
      <c r="E2168" s="123" t="e">
        <v>#REF!</v>
      </c>
      <c r="F2168" s="123" t="e">
        <v>#REF!</v>
      </c>
      <c r="G2168" s="123" t="e">
        <v>#REF!</v>
      </c>
      <c r="H2168" s="123" t="e">
        <v>#REF!</v>
      </c>
      <c r="N2168" s="124"/>
      <c r="P2168" s="124"/>
    </row>
    <row r="2169" spans="1:93" hidden="1" outlineLevel="2" x14ac:dyDescent="0.25"/>
    <row r="2170" spans="1:93" hidden="1" outlineLevel="2" x14ac:dyDescent="0.25">
      <c r="B2170" s="318" t="s">
        <v>50</v>
      </c>
      <c r="C2170" s="319"/>
      <c r="D2170" s="319"/>
      <c r="E2170" s="319"/>
      <c r="F2170" s="319"/>
      <c r="G2170" s="319"/>
      <c r="H2170" s="319"/>
      <c r="I2170" s="319"/>
      <c r="J2170" s="319"/>
      <c r="K2170" s="319"/>
      <c r="L2170" s="320"/>
      <c r="M2170" s="321" t="s">
        <v>51</v>
      </c>
      <c r="N2170" s="322"/>
      <c r="O2170" s="322"/>
      <c r="P2170" s="322"/>
      <c r="Q2170" s="322"/>
      <c r="R2170" s="322"/>
      <c r="S2170" s="322"/>
      <c r="T2170" s="322"/>
      <c r="U2170" s="322"/>
      <c r="V2170" s="323"/>
      <c r="W2170" s="321" t="s">
        <v>52</v>
      </c>
      <c r="X2170" s="322"/>
      <c r="Y2170" s="322"/>
      <c r="Z2170" s="322"/>
      <c r="AA2170" s="322"/>
      <c r="AB2170" s="322"/>
      <c r="AC2170" s="322"/>
      <c r="AD2170" s="322"/>
      <c r="AE2170" s="322"/>
      <c r="AF2170" s="323"/>
      <c r="AG2170" s="321" t="s">
        <v>53</v>
      </c>
      <c r="AH2170" s="322"/>
      <c r="AI2170" s="322"/>
      <c r="AJ2170" s="322"/>
      <c r="AK2170" s="322"/>
      <c r="AL2170" s="322"/>
      <c r="AM2170" s="322"/>
      <c r="AN2170" s="322"/>
      <c r="AO2170" s="322"/>
      <c r="AP2170" s="323"/>
      <c r="AQ2170" s="321" t="s">
        <v>54</v>
      </c>
      <c r="AR2170" s="322"/>
      <c r="AS2170" s="322"/>
      <c r="AT2170" s="322"/>
      <c r="AU2170" s="322"/>
      <c r="AV2170" s="322"/>
      <c r="AW2170" s="322"/>
      <c r="AX2170" s="322"/>
      <c r="AY2170" s="322"/>
      <c r="AZ2170" s="323"/>
      <c r="BA2170" s="321" t="s">
        <v>55</v>
      </c>
      <c r="BB2170" s="322"/>
      <c r="BC2170" s="322"/>
      <c r="BD2170" s="322"/>
      <c r="BE2170" s="322"/>
      <c r="BF2170" s="322"/>
      <c r="BG2170" s="322"/>
      <c r="BH2170" s="322"/>
      <c r="BI2170" s="322"/>
      <c r="BJ2170" s="323"/>
    </row>
    <row r="2171" spans="1:93" hidden="1" outlineLevel="2" x14ac:dyDescent="0.25">
      <c r="B2171" s="186">
        <f t="shared" ref="B2171" si="3675">E$2</f>
        <v>1</v>
      </c>
      <c r="C2171" s="187">
        <f t="shared" ref="C2171:L2174" si="3676">B2171</f>
        <v>1</v>
      </c>
      <c r="D2171" s="187">
        <f t="shared" si="3676"/>
        <v>1</v>
      </c>
      <c r="E2171" s="187">
        <f t="shared" si="3676"/>
        <v>1</v>
      </c>
      <c r="F2171" s="187">
        <f t="shared" si="3676"/>
        <v>1</v>
      </c>
      <c r="G2171" s="187">
        <f t="shared" si="3676"/>
        <v>1</v>
      </c>
      <c r="H2171" s="187">
        <f t="shared" si="3676"/>
        <v>1</v>
      </c>
      <c r="I2171" s="187">
        <f t="shared" si="3676"/>
        <v>1</v>
      </c>
      <c r="J2171" s="187">
        <f t="shared" si="3676"/>
        <v>1</v>
      </c>
      <c r="K2171" s="187">
        <f t="shared" si="3676"/>
        <v>1</v>
      </c>
      <c r="L2171" s="188">
        <f t="shared" si="3676"/>
        <v>1</v>
      </c>
      <c r="M2171" s="189">
        <f t="shared" ref="M2171" si="3677">F$2</f>
        <v>2</v>
      </c>
      <c r="N2171" s="187">
        <f t="shared" ref="N2171:V2174" si="3678">M2171</f>
        <v>2</v>
      </c>
      <c r="O2171" s="187">
        <f t="shared" si="3678"/>
        <v>2</v>
      </c>
      <c r="P2171" s="187">
        <f t="shared" si="3678"/>
        <v>2</v>
      </c>
      <c r="Q2171" s="187">
        <f t="shared" si="3678"/>
        <v>2</v>
      </c>
      <c r="R2171" s="187">
        <f t="shared" si="3678"/>
        <v>2</v>
      </c>
      <c r="S2171" s="187">
        <f t="shared" si="3678"/>
        <v>2</v>
      </c>
      <c r="T2171" s="187">
        <f t="shared" si="3678"/>
        <v>2</v>
      </c>
      <c r="U2171" s="187">
        <f t="shared" si="3678"/>
        <v>2</v>
      </c>
      <c r="V2171" s="188">
        <f t="shared" si="3678"/>
        <v>2</v>
      </c>
      <c r="W2171" s="189">
        <f>G$2</f>
        <v>3</v>
      </c>
      <c r="X2171" s="187">
        <f t="shared" ref="X2171:AF2174" si="3679">W2171</f>
        <v>3</v>
      </c>
      <c r="Y2171" s="187">
        <f t="shared" si="3679"/>
        <v>3</v>
      </c>
      <c r="Z2171" s="187">
        <f t="shared" si="3679"/>
        <v>3</v>
      </c>
      <c r="AA2171" s="187">
        <f t="shared" si="3679"/>
        <v>3</v>
      </c>
      <c r="AB2171" s="187">
        <f t="shared" si="3679"/>
        <v>3</v>
      </c>
      <c r="AC2171" s="187">
        <f t="shared" si="3679"/>
        <v>3</v>
      </c>
      <c r="AD2171" s="187">
        <f t="shared" si="3679"/>
        <v>3</v>
      </c>
      <c r="AE2171" s="187">
        <f t="shared" si="3679"/>
        <v>3</v>
      </c>
      <c r="AF2171" s="188">
        <f t="shared" si="3679"/>
        <v>3</v>
      </c>
      <c r="AG2171" s="189">
        <f>H$2</f>
        <v>4</v>
      </c>
      <c r="AH2171" s="187">
        <f t="shared" ref="AH2171:AP2174" si="3680">AG2171</f>
        <v>4</v>
      </c>
      <c r="AI2171" s="187">
        <f t="shared" si="3680"/>
        <v>4</v>
      </c>
      <c r="AJ2171" s="187">
        <f t="shared" si="3680"/>
        <v>4</v>
      </c>
      <c r="AK2171" s="187">
        <f t="shared" si="3680"/>
        <v>4</v>
      </c>
      <c r="AL2171" s="187">
        <f t="shared" si="3680"/>
        <v>4</v>
      </c>
      <c r="AM2171" s="187">
        <f t="shared" si="3680"/>
        <v>4</v>
      </c>
      <c r="AN2171" s="187">
        <f t="shared" si="3680"/>
        <v>4</v>
      </c>
      <c r="AO2171" s="187">
        <f t="shared" si="3680"/>
        <v>4</v>
      </c>
      <c r="AP2171" s="188">
        <f t="shared" si="3680"/>
        <v>4</v>
      </c>
      <c r="AQ2171" s="189">
        <f>I$2</f>
        <v>5</v>
      </c>
      <c r="AR2171" s="187">
        <f t="shared" ref="AR2171:AZ2174" si="3681">AQ2171</f>
        <v>5</v>
      </c>
      <c r="AS2171" s="187">
        <f t="shared" si="3681"/>
        <v>5</v>
      </c>
      <c r="AT2171" s="187">
        <f t="shared" si="3681"/>
        <v>5</v>
      </c>
      <c r="AU2171" s="187">
        <f t="shared" si="3681"/>
        <v>5</v>
      </c>
      <c r="AV2171" s="187">
        <f t="shared" si="3681"/>
        <v>5</v>
      </c>
      <c r="AW2171" s="187">
        <f t="shared" si="3681"/>
        <v>5</v>
      </c>
      <c r="AX2171" s="187">
        <f t="shared" si="3681"/>
        <v>5</v>
      </c>
      <c r="AY2171" s="187">
        <f t="shared" si="3681"/>
        <v>5</v>
      </c>
      <c r="AZ2171" s="188">
        <f t="shared" si="3681"/>
        <v>5</v>
      </c>
      <c r="BA2171" s="189">
        <f>J$2</f>
        <v>6</v>
      </c>
      <c r="BB2171" s="187">
        <f t="shared" ref="BB2171:BJ2174" si="3682">BA2171</f>
        <v>6</v>
      </c>
      <c r="BC2171" s="187">
        <f t="shared" si="3682"/>
        <v>6</v>
      </c>
      <c r="BD2171" s="187">
        <f t="shared" si="3682"/>
        <v>6</v>
      </c>
      <c r="BE2171" s="187">
        <f t="shared" si="3682"/>
        <v>6</v>
      </c>
      <c r="BF2171" s="187">
        <f t="shared" si="3682"/>
        <v>6</v>
      </c>
      <c r="BG2171" s="187">
        <f t="shared" si="3682"/>
        <v>6</v>
      </c>
      <c r="BH2171" s="187">
        <f t="shared" si="3682"/>
        <v>6</v>
      </c>
      <c r="BI2171" s="187">
        <f t="shared" si="3682"/>
        <v>6</v>
      </c>
      <c r="BJ2171" s="188">
        <f t="shared" si="3682"/>
        <v>6</v>
      </c>
    </row>
    <row r="2172" spans="1:93" s="2" customFormat="1" ht="15" hidden="1" customHeight="1" outlineLevel="2" x14ac:dyDescent="0.25">
      <c r="A2172" s="152" t="s">
        <v>192</v>
      </c>
      <c r="B2172" s="129" t="e">
        <f>C2165</f>
        <v>#REF!</v>
      </c>
      <c r="C2172" s="130" t="e">
        <f t="shared" si="3676"/>
        <v>#REF!</v>
      </c>
      <c r="D2172" s="130" t="e">
        <f t="shared" si="3676"/>
        <v>#REF!</v>
      </c>
      <c r="E2172" s="130" t="e">
        <f t="shared" si="3676"/>
        <v>#REF!</v>
      </c>
      <c r="F2172" s="130" t="e">
        <f t="shared" si="3676"/>
        <v>#REF!</v>
      </c>
      <c r="G2172" s="130" t="e">
        <f t="shared" si="3676"/>
        <v>#REF!</v>
      </c>
      <c r="H2172" s="130" t="e">
        <f t="shared" si="3676"/>
        <v>#REF!</v>
      </c>
      <c r="I2172" s="130" t="e">
        <f t="shared" si="3676"/>
        <v>#REF!</v>
      </c>
      <c r="J2172" s="190" t="e">
        <f t="shared" si="3676"/>
        <v>#REF!</v>
      </c>
      <c r="K2172" s="130" t="e">
        <f t="shared" si="3676"/>
        <v>#REF!</v>
      </c>
      <c r="L2172" s="131" t="e">
        <f t="shared" si="3676"/>
        <v>#REF!</v>
      </c>
      <c r="M2172" s="129" t="e">
        <f>D2165</f>
        <v>#REF!</v>
      </c>
      <c r="N2172" s="130" t="e">
        <f t="shared" si="3678"/>
        <v>#REF!</v>
      </c>
      <c r="O2172" s="130" t="e">
        <f t="shared" si="3678"/>
        <v>#REF!</v>
      </c>
      <c r="P2172" s="130" t="e">
        <f t="shared" si="3678"/>
        <v>#REF!</v>
      </c>
      <c r="Q2172" s="130" t="e">
        <f t="shared" si="3678"/>
        <v>#REF!</v>
      </c>
      <c r="R2172" s="130" t="e">
        <f t="shared" si="3678"/>
        <v>#REF!</v>
      </c>
      <c r="S2172" s="130" t="e">
        <f t="shared" si="3678"/>
        <v>#REF!</v>
      </c>
      <c r="T2172" s="130" t="e">
        <f t="shared" si="3678"/>
        <v>#REF!</v>
      </c>
      <c r="U2172" s="130" t="e">
        <f t="shared" si="3678"/>
        <v>#REF!</v>
      </c>
      <c r="V2172" s="131" t="e">
        <f t="shared" si="3678"/>
        <v>#REF!</v>
      </c>
      <c r="W2172" s="129" t="e">
        <f>E2165</f>
        <v>#REF!</v>
      </c>
      <c r="X2172" s="130" t="e">
        <f t="shared" si="3679"/>
        <v>#REF!</v>
      </c>
      <c r="Y2172" s="130" t="e">
        <f t="shared" si="3679"/>
        <v>#REF!</v>
      </c>
      <c r="Z2172" s="130" t="e">
        <f t="shared" si="3679"/>
        <v>#REF!</v>
      </c>
      <c r="AA2172" s="130" t="e">
        <f t="shared" si="3679"/>
        <v>#REF!</v>
      </c>
      <c r="AB2172" s="130" t="e">
        <f t="shared" si="3679"/>
        <v>#REF!</v>
      </c>
      <c r="AC2172" s="130" t="e">
        <f t="shared" si="3679"/>
        <v>#REF!</v>
      </c>
      <c r="AD2172" s="130" t="e">
        <f t="shared" si="3679"/>
        <v>#REF!</v>
      </c>
      <c r="AE2172" s="130" t="e">
        <f t="shared" si="3679"/>
        <v>#REF!</v>
      </c>
      <c r="AF2172" s="131" t="e">
        <f t="shared" si="3679"/>
        <v>#REF!</v>
      </c>
      <c r="AG2172" s="129" t="e">
        <f>F2165</f>
        <v>#REF!</v>
      </c>
      <c r="AH2172" s="130" t="e">
        <f t="shared" si="3680"/>
        <v>#REF!</v>
      </c>
      <c r="AI2172" s="130" t="e">
        <f t="shared" si="3680"/>
        <v>#REF!</v>
      </c>
      <c r="AJ2172" s="130" t="e">
        <f t="shared" si="3680"/>
        <v>#REF!</v>
      </c>
      <c r="AK2172" s="130" t="e">
        <f t="shared" si="3680"/>
        <v>#REF!</v>
      </c>
      <c r="AL2172" s="130" t="e">
        <f t="shared" si="3680"/>
        <v>#REF!</v>
      </c>
      <c r="AM2172" s="130" t="e">
        <f t="shared" si="3680"/>
        <v>#REF!</v>
      </c>
      <c r="AN2172" s="130" t="e">
        <f t="shared" si="3680"/>
        <v>#REF!</v>
      </c>
      <c r="AO2172" s="130" t="e">
        <f t="shared" si="3680"/>
        <v>#REF!</v>
      </c>
      <c r="AP2172" s="131" t="e">
        <f t="shared" si="3680"/>
        <v>#REF!</v>
      </c>
      <c r="AQ2172" s="129" t="e">
        <f>G2165</f>
        <v>#REF!</v>
      </c>
      <c r="AR2172" s="130" t="e">
        <f t="shared" si="3681"/>
        <v>#REF!</v>
      </c>
      <c r="AS2172" s="130" t="e">
        <f t="shared" si="3681"/>
        <v>#REF!</v>
      </c>
      <c r="AT2172" s="130" t="e">
        <f t="shared" si="3681"/>
        <v>#REF!</v>
      </c>
      <c r="AU2172" s="130" t="e">
        <f t="shared" si="3681"/>
        <v>#REF!</v>
      </c>
      <c r="AV2172" s="130" t="e">
        <f t="shared" si="3681"/>
        <v>#REF!</v>
      </c>
      <c r="AW2172" s="130" t="e">
        <f t="shared" si="3681"/>
        <v>#REF!</v>
      </c>
      <c r="AX2172" s="130" t="e">
        <f t="shared" si="3681"/>
        <v>#REF!</v>
      </c>
      <c r="AY2172" s="130" t="e">
        <f t="shared" si="3681"/>
        <v>#REF!</v>
      </c>
      <c r="AZ2172" s="131" t="e">
        <f t="shared" si="3681"/>
        <v>#REF!</v>
      </c>
      <c r="BA2172" s="129" t="e">
        <f>H2165</f>
        <v>#REF!</v>
      </c>
      <c r="BB2172" s="130" t="e">
        <f t="shared" si="3682"/>
        <v>#REF!</v>
      </c>
      <c r="BC2172" s="130" t="e">
        <f t="shared" si="3682"/>
        <v>#REF!</v>
      </c>
      <c r="BD2172" s="130" t="e">
        <f t="shared" si="3682"/>
        <v>#REF!</v>
      </c>
      <c r="BE2172" s="130" t="e">
        <f t="shared" si="3682"/>
        <v>#REF!</v>
      </c>
      <c r="BF2172" s="130" t="e">
        <f t="shared" si="3682"/>
        <v>#REF!</v>
      </c>
      <c r="BG2172" s="130" t="e">
        <f t="shared" si="3682"/>
        <v>#REF!</v>
      </c>
      <c r="BH2172" s="130" t="e">
        <f t="shared" si="3682"/>
        <v>#REF!</v>
      </c>
      <c r="BI2172" s="130" t="e">
        <f t="shared" si="3682"/>
        <v>#REF!</v>
      </c>
      <c r="BJ2172" s="131" t="e">
        <f t="shared" si="3682"/>
        <v>#REF!</v>
      </c>
      <c r="BK2172"/>
      <c r="BL2172"/>
      <c r="BM2172"/>
      <c r="BN2172"/>
      <c r="BO2172"/>
      <c r="BP2172"/>
      <c r="BQ2172"/>
      <c r="BR2172"/>
      <c r="BS2172"/>
      <c r="BT2172"/>
      <c r="BU2172"/>
      <c r="BV2172"/>
      <c r="BW2172"/>
      <c r="BX2172"/>
      <c r="BY2172"/>
      <c r="BZ2172"/>
      <c r="CA2172"/>
      <c r="CB2172"/>
      <c r="CC2172"/>
      <c r="CD2172"/>
      <c r="CE2172"/>
      <c r="CF2172"/>
      <c r="CG2172"/>
      <c r="CH2172"/>
      <c r="CI2172"/>
      <c r="CJ2172"/>
      <c r="CK2172"/>
      <c r="CL2172"/>
      <c r="CM2172"/>
      <c r="CN2172"/>
      <c r="CO2172"/>
    </row>
    <row r="2173" spans="1:93" s="2" customFormat="1" ht="15" hidden="1" customHeight="1" outlineLevel="2" x14ac:dyDescent="0.25">
      <c r="A2173" s="152" t="s">
        <v>47</v>
      </c>
      <c r="B2173" s="129" t="e">
        <f>C2166</f>
        <v>#REF!</v>
      </c>
      <c r="C2173" s="130" t="e">
        <f t="shared" si="3676"/>
        <v>#REF!</v>
      </c>
      <c r="D2173" s="130" t="e">
        <f t="shared" si="3676"/>
        <v>#REF!</v>
      </c>
      <c r="E2173" s="130" t="e">
        <f t="shared" si="3676"/>
        <v>#REF!</v>
      </c>
      <c r="F2173" s="130" t="e">
        <f t="shared" si="3676"/>
        <v>#REF!</v>
      </c>
      <c r="G2173" s="130" t="e">
        <f t="shared" si="3676"/>
        <v>#REF!</v>
      </c>
      <c r="H2173" s="130" t="e">
        <f t="shared" si="3676"/>
        <v>#REF!</v>
      </c>
      <c r="I2173" s="130" t="e">
        <f t="shared" si="3676"/>
        <v>#REF!</v>
      </c>
      <c r="J2173" s="190" t="e">
        <f t="shared" si="3676"/>
        <v>#REF!</v>
      </c>
      <c r="K2173" s="130" t="e">
        <f t="shared" si="3676"/>
        <v>#REF!</v>
      </c>
      <c r="L2173" s="131" t="e">
        <f t="shared" si="3676"/>
        <v>#REF!</v>
      </c>
      <c r="M2173" s="129" t="e">
        <f>D2166</f>
        <v>#REF!</v>
      </c>
      <c r="N2173" s="130" t="e">
        <f t="shared" si="3678"/>
        <v>#REF!</v>
      </c>
      <c r="O2173" s="130" t="e">
        <f t="shared" si="3678"/>
        <v>#REF!</v>
      </c>
      <c r="P2173" s="130" t="e">
        <f t="shared" si="3678"/>
        <v>#REF!</v>
      </c>
      <c r="Q2173" s="130" t="e">
        <f t="shared" si="3678"/>
        <v>#REF!</v>
      </c>
      <c r="R2173" s="130" t="e">
        <f t="shared" si="3678"/>
        <v>#REF!</v>
      </c>
      <c r="S2173" s="130" t="e">
        <f t="shared" si="3678"/>
        <v>#REF!</v>
      </c>
      <c r="T2173" s="130" t="e">
        <f t="shared" si="3678"/>
        <v>#REF!</v>
      </c>
      <c r="U2173" s="130" t="e">
        <f t="shared" si="3678"/>
        <v>#REF!</v>
      </c>
      <c r="V2173" s="131" t="e">
        <f t="shared" si="3678"/>
        <v>#REF!</v>
      </c>
      <c r="W2173" s="129" t="e">
        <f>E2166</f>
        <v>#REF!</v>
      </c>
      <c r="X2173" s="130" t="e">
        <f t="shared" si="3679"/>
        <v>#REF!</v>
      </c>
      <c r="Y2173" s="130" t="e">
        <f t="shared" si="3679"/>
        <v>#REF!</v>
      </c>
      <c r="Z2173" s="130" t="e">
        <f t="shared" si="3679"/>
        <v>#REF!</v>
      </c>
      <c r="AA2173" s="130" t="e">
        <f t="shared" si="3679"/>
        <v>#REF!</v>
      </c>
      <c r="AB2173" s="130" t="e">
        <f t="shared" si="3679"/>
        <v>#REF!</v>
      </c>
      <c r="AC2173" s="130" t="e">
        <f t="shared" si="3679"/>
        <v>#REF!</v>
      </c>
      <c r="AD2173" s="130" t="e">
        <f t="shared" si="3679"/>
        <v>#REF!</v>
      </c>
      <c r="AE2173" s="130" t="e">
        <f t="shared" si="3679"/>
        <v>#REF!</v>
      </c>
      <c r="AF2173" s="131" t="e">
        <f t="shared" si="3679"/>
        <v>#REF!</v>
      </c>
      <c r="AG2173" s="129" t="e">
        <f>F2166</f>
        <v>#REF!</v>
      </c>
      <c r="AH2173" s="130" t="e">
        <f t="shared" si="3680"/>
        <v>#REF!</v>
      </c>
      <c r="AI2173" s="130" t="e">
        <f t="shared" si="3680"/>
        <v>#REF!</v>
      </c>
      <c r="AJ2173" s="130" t="e">
        <f t="shared" si="3680"/>
        <v>#REF!</v>
      </c>
      <c r="AK2173" s="130" t="e">
        <f t="shared" si="3680"/>
        <v>#REF!</v>
      </c>
      <c r="AL2173" s="130" t="e">
        <f t="shared" si="3680"/>
        <v>#REF!</v>
      </c>
      <c r="AM2173" s="130" t="e">
        <f t="shared" si="3680"/>
        <v>#REF!</v>
      </c>
      <c r="AN2173" s="130" t="e">
        <f t="shared" si="3680"/>
        <v>#REF!</v>
      </c>
      <c r="AO2173" s="130" t="e">
        <f t="shared" si="3680"/>
        <v>#REF!</v>
      </c>
      <c r="AP2173" s="131" t="e">
        <f t="shared" si="3680"/>
        <v>#REF!</v>
      </c>
      <c r="AQ2173" s="129" t="e">
        <f>G2166</f>
        <v>#REF!</v>
      </c>
      <c r="AR2173" s="130" t="e">
        <f t="shared" si="3681"/>
        <v>#REF!</v>
      </c>
      <c r="AS2173" s="130" t="e">
        <f t="shared" si="3681"/>
        <v>#REF!</v>
      </c>
      <c r="AT2173" s="130" t="e">
        <f t="shared" si="3681"/>
        <v>#REF!</v>
      </c>
      <c r="AU2173" s="130" t="e">
        <f t="shared" si="3681"/>
        <v>#REF!</v>
      </c>
      <c r="AV2173" s="130" t="e">
        <f t="shared" si="3681"/>
        <v>#REF!</v>
      </c>
      <c r="AW2173" s="130" t="e">
        <f t="shared" si="3681"/>
        <v>#REF!</v>
      </c>
      <c r="AX2173" s="130" t="e">
        <f t="shared" si="3681"/>
        <v>#REF!</v>
      </c>
      <c r="AY2173" s="130" t="e">
        <f t="shared" si="3681"/>
        <v>#REF!</v>
      </c>
      <c r="AZ2173" s="131" t="e">
        <f t="shared" si="3681"/>
        <v>#REF!</v>
      </c>
      <c r="BA2173" s="129" t="e">
        <f>H2166</f>
        <v>#REF!</v>
      </c>
      <c r="BB2173" s="130" t="e">
        <f t="shared" si="3682"/>
        <v>#REF!</v>
      </c>
      <c r="BC2173" s="130" t="e">
        <f t="shared" si="3682"/>
        <v>#REF!</v>
      </c>
      <c r="BD2173" s="130" t="e">
        <f t="shared" si="3682"/>
        <v>#REF!</v>
      </c>
      <c r="BE2173" s="130" t="e">
        <f t="shared" si="3682"/>
        <v>#REF!</v>
      </c>
      <c r="BF2173" s="130" t="e">
        <f t="shared" si="3682"/>
        <v>#REF!</v>
      </c>
      <c r="BG2173" s="130" t="e">
        <f t="shared" si="3682"/>
        <v>#REF!</v>
      </c>
      <c r="BH2173" s="130" t="e">
        <f t="shared" si="3682"/>
        <v>#REF!</v>
      </c>
      <c r="BI2173" s="130" t="e">
        <f t="shared" si="3682"/>
        <v>#REF!</v>
      </c>
      <c r="BJ2173" s="131" t="e">
        <f t="shared" si="3682"/>
        <v>#REF!</v>
      </c>
      <c r="BK2173"/>
      <c r="BL2173"/>
      <c r="BM2173"/>
      <c r="BN2173"/>
      <c r="BO2173"/>
      <c r="BP2173"/>
      <c r="BQ2173"/>
      <c r="BR2173"/>
      <c r="BS2173"/>
      <c r="BT2173"/>
      <c r="BU2173"/>
      <c r="BV2173"/>
      <c r="BW2173"/>
      <c r="BX2173"/>
      <c r="BY2173"/>
      <c r="BZ2173"/>
      <c r="CA2173"/>
      <c r="CB2173"/>
      <c r="CC2173"/>
      <c r="CD2173"/>
      <c r="CE2173"/>
      <c r="CF2173"/>
      <c r="CG2173"/>
      <c r="CH2173"/>
      <c r="CI2173"/>
      <c r="CJ2173"/>
      <c r="CK2173"/>
      <c r="CL2173"/>
      <c r="CM2173"/>
      <c r="CN2173"/>
      <c r="CO2173"/>
    </row>
    <row r="2174" spans="1:93" s="2" customFormat="1" ht="15" hidden="1" customHeight="1" outlineLevel="2" x14ac:dyDescent="0.25">
      <c r="A2174" s="152" t="s">
        <v>57</v>
      </c>
      <c r="B2174" s="129">
        <f t="shared" ref="B2174" si="3683">E$3</f>
        <v>0.91</v>
      </c>
      <c r="C2174" s="130">
        <f t="shared" si="3676"/>
        <v>0.91</v>
      </c>
      <c r="D2174" s="130">
        <f t="shared" si="3676"/>
        <v>0.91</v>
      </c>
      <c r="E2174" s="130">
        <f t="shared" si="3676"/>
        <v>0.91</v>
      </c>
      <c r="F2174" s="130">
        <f t="shared" si="3676"/>
        <v>0.91</v>
      </c>
      <c r="G2174" s="130">
        <f t="shared" si="3676"/>
        <v>0.91</v>
      </c>
      <c r="H2174" s="130">
        <f t="shared" si="3676"/>
        <v>0.91</v>
      </c>
      <c r="I2174" s="130">
        <f t="shared" si="3676"/>
        <v>0.91</v>
      </c>
      <c r="J2174" s="190">
        <f t="shared" si="3676"/>
        <v>0.91</v>
      </c>
      <c r="K2174" s="130">
        <f t="shared" si="3676"/>
        <v>0.91</v>
      </c>
      <c r="L2174" s="131">
        <f t="shared" si="3676"/>
        <v>0.91</v>
      </c>
      <c r="M2174" s="129">
        <f t="shared" ref="M2174" si="3684">F$3</f>
        <v>3.6</v>
      </c>
      <c r="N2174" s="130">
        <f t="shared" si="3678"/>
        <v>3.6</v>
      </c>
      <c r="O2174" s="130">
        <f t="shared" si="3678"/>
        <v>3.6</v>
      </c>
      <c r="P2174" s="130">
        <f t="shared" si="3678"/>
        <v>3.6</v>
      </c>
      <c r="Q2174" s="130">
        <f t="shared" si="3678"/>
        <v>3.6</v>
      </c>
      <c r="R2174" s="130">
        <f t="shared" si="3678"/>
        <v>3.6</v>
      </c>
      <c r="S2174" s="130">
        <f t="shared" si="3678"/>
        <v>3.6</v>
      </c>
      <c r="T2174" s="130">
        <f t="shared" si="3678"/>
        <v>3.6</v>
      </c>
      <c r="U2174" s="130">
        <f t="shared" si="3678"/>
        <v>3.6</v>
      </c>
      <c r="V2174" s="131">
        <f t="shared" si="3678"/>
        <v>3.6</v>
      </c>
      <c r="W2174" s="129">
        <f t="shared" ref="W2174" si="3685">G$3</f>
        <v>3.6</v>
      </c>
      <c r="X2174" s="130">
        <f t="shared" si="3679"/>
        <v>3.6</v>
      </c>
      <c r="Y2174" s="130">
        <f t="shared" si="3679"/>
        <v>3.6</v>
      </c>
      <c r="Z2174" s="130">
        <f t="shared" si="3679"/>
        <v>3.6</v>
      </c>
      <c r="AA2174" s="130">
        <f t="shared" si="3679"/>
        <v>3.6</v>
      </c>
      <c r="AB2174" s="130">
        <f t="shared" si="3679"/>
        <v>3.6</v>
      </c>
      <c r="AC2174" s="130">
        <f t="shared" si="3679"/>
        <v>3.6</v>
      </c>
      <c r="AD2174" s="130">
        <f t="shared" si="3679"/>
        <v>3.6</v>
      </c>
      <c r="AE2174" s="130">
        <f t="shared" si="3679"/>
        <v>3.6</v>
      </c>
      <c r="AF2174" s="131">
        <f t="shared" si="3679"/>
        <v>3.6</v>
      </c>
      <c r="AG2174" s="129">
        <f t="shared" ref="AG2174" si="3686">H$3</f>
        <v>3.6</v>
      </c>
      <c r="AH2174" s="130">
        <f t="shared" si="3680"/>
        <v>3.6</v>
      </c>
      <c r="AI2174" s="130">
        <f t="shared" si="3680"/>
        <v>3.6</v>
      </c>
      <c r="AJ2174" s="130">
        <f t="shared" si="3680"/>
        <v>3.6</v>
      </c>
      <c r="AK2174" s="130">
        <f t="shared" si="3680"/>
        <v>3.6</v>
      </c>
      <c r="AL2174" s="130">
        <f t="shared" si="3680"/>
        <v>3.6</v>
      </c>
      <c r="AM2174" s="130">
        <f t="shared" si="3680"/>
        <v>3.6</v>
      </c>
      <c r="AN2174" s="130">
        <f t="shared" si="3680"/>
        <v>3.6</v>
      </c>
      <c r="AO2174" s="130">
        <f t="shared" si="3680"/>
        <v>3.6</v>
      </c>
      <c r="AP2174" s="131">
        <f t="shared" si="3680"/>
        <v>3.6</v>
      </c>
      <c r="AQ2174" s="129">
        <f t="shared" ref="AQ2174" si="3687">I$3</f>
        <v>0.91</v>
      </c>
      <c r="AR2174" s="130">
        <f t="shared" si="3681"/>
        <v>0.91</v>
      </c>
      <c r="AS2174" s="130">
        <f t="shared" si="3681"/>
        <v>0.91</v>
      </c>
      <c r="AT2174" s="130">
        <f t="shared" si="3681"/>
        <v>0.91</v>
      </c>
      <c r="AU2174" s="130">
        <f t="shared" si="3681"/>
        <v>0.91</v>
      </c>
      <c r="AV2174" s="130">
        <f t="shared" si="3681"/>
        <v>0.91</v>
      </c>
      <c r="AW2174" s="130">
        <f t="shared" si="3681"/>
        <v>0.91</v>
      </c>
      <c r="AX2174" s="130">
        <f t="shared" si="3681"/>
        <v>0.91</v>
      </c>
      <c r="AY2174" s="130">
        <f t="shared" si="3681"/>
        <v>0.91</v>
      </c>
      <c r="AZ2174" s="131">
        <f t="shared" si="3681"/>
        <v>0.91</v>
      </c>
      <c r="BA2174" s="129">
        <f t="shared" ref="BA2174" si="3688">J$3</f>
        <v>0</v>
      </c>
      <c r="BB2174" s="130">
        <f t="shared" si="3682"/>
        <v>0</v>
      </c>
      <c r="BC2174" s="130">
        <f t="shared" si="3682"/>
        <v>0</v>
      </c>
      <c r="BD2174" s="130">
        <f t="shared" si="3682"/>
        <v>0</v>
      </c>
      <c r="BE2174" s="130">
        <f t="shared" si="3682"/>
        <v>0</v>
      </c>
      <c r="BF2174" s="130">
        <f t="shared" si="3682"/>
        <v>0</v>
      </c>
      <c r="BG2174" s="130">
        <f t="shared" si="3682"/>
        <v>0</v>
      </c>
      <c r="BH2174" s="130">
        <f t="shared" si="3682"/>
        <v>0</v>
      </c>
      <c r="BI2174" s="130">
        <f t="shared" si="3682"/>
        <v>0</v>
      </c>
      <c r="BJ2174" s="131">
        <f t="shared" si="3682"/>
        <v>0</v>
      </c>
      <c r="BK2174"/>
      <c r="BL2174"/>
      <c r="BM2174"/>
      <c r="BN2174"/>
      <c r="BO2174"/>
      <c r="BP2174"/>
      <c r="BQ2174"/>
      <c r="BR2174"/>
      <c r="BS2174"/>
      <c r="BT2174"/>
      <c r="BU2174"/>
      <c r="BV2174"/>
      <c r="BW2174"/>
      <c r="BX2174"/>
      <c r="BY2174"/>
      <c r="BZ2174"/>
      <c r="CA2174"/>
      <c r="CB2174"/>
      <c r="CC2174"/>
      <c r="CD2174"/>
      <c r="CE2174"/>
      <c r="CF2174"/>
      <c r="CG2174"/>
      <c r="CH2174"/>
      <c r="CI2174"/>
      <c r="CJ2174"/>
      <c r="CK2174"/>
      <c r="CL2174"/>
      <c r="CM2174"/>
      <c r="CN2174"/>
      <c r="CO2174"/>
    </row>
    <row r="2175" spans="1:93" s="2" customFormat="1" ht="15" hidden="1" customHeight="1" outlineLevel="2" x14ac:dyDescent="0.25">
      <c r="A2175" s="152" t="s">
        <v>58</v>
      </c>
      <c r="B2175" s="132">
        <f t="shared" ref="B2175" si="3689">B2174/10*0</f>
        <v>0</v>
      </c>
      <c r="C2175" s="133">
        <f t="shared" ref="C2175" si="3690">C2174/10*1</f>
        <v>9.0999999999999998E-2</v>
      </c>
      <c r="D2175" s="133">
        <f t="shared" ref="D2175" si="3691">D2174/10*2</f>
        <v>0.182</v>
      </c>
      <c r="E2175" s="133">
        <f t="shared" ref="E2175" si="3692">E2174/10*3</f>
        <v>0.27300000000000002</v>
      </c>
      <c r="F2175" s="133">
        <f t="shared" ref="F2175" si="3693">F2174/10*4</f>
        <v>0.36399999999999999</v>
      </c>
      <c r="G2175" s="133">
        <f t="shared" ref="G2175" si="3694">G2174/10*5</f>
        <v>0.45499999999999996</v>
      </c>
      <c r="H2175" s="133">
        <f t="shared" ref="H2175" si="3695">H2174/10*6</f>
        <v>0.54600000000000004</v>
      </c>
      <c r="I2175" s="133">
        <f t="shared" ref="I2175" si="3696">I2174/10*7</f>
        <v>0.63700000000000001</v>
      </c>
      <c r="J2175" s="191">
        <f t="shared" ref="J2175" si="3697">J2174/10*8</f>
        <v>0.72799999999999998</v>
      </c>
      <c r="K2175" s="133">
        <f t="shared" ref="K2175" si="3698">K2174/10*9</f>
        <v>0.81899999999999995</v>
      </c>
      <c r="L2175" s="134">
        <f t="shared" ref="L2175" si="3699">L2174/10*10</f>
        <v>0.90999999999999992</v>
      </c>
      <c r="M2175" s="133">
        <f t="shared" ref="M2175" si="3700">M2174/10*1</f>
        <v>0.36</v>
      </c>
      <c r="N2175" s="133">
        <f t="shared" ref="N2175" si="3701">N2174/10*2</f>
        <v>0.72</v>
      </c>
      <c r="O2175" s="133">
        <f t="shared" ref="O2175" si="3702">O2174/10*3</f>
        <v>1.08</v>
      </c>
      <c r="P2175" s="133">
        <f t="shared" ref="P2175" si="3703">P2174/10*4</f>
        <v>1.44</v>
      </c>
      <c r="Q2175" s="133">
        <f t="shared" ref="Q2175" si="3704">Q2174/10*5</f>
        <v>1.7999999999999998</v>
      </c>
      <c r="R2175" s="133">
        <f t="shared" ref="R2175" si="3705">R2174/10*6</f>
        <v>2.16</v>
      </c>
      <c r="S2175" s="133">
        <f t="shared" ref="S2175" si="3706">S2174/10*7</f>
        <v>2.52</v>
      </c>
      <c r="T2175" s="133">
        <f t="shared" ref="T2175" si="3707">T2174/10*8</f>
        <v>2.88</v>
      </c>
      <c r="U2175" s="133">
        <f t="shared" ref="U2175" si="3708">U2174/10*9</f>
        <v>3.2399999999999998</v>
      </c>
      <c r="V2175" s="134">
        <f t="shared" ref="V2175" si="3709">V2174/10*10</f>
        <v>3.5999999999999996</v>
      </c>
      <c r="W2175" s="133">
        <f t="shared" ref="W2175" si="3710">W2174/10*1</f>
        <v>0.36</v>
      </c>
      <c r="X2175" s="133">
        <f t="shared" ref="X2175" si="3711">X2174/10*2</f>
        <v>0.72</v>
      </c>
      <c r="Y2175" s="133">
        <f t="shared" ref="Y2175" si="3712">Y2174/10*3</f>
        <v>1.08</v>
      </c>
      <c r="Z2175" s="133">
        <f t="shared" ref="Z2175" si="3713">Z2174/10*4</f>
        <v>1.44</v>
      </c>
      <c r="AA2175" s="133">
        <f t="shared" ref="AA2175" si="3714">AA2174/10*5</f>
        <v>1.7999999999999998</v>
      </c>
      <c r="AB2175" s="133">
        <f t="shared" ref="AB2175" si="3715">AB2174/10*6</f>
        <v>2.16</v>
      </c>
      <c r="AC2175" s="133">
        <f t="shared" ref="AC2175" si="3716">AC2174/10*7</f>
        <v>2.52</v>
      </c>
      <c r="AD2175" s="133">
        <f t="shared" ref="AD2175" si="3717">AD2174/10*8</f>
        <v>2.88</v>
      </c>
      <c r="AE2175" s="134">
        <f t="shared" ref="AE2175" si="3718">AE2174/10*9</f>
        <v>3.2399999999999998</v>
      </c>
      <c r="AF2175" s="134">
        <f t="shared" ref="AF2175" si="3719">AF2174/10*10</f>
        <v>3.5999999999999996</v>
      </c>
      <c r="AG2175" s="133">
        <f t="shared" ref="AG2175" si="3720">AG2174/10*1</f>
        <v>0.36</v>
      </c>
      <c r="AH2175" s="133">
        <f t="shared" ref="AH2175" si="3721">AH2174/10*2</f>
        <v>0.72</v>
      </c>
      <c r="AI2175" s="133">
        <f t="shared" ref="AI2175" si="3722">AI2174/10*3</f>
        <v>1.08</v>
      </c>
      <c r="AJ2175" s="133">
        <f t="shared" ref="AJ2175" si="3723">AJ2174/10*4</f>
        <v>1.44</v>
      </c>
      <c r="AK2175" s="133">
        <f t="shared" ref="AK2175" si="3724">AK2174/10*5</f>
        <v>1.7999999999999998</v>
      </c>
      <c r="AL2175" s="133">
        <f t="shared" ref="AL2175" si="3725">AL2174/10*6</f>
        <v>2.16</v>
      </c>
      <c r="AM2175" s="133">
        <f t="shared" ref="AM2175" si="3726">AM2174/10*7</f>
        <v>2.52</v>
      </c>
      <c r="AN2175" s="133">
        <f t="shared" ref="AN2175" si="3727">AN2174/10*8</f>
        <v>2.88</v>
      </c>
      <c r="AO2175" s="134">
        <f t="shared" ref="AO2175" si="3728">AO2174/10*9</f>
        <v>3.2399999999999998</v>
      </c>
      <c r="AP2175" s="134">
        <f t="shared" ref="AP2175" si="3729">AP2174/10*10</f>
        <v>3.5999999999999996</v>
      </c>
      <c r="AQ2175" s="133">
        <f t="shared" ref="AQ2175" si="3730">AQ2174/10*1</f>
        <v>9.0999999999999998E-2</v>
      </c>
      <c r="AR2175" s="133">
        <f t="shared" ref="AR2175" si="3731">AR2174/10*2</f>
        <v>0.182</v>
      </c>
      <c r="AS2175" s="133">
        <f t="shared" ref="AS2175" si="3732">AS2174/10*3</f>
        <v>0.27300000000000002</v>
      </c>
      <c r="AT2175" s="133">
        <f t="shared" ref="AT2175" si="3733">AT2174/10*4</f>
        <v>0.36399999999999999</v>
      </c>
      <c r="AU2175" s="133">
        <f t="shared" ref="AU2175" si="3734">AU2174/10*5</f>
        <v>0.45499999999999996</v>
      </c>
      <c r="AV2175" s="133">
        <f t="shared" ref="AV2175" si="3735">AV2174/10*6</f>
        <v>0.54600000000000004</v>
      </c>
      <c r="AW2175" s="133">
        <f t="shared" ref="AW2175" si="3736">AW2174/10*7</f>
        <v>0.63700000000000001</v>
      </c>
      <c r="AX2175" s="133">
        <f t="shared" ref="AX2175" si="3737">AX2174/10*8</f>
        <v>0.72799999999999998</v>
      </c>
      <c r="AY2175" s="134">
        <f t="shared" ref="AY2175" si="3738">AY2174/10*9</f>
        <v>0.81899999999999995</v>
      </c>
      <c r="AZ2175" s="134">
        <f t="shared" ref="AZ2175" si="3739">AZ2174/10*10</f>
        <v>0.90999999999999992</v>
      </c>
      <c r="BA2175" s="133">
        <f t="shared" ref="BA2175" si="3740">BA2174/10*1</f>
        <v>0</v>
      </c>
      <c r="BB2175" s="133">
        <f t="shared" ref="BB2175" si="3741">BB2174/10*2</f>
        <v>0</v>
      </c>
      <c r="BC2175" s="133">
        <f t="shared" ref="BC2175" si="3742">BC2174/10*3</f>
        <v>0</v>
      </c>
      <c r="BD2175" s="133">
        <f t="shared" ref="BD2175" si="3743">BD2174/10*4</f>
        <v>0</v>
      </c>
      <c r="BE2175" s="133">
        <f t="shared" ref="BE2175" si="3744">BE2174/10*5</f>
        <v>0</v>
      </c>
      <c r="BF2175" s="133">
        <f t="shared" ref="BF2175" si="3745">BF2174/10*6</f>
        <v>0</v>
      </c>
      <c r="BG2175" s="133">
        <f t="shared" ref="BG2175" si="3746">BG2174/10*7</f>
        <v>0</v>
      </c>
      <c r="BH2175" s="133">
        <f t="shared" ref="BH2175" si="3747">BH2174/10*8</f>
        <v>0</v>
      </c>
      <c r="BI2175" s="134">
        <f t="shared" ref="BI2175" si="3748">BI2174/10*9</f>
        <v>0</v>
      </c>
      <c r="BJ2175" s="134">
        <f t="shared" ref="BJ2175" si="3749">BJ2174/10*10</f>
        <v>0</v>
      </c>
      <c r="BK2175"/>
      <c r="BL2175"/>
      <c r="BM2175"/>
      <c r="BN2175"/>
      <c r="BO2175"/>
      <c r="BP2175"/>
      <c r="BQ2175"/>
      <c r="BR2175"/>
      <c r="BS2175"/>
      <c r="BT2175"/>
      <c r="BU2175"/>
      <c r="BV2175"/>
      <c r="BW2175"/>
      <c r="BX2175"/>
      <c r="BY2175"/>
      <c r="BZ2175"/>
      <c r="CA2175"/>
      <c r="CB2175"/>
      <c r="CC2175"/>
      <c r="CD2175"/>
      <c r="CE2175"/>
      <c r="CF2175"/>
      <c r="CG2175"/>
      <c r="CH2175"/>
      <c r="CI2175"/>
      <c r="CJ2175"/>
      <c r="CK2175"/>
      <c r="CL2175"/>
      <c r="CM2175"/>
      <c r="CN2175"/>
      <c r="CO2175"/>
    </row>
    <row r="2176" spans="1:93" ht="15.75" hidden="1" outlineLevel="2" thickBot="1" x14ac:dyDescent="0.3">
      <c r="A2176" s="152" t="s">
        <v>60</v>
      </c>
      <c r="B2176" s="192" t="e">
        <f t="shared" ref="B2176:BJ2176" si="3750">-B2173+B2172*B2175-1*IF(AND($A1882=B2171,B2175&gt;=$A2119),B2175-$A2119,0)</f>
        <v>#REF!</v>
      </c>
      <c r="C2176" s="193" t="e">
        <f t="shared" si="3750"/>
        <v>#REF!</v>
      </c>
      <c r="D2176" s="193" t="e">
        <f t="shared" si="3750"/>
        <v>#REF!</v>
      </c>
      <c r="E2176" s="193" t="e">
        <f t="shared" si="3750"/>
        <v>#REF!</v>
      </c>
      <c r="F2176" s="193" t="e">
        <f t="shared" si="3750"/>
        <v>#REF!</v>
      </c>
      <c r="G2176" s="193" t="e">
        <f t="shared" si="3750"/>
        <v>#REF!</v>
      </c>
      <c r="H2176" s="193" t="e">
        <f t="shared" si="3750"/>
        <v>#REF!</v>
      </c>
      <c r="I2176" s="193" t="e">
        <f t="shared" si="3750"/>
        <v>#REF!</v>
      </c>
      <c r="J2176" s="193" t="e">
        <f t="shared" si="3750"/>
        <v>#REF!</v>
      </c>
      <c r="K2176" s="193" t="e">
        <f t="shared" si="3750"/>
        <v>#REF!</v>
      </c>
      <c r="L2176" s="194" t="e">
        <f t="shared" si="3750"/>
        <v>#REF!</v>
      </c>
      <c r="M2176" s="192" t="e">
        <f t="shared" si="3750"/>
        <v>#REF!</v>
      </c>
      <c r="N2176" s="193" t="e">
        <f t="shared" si="3750"/>
        <v>#REF!</v>
      </c>
      <c r="O2176" s="193" t="e">
        <f t="shared" si="3750"/>
        <v>#REF!</v>
      </c>
      <c r="P2176" s="193" t="e">
        <f t="shared" si="3750"/>
        <v>#REF!</v>
      </c>
      <c r="Q2176" s="193" t="e">
        <f t="shared" si="3750"/>
        <v>#REF!</v>
      </c>
      <c r="R2176" s="193" t="e">
        <f t="shared" si="3750"/>
        <v>#REF!</v>
      </c>
      <c r="S2176" s="193" t="e">
        <f t="shared" si="3750"/>
        <v>#REF!</v>
      </c>
      <c r="T2176" s="193" t="e">
        <f t="shared" si="3750"/>
        <v>#REF!</v>
      </c>
      <c r="U2176" s="193" t="e">
        <f t="shared" si="3750"/>
        <v>#REF!</v>
      </c>
      <c r="V2176" s="194" t="e">
        <f t="shared" si="3750"/>
        <v>#REF!</v>
      </c>
      <c r="W2176" s="192" t="e">
        <f t="shared" si="3750"/>
        <v>#REF!</v>
      </c>
      <c r="X2176" s="193" t="e">
        <f t="shared" si="3750"/>
        <v>#REF!</v>
      </c>
      <c r="Y2176" s="193" t="e">
        <f t="shared" si="3750"/>
        <v>#REF!</v>
      </c>
      <c r="Z2176" s="193" t="e">
        <f t="shared" si="3750"/>
        <v>#REF!</v>
      </c>
      <c r="AA2176" s="193" t="e">
        <f t="shared" si="3750"/>
        <v>#REF!</v>
      </c>
      <c r="AB2176" s="193" t="e">
        <f t="shared" si="3750"/>
        <v>#REF!</v>
      </c>
      <c r="AC2176" s="193" t="e">
        <f t="shared" si="3750"/>
        <v>#REF!</v>
      </c>
      <c r="AD2176" s="193" t="e">
        <f t="shared" si="3750"/>
        <v>#REF!</v>
      </c>
      <c r="AE2176" s="193" t="e">
        <f t="shared" si="3750"/>
        <v>#REF!</v>
      </c>
      <c r="AF2176" s="194" t="e">
        <f t="shared" si="3750"/>
        <v>#REF!</v>
      </c>
      <c r="AG2176" s="192" t="e">
        <f t="shared" si="3750"/>
        <v>#REF!</v>
      </c>
      <c r="AH2176" s="193" t="e">
        <f t="shared" si="3750"/>
        <v>#REF!</v>
      </c>
      <c r="AI2176" s="193" t="e">
        <f t="shared" si="3750"/>
        <v>#REF!</v>
      </c>
      <c r="AJ2176" s="193" t="e">
        <f t="shared" si="3750"/>
        <v>#REF!</v>
      </c>
      <c r="AK2176" s="193" t="e">
        <f t="shared" si="3750"/>
        <v>#REF!</v>
      </c>
      <c r="AL2176" s="193" t="e">
        <f t="shared" si="3750"/>
        <v>#REF!</v>
      </c>
      <c r="AM2176" s="193" t="e">
        <f t="shared" si="3750"/>
        <v>#REF!</v>
      </c>
      <c r="AN2176" s="193" t="e">
        <f t="shared" si="3750"/>
        <v>#REF!</v>
      </c>
      <c r="AO2176" s="193" t="e">
        <f t="shared" si="3750"/>
        <v>#REF!</v>
      </c>
      <c r="AP2176" s="194" t="e">
        <f t="shared" si="3750"/>
        <v>#REF!</v>
      </c>
      <c r="AQ2176" s="192" t="e">
        <f t="shared" si="3750"/>
        <v>#REF!</v>
      </c>
      <c r="AR2176" s="193" t="e">
        <f t="shared" si="3750"/>
        <v>#REF!</v>
      </c>
      <c r="AS2176" s="193" t="e">
        <f t="shared" si="3750"/>
        <v>#REF!</v>
      </c>
      <c r="AT2176" s="193" t="e">
        <f t="shared" si="3750"/>
        <v>#REF!</v>
      </c>
      <c r="AU2176" s="193" t="e">
        <f t="shared" si="3750"/>
        <v>#REF!</v>
      </c>
      <c r="AV2176" s="193" t="e">
        <f t="shared" si="3750"/>
        <v>#REF!</v>
      </c>
      <c r="AW2176" s="193" t="e">
        <f t="shared" si="3750"/>
        <v>#REF!</v>
      </c>
      <c r="AX2176" s="193" t="e">
        <f t="shared" si="3750"/>
        <v>#REF!</v>
      </c>
      <c r="AY2176" s="193" t="e">
        <f t="shared" si="3750"/>
        <v>#REF!</v>
      </c>
      <c r="AZ2176" s="194" t="e">
        <f t="shared" si="3750"/>
        <v>#REF!</v>
      </c>
      <c r="BA2176" s="192" t="e">
        <f t="shared" si="3750"/>
        <v>#REF!</v>
      </c>
      <c r="BB2176" s="193" t="e">
        <f t="shared" si="3750"/>
        <v>#REF!</v>
      </c>
      <c r="BC2176" s="193" t="e">
        <f t="shared" si="3750"/>
        <v>#REF!</v>
      </c>
      <c r="BD2176" s="193" t="e">
        <f t="shared" si="3750"/>
        <v>#REF!</v>
      </c>
      <c r="BE2176" s="193" t="e">
        <f t="shared" si="3750"/>
        <v>#REF!</v>
      </c>
      <c r="BF2176" s="193" t="e">
        <f t="shared" si="3750"/>
        <v>#REF!</v>
      </c>
      <c r="BG2176" s="193" t="e">
        <f t="shared" si="3750"/>
        <v>#REF!</v>
      </c>
      <c r="BH2176" s="193" t="e">
        <f t="shared" si="3750"/>
        <v>#REF!</v>
      </c>
      <c r="BI2176" s="193" t="e">
        <f t="shared" si="3750"/>
        <v>#REF!</v>
      </c>
      <c r="BJ2176" s="194" t="e">
        <f t="shared" si="3750"/>
        <v>#REF!</v>
      </c>
    </row>
    <row r="2177" spans="1:34" hidden="1" outlineLevel="2" x14ac:dyDescent="0.25"/>
    <row r="2178" spans="1:34" hidden="1" outlineLevel="1" collapsed="1" x14ac:dyDescent="0.25">
      <c r="A2178" s="181" t="e">
        <f>6*B1882/10</f>
        <v>#REF!</v>
      </c>
      <c r="B2178" s="180"/>
      <c r="C2178" s="180"/>
      <c r="D2178" s="180"/>
    </row>
    <row r="2179" spans="1:34" hidden="1" outlineLevel="2" x14ac:dyDescent="0.25">
      <c r="B2179" s="316" t="e">
        <f>#REF!</f>
        <v>#REF!</v>
      </c>
      <c r="C2179" s="317"/>
      <c r="D2179" s="316" t="e">
        <f>#REF!</f>
        <v>#REF!</v>
      </c>
      <c r="E2179" s="317"/>
      <c r="F2179" s="316" t="e">
        <f>#REF!</f>
        <v>#REF!</v>
      </c>
      <c r="G2179" s="317"/>
      <c r="H2179" s="316" t="e">
        <f>#REF!</f>
        <v>#REF!</v>
      </c>
      <c r="I2179" s="317"/>
      <c r="J2179" s="316" t="e">
        <f>#REF!</f>
        <v>#REF!</v>
      </c>
      <c r="K2179" s="317"/>
      <c r="L2179" s="316" t="e">
        <f>#REF!</f>
        <v>#REF!</v>
      </c>
      <c r="M2179" s="317"/>
    </row>
    <row r="2180" spans="1:34" hidden="1" outlineLevel="2" x14ac:dyDescent="0.25">
      <c r="B2180" s="105" t="e">
        <f>#REF!</f>
        <v>#REF!</v>
      </c>
      <c r="C2180" s="106">
        <v>0</v>
      </c>
      <c r="D2180" s="107" t="e">
        <f>#REF!</f>
        <v>#REF!</v>
      </c>
      <c r="E2180" s="106">
        <v>0</v>
      </c>
      <c r="F2180" s="107" t="e">
        <f>#REF!</f>
        <v>#REF!</v>
      </c>
      <c r="G2180" s="106">
        <v>0</v>
      </c>
      <c r="H2180" s="107" t="e">
        <f>#REF!</f>
        <v>#REF!</v>
      </c>
      <c r="I2180" s="106">
        <v>0</v>
      </c>
      <c r="J2180" s="107" t="e">
        <f>#REF!</f>
        <v>#REF!</v>
      </c>
      <c r="K2180" s="106">
        <v>0</v>
      </c>
      <c r="L2180" s="107" t="e">
        <f>#REF!</f>
        <v>#REF!</v>
      </c>
      <c r="M2180" s="106">
        <v>0</v>
      </c>
      <c r="X2180" s="146"/>
      <c r="Y2180" s="147"/>
    </row>
    <row r="2181" spans="1:34" hidden="1" outlineLevel="2" x14ac:dyDescent="0.25">
      <c r="B2181" s="105" t="e">
        <f>#REF!</f>
        <v>#REF!</v>
      </c>
      <c r="C2181" s="106" t="e">
        <f>IF($A1882=B2179,1*($B1882-$A2178)^2*(2*$A2178+$B1882)/$B1882^3,0)</f>
        <v>#REF!</v>
      </c>
      <c r="D2181" s="107" t="e">
        <f>#REF!</f>
        <v>#REF!</v>
      </c>
      <c r="E2181" s="106" t="e">
        <f>IF($A1882=D2179,1*($B1882-$A2178)^2*(2*$A2178+$B1882)/$B1882^3,0)</f>
        <v>#REF!</v>
      </c>
      <c r="F2181" s="107" t="e">
        <f>#REF!</f>
        <v>#REF!</v>
      </c>
      <c r="G2181" s="106" t="e">
        <f>IF($A1882=F2179,1*($B1882-$A2178)^2*(2*$A2178+$B1882)/$B1882^3,0)</f>
        <v>#REF!</v>
      </c>
      <c r="H2181" s="107" t="e">
        <f>#REF!</f>
        <v>#REF!</v>
      </c>
      <c r="I2181" s="106" t="e">
        <f>IF($A1882=H2179,1*($B1882-$A2178)^2*(2*$A2178+$B1882)/$B1882^3,0)</f>
        <v>#REF!</v>
      </c>
      <c r="J2181" s="107" t="e">
        <f>#REF!</f>
        <v>#REF!</v>
      </c>
      <c r="K2181" s="106" t="e">
        <f>IF($A1882=J2179,1*($B1882-$A2178)^2*(2*$A2178+$B1882)/$B1882^3,0)</f>
        <v>#REF!</v>
      </c>
      <c r="L2181" s="107" t="e">
        <f>#REF!</f>
        <v>#REF!</v>
      </c>
      <c r="M2181" s="106" t="e">
        <f>IF($A1882=L2179,1*($B1882-$A2178)^2*(2*$A2178+$B1882)/$B1882^3,0)</f>
        <v>#REF!</v>
      </c>
    </row>
    <row r="2182" spans="1:34" hidden="1" outlineLevel="2" x14ac:dyDescent="0.25">
      <c r="A2182" t="s">
        <v>36</v>
      </c>
      <c r="B2182" s="105" t="e">
        <f>#REF!</f>
        <v>#REF!</v>
      </c>
      <c r="C2182" s="106" t="e">
        <f>IF($A1882=B2179,1*$A2178*($B1882-$A2178)^2/$B1882^2,0)</f>
        <v>#REF!</v>
      </c>
      <c r="D2182" s="107" t="e">
        <f>#REF!</f>
        <v>#REF!</v>
      </c>
      <c r="E2182" s="106" t="e">
        <f>IF($A1882=D2179,1*$A2178*($B1882-$A2178)^2/$B1882^2,0)</f>
        <v>#REF!</v>
      </c>
      <c r="F2182" s="107" t="e">
        <f>#REF!</f>
        <v>#REF!</v>
      </c>
      <c r="G2182" s="106" t="e">
        <f>IF($A1882=F2179,1*$A2178*($B1882-$A2178)^2/$B1882^2,0)</f>
        <v>#REF!</v>
      </c>
      <c r="H2182" s="107" t="e">
        <f>#REF!</f>
        <v>#REF!</v>
      </c>
      <c r="I2182" s="106" t="e">
        <f>IF($A1882=H2179,1*$A2178*($B1882-$A2178)^2/$B1882^2,0)</f>
        <v>#REF!</v>
      </c>
      <c r="J2182" s="107" t="e">
        <f>#REF!</f>
        <v>#REF!</v>
      </c>
      <c r="K2182" s="106" t="e">
        <f>IF($A1882=J2179,1*$A2178*($B1882-$A2178)^2/$B1882^2,0)</f>
        <v>#REF!</v>
      </c>
      <c r="L2182" s="107" t="e">
        <f>#REF!</f>
        <v>#REF!</v>
      </c>
      <c r="M2182" s="106" t="e">
        <f>IF($A1882=L2179,1*$A2178*($B1882-$A2178)^2/$B1882^2,0)</f>
        <v>#REF!</v>
      </c>
      <c r="X2182" s="149"/>
    </row>
    <row r="2183" spans="1:34" hidden="1" outlineLevel="2" x14ac:dyDescent="0.25">
      <c r="B2183" s="105" t="e">
        <f>#REF!</f>
        <v>#REF!</v>
      </c>
      <c r="C2183" s="108">
        <v>0</v>
      </c>
      <c r="D2183" s="107" t="e">
        <f>#REF!</f>
        <v>#REF!</v>
      </c>
      <c r="E2183" s="108">
        <v>0</v>
      </c>
      <c r="F2183" s="107" t="e">
        <f>#REF!</f>
        <v>#REF!</v>
      </c>
      <c r="G2183" s="108">
        <v>0</v>
      </c>
      <c r="H2183" s="107" t="e">
        <f>#REF!</f>
        <v>#REF!</v>
      </c>
      <c r="I2183" s="108">
        <v>0</v>
      </c>
      <c r="J2183" s="107" t="e">
        <f>#REF!</f>
        <v>#REF!</v>
      </c>
      <c r="K2183" s="108">
        <v>0</v>
      </c>
      <c r="L2183" s="107" t="e">
        <f>#REF!</f>
        <v>#REF!</v>
      </c>
      <c r="M2183" s="108">
        <v>0</v>
      </c>
    </row>
    <row r="2184" spans="1:34" hidden="1" outlineLevel="2" x14ac:dyDescent="0.25">
      <c r="B2184" s="105" t="e">
        <f>#REF!</f>
        <v>#REF!</v>
      </c>
      <c r="C2184" s="106" t="e">
        <f>IF($A1882=B2179,1*($A2178)^2*(3*$B1882-2*$A2178)/$B1882^3,0)</f>
        <v>#REF!</v>
      </c>
      <c r="D2184" s="107" t="e">
        <f>#REF!</f>
        <v>#REF!</v>
      </c>
      <c r="E2184" s="106" t="e">
        <f>IF($A1882=D2179,1*($A2178)^2*(3*$B1882-2*$A2178)/$B1882^3,0)</f>
        <v>#REF!</v>
      </c>
      <c r="F2184" s="107" t="e">
        <f>#REF!</f>
        <v>#REF!</v>
      </c>
      <c r="G2184" s="106" t="e">
        <f>IF($A1882=F2179,1*($A2178)^2*(3*$B1882-2*$A2178)/$B1882^3,0)</f>
        <v>#REF!</v>
      </c>
      <c r="H2184" s="107" t="e">
        <f>#REF!</f>
        <v>#REF!</v>
      </c>
      <c r="I2184" s="106" t="e">
        <f>IF($A1882=H2179,1*($A2178)^2*(3*$B1882-2*$A2178)/$B1882^3,0)</f>
        <v>#REF!</v>
      </c>
      <c r="J2184" s="107" t="e">
        <f>#REF!</f>
        <v>#REF!</v>
      </c>
      <c r="K2184" s="106" t="e">
        <f>IF($A1882=J2179,1*($A2178)^2*(3*$B1882-2*$A2178)/$B1882^3,0)</f>
        <v>#REF!</v>
      </c>
      <c r="L2184" s="107" t="e">
        <f>#REF!</f>
        <v>#REF!</v>
      </c>
      <c r="M2184" s="106" t="e">
        <f>IF($A1882=L2179,1*($A2178)^2*(3*$B1882-2*$A2178)/$B1882^3,0)</f>
        <v>#REF!</v>
      </c>
    </row>
    <row r="2185" spans="1:34" hidden="1" outlineLevel="2" x14ac:dyDescent="0.25">
      <c r="B2185" s="105" t="e">
        <f>#REF!</f>
        <v>#REF!</v>
      </c>
      <c r="C2185" s="108" t="e">
        <f>IF($A1882=B2179,-1*($B1882-$A2178)*$A2178^2/$B1882^2,0)</f>
        <v>#REF!</v>
      </c>
      <c r="D2185" s="107" t="e">
        <f>#REF!</f>
        <v>#REF!</v>
      </c>
      <c r="E2185" s="108" t="e">
        <f>IF($A1882=D2179,-1*($B1882-$A2178)*$A2178^2/$B1882^2,0)</f>
        <v>#REF!</v>
      </c>
      <c r="F2185" s="107" t="e">
        <f>#REF!</f>
        <v>#REF!</v>
      </c>
      <c r="G2185" s="108" t="e">
        <f>IF($A1882=F2179,-1*($B1882-$A2178)*$A2178^2/$B1882^2,0)</f>
        <v>#REF!</v>
      </c>
      <c r="H2185" s="107" t="e">
        <f>#REF!</f>
        <v>#REF!</v>
      </c>
      <c r="I2185" s="108" t="e">
        <f>IF($A1882=H2179,-1*($B1882-$A2178)*$A2178^2/$B1882^2,0)</f>
        <v>#REF!</v>
      </c>
      <c r="J2185" s="107" t="e">
        <f>#REF!</f>
        <v>#REF!</v>
      </c>
      <c r="K2185" s="108" t="e">
        <f>IF($A1882=J2179,-1*($B1882-$A2178)*$A2178^2/$B1882^2,0)</f>
        <v>#REF!</v>
      </c>
      <c r="L2185" s="107" t="e">
        <f>#REF!</f>
        <v>#REF!</v>
      </c>
      <c r="M2185" s="108" t="e">
        <f>IF($A1882=L2179,-1*($B1882-$A2178)*$A2178^2/$B1882^2,0)</f>
        <v>#REF!</v>
      </c>
    </row>
    <row r="2186" spans="1:34" hidden="1" outlineLevel="2" x14ac:dyDescent="0.25">
      <c r="C2186" t="s">
        <v>61</v>
      </c>
      <c r="D2186" s="182"/>
      <c r="E2186" s="183"/>
      <c r="F2186" s="182"/>
      <c r="G2186" s="183"/>
      <c r="H2186" s="182"/>
      <c r="I2186" s="183"/>
      <c r="J2186" s="182"/>
      <c r="K2186" s="183"/>
      <c r="L2186" s="182"/>
      <c r="M2186" s="183"/>
      <c r="N2186" s="182"/>
      <c r="O2186" s="183"/>
      <c r="P2186" s="182"/>
      <c r="Q2186" s="183"/>
      <c r="R2186" s="182"/>
      <c r="S2186" s="183"/>
    </row>
    <row r="2187" spans="1:34" hidden="1" outlineLevel="2" x14ac:dyDescent="0.25">
      <c r="B2187" s="105">
        <v>1</v>
      </c>
      <c r="C2187" s="108">
        <f t="shared" ref="C2187" si="3751">-(IFERROR(VLOOKUP($B2187,$B2180:$C2185,2,0),0)+IFERROR(VLOOKUP($B2187,$D2180:$E2185,2,0),0)+IFERROR(VLOOKUP($B2187,$F2180:$G2185,2,0),0)+IFERROR(VLOOKUP($B2187,$H2180:$I2185,2,0),0)+IFERROR(VLOOKUP($B2187,$J2180:$K2185,2,0),0)+IFERROR(VLOOKUP($B2187,$L2180:$M2185,2,0),0)+IFERROR(VLOOKUP($B2187,$N2180:$O2185,2,0),0)+IFERROR(VLOOKUP($B2187,$P2180:$Q2185,2,0),0)+IFERROR(VLOOKUP($B2187,$R2180:$S2185,2,0),0))</f>
        <v>0</v>
      </c>
      <c r="E2187" s="109"/>
      <c r="F2187" s="325" t="s">
        <v>37</v>
      </c>
      <c r="G2187" s="325"/>
      <c r="H2187" s="325"/>
      <c r="I2187" s="325"/>
      <c r="J2187" s="325"/>
      <c r="K2187" s="325"/>
      <c r="L2187" s="325"/>
      <c r="M2187" s="325"/>
      <c r="N2187" s="325"/>
      <c r="O2187" s="325"/>
      <c r="P2187" s="325"/>
      <c r="Q2187" s="325"/>
      <c r="R2187" s="325"/>
      <c r="S2187" s="325"/>
      <c r="T2187" s="325"/>
      <c r="U2187" s="325"/>
      <c r="V2187" s="325"/>
      <c r="W2187" s="325"/>
      <c r="X2187" s="325"/>
      <c r="Y2187" s="325"/>
      <c r="Z2187" s="325"/>
      <c r="AA2187" s="325"/>
      <c r="AB2187" s="110"/>
      <c r="AC2187" s="110"/>
      <c r="AD2187" s="110"/>
      <c r="AE2187" s="110"/>
      <c r="AF2187" s="110"/>
      <c r="AG2187" s="110"/>
      <c r="AH2187" s="110"/>
    </row>
    <row r="2188" spans="1:34" hidden="1" outlineLevel="2" x14ac:dyDescent="0.25">
      <c r="B2188" s="105">
        <v>2</v>
      </c>
      <c r="C2188" s="108">
        <f t="shared" ref="C2188" si="3752">-(IFERROR(VLOOKUP($B2188,$B2180:$C2185,2,0),0)+IFERROR(VLOOKUP($B2188,$D2180:$E2185,2,0),0)+IFERROR(VLOOKUP($B2188,$F2180:$G2185,2,0),0)+IFERROR(VLOOKUP($B2188,$H2180:$I2185,2,0),0)+IFERROR(VLOOKUP($B2188,$J2180:$K2185,2,0),0)+IFERROR(VLOOKUP($B2188,$L2180:$M2185,2,0),0)+IFERROR(VLOOKUP($B2188,$N2180:$O2185,2,0),0)+IFERROR(VLOOKUP($B2188,$P2180:$Q2185,2,0),0)+IFERROR(VLOOKUP($B2188,$R2180:$S2185,2,0),0))</f>
        <v>0</v>
      </c>
      <c r="E2188" s="110"/>
      <c r="F2188" s="110"/>
      <c r="G2188" s="326" t="s">
        <v>38</v>
      </c>
      <c r="H2188" s="326"/>
      <c r="I2188" s="326"/>
      <c r="J2188" s="326"/>
      <c r="K2188" s="326"/>
      <c r="L2188" s="326"/>
      <c r="M2188" s="110"/>
      <c r="N2188" s="110"/>
      <c r="O2188" s="110"/>
      <c r="P2188" s="327" t="s">
        <v>39</v>
      </c>
      <c r="Q2188" s="327"/>
      <c r="R2188" s="327"/>
      <c r="S2188" s="327"/>
      <c r="T2188" s="327"/>
      <c r="U2188" s="327"/>
      <c r="V2188" s="110"/>
      <c r="W2188" s="110"/>
      <c r="X2188" s="110"/>
      <c r="Y2188" s="110"/>
      <c r="Z2188" s="110"/>
      <c r="AA2188" s="110"/>
      <c r="AB2188" s="110"/>
      <c r="AC2188" s="110"/>
      <c r="AD2188" s="110"/>
      <c r="AE2188" s="110"/>
      <c r="AF2188" s="110"/>
      <c r="AG2188" s="110"/>
      <c r="AH2188" s="110"/>
    </row>
    <row r="2189" spans="1:34" hidden="1" outlineLevel="2" x14ac:dyDescent="0.25">
      <c r="B2189" s="105">
        <v>3</v>
      </c>
      <c r="C2189" s="108">
        <f t="shared" ref="C2189" si="3753">-(IFERROR(VLOOKUP($B2189,$B2180:$C2185,2,0),0)+IFERROR(VLOOKUP($B2189,$D2180:$E2185,2,0),0)+IFERROR(VLOOKUP($B2189,$F2180:$G2185,2,0),0)+IFERROR(VLOOKUP($B2189,$H2180:$I2185,2,0),0)+IFERROR(VLOOKUP($B2189,$J2180:$K2185,2,0),0)+IFERROR(VLOOKUP($B2189,$L2180:$M2185,2,0),0)+IFERROR(VLOOKUP($B2189,$N2180:$O2185,2,0),0)+IFERROR(VLOOKUP($B2189,$P2180:$Q2185,2,0),0)+IFERROR(VLOOKUP($B2189,$R2180:$S2185,2,0),0))</f>
        <v>0</v>
      </c>
      <c r="E2189" s="110"/>
      <c r="F2189" s="110"/>
      <c r="G2189" s="112">
        <v>6</v>
      </c>
      <c r="H2189" s="112">
        <v>5</v>
      </c>
      <c r="I2189" s="112">
        <v>4</v>
      </c>
      <c r="J2189" s="112">
        <v>3</v>
      </c>
      <c r="K2189" s="112">
        <v>2</v>
      </c>
      <c r="L2189" s="112">
        <v>1</v>
      </c>
      <c r="M2189" s="110"/>
      <c r="O2189" s="110"/>
      <c r="P2189" s="112">
        <v>6</v>
      </c>
      <c r="Q2189" s="112">
        <v>5</v>
      </c>
      <c r="R2189" s="112">
        <v>4</v>
      </c>
      <c r="S2189" s="112">
        <v>3</v>
      </c>
      <c r="T2189" s="112">
        <v>2</v>
      </c>
      <c r="U2189" s="112">
        <v>1</v>
      </c>
      <c r="AB2189" s="110"/>
      <c r="AC2189" s="110"/>
      <c r="AD2189" s="110"/>
      <c r="AE2189" s="110"/>
      <c r="AF2189" s="110"/>
      <c r="AG2189" s="110"/>
      <c r="AH2189" s="110"/>
    </row>
    <row r="2190" spans="1:34" hidden="1" outlineLevel="2" x14ac:dyDescent="0.25">
      <c r="B2190" s="105">
        <v>4</v>
      </c>
      <c r="C2190" s="108">
        <f t="shared" ref="C2190" si="3754">-(IFERROR(VLOOKUP($B2190,$B2180:$C2185,2,0),0)+IFERROR(VLOOKUP($B2190,$D2180:$E2185,2,0),0)+IFERROR(VLOOKUP($B2190,$F2180:$G2185,2,0),0)+IFERROR(VLOOKUP($B2190,$H2180:$I2185,2,0),0)+IFERROR(VLOOKUP($B2190,$J2180:$K2185,2,0),0)+IFERROR(VLOOKUP($B2190,$L2180:$M2185,2,0),0)+IFERROR(VLOOKUP($B2190,$N2180:$O2185,2,0),0)+IFERROR(VLOOKUP($B2190,$P2180:$Q2185,2,0),0)+IFERROR(VLOOKUP($B2190,$R2180:$S2185,2,0),0))</f>
        <v>0</v>
      </c>
      <c r="E2190" s="110"/>
      <c r="F2190" s="105">
        <v>1</v>
      </c>
      <c r="G2190" s="184" t="e">
        <f t="array" ref="G2190:G2196">MMULT(MINVERSE($C$24:$I$30),$C2187:$C2193)</f>
        <v>#NUM!</v>
      </c>
      <c r="H2190" s="184" t="e">
        <f t="array" ref="H2190:H2195">MMULT(MINVERSE($C$24:$H$29),$C2187:$C2192)</f>
        <v>#NUM!</v>
      </c>
      <c r="I2190" s="184" t="e">
        <f t="array" ref="I2190:I2194">MMULT(MINVERSE($C$24:$G$28),$C2187:$C2191)</f>
        <v>#NUM!</v>
      </c>
      <c r="J2190" s="184" t="e">
        <f t="array" ref="J2190:J2193">MMULT(MINVERSE($C$24:$F$27),$C2187:$C2190)</f>
        <v>#NUM!</v>
      </c>
      <c r="K2190" s="184" t="e">
        <f t="array" ref="K2190:K2192">MMULT(MINVERSE($C$24:$E$26),$C2187:$C2189)</f>
        <v>#NUM!</v>
      </c>
      <c r="L2190" s="184" t="e">
        <f t="array" ref="L2190:L2191">MMULT(MINVERSE($C$24:$D$25),$C2187:$C2188)</f>
        <v>#NUM!</v>
      </c>
      <c r="M2190" s="110"/>
      <c r="O2190" s="105">
        <v>1</v>
      </c>
      <c r="P2190" s="184" t="e">
        <f t="array" ref="P2190:P2200">MMULT(MINVERSE($C$24:$M$34),$C2187:$C2197)</f>
        <v>#NUM!</v>
      </c>
      <c r="Q2190" s="184" t="e">
        <f t="array" ref="Q2190:Q2199">MMULT(MINVERSE($C$24:$L$33),$C2187:$C2196)</f>
        <v>#NUM!</v>
      </c>
      <c r="R2190" s="184" t="e">
        <f t="array" ref="R2190:R2198">MMULT(MINVERSE($C$24:$K$32),$C2187:$C2195)</f>
        <v>#NUM!</v>
      </c>
      <c r="S2190" s="184" t="e">
        <f t="array" ref="S2190:S2197">MMULT(MINVERSE($C$24:$J$31),$C2187:$C2194)</f>
        <v>#NUM!</v>
      </c>
      <c r="T2190" s="114"/>
      <c r="U2190" s="114"/>
      <c r="V2190" s="110"/>
      <c r="W2190" s="110"/>
      <c r="X2190" s="110"/>
      <c r="Y2190" s="110"/>
      <c r="Z2190" s="110"/>
      <c r="AA2190" s="110"/>
      <c r="AB2190" s="110"/>
      <c r="AC2190" s="110"/>
      <c r="AD2190" s="110"/>
      <c r="AE2190" s="110"/>
      <c r="AF2190" s="110"/>
      <c r="AG2190" s="110"/>
      <c r="AH2190" s="110"/>
    </row>
    <row r="2191" spans="1:34" hidden="1" outlineLevel="2" x14ac:dyDescent="0.25">
      <c r="B2191" s="105">
        <v>5</v>
      </c>
      <c r="C2191" s="108">
        <f t="shared" ref="C2191" si="3755">-(IFERROR(VLOOKUP($B2191,$B2180:$C2185,2,0),0)+IFERROR(VLOOKUP($B2191,$D2180:$E2185,2,0),0)+IFERROR(VLOOKUP($B2191,$F2180:$G2185,2,0),0)+IFERROR(VLOOKUP($B2191,$H2180:$I2185,2,0),0)+IFERROR(VLOOKUP($B2191,$J2180:$K2185,2,0),0)+IFERROR(VLOOKUP($B2191,$L2180:$M2185,2,0),0)+IFERROR(VLOOKUP($B2191,$N2180:$O2185,2,0),0)+IFERROR(VLOOKUP($B2191,$P2180:$Q2185,2,0),0)+IFERROR(VLOOKUP($B2191,$R2180:$S2185,2,0),0))</f>
        <v>0</v>
      </c>
      <c r="E2191" s="110"/>
      <c r="F2191" s="105">
        <v>2</v>
      </c>
      <c r="G2191" s="185" t="e">
        <v>#NUM!</v>
      </c>
      <c r="H2191" s="185" t="e">
        <v>#NUM!</v>
      </c>
      <c r="I2191" s="185" t="e">
        <v>#NUM!</v>
      </c>
      <c r="J2191" s="185" t="e">
        <v>#NUM!</v>
      </c>
      <c r="K2191" s="185" t="e">
        <v>#NUM!</v>
      </c>
      <c r="L2191" s="185" t="e">
        <v>#NUM!</v>
      </c>
      <c r="M2191" s="110"/>
      <c r="O2191" s="105">
        <v>2</v>
      </c>
      <c r="P2191" s="185" t="e">
        <v>#NUM!</v>
      </c>
      <c r="Q2191" s="185" t="e">
        <v>#NUM!</v>
      </c>
      <c r="R2191" s="185" t="e">
        <v>#NUM!</v>
      </c>
      <c r="S2191" s="185" t="e">
        <v>#NUM!</v>
      </c>
      <c r="T2191" s="114"/>
      <c r="U2191" s="114"/>
    </row>
    <row r="2192" spans="1:34" hidden="1" outlineLevel="2" x14ac:dyDescent="0.25">
      <c r="B2192" s="105">
        <v>6</v>
      </c>
      <c r="C2192" s="108">
        <f t="shared" ref="C2192" si="3756">-(IFERROR(VLOOKUP($B2192,$B2180:$C2185,2,0),0)+IFERROR(VLOOKUP($B2192,$D2180:$E2185,2,0),0)+IFERROR(VLOOKUP($B2192,$F2180:$G2185,2,0),0)+IFERROR(VLOOKUP($B2192,$H2180:$I2185,2,0),0)+IFERROR(VLOOKUP($B2192,$J2180:$K2185,2,0),0)+IFERROR(VLOOKUP($B2192,$L2180:$M2185,2,0),0)+IFERROR(VLOOKUP($B2192,$N2180:$O2185,2,0),0)+IFERROR(VLOOKUP($B2192,$P2180:$Q2185,2,0),0)+IFERROR(VLOOKUP($B2192,$R2180:$S2185,2,0),0))</f>
        <v>0</v>
      </c>
      <c r="E2192" s="110"/>
      <c r="F2192" s="105">
        <v>3</v>
      </c>
      <c r="G2192" s="185" t="e">
        <v>#NUM!</v>
      </c>
      <c r="H2192" s="185" t="e">
        <v>#NUM!</v>
      </c>
      <c r="I2192" s="185" t="e">
        <v>#NUM!</v>
      </c>
      <c r="J2192" s="185" t="e">
        <v>#NUM!</v>
      </c>
      <c r="K2192" s="185" t="e">
        <v>#NUM!</v>
      </c>
      <c r="L2192" s="185"/>
      <c r="M2192" s="110"/>
      <c r="O2192" s="105">
        <v>3</v>
      </c>
      <c r="P2192" s="185" t="e">
        <v>#NUM!</v>
      </c>
      <c r="Q2192" s="185" t="e">
        <v>#NUM!</v>
      </c>
      <c r="R2192" s="185" t="e">
        <v>#NUM!</v>
      </c>
      <c r="S2192" s="185" t="e">
        <v>#NUM!</v>
      </c>
      <c r="T2192" s="114"/>
      <c r="U2192" s="114"/>
    </row>
    <row r="2193" spans="1:24" hidden="1" outlineLevel="2" x14ac:dyDescent="0.25">
      <c r="B2193" s="105">
        <v>7</v>
      </c>
      <c r="C2193" s="108">
        <f t="shared" ref="C2193" si="3757">-(IFERROR(VLOOKUP($B2193,$B2180:$C2185,2,0),0)+IFERROR(VLOOKUP($B2193,$D2180:$E2185,2,0),0)+IFERROR(VLOOKUP($B2193,$F2180:$G2185,2,0),0)+IFERROR(VLOOKUP($B2193,$H2180:$I2185,2,0),0)+IFERROR(VLOOKUP($B2193,$J2180:$K2185,2,0),0)+IFERROR(VLOOKUP($B2193,$L2180:$M2185,2,0),0)+IFERROR(VLOOKUP($B2193,$N2180:$O2185,2,0),0)+IFERROR(VLOOKUP($B2193,$P2180:$Q2185,2,0),0)+IFERROR(VLOOKUP($B2193,$R2180:$S2185,2,0),0))</f>
        <v>0</v>
      </c>
      <c r="E2193" s="110"/>
      <c r="F2193" s="105">
        <v>4</v>
      </c>
      <c r="G2193" s="185" t="e">
        <v>#NUM!</v>
      </c>
      <c r="H2193" s="185" t="e">
        <v>#NUM!</v>
      </c>
      <c r="I2193" s="185" t="e">
        <v>#NUM!</v>
      </c>
      <c r="J2193" s="185" t="e">
        <v>#NUM!</v>
      </c>
      <c r="K2193" s="185"/>
      <c r="L2193" s="185"/>
      <c r="M2193" s="110"/>
      <c r="O2193" s="105">
        <v>4</v>
      </c>
      <c r="P2193" s="185" t="e">
        <v>#NUM!</v>
      </c>
      <c r="Q2193" s="185" t="e">
        <v>#NUM!</v>
      </c>
      <c r="R2193" s="185" t="e">
        <v>#NUM!</v>
      </c>
      <c r="S2193" s="185" t="e">
        <v>#NUM!</v>
      </c>
      <c r="T2193" s="114"/>
      <c r="U2193" s="114"/>
    </row>
    <row r="2194" spans="1:24" hidden="1" outlineLevel="2" x14ac:dyDescent="0.25">
      <c r="B2194" s="105">
        <v>8</v>
      </c>
      <c r="C2194" s="108">
        <f t="shared" ref="C2194" si="3758">-(IFERROR(VLOOKUP($B2194,$B2180:$C2185,2,0),0)+IFERROR(VLOOKUP($B2194,$D2180:$E2185,2,0),0)+IFERROR(VLOOKUP($B2194,$F2180:$G2185,2,0),0)+IFERROR(VLOOKUP($B2194,$H2180:$I2185,2,0),0)+IFERROR(VLOOKUP($B2194,$J2180:$K2185,2,0),0)+IFERROR(VLOOKUP($B2194,$L2180:$M2185,2,0),0)+IFERROR(VLOOKUP($B2194,$N2180:$O2185,2,0),0)+IFERROR(VLOOKUP($B2194,$P2180:$Q2185,2,0),0)+IFERROR(VLOOKUP($B2194,$R2180:$S2185,2,0),0))</f>
        <v>0</v>
      </c>
      <c r="E2194" s="110" t="s">
        <v>40</v>
      </c>
      <c r="F2194" s="105">
        <v>5</v>
      </c>
      <c r="G2194" s="185" t="e">
        <v>#NUM!</v>
      </c>
      <c r="H2194" s="185" t="e">
        <v>#NUM!</v>
      </c>
      <c r="I2194" s="185" t="e">
        <v>#NUM!</v>
      </c>
      <c r="J2194" s="185"/>
      <c r="K2194" s="185"/>
      <c r="L2194" s="185"/>
      <c r="M2194" s="110"/>
      <c r="O2194" s="105">
        <v>5</v>
      </c>
      <c r="P2194" s="185" t="e">
        <v>#NUM!</v>
      </c>
      <c r="Q2194" s="185" t="e">
        <v>#NUM!</v>
      </c>
      <c r="R2194" s="185" t="e">
        <v>#NUM!</v>
      </c>
      <c r="S2194" s="185" t="e">
        <v>#NUM!</v>
      </c>
      <c r="T2194" s="114"/>
      <c r="U2194" s="114"/>
    </row>
    <row r="2195" spans="1:24" hidden="1" outlineLevel="2" x14ac:dyDescent="0.25">
      <c r="B2195" s="105">
        <v>9</v>
      </c>
      <c r="C2195" s="108">
        <f t="shared" ref="C2195" si="3759">-(IFERROR(VLOOKUP($B2195,$B2180:$C2185,2,0),0)+IFERROR(VLOOKUP($B2195,$D2180:$E2185,2,0),0)+IFERROR(VLOOKUP($B2195,$F2180:$G2185,2,0),0)+IFERROR(VLOOKUP($B2195,$H2180:$I2185,2,0),0)+IFERROR(VLOOKUP($B2195,$J2180:$K2185,2,0),0)+IFERROR(VLOOKUP($B2195,$L2180:$M2185,2,0),0)+IFERROR(VLOOKUP($B2195,$N2180:$O2185,2,0),0)+IFERROR(VLOOKUP($B2195,$P2180:$Q2185,2,0),0)+IFERROR(VLOOKUP($B2195,$R2180:$S2185,2,0),0))</f>
        <v>0</v>
      </c>
      <c r="E2195" s="110"/>
      <c r="F2195" s="105">
        <v>6</v>
      </c>
      <c r="G2195" s="185" t="e">
        <v>#NUM!</v>
      </c>
      <c r="H2195" s="185" t="e">
        <v>#NUM!</v>
      </c>
      <c r="I2195" s="185"/>
      <c r="J2195" s="185"/>
      <c r="K2195" s="185"/>
      <c r="L2195" s="185"/>
      <c r="M2195" s="110"/>
      <c r="O2195" s="105">
        <v>6</v>
      </c>
      <c r="P2195" s="185" t="e">
        <v>#NUM!</v>
      </c>
      <c r="Q2195" s="185" t="e">
        <v>#NUM!</v>
      </c>
      <c r="R2195" s="185" t="e">
        <v>#NUM!</v>
      </c>
      <c r="S2195" s="185" t="e">
        <v>#NUM!</v>
      </c>
      <c r="T2195" s="114"/>
      <c r="U2195" s="114"/>
    </row>
    <row r="2196" spans="1:24" hidden="1" outlineLevel="2" x14ac:dyDescent="0.25">
      <c r="B2196" s="105">
        <v>10</v>
      </c>
      <c r="C2196" s="108">
        <f t="shared" ref="C2196" si="3760">-(IFERROR(VLOOKUP($B2196,$B2180:$C2185,2,0),0)+IFERROR(VLOOKUP($B2196,$D2180:$E2185,2,0),0)+IFERROR(VLOOKUP($B2196,$F2180:$G2185,2,0),0)+IFERROR(VLOOKUP($B2196,$H2180:$I2185,2,0),0)+IFERROR(VLOOKUP($B2196,$J2180:$K2185,2,0),0)+IFERROR(VLOOKUP($B2196,$L2180:$M2185,2,0),0)+IFERROR(VLOOKUP($B2196,$N2180:$O2185,2,0),0)+IFERROR(VLOOKUP($B2196,$P2180:$Q2185,2,0),0)+IFERROR(VLOOKUP($B2196,$R2180:$S2185,2,0),0))</f>
        <v>0</v>
      </c>
      <c r="E2196" s="110"/>
      <c r="F2196" s="105">
        <v>7</v>
      </c>
      <c r="G2196" s="185" t="e">
        <v>#NUM!</v>
      </c>
      <c r="H2196" s="185"/>
      <c r="I2196" s="185"/>
      <c r="J2196" s="185"/>
      <c r="K2196" s="185"/>
      <c r="L2196" s="185"/>
      <c r="M2196" s="110"/>
      <c r="N2196" s="110" t="s">
        <v>40</v>
      </c>
      <c r="O2196" s="105">
        <v>7</v>
      </c>
      <c r="P2196" s="185" t="e">
        <v>#NUM!</v>
      </c>
      <c r="Q2196" s="185" t="e">
        <v>#NUM!</v>
      </c>
      <c r="R2196" s="185" t="e">
        <v>#NUM!</v>
      </c>
      <c r="S2196" s="185" t="e">
        <v>#NUM!</v>
      </c>
      <c r="T2196" s="114"/>
      <c r="U2196" s="114"/>
    </row>
    <row r="2197" spans="1:24" hidden="1" outlineLevel="2" x14ac:dyDescent="0.25">
      <c r="B2197" s="105">
        <v>11</v>
      </c>
      <c r="C2197" s="108">
        <f t="shared" ref="C2197" si="3761">-(IFERROR(VLOOKUP($B2197,$B2180:$C2185,2,0),0)+IFERROR(VLOOKUP($B2197,$D2180:$E2185,2,0),0)+IFERROR(VLOOKUP($B2197,$F2180:$G2185,2,0),0)+IFERROR(VLOOKUP($B2197,$H2180:$I2185,2,0),0)+IFERROR(VLOOKUP($B2197,$J2180:$K2185,2,0),0)+IFERROR(VLOOKUP($B2197,$L2180:$M2185,2,0),0)+IFERROR(VLOOKUP($B2197,$N2180:$O2185,2,0),0)+IFERROR(VLOOKUP($B2197,$P2180:$Q2185,2,0),0)+IFERROR(VLOOKUP($B2197,$R2180:$S2185,2,0),0))</f>
        <v>0</v>
      </c>
      <c r="E2197" s="110"/>
      <c r="M2197" s="110"/>
      <c r="O2197" s="105">
        <v>8</v>
      </c>
      <c r="P2197" s="185" t="e">
        <v>#NUM!</v>
      </c>
      <c r="Q2197" s="185" t="e">
        <v>#NUM!</v>
      </c>
      <c r="R2197" s="185" t="e">
        <v>#NUM!</v>
      </c>
      <c r="S2197" s="185" t="e">
        <v>#NUM!</v>
      </c>
      <c r="T2197" s="114"/>
      <c r="U2197" s="114"/>
    </row>
    <row r="2198" spans="1:24" hidden="1" outlineLevel="2" x14ac:dyDescent="0.25">
      <c r="B2198" s="105">
        <v>12</v>
      </c>
      <c r="C2198" s="108">
        <f t="shared" ref="C2198" si="3762">-(IFERROR(VLOOKUP($B2198,$B2180:$C2185,2,0),0)+IFERROR(VLOOKUP($B2198,$D2180:$E2185,2,0),0)+IFERROR(VLOOKUP($B2198,$F2180:$G2185,2,0),0)+IFERROR(VLOOKUP($B2198,$H2180:$I2185,2,0),0)+IFERROR(VLOOKUP($B2198,$J2180:$K2185,2,0),0)+IFERROR(VLOOKUP($B2198,$L2180:$M2185,2,0),0)+IFERROR(VLOOKUP($B2198,$N2180:$O2185,2,0),0)+IFERROR(VLOOKUP($B2198,$P2180:$Q2185,2,0),0)+IFERROR(VLOOKUP($B2198,$R2180:$S2185,2,0),0))</f>
        <v>0</v>
      </c>
      <c r="E2198" s="110"/>
      <c r="M2198" s="110"/>
      <c r="O2198" s="105">
        <v>9</v>
      </c>
      <c r="P2198" s="185" t="e">
        <v>#NUM!</v>
      </c>
      <c r="Q2198" s="185" t="e">
        <v>#NUM!</v>
      </c>
      <c r="R2198" s="185" t="e">
        <v>#NUM!</v>
      </c>
      <c r="S2198" s="185"/>
      <c r="T2198" s="114"/>
      <c r="U2198" s="114"/>
    </row>
    <row r="2199" spans="1:24" hidden="1" outlineLevel="2" x14ac:dyDescent="0.25">
      <c r="B2199" s="105">
        <v>13</v>
      </c>
      <c r="C2199" s="108">
        <f t="shared" ref="C2199" si="3763">-(IFERROR(VLOOKUP($B2199,$B2180:$C2185,2,0),0)+IFERROR(VLOOKUP($B2199,$D2180:$E2185,2,0),0)+IFERROR(VLOOKUP($B2199,$F2180:$G2185,2,0),0)+IFERROR(VLOOKUP($B2199,$H2180:$I2185,2,0),0)+IFERROR(VLOOKUP($B2199,$J2180:$K2185,2,0),0)+IFERROR(VLOOKUP($B2199,$L2180:$M2185,2,0),0)+IFERROR(VLOOKUP($B2199,$N2180:$O2185,2,0),0)+IFERROR(VLOOKUP($B2199,$P2180:$Q2185,2,0),0)+IFERROR(VLOOKUP($B2199,$R2180:$S2185,2,0),0))</f>
        <v>0</v>
      </c>
      <c r="E2199" s="110"/>
      <c r="F2199" s="110"/>
      <c r="G2199" s="324" t="s">
        <v>42</v>
      </c>
      <c r="H2199" s="324"/>
      <c r="I2199" s="324"/>
      <c r="J2199" s="324"/>
      <c r="K2199" s="324"/>
      <c r="L2199" s="324"/>
      <c r="M2199" s="110"/>
      <c r="O2199" s="105">
        <v>10</v>
      </c>
      <c r="P2199" s="185" t="e">
        <v>#NUM!</v>
      </c>
      <c r="Q2199" s="185" t="e">
        <v>#NUM!</v>
      </c>
      <c r="R2199" s="185"/>
      <c r="S2199" s="185"/>
      <c r="T2199" s="114"/>
      <c r="U2199" s="114"/>
    </row>
    <row r="2200" spans="1:24" hidden="1" outlineLevel="2" x14ac:dyDescent="0.25">
      <c r="B2200" s="105">
        <v>14</v>
      </c>
      <c r="C2200" s="108">
        <f t="shared" ref="C2200" si="3764">-(IFERROR(VLOOKUP($B2200,$B2180:$C2185,2,0),0)+IFERROR(VLOOKUP($B2200,$D2180:$E2185,2,0),0)+IFERROR(VLOOKUP($B2200,$F2180:$G2185,2,0),0)+IFERROR(VLOOKUP($B2200,$H2180:$I2185,2,0),0)+IFERROR(VLOOKUP($B2200,$J2180:$K2185,2,0),0)+IFERROR(VLOOKUP($B2200,$L2180:$M2185,2,0),0)+IFERROR(VLOOKUP($B2200,$N2180:$O2185,2,0),0)+IFERROR(VLOOKUP($B2200,$P2180:$Q2185,2,0),0)+IFERROR(VLOOKUP($B2200,$R2180:$S2185,2,0),0))</f>
        <v>0</v>
      </c>
      <c r="E2200" s="110"/>
      <c r="F2200" s="110"/>
      <c r="G2200" s="112">
        <v>6</v>
      </c>
      <c r="H2200" s="112">
        <v>5</v>
      </c>
      <c r="I2200" s="112">
        <v>4</v>
      </c>
      <c r="J2200" s="112">
        <v>3</v>
      </c>
      <c r="K2200" s="112">
        <v>2</v>
      </c>
      <c r="L2200" s="112">
        <v>1</v>
      </c>
      <c r="M2200" s="110"/>
      <c r="O2200" s="105">
        <v>11</v>
      </c>
      <c r="P2200" s="185" t="e">
        <v>#NUM!</v>
      </c>
      <c r="Q2200" s="185"/>
      <c r="R2200" s="185"/>
      <c r="S2200" s="185"/>
      <c r="T2200" s="114"/>
      <c r="U2200" s="114"/>
    </row>
    <row r="2201" spans="1:24" hidden="1" outlineLevel="2" x14ac:dyDescent="0.25">
      <c r="A2201" s="68" t="s">
        <v>41</v>
      </c>
      <c r="B2201" s="105">
        <v>15</v>
      </c>
      <c r="C2201" s="108">
        <f t="shared" ref="C2201" si="3765">-(IFERROR(VLOOKUP($B2201,$B2180:$C2185,2,0),0)+IFERROR(VLOOKUP($B2201,$D2180:$E2185,2,0),0)+IFERROR(VLOOKUP($B2201,$F2180:$G2185,2,0),0)+IFERROR(VLOOKUP($B2201,$H2180:$I2185,2,0),0)+IFERROR(VLOOKUP($B2201,$J2180:$K2185,2,0),0)+IFERROR(VLOOKUP($B2201,$L2180:$M2185,2,0),0)+IFERROR(VLOOKUP($B2201,$N2180:$O2185,2,0),0)+IFERROR(VLOOKUP($B2201,$P2180:$Q2185,2,0),0)+IFERROR(VLOOKUP($B2201,$R2180:$S2185,2,0),0))</f>
        <v>0</v>
      </c>
      <c r="E2201" s="110"/>
      <c r="F2201" s="105">
        <v>1</v>
      </c>
      <c r="G2201" s="184" t="e">
        <f t="array" ref="G2201:G2209">MMULT(MINVERSE($C$24:$K$32),$C2187:$C2195)</f>
        <v>#NUM!</v>
      </c>
      <c r="H2201" s="184" t="e">
        <f t="array" ref="H2201:H2208">MMULT(MINVERSE($C$24:$J$31),$C2187:$C2194)</f>
        <v>#NUM!</v>
      </c>
      <c r="I2201" s="184" t="e">
        <f t="array" ref="I2201:I2207">MMULT(MINVERSE($C$24:$I$30),$C2187:$C2193)</f>
        <v>#NUM!</v>
      </c>
      <c r="J2201" s="184" t="e">
        <f t="array" ref="J2201:J2206">MMULT(MINVERSE($C$24:$H$29),$C2187:$C2192)</f>
        <v>#NUM!</v>
      </c>
      <c r="K2201" s="184" t="e">
        <f t="array" ref="K2201:K2205">MMULT(MINVERSE($C$24:$G$28),$C2187:$C2191)</f>
        <v>#NUM!</v>
      </c>
      <c r="L2201" s="113"/>
      <c r="M2201" s="110"/>
      <c r="N2201" s="110"/>
      <c r="O2201" s="110"/>
      <c r="P2201" s="110"/>
    </row>
    <row r="2202" spans="1:24" hidden="1" outlineLevel="2" x14ac:dyDescent="0.25">
      <c r="B2202" s="105">
        <v>16</v>
      </c>
      <c r="C2202" s="108">
        <f t="shared" ref="C2202" si="3766">-(IFERROR(VLOOKUP($B2202,$B2180:$C2185,2,0),0)+IFERROR(VLOOKUP($B2202,$D2180:$E2185,2,0),0)+IFERROR(VLOOKUP($B2202,$F2180:$G2185,2,0),0)+IFERROR(VLOOKUP($B2202,$H2180:$I2185,2,0),0)+IFERROR(VLOOKUP($B2202,$J2180:$K2185,2,0),0)+IFERROR(VLOOKUP($B2202,$L2180:$M2185,2,0),0)+IFERROR(VLOOKUP($B2202,$N2180:$O2185,2,0),0)+IFERROR(VLOOKUP($B2202,$P2180:$Q2185,2,0),0)+IFERROR(VLOOKUP($B2202,$R2180:$S2185,2,0),0))</f>
        <v>0</v>
      </c>
      <c r="E2202" s="110"/>
      <c r="F2202" s="105">
        <v>2</v>
      </c>
      <c r="G2202" s="185" t="e">
        <v>#NUM!</v>
      </c>
      <c r="H2202" s="185" t="e">
        <v>#NUM!</v>
      </c>
      <c r="I2202" s="185" t="e">
        <v>#NUM!</v>
      </c>
      <c r="J2202" s="185" t="e">
        <v>#NUM!</v>
      </c>
      <c r="K2202" s="185" t="e">
        <v>#NUM!</v>
      </c>
      <c r="L2202" s="114"/>
      <c r="M2202" s="110"/>
      <c r="N2202" s="110"/>
      <c r="O2202" s="110"/>
      <c r="P2202" s="110"/>
    </row>
    <row r="2203" spans="1:24" hidden="1" outlineLevel="2" x14ac:dyDescent="0.25">
      <c r="B2203" s="105">
        <v>17</v>
      </c>
      <c r="C2203" s="108">
        <f t="shared" ref="C2203" si="3767">-(IFERROR(VLOOKUP($B2203,$B2180:$C2185,2,0),0)+IFERROR(VLOOKUP($B2203,$D2180:$E2185,2,0),0)+IFERROR(VLOOKUP($B2203,$F2180:$G2185,2,0),0)+IFERROR(VLOOKUP($B2203,$H2180:$I2185,2,0),0)+IFERROR(VLOOKUP($B2203,$J2180:$K2185,2,0),0)+IFERROR(VLOOKUP($B2203,$L2180:$M2185,2,0),0)+IFERROR(VLOOKUP($B2203,$N2180:$O2185,2,0),0)+IFERROR(VLOOKUP($B2203,$P2180:$Q2185,2,0),0)+IFERROR(VLOOKUP($B2203,$R2180:$S2185,2,0),0))</f>
        <v>0</v>
      </c>
      <c r="E2203" s="110"/>
      <c r="F2203" s="105">
        <v>3</v>
      </c>
      <c r="G2203" s="185" t="e">
        <v>#NUM!</v>
      </c>
      <c r="H2203" s="185" t="e">
        <v>#NUM!</v>
      </c>
      <c r="I2203" s="185" t="e">
        <v>#NUM!</v>
      </c>
      <c r="J2203" s="185" t="e">
        <v>#NUM!</v>
      </c>
      <c r="K2203" s="185" t="e">
        <v>#NUM!</v>
      </c>
      <c r="L2203" s="114"/>
      <c r="M2203" s="110"/>
    </row>
    <row r="2204" spans="1:24" hidden="1" outlineLevel="2" x14ac:dyDescent="0.25">
      <c r="B2204" s="105">
        <v>18</v>
      </c>
      <c r="C2204" s="108">
        <f t="shared" ref="C2204" si="3768">-(IFERROR(VLOOKUP($B2204,$B2180:$C2185,2,0),0)+IFERROR(VLOOKUP($B2204,$D2180:$E2185,2,0),0)+IFERROR(VLOOKUP($B2204,$F2180:$G2185,2,0),0)+IFERROR(VLOOKUP($B2204,$H2180:$I2185,2,0),0)+IFERROR(VLOOKUP($B2204,$J2180:$K2185,2,0),0)+IFERROR(VLOOKUP($B2204,$L2180:$M2185,2,0),0)+IFERROR(VLOOKUP($B2204,$N2180:$O2185,2,0),0)+IFERROR(VLOOKUP($B2204,$P2180:$Q2185,2,0),0)+IFERROR(VLOOKUP($B2204,$R2180:$S2185,2,0),0))</f>
        <v>0</v>
      </c>
      <c r="E2204" s="110"/>
      <c r="F2204" s="105">
        <v>4</v>
      </c>
      <c r="G2204" s="185" t="e">
        <v>#NUM!</v>
      </c>
      <c r="H2204" s="185" t="e">
        <v>#NUM!</v>
      </c>
      <c r="I2204" s="185" t="e">
        <v>#NUM!</v>
      </c>
      <c r="J2204" s="185" t="e">
        <v>#NUM!</v>
      </c>
      <c r="K2204" s="185" t="e">
        <v>#NUM!</v>
      </c>
      <c r="L2204" s="114"/>
      <c r="M2204" s="110"/>
    </row>
    <row r="2205" spans="1:24" hidden="1" outlineLevel="2" x14ac:dyDescent="0.25">
      <c r="B2205" s="105">
        <v>19</v>
      </c>
      <c r="C2205" s="108">
        <f t="shared" ref="C2205" si="3769">-(IFERROR(VLOOKUP($B2205,$B2180:$C2185,2,0),0)+IFERROR(VLOOKUP($B2205,$D2180:$E2185,2,0),0)+IFERROR(VLOOKUP($B2205,$F2180:$G2185,2,0),0)+IFERROR(VLOOKUP($B2205,$H2180:$I2185,2,0),0)+IFERROR(VLOOKUP($B2205,$J2180:$K2185,2,0),0)+IFERROR(VLOOKUP($B2205,$L2180:$M2185,2,0),0)+IFERROR(VLOOKUP($B2205,$N2180:$O2185,2,0),0)+IFERROR(VLOOKUP($B2205,$P2180:$Q2185,2,0),0)+IFERROR(VLOOKUP($B2205,$R2180:$S2185,2,0),0))</f>
        <v>0</v>
      </c>
      <c r="E2205" s="110"/>
      <c r="F2205" s="105">
        <v>5</v>
      </c>
      <c r="G2205" s="185" t="e">
        <v>#NUM!</v>
      </c>
      <c r="H2205" s="185" t="e">
        <v>#NUM!</v>
      </c>
      <c r="I2205" s="185" t="e">
        <v>#NUM!</v>
      </c>
      <c r="J2205" s="185" t="e">
        <v>#NUM!</v>
      </c>
      <c r="K2205" s="185" t="e">
        <v>#NUM!</v>
      </c>
      <c r="L2205" s="114"/>
      <c r="M2205" s="110"/>
    </row>
    <row r="2206" spans="1:24" hidden="1" outlineLevel="2" x14ac:dyDescent="0.25">
      <c r="B2206" s="105">
        <v>20</v>
      </c>
      <c r="C2206" s="108">
        <f t="shared" ref="C2206" si="3770">-(IFERROR(VLOOKUP($B2206,$B2180:$C2185,2,0),0)+IFERROR(VLOOKUP($B2206,$D2180:$E2185,2,0),0)+IFERROR(VLOOKUP($B2206,$F2180:$G2185,2,0),0)+IFERROR(VLOOKUP($B2206,$H2180:$I2185,2,0),0)+IFERROR(VLOOKUP($B2206,$J2180:$K2185,2,0),0)+IFERROR(VLOOKUP($B2206,$L2180:$M2185,2,0),0)+IFERROR(VLOOKUP($B2206,$N2180:$O2185,2,0),0)+IFERROR(VLOOKUP($B2206,$P2180:$Q2185,2,0),0)+IFERROR(VLOOKUP($B2206,$R2180:$S2185,2,0),0))</f>
        <v>0</v>
      </c>
      <c r="E2206" s="110" t="s">
        <v>40</v>
      </c>
      <c r="F2206" s="105">
        <v>6</v>
      </c>
      <c r="G2206" s="185" t="e">
        <v>#NUM!</v>
      </c>
      <c r="H2206" s="185" t="e">
        <v>#NUM!</v>
      </c>
      <c r="I2206" s="185" t="e">
        <v>#NUM!</v>
      </c>
      <c r="J2206" s="185" t="e">
        <v>#NUM!</v>
      </c>
      <c r="K2206" s="185"/>
      <c r="L2206" s="114"/>
      <c r="M2206" s="110"/>
    </row>
    <row r="2207" spans="1:24" hidden="1" outlineLevel="2" x14ac:dyDescent="0.25">
      <c r="B2207" s="105">
        <v>21</v>
      </c>
      <c r="C2207" s="108">
        <f t="shared" ref="C2207" si="3771">-(IFERROR(VLOOKUP($B2207,$B2180:$C2185,2,0),0)+IFERROR(VLOOKUP($B2207,$D2180:$E2185,2,0),0)+IFERROR(VLOOKUP($B2207,$F2180:$G2185,2,0),0)+IFERROR(VLOOKUP($B2207,$H2180:$I2185,2,0),0)+IFERROR(VLOOKUP($B2207,$J2180:$K2185,2,0),0)+IFERROR(VLOOKUP($B2207,$L2180:$M2185,2,0),0)+IFERROR(VLOOKUP($B2207,$N2180:$O2185,2,0),0)+IFERROR(VLOOKUP($B2207,$P2180:$Q2185,2,0),0)+IFERROR(VLOOKUP($B2207,$R2180:$S2185,2,0),0))</f>
        <v>0</v>
      </c>
      <c r="E2207" s="110"/>
      <c r="F2207" s="105">
        <v>7</v>
      </c>
      <c r="G2207" s="185" t="e">
        <v>#NUM!</v>
      </c>
      <c r="H2207" s="185" t="e">
        <v>#NUM!</v>
      </c>
      <c r="I2207" s="185" t="e">
        <v>#NUM!</v>
      </c>
      <c r="J2207" s="185"/>
      <c r="K2207" s="185"/>
      <c r="L2207" s="114"/>
      <c r="M2207" s="110"/>
    </row>
    <row r="2208" spans="1:24" hidden="1" outlineLevel="2" x14ac:dyDescent="0.25">
      <c r="E2208" s="110"/>
      <c r="F2208" s="105">
        <v>8</v>
      </c>
      <c r="G2208" s="185" t="e">
        <v>#NUM!</v>
      </c>
      <c r="H2208" s="185" t="e">
        <v>#NUM!</v>
      </c>
      <c r="I2208" s="185"/>
      <c r="J2208" s="185"/>
      <c r="K2208" s="185"/>
      <c r="L2208" s="114"/>
      <c r="M2208" s="110"/>
      <c r="X2208" s="110"/>
    </row>
    <row r="2209" spans="1:24" hidden="1" outlineLevel="2" x14ac:dyDescent="0.25">
      <c r="E2209" s="110"/>
      <c r="F2209" s="105">
        <v>9</v>
      </c>
      <c r="G2209" s="185" t="e">
        <v>#NUM!</v>
      </c>
      <c r="H2209" s="185"/>
      <c r="I2209" s="185"/>
      <c r="J2209" s="185"/>
      <c r="K2209" s="185"/>
      <c r="L2209" s="114"/>
      <c r="M2209" s="110"/>
      <c r="X2209" s="110"/>
    </row>
    <row r="2210" spans="1:24" hidden="1" outlineLevel="2" x14ac:dyDescent="0.25">
      <c r="A2210" s="117"/>
    </row>
    <row r="2211" spans="1:24" s="119" customFormat="1" hidden="1" outlineLevel="2" x14ac:dyDescent="0.25">
      <c r="A2211" s="118" t="s">
        <v>37</v>
      </c>
    </row>
    <row r="2212" spans="1:24" hidden="1" outlineLevel="2" x14ac:dyDescent="0.25">
      <c r="B2212" s="316" t="e">
        <f t="shared" ref="B2212:B2218" si="3772">B2179</f>
        <v>#REF!</v>
      </c>
      <c r="C2212" s="316"/>
      <c r="D2212" s="316" t="e">
        <f t="shared" ref="D2212:D2218" si="3773">D2179</f>
        <v>#REF!</v>
      </c>
      <c r="E2212" s="316"/>
      <c r="F2212" s="316" t="e">
        <f t="shared" ref="F2212:F2218" si="3774">F2179</f>
        <v>#REF!</v>
      </c>
      <c r="G2212" s="316"/>
      <c r="H2212" s="316" t="e">
        <f t="shared" ref="H2212:H2218" si="3775">H2179</f>
        <v>#REF!</v>
      </c>
      <c r="I2212" s="316"/>
      <c r="J2212" s="316" t="e">
        <f t="shared" ref="J2212:J2218" si="3776">J2179</f>
        <v>#REF!</v>
      </c>
      <c r="K2212" s="316"/>
      <c r="L2212" s="316" t="e">
        <f t="shared" ref="L2212:L2218" si="3777">L2179</f>
        <v>#REF!</v>
      </c>
      <c r="M2212" s="316"/>
    </row>
    <row r="2213" spans="1:24" hidden="1" outlineLevel="2" x14ac:dyDescent="0.25">
      <c r="B2213" s="105" t="e">
        <f t="shared" si="3772"/>
        <v>#REF!</v>
      </c>
      <c r="C2213" s="116" t="e">
        <f>IF($Q$2=2,IFERROR(INDEX($G2190:$L2196,MATCH(B2213,$F2190:$F2196,0),MATCH(INICIO!$C$59,$G2189:$L2189,0)),0),IF($Q$2=4,IFERROR(INDEX($P2190:$U2200,MATCH(B2213,$O2190:$O2200,0),MATCH(INICIO!$C$59,$P2189:$U2189,0)),0),IFERROR(INDEX($G2201:$L2209,MATCH(B2213,$F2201:$F2209,0),MATCH(INICIO!$C$59,$G2200:$L2200,0)),0)))</f>
        <v>#REF!</v>
      </c>
      <c r="D2213" s="105" t="e">
        <f t="shared" si="3773"/>
        <v>#REF!</v>
      </c>
      <c r="E2213" s="116" t="e">
        <f>IF($Q$2=2,IFERROR(INDEX($G2190:$L2196,MATCH(D2213,$F2190:$F2196,0),MATCH(INICIO!$C$59,$G2189:$L2189,0)),0),IF($Q$2=4,IFERROR(INDEX($P2190:$U2200,MATCH(D2213,$O2190:$O2200,0),MATCH(INICIO!$C$59,$P2189:$U2189,0)),0),IFERROR(INDEX($G2201:$L2209,MATCH(D2213,$F2201:$F2209,0),MATCH(INICIO!$C$59,$G2200:$L2200,0)),0)))</f>
        <v>#REF!</v>
      </c>
      <c r="F2213" s="105" t="e">
        <f t="shared" si="3774"/>
        <v>#REF!</v>
      </c>
      <c r="G2213" s="116" t="e">
        <f>IF($Q$2=2,IFERROR(INDEX($G2190:$L2196,MATCH(F2213,$F2190:$F2196,0),MATCH(INICIO!$C$59,$G2189:$L2189,0)),0),IF($Q$2=4,IFERROR(INDEX($P2190:$U2200,MATCH(F2213,$O2190:$O2200,0),MATCH(INICIO!$C$59,$P2189:$U2189,0)),0),IFERROR(INDEX($G2201:$L2209,MATCH(F2213,$F2201:$F2209,0),MATCH(INICIO!$C$59,$G2200:$L2200,0)),0)))</f>
        <v>#REF!</v>
      </c>
      <c r="H2213" s="105" t="e">
        <f t="shared" si="3775"/>
        <v>#REF!</v>
      </c>
      <c r="I2213" s="116" t="e">
        <f>IF($Q$2=2,IFERROR(INDEX($G2190:$L2196,MATCH(H2213,$F2190:$F2196,0),MATCH(INICIO!$C$59,$G2189:$L2189,0)),0),IF($Q$2=4,IFERROR(INDEX($P2190:$U2200,MATCH(H2213,$O2190:$O2200,0),MATCH(INICIO!$C$59,$P2189:$U2189,0)),0),IFERROR(INDEX($G2201:$L2209,MATCH(H2213,$F2201:$F2209,0),MATCH(INICIO!$C$59,$G2200:$L2200,0)),0)))</f>
        <v>#REF!</v>
      </c>
      <c r="J2213" s="105" t="e">
        <f t="shared" si="3776"/>
        <v>#REF!</v>
      </c>
      <c r="K2213" s="116" t="e">
        <f>IF($Q$2=2,IFERROR(INDEX($G2190:$L2196,MATCH(J2213,$F2190:$F2196,0),MATCH(INICIO!$C$59,$G2189:$L2189,0)),0),IF($Q$2=4,IFERROR(INDEX($P2190:$U2200,MATCH(J2213,$O2190:$O2200,0),MATCH(INICIO!$C$59,$P2189:$U2189,0)),0),IFERROR(INDEX($G2201:$L2209,MATCH(J2213,$F2201:$F2209,0),MATCH(INICIO!$C$59,$G2200:$L2200,0)),0)))</f>
        <v>#REF!</v>
      </c>
      <c r="L2213" s="105" t="e">
        <f t="shared" si="3777"/>
        <v>#REF!</v>
      </c>
      <c r="M2213" s="116" t="e">
        <f>IF($Q$2=2,IFERROR(INDEX($G2190:$L2196,MATCH(L2213,$F2190:$F2196,0),MATCH(INICIO!$C$59,$G2189:$L2189,0)),0),IF($Q$2=4,IFERROR(INDEX($P2190:$U2200,MATCH(L2213,$O2190:$O2200,0),MATCH(INICIO!$C$59,$P2189:$U2189,0)),0),IFERROR(INDEX($G2201:$L2209,MATCH(L2213,$F2201:$F2209,0),MATCH(INICIO!$C$59,$G2200:$L2200,0)),0)))</f>
        <v>#REF!</v>
      </c>
    </row>
    <row r="2214" spans="1:24" hidden="1" outlineLevel="2" x14ac:dyDescent="0.25">
      <c r="B2214" s="105" t="e">
        <f t="shared" si="3772"/>
        <v>#REF!</v>
      </c>
      <c r="C2214" s="116" t="e">
        <f>IF($Q$2=2,IFERROR(INDEX($G2190:$L2196,MATCH(B2214,$F2190:$F2196,0),MATCH(INICIO!$C$59,$G2189:$L2189,0)),0),IF($Q$2=4,IFERROR(INDEX($P2190:$U2200,MATCH(B2214,$O2190:$O2200,0),MATCH(INICIO!$C$59,$P2189:$U2189,0)),0),IFERROR(INDEX($G2201:$L2209,MATCH(B2214,$F2201:$F2209,0),MATCH(INICIO!$C$59,$G2200:$L2200,0)),0)))</f>
        <v>#REF!</v>
      </c>
      <c r="D2214" s="105" t="e">
        <f t="shared" si="3773"/>
        <v>#REF!</v>
      </c>
      <c r="E2214" s="116" t="e">
        <f>IF($Q$2=2,IFERROR(INDEX($G2190:$L2196,MATCH(D2214,$F2190:$F2196,0),MATCH(INICIO!$C$59,$G2189:$L2189,0)),0),IF($Q$2=4,IFERROR(INDEX($P2190:$U2200,MATCH(D2214,$O2190:$O2200,0),MATCH(INICIO!$C$59,$P2189:$U2189,0)),0),IFERROR(INDEX($G2201:$L2209,MATCH(D2214,$F2201:$F2209,0),MATCH(INICIO!$C$59,$G2200:$L2200,0)),0)))</f>
        <v>#REF!</v>
      </c>
      <c r="F2214" s="105" t="e">
        <f t="shared" si="3774"/>
        <v>#REF!</v>
      </c>
      <c r="G2214" s="116" t="e">
        <f>IF($Q$2=2,IFERROR(INDEX($G2190:$L2196,MATCH(F2214,$F2190:$F2196,0),MATCH(INICIO!$C$59,$G2189:$L2189,0)),0),IF($Q$2=4,IFERROR(INDEX($P2190:$U2200,MATCH(F2214,$O2190:$O2200,0),MATCH(INICIO!$C$59,$P2189:$U2189,0)),0),IFERROR(INDEX($G2201:$L2209,MATCH(F2214,$F2201:$F2209,0),MATCH(INICIO!$C$59,$G2200:$L2200,0)),0)))</f>
        <v>#REF!</v>
      </c>
      <c r="H2214" s="105" t="e">
        <f t="shared" si="3775"/>
        <v>#REF!</v>
      </c>
      <c r="I2214" s="116" t="e">
        <f>IF($Q$2=2,IFERROR(INDEX($G2190:$L2196,MATCH(H2214,$F2190:$F2196,0),MATCH(INICIO!$C$59,$G2189:$L2189,0)),0),IF($Q$2=4,IFERROR(INDEX($P2190:$U2200,MATCH(H2214,$O2190:$O2200,0),MATCH(INICIO!$C$59,$P2189:$U2189,0)),0),IFERROR(INDEX($G2201:$L2209,MATCH(H2214,$F2201:$F2209,0),MATCH(INICIO!$C$59,$G2200:$L2200,0)),0)))</f>
        <v>#REF!</v>
      </c>
      <c r="J2214" s="105" t="e">
        <f t="shared" si="3776"/>
        <v>#REF!</v>
      </c>
      <c r="K2214" s="116" t="e">
        <f>IF($Q$2=2,IFERROR(INDEX($G2190:$L2196,MATCH(J2214,$F2190:$F2196,0),MATCH(INICIO!$C$59,$G2189:$L2189,0)),0),IF($Q$2=4,IFERROR(INDEX($P2190:$U2200,MATCH(J2214,$O2190:$O2200,0),MATCH(INICIO!$C$59,$P2189:$U2189,0)),0),IFERROR(INDEX($G2201:$L2209,MATCH(J2214,$F2201:$F2209,0),MATCH(INICIO!$C$59,$G2200:$L2200,0)),0)))</f>
        <v>#REF!</v>
      </c>
      <c r="L2214" s="105" t="e">
        <f t="shared" si="3777"/>
        <v>#REF!</v>
      </c>
      <c r="M2214" s="116" t="e">
        <f>IF($Q$2=2,IFERROR(INDEX($G2190:$L2196,MATCH(L2214,$F2190:$F2196,0),MATCH(INICIO!$C$59,$G2189:$L2189,0)),0),IF($Q$2=4,IFERROR(INDEX($P2190:$U2200,MATCH(L2214,$O2190:$O2200,0),MATCH(INICIO!$C$59,$P2189:$U2189,0)),0),IFERROR(INDEX($G2201:$L2209,MATCH(L2214,$F2201:$F2209,0),MATCH(INICIO!$C$59,$G2200:$L2200,0)),0)))</f>
        <v>#REF!</v>
      </c>
    </row>
    <row r="2215" spans="1:24" hidden="1" outlineLevel="2" x14ac:dyDescent="0.25">
      <c r="B2215" s="105" t="e">
        <f t="shared" si="3772"/>
        <v>#REF!</v>
      </c>
      <c r="C2215" s="116" t="e">
        <f>IF($Q$2=2,IFERROR(INDEX($G2190:$L2196,MATCH(B2215,$F2190:$F2196,0),MATCH(INICIO!$C$59,$G2189:$L2189,0)),0),IF($Q$2=4,IFERROR(INDEX($P2190:$U2200,MATCH(B2215,$O2190:$O2200,0),MATCH(INICIO!$C$59,$P2189:$U2189,0)),0),IFERROR(INDEX($G2201:$L2209,MATCH(B2215,$F2201:$F2209,0),MATCH(INICIO!$C$59,$G2200:$L2200,0)),0)))</f>
        <v>#REF!</v>
      </c>
      <c r="D2215" s="105" t="e">
        <f t="shared" si="3773"/>
        <v>#REF!</v>
      </c>
      <c r="E2215" s="116" t="e">
        <f>IF($Q$2=2,IFERROR(INDEX($G2190:$L2196,MATCH(D2215,$F2190:$F2196,0),MATCH(INICIO!$C$59,$G2189:$L2189,0)),0),IF($Q$2=4,IFERROR(INDEX($P2190:$U2200,MATCH(D2215,$O2190:$O2200,0),MATCH(INICIO!$C$59,$P2189:$U2189,0)),0),IFERROR(INDEX($G2201:$L2209,MATCH(D2215,$F2201:$F2209,0),MATCH(INICIO!$C$59,$G2200:$L2200,0)),0)))</f>
        <v>#REF!</v>
      </c>
      <c r="F2215" s="105" t="e">
        <f t="shared" si="3774"/>
        <v>#REF!</v>
      </c>
      <c r="G2215" s="116" t="e">
        <f>IF($Q$2=2,IFERROR(INDEX($G2190:$L2196,MATCH(F2215,$F2190:$F2196,0),MATCH(INICIO!$C$59,$G2189:$L2189,0)),0),IF($Q$2=4,IFERROR(INDEX($P2190:$U2200,MATCH(F2215,$O2190:$O2200,0),MATCH(INICIO!$C$59,$P2189:$U2189,0)),0),IFERROR(INDEX($G2201:$L2209,MATCH(F2215,$F2201:$F2209,0),MATCH(INICIO!$C$59,$G2200:$L2200,0)),0)))</f>
        <v>#REF!</v>
      </c>
      <c r="H2215" s="105" t="e">
        <f t="shared" si="3775"/>
        <v>#REF!</v>
      </c>
      <c r="I2215" s="116" t="e">
        <f>IF($Q$2=2,IFERROR(INDEX($G2190:$L2196,MATCH(H2215,$F2190:$F2196,0),MATCH(INICIO!$C$59,$G2189:$L2189,0)),0),IF($Q$2=4,IFERROR(INDEX($P2190:$U2200,MATCH(H2215,$O2190:$O2200,0),MATCH(INICIO!$C$59,$P2189:$U2189,0)),0),IFERROR(INDEX($G2201:$L2209,MATCH(H2215,$F2201:$F2209,0),MATCH(INICIO!$C$59,$G2200:$L2200,0)),0)))</f>
        <v>#REF!</v>
      </c>
      <c r="J2215" s="105" t="e">
        <f t="shared" si="3776"/>
        <v>#REF!</v>
      </c>
      <c r="K2215" s="116" t="e">
        <f>IF($Q$2=2,IFERROR(INDEX($G2190:$L2196,MATCH(J2215,$F2190:$F2196,0),MATCH(INICIO!$C$59,$G2189:$L2189,0)),0),IF($Q$2=4,IFERROR(INDEX($P2190:$U2200,MATCH(J2215,$O2190:$O2200,0),MATCH(INICIO!$C$59,$P2189:$U2189,0)),0),IFERROR(INDEX($G2201:$L2209,MATCH(J2215,$F2201:$F2209,0),MATCH(INICIO!$C$59,$G2200:$L2200,0)),0)))</f>
        <v>#REF!</v>
      </c>
      <c r="L2215" s="105" t="e">
        <f t="shared" si="3777"/>
        <v>#REF!</v>
      </c>
      <c r="M2215" s="116" t="e">
        <f>IF($Q$2=2,IFERROR(INDEX($G2190:$L2196,MATCH(L2215,$F2190:$F2196,0),MATCH(INICIO!$C$59,$G2189:$L2189,0)),0),IF($Q$2=4,IFERROR(INDEX($P2190:$U2200,MATCH(L2215,$O2190:$O2200,0),MATCH(INICIO!$C$59,$P2189:$U2189,0)),0),IFERROR(INDEX($G2201:$L2209,MATCH(L2215,$F2201:$F2209,0),MATCH(INICIO!$C$59,$G2200:$L2200,0)),0)))</f>
        <v>#REF!</v>
      </c>
    </row>
    <row r="2216" spans="1:24" hidden="1" outlineLevel="2" x14ac:dyDescent="0.25">
      <c r="B2216" s="105" t="e">
        <f t="shared" si="3772"/>
        <v>#REF!</v>
      </c>
      <c r="C2216" s="116" t="e">
        <f>IF($Q$2=2,IFERROR(INDEX($G2190:$L2196,MATCH(B2216,$F2190:$F2196,0),MATCH(INICIO!$C$59,$G2189:$L2189,0)),0),IF($Q$2=4,IFERROR(INDEX($P2190:$U2200,MATCH(B2216,$O2190:$O2200,0),MATCH(INICIO!$C$59,$P2189:$U2189,0)),0),IFERROR(INDEX($G2201:$L2209,MATCH(B2216,$F2201:$F2209,0),MATCH(INICIO!$C$59,$G2200:$L2200,0)),0)))</f>
        <v>#REF!</v>
      </c>
      <c r="D2216" s="105" t="e">
        <f t="shared" si="3773"/>
        <v>#REF!</v>
      </c>
      <c r="E2216" s="116" t="e">
        <f>IF($Q$2=2,IFERROR(INDEX($G2190:$L2196,MATCH(D2216,$F2190:$F2196,0),MATCH(INICIO!$C$59,$G2189:$L2189,0)),0),IF($Q$2=4,IFERROR(INDEX($P2190:$U2200,MATCH(D2216,$O2190:$O2200,0),MATCH(INICIO!$C$59,$P2189:$U2189,0)),0),IFERROR(INDEX($G2201:$L2209,MATCH(D2216,$F2201:$F2209,0),MATCH(INICIO!$C$59,$G2200:$L2200,0)),0)))</f>
        <v>#REF!</v>
      </c>
      <c r="F2216" s="105" t="e">
        <f t="shared" si="3774"/>
        <v>#REF!</v>
      </c>
      <c r="G2216" s="116" t="e">
        <f>IF($Q$2=2,IFERROR(INDEX($G2190:$L2196,MATCH(F2216,$F2190:$F2196,0),MATCH(INICIO!$C$59,$G2189:$L2189,0)),0),IF($Q$2=4,IFERROR(INDEX($P2190:$U2200,MATCH(F2216,$O2190:$O2200,0),MATCH(INICIO!$C$59,$P2189:$U2189,0)),0),IFERROR(INDEX($G2201:$L2209,MATCH(F2216,$F2201:$F2209,0),MATCH(INICIO!$C$59,$G2200:$L2200,0)),0)))</f>
        <v>#REF!</v>
      </c>
      <c r="H2216" s="105" t="e">
        <f t="shared" si="3775"/>
        <v>#REF!</v>
      </c>
      <c r="I2216" s="116" t="e">
        <f>IF($Q$2=2,IFERROR(INDEX($G2190:$L2196,MATCH(H2216,$F2190:$F2196,0),MATCH(INICIO!$C$59,$G2189:$L2189,0)),0),IF($Q$2=4,IFERROR(INDEX($P2190:$U2200,MATCH(H2216,$O2190:$O2200,0),MATCH(INICIO!$C$59,$P2189:$U2189,0)),0),IFERROR(INDEX($G2201:$L2209,MATCH(H2216,$F2201:$F2209,0),MATCH(INICIO!$C$59,$G2200:$L2200,0)),0)))</f>
        <v>#REF!</v>
      </c>
      <c r="J2216" s="105" t="e">
        <f t="shared" si="3776"/>
        <v>#REF!</v>
      </c>
      <c r="K2216" s="116" t="e">
        <f>IF($Q$2=2,IFERROR(INDEX($G2190:$L2196,MATCH(J2216,$F2190:$F2196,0),MATCH(INICIO!$C$59,$G2189:$L2189,0)),0),IF($Q$2=4,IFERROR(INDEX($P2190:$U2200,MATCH(J2216,$O2190:$O2200,0),MATCH(INICIO!$C$59,$P2189:$U2189,0)),0),IFERROR(INDEX($G2201:$L2209,MATCH(J2216,$F2201:$F2209,0),MATCH(INICIO!$C$59,$G2200:$L2200,0)),0)))</f>
        <v>#REF!</v>
      </c>
      <c r="L2216" s="105" t="e">
        <f t="shared" si="3777"/>
        <v>#REF!</v>
      </c>
      <c r="M2216" s="116" t="e">
        <f>IF($Q$2=2,IFERROR(INDEX($G2190:$L2196,MATCH(L2216,$F2190:$F2196,0),MATCH(INICIO!$C$59,$G2189:$L2189,0)),0),IF($Q$2=4,IFERROR(INDEX($P2190:$U2200,MATCH(L2216,$O2190:$O2200,0),MATCH(INICIO!$C$59,$P2189:$U2189,0)),0),IFERROR(INDEX($G2201:$L2209,MATCH(L2216,$F2201:$F2209,0),MATCH(INICIO!$C$59,$G2200:$L2200,0)),0)))</f>
        <v>#REF!</v>
      </c>
    </row>
    <row r="2217" spans="1:24" hidden="1" outlineLevel="2" x14ac:dyDescent="0.25">
      <c r="B2217" s="105" t="e">
        <f t="shared" si="3772"/>
        <v>#REF!</v>
      </c>
      <c r="C2217" s="116" t="e">
        <f>IF($Q$2=2,IFERROR(INDEX($G2190:$L2196,MATCH(B2217,$F2190:$F2196,0),MATCH(INICIO!$C$59,$G2189:$L2189,0)),0),IF($Q$2=4,IFERROR(INDEX($P2190:$U2200,MATCH(B2217,$O2190:$O2200,0),MATCH(INICIO!$C$59,$P2189:$U2189,0)),0),IFERROR(INDEX($G2201:$L2209,MATCH(B2217,$F2201:$F2209,0),MATCH(INICIO!$C$59,$G2200:$L2200,0)),0)))</f>
        <v>#REF!</v>
      </c>
      <c r="D2217" s="105" t="e">
        <f t="shared" si="3773"/>
        <v>#REF!</v>
      </c>
      <c r="E2217" s="116" t="e">
        <f>IF($Q$2=2,IFERROR(INDEX($G2190:$L2196,MATCH(D2217,$F2190:$F2196,0),MATCH(INICIO!$C$59,$G2189:$L2189,0)),0),IF($Q$2=4,IFERROR(INDEX($P2190:$U2200,MATCH(D2217,$O2190:$O2200,0),MATCH(INICIO!$C$59,$P2189:$U2189,0)),0),IFERROR(INDEX($G2201:$L2209,MATCH(D2217,$F2201:$F2209,0),MATCH(INICIO!$C$59,$G2200:$L2200,0)),0)))</f>
        <v>#REF!</v>
      </c>
      <c r="F2217" s="105" t="e">
        <f t="shared" si="3774"/>
        <v>#REF!</v>
      </c>
      <c r="G2217" s="116" t="e">
        <f>IF($Q$2=2,IFERROR(INDEX($G2190:$L2196,MATCH(F2217,$F2190:$F2196,0),MATCH(INICIO!$C$59,$G2189:$L2189,0)),0),IF($Q$2=4,IFERROR(INDEX($P2190:$U2200,MATCH(F2217,$O2190:$O2200,0),MATCH(INICIO!$C$59,$P2189:$U2189,0)),0),IFERROR(INDEX($G2201:$L2209,MATCH(F2217,$F2201:$F2209,0),MATCH(INICIO!$C$59,$G2200:$L2200,0)),0)))</f>
        <v>#REF!</v>
      </c>
      <c r="H2217" s="105" t="e">
        <f t="shared" si="3775"/>
        <v>#REF!</v>
      </c>
      <c r="I2217" s="116" t="e">
        <f>IF($Q$2=2,IFERROR(INDEX($G2190:$L2196,MATCH(H2217,$F2190:$F2196,0),MATCH(INICIO!$C$59,$G2189:$L2189,0)),0),IF($Q$2=4,IFERROR(INDEX($P2190:$U2200,MATCH(H2217,$O2190:$O2200,0),MATCH(INICIO!$C$59,$P2189:$U2189,0)),0),IFERROR(INDEX($G2201:$L2209,MATCH(H2217,$F2201:$F2209,0),MATCH(INICIO!$C$59,$G2200:$L2200,0)),0)))</f>
        <v>#REF!</v>
      </c>
      <c r="J2217" s="105" t="e">
        <f t="shared" si="3776"/>
        <v>#REF!</v>
      </c>
      <c r="K2217" s="116" t="e">
        <f>IF($Q$2=2,IFERROR(INDEX($G2190:$L2196,MATCH(J2217,$F2190:$F2196,0),MATCH(INICIO!$C$59,$G2189:$L2189,0)),0),IF($Q$2=4,IFERROR(INDEX($P2190:$U2200,MATCH(J2217,$O2190:$O2200,0),MATCH(INICIO!$C$59,$P2189:$U2189,0)),0),IFERROR(INDEX($G2201:$L2209,MATCH(J2217,$F2201:$F2209,0),MATCH(INICIO!$C$59,$G2200:$L2200,0)),0)))</f>
        <v>#REF!</v>
      </c>
      <c r="L2217" s="105" t="e">
        <f t="shared" si="3777"/>
        <v>#REF!</v>
      </c>
      <c r="M2217" s="116" t="e">
        <f>IF($Q$2=2,IFERROR(INDEX($G2190:$L2196,MATCH(L2217,$F2190:$F2196,0),MATCH(INICIO!$C$59,$G2189:$L2189,0)),0),IF($Q$2=4,IFERROR(INDEX($P2190:$U2200,MATCH(L2217,$O2190:$O2200,0),MATCH(INICIO!$C$59,$P2189:$U2189,0)),0),IFERROR(INDEX($G2201:$L2209,MATCH(L2217,$F2201:$F2209,0),MATCH(INICIO!$C$59,$G2200:$L2200,0)),0)))</f>
        <v>#REF!</v>
      </c>
    </row>
    <row r="2218" spans="1:24" hidden="1" outlineLevel="2" x14ac:dyDescent="0.25">
      <c r="B2218" s="105" t="e">
        <f t="shared" si="3772"/>
        <v>#REF!</v>
      </c>
      <c r="C2218" s="116" t="e">
        <f>IF($Q$2=2,IFERROR(INDEX($G2190:$L2196,MATCH(B2218,$F2190:$F2196,0),MATCH(INICIO!$C$59,$G2189:$L2189,0)),0),IF($Q$2=4,IFERROR(INDEX($P2190:$U2200,MATCH(B2218,$O2190:$O2200,0),MATCH(INICIO!$C$59,$P2189:$U2189,0)),0),IFERROR(INDEX($G2201:$L2209,MATCH(B2218,$F2201:$F2209,0),MATCH(INICIO!$C$59,$G2200:$L2200,0)),0)))</f>
        <v>#REF!</v>
      </c>
      <c r="D2218" s="105" t="e">
        <f t="shared" si="3773"/>
        <v>#REF!</v>
      </c>
      <c r="E2218" s="116" t="e">
        <f>IF($Q$2=2,IFERROR(INDEX($G2190:$L2196,MATCH(D2218,$F2190:$F2196,0),MATCH(INICIO!$C$59,$G2189:$L2189,0)),0),IF($Q$2=4,IFERROR(INDEX($P2190:$U2200,MATCH(D2218,$O2190:$O2200,0),MATCH(INICIO!$C$59,$P2189:$U2189,0)),0),IFERROR(INDEX($G2201:$L2209,MATCH(D2218,$F2201:$F2209,0),MATCH(INICIO!$C$59,$G2200:$L2200,0)),0)))</f>
        <v>#REF!</v>
      </c>
      <c r="F2218" s="105" t="e">
        <f t="shared" si="3774"/>
        <v>#REF!</v>
      </c>
      <c r="G2218" s="116" t="e">
        <f>IF($Q$2=2,IFERROR(INDEX($G2190:$L2196,MATCH(F2218,$F2190:$F2196,0),MATCH(INICIO!$C$59,$G2189:$L2189,0)),0),IF($Q$2=4,IFERROR(INDEX($P2190:$U2200,MATCH(F2218,$O2190:$O2200,0),MATCH(INICIO!$C$59,$P2189:$U2189,0)),0),IFERROR(INDEX($G2201:$L2209,MATCH(F2218,$F2201:$F2209,0),MATCH(INICIO!$C$59,$G2200:$L2200,0)),0)))</f>
        <v>#REF!</v>
      </c>
      <c r="H2218" s="105" t="e">
        <f t="shared" si="3775"/>
        <v>#REF!</v>
      </c>
      <c r="I2218" s="116" t="e">
        <f>IF($Q$2=2,IFERROR(INDEX($G2190:$L2196,MATCH(H2218,$F2190:$F2196,0),MATCH(INICIO!$C$59,$G2189:$L2189,0)),0),IF($Q$2=4,IFERROR(INDEX($P2190:$U2200,MATCH(H2218,$O2190:$O2200,0),MATCH(INICIO!$C$59,$P2189:$U2189,0)),0),IFERROR(INDEX($G2201:$L2209,MATCH(H2218,$F2201:$F2209,0),MATCH(INICIO!$C$59,$G2200:$L2200,0)),0)))</f>
        <v>#REF!</v>
      </c>
      <c r="J2218" s="105" t="e">
        <f t="shared" si="3776"/>
        <v>#REF!</v>
      </c>
      <c r="K2218" s="116" t="e">
        <f>IF($Q$2=2,IFERROR(INDEX($G2190:$L2196,MATCH(J2218,$F2190:$F2196,0),MATCH(INICIO!$C$59,$G2189:$L2189,0)),0),IF($Q$2=4,IFERROR(INDEX($P2190:$U2200,MATCH(J2218,$O2190:$O2200,0),MATCH(INICIO!$C$59,$P2189:$U2189,0)),0),IFERROR(INDEX($G2201:$L2209,MATCH(J2218,$F2201:$F2209,0),MATCH(INICIO!$C$59,$G2200:$L2200,0)),0)))</f>
        <v>#REF!</v>
      </c>
      <c r="L2218" s="105" t="e">
        <f t="shared" si="3777"/>
        <v>#REF!</v>
      </c>
      <c r="M2218" s="116" t="e">
        <f>IF($Q$2=2,IFERROR(INDEX($G2190:$L2196,MATCH(L2218,$F2190:$F2196,0),MATCH(INICIO!$C$59,$G2189:$L2189,0)),0),IF($Q$2=4,IFERROR(INDEX($P2190:$U2200,MATCH(L2218,$O2190:$O2200,0),MATCH(INICIO!$C$59,$P2189:$U2189,0)),0),IFERROR(INDEX($G2201:$L2209,MATCH(L2218,$F2201:$F2209,0),MATCH(INICIO!$C$59,$G2200:$L2200,0)),0)))</f>
        <v>#REF!</v>
      </c>
    </row>
    <row r="2219" spans="1:24" hidden="1" outlineLevel="2" x14ac:dyDescent="0.25"/>
    <row r="2220" spans="1:24" s="119" customFormat="1" hidden="1" outlineLevel="2" x14ac:dyDescent="0.25">
      <c r="A2220" s="118" t="s">
        <v>43</v>
      </c>
    </row>
    <row r="2221" spans="1:24" hidden="1" outlineLevel="2" x14ac:dyDescent="0.25">
      <c r="C2221" s="121">
        <f t="shared" ref="C2221:H2221" si="3778">E$2</f>
        <v>1</v>
      </c>
      <c r="D2221" s="121">
        <f t="shared" si="3778"/>
        <v>2</v>
      </c>
      <c r="E2221" s="121">
        <f t="shared" si="3778"/>
        <v>3</v>
      </c>
      <c r="F2221" s="121">
        <f t="shared" si="3778"/>
        <v>4</v>
      </c>
      <c r="G2221" s="121">
        <f t="shared" si="3778"/>
        <v>5</v>
      </c>
      <c r="H2221" s="121">
        <f t="shared" si="3778"/>
        <v>6</v>
      </c>
    </row>
    <row r="2222" spans="1:24" hidden="1" outlineLevel="2" x14ac:dyDescent="0.25">
      <c r="B2222" s="122" t="s">
        <v>44</v>
      </c>
      <c r="C2222" s="123" t="e">
        <f t="array" ref="C2222:C2227">MMULT(MMULT(C$8:H$13,$AZ$8:$BE$13),C2213:C2218)+MMULT(MINVERSE(TRANSPOSE($AZ$8:$BE$13)),C2180:C2185)</f>
        <v>#REF!</v>
      </c>
      <c r="D2222" s="123" t="e">
        <f t="array" ref="D2222:D2227">MMULT(MMULT(K$8:P$13,$AZ$8:$BE$13),E2213:E2218)+MMULT(MINVERSE(TRANSPOSE($AZ$8:$BE$13)),E2180:E2185)</f>
        <v>#REF!</v>
      </c>
      <c r="E2222" s="123" t="e">
        <f t="array" ref="E2222:E2227">MMULT(MMULT(S$8:X$13,$AZ$8:$BE$13),G2213:G2218)+MMULT(MINVERSE(TRANSPOSE($AZ$8:$BE$13)),G2180:G2185)</f>
        <v>#REF!</v>
      </c>
      <c r="F2222" s="123" t="e">
        <f t="array" ref="F2222:F2227">MMULT(MMULT(AA$8:AF$13,$AZ$8:$BE$13),I2213:I2218)+MMULT(MINVERSE(TRANSPOSE($AZ$8:$BE$13)),I2180:I2185)</f>
        <v>#REF!</v>
      </c>
      <c r="G2222" s="123" t="e">
        <f t="array" ref="G2222:G2227">MMULT(MMULT(AI$8:AN$13,$AZ$8:$BE$13),K2213:K2218)+MMULT(MINVERSE(TRANSPOSE($AZ$8:$BE$13)),K2180:K2185)</f>
        <v>#REF!</v>
      </c>
      <c r="H2222" s="123" t="e">
        <f t="array" ref="H2222:H2227">MMULT(MMULT(AQ$8:AV$13,$AZ$8:$BE$13),M2213:M2218)+MMULT(MINVERSE(TRANSPOSE($AZ$8:$BE$13)),M2180:M2185)</f>
        <v>#REF!</v>
      </c>
      <c r="N2222" s="124"/>
      <c r="P2222" s="124"/>
    </row>
    <row r="2223" spans="1:24" hidden="1" outlineLevel="2" x14ac:dyDescent="0.25">
      <c r="B2223" s="122" t="s">
        <v>45</v>
      </c>
      <c r="C2223" s="123" t="e">
        <v>#REF!</v>
      </c>
      <c r="D2223" s="123" t="e">
        <v>#REF!</v>
      </c>
      <c r="E2223" s="123" t="e">
        <v>#REF!</v>
      </c>
      <c r="F2223" s="123" t="e">
        <v>#REF!</v>
      </c>
      <c r="G2223" s="123" t="e">
        <v>#REF!</v>
      </c>
      <c r="H2223" s="123" t="e">
        <v>#REF!</v>
      </c>
      <c r="N2223" s="124"/>
      <c r="P2223" s="124"/>
    </row>
    <row r="2224" spans="1:24" hidden="1" outlineLevel="2" x14ac:dyDescent="0.25">
      <c r="B2224" s="122" t="s">
        <v>46</v>
      </c>
      <c r="C2224" s="123" t="e">
        <v>#REF!</v>
      </c>
      <c r="D2224" s="123" t="e">
        <v>#REF!</v>
      </c>
      <c r="E2224" s="123" t="e">
        <v>#REF!</v>
      </c>
      <c r="F2224" s="123" t="e">
        <v>#REF!</v>
      </c>
      <c r="G2224" s="123" t="e">
        <v>#REF!</v>
      </c>
      <c r="H2224" s="123" t="e">
        <v>#REF!</v>
      </c>
      <c r="N2224" s="124"/>
      <c r="P2224" s="124"/>
    </row>
    <row r="2225" spans="1:93" hidden="1" outlineLevel="2" x14ac:dyDescent="0.25">
      <c r="B2225" s="122" t="s">
        <v>47</v>
      </c>
      <c r="C2225" s="123" t="e">
        <v>#REF!</v>
      </c>
      <c r="D2225" s="123" t="e">
        <v>#REF!</v>
      </c>
      <c r="E2225" s="123" t="e">
        <v>#REF!</v>
      </c>
      <c r="F2225" s="123" t="e">
        <v>#REF!</v>
      </c>
      <c r="G2225" s="123" t="e">
        <v>#REF!</v>
      </c>
      <c r="H2225" s="123" t="e">
        <v>#REF!</v>
      </c>
      <c r="N2225" s="124"/>
      <c r="P2225" s="124"/>
    </row>
    <row r="2226" spans="1:93" hidden="1" outlineLevel="2" x14ac:dyDescent="0.25">
      <c r="B2226" s="122" t="s">
        <v>48</v>
      </c>
      <c r="C2226" s="123" t="e">
        <v>#REF!</v>
      </c>
      <c r="D2226" s="123" t="e">
        <v>#REF!</v>
      </c>
      <c r="E2226" s="123" t="e">
        <v>#REF!</v>
      </c>
      <c r="F2226" s="123" t="e">
        <v>#REF!</v>
      </c>
      <c r="G2226" s="123" t="e">
        <v>#REF!</v>
      </c>
      <c r="H2226" s="123" t="e">
        <v>#REF!</v>
      </c>
      <c r="N2226" s="124"/>
      <c r="P2226" s="124"/>
    </row>
    <row r="2227" spans="1:93" hidden="1" outlineLevel="2" x14ac:dyDescent="0.25">
      <c r="B2227" s="122" t="s">
        <v>49</v>
      </c>
      <c r="C2227" s="123" t="e">
        <v>#REF!</v>
      </c>
      <c r="D2227" s="123" t="e">
        <v>#REF!</v>
      </c>
      <c r="E2227" s="123" t="e">
        <v>#REF!</v>
      </c>
      <c r="F2227" s="123" t="e">
        <v>#REF!</v>
      </c>
      <c r="G2227" s="123" t="e">
        <v>#REF!</v>
      </c>
      <c r="H2227" s="123" t="e">
        <v>#REF!</v>
      </c>
      <c r="N2227" s="124"/>
      <c r="P2227" s="124"/>
    </row>
    <row r="2228" spans="1:93" hidden="1" outlineLevel="2" x14ac:dyDescent="0.25"/>
    <row r="2229" spans="1:93" hidden="1" outlineLevel="2" x14ac:dyDescent="0.25">
      <c r="B2229" s="318" t="s">
        <v>50</v>
      </c>
      <c r="C2229" s="319"/>
      <c r="D2229" s="319"/>
      <c r="E2229" s="319"/>
      <c r="F2229" s="319"/>
      <c r="G2229" s="319"/>
      <c r="H2229" s="319"/>
      <c r="I2229" s="319"/>
      <c r="J2229" s="319"/>
      <c r="K2229" s="319"/>
      <c r="L2229" s="320"/>
      <c r="M2229" s="321" t="s">
        <v>51</v>
      </c>
      <c r="N2229" s="322"/>
      <c r="O2229" s="322"/>
      <c r="P2229" s="322"/>
      <c r="Q2229" s="322"/>
      <c r="R2229" s="322"/>
      <c r="S2229" s="322"/>
      <c r="T2229" s="322"/>
      <c r="U2229" s="322"/>
      <c r="V2229" s="323"/>
      <c r="W2229" s="321" t="s">
        <v>52</v>
      </c>
      <c r="X2229" s="322"/>
      <c r="Y2229" s="322"/>
      <c r="Z2229" s="322"/>
      <c r="AA2229" s="322"/>
      <c r="AB2229" s="322"/>
      <c r="AC2229" s="322"/>
      <c r="AD2229" s="322"/>
      <c r="AE2229" s="322"/>
      <c r="AF2229" s="323"/>
      <c r="AG2229" s="321" t="s">
        <v>53</v>
      </c>
      <c r="AH2229" s="322"/>
      <c r="AI2229" s="322"/>
      <c r="AJ2229" s="322"/>
      <c r="AK2229" s="322"/>
      <c r="AL2229" s="322"/>
      <c r="AM2229" s="322"/>
      <c r="AN2229" s="322"/>
      <c r="AO2229" s="322"/>
      <c r="AP2229" s="323"/>
      <c r="AQ2229" s="321" t="s">
        <v>54</v>
      </c>
      <c r="AR2229" s="322"/>
      <c r="AS2229" s="322"/>
      <c r="AT2229" s="322"/>
      <c r="AU2229" s="322"/>
      <c r="AV2229" s="322"/>
      <c r="AW2229" s="322"/>
      <c r="AX2229" s="322"/>
      <c r="AY2229" s="322"/>
      <c r="AZ2229" s="323"/>
      <c r="BA2229" s="321" t="s">
        <v>55</v>
      </c>
      <c r="BB2229" s="322"/>
      <c r="BC2229" s="322"/>
      <c r="BD2229" s="322"/>
      <c r="BE2229" s="322"/>
      <c r="BF2229" s="322"/>
      <c r="BG2229" s="322"/>
      <c r="BH2229" s="322"/>
      <c r="BI2229" s="322"/>
      <c r="BJ2229" s="323"/>
    </row>
    <row r="2230" spans="1:93" hidden="1" outlineLevel="2" x14ac:dyDescent="0.25">
      <c r="B2230" s="186">
        <f t="shared" ref="B2230" si="3779">E$2</f>
        <v>1</v>
      </c>
      <c r="C2230" s="187">
        <f t="shared" ref="C2230:L2233" si="3780">B2230</f>
        <v>1</v>
      </c>
      <c r="D2230" s="187">
        <f t="shared" si="3780"/>
        <v>1</v>
      </c>
      <c r="E2230" s="187">
        <f t="shared" si="3780"/>
        <v>1</v>
      </c>
      <c r="F2230" s="187">
        <f t="shared" si="3780"/>
        <v>1</v>
      </c>
      <c r="G2230" s="187">
        <f t="shared" si="3780"/>
        <v>1</v>
      </c>
      <c r="H2230" s="187">
        <f t="shared" si="3780"/>
        <v>1</v>
      </c>
      <c r="I2230" s="187">
        <f t="shared" si="3780"/>
        <v>1</v>
      </c>
      <c r="J2230" s="187">
        <f t="shared" si="3780"/>
        <v>1</v>
      </c>
      <c r="K2230" s="187">
        <f t="shared" si="3780"/>
        <v>1</v>
      </c>
      <c r="L2230" s="188">
        <f t="shared" si="3780"/>
        <v>1</v>
      </c>
      <c r="M2230" s="189">
        <f t="shared" ref="M2230" si="3781">F$2</f>
        <v>2</v>
      </c>
      <c r="N2230" s="187">
        <f t="shared" ref="N2230:V2233" si="3782">M2230</f>
        <v>2</v>
      </c>
      <c r="O2230" s="187">
        <f t="shared" si="3782"/>
        <v>2</v>
      </c>
      <c r="P2230" s="187">
        <f t="shared" si="3782"/>
        <v>2</v>
      </c>
      <c r="Q2230" s="187">
        <f t="shared" si="3782"/>
        <v>2</v>
      </c>
      <c r="R2230" s="187">
        <f t="shared" si="3782"/>
        <v>2</v>
      </c>
      <c r="S2230" s="187">
        <f t="shared" si="3782"/>
        <v>2</v>
      </c>
      <c r="T2230" s="187">
        <f t="shared" si="3782"/>
        <v>2</v>
      </c>
      <c r="U2230" s="187">
        <f t="shared" si="3782"/>
        <v>2</v>
      </c>
      <c r="V2230" s="188">
        <f t="shared" si="3782"/>
        <v>2</v>
      </c>
      <c r="W2230" s="189">
        <f>G$2</f>
        <v>3</v>
      </c>
      <c r="X2230" s="187">
        <f t="shared" ref="X2230:AF2233" si="3783">W2230</f>
        <v>3</v>
      </c>
      <c r="Y2230" s="187">
        <f t="shared" si="3783"/>
        <v>3</v>
      </c>
      <c r="Z2230" s="187">
        <f t="shared" si="3783"/>
        <v>3</v>
      </c>
      <c r="AA2230" s="187">
        <f t="shared" si="3783"/>
        <v>3</v>
      </c>
      <c r="AB2230" s="187">
        <f t="shared" si="3783"/>
        <v>3</v>
      </c>
      <c r="AC2230" s="187">
        <f t="shared" si="3783"/>
        <v>3</v>
      </c>
      <c r="AD2230" s="187">
        <f t="shared" si="3783"/>
        <v>3</v>
      </c>
      <c r="AE2230" s="187">
        <f t="shared" si="3783"/>
        <v>3</v>
      </c>
      <c r="AF2230" s="188">
        <f t="shared" si="3783"/>
        <v>3</v>
      </c>
      <c r="AG2230" s="189">
        <f>H$2</f>
        <v>4</v>
      </c>
      <c r="AH2230" s="187">
        <f t="shared" ref="AH2230:AP2233" si="3784">AG2230</f>
        <v>4</v>
      </c>
      <c r="AI2230" s="187">
        <f t="shared" si="3784"/>
        <v>4</v>
      </c>
      <c r="AJ2230" s="187">
        <f t="shared" si="3784"/>
        <v>4</v>
      </c>
      <c r="AK2230" s="187">
        <f t="shared" si="3784"/>
        <v>4</v>
      </c>
      <c r="AL2230" s="187">
        <f t="shared" si="3784"/>
        <v>4</v>
      </c>
      <c r="AM2230" s="187">
        <f t="shared" si="3784"/>
        <v>4</v>
      </c>
      <c r="AN2230" s="187">
        <f t="shared" si="3784"/>
        <v>4</v>
      </c>
      <c r="AO2230" s="187">
        <f t="shared" si="3784"/>
        <v>4</v>
      </c>
      <c r="AP2230" s="188">
        <f t="shared" si="3784"/>
        <v>4</v>
      </c>
      <c r="AQ2230" s="189">
        <f>I$2</f>
        <v>5</v>
      </c>
      <c r="AR2230" s="187">
        <f t="shared" ref="AR2230:AZ2233" si="3785">AQ2230</f>
        <v>5</v>
      </c>
      <c r="AS2230" s="187">
        <f t="shared" si="3785"/>
        <v>5</v>
      </c>
      <c r="AT2230" s="187">
        <f t="shared" si="3785"/>
        <v>5</v>
      </c>
      <c r="AU2230" s="187">
        <f t="shared" si="3785"/>
        <v>5</v>
      </c>
      <c r="AV2230" s="187">
        <f t="shared" si="3785"/>
        <v>5</v>
      </c>
      <c r="AW2230" s="187">
        <f t="shared" si="3785"/>
        <v>5</v>
      </c>
      <c r="AX2230" s="187">
        <f t="shared" si="3785"/>
        <v>5</v>
      </c>
      <c r="AY2230" s="187">
        <f t="shared" si="3785"/>
        <v>5</v>
      </c>
      <c r="AZ2230" s="188">
        <f t="shared" si="3785"/>
        <v>5</v>
      </c>
      <c r="BA2230" s="189">
        <f>J$2</f>
        <v>6</v>
      </c>
      <c r="BB2230" s="187">
        <f t="shared" ref="BB2230:BJ2233" si="3786">BA2230</f>
        <v>6</v>
      </c>
      <c r="BC2230" s="187">
        <f t="shared" si="3786"/>
        <v>6</v>
      </c>
      <c r="BD2230" s="187">
        <f t="shared" si="3786"/>
        <v>6</v>
      </c>
      <c r="BE2230" s="187">
        <f t="shared" si="3786"/>
        <v>6</v>
      </c>
      <c r="BF2230" s="187">
        <f t="shared" si="3786"/>
        <v>6</v>
      </c>
      <c r="BG2230" s="187">
        <f t="shared" si="3786"/>
        <v>6</v>
      </c>
      <c r="BH2230" s="187">
        <f t="shared" si="3786"/>
        <v>6</v>
      </c>
      <c r="BI2230" s="187">
        <f t="shared" si="3786"/>
        <v>6</v>
      </c>
      <c r="BJ2230" s="188">
        <f t="shared" si="3786"/>
        <v>6</v>
      </c>
    </row>
    <row r="2231" spans="1:93" s="2" customFormat="1" ht="15" hidden="1" customHeight="1" outlineLevel="2" x14ac:dyDescent="0.25">
      <c r="A2231" s="152" t="s">
        <v>192</v>
      </c>
      <c r="B2231" s="129" t="e">
        <f>C2224</f>
        <v>#REF!</v>
      </c>
      <c r="C2231" s="130" t="e">
        <f t="shared" si="3780"/>
        <v>#REF!</v>
      </c>
      <c r="D2231" s="130" t="e">
        <f t="shared" si="3780"/>
        <v>#REF!</v>
      </c>
      <c r="E2231" s="130" t="e">
        <f t="shared" si="3780"/>
        <v>#REF!</v>
      </c>
      <c r="F2231" s="130" t="e">
        <f t="shared" si="3780"/>
        <v>#REF!</v>
      </c>
      <c r="G2231" s="130" t="e">
        <f t="shared" si="3780"/>
        <v>#REF!</v>
      </c>
      <c r="H2231" s="130" t="e">
        <f t="shared" si="3780"/>
        <v>#REF!</v>
      </c>
      <c r="I2231" s="130" t="e">
        <f t="shared" si="3780"/>
        <v>#REF!</v>
      </c>
      <c r="J2231" s="190" t="e">
        <f t="shared" si="3780"/>
        <v>#REF!</v>
      </c>
      <c r="K2231" s="130" t="e">
        <f t="shared" si="3780"/>
        <v>#REF!</v>
      </c>
      <c r="L2231" s="131" t="e">
        <f t="shared" si="3780"/>
        <v>#REF!</v>
      </c>
      <c r="M2231" s="129" t="e">
        <f>D2224</f>
        <v>#REF!</v>
      </c>
      <c r="N2231" s="130" t="e">
        <f t="shared" si="3782"/>
        <v>#REF!</v>
      </c>
      <c r="O2231" s="130" t="e">
        <f t="shared" si="3782"/>
        <v>#REF!</v>
      </c>
      <c r="P2231" s="130" t="e">
        <f t="shared" si="3782"/>
        <v>#REF!</v>
      </c>
      <c r="Q2231" s="130" t="e">
        <f t="shared" si="3782"/>
        <v>#REF!</v>
      </c>
      <c r="R2231" s="130" t="e">
        <f t="shared" si="3782"/>
        <v>#REF!</v>
      </c>
      <c r="S2231" s="130" t="e">
        <f t="shared" si="3782"/>
        <v>#REF!</v>
      </c>
      <c r="T2231" s="130" t="e">
        <f t="shared" si="3782"/>
        <v>#REF!</v>
      </c>
      <c r="U2231" s="130" t="e">
        <f t="shared" si="3782"/>
        <v>#REF!</v>
      </c>
      <c r="V2231" s="131" t="e">
        <f t="shared" si="3782"/>
        <v>#REF!</v>
      </c>
      <c r="W2231" s="129" t="e">
        <f>E2224</f>
        <v>#REF!</v>
      </c>
      <c r="X2231" s="130" t="e">
        <f t="shared" si="3783"/>
        <v>#REF!</v>
      </c>
      <c r="Y2231" s="130" t="e">
        <f t="shared" si="3783"/>
        <v>#REF!</v>
      </c>
      <c r="Z2231" s="130" t="e">
        <f t="shared" si="3783"/>
        <v>#REF!</v>
      </c>
      <c r="AA2231" s="130" t="e">
        <f t="shared" si="3783"/>
        <v>#REF!</v>
      </c>
      <c r="AB2231" s="130" t="e">
        <f t="shared" si="3783"/>
        <v>#REF!</v>
      </c>
      <c r="AC2231" s="130" t="e">
        <f t="shared" si="3783"/>
        <v>#REF!</v>
      </c>
      <c r="AD2231" s="130" t="e">
        <f t="shared" si="3783"/>
        <v>#REF!</v>
      </c>
      <c r="AE2231" s="130" t="e">
        <f t="shared" si="3783"/>
        <v>#REF!</v>
      </c>
      <c r="AF2231" s="131" t="e">
        <f t="shared" si="3783"/>
        <v>#REF!</v>
      </c>
      <c r="AG2231" s="129" t="e">
        <f>F2224</f>
        <v>#REF!</v>
      </c>
      <c r="AH2231" s="130" t="e">
        <f t="shared" si="3784"/>
        <v>#REF!</v>
      </c>
      <c r="AI2231" s="130" t="e">
        <f t="shared" si="3784"/>
        <v>#REF!</v>
      </c>
      <c r="AJ2231" s="130" t="e">
        <f t="shared" si="3784"/>
        <v>#REF!</v>
      </c>
      <c r="AK2231" s="130" t="e">
        <f t="shared" si="3784"/>
        <v>#REF!</v>
      </c>
      <c r="AL2231" s="130" t="e">
        <f t="shared" si="3784"/>
        <v>#REF!</v>
      </c>
      <c r="AM2231" s="130" t="e">
        <f t="shared" si="3784"/>
        <v>#REF!</v>
      </c>
      <c r="AN2231" s="130" t="e">
        <f t="shared" si="3784"/>
        <v>#REF!</v>
      </c>
      <c r="AO2231" s="130" t="e">
        <f t="shared" si="3784"/>
        <v>#REF!</v>
      </c>
      <c r="AP2231" s="131" t="e">
        <f t="shared" si="3784"/>
        <v>#REF!</v>
      </c>
      <c r="AQ2231" s="129" t="e">
        <f>G2224</f>
        <v>#REF!</v>
      </c>
      <c r="AR2231" s="130" t="e">
        <f t="shared" si="3785"/>
        <v>#REF!</v>
      </c>
      <c r="AS2231" s="130" t="e">
        <f t="shared" si="3785"/>
        <v>#REF!</v>
      </c>
      <c r="AT2231" s="130" t="e">
        <f t="shared" si="3785"/>
        <v>#REF!</v>
      </c>
      <c r="AU2231" s="130" t="e">
        <f t="shared" si="3785"/>
        <v>#REF!</v>
      </c>
      <c r="AV2231" s="130" t="e">
        <f t="shared" si="3785"/>
        <v>#REF!</v>
      </c>
      <c r="AW2231" s="130" t="e">
        <f t="shared" si="3785"/>
        <v>#REF!</v>
      </c>
      <c r="AX2231" s="130" t="e">
        <f t="shared" si="3785"/>
        <v>#REF!</v>
      </c>
      <c r="AY2231" s="130" t="e">
        <f t="shared" si="3785"/>
        <v>#REF!</v>
      </c>
      <c r="AZ2231" s="131" t="e">
        <f t="shared" si="3785"/>
        <v>#REF!</v>
      </c>
      <c r="BA2231" s="129" t="e">
        <f>H2224</f>
        <v>#REF!</v>
      </c>
      <c r="BB2231" s="130" t="e">
        <f t="shared" si="3786"/>
        <v>#REF!</v>
      </c>
      <c r="BC2231" s="130" t="e">
        <f t="shared" si="3786"/>
        <v>#REF!</v>
      </c>
      <c r="BD2231" s="130" t="e">
        <f t="shared" si="3786"/>
        <v>#REF!</v>
      </c>
      <c r="BE2231" s="130" t="e">
        <f t="shared" si="3786"/>
        <v>#REF!</v>
      </c>
      <c r="BF2231" s="130" t="e">
        <f t="shared" si="3786"/>
        <v>#REF!</v>
      </c>
      <c r="BG2231" s="130" t="e">
        <f t="shared" si="3786"/>
        <v>#REF!</v>
      </c>
      <c r="BH2231" s="130" t="e">
        <f t="shared" si="3786"/>
        <v>#REF!</v>
      </c>
      <c r="BI2231" s="130" t="e">
        <f t="shared" si="3786"/>
        <v>#REF!</v>
      </c>
      <c r="BJ2231" s="131" t="e">
        <f t="shared" si="3786"/>
        <v>#REF!</v>
      </c>
      <c r="BK2231"/>
      <c r="BL2231"/>
      <c r="BM2231"/>
      <c r="BN2231"/>
      <c r="BO2231"/>
      <c r="BP2231"/>
      <c r="BQ2231"/>
      <c r="BR2231"/>
      <c r="BS2231"/>
      <c r="BT2231"/>
      <c r="BU2231"/>
      <c r="BV2231"/>
      <c r="BW2231"/>
      <c r="BX2231"/>
      <c r="BY2231"/>
      <c r="BZ2231"/>
      <c r="CA2231"/>
      <c r="CB2231"/>
      <c r="CC2231"/>
      <c r="CD2231"/>
      <c r="CE2231"/>
      <c r="CF2231"/>
      <c r="CG2231"/>
      <c r="CH2231"/>
      <c r="CI2231"/>
      <c r="CJ2231"/>
      <c r="CK2231"/>
      <c r="CL2231"/>
      <c r="CM2231"/>
      <c r="CN2231"/>
      <c r="CO2231"/>
    </row>
    <row r="2232" spans="1:93" s="2" customFormat="1" ht="15" hidden="1" customHeight="1" outlineLevel="2" x14ac:dyDescent="0.25">
      <c r="A2232" s="152" t="s">
        <v>47</v>
      </c>
      <c r="B2232" s="129" t="e">
        <f>C2225</f>
        <v>#REF!</v>
      </c>
      <c r="C2232" s="130" t="e">
        <f t="shared" si="3780"/>
        <v>#REF!</v>
      </c>
      <c r="D2232" s="130" t="e">
        <f t="shared" si="3780"/>
        <v>#REF!</v>
      </c>
      <c r="E2232" s="130" t="e">
        <f t="shared" si="3780"/>
        <v>#REF!</v>
      </c>
      <c r="F2232" s="130" t="e">
        <f t="shared" si="3780"/>
        <v>#REF!</v>
      </c>
      <c r="G2232" s="130" t="e">
        <f t="shared" si="3780"/>
        <v>#REF!</v>
      </c>
      <c r="H2232" s="130" t="e">
        <f t="shared" si="3780"/>
        <v>#REF!</v>
      </c>
      <c r="I2232" s="130" t="e">
        <f t="shared" si="3780"/>
        <v>#REF!</v>
      </c>
      <c r="J2232" s="190" t="e">
        <f t="shared" si="3780"/>
        <v>#REF!</v>
      </c>
      <c r="K2232" s="130" t="e">
        <f t="shared" si="3780"/>
        <v>#REF!</v>
      </c>
      <c r="L2232" s="131" t="e">
        <f t="shared" si="3780"/>
        <v>#REF!</v>
      </c>
      <c r="M2232" s="129" t="e">
        <f>D2225</f>
        <v>#REF!</v>
      </c>
      <c r="N2232" s="130" t="e">
        <f t="shared" si="3782"/>
        <v>#REF!</v>
      </c>
      <c r="O2232" s="130" t="e">
        <f t="shared" si="3782"/>
        <v>#REF!</v>
      </c>
      <c r="P2232" s="130" t="e">
        <f t="shared" si="3782"/>
        <v>#REF!</v>
      </c>
      <c r="Q2232" s="130" t="e">
        <f t="shared" si="3782"/>
        <v>#REF!</v>
      </c>
      <c r="R2232" s="130" t="e">
        <f t="shared" si="3782"/>
        <v>#REF!</v>
      </c>
      <c r="S2232" s="130" t="e">
        <f t="shared" si="3782"/>
        <v>#REF!</v>
      </c>
      <c r="T2232" s="130" t="e">
        <f t="shared" si="3782"/>
        <v>#REF!</v>
      </c>
      <c r="U2232" s="130" t="e">
        <f t="shared" si="3782"/>
        <v>#REF!</v>
      </c>
      <c r="V2232" s="131" t="e">
        <f t="shared" si="3782"/>
        <v>#REF!</v>
      </c>
      <c r="W2232" s="129" t="e">
        <f>E2225</f>
        <v>#REF!</v>
      </c>
      <c r="X2232" s="130" t="e">
        <f t="shared" si="3783"/>
        <v>#REF!</v>
      </c>
      <c r="Y2232" s="130" t="e">
        <f t="shared" si="3783"/>
        <v>#REF!</v>
      </c>
      <c r="Z2232" s="130" t="e">
        <f t="shared" si="3783"/>
        <v>#REF!</v>
      </c>
      <c r="AA2232" s="130" t="e">
        <f t="shared" si="3783"/>
        <v>#REF!</v>
      </c>
      <c r="AB2232" s="130" t="e">
        <f t="shared" si="3783"/>
        <v>#REF!</v>
      </c>
      <c r="AC2232" s="130" t="e">
        <f t="shared" si="3783"/>
        <v>#REF!</v>
      </c>
      <c r="AD2232" s="130" t="e">
        <f t="shared" si="3783"/>
        <v>#REF!</v>
      </c>
      <c r="AE2232" s="130" t="e">
        <f t="shared" si="3783"/>
        <v>#REF!</v>
      </c>
      <c r="AF2232" s="131" t="e">
        <f t="shared" si="3783"/>
        <v>#REF!</v>
      </c>
      <c r="AG2232" s="129" t="e">
        <f>F2225</f>
        <v>#REF!</v>
      </c>
      <c r="AH2232" s="130" t="e">
        <f t="shared" si="3784"/>
        <v>#REF!</v>
      </c>
      <c r="AI2232" s="130" t="e">
        <f t="shared" si="3784"/>
        <v>#REF!</v>
      </c>
      <c r="AJ2232" s="130" t="e">
        <f t="shared" si="3784"/>
        <v>#REF!</v>
      </c>
      <c r="AK2232" s="130" t="e">
        <f t="shared" si="3784"/>
        <v>#REF!</v>
      </c>
      <c r="AL2232" s="130" t="e">
        <f t="shared" si="3784"/>
        <v>#REF!</v>
      </c>
      <c r="AM2232" s="130" t="e">
        <f t="shared" si="3784"/>
        <v>#REF!</v>
      </c>
      <c r="AN2232" s="130" t="e">
        <f t="shared" si="3784"/>
        <v>#REF!</v>
      </c>
      <c r="AO2232" s="130" t="e">
        <f t="shared" si="3784"/>
        <v>#REF!</v>
      </c>
      <c r="AP2232" s="131" t="e">
        <f t="shared" si="3784"/>
        <v>#REF!</v>
      </c>
      <c r="AQ2232" s="129" t="e">
        <f>G2225</f>
        <v>#REF!</v>
      </c>
      <c r="AR2232" s="130" t="e">
        <f t="shared" si="3785"/>
        <v>#REF!</v>
      </c>
      <c r="AS2232" s="130" t="e">
        <f t="shared" si="3785"/>
        <v>#REF!</v>
      </c>
      <c r="AT2232" s="130" t="e">
        <f t="shared" si="3785"/>
        <v>#REF!</v>
      </c>
      <c r="AU2232" s="130" t="e">
        <f t="shared" si="3785"/>
        <v>#REF!</v>
      </c>
      <c r="AV2232" s="130" t="e">
        <f t="shared" si="3785"/>
        <v>#REF!</v>
      </c>
      <c r="AW2232" s="130" t="e">
        <f t="shared" si="3785"/>
        <v>#REF!</v>
      </c>
      <c r="AX2232" s="130" t="e">
        <f t="shared" si="3785"/>
        <v>#REF!</v>
      </c>
      <c r="AY2232" s="130" t="e">
        <f t="shared" si="3785"/>
        <v>#REF!</v>
      </c>
      <c r="AZ2232" s="131" t="e">
        <f t="shared" si="3785"/>
        <v>#REF!</v>
      </c>
      <c r="BA2232" s="129" t="e">
        <f>H2225</f>
        <v>#REF!</v>
      </c>
      <c r="BB2232" s="130" t="e">
        <f t="shared" si="3786"/>
        <v>#REF!</v>
      </c>
      <c r="BC2232" s="130" t="e">
        <f t="shared" si="3786"/>
        <v>#REF!</v>
      </c>
      <c r="BD2232" s="130" t="e">
        <f t="shared" si="3786"/>
        <v>#REF!</v>
      </c>
      <c r="BE2232" s="130" t="e">
        <f t="shared" si="3786"/>
        <v>#REF!</v>
      </c>
      <c r="BF2232" s="130" t="e">
        <f t="shared" si="3786"/>
        <v>#REF!</v>
      </c>
      <c r="BG2232" s="130" t="e">
        <f t="shared" si="3786"/>
        <v>#REF!</v>
      </c>
      <c r="BH2232" s="130" t="e">
        <f t="shared" si="3786"/>
        <v>#REF!</v>
      </c>
      <c r="BI2232" s="130" t="e">
        <f t="shared" si="3786"/>
        <v>#REF!</v>
      </c>
      <c r="BJ2232" s="131" t="e">
        <f t="shared" si="3786"/>
        <v>#REF!</v>
      </c>
      <c r="BK2232"/>
      <c r="BL2232"/>
      <c r="BM2232"/>
      <c r="BN2232"/>
      <c r="BO2232"/>
      <c r="BP2232"/>
      <c r="BQ2232"/>
      <c r="BR2232"/>
      <c r="BS2232"/>
      <c r="BT2232"/>
      <c r="BU2232"/>
      <c r="BV2232"/>
      <c r="BW2232"/>
      <c r="BX2232"/>
      <c r="BY2232"/>
      <c r="BZ2232"/>
      <c r="CA2232"/>
      <c r="CB2232"/>
      <c r="CC2232"/>
      <c r="CD2232"/>
      <c r="CE2232"/>
      <c r="CF2232"/>
      <c r="CG2232"/>
      <c r="CH2232"/>
      <c r="CI2232"/>
      <c r="CJ2232"/>
      <c r="CK2232"/>
      <c r="CL2232"/>
      <c r="CM2232"/>
      <c r="CN2232"/>
      <c r="CO2232"/>
    </row>
    <row r="2233" spans="1:93" s="2" customFormat="1" ht="15" hidden="1" customHeight="1" outlineLevel="2" x14ac:dyDescent="0.25">
      <c r="A2233" s="152" t="s">
        <v>57</v>
      </c>
      <c r="B2233" s="129">
        <f t="shared" ref="B2233" si="3787">E$3</f>
        <v>0.91</v>
      </c>
      <c r="C2233" s="130">
        <f t="shared" si="3780"/>
        <v>0.91</v>
      </c>
      <c r="D2233" s="130">
        <f t="shared" si="3780"/>
        <v>0.91</v>
      </c>
      <c r="E2233" s="130">
        <f t="shared" si="3780"/>
        <v>0.91</v>
      </c>
      <c r="F2233" s="130">
        <f t="shared" si="3780"/>
        <v>0.91</v>
      </c>
      <c r="G2233" s="130">
        <f t="shared" si="3780"/>
        <v>0.91</v>
      </c>
      <c r="H2233" s="130">
        <f t="shared" si="3780"/>
        <v>0.91</v>
      </c>
      <c r="I2233" s="130">
        <f t="shared" si="3780"/>
        <v>0.91</v>
      </c>
      <c r="J2233" s="190">
        <f t="shared" si="3780"/>
        <v>0.91</v>
      </c>
      <c r="K2233" s="130">
        <f t="shared" si="3780"/>
        <v>0.91</v>
      </c>
      <c r="L2233" s="131">
        <f t="shared" si="3780"/>
        <v>0.91</v>
      </c>
      <c r="M2233" s="129">
        <f t="shared" ref="M2233" si="3788">F$3</f>
        <v>3.6</v>
      </c>
      <c r="N2233" s="130">
        <f t="shared" si="3782"/>
        <v>3.6</v>
      </c>
      <c r="O2233" s="130">
        <f t="shared" si="3782"/>
        <v>3.6</v>
      </c>
      <c r="P2233" s="130">
        <f t="shared" si="3782"/>
        <v>3.6</v>
      </c>
      <c r="Q2233" s="130">
        <f t="shared" si="3782"/>
        <v>3.6</v>
      </c>
      <c r="R2233" s="130">
        <f t="shared" si="3782"/>
        <v>3.6</v>
      </c>
      <c r="S2233" s="130">
        <f t="shared" si="3782"/>
        <v>3.6</v>
      </c>
      <c r="T2233" s="130">
        <f t="shared" si="3782"/>
        <v>3.6</v>
      </c>
      <c r="U2233" s="130">
        <f t="shared" si="3782"/>
        <v>3.6</v>
      </c>
      <c r="V2233" s="131">
        <f t="shared" si="3782"/>
        <v>3.6</v>
      </c>
      <c r="W2233" s="129">
        <f t="shared" ref="W2233" si="3789">G$3</f>
        <v>3.6</v>
      </c>
      <c r="X2233" s="130">
        <f t="shared" si="3783"/>
        <v>3.6</v>
      </c>
      <c r="Y2233" s="130">
        <f t="shared" si="3783"/>
        <v>3.6</v>
      </c>
      <c r="Z2233" s="130">
        <f t="shared" si="3783"/>
        <v>3.6</v>
      </c>
      <c r="AA2233" s="130">
        <f t="shared" si="3783"/>
        <v>3.6</v>
      </c>
      <c r="AB2233" s="130">
        <f t="shared" si="3783"/>
        <v>3.6</v>
      </c>
      <c r="AC2233" s="130">
        <f t="shared" si="3783"/>
        <v>3.6</v>
      </c>
      <c r="AD2233" s="130">
        <f t="shared" si="3783"/>
        <v>3.6</v>
      </c>
      <c r="AE2233" s="130">
        <f t="shared" si="3783"/>
        <v>3.6</v>
      </c>
      <c r="AF2233" s="131">
        <f t="shared" si="3783"/>
        <v>3.6</v>
      </c>
      <c r="AG2233" s="129">
        <f t="shared" ref="AG2233" si="3790">H$3</f>
        <v>3.6</v>
      </c>
      <c r="AH2233" s="130">
        <f t="shared" si="3784"/>
        <v>3.6</v>
      </c>
      <c r="AI2233" s="130">
        <f t="shared" si="3784"/>
        <v>3.6</v>
      </c>
      <c r="AJ2233" s="130">
        <f t="shared" si="3784"/>
        <v>3.6</v>
      </c>
      <c r="AK2233" s="130">
        <f t="shared" si="3784"/>
        <v>3.6</v>
      </c>
      <c r="AL2233" s="130">
        <f t="shared" si="3784"/>
        <v>3.6</v>
      </c>
      <c r="AM2233" s="130">
        <f t="shared" si="3784"/>
        <v>3.6</v>
      </c>
      <c r="AN2233" s="130">
        <f t="shared" si="3784"/>
        <v>3.6</v>
      </c>
      <c r="AO2233" s="130">
        <f t="shared" si="3784"/>
        <v>3.6</v>
      </c>
      <c r="AP2233" s="131">
        <f t="shared" si="3784"/>
        <v>3.6</v>
      </c>
      <c r="AQ2233" s="129">
        <f t="shared" ref="AQ2233" si="3791">I$3</f>
        <v>0.91</v>
      </c>
      <c r="AR2233" s="130">
        <f t="shared" si="3785"/>
        <v>0.91</v>
      </c>
      <c r="AS2233" s="130">
        <f t="shared" si="3785"/>
        <v>0.91</v>
      </c>
      <c r="AT2233" s="130">
        <f t="shared" si="3785"/>
        <v>0.91</v>
      </c>
      <c r="AU2233" s="130">
        <f t="shared" si="3785"/>
        <v>0.91</v>
      </c>
      <c r="AV2233" s="130">
        <f t="shared" si="3785"/>
        <v>0.91</v>
      </c>
      <c r="AW2233" s="130">
        <f t="shared" si="3785"/>
        <v>0.91</v>
      </c>
      <c r="AX2233" s="130">
        <f t="shared" si="3785"/>
        <v>0.91</v>
      </c>
      <c r="AY2233" s="130">
        <f t="shared" si="3785"/>
        <v>0.91</v>
      </c>
      <c r="AZ2233" s="131">
        <f t="shared" si="3785"/>
        <v>0.91</v>
      </c>
      <c r="BA2233" s="129">
        <f t="shared" ref="BA2233" si="3792">J$3</f>
        <v>0</v>
      </c>
      <c r="BB2233" s="130">
        <f t="shared" si="3786"/>
        <v>0</v>
      </c>
      <c r="BC2233" s="130">
        <f t="shared" si="3786"/>
        <v>0</v>
      </c>
      <c r="BD2233" s="130">
        <f t="shared" si="3786"/>
        <v>0</v>
      </c>
      <c r="BE2233" s="130">
        <f t="shared" si="3786"/>
        <v>0</v>
      </c>
      <c r="BF2233" s="130">
        <f t="shared" si="3786"/>
        <v>0</v>
      </c>
      <c r="BG2233" s="130">
        <f t="shared" si="3786"/>
        <v>0</v>
      </c>
      <c r="BH2233" s="130">
        <f t="shared" si="3786"/>
        <v>0</v>
      </c>
      <c r="BI2233" s="130">
        <f t="shared" si="3786"/>
        <v>0</v>
      </c>
      <c r="BJ2233" s="131">
        <f t="shared" si="3786"/>
        <v>0</v>
      </c>
      <c r="BK2233"/>
      <c r="BL2233"/>
      <c r="BM2233"/>
      <c r="BN2233"/>
      <c r="BO2233"/>
      <c r="BP2233"/>
      <c r="BQ2233"/>
      <c r="BR2233"/>
      <c r="BS2233"/>
      <c r="BT2233"/>
      <c r="BU2233"/>
      <c r="BV2233"/>
      <c r="BW2233"/>
      <c r="BX2233"/>
      <c r="BY2233"/>
      <c r="BZ2233"/>
      <c r="CA2233"/>
      <c r="CB2233"/>
      <c r="CC2233"/>
      <c r="CD2233"/>
      <c r="CE2233"/>
      <c r="CF2233"/>
      <c r="CG2233"/>
      <c r="CH2233"/>
      <c r="CI2233"/>
      <c r="CJ2233"/>
      <c r="CK2233"/>
      <c r="CL2233"/>
      <c r="CM2233"/>
      <c r="CN2233"/>
      <c r="CO2233"/>
    </row>
    <row r="2234" spans="1:93" s="2" customFormat="1" ht="15" hidden="1" customHeight="1" outlineLevel="2" x14ac:dyDescent="0.25">
      <c r="A2234" s="152" t="s">
        <v>58</v>
      </c>
      <c r="B2234" s="132">
        <f t="shared" ref="B2234" si="3793">B2233/10*0</f>
        <v>0</v>
      </c>
      <c r="C2234" s="133">
        <f t="shared" ref="C2234" si="3794">C2233/10*1</f>
        <v>9.0999999999999998E-2</v>
      </c>
      <c r="D2234" s="133">
        <f t="shared" ref="D2234" si="3795">D2233/10*2</f>
        <v>0.182</v>
      </c>
      <c r="E2234" s="133">
        <f t="shared" ref="E2234" si="3796">E2233/10*3</f>
        <v>0.27300000000000002</v>
      </c>
      <c r="F2234" s="133">
        <f t="shared" ref="F2234" si="3797">F2233/10*4</f>
        <v>0.36399999999999999</v>
      </c>
      <c r="G2234" s="133">
        <f t="shared" ref="G2234" si="3798">G2233/10*5</f>
        <v>0.45499999999999996</v>
      </c>
      <c r="H2234" s="133">
        <f t="shared" ref="H2234" si="3799">H2233/10*6</f>
        <v>0.54600000000000004</v>
      </c>
      <c r="I2234" s="133">
        <f t="shared" ref="I2234" si="3800">I2233/10*7</f>
        <v>0.63700000000000001</v>
      </c>
      <c r="J2234" s="191">
        <f t="shared" ref="J2234" si="3801">J2233/10*8</f>
        <v>0.72799999999999998</v>
      </c>
      <c r="K2234" s="133">
        <f t="shared" ref="K2234" si="3802">K2233/10*9</f>
        <v>0.81899999999999995</v>
      </c>
      <c r="L2234" s="134">
        <f t="shared" ref="L2234" si="3803">L2233/10*10</f>
        <v>0.90999999999999992</v>
      </c>
      <c r="M2234" s="133">
        <f t="shared" ref="M2234" si="3804">M2233/10*1</f>
        <v>0.36</v>
      </c>
      <c r="N2234" s="133">
        <f t="shared" ref="N2234" si="3805">N2233/10*2</f>
        <v>0.72</v>
      </c>
      <c r="O2234" s="133">
        <f t="shared" ref="O2234" si="3806">O2233/10*3</f>
        <v>1.08</v>
      </c>
      <c r="P2234" s="133">
        <f t="shared" ref="P2234" si="3807">P2233/10*4</f>
        <v>1.44</v>
      </c>
      <c r="Q2234" s="133">
        <f t="shared" ref="Q2234" si="3808">Q2233/10*5</f>
        <v>1.7999999999999998</v>
      </c>
      <c r="R2234" s="133">
        <f t="shared" ref="R2234" si="3809">R2233/10*6</f>
        <v>2.16</v>
      </c>
      <c r="S2234" s="133">
        <f t="shared" ref="S2234" si="3810">S2233/10*7</f>
        <v>2.52</v>
      </c>
      <c r="T2234" s="133">
        <f t="shared" ref="T2234" si="3811">T2233/10*8</f>
        <v>2.88</v>
      </c>
      <c r="U2234" s="133">
        <f t="shared" ref="U2234" si="3812">U2233/10*9</f>
        <v>3.2399999999999998</v>
      </c>
      <c r="V2234" s="134">
        <f t="shared" ref="V2234" si="3813">V2233/10*10</f>
        <v>3.5999999999999996</v>
      </c>
      <c r="W2234" s="133">
        <f t="shared" ref="W2234" si="3814">W2233/10*1</f>
        <v>0.36</v>
      </c>
      <c r="X2234" s="133">
        <f t="shared" ref="X2234" si="3815">X2233/10*2</f>
        <v>0.72</v>
      </c>
      <c r="Y2234" s="133">
        <f t="shared" ref="Y2234" si="3816">Y2233/10*3</f>
        <v>1.08</v>
      </c>
      <c r="Z2234" s="133">
        <f t="shared" ref="Z2234" si="3817">Z2233/10*4</f>
        <v>1.44</v>
      </c>
      <c r="AA2234" s="133">
        <f t="shared" ref="AA2234" si="3818">AA2233/10*5</f>
        <v>1.7999999999999998</v>
      </c>
      <c r="AB2234" s="133">
        <f t="shared" ref="AB2234" si="3819">AB2233/10*6</f>
        <v>2.16</v>
      </c>
      <c r="AC2234" s="133">
        <f t="shared" ref="AC2234" si="3820">AC2233/10*7</f>
        <v>2.52</v>
      </c>
      <c r="AD2234" s="133">
        <f t="shared" ref="AD2234" si="3821">AD2233/10*8</f>
        <v>2.88</v>
      </c>
      <c r="AE2234" s="134">
        <f t="shared" ref="AE2234" si="3822">AE2233/10*9</f>
        <v>3.2399999999999998</v>
      </c>
      <c r="AF2234" s="134">
        <f t="shared" ref="AF2234" si="3823">AF2233/10*10</f>
        <v>3.5999999999999996</v>
      </c>
      <c r="AG2234" s="133">
        <f t="shared" ref="AG2234" si="3824">AG2233/10*1</f>
        <v>0.36</v>
      </c>
      <c r="AH2234" s="133">
        <f t="shared" ref="AH2234" si="3825">AH2233/10*2</f>
        <v>0.72</v>
      </c>
      <c r="AI2234" s="133">
        <f t="shared" ref="AI2234" si="3826">AI2233/10*3</f>
        <v>1.08</v>
      </c>
      <c r="AJ2234" s="133">
        <f t="shared" ref="AJ2234" si="3827">AJ2233/10*4</f>
        <v>1.44</v>
      </c>
      <c r="AK2234" s="133">
        <f t="shared" ref="AK2234" si="3828">AK2233/10*5</f>
        <v>1.7999999999999998</v>
      </c>
      <c r="AL2234" s="133">
        <f t="shared" ref="AL2234" si="3829">AL2233/10*6</f>
        <v>2.16</v>
      </c>
      <c r="AM2234" s="133">
        <f t="shared" ref="AM2234" si="3830">AM2233/10*7</f>
        <v>2.52</v>
      </c>
      <c r="AN2234" s="133">
        <f t="shared" ref="AN2234" si="3831">AN2233/10*8</f>
        <v>2.88</v>
      </c>
      <c r="AO2234" s="134">
        <f t="shared" ref="AO2234" si="3832">AO2233/10*9</f>
        <v>3.2399999999999998</v>
      </c>
      <c r="AP2234" s="134">
        <f t="shared" ref="AP2234" si="3833">AP2233/10*10</f>
        <v>3.5999999999999996</v>
      </c>
      <c r="AQ2234" s="133">
        <f t="shared" ref="AQ2234" si="3834">AQ2233/10*1</f>
        <v>9.0999999999999998E-2</v>
      </c>
      <c r="AR2234" s="133">
        <f t="shared" ref="AR2234" si="3835">AR2233/10*2</f>
        <v>0.182</v>
      </c>
      <c r="AS2234" s="133">
        <f t="shared" ref="AS2234" si="3836">AS2233/10*3</f>
        <v>0.27300000000000002</v>
      </c>
      <c r="AT2234" s="133">
        <f t="shared" ref="AT2234" si="3837">AT2233/10*4</f>
        <v>0.36399999999999999</v>
      </c>
      <c r="AU2234" s="133">
        <f t="shared" ref="AU2234" si="3838">AU2233/10*5</f>
        <v>0.45499999999999996</v>
      </c>
      <c r="AV2234" s="133">
        <f t="shared" ref="AV2234" si="3839">AV2233/10*6</f>
        <v>0.54600000000000004</v>
      </c>
      <c r="AW2234" s="133">
        <f t="shared" ref="AW2234" si="3840">AW2233/10*7</f>
        <v>0.63700000000000001</v>
      </c>
      <c r="AX2234" s="133">
        <f t="shared" ref="AX2234" si="3841">AX2233/10*8</f>
        <v>0.72799999999999998</v>
      </c>
      <c r="AY2234" s="134">
        <f t="shared" ref="AY2234" si="3842">AY2233/10*9</f>
        <v>0.81899999999999995</v>
      </c>
      <c r="AZ2234" s="134">
        <f t="shared" ref="AZ2234" si="3843">AZ2233/10*10</f>
        <v>0.90999999999999992</v>
      </c>
      <c r="BA2234" s="133">
        <f t="shared" ref="BA2234" si="3844">BA2233/10*1</f>
        <v>0</v>
      </c>
      <c r="BB2234" s="133">
        <f t="shared" ref="BB2234" si="3845">BB2233/10*2</f>
        <v>0</v>
      </c>
      <c r="BC2234" s="133">
        <f t="shared" ref="BC2234" si="3846">BC2233/10*3</f>
        <v>0</v>
      </c>
      <c r="BD2234" s="133">
        <f t="shared" ref="BD2234" si="3847">BD2233/10*4</f>
        <v>0</v>
      </c>
      <c r="BE2234" s="133">
        <f t="shared" ref="BE2234" si="3848">BE2233/10*5</f>
        <v>0</v>
      </c>
      <c r="BF2234" s="133">
        <f t="shared" ref="BF2234" si="3849">BF2233/10*6</f>
        <v>0</v>
      </c>
      <c r="BG2234" s="133">
        <f t="shared" ref="BG2234" si="3850">BG2233/10*7</f>
        <v>0</v>
      </c>
      <c r="BH2234" s="133">
        <f t="shared" ref="BH2234" si="3851">BH2233/10*8</f>
        <v>0</v>
      </c>
      <c r="BI2234" s="134">
        <f t="shared" ref="BI2234" si="3852">BI2233/10*9</f>
        <v>0</v>
      </c>
      <c r="BJ2234" s="134">
        <f t="shared" ref="BJ2234" si="3853">BJ2233/10*10</f>
        <v>0</v>
      </c>
      <c r="BK2234"/>
      <c r="BL2234"/>
      <c r="BM2234"/>
      <c r="BN2234"/>
      <c r="BO2234"/>
      <c r="BP2234"/>
      <c r="BQ2234"/>
      <c r="BR2234"/>
      <c r="BS2234"/>
      <c r="BT2234"/>
      <c r="BU2234"/>
      <c r="BV2234"/>
      <c r="BW2234"/>
      <c r="BX2234"/>
      <c r="BY2234"/>
      <c r="BZ2234"/>
      <c r="CA2234"/>
      <c r="CB2234"/>
      <c r="CC2234"/>
      <c r="CD2234"/>
      <c r="CE2234"/>
      <c r="CF2234"/>
      <c r="CG2234"/>
      <c r="CH2234"/>
      <c r="CI2234"/>
      <c r="CJ2234"/>
      <c r="CK2234"/>
      <c r="CL2234"/>
      <c r="CM2234"/>
      <c r="CN2234"/>
      <c r="CO2234"/>
    </row>
    <row r="2235" spans="1:93" ht="15.75" hidden="1" outlineLevel="2" thickBot="1" x14ac:dyDescent="0.3">
      <c r="A2235" s="152" t="s">
        <v>60</v>
      </c>
      <c r="B2235" s="192" t="e">
        <f t="shared" ref="B2235:BJ2235" si="3854">-B2232+B2231*B2234-1*IF(AND($A1882=B2230,B2234&gt;=$A2178),B2234-$A2178,0)</f>
        <v>#REF!</v>
      </c>
      <c r="C2235" s="193" t="e">
        <f t="shared" si="3854"/>
        <v>#REF!</v>
      </c>
      <c r="D2235" s="193" t="e">
        <f t="shared" si="3854"/>
        <v>#REF!</v>
      </c>
      <c r="E2235" s="193" t="e">
        <f t="shared" si="3854"/>
        <v>#REF!</v>
      </c>
      <c r="F2235" s="193" t="e">
        <f t="shared" si="3854"/>
        <v>#REF!</v>
      </c>
      <c r="G2235" s="193" t="e">
        <f t="shared" si="3854"/>
        <v>#REF!</v>
      </c>
      <c r="H2235" s="193" t="e">
        <f t="shared" si="3854"/>
        <v>#REF!</v>
      </c>
      <c r="I2235" s="193" t="e">
        <f t="shared" si="3854"/>
        <v>#REF!</v>
      </c>
      <c r="J2235" s="193" t="e">
        <f t="shared" si="3854"/>
        <v>#REF!</v>
      </c>
      <c r="K2235" s="193" t="e">
        <f t="shared" si="3854"/>
        <v>#REF!</v>
      </c>
      <c r="L2235" s="194" t="e">
        <f t="shared" si="3854"/>
        <v>#REF!</v>
      </c>
      <c r="M2235" s="192" t="e">
        <f t="shared" si="3854"/>
        <v>#REF!</v>
      </c>
      <c r="N2235" s="193" t="e">
        <f t="shared" si="3854"/>
        <v>#REF!</v>
      </c>
      <c r="O2235" s="193" t="e">
        <f t="shared" si="3854"/>
        <v>#REF!</v>
      </c>
      <c r="P2235" s="193" t="e">
        <f t="shared" si="3854"/>
        <v>#REF!</v>
      </c>
      <c r="Q2235" s="193" t="e">
        <f t="shared" si="3854"/>
        <v>#REF!</v>
      </c>
      <c r="R2235" s="193" t="e">
        <f t="shared" si="3854"/>
        <v>#REF!</v>
      </c>
      <c r="S2235" s="193" t="e">
        <f t="shared" si="3854"/>
        <v>#REF!</v>
      </c>
      <c r="T2235" s="193" t="e">
        <f t="shared" si="3854"/>
        <v>#REF!</v>
      </c>
      <c r="U2235" s="193" t="e">
        <f t="shared" si="3854"/>
        <v>#REF!</v>
      </c>
      <c r="V2235" s="194" t="e">
        <f t="shared" si="3854"/>
        <v>#REF!</v>
      </c>
      <c r="W2235" s="192" t="e">
        <f t="shared" si="3854"/>
        <v>#REF!</v>
      </c>
      <c r="X2235" s="193" t="e">
        <f t="shared" si="3854"/>
        <v>#REF!</v>
      </c>
      <c r="Y2235" s="193" t="e">
        <f t="shared" si="3854"/>
        <v>#REF!</v>
      </c>
      <c r="Z2235" s="193" t="e">
        <f t="shared" si="3854"/>
        <v>#REF!</v>
      </c>
      <c r="AA2235" s="193" t="e">
        <f t="shared" si="3854"/>
        <v>#REF!</v>
      </c>
      <c r="AB2235" s="193" t="e">
        <f t="shared" si="3854"/>
        <v>#REF!</v>
      </c>
      <c r="AC2235" s="193" t="e">
        <f t="shared" si="3854"/>
        <v>#REF!</v>
      </c>
      <c r="AD2235" s="193" t="e">
        <f t="shared" si="3854"/>
        <v>#REF!</v>
      </c>
      <c r="AE2235" s="193" t="e">
        <f t="shared" si="3854"/>
        <v>#REF!</v>
      </c>
      <c r="AF2235" s="194" t="e">
        <f t="shared" si="3854"/>
        <v>#REF!</v>
      </c>
      <c r="AG2235" s="192" t="e">
        <f t="shared" si="3854"/>
        <v>#REF!</v>
      </c>
      <c r="AH2235" s="193" t="e">
        <f t="shared" si="3854"/>
        <v>#REF!</v>
      </c>
      <c r="AI2235" s="193" t="e">
        <f t="shared" si="3854"/>
        <v>#REF!</v>
      </c>
      <c r="AJ2235" s="193" t="e">
        <f t="shared" si="3854"/>
        <v>#REF!</v>
      </c>
      <c r="AK2235" s="193" t="e">
        <f t="shared" si="3854"/>
        <v>#REF!</v>
      </c>
      <c r="AL2235" s="193" t="e">
        <f t="shared" si="3854"/>
        <v>#REF!</v>
      </c>
      <c r="AM2235" s="193" t="e">
        <f t="shared" si="3854"/>
        <v>#REF!</v>
      </c>
      <c r="AN2235" s="193" t="e">
        <f t="shared" si="3854"/>
        <v>#REF!</v>
      </c>
      <c r="AO2235" s="193" t="e">
        <f t="shared" si="3854"/>
        <v>#REF!</v>
      </c>
      <c r="AP2235" s="194" t="e">
        <f t="shared" si="3854"/>
        <v>#REF!</v>
      </c>
      <c r="AQ2235" s="192" t="e">
        <f t="shared" si="3854"/>
        <v>#REF!</v>
      </c>
      <c r="AR2235" s="193" t="e">
        <f t="shared" si="3854"/>
        <v>#REF!</v>
      </c>
      <c r="AS2235" s="193" t="e">
        <f t="shared" si="3854"/>
        <v>#REF!</v>
      </c>
      <c r="AT2235" s="193" t="e">
        <f t="shared" si="3854"/>
        <v>#REF!</v>
      </c>
      <c r="AU2235" s="193" t="e">
        <f t="shared" si="3854"/>
        <v>#REF!</v>
      </c>
      <c r="AV2235" s="193" t="e">
        <f t="shared" si="3854"/>
        <v>#REF!</v>
      </c>
      <c r="AW2235" s="193" t="e">
        <f t="shared" si="3854"/>
        <v>#REF!</v>
      </c>
      <c r="AX2235" s="193" t="e">
        <f t="shared" si="3854"/>
        <v>#REF!</v>
      </c>
      <c r="AY2235" s="193" t="e">
        <f t="shared" si="3854"/>
        <v>#REF!</v>
      </c>
      <c r="AZ2235" s="194" t="e">
        <f t="shared" si="3854"/>
        <v>#REF!</v>
      </c>
      <c r="BA2235" s="192" t="e">
        <f t="shared" si="3854"/>
        <v>#REF!</v>
      </c>
      <c r="BB2235" s="193" t="e">
        <f t="shared" si="3854"/>
        <v>#REF!</v>
      </c>
      <c r="BC2235" s="193" t="e">
        <f t="shared" si="3854"/>
        <v>#REF!</v>
      </c>
      <c r="BD2235" s="193" t="e">
        <f t="shared" si="3854"/>
        <v>#REF!</v>
      </c>
      <c r="BE2235" s="193" t="e">
        <f t="shared" si="3854"/>
        <v>#REF!</v>
      </c>
      <c r="BF2235" s="193" t="e">
        <f t="shared" si="3854"/>
        <v>#REF!</v>
      </c>
      <c r="BG2235" s="193" t="e">
        <f t="shared" si="3854"/>
        <v>#REF!</v>
      </c>
      <c r="BH2235" s="193" t="e">
        <f t="shared" si="3854"/>
        <v>#REF!</v>
      </c>
      <c r="BI2235" s="193" t="e">
        <f t="shared" si="3854"/>
        <v>#REF!</v>
      </c>
      <c r="BJ2235" s="194" t="e">
        <f t="shared" si="3854"/>
        <v>#REF!</v>
      </c>
    </row>
    <row r="2236" spans="1:93" hidden="1" outlineLevel="2" x14ac:dyDescent="0.25"/>
    <row r="2237" spans="1:93" hidden="1" outlineLevel="1" collapsed="1" x14ac:dyDescent="0.25">
      <c r="A2237" s="181" t="e">
        <f>7*B1882/10</f>
        <v>#REF!</v>
      </c>
      <c r="B2237" s="180"/>
      <c r="C2237" s="180"/>
      <c r="D2237" s="180"/>
    </row>
    <row r="2238" spans="1:93" hidden="1" outlineLevel="2" x14ac:dyDescent="0.25">
      <c r="B2238" s="316" t="e">
        <f>#REF!</f>
        <v>#REF!</v>
      </c>
      <c r="C2238" s="317"/>
      <c r="D2238" s="316" t="e">
        <f>#REF!</f>
        <v>#REF!</v>
      </c>
      <c r="E2238" s="317"/>
      <c r="F2238" s="316" t="e">
        <f>#REF!</f>
        <v>#REF!</v>
      </c>
      <c r="G2238" s="317"/>
      <c r="H2238" s="316" t="e">
        <f>#REF!</f>
        <v>#REF!</v>
      </c>
      <c r="I2238" s="317"/>
      <c r="J2238" s="316" t="e">
        <f>#REF!</f>
        <v>#REF!</v>
      </c>
      <c r="K2238" s="317"/>
      <c r="L2238" s="316" t="e">
        <f>#REF!</f>
        <v>#REF!</v>
      </c>
      <c r="M2238" s="317"/>
    </row>
    <row r="2239" spans="1:93" hidden="1" outlineLevel="2" x14ac:dyDescent="0.25">
      <c r="B2239" s="105" t="e">
        <f>#REF!</f>
        <v>#REF!</v>
      </c>
      <c r="C2239" s="106">
        <v>0</v>
      </c>
      <c r="D2239" s="107" t="e">
        <f>#REF!</f>
        <v>#REF!</v>
      </c>
      <c r="E2239" s="106">
        <v>0</v>
      </c>
      <c r="F2239" s="107" t="e">
        <f>#REF!</f>
        <v>#REF!</v>
      </c>
      <c r="G2239" s="106">
        <v>0</v>
      </c>
      <c r="H2239" s="107" t="e">
        <f>#REF!</f>
        <v>#REF!</v>
      </c>
      <c r="I2239" s="106">
        <v>0</v>
      </c>
      <c r="J2239" s="107" t="e">
        <f>#REF!</f>
        <v>#REF!</v>
      </c>
      <c r="K2239" s="106">
        <v>0</v>
      </c>
      <c r="L2239" s="107" t="e">
        <f>#REF!</f>
        <v>#REF!</v>
      </c>
      <c r="M2239" s="106">
        <v>0</v>
      </c>
      <c r="X2239" s="146"/>
      <c r="Y2239" s="147"/>
    </row>
    <row r="2240" spans="1:93" hidden="1" outlineLevel="2" x14ac:dyDescent="0.25">
      <c r="B2240" s="105" t="e">
        <f>#REF!</f>
        <v>#REF!</v>
      </c>
      <c r="C2240" s="106" t="e">
        <f>IF($A1882=B2238,1*($B1882-$A2237)^2*(2*$A2237+$B1882)/$B1882^3,0)</f>
        <v>#REF!</v>
      </c>
      <c r="D2240" s="107" t="e">
        <f>#REF!</f>
        <v>#REF!</v>
      </c>
      <c r="E2240" s="106" t="e">
        <f>IF($A1882=D2238,1*($B1882-$A2237)^2*(2*$A2237+$B1882)/$B1882^3,0)</f>
        <v>#REF!</v>
      </c>
      <c r="F2240" s="107" t="e">
        <f>#REF!</f>
        <v>#REF!</v>
      </c>
      <c r="G2240" s="106" t="e">
        <f>IF($A1882=F2238,1*($B1882-$A2237)^2*(2*$A2237+$B1882)/$B1882^3,0)</f>
        <v>#REF!</v>
      </c>
      <c r="H2240" s="107" t="e">
        <f>#REF!</f>
        <v>#REF!</v>
      </c>
      <c r="I2240" s="106" t="e">
        <f>IF($A1882=H2238,1*($B1882-$A2237)^2*(2*$A2237+$B1882)/$B1882^3,0)</f>
        <v>#REF!</v>
      </c>
      <c r="J2240" s="107" t="e">
        <f>#REF!</f>
        <v>#REF!</v>
      </c>
      <c r="K2240" s="106" t="e">
        <f>IF($A1882=J2238,1*($B1882-$A2237)^2*(2*$A2237+$B1882)/$B1882^3,0)</f>
        <v>#REF!</v>
      </c>
      <c r="L2240" s="107" t="e">
        <f>#REF!</f>
        <v>#REF!</v>
      </c>
      <c r="M2240" s="106" t="e">
        <f>IF($A1882=L2238,1*($B1882-$A2237)^2*(2*$A2237+$B1882)/$B1882^3,0)</f>
        <v>#REF!</v>
      </c>
    </row>
    <row r="2241" spans="1:34" hidden="1" outlineLevel="2" x14ac:dyDescent="0.25">
      <c r="A2241" t="s">
        <v>36</v>
      </c>
      <c r="B2241" s="105" t="e">
        <f>#REF!</f>
        <v>#REF!</v>
      </c>
      <c r="C2241" s="106" t="e">
        <f>IF($A1882=B2238,1*$A2237*($B1882-$A2237)^2/$B1882^2,0)</f>
        <v>#REF!</v>
      </c>
      <c r="D2241" s="107" t="e">
        <f>#REF!</f>
        <v>#REF!</v>
      </c>
      <c r="E2241" s="106" t="e">
        <f>IF($A1882=D2238,1*$A2237*($B1882-$A2237)^2/$B1882^2,0)</f>
        <v>#REF!</v>
      </c>
      <c r="F2241" s="107" t="e">
        <f>#REF!</f>
        <v>#REF!</v>
      </c>
      <c r="G2241" s="106" t="e">
        <f>IF($A1882=F2238,1*$A2237*($B1882-$A2237)^2/$B1882^2,0)</f>
        <v>#REF!</v>
      </c>
      <c r="H2241" s="107" t="e">
        <f>#REF!</f>
        <v>#REF!</v>
      </c>
      <c r="I2241" s="106" t="e">
        <f>IF($A1882=H2238,1*$A2237*($B1882-$A2237)^2/$B1882^2,0)</f>
        <v>#REF!</v>
      </c>
      <c r="J2241" s="107" t="e">
        <f>#REF!</f>
        <v>#REF!</v>
      </c>
      <c r="K2241" s="106" t="e">
        <f>IF($A1882=J2238,1*$A2237*($B1882-$A2237)^2/$B1882^2,0)</f>
        <v>#REF!</v>
      </c>
      <c r="L2241" s="107" t="e">
        <f>#REF!</f>
        <v>#REF!</v>
      </c>
      <c r="M2241" s="106" t="e">
        <f>IF($A1882=L2238,1*$A2237*($B1882-$A2237)^2/$B1882^2,0)</f>
        <v>#REF!</v>
      </c>
      <c r="X2241" s="149"/>
    </row>
    <row r="2242" spans="1:34" hidden="1" outlineLevel="2" x14ac:dyDescent="0.25">
      <c r="B2242" s="105" t="e">
        <f>#REF!</f>
        <v>#REF!</v>
      </c>
      <c r="C2242" s="108">
        <v>0</v>
      </c>
      <c r="D2242" s="107" t="e">
        <f>#REF!</f>
        <v>#REF!</v>
      </c>
      <c r="E2242" s="108">
        <v>0</v>
      </c>
      <c r="F2242" s="107" t="e">
        <f>#REF!</f>
        <v>#REF!</v>
      </c>
      <c r="G2242" s="108">
        <v>0</v>
      </c>
      <c r="H2242" s="107" t="e">
        <f>#REF!</f>
        <v>#REF!</v>
      </c>
      <c r="I2242" s="108">
        <v>0</v>
      </c>
      <c r="J2242" s="107" t="e">
        <f>#REF!</f>
        <v>#REF!</v>
      </c>
      <c r="K2242" s="108">
        <v>0</v>
      </c>
      <c r="L2242" s="107" t="e">
        <f>#REF!</f>
        <v>#REF!</v>
      </c>
      <c r="M2242" s="108">
        <v>0</v>
      </c>
    </row>
    <row r="2243" spans="1:34" hidden="1" outlineLevel="2" x14ac:dyDescent="0.25">
      <c r="B2243" s="105" t="e">
        <f>#REF!</f>
        <v>#REF!</v>
      </c>
      <c r="C2243" s="106" t="e">
        <f>IF($A1882=B2238,1*($A2237)^2*(3*$B1882-2*$A2237)/$B1882^3,0)</f>
        <v>#REF!</v>
      </c>
      <c r="D2243" s="107" t="e">
        <f>#REF!</f>
        <v>#REF!</v>
      </c>
      <c r="E2243" s="106" t="e">
        <f>IF($A1882=D2238,1*($A2237)^2*(3*$B1882-2*$A2237)/$B1882^3,0)</f>
        <v>#REF!</v>
      </c>
      <c r="F2243" s="107" t="e">
        <f>#REF!</f>
        <v>#REF!</v>
      </c>
      <c r="G2243" s="106" t="e">
        <f>IF($A1882=F2238,1*($A2237)^2*(3*$B1882-2*$A2237)/$B1882^3,0)</f>
        <v>#REF!</v>
      </c>
      <c r="H2243" s="107" t="e">
        <f>#REF!</f>
        <v>#REF!</v>
      </c>
      <c r="I2243" s="106" t="e">
        <f>IF($A1882=H2238,1*($A2237)^2*(3*$B1882-2*$A2237)/$B1882^3,0)</f>
        <v>#REF!</v>
      </c>
      <c r="J2243" s="107" t="e">
        <f>#REF!</f>
        <v>#REF!</v>
      </c>
      <c r="K2243" s="106" t="e">
        <f>IF($A1882=J2238,1*($A2237)^2*(3*$B1882-2*$A2237)/$B1882^3,0)</f>
        <v>#REF!</v>
      </c>
      <c r="L2243" s="107" t="e">
        <f>#REF!</f>
        <v>#REF!</v>
      </c>
      <c r="M2243" s="106" t="e">
        <f>IF($A1882=L2238,1*($A2237)^2*(3*$B1882-2*$A2237)/$B1882^3,0)</f>
        <v>#REF!</v>
      </c>
    </row>
    <row r="2244" spans="1:34" hidden="1" outlineLevel="2" x14ac:dyDescent="0.25">
      <c r="B2244" s="105" t="e">
        <f>#REF!</f>
        <v>#REF!</v>
      </c>
      <c r="C2244" s="108" t="e">
        <f>IF($A1882=B2238,-1*($B1882-$A2237)*$A2237^2/$B1882^2,0)</f>
        <v>#REF!</v>
      </c>
      <c r="D2244" s="107" t="e">
        <f>#REF!</f>
        <v>#REF!</v>
      </c>
      <c r="E2244" s="108" t="e">
        <f>IF($A1882=D2238,-1*($B1882-$A2237)*$A2237^2/$B1882^2,0)</f>
        <v>#REF!</v>
      </c>
      <c r="F2244" s="107" t="e">
        <f>#REF!</f>
        <v>#REF!</v>
      </c>
      <c r="G2244" s="108" t="e">
        <f>IF($A1882=F2238,-1*($B1882-$A2237)*$A2237^2/$B1882^2,0)</f>
        <v>#REF!</v>
      </c>
      <c r="H2244" s="107" t="e">
        <f>#REF!</f>
        <v>#REF!</v>
      </c>
      <c r="I2244" s="108" t="e">
        <f>IF($A1882=H2238,-1*($B1882-$A2237)*$A2237^2/$B1882^2,0)</f>
        <v>#REF!</v>
      </c>
      <c r="J2244" s="107" t="e">
        <f>#REF!</f>
        <v>#REF!</v>
      </c>
      <c r="K2244" s="108" t="e">
        <f>IF($A1882=J2238,-1*($B1882-$A2237)*$A2237^2/$B1882^2,0)</f>
        <v>#REF!</v>
      </c>
      <c r="L2244" s="107" t="e">
        <f>#REF!</f>
        <v>#REF!</v>
      </c>
      <c r="M2244" s="108" t="e">
        <f>IF($A1882=L2238,-1*($B1882-$A2237)*$A2237^2/$B1882^2,0)</f>
        <v>#REF!</v>
      </c>
    </row>
    <row r="2245" spans="1:34" hidden="1" outlineLevel="2" x14ac:dyDescent="0.25">
      <c r="C2245" t="s">
        <v>61</v>
      </c>
      <c r="D2245" s="182"/>
      <c r="E2245" s="183"/>
      <c r="F2245" s="182"/>
      <c r="G2245" s="183"/>
      <c r="H2245" s="182"/>
      <c r="I2245" s="183"/>
      <c r="J2245" s="182"/>
      <c r="K2245" s="183"/>
      <c r="L2245" s="182"/>
      <c r="M2245" s="183"/>
      <c r="N2245" s="182"/>
      <c r="O2245" s="183"/>
      <c r="P2245" s="182"/>
      <c r="Q2245" s="183"/>
      <c r="R2245" s="182"/>
      <c r="S2245" s="183"/>
    </row>
    <row r="2246" spans="1:34" hidden="1" outlineLevel="2" x14ac:dyDescent="0.25">
      <c r="B2246" s="105">
        <v>1</v>
      </c>
      <c r="C2246" s="108">
        <f t="shared" ref="C2246" si="3855">-(IFERROR(VLOOKUP($B2246,$B2239:$C2244,2,0),0)+IFERROR(VLOOKUP($B2246,$D2239:$E2244,2,0),0)+IFERROR(VLOOKUP($B2246,$F2239:$G2244,2,0),0)+IFERROR(VLOOKUP($B2246,$H2239:$I2244,2,0),0)+IFERROR(VLOOKUP($B2246,$J2239:$K2244,2,0),0)+IFERROR(VLOOKUP($B2246,$L2239:$M2244,2,0),0)+IFERROR(VLOOKUP($B2246,$N2239:$O2244,2,0),0)+IFERROR(VLOOKUP($B2246,$P2239:$Q2244,2,0),0)+IFERROR(VLOOKUP($B2246,$R2239:$S2244,2,0),0))</f>
        <v>0</v>
      </c>
      <c r="E2246" s="109"/>
      <c r="F2246" s="325" t="s">
        <v>37</v>
      </c>
      <c r="G2246" s="325"/>
      <c r="H2246" s="325"/>
      <c r="I2246" s="325"/>
      <c r="J2246" s="325"/>
      <c r="K2246" s="325"/>
      <c r="L2246" s="325"/>
      <c r="M2246" s="325"/>
      <c r="N2246" s="325"/>
      <c r="O2246" s="325"/>
      <c r="P2246" s="325"/>
      <c r="Q2246" s="325"/>
      <c r="R2246" s="325"/>
      <c r="S2246" s="325"/>
      <c r="T2246" s="325"/>
      <c r="U2246" s="325"/>
      <c r="V2246" s="325"/>
      <c r="W2246" s="325"/>
      <c r="X2246" s="325"/>
      <c r="Y2246" s="325"/>
      <c r="Z2246" s="325"/>
      <c r="AA2246" s="325"/>
      <c r="AB2246" s="110"/>
      <c r="AC2246" s="110"/>
      <c r="AD2246" s="110"/>
      <c r="AE2246" s="110"/>
      <c r="AF2246" s="110"/>
      <c r="AG2246" s="110"/>
      <c r="AH2246" s="110"/>
    </row>
    <row r="2247" spans="1:34" hidden="1" outlineLevel="2" x14ac:dyDescent="0.25">
      <c r="B2247" s="105">
        <v>2</v>
      </c>
      <c r="C2247" s="108">
        <f t="shared" ref="C2247" si="3856">-(IFERROR(VLOOKUP($B2247,$B2239:$C2244,2,0),0)+IFERROR(VLOOKUP($B2247,$D2239:$E2244,2,0),0)+IFERROR(VLOOKUP($B2247,$F2239:$G2244,2,0),0)+IFERROR(VLOOKUP($B2247,$H2239:$I2244,2,0),0)+IFERROR(VLOOKUP($B2247,$J2239:$K2244,2,0),0)+IFERROR(VLOOKUP($B2247,$L2239:$M2244,2,0),0)+IFERROR(VLOOKUP($B2247,$N2239:$O2244,2,0),0)+IFERROR(VLOOKUP($B2247,$P2239:$Q2244,2,0),0)+IFERROR(VLOOKUP($B2247,$R2239:$S2244,2,0),0))</f>
        <v>0</v>
      </c>
      <c r="E2247" s="110"/>
      <c r="F2247" s="110"/>
      <c r="G2247" s="326" t="s">
        <v>38</v>
      </c>
      <c r="H2247" s="326"/>
      <c r="I2247" s="326"/>
      <c r="J2247" s="326"/>
      <c r="K2247" s="326"/>
      <c r="L2247" s="326"/>
      <c r="M2247" s="110"/>
      <c r="N2247" s="110"/>
      <c r="O2247" s="110"/>
      <c r="P2247" s="327" t="s">
        <v>39</v>
      </c>
      <c r="Q2247" s="327"/>
      <c r="R2247" s="327"/>
      <c r="S2247" s="327"/>
      <c r="T2247" s="327"/>
      <c r="U2247" s="327"/>
      <c r="V2247" s="110"/>
      <c r="W2247" s="110"/>
      <c r="X2247" s="110"/>
      <c r="Y2247" s="110"/>
      <c r="Z2247" s="110"/>
      <c r="AA2247" s="110"/>
      <c r="AB2247" s="110"/>
      <c r="AC2247" s="110"/>
      <c r="AD2247" s="110"/>
      <c r="AE2247" s="110"/>
      <c r="AF2247" s="110"/>
      <c r="AG2247" s="110"/>
      <c r="AH2247" s="110"/>
    </row>
    <row r="2248" spans="1:34" hidden="1" outlineLevel="2" x14ac:dyDescent="0.25">
      <c r="B2248" s="105">
        <v>3</v>
      </c>
      <c r="C2248" s="108">
        <f t="shared" ref="C2248" si="3857">-(IFERROR(VLOOKUP($B2248,$B2239:$C2244,2,0),0)+IFERROR(VLOOKUP($B2248,$D2239:$E2244,2,0),0)+IFERROR(VLOOKUP($B2248,$F2239:$G2244,2,0),0)+IFERROR(VLOOKUP($B2248,$H2239:$I2244,2,0),0)+IFERROR(VLOOKUP($B2248,$J2239:$K2244,2,0),0)+IFERROR(VLOOKUP($B2248,$L2239:$M2244,2,0),0)+IFERROR(VLOOKUP($B2248,$N2239:$O2244,2,0),0)+IFERROR(VLOOKUP($B2248,$P2239:$Q2244,2,0),0)+IFERROR(VLOOKUP($B2248,$R2239:$S2244,2,0),0))</f>
        <v>0</v>
      </c>
      <c r="E2248" s="110"/>
      <c r="F2248" s="110"/>
      <c r="G2248" s="112">
        <v>6</v>
      </c>
      <c r="H2248" s="112">
        <v>5</v>
      </c>
      <c r="I2248" s="112">
        <v>4</v>
      </c>
      <c r="J2248" s="112">
        <v>3</v>
      </c>
      <c r="K2248" s="112">
        <v>2</v>
      </c>
      <c r="L2248" s="112">
        <v>1</v>
      </c>
      <c r="M2248" s="110"/>
      <c r="O2248" s="110"/>
      <c r="P2248" s="112">
        <v>6</v>
      </c>
      <c r="Q2248" s="112">
        <v>5</v>
      </c>
      <c r="R2248" s="112">
        <v>4</v>
      </c>
      <c r="S2248" s="112">
        <v>3</v>
      </c>
      <c r="T2248" s="112">
        <v>2</v>
      </c>
      <c r="U2248" s="112">
        <v>1</v>
      </c>
      <c r="AB2248" s="110"/>
      <c r="AC2248" s="110"/>
      <c r="AD2248" s="110"/>
      <c r="AE2248" s="110"/>
      <c r="AF2248" s="110"/>
      <c r="AG2248" s="110"/>
      <c r="AH2248" s="110"/>
    </row>
    <row r="2249" spans="1:34" hidden="1" outlineLevel="2" x14ac:dyDescent="0.25">
      <c r="B2249" s="105">
        <v>4</v>
      </c>
      <c r="C2249" s="108">
        <f t="shared" ref="C2249" si="3858">-(IFERROR(VLOOKUP($B2249,$B2239:$C2244,2,0),0)+IFERROR(VLOOKUP($B2249,$D2239:$E2244,2,0),0)+IFERROR(VLOOKUP($B2249,$F2239:$G2244,2,0),0)+IFERROR(VLOOKUP($B2249,$H2239:$I2244,2,0),0)+IFERROR(VLOOKUP($B2249,$J2239:$K2244,2,0),0)+IFERROR(VLOOKUP($B2249,$L2239:$M2244,2,0),0)+IFERROR(VLOOKUP($B2249,$N2239:$O2244,2,0),0)+IFERROR(VLOOKUP($B2249,$P2239:$Q2244,2,0),0)+IFERROR(VLOOKUP($B2249,$R2239:$S2244,2,0),0))</f>
        <v>0</v>
      </c>
      <c r="E2249" s="110"/>
      <c r="F2249" s="105">
        <v>1</v>
      </c>
      <c r="G2249" s="184" t="e">
        <f t="array" ref="G2249:G2255">MMULT(MINVERSE($C$24:$I$30),$C2246:$C2252)</f>
        <v>#NUM!</v>
      </c>
      <c r="H2249" s="184" t="e">
        <f t="array" ref="H2249:H2254">MMULT(MINVERSE($C$24:$H$29),$C2246:$C2251)</f>
        <v>#NUM!</v>
      </c>
      <c r="I2249" s="184" t="e">
        <f t="array" ref="I2249:I2253">MMULT(MINVERSE($C$24:$G$28),$C2246:$C2250)</f>
        <v>#NUM!</v>
      </c>
      <c r="J2249" s="184" t="e">
        <f t="array" ref="J2249:J2252">MMULT(MINVERSE($C$24:$F$27),$C2246:$C2249)</f>
        <v>#NUM!</v>
      </c>
      <c r="K2249" s="184" t="e">
        <f t="array" ref="K2249:K2251">MMULT(MINVERSE($C$24:$E$26),$C2246:$C2248)</f>
        <v>#NUM!</v>
      </c>
      <c r="L2249" s="184" t="e">
        <f t="array" ref="L2249:L2250">MMULT(MINVERSE($C$24:$D$25),$C2246:$C2247)</f>
        <v>#NUM!</v>
      </c>
      <c r="M2249" s="110"/>
      <c r="O2249" s="105">
        <v>1</v>
      </c>
      <c r="P2249" s="184" t="e">
        <f t="array" ref="P2249:P2259">MMULT(MINVERSE($C$24:$M$34),$C2246:$C2256)</f>
        <v>#NUM!</v>
      </c>
      <c r="Q2249" s="184" t="e">
        <f t="array" ref="Q2249:Q2258">MMULT(MINVERSE($C$24:$L$33),$C2246:$C2255)</f>
        <v>#NUM!</v>
      </c>
      <c r="R2249" s="184" t="e">
        <f t="array" ref="R2249:R2257">MMULT(MINVERSE($C$24:$K$32),$C2246:$C2254)</f>
        <v>#NUM!</v>
      </c>
      <c r="S2249" s="184" t="e">
        <f t="array" ref="S2249:S2256">MMULT(MINVERSE($C$24:$J$31),$C2246:$C2253)</f>
        <v>#NUM!</v>
      </c>
      <c r="T2249" s="114"/>
      <c r="U2249" s="114"/>
      <c r="V2249" s="110"/>
      <c r="W2249" s="110"/>
      <c r="X2249" s="110"/>
      <c r="Y2249" s="110"/>
      <c r="Z2249" s="110"/>
      <c r="AA2249" s="110"/>
      <c r="AB2249" s="110"/>
      <c r="AC2249" s="110"/>
      <c r="AD2249" s="110"/>
      <c r="AE2249" s="110"/>
      <c r="AF2249" s="110"/>
      <c r="AG2249" s="110"/>
      <c r="AH2249" s="110"/>
    </row>
    <row r="2250" spans="1:34" hidden="1" outlineLevel="2" x14ac:dyDescent="0.25">
      <c r="B2250" s="105">
        <v>5</v>
      </c>
      <c r="C2250" s="108">
        <f t="shared" ref="C2250" si="3859">-(IFERROR(VLOOKUP($B2250,$B2239:$C2244,2,0),0)+IFERROR(VLOOKUP($B2250,$D2239:$E2244,2,0),0)+IFERROR(VLOOKUP($B2250,$F2239:$G2244,2,0),0)+IFERROR(VLOOKUP($B2250,$H2239:$I2244,2,0),0)+IFERROR(VLOOKUP($B2250,$J2239:$K2244,2,0),0)+IFERROR(VLOOKUP($B2250,$L2239:$M2244,2,0),0)+IFERROR(VLOOKUP($B2250,$N2239:$O2244,2,0),0)+IFERROR(VLOOKUP($B2250,$P2239:$Q2244,2,0),0)+IFERROR(VLOOKUP($B2250,$R2239:$S2244,2,0),0))</f>
        <v>0</v>
      </c>
      <c r="E2250" s="110"/>
      <c r="F2250" s="105">
        <v>2</v>
      </c>
      <c r="G2250" s="185" t="e">
        <v>#NUM!</v>
      </c>
      <c r="H2250" s="185" t="e">
        <v>#NUM!</v>
      </c>
      <c r="I2250" s="185" t="e">
        <v>#NUM!</v>
      </c>
      <c r="J2250" s="185" t="e">
        <v>#NUM!</v>
      </c>
      <c r="K2250" s="185" t="e">
        <v>#NUM!</v>
      </c>
      <c r="L2250" s="185" t="e">
        <v>#NUM!</v>
      </c>
      <c r="M2250" s="110"/>
      <c r="O2250" s="105">
        <v>2</v>
      </c>
      <c r="P2250" s="185" t="e">
        <v>#NUM!</v>
      </c>
      <c r="Q2250" s="185" t="e">
        <v>#NUM!</v>
      </c>
      <c r="R2250" s="185" t="e">
        <v>#NUM!</v>
      </c>
      <c r="S2250" s="185" t="e">
        <v>#NUM!</v>
      </c>
      <c r="T2250" s="114"/>
      <c r="U2250" s="114"/>
    </row>
    <row r="2251" spans="1:34" hidden="1" outlineLevel="2" x14ac:dyDescent="0.25">
      <c r="B2251" s="105">
        <v>6</v>
      </c>
      <c r="C2251" s="108">
        <f t="shared" ref="C2251" si="3860">-(IFERROR(VLOOKUP($B2251,$B2239:$C2244,2,0),0)+IFERROR(VLOOKUP($B2251,$D2239:$E2244,2,0),0)+IFERROR(VLOOKUP($B2251,$F2239:$G2244,2,0),0)+IFERROR(VLOOKUP($B2251,$H2239:$I2244,2,0),0)+IFERROR(VLOOKUP($B2251,$J2239:$K2244,2,0),0)+IFERROR(VLOOKUP($B2251,$L2239:$M2244,2,0),0)+IFERROR(VLOOKUP($B2251,$N2239:$O2244,2,0),0)+IFERROR(VLOOKUP($B2251,$P2239:$Q2244,2,0),0)+IFERROR(VLOOKUP($B2251,$R2239:$S2244,2,0),0))</f>
        <v>0</v>
      </c>
      <c r="E2251" s="110"/>
      <c r="F2251" s="105">
        <v>3</v>
      </c>
      <c r="G2251" s="185" t="e">
        <v>#NUM!</v>
      </c>
      <c r="H2251" s="185" t="e">
        <v>#NUM!</v>
      </c>
      <c r="I2251" s="185" t="e">
        <v>#NUM!</v>
      </c>
      <c r="J2251" s="185" t="e">
        <v>#NUM!</v>
      </c>
      <c r="K2251" s="185" t="e">
        <v>#NUM!</v>
      </c>
      <c r="L2251" s="185"/>
      <c r="M2251" s="110"/>
      <c r="O2251" s="105">
        <v>3</v>
      </c>
      <c r="P2251" s="185" t="e">
        <v>#NUM!</v>
      </c>
      <c r="Q2251" s="185" t="e">
        <v>#NUM!</v>
      </c>
      <c r="R2251" s="185" t="e">
        <v>#NUM!</v>
      </c>
      <c r="S2251" s="185" t="e">
        <v>#NUM!</v>
      </c>
      <c r="T2251" s="114"/>
      <c r="U2251" s="114"/>
    </row>
    <row r="2252" spans="1:34" hidden="1" outlineLevel="2" x14ac:dyDescent="0.25">
      <c r="B2252" s="105">
        <v>7</v>
      </c>
      <c r="C2252" s="108">
        <f t="shared" ref="C2252" si="3861">-(IFERROR(VLOOKUP($B2252,$B2239:$C2244,2,0),0)+IFERROR(VLOOKUP($B2252,$D2239:$E2244,2,0),0)+IFERROR(VLOOKUP($B2252,$F2239:$G2244,2,0),0)+IFERROR(VLOOKUP($B2252,$H2239:$I2244,2,0),0)+IFERROR(VLOOKUP($B2252,$J2239:$K2244,2,0),0)+IFERROR(VLOOKUP($B2252,$L2239:$M2244,2,0),0)+IFERROR(VLOOKUP($B2252,$N2239:$O2244,2,0),0)+IFERROR(VLOOKUP($B2252,$P2239:$Q2244,2,0),0)+IFERROR(VLOOKUP($B2252,$R2239:$S2244,2,0),0))</f>
        <v>0</v>
      </c>
      <c r="E2252" s="110"/>
      <c r="F2252" s="105">
        <v>4</v>
      </c>
      <c r="G2252" s="185" t="e">
        <v>#NUM!</v>
      </c>
      <c r="H2252" s="185" t="e">
        <v>#NUM!</v>
      </c>
      <c r="I2252" s="185" t="e">
        <v>#NUM!</v>
      </c>
      <c r="J2252" s="185" t="e">
        <v>#NUM!</v>
      </c>
      <c r="K2252" s="185"/>
      <c r="L2252" s="185"/>
      <c r="M2252" s="110"/>
      <c r="O2252" s="105">
        <v>4</v>
      </c>
      <c r="P2252" s="185" t="e">
        <v>#NUM!</v>
      </c>
      <c r="Q2252" s="185" t="e">
        <v>#NUM!</v>
      </c>
      <c r="R2252" s="185" t="e">
        <v>#NUM!</v>
      </c>
      <c r="S2252" s="185" t="e">
        <v>#NUM!</v>
      </c>
      <c r="T2252" s="114"/>
      <c r="U2252" s="114"/>
    </row>
    <row r="2253" spans="1:34" hidden="1" outlineLevel="2" x14ac:dyDescent="0.25">
      <c r="B2253" s="105">
        <v>8</v>
      </c>
      <c r="C2253" s="108">
        <f t="shared" ref="C2253" si="3862">-(IFERROR(VLOOKUP($B2253,$B2239:$C2244,2,0),0)+IFERROR(VLOOKUP($B2253,$D2239:$E2244,2,0),0)+IFERROR(VLOOKUP($B2253,$F2239:$G2244,2,0),0)+IFERROR(VLOOKUP($B2253,$H2239:$I2244,2,0),0)+IFERROR(VLOOKUP($B2253,$J2239:$K2244,2,0),0)+IFERROR(VLOOKUP($B2253,$L2239:$M2244,2,0),0)+IFERROR(VLOOKUP($B2253,$N2239:$O2244,2,0),0)+IFERROR(VLOOKUP($B2253,$P2239:$Q2244,2,0),0)+IFERROR(VLOOKUP($B2253,$R2239:$S2244,2,0),0))</f>
        <v>0</v>
      </c>
      <c r="E2253" s="110" t="s">
        <v>40</v>
      </c>
      <c r="F2253" s="105">
        <v>5</v>
      </c>
      <c r="G2253" s="185" t="e">
        <v>#NUM!</v>
      </c>
      <c r="H2253" s="185" t="e">
        <v>#NUM!</v>
      </c>
      <c r="I2253" s="185" t="e">
        <v>#NUM!</v>
      </c>
      <c r="J2253" s="185"/>
      <c r="K2253" s="185"/>
      <c r="L2253" s="185"/>
      <c r="M2253" s="110"/>
      <c r="O2253" s="105">
        <v>5</v>
      </c>
      <c r="P2253" s="185" t="e">
        <v>#NUM!</v>
      </c>
      <c r="Q2253" s="185" t="e">
        <v>#NUM!</v>
      </c>
      <c r="R2253" s="185" t="e">
        <v>#NUM!</v>
      </c>
      <c r="S2253" s="185" t="e">
        <v>#NUM!</v>
      </c>
      <c r="T2253" s="114"/>
      <c r="U2253" s="114"/>
    </row>
    <row r="2254" spans="1:34" hidden="1" outlineLevel="2" x14ac:dyDescent="0.25">
      <c r="B2254" s="105">
        <v>9</v>
      </c>
      <c r="C2254" s="108">
        <f t="shared" ref="C2254" si="3863">-(IFERROR(VLOOKUP($B2254,$B2239:$C2244,2,0),0)+IFERROR(VLOOKUP($B2254,$D2239:$E2244,2,0),0)+IFERROR(VLOOKUP($B2254,$F2239:$G2244,2,0),0)+IFERROR(VLOOKUP($B2254,$H2239:$I2244,2,0),0)+IFERROR(VLOOKUP($B2254,$J2239:$K2244,2,0),0)+IFERROR(VLOOKUP($B2254,$L2239:$M2244,2,0),0)+IFERROR(VLOOKUP($B2254,$N2239:$O2244,2,0),0)+IFERROR(VLOOKUP($B2254,$P2239:$Q2244,2,0),0)+IFERROR(VLOOKUP($B2254,$R2239:$S2244,2,0),0))</f>
        <v>0</v>
      </c>
      <c r="E2254" s="110"/>
      <c r="F2254" s="105">
        <v>6</v>
      </c>
      <c r="G2254" s="185" t="e">
        <v>#NUM!</v>
      </c>
      <c r="H2254" s="185" t="e">
        <v>#NUM!</v>
      </c>
      <c r="I2254" s="185"/>
      <c r="J2254" s="185"/>
      <c r="K2254" s="185"/>
      <c r="L2254" s="185"/>
      <c r="M2254" s="110"/>
      <c r="O2254" s="105">
        <v>6</v>
      </c>
      <c r="P2254" s="185" t="e">
        <v>#NUM!</v>
      </c>
      <c r="Q2254" s="185" t="e">
        <v>#NUM!</v>
      </c>
      <c r="R2254" s="185" t="e">
        <v>#NUM!</v>
      </c>
      <c r="S2254" s="185" t="e">
        <v>#NUM!</v>
      </c>
      <c r="T2254" s="114"/>
      <c r="U2254" s="114"/>
    </row>
    <row r="2255" spans="1:34" hidden="1" outlineLevel="2" x14ac:dyDescent="0.25">
      <c r="B2255" s="105">
        <v>10</v>
      </c>
      <c r="C2255" s="108">
        <f t="shared" ref="C2255" si="3864">-(IFERROR(VLOOKUP($B2255,$B2239:$C2244,2,0),0)+IFERROR(VLOOKUP($B2255,$D2239:$E2244,2,0),0)+IFERROR(VLOOKUP($B2255,$F2239:$G2244,2,0),0)+IFERROR(VLOOKUP($B2255,$H2239:$I2244,2,0),0)+IFERROR(VLOOKUP($B2255,$J2239:$K2244,2,0),0)+IFERROR(VLOOKUP($B2255,$L2239:$M2244,2,0),0)+IFERROR(VLOOKUP($B2255,$N2239:$O2244,2,0),0)+IFERROR(VLOOKUP($B2255,$P2239:$Q2244,2,0),0)+IFERROR(VLOOKUP($B2255,$R2239:$S2244,2,0),0))</f>
        <v>0</v>
      </c>
      <c r="E2255" s="110"/>
      <c r="F2255" s="105">
        <v>7</v>
      </c>
      <c r="G2255" s="185" t="e">
        <v>#NUM!</v>
      </c>
      <c r="H2255" s="185"/>
      <c r="I2255" s="185"/>
      <c r="J2255" s="185"/>
      <c r="K2255" s="185"/>
      <c r="L2255" s="185"/>
      <c r="M2255" s="110"/>
      <c r="N2255" s="110" t="s">
        <v>40</v>
      </c>
      <c r="O2255" s="105">
        <v>7</v>
      </c>
      <c r="P2255" s="185" t="e">
        <v>#NUM!</v>
      </c>
      <c r="Q2255" s="185" t="e">
        <v>#NUM!</v>
      </c>
      <c r="R2255" s="185" t="e">
        <v>#NUM!</v>
      </c>
      <c r="S2255" s="185" t="e">
        <v>#NUM!</v>
      </c>
      <c r="T2255" s="114"/>
      <c r="U2255" s="114"/>
    </row>
    <row r="2256" spans="1:34" hidden="1" outlineLevel="2" x14ac:dyDescent="0.25">
      <c r="B2256" s="105">
        <v>11</v>
      </c>
      <c r="C2256" s="108">
        <f t="shared" ref="C2256" si="3865">-(IFERROR(VLOOKUP($B2256,$B2239:$C2244,2,0),0)+IFERROR(VLOOKUP($B2256,$D2239:$E2244,2,0),0)+IFERROR(VLOOKUP($B2256,$F2239:$G2244,2,0),0)+IFERROR(VLOOKUP($B2256,$H2239:$I2244,2,0),0)+IFERROR(VLOOKUP($B2256,$J2239:$K2244,2,0),0)+IFERROR(VLOOKUP($B2256,$L2239:$M2244,2,0),0)+IFERROR(VLOOKUP($B2256,$N2239:$O2244,2,0),0)+IFERROR(VLOOKUP($B2256,$P2239:$Q2244,2,0),0)+IFERROR(VLOOKUP($B2256,$R2239:$S2244,2,0),0))</f>
        <v>0</v>
      </c>
      <c r="E2256" s="110"/>
      <c r="M2256" s="110"/>
      <c r="O2256" s="105">
        <v>8</v>
      </c>
      <c r="P2256" s="185" t="e">
        <v>#NUM!</v>
      </c>
      <c r="Q2256" s="185" t="e">
        <v>#NUM!</v>
      </c>
      <c r="R2256" s="185" t="e">
        <v>#NUM!</v>
      </c>
      <c r="S2256" s="185" t="e">
        <v>#NUM!</v>
      </c>
      <c r="T2256" s="114"/>
      <c r="U2256" s="114"/>
    </row>
    <row r="2257" spans="1:24" hidden="1" outlineLevel="2" x14ac:dyDescent="0.25">
      <c r="B2257" s="105">
        <v>12</v>
      </c>
      <c r="C2257" s="108">
        <f t="shared" ref="C2257" si="3866">-(IFERROR(VLOOKUP($B2257,$B2239:$C2244,2,0),0)+IFERROR(VLOOKUP($B2257,$D2239:$E2244,2,0),0)+IFERROR(VLOOKUP($B2257,$F2239:$G2244,2,0),0)+IFERROR(VLOOKUP($B2257,$H2239:$I2244,2,0),0)+IFERROR(VLOOKUP($B2257,$J2239:$K2244,2,0),0)+IFERROR(VLOOKUP($B2257,$L2239:$M2244,2,0),0)+IFERROR(VLOOKUP($B2257,$N2239:$O2244,2,0),0)+IFERROR(VLOOKUP($B2257,$P2239:$Q2244,2,0),0)+IFERROR(VLOOKUP($B2257,$R2239:$S2244,2,0),0))</f>
        <v>0</v>
      </c>
      <c r="E2257" s="110"/>
      <c r="M2257" s="110"/>
      <c r="O2257" s="105">
        <v>9</v>
      </c>
      <c r="P2257" s="185" t="e">
        <v>#NUM!</v>
      </c>
      <c r="Q2257" s="185" t="e">
        <v>#NUM!</v>
      </c>
      <c r="R2257" s="185" t="e">
        <v>#NUM!</v>
      </c>
      <c r="S2257" s="185"/>
      <c r="T2257" s="114"/>
      <c r="U2257" s="114"/>
    </row>
    <row r="2258" spans="1:24" hidden="1" outlineLevel="2" x14ac:dyDescent="0.25">
      <c r="B2258" s="105">
        <v>13</v>
      </c>
      <c r="C2258" s="108">
        <f t="shared" ref="C2258" si="3867">-(IFERROR(VLOOKUP($B2258,$B2239:$C2244,2,0),0)+IFERROR(VLOOKUP($B2258,$D2239:$E2244,2,0),0)+IFERROR(VLOOKUP($B2258,$F2239:$G2244,2,0),0)+IFERROR(VLOOKUP($B2258,$H2239:$I2244,2,0),0)+IFERROR(VLOOKUP($B2258,$J2239:$K2244,2,0),0)+IFERROR(VLOOKUP($B2258,$L2239:$M2244,2,0),0)+IFERROR(VLOOKUP($B2258,$N2239:$O2244,2,0),0)+IFERROR(VLOOKUP($B2258,$P2239:$Q2244,2,0),0)+IFERROR(VLOOKUP($B2258,$R2239:$S2244,2,0),0))</f>
        <v>0</v>
      </c>
      <c r="E2258" s="110"/>
      <c r="F2258" s="110"/>
      <c r="G2258" s="324" t="s">
        <v>42</v>
      </c>
      <c r="H2258" s="324"/>
      <c r="I2258" s="324"/>
      <c r="J2258" s="324"/>
      <c r="K2258" s="324"/>
      <c r="L2258" s="324"/>
      <c r="M2258" s="110"/>
      <c r="O2258" s="105">
        <v>10</v>
      </c>
      <c r="P2258" s="185" t="e">
        <v>#NUM!</v>
      </c>
      <c r="Q2258" s="185" t="e">
        <v>#NUM!</v>
      </c>
      <c r="R2258" s="185"/>
      <c r="S2258" s="185"/>
      <c r="T2258" s="114"/>
      <c r="U2258" s="114"/>
    </row>
    <row r="2259" spans="1:24" hidden="1" outlineLevel="2" x14ac:dyDescent="0.25">
      <c r="B2259" s="105">
        <v>14</v>
      </c>
      <c r="C2259" s="108">
        <f t="shared" ref="C2259" si="3868">-(IFERROR(VLOOKUP($B2259,$B2239:$C2244,2,0),0)+IFERROR(VLOOKUP($B2259,$D2239:$E2244,2,0),0)+IFERROR(VLOOKUP($B2259,$F2239:$G2244,2,0),0)+IFERROR(VLOOKUP($B2259,$H2239:$I2244,2,0),0)+IFERROR(VLOOKUP($B2259,$J2239:$K2244,2,0),0)+IFERROR(VLOOKUP($B2259,$L2239:$M2244,2,0),0)+IFERROR(VLOOKUP($B2259,$N2239:$O2244,2,0),0)+IFERROR(VLOOKUP($B2259,$P2239:$Q2244,2,0),0)+IFERROR(VLOOKUP($B2259,$R2239:$S2244,2,0),0))</f>
        <v>0</v>
      </c>
      <c r="E2259" s="110"/>
      <c r="F2259" s="110"/>
      <c r="G2259" s="112">
        <v>6</v>
      </c>
      <c r="H2259" s="112">
        <v>5</v>
      </c>
      <c r="I2259" s="112">
        <v>4</v>
      </c>
      <c r="J2259" s="112">
        <v>3</v>
      </c>
      <c r="K2259" s="112">
        <v>2</v>
      </c>
      <c r="L2259" s="112">
        <v>1</v>
      </c>
      <c r="M2259" s="110"/>
      <c r="O2259" s="105">
        <v>11</v>
      </c>
      <c r="P2259" s="185" t="e">
        <v>#NUM!</v>
      </c>
      <c r="Q2259" s="185"/>
      <c r="R2259" s="185"/>
      <c r="S2259" s="185"/>
      <c r="T2259" s="114"/>
      <c r="U2259" s="114"/>
    </row>
    <row r="2260" spans="1:24" hidden="1" outlineLevel="2" x14ac:dyDescent="0.25">
      <c r="A2260" s="68" t="s">
        <v>41</v>
      </c>
      <c r="B2260" s="105">
        <v>15</v>
      </c>
      <c r="C2260" s="108">
        <f t="shared" ref="C2260" si="3869">-(IFERROR(VLOOKUP($B2260,$B2239:$C2244,2,0),0)+IFERROR(VLOOKUP($B2260,$D2239:$E2244,2,0),0)+IFERROR(VLOOKUP($B2260,$F2239:$G2244,2,0),0)+IFERROR(VLOOKUP($B2260,$H2239:$I2244,2,0),0)+IFERROR(VLOOKUP($B2260,$J2239:$K2244,2,0),0)+IFERROR(VLOOKUP($B2260,$L2239:$M2244,2,0),0)+IFERROR(VLOOKUP($B2260,$N2239:$O2244,2,0),0)+IFERROR(VLOOKUP($B2260,$P2239:$Q2244,2,0),0)+IFERROR(VLOOKUP($B2260,$R2239:$S2244,2,0),0))</f>
        <v>0</v>
      </c>
      <c r="E2260" s="110"/>
      <c r="F2260" s="105">
        <v>1</v>
      </c>
      <c r="G2260" s="184" t="e">
        <f t="array" ref="G2260:G2268">MMULT(MINVERSE($C$24:$K$32),$C2246:$C2254)</f>
        <v>#NUM!</v>
      </c>
      <c r="H2260" s="184" t="e">
        <f t="array" ref="H2260:H2267">MMULT(MINVERSE($C$24:$J$31),$C2246:$C2253)</f>
        <v>#NUM!</v>
      </c>
      <c r="I2260" s="184" t="e">
        <f t="array" ref="I2260:I2266">MMULT(MINVERSE($C$24:$I$30),$C2246:$C2252)</f>
        <v>#NUM!</v>
      </c>
      <c r="J2260" s="184" t="e">
        <f t="array" ref="J2260:J2265">MMULT(MINVERSE($C$24:$H$29),$C2246:$C2251)</f>
        <v>#NUM!</v>
      </c>
      <c r="K2260" s="184" t="e">
        <f t="array" ref="K2260:K2264">MMULT(MINVERSE($C$24:$G$28),$C2246:$C2250)</f>
        <v>#NUM!</v>
      </c>
      <c r="L2260" s="113"/>
      <c r="M2260" s="110"/>
      <c r="N2260" s="110"/>
      <c r="O2260" s="110"/>
      <c r="P2260" s="110"/>
    </row>
    <row r="2261" spans="1:24" hidden="1" outlineLevel="2" x14ac:dyDescent="0.25">
      <c r="B2261" s="105">
        <v>16</v>
      </c>
      <c r="C2261" s="108">
        <f t="shared" ref="C2261" si="3870">-(IFERROR(VLOOKUP($B2261,$B2239:$C2244,2,0),0)+IFERROR(VLOOKUP($B2261,$D2239:$E2244,2,0),0)+IFERROR(VLOOKUP($B2261,$F2239:$G2244,2,0),0)+IFERROR(VLOOKUP($B2261,$H2239:$I2244,2,0),0)+IFERROR(VLOOKUP($B2261,$J2239:$K2244,2,0),0)+IFERROR(VLOOKUP($B2261,$L2239:$M2244,2,0),0)+IFERROR(VLOOKUP($B2261,$N2239:$O2244,2,0),0)+IFERROR(VLOOKUP($B2261,$P2239:$Q2244,2,0),0)+IFERROR(VLOOKUP($B2261,$R2239:$S2244,2,0),0))</f>
        <v>0</v>
      </c>
      <c r="E2261" s="110"/>
      <c r="F2261" s="105">
        <v>2</v>
      </c>
      <c r="G2261" s="185" t="e">
        <v>#NUM!</v>
      </c>
      <c r="H2261" s="185" t="e">
        <v>#NUM!</v>
      </c>
      <c r="I2261" s="185" t="e">
        <v>#NUM!</v>
      </c>
      <c r="J2261" s="185" t="e">
        <v>#NUM!</v>
      </c>
      <c r="K2261" s="185" t="e">
        <v>#NUM!</v>
      </c>
      <c r="L2261" s="114"/>
      <c r="M2261" s="110"/>
      <c r="N2261" s="110"/>
      <c r="O2261" s="110"/>
      <c r="P2261" s="110"/>
    </row>
    <row r="2262" spans="1:24" hidden="1" outlineLevel="2" x14ac:dyDescent="0.25">
      <c r="B2262" s="105">
        <v>17</v>
      </c>
      <c r="C2262" s="108">
        <f t="shared" ref="C2262" si="3871">-(IFERROR(VLOOKUP($B2262,$B2239:$C2244,2,0),0)+IFERROR(VLOOKUP($B2262,$D2239:$E2244,2,0),0)+IFERROR(VLOOKUP($B2262,$F2239:$G2244,2,0),0)+IFERROR(VLOOKUP($B2262,$H2239:$I2244,2,0),0)+IFERROR(VLOOKUP($B2262,$J2239:$K2244,2,0),0)+IFERROR(VLOOKUP($B2262,$L2239:$M2244,2,0),0)+IFERROR(VLOOKUP($B2262,$N2239:$O2244,2,0),0)+IFERROR(VLOOKUP($B2262,$P2239:$Q2244,2,0),0)+IFERROR(VLOOKUP($B2262,$R2239:$S2244,2,0),0))</f>
        <v>0</v>
      </c>
      <c r="E2262" s="110"/>
      <c r="F2262" s="105">
        <v>3</v>
      </c>
      <c r="G2262" s="185" t="e">
        <v>#NUM!</v>
      </c>
      <c r="H2262" s="185" t="e">
        <v>#NUM!</v>
      </c>
      <c r="I2262" s="185" t="e">
        <v>#NUM!</v>
      </c>
      <c r="J2262" s="185" t="e">
        <v>#NUM!</v>
      </c>
      <c r="K2262" s="185" t="e">
        <v>#NUM!</v>
      </c>
      <c r="L2262" s="114"/>
      <c r="M2262" s="110"/>
    </row>
    <row r="2263" spans="1:24" hidden="1" outlineLevel="2" x14ac:dyDescent="0.25">
      <c r="B2263" s="105">
        <v>18</v>
      </c>
      <c r="C2263" s="108">
        <f t="shared" ref="C2263" si="3872">-(IFERROR(VLOOKUP($B2263,$B2239:$C2244,2,0),0)+IFERROR(VLOOKUP($B2263,$D2239:$E2244,2,0),0)+IFERROR(VLOOKUP($B2263,$F2239:$G2244,2,0),0)+IFERROR(VLOOKUP($B2263,$H2239:$I2244,2,0),0)+IFERROR(VLOOKUP($B2263,$J2239:$K2244,2,0),0)+IFERROR(VLOOKUP($B2263,$L2239:$M2244,2,0),0)+IFERROR(VLOOKUP($B2263,$N2239:$O2244,2,0),0)+IFERROR(VLOOKUP($B2263,$P2239:$Q2244,2,0),0)+IFERROR(VLOOKUP($B2263,$R2239:$S2244,2,0),0))</f>
        <v>0</v>
      </c>
      <c r="E2263" s="110"/>
      <c r="F2263" s="105">
        <v>4</v>
      </c>
      <c r="G2263" s="185" t="e">
        <v>#NUM!</v>
      </c>
      <c r="H2263" s="185" t="e">
        <v>#NUM!</v>
      </c>
      <c r="I2263" s="185" t="e">
        <v>#NUM!</v>
      </c>
      <c r="J2263" s="185" t="e">
        <v>#NUM!</v>
      </c>
      <c r="K2263" s="185" t="e">
        <v>#NUM!</v>
      </c>
      <c r="L2263" s="114"/>
      <c r="M2263" s="110"/>
    </row>
    <row r="2264" spans="1:24" hidden="1" outlineLevel="2" x14ac:dyDescent="0.25">
      <c r="B2264" s="105">
        <v>19</v>
      </c>
      <c r="C2264" s="108">
        <f t="shared" ref="C2264" si="3873">-(IFERROR(VLOOKUP($B2264,$B2239:$C2244,2,0),0)+IFERROR(VLOOKUP($B2264,$D2239:$E2244,2,0),0)+IFERROR(VLOOKUP($B2264,$F2239:$G2244,2,0),0)+IFERROR(VLOOKUP($B2264,$H2239:$I2244,2,0),0)+IFERROR(VLOOKUP($B2264,$J2239:$K2244,2,0),0)+IFERROR(VLOOKUP($B2264,$L2239:$M2244,2,0),0)+IFERROR(VLOOKUP($B2264,$N2239:$O2244,2,0),0)+IFERROR(VLOOKUP($B2264,$P2239:$Q2244,2,0),0)+IFERROR(VLOOKUP($B2264,$R2239:$S2244,2,0),0))</f>
        <v>0</v>
      </c>
      <c r="E2264" s="110"/>
      <c r="F2264" s="105">
        <v>5</v>
      </c>
      <c r="G2264" s="185" t="e">
        <v>#NUM!</v>
      </c>
      <c r="H2264" s="185" t="e">
        <v>#NUM!</v>
      </c>
      <c r="I2264" s="185" t="e">
        <v>#NUM!</v>
      </c>
      <c r="J2264" s="185" t="e">
        <v>#NUM!</v>
      </c>
      <c r="K2264" s="185" t="e">
        <v>#NUM!</v>
      </c>
      <c r="L2264" s="114"/>
      <c r="M2264" s="110"/>
    </row>
    <row r="2265" spans="1:24" hidden="1" outlineLevel="2" x14ac:dyDescent="0.25">
      <c r="B2265" s="105">
        <v>20</v>
      </c>
      <c r="C2265" s="108">
        <f t="shared" ref="C2265" si="3874">-(IFERROR(VLOOKUP($B2265,$B2239:$C2244,2,0),0)+IFERROR(VLOOKUP($B2265,$D2239:$E2244,2,0),0)+IFERROR(VLOOKUP($B2265,$F2239:$G2244,2,0),0)+IFERROR(VLOOKUP($B2265,$H2239:$I2244,2,0),0)+IFERROR(VLOOKUP($B2265,$J2239:$K2244,2,0),0)+IFERROR(VLOOKUP($B2265,$L2239:$M2244,2,0),0)+IFERROR(VLOOKUP($B2265,$N2239:$O2244,2,0),0)+IFERROR(VLOOKUP($B2265,$P2239:$Q2244,2,0),0)+IFERROR(VLOOKUP($B2265,$R2239:$S2244,2,0),0))</f>
        <v>0</v>
      </c>
      <c r="E2265" s="110" t="s">
        <v>40</v>
      </c>
      <c r="F2265" s="105">
        <v>6</v>
      </c>
      <c r="G2265" s="185" t="e">
        <v>#NUM!</v>
      </c>
      <c r="H2265" s="185" t="e">
        <v>#NUM!</v>
      </c>
      <c r="I2265" s="185" t="e">
        <v>#NUM!</v>
      </c>
      <c r="J2265" s="185" t="e">
        <v>#NUM!</v>
      </c>
      <c r="K2265" s="185"/>
      <c r="L2265" s="114"/>
      <c r="M2265" s="110"/>
    </row>
    <row r="2266" spans="1:24" hidden="1" outlineLevel="2" x14ac:dyDescent="0.25">
      <c r="B2266" s="105">
        <v>21</v>
      </c>
      <c r="C2266" s="108">
        <f t="shared" ref="C2266" si="3875">-(IFERROR(VLOOKUP($B2266,$B2239:$C2244,2,0),0)+IFERROR(VLOOKUP($B2266,$D2239:$E2244,2,0),0)+IFERROR(VLOOKUP($B2266,$F2239:$G2244,2,0),0)+IFERROR(VLOOKUP($B2266,$H2239:$I2244,2,0),0)+IFERROR(VLOOKUP($B2266,$J2239:$K2244,2,0),0)+IFERROR(VLOOKUP($B2266,$L2239:$M2244,2,0),0)+IFERROR(VLOOKUP($B2266,$N2239:$O2244,2,0),0)+IFERROR(VLOOKUP($B2266,$P2239:$Q2244,2,0),0)+IFERROR(VLOOKUP($B2266,$R2239:$S2244,2,0),0))</f>
        <v>0</v>
      </c>
      <c r="E2266" s="110"/>
      <c r="F2266" s="105">
        <v>7</v>
      </c>
      <c r="G2266" s="185" t="e">
        <v>#NUM!</v>
      </c>
      <c r="H2266" s="185" t="e">
        <v>#NUM!</v>
      </c>
      <c r="I2266" s="185" t="e">
        <v>#NUM!</v>
      </c>
      <c r="J2266" s="185"/>
      <c r="K2266" s="185"/>
      <c r="L2266" s="114"/>
      <c r="M2266" s="110"/>
    </row>
    <row r="2267" spans="1:24" hidden="1" outlineLevel="2" x14ac:dyDescent="0.25">
      <c r="E2267" s="110"/>
      <c r="F2267" s="105">
        <v>8</v>
      </c>
      <c r="G2267" s="185" t="e">
        <v>#NUM!</v>
      </c>
      <c r="H2267" s="185" t="e">
        <v>#NUM!</v>
      </c>
      <c r="I2267" s="185"/>
      <c r="J2267" s="185"/>
      <c r="K2267" s="185"/>
      <c r="L2267" s="114"/>
      <c r="M2267" s="110"/>
      <c r="X2267" s="110"/>
    </row>
    <row r="2268" spans="1:24" hidden="1" outlineLevel="2" x14ac:dyDescent="0.25">
      <c r="E2268" s="110"/>
      <c r="F2268" s="105">
        <v>9</v>
      </c>
      <c r="G2268" s="185" t="e">
        <v>#NUM!</v>
      </c>
      <c r="H2268" s="185"/>
      <c r="I2268" s="185"/>
      <c r="J2268" s="185"/>
      <c r="K2268" s="185"/>
      <c r="L2268" s="114"/>
      <c r="M2268" s="110"/>
      <c r="X2268" s="110"/>
    </row>
    <row r="2269" spans="1:24" hidden="1" outlineLevel="2" x14ac:dyDescent="0.25">
      <c r="A2269" s="117"/>
    </row>
    <row r="2270" spans="1:24" s="119" customFormat="1" hidden="1" outlineLevel="2" x14ac:dyDescent="0.25">
      <c r="A2270" s="118" t="s">
        <v>37</v>
      </c>
    </row>
    <row r="2271" spans="1:24" hidden="1" outlineLevel="2" x14ac:dyDescent="0.25">
      <c r="B2271" s="316" t="e">
        <f t="shared" ref="B2271:B2277" si="3876">B2238</f>
        <v>#REF!</v>
      </c>
      <c r="C2271" s="316"/>
      <c r="D2271" s="316" t="e">
        <f t="shared" ref="D2271:D2277" si="3877">D2238</f>
        <v>#REF!</v>
      </c>
      <c r="E2271" s="316"/>
      <c r="F2271" s="316" t="e">
        <f t="shared" ref="F2271:F2277" si="3878">F2238</f>
        <v>#REF!</v>
      </c>
      <c r="G2271" s="316"/>
      <c r="H2271" s="316" t="e">
        <f t="shared" ref="H2271:H2277" si="3879">H2238</f>
        <v>#REF!</v>
      </c>
      <c r="I2271" s="316"/>
      <c r="J2271" s="316" t="e">
        <f t="shared" ref="J2271:J2277" si="3880">J2238</f>
        <v>#REF!</v>
      </c>
      <c r="K2271" s="316"/>
      <c r="L2271" s="316" t="e">
        <f t="shared" ref="L2271:L2277" si="3881">L2238</f>
        <v>#REF!</v>
      </c>
      <c r="M2271" s="316"/>
    </row>
    <row r="2272" spans="1:24" hidden="1" outlineLevel="2" x14ac:dyDescent="0.25">
      <c r="B2272" s="105" t="e">
        <f t="shared" si="3876"/>
        <v>#REF!</v>
      </c>
      <c r="C2272" s="116" t="e">
        <f>IF($Q$2=2,IFERROR(INDEX($G2249:$L2255,MATCH(B2272,$F2249:$F2255,0),MATCH(INICIO!$C$59,$G2248:$L2248,0)),0),IF($Q$2=4,IFERROR(INDEX($P2249:$U2259,MATCH(B2272,$O2249:$O2259,0),MATCH(INICIO!$C$59,$P2248:$U2248,0)),0),IFERROR(INDEX($G2260:$L2268,MATCH(B2272,$F2260:$F2268,0),MATCH(INICIO!$C$59,$G2259:$L2259,0)),0)))</f>
        <v>#REF!</v>
      </c>
      <c r="D2272" s="105" t="e">
        <f t="shared" si="3877"/>
        <v>#REF!</v>
      </c>
      <c r="E2272" s="116" t="e">
        <f>IF($Q$2=2,IFERROR(INDEX($G2249:$L2255,MATCH(D2272,$F2249:$F2255,0),MATCH(INICIO!$C$59,$G2248:$L2248,0)),0),IF($Q$2=4,IFERROR(INDEX($P2249:$U2259,MATCH(D2272,$O2249:$O2259,0),MATCH(INICIO!$C$59,$P2248:$U2248,0)),0),IFERROR(INDEX($G2260:$L2268,MATCH(D2272,$F2260:$F2268,0),MATCH(INICIO!$C$59,$G2259:$L2259,0)),0)))</f>
        <v>#REF!</v>
      </c>
      <c r="F2272" s="105" t="e">
        <f t="shared" si="3878"/>
        <v>#REF!</v>
      </c>
      <c r="G2272" s="116" t="e">
        <f>IF($Q$2=2,IFERROR(INDEX($G2249:$L2255,MATCH(F2272,$F2249:$F2255,0),MATCH(INICIO!$C$59,$G2248:$L2248,0)),0),IF($Q$2=4,IFERROR(INDEX($P2249:$U2259,MATCH(F2272,$O2249:$O2259,0),MATCH(INICIO!$C$59,$P2248:$U2248,0)),0),IFERROR(INDEX($G2260:$L2268,MATCH(F2272,$F2260:$F2268,0),MATCH(INICIO!$C$59,$G2259:$L2259,0)),0)))</f>
        <v>#REF!</v>
      </c>
      <c r="H2272" s="105" t="e">
        <f t="shared" si="3879"/>
        <v>#REF!</v>
      </c>
      <c r="I2272" s="116" t="e">
        <f>IF($Q$2=2,IFERROR(INDEX($G2249:$L2255,MATCH(H2272,$F2249:$F2255,0),MATCH(INICIO!$C$59,$G2248:$L2248,0)),0),IF($Q$2=4,IFERROR(INDEX($P2249:$U2259,MATCH(H2272,$O2249:$O2259,0),MATCH(INICIO!$C$59,$P2248:$U2248,0)),0),IFERROR(INDEX($G2260:$L2268,MATCH(H2272,$F2260:$F2268,0),MATCH(INICIO!$C$59,$G2259:$L2259,0)),0)))</f>
        <v>#REF!</v>
      </c>
      <c r="J2272" s="105" t="e">
        <f t="shared" si="3880"/>
        <v>#REF!</v>
      </c>
      <c r="K2272" s="116" t="e">
        <f>IF($Q$2=2,IFERROR(INDEX($G2249:$L2255,MATCH(J2272,$F2249:$F2255,0),MATCH(INICIO!$C$59,$G2248:$L2248,0)),0),IF($Q$2=4,IFERROR(INDEX($P2249:$U2259,MATCH(J2272,$O2249:$O2259,0),MATCH(INICIO!$C$59,$P2248:$U2248,0)),0),IFERROR(INDEX($G2260:$L2268,MATCH(J2272,$F2260:$F2268,0),MATCH(INICIO!$C$59,$G2259:$L2259,0)),0)))</f>
        <v>#REF!</v>
      </c>
      <c r="L2272" s="105" t="e">
        <f t="shared" si="3881"/>
        <v>#REF!</v>
      </c>
      <c r="M2272" s="116" t="e">
        <f>IF($Q$2=2,IFERROR(INDEX($G2249:$L2255,MATCH(L2272,$F2249:$F2255,0),MATCH(INICIO!$C$59,$G2248:$L2248,0)),0),IF($Q$2=4,IFERROR(INDEX($P2249:$U2259,MATCH(L2272,$O2249:$O2259,0),MATCH(INICIO!$C$59,$P2248:$U2248,0)),0),IFERROR(INDEX($G2260:$L2268,MATCH(L2272,$F2260:$F2268,0),MATCH(INICIO!$C$59,$G2259:$L2259,0)),0)))</f>
        <v>#REF!</v>
      </c>
    </row>
    <row r="2273" spans="1:62" hidden="1" outlineLevel="2" x14ac:dyDescent="0.25">
      <c r="B2273" s="105" t="e">
        <f t="shared" si="3876"/>
        <v>#REF!</v>
      </c>
      <c r="C2273" s="116" t="e">
        <f>IF($Q$2=2,IFERROR(INDEX($G2249:$L2255,MATCH(B2273,$F2249:$F2255,0),MATCH(INICIO!$C$59,$G2248:$L2248,0)),0),IF($Q$2=4,IFERROR(INDEX($P2249:$U2259,MATCH(B2273,$O2249:$O2259,0),MATCH(INICIO!$C$59,$P2248:$U2248,0)),0),IFERROR(INDEX($G2260:$L2268,MATCH(B2273,$F2260:$F2268,0),MATCH(INICIO!$C$59,$G2259:$L2259,0)),0)))</f>
        <v>#REF!</v>
      </c>
      <c r="D2273" s="105" t="e">
        <f t="shared" si="3877"/>
        <v>#REF!</v>
      </c>
      <c r="E2273" s="116" t="e">
        <f>IF($Q$2=2,IFERROR(INDEX($G2249:$L2255,MATCH(D2273,$F2249:$F2255,0),MATCH(INICIO!$C$59,$G2248:$L2248,0)),0),IF($Q$2=4,IFERROR(INDEX($P2249:$U2259,MATCH(D2273,$O2249:$O2259,0),MATCH(INICIO!$C$59,$P2248:$U2248,0)),0),IFERROR(INDEX($G2260:$L2268,MATCH(D2273,$F2260:$F2268,0),MATCH(INICIO!$C$59,$G2259:$L2259,0)),0)))</f>
        <v>#REF!</v>
      </c>
      <c r="F2273" s="105" t="e">
        <f t="shared" si="3878"/>
        <v>#REF!</v>
      </c>
      <c r="G2273" s="116" t="e">
        <f>IF($Q$2=2,IFERROR(INDEX($G2249:$L2255,MATCH(F2273,$F2249:$F2255,0),MATCH(INICIO!$C$59,$G2248:$L2248,0)),0),IF($Q$2=4,IFERROR(INDEX($P2249:$U2259,MATCH(F2273,$O2249:$O2259,0),MATCH(INICIO!$C$59,$P2248:$U2248,0)),0),IFERROR(INDEX($G2260:$L2268,MATCH(F2273,$F2260:$F2268,0),MATCH(INICIO!$C$59,$G2259:$L2259,0)),0)))</f>
        <v>#REF!</v>
      </c>
      <c r="H2273" s="105" t="e">
        <f t="shared" si="3879"/>
        <v>#REF!</v>
      </c>
      <c r="I2273" s="116" t="e">
        <f>IF($Q$2=2,IFERROR(INDEX($G2249:$L2255,MATCH(H2273,$F2249:$F2255,0),MATCH(INICIO!$C$59,$G2248:$L2248,0)),0),IF($Q$2=4,IFERROR(INDEX($P2249:$U2259,MATCH(H2273,$O2249:$O2259,0),MATCH(INICIO!$C$59,$P2248:$U2248,0)),0),IFERROR(INDEX($G2260:$L2268,MATCH(H2273,$F2260:$F2268,0),MATCH(INICIO!$C$59,$G2259:$L2259,0)),0)))</f>
        <v>#REF!</v>
      </c>
      <c r="J2273" s="105" t="e">
        <f t="shared" si="3880"/>
        <v>#REF!</v>
      </c>
      <c r="K2273" s="116" t="e">
        <f>IF($Q$2=2,IFERROR(INDEX($G2249:$L2255,MATCH(J2273,$F2249:$F2255,0),MATCH(INICIO!$C$59,$G2248:$L2248,0)),0),IF($Q$2=4,IFERROR(INDEX($P2249:$U2259,MATCH(J2273,$O2249:$O2259,0),MATCH(INICIO!$C$59,$P2248:$U2248,0)),0),IFERROR(INDEX($G2260:$L2268,MATCH(J2273,$F2260:$F2268,0),MATCH(INICIO!$C$59,$G2259:$L2259,0)),0)))</f>
        <v>#REF!</v>
      </c>
      <c r="L2273" s="105" t="e">
        <f t="shared" si="3881"/>
        <v>#REF!</v>
      </c>
      <c r="M2273" s="116" t="e">
        <f>IF($Q$2=2,IFERROR(INDEX($G2249:$L2255,MATCH(L2273,$F2249:$F2255,0),MATCH(INICIO!$C$59,$G2248:$L2248,0)),0),IF($Q$2=4,IFERROR(INDEX($P2249:$U2259,MATCH(L2273,$O2249:$O2259,0),MATCH(INICIO!$C$59,$P2248:$U2248,0)),0),IFERROR(INDEX($G2260:$L2268,MATCH(L2273,$F2260:$F2268,0),MATCH(INICIO!$C$59,$G2259:$L2259,0)),0)))</f>
        <v>#REF!</v>
      </c>
    </row>
    <row r="2274" spans="1:62" hidden="1" outlineLevel="2" x14ac:dyDescent="0.25">
      <c r="B2274" s="105" t="e">
        <f t="shared" si="3876"/>
        <v>#REF!</v>
      </c>
      <c r="C2274" s="116" t="e">
        <f>IF($Q$2=2,IFERROR(INDEX($G2249:$L2255,MATCH(B2274,$F2249:$F2255,0),MATCH(INICIO!$C$59,$G2248:$L2248,0)),0),IF($Q$2=4,IFERROR(INDEX($P2249:$U2259,MATCH(B2274,$O2249:$O2259,0),MATCH(INICIO!$C$59,$P2248:$U2248,0)),0),IFERROR(INDEX($G2260:$L2268,MATCH(B2274,$F2260:$F2268,0),MATCH(INICIO!$C$59,$G2259:$L2259,0)),0)))</f>
        <v>#REF!</v>
      </c>
      <c r="D2274" s="105" t="e">
        <f t="shared" si="3877"/>
        <v>#REF!</v>
      </c>
      <c r="E2274" s="116" t="e">
        <f>IF($Q$2=2,IFERROR(INDEX($G2249:$L2255,MATCH(D2274,$F2249:$F2255,0),MATCH(INICIO!$C$59,$G2248:$L2248,0)),0),IF($Q$2=4,IFERROR(INDEX($P2249:$U2259,MATCH(D2274,$O2249:$O2259,0),MATCH(INICIO!$C$59,$P2248:$U2248,0)),0),IFERROR(INDEX($G2260:$L2268,MATCH(D2274,$F2260:$F2268,0),MATCH(INICIO!$C$59,$G2259:$L2259,0)),0)))</f>
        <v>#REF!</v>
      </c>
      <c r="F2274" s="105" t="e">
        <f t="shared" si="3878"/>
        <v>#REF!</v>
      </c>
      <c r="G2274" s="116" t="e">
        <f>IF($Q$2=2,IFERROR(INDEX($G2249:$L2255,MATCH(F2274,$F2249:$F2255,0),MATCH(INICIO!$C$59,$G2248:$L2248,0)),0),IF($Q$2=4,IFERROR(INDEX($P2249:$U2259,MATCH(F2274,$O2249:$O2259,0),MATCH(INICIO!$C$59,$P2248:$U2248,0)),0),IFERROR(INDEX($G2260:$L2268,MATCH(F2274,$F2260:$F2268,0),MATCH(INICIO!$C$59,$G2259:$L2259,0)),0)))</f>
        <v>#REF!</v>
      </c>
      <c r="H2274" s="105" t="e">
        <f t="shared" si="3879"/>
        <v>#REF!</v>
      </c>
      <c r="I2274" s="116" t="e">
        <f>IF($Q$2=2,IFERROR(INDEX($G2249:$L2255,MATCH(H2274,$F2249:$F2255,0),MATCH(INICIO!$C$59,$G2248:$L2248,0)),0),IF($Q$2=4,IFERROR(INDEX($P2249:$U2259,MATCH(H2274,$O2249:$O2259,0),MATCH(INICIO!$C$59,$P2248:$U2248,0)),0),IFERROR(INDEX($G2260:$L2268,MATCH(H2274,$F2260:$F2268,0),MATCH(INICIO!$C$59,$G2259:$L2259,0)),0)))</f>
        <v>#REF!</v>
      </c>
      <c r="J2274" s="105" t="e">
        <f t="shared" si="3880"/>
        <v>#REF!</v>
      </c>
      <c r="K2274" s="116" t="e">
        <f>IF($Q$2=2,IFERROR(INDEX($G2249:$L2255,MATCH(J2274,$F2249:$F2255,0),MATCH(INICIO!$C$59,$G2248:$L2248,0)),0),IF($Q$2=4,IFERROR(INDEX($P2249:$U2259,MATCH(J2274,$O2249:$O2259,0),MATCH(INICIO!$C$59,$P2248:$U2248,0)),0),IFERROR(INDEX($G2260:$L2268,MATCH(J2274,$F2260:$F2268,0),MATCH(INICIO!$C$59,$G2259:$L2259,0)),0)))</f>
        <v>#REF!</v>
      </c>
      <c r="L2274" s="105" t="e">
        <f t="shared" si="3881"/>
        <v>#REF!</v>
      </c>
      <c r="M2274" s="116" t="e">
        <f>IF($Q$2=2,IFERROR(INDEX($G2249:$L2255,MATCH(L2274,$F2249:$F2255,0),MATCH(INICIO!$C$59,$G2248:$L2248,0)),0),IF($Q$2=4,IFERROR(INDEX($P2249:$U2259,MATCH(L2274,$O2249:$O2259,0),MATCH(INICIO!$C$59,$P2248:$U2248,0)),0),IFERROR(INDEX($G2260:$L2268,MATCH(L2274,$F2260:$F2268,0),MATCH(INICIO!$C$59,$G2259:$L2259,0)),0)))</f>
        <v>#REF!</v>
      </c>
    </row>
    <row r="2275" spans="1:62" hidden="1" outlineLevel="2" x14ac:dyDescent="0.25">
      <c r="B2275" s="105" t="e">
        <f t="shared" si="3876"/>
        <v>#REF!</v>
      </c>
      <c r="C2275" s="116" t="e">
        <f>IF($Q$2=2,IFERROR(INDEX($G2249:$L2255,MATCH(B2275,$F2249:$F2255,0),MATCH(INICIO!$C$59,$G2248:$L2248,0)),0),IF($Q$2=4,IFERROR(INDEX($P2249:$U2259,MATCH(B2275,$O2249:$O2259,0),MATCH(INICIO!$C$59,$P2248:$U2248,0)),0),IFERROR(INDEX($G2260:$L2268,MATCH(B2275,$F2260:$F2268,0),MATCH(INICIO!$C$59,$G2259:$L2259,0)),0)))</f>
        <v>#REF!</v>
      </c>
      <c r="D2275" s="105" t="e">
        <f t="shared" si="3877"/>
        <v>#REF!</v>
      </c>
      <c r="E2275" s="116" t="e">
        <f>IF($Q$2=2,IFERROR(INDEX($G2249:$L2255,MATCH(D2275,$F2249:$F2255,0),MATCH(INICIO!$C$59,$G2248:$L2248,0)),0),IF($Q$2=4,IFERROR(INDEX($P2249:$U2259,MATCH(D2275,$O2249:$O2259,0),MATCH(INICIO!$C$59,$P2248:$U2248,0)),0),IFERROR(INDEX($G2260:$L2268,MATCH(D2275,$F2260:$F2268,0),MATCH(INICIO!$C$59,$G2259:$L2259,0)),0)))</f>
        <v>#REF!</v>
      </c>
      <c r="F2275" s="105" t="e">
        <f t="shared" si="3878"/>
        <v>#REF!</v>
      </c>
      <c r="G2275" s="116" t="e">
        <f>IF($Q$2=2,IFERROR(INDEX($G2249:$L2255,MATCH(F2275,$F2249:$F2255,0),MATCH(INICIO!$C$59,$G2248:$L2248,0)),0),IF($Q$2=4,IFERROR(INDEX($P2249:$U2259,MATCH(F2275,$O2249:$O2259,0),MATCH(INICIO!$C$59,$P2248:$U2248,0)),0),IFERROR(INDEX($G2260:$L2268,MATCH(F2275,$F2260:$F2268,0),MATCH(INICIO!$C$59,$G2259:$L2259,0)),0)))</f>
        <v>#REF!</v>
      </c>
      <c r="H2275" s="105" t="e">
        <f t="shared" si="3879"/>
        <v>#REF!</v>
      </c>
      <c r="I2275" s="116" t="e">
        <f>IF($Q$2=2,IFERROR(INDEX($G2249:$L2255,MATCH(H2275,$F2249:$F2255,0),MATCH(INICIO!$C$59,$G2248:$L2248,0)),0),IF($Q$2=4,IFERROR(INDEX($P2249:$U2259,MATCH(H2275,$O2249:$O2259,0),MATCH(INICIO!$C$59,$P2248:$U2248,0)),0),IFERROR(INDEX($G2260:$L2268,MATCH(H2275,$F2260:$F2268,0),MATCH(INICIO!$C$59,$G2259:$L2259,0)),0)))</f>
        <v>#REF!</v>
      </c>
      <c r="J2275" s="105" t="e">
        <f t="shared" si="3880"/>
        <v>#REF!</v>
      </c>
      <c r="K2275" s="116" t="e">
        <f>IF($Q$2=2,IFERROR(INDEX($G2249:$L2255,MATCH(J2275,$F2249:$F2255,0),MATCH(INICIO!$C$59,$G2248:$L2248,0)),0),IF($Q$2=4,IFERROR(INDEX($P2249:$U2259,MATCH(J2275,$O2249:$O2259,0),MATCH(INICIO!$C$59,$P2248:$U2248,0)),0),IFERROR(INDEX($G2260:$L2268,MATCH(J2275,$F2260:$F2268,0),MATCH(INICIO!$C$59,$G2259:$L2259,0)),0)))</f>
        <v>#REF!</v>
      </c>
      <c r="L2275" s="105" t="e">
        <f t="shared" si="3881"/>
        <v>#REF!</v>
      </c>
      <c r="M2275" s="116" t="e">
        <f>IF($Q$2=2,IFERROR(INDEX($G2249:$L2255,MATCH(L2275,$F2249:$F2255,0),MATCH(INICIO!$C$59,$G2248:$L2248,0)),0),IF($Q$2=4,IFERROR(INDEX($P2249:$U2259,MATCH(L2275,$O2249:$O2259,0),MATCH(INICIO!$C$59,$P2248:$U2248,0)),0),IFERROR(INDEX($G2260:$L2268,MATCH(L2275,$F2260:$F2268,0),MATCH(INICIO!$C$59,$G2259:$L2259,0)),0)))</f>
        <v>#REF!</v>
      </c>
    </row>
    <row r="2276" spans="1:62" hidden="1" outlineLevel="2" x14ac:dyDescent="0.25">
      <c r="B2276" s="105" t="e">
        <f t="shared" si="3876"/>
        <v>#REF!</v>
      </c>
      <c r="C2276" s="116" t="e">
        <f>IF($Q$2=2,IFERROR(INDEX($G2249:$L2255,MATCH(B2276,$F2249:$F2255,0),MATCH(INICIO!$C$59,$G2248:$L2248,0)),0),IF($Q$2=4,IFERROR(INDEX($P2249:$U2259,MATCH(B2276,$O2249:$O2259,0),MATCH(INICIO!$C$59,$P2248:$U2248,0)),0),IFERROR(INDEX($G2260:$L2268,MATCH(B2276,$F2260:$F2268,0),MATCH(INICIO!$C$59,$G2259:$L2259,0)),0)))</f>
        <v>#REF!</v>
      </c>
      <c r="D2276" s="105" t="e">
        <f t="shared" si="3877"/>
        <v>#REF!</v>
      </c>
      <c r="E2276" s="116" t="e">
        <f>IF($Q$2=2,IFERROR(INDEX($G2249:$L2255,MATCH(D2276,$F2249:$F2255,0),MATCH(INICIO!$C$59,$G2248:$L2248,0)),0),IF($Q$2=4,IFERROR(INDEX($P2249:$U2259,MATCH(D2276,$O2249:$O2259,0),MATCH(INICIO!$C$59,$P2248:$U2248,0)),0),IFERROR(INDEX($G2260:$L2268,MATCH(D2276,$F2260:$F2268,0),MATCH(INICIO!$C$59,$G2259:$L2259,0)),0)))</f>
        <v>#REF!</v>
      </c>
      <c r="F2276" s="105" t="e">
        <f t="shared" si="3878"/>
        <v>#REF!</v>
      </c>
      <c r="G2276" s="116" t="e">
        <f>IF($Q$2=2,IFERROR(INDEX($G2249:$L2255,MATCH(F2276,$F2249:$F2255,0),MATCH(INICIO!$C$59,$G2248:$L2248,0)),0),IF($Q$2=4,IFERROR(INDEX($P2249:$U2259,MATCH(F2276,$O2249:$O2259,0),MATCH(INICIO!$C$59,$P2248:$U2248,0)),0),IFERROR(INDEX($G2260:$L2268,MATCH(F2276,$F2260:$F2268,0),MATCH(INICIO!$C$59,$G2259:$L2259,0)),0)))</f>
        <v>#REF!</v>
      </c>
      <c r="H2276" s="105" t="e">
        <f t="shared" si="3879"/>
        <v>#REF!</v>
      </c>
      <c r="I2276" s="116" t="e">
        <f>IF($Q$2=2,IFERROR(INDEX($G2249:$L2255,MATCH(H2276,$F2249:$F2255,0),MATCH(INICIO!$C$59,$G2248:$L2248,0)),0),IF($Q$2=4,IFERROR(INDEX($P2249:$U2259,MATCH(H2276,$O2249:$O2259,0),MATCH(INICIO!$C$59,$P2248:$U2248,0)),0),IFERROR(INDEX($G2260:$L2268,MATCH(H2276,$F2260:$F2268,0),MATCH(INICIO!$C$59,$G2259:$L2259,0)),0)))</f>
        <v>#REF!</v>
      </c>
      <c r="J2276" s="105" t="e">
        <f t="shared" si="3880"/>
        <v>#REF!</v>
      </c>
      <c r="K2276" s="116" t="e">
        <f>IF($Q$2=2,IFERROR(INDEX($G2249:$L2255,MATCH(J2276,$F2249:$F2255,0),MATCH(INICIO!$C$59,$G2248:$L2248,0)),0),IF($Q$2=4,IFERROR(INDEX($P2249:$U2259,MATCH(J2276,$O2249:$O2259,0),MATCH(INICIO!$C$59,$P2248:$U2248,0)),0),IFERROR(INDEX($G2260:$L2268,MATCH(J2276,$F2260:$F2268,0),MATCH(INICIO!$C$59,$G2259:$L2259,0)),0)))</f>
        <v>#REF!</v>
      </c>
      <c r="L2276" s="105" t="e">
        <f t="shared" si="3881"/>
        <v>#REF!</v>
      </c>
      <c r="M2276" s="116" t="e">
        <f>IF($Q$2=2,IFERROR(INDEX($G2249:$L2255,MATCH(L2276,$F2249:$F2255,0),MATCH(INICIO!$C$59,$G2248:$L2248,0)),0),IF($Q$2=4,IFERROR(INDEX($P2249:$U2259,MATCH(L2276,$O2249:$O2259,0),MATCH(INICIO!$C$59,$P2248:$U2248,0)),0),IFERROR(INDEX($G2260:$L2268,MATCH(L2276,$F2260:$F2268,0),MATCH(INICIO!$C$59,$G2259:$L2259,0)),0)))</f>
        <v>#REF!</v>
      </c>
    </row>
    <row r="2277" spans="1:62" hidden="1" outlineLevel="2" x14ac:dyDescent="0.25">
      <c r="B2277" s="105" t="e">
        <f t="shared" si="3876"/>
        <v>#REF!</v>
      </c>
      <c r="C2277" s="116" t="e">
        <f>IF($Q$2=2,IFERROR(INDEX($G2249:$L2255,MATCH(B2277,$F2249:$F2255,0),MATCH(INICIO!$C$59,$G2248:$L2248,0)),0),IF($Q$2=4,IFERROR(INDEX($P2249:$U2259,MATCH(B2277,$O2249:$O2259,0),MATCH(INICIO!$C$59,$P2248:$U2248,0)),0),IFERROR(INDEX($G2260:$L2268,MATCH(B2277,$F2260:$F2268,0),MATCH(INICIO!$C$59,$G2259:$L2259,0)),0)))</f>
        <v>#REF!</v>
      </c>
      <c r="D2277" s="105" t="e">
        <f t="shared" si="3877"/>
        <v>#REF!</v>
      </c>
      <c r="E2277" s="116" t="e">
        <f>IF($Q$2=2,IFERROR(INDEX($G2249:$L2255,MATCH(D2277,$F2249:$F2255,0),MATCH(INICIO!$C$59,$G2248:$L2248,0)),0),IF($Q$2=4,IFERROR(INDEX($P2249:$U2259,MATCH(D2277,$O2249:$O2259,0),MATCH(INICIO!$C$59,$P2248:$U2248,0)),0),IFERROR(INDEX($G2260:$L2268,MATCH(D2277,$F2260:$F2268,0),MATCH(INICIO!$C$59,$G2259:$L2259,0)),0)))</f>
        <v>#REF!</v>
      </c>
      <c r="F2277" s="105" t="e">
        <f t="shared" si="3878"/>
        <v>#REF!</v>
      </c>
      <c r="G2277" s="116" t="e">
        <f>IF($Q$2=2,IFERROR(INDEX($G2249:$L2255,MATCH(F2277,$F2249:$F2255,0),MATCH(INICIO!$C$59,$G2248:$L2248,0)),0),IF($Q$2=4,IFERROR(INDEX($P2249:$U2259,MATCH(F2277,$O2249:$O2259,0),MATCH(INICIO!$C$59,$P2248:$U2248,0)),0),IFERROR(INDEX($G2260:$L2268,MATCH(F2277,$F2260:$F2268,0),MATCH(INICIO!$C$59,$G2259:$L2259,0)),0)))</f>
        <v>#REF!</v>
      </c>
      <c r="H2277" s="105" t="e">
        <f t="shared" si="3879"/>
        <v>#REF!</v>
      </c>
      <c r="I2277" s="116" t="e">
        <f>IF($Q$2=2,IFERROR(INDEX($G2249:$L2255,MATCH(H2277,$F2249:$F2255,0),MATCH(INICIO!$C$59,$G2248:$L2248,0)),0),IF($Q$2=4,IFERROR(INDEX($P2249:$U2259,MATCH(H2277,$O2249:$O2259,0),MATCH(INICIO!$C$59,$P2248:$U2248,0)),0),IFERROR(INDEX($G2260:$L2268,MATCH(H2277,$F2260:$F2268,0),MATCH(INICIO!$C$59,$G2259:$L2259,0)),0)))</f>
        <v>#REF!</v>
      </c>
      <c r="J2277" s="105" t="e">
        <f t="shared" si="3880"/>
        <v>#REF!</v>
      </c>
      <c r="K2277" s="116" t="e">
        <f>IF($Q$2=2,IFERROR(INDEX($G2249:$L2255,MATCH(J2277,$F2249:$F2255,0),MATCH(INICIO!$C$59,$G2248:$L2248,0)),0),IF($Q$2=4,IFERROR(INDEX($P2249:$U2259,MATCH(J2277,$O2249:$O2259,0),MATCH(INICIO!$C$59,$P2248:$U2248,0)),0),IFERROR(INDEX($G2260:$L2268,MATCH(J2277,$F2260:$F2268,0),MATCH(INICIO!$C$59,$G2259:$L2259,0)),0)))</f>
        <v>#REF!</v>
      </c>
      <c r="L2277" s="105" t="e">
        <f t="shared" si="3881"/>
        <v>#REF!</v>
      </c>
      <c r="M2277" s="116" t="e">
        <f>IF($Q$2=2,IFERROR(INDEX($G2249:$L2255,MATCH(L2277,$F2249:$F2255,0),MATCH(INICIO!$C$59,$G2248:$L2248,0)),0),IF($Q$2=4,IFERROR(INDEX($P2249:$U2259,MATCH(L2277,$O2249:$O2259,0),MATCH(INICIO!$C$59,$P2248:$U2248,0)),0),IFERROR(INDEX($G2260:$L2268,MATCH(L2277,$F2260:$F2268,0),MATCH(INICIO!$C$59,$G2259:$L2259,0)),0)))</f>
        <v>#REF!</v>
      </c>
    </row>
    <row r="2278" spans="1:62" hidden="1" outlineLevel="2" x14ac:dyDescent="0.25"/>
    <row r="2279" spans="1:62" s="119" customFormat="1" hidden="1" outlineLevel="2" x14ac:dyDescent="0.25">
      <c r="A2279" s="118" t="s">
        <v>43</v>
      </c>
    </row>
    <row r="2280" spans="1:62" hidden="1" outlineLevel="2" x14ac:dyDescent="0.25">
      <c r="C2280" s="121">
        <f t="shared" ref="C2280:H2280" si="3882">E$2</f>
        <v>1</v>
      </c>
      <c r="D2280" s="121">
        <f t="shared" si="3882"/>
        <v>2</v>
      </c>
      <c r="E2280" s="121">
        <f t="shared" si="3882"/>
        <v>3</v>
      </c>
      <c r="F2280" s="121">
        <f t="shared" si="3882"/>
        <v>4</v>
      </c>
      <c r="G2280" s="121">
        <f t="shared" si="3882"/>
        <v>5</v>
      </c>
      <c r="H2280" s="121">
        <f t="shared" si="3882"/>
        <v>6</v>
      </c>
    </row>
    <row r="2281" spans="1:62" hidden="1" outlineLevel="2" x14ac:dyDescent="0.25">
      <c r="B2281" s="122" t="s">
        <v>44</v>
      </c>
      <c r="C2281" s="123" t="e">
        <f t="array" ref="C2281:C2286">MMULT(MMULT(C$8:H$13,$AZ$8:$BE$13),C2272:C2277)+MMULT(MINVERSE(TRANSPOSE($AZ$8:$BE$13)),C2239:C2244)</f>
        <v>#REF!</v>
      </c>
      <c r="D2281" s="123" t="e">
        <f t="array" ref="D2281:D2286">MMULT(MMULT(K$8:P$13,$AZ$8:$BE$13),E2272:E2277)+MMULT(MINVERSE(TRANSPOSE($AZ$8:$BE$13)),E2239:E2244)</f>
        <v>#REF!</v>
      </c>
      <c r="E2281" s="123" t="e">
        <f t="array" ref="E2281:E2286">MMULT(MMULT(S$8:X$13,$AZ$8:$BE$13),G2272:G2277)+MMULT(MINVERSE(TRANSPOSE($AZ$8:$BE$13)),G2239:G2244)</f>
        <v>#REF!</v>
      </c>
      <c r="F2281" s="123" t="e">
        <f t="array" ref="F2281:F2286">MMULT(MMULT(AA$8:AF$13,$AZ$8:$BE$13),I2272:I2277)+MMULT(MINVERSE(TRANSPOSE($AZ$8:$BE$13)),I2239:I2244)</f>
        <v>#REF!</v>
      </c>
      <c r="G2281" s="123" t="e">
        <f t="array" ref="G2281:G2286">MMULT(MMULT(AI$8:AN$13,$AZ$8:$BE$13),K2272:K2277)+MMULT(MINVERSE(TRANSPOSE($AZ$8:$BE$13)),K2239:K2244)</f>
        <v>#REF!</v>
      </c>
      <c r="H2281" s="123" t="e">
        <f t="array" ref="H2281:H2286">MMULT(MMULT(AQ$8:AV$13,$AZ$8:$BE$13),M2272:M2277)+MMULT(MINVERSE(TRANSPOSE($AZ$8:$BE$13)),M2239:M2244)</f>
        <v>#REF!</v>
      </c>
      <c r="N2281" s="124"/>
      <c r="P2281" s="124"/>
    </row>
    <row r="2282" spans="1:62" hidden="1" outlineLevel="2" x14ac:dyDescent="0.25">
      <c r="B2282" s="122" t="s">
        <v>45</v>
      </c>
      <c r="C2282" s="123" t="e">
        <v>#REF!</v>
      </c>
      <c r="D2282" s="123" t="e">
        <v>#REF!</v>
      </c>
      <c r="E2282" s="123" t="e">
        <v>#REF!</v>
      </c>
      <c r="F2282" s="123" t="e">
        <v>#REF!</v>
      </c>
      <c r="G2282" s="123" t="e">
        <v>#REF!</v>
      </c>
      <c r="H2282" s="123" t="e">
        <v>#REF!</v>
      </c>
      <c r="N2282" s="124"/>
      <c r="P2282" s="124"/>
    </row>
    <row r="2283" spans="1:62" hidden="1" outlineLevel="2" x14ac:dyDescent="0.25">
      <c r="B2283" s="122" t="s">
        <v>46</v>
      </c>
      <c r="C2283" s="123" t="e">
        <v>#REF!</v>
      </c>
      <c r="D2283" s="123" t="e">
        <v>#REF!</v>
      </c>
      <c r="E2283" s="123" t="e">
        <v>#REF!</v>
      </c>
      <c r="F2283" s="123" t="e">
        <v>#REF!</v>
      </c>
      <c r="G2283" s="123" t="e">
        <v>#REF!</v>
      </c>
      <c r="H2283" s="123" t="e">
        <v>#REF!</v>
      </c>
      <c r="N2283" s="124"/>
      <c r="P2283" s="124"/>
    </row>
    <row r="2284" spans="1:62" hidden="1" outlineLevel="2" x14ac:dyDescent="0.25">
      <c r="B2284" s="122" t="s">
        <v>47</v>
      </c>
      <c r="C2284" s="123" t="e">
        <v>#REF!</v>
      </c>
      <c r="D2284" s="123" t="e">
        <v>#REF!</v>
      </c>
      <c r="E2284" s="123" t="e">
        <v>#REF!</v>
      </c>
      <c r="F2284" s="123" t="e">
        <v>#REF!</v>
      </c>
      <c r="G2284" s="123" t="e">
        <v>#REF!</v>
      </c>
      <c r="H2284" s="123" t="e">
        <v>#REF!</v>
      </c>
      <c r="N2284" s="124"/>
      <c r="P2284" s="124"/>
    </row>
    <row r="2285" spans="1:62" hidden="1" outlineLevel="2" x14ac:dyDescent="0.25">
      <c r="B2285" s="122" t="s">
        <v>48</v>
      </c>
      <c r="C2285" s="123" t="e">
        <v>#REF!</v>
      </c>
      <c r="D2285" s="123" t="e">
        <v>#REF!</v>
      </c>
      <c r="E2285" s="123" t="e">
        <v>#REF!</v>
      </c>
      <c r="F2285" s="123" t="e">
        <v>#REF!</v>
      </c>
      <c r="G2285" s="123" t="e">
        <v>#REF!</v>
      </c>
      <c r="H2285" s="123" t="e">
        <v>#REF!</v>
      </c>
      <c r="N2285" s="124"/>
      <c r="P2285" s="124"/>
    </row>
    <row r="2286" spans="1:62" hidden="1" outlineLevel="2" x14ac:dyDescent="0.25">
      <c r="B2286" s="122" t="s">
        <v>49</v>
      </c>
      <c r="C2286" s="123" t="e">
        <v>#REF!</v>
      </c>
      <c r="D2286" s="123" t="e">
        <v>#REF!</v>
      </c>
      <c r="E2286" s="123" t="e">
        <v>#REF!</v>
      </c>
      <c r="F2286" s="123" t="e">
        <v>#REF!</v>
      </c>
      <c r="G2286" s="123" t="e">
        <v>#REF!</v>
      </c>
      <c r="H2286" s="123" t="e">
        <v>#REF!</v>
      </c>
      <c r="N2286" s="124"/>
      <c r="P2286" s="124"/>
    </row>
    <row r="2287" spans="1:62" hidden="1" outlineLevel="2" x14ac:dyDescent="0.25"/>
    <row r="2288" spans="1:62" hidden="1" outlineLevel="2" x14ac:dyDescent="0.25">
      <c r="B2288" s="318" t="s">
        <v>50</v>
      </c>
      <c r="C2288" s="319"/>
      <c r="D2288" s="319"/>
      <c r="E2288" s="319"/>
      <c r="F2288" s="319"/>
      <c r="G2288" s="319"/>
      <c r="H2288" s="319"/>
      <c r="I2288" s="319"/>
      <c r="J2288" s="319"/>
      <c r="K2288" s="319"/>
      <c r="L2288" s="320"/>
      <c r="M2288" s="321" t="s">
        <v>51</v>
      </c>
      <c r="N2288" s="322"/>
      <c r="O2288" s="322"/>
      <c r="P2288" s="322"/>
      <c r="Q2288" s="322"/>
      <c r="R2288" s="322"/>
      <c r="S2288" s="322"/>
      <c r="T2288" s="322"/>
      <c r="U2288" s="322"/>
      <c r="V2288" s="323"/>
      <c r="W2288" s="321" t="s">
        <v>52</v>
      </c>
      <c r="X2288" s="322"/>
      <c r="Y2288" s="322"/>
      <c r="Z2288" s="322"/>
      <c r="AA2288" s="322"/>
      <c r="AB2288" s="322"/>
      <c r="AC2288" s="322"/>
      <c r="AD2288" s="322"/>
      <c r="AE2288" s="322"/>
      <c r="AF2288" s="323"/>
      <c r="AG2288" s="321" t="s">
        <v>53</v>
      </c>
      <c r="AH2288" s="322"/>
      <c r="AI2288" s="322"/>
      <c r="AJ2288" s="322"/>
      <c r="AK2288" s="322"/>
      <c r="AL2288" s="322"/>
      <c r="AM2288" s="322"/>
      <c r="AN2288" s="322"/>
      <c r="AO2288" s="322"/>
      <c r="AP2288" s="323"/>
      <c r="AQ2288" s="321" t="s">
        <v>54</v>
      </c>
      <c r="AR2288" s="322"/>
      <c r="AS2288" s="322"/>
      <c r="AT2288" s="322"/>
      <c r="AU2288" s="322"/>
      <c r="AV2288" s="322"/>
      <c r="AW2288" s="322"/>
      <c r="AX2288" s="322"/>
      <c r="AY2288" s="322"/>
      <c r="AZ2288" s="323"/>
      <c r="BA2288" s="321" t="s">
        <v>55</v>
      </c>
      <c r="BB2288" s="322"/>
      <c r="BC2288" s="322"/>
      <c r="BD2288" s="322"/>
      <c r="BE2288" s="322"/>
      <c r="BF2288" s="322"/>
      <c r="BG2288" s="322"/>
      <c r="BH2288" s="322"/>
      <c r="BI2288" s="322"/>
      <c r="BJ2288" s="323"/>
    </row>
    <row r="2289" spans="1:93" hidden="1" outlineLevel="2" x14ac:dyDescent="0.25">
      <c r="B2289" s="186">
        <f t="shared" ref="B2289" si="3883">E$2</f>
        <v>1</v>
      </c>
      <c r="C2289" s="187">
        <f t="shared" ref="C2289:L2292" si="3884">B2289</f>
        <v>1</v>
      </c>
      <c r="D2289" s="187">
        <f t="shared" si="3884"/>
        <v>1</v>
      </c>
      <c r="E2289" s="187">
        <f t="shared" si="3884"/>
        <v>1</v>
      </c>
      <c r="F2289" s="187">
        <f t="shared" si="3884"/>
        <v>1</v>
      </c>
      <c r="G2289" s="187">
        <f t="shared" si="3884"/>
        <v>1</v>
      </c>
      <c r="H2289" s="187">
        <f t="shared" si="3884"/>
        <v>1</v>
      </c>
      <c r="I2289" s="187">
        <f t="shared" si="3884"/>
        <v>1</v>
      </c>
      <c r="J2289" s="187">
        <f t="shared" si="3884"/>
        <v>1</v>
      </c>
      <c r="K2289" s="187">
        <f t="shared" si="3884"/>
        <v>1</v>
      </c>
      <c r="L2289" s="188">
        <f t="shared" si="3884"/>
        <v>1</v>
      </c>
      <c r="M2289" s="189">
        <f t="shared" ref="M2289" si="3885">F$2</f>
        <v>2</v>
      </c>
      <c r="N2289" s="187">
        <f t="shared" ref="N2289:V2292" si="3886">M2289</f>
        <v>2</v>
      </c>
      <c r="O2289" s="187">
        <f t="shared" si="3886"/>
        <v>2</v>
      </c>
      <c r="P2289" s="187">
        <f t="shared" si="3886"/>
        <v>2</v>
      </c>
      <c r="Q2289" s="187">
        <f t="shared" si="3886"/>
        <v>2</v>
      </c>
      <c r="R2289" s="187">
        <f t="shared" si="3886"/>
        <v>2</v>
      </c>
      <c r="S2289" s="187">
        <f t="shared" si="3886"/>
        <v>2</v>
      </c>
      <c r="T2289" s="187">
        <f t="shared" si="3886"/>
        <v>2</v>
      </c>
      <c r="U2289" s="187">
        <f t="shared" si="3886"/>
        <v>2</v>
      </c>
      <c r="V2289" s="188">
        <f t="shared" si="3886"/>
        <v>2</v>
      </c>
      <c r="W2289" s="189">
        <f>G$2</f>
        <v>3</v>
      </c>
      <c r="X2289" s="187">
        <f t="shared" ref="X2289:AF2292" si="3887">W2289</f>
        <v>3</v>
      </c>
      <c r="Y2289" s="187">
        <f t="shared" si="3887"/>
        <v>3</v>
      </c>
      <c r="Z2289" s="187">
        <f t="shared" si="3887"/>
        <v>3</v>
      </c>
      <c r="AA2289" s="187">
        <f t="shared" si="3887"/>
        <v>3</v>
      </c>
      <c r="AB2289" s="187">
        <f t="shared" si="3887"/>
        <v>3</v>
      </c>
      <c r="AC2289" s="187">
        <f t="shared" si="3887"/>
        <v>3</v>
      </c>
      <c r="AD2289" s="187">
        <f t="shared" si="3887"/>
        <v>3</v>
      </c>
      <c r="AE2289" s="187">
        <f t="shared" si="3887"/>
        <v>3</v>
      </c>
      <c r="AF2289" s="188">
        <f t="shared" si="3887"/>
        <v>3</v>
      </c>
      <c r="AG2289" s="189">
        <f>H$2</f>
        <v>4</v>
      </c>
      <c r="AH2289" s="187">
        <f t="shared" ref="AH2289:AP2292" si="3888">AG2289</f>
        <v>4</v>
      </c>
      <c r="AI2289" s="187">
        <f t="shared" si="3888"/>
        <v>4</v>
      </c>
      <c r="AJ2289" s="187">
        <f t="shared" si="3888"/>
        <v>4</v>
      </c>
      <c r="AK2289" s="187">
        <f t="shared" si="3888"/>
        <v>4</v>
      </c>
      <c r="AL2289" s="187">
        <f t="shared" si="3888"/>
        <v>4</v>
      </c>
      <c r="AM2289" s="187">
        <f t="shared" si="3888"/>
        <v>4</v>
      </c>
      <c r="AN2289" s="187">
        <f t="shared" si="3888"/>
        <v>4</v>
      </c>
      <c r="AO2289" s="187">
        <f t="shared" si="3888"/>
        <v>4</v>
      </c>
      <c r="AP2289" s="188">
        <f t="shared" si="3888"/>
        <v>4</v>
      </c>
      <c r="AQ2289" s="189">
        <f>I$2</f>
        <v>5</v>
      </c>
      <c r="AR2289" s="187">
        <f t="shared" ref="AR2289:AZ2292" si="3889">AQ2289</f>
        <v>5</v>
      </c>
      <c r="AS2289" s="187">
        <f t="shared" si="3889"/>
        <v>5</v>
      </c>
      <c r="AT2289" s="187">
        <f t="shared" si="3889"/>
        <v>5</v>
      </c>
      <c r="AU2289" s="187">
        <f t="shared" si="3889"/>
        <v>5</v>
      </c>
      <c r="AV2289" s="187">
        <f t="shared" si="3889"/>
        <v>5</v>
      </c>
      <c r="AW2289" s="187">
        <f t="shared" si="3889"/>
        <v>5</v>
      </c>
      <c r="AX2289" s="187">
        <f t="shared" si="3889"/>
        <v>5</v>
      </c>
      <c r="AY2289" s="187">
        <f t="shared" si="3889"/>
        <v>5</v>
      </c>
      <c r="AZ2289" s="188">
        <f t="shared" si="3889"/>
        <v>5</v>
      </c>
      <c r="BA2289" s="189">
        <f>J$2</f>
        <v>6</v>
      </c>
      <c r="BB2289" s="187">
        <f t="shared" ref="BB2289:BJ2292" si="3890">BA2289</f>
        <v>6</v>
      </c>
      <c r="BC2289" s="187">
        <f t="shared" si="3890"/>
        <v>6</v>
      </c>
      <c r="BD2289" s="187">
        <f t="shared" si="3890"/>
        <v>6</v>
      </c>
      <c r="BE2289" s="187">
        <f t="shared" si="3890"/>
        <v>6</v>
      </c>
      <c r="BF2289" s="187">
        <f t="shared" si="3890"/>
        <v>6</v>
      </c>
      <c r="BG2289" s="187">
        <f t="shared" si="3890"/>
        <v>6</v>
      </c>
      <c r="BH2289" s="187">
        <f t="shared" si="3890"/>
        <v>6</v>
      </c>
      <c r="BI2289" s="187">
        <f t="shared" si="3890"/>
        <v>6</v>
      </c>
      <c r="BJ2289" s="188">
        <f t="shared" si="3890"/>
        <v>6</v>
      </c>
    </row>
    <row r="2290" spans="1:93" s="2" customFormat="1" ht="15" hidden="1" customHeight="1" outlineLevel="2" x14ac:dyDescent="0.25">
      <c r="A2290" s="152" t="s">
        <v>192</v>
      </c>
      <c r="B2290" s="129" t="e">
        <f>C2283</f>
        <v>#REF!</v>
      </c>
      <c r="C2290" s="130" t="e">
        <f t="shared" si="3884"/>
        <v>#REF!</v>
      </c>
      <c r="D2290" s="130" t="e">
        <f t="shared" si="3884"/>
        <v>#REF!</v>
      </c>
      <c r="E2290" s="130" t="e">
        <f t="shared" si="3884"/>
        <v>#REF!</v>
      </c>
      <c r="F2290" s="130" t="e">
        <f t="shared" si="3884"/>
        <v>#REF!</v>
      </c>
      <c r="G2290" s="130" t="e">
        <f t="shared" si="3884"/>
        <v>#REF!</v>
      </c>
      <c r="H2290" s="130" t="e">
        <f t="shared" si="3884"/>
        <v>#REF!</v>
      </c>
      <c r="I2290" s="130" t="e">
        <f t="shared" si="3884"/>
        <v>#REF!</v>
      </c>
      <c r="J2290" s="190" t="e">
        <f t="shared" si="3884"/>
        <v>#REF!</v>
      </c>
      <c r="K2290" s="130" t="e">
        <f t="shared" si="3884"/>
        <v>#REF!</v>
      </c>
      <c r="L2290" s="131" t="e">
        <f t="shared" si="3884"/>
        <v>#REF!</v>
      </c>
      <c r="M2290" s="129" t="e">
        <f>D2283</f>
        <v>#REF!</v>
      </c>
      <c r="N2290" s="130" t="e">
        <f t="shared" si="3886"/>
        <v>#REF!</v>
      </c>
      <c r="O2290" s="130" t="e">
        <f t="shared" si="3886"/>
        <v>#REF!</v>
      </c>
      <c r="P2290" s="130" t="e">
        <f t="shared" si="3886"/>
        <v>#REF!</v>
      </c>
      <c r="Q2290" s="130" t="e">
        <f t="shared" si="3886"/>
        <v>#REF!</v>
      </c>
      <c r="R2290" s="130" t="e">
        <f t="shared" si="3886"/>
        <v>#REF!</v>
      </c>
      <c r="S2290" s="130" t="e">
        <f t="shared" si="3886"/>
        <v>#REF!</v>
      </c>
      <c r="T2290" s="130" t="e">
        <f t="shared" si="3886"/>
        <v>#REF!</v>
      </c>
      <c r="U2290" s="130" t="e">
        <f t="shared" si="3886"/>
        <v>#REF!</v>
      </c>
      <c r="V2290" s="131" t="e">
        <f t="shared" si="3886"/>
        <v>#REF!</v>
      </c>
      <c r="W2290" s="129" t="e">
        <f>E2283</f>
        <v>#REF!</v>
      </c>
      <c r="X2290" s="130" t="e">
        <f t="shared" si="3887"/>
        <v>#REF!</v>
      </c>
      <c r="Y2290" s="130" t="e">
        <f t="shared" si="3887"/>
        <v>#REF!</v>
      </c>
      <c r="Z2290" s="130" t="e">
        <f t="shared" si="3887"/>
        <v>#REF!</v>
      </c>
      <c r="AA2290" s="130" t="e">
        <f t="shared" si="3887"/>
        <v>#REF!</v>
      </c>
      <c r="AB2290" s="130" t="e">
        <f t="shared" si="3887"/>
        <v>#REF!</v>
      </c>
      <c r="AC2290" s="130" t="e">
        <f t="shared" si="3887"/>
        <v>#REF!</v>
      </c>
      <c r="AD2290" s="130" t="e">
        <f t="shared" si="3887"/>
        <v>#REF!</v>
      </c>
      <c r="AE2290" s="130" t="e">
        <f t="shared" si="3887"/>
        <v>#REF!</v>
      </c>
      <c r="AF2290" s="131" t="e">
        <f t="shared" si="3887"/>
        <v>#REF!</v>
      </c>
      <c r="AG2290" s="129" t="e">
        <f>F2283</f>
        <v>#REF!</v>
      </c>
      <c r="AH2290" s="130" t="e">
        <f t="shared" si="3888"/>
        <v>#REF!</v>
      </c>
      <c r="AI2290" s="130" t="e">
        <f t="shared" si="3888"/>
        <v>#REF!</v>
      </c>
      <c r="AJ2290" s="130" t="e">
        <f t="shared" si="3888"/>
        <v>#REF!</v>
      </c>
      <c r="AK2290" s="130" t="e">
        <f t="shared" si="3888"/>
        <v>#REF!</v>
      </c>
      <c r="AL2290" s="130" t="e">
        <f t="shared" si="3888"/>
        <v>#REF!</v>
      </c>
      <c r="AM2290" s="130" t="e">
        <f t="shared" si="3888"/>
        <v>#REF!</v>
      </c>
      <c r="AN2290" s="130" t="e">
        <f t="shared" si="3888"/>
        <v>#REF!</v>
      </c>
      <c r="AO2290" s="130" t="e">
        <f t="shared" si="3888"/>
        <v>#REF!</v>
      </c>
      <c r="AP2290" s="131" t="e">
        <f t="shared" si="3888"/>
        <v>#REF!</v>
      </c>
      <c r="AQ2290" s="129" t="e">
        <f>G2283</f>
        <v>#REF!</v>
      </c>
      <c r="AR2290" s="130" t="e">
        <f t="shared" si="3889"/>
        <v>#REF!</v>
      </c>
      <c r="AS2290" s="130" t="e">
        <f t="shared" si="3889"/>
        <v>#REF!</v>
      </c>
      <c r="AT2290" s="130" t="e">
        <f t="shared" si="3889"/>
        <v>#REF!</v>
      </c>
      <c r="AU2290" s="130" t="e">
        <f t="shared" si="3889"/>
        <v>#REF!</v>
      </c>
      <c r="AV2290" s="130" t="e">
        <f t="shared" si="3889"/>
        <v>#REF!</v>
      </c>
      <c r="AW2290" s="130" t="e">
        <f t="shared" si="3889"/>
        <v>#REF!</v>
      </c>
      <c r="AX2290" s="130" t="e">
        <f t="shared" si="3889"/>
        <v>#REF!</v>
      </c>
      <c r="AY2290" s="130" t="e">
        <f t="shared" si="3889"/>
        <v>#REF!</v>
      </c>
      <c r="AZ2290" s="131" t="e">
        <f t="shared" si="3889"/>
        <v>#REF!</v>
      </c>
      <c r="BA2290" s="129" t="e">
        <f>H2283</f>
        <v>#REF!</v>
      </c>
      <c r="BB2290" s="130" t="e">
        <f t="shared" si="3890"/>
        <v>#REF!</v>
      </c>
      <c r="BC2290" s="130" t="e">
        <f t="shared" si="3890"/>
        <v>#REF!</v>
      </c>
      <c r="BD2290" s="130" t="e">
        <f t="shared" si="3890"/>
        <v>#REF!</v>
      </c>
      <c r="BE2290" s="130" t="e">
        <f t="shared" si="3890"/>
        <v>#REF!</v>
      </c>
      <c r="BF2290" s="130" t="e">
        <f t="shared" si="3890"/>
        <v>#REF!</v>
      </c>
      <c r="BG2290" s="130" t="e">
        <f t="shared" si="3890"/>
        <v>#REF!</v>
      </c>
      <c r="BH2290" s="130" t="e">
        <f t="shared" si="3890"/>
        <v>#REF!</v>
      </c>
      <c r="BI2290" s="130" t="e">
        <f t="shared" si="3890"/>
        <v>#REF!</v>
      </c>
      <c r="BJ2290" s="131" t="e">
        <f t="shared" si="3890"/>
        <v>#REF!</v>
      </c>
      <c r="BK2290"/>
      <c r="BL2290"/>
      <c r="BM2290"/>
      <c r="BN2290"/>
      <c r="BO2290"/>
      <c r="BP2290"/>
      <c r="BQ2290"/>
      <c r="BR2290"/>
      <c r="BS2290"/>
      <c r="BT2290"/>
      <c r="BU2290"/>
      <c r="BV2290"/>
      <c r="BW2290"/>
      <c r="BX2290"/>
      <c r="BY2290"/>
      <c r="BZ2290"/>
      <c r="CA2290"/>
      <c r="CB2290"/>
      <c r="CC2290"/>
      <c r="CD2290"/>
      <c r="CE2290"/>
      <c r="CF2290"/>
      <c r="CG2290"/>
      <c r="CH2290"/>
      <c r="CI2290"/>
      <c r="CJ2290"/>
      <c r="CK2290"/>
      <c r="CL2290"/>
      <c r="CM2290"/>
      <c r="CN2290"/>
      <c r="CO2290"/>
    </row>
    <row r="2291" spans="1:93" s="2" customFormat="1" ht="15" hidden="1" customHeight="1" outlineLevel="2" x14ac:dyDescent="0.25">
      <c r="A2291" s="152" t="s">
        <v>47</v>
      </c>
      <c r="B2291" s="129" t="e">
        <f>C2284</f>
        <v>#REF!</v>
      </c>
      <c r="C2291" s="130" t="e">
        <f t="shared" si="3884"/>
        <v>#REF!</v>
      </c>
      <c r="D2291" s="130" t="e">
        <f t="shared" si="3884"/>
        <v>#REF!</v>
      </c>
      <c r="E2291" s="130" t="e">
        <f t="shared" si="3884"/>
        <v>#REF!</v>
      </c>
      <c r="F2291" s="130" t="e">
        <f t="shared" si="3884"/>
        <v>#REF!</v>
      </c>
      <c r="G2291" s="130" t="e">
        <f t="shared" si="3884"/>
        <v>#REF!</v>
      </c>
      <c r="H2291" s="130" t="e">
        <f t="shared" si="3884"/>
        <v>#REF!</v>
      </c>
      <c r="I2291" s="130" t="e">
        <f t="shared" si="3884"/>
        <v>#REF!</v>
      </c>
      <c r="J2291" s="190" t="e">
        <f t="shared" si="3884"/>
        <v>#REF!</v>
      </c>
      <c r="K2291" s="130" t="e">
        <f t="shared" si="3884"/>
        <v>#REF!</v>
      </c>
      <c r="L2291" s="131" t="e">
        <f t="shared" si="3884"/>
        <v>#REF!</v>
      </c>
      <c r="M2291" s="129" t="e">
        <f>D2284</f>
        <v>#REF!</v>
      </c>
      <c r="N2291" s="130" t="e">
        <f t="shared" si="3886"/>
        <v>#REF!</v>
      </c>
      <c r="O2291" s="130" t="e">
        <f t="shared" si="3886"/>
        <v>#REF!</v>
      </c>
      <c r="P2291" s="130" t="e">
        <f t="shared" si="3886"/>
        <v>#REF!</v>
      </c>
      <c r="Q2291" s="130" t="e">
        <f t="shared" si="3886"/>
        <v>#REF!</v>
      </c>
      <c r="R2291" s="130" t="e">
        <f t="shared" si="3886"/>
        <v>#REF!</v>
      </c>
      <c r="S2291" s="130" t="e">
        <f t="shared" si="3886"/>
        <v>#REF!</v>
      </c>
      <c r="T2291" s="130" t="e">
        <f t="shared" si="3886"/>
        <v>#REF!</v>
      </c>
      <c r="U2291" s="130" t="e">
        <f t="shared" si="3886"/>
        <v>#REF!</v>
      </c>
      <c r="V2291" s="131" t="e">
        <f t="shared" si="3886"/>
        <v>#REF!</v>
      </c>
      <c r="W2291" s="129" t="e">
        <f>E2284</f>
        <v>#REF!</v>
      </c>
      <c r="X2291" s="130" t="e">
        <f t="shared" si="3887"/>
        <v>#REF!</v>
      </c>
      <c r="Y2291" s="130" t="e">
        <f t="shared" si="3887"/>
        <v>#REF!</v>
      </c>
      <c r="Z2291" s="130" t="e">
        <f t="shared" si="3887"/>
        <v>#REF!</v>
      </c>
      <c r="AA2291" s="130" t="e">
        <f t="shared" si="3887"/>
        <v>#REF!</v>
      </c>
      <c r="AB2291" s="130" t="e">
        <f t="shared" si="3887"/>
        <v>#REF!</v>
      </c>
      <c r="AC2291" s="130" t="e">
        <f t="shared" si="3887"/>
        <v>#REF!</v>
      </c>
      <c r="AD2291" s="130" t="e">
        <f t="shared" si="3887"/>
        <v>#REF!</v>
      </c>
      <c r="AE2291" s="130" t="e">
        <f t="shared" si="3887"/>
        <v>#REF!</v>
      </c>
      <c r="AF2291" s="131" t="e">
        <f t="shared" si="3887"/>
        <v>#REF!</v>
      </c>
      <c r="AG2291" s="129" t="e">
        <f>F2284</f>
        <v>#REF!</v>
      </c>
      <c r="AH2291" s="130" t="e">
        <f t="shared" si="3888"/>
        <v>#REF!</v>
      </c>
      <c r="AI2291" s="130" t="e">
        <f t="shared" si="3888"/>
        <v>#REF!</v>
      </c>
      <c r="AJ2291" s="130" t="e">
        <f t="shared" si="3888"/>
        <v>#REF!</v>
      </c>
      <c r="AK2291" s="130" t="e">
        <f t="shared" si="3888"/>
        <v>#REF!</v>
      </c>
      <c r="AL2291" s="130" t="e">
        <f t="shared" si="3888"/>
        <v>#REF!</v>
      </c>
      <c r="AM2291" s="130" t="e">
        <f t="shared" si="3888"/>
        <v>#REF!</v>
      </c>
      <c r="AN2291" s="130" t="e">
        <f t="shared" si="3888"/>
        <v>#REF!</v>
      </c>
      <c r="AO2291" s="130" t="e">
        <f t="shared" si="3888"/>
        <v>#REF!</v>
      </c>
      <c r="AP2291" s="131" t="e">
        <f t="shared" si="3888"/>
        <v>#REF!</v>
      </c>
      <c r="AQ2291" s="129" t="e">
        <f>G2284</f>
        <v>#REF!</v>
      </c>
      <c r="AR2291" s="130" t="e">
        <f t="shared" si="3889"/>
        <v>#REF!</v>
      </c>
      <c r="AS2291" s="130" t="e">
        <f t="shared" si="3889"/>
        <v>#REF!</v>
      </c>
      <c r="AT2291" s="130" t="e">
        <f t="shared" si="3889"/>
        <v>#REF!</v>
      </c>
      <c r="AU2291" s="130" t="e">
        <f t="shared" si="3889"/>
        <v>#REF!</v>
      </c>
      <c r="AV2291" s="130" t="e">
        <f t="shared" si="3889"/>
        <v>#REF!</v>
      </c>
      <c r="AW2291" s="130" t="e">
        <f t="shared" si="3889"/>
        <v>#REF!</v>
      </c>
      <c r="AX2291" s="130" t="e">
        <f t="shared" si="3889"/>
        <v>#REF!</v>
      </c>
      <c r="AY2291" s="130" t="e">
        <f t="shared" si="3889"/>
        <v>#REF!</v>
      </c>
      <c r="AZ2291" s="131" t="e">
        <f t="shared" si="3889"/>
        <v>#REF!</v>
      </c>
      <c r="BA2291" s="129" t="e">
        <f>H2284</f>
        <v>#REF!</v>
      </c>
      <c r="BB2291" s="130" t="e">
        <f t="shared" si="3890"/>
        <v>#REF!</v>
      </c>
      <c r="BC2291" s="130" t="e">
        <f t="shared" si="3890"/>
        <v>#REF!</v>
      </c>
      <c r="BD2291" s="130" t="e">
        <f t="shared" si="3890"/>
        <v>#REF!</v>
      </c>
      <c r="BE2291" s="130" t="e">
        <f t="shared" si="3890"/>
        <v>#REF!</v>
      </c>
      <c r="BF2291" s="130" t="e">
        <f t="shared" si="3890"/>
        <v>#REF!</v>
      </c>
      <c r="BG2291" s="130" t="e">
        <f t="shared" si="3890"/>
        <v>#REF!</v>
      </c>
      <c r="BH2291" s="130" t="e">
        <f t="shared" si="3890"/>
        <v>#REF!</v>
      </c>
      <c r="BI2291" s="130" t="e">
        <f t="shared" si="3890"/>
        <v>#REF!</v>
      </c>
      <c r="BJ2291" s="131" t="e">
        <f t="shared" si="3890"/>
        <v>#REF!</v>
      </c>
      <c r="BK2291"/>
      <c r="BL2291"/>
      <c r="BM2291"/>
      <c r="BN2291"/>
      <c r="BO2291"/>
      <c r="BP2291"/>
      <c r="BQ2291"/>
      <c r="BR2291"/>
      <c r="BS2291"/>
      <c r="BT2291"/>
      <c r="BU2291"/>
      <c r="BV2291"/>
      <c r="BW2291"/>
      <c r="BX2291"/>
      <c r="BY2291"/>
      <c r="BZ2291"/>
      <c r="CA2291"/>
      <c r="CB2291"/>
      <c r="CC2291"/>
      <c r="CD2291"/>
      <c r="CE2291"/>
      <c r="CF2291"/>
      <c r="CG2291"/>
      <c r="CH2291"/>
      <c r="CI2291"/>
      <c r="CJ2291"/>
      <c r="CK2291"/>
      <c r="CL2291"/>
      <c r="CM2291"/>
      <c r="CN2291"/>
      <c r="CO2291"/>
    </row>
    <row r="2292" spans="1:93" s="2" customFormat="1" ht="15" hidden="1" customHeight="1" outlineLevel="2" x14ac:dyDescent="0.25">
      <c r="A2292" s="152" t="s">
        <v>57</v>
      </c>
      <c r="B2292" s="129">
        <f t="shared" ref="B2292" si="3891">E$3</f>
        <v>0.91</v>
      </c>
      <c r="C2292" s="130">
        <f t="shared" si="3884"/>
        <v>0.91</v>
      </c>
      <c r="D2292" s="130">
        <f t="shared" si="3884"/>
        <v>0.91</v>
      </c>
      <c r="E2292" s="130">
        <f t="shared" si="3884"/>
        <v>0.91</v>
      </c>
      <c r="F2292" s="130">
        <f t="shared" si="3884"/>
        <v>0.91</v>
      </c>
      <c r="G2292" s="130">
        <f t="shared" si="3884"/>
        <v>0.91</v>
      </c>
      <c r="H2292" s="130">
        <f t="shared" si="3884"/>
        <v>0.91</v>
      </c>
      <c r="I2292" s="130">
        <f t="shared" si="3884"/>
        <v>0.91</v>
      </c>
      <c r="J2292" s="190">
        <f t="shared" si="3884"/>
        <v>0.91</v>
      </c>
      <c r="K2292" s="130">
        <f t="shared" si="3884"/>
        <v>0.91</v>
      </c>
      <c r="L2292" s="131">
        <f t="shared" si="3884"/>
        <v>0.91</v>
      </c>
      <c r="M2292" s="129">
        <f t="shared" ref="M2292" si="3892">F$3</f>
        <v>3.6</v>
      </c>
      <c r="N2292" s="130">
        <f t="shared" si="3886"/>
        <v>3.6</v>
      </c>
      <c r="O2292" s="130">
        <f t="shared" si="3886"/>
        <v>3.6</v>
      </c>
      <c r="P2292" s="130">
        <f t="shared" si="3886"/>
        <v>3.6</v>
      </c>
      <c r="Q2292" s="130">
        <f t="shared" si="3886"/>
        <v>3.6</v>
      </c>
      <c r="R2292" s="130">
        <f t="shared" si="3886"/>
        <v>3.6</v>
      </c>
      <c r="S2292" s="130">
        <f t="shared" si="3886"/>
        <v>3.6</v>
      </c>
      <c r="T2292" s="130">
        <f t="shared" si="3886"/>
        <v>3.6</v>
      </c>
      <c r="U2292" s="130">
        <f t="shared" si="3886"/>
        <v>3.6</v>
      </c>
      <c r="V2292" s="131">
        <f t="shared" si="3886"/>
        <v>3.6</v>
      </c>
      <c r="W2292" s="129">
        <f t="shared" ref="W2292" si="3893">G$3</f>
        <v>3.6</v>
      </c>
      <c r="X2292" s="130">
        <f t="shared" si="3887"/>
        <v>3.6</v>
      </c>
      <c r="Y2292" s="130">
        <f t="shared" si="3887"/>
        <v>3.6</v>
      </c>
      <c r="Z2292" s="130">
        <f t="shared" si="3887"/>
        <v>3.6</v>
      </c>
      <c r="AA2292" s="130">
        <f t="shared" si="3887"/>
        <v>3.6</v>
      </c>
      <c r="AB2292" s="130">
        <f t="shared" si="3887"/>
        <v>3.6</v>
      </c>
      <c r="AC2292" s="130">
        <f t="shared" si="3887"/>
        <v>3.6</v>
      </c>
      <c r="AD2292" s="130">
        <f t="shared" si="3887"/>
        <v>3.6</v>
      </c>
      <c r="AE2292" s="130">
        <f t="shared" si="3887"/>
        <v>3.6</v>
      </c>
      <c r="AF2292" s="131">
        <f t="shared" si="3887"/>
        <v>3.6</v>
      </c>
      <c r="AG2292" s="129">
        <f t="shared" ref="AG2292" si="3894">H$3</f>
        <v>3.6</v>
      </c>
      <c r="AH2292" s="130">
        <f t="shared" si="3888"/>
        <v>3.6</v>
      </c>
      <c r="AI2292" s="130">
        <f t="shared" si="3888"/>
        <v>3.6</v>
      </c>
      <c r="AJ2292" s="130">
        <f t="shared" si="3888"/>
        <v>3.6</v>
      </c>
      <c r="AK2292" s="130">
        <f t="shared" si="3888"/>
        <v>3.6</v>
      </c>
      <c r="AL2292" s="130">
        <f t="shared" si="3888"/>
        <v>3.6</v>
      </c>
      <c r="AM2292" s="130">
        <f t="shared" si="3888"/>
        <v>3.6</v>
      </c>
      <c r="AN2292" s="130">
        <f t="shared" si="3888"/>
        <v>3.6</v>
      </c>
      <c r="AO2292" s="130">
        <f t="shared" si="3888"/>
        <v>3.6</v>
      </c>
      <c r="AP2292" s="131">
        <f t="shared" si="3888"/>
        <v>3.6</v>
      </c>
      <c r="AQ2292" s="129">
        <f t="shared" ref="AQ2292" si="3895">I$3</f>
        <v>0.91</v>
      </c>
      <c r="AR2292" s="130">
        <f t="shared" si="3889"/>
        <v>0.91</v>
      </c>
      <c r="AS2292" s="130">
        <f t="shared" si="3889"/>
        <v>0.91</v>
      </c>
      <c r="AT2292" s="130">
        <f t="shared" si="3889"/>
        <v>0.91</v>
      </c>
      <c r="AU2292" s="130">
        <f t="shared" si="3889"/>
        <v>0.91</v>
      </c>
      <c r="AV2292" s="130">
        <f t="shared" si="3889"/>
        <v>0.91</v>
      </c>
      <c r="AW2292" s="130">
        <f t="shared" si="3889"/>
        <v>0.91</v>
      </c>
      <c r="AX2292" s="130">
        <f t="shared" si="3889"/>
        <v>0.91</v>
      </c>
      <c r="AY2292" s="130">
        <f t="shared" si="3889"/>
        <v>0.91</v>
      </c>
      <c r="AZ2292" s="131">
        <f t="shared" si="3889"/>
        <v>0.91</v>
      </c>
      <c r="BA2292" s="129">
        <f t="shared" ref="BA2292" si="3896">J$3</f>
        <v>0</v>
      </c>
      <c r="BB2292" s="130">
        <f t="shared" si="3890"/>
        <v>0</v>
      </c>
      <c r="BC2292" s="130">
        <f t="shared" si="3890"/>
        <v>0</v>
      </c>
      <c r="BD2292" s="130">
        <f t="shared" si="3890"/>
        <v>0</v>
      </c>
      <c r="BE2292" s="130">
        <f t="shared" si="3890"/>
        <v>0</v>
      </c>
      <c r="BF2292" s="130">
        <f t="shared" si="3890"/>
        <v>0</v>
      </c>
      <c r="BG2292" s="130">
        <f t="shared" si="3890"/>
        <v>0</v>
      </c>
      <c r="BH2292" s="130">
        <f t="shared" si="3890"/>
        <v>0</v>
      </c>
      <c r="BI2292" s="130">
        <f t="shared" si="3890"/>
        <v>0</v>
      </c>
      <c r="BJ2292" s="131">
        <f t="shared" si="3890"/>
        <v>0</v>
      </c>
      <c r="BK2292"/>
      <c r="BL2292"/>
      <c r="BM2292"/>
      <c r="BN2292"/>
      <c r="BO2292"/>
      <c r="BP2292"/>
      <c r="BQ2292"/>
      <c r="BR2292"/>
      <c r="BS2292"/>
      <c r="BT2292"/>
      <c r="BU2292"/>
      <c r="BV2292"/>
      <c r="BW2292"/>
      <c r="BX2292"/>
      <c r="BY2292"/>
      <c r="BZ2292"/>
      <c r="CA2292"/>
      <c r="CB2292"/>
      <c r="CC2292"/>
      <c r="CD2292"/>
      <c r="CE2292"/>
      <c r="CF2292"/>
      <c r="CG2292"/>
      <c r="CH2292"/>
      <c r="CI2292"/>
      <c r="CJ2292"/>
      <c r="CK2292"/>
      <c r="CL2292"/>
      <c r="CM2292"/>
      <c r="CN2292"/>
      <c r="CO2292"/>
    </row>
    <row r="2293" spans="1:93" s="2" customFormat="1" ht="15" hidden="1" customHeight="1" outlineLevel="2" x14ac:dyDescent="0.25">
      <c r="A2293" s="152" t="s">
        <v>58</v>
      </c>
      <c r="B2293" s="132">
        <f t="shared" ref="B2293" si="3897">B2292/10*0</f>
        <v>0</v>
      </c>
      <c r="C2293" s="133">
        <f t="shared" ref="C2293" si="3898">C2292/10*1</f>
        <v>9.0999999999999998E-2</v>
      </c>
      <c r="D2293" s="133">
        <f t="shared" ref="D2293" si="3899">D2292/10*2</f>
        <v>0.182</v>
      </c>
      <c r="E2293" s="133">
        <f t="shared" ref="E2293" si="3900">E2292/10*3</f>
        <v>0.27300000000000002</v>
      </c>
      <c r="F2293" s="133">
        <f t="shared" ref="F2293" si="3901">F2292/10*4</f>
        <v>0.36399999999999999</v>
      </c>
      <c r="G2293" s="133">
        <f t="shared" ref="G2293" si="3902">G2292/10*5</f>
        <v>0.45499999999999996</v>
      </c>
      <c r="H2293" s="133">
        <f t="shared" ref="H2293" si="3903">H2292/10*6</f>
        <v>0.54600000000000004</v>
      </c>
      <c r="I2293" s="133">
        <f t="shared" ref="I2293" si="3904">I2292/10*7</f>
        <v>0.63700000000000001</v>
      </c>
      <c r="J2293" s="191">
        <f t="shared" ref="J2293" si="3905">J2292/10*8</f>
        <v>0.72799999999999998</v>
      </c>
      <c r="K2293" s="133">
        <f t="shared" ref="K2293" si="3906">K2292/10*9</f>
        <v>0.81899999999999995</v>
      </c>
      <c r="L2293" s="134">
        <f t="shared" ref="L2293" si="3907">L2292/10*10</f>
        <v>0.90999999999999992</v>
      </c>
      <c r="M2293" s="133">
        <f t="shared" ref="M2293" si="3908">M2292/10*1</f>
        <v>0.36</v>
      </c>
      <c r="N2293" s="133">
        <f t="shared" ref="N2293" si="3909">N2292/10*2</f>
        <v>0.72</v>
      </c>
      <c r="O2293" s="133">
        <f t="shared" ref="O2293" si="3910">O2292/10*3</f>
        <v>1.08</v>
      </c>
      <c r="P2293" s="133">
        <f t="shared" ref="P2293" si="3911">P2292/10*4</f>
        <v>1.44</v>
      </c>
      <c r="Q2293" s="133">
        <f t="shared" ref="Q2293" si="3912">Q2292/10*5</f>
        <v>1.7999999999999998</v>
      </c>
      <c r="R2293" s="133">
        <f t="shared" ref="R2293" si="3913">R2292/10*6</f>
        <v>2.16</v>
      </c>
      <c r="S2293" s="133">
        <f t="shared" ref="S2293" si="3914">S2292/10*7</f>
        <v>2.52</v>
      </c>
      <c r="T2293" s="133">
        <f t="shared" ref="T2293" si="3915">T2292/10*8</f>
        <v>2.88</v>
      </c>
      <c r="U2293" s="133">
        <f t="shared" ref="U2293" si="3916">U2292/10*9</f>
        <v>3.2399999999999998</v>
      </c>
      <c r="V2293" s="134">
        <f t="shared" ref="V2293" si="3917">V2292/10*10</f>
        <v>3.5999999999999996</v>
      </c>
      <c r="W2293" s="133">
        <f t="shared" ref="W2293" si="3918">W2292/10*1</f>
        <v>0.36</v>
      </c>
      <c r="X2293" s="133">
        <f t="shared" ref="X2293" si="3919">X2292/10*2</f>
        <v>0.72</v>
      </c>
      <c r="Y2293" s="133">
        <f t="shared" ref="Y2293" si="3920">Y2292/10*3</f>
        <v>1.08</v>
      </c>
      <c r="Z2293" s="133">
        <f t="shared" ref="Z2293" si="3921">Z2292/10*4</f>
        <v>1.44</v>
      </c>
      <c r="AA2293" s="133">
        <f t="shared" ref="AA2293" si="3922">AA2292/10*5</f>
        <v>1.7999999999999998</v>
      </c>
      <c r="AB2293" s="133">
        <f t="shared" ref="AB2293" si="3923">AB2292/10*6</f>
        <v>2.16</v>
      </c>
      <c r="AC2293" s="133">
        <f t="shared" ref="AC2293" si="3924">AC2292/10*7</f>
        <v>2.52</v>
      </c>
      <c r="AD2293" s="133">
        <f t="shared" ref="AD2293" si="3925">AD2292/10*8</f>
        <v>2.88</v>
      </c>
      <c r="AE2293" s="134">
        <f t="shared" ref="AE2293" si="3926">AE2292/10*9</f>
        <v>3.2399999999999998</v>
      </c>
      <c r="AF2293" s="134">
        <f t="shared" ref="AF2293" si="3927">AF2292/10*10</f>
        <v>3.5999999999999996</v>
      </c>
      <c r="AG2293" s="133">
        <f t="shared" ref="AG2293" si="3928">AG2292/10*1</f>
        <v>0.36</v>
      </c>
      <c r="AH2293" s="133">
        <f t="shared" ref="AH2293" si="3929">AH2292/10*2</f>
        <v>0.72</v>
      </c>
      <c r="AI2293" s="133">
        <f t="shared" ref="AI2293" si="3930">AI2292/10*3</f>
        <v>1.08</v>
      </c>
      <c r="AJ2293" s="133">
        <f t="shared" ref="AJ2293" si="3931">AJ2292/10*4</f>
        <v>1.44</v>
      </c>
      <c r="AK2293" s="133">
        <f t="shared" ref="AK2293" si="3932">AK2292/10*5</f>
        <v>1.7999999999999998</v>
      </c>
      <c r="AL2293" s="133">
        <f t="shared" ref="AL2293" si="3933">AL2292/10*6</f>
        <v>2.16</v>
      </c>
      <c r="AM2293" s="133">
        <f t="shared" ref="AM2293" si="3934">AM2292/10*7</f>
        <v>2.52</v>
      </c>
      <c r="AN2293" s="133">
        <f t="shared" ref="AN2293" si="3935">AN2292/10*8</f>
        <v>2.88</v>
      </c>
      <c r="AO2293" s="134">
        <f t="shared" ref="AO2293" si="3936">AO2292/10*9</f>
        <v>3.2399999999999998</v>
      </c>
      <c r="AP2293" s="134">
        <f t="shared" ref="AP2293" si="3937">AP2292/10*10</f>
        <v>3.5999999999999996</v>
      </c>
      <c r="AQ2293" s="133">
        <f t="shared" ref="AQ2293" si="3938">AQ2292/10*1</f>
        <v>9.0999999999999998E-2</v>
      </c>
      <c r="AR2293" s="133">
        <f t="shared" ref="AR2293" si="3939">AR2292/10*2</f>
        <v>0.182</v>
      </c>
      <c r="AS2293" s="133">
        <f t="shared" ref="AS2293" si="3940">AS2292/10*3</f>
        <v>0.27300000000000002</v>
      </c>
      <c r="AT2293" s="133">
        <f t="shared" ref="AT2293" si="3941">AT2292/10*4</f>
        <v>0.36399999999999999</v>
      </c>
      <c r="AU2293" s="133">
        <f t="shared" ref="AU2293" si="3942">AU2292/10*5</f>
        <v>0.45499999999999996</v>
      </c>
      <c r="AV2293" s="133">
        <f t="shared" ref="AV2293" si="3943">AV2292/10*6</f>
        <v>0.54600000000000004</v>
      </c>
      <c r="AW2293" s="133">
        <f t="shared" ref="AW2293" si="3944">AW2292/10*7</f>
        <v>0.63700000000000001</v>
      </c>
      <c r="AX2293" s="133">
        <f t="shared" ref="AX2293" si="3945">AX2292/10*8</f>
        <v>0.72799999999999998</v>
      </c>
      <c r="AY2293" s="134">
        <f t="shared" ref="AY2293" si="3946">AY2292/10*9</f>
        <v>0.81899999999999995</v>
      </c>
      <c r="AZ2293" s="134">
        <f t="shared" ref="AZ2293" si="3947">AZ2292/10*10</f>
        <v>0.90999999999999992</v>
      </c>
      <c r="BA2293" s="133">
        <f t="shared" ref="BA2293" si="3948">BA2292/10*1</f>
        <v>0</v>
      </c>
      <c r="BB2293" s="133">
        <f t="shared" ref="BB2293" si="3949">BB2292/10*2</f>
        <v>0</v>
      </c>
      <c r="BC2293" s="133">
        <f t="shared" ref="BC2293" si="3950">BC2292/10*3</f>
        <v>0</v>
      </c>
      <c r="BD2293" s="133">
        <f t="shared" ref="BD2293" si="3951">BD2292/10*4</f>
        <v>0</v>
      </c>
      <c r="BE2293" s="133">
        <f t="shared" ref="BE2293" si="3952">BE2292/10*5</f>
        <v>0</v>
      </c>
      <c r="BF2293" s="133">
        <f t="shared" ref="BF2293" si="3953">BF2292/10*6</f>
        <v>0</v>
      </c>
      <c r="BG2293" s="133">
        <f t="shared" ref="BG2293" si="3954">BG2292/10*7</f>
        <v>0</v>
      </c>
      <c r="BH2293" s="133">
        <f t="shared" ref="BH2293" si="3955">BH2292/10*8</f>
        <v>0</v>
      </c>
      <c r="BI2293" s="134">
        <f t="shared" ref="BI2293" si="3956">BI2292/10*9</f>
        <v>0</v>
      </c>
      <c r="BJ2293" s="134">
        <f t="shared" ref="BJ2293" si="3957">BJ2292/10*10</f>
        <v>0</v>
      </c>
      <c r="BK2293"/>
      <c r="BL2293"/>
      <c r="BM2293"/>
      <c r="BN2293"/>
      <c r="BO2293"/>
      <c r="BP2293"/>
      <c r="BQ2293"/>
      <c r="BR2293"/>
      <c r="BS2293"/>
      <c r="BT2293"/>
      <c r="BU2293"/>
      <c r="BV2293"/>
      <c r="BW2293"/>
      <c r="BX2293"/>
      <c r="BY2293"/>
      <c r="BZ2293"/>
      <c r="CA2293"/>
      <c r="CB2293"/>
      <c r="CC2293"/>
      <c r="CD2293"/>
      <c r="CE2293"/>
      <c r="CF2293"/>
      <c r="CG2293"/>
      <c r="CH2293"/>
      <c r="CI2293"/>
      <c r="CJ2293"/>
      <c r="CK2293"/>
      <c r="CL2293"/>
      <c r="CM2293"/>
      <c r="CN2293"/>
      <c r="CO2293"/>
    </row>
    <row r="2294" spans="1:93" ht="15.75" hidden="1" outlineLevel="2" thickBot="1" x14ac:dyDescent="0.3">
      <c r="A2294" s="152" t="s">
        <v>60</v>
      </c>
      <c r="B2294" s="192" t="e">
        <f t="shared" ref="B2294:BJ2294" si="3958">-B2291+B2290*B2293-1*IF(AND($A1882=B2289,B2293&gt;=$A2237),B2293-$A2237,0)</f>
        <v>#REF!</v>
      </c>
      <c r="C2294" s="193" t="e">
        <f t="shared" si="3958"/>
        <v>#REF!</v>
      </c>
      <c r="D2294" s="193" t="e">
        <f t="shared" si="3958"/>
        <v>#REF!</v>
      </c>
      <c r="E2294" s="193" t="e">
        <f t="shared" si="3958"/>
        <v>#REF!</v>
      </c>
      <c r="F2294" s="193" t="e">
        <f t="shared" si="3958"/>
        <v>#REF!</v>
      </c>
      <c r="G2294" s="193" t="e">
        <f t="shared" si="3958"/>
        <v>#REF!</v>
      </c>
      <c r="H2294" s="193" t="e">
        <f t="shared" si="3958"/>
        <v>#REF!</v>
      </c>
      <c r="I2294" s="193" t="e">
        <f t="shared" si="3958"/>
        <v>#REF!</v>
      </c>
      <c r="J2294" s="193" t="e">
        <f t="shared" si="3958"/>
        <v>#REF!</v>
      </c>
      <c r="K2294" s="193" t="e">
        <f t="shared" si="3958"/>
        <v>#REF!</v>
      </c>
      <c r="L2294" s="194" t="e">
        <f t="shared" si="3958"/>
        <v>#REF!</v>
      </c>
      <c r="M2294" s="192" t="e">
        <f t="shared" si="3958"/>
        <v>#REF!</v>
      </c>
      <c r="N2294" s="193" t="e">
        <f t="shared" si="3958"/>
        <v>#REF!</v>
      </c>
      <c r="O2294" s="193" t="e">
        <f t="shared" si="3958"/>
        <v>#REF!</v>
      </c>
      <c r="P2294" s="193" t="e">
        <f t="shared" si="3958"/>
        <v>#REF!</v>
      </c>
      <c r="Q2294" s="193" t="e">
        <f t="shared" si="3958"/>
        <v>#REF!</v>
      </c>
      <c r="R2294" s="193" t="e">
        <f t="shared" si="3958"/>
        <v>#REF!</v>
      </c>
      <c r="S2294" s="193" t="e">
        <f t="shared" si="3958"/>
        <v>#REF!</v>
      </c>
      <c r="T2294" s="193" t="e">
        <f t="shared" si="3958"/>
        <v>#REF!</v>
      </c>
      <c r="U2294" s="193" t="e">
        <f t="shared" si="3958"/>
        <v>#REF!</v>
      </c>
      <c r="V2294" s="194" t="e">
        <f t="shared" si="3958"/>
        <v>#REF!</v>
      </c>
      <c r="W2294" s="192" t="e">
        <f t="shared" si="3958"/>
        <v>#REF!</v>
      </c>
      <c r="X2294" s="193" t="e">
        <f t="shared" si="3958"/>
        <v>#REF!</v>
      </c>
      <c r="Y2294" s="193" t="e">
        <f t="shared" si="3958"/>
        <v>#REF!</v>
      </c>
      <c r="Z2294" s="193" t="e">
        <f t="shared" si="3958"/>
        <v>#REF!</v>
      </c>
      <c r="AA2294" s="193" t="e">
        <f t="shared" si="3958"/>
        <v>#REF!</v>
      </c>
      <c r="AB2294" s="193" t="e">
        <f t="shared" si="3958"/>
        <v>#REF!</v>
      </c>
      <c r="AC2294" s="193" t="e">
        <f t="shared" si="3958"/>
        <v>#REF!</v>
      </c>
      <c r="AD2294" s="193" t="e">
        <f t="shared" si="3958"/>
        <v>#REF!</v>
      </c>
      <c r="AE2294" s="193" t="e">
        <f t="shared" si="3958"/>
        <v>#REF!</v>
      </c>
      <c r="AF2294" s="194" t="e">
        <f t="shared" si="3958"/>
        <v>#REF!</v>
      </c>
      <c r="AG2294" s="192" t="e">
        <f t="shared" si="3958"/>
        <v>#REF!</v>
      </c>
      <c r="AH2294" s="193" t="e">
        <f t="shared" si="3958"/>
        <v>#REF!</v>
      </c>
      <c r="AI2294" s="193" t="e">
        <f t="shared" si="3958"/>
        <v>#REF!</v>
      </c>
      <c r="AJ2294" s="193" t="e">
        <f t="shared" si="3958"/>
        <v>#REF!</v>
      </c>
      <c r="AK2294" s="193" t="e">
        <f t="shared" si="3958"/>
        <v>#REF!</v>
      </c>
      <c r="AL2294" s="193" t="e">
        <f t="shared" si="3958"/>
        <v>#REF!</v>
      </c>
      <c r="AM2294" s="193" t="e">
        <f t="shared" si="3958"/>
        <v>#REF!</v>
      </c>
      <c r="AN2294" s="193" t="e">
        <f t="shared" si="3958"/>
        <v>#REF!</v>
      </c>
      <c r="AO2294" s="193" t="e">
        <f t="shared" si="3958"/>
        <v>#REF!</v>
      </c>
      <c r="AP2294" s="194" t="e">
        <f t="shared" si="3958"/>
        <v>#REF!</v>
      </c>
      <c r="AQ2294" s="192" t="e">
        <f t="shared" si="3958"/>
        <v>#REF!</v>
      </c>
      <c r="AR2294" s="193" t="e">
        <f t="shared" si="3958"/>
        <v>#REF!</v>
      </c>
      <c r="AS2294" s="193" t="e">
        <f t="shared" si="3958"/>
        <v>#REF!</v>
      </c>
      <c r="AT2294" s="193" t="e">
        <f t="shared" si="3958"/>
        <v>#REF!</v>
      </c>
      <c r="AU2294" s="193" t="e">
        <f t="shared" si="3958"/>
        <v>#REF!</v>
      </c>
      <c r="AV2294" s="193" t="e">
        <f t="shared" si="3958"/>
        <v>#REF!</v>
      </c>
      <c r="AW2294" s="193" t="e">
        <f t="shared" si="3958"/>
        <v>#REF!</v>
      </c>
      <c r="AX2294" s="193" t="e">
        <f t="shared" si="3958"/>
        <v>#REF!</v>
      </c>
      <c r="AY2294" s="193" t="e">
        <f t="shared" si="3958"/>
        <v>#REF!</v>
      </c>
      <c r="AZ2294" s="194" t="e">
        <f t="shared" si="3958"/>
        <v>#REF!</v>
      </c>
      <c r="BA2294" s="192" t="e">
        <f t="shared" si="3958"/>
        <v>#REF!</v>
      </c>
      <c r="BB2294" s="193" t="e">
        <f t="shared" si="3958"/>
        <v>#REF!</v>
      </c>
      <c r="BC2294" s="193" t="e">
        <f t="shared" si="3958"/>
        <v>#REF!</v>
      </c>
      <c r="BD2294" s="193" t="e">
        <f t="shared" si="3958"/>
        <v>#REF!</v>
      </c>
      <c r="BE2294" s="193" t="e">
        <f t="shared" si="3958"/>
        <v>#REF!</v>
      </c>
      <c r="BF2294" s="193" t="e">
        <f t="shared" si="3958"/>
        <v>#REF!</v>
      </c>
      <c r="BG2294" s="193" t="e">
        <f t="shared" si="3958"/>
        <v>#REF!</v>
      </c>
      <c r="BH2294" s="193" t="e">
        <f t="shared" si="3958"/>
        <v>#REF!</v>
      </c>
      <c r="BI2294" s="193" t="e">
        <f t="shared" si="3958"/>
        <v>#REF!</v>
      </c>
      <c r="BJ2294" s="194" t="e">
        <f t="shared" si="3958"/>
        <v>#REF!</v>
      </c>
    </row>
    <row r="2295" spans="1:93" hidden="1" outlineLevel="2" x14ac:dyDescent="0.25"/>
    <row r="2296" spans="1:93" hidden="1" outlineLevel="1" collapsed="1" x14ac:dyDescent="0.25">
      <c r="A2296" s="181" t="e">
        <f>8*B1882/10</f>
        <v>#REF!</v>
      </c>
      <c r="B2296" s="180"/>
      <c r="C2296" s="180"/>
      <c r="D2296" s="180"/>
    </row>
    <row r="2297" spans="1:93" hidden="1" outlineLevel="2" x14ac:dyDescent="0.25">
      <c r="B2297" s="316" t="e">
        <f>#REF!</f>
        <v>#REF!</v>
      </c>
      <c r="C2297" s="317"/>
      <c r="D2297" s="316" t="e">
        <f>#REF!</f>
        <v>#REF!</v>
      </c>
      <c r="E2297" s="317"/>
      <c r="F2297" s="316" t="e">
        <f>#REF!</f>
        <v>#REF!</v>
      </c>
      <c r="G2297" s="317"/>
      <c r="H2297" s="316" t="e">
        <f>#REF!</f>
        <v>#REF!</v>
      </c>
      <c r="I2297" s="317"/>
      <c r="J2297" s="316" t="e">
        <f>#REF!</f>
        <v>#REF!</v>
      </c>
      <c r="K2297" s="317"/>
      <c r="L2297" s="316" t="e">
        <f>#REF!</f>
        <v>#REF!</v>
      </c>
      <c r="M2297" s="317"/>
    </row>
    <row r="2298" spans="1:93" hidden="1" outlineLevel="2" x14ac:dyDescent="0.25">
      <c r="B2298" s="105" t="e">
        <f>#REF!</f>
        <v>#REF!</v>
      </c>
      <c r="C2298" s="106">
        <v>0</v>
      </c>
      <c r="D2298" s="107" t="e">
        <f>#REF!</f>
        <v>#REF!</v>
      </c>
      <c r="E2298" s="106">
        <v>0</v>
      </c>
      <c r="F2298" s="107" t="e">
        <f>#REF!</f>
        <v>#REF!</v>
      </c>
      <c r="G2298" s="106">
        <v>0</v>
      </c>
      <c r="H2298" s="107" t="e">
        <f>#REF!</f>
        <v>#REF!</v>
      </c>
      <c r="I2298" s="106">
        <v>0</v>
      </c>
      <c r="J2298" s="107" t="e">
        <f>#REF!</f>
        <v>#REF!</v>
      </c>
      <c r="K2298" s="106">
        <v>0</v>
      </c>
      <c r="L2298" s="107" t="e">
        <f>#REF!</f>
        <v>#REF!</v>
      </c>
      <c r="M2298" s="108">
        <v>0</v>
      </c>
      <c r="X2298" s="146"/>
      <c r="Y2298" s="147"/>
    </row>
    <row r="2299" spans="1:93" hidden="1" outlineLevel="2" x14ac:dyDescent="0.25">
      <c r="B2299" s="105" t="e">
        <f>#REF!</f>
        <v>#REF!</v>
      </c>
      <c r="C2299" s="106" t="e">
        <f>IF($A1882=B2297,1*($B1882-$A2296)^2*(2*$A2296+$B1882)/$B1882^3,0)</f>
        <v>#REF!</v>
      </c>
      <c r="D2299" s="107" t="e">
        <f>#REF!</f>
        <v>#REF!</v>
      </c>
      <c r="E2299" s="106" t="e">
        <f>IF($A1882=D2297,1*($B1882-$A2296)^2*(2*$A2296+$B1882)/$B1882^3,0)</f>
        <v>#REF!</v>
      </c>
      <c r="F2299" s="107" t="e">
        <f>#REF!</f>
        <v>#REF!</v>
      </c>
      <c r="G2299" s="106" t="e">
        <f>IF($A1882=F2297,1*($B1882-$A2296)^2*(2*$A2296+$B1882)/$B1882^3,0)</f>
        <v>#REF!</v>
      </c>
      <c r="H2299" s="107" t="e">
        <f>#REF!</f>
        <v>#REF!</v>
      </c>
      <c r="I2299" s="106" t="e">
        <f>IF($A1882=H2297,1*($B1882-$A2296)^2*(2*$A2296+$B1882)/$B1882^3,0)</f>
        <v>#REF!</v>
      </c>
      <c r="J2299" s="107" t="e">
        <f>#REF!</f>
        <v>#REF!</v>
      </c>
      <c r="K2299" s="106" t="e">
        <f>IF($A1882=J2297,1*($B1882-$A2296)^2*(2*$A2296+$B1882)/$B1882^3,0)</f>
        <v>#REF!</v>
      </c>
      <c r="L2299" s="107" t="e">
        <f>#REF!</f>
        <v>#REF!</v>
      </c>
      <c r="M2299" s="108" t="e">
        <f>IF($A1882=L2297,1*($B1882-$A2296)^2*(2*$A2296+$B1882)/$B1882^3,0)</f>
        <v>#REF!</v>
      </c>
    </row>
    <row r="2300" spans="1:93" hidden="1" outlineLevel="2" x14ac:dyDescent="0.25">
      <c r="A2300" t="s">
        <v>36</v>
      </c>
      <c r="B2300" s="105" t="e">
        <f>#REF!</f>
        <v>#REF!</v>
      </c>
      <c r="C2300" s="106" t="e">
        <f>IF($A1882=B2297,1*$A2296*($B1882-$A2296)^2/$B1882^2,0)</f>
        <v>#REF!</v>
      </c>
      <c r="D2300" s="107" t="e">
        <f>#REF!</f>
        <v>#REF!</v>
      </c>
      <c r="E2300" s="106" t="e">
        <f>IF($A1882=D2297,1*$A2296*($B1882-$A2296)^2/$B1882^2,0)</f>
        <v>#REF!</v>
      </c>
      <c r="F2300" s="107" t="e">
        <f>#REF!</f>
        <v>#REF!</v>
      </c>
      <c r="G2300" s="106" t="e">
        <f>IF($A1882=F2297,1*$A2296*($B1882-$A2296)^2/$B1882^2,0)</f>
        <v>#REF!</v>
      </c>
      <c r="H2300" s="107" t="e">
        <f>#REF!</f>
        <v>#REF!</v>
      </c>
      <c r="I2300" s="106" t="e">
        <f>IF($A1882=H2297,1*$A2296*($B1882-$A2296)^2/$B1882^2,0)</f>
        <v>#REF!</v>
      </c>
      <c r="J2300" s="107" t="e">
        <f>#REF!</f>
        <v>#REF!</v>
      </c>
      <c r="K2300" s="106" t="e">
        <f>IF($A1882=J2297,1*$A2296*($B1882-$A2296)^2/$B1882^2,0)</f>
        <v>#REF!</v>
      </c>
      <c r="L2300" s="107" t="e">
        <f>#REF!</f>
        <v>#REF!</v>
      </c>
      <c r="M2300" s="108" t="e">
        <f>IF($A1882=L2297,1*$A2296*($B1882-$A2296)^2/$B1882^2,0)</f>
        <v>#REF!</v>
      </c>
      <c r="X2300" s="149"/>
    </row>
    <row r="2301" spans="1:93" hidden="1" outlineLevel="2" x14ac:dyDescent="0.25">
      <c r="B2301" s="105" t="e">
        <f>#REF!</f>
        <v>#REF!</v>
      </c>
      <c r="C2301" s="108">
        <v>0</v>
      </c>
      <c r="D2301" s="107" t="e">
        <f>#REF!</f>
        <v>#REF!</v>
      </c>
      <c r="E2301" s="108">
        <v>0</v>
      </c>
      <c r="F2301" s="107" t="e">
        <f>#REF!</f>
        <v>#REF!</v>
      </c>
      <c r="G2301" s="108">
        <v>0</v>
      </c>
      <c r="H2301" s="107" t="e">
        <f>#REF!</f>
        <v>#REF!</v>
      </c>
      <c r="I2301" s="108">
        <v>0</v>
      </c>
      <c r="J2301" s="107" t="e">
        <f>#REF!</f>
        <v>#REF!</v>
      </c>
      <c r="K2301" s="108">
        <v>0</v>
      </c>
      <c r="L2301" s="107" t="e">
        <f>#REF!</f>
        <v>#REF!</v>
      </c>
      <c r="M2301" s="108">
        <v>0</v>
      </c>
    </row>
    <row r="2302" spans="1:93" hidden="1" outlineLevel="2" x14ac:dyDescent="0.25">
      <c r="B2302" s="105" t="e">
        <f>#REF!</f>
        <v>#REF!</v>
      </c>
      <c r="C2302" s="106" t="e">
        <f>IF($A1882=B2297,1*($A2296)^2*(3*$B1882-2*$A2296)/$B1882^3,0)</f>
        <v>#REF!</v>
      </c>
      <c r="D2302" s="107" t="e">
        <f>#REF!</f>
        <v>#REF!</v>
      </c>
      <c r="E2302" s="106" t="e">
        <f>IF($A1882=D2297,1*($A2296)^2*(3*$B1882-2*$A2296)/$B1882^3,0)</f>
        <v>#REF!</v>
      </c>
      <c r="F2302" s="107" t="e">
        <f>#REF!</f>
        <v>#REF!</v>
      </c>
      <c r="G2302" s="106" t="e">
        <f>IF($A1882=F2297,1*($A2296)^2*(3*$B1882-2*$A2296)/$B1882^3,0)</f>
        <v>#REF!</v>
      </c>
      <c r="H2302" s="107" t="e">
        <f>#REF!</f>
        <v>#REF!</v>
      </c>
      <c r="I2302" s="106" t="e">
        <f>IF($A1882=H2297,1*($A2296)^2*(3*$B1882-2*$A2296)/$B1882^3,0)</f>
        <v>#REF!</v>
      </c>
      <c r="J2302" s="107" t="e">
        <f>#REF!</f>
        <v>#REF!</v>
      </c>
      <c r="K2302" s="106" t="e">
        <f>IF($A1882=J2297,1*($A2296)^2*(3*$B1882-2*$A2296)/$B1882^3,0)</f>
        <v>#REF!</v>
      </c>
      <c r="L2302" s="107" t="e">
        <f>#REF!</f>
        <v>#REF!</v>
      </c>
      <c r="M2302" s="108" t="e">
        <f>IF($A1882=L2297,1*($A2296)^2*(3*$B1882-2*$A2296)/$B1882^3,0)</f>
        <v>#REF!</v>
      </c>
    </row>
    <row r="2303" spans="1:93" hidden="1" outlineLevel="2" x14ac:dyDescent="0.25">
      <c r="B2303" s="105" t="e">
        <f>#REF!</f>
        <v>#REF!</v>
      </c>
      <c r="C2303" s="108" t="e">
        <f>IF($A1882=B2297,-1*($B1882-$A2296)*$A2296^2/$B1882^2,0)</f>
        <v>#REF!</v>
      </c>
      <c r="D2303" s="107" t="e">
        <f>#REF!</f>
        <v>#REF!</v>
      </c>
      <c r="E2303" s="108" t="e">
        <f>IF($A1882=D2297,-1*($B1882-$A2296)*$A2296^2/$B1882^2,0)</f>
        <v>#REF!</v>
      </c>
      <c r="F2303" s="107" t="e">
        <f>#REF!</f>
        <v>#REF!</v>
      </c>
      <c r="G2303" s="108" t="e">
        <f>IF($A1882=F2297,-1*($B1882-$A2296)*$A2296^2/$B1882^2,0)</f>
        <v>#REF!</v>
      </c>
      <c r="H2303" s="107" t="e">
        <f>#REF!</f>
        <v>#REF!</v>
      </c>
      <c r="I2303" s="108" t="e">
        <f>IF($A1882=H2297,-1*($B1882-$A2296)*$A2296^2/$B1882^2,0)</f>
        <v>#REF!</v>
      </c>
      <c r="J2303" s="107" t="e">
        <f>#REF!</f>
        <v>#REF!</v>
      </c>
      <c r="K2303" s="108" t="e">
        <f>IF($A1882=J2297,-1*($B1882-$A2296)*$A2296^2/$B1882^2,0)</f>
        <v>#REF!</v>
      </c>
      <c r="L2303" s="107" t="e">
        <f>#REF!</f>
        <v>#REF!</v>
      </c>
      <c r="M2303" s="108" t="e">
        <f>IF($A1882=L2297,-1*($B1882-$A2296)*$A2296^2/$B1882^2,0)</f>
        <v>#REF!</v>
      </c>
    </row>
    <row r="2304" spans="1:93" hidden="1" outlineLevel="2" x14ac:dyDescent="0.25">
      <c r="C2304" t="s">
        <v>61</v>
      </c>
      <c r="D2304" s="182"/>
      <c r="E2304" s="183"/>
      <c r="F2304" s="182"/>
      <c r="G2304" s="183"/>
      <c r="H2304" s="182"/>
      <c r="I2304" s="183"/>
      <c r="J2304" s="182"/>
      <c r="K2304" s="183"/>
      <c r="L2304" s="182"/>
      <c r="M2304" s="183"/>
      <c r="N2304" s="182"/>
      <c r="O2304" s="183"/>
      <c r="P2304" s="182"/>
      <c r="Q2304" s="183"/>
      <c r="R2304" s="182"/>
      <c r="S2304" s="183"/>
    </row>
    <row r="2305" spans="1:34" hidden="1" outlineLevel="2" x14ac:dyDescent="0.25">
      <c r="B2305" s="105">
        <v>1</v>
      </c>
      <c r="C2305" s="108">
        <f t="shared" ref="C2305" si="3959">-(IFERROR(VLOOKUP($B2305,$B2298:$C2303,2,0),0)+IFERROR(VLOOKUP($B2305,$D2298:$E2303,2,0),0)+IFERROR(VLOOKUP($B2305,$F2298:$G2303,2,0),0)+IFERROR(VLOOKUP($B2305,$H2298:$I2303,2,0),0)+IFERROR(VLOOKUP($B2305,$J2298:$K2303,2,0),0)+IFERROR(VLOOKUP($B2305,$L2298:$M2303,2,0),0)+IFERROR(VLOOKUP($B2305,$N2298:$O2303,2,0),0)+IFERROR(VLOOKUP($B2305,$P2298:$Q2303,2,0),0)+IFERROR(VLOOKUP($B2305,$R2298:$S2303,2,0),0))</f>
        <v>0</v>
      </c>
      <c r="E2305" s="109"/>
      <c r="F2305" s="325" t="s">
        <v>37</v>
      </c>
      <c r="G2305" s="325"/>
      <c r="H2305" s="325"/>
      <c r="I2305" s="325"/>
      <c r="J2305" s="325"/>
      <c r="K2305" s="325"/>
      <c r="L2305" s="325"/>
      <c r="M2305" s="325"/>
      <c r="N2305" s="325"/>
      <c r="O2305" s="325"/>
      <c r="P2305" s="325"/>
      <c r="Q2305" s="325"/>
      <c r="R2305" s="325"/>
      <c r="S2305" s="325"/>
      <c r="T2305" s="325"/>
      <c r="U2305" s="325"/>
      <c r="V2305" s="325"/>
      <c r="W2305" s="325"/>
      <c r="X2305" s="325"/>
      <c r="Y2305" s="325"/>
      <c r="Z2305" s="325"/>
      <c r="AA2305" s="325"/>
      <c r="AB2305" s="110"/>
      <c r="AC2305" s="110"/>
      <c r="AD2305" s="110"/>
      <c r="AE2305" s="110"/>
      <c r="AF2305" s="110"/>
      <c r="AG2305" s="110"/>
      <c r="AH2305" s="110"/>
    </row>
    <row r="2306" spans="1:34" hidden="1" outlineLevel="2" x14ac:dyDescent="0.25">
      <c r="B2306" s="105">
        <v>2</v>
      </c>
      <c r="C2306" s="108">
        <f t="shared" ref="C2306" si="3960">-(IFERROR(VLOOKUP($B2306,$B2298:$C2303,2,0),0)+IFERROR(VLOOKUP($B2306,$D2298:$E2303,2,0),0)+IFERROR(VLOOKUP($B2306,$F2298:$G2303,2,0),0)+IFERROR(VLOOKUP($B2306,$H2298:$I2303,2,0),0)+IFERROR(VLOOKUP($B2306,$J2298:$K2303,2,0),0)+IFERROR(VLOOKUP($B2306,$L2298:$M2303,2,0),0)+IFERROR(VLOOKUP($B2306,$N2298:$O2303,2,0),0)+IFERROR(VLOOKUP($B2306,$P2298:$Q2303,2,0),0)+IFERROR(VLOOKUP($B2306,$R2298:$S2303,2,0),0))</f>
        <v>0</v>
      </c>
      <c r="E2306" s="110"/>
      <c r="F2306" s="110"/>
      <c r="G2306" s="326" t="s">
        <v>38</v>
      </c>
      <c r="H2306" s="326"/>
      <c r="I2306" s="326"/>
      <c r="J2306" s="326"/>
      <c r="K2306" s="326"/>
      <c r="L2306" s="326"/>
      <c r="M2306" s="110"/>
      <c r="N2306" s="110"/>
      <c r="O2306" s="110"/>
      <c r="P2306" s="327" t="s">
        <v>39</v>
      </c>
      <c r="Q2306" s="327"/>
      <c r="R2306" s="327"/>
      <c r="S2306" s="327"/>
      <c r="T2306" s="327"/>
      <c r="U2306" s="327"/>
      <c r="V2306" s="110"/>
      <c r="W2306" s="110"/>
      <c r="X2306" s="110"/>
      <c r="Y2306" s="110"/>
      <c r="Z2306" s="110"/>
      <c r="AA2306" s="110"/>
      <c r="AB2306" s="110"/>
      <c r="AC2306" s="110"/>
      <c r="AD2306" s="110"/>
      <c r="AE2306" s="110"/>
      <c r="AF2306" s="110"/>
      <c r="AG2306" s="110"/>
      <c r="AH2306" s="110"/>
    </row>
    <row r="2307" spans="1:34" hidden="1" outlineLevel="2" x14ac:dyDescent="0.25">
      <c r="B2307" s="105">
        <v>3</v>
      </c>
      <c r="C2307" s="108">
        <f t="shared" ref="C2307" si="3961">-(IFERROR(VLOOKUP($B2307,$B2298:$C2303,2,0),0)+IFERROR(VLOOKUP($B2307,$D2298:$E2303,2,0),0)+IFERROR(VLOOKUP($B2307,$F2298:$G2303,2,0),0)+IFERROR(VLOOKUP($B2307,$H2298:$I2303,2,0),0)+IFERROR(VLOOKUP($B2307,$J2298:$K2303,2,0),0)+IFERROR(VLOOKUP($B2307,$L2298:$M2303,2,0),0)+IFERROR(VLOOKUP($B2307,$N2298:$O2303,2,0),0)+IFERROR(VLOOKUP($B2307,$P2298:$Q2303,2,0),0)+IFERROR(VLOOKUP($B2307,$R2298:$S2303,2,0),0))</f>
        <v>0</v>
      </c>
      <c r="E2307" s="110"/>
      <c r="F2307" s="110"/>
      <c r="G2307" s="112">
        <v>6</v>
      </c>
      <c r="H2307" s="112">
        <v>5</v>
      </c>
      <c r="I2307" s="112">
        <v>4</v>
      </c>
      <c r="J2307" s="112">
        <v>3</v>
      </c>
      <c r="K2307" s="112">
        <v>2</v>
      </c>
      <c r="L2307" s="112">
        <v>1</v>
      </c>
      <c r="M2307" s="110"/>
      <c r="O2307" s="110"/>
      <c r="P2307" s="112">
        <v>6</v>
      </c>
      <c r="Q2307" s="112">
        <v>5</v>
      </c>
      <c r="R2307" s="112">
        <v>4</v>
      </c>
      <c r="S2307" s="112">
        <v>3</v>
      </c>
      <c r="T2307" s="112">
        <v>2</v>
      </c>
      <c r="U2307" s="112">
        <v>1</v>
      </c>
      <c r="AB2307" s="110"/>
      <c r="AC2307" s="110"/>
      <c r="AD2307" s="110"/>
      <c r="AE2307" s="110"/>
      <c r="AF2307" s="110"/>
      <c r="AG2307" s="110"/>
      <c r="AH2307" s="110"/>
    </row>
    <row r="2308" spans="1:34" hidden="1" outlineLevel="2" x14ac:dyDescent="0.25">
      <c r="B2308" s="105">
        <v>4</v>
      </c>
      <c r="C2308" s="108">
        <f t="shared" ref="C2308" si="3962">-(IFERROR(VLOOKUP($B2308,$B2298:$C2303,2,0),0)+IFERROR(VLOOKUP($B2308,$D2298:$E2303,2,0),0)+IFERROR(VLOOKUP($B2308,$F2298:$G2303,2,0),0)+IFERROR(VLOOKUP($B2308,$H2298:$I2303,2,0),0)+IFERROR(VLOOKUP($B2308,$J2298:$K2303,2,0),0)+IFERROR(VLOOKUP($B2308,$L2298:$M2303,2,0),0)+IFERROR(VLOOKUP($B2308,$N2298:$O2303,2,0),0)+IFERROR(VLOOKUP($B2308,$P2298:$Q2303,2,0),0)+IFERROR(VLOOKUP($B2308,$R2298:$S2303,2,0),0))</f>
        <v>0</v>
      </c>
      <c r="E2308" s="110"/>
      <c r="F2308" s="105">
        <v>1</v>
      </c>
      <c r="G2308" s="184" t="e">
        <f t="array" ref="G2308:G2314">MMULT(MINVERSE($C$24:$I$30),$C2305:$C2311)</f>
        <v>#NUM!</v>
      </c>
      <c r="H2308" s="184" t="e">
        <f t="array" ref="H2308:H2313">MMULT(MINVERSE($C$24:$H$29),$C2305:$C2310)</f>
        <v>#NUM!</v>
      </c>
      <c r="I2308" s="184" t="e">
        <f t="array" ref="I2308:I2312">MMULT(MINVERSE($C$24:$G$28),$C2305:$C2309)</f>
        <v>#NUM!</v>
      </c>
      <c r="J2308" s="184" t="e">
        <f t="array" ref="J2308:J2311">MMULT(MINVERSE($C$24:$F$27),$C2305:$C2308)</f>
        <v>#NUM!</v>
      </c>
      <c r="K2308" s="184" t="e">
        <f t="array" ref="K2308:K2310">MMULT(MINVERSE($C$24:$E$26),$C2305:$C2307)</f>
        <v>#NUM!</v>
      </c>
      <c r="L2308" s="184" t="e">
        <f t="array" ref="L2308:L2309">MMULT(MINVERSE($C$24:$D$25),$C2305:$C2306)</f>
        <v>#NUM!</v>
      </c>
      <c r="M2308" s="110"/>
      <c r="O2308" s="105">
        <v>1</v>
      </c>
      <c r="P2308" s="184" t="e">
        <f t="array" ref="P2308:P2318">MMULT(MINVERSE($C$24:$M$34),$C2305:$C2315)</f>
        <v>#NUM!</v>
      </c>
      <c r="Q2308" s="184" t="e">
        <f t="array" ref="Q2308:Q2317">MMULT(MINVERSE($C$24:$L$33),$C2305:$C2314)</f>
        <v>#NUM!</v>
      </c>
      <c r="R2308" s="184" t="e">
        <f t="array" ref="R2308:R2316">MMULT(MINVERSE($C$24:$K$32),$C2305:$C2313)</f>
        <v>#NUM!</v>
      </c>
      <c r="S2308" s="184" t="e">
        <f t="array" ref="S2308:S2315">MMULT(MINVERSE($C$24:$J$31),$C2305:$C2312)</f>
        <v>#NUM!</v>
      </c>
      <c r="T2308" s="114"/>
      <c r="U2308" s="114"/>
      <c r="V2308" s="110"/>
      <c r="W2308" s="110"/>
      <c r="X2308" s="110"/>
      <c r="Y2308" s="110"/>
      <c r="Z2308" s="110"/>
      <c r="AA2308" s="110"/>
      <c r="AB2308" s="110"/>
      <c r="AC2308" s="110"/>
      <c r="AD2308" s="110"/>
      <c r="AE2308" s="110"/>
      <c r="AF2308" s="110"/>
      <c r="AG2308" s="110"/>
      <c r="AH2308" s="110"/>
    </row>
    <row r="2309" spans="1:34" hidden="1" outlineLevel="2" x14ac:dyDescent="0.25">
      <c r="B2309" s="105">
        <v>5</v>
      </c>
      <c r="C2309" s="108">
        <f t="shared" ref="C2309" si="3963">-(IFERROR(VLOOKUP($B2309,$B2298:$C2303,2,0),0)+IFERROR(VLOOKUP($B2309,$D2298:$E2303,2,0),0)+IFERROR(VLOOKUP($B2309,$F2298:$G2303,2,0),0)+IFERROR(VLOOKUP($B2309,$H2298:$I2303,2,0),0)+IFERROR(VLOOKUP($B2309,$J2298:$K2303,2,0),0)+IFERROR(VLOOKUP($B2309,$L2298:$M2303,2,0),0)+IFERROR(VLOOKUP($B2309,$N2298:$O2303,2,0),0)+IFERROR(VLOOKUP($B2309,$P2298:$Q2303,2,0),0)+IFERROR(VLOOKUP($B2309,$R2298:$S2303,2,0),0))</f>
        <v>0</v>
      </c>
      <c r="E2309" s="110"/>
      <c r="F2309" s="105">
        <v>2</v>
      </c>
      <c r="G2309" s="185" t="e">
        <v>#NUM!</v>
      </c>
      <c r="H2309" s="185" t="e">
        <v>#NUM!</v>
      </c>
      <c r="I2309" s="185" t="e">
        <v>#NUM!</v>
      </c>
      <c r="J2309" s="185" t="e">
        <v>#NUM!</v>
      </c>
      <c r="K2309" s="185" t="e">
        <v>#NUM!</v>
      </c>
      <c r="L2309" s="185" t="e">
        <v>#NUM!</v>
      </c>
      <c r="M2309" s="110"/>
      <c r="O2309" s="105">
        <v>2</v>
      </c>
      <c r="P2309" s="185" t="e">
        <v>#NUM!</v>
      </c>
      <c r="Q2309" s="185" t="e">
        <v>#NUM!</v>
      </c>
      <c r="R2309" s="185" t="e">
        <v>#NUM!</v>
      </c>
      <c r="S2309" s="185" t="e">
        <v>#NUM!</v>
      </c>
      <c r="T2309" s="114"/>
      <c r="U2309" s="114"/>
    </row>
    <row r="2310" spans="1:34" hidden="1" outlineLevel="2" x14ac:dyDescent="0.25">
      <c r="B2310" s="105">
        <v>6</v>
      </c>
      <c r="C2310" s="108">
        <f t="shared" ref="C2310" si="3964">-(IFERROR(VLOOKUP($B2310,$B2298:$C2303,2,0),0)+IFERROR(VLOOKUP($B2310,$D2298:$E2303,2,0),0)+IFERROR(VLOOKUP($B2310,$F2298:$G2303,2,0),0)+IFERROR(VLOOKUP($B2310,$H2298:$I2303,2,0),0)+IFERROR(VLOOKUP($B2310,$J2298:$K2303,2,0),0)+IFERROR(VLOOKUP($B2310,$L2298:$M2303,2,0),0)+IFERROR(VLOOKUP($B2310,$N2298:$O2303,2,0),0)+IFERROR(VLOOKUP($B2310,$P2298:$Q2303,2,0),0)+IFERROR(VLOOKUP($B2310,$R2298:$S2303,2,0),0))</f>
        <v>0</v>
      </c>
      <c r="E2310" s="110"/>
      <c r="F2310" s="105">
        <v>3</v>
      </c>
      <c r="G2310" s="185" t="e">
        <v>#NUM!</v>
      </c>
      <c r="H2310" s="185" t="e">
        <v>#NUM!</v>
      </c>
      <c r="I2310" s="185" t="e">
        <v>#NUM!</v>
      </c>
      <c r="J2310" s="185" t="e">
        <v>#NUM!</v>
      </c>
      <c r="K2310" s="185" t="e">
        <v>#NUM!</v>
      </c>
      <c r="L2310" s="185"/>
      <c r="M2310" s="110"/>
      <c r="O2310" s="105">
        <v>3</v>
      </c>
      <c r="P2310" s="185" t="e">
        <v>#NUM!</v>
      </c>
      <c r="Q2310" s="185" t="e">
        <v>#NUM!</v>
      </c>
      <c r="R2310" s="185" t="e">
        <v>#NUM!</v>
      </c>
      <c r="S2310" s="185" t="e">
        <v>#NUM!</v>
      </c>
      <c r="T2310" s="114"/>
      <c r="U2310" s="114"/>
    </row>
    <row r="2311" spans="1:34" hidden="1" outlineLevel="2" x14ac:dyDescent="0.25">
      <c r="B2311" s="105">
        <v>7</v>
      </c>
      <c r="C2311" s="108">
        <f t="shared" ref="C2311" si="3965">-(IFERROR(VLOOKUP($B2311,$B2298:$C2303,2,0),0)+IFERROR(VLOOKUP($B2311,$D2298:$E2303,2,0),0)+IFERROR(VLOOKUP($B2311,$F2298:$G2303,2,0),0)+IFERROR(VLOOKUP($B2311,$H2298:$I2303,2,0),0)+IFERROR(VLOOKUP($B2311,$J2298:$K2303,2,0),0)+IFERROR(VLOOKUP($B2311,$L2298:$M2303,2,0),0)+IFERROR(VLOOKUP($B2311,$N2298:$O2303,2,0),0)+IFERROR(VLOOKUP($B2311,$P2298:$Q2303,2,0),0)+IFERROR(VLOOKUP($B2311,$R2298:$S2303,2,0),0))</f>
        <v>0</v>
      </c>
      <c r="E2311" s="110"/>
      <c r="F2311" s="105">
        <v>4</v>
      </c>
      <c r="G2311" s="185" t="e">
        <v>#NUM!</v>
      </c>
      <c r="H2311" s="185" t="e">
        <v>#NUM!</v>
      </c>
      <c r="I2311" s="185" t="e">
        <v>#NUM!</v>
      </c>
      <c r="J2311" s="185" t="e">
        <v>#NUM!</v>
      </c>
      <c r="K2311" s="185"/>
      <c r="L2311" s="185"/>
      <c r="M2311" s="110"/>
      <c r="O2311" s="105">
        <v>4</v>
      </c>
      <c r="P2311" s="185" t="e">
        <v>#NUM!</v>
      </c>
      <c r="Q2311" s="185" t="e">
        <v>#NUM!</v>
      </c>
      <c r="R2311" s="185" t="e">
        <v>#NUM!</v>
      </c>
      <c r="S2311" s="185" t="e">
        <v>#NUM!</v>
      </c>
      <c r="T2311" s="114"/>
      <c r="U2311" s="114"/>
    </row>
    <row r="2312" spans="1:34" hidden="1" outlineLevel="2" x14ac:dyDescent="0.25">
      <c r="B2312" s="105">
        <v>8</v>
      </c>
      <c r="C2312" s="108">
        <f t="shared" ref="C2312" si="3966">-(IFERROR(VLOOKUP($B2312,$B2298:$C2303,2,0),0)+IFERROR(VLOOKUP($B2312,$D2298:$E2303,2,0),0)+IFERROR(VLOOKUP($B2312,$F2298:$G2303,2,0),0)+IFERROR(VLOOKUP($B2312,$H2298:$I2303,2,0),0)+IFERROR(VLOOKUP($B2312,$J2298:$K2303,2,0),0)+IFERROR(VLOOKUP($B2312,$L2298:$M2303,2,0),0)+IFERROR(VLOOKUP($B2312,$N2298:$O2303,2,0),0)+IFERROR(VLOOKUP($B2312,$P2298:$Q2303,2,0),0)+IFERROR(VLOOKUP($B2312,$R2298:$S2303,2,0),0))</f>
        <v>0</v>
      </c>
      <c r="E2312" s="110" t="s">
        <v>40</v>
      </c>
      <c r="F2312" s="105">
        <v>5</v>
      </c>
      <c r="G2312" s="185" t="e">
        <v>#NUM!</v>
      </c>
      <c r="H2312" s="185" t="e">
        <v>#NUM!</v>
      </c>
      <c r="I2312" s="185" t="e">
        <v>#NUM!</v>
      </c>
      <c r="J2312" s="185"/>
      <c r="K2312" s="185"/>
      <c r="L2312" s="185"/>
      <c r="M2312" s="110"/>
      <c r="O2312" s="105">
        <v>5</v>
      </c>
      <c r="P2312" s="185" t="e">
        <v>#NUM!</v>
      </c>
      <c r="Q2312" s="185" t="e">
        <v>#NUM!</v>
      </c>
      <c r="R2312" s="185" t="e">
        <v>#NUM!</v>
      </c>
      <c r="S2312" s="185" t="e">
        <v>#NUM!</v>
      </c>
      <c r="T2312" s="114"/>
      <c r="U2312" s="114"/>
    </row>
    <row r="2313" spans="1:34" hidden="1" outlineLevel="2" x14ac:dyDescent="0.25">
      <c r="B2313" s="105">
        <v>9</v>
      </c>
      <c r="C2313" s="108">
        <f t="shared" ref="C2313" si="3967">-(IFERROR(VLOOKUP($B2313,$B2298:$C2303,2,0),0)+IFERROR(VLOOKUP($B2313,$D2298:$E2303,2,0),0)+IFERROR(VLOOKUP($B2313,$F2298:$G2303,2,0),0)+IFERROR(VLOOKUP($B2313,$H2298:$I2303,2,0),0)+IFERROR(VLOOKUP($B2313,$J2298:$K2303,2,0),0)+IFERROR(VLOOKUP($B2313,$L2298:$M2303,2,0),0)+IFERROR(VLOOKUP($B2313,$N2298:$O2303,2,0),0)+IFERROR(VLOOKUP($B2313,$P2298:$Q2303,2,0),0)+IFERROR(VLOOKUP($B2313,$R2298:$S2303,2,0),0))</f>
        <v>0</v>
      </c>
      <c r="E2313" s="110"/>
      <c r="F2313" s="105">
        <v>6</v>
      </c>
      <c r="G2313" s="185" t="e">
        <v>#NUM!</v>
      </c>
      <c r="H2313" s="185" t="e">
        <v>#NUM!</v>
      </c>
      <c r="I2313" s="185"/>
      <c r="J2313" s="185"/>
      <c r="K2313" s="185"/>
      <c r="L2313" s="185"/>
      <c r="M2313" s="110"/>
      <c r="O2313" s="105">
        <v>6</v>
      </c>
      <c r="P2313" s="185" t="e">
        <v>#NUM!</v>
      </c>
      <c r="Q2313" s="185" t="e">
        <v>#NUM!</v>
      </c>
      <c r="R2313" s="185" t="e">
        <v>#NUM!</v>
      </c>
      <c r="S2313" s="185" t="e">
        <v>#NUM!</v>
      </c>
      <c r="T2313" s="114"/>
      <c r="U2313" s="114"/>
    </row>
    <row r="2314" spans="1:34" hidden="1" outlineLevel="2" x14ac:dyDescent="0.25">
      <c r="B2314" s="105">
        <v>10</v>
      </c>
      <c r="C2314" s="108">
        <f t="shared" ref="C2314" si="3968">-(IFERROR(VLOOKUP($B2314,$B2298:$C2303,2,0),0)+IFERROR(VLOOKUP($B2314,$D2298:$E2303,2,0),0)+IFERROR(VLOOKUP($B2314,$F2298:$G2303,2,0),0)+IFERROR(VLOOKUP($B2314,$H2298:$I2303,2,0),0)+IFERROR(VLOOKUP($B2314,$J2298:$K2303,2,0),0)+IFERROR(VLOOKUP($B2314,$L2298:$M2303,2,0),0)+IFERROR(VLOOKUP($B2314,$N2298:$O2303,2,0),0)+IFERROR(VLOOKUP($B2314,$P2298:$Q2303,2,0),0)+IFERROR(VLOOKUP($B2314,$R2298:$S2303,2,0),0))</f>
        <v>0</v>
      </c>
      <c r="E2314" s="110"/>
      <c r="F2314" s="105">
        <v>7</v>
      </c>
      <c r="G2314" s="185" t="e">
        <v>#NUM!</v>
      </c>
      <c r="H2314" s="185"/>
      <c r="I2314" s="185"/>
      <c r="J2314" s="185"/>
      <c r="K2314" s="185"/>
      <c r="L2314" s="185"/>
      <c r="M2314" s="110"/>
      <c r="N2314" s="110" t="s">
        <v>40</v>
      </c>
      <c r="O2314" s="105">
        <v>7</v>
      </c>
      <c r="P2314" s="185" t="e">
        <v>#NUM!</v>
      </c>
      <c r="Q2314" s="185" t="e">
        <v>#NUM!</v>
      </c>
      <c r="R2314" s="185" t="e">
        <v>#NUM!</v>
      </c>
      <c r="S2314" s="185" t="e">
        <v>#NUM!</v>
      </c>
      <c r="T2314" s="114"/>
      <c r="U2314" s="114"/>
    </row>
    <row r="2315" spans="1:34" hidden="1" outlineLevel="2" x14ac:dyDescent="0.25">
      <c r="B2315" s="105">
        <v>11</v>
      </c>
      <c r="C2315" s="108">
        <f t="shared" ref="C2315" si="3969">-(IFERROR(VLOOKUP($B2315,$B2298:$C2303,2,0),0)+IFERROR(VLOOKUP($B2315,$D2298:$E2303,2,0),0)+IFERROR(VLOOKUP($B2315,$F2298:$G2303,2,0),0)+IFERROR(VLOOKUP($B2315,$H2298:$I2303,2,0),0)+IFERROR(VLOOKUP($B2315,$J2298:$K2303,2,0),0)+IFERROR(VLOOKUP($B2315,$L2298:$M2303,2,0),0)+IFERROR(VLOOKUP($B2315,$N2298:$O2303,2,0),0)+IFERROR(VLOOKUP($B2315,$P2298:$Q2303,2,0),0)+IFERROR(VLOOKUP($B2315,$R2298:$S2303,2,0),0))</f>
        <v>0</v>
      </c>
      <c r="E2315" s="110"/>
      <c r="M2315" s="110"/>
      <c r="O2315" s="105">
        <v>8</v>
      </c>
      <c r="P2315" s="185" t="e">
        <v>#NUM!</v>
      </c>
      <c r="Q2315" s="185" t="e">
        <v>#NUM!</v>
      </c>
      <c r="R2315" s="185" t="e">
        <v>#NUM!</v>
      </c>
      <c r="S2315" s="185" t="e">
        <v>#NUM!</v>
      </c>
      <c r="T2315" s="114"/>
      <c r="U2315" s="114"/>
    </row>
    <row r="2316" spans="1:34" hidden="1" outlineLevel="2" x14ac:dyDescent="0.25">
      <c r="B2316" s="105">
        <v>12</v>
      </c>
      <c r="C2316" s="108">
        <f t="shared" ref="C2316" si="3970">-(IFERROR(VLOOKUP($B2316,$B2298:$C2303,2,0),0)+IFERROR(VLOOKUP($B2316,$D2298:$E2303,2,0),0)+IFERROR(VLOOKUP($B2316,$F2298:$G2303,2,0),0)+IFERROR(VLOOKUP($B2316,$H2298:$I2303,2,0),0)+IFERROR(VLOOKUP($B2316,$J2298:$K2303,2,0),0)+IFERROR(VLOOKUP($B2316,$L2298:$M2303,2,0),0)+IFERROR(VLOOKUP($B2316,$N2298:$O2303,2,0),0)+IFERROR(VLOOKUP($B2316,$P2298:$Q2303,2,0),0)+IFERROR(VLOOKUP($B2316,$R2298:$S2303,2,0),0))</f>
        <v>0</v>
      </c>
      <c r="E2316" s="110"/>
      <c r="M2316" s="110"/>
      <c r="O2316" s="105">
        <v>9</v>
      </c>
      <c r="P2316" s="185" t="e">
        <v>#NUM!</v>
      </c>
      <c r="Q2316" s="185" t="e">
        <v>#NUM!</v>
      </c>
      <c r="R2316" s="185" t="e">
        <v>#NUM!</v>
      </c>
      <c r="S2316" s="185"/>
      <c r="T2316" s="114"/>
      <c r="U2316" s="114"/>
    </row>
    <row r="2317" spans="1:34" hidden="1" outlineLevel="2" x14ac:dyDescent="0.25">
      <c r="B2317" s="105">
        <v>13</v>
      </c>
      <c r="C2317" s="108">
        <f t="shared" ref="C2317" si="3971">-(IFERROR(VLOOKUP($B2317,$B2298:$C2303,2,0),0)+IFERROR(VLOOKUP($B2317,$D2298:$E2303,2,0),0)+IFERROR(VLOOKUP($B2317,$F2298:$G2303,2,0),0)+IFERROR(VLOOKUP($B2317,$H2298:$I2303,2,0),0)+IFERROR(VLOOKUP($B2317,$J2298:$K2303,2,0),0)+IFERROR(VLOOKUP($B2317,$L2298:$M2303,2,0),0)+IFERROR(VLOOKUP($B2317,$N2298:$O2303,2,0),0)+IFERROR(VLOOKUP($B2317,$P2298:$Q2303,2,0),0)+IFERROR(VLOOKUP($B2317,$R2298:$S2303,2,0),0))</f>
        <v>0</v>
      </c>
      <c r="E2317" s="110"/>
      <c r="F2317" s="110"/>
      <c r="G2317" s="324" t="s">
        <v>42</v>
      </c>
      <c r="H2317" s="324"/>
      <c r="I2317" s="324"/>
      <c r="J2317" s="324"/>
      <c r="K2317" s="324"/>
      <c r="L2317" s="324"/>
      <c r="M2317" s="110"/>
      <c r="O2317" s="105">
        <v>10</v>
      </c>
      <c r="P2317" s="185" t="e">
        <v>#NUM!</v>
      </c>
      <c r="Q2317" s="185" t="e">
        <v>#NUM!</v>
      </c>
      <c r="R2317" s="185"/>
      <c r="S2317" s="185"/>
      <c r="T2317" s="114"/>
      <c r="U2317" s="114"/>
    </row>
    <row r="2318" spans="1:34" hidden="1" outlineLevel="2" x14ac:dyDescent="0.25">
      <c r="B2318" s="105">
        <v>14</v>
      </c>
      <c r="C2318" s="108">
        <f t="shared" ref="C2318" si="3972">-(IFERROR(VLOOKUP($B2318,$B2298:$C2303,2,0),0)+IFERROR(VLOOKUP($B2318,$D2298:$E2303,2,0),0)+IFERROR(VLOOKUP($B2318,$F2298:$G2303,2,0),0)+IFERROR(VLOOKUP($B2318,$H2298:$I2303,2,0),0)+IFERROR(VLOOKUP($B2318,$J2298:$K2303,2,0),0)+IFERROR(VLOOKUP($B2318,$L2298:$M2303,2,0),0)+IFERROR(VLOOKUP($B2318,$N2298:$O2303,2,0),0)+IFERROR(VLOOKUP($B2318,$P2298:$Q2303,2,0),0)+IFERROR(VLOOKUP($B2318,$R2298:$S2303,2,0),0))</f>
        <v>0</v>
      </c>
      <c r="E2318" s="110"/>
      <c r="F2318" s="110"/>
      <c r="G2318" s="112">
        <v>6</v>
      </c>
      <c r="H2318" s="112">
        <v>5</v>
      </c>
      <c r="I2318" s="112">
        <v>4</v>
      </c>
      <c r="J2318" s="112">
        <v>3</v>
      </c>
      <c r="K2318" s="112">
        <v>2</v>
      </c>
      <c r="L2318" s="112">
        <v>1</v>
      </c>
      <c r="M2318" s="110"/>
      <c r="O2318" s="105">
        <v>11</v>
      </c>
      <c r="P2318" s="185" t="e">
        <v>#NUM!</v>
      </c>
      <c r="Q2318" s="185"/>
      <c r="R2318" s="185"/>
      <c r="S2318" s="185"/>
      <c r="T2318" s="114"/>
      <c r="U2318" s="114"/>
    </row>
    <row r="2319" spans="1:34" hidden="1" outlineLevel="2" x14ac:dyDescent="0.25">
      <c r="A2319" s="68" t="s">
        <v>41</v>
      </c>
      <c r="B2319" s="105">
        <v>15</v>
      </c>
      <c r="C2319" s="108">
        <f t="shared" ref="C2319" si="3973">-(IFERROR(VLOOKUP($B2319,$B2298:$C2303,2,0),0)+IFERROR(VLOOKUP($B2319,$D2298:$E2303,2,0),0)+IFERROR(VLOOKUP($B2319,$F2298:$G2303,2,0),0)+IFERROR(VLOOKUP($B2319,$H2298:$I2303,2,0),0)+IFERROR(VLOOKUP($B2319,$J2298:$K2303,2,0),0)+IFERROR(VLOOKUP($B2319,$L2298:$M2303,2,0),0)+IFERROR(VLOOKUP($B2319,$N2298:$O2303,2,0),0)+IFERROR(VLOOKUP($B2319,$P2298:$Q2303,2,0),0)+IFERROR(VLOOKUP($B2319,$R2298:$S2303,2,0),0))</f>
        <v>0</v>
      </c>
      <c r="E2319" s="110"/>
      <c r="F2319" s="105">
        <v>1</v>
      </c>
      <c r="G2319" s="184" t="e">
        <f t="array" ref="G2319:G2327">MMULT(MINVERSE($C$24:$K$32),$C2305:$C2313)</f>
        <v>#NUM!</v>
      </c>
      <c r="H2319" s="184" t="e">
        <f t="array" ref="H2319:H2326">MMULT(MINVERSE($C$24:$J$31),$C2305:$C2312)</f>
        <v>#NUM!</v>
      </c>
      <c r="I2319" s="184" t="e">
        <f t="array" ref="I2319:I2325">MMULT(MINVERSE($C$24:$I$30),$C2305:$C2311)</f>
        <v>#NUM!</v>
      </c>
      <c r="J2319" s="184" t="e">
        <f t="array" ref="J2319:J2324">MMULT(MINVERSE($C$24:$H$29),$C2305:$C2310)</f>
        <v>#NUM!</v>
      </c>
      <c r="K2319" s="184" t="e">
        <f t="array" ref="K2319:K2323">MMULT(MINVERSE($C$24:$G$28),$C2305:$C2309)</f>
        <v>#NUM!</v>
      </c>
      <c r="L2319" s="113"/>
      <c r="M2319" s="110"/>
      <c r="N2319" s="110"/>
      <c r="O2319" s="110"/>
      <c r="P2319" s="110"/>
    </row>
    <row r="2320" spans="1:34" hidden="1" outlineLevel="2" x14ac:dyDescent="0.25">
      <c r="B2320" s="105">
        <v>16</v>
      </c>
      <c r="C2320" s="108">
        <f t="shared" ref="C2320" si="3974">-(IFERROR(VLOOKUP($B2320,$B2298:$C2303,2,0),0)+IFERROR(VLOOKUP($B2320,$D2298:$E2303,2,0),0)+IFERROR(VLOOKUP($B2320,$F2298:$G2303,2,0),0)+IFERROR(VLOOKUP($B2320,$H2298:$I2303,2,0),0)+IFERROR(VLOOKUP($B2320,$J2298:$K2303,2,0),0)+IFERROR(VLOOKUP($B2320,$L2298:$M2303,2,0),0)+IFERROR(VLOOKUP($B2320,$N2298:$O2303,2,0),0)+IFERROR(VLOOKUP($B2320,$P2298:$Q2303,2,0),0)+IFERROR(VLOOKUP($B2320,$R2298:$S2303,2,0),0))</f>
        <v>0</v>
      </c>
      <c r="E2320" s="110"/>
      <c r="F2320" s="105">
        <v>2</v>
      </c>
      <c r="G2320" s="185" t="e">
        <v>#NUM!</v>
      </c>
      <c r="H2320" s="185" t="e">
        <v>#NUM!</v>
      </c>
      <c r="I2320" s="185" t="e">
        <v>#NUM!</v>
      </c>
      <c r="J2320" s="185" t="e">
        <v>#NUM!</v>
      </c>
      <c r="K2320" s="185" t="e">
        <v>#NUM!</v>
      </c>
      <c r="L2320" s="114"/>
      <c r="M2320" s="110"/>
      <c r="N2320" s="110"/>
      <c r="O2320" s="110"/>
      <c r="P2320" s="110"/>
    </row>
    <row r="2321" spans="1:24" hidden="1" outlineLevel="2" x14ac:dyDescent="0.25">
      <c r="B2321" s="105">
        <v>17</v>
      </c>
      <c r="C2321" s="108">
        <f t="shared" ref="C2321" si="3975">-(IFERROR(VLOOKUP($B2321,$B2298:$C2303,2,0),0)+IFERROR(VLOOKUP($B2321,$D2298:$E2303,2,0),0)+IFERROR(VLOOKUP($B2321,$F2298:$G2303,2,0),0)+IFERROR(VLOOKUP($B2321,$H2298:$I2303,2,0),0)+IFERROR(VLOOKUP($B2321,$J2298:$K2303,2,0),0)+IFERROR(VLOOKUP($B2321,$L2298:$M2303,2,0),0)+IFERROR(VLOOKUP($B2321,$N2298:$O2303,2,0),0)+IFERROR(VLOOKUP($B2321,$P2298:$Q2303,2,0),0)+IFERROR(VLOOKUP($B2321,$R2298:$S2303,2,0),0))</f>
        <v>0</v>
      </c>
      <c r="E2321" s="110"/>
      <c r="F2321" s="105">
        <v>3</v>
      </c>
      <c r="G2321" s="185" t="e">
        <v>#NUM!</v>
      </c>
      <c r="H2321" s="185" t="e">
        <v>#NUM!</v>
      </c>
      <c r="I2321" s="185" t="e">
        <v>#NUM!</v>
      </c>
      <c r="J2321" s="185" t="e">
        <v>#NUM!</v>
      </c>
      <c r="K2321" s="185" t="e">
        <v>#NUM!</v>
      </c>
      <c r="L2321" s="114"/>
      <c r="M2321" s="110"/>
    </row>
    <row r="2322" spans="1:24" hidden="1" outlineLevel="2" x14ac:dyDescent="0.25">
      <c r="B2322" s="105">
        <v>18</v>
      </c>
      <c r="C2322" s="108">
        <f t="shared" ref="C2322" si="3976">-(IFERROR(VLOOKUP($B2322,$B2298:$C2303,2,0),0)+IFERROR(VLOOKUP($B2322,$D2298:$E2303,2,0),0)+IFERROR(VLOOKUP($B2322,$F2298:$G2303,2,0),0)+IFERROR(VLOOKUP($B2322,$H2298:$I2303,2,0),0)+IFERROR(VLOOKUP($B2322,$J2298:$K2303,2,0),0)+IFERROR(VLOOKUP($B2322,$L2298:$M2303,2,0),0)+IFERROR(VLOOKUP($B2322,$N2298:$O2303,2,0),0)+IFERROR(VLOOKUP($B2322,$P2298:$Q2303,2,0),0)+IFERROR(VLOOKUP($B2322,$R2298:$S2303,2,0),0))</f>
        <v>0</v>
      </c>
      <c r="E2322" s="110"/>
      <c r="F2322" s="105">
        <v>4</v>
      </c>
      <c r="G2322" s="185" t="e">
        <v>#NUM!</v>
      </c>
      <c r="H2322" s="185" t="e">
        <v>#NUM!</v>
      </c>
      <c r="I2322" s="185" t="e">
        <v>#NUM!</v>
      </c>
      <c r="J2322" s="185" t="e">
        <v>#NUM!</v>
      </c>
      <c r="K2322" s="185" t="e">
        <v>#NUM!</v>
      </c>
      <c r="L2322" s="114"/>
      <c r="M2322" s="110"/>
    </row>
    <row r="2323" spans="1:24" hidden="1" outlineLevel="2" x14ac:dyDescent="0.25">
      <c r="B2323" s="105">
        <v>19</v>
      </c>
      <c r="C2323" s="108">
        <f t="shared" ref="C2323" si="3977">-(IFERROR(VLOOKUP($B2323,$B2298:$C2303,2,0),0)+IFERROR(VLOOKUP($B2323,$D2298:$E2303,2,0),0)+IFERROR(VLOOKUP($B2323,$F2298:$G2303,2,0),0)+IFERROR(VLOOKUP($B2323,$H2298:$I2303,2,0),0)+IFERROR(VLOOKUP($B2323,$J2298:$K2303,2,0),0)+IFERROR(VLOOKUP($B2323,$L2298:$M2303,2,0),0)+IFERROR(VLOOKUP($B2323,$N2298:$O2303,2,0),0)+IFERROR(VLOOKUP($B2323,$P2298:$Q2303,2,0),0)+IFERROR(VLOOKUP($B2323,$R2298:$S2303,2,0),0))</f>
        <v>0</v>
      </c>
      <c r="E2323" s="110"/>
      <c r="F2323" s="105">
        <v>5</v>
      </c>
      <c r="G2323" s="185" t="e">
        <v>#NUM!</v>
      </c>
      <c r="H2323" s="185" t="e">
        <v>#NUM!</v>
      </c>
      <c r="I2323" s="185" t="e">
        <v>#NUM!</v>
      </c>
      <c r="J2323" s="185" t="e">
        <v>#NUM!</v>
      </c>
      <c r="K2323" s="185" t="e">
        <v>#NUM!</v>
      </c>
      <c r="L2323" s="114"/>
      <c r="M2323" s="110"/>
    </row>
    <row r="2324" spans="1:24" hidden="1" outlineLevel="2" x14ac:dyDescent="0.25">
      <c r="B2324" s="105">
        <v>20</v>
      </c>
      <c r="C2324" s="108">
        <f t="shared" ref="C2324" si="3978">-(IFERROR(VLOOKUP($B2324,$B2298:$C2303,2,0),0)+IFERROR(VLOOKUP($B2324,$D2298:$E2303,2,0),0)+IFERROR(VLOOKUP($B2324,$F2298:$G2303,2,0),0)+IFERROR(VLOOKUP($B2324,$H2298:$I2303,2,0),0)+IFERROR(VLOOKUP($B2324,$J2298:$K2303,2,0),0)+IFERROR(VLOOKUP($B2324,$L2298:$M2303,2,0),0)+IFERROR(VLOOKUP($B2324,$N2298:$O2303,2,0),0)+IFERROR(VLOOKUP($B2324,$P2298:$Q2303,2,0),0)+IFERROR(VLOOKUP($B2324,$R2298:$S2303,2,0),0))</f>
        <v>0</v>
      </c>
      <c r="E2324" s="110" t="s">
        <v>40</v>
      </c>
      <c r="F2324" s="105">
        <v>6</v>
      </c>
      <c r="G2324" s="185" t="e">
        <v>#NUM!</v>
      </c>
      <c r="H2324" s="185" t="e">
        <v>#NUM!</v>
      </c>
      <c r="I2324" s="185" t="e">
        <v>#NUM!</v>
      </c>
      <c r="J2324" s="185" t="e">
        <v>#NUM!</v>
      </c>
      <c r="K2324" s="185"/>
      <c r="L2324" s="114"/>
      <c r="M2324" s="110"/>
    </row>
    <row r="2325" spans="1:24" hidden="1" outlineLevel="2" x14ac:dyDescent="0.25">
      <c r="B2325" s="105">
        <v>21</v>
      </c>
      <c r="C2325" s="108">
        <f t="shared" ref="C2325" si="3979">-(IFERROR(VLOOKUP($B2325,$B2298:$C2303,2,0),0)+IFERROR(VLOOKUP($B2325,$D2298:$E2303,2,0),0)+IFERROR(VLOOKUP($B2325,$F2298:$G2303,2,0),0)+IFERROR(VLOOKUP($B2325,$H2298:$I2303,2,0),0)+IFERROR(VLOOKUP($B2325,$J2298:$K2303,2,0),0)+IFERROR(VLOOKUP($B2325,$L2298:$M2303,2,0),0)+IFERROR(VLOOKUP($B2325,$N2298:$O2303,2,0),0)+IFERROR(VLOOKUP($B2325,$P2298:$Q2303,2,0),0)+IFERROR(VLOOKUP($B2325,$R2298:$S2303,2,0),0))</f>
        <v>0</v>
      </c>
      <c r="E2325" s="110"/>
      <c r="F2325" s="105">
        <v>7</v>
      </c>
      <c r="G2325" s="185" t="e">
        <v>#NUM!</v>
      </c>
      <c r="H2325" s="185" t="e">
        <v>#NUM!</v>
      </c>
      <c r="I2325" s="185" t="e">
        <v>#NUM!</v>
      </c>
      <c r="J2325" s="185"/>
      <c r="K2325" s="185"/>
      <c r="L2325" s="114"/>
      <c r="M2325" s="110"/>
    </row>
    <row r="2326" spans="1:24" hidden="1" outlineLevel="2" x14ac:dyDescent="0.25">
      <c r="E2326" s="110"/>
      <c r="F2326" s="105">
        <v>8</v>
      </c>
      <c r="G2326" s="185" t="e">
        <v>#NUM!</v>
      </c>
      <c r="H2326" s="185" t="e">
        <v>#NUM!</v>
      </c>
      <c r="I2326" s="185"/>
      <c r="J2326" s="185"/>
      <c r="K2326" s="185"/>
      <c r="L2326" s="114"/>
      <c r="M2326" s="110"/>
      <c r="X2326" s="110"/>
    </row>
    <row r="2327" spans="1:24" hidden="1" outlineLevel="2" x14ac:dyDescent="0.25">
      <c r="E2327" s="110"/>
      <c r="F2327" s="105">
        <v>9</v>
      </c>
      <c r="G2327" s="185" t="e">
        <v>#NUM!</v>
      </c>
      <c r="H2327" s="185"/>
      <c r="I2327" s="185"/>
      <c r="J2327" s="185"/>
      <c r="K2327" s="185"/>
      <c r="L2327" s="114"/>
      <c r="M2327" s="110"/>
      <c r="X2327" s="110"/>
    </row>
    <row r="2328" spans="1:24" hidden="1" outlineLevel="2" x14ac:dyDescent="0.25">
      <c r="A2328" s="117"/>
    </row>
    <row r="2329" spans="1:24" s="119" customFormat="1" hidden="1" outlineLevel="2" x14ac:dyDescent="0.25">
      <c r="A2329" s="118" t="s">
        <v>37</v>
      </c>
    </row>
    <row r="2330" spans="1:24" hidden="1" outlineLevel="2" x14ac:dyDescent="0.25">
      <c r="B2330" s="316" t="e">
        <f t="shared" ref="B2330:B2336" si="3980">B2297</f>
        <v>#REF!</v>
      </c>
      <c r="C2330" s="316"/>
      <c r="D2330" s="316" t="e">
        <f t="shared" ref="D2330:D2336" si="3981">D2297</f>
        <v>#REF!</v>
      </c>
      <c r="E2330" s="316"/>
      <c r="F2330" s="316" t="e">
        <f t="shared" ref="F2330:F2336" si="3982">F2297</f>
        <v>#REF!</v>
      </c>
      <c r="G2330" s="316"/>
      <c r="H2330" s="316" t="e">
        <f t="shared" ref="H2330:H2336" si="3983">H2297</f>
        <v>#REF!</v>
      </c>
      <c r="I2330" s="316"/>
      <c r="J2330" s="316" t="e">
        <f t="shared" ref="J2330:J2336" si="3984">J2297</f>
        <v>#REF!</v>
      </c>
      <c r="K2330" s="316"/>
      <c r="L2330" s="316" t="e">
        <f t="shared" ref="L2330:L2336" si="3985">L2297</f>
        <v>#REF!</v>
      </c>
      <c r="M2330" s="316"/>
    </row>
    <row r="2331" spans="1:24" hidden="1" outlineLevel="2" x14ac:dyDescent="0.25">
      <c r="B2331" s="105" t="e">
        <f t="shared" si="3980"/>
        <v>#REF!</v>
      </c>
      <c r="C2331" s="116" t="e">
        <f>IF($Q$2=2,IFERROR(INDEX($G2308:$L2314,MATCH(B2331,$F2308:$F2314,0),MATCH(INICIO!$C$59,$G2307:$L2307,0)),0),IF($Q$2=4,IFERROR(INDEX($P2308:$U2318,MATCH(B2331,$O2308:$O2318,0),MATCH(INICIO!$C$59,$P2307:$U2307,0)),0),IFERROR(INDEX($G2319:$L2327,MATCH(B2331,$F2319:$F2327,0),MATCH(INICIO!$C$59,$G2318:$L2318,0)),0)))</f>
        <v>#REF!</v>
      </c>
      <c r="D2331" s="105" t="e">
        <f t="shared" si="3981"/>
        <v>#REF!</v>
      </c>
      <c r="E2331" s="116" t="e">
        <f>IF($Q$2=2,IFERROR(INDEX($G2308:$L2314,MATCH(D2331,$F2308:$F2314,0),MATCH(INICIO!$C$59,$G2307:$L2307,0)),0),IF($Q$2=4,IFERROR(INDEX($P2308:$U2318,MATCH(D2331,$O2308:$O2318,0),MATCH(INICIO!$C$59,$P2307:$U2307,0)),0),IFERROR(INDEX($G2319:$L2327,MATCH(D2331,$F2319:$F2327,0),MATCH(INICIO!$C$59,$G2318:$L2318,0)),0)))</f>
        <v>#REF!</v>
      </c>
      <c r="F2331" s="105" t="e">
        <f t="shared" si="3982"/>
        <v>#REF!</v>
      </c>
      <c r="G2331" s="116" t="e">
        <f>IF($Q$2=2,IFERROR(INDEX($G2308:$L2314,MATCH(F2331,$F2308:$F2314,0),MATCH(INICIO!$C$59,$G2307:$L2307,0)),0),IF($Q$2=4,IFERROR(INDEX($P2308:$U2318,MATCH(F2331,$O2308:$O2318,0),MATCH(INICIO!$C$59,$P2307:$U2307,0)),0),IFERROR(INDEX($G2319:$L2327,MATCH(F2331,$F2319:$F2327,0),MATCH(INICIO!$C$59,$G2318:$L2318,0)),0)))</f>
        <v>#REF!</v>
      </c>
      <c r="H2331" s="105" t="e">
        <f t="shared" si="3983"/>
        <v>#REF!</v>
      </c>
      <c r="I2331" s="116" t="e">
        <f>IF($Q$2=2,IFERROR(INDEX($G2308:$L2314,MATCH(H2331,$F2308:$F2314,0),MATCH(INICIO!$C$59,$G2307:$L2307,0)),0),IF($Q$2=4,IFERROR(INDEX($P2308:$U2318,MATCH(H2331,$O2308:$O2318,0),MATCH(INICIO!$C$59,$P2307:$U2307,0)),0),IFERROR(INDEX($G2319:$L2327,MATCH(H2331,$F2319:$F2327,0),MATCH(INICIO!$C$59,$G2318:$L2318,0)),0)))</f>
        <v>#REF!</v>
      </c>
      <c r="J2331" s="105" t="e">
        <f t="shared" si="3984"/>
        <v>#REF!</v>
      </c>
      <c r="K2331" s="116" t="e">
        <f>IF($Q$2=2,IFERROR(INDEX($G2308:$L2314,MATCH(J2331,$F2308:$F2314,0),MATCH(INICIO!$C$59,$G2307:$L2307,0)),0),IF($Q$2=4,IFERROR(INDEX($P2308:$U2318,MATCH(J2331,$O2308:$O2318,0),MATCH(INICIO!$C$59,$P2307:$U2307,0)),0),IFERROR(INDEX($G2319:$L2327,MATCH(J2331,$F2319:$F2327,0),MATCH(INICIO!$C$59,$G2318:$L2318,0)),0)))</f>
        <v>#REF!</v>
      </c>
      <c r="L2331" s="105" t="e">
        <f t="shared" si="3985"/>
        <v>#REF!</v>
      </c>
      <c r="M2331" s="116" t="e">
        <f>IF($Q$2=2,IFERROR(INDEX($G2308:$L2314,MATCH(L2331,$F2308:$F2314,0),MATCH(INICIO!$C$59,$G2307:$L2307,0)),0),IF($Q$2=4,IFERROR(INDEX($P2308:$U2318,MATCH(L2331,$O2308:$O2318,0),MATCH(INICIO!$C$59,$P2307:$U2307,0)),0),IFERROR(INDEX($G2319:$L2327,MATCH(L2331,$F2319:$F2327,0),MATCH(INICIO!$C$59,$G2318:$L2318,0)),0)))</f>
        <v>#REF!</v>
      </c>
    </row>
    <row r="2332" spans="1:24" hidden="1" outlineLevel="2" x14ac:dyDescent="0.25">
      <c r="B2332" s="105" t="e">
        <f t="shared" si="3980"/>
        <v>#REF!</v>
      </c>
      <c r="C2332" s="116" t="e">
        <f>IF($Q$2=2,IFERROR(INDEX($G2308:$L2314,MATCH(B2332,$F2308:$F2314,0),MATCH(INICIO!$C$59,$G2307:$L2307,0)),0),IF($Q$2=4,IFERROR(INDEX($P2308:$U2318,MATCH(B2332,$O2308:$O2318,0),MATCH(INICIO!$C$59,$P2307:$U2307,0)),0),IFERROR(INDEX($G2319:$L2327,MATCH(B2332,$F2319:$F2327,0),MATCH(INICIO!$C$59,$G2318:$L2318,0)),0)))</f>
        <v>#REF!</v>
      </c>
      <c r="D2332" s="105" t="e">
        <f t="shared" si="3981"/>
        <v>#REF!</v>
      </c>
      <c r="E2332" s="116" t="e">
        <f>IF($Q$2=2,IFERROR(INDEX($G2308:$L2314,MATCH(D2332,$F2308:$F2314,0),MATCH(INICIO!$C$59,$G2307:$L2307,0)),0),IF($Q$2=4,IFERROR(INDEX($P2308:$U2318,MATCH(D2332,$O2308:$O2318,0),MATCH(INICIO!$C$59,$P2307:$U2307,0)),0),IFERROR(INDEX($G2319:$L2327,MATCH(D2332,$F2319:$F2327,0),MATCH(INICIO!$C$59,$G2318:$L2318,0)),0)))</f>
        <v>#REF!</v>
      </c>
      <c r="F2332" s="105" t="e">
        <f t="shared" si="3982"/>
        <v>#REF!</v>
      </c>
      <c r="G2332" s="116" t="e">
        <f>IF($Q$2=2,IFERROR(INDEX($G2308:$L2314,MATCH(F2332,$F2308:$F2314,0),MATCH(INICIO!$C$59,$G2307:$L2307,0)),0),IF($Q$2=4,IFERROR(INDEX($P2308:$U2318,MATCH(F2332,$O2308:$O2318,0),MATCH(INICIO!$C$59,$P2307:$U2307,0)),0),IFERROR(INDEX($G2319:$L2327,MATCH(F2332,$F2319:$F2327,0),MATCH(INICIO!$C$59,$G2318:$L2318,0)),0)))</f>
        <v>#REF!</v>
      </c>
      <c r="H2332" s="105" t="e">
        <f t="shared" si="3983"/>
        <v>#REF!</v>
      </c>
      <c r="I2332" s="116" t="e">
        <f>IF($Q$2=2,IFERROR(INDEX($G2308:$L2314,MATCH(H2332,$F2308:$F2314,0),MATCH(INICIO!$C$59,$G2307:$L2307,0)),0),IF($Q$2=4,IFERROR(INDEX($P2308:$U2318,MATCH(H2332,$O2308:$O2318,0),MATCH(INICIO!$C$59,$P2307:$U2307,0)),0),IFERROR(INDEX($G2319:$L2327,MATCH(H2332,$F2319:$F2327,0),MATCH(INICIO!$C$59,$G2318:$L2318,0)),0)))</f>
        <v>#REF!</v>
      </c>
      <c r="J2332" s="105" t="e">
        <f t="shared" si="3984"/>
        <v>#REF!</v>
      </c>
      <c r="K2332" s="116" t="e">
        <f>IF($Q$2=2,IFERROR(INDEX($G2308:$L2314,MATCH(J2332,$F2308:$F2314,0),MATCH(INICIO!$C$59,$G2307:$L2307,0)),0),IF($Q$2=4,IFERROR(INDEX($P2308:$U2318,MATCH(J2332,$O2308:$O2318,0),MATCH(INICIO!$C$59,$P2307:$U2307,0)),0),IFERROR(INDEX($G2319:$L2327,MATCH(J2332,$F2319:$F2327,0),MATCH(INICIO!$C$59,$G2318:$L2318,0)),0)))</f>
        <v>#REF!</v>
      </c>
      <c r="L2332" s="105" t="e">
        <f t="shared" si="3985"/>
        <v>#REF!</v>
      </c>
      <c r="M2332" s="116" t="e">
        <f>IF($Q$2=2,IFERROR(INDEX($G2308:$L2314,MATCH(L2332,$F2308:$F2314,0),MATCH(INICIO!$C$59,$G2307:$L2307,0)),0),IF($Q$2=4,IFERROR(INDEX($P2308:$U2318,MATCH(L2332,$O2308:$O2318,0),MATCH(INICIO!$C$59,$P2307:$U2307,0)),0),IFERROR(INDEX($G2319:$L2327,MATCH(L2332,$F2319:$F2327,0),MATCH(INICIO!$C$59,$G2318:$L2318,0)),0)))</f>
        <v>#REF!</v>
      </c>
    </row>
    <row r="2333" spans="1:24" hidden="1" outlineLevel="2" x14ac:dyDescent="0.25">
      <c r="B2333" s="105" t="e">
        <f t="shared" si="3980"/>
        <v>#REF!</v>
      </c>
      <c r="C2333" s="116" t="e">
        <f>IF($Q$2=2,IFERROR(INDEX($G2308:$L2314,MATCH(B2333,$F2308:$F2314,0),MATCH(INICIO!$C$59,$G2307:$L2307,0)),0),IF($Q$2=4,IFERROR(INDEX($P2308:$U2318,MATCH(B2333,$O2308:$O2318,0),MATCH(INICIO!$C$59,$P2307:$U2307,0)),0),IFERROR(INDEX($G2319:$L2327,MATCH(B2333,$F2319:$F2327,0),MATCH(INICIO!$C$59,$G2318:$L2318,0)),0)))</f>
        <v>#REF!</v>
      </c>
      <c r="D2333" s="105" t="e">
        <f t="shared" si="3981"/>
        <v>#REF!</v>
      </c>
      <c r="E2333" s="116" t="e">
        <f>IF($Q$2=2,IFERROR(INDEX($G2308:$L2314,MATCH(D2333,$F2308:$F2314,0),MATCH(INICIO!$C$59,$G2307:$L2307,0)),0),IF($Q$2=4,IFERROR(INDEX($P2308:$U2318,MATCH(D2333,$O2308:$O2318,0),MATCH(INICIO!$C$59,$P2307:$U2307,0)),0),IFERROR(INDEX($G2319:$L2327,MATCH(D2333,$F2319:$F2327,0),MATCH(INICIO!$C$59,$G2318:$L2318,0)),0)))</f>
        <v>#REF!</v>
      </c>
      <c r="F2333" s="105" t="e">
        <f t="shared" si="3982"/>
        <v>#REF!</v>
      </c>
      <c r="G2333" s="116" t="e">
        <f>IF($Q$2=2,IFERROR(INDEX($G2308:$L2314,MATCH(F2333,$F2308:$F2314,0),MATCH(INICIO!$C$59,$G2307:$L2307,0)),0),IF($Q$2=4,IFERROR(INDEX($P2308:$U2318,MATCH(F2333,$O2308:$O2318,0),MATCH(INICIO!$C$59,$P2307:$U2307,0)),0),IFERROR(INDEX($G2319:$L2327,MATCH(F2333,$F2319:$F2327,0),MATCH(INICIO!$C$59,$G2318:$L2318,0)),0)))</f>
        <v>#REF!</v>
      </c>
      <c r="H2333" s="105" t="e">
        <f t="shared" si="3983"/>
        <v>#REF!</v>
      </c>
      <c r="I2333" s="116" t="e">
        <f>IF($Q$2=2,IFERROR(INDEX($G2308:$L2314,MATCH(H2333,$F2308:$F2314,0),MATCH(INICIO!$C$59,$G2307:$L2307,0)),0),IF($Q$2=4,IFERROR(INDEX($P2308:$U2318,MATCH(H2333,$O2308:$O2318,0),MATCH(INICIO!$C$59,$P2307:$U2307,0)),0),IFERROR(INDEX($G2319:$L2327,MATCH(H2333,$F2319:$F2327,0),MATCH(INICIO!$C$59,$G2318:$L2318,0)),0)))</f>
        <v>#REF!</v>
      </c>
      <c r="J2333" s="105" t="e">
        <f t="shared" si="3984"/>
        <v>#REF!</v>
      </c>
      <c r="K2333" s="116" t="e">
        <f>IF($Q$2=2,IFERROR(INDEX($G2308:$L2314,MATCH(J2333,$F2308:$F2314,0),MATCH(INICIO!$C$59,$G2307:$L2307,0)),0),IF($Q$2=4,IFERROR(INDEX($P2308:$U2318,MATCH(J2333,$O2308:$O2318,0),MATCH(INICIO!$C$59,$P2307:$U2307,0)),0),IFERROR(INDEX($G2319:$L2327,MATCH(J2333,$F2319:$F2327,0),MATCH(INICIO!$C$59,$G2318:$L2318,0)),0)))</f>
        <v>#REF!</v>
      </c>
      <c r="L2333" s="105" t="e">
        <f t="shared" si="3985"/>
        <v>#REF!</v>
      </c>
      <c r="M2333" s="116" t="e">
        <f>IF($Q$2=2,IFERROR(INDEX($G2308:$L2314,MATCH(L2333,$F2308:$F2314,0),MATCH(INICIO!$C$59,$G2307:$L2307,0)),0),IF($Q$2=4,IFERROR(INDEX($P2308:$U2318,MATCH(L2333,$O2308:$O2318,0),MATCH(INICIO!$C$59,$P2307:$U2307,0)),0),IFERROR(INDEX($G2319:$L2327,MATCH(L2333,$F2319:$F2327,0),MATCH(INICIO!$C$59,$G2318:$L2318,0)),0)))</f>
        <v>#REF!</v>
      </c>
    </row>
    <row r="2334" spans="1:24" hidden="1" outlineLevel="2" x14ac:dyDescent="0.25">
      <c r="B2334" s="105" t="e">
        <f t="shared" si="3980"/>
        <v>#REF!</v>
      </c>
      <c r="C2334" s="116" t="e">
        <f>IF($Q$2=2,IFERROR(INDEX($G2308:$L2314,MATCH(B2334,$F2308:$F2314,0),MATCH(INICIO!$C$59,$G2307:$L2307,0)),0),IF($Q$2=4,IFERROR(INDEX($P2308:$U2318,MATCH(B2334,$O2308:$O2318,0),MATCH(INICIO!$C$59,$P2307:$U2307,0)),0),IFERROR(INDEX($G2319:$L2327,MATCH(B2334,$F2319:$F2327,0),MATCH(INICIO!$C$59,$G2318:$L2318,0)),0)))</f>
        <v>#REF!</v>
      </c>
      <c r="D2334" s="105" t="e">
        <f t="shared" si="3981"/>
        <v>#REF!</v>
      </c>
      <c r="E2334" s="116" t="e">
        <f>IF($Q$2=2,IFERROR(INDEX($G2308:$L2314,MATCH(D2334,$F2308:$F2314,0),MATCH(INICIO!$C$59,$G2307:$L2307,0)),0),IF($Q$2=4,IFERROR(INDEX($P2308:$U2318,MATCH(D2334,$O2308:$O2318,0),MATCH(INICIO!$C$59,$P2307:$U2307,0)),0),IFERROR(INDEX($G2319:$L2327,MATCH(D2334,$F2319:$F2327,0),MATCH(INICIO!$C$59,$G2318:$L2318,0)),0)))</f>
        <v>#REF!</v>
      </c>
      <c r="F2334" s="105" t="e">
        <f t="shared" si="3982"/>
        <v>#REF!</v>
      </c>
      <c r="G2334" s="116" t="e">
        <f>IF($Q$2=2,IFERROR(INDEX($G2308:$L2314,MATCH(F2334,$F2308:$F2314,0),MATCH(INICIO!$C$59,$G2307:$L2307,0)),0),IF($Q$2=4,IFERROR(INDEX($P2308:$U2318,MATCH(F2334,$O2308:$O2318,0),MATCH(INICIO!$C$59,$P2307:$U2307,0)),0),IFERROR(INDEX($G2319:$L2327,MATCH(F2334,$F2319:$F2327,0),MATCH(INICIO!$C$59,$G2318:$L2318,0)),0)))</f>
        <v>#REF!</v>
      </c>
      <c r="H2334" s="105" t="e">
        <f t="shared" si="3983"/>
        <v>#REF!</v>
      </c>
      <c r="I2334" s="116" t="e">
        <f>IF($Q$2=2,IFERROR(INDEX($G2308:$L2314,MATCH(H2334,$F2308:$F2314,0),MATCH(INICIO!$C$59,$G2307:$L2307,0)),0),IF($Q$2=4,IFERROR(INDEX($P2308:$U2318,MATCH(H2334,$O2308:$O2318,0),MATCH(INICIO!$C$59,$P2307:$U2307,0)),0),IFERROR(INDEX($G2319:$L2327,MATCH(H2334,$F2319:$F2327,0),MATCH(INICIO!$C$59,$G2318:$L2318,0)),0)))</f>
        <v>#REF!</v>
      </c>
      <c r="J2334" s="105" t="e">
        <f t="shared" si="3984"/>
        <v>#REF!</v>
      </c>
      <c r="K2334" s="116" t="e">
        <f>IF($Q$2=2,IFERROR(INDEX($G2308:$L2314,MATCH(J2334,$F2308:$F2314,0),MATCH(INICIO!$C$59,$G2307:$L2307,0)),0),IF($Q$2=4,IFERROR(INDEX($P2308:$U2318,MATCH(J2334,$O2308:$O2318,0),MATCH(INICIO!$C$59,$P2307:$U2307,0)),0),IFERROR(INDEX($G2319:$L2327,MATCH(J2334,$F2319:$F2327,0),MATCH(INICIO!$C$59,$G2318:$L2318,0)),0)))</f>
        <v>#REF!</v>
      </c>
      <c r="L2334" s="105" t="e">
        <f t="shared" si="3985"/>
        <v>#REF!</v>
      </c>
      <c r="M2334" s="116" t="e">
        <f>IF($Q$2=2,IFERROR(INDEX($G2308:$L2314,MATCH(L2334,$F2308:$F2314,0),MATCH(INICIO!$C$59,$G2307:$L2307,0)),0),IF($Q$2=4,IFERROR(INDEX($P2308:$U2318,MATCH(L2334,$O2308:$O2318,0),MATCH(INICIO!$C$59,$P2307:$U2307,0)),0),IFERROR(INDEX($G2319:$L2327,MATCH(L2334,$F2319:$F2327,0),MATCH(INICIO!$C$59,$G2318:$L2318,0)),0)))</f>
        <v>#REF!</v>
      </c>
    </row>
    <row r="2335" spans="1:24" hidden="1" outlineLevel="2" x14ac:dyDescent="0.25">
      <c r="B2335" s="105" t="e">
        <f t="shared" si="3980"/>
        <v>#REF!</v>
      </c>
      <c r="C2335" s="116" t="e">
        <f>IF($Q$2=2,IFERROR(INDEX($G2308:$L2314,MATCH(B2335,$F2308:$F2314,0),MATCH(INICIO!$C$59,$G2307:$L2307,0)),0),IF($Q$2=4,IFERROR(INDEX($P2308:$U2318,MATCH(B2335,$O2308:$O2318,0),MATCH(INICIO!$C$59,$P2307:$U2307,0)),0),IFERROR(INDEX($G2319:$L2327,MATCH(B2335,$F2319:$F2327,0),MATCH(INICIO!$C$59,$G2318:$L2318,0)),0)))</f>
        <v>#REF!</v>
      </c>
      <c r="D2335" s="105" t="e">
        <f t="shared" si="3981"/>
        <v>#REF!</v>
      </c>
      <c r="E2335" s="116" t="e">
        <f>IF($Q$2=2,IFERROR(INDEX($G2308:$L2314,MATCH(D2335,$F2308:$F2314,0),MATCH(INICIO!$C$59,$G2307:$L2307,0)),0),IF($Q$2=4,IFERROR(INDEX($P2308:$U2318,MATCH(D2335,$O2308:$O2318,0),MATCH(INICIO!$C$59,$P2307:$U2307,0)),0),IFERROR(INDEX($G2319:$L2327,MATCH(D2335,$F2319:$F2327,0),MATCH(INICIO!$C$59,$G2318:$L2318,0)),0)))</f>
        <v>#REF!</v>
      </c>
      <c r="F2335" s="105" t="e">
        <f t="shared" si="3982"/>
        <v>#REF!</v>
      </c>
      <c r="G2335" s="116" t="e">
        <f>IF($Q$2=2,IFERROR(INDEX($G2308:$L2314,MATCH(F2335,$F2308:$F2314,0),MATCH(INICIO!$C$59,$G2307:$L2307,0)),0),IF($Q$2=4,IFERROR(INDEX($P2308:$U2318,MATCH(F2335,$O2308:$O2318,0),MATCH(INICIO!$C$59,$P2307:$U2307,0)),0),IFERROR(INDEX($G2319:$L2327,MATCH(F2335,$F2319:$F2327,0),MATCH(INICIO!$C$59,$G2318:$L2318,0)),0)))</f>
        <v>#REF!</v>
      </c>
      <c r="H2335" s="105" t="e">
        <f t="shared" si="3983"/>
        <v>#REF!</v>
      </c>
      <c r="I2335" s="116" t="e">
        <f>IF($Q$2=2,IFERROR(INDEX($G2308:$L2314,MATCH(H2335,$F2308:$F2314,0),MATCH(INICIO!$C$59,$G2307:$L2307,0)),0),IF($Q$2=4,IFERROR(INDEX($P2308:$U2318,MATCH(H2335,$O2308:$O2318,0),MATCH(INICIO!$C$59,$P2307:$U2307,0)),0),IFERROR(INDEX($G2319:$L2327,MATCH(H2335,$F2319:$F2327,0),MATCH(INICIO!$C$59,$G2318:$L2318,0)),0)))</f>
        <v>#REF!</v>
      </c>
      <c r="J2335" s="105" t="e">
        <f t="shared" si="3984"/>
        <v>#REF!</v>
      </c>
      <c r="K2335" s="116" t="e">
        <f>IF($Q$2=2,IFERROR(INDEX($G2308:$L2314,MATCH(J2335,$F2308:$F2314,0),MATCH(INICIO!$C$59,$G2307:$L2307,0)),0),IF($Q$2=4,IFERROR(INDEX($P2308:$U2318,MATCH(J2335,$O2308:$O2318,0),MATCH(INICIO!$C$59,$P2307:$U2307,0)),0),IFERROR(INDEX($G2319:$L2327,MATCH(J2335,$F2319:$F2327,0),MATCH(INICIO!$C$59,$G2318:$L2318,0)),0)))</f>
        <v>#REF!</v>
      </c>
      <c r="L2335" s="105" t="e">
        <f t="shared" si="3985"/>
        <v>#REF!</v>
      </c>
      <c r="M2335" s="116" t="e">
        <f>IF($Q$2=2,IFERROR(INDEX($G2308:$L2314,MATCH(L2335,$F2308:$F2314,0),MATCH(INICIO!$C$59,$G2307:$L2307,0)),0),IF($Q$2=4,IFERROR(INDEX($P2308:$U2318,MATCH(L2335,$O2308:$O2318,0),MATCH(INICIO!$C$59,$P2307:$U2307,0)),0),IFERROR(INDEX($G2319:$L2327,MATCH(L2335,$F2319:$F2327,0),MATCH(INICIO!$C$59,$G2318:$L2318,0)),0)))</f>
        <v>#REF!</v>
      </c>
    </row>
    <row r="2336" spans="1:24" hidden="1" outlineLevel="2" x14ac:dyDescent="0.25">
      <c r="B2336" s="105" t="e">
        <f t="shared" si="3980"/>
        <v>#REF!</v>
      </c>
      <c r="C2336" s="116" t="e">
        <f>IF($Q$2=2,IFERROR(INDEX($G2308:$L2314,MATCH(B2336,$F2308:$F2314,0),MATCH(INICIO!$C$59,$G2307:$L2307,0)),0),IF($Q$2=4,IFERROR(INDEX($P2308:$U2318,MATCH(B2336,$O2308:$O2318,0),MATCH(INICIO!$C$59,$P2307:$U2307,0)),0),IFERROR(INDEX($G2319:$L2327,MATCH(B2336,$F2319:$F2327,0),MATCH(INICIO!$C$59,$G2318:$L2318,0)),0)))</f>
        <v>#REF!</v>
      </c>
      <c r="D2336" s="105" t="e">
        <f t="shared" si="3981"/>
        <v>#REF!</v>
      </c>
      <c r="E2336" s="116" t="e">
        <f>IF($Q$2=2,IFERROR(INDEX($G2308:$L2314,MATCH(D2336,$F2308:$F2314,0),MATCH(INICIO!$C$59,$G2307:$L2307,0)),0),IF($Q$2=4,IFERROR(INDEX($P2308:$U2318,MATCH(D2336,$O2308:$O2318,0),MATCH(INICIO!$C$59,$P2307:$U2307,0)),0),IFERROR(INDEX($G2319:$L2327,MATCH(D2336,$F2319:$F2327,0),MATCH(INICIO!$C$59,$G2318:$L2318,0)),0)))</f>
        <v>#REF!</v>
      </c>
      <c r="F2336" s="105" t="e">
        <f t="shared" si="3982"/>
        <v>#REF!</v>
      </c>
      <c r="G2336" s="116" t="e">
        <f>IF($Q$2=2,IFERROR(INDEX($G2308:$L2314,MATCH(F2336,$F2308:$F2314,0),MATCH(INICIO!$C$59,$G2307:$L2307,0)),0),IF($Q$2=4,IFERROR(INDEX($P2308:$U2318,MATCH(F2336,$O2308:$O2318,0),MATCH(INICIO!$C$59,$P2307:$U2307,0)),0),IFERROR(INDEX($G2319:$L2327,MATCH(F2336,$F2319:$F2327,0),MATCH(INICIO!$C$59,$G2318:$L2318,0)),0)))</f>
        <v>#REF!</v>
      </c>
      <c r="H2336" s="105" t="e">
        <f t="shared" si="3983"/>
        <v>#REF!</v>
      </c>
      <c r="I2336" s="116" t="e">
        <f>IF($Q$2=2,IFERROR(INDEX($G2308:$L2314,MATCH(H2336,$F2308:$F2314,0),MATCH(INICIO!$C$59,$G2307:$L2307,0)),0),IF($Q$2=4,IFERROR(INDEX($P2308:$U2318,MATCH(H2336,$O2308:$O2318,0),MATCH(INICIO!$C$59,$P2307:$U2307,0)),0),IFERROR(INDEX($G2319:$L2327,MATCH(H2336,$F2319:$F2327,0),MATCH(INICIO!$C$59,$G2318:$L2318,0)),0)))</f>
        <v>#REF!</v>
      </c>
      <c r="J2336" s="105" t="e">
        <f t="shared" si="3984"/>
        <v>#REF!</v>
      </c>
      <c r="K2336" s="116" t="e">
        <f>IF($Q$2=2,IFERROR(INDEX($G2308:$L2314,MATCH(J2336,$F2308:$F2314,0),MATCH(INICIO!$C$59,$G2307:$L2307,0)),0),IF($Q$2=4,IFERROR(INDEX($P2308:$U2318,MATCH(J2336,$O2308:$O2318,0),MATCH(INICIO!$C$59,$P2307:$U2307,0)),0),IFERROR(INDEX($G2319:$L2327,MATCH(J2336,$F2319:$F2327,0),MATCH(INICIO!$C$59,$G2318:$L2318,0)),0)))</f>
        <v>#REF!</v>
      </c>
      <c r="L2336" s="105" t="e">
        <f t="shared" si="3985"/>
        <v>#REF!</v>
      </c>
      <c r="M2336" s="116" t="e">
        <f>IF($Q$2=2,IFERROR(INDEX($G2308:$L2314,MATCH(L2336,$F2308:$F2314,0),MATCH(INICIO!$C$59,$G2307:$L2307,0)),0),IF($Q$2=4,IFERROR(INDEX($P2308:$U2318,MATCH(L2336,$O2308:$O2318,0),MATCH(INICIO!$C$59,$P2307:$U2307,0)),0),IFERROR(INDEX($G2319:$L2327,MATCH(L2336,$F2319:$F2327,0),MATCH(INICIO!$C$59,$G2318:$L2318,0)),0)))</f>
        <v>#REF!</v>
      </c>
    </row>
    <row r="2337" spans="1:93" hidden="1" outlineLevel="2" x14ac:dyDescent="0.25"/>
    <row r="2338" spans="1:93" s="119" customFormat="1" hidden="1" outlineLevel="2" x14ac:dyDescent="0.25">
      <c r="A2338" s="118" t="s">
        <v>43</v>
      </c>
    </row>
    <row r="2339" spans="1:93" hidden="1" outlineLevel="2" x14ac:dyDescent="0.25">
      <c r="C2339" s="121">
        <f t="shared" ref="C2339:H2339" si="3986">E$2</f>
        <v>1</v>
      </c>
      <c r="D2339" s="121">
        <f t="shared" si="3986"/>
        <v>2</v>
      </c>
      <c r="E2339" s="121">
        <f t="shared" si="3986"/>
        <v>3</v>
      </c>
      <c r="F2339" s="121">
        <f t="shared" si="3986"/>
        <v>4</v>
      </c>
      <c r="G2339" s="121">
        <f t="shared" si="3986"/>
        <v>5</v>
      </c>
      <c r="H2339" s="121">
        <f t="shared" si="3986"/>
        <v>6</v>
      </c>
    </row>
    <row r="2340" spans="1:93" hidden="1" outlineLevel="2" x14ac:dyDescent="0.25">
      <c r="B2340" s="122" t="s">
        <v>44</v>
      </c>
      <c r="C2340" s="123" t="e">
        <f t="array" ref="C2340:C2345">MMULT(MMULT(C$8:H$13,$AZ$8:$BE$13),C2331:C2336)+MMULT(MINVERSE(TRANSPOSE($AZ$8:$BE$13)),C2298:C2303)</f>
        <v>#REF!</v>
      </c>
      <c r="D2340" s="123" t="e">
        <f t="array" ref="D2340:D2345">MMULT(MMULT(K$8:P$13,$AZ$8:$BE$13),E2331:E2336)+MMULT(MINVERSE(TRANSPOSE($AZ$8:$BE$13)),E2298:E2303)</f>
        <v>#REF!</v>
      </c>
      <c r="E2340" s="123" t="e">
        <f t="array" ref="E2340:E2345">MMULT(MMULT(S$8:X$13,$AZ$8:$BE$13),G2331:G2336)+MMULT(MINVERSE(TRANSPOSE($AZ$8:$BE$13)),G2298:G2303)</f>
        <v>#REF!</v>
      </c>
      <c r="F2340" s="123" t="e">
        <f t="array" ref="F2340:F2345">MMULT(MMULT(AA$8:AF$13,$AZ$8:$BE$13),I2331:I2336)+MMULT(MINVERSE(TRANSPOSE($AZ$8:$BE$13)),I2298:I2303)</f>
        <v>#REF!</v>
      </c>
      <c r="G2340" s="123" t="e">
        <f t="array" ref="G2340:G2345">MMULT(MMULT(AI$8:AN$13,$AZ$8:$BE$13),K2331:K2336)+MMULT(MINVERSE(TRANSPOSE($AZ$8:$BE$13)),K2298:K2303)</f>
        <v>#REF!</v>
      </c>
      <c r="H2340" s="123" t="e">
        <f t="array" ref="H2340:H2345">MMULT(MMULT(AQ$8:AV$13,$AZ$8:$BE$13),M2331:M2336)+MMULT(MINVERSE(TRANSPOSE($AZ$8:$BE$13)),M2298:M2303)</f>
        <v>#REF!</v>
      </c>
      <c r="N2340" s="124"/>
      <c r="P2340" s="124"/>
    </row>
    <row r="2341" spans="1:93" hidden="1" outlineLevel="2" x14ac:dyDescent="0.25">
      <c r="B2341" s="122" t="s">
        <v>45</v>
      </c>
      <c r="C2341" s="123" t="e">
        <v>#REF!</v>
      </c>
      <c r="D2341" s="123" t="e">
        <v>#REF!</v>
      </c>
      <c r="E2341" s="123" t="e">
        <v>#REF!</v>
      </c>
      <c r="F2341" s="123" t="e">
        <v>#REF!</v>
      </c>
      <c r="G2341" s="123" t="e">
        <v>#REF!</v>
      </c>
      <c r="H2341" s="123" t="e">
        <v>#REF!</v>
      </c>
      <c r="N2341" s="124"/>
      <c r="P2341" s="124"/>
    </row>
    <row r="2342" spans="1:93" hidden="1" outlineLevel="2" x14ac:dyDescent="0.25">
      <c r="B2342" s="122" t="s">
        <v>46</v>
      </c>
      <c r="C2342" s="123" t="e">
        <v>#REF!</v>
      </c>
      <c r="D2342" s="123" t="e">
        <v>#REF!</v>
      </c>
      <c r="E2342" s="123" t="e">
        <v>#REF!</v>
      </c>
      <c r="F2342" s="123" t="e">
        <v>#REF!</v>
      </c>
      <c r="G2342" s="123" t="e">
        <v>#REF!</v>
      </c>
      <c r="H2342" s="123" t="e">
        <v>#REF!</v>
      </c>
      <c r="N2342" s="124"/>
      <c r="P2342" s="124"/>
    </row>
    <row r="2343" spans="1:93" hidden="1" outlineLevel="2" x14ac:dyDescent="0.25">
      <c r="B2343" s="122" t="s">
        <v>47</v>
      </c>
      <c r="C2343" s="123" t="e">
        <v>#REF!</v>
      </c>
      <c r="D2343" s="123" t="e">
        <v>#REF!</v>
      </c>
      <c r="E2343" s="123" t="e">
        <v>#REF!</v>
      </c>
      <c r="F2343" s="123" t="e">
        <v>#REF!</v>
      </c>
      <c r="G2343" s="123" t="e">
        <v>#REF!</v>
      </c>
      <c r="H2343" s="123" t="e">
        <v>#REF!</v>
      </c>
      <c r="N2343" s="124"/>
      <c r="P2343" s="124"/>
    </row>
    <row r="2344" spans="1:93" hidden="1" outlineLevel="2" x14ac:dyDescent="0.25">
      <c r="B2344" s="122" t="s">
        <v>48</v>
      </c>
      <c r="C2344" s="123" t="e">
        <v>#REF!</v>
      </c>
      <c r="D2344" s="123" t="e">
        <v>#REF!</v>
      </c>
      <c r="E2344" s="123" t="e">
        <v>#REF!</v>
      </c>
      <c r="F2344" s="123" t="e">
        <v>#REF!</v>
      </c>
      <c r="G2344" s="123" t="e">
        <v>#REF!</v>
      </c>
      <c r="H2344" s="123" t="e">
        <v>#REF!</v>
      </c>
      <c r="N2344" s="124"/>
      <c r="P2344" s="124"/>
    </row>
    <row r="2345" spans="1:93" hidden="1" outlineLevel="2" x14ac:dyDescent="0.25">
      <c r="B2345" s="122" t="s">
        <v>49</v>
      </c>
      <c r="C2345" s="123" t="e">
        <v>#REF!</v>
      </c>
      <c r="D2345" s="123" t="e">
        <v>#REF!</v>
      </c>
      <c r="E2345" s="123" t="e">
        <v>#REF!</v>
      </c>
      <c r="F2345" s="123" t="e">
        <v>#REF!</v>
      </c>
      <c r="G2345" s="123" t="e">
        <v>#REF!</v>
      </c>
      <c r="H2345" s="123" t="e">
        <v>#REF!</v>
      </c>
      <c r="N2345" s="124"/>
      <c r="P2345" s="124"/>
    </row>
    <row r="2346" spans="1:93" hidden="1" outlineLevel="2" x14ac:dyDescent="0.25"/>
    <row r="2347" spans="1:93" hidden="1" outlineLevel="2" x14ac:dyDescent="0.25">
      <c r="B2347" s="318" t="s">
        <v>50</v>
      </c>
      <c r="C2347" s="319"/>
      <c r="D2347" s="319"/>
      <c r="E2347" s="319"/>
      <c r="F2347" s="319"/>
      <c r="G2347" s="319"/>
      <c r="H2347" s="319"/>
      <c r="I2347" s="319"/>
      <c r="J2347" s="319"/>
      <c r="K2347" s="319"/>
      <c r="L2347" s="320"/>
      <c r="M2347" s="321" t="s">
        <v>51</v>
      </c>
      <c r="N2347" s="322"/>
      <c r="O2347" s="322"/>
      <c r="P2347" s="322"/>
      <c r="Q2347" s="322"/>
      <c r="R2347" s="322"/>
      <c r="S2347" s="322"/>
      <c r="T2347" s="322"/>
      <c r="U2347" s="322"/>
      <c r="V2347" s="323"/>
      <c r="W2347" s="321" t="s">
        <v>52</v>
      </c>
      <c r="X2347" s="322"/>
      <c r="Y2347" s="322"/>
      <c r="Z2347" s="322"/>
      <c r="AA2347" s="322"/>
      <c r="AB2347" s="322"/>
      <c r="AC2347" s="322"/>
      <c r="AD2347" s="322"/>
      <c r="AE2347" s="322"/>
      <c r="AF2347" s="323"/>
      <c r="AG2347" s="321" t="s">
        <v>53</v>
      </c>
      <c r="AH2347" s="322"/>
      <c r="AI2347" s="322"/>
      <c r="AJ2347" s="322"/>
      <c r="AK2347" s="322"/>
      <c r="AL2347" s="322"/>
      <c r="AM2347" s="322"/>
      <c r="AN2347" s="322"/>
      <c r="AO2347" s="322"/>
      <c r="AP2347" s="323"/>
      <c r="AQ2347" s="321" t="s">
        <v>54</v>
      </c>
      <c r="AR2347" s="322"/>
      <c r="AS2347" s="322"/>
      <c r="AT2347" s="322"/>
      <c r="AU2347" s="322"/>
      <c r="AV2347" s="322"/>
      <c r="AW2347" s="322"/>
      <c r="AX2347" s="322"/>
      <c r="AY2347" s="322"/>
      <c r="AZ2347" s="323"/>
      <c r="BA2347" s="321" t="s">
        <v>55</v>
      </c>
      <c r="BB2347" s="322"/>
      <c r="BC2347" s="322"/>
      <c r="BD2347" s="322"/>
      <c r="BE2347" s="322"/>
      <c r="BF2347" s="322"/>
      <c r="BG2347" s="322"/>
      <c r="BH2347" s="322"/>
      <c r="BI2347" s="322"/>
      <c r="BJ2347" s="323"/>
    </row>
    <row r="2348" spans="1:93" hidden="1" outlineLevel="2" x14ac:dyDescent="0.25">
      <c r="B2348" s="186">
        <f t="shared" ref="B2348" si="3987">E$2</f>
        <v>1</v>
      </c>
      <c r="C2348" s="187">
        <f t="shared" ref="C2348:L2351" si="3988">B2348</f>
        <v>1</v>
      </c>
      <c r="D2348" s="187">
        <f t="shared" si="3988"/>
        <v>1</v>
      </c>
      <c r="E2348" s="187">
        <f t="shared" si="3988"/>
        <v>1</v>
      </c>
      <c r="F2348" s="187">
        <f t="shared" si="3988"/>
        <v>1</v>
      </c>
      <c r="G2348" s="187">
        <f t="shared" si="3988"/>
        <v>1</v>
      </c>
      <c r="H2348" s="187">
        <f t="shared" si="3988"/>
        <v>1</v>
      </c>
      <c r="I2348" s="187">
        <f t="shared" si="3988"/>
        <v>1</v>
      </c>
      <c r="J2348" s="187">
        <f t="shared" si="3988"/>
        <v>1</v>
      </c>
      <c r="K2348" s="187">
        <f t="shared" si="3988"/>
        <v>1</v>
      </c>
      <c r="L2348" s="188">
        <f t="shared" si="3988"/>
        <v>1</v>
      </c>
      <c r="M2348" s="189">
        <f t="shared" ref="M2348" si="3989">F$2</f>
        <v>2</v>
      </c>
      <c r="N2348" s="187">
        <f t="shared" ref="N2348:V2351" si="3990">M2348</f>
        <v>2</v>
      </c>
      <c r="O2348" s="187">
        <f t="shared" si="3990"/>
        <v>2</v>
      </c>
      <c r="P2348" s="187">
        <f t="shared" si="3990"/>
        <v>2</v>
      </c>
      <c r="Q2348" s="187">
        <f t="shared" si="3990"/>
        <v>2</v>
      </c>
      <c r="R2348" s="187">
        <f t="shared" si="3990"/>
        <v>2</v>
      </c>
      <c r="S2348" s="187">
        <f t="shared" si="3990"/>
        <v>2</v>
      </c>
      <c r="T2348" s="187">
        <f t="shared" si="3990"/>
        <v>2</v>
      </c>
      <c r="U2348" s="187">
        <f t="shared" si="3990"/>
        <v>2</v>
      </c>
      <c r="V2348" s="188">
        <f t="shared" si="3990"/>
        <v>2</v>
      </c>
      <c r="W2348" s="189">
        <f>G$2</f>
        <v>3</v>
      </c>
      <c r="X2348" s="187">
        <f t="shared" ref="X2348:AF2351" si="3991">W2348</f>
        <v>3</v>
      </c>
      <c r="Y2348" s="187">
        <f t="shared" si="3991"/>
        <v>3</v>
      </c>
      <c r="Z2348" s="187">
        <f t="shared" si="3991"/>
        <v>3</v>
      </c>
      <c r="AA2348" s="187">
        <f t="shared" si="3991"/>
        <v>3</v>
      </c>
      <c r="AB2348" s="187">
        <f t="shared" si="3991"/>
        <v>3</v>
      </c>
      <c r="AC2348" s="187">
        <f t="shared" si="3991"/>
        <v>3</v>
      </c>
      <c r="AD2348" s="187">
        <f t="shared" si="3991"/>
        <v>3</v>
      </c>
      <c r="AE2348" s="187">
        <f t="shared" si="3991"/>
        <v>3</v>
      </c>
      <c r="AF2348" s="188">
        <f t="shared" si="3991"/>
        <v>3</v>
      </c>
      <c r="AG2348" s="189">
        <f>H$2</f>
        <v>4</v>
      </c>
      <c r="AH2348" s="187">
        <f t="shared" ref="AH2348:AP2351" si="3992">AG2348</f>
        <v>4</v>
      </c>
      <c r="AI2348" s="187">
        <f t="shared" si="3992"/>
        <v>4</v>
      </c>
      <c r="AJ2348" s="187">
        <f t="shared" si="3992"/>
        <v>4</v>
      </c>
      <c r="AK2348" s="187">
        <f t="shared" si="3992"/>
        <v>4</v>
      </c>
      <c r="AL2348" s="187">
        <f t="shared" si="3992"/>
        <v>4</v>
      </c>
      <c r="AM2348" s="187">
        <f t="shared" si="3992"/>
        <v>4</v>
      </c>
      <c r="AN2348" s="187">
        <f t="shared" si="3992"/>
        <v>4</v>
      </c>
      <c r="AO2348" s="187">
        <f t="shared" si="3992"/>
        <v>4</v>
      </c>
      <c r="AP2348" s="188">
        <f t="shared" si="3992"/>
        <v>4</v>
      </c>
      <c r="AQ2348" s="189">
        <f>I$2</f>
        <v>5</v>
      </c>
      <c r="AR2348" s="187">
        <f t="shared" ref="AR2348:AZ2351" si="3993">AQ2348</f>
        <v>5</v>
      </c>
      <c r="AS2348" s="187">
        <f t="shared" si="3993"/>
        <v>5</v>
      </c>
      <c r="AT2348" s="187">
        <f t="shared" si="3993"/>
        <v>5</v>
      </c>
      <c r="AU2348" s="187">
        <f t="shared" si="3993"/>
        <v>5</v>
      </c>
      <c r="AV2348" s="187">
        <f t="shared" si="3993"/>
        <v>5</v>
      </c>
      <c r="AW2348" s="187">
        <f t="shared" si="3993"/>
        <v>5</v>
      </c>
      <c r="AX2348" s="187">
        <f t="shared" si="3993"/>
        <v>5</v>
      </c>
      <c r="AY2348" s="187">
        <f t="shared" si="3993"/>
        <v>5</v>
      </c>
      <c r="AZ2348" s="188">
        <f t="shared" si="3993"/>
        <v>5</v>
      </c>
      <c r="BA2348" s="189">
        <f>J$2</f>
        <v>6</v>
      </c>
      <c r="BB2348" s="187">
        <f t="shared" ref="BB2348:BJ2351" si="3994">BA2348</f>
        <v>6</v>
      </c>
      <c r="BC2348" s="187">
        <f t="shared" si="3994"/>
        <v>6</v>
      </c>
      <c r="BD2348" s="187">
        <f t="shared" si="3994"/>
        <v>6</v>
      </c>
      <c r="BE2348" s="187">
        <f t="shared" si="3994"/>
        <v>6</v>
      </c>
      <c r="BF2348" s="187">
        <f t="shared" si="3994"/>
        <v>6</v>
      </c>
      <c r="BG2348" s="187">
        <f t="shared" si="3994"/>
        <v>6</v>
      </c>
      <c r="BH2348" s="187">
        <f t="shared" si="3994"/>
        <v>6</v>
      </c>
      <c r="BI2348" s="187">
        <f t="shared" si="3994"/>
        <v>6</v>
      </c>
      <c r="BJ2348" s="188">
        <f t="shared" si="3994"/>
        <v>6</v>
      </c>
    </row>
    <row r="2349" spans="1:93" s="2" customFormat="1" ht="15" hidden="1" customHeight="1" outlineLevel="2" x14ac:dyDescent="0.25">
      <c r="A2349" s="152" t="s">
        <v>192</v>
      </c>
      <c r="B2349" s="129" t="e">
        <f>C2342</f>
        <v>#REF!</v>
      </c>
      <c r="C2349" s="130" t="e">
        <f t="shared" si="3988"/>
        <v>#REF!</v>
      </c>
      <c r="D2349" s="130" t="e">
        <f t="shared" si="3988"/>
        <v>#REF!</v>
      </c>
      <c r="E2349" s="130" t="e">
        <f t="shared" si="3988"/>
        <v>#REF!</v>
      </c>
      <c r="F2349" s="130" t="e">
        <f t="shared" si="3988"/>
        <v>#REF!</v>
      </c>
      <c r="G2349" s="130" t="e">
        <f t="shared" si="3988"/>
        <v>#REF!</v>
      </c>
      <c r="H2349" s="130" t="e">
        <f t="shared" si="3988"/>
        <v>#REF!</v>
      </c>
      <c r="I2349" s="130" t="e">
        <f t="shared" si="3988"/>
        <v>#REF!</v>
      </c>
      <c r="J2349" s="190" t="e">
        <f t="shared" si="3988"/>
        <v>#REF!</v>
      </c>
      <c r="K2349" s="130" t="e">
        <f t="shared" si="3988"/>
        <v>#REF!</v>
      </c>
      <c r="L2349" s="131" t="e">
        <f t="shared" si="3988"/>
        <v>#REF!</v>
      </c>
      <c r="M2349" s="129" t="e">
        <f>D2342</f>
        <v>#REF!</v>
      </c>
      <c r="N2349" s="130" t="e">
        <f t="shared" si="3990"/>
        <v>#REF!</v>
      </c>
      <c r="O2349" s="130" t="e">
        <f t="shared" si="3990"/>
        <v>#REF!</v>
      </c>
      <c r="P2349" s="130" t="e">
        <f t="shared" si="3990"/>
        <v>#REF!</v>
      </c>
      <c r="Q2349" s="130" t="e">
        <f t="shared" si="3990"/>
        <v>#REF!</v>
      </c>
      <c r="R2349" s="130" t="e">
        <f t="shared" si="3990"/>
        <v>#REF!</v>
      </c>
      <c r="S2349" s="130" t="e">
        <f t="shared" si="3990"/>
        <v>#REF!</v>
      </c>
      <c r="T2349" s="130" t="e">
        <f t="shared" si="3990"/>
        <v>#REF!</v>
      </c>
      <c r="U2349" s="130" t="e">
        <f t="shared" si="3990"/>
        <v>#REF!</v>
      </c>
      <c r="V2349" s="131" t="e">
        <f t="shared" si="3990"/>
        <v>#REF!</v>
      </c>
      <c r="W2349" s="129" t="e">
        <f>E2342</f>
        <v>#REF!</v>
      </c>
      <c r="X2349" s="130" t="e">
        <f t="shared" si="3991"/>
        <v>#REF!</v>
      </c>
      <c r="Y2349" s="130" t="e">
        <f t="shared" si="3991"/>
        <v>#REF!</v>
      </c>
      <c r="Z2349" s="130" t="e">
        <f t="shared" si="3991"/>
        <v>#REF!</v>
      </c>
      <c r="AA2349" s="130" t="e">
        <f t="shared" si="3991"/>
        <v>#REF!</v>
      </c>
      <c r="AB2349" s="130" t="e">
        <f t="shared" si="3991"/>
        <v>#REF!</v>
      </c>
      <c r="AC2349" s="130" t="e">
        <f t="shared" si="3991"/>
        <v>#REF!</v>
      </c>
      <c r="AD2349" s="130" t="e">
        <f t="shared" si="3991"/>
        <v>#REF!</v>
      </c>
      <c r="AE2349" s="130" t="e">
        <f t="shared" si="3991"/>
        <v>#REF!</v>
      </c>
      <c r="AF2349" s="131" t="e">
        <f t="shared" si="3991"/>
        <v>#REF!</v>
      </c>
      <c r="AG2349" s="129" t="e">
        <f>F2342</f>
        <v>#REF!</v>
      </c>
      <c r="AH2349" s="130" t="e">
        <f t="shared" si="3992"/>
        <v>#REF!</v>
      </c>
      <c r="AI2349" s="130" t="e">
        <f t="shared" si="3992"/>
        <v>#REF!</v>
      </c>
      <c r="AJ2349" s="130" t="e">
        <f t="shared" si="3992"/>
        <v>#REF!</v>
      </c>
      <c r="AK2349" s="130" t="e">
        <f t="shared" si="3992"/>
        <v>#REF!</v>
      </c>
      <c r="AL2349" s="130" t="e">
        <f t="shared" si="3992"/>
        <v>#REF!</v>
      </c>
      <c r="AM2349" s="130" t="e">
        <f t="shared" si="3992"/>
        <v>#REF!</v>
      </c>
      <c r="AN2349" s="130" t="e">
        <f t="shared" si="3992"/>
        <v>#REF!</v>
      </c>
      <c r="AO2349" s="130" t="e">
        <f t="shared" si="3992"/>
        <v>#REF!</v>
      </c>
      <c r="AP2349" s="131" t="e">
        <f t="shared" si="3992"/>
        <v>#REF!</v>
      </c>
      <c r="AQ2349" s="129" t="e">
        <f>G2342</f>
        <v>#REF!</v>
      </c>
      <c r="AR2349" s="130" t="e">
        <f t="shared" si="3993"/>
        <v>#REF!</v>
      </c>
      <c r="AS2349" s="130" t="e">
        <f t="shared" si="3993"/>
        <v>#REF!</v>
      </c>
      <c r="AT2349" s="130" t="e">
        <f t="shared" si="3993"/>
        <v>#REF!</v>
      </c>
      <c r="AU2349" s="130" t="e">
        <f t="shared" si="3993"/>
        <v>#REF!</v>
      </c>
      <c r="AV2349" s="130" t="e">
        <f t="shared" si="3993"/>
        <v>#REF!</v>
      </c>
      <c r="AW2349" s="130" t="e">
        <f t="shared" si="3993"/>
        <v>#REF!</v>
      </c>
      <c r="AX2349" s="130" t="e">
        <f t="shared" si="3993"/>
        <v>#REF!</v>
      </c>
      <c r="AY2349" s="130" t="e">
        <f t="shared" si="3993"/>
        <v>#REF!</v>
      </c>
      <c r="AZ2349" s="131" t="e">
        <f t="shared" si="3993"/>
        <v>#REF!</v>
      </c>
      <c r="BA2349" s="129" t="e">
        <f>H2342</f>
        <v>#REF!</v>
      </c>
      <c r="BB2349" s="130" t="e">
        <f t="shared" si="3994"/>
        <v>#REF!</v>
      </c>
      <c r="BC2349" s="130" t="e">
        <f t="shared" si="3994"/>
        <v>#REF!</v>
      </c>
      <c r="BD2349" s="130" t="e">
        <f t="shared" si="3994"/>
        <v>#REF!</v>
      </c>
      <c r="BE2349" s="130" t="e">
        <f t="shared" si="3994"/>
        <v>#REF!</v>
      </c>
      <c r="BF2349" s="130" t="e">
        <f t="shared" si="3994"/>
        <v>#REF!</v>
      </c>
      <c r="BG2349" s="130" t="e">
        <f t="shared" si="3994"/>
        <v>#REF!</v>
      </c>
      <c r="BH2349" s="130" t="e">
        <f t="shared" si="3994"/>
        <v>#REF!</v>
      </c>
      <c r="BI2349" s="130" t="e">
        <f t="shared" si="3994"/>
        <v>#REF!</v>
      </c>
      <c r="BJ2349" s="131" t="e">
        <f t="shared" si="3994"/>
        <v>#REF!</v>
      </c>
      <c r="BK2349"/>
      <c r="BL2349"/>
      <c r="BM2349"/>
      <c r="BN2349"/>
      <c r="BO2349"/>
      <c r="BP2349"/>
      <c r="BQ2349"/>
      <c r="BR2349"/>
      <c r="BS2349"/>
      <c r="BT2349"/>
      <c r="BU2349"/>
      <c r="BV2349"/>
      <c r="BW2349"/>
      <c r="BX2349"/>
      <c r="BY2349"/>
      <c r="BZ2349"/>
      <c r="CA2349"/>
      <c r="CB2349"/>
      <c r="CC2349"/>
      <c r="CD2349"/>
      <c r="CE2349"/>
      <c r="CF2349"/>
      <c r="CG2349"/>
      <c r="CH2349"/>
      <c r="CI2349"/>
      <c r="CJ2349"/>
      <c r="CK2349"/>
      <c r="CL2349"/>
      <c r="CM2349"/>
      <c r="CN2349"/>
      <c r="CO2349"/>
    </row>
    <row r="2350" spans="1:93" s="2" customFormat="1" ht="15" hidden="1" customHeight="1" outlineLevel="2" x14ac:dyDescent="0.25">
      <c r="A2350" s="152" t="s">
        <v>47</v>
      </c>
      <c r="B2350" s="129" t="e">
        <f>C2343</f>
        <v>#REF!</v>
      </c>
      <c r="C2350" s="130" t="e">
        <f t="shared" si="3988"/>
        <v>#REF!</v>
      </c>
      <c r="D2350" s="130" t="e">
        <f t="shared" si="3988"/>
        <v>#REF!</v>
      </c>
      <c r="E2350" s="130" t="e">
        <f t="shared" si="3988"/>
        <v>#REF!</v>
      </c>
      <c r="F2350" s="130" t="e">
        <f t="shared" si="3988"/>
        <v>#REF!</v>
      </c>
      <c r="G2350" s="130" t="e">
        <f t="shared" si="3988"/>
        <v>#REF!</v>
      </c>
      <c r="H2350" s="130" t="e">
        <f t="shared" si="3988"/>
        <v>#REF!</v>
      </c>
      <c r="I2350" s="130" t="e">
        <f t="shared" si="3988"/>
        <v>#REF!</v>
      </c>
      <c r="J2350" s="190" t="e">
        <f t="shared" si="3988"/>
        <v>#REF!</v>
      </c>
      <c r="K2350" s="130" t="e">
        <f t="shared" si="3988"/>
        <v>#REF!</v>
      </c>
      <c r="L2350" s="131" t="e">
        <f t="shared" si="3988"/>
        <v>#REF!</v>
      </c>
      <c r="M2350" s="129" t="e">
        <f>D2343</f>
        <v>#REF!</v>
      </c>
      <c r="N2350" s="130" t="e">
        <f t="shared" si="3990"/>
        <v>#REF!</v>
      </c>
      <c r="O2350" s="130" t="e">
        <f t="shared" si="3990"/>
        <v>#REF!</v>
      </c>
      <c r="P2350" s="130" t="e">
        <f t="shared" si="3990"/>
        <v>#REF!</v>
      </c>
      <c r="Q2350" s="130" t="e">
        <f t="shared" si="3990"/>
        <v>#REF!</v>
      </c>
      <c r="R2350" s="130" t="e">
        <f t="shared" si="3990"/>
        <v>#REF!</v>
      </c>
      <c r="S2350" s="130" t="e">
        <f t="shared" si="3990"/>
        <v>#REF!</v>
      </c>
      <c r="T2350" s="130" t="e">
        <f t="shared" si="3990"/>
        <v>#REF!</v>
      </c>
      <c r="U2350" s="130" t="e">
        <f t="shared" si="3990"/>
        <v>#REF!</v>
      </c>
      <c r="V2350" s="131" t="e">
        <f t="shared" si="3990"/>
        <v>#REF!</v>
      </c>
      <c r="W2350" s="129" t="e">
        <f>E2343</f>
        <v>#REF!</v>
      </c>
      <c r="X2350" s="130" t="e">
        <f t="shared" si="3991"/>
        <v>#REF!</v>
      </c>
      <c r="Y2350" s="130" t="e">
        <f t="shared" si="3991"/>
        <v>#REF!</v>
      </c>
      <c r="Z2350" s="130" t="e">
        <f t="shared" si="3991"/>
        <v>#REF!</v>
      </c>
      <c r="AA2350" s="130" t="e">
        <f t="shared" si="3991"/>
        <v>#REF!</v>
      </c>
      <c r="AB2350" s="130" t="e">
        <f t="shared" si="3991"/>
        <v>#REF!</v>
      </c>
      <c r="AC2350" s="130" t="e">
        <f t="shared" si="3991"/>
        <v>#REF!</v>
      </c>
      <c r="AD2350" s="130" t="e">
        <f t="shared" si="3991"/>
        <v>#REF!</v>
      </c>
      <c r="AE2350" s="130" t="e">
        <f t="shared" si="3991"/>
        <v>#REF!</v>
      </c>
      <c r="AF2350" s="131" t="e">
        <f t="shared" si="3991"/>
        <v>#REF!</v>
      </c>
      <c r="AG2350" s="129" t="e">
        <f>F2343</f>
        <v>#REF!</v>
      </c>
      <c r="AH2350" s="130" t="e">
        <f t="shared" si="3992"/>
        <v>#REF!</v>
      </c>
      <c r="AI2350" s="130" t="e">
        <f t="shared" si="3992"/>
        <v>#REF!</v>
      </c>
      <c r="AJ2350" s="130" t="e">
        <f t="shared" si="3992"/>
        <v>#REF!</v>
      </c>
      <c r="AK2350" s="130" t="e">
        <f t="shared" si="3992"/>
        <v>#REF!</v>
      </c>
      <c r="AL2350" s="130" t="e">
        <f t="shared" si="3992"/>
        <v>#REF!</v>
      </c>
      <c r="AM2350" s="130" t="e">
        <f t="shared" si="3992"/>
        <v>#REF!</v>
      </c>
      <c r="AN2350" s="130" t="e">
        <f t="shared" si="3992"/>
        <v>#REF!</v>
      </c>
      <c r="AO2350" s="130" t="e">
        <f t="shared" si="3992"/>
        <v>#REF!</v>
      </c>
      <c r="AP2350" s="131" t="e">
        <f t="shared" si="3992"/>
        <v>#REF!</v>
      </c>
      <c r="AQ2350" s="129" t="e">
        <f>G2343</f>
        <v>#REF!</v>
      </c>
      <c r="AR2350" s="130" t="e">
        <f t="shared" si="3993"/>
        <v>#REF!</v>
      </c>
      <c r="AS2350" s="130" t="e">
        <f t="shared" si="3993"/>
        <v>#REF!</v>
      </c>
      <c r="AT2350" s="130" t="e">
        <f t="shared" si="3993"/>
        <v>#REF!</v>
      </c>
      <c r="AU2350" s="130" t="e">
        <f t="shared" si="3993"/>
        <v>#REF!</v>
      </c>
      <c r="AV2350" s="130" t="e">
        <f t="shared" si="3993"/>
        <v>#REF!</v>
      </c>
      <c r="AW2350" s="130" t="e">
        <f t="shared" si="3993"/>
        <v>#REF!</v>
      </c>
      <c r="AX2350" s="130" t="e">
        <f t="shared" si="3993"/>
        <v>#REF!</v>
      </c>
      <c r="AY2350" s="130" t="e">
        <f t="shared" si="3993"/>
        <v>#REF!</v>
      </c>
      <c r="AZ2350" s="131" t="e">
        <f t="shared" si="3993"/>
        <v>#REF!</v>
      </c>
      <c r="BA2350" s="129" t="e">
        <f>H2343</f>
        <v>#REF!</v>
      </c>
      <c r="BB2350" s="130" t="e">
        <f t="shared" si="3994"/>
        <v>#REF!</v>
      </c>
      <c r="BC2350" s="130" t="e">
        <f t="shared" si="3994"/>
        <v>#REF!</v>
      </c>
      <c r="BD2350" s="130" t="e">
        <f t="shared" si="3994"/>
        <v>#REF!</v>
      </c>
      <c r="BE2350" s="130" t="e">
        <f t="shared" si="3994"/>
        <v>#REF!</v>
      </c>
      <c r="BF2350" s="130" t="e">
        <f t="shared" si="3994"/>
        <v>#REF!</v>
      </c>
      <c r="BG2350" s="130" t="e">
        <f t="shared" si="3994"/>
        <v>#REF!</v>
      </c>
      <c r="BH2350" s="130" t="e">
        <f t="shared" si="3994"/>
        <v>#REF!</v>
      </c>
      <c r="BI2350" s="130" t="e">
        <f t="shared" si="3994"/>
        <v>#REF!</v>
      </c>
      <c r="BJ2350" s="131" t="e">
        <f t="shared" si="3994"/>
        <v>#REF!</v>
      </c>
      <c r="BK2350"/>
      <c r="BL2350"/>
      <c r="BM2350"/>
      <c r="BN2350"/>
      <c r="BO2350"/>
      <c r="BP2350"/>
      <c r="BQ2350"/>
      <c r="BR2350"/>
      <c r="BS2350"/>
      <c r="BT2350"/>
      <c r="BU2350"/>
      <c r="BV2350"/>
      <c r="BW2350"/>
      <c r="BX2350"/>
      <c r="BY2350"/>
      <c r="BZ2350"/>
      <c r="CA2350"/>
      <c r="CB2350"/>
      <c r="CC2350"/>
      <c r="CD2350"/>
      <c r="CE2350"/>
      <c r="CF2350"/>
      <c r="CG2350"/>
      <c r="CH2350"/>
      <c r="CI2350"/>
      <c r="CJ2350"/>
      <c r="CK2350"/>
      <c r="CL2350"/>
      <c r="CM2350"/>
      <c r="CN2350"/>
      <c r="CO2350"/>
    </row>
    <row r="2351" spans="1:93" s="2" customFormat="1" ht="15" hidden="1" customHeight="1" outlineLevel="2" x14ac:dyDescent="0.25">
      <c r="A2351" s="152" t="s">
        <v>57</v>
      </c>
      <c r="B2351" s="129">
        <f t="shared" ref="B2351" si="3995">E$3</f>
        <v>0.91</v>
      </c>
      <c r="C2351" s="130">
        <f t="shared" si="3988"/>
        <v>0.91</v>
      </c>
      <c r="D2351" s="130">
        <f t="shared" si="3988"/>
        <v>0.91</v>
      </c>
      <c r="E2351" s="130">
        <f t="shared" si="3988"/>
        <v>0.91</v>
      </c>
      <c r="F2351" s="130">
        <f t="shared" si="3988"/>
        <v>0.91</v>
      </c>
      <c r="G2351" s="130">
        <f t="shared" si="3988"/>
        <v>0.91</v>
      </c>
      <c r="H2351" s="130">
        <f t="shared" si="3988"/>
        <v>0.91</v>
      </c>
      <c r="I2351" s="130">
        <f t="shared" si="3988"/>
        <v>0.91</v>
      </c>
      <c r="J2351" s="190">
        <f t="shared" si="3988"/>
        <v>0.91</v>
      </c>
      <c r="K2351" s="130">
        <f t="shared" si="3988"/>
        <v>0.91</v>
      </c>
      <c r="L2351" s="131">
        <f t="shared" si="3988"/>
        <v>0.91</v>
      </c>
      <c r="M2351" s="129">
        <f t="shared" ref="M2351" si="3996">F$3</f>
        <v>3.6</v>
      </c>
      <c r="N2351" s="130">
        <f t="shared" si="3990"/>
        <v>3.6</v>
      </c>
      <c r="O2351" s="130">
        <f t="shared" si="3990"/>
        <v>3.6</v>
      </c>
      <c r="P2351" s="130">
        <f t="shared" si="3990"/>
        <v>3.6</v>
      </c>
      <c r="Q2351" s="130">
        <f t="shared" si="3990"/>
        <v>3.6</v>
      </c>
      <c r="R2351" s="130">
        <f t="shared" si="3990"/>
        <v>3.6</v>
      </c>
      <c r="S2351" s="130">
        <f t="shared" si="3990"/>
        <v>3.6</v>
      </c>
      <c r="T2351" s="130">
        <f t="shared" si="3990"/>
        <v>3.6</v>
      </c>
      <c r="U2351" s="130">
        <f t="shared" si="3990"/>
        <v>3.6</v>
      </c>
      <c r="V2351" s="131">
        <f t="shared" si="3990"/>
        <v>3.6</v>
      </c>
      <c r="W2351" s="129">
        <f t="shared" ref="W2351" si="3997">G$3</f>
        <v>3.6</v>
      </c>
      <c r="X2351" s="130">
        <f t="shared" si="3991"/>
        <v>3.6</v>
      </c>
      <c r="Y2351" s="130">
        <f t="shared" si="3991"/>
        <v>3.6</v>
      </c>
      <c r="Z2351" s="130">
        <f t="shared" si="3991"/>
        <v>3.6</v>
      </c>
      <c r="AA2351" s="130">
        <f t="shared" si="3991"/>
        <v>3.6</v>
      </c>
      <c r="AB2351" s="130">
        <f t="shared" si="3991"/>
        <v>3.6</v>
      </c>
      <c r="AC2351" s="130">
        <f t="shared" si="3991"/>
        <v>3.6</v>
      </c>
      <c r="AD2351" s="130">
        <f t="shared" si="3991"/>
        <v>3.6</v>
      </c>
      <c r="AE2351" s="130">
        <f t="shared" si="3991"/>
        <v>3.6</v>
      </c>
      <c r="AF2351" s="131">
        <f t="shared" si="3991"/>
        <v>3.6</v>
      </c>
      <c r="AG2351" s="129">
        <f t="shared" ref="AG2351" si="3998">H$3</f>
        <v>3.6</v>
      </c>
      <c r="AH2351" s="130">
        <f t="shared" si="3992"/>
        <v>3.6</v>
      </c>
      <c r="AI2351" s="130">
        <f t="shared" si="3992"/>
        <v>3.6</v>
      </c>
      <c r="AJ2351" s="130">
        <f t="shared" si="3992"/>
        <v>3.6</v>
      </c>
      <c r="AK2351" s="130">
        <f t="shared" si="3992"/>
        <v>3.6</v>
      </c>
      <c r="AL2351" s="130">
        <f t="shared" si="3992"/>
        <v>3.6</v>
      </c>
      <c r="AM2351" s="130">
        <f t="shared" si="3992"/>
        <v>3.6</v>
      </c>
      <c r="AN2351" s="130">
        <f t="shared" si="3992"/>
        <v>3.6</v>
      </c>
      <c r="AO2351" s="130">
        <f t="shared" si="3992"/>
        <v>3.6</v>
      </c>
      <c r="AP2351" s="131">
        <f t="shared" si="3992"/>
        <v>3.6</v>
      </c>
      <c r="AQ2351" s="129">
        <f t="shared" ref="AQ2351" si="3999">I$3</f>
        <v>0.91</v>
      </c>
      <c r="AR2351" s="130">
        <f t="shared" si="3993"/>
        <v>0.91</v>
      </c>
      <c r="AS2351" s="130">
        <f t="shared" si="3993"/>
        <v>0.91</v>
      </c>
      <c r="AT2351" s="130">
        <f t="shared" si="3993"/>
        <v>0.91</v>
      </c>
      <c r="AU2351" s="130">
        <f t="shared" si="3993"/>
        <v>0.91</v>
      </c>
      <c r="AV2351" s="130">
        <f t="shared" si="3993"/>
        <v>0.91</v>
      </c>
      <c r="AW2351" s="130">
        <f t="shared" si="3993"/>
        <v>0.91</v>
      </c>
      <c r="AX2351" s="130">
        <f t="shared" si="3993"/>
        <v>0.91</v>
      </c>
      <c r="AY2351" s="130">
        <f t="shared" si="3993"/>
        <v>0.91</v>
      </c>
      <c r="AZ2351" s="131">
        <f t="shared" si="3993"/>
        <v>0.91</v>
      </c>
      <c r="BA2351" s="129">
        <f t="shared" ref="BA2351" si="4000">J$3</f>
        <v>0</v>
      </c>
      <c r="BB2351" s="130">
        <f t="shared" si="3994"/>
        <v>0</v>
      </c>
      <c r="BC2351" s="130">
        <f t="shared" si="3994"/>
        <v>0</v>
      </c>
      <c r="BD2351" s="130">
        <f t="shared" si="3994"/>
        <v>0</v>
      </c>
      <c r="BE2351" s="130">
        <f t="shared" si="3994"/>
        <v>0</v>
      </c>
      <c r="BF2351" s="130">
        <f t="shared" si="3994"/>
        <v>0</v>
      </c>
      <c r="BG2351" s="130">
        <f t="shared" si="3994"/>
        <v>0</v>
      </c>
      <c r="BH2351" s="130">
        <f t="shared" si="3994"/>
        <v>0</v>
      </c>
      <c r="BI2351" s="130">
        <f t="shared" si="3994"/>
        <v>0</v>
      </c>
      <c r="BJ2351" s="131">
        <f t="shared" si="3994"/>
        <v>0</v>
      </c>
      <c r="BK2351"/>
      <c r="BL2351"/>
      <c r="BM2351"/>
      <c r="BN2351"/>
      <c r="BO2351"/>
      <c r="BP2351"/>
      <c r="BQ2351"/>
      <c r="BR2351"/>
      <c r="BS2351"/>
      <c r="BT2351"/>
      <c r="BU2351"/>
      <c r="BV2351"/>
      <c r="BW2351"/>
      <c r="BX2351"/>
      <c r="BY2351"/>
      <c r="BZ2351"/>
      <c r="CA2351"/>
      <c r="CB2351"/>
      <c r="CC2351"/>
      <c r="CD2351"/>
      <c r="CE2351"/>
      <c r="CF2351"/>
      <c r="CG2351"/>
      <c r="CH2351"/>
      <c r="CI2351"/>
      <c r="CJ2351"/>
      <c r="CK2351"/>
      <c r="CL2351"/>
      <c r="CM2351"/>
      <c r="CN2351"/>
      <c r="CO2351"/>
    </row>
    <row r="2352" spans="1:93" s="2" customFormat="1" ht="15" hidden="1" customHeight="1" outlineLevel="2" x14ac:dyDescent="0.25">
      <c r="A2352" s="152" t="s">
        <v>58</v>
      </c>
      <c r="B2352" s="132">
        <f t="shared" ref="B2352" si="4001">B2351/10*0</f>
        <v>0</v>
      </c>
      <c r="C2352" s="133">
        <f t="shared" ref="C2352" si="4002">C2351/10*1</f>
        <v>9.0999999999999998E-2</v>
      </c>
      <c r="D2352" s="133">
        <f t="shared" ref="D2352" si="4003">D2351/10*2</f>
        <v>0.182</v>
      </c>
      <c r="E2352" s="133">
        <f t="shared" ref="E2352" si="4004">E2351/10*3</f>
        <v>0.27300000000000002</v>
      </c>
      <c r="F2352" s="133">
        <f t="shared" ref="F2352" si="4005">F2351/10*4</f>
        <v>0.36399999999999999</v>
      </c>
      <c r="G2352" s="133">
        <f t="shared" ref="G2352" si="4006">G2351/10*5</f>
        <v>0.45499999999999996</v>
      </c>
      <c r="H2352" s="133">
        <f t="shared" ref="H2352" si="4007">H2351/10*6</f>
        <v>0.54600000000000004</v>
      </c>
      <c r="I2352" s="133">
        <f t="shared" ref="I2352" si="4008">I2351/10*7</f>
        <v>0.63700000000000001</v>
      </c>
      <c r="J2352" s="191">
        <f t="shared" ref="J2352" si="4009">J2351/10*8</f>
        <v>0.72799999999999998</v>
      </c>
      <c r="K2352" s="133">
        <f t="shared" ref="K2352" si="4010">K2351/10*9</f>
        <v>0.81899999999999995</v>
      </c>
      <c r="L2352" s="134">
        <f t="shared" ref="L2352" si="4011">L2351/10*10</f>
        <v>0.90999999999999992</v>
      </c>
      <c r="M2352" s="133">
        <f t="shared" ref="M2352" si="4012">M2351/10*1</f>
        <v>0.36</v>
      </c>
      <c r="N2352" s="133">
        <f t="shared" ref="N2352" si="4013">N2351/10*2</f>
        <v>0.72</v>
      </c>
      <c r="O2352" s="133">
        <f t="shared" ref="O2352" si="4014">O2351/10*3</f>
        <v>1.08</v>
      </c>
      <c r="P2352" s="133">
        <f t="shared" ref="P2352" si="4015">P2351/10*4</f>
        <v>1.44</v>
      </c>
      <c r="Q2352" s="133">
        <f t="shared" ref="Q2352" si="4016">Q2351/10*5</f>
        <v>1.7999999999999998</v>
      </c>
      <c r="R2352" s="133">
        <f t="shared" ref="R2352" si="4017">R2351/10*6</f>
        <v>2.16</v>
      </c>
      <c r="S2352" s="133">
        <f t="shared" ref="S2352" si="4018">S2351/10*7</f>
        <v>2.52</v>
      </c>
      <c r="T2352" s="133">
        <f t="shared" ref="T2352" si="4019">T2351/10*8</f>
        <v>2.88</v>
      </c>
      <c r="U2352" s="133">
        <f t="shared" ref="U2352" si="4020">U2351/10*9</f>
        <v>3.2399999999999998</v>
      </c>
      <c r="V2352" s="134">
        <f t="shared" ref="V2352" si="4021">V2351/10*10</f>
        <v>3.5999999999999996</v>
      </c>
      <c r="W2352" s="133">
        <f t="shared" ref="W2352" si="4022">W2351/10*1</f>
        <v>0.36</v>
      </c>
      <c r="X2352" s="133">
        <f t="shared" ref="X2352" si="4023">X2351/10*2</f>
        <v>0.72</v>
      </c>
      <c r="Y2352" s="133">
        <f t="shared" ref="Y2352" si="4024">Y2351/10*3</f>
        <v>1.08</v>
      </c>
      <c r="Z2352" s="133">
        <f t="shared" ref="Z2352" si="4025">Z2351/10*4</f>
        <v>1.44</v>
      </c>
      <c r="AA2352" s="133">
        <f t="shared" ref="AA2352" si="4026">AA2351/10*5</f>
        <v>1.7999999999999998</v>
      </c>
      <c r="AB2352" s="133">
        <f t="shared" ref="AB2352" si="4027">AB2351/10*6</f>
        <v>2.16</v>
      </c>
      <c r="AC2352" s="133">
        <f t="shared" ref="AC2352" si="4028">AC2351/10*7</f>
        <v>2.52</v>
      </c>
      <c r="AD2352" s="133">
        <f t="shared" ref="AD2352" si="4029">AD2351/10*8</f>
        <v>2.88</v>
      </c>
      <c r="AE2352" s="134">
        <f t="shared" ref="AE2352" si="4030">AE2351/10*9</f>
        <v>3.2399999999999998</v>
      </c>
      <c r="AF2352" s="134">
        <f t="shared" ref="AF2352" si="4031">AF2351/10*10</f>
        <v>3.5999999999999996</v>
      </c>
      <c r="AG2352" s="133">
        <f t="shared" ref="AG2352" si="4032">AG2351/10*1</f>
        <v>0.36</v>
      </c>
      <c r="AH2352" s="133">
        <f t="shared" ref="AH2352" si="4033">AH2351/10*2</f>
        <v>0.72</v>
      </c>
      <c r="AI2352" s="133">
        <f t="shared" ref="AI2352" si="4034">AI2351/10*3</f>
        <v>1.08</v>
      </c>
      <c r="AJ2352" s="133">
        <f t="shared" ref="AJ2352" si="4035">AJ2351/10*4</f>
        <v>1.44</v>
      </c>
      <c r="AK2352" s="133">
        <f t="shared" ref="AK2352" si="4036">AK2351/10*5</f>
        <v>1.7999999999999998</v>
      </c>
      <c r="AL2352" s="133">
        <f t="shared" ref="AL2352" si="4037">AL2351/10*6</f>
        <v>2.16</v>
      </c>
      <c r="AM2352" s="133">
        <f t="shared" ref="AM2352" si="4038">AM2351/10*7</f>
        <v>2.52</v>
      </c>
      <c r="AN2352" s="133">
        <f t="shared" ref="AN2352" si="4039">AN2351/10*8</f>
        <v>2.88</v>
      </c>
      <c r="AO2352" s="134">
        <f t="shared" ref="AO2352" si="4040">AO2351/10*9</f>
        <v>3.2399999999999998</v>
      </c>
      <c r="AP2352" s="134">
        <f t="shared" ref="AP2352" si="4041">AP2351/10*10</f>
        <v>3.5999999999999996</v>
      </c>
      <c r="AQ2352" s="133">
        <f t="shared" ref="AQ2352" si="4042">AQ2351/10*1</f>
        <v>9.0999999999999998E-2</v>
      </c>
      <c r="AR2352" s="133">
        <f t="shared" ref="AR2352" si="4043">AR2351/10*2</f>
        <v>0.182</v>
      </c>
      <c r="AS2352" s="133">
        <f t="shared" ref="AS2352" si="4044">AS2351/10*3</f>
        <v>0.27300000000000002</v>
      </c>
      <c r="AT2352" s="133">
        <f t="shared" ref="AT2352" si="4045">AT2351/10*4</f>
        <v>0.36399999999999999</v>
      </c>
      <c r="AU2352" s="133">
        <f t="shared" ref="AU2352" si="4046">AU2351/10*5</f>
        <v>0.45499999999999996</v>
      </c>
      <c r="AV2352" s="133">
        <f t="shared" ref="AV2352" si="4047">AV2351/10*6</f>
        <v>0.54600000000000004</v>
      </c>
      <c r="AW2352" s="133">
        <f t="shared" ref="AW2352" si="4048">AW2351/10*7</f>
        <v>0.63700000000000001</v>
      </c>
      <c r="AX2352" s="133">
        <f t="shared" ref="AX2352" si="4049">AX2351/10*8</f>
        <v>0.72799999999999998</v>
      </c>
      <c r="AY2352" s="134">
        <f t="shared" ref="AY2352" si="4050">AY2351/10*9</f>
        <v>0.81899999999999995</v>
      </c>
      <c r="AZ2352" s="134">
        <f t="shared" ref="AZ2352" si="4051">AZ2351/10*10</f>
        <v>0.90999999999999992</v>
      </c>
      <c r="BA2352" s="133">
        <f t="shared" ref="BA2352" si="4052">BA2351/10*1</f>
        <v>0</v>
      </c>
      <c r="BB2352" s="133">
        <f t="shared" ref="BB2352" si="4053">BB2351/10*2</f>
        <v>0</v>
      </c>
      <c r="BC2352" s="133">
        <f t="shared" ref="BC2352" si="4054">BC2351/10*3</f>
        <v>0</v>
      </c>
      <c r="BD2352" s="133">
        <f t="shared" ref="BD2352" si="4055">BD2351/10*4</f>
        <v>0</v>
      </c>
      <c r="BE2352" s="133">
        <f t="shared" ref="BE2352" si="4056">BE2351/10*5</f>
        <v>0</v>
      </c>
      <c r="BF2352" s="133">
        <f t="shared" ref="BF2352" si="4057">BF2351/10*6</f>
        <v>0</v>
      </c>
      <c r="BG2352" s="133">
        <f t="shared" ref="BG2352" si="4058">BG2351/10*7</f>
        <v>0</v>
      </c>
      <c r="BH2352" s="133">
        <f t="shared" ref="BH2352" si="4059">BH2351/10*8</f>
        <v>0</v>
      </c>
      <c r="BI2352" s="134">
        <f t="shared" ref="BI2352" si="4060">BI2351/10*9</f>
        <v>0</v>
      </c>
      <c r="BJ2352" s="134">
        <f t="shared" ref="BJ2352" si="4061">BJ2351/10*10</f>
        <v>0</v>
      </c>
      <c r="BK2352"/>
      <c r="BL2352"/>
      <c r="BM2352"/>
      <c r="BN2352"/>
      <c r="BO2352"/>
      <c r="BP2352"/>
      <c r="BQ2352"/>
      <c r="BR2352"/>
      <c r="BS2352"/>
      <c r="BT2352"/>
      <c r="BU2352"/>
      <c r="BV2352"/>
      <c r="BW2352"/>
      <c r="BX2352"/>
      <c r="BY2352"/>
      <c r="BZ2352"/>
      <c r="CA2352"/>
      <c r="CB2352"/>
      <c r="CC2352"/>
      <c r="CD2352"/>
      <c r="CE2352"/>
      <c r="CF2352"/>
      <c r="CG2352"/>
      <c r="CH2352"/>
      <c r="CI2352"/>
      <c r="CJ2352"/>
      <c r="CK2352"/>
      <c r="CL2352"/>
      <c r="CM2352"/>
      <c r="CN2352"/>
      <c r="CO2352"/>
    </row>
    <row r="2353" spans="1:62" ht="15.75" hidden="1" outlineLevel="2" thickBot="1" x14ac:dyDescent="0.3">
      <c r="A2353" s="152" t="s">
        <v>60</v>
      </c>
      <c r="B2353" s="192" t="e">
        <f t="shared" ref="B2353:BJ2353" si="4062">-B2350+B2349*B2352-1*IF(AND($A1882=B2348,B2352&gt;=$A2296),B2352-$A2296,0)</f>
        <v>#REF!</v>
      </c>
      <c r="C2353" s="193" t="e">
        <f t="shared" si="4062"/>
        <v>#REF!</v>
      </c>
      <c r="D2353" s="193" t="e">
        <f t="shared" si="4062"/>
        <v>#REF!</v>
      </c>
      <c r="E2353" s="193" t="e">
        <f t="shared" si="4062"/>
        <v>#REF!</v>
      </c>
      <c r="F2353" s="193" t="e">
        <f t="shared" si="4062"/>
        <v>#REF!</v>
      </c>
      <c r="G2353" s="193" t="e">
        <f t="shared" si="4062"/>
        <v>#REF!</v>
      </c>
      <c r="H2353" s="193" t="e">
        <f t="shared" si="4062"/>
        <v>#REF!</v>
      </c>
      <c r="I2353" s="193" t="e">
        <f t="shared" si="4062"/>
        <v>#REF!</v>
      </c>
      <c r="J2353" s="193" t="e">
        <f t="shared" si="4062"/>
        <v>#REF!</v>
      </c>
      <c r="K2353" s="193" t="e">
        <f t="shared" si="4062"/>
        <v>#REF!</v>
      </c>
      <c r="L2353" s="194" t="e">
        <f t="shared" si="4062"/>
        <v>#REF!</v>
      </c>
      <c r="M2353" s="192" t="e">
        <f t="shared" si="4062"/>
        <v>#REF!</v>
      </c>
      <c r="N2353" s="193" t="e">
        <f t="shared" si="4062"/>
        <v>#REF!</v>
      </c>
      <c r="O2353" s="193" t="e">
        <f t="shared" si="4062"/>
        <v>#REF!</v>
      </c>
      <c r="P2353" s="193" t="e">
        <f t="shared" si="4062"/>
        <v>#REF!</v>
      </c>
      <c r="Q2353" s="193" t="e">
        <f t="shared" si="4062"/>
        <v>#REF!</v>
      </c>
      <c r="R2353" s="193" t="e">
        <f t="shared" si="4062"/>
        <v>#REF!</v>
      </c>
      <c r="S2353" s="193" t="e">
        <f t="shared" si="4062"/>
        <v>#REF!</v>
      </c>
      <c r="T2353" s="193" t="e">
        <f t="shared" si="4062"/>
        <v>#REF!</v>
      </c>
      <c r="U2353" s="193" t="e">
        <f t="shared" si="4062"/>
        <v>#REF!</v>
      </c>
      <c r="V2353" s="194" t="e">
        <f t="shared" si="4062"/>
        <v>#REF!</v>
      </c>
      <c r="W2353" s="192" t="e">
        <f t="shared" si="4062"/>
        <v>#REF!</v>
      </c>
      <c r="X2353" s="193" t="e">
        <f t="shared" si="4062"/>
        <v>#REF!</v>
      </c>
      <c r="Y2353" s="193" t="e">
        <f t="shared" si="4062"/>
        <v>#REF!</v>
      </c>
      <c r="Z2353" s="193" t="e">
        <f t="shared" si="4062"/>
        <v>#REF!</v>
      </c>
      <c r="AA2353" s="193" t="e">
        <f t="shared" si="4062"/>
        <v>#REF!</v>
      </c>
      <c r="AB2353" s="193" t="e">
        <f t="shared" si="4062"/>
        <v>#REF!</v>
      </c>
      <c r="AC2353" s="193" t="e">
        <f t="shared" si="4062"/>
        <v>#REF!</v>
      </c>
      <c r="AD2353" s="193" t="e">
        <f t="shared" si="4062"/>
        <v>#REF!</v>
      </c>
      <c r="AE2353" s="193" t="e">
        <f t="shared" si="4062"/>
        <v>#REF!</v>
      </c>
      <c r="AF2353" s="194" t="e">
        <f t="shared" si="4062"/>
        <v>#REF!</v>
      </c>
      <c r="AG2353" s="192" t="e">
        <f t="shared" si="4062"/>
        <v>#REF!</v>
      </c>
      <c r="AH2353" s="193" t="e">
        <f t="shared" si="4062"/>
        <v>#REF!</v>
      </c>
      <c r="AI2353" s="193" t="e">
        <f t="shared" si="4062"/>
        <v>#REF!</v>
      </c>
      <c r="AJ2353" s="193" t="e">
        <f t="shared" si="4062"/>
        <v>#REF!</v>
      </c>
      <c r="AK2353" s="193" t="e">
        <f t="shared" si="4062"/>
        <v>#REF!</v>
      </c>
      <c r="AL2353" s="193" t="e">
        <f t="shared" si="4062"/>
        <v>#REF!</v>
      </c>
      <c r="AM2353" s="193" t="e">
        <f t="shared" si="4062"/>
        <v>#REF!</v>
      </c>
      <c r="AN2353" s="193" t="e">
        <f t="shared" si="4062"/>
        <v>#REF!</v>
      </c>
      <c r="AO2353" s="193" t="e">
        <f t="shared" si="4062"/>
        <v>#REF!</v>
      </c>
      <c r="AP2353" s="194" t="e">
        <f t="shared" si="4062"/>
        <v>#REF!</v>
      </c>
      <c r="AQ2353" s="192" t="e">
        <f t="shared" si="4062"/>
        <v>#REF!</v>
      </c>
      <c r="AR2353" s="193" t="e">
        <f t="shared" si="4062"/>
        <v>#REF!</v>
      </c>
      <c r="AS2353" s="193" t="e">
        <f t="shared" si="4062"/>
        <v>#REF!</v>
      </c>
      <c r="AT2353" s="193" t="e">
        <f t="shared" si="4062"/>
        <v>#REF!</v>
      </c>
      <c r="AU2353" s="193" t="e">
        <f t="shared" si="4062"/>
        <v>#REF!</v>
      </c>
      <c r="AV2353" s="193" t="e">
        <f t="shared" si="4062"/>
        <v>#REF!</v>
      </c>
      <c r="AW2353" s="193" t="e">
        <f t="shared" si="4062"/>
        <v>#REF!</v>
      </c>
      <c r="AX2353" s="193" t="e">
        <f t="shared" si="4062"/>
        <v>#REF!</v>
      </c>
      <c r="AY2353" s="193" t="e">
        <f t="shared" si="4062"/>
        <v>#REF!</v>
      </c>
      <c r="AZ2353" s="194" t="e">
        <f t="shared" si="4062"/>
        <v>#REF!</v>
      </c>
      <c r="BA2353" s="192" t="e">
        <f t="shared" si="4062"/>
        <v>#REF!</v>
      </c>
      <c r="BB2353" s="193" t="e">
        <f t="shared" si="4062"/>
        <v>#REF!</v>
      </c>
      <c r="BC2353" s="193" t="e">
        <f t="shared" si="4062"/>
        <v>#REF!</v>
      </c>
      <c r="BD2353" s="193" t="e">
        <f t="shared" si="4062"/>
        <v>#REF!</v>
      </c>
      <c r="BE2353" s="193" t="e">
        <f t="shared" si="4062"/>
        <v>#REF!</v>
      </c>
      <c r="BF2353" s="193" t="e">
        <f t="shared" si="4062"/>
        <v>#REF!</v>
      </c>
      <c r="BG2353" s="193" t="e">
        <f t="shared" si="4062"/>
        <v>#REF!</v>
      </c>
      <c r="BH2353" s="193" t="e">
        <f t="shared" si="4062"/>
        <v>#REF!</v>
      </c>
      <c r="BI2353" s="193" t="e">
        <f t="shared" si="4062"/>
        <v>#REF!</v>
      </c>
      <c r="BJ2353" s="194" t="e">
        <f t="shared" si="4062"/>
        <v>#REF!</v>
      </c>
    </row>
    <row r="2354" spans="1:62" hidden="1" outlineLevel="2" x14ac:dyDescent="0.25"/>
    <row r="2355" spans="1:62" hidden="1" outlineLevel="1" collapsed="1" x14ac:dyDescent="0.25">
      <c r="A2355" s="181" t="e">
        <f>9*B1882/10</f>
        <v>#REF!</v>
      </c>
      <c r="B2355" s="180"/>
      <c r="C2355" s="180"/>
      <c r="D2355" s="180"/>
    </row>
    <row r="2356" spans="1:62" hidden="1" outlineLevel="2" x14ac:dyDescent="0.25">
      <c r="B2356" s="316" t="e">
        <f>#REF!</f>
        <v>#REF!</v>
      </c>
      <c r="C2356" s="317"/>
      <c r="D2356" s="316" t="e">
        <f>#REF!</f>
        <v>#REF!</v>
      </c>
      <c r="E2356" s="317"/>
      <c r="F2356" s="316" t="e">
        <f>#REF!</f>
        <v>#REF!</v>
      </c>
      <c r="G2356" s="317"/>
      <c r="H2356" s="316" t="e">
        <f>#REF!</f>
        <v>#REF!</v>
      </c>
      <c r="I2356" s="317"/>
      <c r="J2356" s="316" t="e">
        <f>#REF!</f>
        <v>#REF!</v>
      </c>
      <c r="K2356" s="317"/>
      <c r="L2356" s="316" t="e">
        <f>#REF!</f>
        <v>#REF!</v>
      </c>
      <c r="M2356" s="317"/>
    </row>
    <row r="2357" spans="1:62" hidden="1" outlineLevel="2" x14ac:dyDescent="0.25">
      <c r="B2357" s="105" t="e">
        <f>#REF!</f>
        <v>#REF!</v>
      </c>
      <c r="C2357" s="106">
        <v>0</v>
      </c>
      <c r="D2357" s="107" t="e">
        <f>#REF!</f>
        <v>#REF!</v>
      </c>
      <c r="E2357" s="106">
        <v>0</v>
      </c>
      <c r="F2357" s="107" t="e">
        <f>#REF!</f>
        <v>#REF!</v>
      </c>
      <c r="G2357" s="106">
        <v>0</v>
      </c>
      <c r="H2357" s="107" t="e">
        <f>#REF!</f>
        <v>#REF!</v>
      </c>
      <c r="I2357" s="106">
        <v>0</v>
      </c>
      <c r="J2357" s="107" t="e">
        <f>#REF!</f>
        <v>#REF!</v>
      </c>
      <c r="K2357" s="106">
        <v>0</v>
      </c>
      <c r="L2357" s="107" t="e">
        <f>#REF!</f>
        <v>#REF!</v>
      </c>
      <c r="M2357" s="106">
        <v>0</v>
      </c>
      <c r="X2357" s="146"/>
      <c r="Y2357" s="147"/>
    </row>
    <row r="2358" spans="1:62" hidden="1" outlineLevel="2" x14ac:dyDescent="0.25">
      <c r="B2358" s="105" t="e">
        <f>#REF!</f>
        <v>#REF!</v>
      </c>
      <c r="C2358" s="106" t="e">
        <f>IF($A1882=B2356,1*($B1882-$A2355)^2*(2*$A2355+$B1882)/$B1882^3,0)</f>
        <v>#REF!</v>
      </c>
      <c r="D2358" s="107" t="e">
        <f>#REF!</f>
        <v>#REF!</v>
      </c>
      <c r="E2358" s="106" t="e">
        <f>IF($A1882=D2356,1*($B1882-$A2355)^2*(2*$A2355+$B1882)/$B1882^3,0)</f>
        <v>#REF!</v>
      </c>
      <c r="F2358" s="107" t="e">
        <f>#REF!</f>
        <v>#REF!</v>
      </c>
      <c r="G2358" s="106" t="e">
        <f>IF($A1882=F2356,1*($B1882-$A2355)^2*(2*$A2355+$B1882)/$B1882^3,0)</f>
        <v>#REF!</v>
      </c>
      <c r="H2358" s="107" t="e">
        <f>#REF!</f>
        <v>#REF!</v>
      </c>
      <c r="I2358" s="106" t="e">
        <f>IF($A1882=H2356,1*($B1882-$A2355)^2*(2*$A2355+$B1882)/$B1882^3,0)</f>
        <v>#REF!</v>
      </c>
      <c r="J2358" s="107" t="e">
        <f>#REF!</f>
        <v>#REF!</v>
      </c>
      <c r="K2358" s="106" t="e">
        <f>IF($A1882=J2356,1*($B1882-$A2355)^2*(2*$A2355+$B1882)/$B1882^3,0)</f>
        <v>#REF!</v>
      </c>
      <c r="L2358" s="107" t="e">
        <f>#REF!</f>
        <v>#REF!</v>
      </c>
      <c r="M2358" s="106" t="e">
        <f>IF($A1882=L2356,1*($B1882-$A2355)^2*(2*$A2355+$B1882)/$B1882^3,0)</f>
        <v>#REF!</v>
      </c>
    </row>
    <row r="2359" spans="1:62" hidden="1" outlineLevel="2" x14ac:dyDescent="0.25">
      <c r="A2359" t="s">
        <v>36</v>
      </c>
      <c r="B2359" s="105" t="e">
        <f>#REF!</f>
        <v>#REF!</v>
      </c>
      <c r="C2359" s="106" t="e">
        <f>IF($A1882=B2356,1*$A2355*($B1882-$A2355)^2/$B1882^2,0)</f>
        <v>#REF!</v>
      </c>
      <c r="D2359" s="107" t="e">
        <f>#REF!</f>
        <v>#REF!</v>
      </c>
      <c r="E2359" s="106" t="e">
        <f>IF($A1882=D2356,1*$A2355*($B1882-$A2355)^2/$B1882^2,0)</f>
        <v>#REF!</v>
      </c>
      <c r="F2359" s="107" t="e">
        <f>#REF!</f>
        <v>#REF!</v>
      </c>
      <c r="G2359" s="106" t="e">
        <f>IF($A1882=F2356,1*$A2355*($B1882-$A2355)^2/$B1882^2,0)</f>
        <v>#REF!</v>
      </c>
      <c r="H2359" s="107" t="e">
        <f>#REF!</f>
        <v>#REF!</v>
      </c>
      <c r="I2359" s="106" t="e">
        <f>IF($A1882=H2356,1*$A2355*($B1882-$A2355)^2/$B1882^2,0)</f>
        <v>#REF!</v>
      </c>
      <c r="J2359" s="107" t="e">
        <f>#REF!</f>
        <v>#REF!</v>
      </c>
      <c r="K2359" s="106" t="e">
        <f>IF($A1882=J2356,1*$A2355*($B1882-$A2355)^2/$B1882^2,0)</f>
        <v>#REF!</v>
      </c>
      <c r="L2359" s="107" t="e">
        <f>#REF!</f>
        <v>#REF!</v>
      </c>
      <c r="M2359" s="106" t="e">
        <f>IF($A1882=L2356,1*$A2355*($B1882-$A2355)^2/$B1882^2,0)</f>
        <v>#REF!</v>
      </c>
      <c r="X2359" s="149"/>
    </row>
    <row r="2360" spans="1:62" hidden="1" outlineLevel="2" x14ac:dyDescent="0.25">
      <c r="B2360" s="105" t="e">
        <f>#REF!</f>
        <v>#REF!</v>
      </c>
      <c r="C2360" s="108">
        <v>0</v>
      </c>
      <c r="D2360" s="107" t="e">
        <f>#REF!</f>
        <v>#REF!</v>
      </c>
      <c r="E2360" s="108">
        <v>0</v>
      </c>
      <c r="F2360" s="107" t="e">
        <f>#REF!</f>
        <v>#REF!</v>
      </c>
      <c r="G2360" s="108">
        <v>0</v>
      </c>
      <c r="H2360" s="107" t="e">
        <f>#REF!</f>
        <v>#REF!</v>
      </c>
      <c r="I2360" s="108">
        <v>0</v>
      </c>
      <c r="J2360" s="107" t="e">
        <f>#REF!</f>
        <v>#REF!</v>
      </c>
      <c r="K2360" s="108">
        <v>0</v>
      </c>
      <c r="L2360" s="107" t="e">
        <f>#REF!</f>
        <v>#REF!</v>
      </c>
      <c r="M2360" s="108">
        <v>0</v>
      </c>
    </row>
    <row r="2361" spans="1:62" hidden="1" outlineLevel="2" x14ac:dyDescent="0.25">
      <c r="B2361" s="105" t="e">
        <f>#REF!</f>
        <v>#REF!</v>
      </c>
      <c r="C2361" s="106" t="e">
        <f>IF($A1882=B2356,1*($A2355)^2*(3*$B1882-2*$A2355)/$B1882^3,0)</f>
        <v>#REF!</v>
      </c>
      <c r="D2361" s="107" t="e">
        <f>#REF!</f>
        <v>#REF!</v>
      </c>
      <c r="E2361" s="106" t="e">
        <f>IF($A1882=D2356,1*($A2355)^2*(3*$B1882-2*$A2355)/$B1882^3,0)</f>
        <v>#REF!</v>
      </c>
      <c r="F2361" s="107" t="e">
        <f>#REF!</f>
        <v>#REF!</v>
      </c>
      <c r="G2361" s="106" t="e">
        <f>IF($A1882=F2356,1*($A2355)^2*(3*$B1882-2*$A2355)/$B1882^3,0)</f>
        <v>#REF!</v>
      </c>
      <c r="H2361" s="107" t="e">
        <f>#REF!</f>
        <v>#REF!</v>
      </c>
      <c r="I2361" s="106" t="e">
        <f>IF($A1882=H2356,1*($A2355)^2*(3*$B1882-2*$A2355)/$B1882^3,0)</f>
        <v>#REF!</v>
      </c>
      <c r="J2361" s="107" t="e">
        <f>#REF!</f>
        <v>#REF!</v>
      </c>
      <c r="K2361" s="106" t="e">
        <f>IF($A1882=J2356,1*($A2355)^2*(3*$B1882-2*$A2355)/$B1882^3,0)</f>
        <v>#REF!</v>
      </c>
      <c r="L2361" s="107" t="e">
        <f>#REF!</f>
        <v>#REF!</v>
      </c>
      <c r="M2361" s="106" t="e">
        <f>IF($A1882=L2356,1*($A2355)^2*(3*$B1882-2*$A2355)/$B1882^3,0)</f>
        <v>#REF!</v>
      </c>
    </row>
    <row r="2362" spans="1:62" hidden="1" outlineLevel="2" x14ac:dyDescent="0.25">
      <c r="B2362" s="105" t="e">
        <f>#REF!</f>
        <v>#REF!</v>
      </c>
      <c r="C2362" s="108" t="e">
        <f>IF($A1882=B2356,-1*($B1882-$A2355)*$A2355^2/$B1882^2,0)</f>
        <v>#REF!</v>
      </c>
      <c r="D2362" s="107" t="e">
        <f>#REF!</f>
        <v>#REF!</v>
      </c>
      <c r="E2362" s="108" t="e">
        <f>IF($A1882=D2356,-1*($B1882-$A2355)*$A2355^2/$B1882^2,0)</f>
        <v>#REF!</v>
      </c>
      <c r="F2362" s="107" t="e">
        <f>#REF!</f>
        <v>#REF!</v>
      </c>
      <c r="G2362" s="108" t="e">
        <f>IF($A1882=F2356,-1*($B1882-$A2355)*$A2355^2/$B1882^2,0)</f>
        <v>#REF!</v>
      </c>
      <c r="H2362" s="107" t="e">
        <f>#REF!</f>
        <v>#REF!</v>
      </c>
      <c r="I2362" s="108" t="e">
        <f>IF($A1882=H2356,-1*($B1882-$A2355)*$A2355^2/$B1882^2,0)</f>
        <v>#REF!</v>
      </c>
      <c r="J2362" s="107" t="e">
        <f>#REF!</f>
        <v>#REF!</v>
      </c>
      <c r="K2362" s="108" t="e">
        <f>IF($A1882=J2356,-1*($B1882-$A2355)*$A2355^2/$B1882^2,0)</f>
        <v>#REF!</v>
      </c>
      <c r="L2362" s="107" t="e">
        <f>#REF!</f>
        <v>#REF!</v>
      </c>
      <c r="M2362" s="108" t="e">
        <f>IF($A1882=L2356,-1*($B1882-$A2355)*$A2355^2/$B1882^2,0)</f>
        <v>#REF!</v>
      </c>
    </row>
    <row r="2363" spans="1:62" hidden="1" outlineLevel="2" x14ac:dyDescent="0.25">
      <c r="C2363" t="s">
        <v>61</v>
      </c>
      <c r="D2363" s="182"/>
      <c r="E2363" s="183"/>
      <c r="F2363" s="182"/>
      <c r="G2363" s="183"/>
      <c r="H2363" s="182"/>
      <c r="I2363" s="183"/>
      <c r="J2363" s="182"/>
      <c r="K2363" s="183"/>
      <c r="L2363" s="182"/>
      <c r="M2363" s="183"/>
      <c r="N2363" s="182"/>
      <c r="O2363" s="183"/>
      <c r="P2363" s="182"/>
      <c r="Q2363" s="183"/>
      <c r="R2363" s="182"/>
      <c r="S2363" s="183"/>
    </row>
    <row r="2364" spans="1:62" hidden="1" outlineLevel="2" x14ac:dyDescent="0.25">
      <c r="B2364" s="105">
        <v>1</v>
      </c>
      <c r="C2364" s="108">
        <f t="shared" ref="C2364" si="4063">-(IFERROR(VLOOKUP($B2364,$B2357:$C2362,2,0),0)+IFERROR(VLOOKUP($B2364,$D2357:$E2362,2,0),0)+IFERROR(VLOOKUP($B2364,$F2357:$G2362,2,0),0)+IFERROR(VLOOKUP($B2364,$H2357:$I2362,2,0),0)+IFERROR(VLOOKUP($B2364,$J2357:$K2362,2,0),0)+IFERROR(VLOOKUP($B2364,$L2357:$M2362,2,0),0)+IFERROR(VLOOKUP($B2364,$N2357:$O2362,2,0),0)+IFERROR(VLOOKUP($B2364,$P2357:$Q2362,2,0),0)+IFERROR(VLOOKUP($B2364,$R2357:$S2362,2,0),0))</f>
        <v>0</v>
      </c>
      <c r="E2364" s="109"/>
      <c r="F2364" s="325" t="s">
        <v>37</v>
      </c>
      <c r="G2364" s="325"/>
      <c r="H2364" s="325"/>
      <c r="I2364" s="325"/>
      <c r="J2364" s="325"/>
      <c r="K2364" s="325"/>
      <c r="L2364" s="325"/>
      <c r="M2364" s="325"/>
      <c r="N2364" s="325"/>
      <c r="O2364" s="325"/>
      <c r="P2364" s="325"/>
      <c r="Q2364" s="325"/>
      <c r="R2364" s="325"/>
      <c r="S2364" s="325"/>
      <c r="T2364" s="325"/>
      <c r="U2364" s="325"/>
      <c r="V2364" s="325"/>
      <c r="W2364" s="325"/>
      <c r="X2364" s="325"/>
      <c r="Y2364" s="325"/>
      <c r="Z2364" s="325"/>
      <c r="AA2364" s="325"/>
      <c r="AB2364" s="110"/>
      <c r="AC2364" s="110"/>
      <c r="AD2364" s="110"/>
      <c r="AE2364" s="110"/>
      <c r="AF2364" s="110"/>
      <c r="AG2364" s="110"/>
      <c r="AH2364" s="110"/>
    </row>
    <row r="2365" spans="1:62" hidden="1" outlineLevel="2" x14ac:dyDescent="0.25">
      <c r="B2365" s="105">
        <v>2</v>
      </c>
      <c r="C2365" s="108">
        <f t="shared" ref="C2365" si="4064">-(IFERROR(VLOOKUP($B2365,$B2357:$C2362,2,0),0)+IFERROR(VLOOKUP($B2365,$D2357:$E2362,2,0),0)+IFERROR(VLOOKUP($B2365,$F2357:$G2362,2,0),0)+IFERROR(VLOOKUP($B2365,$H2357:$I2362,2,0),0)+IFERROR(VLOOKUP($B2365,$J2357:$K2362,2,0),0)+IFERROR(VLOOKUP($B2365,$L2357:$M2362,2,0),0)+IFERROR(VLOOKUP($B2365,$N2357:$O2362,2,0),0)+IFERROR(VLOOKUP($B2365,$P2357:$Q2362,2,0),0)+IFERROR(VLOOKUP($B2365,$R2357:$S2362,2,0),0))</f>
        <v>0</v>
      </c>
      <c r="E2365" s="110"/>
      <c r="F2365" s="110"/>
      <c r="G2365" s="326" t="s">
        <v>38</v>
      </c>
      <c r="H2365" s="326"/>
      <c r="I2365" s="326"/>
      <c r="J2365" s="326"/>
      <c r="K2365" s="326"/>
      <c r="L2365" s="326"/>
      <c r="M2365" s="110"/>
      <c r="N2365" s="110"/>
      <c r="O2365" s="110"/>
      <c r="P2365" s="327" t="s">
        <v>39</v>
      </c>
      <c r="Q2365" s="327"/>
      <c r="R2365" s="327"/>
      <c r="S2365" s="327"/>
      <c r="T2365" s="327"/>
      <c r="U2365" s="327"/>
      <c r="V2365" s="110"/>
      <c r="W2365" s="110"/>
      <c r="X2365" s="110"/>
      <c r="Y2365" s="110"/>
      <c r="Z2365" s="110"/>
      <c r="AA2365" s="110"/>
      <c r="AB2365" s="110"/>
      <c r="AC2365" s="110"/>
      <c r="AD2365" s="110"/>
      <c r="AE2365" s="110"/>
      <c r="AF2365" s="110"/>
      <c r="AG2365" s="110"/>
      <c r="AH2365" s="110"/>
    </row>
    <row r="2366" spans="1:62" hidden="1" outlineLevel="2" x14ac:dyDescent="0.25">
      <c r="B2366" s="105">
        <v>3</v>
      </c>
      <c r="C2366" s="108">
        <f t="shared" ref="C2366" si="4065">-(IFERROR(VLOOKUP($B2366,$B2357:$C2362,2,0),0)+IFERROR(VLOOKUP($B2366,$D2357:$E2362,2,0),0)+IFERROR(VLOOKUP($B2366,$F2357:$G2362,2,0),0)+IFERROR(VLOOKUP($B2366,$H2357:$I2362,2,0),0)+IFERROR(VLOOKUP($B2366,$J2357:$K2362,2,0),0)+IFERROR(VLOOKUP($B2366,$L2357:$M2362,2,0),0)+IFERROR(VLOOKUP($B2366,$N2357:$O2362,2,0),0)+IFERROR(VLOOKUP($B2366,$P2357:$Q2362,2,0),0)+IFERROR(VLOOKUP($B2366,$R2357:$S2362,2,0),0))</f>
        <v>0</v>
      </c>
      <c r="E2366" s="110"/>
      <c r="F2366" s="110"/>
      <c r="G2366" s="112">
        <v>6</v>
      </c>
      <c r="H2366" s="112">
        <v>5</v>
      </c>
      <c r="I2366" s="112">
        <v>4</v>
      </c>
      <c r="J2366" s="112">
        <v>3</v>
      </c>
      <c r="K2366" s="112">
        <v>2</v>
      </c>
      <c r="L2366" s="112">
        <v>1</v>
      </c>
      <c r="M2366" s="110"/>
      <c r="O2366" s="110"/>
      <c r="P2366" s="112">
        <v>6</v>
      </c>
      <c r="Q2366" s="112">
        <v>5</v>
      </c>
      <c r="R2366" s="112">
        <v>4</v>
      </c>
      <c r="S2366" s="112">
        <v>3</v>
      </c>
      <c r="T2366" s="112">
        <v>2</v>
      </c>
      <c r="U2366" s="112">
        <v>1</v>
      </c>
      <c r="AB2366" s="110"/>
      <c r="AC2366" s="110"/>
      <c r="AD2366" s="110"/>
      <c r="AE2366" s="110"/>
      <c r="AF2366" s="110"/>
      <c r="AG2366" s="110"/>
      <c r="AH2366" s="110"/>
    </row>
    <row r="2367" spans="1:62" hidden="1" outlineLevel="2" x14ac:dyDescent="0.25">
      <c r="B2367" s="105">
        <v>4</v>
      </c>
      <c r="C2367" s="108">
        <f t="shared" ref="C2367" si="4066">-(IFERROR(VLOOKUP($B2367,$B2357:$C2362,2,0),0)+IFERROR(VLOOKUP($B2367,$D2357:$E2362,2,0),0)+IFERROR(VLOOKUP($B2367,$F2357:$G2362,2,0),0)+IFERROR(VLOOKUP($B2367,$H2357:$I2362,2,0),0)+IFERROR(VLOOKUP($B2367,$J2357:$K2362,2,0),0)+IFERROR(VLOOKUP($B2367,$L2357:$M2362,2,0),0)+IFERROR(VLOOKUP($B2367,$N2357:$O2362,2,0),0)+IFERROR(VLOOKUP($B2367,$P2357:$Q2362,2,0),0)+IFERROR(VLOOKUP($B2367,$R2357:$S2362,2,0),0))</f>
        <v>0</v>
      </c>
      <c r="E2367" s="110"/>
      <c r="F2367" s="105">
        <v>1</v>
      </c>
      <c r="G2367" s="184" t="e">
        <f t="array" ref="G2367:G2373">MMULT(MINVERSE($C$24:$I$30),$C2364:$C2370)</f>
        <v>#NUM!</v>
      </c>
      <c r="H2367" s="184" t="e">
        <f t="array" ref="H2367:H2372">MMULT(MINVERSE($C$24:$H$29),$C2364:$C2369)</f>
        <v>#NUM!</v>
      </c>
      <c r="I2367" s="184" t="e">
        <f t="array" ref="I2367:I2371">MMULT(MINVERSE($C$24:$G$28),$C2364:$C2368)</f>
        <v>#NUM!</v>
      </c>
      <c r="J2367" s="184" t="e">
        <f t="array" ref="J2367:J2370">MMULT(MINVERSE($C$24:$F$27),$C2364:$C2367)</f>
        <v>#NUM!</v>
      </c>
      <c r="K2367" s="184" t="e">
        <f t="array" ref="K2367:K2369">MMULT(MINVERSE($C$24:$E$26),$C2364:$C2366)</f>
        <v>#NUM!</v>
      </c>
      <c r="L2367" s="184" t="e">
        <f t="array" ref="L2367:L2368">MMULT(MINVERSE($C$24:$D$25),$C2364:$C2365)</f>
        <v>#NUM!</v>
      </c>
      <c r="M2367" s="110"/>
      <c r="O2367" s="105">
        <v>1</v>
      </c>
      <c r="P2367" s="184" t="e">
        <f t="array" ref="P2367:P2377">MMULT(MINVERSE($C$24:$M$34),$C2364:$C2374)</f>
        <v>#NUM!</v>
      </c>
      <c r="Q2367" s="184" t="e">
        <f t="array" ref="Q2367:Q2376">MMULT(MINVERSE($C$24:$L$33),$C2364:$C2373)</f>
        <v>#NUM!</v>
      </c>
      <c r="R2367" s="184" t="e">
        <f t="array" ref="R2367:R2375">MMULT(MINVERSE($C$24:$K$32),$C2364:$C2372)</f>
        <v>#NUM!</v>
      </c>
      <c r="S2367" s="184" t="e">
        <f t="array" ref="S2367:S2374">MMULT(MINVERSE($C$24:$J$31),$C2364:$C2371)</f>
        <v>#NUM!</v>
      </c>
      <c r="T2367" s="114"/>
      <c r="U2367" s="114"/>
      <c r="V2367" s="110"/>
      <c r="W2367" s="110"/>
      <c r="X2367" s="110"/>
      <c r="Y2367" s="110"/>
      <c r="Z2367" s="110"/>
      <c r="AA2367" s="110"/>
      <c r="AB2367" s="110"/>
      <c r="AC2367" s="110"/>
      <c r="AD2367" s="110"/>
      <c r="AE2367" s="110"/>
      <c r="AF2367" s="110"/>
      <c r="AG2367" s="110"/>
      <c r="AH2367" s="110"/>
    </row>
    <row r="2368" spans="1:62" hidden="1" outlineLevel="2" x14ac:dyDescent="0.25">
      <c r="B2368" s="105">
        <v>5</v>
      </c>
      <c r="C2368" s="108">
        <f t="shared" ref="C2368" si="4067">-(IFERROR(VLOOKUP($B2368,$B2357:$C2362,2,0),0)+IFERROR(VLOOKUP($B2368,$D2357:$E2362,2,0),0)+IFERROR(VLOOKUP($B2368,$F2357:$G2362,2,0),0)+IFERROR(VLOOKUP($B2368,$H2357:$I2362,2,0),0)+IFERROR(VLOOKUP($B2368,$J2357:$K2362,2,0),0)+IFERROR(VLOOKUP($B2368,$L2357:$M2362,2,0),0)+IFERROR(VLOOKUP($B2368,$N2357:$O2362,2,0),0)+IFERROR(VLOOKUP($B2368,$P2357:$Q2362,2,0),0)+IFERROR(VLOOKUP($B2368,$R2357:$S2362,2,0),0))</f>
        <v>0</v>
      </c>
      <c r="E2368" s="110"/>
      <c r="F2368" s="105">
        <v>2</v>
      </c>
      <c r="G2368" s="185" t="e">
        <v>#NUM!</v>
      </c>
      <c r="H2368" s="185" t="e">
        <v>#NUM!</v>
      </c>
      <c r="I2368" s="185" t="e">
        <v>#NUM!</v>
      </c>
      <c r="J2368" s="185" t="e">
        <v>#NUM!</v>
      </c>
      <c r="K2368" s="185" t="e">
        <v>#NUM!</v>
      </c>
      <c r="L2368" s="185" t="e">
        <v>#NUM!</v>
      </c>
      <c r="M2368" s="110"/>
      <c r="O2368" s="105">
        <v>2</v>
      </c>
      <c r="P2368" s="185" t="e">
        <v>#NUM!</v>
      </c>
      <c r="Q2368" s="185" t="e">
        <v>#NUM!</v>
      </c>
      <c r="R2368" s="185" t="e">
        <v>#NUM!</v>
      </c>
      <c r="S2368" s="185" t="e">
        <v>#NUM!</v>
      </c>
      <c r="T2368" s="114"/>
      <c r="U2368" s="114"/>
    </row>
    <row r="2369" spans="1:21" hidden="1" outlineLevel="2" x14ac:dyDescent="0.25">
      <c r="B2369" s="105">
        <v>6</v>
      </c>
      <c r="C2369" s="108">
        <f t="shared" ref="C2369" si="4068">-(IFERROR(VLOOKUP($B2369,$B2357:$C2362,2,0),0)+IFERROR(VLOOKUP($B2369,$D2357:$E2362,2,0),0)+IFERROR(VLOOKUP($B2369,$F2357:$G2362,2,0),0)+IFERROR(VLOOKUP($B2369,$H2357:$I2362,2,0),0)+IFERROR(VLOOKUP($B2369,$J2357:$K2362,2,0),0)+IFERROR(VLOOKUP($B2369,$L2357:$M2362,2,0),0)+IFERROR(VLOOKUP($B2369,$N2357:$O2362,2,0),0)+IFERROR(VLOOKUP($B2369,$P2357:$Q2362,2,0),0)+IFERROR(VLOOKUP($B2369,$R2357:$S2362,2,0),0))</f>
        <v>0</v>
      </c>
      <c r="E2369" s="110"/>
      <c r="F2369" s="105">
        <v>3</v>
      </c>
      <c r="G2369" s="185" t="e">
        <v>#NUM!</v>
      </c>
      <c r="H2369" s="185" t="e">
        <v>#NUM!</v>
      </c>
      <c r="I2369" s="185" t="e">
        <v>#NUM!</v>
      </c>
      <c r="J2369" s="185" t="e">
        <v>#NUM!</v>
      </c>
      <c r="K2369" s="185" t="e">
        <v>#NUM!</v>
      </c>
      <c r="L2369" s="185"/>
      <c r="M2369" s="110"/>
      <c r="O2369" s="105">
        <v>3</v>
      </c>
      <c r="P2369" s="185" t="e">
        <v>#NUM!</v>
      </c>
      <c r="Q2369" s="185" t="e">
        <v>#NUM!</v>
      </c>
      <c r="R2369" s="185" t="e">
        <v>#NUM!</v>
      </c>
      <c r="S2369" s="185" t="e">
        <v>#NUM!</v>
      </c>
      <c r="T2369" s="114"/>
      <c r="U2369" s="114"/>
    </row>
    <row r="2370" spans="1:21" hidden="1" outlineLevel="2" x14ac:dyDescent="0.25">
      <c r="B2370" s="105">
        <v>7</v>
      </c>
      <c r="C2370" s="108">
        <f t="shared" ref="C2370" si="4069">-(IFERROR(VLOOKUP($B2370,$B2357:$C2362,2,0),0)+IFERROR(VLOOKUP($B2370,$D2357:$E2362,2,0),0)+IFERROR(VLOOKUP($B2370,$F2357:$G2362,2,0),0)+IFERROR(VLOOKUP($B2370,$H2357:$I2362,2,0),0)+IFERROR(VLOOKUP($B2370,$J2357:$K2362,2,0),0)+IFERROR(VLOOKUP($B2370,$L2357:$M2362,2,0),0)+IFERROR(VLOOKUP($B2370,$N2357:$O2362,2,0),0)+IFERROR(VLOOKUP($B2370,$P2357:$Q2362,2,0),0)+IFERROR(VLOOKUP($B2370,$R2357:$S2362,2,0),0))</f>
        <v>0</v>
      </c>
      <c r="E2370" s="110"/>
      <c r="F2370" s="105">
        <v>4</v>
      </c>
      <c r="G2370" s="185" t="e">
        <v>#NUM!</v>
      </c>
      <c r="H2370" s="185" t="e">
        <v>#NUM!</v>
      </c>
      <c r="I2370" s="185" t="e">
        <v>#NUM!</v>
      </c>
      <c r="J2370" s="185" t="e">
        <v>#NUM!</v>
      </c>
      <c r="K2370" s="185"/>
      <c r="L2370" s="185"/>
      <c r="M2370" s="110"/>
      <c r="O2370" s="105">
        <v>4</v>
      </c>
      <c r="P2370" s="185" t="e">
        <v>#NUM!</v>
      </c>
      <c r="Q2370" s="185" t="e">
        <v>#NUM!</v>
      </c>
      <c r="R2370" s="185" t="e">
        <v>#NUM!</v>
      </c>
      <c r="S2370" s="185" t="e">
        <v>#NUM!</v>
      </c>
      <c r="T2370" s="114"/>
      <c r="U2370" s="114"/>
    </row>
    <row r="2371" spans="1:21" hidden="1" outlineLevel="2" x14ac:dyDescent="0.25">
      <c r="B2371" s="105">
        <v>8</v>
      </c>
      <c r="C2371" s="108">
        <f t="shared" ref="C2371" si="4070">-(IFERROR(VLOOKUP($B2371,$B2357:$C2362,2,0),0)+IFERROR(VLOOKUP($B2371,$D2357:$E2362,2,0),0)+IFERROR(VLOOKUP($B2371,$F2357:$G2362,2,0),0)+IFERROR(VLOOKUP($B2371,$H2357:$I2362,2,0),0)+IFERROR(VLOOKUP($B2371,$J2357:$K2362,2,0),0)+IFERROR(VLOOKUP($B2371,$L2357:$M2362,2,0),0)+IFERROR(VLOOKUP($B2371,$N2357:$O2362,2,0),0)+IFERROR(VLOOKUP($B2371,$P2357:$Q2362,2,0),0)+IFERROR(VLOOKUP($B2371,$R2357:$S2362,2,0),0))</f>
        <v>0</v>
      </c>
      <c r="E2371" s="110" t="s">
        <v>40</v>
      </c>
      <c r="F2371" s="105">
        <v>5</v>
      </c>
      <c r="G2371" s="185" t="e">
        <v>#NUM!</v>
      </c>
      <c r="H2371" s="185" t="e">
        <v>#NUM!</v>
      </c>
      <c r="I2371" s="185" t="e">
        <v>#NUM!</v>
      </c>
      <c r="J2371" s="185"/>
      <c r="K2371" s="185"/>
      <c r="L2371" s="185"/>
      <c r="M2371" s="110"/>
      <c r="O2371" s="105">
        <v>5</v>
      </c>
      <c r="P2371" s="185" t="e">
        <v>#NUM!</v>
      </c>
      <c r="Q2371" s="185" t="e">
        <v>#NUM!</v>
      </c>
      <c r="R2371" s="185" t="e">
        <v>#NUM!</v>
      </c>
      <c r="S2371" s="185" t="e">
        <v>#NUM!</v>
      </c>
      <c r="T2371" s="114"/>
      <c r="U2371" s="114"/>
    </row>
    <row r="2372" spans="1:21" hidden="1" outlineLevel="2" x14ac:dyDescent="0.25">
      <c r="B2372" s="105">
        <v>9</v>
      </c>
      <c r="C2372" s="108">
        <f t="shared" ref="C2372" si="4071">-(IFERROR(VLOOKUP($B2372,$B2357:$C2362,2,0),0)+IFERROR(VLOOKUP($B2372,$D2357:$E2362,2,0),0)+IFERROR(VLOOKUP($B2372,$F2357:$G2362,2,0),0)+IFERROR(VLOOKUP($B2372,$H2357:$I2362,2,0),0)+IFERROR(VLOOKUP($B2372,$J2357:$K2362,2,0),0)+IFERROR(VLOOKUP($B2372,$L2357:$M2362,2,0),0)+IFERROR(VLOOKUP($B2372,$N2357:$O2362,2,0),0)+IFERROR(VLOOKUP($B2372,$P2357:$Q2362,2,0),0)+IFERROR(VLOOKUP($B2372,$R2357:$S2362,2,0),0))</f>
        <v>0</v>
      </c>
      <c r="E2372" s="110"/>
      <c r="F2372" s="105">
        <v>6</v>
      </c>
      <c r="G2372" s="185" t="e">
        <v>#NUM!</v>
      </c>
      <c r="H2372" s="185" t="e">
        <v>#NUM!</v>
      </c>
      <c r="I2372" s="185"/>
      <c r="J2372" s="185"/>
      <c r="K2372" s="185"/>
      <c r="L2372" s="185"/>
      <c r="M2372" s="110"/>
      <c r="O2372" s="105">
        <v>6</v>
      </c>
      <c r="P2372" s="185" t="e">
        <v>#NUM!</v>
      </c>
      <c r="Q2372" s="185" t="e">
        <v>#NUM!</v>
      </c>
      <c r="R2372" s="185" t="e">
        <v>#NUM!</v>
      </c>
      <c r="S2372" s="185" t="e">
        <v>#NUM!</v>
      </c>
      <c r="T2372" s="114"/>
      <c r="U2372" s="114"/>
    </row>
    <row r="2373" spans="1:21" hidden="1" outlineLevel="2" x14ac:dyDescent="0.25">
      <c r="B2373" s="105">
        <v>10</v>
      </c>
      <c r="C2373" s="108">
        <f t="shared" ref="C2373" si="4072">-(IFERROR(VLOOKUP($B2373,$B2357:$C2362,2,0),0)+IFERROR(VLOOKUP($B2373,$D2357:$E2362,2,0),0)+IFERROR(VLOOKUP($B2373,$F2357:$G2362,2,0),0)+IFERROR(VLOOKUP($B2373,$H2357:$I2362,2,0),0)+IFERROR(VLOOKUP($B2373,$J2357:$K2362,2,0),0)+IFERROR(VLOOKUP($B2373,$L2357:$M2362,2,0),0)+IFERROR(VLOOKUP($B2373,$N2357:$O2362,2,0),0)+IFERROR(VLOOKUP($B2373,$P2357:$Q2362,2,0),0)+IFERROR(VLOOKUP($B2373,$R2357:$S2362,2,0),0))</f>
        <v>0</v>
      </c>
      <c r="E2373" s="110"/>
      <c r="F2373" s="105">
        <v>7</v>
      </c>
      <c r="G2373" s="185" t="e">
        <v>#NUM!</v>
      </c>
      <c r="H2373" s="185"/>
      <c r="I2373" s="185"/>
      <c r="J2373" s="185"/>
      <c r="K2373" s="185"/>
      <c r="L2373" s="185"/>
      <c r="M2373" s="110"/>
      <c r="N2373" s="110" t="s">
        <v>40</v>
      </c>
      <c r="O2373" s="105">
        <v>7</v>
      </c>
      <c r="P2373" s="185" t="e">
        <v>#NUM!</v>
      </c>
      <c r="Q2373" s="185" t="e">
        <v>#NUM!</v>
      </c>
      <c r="R2373" s="185" t="e">
        <v>#NUM!</v>
      </c>
      <c r="S2373" s="185" t="e">
        <v>#NUM!</v>
      </c>
      <c r="T2373" s="114"/>
      <c r="U2373" s="114"/>
    </row>
    <row r="2374" spans="1:21" hidden="1" outlineLevel="2" x14ac:dyDescent="0.25">
      <c r="B2374" s="105">
        <v>11</v>
      </c>
      <c r="C2374" s="108">
        <f t="shared" ref="C2374" si="4073">-(IFERROR(VLOOKUP($B2374,$B2357:$C2362,2,0),0)+IFERROR(VLOOKUP($B2374,$D2357:$E2362,2,0),0)+IFERROR(VLOOKUP($B2374,$F2357:$G2362,2,0),0)+IFERROR(VLOOKUP($B2374,$H2357:$I2362,2,0),0)+IFERROR(VLOOKUP($B2374,$J2357:$K2362,2,0),0)+IFERROR(VLOOKUP($B2374,$L2357:$M2362,2,0),0)+IFERROR(VLOOKUP($B2374,$N2357:$O2362,2,0),0)+IFERROR(VLOOKUP($B2374,$P2357:$Q2362,2,0),0)+IFERROR(VLOOKUP($B2374,$R2357:$S2362,2,0),0))</f>
        <v>0</v>
      </c>
      <c r="E2374" s="110"/>
      <c r="M2374" s="110"/>
      <c r="O2374" s="105">
        <v>8</v>
      </c>
      <c r="P2374" s="185" t="e">
        <v>#NUM!</v>
      </c>
      <c r="Q2374" s="185" t="e">
        <v>#NUM!</v>
      </c>
      <c r="R2374" s="185" t="e">
        <v>#NUM!</v>
      </c>
      <c r="S2374" s="185" t="e">
        <v>#NUM!</v>
      </c>
      <c r="T2374" s="114"/>
      <c r="U2374" s="114"/>
    </row>
    <row r="2375" spans="1:21" hidden="1" outlineLevel="2" x14ac:dyDescent="0.25">
      <c r="B2375" s="105">
        <v>12</v>
      </c>
      <c r="C2375" s="108">
        <f t="shared" ref="C2375" si="4074">-(IFERROR(VLOOKUP($B2375,$B2357:$C2362,2,0),0)+IFERROR(VLOOKUP($B2375,$D2357:$E2362,2,0),0)+IFERROR(VLOOKUP($B2375,$F2357:$G2362,2,0),0)+IFERROR(VLOOKUP($B2375,$H2357:$I2362,2,0),0)+IFERROR(VLOOKUP($B2375,$J2357:$K2362,2,0),0)+IFERROR(VLOOKUP($B2375,$L2357:$M2362,2,0),0)+IFERROR(VLOOKUP($B2375,$N2357:$O2362,2,0),0)+IFERROR(VLOOKUP($B2375,$P2357:$Q2362,2,0),0)+IFERROR(VLOOKUP($B2375,$R2357:$S2362,2,0),0))</f>
        <v>0</v>
      </c>
      <c r="E2375" s="110"/>
      <c r="M2375" s="110"/>
      <c r="O2375" s="105">
        <v>9</v>
      </c>
      <c r="P2375" s="185" t="e">
        <v>#NUM!</v>
      </c>
      <c r="Q2375" s="185" t="e">
        <v>#NUM!</v>
      </c>
      <c r="R2375" s="185" t="e">
        <v>#NUM!</v>
      </c>
      <c r="S2375" s="185"/>
      <c r="T2375" s="114"/>
      <c r="U2375" s="114"/>
    </row>
    <row r="2376" spans="1:21" hidden="1" outlineLevel="2" x14ac:dyDescent="0.25">
      <c r="B2376" s="105">
        <v>13</v>
      </c>
      <c r="C2376" s="108">
        <f t="shared" ref="C2376" si="4075">-(IFERROR(VLOOKUP($B2376,$B2357:$C2362,2,0),0)+IFERROR(VLOOKUP($B2376,$D2357:$E2362,2,0),0)+IFERROR(VLOOKUP($B2376,$F2357:$G2362,2,0),0)+IFERROR(VLOOKUP($B2376,$H2357:$I2362,2,0),0)+IFERROR(VLOOKUP($B2376,$J2357:$K2362,2,0),0)+IFERROR(VLOOKUP($B2376,$L2357:$M2362,2,0),0)+IFERROR(VLOOKUP($B2376,$N2357:$O2362,2,0),0)+IFERROR(VLOOKUP($B2376,$P2357:$Q2362,2,0),0)+IFERROR(VLOOKUP($B2376,$R2357:$S2362,2,0),0))</f>
        <v>0</v>
      </c>
      <c r="E2376" s="110"/>
      <c r="F2376" s="110"/>
      <c r="G2376" s="324" t="s">
        <v>42</v>
      </c>
      <c r="H2376" s="324"/>
      <c r="I2376" s="324"/>
      <c r="J2376" s="324"/>
      <c r="K2376" s="324"/>
      <c r="L2376" s="324"/>
      <c r="M2376" s="110"/>
      <c r="O2376" s="105">
        <v>10</v>
      </c>
      <c r="P2376" s="185" t="e">
        <v>#NUM!</v>
      </c>
      <c r="Q2376" s="185" t="e">
        <v>#NUM!</v>
      </c>
      <c r="R2376" s="185"/>
      <c r="S2376" s="185"/>
      <c r="T2376" s="114"/>
      <c r="U2376" s="114"/>
    </row>
    <row r="2377" spans="1:21" hidden="1" outlineLevel="2" x14ac:dyDescent="0.25">
      <c r="B2377" s="105">
        <v>14</v>
      </c>
      <c r="C2377" s="108">
        <f t="shared" ref="C2377" si="4076">-(IFERROR(VLOOKUP($B2377,$B2357:$C2362,2,0),0)+IFERROR(VLOOKUP($B2377,$D2357:$E2362,2,0),0)+IFERROR(VLOOKUP($B2377,$F2357:$G2362,2,0),0)+IFERROR(VLOOKUP($B2377,$H2357:$I2362,2,0),0)+IFERROR(VLOOKUP($B2377,$J2357:$K2362,2,0),0)+IFERROR(VLOOKUP($B2377,$L2357:$M2362,2,0),0)+IFERROR(VLOOKUP($B2377,$N2357:$O2362,2,0),0)+IFERROR(VLOOKUP($B2377,$P2357:$Q2362,2,0),0)+IFERROR(VLOOKUP($B2377,$R2357:$S2362,2,0),0))</f>
        <v>0</v>
      </c>
      <c r="E2377" s="110"/>
      <c r="F2377" s="110"/>
      <c r="G2377" s="112">
        <v>6</v>
      </c>
      <c r="H2377" s="112">
        <v>5</v>
      </c>
      <c r="I2377" s="112">
        <v>4</v>
      </c>
      <c r="J2377" s="112">
        <v>3</v>
      </c>
      <c r="K2377" s="112">
        <v>2</v>
      </c>
      <c r="L2377" s="112">
        <v>1</v>
      </c>
      <c r="M2377" s="110"/>
      <c r="O2377" s="105">
        <v>11</v>
      </c>
      <c r="P2377" s="185" t="e">
        <v>#NUM!</v>
      </c>
      <c r="Q2377" s="185"/>
      <c r="R2377" s="185"/>
      <c r="S2377" s="185"/>
      <c r="T2377" s="114"/>
      <c r="U2377" s="114"/>
    </row>
    <row r="2378" spans="1:21" hidden="1" outlineLevel="2" x14ac:dyDescent="0.25">
      <c r="A2378" s="68" t="s">
        <v>41</v>
      </c>
      <c r="B2378" s="105">
        <v>15</v>
      </c>
      <c r="C2378" s="108">
        <f t="shared" ref="C2378" si="4077">-(IFERROR(VLOOKUP($B2378,$B2357:$C2362,2,0),0)+IFERROR(VLOOKUP($B2378,$D2357:$E2362,2,0),0)+IFERROR(VLOOKUP($B2378,$F2357:$G2362,2,0),0)+IFERROR(VLOOKUP($B2378,$H2357:$I2362,2,0),0)+IFERROR(VLOOKUP($B2378,$J2357:$K2362,2,0),0)+IFERROR(VLOOKUP($B2378,$L2357:$M2362,2,0),0)+IFERROR(VLOOKUP($B2378,$N2357:$O2362,2,0),0)+IFERROR(VLOOKUP($B2378,$P2357:$Q2362,2,0),0)+IFERROR(VLOOKUP($B2378,$R2357:$S2362,2,0),0))</f>
        <v>0</v>
      </c>
      <c r="E2378" s="110"/>
      <c r="F2378" s="105">
        <v>1</v>
      </c>
      <c r="G2378" s="184" t="e">
        <f t="array" ref="G2378:G2386">MMULT(MINVERSE($C$24:$K$32),$C2364:$C2372)</f>
        <v>#NUM!</v>
      </c>
      <c r="H2378" s="184" t="e">
        <f t="array" ref="H2378:H2385">MMULT(MINVERSE($C$24:$J$31),$C2364:$C2371)</f>
        <v>#NUM!</v>
      </c>
      <c r="I2378" s="184" t="e">
        <f t="array" ref="I2378:I2384">MMULT(MINVERSE($C$24:$I$30),$C2364:$C2370)</f>
        <v>#NUM!</v>
      </c>
      <c r="J2378" s="184" t="e">
        <f t="array" ref="J2378:J2383">MMULT(MINVERSE($C$24:$H$29),$C2364:$C2369)</f>
        <v>#NUM!</v>
      </c>
      <c r="K2378" s="184" t="e">
        <f t="array" ref="K2378:K2382">MMULT(MINVERSE($C$24:$G$28),$C2364:$C2368)</f>
        <v>#NUM!</v>
      </c>
      <c r="L2378" s="113"/>
      <c r="M2378" s="110"/>
      <c r="N2378" s="110"/>
      <c r="O2378" s="110"/>
      <c r="P2378" s="110"/>
    </row>
    <row r="2379" spans="1:21" hidden="1" outlineLevel="2" x14ac:dyDescent="0.25">
      <c r="B2379" s="105">
        <v>16</v>
      </c>
      <c r="C2379" s="108">
        <f t="shared" ref="C2379" si="4078">-(IFERROR(VLOOKUP($B2379,$B2357:$C2362,2,0),0)+IFERROR(VLOOKUP($B2379,$D2357:$E2362,2,0),0)+IFERROR(VLOOKUP($B2379,$F2357:$G2362,2,0),0)+IFERROR(VLOOKUP($B2379,$H2357:$I2362,2,0),0)+IFERROR(VLOOKUP($B2379,$J2357:$K2362,2,0),0)+IFERROR(VLOOKUP($B2379,$L2357:$M2362,2,0),0)+IFERROR(VLOOKUP($B2379,$N2357:$O2362,2,0),0)+IFERROR(VLOOKUP($B2379,$P2357:$Q2362,2,0),0)+IFERROR(VLOOKUP($B2379,$R2357:$S2362,2,0),0))</f>
        <v>0</v>
      </c>
      <c r="E2379" s="110"/>
      <c r="F2379" s="105">
        <v>2</v>
      </c>
      <c r="G2379" s="185" t="e">
        <v>#NUM!</v>
      </c>
      <c r="H2379" s="185" t="e">
        <v>#NUM!</v>
      </c>
      <c r="I2379" s="185" t="e">
        <v>#NUM!</v>
      </c>
      <c r="J2379" s="185" t="e">
        <v>#NUM!</v>
      </c>
      <c r="K2379" s="185" t="e">
        <v>#NUM!</v>
      </c>
      <c r="L2379" s="114"/>
      <c r="M2379" s="110"/>
      <c r="N2379" s="110"/>
      <c r="O2379" s="110"/>
      <c r="P2379" s="110"/>
    </row>
    <row r="2380" spans="1:21" hidden="1" outlineLevel="2" x14ac:dyDescent="0.25">
      <c r="B2380" s="105">
        <v>17</v>
      </c>
      <c r="C2380" s="108">
        <f t="shared" ref="C2380" si="4079">-(IFERROR(VLOOKUP($B2380,$B2357:$C2362,2,0),0)+IFERROR(VLOOKUP($B2380,$D2357:$E2362,2,0),0)+IFERROR(VLOOKUP($B2380,$F2357:$G2362,2,0),0)+IFERROR(VLOOKUP($B2380,$H2357:$I2362,2,0),0)+IFERROR(VLOOKUP($B2380,$J2357:$K2362,2,0),0)+IFERROR(VLOOKUP($B2380,$L2357:$M2362,2,0),0)+IFERROR(VLOOKUP($B2380,$N2357:$O2362,2,0),0)+IFERROR(VLOOKUP($B2380,$P2357:$Q2362,2,0),0)+IFERROR(VLOOKUP($B2380,$R2357:$S2362,2,0),0))</f>
        <v>0</v>
      </c>
      <c r="E2380" s="110"/>
      <c r="F2380" s="105">
        <v>3</v>
      </c>
      <c r="G2380" s="185" t="e">
        <v>#NUM!</v>
      </c>
      <c r="H2380" s="185" t="e">
        <v>#NUM!</v>
      </c>
      <c r="I2380" s="185" t="e">
        <v>#NUM!</v>
      </c>
      <c r="J2380" s="185" t="e">
        <v>#NUM!</v>
      </c>
      <c r="K2380" s="185" t="e">
        <v>#NUM!</v>
      </c>
      <c r="L2380" s="114"/>
      <c r="M2380" s="110"/>
    </row>
    <row r="2381" spans="1:21" hidden="1" outlineLevel="2" x14ac:dyDescent="0.25">
      <c r="B2381" s="105">
        <v>18</v>
      </c>
      <c r="C2381" s="108">
        <f t="shared" ref="C2381" si="4080">-(IFERROR(VLOOKUP($B2381,$B2357:$C2362,2,0),0)+IFERROR(VLOOKUP($B2381,$D2357:$E2362,2,0),0)+IFERROR(VLOOKUP($B2381,$F2357:$G2362,2,0),0)+IFERROR(VLOOKUP($B2381,$H2357:$I2362,2,0),0)+IFERROR(VLOOKUP($B2381,$J2357:$K2362,2,0),0)+IFERROR(VLOOKUP($B2381,$L2357:$M2362,2,0),0)+IFERROR(VLOOKUP($B2381,$N2357:$O2362,2,0),0)+IFERROR(VLOOKUP($B2381,$P2357:$Q2362,2,0),0)+IFERROR(VLOOKUP($B2381,$R2357:$S2362,2,0),0))</f>
        <v>0</v>
      </c>
      <c r="E2381" s="110"/>
      <c r="F2381" s="105">
        <v>4</v>
      </c>
      <c r="G2381" s="185" t="e">
        <v>#NUM!</v>
      </c>
      <c r="H2381" s="185" t="e">
        <v>#NUM!</v>
      </c>
      <c r="I2381" s="185" t="e">
        <v>#NUM!</v>
      </c>
      <c r="J2381" s="185" t="e">
        <v>#NUM!</v>
      </c>
      <c r="K2381" s="185" t="e">
        <v>#NUM!</v>
      </c>
      <c r="L2381" s="114"/>
      <c r="M2381" s="110"/>
    </row>
    <row r="2382" spans="1:21" hidden="1" outlineLevel="2" x14ac:dyDescent="0.25">
      <c r="B2382" s="105">
        <v>19</v>
      </c>
      <c r="C2382" s="108">
        <f t="shared" ref="C2382" si="4081">-(IFERROR(VLOOKUP($B2382,$B2357:$C2362,2,0),0)+IFERROR(VLOOKUP($B2382,$D2357:$E2362,2,0),0)+IFERROR(VLOOKUP($B2382,$F2357:$G2362,2,0),0)+IFERROR(VLOOKUP($B2382,$H2357:$I2362,2,0),0)+IFERROR(VLOOKUP($B2382,$J2357:$K2362,2,0),0)+IFERROR(VLOOKUP($B2382,$L2357:$M2362,2,0),0)+IFERROR(VLOOKUP($B2382,$N2357:$O2362,2,0),0)+IFERROR(VLOOKUP($B2382,$P2357:$Q2362,2,0),0)+IFERROR(VLOOKUP($B2382,$R2357:$S2362,2,0),0))</f>
        <v>0</v>
      </c>
      <c r="E2382" s="110" t="s">
        <v>40</v>
      </c>
      <c r="F2382" s="105">
        <v>5</v>
      </c>
      <c r="G2382" s="185" t="e">
        <v>#NUM!</v>
      </c>
      <c r="H2382" s="185" t="e">
        <v>#NUM!</v>
      </c>
      <c r="I2382" s="185" t="e">
        <v>#NUM!</v>
      </c>
      <c r="J2382" s="185" t="e">
        <v>#NUM!</v>
      </c>
      <c r="K2382" s="185" t="e">
        <v>#NUM!</v>
      </c>
      <c r="L2382" s="114"/>
      <c r="M2382" s="110"/>
    </row>
    <row r="2383" spans="1:21" hidden="1" outlineLevel="2" x14ac:dyDescent="0.25">
      <c r="B2383" s="105">
        <v>20</v>
      </c>
      <c r="C2383" s="108">
        <f t="shared" ref="C2383" si="4082">-(IFERROR(VLOOKUP($B2383,$B2357:$C2362,2,0),0)+IFERROR(VLOOKUP($B2383,$D2357:$E2362,2,0),0)+IFERROR(VLOOKUP($B2383,$F2357:$G2362,2,0),0)+IFERROR(VLOOKUP($B2383,$H2357:$I2362,2,0),0)+IFERROR(VLOOKUP($B2383,$J2357:$K2362,2,0),0)+IFERROR(VLOOKUP($B2383,$L2357:$M2362,2,0),0)+IFERROR(VLOOKUP($B2383,$N2357:$O2362,2,0),0)+IFERROR(VLOOKUP($B2383,$P2357:$Q2362,2,0),0)+IFERROR(VLOOKUP($B2383,$R2357:$S2362,2,0),0))</f>
        <v>0</v>
      </c>
      <c r="F2383" s="105">
        <v>6</v>
      </c>
      <c r="G2383" s="185" t="e">
        <v>#NUM!</v>
      </c>
      <c r="H2383" s="185" t="e">
        <v>#NUM!</v>
      </c>
      <c r="I2383" s="185" t="e">
        <v>#NUM!</v>
      </c>
      <c r="J2383" s="185" t="e">
        <v>#NUM!</v>
      </c>
      <c r="K2383" s="185"/>
      <c r="L2383" s="114"/>
      <c r="M2383" s="110"/>
    </row>
    <row r="2384" spans="1:21" hidden="1" outlineLevel="2" x14ac:dyDescent="0.25">
      <c r="B2384" s="105">
        <v>21</v>
      </c>
      <c r="C2384" s="108">
        <f t="shared" ref="C2384" si="4083">-(IFERROR(VLOOKUP($B2384,$B2357:$C2362,2,0),0)+IFERROR(VLOOKUP($B2384,$D2357:$E2362,2,0),0)+IFERROR(VLOOKUP($B2384,$F2357:$G2362,2,0),0)+IFERROR(VLOOKUP($B2384,$H2357:$I2362,2,0),0)+IFERROR(VLOOKUP($B2384,$J2357:$K2362,2,0),0)+IFERROR(VLOOKUP($B2384,$L2357:$M2362,2,0),0)+IFERROR(VLOOKUP($B2384,$N2357:$O2362,2,0),0)+IFERROR(VLOOKUP($B2384,$P2357:$Q2362,2,0),0)+IFERROR(VLOOKUP($B2384,$R2357:$S2362,2,0),0))</f>
        <v>0</v>
      </c>
      <c r="E2384" s="110"/>
      <c r="F2384" s="105">
        <v>7</v>
      </c>
      <c r="G2384" s="185" t="e">
        <v>#NUM!</v>
      </c>
      <c r="H2384" s="185" t="e">
        <v>#NUM!</v>
      </c>
      <c r="I2384" s="185" t="e">
        <v>#NUM!</v>
      </c>
      <c r="J2384" s="185"/>
      <c r="K2384" s="185"/>
      <c r="L2384" s="114"/>
      <c r="M2384" s="110"/>
    </row>
    <row r="2385" spans="1:24" hidden="1" outlineLevel="2" x14ac:dyDescent="0.25">
      <c r="E2385" s="110"/>
      <c r="F2385" s="105">
        <v>8</v>
      </c>
      <c r="G2385" s="185" t="e">
        <v>#NUM!</v>
      </c>
      <c r="H2385" s="185" t="e">
        <v>#NUM!</v>
      </c>
      <c r="I2385" s="185"/>
      <c r="J2385" s="185"/>
      <c r="K2385" s="185"/>
      <c r="L2385" s="114"/>
      <c r="M2385" s="110"/>
      <c r="X2385" s="110"/>
    </row>
    <row r="2386" spans="1:24" hidden="1" outlineLevel="2" x14ac:dyDescent="0.25">
      <c r="E2386" s="110"/>
      <c r="F2386" s="105">
        <v>9</v>
      </c>
      <c r="G2386" s="185" t="e">
        <v>#NUM!</v>
      </c>
      <c r="H2386" s="185"/>
      <c r="I2386" s="185"/>
      <c r="J2386" s="185"/>
      <c r="K2386" s="185"/>
      <c r="L2386" s="114"/>
      <c r="M2386" s="110"/>
      <c r="X2386" s="110"/>
    </row>
    <row r="2387" spans="1:24" hidden="1" outlineLevel="2" x14ac:dyDescent="0.25">
      <c r="A2387" s="117"/>
    </row>
    <row r="2388" spans="1:24" s="119" customFormat="1" hidden="1" outlineLevel="2" x14ac:dyDescent="0.25">
      <c r="A2388" s="118" t="s">
        <v>37</v>
      </c>
    </row>
    <row r="2389" spans="1:24" hidden="1" outlineLevel="2" x14ac:dyDescent="0.25">
      <c r="B2389" s="316" t="e">
        <f t="shared" ref="B2389:B2395" si="4084">B2356</f>
        <v>#REF!</v>
      </c>
      <c r="C2389" s="316"/>
      <c r="D2389" s="316" t="e">
        <f t="shared" ref="D2389:D2395" si="4085">D2356</f>
        <v>#REF!</v>
      </c>
      <c r="E2389" s="316"/>
      <c r="F2389" s="316" t="e">
        <f t="shared" ref="F2389:F2395" si="4086">F2356</f>
        <v>#REF!</v>
      </c>
      <c r="G2389" s="316"/>
      <c r="H2389" s="316" t="e">
        <f t="shared" ref="H2389:H2395" si="4087">H2356</f>
        <v>#REF!</v>
      </c>
      <c r="I2389" s="316"/>
      <c r="J2389" s="316" t="e">
        <f t="shared" ref="J2389:J2395" si="4088">J2356</f>
        <v>#REF!</v>
      </c>
      <c r="K2389" s="316"/>
      <c r="L2389" s="316" t="e">
        <f t="shared" ref="L2389:L2395" si="4089">L2356</f>
        <v>#REF!</v>
      </c>
      <c r="M2389" s="316"/>
    </row>
    <row r="2390" spans="1:24" hidden="1" outlineLevel="2" x14ac:dyDescent="0.25">
      <c r="B2390" s="105" t="e">
        <f t="shared" si="4084"/>
        <v>#REF!</v>
      </c>
      <c r="C2390" s="116" t="e">
        <f>IF($Q$2=2,IFERROR(INDEX($G2367:$L2373,MATCH(B2390,$F2367:$F2373,0),MATCH(INICIO!$C$59,$G2366:$L2366,0)),0),IF($Q$2=4,IFERROR(INDEX($P2367:$U2377,MATCH(B2390,$O2367:$O2377,0),MATCH(INICIO!$C$59,$P2366:$U2366,0)),0),IFERROR(INDEX($G2378:$L2386,MATCH(B2390,$F2378:$F2386,0),MATCH(INICIO!$C$59,$G2377:$L2377,0)),0)))</f>
        <v>#REF!</v>
      </c>
      <c r="D2390" s="105" t="e">
        <f t="shared" si="4085"/>
        <v>#REF!</v>
      </c>
      <c r="E2390" s="116" t="e">
        <f>IF($Q$2=2,IFERROR(INDEX($G2367:$L2373,MATCH(D2390,$F2367:$F2373,0),MATCH(INICIO!$C$59,$G2366:$L2366,0)),0),IF($Q$2=4,IFERROR(INDEX($P2367:$U2377,MATCH(D2390,$O2367:$O2377,0),MATCH(INICIO!$C$59,$P2366:$U2366,0)),0),IFERROR(INDEX($G2378:$L2386,MATCH(D2390,$F2378:$F2386,0),MATCH(INICIO!$C$59,$G2377:$L2377,0)),0)))</f>
        <v>#REF!</v>
      </c>
      <c r="F2390" s="105" t="e">
        <f t="shared" si="4086"/>
        <v>#REF!</v>
      </c>
      <c r="G2390" s="116" t="e">
        <f>IF($Q$2=2,IFERROR(INDEX($G2367:$L2373,MATCH(F2390,$F2367:$F2373,0),MATCH(INICIO!$C$59,$G2366:$L2366,0)),0),IF($Q$2=4,IFERROR(INDEX($P2367:$U2377,MATCH(F2390,$O2367:$O2377,0),MATCH(INICIO!$C$59,$P2366:$U2366,0)),0),IFERROR(INDEX($G2378:$L2386,MATCH(F2390,$F2378:$F2386,0),MATCH(INICIO!$C$59,$G2377:$L2377,0)),0)))</f>
        <v>#REF!</v>
      </c>
      <c r="H2390" s="105" t="e">
        <f t="shared" si="4087"/>
        <v>#REF!</v>
      </c>
      <c r="I2390" s="116" t="e">
        <f>IF($Q$2=2,IFERROR(INDEX($G2367:$L2373,MATCH(H2390,$F2367:$F2373,0),MATCH(INICIO!$C$59,$G2366:$L2366,0)),0),IF($Q$2=4,IFERROR(INDEX($P2367:$U2377,MATCH(H2390,$O2367:$O2377,0),MATCH(INICIO!$C$59,$P2366:$U2366,0)),0),IFERROR(INDEX($G2378:$L2386,MATCH(H2390,$F2378:$F2386,0),MATCH(INICIO!$C$59,$G2377:$L2377,0)),0)))</f>
        <v>#REF!</v>
      </c>
      <c r="J2390" s="105" t="e">
        <f t="shared" si="4088"/>
        <v>#REF!</v>
      </c>
      <c r="K2390" s="116" t="e">
        <f>IF($Q$2=2,IFERROR(INDEX($G2367:$L2373,MATCH(J2390,$F2367:$F2373,0),MATCH(INICIO!$C$59,$G2366:$L2366,0)),0),IF($Q$2=4,IFERROR(INDEX($P2367:$U2377,MATCH(J2390,$O2367:$O2377,0),MATCH(INICIO!$C$59,$P2366:$U2366,0)),0),IFERROR(INDEX($G2378:$L2386,MATCH(J2390,$F2378:$F2386,0),MATCH(INICIO!$C$59,$G2377:$L2377,0)),0)))</f>
        <v>#REF!</v>
      </c>
      <c r="L2390" s="105" t="e">
        <f t="shared" si="4089"/>
        <v>#REF!</v>
      </c>
      <c r="M2390" s="116" t="e">
        <f>IF($Q$2=2,IFERROR(INDEX($G2367:$L2373,MATCH(L2390,$F2367:$F2373,0),MATCH(INICIO!$C$59,$G2366:$L2366,0)),0),IF($Q$2=4,IFERROR(INDEX($P2367:$U2377,MATCH(L2390,$O2367:$O2377,0),MATCH(INICIO!$C$59,$P2366:$U2366,0)),0),IFERROR(INDEX($G2378:$L2386,MATCH(L2390,$F2378:$F2386,0),MATCH(INICIO!$C$59,$G2377:$L2377,0)),0)))</f>
        <v>#REF!</v>
      </c>
    </row>
    <row r="2391" spans="1:24" hidden="1" outlineLevel="2" x14ac:dyDescent="0.25">
      <c r="B2391" s="105" t="e">
        <f t="shared" si="4084"/>
        <v>#REF!</v>
      </c>
      <c r="C2391" s="116" t="e">
        <f>IF($Q$2=2,IFERROR(INDEX($G2367:$L2373,MATCH(B2391,$F2367:$F2373,0),MATCH(INICIO!$C$59,$G2366:$L2366,0)),0),IF($Q$2=4,IFERROR(INDEX($P2367:$U2377,MATCH(B2391,$O2367:$O2377,0),MATCH(INICIO!$C$59,$P2366:$U2366,0)),0),IFERROR(INDEX($G2378:$L2386,MATCH(B2391,$F2378:$F2386,0),MATCH(INICIO!$C$59,$G2377:$L2377,0)),0)))</f>
        <v>#REF!</v>
      </c>
      <c r="D2391" s="105" t="e">
        <f t="shared" si="4085"/>
        <v>#REF!</v>
      </c>
      <c r="E2391" s="116" t="e">
        <f>IF($Q$2=2,IFERROR(INDEX($G2367:$L2373,MATCH(D2391,$F2367:$F2373,0),MATCH(INICIO!$C$59,$G2366:$L2366,0)),0),IF($Q$2=4,IFERROR(INDEX($P2367:$U2377,MATCH(D2391,$O2367:$O2377,0),MATCH(INICIO!$C$59,$P2366:$U2366,0)),0),IFERROR(INDEX($G2378:$L2386,MATCH(D2391,$F2378:$F2386,0),MATCH(INICIO!$C$59,$G2377:$L2377,0)),0)))</f>
        <v>#REF!</v>
      </c>
      <c r="F2391" s="105" t="e">
        <f t="shared" si="4086"/>
        <v>#REF!</v>
      </c>
      <c r="G2391" s="116" t="e">
        <f>IF($Q$2=2,IFERROR(INDEX($G2367:$L2373,MATCH(F2391,$F2367:$F2373,0),MATCH(INICIO!$C$59,$G2366:$L2366,0)),0),IF($Q$2=4,IFERROR(INDEX($P2367:$U2377,MATCH(F2391,$O2367:$O2377,0),MATCH(INICIO!$C$59,$P2366:$U2366,0)),0),IFERROR(INDEX($G2378:$L2386,MATCH(F2391,$F2378:$F2386,0),MATCH(INICIO!$C$59,$G2377:$L2377,0)),0)))</f>
        <v>#REF!</v>
      </c>
      <c r="H2391" s="105" t="e">
        <f t="shared" si="4087"/>
        <v>#REF!</v>
      </c>
      <c r="I2391" s="116" t="e">
        <f>IF($Q$2=2,IFERROR(INDEX($G2367:$L2373,MATCH(H2391,$F2367:$F2373,0),MATCH(INICIO!$C$59,$G2366:$L2366,0)),0),IF($Q$2=4,IFERROR(INDEX($P2367:$U2377,MATCH(H2391,$O2367:$O2377,0),MATCH(INICIO!$C$59,$P2366:$U2366,0)),0),IFERROR(INDEX($G2378:$L2386,MATCH(H2391,$F2378:$F2386,0),MATCH(INICIO!$C$59,$G2377:$L2377,0)),0)))</f>
        <v>#REF!</v>
      </c>
      <c r="J2391" s="105" t="e">
        <f t="shared" si="4088"/>
        <v>#REF!</v>
      </c>
      <c r="K2391" s="116" t="e">
        <f>IF($Q$2=2,IFERROR(INDEX($G2367:$L2373,MATCH(J2391,$F2367:$F2373,0),MATCH(INICIO!$C$59,$G2366:$L2366,0)),0),IF($Q$2=4,IFERROR(INDEX($P2367:$U2377,MATCH(J2391,$O2367:$O2377,0),MATCH(INICIO!$C$59,$P2366:$U2366,0)),0),IFERROR(INDEX($G2378:$L2386,MATCH(J2391,$F2378:$F2386,0),MATCH(INICIO!$C$59,$G2377:$L2377,0)),0)))</f>
        <v>#REF!</v>
      </c>
      <c r="L2391" s="105" t="e">
        <f t="shared" si="4089"/>
        <v>#REF!</v>
      </c>
      <c r="M2391" s="116" t="e">
        <f>IF($Q$2=2,IFERROR(INDEX($G2367:$L2373,MATCH(L2391,$F2367:$F2373,0),MATCH(INICIO!$C$59,$G2366:$L2366,0)),0),IF($Q$2=4,IFERROR(INDEX($P2367:$U2377,MATCH(L2391,$O2367:$O2377,0),MATCH(INICIO!$C$59,$P2366:$U2366,0)),0),IFERROR(INDEX($G2378:$L2386,MATCH(L2391,$F2378:$F2386,0),MATCH(INICIO!$C$59,$G2377:$L2377,0)),0)))</f>
        <v>#REF!</v>
      </c>
    </row>
    <row r="2392" spans="1:24" hidden="1" outlineLevel="2" x14ac:dyDescent="0.25">
      <c r="B2392" s="105" t="e">
        <f t="shared" si="4084"/>
        <v>#REF!</v>
      </c>
      <c r="C2392" s="116" t="e">
        <f>IF($Q$2=2,IFERROR(INDEX($G2367:$L2373,MATCH(B2392,$F2367:$F2373,0),MATCH(INICIO!$C$59,$G2366:$L2366,0)),0),IF($Q$2=4,IFERROR(INDEX($P2367:$U2377,MATCH(B2392,$O2367:$O2377,0),MATCH(INICIO!$C$59,$P2366:$U2366,0)),0),IFERROR(INDEX($G2378:$L2386,MATCH(B2392,$F2378:$F2386,0),MATCH(INICIO!$C$59,$G2377:$L2377,0)),0)))</f>
        <v>#REF!</v>
      </c>
      <c r="D2392" s="105" t="e">
        <f t="shared" si="4085"/>
        <v>#REF!</v>
      </c>
      <c r="E2392" s="116" t="e">
        <f>IF($Q$2=2,IFERROR(INDEX($G2367:$L2373,MATCH(D2392,$F2367:$F2373,0),MATCH(INICIO!$C$59,$G2366:$L2366,0)),0),IF($Q$2=4,IFERROR(INDEX($P2367:$U2377,MATCH(D2392,$O2367:$O2377,0),MATCH(INICIO!$C$59,$P2366:$U2366,0)),0),IFERROR(INDEX($G2378:$L2386,MATCH(D2392,$F2378:$F2386,0),MATCH(INICIO!$C$59,$G2377:$L2377,0)),0)))</f>
        <v>#REF!</v>
      </c>
      <c r="F2392" s="105" t="e">
        <f t="shared" si="4086"/>
        <v>#REF!</v>
      </c>
      <c r="G2392" s="116" t="e">
        <f>IF($Q$2=2,IFERROR(INDEX($G2367:$L2373,MATCH(F2392,$F2367:$F2373,0),MATCH(INICIO!$C$59,$G2366:$L2366,0)),0),IF($Q$2=4,IFERROR(INDEX($P2367:$U2377,MATCH(F2392,$O2367:$O2377,0),MATCH(INICIO!$C$59,$P2366:$U2366,0)),0),IFERROR(INDEX($G2378:$L2386,MATCH(F2392,$F2378:$F2386,0),MATCH(INICIO!$C$59,$G2377:$L2377,0)),0)))</f>
        <v>#REF!</v>
      </c>
      <c r="H2392" s="105" t="e">
        <f t="shared" si="4087"/>
        <v>#REF!</v>
      </c>
      <c r="I2392" s="116" t="e">
        <f>IF($Q$2=2,IFERROR(INDEX($G2367:$L2373,MATCH(H2392,$F2367:$F2373,0),MATCH(INICIO!$C$59,$G2366:$L2366,0)),0),IF($Q$2=4,IFERROR(INDEX($P2367:$U2377,MATCH(H2392,$O2367:$O2377,0),MATCH(INICIO!$C$59,$P2366:$U2366,0)),0),IFERROR(INDEX($G2378:$L2386,MATCH(H2392,$F2378:$F2386,0),MATCH(INICIO!$C$59,$G2377:$L2377,0)),0)))</f>
        <v>#REF!</v>
      </c>
      <c r="J2392" s="105" t="e">
        <f t="shared" si="4088"/>
        <v>#REF!</v>
      </c>
      <c r="K2392" s="116" t="e">
        <f>IF($Q$2=2,IFERROR(INDEX($G2367:$L2373,MATCH(J2392,$F2367:$F2373,0),MATCH(INICIO!$C$59,$G2366:$L2366,0)),0),IF($Q$2=4,IFERROR(INDEX($P2367:$U2377,MATCH(J2392,$O2367:$O2377,0),MATCH(INICIO!$C$59,$P2366:$U2366,0)),0),IFERROR(INDEX($G2378:$L2386,MATCH(J2392,$F2378:$F2386,0),MATCH(INICIO!$C$59,$G2377:$L2377,0)),0)))</f>
        <v>#REF!</v>
      </c>
      <c r="L2392" s="105" t="e">
        <f t="shared" si="4089"/>
        <v>#REF!</v>
      </c>
      <c r="M2392" s="116" t="e">
        <f>IF($Q$2=2,IFERROR(INDEX($G2367:$L2373,MATCH(L2392,$F2367:$F2373,0),MATCH(INICIO!$C$59,$G2366:$L2366,0)),0),IF($Q$2=4,IFERROR(INDEX($P2367:$U2377,MATCH(L2392,$O2367:$O2377,0),MATCH(INICIO!$C$59,$P2366:$U2366,0)),0),IFERROR(INDEX($G2378:$L2386,MATCH(L2392,$F2378:$F2386,0),MATCH(INICIO!$C$59,$G2377:$L2377,0)),0)))</f>
        <v>#REF!</v>
      </c>
    </row>
    <row r="2393" spans="1:24" hidden="1" outlineLevel="2" x14ac:dyDescent="0.25">
      <c r="B2393" s="105" t="e">
        <f t="shared" si="4084"/>
        <v>#REF!</v>
      </c>
      <c r="C2393" s="116" t="e">
        <f>IF($Q$2=2,IFERROR(INDEX($G2367:$L2373,MATCH(B2393,$F2367:$F2373,0),MATCH(INICIO!$C$59,$G2366:$L2366,0)),0),IF($Q$2=4,IFERROR(INDEX($P2367:$U2377,MATCH(B2393,$O2367:$O2377,0),MATCH(INICIO!$C$59,$P2366:$U2366,0)),0),IFERROR(INDEX($G2378:$L2386,MATCH(B2393,$F2378:$F2386,0),MATCH(INICIO!$C$59,$G2377:$L2377,0)),0)))</f>
        <v>#REF!</v>
      </c>
      <c r="D2393" s="105" t="e">
        <f t="shared" si="4085"/>
        <v>#REF!</v>
      </c>
      <c r="E2393" s="116" t="e">
        <f>IF($Q$2=2,IFERROR(INDEX($G2367:$L2373,MATCH(D2393,$F2367:$F2373,0),MATCH(INICIO!$C$59,$G2366:$L2366,0)),0),IF($Q$2=4,IFERROR(INDEX($P2367:$U2377,MATCH(D2393,$O2367:$O2377,0),MATCH(INICIO!$C$59,$P2366:$U2366,0)),0),IFERROR(INDEX($G2378:$L2386,MATCH(D2393,$F2378:$F2386,0),MATCH(INICIO!$C$59,$G2377:$L2377,0)),0)))</f>
        <v>#REF!</v>
      </c>
      <c r="F2393" s="105" t="e">
        <f t="shared" si="4086"/>
        <v>#REF!</v>
      </c>
      <c r="G2393" s="116" t="e">
        <f>IF($Q$2=2,IFERROR(INDEX($G2367:$L2373,MATCH(F2393,$F2367:$F2373,0),MATCH(INICIO!$C$59,$G2366:$L2366,0)),0),IF($Q$2=4,IFERROR(INDEX($P2367:$U2377,MATCH(F2393,$O2367:$O2377,0),MATCH(INICIO!$C$59,$P2366:$U2366,0)),0),IFERROR(INDEX($G2378:$L2386,MATCH(F2393,$F2378:$F2386,0),MATCH(INICIO!$C$59,$G2377:$L2377,0)),0)))</f>
        <v>#REF!</v>
      </c>
      <c r="H2393" s="105" t="e">
        <f t="shared" si="4087"/>
        <v>#REF!</v>
      </c>
      <c r="I2393" s="116" t="e">
        <f>IF($Q$2=2,IFERROR(INDEX($G2367:$L2373,MATCH(H2393,$F2367:$F2373,0),MATCH(INICIO!$C$59,$G2366:$L2366,0)),0),IF($Q$2=4,IFERROR(INDEX($P2367:$U2377,MATCH(H2393,$O2367:$O2377,0),MATCH(INICIO!$C$59,$P2366:$U2366,0)),0),IFERROR(INDEX($G2378:$L2386,MATCH(H2393,$F2378:$F2386,0),MATCH(INICIO!$C$59,$G2377:$L2377,0)),0)))</f>
        <v>#REF!</v>
      </c>
      <c r="J2393" s="105" t="e">
        <f t="shared" si="4088"/>
        <v>#REF!</v>
      </c>
      <c r="K2393" s="116" t="e">
        <f>IF($Q$2=2,IFERROR(INDEX($G2367:$L2373,MATCH(J2393,$F2367:$F2373,0),MATCH(INICIO!$C$59,$G2366:$L2366,0)),0),IF($Q$2=4,IFERROR(INDEX($P2367:$U2377,MATCH(J2393,$O2367:$O2377,0),MATCH(INICIO!$C$59,$P2366:$U2366,0)),0),IFERROR(INDEX($G2378:$L2386,MATCH(J2393,$F2378:$F2386,0),MATCH(INICIO!$C$59,$G2377:$L2377,0)),0)))</f>
        <v>#REF!</v>
      </c>
      <c r="L2393" s="105" t="e">
        <f t="shared" si="4089"/>
        <v>#REF!</v>
      </c>
      <c r="M2393" s="116" t="e">
        <f>IF($Q$2=2,IFERROR(INDEX($G2367:$L2373,MATCH(L2393,$F2367:$F2373,0),MATCH(INICIO!$C$59,$G2366:$L2366,0)),0),IF($Q$2=4,IFERROR(INDEX($P2367:$U2377,MATCH(L2393,$O2367:$O2377,0),MATCH(INICIO!$C$59,$P2366:$U2366,0)),0),IFERROR(INDEX($G2378:$L2386,MATCH(L2393,$F2378:$F2386,0),MATCH(INICIO!$C$59,$G2377:$L2377,0)),0)))</f>
        <v>#REF!</v>
      </c>
    </row>
    <row r="2394" spans="1:24" hidden="1" outlineLevel="2" x14ac:dyDescent="0.25">
      <c r="B2394" s="105" t="e">
        <f t="shared" si="4084"/>
        <v>#REF!</v>
      </c>
      <c r="C2394" s="116" t="e">
        <f>IF($Q$2=2,IFERROR(INDEX($G2367:$L2373,MATCH(B2394,$F2367:$F2373,0),MATCH(INICIO!$C$59,$G2366:$L2366,0)),0),IF($Q$2=4,IFERROR(INDEX($P2367:$U2377,MATCH(B2394,$O2367:$O2377,0),MATCH(INICIO!$C$59,$P2366:$U2366,0)),0),IFERROR(INDEX($G2378:$L2386,MATCH(B2394,$F2378:$F2386,0),MATCH(INICIO!$C$59,$G2377:$L2377,0)),0)))</f>
        <v>#REF!</v>
      </c>
      <c r="D2394" s="105" t="e">
        <f t="shared" si="4085"/>
        <v>#REF!</v>
      </c>
      <c r="E2394" s="116" t="e">
        <f>IF($Q$2=2,IFERROR(INDEX($G2367:$L2373,MATCH(D2394,$F2367:$F2373,0),MATCH(INICIO!$C$59,$G2366:$L2366,0)),0),IF($Q$2=4,IFERROR(INDEX($P2367:$U2377,MATCH(D2394,$O2367:$O2377,0),MATCH(INICIO!$C$59,$P2366:$U2366,0)),0),IFERROR(INDEX($G2378:$L2386,MATCH(D2394,$F2378:$F2386,0),MATCH(INICIO!$C$59,$G2377:$L2377,0)),0)))</f>
        <v>#REF!</v>
      </c>
      <c r="F2394" s="105" t="e">
        <f t="shared" si="4086"/>
        <v>#REF!</v>
      </c>
      <c r="G2394" s="116" t="e">
        <f>IF($Q$2=2,IFERROR(INDEX($G2367:$L2373,MATCH(F2394,$F2367:$F2373,0),MATCH(INICIO!$C$59,$G2366:$L2366,0)),0),IF($Q$2=4,IFERROR(INDEX($P2367:$U2377,MATCH(F2394,$O2367:$O2377,0),MATCH(INICIO!$C$59,$P2366:$U2366,0)),0),IFERROR(INDEX($G2378:$L2386,MATCH(F2394,$F2378:$F2386,0),MATCH(INICIO!$C$59,$G2377:$L2377,0)),0)))</f>
        <v>#REF!</v>
      </c>
      <c r="H2394" s="105" t="e">
        <f t="shared" si="4087"/>
        <v>#REF!</v>
      </c>
      <c r="I2394" s="116" t="e">
        <f>IF($Q$2=2,IFERROR(INDEX($G2367:$L2373,MATCH(H2394,$F2367:$F2373,0),MATCH(INICIO!$C$59,$G2366:$L2366,0)),0),IF($Q$2=4,IFERROR(INDEX($P2367:$U2377,MATCH(H2394,$O2367:$O2377,0),MATCH(INICIO!$C$59,$P2366:$U2366,0)),0),IFERROR(INDEX($G2378:$L2386,MATCH(H2394,$F2378:$F2386,0),MATCH(INICIO!$C$59,$G2377:$L2377,0)),0)))</f>
        <v>#REF!</v>
      </c>
      <c r="J2394" s="105" t="e">
        <f t="shared" si="4088"/>
        <v>#REF!</v>
      </c>
      <c r="K2394" s="116" t="e">
        <f>IF($Q$2=2,IFERROR(INDEX($G2367:$L2373,MATCH(J2394,$F2367:$F2373,0),MATCH(INICIO!$C$59,$G2366:$L2366,0)),0),IF($Q$2=4,IFERROR(INDEX($P2367:$U2377,MATCH(J2394,$O2367:$O2377,0),MATCH(INICIO!$C$59,$P2366:$U2366,0)),0),IFERROR(INDEX($G2378:$L2386,MATCH(J2394,$F2378:$F2386,0),MATCH(INICIO!$C$59,$G2377:$L2377,0)),0)))</f>
        <v>#REF!</v>
      </c>
      <c r="L2394" s="105" t="e">
        <f t="shared" si="4089"/>
        <v>#REF!</v>
      </c>
      <c r="M2394" s="116" t="e">
        <f>IF($Q$2=2,IFERROR(INDEX($G2367:$L2373,MATCH(L2394,$F2367:$F2373,0),MATCH(INICIO!$C$59,$G2366:$L2366,0)),0),IF($Q$2=4,IFERROR(INDEX($P2367:$U2377,MATCH(L2394,$O2367:$O2377,0),MATCH(INICIO!$C$59,$P2366:$U2366,0)),0),IFERROR(INDEX($G2378:$L2386,MATCH(L2394,$F2378:$F2386,0),MATCH(INICIO!$C$59,$G2377:$L2377,0)),0)))</f>
        <v>#REF!</v>
      </c>
    </row>
    <row r="2395" spans="1:24" hidden="1" outlineLevel="2" x14ac:dyDescent="0.25">
      <c r="B2395" s="105" t="e">
        <f t="shared" si="4084"/>
        <v>#REF!</v>
      </c>
      <c r="C2395" s="116" t="e">
        <f>IF($Q$2=2,IFERROR(INDEX($G2367:$L2373,MATCH(B2395,$F2367:$F2373,0),MATCH(INICIO!$C$59,$G2366:$L2366,0)),0),IF($Q$2=4,IFERROR(INDEX($P2367:$U2377,MATCH(B2395,$O2367:$O2377,0),MATCH(INICIO!$C$59,$P2366:$U2366,0)),0),IFERROR(INDEX($G2378:$L2386,MATCH(B2395,$F2378:$F2386,0),MATCH(INICIO!$C$59,$G2377:$L2377,0)),0)))</f>
        <v>#REF!</v>
      </c>
      <c r="D2395" s="105" t="e">
        <f t="shared" si="4085"/>
        <v>#REF!</v>
      </c>
      <c r="E2395" s="116" t="e">
        <f>IF($Q$2=2,IFERROR(INDEX($G2367:$L2373,MATCH(D2395,$F2367:$F2373,0),MATCH(INICIO!$C$59,$G2366:$L2366,0)),0),IF($Q$2=4,IFERROR(INDEX($P2367:$U2377,MATCH(D2395,$O2367:$O2377,0),MATCH(INICIO!$C$59,$P2366:$U2366,0)),0),IFERROR(INDEX($G2378:$L2386,MATCH(D2395,$F2378:$F2386,0),MATCH(INICIO!$C$59,$G2377:$L2377,0)),0)))</f>
        <v>#REF!</v>
      </c>
      <c r="F2395" s="105" t="e">
        <f t="shared" si="4086"/>
        <v>#REF!</v>
      </c>
      <c r="G2395" s="116" t="e">
        <f>IF($Q$2=2,IFERROR(INDEX($G2367:$L2373,MATCH(F2395,$F2367:$F2373,0),MATCH(INICIO!$C$59,$G2366:$L2366,0)),0),IF($Q$2=4,IFERROR(INDEX($P2367:$U2377,MATCH(F2395,$O2367:$O2377,0),MATCH(INICIO!$C$59,$P2366:$U2366,0)),0),IFERROR(INDEX($G2378:$L2386,MATCH(F2395,$F2378:$F2386,0),MATCH(INICIO!$C$59,$G2377:$L2377,0)),0)))</f>
        <v>#REF!</v>
      </c>
      <c r="H2395" s="105" t="e">
        <f t="shared" si="4087"/>
        <v>#REF!</v>
      </c>
      <c r="I2395" s="116" t="e">
        <f>IF($Q$2=2,IFERROR(INDEX($G2367:$L2373,MATCH(H2395,$F2367:$F2373,0),MATCH(INICIO!$C$59,$G2366:$L2366,0)),0),IF($Q$2=4,IFERROR(INDEX($P2367:$U2377,MATCH(H2395,$O2367:$O2377,0),MATCH(INICIO!$C$59,$P2366:$U2366,0)),0),IFERROR(INDEX($G2378:$L2386,MATCH(H2395,$F2378:$F2386,0),MATCH(INICIO!$C$59,$G2377:$L2377,0)),0)))</f>
        <v>#REF!</v>
      </c>
      <c r="J2395" s="105" t="e">
        <f t="shared" si="4088"/>
        <v>#REF!</v>
      </c>
      <c r="K2395" s="116" t="e">
        <f>IF($Q$2=2,IFERROR(INDEX($G2367:$L2373,MATCH(J2395,$F2367:$F2373,0),MATCH(INICIO!$C$59,$G2366:$L2366,0)),0),IF($Q$2=4,IFERROR(INDEX($P2367:$U2377,MATCH(J2395,$O2367:$O2377,0),MATCH(INICIO!$C$59,$P2366:$U2366,0)),0),IFERROR(INDEX($G2378:$L2386,MATCH(J2395,$F2378:$F2386,0),MATCH(INICIO!$C$59,$G2377:$L2377,0)),0)))</f>
        <v>#REF!</v>
      </c>
      <c r="L2395" s="105" t="e">
        <f t="shared" si="4089"/>
        <v>#REF!</v>
      </c>
      <c r="M2395" s="116" t="e">
        <f>IF($Q$2=2,IFERROR(INDEX($G2367:$L2373,MATCH(L2395,$F2367:$F2373,0),MATCH(INICIO!$C$59,$G2366:$L2366,0)),0),IF($Q$2=4,IFERROR(INDEX($P2367:$U2377,MATCH(L2395,$O2367:$O2377,0),MATCH(INICIO!$C$59,$P2366:$U2366,0)),0),IFERROR(INDEX($G2378:$L2386,MATCH(L2395,$F2378:$F2386,0),MATCH(INICIO!$C$59,$G2377:$L2377,0)),0)))</f>
        <v>#REF!</v>
      </c>
    </row>
    <row r="2396" spans="1:24" hidden="1" outlineLevel="2" x14ac:dyDescent="0.25"/>
    <row r="2397" spans="1:24" s="119" customFormat="1" hidden="1" outlineLevel="2" x14ac:dyDescent="0.25">
      <c r="A2397" s="118" t="s">
        <v>43</v>
      </c>
    </row>
    <row r="2398" spans="1:24" hidden="1" outlineLevel="2" x14ac:dyDescent="0.25">
      <c r="C2398" s="196">
        <f t="shared" ref="C2398:H2398" si="4090">E$2</f>
        <v>1</v>
      </c>
      <c r="D2398" s="196">
        <f t="shared" si="4090"/>
        <v>2</v>
      </c>
      <c r="E2398" s="196">
        <f t="shared" si="4090"/>
        <v>3</v>
      </c>
      <c r="F2398" s="196">
        <f t="shared" si="4090"/>
        <v>4</v>
      </c>
      <c r="G2398" s="196">
        <f t="shared" si="4090"/>
        <v>5</v>
      </c>
      <c r="H2398" s="196">
        <f t="shared" si="4090"/>
        <v>6</v>
      </c>
    </row>
    <row r="2399" spans="1:24" hidden="1" outlineLevel="2" x14ac:dyDescent="0.25">
      <c r="B2399" s="122" t="s">
        <v>44</v>
      </c>
      <c r="C2399" s="123" t="e">
        <f t="array" ref="C2399:C2404">MMULT(MMULT(C$8:H$13,$AZ$8:$BE$13),C2390:C2395)+MMULT(MINVERSE(TRANSPOSE($AZ$8:$BE$13)),C2357:C2362)</f>
        <v>#REF!</v>
      </c>
      <c r="D2399" s="123" t="e">
        <f t="array" ref="D2399:D2404">MMULT(MMULT(K$8:P$13,$AZ$8:$BE$13),E2390:E2395)+MMULT(MINVERSE(TRANSPOSE($AZ$8:$BE$13)),E2357:E2362)</f>
        <v>#REF!</v>
      </c>
      <c r="E2399" s="123" t="e">
        <f t="array" ref="E2399:E2404">MMULT(MMULT(S$8:X$13,$AZ$8:$BE$13),G2390:G2395)+MMULT(MINVERSE(TRANSPOSE($AZ$8:$BE$13)),G2357:G2362)</f>
        <v>#REF!</v>
      </c>
      <c r="F2399" s="123" t="e">
        <f t="array" ref="F2399:F2404">MMULT(MMULT(AA$8:AF$13,$AZ$8:$BE$13),I2390:I2395)+MMULT(MINVERSE(TRANSPOSE($AZ$8:$BE$13)),I2357:I2362)</f>
        <v>#REF!</v>
      </c>
      <c r="G2399" s="123" t="e">
        <f t="array" ref="G2399:G2404">MMULT(MMULT(AI$8:AN$13,$AZ$8:$BE$13),K2390:K2395)+MMULT(MINVERSE(TRANSPOSE($AZ$8:$BE$13)),K2357:K2362)</f>
        <v>#REF!</v>
      </c>
      <c r="H2399" s="123" t="e">
        <f t="array" ref="H2399:H2404">MMULT(MMULT(AQ$8:AV$13,$AZ$8:$BE$13),M2390:M2395)+MMULT(MINVERSE(TRANSPOSE($AZ$8:$BE$13)),M2357:M2362)</f>
        <v>#REF!</v>
      </c>
      <c r="N2399" s="124"/>
      <c r="P2399" s="124"/>
    </row>
    <row r="2400" spans="1:24" hidden="1" outlineLevel="2" x14ac:dyDescent="0.25">
      <c r="B2400" s="122" t="s">
        <v>45</v>
      </c>
      <c r="C2400" s="123" t="e">
        <v>#REF!</v>
      </c>
      <c r="D2400" s="123" t="e">
        <v>#REF!</v>
      </c>
      <c r="E2400" s="123" t="e">
        <v>#REF!</v>
      </c>
      <c r="F2400" s="123" t="e">
        <v>#REF!</v>
      </c>
      <c r="G2400" s="123" t="e">
        <v>#REF!</v>
      </c>
      <c r="H2400" s="123" t="e">
        <v>#REF!</v>
      </c>
      <c r="N2400" s="124"/>
      <c r="P2400" s="124"/>
    </row>
    <row r="2401" spans="1:93" hidden="1" outlineLevel="2" x14ac:dyDescent="0.25">
      <c r="B2401" s="122" t="s">
        <v>46</v>
      </c>
      <c r="C2401" s="123" t="e">
        <v>#REF!</v>
      </c>
      <c r="D2401" s="195" t="e">
        <v>#REF!</v>
      </c>
      <c r="E2401" s="123" t="e">
        <v>#REF!</v>
      </c>
      <c r="F2401" s="123" t="e">
        <v>#REF!</v>
      </c>
      <c r="G2401" s="123" t="e">
        <v>#REF!</v>
      </c>
      <c r="H2401" s="123" t="e">
        <v>#REF!</v>
      </c>
      <c r="N2401" s="124"/>
      <c r="P2401" s="124"/>
    </row>
    <row r="2402" spans="1:93" hidden="1" outlineLevel="2" x14ac:dyDescent="0.25">
      <c r="B2402" s="122" t="s">
        <v>47</v>
      </c>
      <c r="C2402" s="123" t="e">
        <v>#REF!</v>
      </c>
      <c r="D2402" s="123" t="e">
        <v>#REF!</v>
      </c>
      <c r="E2402" s="123" t="e">
        <v>#REF!</v>
      </c>
      <c r="F2402" s="123" t="e">
        <v>#REF!</v>
      </c>
      <c r="G2402" s="123" t="e">
        <v>#REF!</v>
      </c>
      <c r="H2402" s="123" t="e">
        <v>#REF!</v>
      </c>
      <c r="N2402" s="124"/>
      <c r="P2402" s="124"/>
    </row>
    <row r="2403" spans="1:93" hidden="1" outlineLevel="2" x14ac:dyDescent="0.25">
      <c r="B2403" s="122" t="s">
        <v>48</v>
      </c>
      <c r="C2403" s="123" t="e">
        <v>#REF!</v>
      </c>
      <c r="D2403" s="123" t="e">
        <v>#REF!</v>
      </c>
      <c r="E2403" s="123" t="e">
        <v>#REF!</v>
      </c>
      <c r="F2403" s="123" t="e">
        <v>#REF!</v>
      </c>
      <c r="G2403" s="123" t="e">
        <v>#REF!</v>
      </c>
      <c r="H2403" s="123" t="e">
        <v>#REF!</v>
      </c>
      <c r="N2403" s="124"/>
      <c r="P2403" s="124"/>
    </row>
    <row r="2404" spans="1:93" hidden="1" outlineLevel="2" x14ac:dyDescent="0.25">
      <c r="B2404" s="122" t="s">
        <v>49</v>
      </c>
      <c r="C2404" s="123" t="e">
        <v>#REF!</v>
      </c>
      <c r="D2404" s="123" t="e">
        <v>#REF!</v>
      </c>
      <c r="E2404" s="123" t="e">
        <v>#REF!</v>
      </c>
      <c r="F2404" s="123" t="e">
        <v>#REF!</v>
      </c>
      <c r="G2404" s="123" t="e">
        <v>#REF!</v>
      </c>
      <c r="H2404" s="123" t="e">
        <v>#REF!</v>
      </c>
      <c r="N2404" s="124"/>
      <c r="P2404" s="124"/>
    </row>
    <row r="2405" spans="1:93" hidden="1" outlineLevel="2" x14ac:dyDescent="0.25"/>
    <row r="2406" spans="1:93" hidden="1" outlineLevel="2" x14ac:dyDescent="0.25">
      <c r="B2406" s="318" t="s">
        <v>50</v>
      </c>
      <c r="C2406" s="319"/>
      <c r="D2406" s="319"/>
      <c r="E2406" s="319"/>
      <c r="F2406" s="319"/>
      <c r="G2406" s="319"/>
      <c r="H2406" s="319"/>
      <c r="I2406" s="319"/>
      <c r="J2406" s="319"/>
      <c r="K2406" s="319"/>
      <c r="L2406" s="320"/>
      <c r="M2406" s="321" t="s">
        <v>51</v>
      </c>
      <c r="N2406" s="322"/>
      <c r="O2406" s="322"/>
      <c r="P2406" s="322"/>
      <c r="Q2406" s="322"/>
      <c r="R2406" s="322"/>
      <c r="S2406" s="322"/>
      <c r="T2406" s="322"/>
      <c r="U2406" s="322"/>
      <c r="V2406" s="323"/>
      <c r="W2406" s="321" t="s">
        <v>52</v>
      </c>
      <c r="X2406" s="322"/>
      <c r="Y2406" s="322"/>
      <c r="Z2406" s="322"/>
      <c r="AA2406" s="322"/>
      <c r="AB2406" s="322"/>
      <c r="AC2406" s="322"/>
      <c r="AD2406" s="322"/>
      <c r="AE2406" s="322"/>
      <c r="AF2406" s="323"/>
      <c r="AG2406" s="321" t="s">
        <v>53</v>
      </c>
      <c r="AH2406" s="322"/>
      <c r="AI2406" s="322"/>
      <c r="AJ2406" s="322"/>
      <c r="AK2406" s="322"/>
      <c r="AL2406" s="322"/>
      <c r="AM2406" s="322"/>
      <c r="AN2406" s="322"/>
      <c r="AO2406" s="322"/>
      <c r="AP2406" s="323"/>
      <c r="AQ2406" s="321" t="s">
        <v>54</v>
      </c>
      <c r="AR2406" s="322"/>
      <c r="AS2406" s="322"/>
      <c r="AT2406" s="322"/>
      <c r="AU2406" s="322"/>
      <c r="AV2406" s="322"/>
      <c r="AW2406" s="322"/>
      <c r="AX2406" s="322"/>
      <c r="AY2406" s="322"/>
      <c r="AZ2406" s="323"/>
      <c r="BA2406" s="321" t="s">
        <v>55</v>
      </c>
      <c r="BB2406" s="322"/>
      <c r="BC2406" s="322"/>
      <c r="BD2406" s="322"/>
      <c r="BE2406" s="322"/>
      <c r="BF2406" s="322"/>
      <c r="BG2406" s="322"/>
      <c r="BH2406" s="322"/>
      <c r="BI2406" s="322"/>
      <c r="BJ2406" s="323"/>
    </row>
    <row r="2407" spans="1:93" hidden="1" outlineLevel="2" x14ac:dyDescent="0.25">
      <c r="B2407" s="186">
        <f t="shared" ref="B2407" si="4091">E$2</f>
        <v>1</v>
      </c>
      <c r="C2407" s="187">
        <f t="shared" ref="C2407:L2410" si="4092">B2407</f>
        <v>1</v>
      </c>
      <c r="D2407" s="187">
        <f t="shared" si="4092"/>
        <v>1</v>
      </c>
      <c r="E2407" s="187">
        <f t="shared" si="4092"/>
        <v>1</v>
      </c>
      <c r="F2407" s="187">
        <f t="shared" si="4092"/>
        <v>1</v>
      </c>
      <c r="G2407" s="187">
        <f t="shared" si="4092"/>
        <v>1</v>
      </c>
      <c r="H2407" s="187">
        <f t="shared" si="4092"/>
        <v>1</v>
      </c>
      <c r="I2407" s="187">
        <f t="shared" si="4092"/>
        <v>1</v>
      </c>
      <c r="J2407" s="187">
        <f t="shared" si="4092"/>
        <v>1</v>
      </c>
      <c r="K2407" s="187">
        <f t="shared" si="4092"/>
        <v>1</v>
      </c>
      <c r="L2407" s="188">
        <f t="shared" si="4092"/>
        <v>1</v>
      </c>
      <c r="M2407" s="189">
        <f t="shared" ref="M2407" si="4093">F$2</f>
        <v>2</v>
      </c>
      <c r="N2407" s="187">
        <f t="shared" ref="N2407:V2410" si="4094">M2407</f>
        <v>2</v>
      </c>
      <c r="O2407" s="187">
        <f t="shared" si="4094"/>
        <v>2</v>
      </c>
      <c r="P2407" s="187">
        <f t="shared" si="4094"/>
        <v>2</v>
      </c>
      <c r="Q2407" s="187">
        <f t="shared" si="4094"/>
        <v>2</v>
      </c>
      <c r="R2407" s="187">
        <f t="shared" si="4094"/>
        <v>2</v>
      </c>
      <c r="S2407" s="187">
        <f t="shared" si="4094"/>
        <v>2</v>
      </c>
      <c r="T2407" s="187">
        <f t="shared" si="4094"/>
        <v>2</v>
      </c>
      <c r="U2407" s="187">
        <f t="shared" si="4094"/>
        <v>2</v>
      </c>
      <c r="V2407" s="188">
        <f t="shared" si="4094"/>
        <v>2</v>
      </c>
      <c r="W2407" s="189">
        <f>G$2</f>
        <v>3</v>
      </c>
      <c r="X2407" s="187">
        <f t="shared" ref="X2407:AF2410" si="4095">W2407</f>
        <v>3</v>
      </c>
      <c r="Y2407" s="187">
        <f t="shared" si="4095"/>
        <v>3</v>
      </c>
      <c r="Z2407" s="187">
        <f t="shared" si="4095"/>
        <v>3</v>
      </c>
      <c r="AA2407" s="187">
        <f t="shared" si="4095"/>
        <v>3</v>
      </c>
      <c r="AB2407" s="187">
        <f t="shared" si="4095"/>
        <v>3</v>
      </c>
      <c r="AC2407" s="187">
        <f t="shared" si="4095"/>
        <v>3</v>
      </c>
      <c r="AD2407" s="187">
        <f t="shared" si="4095"/>
        <v>3</v>
      </c>
      <c r="AE2407" s="187">
        <f t="shared" si="4095"/>
        <v>3</v>
      </c>
      <c r="AF2407" s="188">
        <f t="shared" si="4095"/>
        <v>3</v>
      </c>
      <c r="AG2407" s="189">
        <f>H$2</f>
        <v>4</v>
      </c>
      <c r="AH2407" s="187">
        <f t="shared" ref="AH2407:AP2410" si="4096">AG2407</f>
        <v>4</v>
      </c>
      <c r="AI2407" s="187">
        <f t="shared" si="4096"/>
        <v>4</v>
      </c>
      <c r="AJ2407" s="187">
        <f t="shared" si="4096"/>
        <v>4</v>
      </c>
      <c r="AK2407" s="187">
        <f t="shared" si="4096"/>
        <v>4</v>
      </c>
      <c r="AL2407" s="187">
        <f t="shared" si="4096"/>
        <v>4</v>
      </c>
      <c r="AM2407" s="187">
        <f t="shared" si="4096"/>
        <v>4</v>
      </c>
      <c r="AN2407" s="187">
        <f t="shared" si="4096"/>
        <v>4</v>
      </c>
      <c r="AO2407" s="187">
        <f t="shared" si="4096"/>
        <v>4</v>
      </c>
      <c r="AP2407" s="188">
        <f t="shared" si="4096"/>
        <v>4</v>
      </c>
      <c r="AQ2407" s="189">
        <f>I$2</f>
        <v>5</v>
      </c>
      <c r="AR2407" s="187">
        <f t="shared" ref="AR2407:AZ2410" si="4097">AQ2407</f>
        <v>5</v>
      </c>
      <c r="AS2407" s="187">
        <f t="shared" si="4097"/>
        <v>5</v>
      </c>
      <c r="AT2407" s="187">
        <f t="shared" si="4097"/>
        <v>5</v>
      </c>
      <c r="AU2407" s="187">
        <f t="shared" si="4097"/>
        <v>5</v>
      </c>
      <c r="AV2407" s="187">
        <f t="shared" si="4097"/>
        <v>5</v>
      </c>
      <c r="AW2407" s="187">
        <f t="shared" si="4097"/>
        <v>5</v>
      </c>
      <c r="AX2407" s="187">
        <f t="shared" si="4097"/>
        <v>5</v>
      </c>
      <c r="AY2407" s="187">
        <f t="shared" si="4097"/>
        <v>5</v>
      </c>
      <c r="AZ2407" s="188">
        <f t="shared" si="4097"/>
        <v>5</v>
      </c>
      <c r="BA2407" s="189">
        <f>J$2</f>
        <v>6</v>
      </c>
      <c r="BB2407" s="187">
        <f t="shared" ref="BB2407:BJ2410" si="4098">BA2407</f>
        <v>6</v>
      </c>
      <c r="BC2407" s="187">
        <f t="shared" si="4098"/>
        <v>6</v>
      </c>
      <c r="BD2407" s="187">
        <f t="shared" si="4098"/>
        <v>6</v>
      </c>
      <c r="BE2407" s="187">
        <f t="shared" si="4098"/>
        <v>6</v>
      </c>
      <c r="BF2407" s="187">
        <f t="shared" si="4098"/>
        <v>6</v>
      </c>
      <c r="BG2407" s="187">
        <f t="shared" si="4098"/>
        <v>6</v>
      </c>
      <c r="BH2407" s="187">
        <f t="shared" si="4098"/>
        <v>6</v>
      </c>
      <c r="BI2407" s="187">
        <f t="shared" si="4098"/>
        <v>6</v>
      </c>
      <c r="BJ2407" s="188">
        <f t="shared" si="4098"/>
        <v>6</v>
      </c>
    </row>
    <row r="2408" spans="1:93" s="2" customFormat="1" ht="15" hidden="1" customHeight="1" outlineLevel="2" x14ac:dyDescent="0.25">
      <c r="A2408" s="152" t="s">
        <v>192</v>
      </c>
      <c r="B2408" s="129" t="e">
        <f>C2401</f>
        <v>#REF!</v>
      </c>
      <c r="C2408" s="130" t="e">
        <f t="shared" si="4092"/>
        <v>#REF!</v>
      </c>
      <c r="D2408" s="130" t="e">
        <f t="shared" si="4092"/>
        <v>#REF!</v>
      </c>
      <c r="E2408" s="130" t="e">
        <f t="shared" si="4092"/>
        <v>#REF!</v>
      </c>
      <c r="F2408" s="130" t="e">
        <f t="shared" si="4092"/>
        <v>#REF!</v>
      </c>
      <c r="G2408" s="130" t="e">
        <f t="shared" si="4092"/>
        <v>#REF!</v>
      </c>
      <c r="H2408" s="130" t="e">
        <f t="shared" si="4092"/>
        <v>#REF!</v>
      </c>
      <c r="I2408" s="130" t="e">
        <f t="shared" si="4092"/>
        <v>#REF!</v>
      </c>
      <c r="J2408" s="190" t="e">
        <f t="shared" si="4092"/>
        <v>#REF!</v>
      </c>
      <c r="K2408" s="130" t="e">
        <f t="shared" si="4092"/>
        <v>#REF!</v>
      </c>
      <c r="L2408" s="131" t="e">
        <f t="shared" si="4092"/>
        <v>#REF!</v>
      </c>
      <c r="M2408" s="129" t="e">
        <f>D2401</f>
        <v>#REF!</v>
      </c>
      <c r="N2408" s="130" t="e">
        <f t="shared" si="4094"/>
        <v>#REF!</v>
      </c>
      <c r="O2408" s="130" t="e">
        <f t="shared" si="4094"/>
        <v>#REF!</v>
      </c>
      <c r="P2408" s="130" t="e">
        <f t="shared" si="4094"/>
        <v>#REF!</v>
      </c>
      <c r="Q2408" s="130" t="e">
        <f t="shared" si="4094"/>
        <v>#REF!</v>
      </c>
      <c r="R2408" s="130" t="e">
        <f t="shared" si="4094"/>
        <v>#REF!</v>
      </c>
      <c r="S2408" s="130" t="e">
        <f t="shared" si="4094"/>
        <v>#REF!</v>
      </c>
      <c r="T2408" s="130" t="e">
        <f t="shared" si="4094"/>
        <v>#REF!</v>
      </c>
      <c r="U2408" s="130" t="e">
        <f t="shared" si="4094"/>
        <v>#REF!</v>
      </c>
      <c r="V2408" s="131" t="e">
        <f t="shared" si="4094"/>
        <v>#REF!</v>
      </c>
      <c r="W2408" s="129" t="e">
        <f>E2401</f>
        <v>#REF!</v>
      </c>
      <c r="X2408" s="130" t="e">
        <f t="shared" si="4095"/>
        <v>#REF!</v>
      </c>
      <c r="Y2408" s="130" t="e">
        <f t="shared" si="4095"/>
        <v>#REF!</v>
      </c>
      <c r="Z2408" s="130" t="e">
        <f t="shared" si="4095"/>
        <v>#REF!</v>
      </c>
      <c r="AA2408" s="130" t="e">
        <f t="shared" si="4095"/>
        <v>#REF!</v>
      </c>
      <c r="AB2408" s="130" t="e">
        <f t="shared" si="4095"/>
        <v>#REF!</v>
      </c>
      <c r="AC2408" s="130" t="e">
        <f t="shared" si="4095"/>
        <v>#REF!</v>
      </c>
      <c r="AD2408" s="130" t="e">
        <f t="shared" si="4095"/>
        <v>#REF!</v>
      </c>
      <c r="AE2408" s="130" t="e">
        <f t="shared" si="4095"/>
        <v>#REF!</v>
      </c>
      <c r="AF2408" s="131" t="e">
        <f t="shared" si="4095"/>
        <v>#REF!</v>
      </c>
      <c r="AG2408" s="129" t="e">
        <f>F2401</f>
        <v>#REF!</v>
      </c>
      <c r="AH2408" s="130" t="e">
        <f t="shared" si="4096"/>
        <v>#REF!</v>
      </c>
      <c r="AI2408" s="130" t="e">
        <f t="shared" si="4096"/>
        <v>#REF!</v>
      </c>
      <c r="AJ2408" s="130" t="e">
        <f t="shared" si="4096"/>
        <v>#REF!</v>
      </c>
      <c r="AK2408" s="130" t="e">
        <f t="shared" si="4096"/>
        <v>#REF!</v>
      </c>
      <c r="AL2408" s="130" t="e">
        <f t="shared" si="4096"/>
        <v>#REF!</v>
      </c>
      <c r="AM2408" s="130" t="e">
        <f t="shared" si="4096"/>
        <v>#REF!</v>
      </c>
      <c r="AN2408" s="130" t="e">
        <f t="shared" si="4096"/>
        <v>#REF!</v>
      </c>
      <c r="AO2408" s="130" t="e">
        <f t="shared" si="4096"/>
        <v>#REF!</v>
      </c>
      <c r="AP2408" s="131" t="e">
        <f t="shared" si="4096"/>
        <v>#REF!</v>
      </c>
      <c r="AQ2408" s="129" t="e">
        <f>G2401</f>
        <v>#REF!</v>
      </c>
      <c r="AR2408" s="130" t="e">
        <f t="shared" si="4097"/>
        <v>#REF!</v>
      </c>
      <c r="AS2408" s="130" t="e">
        <f t="shared" si="4097"/>
        <v>#REF!</v>
      </c>
      <c r="AT2408" s="130" t="e">
        <f t="shared" si="4097"/>
        <v>#REF!</v>
      </c>
      <c r="AU2408" s="130" t="e">
        <f t="shared" si="4097"/>
        <v>#REF!</v>
      </c>
      <c r="AV2408" s="130" t="e">
        <f t="shared" si="4097"/>
        <v>#REF!</v>
      </c>
      <c r="AW2408" s="130" t="e">
        <f t="shared" si="4097"/>
        <v>#REF!</v>
      </c>
      <c r="AX2408" s="130" t="e">
        <f t="shared" si="4097"/>
        <v>#REF!</v>
      </c>
      <c r="AY2408" s="130" t="e">
        <f t="shared" si="4097"/>
        <v>#REF!</v>
      </c>
      <c r="AZ2408" s="131" t="e">
        <f t="shared" si="4097"/>
        <v>#REF!</v>
      </c>
      <c r="BA2408" s="129" t="e">
        <f>H2401</f>
        <v>#REF!</v>
      </c>
      <c r="BB2408" s="130" t="e">
        <f t="shared" si="4098"/>
        <v>#REF!</v>
      </c>
      <c r="BC2408" s="130" t="e">
        <f t="shared" si="4098"/>
        <v>#REF!</v>
      </c>
      <c r="BD2408" s="130" t="e">
        <f t="shared" si="4098"/>
        <v>#REF!</v>
      </c>
      <c r="BE2408" s="130" t="e">
        <f t="shared" si="4098"/>
        <v>#REF!</v>
      </c>
      <c r="BF2408" s="130" t="e">
        <f t="shared" si="4098"/>
        <v>#REF!</v>
      </c>
      <c r="BG2408" s="130" t="e">
        <f t="shared" si="4098"/>
        <v>#REF!</v>
      </c>
      <c r="BH2408" s="130" t="e">
        <f t="shared" si="4098"/>
        <v>#REF!</v>
      </c>
      <c r="BI2408" s="130" t="e">
        <f t="shared" si="4098"/>
        <v>#REF!</v>
      </c>
      <c r="BJ2408" s="131" t="e">
        <f t="shared" si="4098"/>
        <v>#REF!</v>
      </c>
      <c r="BK2408"/>
      <c r="BL2408"/>
      <c r="BM2408"/>
      <c r="BN2408"/>
      <c r="BO2408"/>
      <c r="BP2408"/>
      <c r="BQ2408"/>
      <c r="BR2408"/>
      <c r="BS2408"/>
      <c r="BT2408"/>
      <c r="BU2408"/>
      <c r="BV2408"/>
      <c r="BW2408"/>
      <c r="BX2408"/>
      <c r="BY2408"/>
      <c r="BZ2408"/>
      <c r="CA2408"/>
      <c r="CB2408"/>
      <c r="CC2408"/>
      <c r="CD2408"/>
      <c r="CE2408"/>
      <c r="CF2408"/>
      <c r="CG2408"/>
      <c r="CH2408"/>
      <c r="CI2408"/>
      <c r="CJ2408"/>
      <c r="CK2408"/>
      <c r="CL2408"/>
      <c r="CM2408"/>
      <c r="CN2408"/>
      <c r="CO2408"/>
    </row>
    <row r="2409" spans="1:93" s="2" customFormat="1" ht="15" hidden="1" customHeight="1" outlineLevel="2" x14ac:dyDescent="0.25">
      <c r="A2409" s="152" t="s">
        <v>47</v>
      </c>
      <c r="B2409" s="129" t="e">
        <f>C2402</f>
        <v>#REF!</v>
      </c>
      <c r="C2409" s="130" t="e">
        <f t="shared" si="4092"/>
        <v>#REF!</v>
      </c>
      <c r="D2409" s="130" t="e">
        <f t="shared" si="4092"/>
        <v>#REF!</v>
      </c>
      <c r="E2409" s="130" t="e">
        <f t="shared" si="4092"/>
        <v>#REF!</v>
      </c>
      <c r="F2409" s="130" t="e">
        <f t="shared" si="4092"/>
        <v>#REF!</v>
      </c>
      <c r="G2409" s="130" t="e">
        <f t="shared" si="4092"/>
        <v>#REF!</v>
      </c>
      <c r="H2409" s="130" t="e">
        <f t="shared" si="4092"/>
        <v>#REF!</v>
      </c>
      <c r="I2409" s="130" t="e">
        <f t="shared" si="4092"/>
        <v>#REF!</v>
      </c>
      <c r="J2409" s="190" t="e">
        <f t="shared" si="4092"/>
        <v>#REF!</v>
      </c>
      <c r="K2409" s="130" t="e">
        <f t="shared" si="4092"/>
        <v>#REF!</v>
      </c>
      <c r="L2409" s="131" t="e">
        <f t="shared" si="4092"/>
        <v>#REF!</v>
      </c>
      <c r="M2409" s="129" t="e">
        <f>D2402</f>
        <v>#REF!</v>
      </c>
      <c r="N2409" s="130" t="e">
        <f t="shared" si="4094"/>
        <v>#REF!</v>
      </c>
      <c r="O2409" s="130" t="e">
        <f t="shared" si="4094"/>
        <v>#REF!</v>
      </c>
      <c r="P2409" s="130" t="e">
        <f t="shared" si="4094"/>
        <v>#REF!</v>
      </c>
      <c r="Q2409" s="130" t="e">
        <f t="shared" si="4094"/>
        <v>#REF!</v>
      </c>
      <c r="R2409" s="130" t="e">
        <f t="shared" si="4094"/>
        <v>#REF!</v>
      </c>
      <c r="S2409" s="130" t="e">
        <f t="shared" si="4094"/>
        <v>#REF!</v>
      </c>
      <c r="T2409" s="130" t="e">
        <f t="shared" si="4094"/>
        <v>#REF!</v>
      </c>
      <c r="U2409" s="130" t="e">
        <f t="shared" si="4094"/>
        <v>#REF!</v>
      </c>
      <c r="V2409" s="131" t="e">
        <f t="shared" si="4094"/>
        <v>#REF!</v>
      </c>
      <c r="W2409" s="129" t="e">
        <f>E2402</f>
        <v>#REF!</v>
      </c>
      <c r="X2409" s="130" t="e">
        <f t="shared" si="4095"/>
        <v>#REF!</v>
      </c>
      <c r="Y2409" s="130" t="e">
        <f t="shared" si="4095"/>
        <v>#REF!</v>
      </c>
      <c r="Z2409" s="130" t="e">
        <f t="shared" si="4095"/>
        <v>#REF!</v>
      </c>
      <c r="AA2409" s="130" t="e">
        <f t="shared" si="4095"/>
        <v>#REF!</v>
      </c>
      <c r="AB2409" s="130" t="e">
        <f t="shared" si="4095"/>
        <v>#REF!</v>
      </c>
      <c r="AC2409" s="130" t="e">
        <f t="shared" si="4095"/>
        <v>#REF!</v>
      </c>
      <c r="AD2409" s="130" t="e">
        <f t="shared" si="4095"/>
        <v>#REF!</v>
      </c>
      <c r="AE2409" s="130" t="e">
        <f t="shared" si="4095"/>
        <v>#REF!</v>
      </c>
      <c r="AF2409" s="131" t="e">
        <f t="shared" si="4095"/>
        <v>#REF!</v>
      </c>
      <c r="AG2409" s="129" t="e">
        <f>F2402</f>
        <v>#REF!</v>
      </c>
      <c r="AH2409" s="130" t="e">
        <f t="shared" si="4096"/>
        <v>#REF!</v>
      </c>
      <c r="AI2409" s="130" t="e">
        <f t="shared" si="4096"/>
        <v>#REF!</v>
      </c>
      <c r="AJ2409" s="130" t="e">
        <f t="shared" si="4096"/>
        <v>#REF!</v>
      </c>
      <c r="AK2409" s="130" t="e">
        <f t="shared" si="4096"/>
        <v>#REF!</v>
      </c>
      <c r="AL2409" s="130" t="e">
        <f t="shared" si="4096"/>
        <v>#REF!</v>
      </c>
      <c r="AM2409" s="130" t="e">
        <f t="shared" si="4096"/>
        <v>#REF!</v>
      </c>
      <c r="AN2409" s="130" t="e">
        <f t="shared" si="4096"/>
        <v>#REF!</v>
      </c>
      <c r="AO2409" s="130" t="e">
        <f t="shared" si="4096"/>
        <v>#REF!</v>
      </c>
      <c r="AP2409" s="131" t="e">
        <f t="shared" si="4096"/>
        <v>#REF!</v>
      </c>
      <c r="AQ2409" s="129" t="e">
        <f>G2402</f>
        <v>#REF!</v>
      </c>
      <c r="AR2409" s="130" t="e">
        <f t="shared" si="4097"/>
        <v>#REF!</v>
      </c>
      <c r="AS2409" s="130" t="e">
        <f t="shared" si="4097"/>
        <v>#REF!</v>
      </c>
      <c r="AT2409" s="130" t="e">
        <f t="shared" si="4097"/>
        <v>#REF!</v>
      </c>
      <c r="AU2409" s="130" t="e">
        <f t="shared" si="4097"/>
        <v>#REF!</v>
      </c>
      <c r="AV2409" s="130" t="e">
        <f t="shared" si="4097"/>
        <v>#REF!</v>
      </c>
      <c r="AW2409" s="130" t="e">
        <f t="shared" si="4097"/>
        <v>#REF!</v>
      </c>
      <c r="AX2409" s="130" t="e">
        <f t="shared" si="4097"/>
        <v>#REF!</v>
      </c>
      <c r="AY2409" s="130" t="e">
        <f t="shared" si="4097"/>
        <v>#REF!</v>
      </c>
      <c r="AZ2409" s="131" t="e">
        <f t="shared" si="4097"/>
        <v>#REF!</v>
      </c>
      <c r="BA2409" s="129" t="e">
        <f>H2402</f>
        <v>#REF!</v>
      </c>
      <c r="BB2409" s="130" t="e">
        <f t="shared" si="4098"/>
        <v>#REF!</v>
      </c>
      <c r="BC2409" s="130" t="e">
        <f t="shared" si="4098"/>
        <v>#REF!</v>
      </c>
      <c r="BD2409" s="130" t="e">
        <f t="shared" si="4098"/>
        <v>#REF!</v>
      </c>
      <c r="BE2409" s="130" t="e">
        <f t="shared" si="4098"/>
        <v>#REF!</v>
      </c>
      <c r="BF2409" s="130" t="e">
        <f t="shared" si="4098"/>
        <v>#REF!</v>
      </c>
      <c r="BG2409" s="130" t="e">
        <f t="shared" si="4098"/>
        <v>#REF!</v>
      </c>
      <c r="BH2409" s="130" t="e">
        <f t="shared" si="4098"/>
        <v>#REF!</v>
      </c>
      <c r="BI2409" s="130" t="e">
        <f t="shared" si="4098"/>
        <v>#REF!</v>
      </c>
      <c r="BJ2409" s="131" t="e">
        <f t="shared" si="4098"/>
        <v>#REF!</v>
      </c>
      <c r="BK2409"/>
      <c r="BL2409"/>
      <c r="BM2409"/>
      <c r="BN2409"/>
      <c r="BO2409"/>
      <c r="BP2409"/>
      <c r="BQ2409"/>
      <c r="BR2409"/>
      <c r="BS2409"/>
      <c r="BT2409"/>
      <c r="BU2409"/>
      <c r="BV2409"/>
      <c r="BW2409"/>
      <c r="BX2409"/>
      <c r="BY2409"/>
      <c r="BZ2409"/>
      <c r="CA2409"/>
      <c r="CB2409"/>
      <c r="CC2409"/>
      <c r="CD2409"/>
      <c r="CE2409"/>
      <c r="CF2409"/>
      <c r="CG2409"/>
      <c r="CH2409"/>
      <c r="CI2409"/>
      <c r="CJ2409"/>
      <c r="CK2409"/>
      <c r="CL2409"/>
      <c r="CM2409"/>
      <c r="CN2409"/>
      <c r="CO2409"/>
    </row>
    <row r="2410" spans="1:93" s="2" customFormat="1" ht="15" hidden="1" customHeight="1" outlineLevel="2" x14ac:dyDescent="0.25">
      <c r="A2410" s="152" t="s">
        <v>57</v>
      </c>
      <c r="B2410" s="129">
        <f t="shared" ref="B2410" si="4099">E$3</f>
        <v>0.91</v>
      </c>
      <c r="C2410" s="130">
        <f t="shared" si="4092"/>
        <v>0.91</v>
      </c>
      <c r="D2410" s="130">
        <f t="shared" si="4092"/>
        <v>0.91</v>
      </c>
      <c r="E2410" s="130">
        <f t="shared" si="4092"/>
        <v>0.91</v>
      </c>
      <c r="F2410" s="130">
        <f t="shared" si="4092"/>
        <v>0.91</v>
      </c>
      <c r="G2410" s="130">
        <f t="shared" si="4092"/>
        <v>0.91</v>
      </c>
      <c r="H2410" s="130">
        <f t="shared" si="4092"/>
        <v>0.91</v>
      </c>
      <c r="I2410" s="130">
        <f t="shared" si="4092"/>
        <v>0.91</v>
      </c>
      <c r="J2410" s="190">
        <f t="shared" si="4092"/>
        <v>0.91</v>
      </c>
      <c r="K2410" s="130">
        <f t="shared" si="4092"/>
        <v>0.91</v>
      </c>
      <c r="L2410" s="131">
        <f t="shared" si="4092"/>
        <v>0.91</v>
      </c>
      <c r="M2410" s="129">
        <f t="shared" ref="M2410" si="4100">F$3</f>
        <v>3.6</v>
      </c>
      <c r="N2410" s="130">
        <f t="shared" si="4094"/>
        <v>3.6</v>
      </c>
      <c r="O2410" s="130">
        <f t="shared" si="4094"/>
        <v>3.6</v>
      </c>
      <c r="P2410" s="130">
        <f t="shared" si="4094"/>
        <v>3.6</v>
      </c>
      <c r="Q2410" s="130">
        <f t="shared" si="4094"/>
        <v>3.6</v>
      </c>
      <c r="R2410" s="130">
        <f t="shared" si="4094"/>
        <v>3.6</v>
      </c>
      <c r="S2410" s="130">
        <f t="shared" si="4094"/>
        <v>3.6</v>
      </c>
      <c r="T2410" s="130">
        <f t="shared" si="4094"/>
        <v>3.6</v>
      </c>
      <c r="U2410" s="130">
        <f t="shared" si="4094"/>
        <v>3.6</v>
      </c>
      <c r="V2410" s="131">
        <f t="shared" si="4094"/>
        <v>3.6</v>
      </c>
      <c r="W2410" s="129">
        <f t="shared" ref="W2410" si="4101">G$3</f>
        <v>3.6</v>
      </c>
      <c r="X2410" s="130">
        <f t="shared" si="4095"/>
        <v>3.6</v>
      </c>
      <c r="Y2410" s="130">
        <f t="shared" si="4095"/>
        <v>3.6</v>
      </c>
      <c r="Z2410" s="130">
        <f t="shared" si="4095"/>
        <v>3.6</v>
      </c>
      <c r="AA2410" s="130">
        <f t="shared" si="4095"/>
        <v>3.6</v>
      </c>
      <c r="AB2410" s="130">
        <f t="shared" si="4095"/>
        <v>3.6</v>
      </c>
      <c r="AC2410" s="130">
        <f t="shared" si="4095"/>
        <v>3.6</v>
      </c>
      <c r="AD2410" s="130">
        <f t="shared" si="4095"/>
        <v>3.6</v>
      </c>
      <c r="AE2410" s="130">
        <f t="shared" si="4095"/>
        <v>3.6</v>
      </c>
      <c r="AF2410" s="131">
        <f t="shared" si="4095"/>
        <v>3.6</v>
      </c>
      <c r="AG2410" s="129">
        <f t="shared" ref="AG2410" si="4102">H$3</f>
        <v>3.6</v>
      </c>
      <c r="AH2410" s="130">
        <f t="shared" si="4096"/>
        <v>3.6</v>
      </c>
      <c r="AI2410" s="130">
        <f t="shared" si="4096"/>
        <v>3.6</v>
      </c>
      <c r="AJ2410" s="130">
        <f t="shared" si="4096"/>
        <v>3.6</v>
      </c>
      <c r="AK2410" s="130">
        <f t="shared" si="4096"/>
        <v>3.6</v>
      </c>
      <c r="AL2410" s="130">
        <f t="shared" si="4096"/>
        <v>3.6</v>
      </c>
      <c r="AM2410" s="130">
        <f t="shared" si="4096"/>
        <v>3.6</v>
      </c>
      <c r="AN2410" s="130">
        <f t="shared" si="4096"/>
        <v>3.6</v>
      </c>
      <c r="AO2410" s="130">
        <f t="shared" si="4096"/>
        <v>3.6</v>
      </c>
      <c r="AP2410" s="131">
        <f t="shared" si="4096"/>
        <v>3.6</v>
      </c>
      <c r="AQ2410" s="129">
        <f t="shared" ref="AQ2410" si="4103">I$3</f>
        <v>0.91</v>
      </c>
      <c r="AR2410" s="130">
        <f t="shared" si="4097"/>
        <v>0.91</v>
      </c>
      <c r="AS2410" s="130">
        <f t="shared" si="4097"/>
        <v>0.91</v>
      </c>
      <c r="AT2410" s="130">
        <f t="shared" si="4097"/>
        <v>0.91</v>
      </c>
      <c r="AU2410" s="130">
        <f t="shared" si="4097"/>
        <v>0.91</v>
      </c>
      <c r="AV2410" s="130">
        <f t="shared" si="4097"/>
        <v>0.91</v>
      </c>
      <c r="AW2410" s="130">
        <f t="shared" si="4097"/>
        <v>0.91</v>
      </c>
      <c r="AX2410" s="130">
        <f t="shared" si="4097"/>
        <v>0.91</v>
      </c>
      <c r="AY2410" s="130">
        <f t="shared" si="4097"/>
        <v>0.91</v>
      </c>
      <c r="AZ2410" s="131">
        <f t="shared" si="4097"/>
        <v>0.91</v>
      </c>
      <c r="BA2410" s="129">
        <f t="shared" ref="BA2410" si="4104">J$3</f>
        <v>0</v>
      </c>
      <c r="BB2410" s="130">
        <f t="shared" si="4098"/>
        <v>0</v>
      </c>
      <c r="BC2410" s="130">
        <f t="shared" si="4098"/>
        <v>0</v>
      </c>
      <c r="BD2410" s="130">
        <f t="shared" si="4098"/>
        <v>0</v>
      </c>
      <c r="BE2410" s="130">
        <f t="shared" si="4098"/>
        <v>0</v>
      </c>
      <c r="BF2410" s="130">
        <f t="shared" si="4098"/>
        <v>0</v>
      </c>
      <c r="BG2410" s="130">
        <f t="shared" si="4098"/>
        <v>0</v>
      </c>
      <c r="BH2410" s="130">
        <f t="shared" si="4098"/>
        <v>0</v>
      </c>
      <c r="BI2410" s="130">
        <f t="shared" si="4098"/>
        <v>0</v>
      </c>
      <c r="BJ2410" s="131">
        <f t="shared" si="4098"/>
        <v>0</v>
      </c>
      <c r="BK2410"/>
      <c r="BL2410"/>
      <c r="BM2410"/>
      <c r="BN2410"/>
      <c r="BO2410"/>
      <c r="BP2410"/>
      <c r="BQ2410"/>
      <c r="BR2410"/>
      <c r="BS2410"/>
      <c r="BT2410"/>
      <c r="BU2410"/>
      <c r="BV2410"/>
      <c r="BW2410"/>
      <c r="BX2410"/>
      <c r="BY2410"/>
      <c r="BZ2410"/>
      <c r="CA2410"/>
      <c r="CB2410"/>
      <c r="CC2410"/>
      <c r="CD2410"/>
      <c r="CE2410"/>
      <c r="CF2410"/>
      <c r="CG2410"/>
      <c r="CH2410"/>
      <c r="CI2410"/>
      <c r="CJ2410"/>
      <c r="CK2410"/>
      <c r="CL2410"/>
      <c r="CM2410"/>
      <c r="CN2410"/>
      <c r="CO2410"/>
    </row>
    <row r="2411" spans="1:93" s="2" customFormat="1" ht="15" hidden="1" customHeight="1" outlineLevel="2" x14ac:dyDescent="0.25">
      <c r="A2411" s="152" t="s">
        <v>58</v>
      </c>
      <c r="B2411" s="132">
        <f t="shared" ref="B2411" si="4105">B2410/10*0</f>
        <v>0</v>
      </c>
      <c r="C2411" s="133">
        <f t="shared" ref="C2411" si="4106">C2410/10*1</f>
        <v>9.0999999999999998E-2</v>
      </c>
      <c r="D2411" s="133">
        <f t="shared" ref="D2411" si="4107">D2410/10*2</f>
        <v>0.182</v>
      </c>
      <c r="E2411" s="133">
        <f t="shared" ref="E2411" si="4108">E2410/10*3</f>
        <v>0.27300000000000002</v>
      </c>
      <c r="F2411" s="133">
        <f t="shared" ref="F2411" si="4109">F2410/10*4</f>
        <v>0.36399999999999999</v>
      </c>
      <c r="G2411" s="133">
        <f t="shared" ref="G2411" si="4110">G2410/10*5</f>
        <v>0.45499999999999996</v>
      </c>
      <c r="H2411" s="133">
        <f t="shared" ref="H2411" si="4111">H2410/10*6</f>
        <v>0.54600000000000004</v>
      </c>
      <c r="I2411" s="133">
        <f t="shared" ref="I2411" si="4112">I2410/10*7</f>
        <v>0.63700000000000001</v>
      </c>
      <c r="J2411" s="191">
        <f t="shared" ref="J2411" si="4113">J2410/10*8</f>
        <v>0.72799999999999998</v>
      </c>
      <c r="K2411" s="133">
        <f t="shared" ref="K2411" si="4114">K2410/10*9</f>
        <v>0.81899999999999995</v>
      </c>
      <c r="L2411" s="134">
        <f t="shared" ref="L2411" si="4115">L2410/10*10</f>
        <v>0.90999999999999992</v>
      </c>
      <c r="M2411" s="133">
        <f t="shared" ref="M2411" si="4116">M2410/10*1</f>
        <v>0.36</v>
      </c>
      <c r="N2411" s="133">
        <f t="shared" ref="N2411" si="4117">N2410/10*2</f>
        <v>0.72</v>
      </c>
      <c r="O2411" s="133">
        <f t="shared" ref="O2411" si="4118">O2410/10*3</f>
        <v>1.08</v>
      </c>
      <c r="P2411" s="133">
        <f t="shared" ref="P2411" si="4119">P2410/10*4</f>
        <v>1.44</v>
      </c>
      <c r="Q2411" s="133">
        <f t="shared" ref="Q2411" si="4120">Q2410/10*5</f>
        <v>1.7999999999999998</v>
      </c>
      <c r="R2411" s="133">
        <f t="shared" ref="R2411" si="4121">R2410/10*6</f>
        <v>2.16</v>
      </c>
      <c r="S2411" s="133">
        <f t="shared" ref="S2411" si="4122">S2410/10*7</f>
        <v>2.52</v>
      </c>
      <c r="T2411" s="133">
        <f t="shared" ref="T2411" si="4123">T2410/10*8</f>
        <v>2.88</v>
      </c>
      <c r="U2411" s="133">
        <f t="shared" ref="U2411" si="4124">U2410/10*9</f>
        <v>3.2399999999999998</v>
      </c>
      <c r="V2411" s="134">
        <f t="shared" ref="V2411" si="4125">V2410/10*10</f>
        <v>3.5999999999999996</v>
      </c>
      <c r="W2411" s="133">
        <f t="shared" ref="W2411" si="4126">W2410/10*1</f>
        <v>0.36</v>
      </c>
      <c r="X2411" s="133">
        <f t="shared" ref="X2411" si="4127">X2410/10*2</f>
        <v>0.72</v>
      </c>
      <c r="Y2411" s="133">
        <f t="shared" ref="Y2411" si="4128">Y2410/10*3</f>
        <v>1.08</v>
      </c>
      <c r="Z2411" s="133">
        <f t="shared" ref="Z2411" si="4129">Z2410/10*4</f>
        <v>1.44</v>
      </c>
      <c r="AA2411" s="133">
        <f t="shared" ref="AA2411" si="4130">AA2410/10*5</f>
        <v>1.7999999999999998</v>
      </c>
      <c r="AB2411" s="133">
        <f t="shared" ref="AB2411" si="4131">AB2410/10*6</f>
        <v>2.16</v>
      </c>
      <c r="AC2411" s="133">
        <f t="shared" ref="AC2411" si="4132">AC2410/10*7</f>
        <v>2.52</v>
      </c>
      <c r="AD2411" s="133">
        <f t="shared" ref="AD2411" si="4133">AD2410/10*8</f>
        <v>2.88</v>
      </c>
      <c r="AE2411" s="134">
        <f t="shared" ref="AE2411" si="4134">AE2410/10*9</f>
        <v>3.2399999999999998</v>
      </c>
      <c r="AF2411" s="134">
        <f t="shared" ref="AF2411" si="4135">AF2410/10*10</f>
        <v>3.5999999999999996</v>
      </c>
      <c r="AG2411" s="133">
        <f t="shared" ref="AG2411" si="4136">AG2410/10*1</f>
        <v>0.36</v>
      </c>
      <c r="AH2411" s="133">
        <f t="shared" ref="AH2411" si="4137">AH2410/10*2</f>
        <v>0.72</v>
      </c>
      <c r="AI2411" s="133">
        <f t="shared" ref="AI2411" si="4138">AI2410/10*3</f>
        <v>1.08</v>
      </c>
      <c r="AJ2411" s="133">
        <f t="shared" ref="AJ2411" si="4139">AJ2410/10*4</f>
        <v>1.44</v>
      </c>
      <c r="AK2411" s="133">
        <f t="shared" ref="AK2411" si="4140">AK2410/10*5</f>
        <v>1.7999999999999998</v>
      </c>
      <c r="AL2411" s="133">
        <f t="shared" ref="AL2411" si="4141">AL2410/10*6</f>
        <v>2.16</v>
      </c>
      <c r="AM2411" s="133">
        <f t="shared" ref="AM2411" si="4142">AM2410/10*7</f>
        <v>2.52</v>
      </c>
      <c r="AN2411" s="133">
        <f t="shared" ref="AN2411" si="4143">AN2410/10*8</f>
        <v>2.88</v>
      </c>
      <c r="AO2411" s="134">
        <f t="shared" ref="AO2411" si="4144">AO2410/10*9</f>
        <v>3.2399999999999998</v>
      </c>
      <c r="AP2411" s="134">
        <f t="shared" ref="AP2411" si="4145">AP2410/10*10</f>
        <v>3.5999999999999996</v>
      </c>
      <c r="AQ2411" s="133">
        <f t="shared" ref="AQ2411" si="4146">AQ2410/10*1</f>
        <v>9.0999999999999998E-2</v>
      </c>
      <c r="AR2411" s="133">
        <f t="shared" ref="AR2411" si="4147">AR2410/10*2</f>
        <v>0.182</v>
      </c>
      <c r="AS2411" s="133">
        <f t="shared" ref="AS2411" si="4148">AS2410/10*3</f>
        <v>0.27300000000000002</v>
      </c>
      <c r="AT2411" s="133">
        <f t="shared" ref="AT2411" si="4149">AT2410/10*4</f>
        <v>0.36399999999999999</v>
      </c>
      <c r="AU2411" s="133">
        <f t="shared" ref="AU2411" si="4150">AU2410/10*5</f>
        <v>0.45499999999999996</v>
      </c>
      <c r="AV2411" s="133">
        <f t="shared" ref="AV2411" si="4151">AV2410/10*6</f>
        <v>0.54600000000000004</v>
      </c>
      <c r="AW2411" s="133">
        <f t="shared" ref="AW2411" si="4152">AW2410/10*7</f>
        <v>0.63700000000000001</v>
      </c>
      <c r="AX2411" s="133">
        <f t="shared" ref="AX2411" si="4153">AX2410/10*8</f>
        <v>0.72799999999999998</v>
      </c>
      <c r="AY2411" s="134">
        <f t="shared" ref="AY2411" si="4154">AY2410/10*9</f>
        <v>0.81899999999999995</v>
      </c>
      <c r="AZ2411" s="134">
        <f t="shared" ref="AZ2411" si="4155">AZ2410/10*10</f>
        <v>0.90999999999999992</v>
      </c>
      <c r="BA2411" s="133">
        <f t="shared" ref="BA2411" si="4156">BA2410/10*1</f>
        <v>0</v>
      </c>
      <c r="BB2411" s="133">
        <f t="shared" ref="BB2411" si="4157">BB2410/10*2</f>
        <v>0</v>
      </c>
      <c r="BC2411" s="133">
        <f t="shared" ref="BC2411" si="4158">BC2410/10*3</f>
        <v>0</v>
      </c>
      <c r="BD2411" s="133">
        <f t="shared" ref="BD2411" si="4159">BD2410/10*4</f>
        <v>0</v>
      </c>
      <c r="BE2411" s="133">
        <f t="shared" ref="BE2411" si="4160">BE2410/10*5</f>
        <v>0</v>
      </c>
      <c r="BF2411" s="133">
        <f t="shared" ref="BF2411" si="4161">BF2410/10*6</f>
        <v>0</v>
      </c>
      <c r="BG2411" s="133">
        <f t="shared" ref="BG2411" si="4162">BG2410/10*7</f>
        <v>0</v>
      </c>
      <c r="BH2411" s="133">
        <f t="shared" ref="BH2411" si="4163">BH2410/10*8</f>
        <v>0</v>
      </c>
      <c r="BI2411" s="134">
        <f t="shared" ref="BI2411" si="4164">BI2410/10*9</f>
        <v>0</v>
      </c>
      <c r="BJ2411" s="134">
        <f t="shared" ref="BJ2411" si="4165">BJ2410/10*10</f>
        <v>0</v>
      </c>
      <c r="BK2411"/>
      <c r="BL2411"/>
      <c r="BM2411"/>
      <c r="BN2411"/>
      <c r="BO2411"/>
      <c r="BP2411"/>
      <c r="BQ2411"/>
      <c r="BR2411"/>
      <c r="BS2411"/>
      <c r="BT2411"/>
      <c r="BU2411"/>
      <c r="BV2411"/>
      <c r="BW2411"/>
      <c r="BX2411"/>
      <c r="BY2411"/>
      <c r="BZ2411"/>
      <c r="CA2411"/>
      <c r="CB2411"/>
      <c r="CC2411"/>
      <c r="CD2411"/>
      <c r="CE2411"/>
      <c r="CF2411"/>
      <c r="CG2411"/>
      <c r="CH2411"/>
      <c r="CI2411"/>
      <c r="CJ2411"/>
      <c r="CK2411"/>
      <c r="CL2411"/>
      <c r="CM2411"/>
      <c r="CN2411"/>
      <c r="CO2411"/>
    </row>
    <row r="2412" spans="1:93" ht="15.75" hidden="1" outlineLevel="2" thickBot="1" x14ac:dyDescent="0.3">
      <c r="A2412" s="152" t="s">
        <v>60</v>
      </c>
      <c r="B2412" s="192" t="e">
        <f t="shared" ref="B2412:L2412" si="4166">-B2409+B2408*B2411-1*IF(AND($A1882=B2407,B2411&gt;=$A2355),B2411-$A2355,0)</f>
        <v>#REF!</v>
      </c>
      <c r="C2412" s="193" t="e">
        <f t="shared" si="4166"/>
        <v>#REF!</v>
      </c>
      <c r="D2412" s="193" t="e">
        <f t="shared" si="4166"/>
        <v>#REF!</v>
      </c>
      <c r="E2412" s="193" t="e">
        <f t="shared" si="4166"/>
        <v>#REF!</v>
      </c>
      <c r="F2412" s="193" t="e">
        <f t="shared" si="4166"/>
        <v>#REF!</v>
      </c>
      <c r="G2412" s="193" t="e">
        <f t="shared" si="4166"/>
        <v>#REF!</v>
      </c>
      <c r="H2412" s="193" t="e">
        <f t="shared" si="4166"/>
        <v>#REF!</v>
      </c>
      <c r="I2412" s="193" t="e">
        <f t="shared" si="4166"/>
        <v>#REF!</v>
      </c>
      <c r="J2412" s="193" t="e">
        <f t="shared" si="4166"/>
        <v>#REF!</v>
      </c>
      <c r="K2412" s="193" t="e">
        <f t="shared" si="4166"/>
        <v>#REF!</v>
      </c>
      <c r="L2412" s="193" t="e">
        <f t="shared" si="4166"/>
        <v>#REF!</v>
      </c>
      <c r="M2412" s="192" t="e">
        <f>-M2409+M2408*M2411-1*IF(AND($A1882=M2407,M2411&gt;=$A2355),M2411-$A2355,0)</f>
        <v>#REF!</v>
      </c>
      <c r="N2412" s="193" t="e">
        <f>-N2409+N2408*N2411-1*IF(AND($A1882=N2407,N2411&gt;=$A2355),N2411-$A2355,0)</f>
        <v>#REF!</v>
      </c>
      <c r="O2412" s="193" t="e">
        <f t="shared" ref="O2412:U2412" si="4167">-O2409+O2408*O2411-1*IF(AND($A1882=O2407,O2411&gt;=$A2355),O2411-$A2355,0)</f>
        <v>#REF!</v>
      </c>
      <c r="P2412" s="193" t="e">
        <f t="shared" si="4167"/>
        <v>#REF!</v>
      </c>
      <c r="Q2412" s="193" t="e">
        <f t="shared" si="4167"/>
        <v>#REF!</v>
      </c>
      <c r="R2412" s="193" t="e">
        <f t="shared" si="4167"/>
        <v>#REF!</v>
      </c>
      <c r="S2412" s="193" t="e">
        <f t="shared" si="4167"/>
        <v>#REF!</v>
      </c>
      <c r="T2412" s="193" t="e">
        <f t="shared" si="4167"/>
        <v>#REF!</v>
      </c>
      <c r="U2412" s="193" t="e">
        <f t="shared" si="4167"/>
        <v>#REF!</v>
      </c>
      <c r="V2412" s="194" t="e">
        <f>-V2409+V2408*V2411-1*IF(AND($A1882=V2407,V2411&gt;=$A2355),V2411-$A2355,0)</f>
        <v>#REF!</v>
      </c>
      <c r="W2412" s="192" t="e">
        <f t="shared" ref="W2412:BJ2412" si="4168">-W2409+W2408*W2411-1*IF(AND($A1882=W2407,W2411&gt;=$A2355),W2411-$A2355,0)</f>
        <v>#REF!</v>
      </c>
      <c r="X2412" s="193" t="e">
        <f t="shared" si="4168"/>
        <v>#REF!</v>
      </c>
      <c r="Y2412" s="193" t="e">
        <f t="shared" si="4168"/>
        <v>#REF!</v>
      </c>
      <c r="Z2412" s="193" t="e">
        <f t="shared" si="4168"/>
        <v>#REF!</v>
      </c>
      <c r="AA2412" s="193" t="e">
        <f t="shared" si="4168"/>
        <v>#REF!</v>
      </c>
      <c r="AB2412" s="193" t="e">
        <f t="shared" si="4168"/>
        <v>#REF!</v>
      </c>
      <c r="AC2412" s="193" t="e">
        <f t="shared" si="4168"/>
        <v>#REF!</v>
      </c>
      <c r="AD2412" s="193" t="e">
        <f t="shared" si="4168"/>
        <v>#REF!</v>
      </c>
      <c r="AE2412" s="193" t="e">
        <f t="shared" si="4168"/>
        <v>#REF!</v>
      </c>
      <c r="AF2412" s="194" t="e">
        <f t="shared" si="4168"/>
        <v>#REF!</v>
      </c>
      <c r="AG2412" s="192" t="e">
        <f t="shared" si="4168"/>
        <v>#REF!</v>
      </c>
      <c r="AH2412" s="193" t="e">
        <f t="shared" si="4168"/>
        <v>#REF!</v>
      </c>
      <c r="AI2412" s="193" t="e">
        <f t="shared" si="4168"/>
        <v>#REF!</v>
      </c>
      <c r="AJ2412" s="193" t="e">
        <f t="shared" si="4168"/>
        <v>#REF!</v>
      </c>
      <c r="AK2412" s="193" t="e">
        <f t="shared" si="4168"/>
        <v>#REF!</v>
      </c>
      <c r="AL2412" s="193" t="e">
        <f t="shared" si="4168"/>
        <v>#REF!</v>
      </c>
      <c r="AM2412" s="193" t="e">
        <f t="shared" si="4168"/>
        <v>#REF!</v>
      </c>
      <c r="AN2412" s="193" t="e">
        <f t="shared" si="4168"/>
        <v>#REF!</v>
      </c>
      <c r="AO2412" s="193" t="e">
        <f t="shared" si="4168"/>
        <v>#REF!</v>
      </c>
      <c r="AP2412" s="194" t="e">
        <f t="shared" si="4168"/>
        <v>#REF!</v>
      </c>
      <c r="AQ2412" s="192" t="e">
        <f t="shared" si="4168"/>
        <v>#REF!</v>
      </c>
      <c r="AR2412" s="193" t="e">
        <f t="shared" si="4168"/>
        <v>#REF!</v>
      </c>
      <c r="AS2412" s="193" t="e">
        <f t="shared" si="4168"/>
        <v>#REF!</v>
      </c>
      <c r="AT2412" s="193" t="e">
        <f t="shared" si="4168"/>
        <v>#REF!</v>
      </c>
      <c r="AU2412" s="193" t="e">
        <f t="shared" si="4168"/>
        <v>#REF!</v>
      </c>
      <c r="AV2412" s="193" t="e">
        <f t="shared" si="4168"/>
        <v>#REF!</v>
      </c>
      <c r="AW2412" s="193" t="e">
        <f t="shared" si="4168"/>
        <v>#REF!</v>
      </c>
      <c r="AX2412" s="193" t="e">
        <f t="shared" si="4168"/>
        <v>#REF!</v>
      </c>
      <c r="AY2412" s="193" t="e">
        <f t="shared" si="4168"/>
        <v>#REF!</v>
      </c>
      <c r="AZ2412" s="194" t="e">
        <f t="shared" si="4168"/>
        <v>#REF!</v>
      </c>
      <c r="BA2412" s="192" t="e">
        <f t="shared" si="4168"/>
        <v>#REF!</v>
      </c>
      <c r="BB2412" s="193" t="e">
        <f t="shared" si="4168"/>
        <v>#REF!</v>
      </c>
      <c r="BC2412" s="193" t="e">
        <f t="shared" si="4168"/>
        <v>#REF!</v>
      </c>
      <c r="BD2412" s="193" t="e">
        <f t="shared" si="4168"/>
        <v>#REF!</v>
      </c>
      <c r="BE2412" s="193" t="e">
        <f t="shared" si="4168"/>
        <v>#REF!</v>
      </c>
      <c r="BF2412" s="193" t="e">
        <f t="shared" si="4168"/>
        <v>#REF!</v>
      </c>
      <c r="BG2412" s="193" t="e">
        <f t="shared" si="4168"/>
        <v>#REF!</v>
      </c>
      <c r="BH2412" s="193" t="e">
        <f t="shared" si="4168"/>
        <v>#REF!</v>
      </c>
      <c r="BI2412" s="193" t="e">
        <f t="shared" si="4168"/>
        <v>#REF!</v>
      </c>
      <c r="BJ2412" s="194" t="e">
        <f t="shared" si="4168"/>
        <v>#REF!</v>
      </c>
    </row>
    <row r="2413" spans="1:93" hidden="1" outlineLevel="2" x14ac:dyDescent="0.25"/>
    <row r="2414" spans="1:93" hidden="1" outlineLevel="1" collapsed="1" x14ac:dyDescent="0.25">
      <c r="A2414" s="181" t="e">
        <f>10*B1882/10</f>
        <v>#REF!</v>
      </c>
      <c r="B2414" s="180"/>
      <c r="C2414" s="180"/>
      <c r="D2414" s="180"/>
    </row>
    <row r="2415" spans="1:93" hidden="1" outlineLevel="2" x14ac:dyDescent="0.25">
      <c r="B2415" s="316" t="e">
        <f>#REF!</f>
        <v>#REF!</v>
      </c>
      <c r="C2415" s="317"/>
      <c r="D2415" s="316" t="e">
        <f>#REF!</f>
        <v>#REF!</v>
      </c>
      <c r="E2415" s="317"/>
      <c r="F2415" s="316" t="e">
        <f>#REF!</f>
        <v>#REF!</v>
      </c>
      <c r="G2415" s="317"/>
      <c r="H2415" s="316" t="e">
        <f>#REF!</f>
        <v>#REF!</v>
      </c>
      <c r="I2415" s="317"/>
      <c r="J2415" s="316" t="e">
        <f>#REF!</f>
        <v>#REF!</v>
      </c>
      <c r="K2415" s="317"/>
      <c r="L2415" s="316" t="e">
        <f>#REF!</f>
        <v>#REF!</v>
      </c>
      <c r="M2415" s="317"/>
    </row>
    <row r="2416" spans="1:93" hidden="1" outlineLevel="2" x14ac:dyDescent="0.25">
      <c r="B2416" s="105" t="e">
        <f>#REF!</f>
        <v>#REF!</v>
      </c>
      <c r="C2416" s="106">
        <v>0</v>
      </c>
      <c r="D2416" s="107" t="e">
        <f>#REF!</f>
        <v>#REF!</v>
      </c>
      <c r="E2416" s="106">
        <v>0</v>
      </c>
      <c r="F2416" s="107" t="e">
        <f>#REF!</f>
        <v>#REF!</v>
      </c>
      <c r="G2416" s="106">
        <v>0</v>
      </c>
      <c r="H2416" s="107" t="e">
        <f>#REF!</f>
        <v>#REF!</v>
      </c>
      <c r="I2416" s="106">
        <v>0</v>
      </c>
      <c r="J2416" s="107" t="e">
        <f>#REF!</f>
        <v>#REF!</v>
      </c>
      <c r="K2416" s="106">
        <v>0</v>
      </c>
      <c r="L2416" s="107" t="e">
        <f>#REF!</f>
        <v>#REF!</v>
      </c>
      <c r="M2416" s="108">
        <v>0</v>
      </c>
      <c r="X2416" s="146"/>
      <c r="Y2416" s="147"/>
    </row>
    <row r="2417" spans="1:34" hidden="1" outlineLevel="2" x14ac:dyDescent="0.25">
      <c r="B2417" s="105" t="e">
        <f>#REF!</f>
        <v>#REF!</v>
      </c>
      <c r="C2417" s="106" t="e">
        <f>IF($A1882=B2415,1*($B1882-$A2414)^2*(2*$A2414+$B1882)/$B1882^3,0)</f>
        <v>#REF!</v>
      </c>
      <c r="D2417" s="107" t="e">
        <f>#REF!</f>
        <v>#REF!</v>
      </c>
      <c r="E2417" s="106" t="e">
        <f>IF($A1882=D2415,1*($B1882-$A2414)^2*(2*$A2414+$B1882)/$B1882^3,0)</f>
        <v>#REF!</v>
      </c>
      <c r="F2417" s="107" t="e">
        <f>#REF!</f>
        <v>#REF!</v>
      </c>
      <c r="G2417" s="106" t="e">
        <f>IF($A1882=F2415,1*($B1882-$A2414)^2*(2*$A2414+$B1882)/$B1882^3,0)</f>
        <v>#REF!</v>
      </c>
      <c r="H2417" s="107" t="e">
        <f>#REF!</f>
        <v>#REF!</v>
      </c>
      <c r="I2417" s="106" t="e">
        <f>IF($A1882=H2415,1*($B1882-$A2414)^2*(2*$A2414+$B1882)/$B1882^3,0)</f>
        <v>#REF!</v>
      </c>
      <c r="J2417" s="107" t="e">
        <f>#REF!</f>
        <v>#REF!</v>
      </c>
      <c r="K2417" s="106" t="e">
        <f>IF($A1882=J2415,1*($B1882-$A2414)^2*(2*$A2414+$B1882)/$B1882^3,0)</f>
        <v>#REF!</v>
      </c>
      <c r="L2417" s="107" t="e">
        <f>#REF!</f>
        <v>#REF!</v>
      </c>
      <c r="M2417" s="108" t="e">
        <f>IF($A1882=L2415,1*($B1882-$A2414)^2*(2*$A2414+$B1882)/$B1882^3,0)</f>
        <v>#REF!</v>
      </c>
    </row>
    <row r="2418" spans="1:34" hidden="1" outlineLevel="2" x14ac:dyDescent="0.25">
      <c r="A2418" t="s">
        <v>36</v>
      </c>
      <c r="B2418" s="105" t="e">
        <f>#REF!</f>
        <v>#REF!</v>
      </c>
      <c r="C2418" s="106" t="e">
        <f>IF($A1882=B2415,1*$A2414*($B1882-$A2414)^2/$B1882^2,0)</f>
        <v>#REF!</v>
      </c>
      <c r="D2418" s="107" t="e">
        <f>#REF!</f>
        <v>#REF!</v>
      </c>
      <c r="E2418" s="106" t="e">
        <f>IF($A1882=D2415,1*$A2414*($B1882-$A2414)^2/$B1882^2,0)</f>
        <v>#REF!</v>
      </c>
      <c r="F2418" s="107" t="e">
        <f>#REF!</f>
        <v>#REF!</v>
      </c>
      <c r="G2418" s="106" t="e">
        <f>IF($A1882=F2415,1*$A2414*($B1882-$A2414)^2/$B1882^2,0)</f>
        <v>#REF!</v>
      </c>
      <c r="H2418" s="107" t="e">
        <f>#REF!</f>
        <v>#REF!</v>
      </c>
      <c r="I2418" s="106" t="e">
        <f>IF($A1882=H2415,1*$A2414*($B1882-$A2414)^2/$B1882^2,0)</f>
        <v>#REF!</v>
      </c>
      <c r="J2418" s="107" t="e">
        <f>#REF!</f>
        <v>#REF!</v>
      </c>
      <c r="K2418" s="106" t="e">
        <f>IF($A1882=J2415,1*$A2414*($B1882-$A2414)^2/$B1882^2,0)</f>
        <v>#REF!</v>
      </c>
      <c r="L2418" s="107" t="e">
        <f>#REF!</f>
        <v>#REF!</v>
      </c>
      <c r="M2418" s="108" t="e">
        <f>IF($A1882=L2415,1*$A2414*($B1882-$A2414)^2/$B1882^2,0)</f>
        <v>#REF!</v>
      </c>
      <c r="X2418" s="149"/>
    </row>
    <row r="2419" spans="1:34" hidden="1" outlineLevel="2" x14ac:dyDescent="0.25">
      <c r="B2419" s="105" t="e">
        <f>#REF!</f>
        <v>#REF!</v>
      </c>
      <c r="C2419" s="108">
        <v>0</v>
      </c>
      <c r="D2419" s="107" t="e">
        <f>#REF!</f>
        <v>#REF!</v>
      </c>
      <c r="E2419" s="108">
        <v>0</v>
      </c>
      <c r="F2419" s="107" t="e">
        <f>#REF!</f>
        <v>#REF!</v>
      </c>
      <c r="G2419" s="108">
        <v>0</v>
      </c>
      <c r="H2419" s="107" t="e">
        <f>#REF!</f>
        <v>#REF!</v>
      </c>
      <c r="I2419" s="108">
        <v>0</v>
      </c>
      <c r="J2419" s="107" t="e">
        <f>#REF!</f>
        <v>#REF!</v>
      </c>
      <c r="K2419" s="108">
        <v>0</v>
      </c>
      <c r="L2419" s="107" t="e">
        <f>#REF!</f>
        <v>#REF!</v>
      </c>
      <c r="M2419" s="108">
        <v>0</v>
      </c>
    </row>
    <row r="2420" spans="1:34" hidden="1" outlineLevel="2" x14ac:dyDescent="0.25">
      <c r="B2420" s="105" t="e">
        <f>#REF!</f>
        <v>#REF!</v>
      </c>
      <c r="C2420" s="106" t="e">
        <f>IF($A1882=B2415,1*($A2414)^2*(3*$B1882-2*$A2414)/$B1882^3,0)</f>
        <v>#REF!</v>
      </c>
      <c r="D2420" s="107" t="e">
        <f>#REF!</f>
        <v>#REF!</v>
      </c>
      <c r="E2420" s="106" t="e">
        <f>IF($A1882=D2415,1*($A2414)^2*(3*$B1882-2*$A2414)/$B1882^3,0)</f>
        <v>#REF!</v>
      </c>
      <c r="F2420" s="107" t="e">
        <f>#REF!</f>
        <v>#REF!</v>
      </c>
      <c r="G2420" s="106" t="e">
        <f>IF($A1882=F2415,1*($A2414)^2*(3*$B1882-2*$A2414)/$B1882^3,0)</f>
        <v>#REF!</v>
      </c>
      <c r="H2420" s="107" t="e">
        <f>#REF!</f>
        <v>#REF!</v>
      </c>
      <c r="I2420" s="106" t="e">
        <f>IF($A1882=H2415,1*($A2414)^2*(3*$B1882-2*$A2414)/$B1882^3,0)</f>
        <v>#REF!</v>
      </c>
      <c r="J2420" s="107" t="e">
        <f>#REF!</f>
        <v>#REF!</v>
      </c>
      <c r="K2420" s="106" t="e">
        <f>IF($A1882=J2415,1*($A2414)^2*(3*$B1882-2*$A2414)/$B1882^3,0)</f>
        <v>#REF!</v>
      </c>
      <c r="L2420" s="107" t="e">
        <f>#REF!</f>
        <v>#REF!</v>
      </c>
      <c r="M2420" s="108" t="e">
        <f>IF($A1882=L2415,1*($A2414)^2*(3*$B1882-2*$A2414)/$B1882^3,0)</f>
        <v>#REF!</v>
      </c>
    </row>
    <row r="2421" spans="1:34" hidden="1" outlineLevel="2" x14ac:dyDescent="0.25">
      <c r="B2421" s="105" t="e">
        <f>#REF!</f>
        <v>#REF!</v>
      </c>
      <c r="C2421" s="108" t="e">
        <f>IF($A1882=B2415,-1*($B1882-$A2414)*$A2414^2/$B1882^2,0)</f>
        <v>#REF!</v>
      </c>
      <c r="D2421" s="107" t="e">
        <f>#REF!</f>
        <v>#REF!</v>
      </c>
      <c r="E2421" s="108" t="e">
        <f>IF($A1882=D2415,-1*($B1882-$A2414)*$A2414^2/$B1882^2,0)</f>
        <v>#REF!</v>
      </c>
      <c r="F2421" s="107" t="e">
        <f>#REF!</f>
        <v>#REF!</v>
      </c>
      <c r="G2421" s="108" t="e">
        <f>IF($A1882=F2415,-1*($B1882-$A2414)*$A2414^2/$B1882^2,0)</f>
        <v>#REF!</v>
      </c>
      <c r="H2421" s="107" t="e">
        <f>#REF!</f>
        <v>#REF!</v>
      </c>
      <c r="I2421" s="108" t="e">
        <f>IF($A1882=H2415,-1*($B1882-$A2414)*$A2414^2/$B1882^2,0)</f>
        <v>#REF!</v>
      </c>
      <c r="J2421" s="107" t="e">
        <f>#REF!</f>
        <v>#REF!</v>
      </c>
      <c r="K2421" s="108" t="e">
        <f>IF($A1882=J2415,-1*($B1882-$A2414)*$A2414^2/$B1882^2,0)</f>
        <v>#REF!</v>
      </c>
      <c r="L2421" s="107" t="e">
        <f>#REF!</f>
        <v>#REF!</v>
      </c>
      <c r="M2421" s="108" t="e">
        <f>IF($A1882=L2415,-1*($B1882-$A2414)*$A2414^2/$B1882^2,0)</f>
        <v>#REF!</v>
      </c>
    </row>
    <row r="2422" spans="1:34" hidden="1" outlineLevel="2" x14ac:dyDescent="0.25">
      <c r="C2422" t="s">
        <v>61</v>
      </c>
      <c r="D2422" s="182"/>
      <c r="E2422" s="183"/>
      <c r="F2422" s="182"/>
      <c r="G2422" s="183"/>
      <c r="H2422" s="182"/>
      <c r="I2422" s="183"/>
      <c r="J2422" s="182"/>
      <c r="K2422" s="183"/>
      <c r="L2422" s="182"/>
      <c r="M2422" s="183"/>
      <c r="N2422" s="182"/>
      <c r="O2422" s="183"/>
      <c r="P2422" s="182"/>
      <c r="Q2422" s="183"/>
      <c r="R2422" s="182"/>
      <c r="S2422" s="183"/>
    </row>
    <row r="2423" spans="1:34" hidden="1" outlineLevel="2" x14ac:dyDescent="0.25">
      <c r="B2423" s="105">
        <v>1</v>
      </c>
      <c r="C2423" s="108">
        <f t="shared" ref="C2423" si="4169">-(IFERROR(VLOOKUP($B2423,$B2416:$C2421,2,0),0)+IFERROR(VLOOKUP($B2423,$D2416:$E2421,2,0),0)+IFERROR(VLOOKUP($B2423,$F2416:$G2421,2,0),0)+IFERROR(VLOOKUP($B2423,$H2416:$I2421,2,0),0)+IFERROR(VLOOKUP($B2423,$J2416:$K2421,2,0),0)+IFERROR(VLOOKUP($B2423,$L2416:$M2421,2,0),0)+IFERROR(VLOOKUP($B2423,$N2416:$O2421,2,0),0)+IFERROR(VLOOKUP($B2423,$P2416:$Q2421,2,0),0)+IFERROR(VLOOKUP($B2423,$R2416:$S2421,2,0),0))</f>
        <v>0</v>
      </c>
      <c r="E2423" s="109"/>
      <c r="F2423" s="325" t="s">
        <v>37</v>
      </c>
      <c r="G2423" s="325"/>
      <c r="H2423" s="325"/>
      <c r="I2423" s="325"/>
      <c r="J2423" s="325"/>
      <c r="K2423" s="325"/>
      <c r="L2423" s="325"/>
      <c r="M2423" s="325"/>
      <c r="N2423" s="325"/>
      <c r="O2423" s="325"/>
      <c r="P2423" s="325"/>
      <c r="Q2423" s="325"/>
      <c r="R2423" s="325"/>
      <c r="S2423" s="325"/>
      <c r="T2423" s="325"/>
      <c r="U2423" s="325"/>
      <c r="V2423" s="325"/>
      <c r="W2423" s="325"/>
      <c r="X2423" s="325"/>
      <c r="Y2423" s="325"/>
      <c r="Z2423" s="325"/>
      <c r="AA2423" s="325"/>
      <c r="AB2423" s="110"/>
      <c r="AC2423" s="110"/>
      <c r="AD2423" s="110"/>
      <c r="AE2423" s="110"/>
      <c r="AF2423" s="110"/>
      <c r="AG2423" s="110"/>
      <c r="AH2423" s="110"/>
    </row>
    <row r="2424" spans="1:34" hidden="1" outlineLevel="2" x14ac:dyDescent="0.25">
      <c r="B2424" s="105">
        <v>2</v>
      </c>
      <c r="C2424" s="108">
        <f t="shared" ref="C2424" si="4170">-(IFERROR(VLOOKUP($B2424,$B2416:$C2421,2,0),0)+IFERROR(VLOOKUP($B2424,$D2416:$E2421,2,0),0)+IFERROR(VLOOKUP($B2424,$F2416:$G2421,2,0),0)+IFERROR(VLOOKUP($B2424,$H2416:$I2421,2,0),0)+IFERROR(VLOOKUP($B2424,$J2416:$K2421,2,0),0)+IFERROR(VLOOKUP($B2424,$L2416:$M2421,2,0),0)+IFERROR(VLOOKUP($B2424,$N2416:$O2421,2,0),0)+IFERROR(VLOOKUP($B2424,$P2416:$Q2421,2,0),0)+IFERROR(VLOOKUP($B2424,$R2416:$S2421,2,0),0))</f>
        <v>0</v>
      </c>
      <c r="E2424" s="110"/>
      <c r="F2424" s="110"/>
      <c r="G2424" s="326" t="s">
        <v>38</v>
      </c>
      <c r="H2424" s="326"/>
      <c r="I2424" s="326"/>
      <c r="J2424" s="326"/>
      <c r="K2424" s="326"/>
      <c r="L2424" s="326"/>
      <c r="M2424" s="110"/>
      <c r="N2424" s="110"/>
      <c r="O2424" s="110"/>
      <c r="P2424" s="327" t="s">
        <v>39</v>
      </c>
      <c r="Q2424" s="327"/>
      <c r="R2424" s="327"/>
      <c r="S2424" s="327"/>
      <c r="T2424" s="327"/>
      <c r="U2424" s="327"/>
      <c r="V2424" s="110"/>
      <c r="W2424" s="110"/>
      <c r="X2424" s="110"/>
      <c r="Y2424" s="110"/>
      <c r="Z2424" s="110"/>
      <c r="AA2424" s="110"/>
      <c r="AB2424" s="110"/>
      <c r="AC2424" s="110"/>
      <c r="AD2424" s="110"/>
      <c r="AE2424" s="110"/>
      <c r="AF2424" s="110"/>
      <c r="AG2424" s="110"/>
      <c r="AH2424" s="110"/>
    </row>
    <row r="2425" spans="1:34" hidden="1" outlineLevel="2" x14ac:dyDescent="0.25">
      <c r="B2425" s="105">
        <v>3</v>
      </c>
      <c r="C2425" s="108">
        <f t="shared" ref="C2425" si="4171">-(IFERROR(VLOOKUP($B2425,$B2416:$C2421,2,0),0)+IFERROR(VLOOKUP($B2425,$D2416:$E2421,2,0),0)+IFERROR(VLOOKUP($B2425,$F2416:$G2421,2,0),0)+IFERROR(VLOOKUP($B2425,$H2416:$I2421,2,0),0)+IFERROR(VLOOKUP($B2425,$J2416:$K2421,2,0),0)+IFERROR(VLOOKUP($B2425,$L2416:$M2421,2,0),0)+IFERROR(VLOOKUP($B2425,$N2416:$O2421,2,0),0)+IFERROR(VLOOKUP($B2425,$P2416:$Q2421,2,0),0)+IFERROR(VLOOKUP($B2425,$R2416:$S2421,2,0),0))</f>
        <v>0</v>
      </c>
      <c r="E2425" s="110"/>
      <c r="F2425" s="110"/>
      <c r="G2425" s="112">
        <v>6</v>
      </c>
      <c r="H2425" s="112">
        <v>5</v>
      </c>
      <c r="I2425" s="112">
        <v>4</v>
      </c>
      <c r="J2425" s="112">
        <v>3</v>
      </c>
      <c r="K2425" s="112">
        <v>2</v>
      </c>
      <c r="L2425" s="112">
        <v>1</v>
      </c>
      <c r="M2425" s="110"/>
      <c r="O2425" s="110"/>
      <c r="P2425" s="112">
        <v>6</v>
      </c>
      <c r="Q2425" s="112">
        <v>5</v>
      </c>
      <c r="R2425" s="112">
        <v>4</v>
      </c>
      <c r="S2425" s="112">
        <v>3</v>
      </c>
      <c r="T2425" s="112">
        <v>2</v>
      </c>
      <c r="U2425" s="112">
        <v>1</v>
      </c>
      <c r="AB2425" s="110"/>
      <c r="AC2425" s="110"/>
      <c r="AD2425" s="110"/>
      <c r="AE2425" s="110"/>
      <c r="AF2425" s="110"/>
      <c r="AG2425" s="110"/>
      <c r="AH2425" s="110"/>
    </row>
    <row r="2426" spans="1:34" hidden="1" outlineLevel="2" x14ac:dyDescent="0.25">
      <c r="B2426" s="105">
        <v>4</v>
      </c>
      <c r="C2426" s="108">
        <f t="shared" ref="C2426" si="4172">-(IFERROR(VLOOKUP($B2426,$B2416:$C2421,2,0),0)+IFERROR(VLOOKUP($B2426,$D2416:$E2421,2,0),0)+IFERROR(VLOOKUP($B2426,$F2416:$G2421,2,0),0)+IFERROR(VLOOKUP($B2426,$H2416:$I2421,2,0),0)+IFERROR(VLOOKUP($B2426,$J2416:$K2421,2,0),0)+IFERROR(VLOOKUP($B2426,$L2416:$M2421,2,0),0)+IFERROR(VLOOKUP($B2426,$N2416:$O2421,2,0),0)+IFERROR(VLOOKUP($B2426,$P2416:$Q2421,2,0),0)+IFERROR(VLOOKUP($B2426,$R2416:$S2421,2,0),0))</f>
        <v>0</v>
      </c>
      <c r="E2426" s="110"/>
      <c r="F2426" s="105">
        <v>1</v>
      </c>
      <c r="G2426" s="184" t="e">
        <f t="array" ref="G2426:G2432">MMULT(MINVERSE($C$24:$I$30),$C2423:$C2429)</f>
        <v>#NUM!</v>
      </c>
      <c r="H2426" s="184" t="e">
        <f t="array" ref="H2426:H2431">MMULT(MINVERSE($C$24:$H$29),$C2423:$C2428)</f>
        <v>#NUM!</v>
      </c>
      <c r="I2426" s="184" t="e">
        <f t="array" ref="I2426:I2430">MMULT(MINVERSE($C$24:$G$28),$C2423:$C2427)</f>
        <v>#NUM!</v>
      </c>
      <c r="J2426" s="184" t="e">
        <f t="array" ref="J2426:J2429">MMULT(MINVERSE($C$24:$F$27),$C2423:$C2426)</f>
        <v>#NUM!</v>
      </c>
      <c r="K2426" s="184" t="e">
        <f t="array" ref="K2426:K2428">MMULT(MINVERSE($C$24:$E$26),$C2423:$C2425)</f>
        <v>#NUM!</v>
      </c>
      <c r="L2426" s="184" t="e">
        <f t="array" ref="L2426:L2427">MMULT(MINVERSE($C$24:$D$25),$C2423:$C2424)</f>
        <v>#NUM!</v>
      </c>
      <c r="M2426" s="110"/>
      <c r="O2426" s="105">
        <v>1</v>
      </c>
      <c r="P2426" s="184" t="e">
        <f t="array" ref="P2426:P2436">MMULT(MINVERSE($C$24:$M$34),$C2423:$C2433)</f>
        <v>#NUM!</v>
      </c>
      <c r="Q2426" s="184" t="e">
        <f t="array" ref="Q2426:Q2435">MMULT(MINVERSE($C$24:$L$33),$C2423:$C2432)</f>
        <v>#NUM!</v>
      </c>
      <c r="R2426" s="184" t="e">
        <f t="array" ref="R2426:R2434">MMULT(MINVERSE($C$24:$K$32),$C2423:$C2431)</f>
        <v>#NUM!</v>
      </c>
      <c r="S2426" s="184" t="e">
        <f t="array" ref="S2426:S2433">MMULT(MINVERSE($C$24:$J$31),$C2423:$C2430)</f>
        <v>#NUM!</v>
      </c>
      <c r="T2426" s="114"/>
      <c r="U2426" s="114"/>
      <c r="V2426" s="110"/>
      <c r="W2426" s="110"/>
      <c r="X2426" s="110"/>
      <c r="Y2426" s="110"/>
      <c r="Z2426" s="110"/>
      <c r="AA2426" s="110"/>
      <c r="AB2426" s="110"/>
      <c r="AC2426" s="110"/>
      <c r="AD2426" s="110"/>
      <c r="AE2426" s="110"/>
      <c r="AF2426" s="110"/>
      <c r="AG2426" s="110"/>
      <c r="AH2426" s="110"/>
    </row>
    <row r="2427" spans="1:34" hidden="1" outlineLevel="2" x14ac:dyDescent="0.25">
      <c r="B2427" s="105">
        <v>5</v>
      </c>
      <c r="C2427" s="108">
        <f t="shared" ref="C2427" si="4173">-(IFERROR(VLOOKUP($B2427,$B2416:$C2421,2,0),0)+IFERROR(VLOOKUP($B2427,$D2416:$E2421,2,0),0)+IFERROR(VLOOKUP($B2427,$F2416:$G2421,2,0),0)+IFERROR(VLOOKUP($B2427,$H2416:$I2421,2,0),0)+IFERROR(VLOOKUP($B2427,$J2416:$K2421,2,0),0)+IFERROR(VLOOKUP($B2427,$L2416:$M2421,2,0),0)+IFERROR(VLOOKUP($B2427,$N2416:$O2421,2,0),0)+IFERROR(VLOOKUP($B2427,$P2416:$Q2421,2,0),0)+IFERROR(VLOOKUP($B2427,$R2416:$S2421,2,0),0))</f>
        <v>0</v>
      </c>
      <c r="E2427" s="110"/>
      <c r="F2427" s="105">
        <v>2</v>
      </c>
      <c r="G2427" s="185" t="e">
        <v>#NUM!</v>
      </c>
      <c r="H2427" s="185" t="e">
        <v>#NUM!</v>
      </c>
      <c r="I2427" s="185" t="e">
        <v>#NUM!</v>
      </c>
      <c r="J2427" s="185" t="e">
        <v>#NUM!</v>
      </c>
      <c r="K2427" s="185" t="e">
        <v>#NUM!</v>
      </c>
      <c r="L2427" s="185" t="e">
        <v>#NUM!</v>
      </c>
      <c r="M2427" s="110"/>
      <c r="O2427" s="105">
        <v>2</v>
      </c>
      <c r="P2427" s="185" t="e">
        <v>#NUM!</v>
      </c>
      <c r="Q2427" s="185" t="e">
        <v>#NUM!</v>
      </c>
      <c r="R2427" s="185" t="e">
        <v>#NUM!</v>
      </c>
      <c r="S2427" s="185" t="e">
        <v>#NUM!</v>
      </c>
      <c r="T2427" s="114"/>
      <c r="U2427" s="114"/>
    </row>
    <row r="2428" spans="1:34" hidden="1" outlineLevel="2" x14ac:dyDescent="0.25">
      <c r="B2428" s="105">
        <v>6</v>
      </c>
      <c r="C2428" s="108">
        <f t="shared" ref="C2428" si="4174">-(IFERROR(VLOOKUP($B2428,$B2416:$C2421,2,0),0)+IFERROR(VLOOKUP($B2428,$D2416:$E2421,2,0),0)+IFERROR(VLOOKUP($B2428,$F2416:$G2421,2,0),0)+IFERROR(VLOOKUP($B2428,$H2416:$I2421,2,0),0)+IFERROR(VLOOKUP($B2428,$J2416:$K2421,2,0),0)+IFERROR(VLOOKUP($B2428,$L2416:$M2421,2,0),0)+IFERROR(VLOOKUP($B2428,$N2416:$O2421,2,0),0)+IFERROR(VLOOKUP($B2428,$P2416:$Q2421,2,0),0)+IFERROR(VLOOKUP($B2428,$R2416:$S2421,2,0),0))</f>
        <v>0</v>
      </c>
      <c r="E2428" s="110"/>
      <c r="F2428" s="105">
        <v>3</v>
      </c>
      <c r="G2428" s="185" t="e">
        <v>#NUM!</v>
      </c>
      <c r="H2428" s="185" t="e">
        <v>#NUM!</v>
      </c>
      <c r="I2428" s="185" t="e">
        <v>#NUM!</v>
      </c>
      <c r="J2428" s="185" t="e">
        <v>#NUM!</v>
      </c>
      <c r="K2428" s="185" t="e">
        <v>#NUM!</v>
      </c>
      <c r="L2428" s="185"/>
      <c r="M2428" s="110"/>
      <c r="O2428" s="105">
        <v>3</v>
      </c>
      <c r="P2428" s="185" t="e">
        <v>#NUM!</v>
      </c>
      <c r="Q2428" s="185" t="e">
        <v>#NUM!</v>
      </c>
      <c r="R2428" s="185" t="e">
        <v>#NUM!</v>
      </c>
      <c r="S2428" s="185" t="e">
        <v>#NUM!</v>
      </c>
      <c r="T2428" s="114"/>
      <c r="U2428" s="114"/>
    </row>
    <row r="2429" spans="1:34" hidden="1" outlineLevel="2" x14ac:dyDescent="0.25">
      <c r="B2429" s="105">
        <v>7</v>
      </c>
      <c r="C2429" s="108">
        <f t="shared" ref="C2429" si="4175">-(IFERROR(VLOOKUP($B2429,$B2416:$C2421,2,0),0)+IFERROR(VLOOKUP($B2429,$D2416:$E2421,2,0),0)+IFERROR(VLOOKUP($B2429,$F2416:$G2421,2,0),0)+IFERROR(VLOOKUP($B2429,$H2416:$I2421,2,0),0)+IFERROR(VLOOKUP($B2429,$J2416:$K2421,2,0),0)+IFERROR(VLOOKUP($B2429,$L2416:$M2421,2,0),0)+IFERROR(VLOOKUP($B2429,$N2416:$O2421,2,0),0)+IFERROR(VLOOKUP($B2429,$P2416:$Q2421,2,0),0)+IFERROR(VLOOKUP($B2429,$R2416:$S2421,2,0),0))</f>
        <v>0</v>
      </c>
      <c r="E2429" s="110"/>
      <c r="F2429" s="105">
        <v>4</v>
      </c>
      <c r="G2429" s="185" t="e">
        <v>#NUM!</v>
      </c>
      <c r="H2429" s="185" t="e">
        <v>#NUM!</v>
      </c>
      <c r="I2429" s="185" t="e">
        <v>#NUM!</v>
      </c>
      <c r="J2429" s="185" t="e">
        <v>#NUM!</v>
      </c>
      <c r="K2429" s="185"/>
      <c r="L2429" s="185"/>
      <c r="M2429" s="110"/>
      <c r="O2429" s="105">
        <v>4</v>
      </c>
      <c r="P2429" s="185" t="e">
        <v>#NUM!</v>
      </c>
      <c r="Q2429" s="185" t="e">
        <v>#NUM!</v>
      </c>
      <c r="R2429" s="185" t="e">
        <v>#NUM!</v>
      </c>
      <c r="S2429" s="185" t="e">
        <v>#NUM!</v>
      </c>
      <c r="T2429" s="114"/>
      <c r="U2429" s="114"/>
    </row>
    <row r="2430" spans="1:34" hidden="1" outlineLevel="2" x14ac:dyDescent="0.25">
      <c r="B2430" s="105">
        <v>8</v>
      </c>
      <c r="C2430" s="108">
        <f t="shared" ref="C2430" si="4176">-(IFERROR(VLOOKUP($B2430,$B2416:$C2421,2,0),0)+IFERROR(VLOOKUP($B2430,$D2416:$E2421,2,0),0)+IFERROR(VLOOKUP($B2430,$F2416:$G2421,2,0),0)+IFERROR(VLOOKUP($B2430,$H2416:$I2421,2,0),0)+IFERROR(VLOOKUP($B2430,$J2416:$K2421,2,0),0)+IFERROR(VLOOKUP($B2430,$L2416:$M2421,2,0),0)+IFERROR(VLOOKUP($B2430,$N2416:$O2421,2,0),0)+IFERROR(VLOOKUP($B2430,$P2416:$Q2421,2,0),0)+IFERROR(VLOOKUP($B2430,$R2416:$S2421,2,0),0))</f>
        <v>0</v>
      </c>
      <c r="E2430" s="110" t="s">
        <v>40</v>
      </c>
      <c r="F2430" s="105">
        <v>5</v>
      </c>
      <c r="G2430" s="185" t="e">
        <v>#NUM!</v>
      </c>
      <c r="H2430" s="185" t="e">
        <v>#NUM!</v>
      </c>
      <c r="I2430" s="185" t="e">
        <v>#NUM!</v>
      </c>
      <c r="J2430" s="185"/>
      <c r="K2430" s="185"/>
      <c r="L2430" s="185"/>
      <c r="M2430" s="110"/>
      <c r="O2430" s="105">
        <v>5</v>
      </c>
      <c r="P2430" s="185" t="e">
        <v>#NUM!</v>
      </c>
      <c r="Q2430" s="185" t="e">
        <v>#NUM!</v>
      </c>
      <c r="R2430" s="185" t="e">
        <v>#NUM!</v>
      </c>
      <c r="S2430" s="185" t="e">
        <v>#NUM!</v>
      </c>
      <c r="T2430" s="114"/>
      <c r="U2430" s="114"/>
    </row>
    <row r="2431" spans="1:34" hidden="1" outlineLevel="2" x14ac:dyDescent="0.25">
      <c r="B2431" s="105">
        <v>9</v>
      </c>
      <c r="C2431" s="108">
        <f t="shared" ref="C2431" si="4177">-(IFERROR(VLOOKUP($B2431,$B2416:$C2421,2,0),0)+IFERROR(VLOOKUP($B2431,$D2416:$E2421,2,0),0)+IFERROR(VLOOKUP($B2431,$F2416:$G2421,2,0),0)+IFERROR(VLOOKUP($B2431,$H2416:$I2421,2,0),0)+IFERROR(VLOOKUP($B2431,$J2416:$K2421,2,0),0)+IFERROR(VLOOKUP($B2431,$L2416:$M2421,2,0),0)+IFERROR(VLOOKUP($B2431,$N2416:$O2421,2,0),0)+IFERROR(VLOOKUP($B2431,$P2416:$Q2421,2,0),0)+IFERROR(VLOOKUP($B2431,$R2416:$S2421,2,0),0))</f>
        <v>0</v>
      </c>
      <c r="E2431" s="110"/>
      <c r="F2431" s="105">
        <v>6</v>
      </c>
      <c r="G2431" s="185" t="e">
        <v>#NUM!</v>
      </c>
      <c r="H2431" s="185" t="e">
        <v>#NUM!</v>
      </c>
      <c r="I2431" s="185"/>
      <c r="J2431" s="185"/>
      <c r="K2431" s="185"/>
      <c r="L2431" s="185"/>
      <c r="M2431" s="110"/>
      <c r="O2431" s="105">
        <v>6</v>
      </c>
      <c r="P2431" s="185" t="e">
        <v>#NUM!</v>
      </c>
      <c r="Q2431" s="185" t="e">
        <v>#NUM!</v>
      </c>
      <c r="R2431" s="185" t="e">
        <v>#NUM!</v>
      </c>
      <c r="S2431" s="185" t="e">
        <v>#NUM!</v>
      </c>
      <c r="T2431" s="114"/>
      <c r="U2431" s="114"/>
    </row>
    <row r="2432" spans="1:34" hidden="1" outlineLevel="2" x14ac:dyDescent="0.25">
      <c r="B2432" s="105">
        <v>10</v>
      </c>
      <c r="C2432" s="108">
        <f t="shared" ref="C2432" si="4178">-(IFERROR(VLOOKUP($B2432,$B2416:$C2421,2,0),0)+IFERROR(VLOOKUP($B2432,$D2416:$E2421,2,0),0)+IFERROR(VLOOKUP($B2432,$F2416:$G2421,2,0),0)+IFERROR(VLOOKUP($B2432,$H2416:$I2421,2,0),0)+IFERROR(VLOOKUP($B2432,$J2416:$K2421,2,0),0)+IFERROR(VLOOKUP($B2432,$L2416:$M2421,2,0),0)+IFERROR(VLOOKUP($B2432,$N2416:$O2421,2,0),0)+IFERROR(VLOOKUP($B2432,$P2416:$Q2421,2,0),0)+IFERROR(VLOOKUP($B2432,$R2416:$S2421,2,0),0))</f>
        <v>0</v>
      </c>
      <c r="E2432" s="110"/>
      <c r="F2432" s="105">
        <v>7</v>
      </c>
      <c r="G2432" s="185" t="e">
        <v>#NUM!</v>
      </c>
      <c r="H2432" s="185"/>
      <c r="I2432" s="185"/>
      <c r="J2432" s="185"/>
      <c r="K2432" s="185"/>
      <c r="L2432" s="185"/>
      <c r="M2432" s="110"/>
      <c r="N2432" s="110" t="s">
        <v>40</v>
      </c>
      <c r="O2432" s="105">
        <v>7</v>
      </c>
      <c r="P2432" s="185" t="e">
        <v>#NUM!</v>
      </c>
      <c r="Q2432" s="185" t="e">
        <v>#NUM!</v>
      </c>
      <c r="R2432" s="185" t="e">
        <v>#NUM!</v>
      </c>
      <c r="S2432" s="185" t="e">
        <v>#NUM!</v>
      </c>
      <c r="T2432" s="114"/>
      <c r="U2432" s="114"/>
    </row>
    <row r="2433" spans="1:24" hidden="1" outlineLevel="2" x14ac:dyDescent="0.25">
      <c r="B2433" s="105">
        <v>11</v>
      </c>
      <c r="C2433" s="108">
        <f t="shared" ref="C2433" si="4179">-(IFERROR(VLOOKUP($B2433,$B2416:$C2421,2,0),0)+IFERROR(VLOOKUP($B2433,$D2416:$E2421,2,0),0)+IFERROR(VLOOKUP($B2433,$F2416:$G2421,2,0),0)+IFERROR(VLOOKUP($B2433,$H2416:$I2421,2,0),0)+IFERROR(VLOOKUP($B2433,$J2416:$K2421,2,0),0)+IFERROR(VLOOKUP($B2433,$L2416:$M2421,2,0),0)+IFERROR(VLOOKUP($B2433,$N2416:$O2421,2,0),0)+IFERROR(VLOOKUP($B2433,$P2416:$Q2421,2,0),0)+IFERROR(VLOOKUP($B2433,$R2416:$S2421,2,0),0))</f>
        <v>0</v>
      </c>
      <c r="E2433" s="110"/>
      <c r="M2433" s="110"/>
      <c r="O2433" s="105">
        <v>8</v>
      </c>
      <c r="P2433" s="185" t="e">
        <v>#NUM!</v>
      </c>
      <c r="Q2433" s="185" t="e">
        <v>#NUM!</v>
      </c>
      <c r="R2433" s="185" t="e">
        <v>#NUM!</v>
      </c>
      <c r="S2433" s="185" t="e">
        <v>#NUM!</v>
      </c>
      <c r="T2433" s="114"/>
      <c r="U2433" s="114"/>
    </row>
    <row r="2434" spans="1:24" hidden="1" outlineLevel="2" x14ac:dyDescent="0.25">
      <c r="B2434" s="105">
        <v>12</v>
      </c>
      <c r="C2434" s="108">
        <f t="shared" ref="C2434" si="4180">-(IFERROR(VLOOKUP($B2434,$B2416:$C2421,2,0),0)+IFERROR(VLOOKUP($B2434,$D2416:$E2421,2,0),0)+IFERROR(VLOOKUP($B2434,$F2416:$G2421,2,0),0)+IFERROR(VLOOKUP($B2434,$H2416:$I2421,2,0),0)+IFERROR(VLOOKUP($B2434,$J2416:$K2421,2,0),0)+IFERROR(VLOOKUP($B2434,$L2416:$M2421,2,0),0)+IFERROR(VLOOKUP($B2434,$N2416:$O2421,2,0),0)+IFERROR(VLOOKUP($B2434,$P2416:$Q2421,2,0),0)+IFERROR(VLOOKUP($B2434,$R2416:$S2421,2,0),0))</f>
        <v>0</v>
      </c>
      <c r="E2434" s="110"/>
      <c r="M2434" s="110"/>
      <c r="O2434" s="105">
        <v>9</v>
      </c>
      <c r="P2434" s="185" t="e">
        <v>#NUM!</v>
      </c>
      <c r="Q2434" s="185" t="e">
        <v>#NUM!</v>
      </c>
      <c r="R2434" s="185" t="e">
        <v>#NUM!</v>
      </c>
      <c r="S2434" s="185"/>
      <c r="T2434" s="114"/>
      <c r="U2434" s="114"/>
    </row>
    <row r="2435" spans="1:24" hidden="1" outlineLevel="2" x14ac:dyDescent="0.25">
      <c r="B2435" s="105">
        <v>13</v>
      </c>
      <c r="C2435" s="108">
        <f t="shared" ref="C2435" si="4181">-(IFERROR(VLOOKUP($B2435,$B2416:$C2421,2,0),0)+IFERROR(VLOOKUP($B2435,$D2416:$E2421,2,0),0)+IFERROR(VLOOKUP($B2435,$F2416:$G2421,2,0),0)+IFERROR(VLOOKUP($B2435,$H2416:$I2421,2,0),0)+IFERROR(VLOOKUP($B2435,$J2416:$K2421,2,0),0)+IFERROR(VLOOKUP($B2435,$L2416:$M2421,2,0),0)+IFERROR(VLOOKUP($B2435,$N2416:$O2421,2,0),0)+IFERROR(VLOOKUP($B2435,$P2416:$Q2421,2,0),0)+IFERROR(VLOOKUP($B2435,$R2416:$S2421,2,0),0))</f>
        <v>0</v>
      </c>
      <c r="E2435" s="110"/>
      <c r="F2435" s="110"/>
      <c r="G2435" s="324" t="s">
        <v>42</v>
      </c>
      <c r="H2435" s="324"/>
      <c r="I2435" s="324"/>
      <c r="J2435" s="324"/>
      <c r="K2435" s="324"/>
      <c r="L2435" s="324"/>
      <c r="M2435" s="110"/>
      <c r="O2435" s="105">
        <v>10</v>
      </c>
      <c r="P2435" s="185" t="e">
        <v>#NUM!</v>
      </c>
      <c r="Q2435" s="185" t="e">
        <v>#NUM!</v>
      </c>
      <c r="R2435" s="185"/>
      <c r="S2435" s="185"/>
      <c r="T2435" s="114"/>
      <c r="U2435" s="114"/>
    </row>
    <row r="2436" spans="1:24" hidden="1" outlineLevel="2" x14ac:dyDescent="0.25">
      <c r="B2436" s="105">
        <v>14</v>
      </c>
      <c r="C2436" s="108">
        <f t="shared" ref="C2436" si="4182">-(IFERROR(VLOOKUP($B2436,$B2416:$C2421,2,0),0)+IFERROR(VLOOKUP($B2436,$D2416:$E2421,2,0),0)+IFERROR(VLOOKUP($B2436,$F2416:$G2421,2,0),0)+IFERROR(VLOOKUP($B2436,$H2416:$I2421,2,0),0)+IFERROR(VLOOKUP($B2436,$J2416:$K2421,2,0),0)+IFERROR(VLOOKUP($B2436,$L2416:$M2421,2,0),0)+IFERROR(VLOOKUP($B2436,$N2416:$O2421,2,0),0)+IFERROR(VLOOKUP($B2436,$P2416:$Q2421,2,0),0)+IFERROR(VLOOKUP($B2436,$R2416:$S2421,2,0),0))</f>
        <v>0</v>
      </c>
      <c r="E2436" s="110"/>
      <c r="F2436" s="110"/>
      <c r="G2436" s="112">
        <v>6</v>
      </c>
      <c r="H2436" s="112">
        <v>5</v>
      </c>
      <c r="I2436" s="112">
        <v>4</v>
      </c>
      <c r="J2436" s="112">
        <v>3</v>
      </c>
      <c r="K2436" s="112">
        <v>2</v>
      </c>
      <c r="L2436" s="112">
        <v>1</v>
      </c>
      <c r="M2436" s="110"/>
      <c r="O2436" s="105">
        <v>11</v>
      </c>
      <c r="P2436" s="185" t="e">
        <v>#NUM!</v>
      </c>
      <c r="Q2436" s="185"/>
      <c r="R2436" s="185"/>
      <c r="S2436" s="185"/>
      <c r="T2436" s="114"/>
      <c r="U2436" s="114"/>
    </row>
    <row r="2437" spans="1:24" hidden="1" outlineLevel="2" x14ac:dyDescent="0.25">
      <c r="A2437" s="68" t="s">
        <v>41</v>
      </c>
      <c r="B2437" s="105">
        <v>15</v>
      </c>
      <c r="C2437" s="108">
        <f t="shared" ref="C2437" si="4183">-(IFERROR(VLOOKUP($B2437,$B2416:$C2421,2,0),0)+IFERROR(VLOOKUP($B2437,$D2416:$E2421,2,0),0)+IFERROR(VLOOKUP($B2437,$F2416:$G2421,2,0),0)+IFERROR(VLOOKUP($B2437,$H2416:$I2421,2,0),0)+IFERROR(VLOOKUP($B2437,$J2416:$K2421,2,0),0)+IFERROR(VLOOKUP($B2437,$L2416:$M2421,2,0),0)+IFERROR(VLOOKUP($B2437,$N2416:$O2421,2,0),0)+IFERROR(VLOOKUP($B2437,$P2416:$Q2421,2,0),0)+IFERROR(VLOOKUP($B2437,$R2416:$S2421,2,0),0))</f>
        <v>0</v>
      </c>
      <c r="E2437" s="110"/>
      <c r="F2437" s="105">
        <v>1</v>
      </c>
      <c r="G2437" s="184" t="e">
        <f t="array" ref="G2437:G2445">MMULT(MINVERSE($C$24:$K$32),$C2423:$C2431)</f>
        <v>#NUM!</v>
      </c>
      <c r="H2437" s="184" t="e">
        <f t="array" ref="H2437:H2444">MMULT(MINVERSE($C$24:$J$31),$C2423:$C2430)</f>
        <v>#NUM!</v>
      </c>
      <c r="I2437" s="184" t="e">
        <f t="array" ref="I2437:I2443">MMULT(MINVERSE($C$24:$I$30),$C2423:$C2429)</f>
        <v>#NUM!</v>
      </c>
      <c r="J2437" s="184" t="e">
        <f t="array" ref="J2437:J2442">MMULT(MINVERSE($C$24:$H$29),$C2423:$C2428)</f>
        <v>#NUM!</v>
      </c>
      <c r="K2437" s="184" t="e">
        <f t="array" ref="K2437:K2441">MMULT(MINVERSE($C$24:$G$28),$C2423:$C2427)</f>
        <v>#NUM!</v>
      </c>
      <c r="L2437" s="113"/>
      <c r="M2437" s="110"/>
      <c r="N2437" s="110"/>
      <c r="O2437" s="110"/>
      <c r="P2437" s="110"/>
    </row>
    <row r="2438" spans="1:24" hidden="1" outlineLevel="2" x14ac:dyDescent="0.25">
      <c r="B2438" s="105">
        <v>16</v>
      </c>
      <c r="C2438" s="108">
        <f t="shared" ref="C2438" si="4184">-(IFERROR(VLOOKUP($B2438,$B2416:$C2421,2,0),0)+IFERROR(VLOOKUP($B2438,$D2416:$E2421,2,0),0)+IFERROR(VLOOKUP($B2438,$F2416:$G2421,2,0),0)+IFERROR(VLOOKUP($B2438,$H2416:$I2421,2,0),0)+IFERROR(VLOOKUP($B2438,$J2416:$K2421,2,0),0)+IFERROR(VLOOKUP($B2438,$L2416:$M2421,2,0),0)+IFERROR(VLOOKUP($B2438,$N2416:$O2421,2,0),0)+IFERROR(VLOOKUP($B2438,$P2416:$Q2421,2,0),0)+IFERROR(VLOOKUP($B2438,$R2416:$S2421,2,0),0))</f>
        <v>0</v>
      </c>
      <c r="E2438" s="110"/>
      <c r="F2438" s="105">
        <v>2</v>
      </c>
      <c r="G2438" s="185" t="e">
        <v>#NUM!</v>
      </c>
      <c r="H2438" s="185" t="e">
        <v>#NUM!</v>
      </c>
      <c r="I2438" s="185" t="e">
        <v>#NUM!</v>
      </c>
      <c r="J2438" s="185" t="e">
        <v>#NUM!</v>
      </c>
      <c r="K2438" s="185" t="e">
        <v>#NUM!</v>
      </c>
      <c r="L2438" s="114"/>
      <c r="M2438" s="110"/>
      <c r="N2438" s="110"/>
      <c r="O2438" s="110"/>
      <c r="P2438" s="110"/>
    </row>
    <row r="2439" spans="1:24" hidden="1" outlineLevel="2" x14ac:dyDescent="0.25">
      <c r="B2439" s="105">
        <v>17</v>
      </c>
      <c r="C2439" s="108">
        <f t="shared" ref="C2439" si="4185">-(IFERROR(VLOOKUP($B2439,$B2416:$C2421,2,0),0)+IFERROR(VLOOKUP($B2439,$D2416:$E2421,2,0),0)+IFERROR(VLOOKUP($B2439,$F2416:$G2421,2,0),0)+IFERROR(VLOOKUP($B2439,$H2416:$I2421,2,0),0)+IFERROR(VLOOKUP($B2439,$J2416:$K2421,2,0),0)+IFERROR(VLOOKUP($B2439,$L2416:$M2421,2,0),0)+IFERROR(VLOOKUP($B2439,$N2416:$O2421,2,0),0)+IFERROR(VLOOKUP($B2439,$P2416:$Q2421,2,0),0)+IFERROR(VLOOKUP($B2439,$R2416:$S2421,2,0),0))</f>
        <v>0</v>
      </c>
      <c r="E2439" s="110"/>
      <c r="F2439" s="105">
        <v>3</v>
      </c>
      <c r="G2439" s="185" t="e">
        <v>#NUM!</v>
      </c>
      <c r="H2439" s="185" t="e">
        <v>#NUM!</v>
      </c>
      <c r="I2439" s="185" t="e">
        <v>#NUM!</v>
      </c>
      <c r="J2439" s="185" t="e">
        <v>#NUM!</v>
      </c>
      <c r="K2439" s="185" t="e">
        <v>#NUM!</v>
      </c>
      <c r="L2439" s="114"/>
      <c r="M2439" s="110"/>
    </row>
    <row r="2440" spans="1:24" hidden="1" outlineLevel="2" x14ac:dyDescent="0.25">
      <c r="B2440" s="105">
        <v>18</v>
      </c>
      <c r="C2440" s="108">
        <f t="shared" ref="C2440" si="4186">-(IFERROR(VLOOKUP($B2440,$B2416:$C2421,2,0),0)+IFERROR(VLOOKUP($B2440,$D2416:$E2421,2,0),0)+IFERROR(VLOOKUP($B2440,$F2416:$G2421,2,0),0)+IFERROR(VLOOKUP($B2440,$H2416:$I2421,2,0),0)+IFERROR(VLOOKUP($B2440,$J2416:$K2421,2,0),0)+IFERROR(VLOOKUP($B2440,$L2416:$M2421,2,0),0)+IFERROR(VLOOKUP($B2440,$N2416:$O2421,2,0),0)+IFERROR(VLOOKUP($B2440,$P2416:$Q2421,2,0),0)+IFERROR(VLOOKUP($B2440,$R2416:$S2421,2,0),0))</f>
        <v>0</v>
      </c>
      <c r="E2440" s="110"/>
      <c r="F2440" s="105">
        <v>4</v>
      </c>
      <c r="G2440" s="185" t="e">
        <v>#NUM!</v>
      </c>
      <c r="H2440" s="185" t="e">
        <v>#NUM!</v>
      </c>
      <c r="I2440" s="185" t="e">
        <v>#NUM!</v>
      </c>
      <c r="J2440" s="185" t="e">
        <v>#NUM!</v>
      </c>
      <c r="K2440" s="185" t="e">
        <v>#NUM!</v>
      </c>
      <c r="L2440" s="114"/>
      <c r="M2440" s="110"/>
    </row>
    <row r="2441" spans="1:24" hidden="1" outlineLevel="2" x14ac:dyDescent="0.25">
      <c r="B2441" s="105">
        <v>19</v>
      </c>
      <c r="C2441" s="108">
        <f t="shared" ref="C2441" si="4187">-(IFERROR(VLOOKUP($B2441,$B2416:$C2421,2,0),0)+IFERROR(VLOOKUP($B2441,$D2416:$E2421,2,0),0)+IFERROR(VLOOKUP($B2441,$F2416:$G2421,2,0),0)+IFERROR(VLOOKUP($B2441,$H2416:$I2421,2,0),0)+IFERROR(VLOOKUP($B2441,$J2416:$K2421,2,0),0)+IFERROR(VLOOKUP($B2441,$L2416:$M2421,2,0),0)+IFERROR(VLOOKUP($B2441,$N2416:$O2421,2,0),0)+IFERROR(VLOOKUP($B2441,$P2416:$Q2421,2,0),0)+IFERROR(VLOOKUP($B2441,$R2416:$S2421,2,0),0))</f>
        <v>0</v>
      </c>
      <c r="E2441" s="110"/>
      <c r="F2441" s="105">
        <v>5</v>
      </c>
      <c r="G2441" s="185" t="e">
        <v>#NUM!</v>
      </c>
      <c r="H2441" s="185" t="e">
        <v>#NUM!</v>
      </c>
      <c r="I2441" s="185" t="e">
        <v>#NUM!</v>
      </c>
      <c r="J2441" s="185" t="e">
        <v>#NUM!</v>
      </c>
      <c r="K2441" s="185" t="e">
        <v>#NUM!</v>
      </c>
      <c r="L2441" s="114"/>
      <c r="M2441" s="110"/>
    </row>
    <row r="2442" spans="1:24" hidden="1" outlineLevel="2" x14ac:dyDescent="0.25">
      <c r="B2442" s="105">
        <v>20</v>
      </c>
      <c r="C2442" s="108">
        <f t="shared" ref="C2442" si="4188">-(IFERROR(VLOOKUP($B2442,$B2416:$C2421,2,0),0)+IFERROR(VLOOKUP($B2442,$D2416:$E2421,2,0),0)+IFERROR(VLOOKUP($B2442,$F2416:$G2421,2,0),0)+IFERROR(VLOOKUP($B2442,$H2416:$I2421,2,0),0)+IFERROR(VLOOKUP($B2442,$J2416:$K2421,2,0),0)+IFERROR(VLOOKUP($B2442,$L2416:$M2421,2,0),0)+IFERROR(VLOOKUP($B2442,$N2416:$O2421,2,0),0)+IFERROR(VLOOKUP($B2442,$P2416:$Q2421,2,0),0)+IFERROR(VLOOKUP($B2442,$R2416:$S2421,2,0),0))</f>
        <v>0</v>
      </c>
      <c r="E2442" s="110" t="s">
        <v>40</v>
      </c>
      <c r="F2442" s="105">
        <v>6</v>
      </c>
      <c r="G2442" s="185" t="e">
        <v>#NUM!</v>
      </c>
      <c r="H2442" s="185" t="e">
        <v>#NUM!</v>
      </c>
      <c r="I2442" s="185" t="e">
        <v>#NUM!</v>
      </c>
      <c r="J2442" s="185" t="e">
        <v>#NUM!</v>
      </c>
      <c r="K2442" s="185"/>
      <c r="L2442" s="114"/>
      <c r="M2442" s="110"/>
    </row>
    <row r="2443" spans="1:24" hidden="1" outlineLevel="2" x14ac:dyDescent="0.25">
      <c r="B2443" s="105">
        <v>21</v>
      </c>
      <c r="C2443" s="108">
        <f t="shared" ref="C2443" si="4189">-(IFERROR(VLOOKUP($B2443,$B2416:$C2421,2,0),0)+IFERROR(VLOOKUP($B2443,$D2416:$E2421,2,0),0)+IFERROR(VLOOKUP($B2443,$F2416:$G2421,2,0),0)+IFERROR(VLOOKUP($B2443,$H2416:$I2421,2,0),0)+IFERROR(VLOOKUP($B2443,$J2416:$K2421,2,0),0)+IFERROR(VLOOKUP($B2443,$L2416:$M2421,2,0),0)+IFERROR(VLOOKUP($B2443,$N2416:$O2421,2,0),0)+IFERROR(VLOOKUP($B2443,$P2416:$Q2421,2,0),0)+IFERROR(VLOOKUP($B2443,$R2416:$S2421,2,0),0))</f>
        <v>0</v>
      </c>
      <c r="E2443" s="110"/>
      <c r="F2443" s="105">
        <v>7</v>
      </c>
      <c r="G2443" s="185" t="e">
        <v>#NUM!</v>
      </c>
      <c r="H2443" s="185" t="e">
        <v>#NUM!</v>
      </c>
      <c r="I2443" s="185" t="e">
        <v>#NUM!</v>
      </c>
      <c r="J2443" s="185"/>
      <c r="K2443" s="185"/>
      <c r="L2443" s="114"/>
      <c r="M2443" s="110"/>
    </row>
    <row r="2444" spans="1:24" hidden="1" outlineLevel="2" x14ac:dyDescent="0.25">
      <c r="E2444" s="110"/>
      <c r="F2444" s="105">
        <v>8</v>
      </c>
      <c r="G2444" s="185" t="e">
        <v>#NUM!</v>
      </c>
      <c r="H2444" s="185" t="e">
        <v>#NUM!</v>
      </c>
      <c r="I2444" s="185"/>
      <c r="J2444" s="185"/>
      <c r="K2444" s="185"/>
      <c r="L2444" s="114"/>
      <c r="M2444" s="110"/>
      <c r="X2444" s="110"/>
    </row>
    <row r="2445" spans="1:24" hidden="1" outlineLevel="2" x14ac:dyDescent="0.25">
      <c r="E2445" s="110"/>
      <c r="F2445" s="105">
        <v>9</v>
      </c>
      <c r="G2445" s="185" t="e">
        <v>#NUM!</v>
      </c>
      <c r="H2445" s="185"/>
      <c r="I2445" s="185"/>
      <c r="J2445" s="185"/>
      <c r="K2445" s="185"/>
      <c r="L2445" s="114"/>
      <c r="M2445" s="110"/>
      <c r="X2445" s="110"/>
    </row>
    <row r="2446" spans="1:24" hidden="1" outlineLevel="2" x14ac:dyDescent="0.25">
      <c r="A2446" s="117"/>
    </row>
    <row r="2447" spans="1:24" s="119" customFormat="1" hidden="1" outlineLevel="2" x14ac:dyDescent="0.25">
      <c r="A2447" s="118" t="s">
        <v>37</v>
      </c>
    </row>
    <row r="2448" spans="1:24" hidden="1" outlineLevel="2" x14ac:dyDescent="0.25">
      <c r="B2448" s="316" t="e">
        <f t="shared" ref="B2448:B2454" si="4190">B2415</f>
        <v>#REF!</v>
      </c>
      <c r="C2448" s="316"/>
      <c r="D2448" s="316" t="e">
        <f t="shared" ref="D2448:D2454" si="4191">D2415</f>
        <v>#REF!</v>
      </c>
      <c r="E2448" s="316"/>
      <c r="F2448" s="316" t="e">
        <f t="shared" ref="F2448:F2454" si="4192">F2415</f>
        <v>#REF!</v>
      </c>
      <c r="G2448" s="316"/>
      <c r="H2448" s="316" t="e">
        <f t="shared" ref="H2448:H2454" si="4193">H2415</f>
        <v>#REF!</v>
      </c>
      <c r="I2448" s="316"/>
      <c r="J2448" s="316" t="e">
        <f t="shared" ref="J2448:J2454" si="4194">J2415</f>
        <v>#REF!</v>
      </c>
      <c r="K2448" s="316"/>
      <c r="L2448" s="316" t="e">
        <f t="shared" ref="L2448:L2454" si="4195">L2415</f>
        <v>#REF!</v>
      </c>
      <c r="M2448" s="316"/>
    </row>
    <row r="2449" spans="1:16" hidden="1" outlineLevel="2" x14ac:dyDescent="0.25">
      <c r="B2449" s="105" t="e">
        <f t="shared" si="4190"/>
        <v>#REF!</v>
      </c>
      <c r="C2449" s="116" t="e">
        <f>IF($Q$2=2,IFERROR(INDEX($G2426:$L2432,MATCH(B2449,$F2426:$F2432,0),MATCH(INICIO!$C$59,$G2425:$L2425,0)),0),IF($Q$2=4,IFERROR(INDEX($P2426:$U2436,MATCH(B2449,$O2426:$O2436,0),MATCH(INICIO!$C$59,$P2425:$U2425,0)),0),IFERROR(INDEX($G2437:$L2445,MATCH(B2449,$F2437:$F2445,0),MATCH(INICIO!$C$59,$G2436:$L2436,0)),0)))</f>
        <v>#REF!</v>
      </c>
      <c r="D2449" s="105" t="e">
        <f t="shared" si="4191"/>
        <v>#REF!</v>
      </c>
      <c r="E2449" s="116" t="e">
        <f>IF($Q$2=2,IFERROR(INDEX($G2426:$L2432,MATCH(D2449,$F2426:$F2432,0),MATCH(INICIO!$C$59,$G2425:$L2425,0)),0),IF($Q$2=4,IFERROR(INDEX($P2426:$U2436,MATCH(D2449,$O2426:$O2436,0),MATCH(INICIO!$C$59,$P2425:$U2425,0)),0),IFERROR(INDEX($G2437:$L2445,MATCH(D2449,$F2437:$F2445,0),MATCH(INICIO!$C$59,$G2436:$L2436,0)),0)))</f>
        <v>#REF!</v>
      </c>
      <c r="F2449" s="105" t="e">
        <f t="shared" si="4192"/>
        <v>#REF!</v>
      </c>
      <c r="G2449" s="116" t="e">
        <f>IF($Q$2=2,IFERROR(INDEX($G2426:$L2432,MATCH(F2449,$F2426:$F2432,0),MATCH(INICIO!$C$59,$G2425:$L2425,0)),0),IF($Q$2=4,IFERROR(INDEX($P2426:$U2436,MATCH(F2449,$O2426:$O2436,0),MATCH(INICIO!$C$59,$P2425:$U2425,0)),0),IFERROR(INDEX($G2437:$L2445,MATCH(F2449,$F2437:$F2445,0),MATCH(INICIO!$C$59,$G2436:$L2436,0)),0)))</f>
        <v>#REF!</v>
      </c>
      <c r="H2449" s="105" t="e">
        <f t="shared" si="4193"/>
        <v>#REF!</v>
      </c>
      <c r="I2449" s="116" t="e">
        <f>IF($Q$2=2,IFERROR(INDEX($G2426:$L2432,MATCH(H2449,$F2426:$F2432,0),MATCH(INICIO!$C$59,$G2425:$L2425,0)),0),IF($Q$2=4,IFERROR(INDEX($P2426:$U2436,MATCH(H2449,$O2426:$O2436,0),MATCH(INICIO!$C$59,$P2425:$U2425,0)),0),IFERROR(INDEX($G2437:$L2445,MATCH(H2449,$F2437:$F2445,0),MATCH(INICIO!$C$59,$G2436:$L2436,0)),0)))</f>
        <v>#REF!</v>
      </c>
      <c r="J2449" s="105" t="e">
        <f t="shared" si="4194"/>
        <v>#REF!</v>
      </c>
      <c r="K2449" s="116" t="e">
        <f>IF($Q$2=2,IFERROR(INDEX($G2426:$L2432,MATCH(J2449,$F2426:$F2432,0),MATCH(INICIO!$C$59,$G2425:$L2425,0)),0),IF($Q$2=4,IFERROR(INDEX($P2426:$U2436,MATCH(J2449,$O2426:$O2436,0),MATCH(INICIO!$C$59,$P2425:$U2425,0)),0),IFERROR(INDEX($G2437:$L2445,MATCH(J2449,$F2437:$F2445,0),MATCH(INICIO!$C$59,$G2436:$L2436,0)),0)))</f>
        <v>#REF!</v>
      </c>
      <c r="L2449" s="105" t="e">
        <f t="shared" si="4195"/>
        <v>#REF!</v>
      </c>
      <c r="M2449" s="116" t="e">
        <f>IF($Q$2=2,IFERROR(INDEX($G2426:$L2432,MATCH(L2449,$F2426:$F2432,0),MATCH(INICIO!$C$59,$G2425:$L2425,0)),0),IF($Q$2=4,IFERROR(INDEX($P2426:$U2436,MATCH(L2449,$O2426:$O2436,0),MATCH(INICIO!$C$59,$P2425:$U2425,0)),0),IFERROR(INDEX($G2437:$L2445,MATCH(L2449,$F2437:$F2445,0),MATCH(INICIO!$C$59,$G2436:$L2436,0)),0)))</f>
        <v>#REF!</v>
      </c>
    </row>
    <row r="2450" spans="1:16" hidden="1" outlineLevel="2" x14ac:dyDescent="0.25">
      <c r="B2450" s="105" t="e">
        <f t="shared" si="4190"/>
        <v>#REF!</v>
      </c>
      <c r="C2450" s="116" t="e">
        <f>IF($Q$2=2,IFERROR(INDEX($G2426:$L2432,MATCH(B2450,$F2426:$F2432,0),MATCH(INICIO!$C$59,$G2425:$L2425,0)),0),IF($Q$2=4,IFERROR(INDEX($P2426:$U2436,MATCH(B2450,$O2426:$O2436,0),MATCH(INICIO!$C$59,$P2425:$U2425,0)),0),IFERROR(INDEX($G2437:$L2445,MATCH(B2450,$F2437:$F2445,0),MATCH(INICIO!$C$59,$G2436:$L2436,0)),0)))</f>
        <v>#REF!</v>
      </c>
      <c r="D2450" s="105" t="e">
        <f t="shared" si="4191"/>
        <v>#REF!</v>
      </c>
      <c r="E2450" s="116" t="e">
        <f>IF($Q$2=2,IFERROR(INDEX($G2426:$L2432,MATCH(D2450,$F2426:$F2432,0),MATCH(INICIO!$C$59,$G2425:$L2425,0)),0),IF($Q$2=4,IFERROR(INDEX($P2426:$U2436,MATCH(D2450,$O2426:$O2436,0),MATCH(INICIO!$C$59,$P2425:$U2425,0)),0),IFERROR(INDEX($G2437:$L2445,MATCH(D2450,$F2437:$F2445,0),MATCH(INICIO!$C$59,$G2436:$L2436,0)),0)))</f>
        <v>#REF!</v>
      </c>
      <c r="F2450" s="105" t="e">
        <f t="shared" si="4192"/>
        <v>#REF!</v>
      </c>
      <c r="G2450" s="116" t="e">
        <f>IF($Q$2=2,IFERROR(INDEX($G2426:$L2432,MATCH(F2450,$F2426:$F2432,0),MATCH(INICIO!$C$59,$G2425:$L2425,0)),0),IF($Q$2=4,IFERROR(INDEX($P2426:$U2436,MATCH(F2450,$O2426:$O2436,0),MATCH(INICIO!$C$59,$P2425:$U2425,0)),0),IFERROR(INDEX($G2437:$L2445,MATCH(F2450,$F2437:$F2445,0),MATCH(INICIO!$C$59,$G2436:$L2436,0)),0)))</f>
        <v>#REF!</v>
      </c>
      <c r="H2450" s="105" t="e">
        <f t="shared" si="4193"/>
        <v>#REF!</v>
      </c>
      <c r="I2450" s="116" t="e">
        <f>IF($Q$2=2,IFERROR(INDEX($G2426:$L2432,MATCH(H2450,$F2426:$F2432,0),MATCH(INICIO!$C$59,$G2425:$L2425,0)),0),IF($Q$2=4,IFERROR(INDEX($P2426:$U2436,MATCH(H2450,$O2426:$O2436,0),MATCH(INICIO!$C$59,$P2425:$U2425,0)),0),IFERROR(INDEX($G2437:$L2445,MATCH(H2450,$F2437:$F2445,0),MATCH(INICIO!$C$59,$G2436:$L2436,0)),0)))</f>
        <v>#REF!</v>
      </c>
      <c r="J2450" s="105" t="e">
        <f t="shared" si="4194"/>
        <v>#REF!</v>
      </c>
      <c r="K2450" s="116" t="e">
        <f>IF($Q$2=2,IFERROR(INDEX($G2426:$L2432,MATCH(J2450,$F2426:$F2432,0),MATCH(INICIO!$C$59,$G2425:$L2425,0)),0),IF($Q$2=4,IFERROR(INDEX($P2426:$U2436,MATCH(J2450,$O2426:$O2436,0),MATCH(INICIO!$C$59,$P2425:$U2425,0)),0),IFERROR(INDEX($G2437:$L2445,MATCH(J2450,$F2437:$F2445,0),MATCH(INICIO!$C$59,$G2436:$L2436,0)),0)))</f>
        <v>#REF!</v>
      </c>
      <c r="L2450" s="105" t="e">
        <f t="shared" si="4195"/>
        <v>#REF!</v>
      </c>
      <c r="M2450" s="116" t="e">
        <f>IF($Q$2=2,IFERROR(INDEX($G2426:$L2432,MATCH(L2450,$F2426:$F2432,0),MATCH(INICIO!$C$59,$G2425:$L2425,0)),0),IF($Q$2=4,IFERROR(INDEX($P2426:$U2436,MATCH(L2450,$O2426:$O2436,0),MATCH(INICIO!$C$59,$P2425:$U2425,0)),0),IFERROR(INDEX($G2437:$L2445,MATCH(L2450,$F2437:$F2445,0),MATCH(INICIO!$C$59,$G2436:$L2436,0)),0)))</f>
        <v>#REF!</v>
      </c>
    </row>
    <row r="2451" spans="1:16" hidden="1" outlineLevel="2" x14ac:dyDescent="0.25">
      <c r="B2451" s="105" t="e">
        <f t="shared" si="4190"/>
        <v>#REF!</v>
      </c>
      <c r="C2451" s="116" t="e">
        <f>IF($Q$2=2,IFERROR(INDEX($G2426:$L2432,MATCH(B2451,$F2426:$F2432,0),MATCH(INICIO!$C$59,$G2425:$L2425,0)),0),IF($Q$2=4,IFERROR(INDEX($P2426:$U2436,MATCH(B2451,$O2426:$O2436,0),MATCH(INICIO!$C$59,$P2425:$U2425,0)),0),IFERROR(INDEX($G2437:$L2445,MATCH(B2451,$F2437:$F2445,0),MATCH(INICIO!$C$59,$G2436:$L2436,0)),0)))</f>
        <v>#REF!</v>
      </c>
      <c r="D2451" s="105" t="e">
        <f t="shared" si="4191"/>
        <v>#REF!</v>
      </c>
      <c r="E2451" s="116" t="e">
        <f>IF($Q$2=2,IFERROR(INDEX($G2426:$L2432,MATCH(D2451,$F2426:$F2432,0),MATCH(INICIO!$C$59,$G2425:$L2425,0)),0),IF($Q$2=4,IFERROR(INDEX($P2426:$U2436,MATCH(D2451,$O2426:$O2436,0),MATCH(INICIO!$C$59,$P2425:$U2425,0)),0),IFERROR(INDEX($G2437:$L2445,MATCH(D2451,$F2437:$F2445,0),MATCH(INICIO!$C$59,$G2436:$L2436,0)),0)))</f>
        <v>#REF!</v>
      </c>
      <c r="F2451" s="105" t="e">
        <f t="shared" si="4192"/>
        <v>#REF!</v>
      </c>
      <c r="G2451" s="116" t="e">
        <f>IF($Q$2=2,IFERROR(INDEX($G2426:$L2432,MATCH(F2451,$F2426:$F2432,0),MATCH(INICIO!$C$59,$G2425:$L2425,0)),0),IF($Q$2=4,IFERROR(INDEX($P2426:$U2436,MATCH(F2451,$O2426:$O2436,0),MATCH(INICIO!$C$59,$P2425:$U2425,0)),0),IFERROR(INDEX($G2437:$L2445,MATCH(F2451,$F2437:$F2445,0),MATCH(INICIO!$C$59,$G2436:$L2436,0)),0)))</f>
        <v>#REF!</v>
      </c>
      <c r="H2451" s="105" t="e">
        <f t="shared" si="4193"/>
        <v>#REF!</v>
      </c>
      <c r="I2451" s="116" t="e">
        <f>IF($Q$2=2,IFERROR(INDEX($G2426:$L2432,MATCH(H2451,$F2426:$F2432,0),MATCH(INICIO!$C$59,$G2425:$L2425,0)),0),IF($Q$2=4,IFERROR(INDEX($P2426:$U2436,MATCH(H2451,$O2426:$O2436,0),MATCH(INICIO!$C$59,$P2425:$U2425,0)),0),IFERROR(INDEX($G2437:$L2445,MATCH(H2451,$F2437:$F2445,0),MATCH(INICIO!$C$59,$G2436:$L2436,0)),0)))</f>
        <v>#REF!</v>
      </c>
      <c r="J2451" s="105" t="e">
        <f t="shared" si="4194"/>
        <v>#REF!</v>
      </c>
      <c r="K2451" s="116" t="e">
        <f>IF($Q$2=2,IFERROR(INDEX($G2426:$L2432,MATCH(J2451,$F2426:$F2432,0),MATCH(INICIO!$C$59,$G2425:$L2425,0)),0),IF($Q$2=4,IFERROR(INDEX($P2426:$U2436,MATCH(J2451,$O2426:$O2436,0),MATCH(INICIO!$C$59,$P2425:$U2425,0)),0),IFERROR(INDEX($G2437:$L2445,MATCH(J2451,$F2437:$F2445,0),MATCH(INICIO!$C$59,$G2436:$L2436,0)),0)))</f>
        <v>#REF!</v>
      </c>
      <c r="L2451" s="105" t="e">
        <f t="shared" si="4195"/>
        <v>#REF!</v>
      </c>
      <c r="M2451" s="116" t="e">
        <f>IF($Q$2=2,IFERROR(INDEX($G2426:$L2432,MATCH(L2451,$F2426:$F2432,0),MATCH(INICIO!$C$59,$G2425:$L2425,0)),0),IF($Q$2=4,IFERROR(INDEX($P2426:$U2436,MATCH(L2451,$O2426:$O2436,0),MATCH(INICIO!$C$59,$P2425:$U2425,0)),0),IFERROR(INDEX($G2437:$L2445,MATCH(L2451,$F2437:$F2445,0),MATCH(INICIO!$C$59,$G2436:$L2436,0)),0)))</f>
        <v>#REF!</v>
      </c>
    </row>
    <row r="2452" spans="1:16" hidden="1" outlineLevel="2" x14ac:dyDescent="0.25">
      <c r="B2452" s="105" t="e">
        <f t="shared" si="4190"/>
        <v>#REF!</v>
      </c>
      <c r="C2452" s="116" t="e">
        <f>IF($Q$2=2,IFERROR(INDEX($G2426:$L2432,MATCH(B2452,$F2426:$F2432,0),MATCH(INICIO!$C$59,$G2425:$L2425,0)),0),IF($Q$2=4,IFERROR(INDEX($P2426:$U2436,MATCH(B2452,$O2426:$O2436,0),MATCH(INICIO!$C$59,$P2425:$U2425,0)),0),IFERROR(INDEX($G2437:$L2445,MATCH(B2452,$F2437:$F2445,0),MATCH(INICIO!$C$59,$G2436:$L2436,0)),0)))</f>
        <v>#REF!</v>
      </c>
      <c r="D2452" s="105" t="e">
        <f t="shared" si="4191"/>
        <v>#REF!</v>
      </c>
      <c r="E2452" s="116" t="e">
        <f>IF($Q$2=2,IFERROR(INDEX($G2426:$L2432,MATCH(D2452,$F2426:$F2432,0),MATCH(INICIO!$C$59,$G2425:$L2425,0)),0),IF($Q$2=4,IFERROR(INDEX($P2426:$U2436,MATCH(D2452,$O2426:$O2436,0),MATCH(INICIO!$C$59,$P2425:$U2425,0)),0),IFERROR(INDEX($G2437:$L2445,MATCH(D2452,$F2437:$F2445,0),MATCH(INICIO!$C$59,$G2436:$L2436,0)),0)))</f>
        <v>#REF!</v>
      </c>
      <c r="F2452" s="105" t="e">
        <f t="shared" si="4192"/>
        <v>#REF!</v>
      </c>
      <c r="G2452" s="116" t="e">
        <f>IF($Q$2=2,IFERROR(INDEX($G2426:$L2432,MATCH(F2452,$F2426:$F2432,0),MATCH(INICIO!$C$59,$G2425:$L2425,0)),0),IF($Q$2=4,IFERROR(INDEX($P2426:$U2436,MATCH(F2452,$O2426:$O2436,0),MATCH(INICIO!$C$59,$P2425:$U2425,0)),0),IFERROR(INDEX($G2437:$L2445,MATCH(F2452,$F2437:$F2445,0),MATCH(INICIO!$C$59,$G2436:$L2436,0)),0)))</f>
        <v>#REF!</v>
      </c>
      <c r="H2452" s="105" t="e">
        <f t="shared" si="4193"/>
        <v>#REF!</v>
      </c>
      <c r="I2452" s="116" t="e">
        <f>IF($Q$2=2,IFERROR(INDEX($G2426:$L2432,MATCH(H2452,$F2426:$F2432,0),MATCH(INICIO!$C$59,$G2425:$L2425,0)),0),IF($Q$2=4,IFERROR(INDEX($P2426:$U2436,MATCH(H2452,$O2426:$O2436,0),MATCH(INICIO!$C$59,$P2425:$U2425,0)),0),IFERROR(INDEX($G2437:$L2445,MATCH(H2452,$F2437:$F2445,0),MATCH(INICIO!$C$59,$G2436:$L2436,0)),0)))</f>
        <v>#REF!</v>
      </c>
      <c r="J2452" s="105" t="e">
        <f t="shared" si="4194"/>
        <v>#REF!</v>
      </c>
      <c r="K2452" s="116" t="e">
        <f>IF($Q$2=2,IFERROR(INDEX($G2426:$L2432,MATCH(J2452,$F2426:$F2432,0),MATCH(INICIO!$C$59,$G2425:$L2425,0)),0),IF($Q$2=4,IFERROR(INDEX($P2426:$U2436,MATCH(J2452,$O2426:$O2436,0),MATCH(INICIO!$C$59,$P2425:$U2425,0)),0),IFERROR(INDEX($G2437:$L2445,MATCH(J2452,$F2437:$F2445,0),MATCH(INICIO!$C$59,$G2436:$L2436,0)),0)))</f>
        <v>#REF!</v>
      </c>
      <c r="L2452" s="105" t="e">
        <f t="shared" si="4195"/>
        <v>#REF!</v>
      </c>
      <c r="M2452" s="116" t="e">
        <f>IF($Q$2=2,IFERROR(INDEX($G2426:$L2432,MATCH(L2452,$F2426:$F2432,0),MATCH(INICIO!$C$59,$G2425:$L2425,0)),0),IF($Q$2=4,IFERROR(INDEX($P2426:$U2436,MATCH(L2452,$O2426:$O2436,0),MATCH(INICIO!$C$59,$P2425:$U2425,0)),0),IFERROR(INDEX($G2437:$L2445,MATCH(L2452,$F2437:$F2445,0),MATCH(INICIO!$C$59,$G2436:$L2436,0)),0)))</f>
        <v>#REF!</v>
      </c>
    </row>
    <row r="2453" spans="1:16" hidden="1" outlineLevel="2" x14ac:dyDescent="0.25">
      <c r="B2453" s="105" t="e">
        <f t="shared" si="4190"/>
        <v>#REF!</v>
      </c>
      <c r="C2453" s="116" t="e">
        <f>IF($Q$2=2,IFERROR(INDEX($G2426:$L2432,MATCH(B2453,$F2426:$F2432,0),MATCH(INICIO!$C$59,$G2425:$L2425,0)),0),IF($Q$2=4,IFERROR(INDEX($P2426:$U2436,MATCH(B2453,$O2426:$O2436,0),MATCH(INICIO!$C$59,$P2425:$U2425,0)),0),IFERROR(INDEX($G2437:$L2445,MATCH(B2453,$F2437:$F2445,0),MATCH(INICIO!$C$59,$G2436:$L2436,0)),0)))</f>
        <v>#REF!</v>
      </c>
      <c r="D2453" s="105" t="e">
        <f t="shared" si="4191"/>
        <v>#REF!</v>
      </c>
      <c r="E2453" s="116" t="e">
        <f>IF($Q$2=2,IFERROR(INDEX($G2426:$L2432,MATCH(D2453,$F2426:$F2432,0),MATCH(INICIO!$C$59,$G2425:$L2425,0)),0),IF($Q$2=4,IFERROR(INDEX($P2426:$U2436,MATCH(D2453,$O2426:$O2436,0),MATCH(INICIO!$C$59,$P2425:$U2425,0)),0),IFERROR(INDEX($G2437:$L2445,MATCH(D2453,$F2437:$F2445,0),MATCH(INICIO!$C$59,$G2436:$L2436,0)),0)))</f>
        <v>#REF!</v>
      </c>
      <c r="F2453" s="105" t="e">
        <f t="shared" si="4192"/>
        <v>#REF!</v>
      </c>
      <c r="G2453" s="116" t="e">
        <f>IF($Q$2=2,IFERROR(INDEX($G2426:$L2432,MATCH(F2453,$F2426:$F2432,0),MATCH(INICIO!$C$59,$G2425:$L2425,0)),0),IF($Q$2=4,IFERROR(INDEX($P2426:$U2436,MATCH(F2453,$O2426:$O2436,0),MATCH(INICIO!$C$59,$P2425:$U2425,0)),0),IFERROR(INDEX($G2437:$L2445,MATCH(F2453,$F2437:$F2445,0),MATCH(INICIO!$C$59,$G2436:$L2436,0)),0)))</f>
        <v>#REF!</v>
      </c>
      <c r="H2453" s="105" t="e">
        <f t="shared" si="4193"/>
        <v>#REF!</v>
      </c>
      <c r="I2453" s="116" t="e">
        <f>IF($Q$2=2,IFERROR(INDEX($G2426:$L2432,MATCH(H2453,$F2426:$F2432,0),MATCH(INICIO!$C$59,$G2425:$L2425,0)),0),IF($Q$2=4,IFERROR(INDEX($P2426:$U2436,MATCH(H2453,$O2426:$O2436,0),MATCH(INICIO!$C$59,$P2425:$U2425,0)),0),IFERROR(INDEX($G2437:$L2445,MATCH(H2453,$F2437:$F2445,0),MATCH(INICIO!$C$59,$G2436:$L2436,0)),0)))</f>
        <v>#REF!</v>
      </c>
      <c r="J2453" s="105" t="e">
        <f t="shared" si="4194"/>
        <v>#REF!</v>
      </c>
      <c r="K2453" s="116" t="e">
        <f>IF($Q$2=2,IFERROR(INDEX($G2426:$L2432,MATCH(J2453,$F2426:$F2432,0),MATCH(INICIO!$C$59,$G2425:$L2425,0)),0),IF($Q$2=4,IFERROR(INDEX($P2426:$U2436,MATCH(J2453,$O2426:$O2436,0),MATCH(INICIO!$C$59,$P2425:$U2425,0)),0),IFERROR(INDEX($G2437:$L2445,MATCH(J2453,$F2437:$F2445,0),MATCH(INICIO!$C$59,$G2436:$L2436,0)),0)))</f>
        <v>#REF!</v>
      </c>
      <c r="L2453" s="105" t="e">
        <f t="shared" si="4195"/>
        <v>#REF!</v>
      </c>
      <c r="M2453" s="116" t="e">
        <f>IF($Q$2=2,IFERROR(INDEX($G2426:$L2432,MATCH(L2453,$F2426:$F2432,0),MATCH(INICIO!$C$59,$G2425:$L2425,0)),0),IF($Q$2=4,IFERROR(INDEX($P2426:$U2436,MATCH(L2453,$O2426:$O2436,0),MATCH(INICIO!$C$59,$P2425:$U2425,0)),0),IFERROR(INDEX($G2437:$L2445,MATCH(L2453,$F2437:$F2445,0),MATCH(INICIO!$C$59,$G2436:$L2436,0)),0)))</f>
        <v>#REF!</v>
      </c>
    </row>
    <row r="2454" spans="1:16" hidden="1" outlineLevel="2" x14ac:dyDescent="0.25">
      <c r="B2454" s="105" t="e">
        <f t="shared" si="4190"/>
        <v>#REF!</v>
      </c>
      <c r="C2454" s="116" t="e">
        <f>IF($Q$2=2,IFERROR(INDEX($G2426:$L2432,MATCH(B2454,$F2426:$F2432,0),MATCH(INICIO!$C$59,$G2425:$L2425,0)),0),IF($Q$2=4,IFERROR(INDEX($P2426:$U2436,MATCH(B2454,$O2426:$O2436,0),MATCH(INICIO!$C$59,$P2425:$U2425,0)),0),IFERROR(INDEX($G2437:$L2445,MATCH(B2454,$F2437:$F2445,0),MATCH(INICIO!$C$59,$G2436:$L2436,0)),0)))</f>
        <v>#REF!</v>
      </c>
      <c r="D2454" s="105" t="e">
        <f t="shared" si="4191"/>
        <v>#REF!</v>
      </c>
      <c r="E2454" s="116" t="e">
        <f>IF($Q$2=2,IFERROR(INDEX($G2426:$L2432,MATCH(D2454,$F2426:$F2432,0),MATCH(INICIO!$C$59,$G2425:$L2425,0)),0),IF($Q$2=4,IFERROR(INDEX($P2426:$U2436,MATCH(D2454,$O2426:$O2436,0),MATCH(INICIO!$C$59,$P2425:$U2425,0)),0),IFERROR(INDEX($G2437:$L2445,MATCH(D2454,$F2437:$F2445,0),MATCH(INICIO!$C$59,$G2436:$L2436,0)),0)))</f>
        <v>#REF!</v>
      </c>
      <c r="F2454" s="105" t="e">
        <f t="shared" si="4192"/>
        <v>#REF!</v>
      </c>
      <c r="G2454" s="116" t="e">
        <f>IF($Q$2=2,IFERROR(INDEX($G2426:$L2432,MATCH(F2454,$F2426:$F2432,0),MATCH(INICIO!$C$59,$G2425:$L2425,0)),0),IF($Q$2=4,IFERROR(INDEX($P2426:$U2436,MATCH(F2454,$O2426:$O2436,0),MATCH(INICIO!$C$59,$P2425:$U2425,0)),0),IFERROR(INDEX($G2437:$L2445,MATCH(F2454,$F2437:$F2445,0),MATCH(INICIO!$C$59,$G2436:$L2436,0)),0)))</f>
        <v>#REF!</v>
      </c>
      <c r="H2454" s="105" t="e">
        <f t="shared" si="4193"/>
        <v>#REF!</v>
      </c>
      <c r="I2454" s="116" t="e">
        <f>IF($Q$2=2,IFERROR(INDEX($G2426:$L2432,MATCH(H2454,$F2426:$F2432,0),MATCH(INICIO!$C$59,$G2425:$L2425,0)),0),IF($Q$2=4,IFERROR(INDEX($P2426:$U2436,MATCH(H2454,$O2426:$O2436,0),MATCH(INICIO!$C$59,$P2425:$U2425,0)),0),IFERROR(INDEX($G2437:$L2445,MATCH(H2454,$F2437:$F2445,0),MATCH(INICIO!$C$59,$G2436:$L2436,0)),0)))</f>
        <v>#REF!</v>
      </c>
      <c r="J2454" s="105" t="e">
        <f t="shared" si="4194"/>
        <v>#REF!</v>
      </c>
      <c r="K2454" s="116" t="e">
        <f>IF($Q$2=2,IFERROR(INDEX($G2426:$L2432,MATCH(J2454,$F2426:$F2432,0),MATCH(INICIO!$C$59,$G2425:$L2425,0)),0),IF($Q$2=4,IFERROR(INDEX($P2426:$U2436,MATCH(J2454,$O2426:$O2436,0),MATCH(INICIO!$C$59,$P2425:$U2425,0)),0),IFERROR(INDEX($G2437:$L2445,MATCH(J2454,$F2437:$F2445,0),MATCH(INICIO!$C$59,$G2436:$L2436,0)),0)))</f>
        <v>#REF!</v>
      </c>
      <c r="L2454" s="105" t="e">
        <f t="shared" si="4195"/>
        <v>#REF!</v>
      </c>
      <c r="M2454" s="116" t="e">
        <f>IF($Q$2=2,IFERROR(INDEX($G2426:$L2432,MATCH(L2454,$F2426:$F2432,0),MATCH(INICIO!$C$59,$G2425:$L2425,0)),0),IF($Q$2=4,IFERROR(INDEX($P2426:$U2436,MATCH(L2454,$O2426:$O2436,0),MATCH(INICIO!$C$59,$P2425:$U2425,0)),0),IFERROR(INDEX($G2437:$L2445,MATCH(L2454,$F2437:$F2445,0),MATCH(INICIO!$C$59,$G2436:$L2436,0)),0)))</f>
        <v>#REF!</v>
      </c>
    </row>
    <row r="2455" spans="1:16" hidden="1" outlineLevel="2" x14ac:dyDescent="0.25"/>
    <row r="2456" spans="1:16" s="119" customFormat="1" hidden="1" outlineLevel="2" x14ac:dyDescent="0.25">
      <c r="A2456" s="118" t="s">
        <v>43</v>
      </c>
    </row>
    <row r="2457" spans="1:16" hidden="1" outlineLevel="2" x14ac:dyDescent="0.25">
      <c r="C2457" s="121">
        <f t="shared" ref="C2457:H2457" si="4196">E$2</f>
        <v>1</v>
      </c>
      <c r="D2457" s="121">
        <f t="shared" si="4196"/>
        <v>2</v>
      </c>
      <c r="E2457" s="121">
        <f t="shared" si="4196"/>
        <v>3</v>
      </c>
      <c r="F2457" s="121">
        <f t="shared" si="4196"/>
        <v>4</v>
      </c>
      <c r="G2457" s="121">
        <f t="shared" si="4196"/>
        <v>5</v>
      </c>
      <c r="H2457" s="121">
        <f t="shared" si="4196"/>
        <v>6</v>
      </c>
    </row>
    <row r="2458" spans="1:16" hidden="1" outlineLevel="2" x14ac:dyDescent="0.25">
      <c r="B2458" s="122" t="s">
        <v>44</v>
      </c>
      <c r="C2458" s="123" t="e">
        <f t="array" ref="C2458:C2463">MMULT(MMULT(C$8:H$13,$AZ$8:$BE$13),C2449:C2454)+MMULT(MINVERSE(TRANSPOSE($AZ$8:$BE$13)),C2416:C2421)</f>
        <v>#REF!</v>
      </c>
      <c r="D2458" s="123" t="e">
        <f t="array" ref="D2458:D2463">MMULT(MMULT(K$8:P$13,$AZ$8:$BE$13),E2449:E2454)+MMULT(MINVERSE(TRANSPOSE($AZ$8:$BE$13)),E2416:E2421)</f>
        <v>#REF!</v>
      </c>
      <c r="E2458" s="123" t="e">
        <f t="array" ref="E2458:E2463">MMULT(MMULT(S$8:X$13,$AZ$8:$BE$13),G2449:G2454)+MMULT(MINVERSE(TRANSPOSE($AZ$8:$BE$13)),G2416:G2421)</f>
        <v>#REF!</v>
      </c>
      <c r="F2458" s="123" t="e">
        <f t="array" ref="F2458:F2463">MMULT(MMULT(AA$8:AF$13,$AZ$8:$BE$13),I2449:I2454)+MMULT(MINVERSE(TRANSPOSE($AZ$8:$BE$13)),I2416:I2421)</f>
        <v>#REF!</v>
      </c>
      <c r="G2458" s="123" t="e">
        <f t="array" ref="G2458:G2463">MMULT(MMULT(AI$8:AN$13,$AZ$8:$BE$13),K2449:K2454)+MMULT(MINVERSE(TRANSPOSE($AZ$8:$BE$13)),K2416:K2421)</f>
        <v>#REF!</v>
      </c>
      <c r="H2458" s="123" t="e">
        <f t="array" ref="H2458:H2463">MMULT(MMULT(AQ$8:AV$13,$AZ$8:$BE$13),M2449:M2454)+MMULT(MINVERSE(TRANSPOSE($AZ$8:$BE$13)),M2416:M2421)</f>
        <v>#REF!</v>
      </c>
      <c r="N2458" s="124"/>
      <c r="P2458" s="124"/>
    </row>
    <row r="2459" spans="1:16" hidden="1" outlineLevel="2" x14ac:dyDescent="0.25">
      <c r="B2459" s="122" t="s">
        <v>45</v>
      </c>
      <c r="C2459" s="123" t="e">
        <v>#REF!</v>
      </c>
      <c r="D2459" s="123" t="e">
        <v>#REF!</v>
      </c>
      <c r="E2459" s="123" t="e">
        <v>#REF!</v>
      </c>
      <c r="F2459" s="123" t="e">
        <v>#REF!</v>
      </c>
      <c r="G2459" s="123" t="e">
        <v>#REF!</v>
      </c>
      <c r="H2459" s="123" t="e">
        <v>#REF!</v>
      </c>
      <c r="N2459" s="124"/>
      <c r="P2459" s="124"/>
    </row>
    <row r="2460" spans="1:16" hidden="1" outlineLevel="2" x14ac:dyDescent="0.25">
      <c r="B2460" s="122" t="s">
        <v>46</v>
      </c>
      <c r="C2460" s="123" t="e">
        <v>#REF!</v>
      </c>
      <c r="D2460" s="123" t="e">
        <v>#REF!</v>
      </c>
      <c r="E2460" s="123" t="e">
        <v>#REF!</v>
      </c>
      <c r="F2460" s="123" t="e">
        <v>#REF!</v>
      </c>
      <c r="G2460" s="123" t="e">
        <v>#REF!</v>
      </c>
      <c r="H2460" s="123" t="e">
        <v>#REF!</v>
      </c>
      <c r="N2460" s="124"/>
      <c r="P2460" s="124"/>
    </row>
    <row r="2461" spans="1:16" hidden="1" outlineLevel="2" x14ac:dyDescent="0.25">
      <c r="B2461" s="122" t="s">
        <v>47</v>
      </c>
      <c r="C2461" s="123" t="e">
        <v>#REF!</v>
      </c>
      <c r="D2461" s="123" t="e">
        <v>#REF!</v>
      </c>
      <c r="E2461" s="123" t="e">
        <v>#REF!</v>
      </c>
      <c r="F2461" s="123" t="e">
        <v>#REF!</v>
      </c>
      <c r="G2461" s="123" t="e">
        <v>#REF!</v>
      </c>
      <c r="H2461" s="123" t="e">
        <v>#REF!</v>
      </c>
      <c r="N2461" s="124"/>
      <c r="P2461" s="124"/>
    </row>
    <row r="2462" spans="1:16" hidden="1" outlineLevel="2" x14ac:dyDescent="0.25">
      <c r="B2462" s="122" t="s">
        <v>48</v>
      </c>
      <c r="C2462" s="123" t="e">
        <v>#REF!</v>
      </c>
      <c r="D2462" s="123" t="e">
        <v>#REF!</v>
      </c>
      <c r="E2462" s="123" t="e">
        <v>#REF!</v>
      </c>
      <c r="F2462" s="123" t="e">
        <v>#REF!</v>
      </c>
      <c r="G2462" s="123" t="e">
        <v>#REF!</v>
      </c>
      <c r="H2462" s="123" t="e">
        <v>#REF!</v>
      </c>
      <c r="N2462" s="124"/>
      <c r="P2462" s="124"/>
    </row>
    <row r="2463" spans="1:16" hidden="1" outlineLevel="2" x14ac:dyDescent="0.25">
      <c r="B2463" s="122" t="s">
        <v>49</v>
      </c>
      <c r="C2463" s="123" t="e">
        <v>#REF!</v>
      </c>
      <c r="D2463" s="123" t="e">
        <v>#REF!</v>
      </c>
      <c r="E2463" s="123" t="e">
        <v>#REF!</v>
      </c>
      <c r="F2463" s="123" t="e">
        <v>#REF!</v>
      </c>
      <c r="G2463" s="123" t="e">
        <v>#REF!</v>
      </c>
      <c r="H2463" s="123" t="e">
        <v>#REF!</v>
      </c>
      <c r="N2463" s="124"/>
      <c r="P2463" s="124"/>
    </row>
    <row r="2464" spans="1:16" hidden="1" outlineLevel="2" x14ac:dyDescent="0.25"/>
    <row r="2465" spans="1:93" hidden="1" outlineLevel="2" x14ac:dyDescent="0.25">
      <c r="B2465" s="318" t="s">
        <v>50</v>
      </c>
      <c r="C2465" s="319"/>
      <c r="D2465" s="319"/>
      <c r="E2465" s="319"/>
      <c r="F2465" s="319"/>
      <c r="G2465" s="319"/>
      <c r="H2465" s="319"/>
      <c r="I2465" s="319"/>
      <c r="J2465" s="319"/>
      <c r="K2465" s="319"/>
      <c r="L2465" s="320"/>
      <c r="M2465" s="321" t="s">
        <v>51</v>
      </c>
      <c r="N2465" s="322"/>
      <c r="O2465" s="322"/>
      <c r="P2465" s="322"/>
      <c r="Q2465" s="322"/>
      <c r="R2465" s="322"/>
      <c r="S2465" s="322"/>
      <c r="T2465" s="322"/>
      <c r="U2465" s="322"/>
      <c r="V2465" s="323"/>
      <c r="W2465" s="321" t="s">
        <v>52</v>
      </c>
      <c r="X2465" s="322"/>
      <c r="Y2465" s="322"/>
      <c r="Z2465" s="322"/>
      <c r="AA2465" s="322"/>
      <c r="AB2465" s="322"/>
      <c r="AC2465" s="322"/>
      <c r="AD2465" s="322"/>
      <c r="AE2465" s="322"/>
      <c r="AF2465" s="323"/>
      <c r="AG2465" s="321" t="s">
        <v>53</v>
      </c>
      <c r="AH2465" s="322"/>
      <c r="AI2465" s="322"/>
      <c r="AJ2465" s="322"/>
      <c r="AK2465" s="322"/>
      <c r="AL2465" s="322"/>
      <c r="AM2465" s="322"/>
      <c r="AN2465" s="322"/>
      <c r="AO2465" s="322"/>
      <c r="AP2465" s="323"/>
      <c r="AQ2465" s="321" t="s">
        <v>54</v>
      </c>
      <c r="AR2465" s="322"/>
      <c r="AS2465" s="322"/>
      <c r="AT2465" s="322"/>
      <c r="AU2465" s="322"/>
      <c r="AV2465" s="322"/>
      <c r="AW2465" s="322"/>
      <c r="AX2465" s="322"/>
      <c r="AY2465" s="322"/>
      <c r="AZ2465" s="323"/>
      <c r="BA2465" s="321" t="s">
        <v>55</v>
      </c>
      <c r="BB2465" s="322"/>
      <c r="BC2465" s="322"/>
      <c r="BD2465" s="322"/>
      <c r="BE2465" s="322"/>
      <c r="BF2465" s="322"/>
      <c r="BG2465" s="322"/>
      <c r="BH2465" s="322"/>
      <c r="BI2465" s="322"/>
      <c r="BJ2465" s="323"/>
    </row>
    <row r="2466" spans="1:93" hidden="1" outlineLevel="2" x14ac:dyDescent="0.25">
      <c r="B2466" s="186">
        <f t="shared" ref="B2466" si="4197">E$2</f>
        <v>1</v>
      </c>
      <c r="C2466" s="187">
        <f t="shared" ref="C2466:L2469" si="4198">B2466</f>
        <v>1</v>
      </c>
      <c r="D2466" s="187">
        <f t="shared" si="4198"/>
        <v>1</v>
      </c>
      <c r="E2466" s="187">
        <f t="shared" si="4198"/>
        <v>1</v>
      </c>
      <c r="F2466" s="187">
        <f t="shared" si="4198"/>
        <v>1</v>
      </c>
      <c r="G2466" s="187">
        <f t="shared" si="4198"/>
        <v>1</v>
      </c>
      <c r="H2466" s="187">
        <f t="shared" si="4198"/>
        <v>1</v>
      </c>
      <c r="I2466" s="187">
        <f t="shared" si="4198"/>
        <v>1</v>
      </c>
      <c r="J2466" s="187">
        <f t="shared" si="4198"/>
        <v>1</v>
      </c>
      <c r="K2466" s="187">
        <f t="shared" si="4198"/>
        <v>1</v>
      </c>
      <c r="L2466" s="188">
        <f t="shared" si="4198"/>
        <v>1</v>
      </c>
      <c r="M2466" s="189">
        <f t="shared" ref="M2466" si="4199">F$2</f>
        <v>2</v>
      </c>
      <c r="N2466" s="187">
        <f t="shared" ref="N2466:V2469" si="4200">M2466</f>
        <v>2</v>
      </c>
      <c r="O2466" s="187">
        <f t="shared" si="4200"/>
        <v>2</v>
      </c>
      <c r="P2466" s="187">
        <f t="shared" si="4200"/>
        <v>2</v>
      </c>
      <c r="Q2466" s="187">
        <f t="shared" si="4200"/>
        <v>2</v>
      </c>
      <c r="R2466" s="187">
        <f t="shared" si="4200"/>
        <v>2</v>
      </c>
      <c r="S2466" s="187">
        <f t="shared" si="4200"/>
        <v>2</v>
      </c>
      <c r="T2466" s="187">
        <f t="shared" si="4200"/>
        <v>2</v>
      </c>
      <c r="U2466" s="187">
        <f t="shared" si="4200"/>
        <v>2</v>
      </c>
      <c r="V2466" s="188">
        <f t="shared" si="4200"/>
        <v>2</v>
      </c>
      <c r="W2466" s="189">
        <f>G$2</f>
        <v>3</v>
      </c>
      <c r="X2466" s="187">
        <f t="shared" ref="X2466:AF2469" si="4201">W2466</f>
        <v>3</v>
      </c>
      <c r="Y2466" s="187">
        <f t="shared" si="4201"/>
        <v>3</v>
      </c>
      <c r="Z2466" s="187">
        <f t="shared" si="4201"/>
        <v>3</v>
      </c>
      <c r="AA2466" s="187">
        <f t="shared" si="4201"/>
        <v>3</v>
      </c>
      <c r="AB2466" s="187">
        <f t="shared" si="4201"/>
        <v>3</v>
      </c>
      <c r="AC2466" s="187">
        <f t="shared" si="4201"/>
        <v>3</v>
      </c>
      <c r="AD2466" s="187">
        <f t="shared" si="4201"/>
        <v>3</v>
      </c>
      <c r="AE2466" s="187">
        <f t="shared" si="4201"/>
        <v>3</v>
      </c>
      <c r="AF2466" s="188">
        <f t="shared" si="4201"/>
        <v>3</v>
      </c>
      <c r="AG2466" s="189">
        <f>H$2</f>
        <v>4</v>
      </c>
      <c r="AH2466" s="187">
        <f t="shared" ref="AH2466:AP2469" si="4202">AG2466</f>
        <v>4</v>
      </c>
      <c r="AI2466" s="187">
        <f t="shared" si="4202"/>
        <v>4</v>
      </c>
      <c r="AJ2466" s="187">
        <f t="shared" si="4202"/>
        <v>4</v>
      </c>
      <c r="AK2466" s="187">
        <f t="shared" si="4202"/>
        <v>4</v>
      </c>
      <c r="AL2466" s="187">
        <f t="shared" si="4202"/>
        <v>4</v>
      </c>
      <c r="AM2466" s="187">
        <f t="shared" si="4202"/>
        <v>4</v>
      </c>
      <c r="AN2466" s="187">
        <f t="shared" si="4202"/>
        <v>4</v>
      </c>
      <c r="AO2466" s="187">
        <f t="shared" si="4202"/>
        <v>4</v>
      </c>
      <c r="AP2466" s="188">
        <f t="shared" si="4202"/>
        <v>4</v>
      </c>
      <c r="AQ2466" s="189">
        <f>I$2</f>
        <v>5</v>
      </c>
      <c r="AR2466" s="187">
        <f t="shared" ref="AR2466:AZ2469" si="4203">AQ2466</f>
        <v>5</v>
      </c>
      <c r="AS2466" s="187">
        <f t="shared" si="4203"/>
        <v>5</v>
      </c>
      <c r="AT2466" s="187">
        <f t="shared" si="4203"/>
        <v>5</v>
      </c>
      <c r="AU2466" s="187">
        <f t="shared" si="4203"/>
        <v>5</v>
      </c>
      <c r="AV2466" s="187">
        <f t="shared" si="4203"/>
        <v>5</v>
      </c>
      <c r="AW2466" s="187">
        <f t="shared" si="4203"/>
        <v>5</v>
      </c>
      <c r="AX2466" s="187">
        <f t="shared" si="4203"/>
        <v>5</v>
      </c>
      <c r="AY2466" s="187">
        <f t="shared" si="4203"/>
        <v>5</v>
      </c>
      <c r="AZ2466" s="188">
        <f t="shared" si="4203"/>
        <v>5</v>
      </c>
      <c r="BA2466" s="189">
        <f>J$2</f>
        <v>6</v>
      </c>
      <c r="BB2466" s="187">
        <f t="shared" ref="BB2466:BJ2469" si="4204">BA2466</f>
        <v>6</v>
      </c>
      <c r="BC2466" s="187">
        <f t="shared" si="4204"/>
        <v>6</v>
      </c>
      <c r="BD2466" s="187">
        <f t="shared" si="4204"/>
        <v>6</v>
      </c>
      <c r="BE2466" s="187">
        <f t="shared" si="4204"/>
        <v>6</v>
      </c>
      <c r="BF2466" s="187">
        <f t="shared" si="4204"/>
        <v>6</v>
      </c>
      <c r="BG2466" s="187">
        <f t="shared" si="4204"/>
        <v>6</v>
      </c>
      <c r="BH2466" s="187">
        <f t="shared" si="4204"/>
        <v>6</v>
      </c>
      <c r="BI2466" s="187">
        <f t="shared" si="4204"/>
        <v>6</v>
      </c>
      <c r="BJ2466" s="188">
        <f t="shared" si="4204"/>
        <v>6</v>
      </c>
    </row>
    <row r="2467" spans="1:93" s="2" customFormat="1" ht="15" hidden="1" customHeight="1" outlineLevel="2" x14ac:dyDescent="0.25">
      <c r="A2467" s="152" t="s">
        <v>192</v>
      </c>
      <c r="B2467" s="129" t="e">
        <f>C2460</f>
        <v>#REF!</v>
      </c>
      <c r="C2467" s="130" t="e">
        <f t="shared" si="4198"/>
        <v>#REF!</v>
      </c>
      <c r="D2467" s="130" t="e">
        <f t="shared" si="4198"/>
        <v>#REF!</v>
      </c>
      <c r="E2467" s="130" t="e">
        <f t="shared" si="4198"/>
        <v>#REF!</v>
      </c>
      <c r="F2467" s="130" t="e">
        <f t="shared" si="4198"/>
        <v>#REF!</v>
      </c>
      <c r="G2467" s="130" t="e">
        <f t="shared" si="4198"/>
        <v>#REF!</v>
      </c>
      <c r="H2467" s="130" t="e">
        <f t="shared" si="4198"/>
        <v>#REF!</v>
      </c>
      <c r="I2467" s="130" t="e">
        <f t="shared" si="4198"/>
        <v>#REF!</v>
      </c>
      <c r="J2467" s="190" t="e">
        <f t="shared" si="4198"/>
        <v>#REF!</v>
      </c>
      <c r="K2467" s="130" t="e">
        <f t="shared" si="4198"/>
        <v>#REF!</v>
      </c>
      <c r="L2467" s="131" t="e">
        <f t="shared" si="4198"/>
        <v>#REF!</v>
      </c>
      <c r="M2467" s="129" t="e">
        <f>D2460</f>
        <v>#REF!</v>
      </c>
      <c r="N2467" s="130" t="e">
        <f t="shared" si="4200"/>
        <v>#REF!</v>
      </c>
      <c r="O2467" s="130" t="e">
        <f t="shared" si="4200"/>
        <v>#REF!</v>
      </c>
      <c r="P2467" s="130" t="e">
        <f t="shared" si="4200"/>
        <v>#REF!</v>
      </c>
      <c r="Q2467" s="130" t="e">
        <f t="shared" si="4200"/>
        <v>#REF!</v>
      </c>
      <c r="R2467" s="130" t="e">
        <f t="shared" si="4200"/>
        <v>#REF!</v>
      </c>
      <c r="S2467" s="130" t="e">
        <f t="shared" si="4200"/>
        <v>#REF!</v>
      </c>
      <c r="T2467" s="130" t="e">
        <f t="shared" si="4200"/>
        <v>#REF!</v>
      </c>
      <c r="U2467" s="130" t="e">
        <f t="shared" si="4200"/>
        <v>#REF!</v>
      </c>
      <c r="V2467" s="131" t="e">
        <f t="shared" si="4200"/>
        <v>#REF!</v>
      </c>
      <c r="W2467" s="129" t="e">
        <f>E2460</f>
        <v>#REF!</v>
      </c>
      <c r="X2467" s="130" t="e">
        <f t="shared" si="4201"/>
        <v>#REF!</v>
      </c>
      <c r="Y2467" s="130" t="e">
        <f t="shared" si="4201"/>
        <v>#REF!</v>
      </c>
      <c r="Z2467" s="130" t="e">
        <f t="shared" si="4201"/>
        <v>#REF!</v>
      </c>
      <c r="AA2467" s="130" t="e">
        <f t="shared" si="4201"/>
        <v>#REF!</v>
      </c>
      <c r="AB2467" s="130" t="e">
        <f t="shared" si="4201"/>
        <v>#REF!</v>
      </c>
      <c r="AC2467" s="130" t="e">
        <f t="shared" si="4201"/>
        <v>#REF!</v>
      </c>
      <c r="AD2467" s="130" t="e">
        <f t="shared" si="4201"/>
        <v>#REF!</v>
      </c>
      <c r="AE2467" s="130" t="e">
        <f t="shared" si="4201"/>
        <v>#REF!</v>
      </c>
      <c r="AF2467" s="131" t="e">
        <f t="shared" si="4201"/>
        <v>#REF!</v>
      </c>
      <c r="AG2467" s="129" t="e">
        <f>F2460</f>
        <v>#REF!</v>
      </c>
      <c r="AH2467" s="130" t="e">
        <f t="shared" si="4202"/>
        <v>#REF!</v>
      </c>
      <c r="AI2467" s="130" t="e">
        <f t="shared" si="4202"/>
        <v>#REF!</v>
      </c>
      <c r="AJ2467" s="130" t="e">
        <f t="shared" si="4202"/>
        <v>#REF!</v>
      </c>
      <c r="AK2467" s="130" t="e">
        <f t="shared" si="4202"/>
        <v>#REF!</v>
      </c>
      <c r="AL2467" s="130" t="e">
        <f t="shared" si="4202"/>
        <v>#REF!</v>
      </c>
      <c r="AM2467" s="130" t="e">
        <f t="shared" si="4202"/>
        <v>#REF!</v>
      </c>
      <c r="AN2467" s="130" t="e">
        <f t="shared" si="4202"/>
        <v>#REF!</v>
      </c>
      <c r="AO2467" s="130" t="e">
        <f t="shared" si="4202"/>
        <v>#REF!</v>
      </c>
      <c r="AP2467" s="131" t="e">
        <f t="shared" si="4202"/>
        <v>#REF!</v>
      </c>
      <c r="AQ2467" s="129" t="e">
        <f>G2460</f>
        <v>#REF!</v>
      </c>
      <c r="AR2467" s="130" t="e">
        <f t="shared" si="4203"/>
        <v>#REF!</v>
      </c>
      <c r="AS2467" s="130" t="e">
        <f t="shared" si="4203"/>
        <v>#REF!</v>
      </c>
      <c r="AT2467" s="130" t="e">
        <f t="shared" si="4203"/>
        <v>#REF!</v>
      </c>
      <c r="AU2467" s="130" t="e">
        <f t="shared" si="4203"/>
        <v>#REF!</v>
      </c>
      <c r="AV2467" s="130" t="e">
        <f t="shared" si="4203"/>
        <v>#REF!</v>
      </c>
      <c r="AW2467" s="130" t="e">
        <f t="shared" si="4203"/>
        <v>#REF!</v>
      </c>
      <c r="AX2467" s="130" t="e">
        <f t="shared" si="4203"/>
        <v>#REF!</v>
      </c>
      <c r="AY2467" s="130" t="e">
        <f t="shared" si="4203"/>
        <v>#REF!</v>
      </c>
      <c r="AZ2467" s="131" t="e">
        <f t="shared" si="4203"/>
        <v>#REF!</v>
      </c>
      <c r="BA2467" s="129" t="e">
        <f>H2460</f>
        <v>#REF!</v>
      </c>
      <c r="BB2467" s="130" t="e">
        <f t="shared" si="4204"/>
        <v>#REF!</v>
      </c>
      <c r="BC2467" s="130" t="e">
        <f t="shared" si="4204"/>
        <v>#REF!</v>
      </c>
      <c r="BD2467" s="130" t="e">
        <f t="shared" si="4204"/>
        <v>#REF!</v>
      </c>
      <c r="BE2467" s="130" t="e">
        <f t="shared" si="4204"/>
        <v>#REF!</v>
      </c>
      <c r="BF2467" s="130" t="e">
        <f t="shared" si="4204"/>
        <v>#REF!</v>
      </c>
      <c r="BG2467" s="130" t="e">
        <f t="shared" si="4204"/>
        <v>#REF!</v>
      </c>
      <c r="BH2467" s="130" t="e">
        <f t="shared" si="4204"/>
        <v>#REF!</v>
      </c>
      <c r="BI2467" s="130" t="e">
        <f t="shared" si="4204"/>
        <v>#REF!</v>
      </c>
      <c r="BJ2467" s="131" t="e">
        <f t="shared" si="4204"/>
        <v>#REF!</v>
      </c>
      <c r="BK2467"/>
      <c r="BL2467"/>
      <c r="BM2467"/>
      <c r="BN2467"/>
      <c r="BO2467"/>
      <c r="BP2467"/>
      <c r="BQ2467"/>
      <c r="BR2467"/>
      <c r="BS2467"/>
      <c r="BT2467"/>
      <c r="BU2467"/>
      <c r="BV2467"/>
      <c r="BW2467"/>
      <c r="BX2467"/>
      <c r="BY2467"/>
      <c r="BZ2467"/>
      <c r="CA2467"/>
      <c r="CB2467"/>
      <c r="CC2467"/>
      <c r="CD2467"/>
      <c r="CE2467"/>
      <c r="CF2467"/>
      <c r="CG2467"/>
      <c r="CH2467"/>
      <c r="CI2467"/>
      <c r="CJ2467"/>
      <c r="CK2467"/>
      <c r="CL2467"/>
      <c r="CM2467"/>
      <c r="CN2467"/>
      <c r="CO2467"/>
    </row>
    <row r="2468" spans="1:93" s="2" customFormat="1" ht="15" hidden="1" customHeight="1" outlineLevel="2" x14ac:dyDescent="0.25">
      <c r="A2468" s="152" t="s">
        <v>47</v>
      </c>
      <c r="B2468" s="129" t="e">
        <f>C2461</f>
        <v>#REF!</v>
      </c>
      <c r="C2468" s="130" t="e">
        <f t="shared" si="4198"/>
        <v>#REF!</v>
      </c>
      <c r="D2468" s="130" t="e">
        <f t="shared" si="4198"/>
        <v>#REF!</v>
      </c>
      <c r="E2468" s="130" t="e">
        <f t="shared" si="4198"/>
        <v>#REF!</v>
      </c>
      <c r="F2468" s="130" t="e">
        <f t="shared" si="4198"/>
        <v>#REF!</v>
      </c>
      <c r="G2468" s="130" t="e">
        <f t="shared" si="4198"/>
        <v>#REF!</v>
      </c>
      <c r="H2468" s="130" t="e">
        <f t="shared" si="4198"/>
        <v>#REF!</v>
      </c>
      <c r="I2468" s="130" t="e">
        <f t="shared" si="4198"/>
        <v>#REF!</v>
      </c>
      <c r="J2468" s="190" t="e">
        <f t="shared" si="4198"/>
        <v>#REF!</v>
      </c>
      <c r="K2468" s="130" t="e">
        <f t="shared" si="4198"/>
        <v>#REF!</v>
      </c>
      <c r="L2468" s="131" t="e">
        <f t="shared" si="4198"/>
        <v>#REF!</v>
      </c>
      <c r="M2468" s="129" t="e">
        <f>D2461</f>
        <v>#REF!</v>
      </c>
      <c r="N2468" s="130" t="e">
        <f t="shared" si="4200"/>
        <v>#REF!</v>
      </c>
      <c r="O2468" s="130" t="e">
        <f t="shared" si="4200"/>
        <v>#REF!</v>
      </c>
      <c r="P2468" s="130" t="e">
        <f t="shared" si="4200"/>
        <v>#REF!</v>
      </c>
      <c r="Q2468" s="130" t="e">
        <f t="shared" si="4200"/>
        <v>#REF!</v>
      </c>
      <c r="R2468" s="130" t="e">
        <f t="shared" si="4200"/>
        <v>#REF!</v>
      </c>
      <c r="S2468" s="130" t="e">
        <f t="shared" si="4200"/>
        <v>#REF!</v>
      </c>
      <c r="T2468" s="130" t="e">
        <f t="shared" si="4200"/>
        <v>#REF!</v>
      </c>
      <c r="U2468" s="130" t="e">
        <f t="shared" si="4200"/>
        <v>#REF!</v>
      </c>
      <c r="V2468" s="131" t="e">
        <f t="shared" si="4200"/>
        <v>#REF!</v>
      </c>
      <c r="W2468" s="129" t="e">
        <f>E2461</f>
        <v>#REF!</v>
      </c>
      <c r="X2468" s="130" t="e">
        <f t="shared" si="4201"/>
        <v>#REF!</v>
      </c>
      <c r="Y2468" s="130" t="e">
        <f t="shared" si="4201"/>
        <v>#REF!</v>
      </c>
      <c r="Z2468" s="130" t="e">
        <f t="shared" si="4201"/>
        <v>#REF!</v>
      </c>
      <c r="AA2468" s="130" t="e">
        <f t="shared" si="4201"/>
        <v>#REF!</v>
      </c>
      <c r="AB2468" s="130" t="e">
        <f t="shared" si="4201"/>
        <v>#REF!</v>
      </c>
      <c r="AC2468" s="130" t="e">
        <f t="shared" si="4201"/>
        <v>#REF!</v>
      </c>
      <c r="AD2468" s="130" t="e">
        <f t="shared" si="4201"/>
        <v>#REF!</v>
      </c>
      <c r="AE2468" s="130" t="e">
        <f t="shared" si="4201"/>
        <v>#REF!</v>
      </c>
      <c r="AF2468" s="131" t="e">
        <f t="shared" si="4201"/>
        <v>#REF!</v>
      </c>
      <c r="AG2468" s="129" t="e">
        <f>F2461</f>
        <v>#REF!</v>
      </c>
      <c r="AH2468" s="130" t="e">
        <f t="shared" si="4202"/>
        <v>#REF!</v>
      </c>
      <c r="AI2468" s="130" t="e">
        <f t="shared" si="4202"/>
        <v>#REF!</v>
      </c>
      <c r="AJ2468" s="130" t="e">
        <f t="shared" si="4202"/>
        <v>#REF!</v>
      </c>
      <c r="AK2468" s="130" t="e">
        <f t="shared" si="4202"/>
        <v>#REF!</v>
      </c>
      <c r="AL2468" s="130" t="e">
        <f t="shared" si="4202"/>
        <v>#REF!</v>
      </c>
      <c r="AM2468" s="130" t="e">
        <f t="shared" si="4202"/>
        <v>#REF!</v>
      </c>
      <c r="AN2468" s="130" t="e">
        <f t="shared" si="4202"/>
        <v>#REF!</v>
      </c>
      <c r="AO2468" s="130" t="e">
        <f t="shared" si="4202"/>
        <v>#REF!</v>
      </c>
      <c r="AP2468" s="131" t="e">
        <f t="shared" si="4202"/>
        <v>#REF!</v>
      </c>
      <c r="AQ2468" s="129" t="e">
        <f>G2461</f>
        <v>#REF!</v>
      </c>
      <c r="AR2468" s="130" t="e">
        <f t="shared" si="4203"/>
        <v>#REF!</v>
      </c>
      <c r="AS2468" s="130" t="e">
        <f t="shared" si="4203"/>
        <v>#REF!</v>
      </c>
      <c r="AT2468" s="130" t="e">
        <f t="shared" si="4203"/>
        <v>#REF!</v>
      </c>
      <c r="AU2468" s="130" t="e">
        <f t="shared" si="4203"/>
        <v>#REF!</v>
      </c>
      <c r="AV2468" s="130" t="e">
        <f t="shared" si="4203"/>
        <v>#REF!</v>
      </c>
      <c r="AW2468" s="130" t="e">
        <f t="shared" si="4203"/>
        <v>#REF!</v>
      </c>
      <c r="AX2468" s="130" t="e">
        <f t="shared" si="4203"/>
        <v>#REF!</v>
      </c>
      <c r="AY2468" s="130" t="e">
        <f t="shared" si="4203"/>
        <v>#REF!</v>
      </c>
      <c r="AZ2468" s="131" t="e">
        <f t="shared" si="4203"/>
        <v>#REF!</v>
      </c>
      <c r="BA2468" s="129" t="e">
        <f>H2461</f>
        <v>#REF!</v>
      </c>
      <c r="BB2468" s="130" t="e">
        <f t="shared" si="4204"/>
        <v>#REF!</v>
      </c>
      <c r="BC2468" s="130" t="e">
        <f t="shared" si="4204"/>
        <v>#REF!</v>
      </c>
      <c r="BD2468" s="130" t="e">
        <f t="shared" si="4204"/>
        <v>#REF!</v>
      </c>
      <c r="BE2468" s="130" t="e">
        <f t="shared" si="4204"/>
        <v>#REF!</v>
      </c>
      <c r="BF2468" s="130" t="e">
        <f t="shared" si="4204"/>
        <v>#REF!</v>
      </c>
      <c r="BG2468" s="130" t="e">
        <f t="shared" si="4204"/>
        <v>#REF!</v>
      </c>
      <c r="BH2468" s="130" t="e">
        <f t="shared" si="4204"/>
        <v>#REF!</v>
      </c>
      <c r="BI2468" s="130" t="e">
        <f t="shared" si="4204"/>
        <v>#REF!</v>
      </c>
      <c r="BJ2468" s="131" t="e">
        <f t="shared" si="4204"/>
        <v>#REF!</v>
      </c>
      <c r="BK2468"/>
      <c r="BL2468"/>
      <c r="BM2468"/>
      <c r="BN2468"/>
      <c r="BO2468"/>
      <c r="BP2468"/>
      <c r="BQ2468"/>
      <c r="BR2468"/>
      <c r="BS2468"/>
      <c r="BT2468"/>
      <c r="BU2468"/>
      <c r="BV2468"/>
      <c r="BW2468"/>
      <c r="BX2468"/>
      <c r="BY2468"/>
      <c r="BZ2468"/>
      <c r="CA2468"/>
      <c r="CB2468"/>
      <c r="CC2468"/>
      <c r="CD2468"/>
      <c r="CE2468"/>
      <c r="CF2468"/>
      <c r="CG2468"/>
      <c r="CH2468"/>
      <c r="CI2468"/>
      <c r="CJ2468"/>
      <c r="CK2468"/>
      <c r="CL2468"/>
      <c r="CM2468"/>
      <c r="CN2468"/>
      <c r="CO2468"/>
    </row>
    <row r="2469" spans="1:93" s="2" customFormat="1" ht="15" hidden="1" customHeight="1" outlineLevel="2" x14ac:dyDescent="0.25">
      <c r="A2469" s="152" t="s">
        <v>57</v>
      </c>
      <c r="B2469" s="129">
        <f t="shared" ref="B2469" si="4205">E$3</f>
        <v>0.91</v>
      </c>
      <c r="C2469" s="130">
        <f t="shared" si="4198"/>
        <v>0.91</v>
      </c>
      <c r="D2469" s="130">
        <f t="shared" si="4198"/>
        <v>0.91</v>
      </c>
      <c r="E2469" s="130">
        <f t="shared" si="4198"/>
        <v>0.91</v>
      </c>
      <c r="F2469" s="130">
        <f t="shared" si="4198"/>
        <v>0.91</v>
      </c>
      <c r="G2469" s="130">
        <f t="shared" si="4198"/>
        <v>0.91</v>
      </c>
      <c r="H2469" s="130">
        <f t="shared" si="4198"/>
        <v>0.91</v>
      </c>
      <c r="I2469" s="130">
        <f t="shared" si="4198"/>
        <v>0.91</v>
      </c>
      <c r="J2469" s="190">
        <f t="shared" si="4198"/>
        <v>0.91</v>
      </c>
      <c r="K2469" s="130">
        <f t="shared" si="4198"/>
        <v>0.91</v>
      </c>
      <c r="L2469" s="131">
        <f t="shared" si="4198"/>
        <v>0.91</v>
      </c>
      <c r="M2469" s="129">
        <f t="shared" ref="M2469" si="4206">F$3</f>
        <v>3.6</v>
      </c>
      <c r="N2469" s="130">
        <f t="shared" si="4200"/>
        <v>3.6</v>
      </c>
      <c r="O2469" s="130">
        <f t="shared" si="4200"/>
        <v>3.6</v>
      </c>
      <c r="P2469" s="130">
        <f t="shared" si="4200"/>
        <v>3.6</v>
      </c>
      <c r="Q2469" s="130">
        <f t="shared" si="4200"/>
        <v>3.6</v>
      </c>
      <c r="R2469" s="130">
        <f t="shared" si="4200"/>
        <v>3.6</v>
      </c>
      <c r="S2469" s="130">
        <f t="shared" si="4200"/>
        <v>3.6</v>
      </c>
      <c r="T2469" s="130">
        <f t="shared" si="4200"/>
        <v>3.6</v>
      </c>
      <c r="U2469" s="130">
        <f t="shared" si="4200"/>
        <v>3.6</v>
      </c>
      <c r="V2469" s="131">
        <f t="shared" si="4200"/>
        <v>3.6</v>
      </c>
      <c r="W2469" s="129">
        <f t="shared" ref="W2469" si="4207">G$3</f>
        <v>3.6</v>
      </c>
      <c r="X2469" s="130">
        <f t="shared" si="4201"/>
        <v>3.6</v>
      </c>
      <c r="Y2469" s="130">
        <f t="shared" si="4201"/>
        <v>3.6</v>
      </c>
      <c r="Z2469" s="130">
        <f t="shared" si="4201"/>
        <v>3.6</v>
      </c>
      <c r="AA2469" s="130">
        <f t="shared" si="4201"/>
        <v>3.6</v>
      </c>
      <c r="AB2469" s="130">
        <f t="shared" si="4201"/>
        <v>3.6</v>
      </c>
      <c r="AC2469" s="130">
        <f t="shared" si="4201"/>
        <v>3.6</v>
      </c>
      <c r="AD2469" s="130">
        <f t="shared" si="4201"/>
        <v>3.6</v>
      </c>
      <c r="AE2469" s="130">
        <f t="shared" si="4201"/>
        <v>3.6</v>
      </c>
      <c r="AF2469" s="131">
        <f t="shared" si="4201"/>
        <v>3.6</v>
      </c>
      <c r="AG2469" s="129">
        <f t="shared" ref="AG2469" si="4208">H$3</f>
        <v>3.6</v>
      </c>
      <c r="AH2469" s="130">
        <f t="shared" si="4202"/>
        <v>3.6</v>
      </c>
      <c r="AI2469" s="130">
        <f t="shared" si="4202"/>
        <v>3.6</v>
      </c>
      <c r="AJ2469" s="130">
        <f t="shared" si="4202"/>
        <v>3.6</v>
      </c>
      <c r="AK2469" s="130">
        <f t="shared" si="4202"/>
        <v>3.6</v>
      </c>
      <c r="AL2469" s="130">
        <f t="shared" si="4202"/>
        <v>3.6</v>
      </c>
      <c r="AM2469" s="130">
        <f t="shared" si="4202"/>
        <v>3.6</v>
      </c>
      <c r="AN2469" s="130">
        <f t="shared" si="4202"/>
        <v>3.6</v>
      </c>
      <c r="AO2469" s="130">
        <f t="shared" si="4202"/>
        <v>3.6</v>
      </c>
      <c r="AP2469" s="131">
        <f t="shared" si="4202"/>
        <v>3.6</v>
      </c>
      <c r="AQ2469" s="129">
        <f t="shared" ref="AQ2469" si="4209">I$3</f>
        <v>0.91</v>
      </c>
      <c r="AR2469" s="130">
        <f t="shared" si="4203"/>
        <v>0.91</v>
      </c>
      <c r="AS2469" s="130">
        <f t="shared" si="4203"/>
        <v>0.91</v>
      </c>
      <c r="AT2469" s="130">
        <f t="shared" si="4203"/>
        <v>0.91</v>
      </c>
      <c r="AU2469" s="130">
        <f t="shared" si="4203"/>
        <v>0.91</v>
      </c>
      <c r="AV2469" s="130">
        <f t="shared" si="4203"/>
        <v>0.91</v>
      </c>
      <c r="AW2469" s="130">
        <f t="shared" si="4203"/>
        <v>0.91</v>
      </c>
      <c r="AX2469" s="130">
        <f t="shared" si="4203"/>
        <v>0.91</v>
      </c>
      <c r="AY2469" s="130">
        <f t="shared" si="4203"/>
        <v>0.91</v>
      </c>
      <c r="AZ2469" s="131">
        <f t="shared" si="4203"/>
        <v>0.91</v>
      </c>
      <c r="BA2469" s="129">
        <f t="shared" ref="BA2469" si="4210">J$3</f>
        <v>0</v>
      </c>
      <c r="BB2469" s="130">
        <f t="shared" si="4204"/>
        <v>0</v>
      </c>
      <c r="BC2469" s="130">
        <f t="shared" si="4204"/>
        <v>0</v>
      </c>
      <c r="BD2469" s="130">
        <f t="shared" si="4204"/>
        <v>0</v>
      </c>
      <c r="BE2469" s="130">
        <f t="shared" si="4204"/>
        <v>0</v>
      </c>
      <c r="BF2469" s="130">
        <f t="shared" si="4204"/>
        <v>0</v>
      </c>
      <c r="BG2469" s="130">
        <f t="shared" si="4204"/>
        <v>0</v>
      </c>
      <c r="BH2469" s="130">
        <f t="shared" si="4204"/>
        <v>0</v>
      </c>
      <c r="BI2469" s="130">
        <f t="shared" si="4204"/>
        <v>0</v>
      </c>
      <c r="BJ2469" s="131">
        <f t="shared" si="4204"/>
        <v>0</v>
      </c>
      <c r="BK2469"/>
      <c r="BL2469"/>
      <c r="BM2469"/>
      <c r="BN2469"/>
      <c r="BO2469"/>
      <c r="BP2469"/>
      <c r="BQ2469"/>
      <c r="BR2469"/>
      <c r="BS2469"/>
      <c r="BT2469"/>
      <c r="BU2469"/>
      <c r="BV2469"/>
      <c r="BW2469"/>
      <c r="BX2469"/>
      <c r="BY2469"/>
      <c r="BZ2469"/>
      <c r="CA2469"/>
      <c r="CB2469"/>
      <c r="CC2469"/>
      <c r="CD2469"/>
      <c r="CE2469"/>
      <c r="CF2469"/>
      <c r="CG2469"/>
      <c r="CH2469"/>
      <c r="CI2469"/>
      <c r="CJ2469"/>
      <c r="CK2469"/>
      <c r="CL2469"/>
      <c r="CM2469"/>
      <c r="CN2469"/>
      <c r="CO2469"/>
    </row>
    <row r="2470" spans="1:93" s="2" customFormat="1" ht="15" hidden="1" customHeight="1" outlineLevel="2" x14ac:dyDescent="0.25">
      <c r="A2470" s="152" t="s">
        <v>58</v>
      </c>
      <c r="B2470" s="132">
        <f t="shared" ref="B2470" si="4211">B2469/10*0</f>
        <v>0</v>
      </c>
      <c r="C2470" s="133">
        <f t="shared" ref="C2470" si="4212">C2469/10*1</f>
        <v>9.0999999999999998E-2</v>
      </c>
      <c r="D2470" s="133">
        <f t="shared" ref="D2470" si="4213">D2469/10*2</f>
        <v>0.182</v>
      </c>
      <c r="E2470" s="133">
        <f t="shared" ref="E2470" si="4214">E2469/10*3</f>
        <v>0.27300000000000002</v>
      </c>
      <c r="F2470" s="133">
        <f t="shared" ref="F2470" si="4215">F2469/10*4</f>
        <v>0.36399999999999999</v>
      </c>
      <c r="G2470" s="133">
        <f t="shared" ref="G2470" si="4216">G2469/10*5</f>
        <v>0.45499999999999996</v>
      </c>
      <c r="H2470" s="133">
        <f t="shared" ref="H2470" si="4217">H2469/10*6</f>
        <v>0.54600000000000004</v>
      </c>
      <c r="I2470" s="133">
        <f t="shared" ref="I2470" si="4218">I2469/10*7</f>
        <v>0.63700000000000001</v>
      </c>
      <c r="J2470" s="191">
        <f t="shared" ref="J2470" si="4219">J2469/10*8</f>
        <v>0.72799999999999998</v>
      </c>
      <c r="K2470" s="133">
        <f t="shared" ref="K2470" si="4220">K2469/10*9</f>
        <v>0.81899999999999995</v>
      </c>
      <c r="L2470" s="134">
        <f t="shared" ref="L2470" si="4221">L2469/10*10</f>
        <v>0.90999999999999992</v>
      </c>
      <c r="M2470" s="133">
        <f t="shared" ref="M2470" si="4222">M2469/10*1</f>
        <v>0.36</v>
      </c>
      <c r="N2470" s="133">
        <f t="shared" ref="N2470" si="4223">N2469/10*2</f>
        <v>0.72</v>
      </c>
      <c r="O2470" s="133">
        <f t="shared" ref="O2470" si="4224">O2469/10*3</f>
        <v>1.08</v>
      </c>
      <c r="P2470" s="133">
        <f t="shared" ref="P2470" si="4225">P2469/10*4</f>
        <v>1.44</v>
      </c>
      <c r="Q2470" s="133">
        <f t="shared" ref="Q2470" si="4226">Q2469/10*5</f>
        <v>1.7999999999999998</v>
      </c>
      <c r="R2470" s="133">
        <f t="shared" ref="R2470" si="4227">R2469/10*6</f>
        <v>2.16</v>
      </c>
      <c r="S2470" s="133">
        <f t="shared" ref="S2470" si="4228">S2469/10*7</f>
        <v>2.52</v>
      </c>
      <c r="T2470" s="133">
        <f t="shared" ref="T2470" si="4229">T2469/10*8</f>
        <v>2.88</v>
      </c>
      <c r="U2470" s="133">
        <f t="shared" ref="U2470" si="4230">U2469/10*9</f>
        <v>3.2399999999999998</v>
      </c>
      <c r="V2470" s="134">
        <f t="shared" ref="V2470" si="4231">V2469/10*10</f>
        <v>3.5999999999999996</v>
      </c>
      <c r="W2470" s="133">
        <f t="shared" ref="W2470" si="4232">W2469/10*1</f>
        <v>0.36</v>
      </c>
      <c r="X2470" s="133">
        <f t="shared" ref="X2470" si="4233">X2469/10*2</f>
        <v>0.72</v>
      </c>
      <c r="Y2470" s="133">
        <f t="shared" ref="Y2470" si="4234">Y2469/10*3</f>
        <v>1.08</v>
      </c>
      <c r="Z2470" s="133">
        <f t="shared" ref="Z2470" si="4235">Z2469/10*4</f>
        <v>1.44</v>
      </c>
      <c r="AA2470" s="133">
        <f t="shared" ref="AA2470" si="4236">AA2469/10*5</f>
        <v>1.7999999999999998</v>
      </c>
      <c r="AB2470" s="133">
        <f t="shared" ref="AB2470" si="4237">AB2469/10*6</f>
        <v>2.16</v>
      </c>
      <c r="AC2470" s="133">
        <f t="shared" ref="AC2470" si="4238">AC2469/10*7</f>
        <v>2.52</v>
      </c>
      <c r="AD2470" s="133">
        <f t="shared" ref="AD2470" si="4239">AD2469/10*8</f>
        <v>2.88</v>
      </c>
      <c r="AE2470" s="134">
        <f t="shared" ref="AE2470" si="4240">AE2469/10*9</f>
        <v>3.2399999999999998</v>
      </c>
      <c r="AF2470" s="134">
        <f t="shared" ref="AF2470" si="4241">AF2469/10*10</f>
        <v>3.5999999999999996</v>
      </c>
      <c r="AG2470" s="133">
        <f t="shared" ref="AG2470" si="4242">AG2469/10*1</f>
        <v>0.36</v>
      </c>
      <c r="AH2470" s="133">
        <f t="shared" ref="AH2470" si="4243">AH2469/10*2</f>
        <v>0.72</v>
      </c>
      <c r="AI2470" s="133">
        <f t="shared" ref="AI2470" si="4244">AI2469/10*3</f>
        <v>1.08</v>
      </c>
      <c r="AJ2470" s="133">
        <f t="shared" ref="AJ2470" si="4245">AJ2469/10*4</f>
        <v>1.44</v>
      </c>
      <c r="AK2470" s="133">
        <f t="shared" ref="AK2470" si="4246">AK2469/10*5</f>
        <v>1.7999999999999998</v>
      </c>
      <c r="AL2470" s="133">
        <f t="shared" ref="AL2470" si="4247">AL2469/10*6</f>
        <v>2.16</v>
      </c>
      <c r="AM2470" s="133">
        <f t="shared" ref="AM2470" si="4248">AM2469/10*7</f>
        <v>2.52</v>
      </c>
      <c r="AN2470" s="133">
        <f t="shared" ref="AN2470" si="4249">AN2469/10*8</f>
        <v>2.88</v>
      </c>
      <c r="AO2470" s="134">
        <f t="shared" ref="AO2470" si="4250">AO2469/10*9</f>
        <v>3.2399999999999998</v>
      </c>
      <c r="AP2470" s="134">
        <f t="shared" ref="AP2470" si="4251">AP2469/10*10</f>
        <v>3.5999999999999996</v>
      </c>
      <c r="AQ2470" s="133">
        <f t="shared" ref="AQ2470" si="4252">AQ2469/10*1</f>
        <v>9.0999999999999998E-2</v>
      </c>
      <c r="AR2470" s="133">
        <f t="shared" ref="AR2470" si="4253">AR2469/10*2</f>
        <v>0.182</v>
      </c>
      <c r="AS2470" s="133">
        <f t="shared" ref="AS2470" si="4254">AS2469/10*3</f>
        <v>0.27300000000000002</v>
      </c>
      <c r="AT2470" s="133">
        <f t="shared" ref="AT2470" si="4255">AT2469/10*4</f>
        <v>0.36399999999999999</v>
      </c>
      <c r="AU2470" s="133">
        <f t="shared" ref="AU2470" si="4256">AU2469/10*5</f>
        <v>0.45499999999999996</v>
      </c>
      <c r="AV2470" s="133">
        <f t="shared" ref="AV2470" si="4257">AV2469/10*6</f>
        <v>0.54600000000000004</v>
      </c>
      <c r="AW2470" s="133">
        <f t="shared" ref="AW2470" si="4258">AW2469/10*7</f>
        <v>0.63700000000000001</v>
      </c>
      <c r="AX2470" s="133">
        <f t="shared" ref="AX2470" si="4259">AX2469/10*8</f>
        <v>0.72799999999999998</v>
      </c>
      <c r="AY2470" s="134">
        <f t="shared" ref="AY2470" si="4260">AY2469/10*9</f>
        <v>0.81899999999999995</v>
      </c>
      <c r="AZ2470" s="134">
        <f t="shared" ref="AZ2470" si="4261">AZ2469/10*10</f>
        <v>0.90999999999999992</v>
      </c>
      <c r="BA2470" s="133">
        <f t="shared" ref="BA2470" si="4262">BA2469/10*1</f>
        <v>0</v>
      </c>
      <c r="BB2470" s="133">
        <f t="shared" ref="BB2470" si="4263">BB2469/10*2</f>
        <v>0</v>
      </c>
      <c r="BC2470" s="133">
        <f t="shared" ref="BC2470" si="4264">BC2469/10*3</f>
        <v>0</v>
      </c>
      <c r="BD2470" s="133">
        <f t="shared" ref="BD2470" si="4265">BD2469/10*4</f>
        <v>0</v>
      </c>
      <c r="BE2470" s="133">
        <f t="shared" ref="BE2470" si="4266">BE2469/10*5</f>
        <v>0</v>
      </c>
      <c r="BF2470" s="133">
        <f t="shared" ref="BF2470" si="4267">BF2469/10*6</f>
        <v>0</v>
      </c>
      <c r="BG2470" s="133">
        <f t="shared" ref="BG2470" si="4268">BG2469/10*7</f>
        <v>0</v>
      </c>
      <c r="BH2470" s="133">
        <f t="shared" ref="BH2470" si="4269">BH2469/10*8</f>
        <v>0</v>
      </c>
      <c r="BI2470" s="134">
        <f t="shared" ref="BI2470" si="4270">BI2469/10*9</f>
        <v>0</v>
      </c>
      <c r="BJ2470" s="134">
        <f t="shared" ref="BJ2470" si="4271">BJ2469/10*10</f>
        <v>0</v>
      </c>
      <c r="BK2470"/>
      <c r="BL2470"/>
      <c r="BM2470"/>
      <c r="BN2470"/>
      <c r="BO2470"/>
      <c r="BP2470"/>
      <c r="BQ2470"/>
      <c r="BR2470"/>
      <c r="BS2470"/>
      <c r="BT2470"/>
      <c r="BU2470"/>
      <c r="BV2470"/>
      <c r="BW2470"/>
      <c r="BX2470"/>
      <c r="BY2470"/>
      <c r="BZ2470"/>
      <c r="CA2470"/>
      <c r="CB2470"/>
      <c r="CC2470"/>
      <c r="CD2470"/>
      <c r="CE2470"/>
      <c r="CF2470"/>
      <c r="CG2470"/>
      <c r="CH2470"/>
      <c r="CI2470"/>
      <c r="CJ2470"/>
      <c r="CK2470"/>
      <c r="CL2470"/>
      <c r="CM2470"/>
      <c r="CN2470"/>
      <c r="CO2470"/>
    </row>
    <row r="2471" spans="1:93" ht="15.75" hidden="1" outlineLevel="2" thickBot="1" x14ac:dyDescent="0.3">
      <c r="A2471" s="152" t="s">
        <v>60</v>
      </c>
      <c r="B2471" s="192" t="e">
        <f t="shared" ref="B2471:BJ2471" si="4272">-B2468+B2467*B2470-1*IF(AND($A1882=B2466,B2470&gt;=$A2414),B2470-$A2414,0)</f>
        <v>#REF!</v>
      </c>
      <c r="C2471" s="193" t="e">
        <f t="shared" si="4272"/>
        <v>#REF!</v>
      </c>
      <c r="D2471" s="193" t="e">
        <f t="shared" si="4272"/>
        <v>#REF!</v>
      </c>
      <c r="E2471" s="193" t="e">
        <f t="shared" si="4272"/>
        <v>#REF!</v>
      </c>
      <c r="F2471" s="193" t="e">
        <f t="shared" si="4272"/>
        <v>#REF!</v>
      </c>
      <c r="G2471" s="193" t="e">
        <f t="shared" si="4272"/>
        <v>#REF!</v>
      </c>
      <c r="H2471" s="193" t="e">
        <f t="shared" si="4272"/>
        <v>#REF!</v>
      </c>
      <c r="I2471" s="193" t="e">
        <f t="shared" si="4272"/>
        <v>#REF!</v>
      </c>
      <c r="J2471" s="193" t="e">
        <f t="shared" si="4272"/>
        <v>#REF!</v>
      </c>
      <c r="K2471" s="193" t="e">
        <f t="shared" si="4272"/>
        <v>#REF!</v>
      </c>
      <c r="L2471" s="194" t="e">
        <f t="shared" si="4272"/>
        <v>#REF!</v>
      </c>
      <c r="M2471" s="192" t="e">
        <f t="shared" si="4272"/>
        <v>#REF!</v>
      </c>
      <c r="N2471" s="193" t="e">
        <f t="shared" si="4272"/>
        <v>#REF!</v>
      </c>
      <c r="O2471" s="193" t="e">
        <f t="shared" si="4272"/>
        <v>#REF!</v>
      </c>
      <c r="P2471" s="193" t="e">
        <f t="shared" si="4272"/>
        <v>#REF!</v>
      </c>
      <c r="Q2471" s="193" t="e">
        <f t="shared" si="4272"/>
        <v>#REF!</v>
      </c>
      <c r="R2471" s="193" t="e">
        <f t="shared" si="4272"/>
        <v>#REF!</v>
      </c>
      <c r="S2471" s="193" t="e">
        <f t="shared" si="4272"/>
        <v>#REF!</v>
      </c>
      <c r="T2471" s="193" t="e">
        <f t="shared" si="4272"/>
        <v>#REF!</v>
      </c>
      <c r="U2471" s="193" t="e">
        <f t="shared" si="4272"/>
        <v>#REF!</v>
      </c>
      <c r="V2471" s="194" t="e">
        <f t="shared" si="4272"/>
        <v>#REF!</v>
      </c>
      <c r="W2471" s="192" t="e">
        <f t="shared" si="4272"/>
        <v>#REF!</v>
      </c>
      <c r="X2471" s="193" t="e">
        <f t="shared" si="4272"/>
        <v>#REF!</v>
      </c>
      <c r="Y2471" s="193" t="e">
        <f t="shared" si="4272"/>
        <v>#REF!</v>
      </c>
      <c r="Z2471" s="193" t="e">
        <f t="shared" si="4272"/>
        <v>#REF!</v>
      </c>
      <c r="AA2471" s="193" t="e">
        <f t="shared" si="4272"/>
        <v>#REF!</v>
      </c>
      <c r="AB2471" s="193" t="e">
        <f t="shared" si="4272"/>
        <v>#REF!</v>
      </c>
      <c r="AC2471" s="193" t="e">
        <f t="shared" si="4272"/>
        <v>#REF!</v>
      </c>
      <c r="AD2471" s="193" t="e">
        <f t="shared" si="4272"/>
        <v>#REF!</v>
      </c>
      <c r="AE2471" s="193" t="e">
        <f t="shared" si="4272"/>
        <v>#REF!</v>
      </c>
      <c r="AF2471" s="194" t="e">
        <f t="shared" si="4272"/>
        <v>#REF!</v>
      </c>
      <c r="AG2471" s="192" t="e">
        <f t="shared" si="4272"/>
        <v>#REF!</v>
      </c>
      <c r="AH2471" s="193" t="e">
        <f t="shared" si="4272"/>
        <v>#REF!</v>
      </c>
      <c r="AI2471" s="193" t="e">
        <f t="shared" si="4272"/>
        <v>#REF!</v>
      </c>
      <c r="AJ2471" s="193" t="e">
        <f t="shared" si="4272"/>
        <v>#REF!</v>
      </c>
      <c r="AK2471" s="193" t="e">
        <f t="shared" si="4272"/>
        <v>#REF!</v>
      </c>
      <c r="AL2471" s="193" t="e">
        <f t="shared" si="4272"/>
        <v>#REF!</v>
      </c>
      <c r="AM2471" s="193" t="e">
        <f t="shared" si="4272"/>
        <v>#REF!</v>
      </c>
      <c r="AN2471" s="193" t="e">
        <f t="shared" si="4272"/>
        <v>#REF!</v>
      </c>
      <c r="AO2471" s="193" t="e">
        <f t="shared" si="4272"/>
        <v>#REF!</v>
      </c>
      <c r="AP2471" s="194" t="e">
        <f t="shared" si="4272"/>
        <v>#REF!</v>
      </c>
      <c r="AQ2471" s="192" t="e">
        <f t="shared" si="4272"/>
        <v>#REF!</v>
      </c>
      <c r="AR2471" s="193" t="e">
        <f t="shared" si="4272"/>
        <v>#REF!</v>
      </c>
      <c r="AS2471" s="193" t="e">
        <f t="shared" si="4272"/>
        <v>#REF!</v>
      </c>
      <c r="AT2471" s="193" t="e">
        <f t="shared" si="4272"/>
        <v>#REF!</v>
      </c>
      <c r="AU2471" s="193" t="e">
        <f t="shared" si="4272"/>
        <v>#REF!</v>
      </c>
      <c r="AV2471" s="193" t="e">
        <f t="shared" si="4272"/>
        <v>#REF!</v>
      </c>
      <c r="AW2471" s="193" t="e">
        <f t="shared" si="4272"/>
        <v>#REF!</v>
      </c>
      <c r="AX2471" s="193" t="e">
        <f t="shared" si="4272"/>
        <v>#REF!</v>
      </c>
      <c r="AY2471" s="193" t="e">
        <f t="shared" si="4272"/>
        <v>#REF!</v>
      </c>
      <c r="AZ2471" s="194" t="e">
        <f t="shared" si="4272"/>
        <v>#REF!</v>
      </c>
      <c r="BA2471" s="192" t="e">
        <f t="shared" si="4272"/>
        <v>#REF!</v>
      </c>
      <c r="BB2471" s="193" t="e">
        <f t="shared" si="4272"/>
        <v>#REF!</v>
      </c>
      <c r="BC2471" s="193" t="e">
        <f t="shared" si="4272"/>
        <v>#REF!</v>
      </c>
      <c r="BD2471" s="193" t="e">
        <f t="shared" si="4272"/>
        <v>#REF!</v>
      </c>
      <c r="BE2471" s="193" t="e">
        <f t="shared" si="4272"/>
        <v>#REF!</v>
      </c>
      <c r="BF2471" s="193" t="e">
        <f t="shared" si="4272"/>
        <v>#REF!</v>
      </c>
      <c r="BG2471" s="193" t="e">
        <f t="shared" si="4272"/>
        <v>#REF!</v>
      </c>
      <c r="BH2471" s="193" t="e">
        <f t="shared" si="4272"/>
        <v>#REF!</v>
      </c>
      <c r="BI2471" s="193" t="e">
        <f t="shared" si="4272"/>
        <v>#REF!</v>
      </c>
      <c r="BJ2471" s="194" t="e">
        <f t="shared" si="4272"/>
        <v>#REF!</v>
      </c>
    </row>
    <row r="2472" spans="1:93" hidden="1" outlineLevel="2" x14ac:dyDescent="0.25"/>
    <row r="2473" spans="1:93" hidden="1" outlineLevel="1" collapsed="1" x14ac:dyDescent="0.25"/>
    <row r="2474" spans="1:93" hidden="1" outlineLevel="1" x14ac:dyDescent="0.25">
      <c r="A2474" s="61">
        <v>5</v>
      </c>
      <c r="B2474" s="179" t="e">
        <f>HLOOKUP(A2474,#REF!,2,TRUE)</f>
        <v>#REF!</v>
      </c>
      <c r="C2474" s="180"/>
      <c r="D2474" s="180"/>
    </row>
    <row r="2475" spans="1:93" hidden="1" outlineLevel="1" x14ac:dyDescent="0.25">
      <c r="A2475" s="181" t="e">
        <f>1*B2474/10</f>
        <v>#REF!</v>
      </c>
      <c r="B2475" s="180"/>
      <c r="C2475" s="180"/>
      <c r="D2475" s="180"/>
    </row>
    <row r="2476" spans="1:93" hidden="1" outlineLevel="2" x14ac:dyDescent="0.25">
      <c r="B2476" s="316" t="e">
        <f>#REF!</f>
        <v>#REF!</v>
      </c>
      <c r="C2476" s="317"/>
      <c r="D2476" s="316" t="e">
        <f>#REF!</f>
        <v>#REF!</v>
      </c>
      <c r="E2476" s="317"/>
      <c r="F2476" s="316" t="e">
        <f>#REF!</f>
        <v>#REF!</v>
      </c>
      <c r="G2476" s="317"/>
      <c r="H2476" s="316" t="e">
        <f>#REF!</f>
        <v>#REF!</v>
      </c>
      <c r="I2476" s="317"/>
      <c r="J2476" s="316" t="e">
        <f>#REF!</f>
        <v>#REF!</v>
      </c>
      <c r="K2476" s="317"/>
      <c r="L2476" s="316" t="e">
        <f>#REF!</f>
        <v>#REF!</v>
      </c>
      <c r="M2476" s="317"/>
    </row>
    <row r="2477" spans="1:93" hidden="1" outlineLevel="2" x14ac:dyDescent="0.25">
      <c r="B2477" s="105" t="e">
        <f>#REF!</f>
        <v>#REF!</v>
      </c>
      <c r="C2477" s="106">
        <v>0</v>
      </c>
      <c r="D2477" s="107" t="e">
        <f>#REF!</f>
        <v>#REF!</v>
      </c>
      <c r="E2477" s="106">
        <v>0</v>
      </c>
      <c r="F2477" s="107" t="e">
        <f>#REF!</f>
        <v>#REF!</v>
      </c>
      <c r="G2477" s="106">
        <v>0</v>
      </c>
      <c r="H2477" s="107" t="e">
        <f>#REF!</f>
        <v>#REF!</v>
      </c>
      <c r="I2477" s="106">
        <v>0</v>
      </c>
      <c r="J2477" s="107" t="e">
        <f>#REF!</f>
        <v>#REF!</v>
      </c>
      <c r="K2477" s="106">
        <v>0</v>
      </c>
      <c r="L2477" s="107" t="e">
        <f>#REF!</f>
        <v>#REF!</v>
      </c>
      <c r="M2477" s="108">
        <v>0</v>
      </c>
      <c r="X2477" s="146"/>
      <c r="Y2477" s="147"/>
    </row>
    <row r="2478" spans="1:93" hidden="1" outlineLevel="2" x14ac:dyDescent="0.25">
      <c r="B2478" s="105" t="e">
        <f>#REF!</f>
        <v>#REF!</v>
      </c>
      <c r="C2478" s="106" t="e">
        <f>IF($A2474=B2476,1*($B2474-$A2475)^2*(2*$A2475+$B2474)/$B2474^3,0)</f>
        <v>#REF!</v>
      </c>
      <c r="D2478" s="107" t="e">
        <f>#REF!</f>
        <v>#REF!</v>
      </c>
      <c r="E2478" s="106" t="e">
        <f>IF($A2474=D2476,1*($B2474-$A2475)^2*(2*$A2475+$B2474)/$B2474^3,0)</f>
        <v>#REF!</v>
      </c>
      <c r="F2478" s="107" t="e">
        <f>#REF!</f>
        <v>#REF!</v>
      </c>
      <c r="G2478" s="106" t="e">
        <f>IF($A2474=F2476,1*($B2474-$A2475)^2*(2*$A2475+$B2474)/$B2474^3,0)</f>
        <v>#REF!</v>
      </c>
      <c r="H2478" s="107" t="e">
        <f>#REF!</f>
        <v>#REF!</v>
      </c>
      <c r="I2478" s="106" t="e">
        <f>IF($A2474=H2476,1*($B2474-$A2475)^2*(2*$A2475+$B2474)/$B2474^3,0)</f>
        <v>#REF!</v>
      </c>
      <c r="J2478" s="107" t="e">
        <f>#REF!</f>
        <v>#REF!</v>
      </c>
      <c r="K2478" s="106" t="e">
        <f>IF($A2474=J2476,1*($B2474-$A2475)^2*(2*$A2475+$B2474)/$B2474^3,0)</f>
        <v>#REF!</v>
      </c>
      <c r="L2478" s="107" t="e">
        <f>#REF!</f>
        <v>#REF!</v>
      </c>
      <c r="M2478" s="108" t="e">
        <f>IF($A2474=L2476,1*($B2474-$A2475)^2*(2*$A2475+$B2474)/$B2474^3,0)</f>
        <v>#REF!</v>
      </c>
    </row>
    <row r="2479" spans="1:93" hidden="1" outlineLevel="2" x14ac:dyDescent="0.25">
      <c r="A2479" t="s">
        <v>36</v>
      </c>
      <c r="B2479" s="105" t="e">
        <f>#REF!</f>
        <v>#REF!</v>
      </c>
      <c r="C2479" s="106" t="e">
        <f>IF($A2474=B2476,1*$A2475*($B2474-$A2475)^2/$B2474^2,0)</f>
        <v>#REF!</v>
      </c>
      <c r="D2479" s="107" t="e">
        <f>#REF!</f>
        <v>#REF!</v>
      </c>
      <c r="E2479" s="106" t="e">
        <f>IF($A2474=D2476,1*$A2475*($B2474-$A2475)^2/$B2474^2,0)</f>
        <v>#REF!</v>
      </c>
      <c r="F2479" s="107" t="e">
        <f>#REF!</f>
        <v>#REF!</v>
      </c>
      <c r="G2479" s="106" t="e">
        <f>IF($A2474=F2476,1*$A2475*($B2474-$A2475)^2/$B2474^2,0)</f>
        <v>#REF!</v>
      </c>
      <c r="H2479" s="107" t="e">
        <f>#REF!</f>
        <v>#REF!</v>
      </c>
      <c r="I2479" s="106" t="e">
        <f>IF($A2474=H2476,1*$A2475*($B2474-$A2475)^2/$B2474^2,0)</f>
        <v>#REF!</v>
      </c>
      <c r="J2479" s="107" t="e">
        <f>#REF!</f>
        <v>#REF!</v>
      </c>
      <c r="K2479" s="106" t="e">
        <f>IF($A2474=J2476,1*$A2475*($B2474-$A2475)^2/$B2474^2,0)</f>
        <v>#REF!</v>
      </c>
      <c r="L2479" s="107" t="e">
        <f>#REF!</f>
        <v>#REF!</v>
      </c>
      <c r="M2479" s="108" t="e">
        <f>IF($A2474=L2476,1*$A2475*($B2474-$A2475)^2/$B2474^2,0)</f>
        <v>#REF!</v>
      </c>
      <c r="X2479" s="149"/>
    </row>
    <row r="2480" spans="1:93" hidden="1" outlineLevel="2" x14ac:dyDescent="0.25">
      <c r="B2480" s="105" t="e">
        <f>#REF!</f>
        <v>#REF!</v>
      </c>
      <c r="C2480" s="108">
        <v>0</v>
      </c>
      <c r="D2480" s="107" t="e">
        <f>#REF!</f>
        <v>#REF!</v>
      </c>
      <c r="E2480" s="108">
        <v>0</v>
      </c>
      <c r="F2480" s="107" t="e">
        <f>#REF!</f>
        <v>#REF!</v>
      </c>
      <c r="G2480" s="108">
        <v>0</v>
      </c>
      <c r="H2480" s="107" t="e">
        <f>#REF!</f>
        <v>#REF!</v>
      </c>
      <c r="I2480" s="108">
        <v>0</v>
      </c>
      <c r="J2480" s="107" t="e">
        <f>#REF!</f>
        <v>#REF!</v>
      </c>
      <c r="K2480" s="108">
        <v>0</v>
      </c>
      <c r="L2480" s="107" t="e">
        <f>#REF!</f>
        <v>#REF!</v>
      </c>
      <c r="M2480" s="108">
        <v>0</v>
      </c>
    </row>
    <row r="2481" spans="2:34" hidden="1" outlineLevel="2" x14ac:dyDescent="0.25">
      <c r="B2481" s="105" t="e">
        <f>#REF!</f>
        <v>#REF!</v>
      </c>
      <c r="C2481" s="106" t="e">
        <f>IF($A2474=B2476,1*($A2475)^2*(3*$B2474-2*$A2475)/$B2474^3,0)</f>
        <v>#REF!</v>
      </c>
      <c r="D2481" s="107" t="e">
        <f>#REF!</f>
        <v>#REF!</v>
      </c>
      <c r="E2481" s="106" t="e">
        <f>IF($A2474=D2476,1*($A2475)^2*(3*$B2474-2*$A2475)/$B2474^3,0)</f>
        <v>#REF!</v>
      </c>
      <c r="F2481" s="107" t="e">
        <f>#REF!</f>
        <v>#REF!</v>
      </c>
      <c r="G2481" s="106" t="e">
        <f>IF($A2474=F2476,1*($A2475)^2*(3*$B2474-2*$A2475)/$B2474^3,0)</f>
        <v>#REF!</v>
      </c>
      <c r="H2481" s="107" t="e">
        <f>#REF!</f>
        <v>#REF!</v>
      </c>
      <c r="I2481" s="106" t="e">
        <f>IF($A2474=H2476,1*($A2475)^2*(3*$B2474-2*$A2475)/$B2474^3,0)</f>
        <v>#REF!</v>
      </c>
      <c r="J2481" s="107" t="e">
        <f>#REF!</f>
        <v>#REF!</v>
      </c>
      <c r="K2481" s="106" t="e">
        <f>IF($A2474=J2476,1*($A2475)^2*(3*$B2474-2*$A2475)/$B2474^3,0)</f>
        <v>#REF!</v>
      </c>
      <c r="L2481" s="107" t="e">
        <f>#REF!</f>
        <v>#REF!</v>
      </c>
      <c r="M2481" s="108" t="e">
        <f>IF($A2474=L2476,1*($A2475)^2*(3*$B2474-2*$A2475)/$B2474^3,0)</f>
        <v>#REF!</v>
      </c>
    </row>
    <row r="2482" spans="2:34" hidden="1" outlineLevel="2" x14ac:dyDescent="0.25">
      <c r="B2482" s="105" t="e">
        <f>#REF!</f>
        <v>#REF!</v>
      </c>
      <c r="C2482" s="108" t="e">
        <f>IF($A2474=B2476,-1*($B2474-$A2475)*$A2475^2/$B2474^2,0)</f>
        <v>#REF!</v>
      </c>
      <c r="D2482" s="107" t="e">
        <f>#REF!</f>
        <v>#REF!</v>
      </c>
      <c r="E2482" s="108" t="e">
        <f>IF($A2474=D2476,-1*($B2474-$A2475)*$A2475^2/$B2474^2,0)</f>
        <v>#REF!</v>
      </c>
      <c r="F2482" s="107" t="e">
        <f>#REF!</f>
        <v>#REF!</v>
      </c>
      <c r="G2482" s="108" t="e">
        <f>IF($A2474=F2476,-1*($B2474-$A2475)*$A2475^2/$B2474^2,0)</f>
        <v>#REF!</v>
      </c>
      <c r="H2482" s="107" t="e">
        <f>#REF!</f>
        <v>#REF!</v>
      </c>
      <c r="I2482" s="108" t="e">
        <f>IF($A2474=H2476,-1*($B2474-$A2475)*$A2475^2/$B2474^2,0)</f>
        <v>#REF!</v>
      </c>
      <c r="J2482" s="107" t="e">
        <f>#REF!</f>
        <v>#REF!</v>
      </c>
      <c r="K2482" s="108" t="e">
        <f>IF($A2474=J2476,-1*($B2474-$A2475)*$A2475^2/$B2474^2,0)</f>
        <v>#REF!</v>
      </c>
      <c r="L2482" s="107" t="e">
        <f>#REF!</f>
        <v>#REF!</v>
      </c>
      <c r="M2482" s="108" t="e">
        <f>IF($A2474=L2476,-1*($B2474-$A2475)*$A2475^2/$B2474^2,0)</f>
        <v>#REF!</v>
      </c>
    </row>
    <row r="2483" spans="2:34" hidden="1" outlineLevel="2" x14ac:dyDescent="0.25">
      <c r="C2483" t="s">
        <v>61</v>
      </c>
      <c r="D2483" s="182"/>
      <c r="E2483" s="183"/>
      <c r="F2483" s="182"/>
      <c r="G2483" s="183"/>
      <c r="H2483" s="182"/>
      <c r="I2483" s="183"/>
      <c r="J2483" s="182"/>
      <c r="K2483" s="183"/>
      <c r="L2483" s="182"/>
      <c r="M2483" s="183"/>
      <c r="N2483" s="182"/>
      <c r="O2483" s="183"/>
      <c r="P2483" s="182"/>
      <c r="Q2483" s="183"/>
      <c r="R2483" s="182"/>
      <c r="S2483" s="183"/>
    </row>
    <row r="2484" spans="2:34" hidden="1" outlineLevel="2" x14ac:dyDescent="0.25">
      <c r="B2484" s="105">
        <v>1</v>
      </c>
      <c r="C2484" s="108">
        <f t="shared" ref="C2484" si="4273">-(IFERROR(VLOOKUP($B2484,$B2477:$C2482,2,0),0)+IFERROR(VLOOKUP($B2484,$D2477:$E2482,2,0),0)+IFERROR(VLOOKUP($B2484,$F2477:$G2482,2,0),0)+IFERROR(VLOOKUP($B2484,$H2477:$I2482,2,0),0)+IFERROR(VLOOKUP($B2484,$J2477:$K2482,2,0),0)+IFERROR(VLOOKUP($B2484,$L2477:$M2482,2,0),0)+IFERROR(VLOOKUP($B2484,$N2477:$O2482,2,0),0)+IFERROR(VLOOKUP($B2484,$P2477:$Q2482,2,0),0)+IFERROR(VLOOKUP($B2484,$R2477:$S2482,2,0),0))</f>
        <v>0</v>
      </c>
      <c r="E2484" s="109"/>
      <c r="F2484" s="325" t="s">
        <v>37</v>
      </c>
      <c r="G2484" s="325"/>
      <c r="H2484" s="325"/>
      <c r="I2484" s="325"/>
      <c r="J2484" s="325"/>
      <c r="K2484" s="325"/>
      <c r="L2484" s="325"/>
      <c r="M2484" s="325"/>
      <c r="N2484" s="325"/>
      <c r="O2484" s="325"/>
      <c r="P2484" s="325"/>
      <c r="Q2484" s="325"/>
      <c r="R2484" s="325"/>
      <c r="S2484" s="325"/>
      <c r="T2484" s="325"/>
      <c r="U2484" s="325"/>
      <c r="V2484" s="325"/>
      <c r="W2484" s="325"/>
      <c r="X2484" s="325"/>
      <c r="Y2484" s="325"/>
      <c r="Z2484" s="325"/>
      <c r="AA2484" s="325"/>
      <c r="AB2484" s="110"/>
      <c r="AC2484" s="110"/>
      <c r="AD2484" s="110"/>
      <c r="AE2484" s="110"/>
      <c r="AF2484" s="110"/>
      <c r="AG2484" s="110"/>
      <c r="AH2484" s="110"/>
    </row>
    <row r="2485" spans="2:34" hidden="1" outlineLevel="2" x14ac:dyDescent="0.25">
      <c r="B2485" s="105">
        <v>2</v>
      </c>
      <c r="C2485" s="108">
        <f t="shared" ref="C2485" si="4274">-(IFERROR(VLOOKUP($B2485,$B2477:$C2482,2,0),0)+IFERROR(VLOOKUP($B2485,$D2477:$E2482,2,0),0)+IFERROR(VLOOKUP($B2485,$F2477:$G2482,2,0),0)+IFERROR(VLOOKUP($B2485,$H2477:$I2482,2,0),0)+IFERROR(VLOOKUP($B2485,$J2477:$K2482,2,0),0)+IFERROR(VLOOKUP($B2485,$L2477:$M2482,2,0),0)+IFERROR(VLOOKUP($B2485,$N2477:$O2482,2,0),0)+IFERROR(VLOOKUP($B2485,$P2477:$Q2482,2,0),0)+IFERROR(VLOOKUP($B2485,$R2477:$S2482,2,0),0))</f>
        <v>0</v>
      </c>
      <c r="E2485" s="110"/>
      <c r="F2485" s="110"/>
      <c r="G2485" s="326" t="s">
        <v>38</v>
      </c>
      <c r="H2485" s="326"/>
      <c r="I2485" s="326"/>
      <c r="J2485" s="326"/>
      <c r="K2485" s="326"/>
      <c r="L2485" s="326"/>
      <c r="M2485" s="110"/>
      <c r="N2485" s="110"/>
      <c r="O2485" s="110"/>
      <c r="P2485" s="327" t="s">
        <v>39</v>
      </c>
      <c r="Q2485" s="327"/>
      <c r="R2485" s="327"/>
      <c r="S2485" s="327"/>
      <c r="T2485" s="327"/>
      <c r="U2485" s="327"/>
      <c r="V2485" s="110"/>
      <c r="W2485" s="110"/>
      <c r="X2485" s="110"/>
      <c r="Y2485" s="110"/>
      <c r="Z2485" s="110"/>
      <c r="AA2485" s="110"/>
      <c r="AB2485" s="110"/>
      <c r="AC2485" s="110"/>
      <c r="AD2485" s="110"/>
      <c r="AE2485" s="110"/>
      <c r="AF2485" s="110"/>
      <c r="AG2485" s="110"/>
      <c r="AH2485" s="110"/>
    </row>
    <row r="2486" spans="2:34" hidden="1" outlineLevel="2" x14ac:dyDescent="0.25">
      <c r="B2486" s="105">
        <v>3</v>
      </c>
      <c r="C2486" s="108">
        <f t="shared" ref="C2486" si="4275">-(IFERROR(VLOOKUP($B2486,$B2477:$C2482,2,0),0)+IFERROR(VLOOKUP($B2486,$D2477:$E2482,2,0),0)+IFERROR(VLOOKUP($B2486,$F2477:$G2482,2,0),0)+IFERROR(VLOOKUP($B2486,$H2477:$I2482,2,0),0)+IFERROR(VLOOKUP($B2486,$J2477:$K2482,2,0),0)+IFERROR(VLOOKUP($B2486,$L2477:$M2482,2,0),0)+IFERROR(VLOOKUP($B2486,$N2477:$O2482,2,0),0)+IFERROR(VLOOKUP($B2486,$P2477:$Q2482,2,0),0)+IFERROR(VLOOKUP($B2486,$R2477:$S2482,2,0),0))</f>
        <v>0</v>
      </c>
      <c r="E2486" s="110"/>
      <c r="F2486" s="110"/>
      <c r="G2486" s="112">
        <v>6</v>
      </c>
      <c r="H2486" s="112">
        <v>5</v>
      </c>
      <c r="I2486" s="112">
        <v>4</v>
      </c>
      <c r="J2486" s="112">
        <v>3</v>
      </c>
      <c r="K2486" s="112">
        <v>2</v>
      </c>
      <c r="L2486" s="112">
        <v>1</v>
      </c>
      <c r="M2486" s="110"/>
      <c r="O2486" s="110"/>
      <c r="P2486" s="112">
        <v>6</v>
      </c>
      <c r="Q2486" s="112">
        <v>5</v>
      </c>
      <c r="R2486" s="112">
        <v>4</v>
      </c>
      <c r="S2486" s="112">
        <v>3</v>
      </c>
      <c r="T2486" s="112">
        <v>2</v>
      </c>
      <c r="U2486" s="112">
        <v>1</v>
      </c>
      <c r="AB2486" s="110"/>
      <c r="AC2486" s="110"/>
      <c r="AD2486" s="110"/>
      <c r="AE2486" s="110"/>
      <c r="AF2486" s="110"/>
      <c r="AG2486" s="110"/>
      <c r="AH2486" s="110"/>
    </row>
    <row r="2487" spans="2:34" hidden="1" outlineLevel="2" x14ac:dyDescent="0.25">
      <c r="B2487" s="105">
        <v>4</v>
      </c>
      <c r="C2487" s="108">
        <f t="shared" ref="C2487" si="4276">-(IFERROR(VLOOKUP($B2487,$B2477:$C2482,2,0),0)+IFERROR(VLOOKUP($B2487,$D2477:$E2482,2,0),0)+IFERROR(VLOOKUP($B2487,$F2477:$G2482,2,0),0)+IFERROR(VLOOKUP($B2487,$H2477:$I2482,2,0),0)+IFERROR(VLOOKUP($B2487,$J2477:$K2482,2,0),0)+IFERROR(VLOOKUP($B2487,$L2477:$M2482,2,0),0)+IFERROR(VLOOKUP($B2487,$N2477:$O2482,2,0),0)+IFERROR(VLOOKUP($B2487,$P2477:$Q2482,2,0),0)+IFERROR(VLOOKUP($B2487,$R2477:$S2482,2,0),0))</f>
        <v>0</v>
      </c>
      <c r="E2487" s="110"/>
      <c r="F2487" s="105">
        <v>1</v>
      </c>
      <c r="G2487" s="184" t="e">
        <f t="array" ref="G2487:G2493">MMULT(MINVERSE($C$24:$I$30),$C2484:$C2490)</f>
        <v>#NUM!</v>
      </c>
      <c r="H2487" s="184" t="e">
        <f t="array" ref="H2487:H2492">MMULT(MINVERSE($C$24:$H$29),$C2484:$C2489)</f>
        <v>#NUM!</v>
      </c>
      <c r="I2487" s="184" t="e">
        <f t="array" ref="I2487:I2491">MMULT(MINVERSE($C$24:$G$28),$C2484:$C2488)</f>
        <v>#NUM!</v>
      </c>
      <c r="J2487" s="184" t="e">
        <f t="array" ref="J2487:J2490">MMULT(MINVERSE($C$24:$F$27),$C2484:$C2487)</f>
        <v>#NUM!</v>
      </c>
      <c r="K2487" s="184" t="e">
        <f t="array" ref="K2487:K2489">MMULT(MINVERSE($C$24:$E$26),$C2484:$C2486)</f>
        <v>#NUM!</v>
      </c>
      <c r="L2487" s="184" t="e">
        <f t="array" ref="L2487:L2488">MMULT(MINVERSE($C$24:$D$25),$C2484:$C2485)</f>
        <v>#NUM!</v>
      </c>
      <c r="M2487" s="110"/>
      <c r="O2487" s="105">
        <v>1</v>
      </c>
      <c r="P2487" s="184" t="e">
        <f t="array" ref="P2487:P2497">MMULT(MINVERSE($C$24:$M$34),$C2484:$C2494)</f>
        <v>#NUM!</v>
      </c>
      <c r="Q2487" s="184" t="e">
        <f t="array" ref="Q2487:Q2496">MMULT(MINVERSE($C$24:$L$33),$C2484:$C2493)</f>
        <v>#NUM!</v>
      </c>
      <c r="R2487" s="184" t="e">
        <f t="array" ref="R2487:R2495">MMULT(MINVERSE($C$24:$K$32),$C2484:$C2492)</f>
        <v>#NUM!</v>
      </c>
      <c r="S2487" s="184" t="e">
        <f t="array" ref="S2487:S2494">MMULT(MINVERSE($C$24:$J$31),$C2484:$C2491)</f>
        <v>#NUM!</v>
      </c>
      <c r="T2487" s="114"/>
      <c r="U2487" s="114"/>
      <c r="V2487" s="110"/>
      <c r="W2487" s="110"/>
      <c r="X2487" s="110"/>
      <c r="Y2487" s="110"/>
      <c r="Z2487" s="110"/>
      <c r="AA2487" s="110"/>
      <c r="AB2487" s="110"/>
      <c r="AC2487" s="110"/>
      <c r="AD2487" s="110"/>
      <c r="AE2487" s="110"/>
      <c r="AF2487" s="110"/>
      <c r="AG2487" s="110"/>
      <c r="AH2487" s="110"/>
    </row>
    <row r="2488" spans="2:34" hidden="1" outlineLevel="2" x14ac:dyDescent="0.25">
      <c r="B2488" s="105">
        <v>5</v>
      </c>
      <c r="C2488" s="108">
        <f t="shared" ref="C2488" si="4277">-(IFERROR(VLOOKUP($B2488,$B2477:$C2482,2,0),0)+IFERROR(VLOOKUP($B2488,$D2477:$E2482,2,0),0)+IFERROR(VLOOKUP($B2488,$F2477:$G2482,2,0),0)+IFERROR(VLOOKUP($B2488,$H2477:$I2482,2,0),0)+IFERROR(VLOOKUP($B2488,$J2477:$K2482,2,0),0)+IFERROR(VLOOKUP($B2488,$L2477:$M2482,2,0),0)+IFERROR(VLOOKUP($B2488,$N2477:$O2482,2,0),0)+IFERROR(VLOOKUP($B2488,$P2477:$Q2482,2,0),0)+IFERROR(VLOOKUP($B2488,$R2477:$S2482,2,0),0))</f>
        <v>0</v>
      </c>
      <c r="E2488" s="110"/>
      <c r="F2488" s="105">
        <v>2</v>
      </c>
      <c r="G2488" s="185" t="e">
        <v>#NUM!</v>
      </c>
      <c r="H2488" s="185" t="e">
        <v>#NUM!</v>
      </c>
      <c r="I2488" s="185" t="e">
        <v>#NUM!</v>
      </c>
      <c r="J2488" s="185" t="e">
        <v>#NUM!</v>
      </c>
      <c r="K2488" s="185" t="e">
        <v>#NUM!</v>
      </c>
      <c r="L2488" s="185" t="e">
        <v>#NUM!</v>
      </c>
      <c r="M2488" s="110"/>
      <c r="O2488" s="105">
        <v>2</v>
      </c>
      <c r="P2488" s="185" t="e">
        <v>#NUM!</v>
      </c>
      <c r="Q2488" s="185" t="e">
        <v>#NUM!</v>
      </c>
      <c r="R2488" s="185" t="e">
        <v>#NUM!</v>
      </c>
      <c r="S2488" s="185" t="e">
        <v>#NUM!</v>
      </c>
      <c r="T2488" s="114"/>
      <c r="U2488" s="114"/>
    </row>
    <row r="2489" spans="2:34" hidden="1" outlineLevel="2" x14ac:dyDescent="0.25">
      <c r="B2489" s="105">
        <v>6</v>
      </c>
      <c r="C2489" s="108">
        <f t="shared" ref="C2489" si="4278">-(IFERROR(VLOOKUP($B2489,$B2477:$C2482,2,0),0)+IFERROR(VLOOKUP($B2489,$D2477:$E2482,2,0),0)+IFERROR(VLOOKUP($B2489,$F2477:$G2482,2,0),0)+IFERROR(VLOOKUP($B2489,$H2477:$I2482,2,0),0)+IFERROR(VLOOKUP($B2489,$J2477:$K2482,2,0),0)+IFERROR(VLOOKUP($B2489,$L2477:$M2482,2,0),0)+IFERROR(VLOOKUP($B2489,$N2477:$O2482,2,0),0)+IFERROR(VLOOKUP($B2489,$P2477:$Q2482,2,0),0)+IFERROR(VLOOKUP($B2489,$R2477:$S2482,2,0),0))</f>
        <v>0</v>
      </c>
      <c r="E2489" s="110"/>
      <c r="F2489" s="105">
        <v>3</v>
      </c>
      <c r="G2489" s="185" t="e">
        <v>#NUM!</v>
      </c>
      <c r="H2489" s="185" t="e">
        <v>#NUM!</v>
      </c>
      <c r="I2489" s="185" t="e">
        <v>#NUM!</v>
      </c>
      <c r="J2489" s="185" t="e">
        <v>#NUM!</v>
      </c>
      <c r="K2489" s="185" t="e">
        <v>#NUM!</v>
      </c>
      <c r="L2489" s="185"/>
      <c r="M2489" s="110"/>
      <c r="O2489" s="105">
        <v>3</v>
      </c>
      <c r="P2489" s="185" t="e">
        <v>#NUM!</v>
      </c>
      <c r="Q2489" s="185" t="e">
        <v>#NUM!</v>
      </c>
      <c r="R2489" s="185" t="e">
        <v>#NUM!</v>
      </c>
      <c r="S2489" s="185" t="e">
        <v>#NUM!</v>
      </c>
      <c r="T2489" s="114"/>
      <c r="U2489" s="114"/>
    </row>
    <row r="2490" spans="2:34" hidden="1" outlineLevel="2" x14ac:dyDescent="0.25">
      <c r="B2490" s="105">
        <v>7</v>
      </c>
      <c r="C2490" s="108">
        <f t="shared" ref="C2490" si="4279">-(IFERROR(VLOOKUP($B2490,$B2477:$C2482,2,0),0)+IFERROR(VLOOKUP($B2490,$D2477:$E2482,2,0),0)+IFERROR(VLOOKUP($B2490,$F2477:$G2482,2,0),0)+IFERROR(VLOOKUP($B2490,$H2477:$I2482,2,0),0)+IFERROR(VLOOKUP($B2490,$J2477:$K2482,2,0),0)+IFERROR(VLOOKUP($B2490,$L2477:$M2482,2,0),0)+IFERROR(VLOOKUP($B2490,$N2477:$O2482,2,0),0)+IFERROR(VLOOKUP($B2490,$P2477:$Q2482,2,0),0)+IFERROR(VLOOKUP($B2490,$R2477:$S2482,2,0),0))</f>
        <v>0</v>
      </c>
      <c r="E2490" s="110"/>
      <c r="F2490" s="105">
        <v>4</v>
      </c>
      <c r="G2490" s="185" t="e">
        <v>#NUM!</v>
      </c>
      <c r="H2490" s="185" t="e">
        <v>#NUM!</v>
      </c>
      <c r="I2490" s="185" t="e">
        <v>#NUM!</v>
      </c>
      <c r="J2490" s="185" t="e">
        <v>#NUM!</v>
      </c>
      <c r="K2490" s="185"/>
      <c r="L2490" s="185"/>
      <c r="M2490" s="110"/>
      <c r="O2490" s="105">
        <v>4</v>
      </c>
      <c r="P2490" s="185" t="e">
        <v>#NUM!</v>
      </c>
      <c r="Q2490" s="185" t="e">
        <v>#NUM!</v>
      </c>
      <c r="R2490" s="185" t="e">
        <v>#NUM!</v>
      </c>
      <c r="S2490" s="185" t="e">
        <v>#NUM!</v>
      </c>
      <c r="T2490" s="114"/>
      <c r="U2490" s="114"/>
    </row>
    <row r="2491" spans="2:34" hidden="1" outlineLevel="2" x14ac:dyDescent="0.25">
      <c r="B2491" s="105">
        <v>8</v>
      </c>
      <c r="C2491" s="108">
        <f t="shared" ref="C2491" si="4280">-(IFERROR(VLOOKUP($B2491,$B2477:$C2482,2,0),0)+IFERROR(VLOOKUP($B2491,$D2477:$E2482,2,0),0)+IFERROR(VLOOKUP($B2491,$F2477:$G2482,2,0),0)+IFERROR(VLOOKUP($B2491,$H2477:$I2482,2,0),0)+IFERROR(VLOOKUP($B2491,$J2477:$K2482,2,0),0)+IFERROR(VLOOKUP($B2491,$L2477:$M2482,2,0),0)+IFERROR(VLOOKUP($B2491,$N2477:$O2482,2,0),0)+IFERROR(VLOOKUP($B2491,$P2477:$Q2482,2,0),0)+IFERROR(VLOOKUP($B2491,$R2477:$S2482,2,0),0))</f>
        <v>0</v>
      </c>
      <c r="E2491" s="110" t="s">
        <v>40</v>
      </c>
      <c r="F2491" s="105">
        <v>5</v>
      </c>
      <c r="G2491" s="185" t="e">
        <v>#NUM!</v>
      </c>
      <c r="H2491" s="185" t="e">
        <v>#NUM!</v>
      </c>
      <c r="I2491" s="185" t="e">
        <v>#NUM!</v>
      </c>
      <c r="J2491" s="185"/>
      <c r="K2491" s="185"/>
      <c r="L2491" s="185"/>
      <c r="M2491" s="110"/>
      <c r="O2491" s="105">
        <v>5</v>
      </c>
      <c r="P2491" s="185" t="e">
        <v>#NUM!</v>
      </c>
      <c r="Q2491" s="185" t="e">
        <v>#NUM!</v>
      </c>
      <c r="R2491" s="185" t="e">
        <v>#NUM!</v>
      </c>
      <c r="S2491" s="185" t="e">
        <v>#NUM!</v>
      </c>
      <c r="T2491" s="114"/>
      <c r="U2491" s="114"/>
    </row>
    <row r="2492" spans="2:34" hidden="1" outlineLevel="2" x14ac:dyDescent="0.25">
      <c r="B2492" s="105">
        <v>9</v>
      </c>
      <c r="C2492" s="108">
        <f t="shared" ref="C2492" si="4281">-(IFERROR(VLOOKUP($B2492,$B2477:$C2482,2,0),0)+IFERROR(VLOOKUP($B2492,$D2477:$E2482,2,0),0)+IFERROR(VLOOKUP($B2492,$F2477:$G2482,2,0),0)+IFERROR(VLOOKUP($B2492,$H2477:$I2482,2,0),0)+IFERROR(VLOOKUP($B2492,$J2477:$K2482,2,0),0)+IFERROR(VLOOKUP($B2492,$L2477:$M2482,2,0),0)+IFERROR(VLOOKUP($B2492,$N2477:$O2482,2,0),0)+IFERROR(VLOOKUP($B2492,$P2477:$Q2482,2,0),0)+IFERROR(VLOOKUP($B2492,$R2477:$S2482,2,0),0))</f>
        <v>0</v>
      </c>
      <c r="E2492" s="110"/>
      <c r="F2492" s="105">
        <v>6</v>
      </c>
      <c r="G2492" s="185" t="e">
        <v>#NUM!</v>
      </c>
      <c r="H2492" s="185" t="e">
        <v>#NUM!</v>
      </c>
      <c r="I2492" s="185"/>
      <c r="J2492" s="185"/>
      <c r="K2492" s="185"/>
      <c r="L2492" s="185"/>
      <c r="M2492" s="110"/>
      <c r="O2492" s="105">
        <v>6</v>
      </c>
      <c r="P2492" s="185" t="e">
        <v>#NUM!</v>
      </c>
      <c r="Q2492" s="185" t="e">
        <v>#NUM!</v>
      </c>
      <c r="R2492" s="185" t="e">
        <v>#NUM!</v>
      </c>
      <c r="S2492" s="185" t="e">
        <v>#NUM!</v>
      </c>
      <c r="T2492" s="114"/>
      <c r="U2492" s="114"/>
    </row>
    <row r="2493" spans="2:34" hidden="1" outlineLevel="2" x14ac:dyDescent="0.25">
      <c r="B2493" s="105">
        <v>10</v>
      </c>
      <c r="C2493" s="108">
        <f t="shared" ref="C2493" si="4282">-(IFERROR(VLOOKUP($B2493,$B2477:$C2482,2,0),0)+IFERROR(VLOOKUP($B2493,$D2477:$E2482,2,0),0)+IFERROR(VLOOKUP($B2493,$F2477:$G2482,2,0),0)+IFERROR(VLOOKUP($B2493,$H2477:$I2482,2,0),0)+IFERROR(VLOOKUP($B2493,$J2477:$K2482,2,0),0)+IFERROR(VLOOKUP($B2493,$L2477:$M2482,2,0),0)+IFERROR(VLOOKUP($B2493,$N2477:$O2482,2,0),0)+IFERROR(VLOOKUP($B2493,$P2477:$Q2482,2,0),0)+IFERROR(VLOOKUP($B2493,$R2477:$S2482,2,0),0))</f>
        <v>0</v>
      </c>
      <c r="E2493" s="110"/>
      <c r="F2493" s="105">
        <v>7</v>
      </c>
      <c r="G2493" s="185" t="e">
        <v>#NUM!</v>
      </c>
      <c r="H2493" s="185"/>
      <c r="I2493" s="185"/>
      <c r="J2493" s="185"/>
      <c r="K2493" s="185"/>
      <c r="L2493" s="185"/>
      <c r="M2493" s="110"/>
      <c r="N2493" s="110" t="s">
        <v>40</v>
      </c>
      <c r="O2493" s="105">
        <v>7</v>
      </c>
      <c r="P2493" s="185" t="e">
        <v>#NUM!</v>
      </c>
      <c r="Q2493" s="185" t="e">
        <v>#NUM!</v>
      </c>
      <c r="R2493" s="185" t="e">
        <v>#NUM!</v>
      </c>
      <c r="S2493" s="185" t="e">
        <v>#NUM!</v>
      </c>
      <c r="T2493" s="114"/>
      <c r="U2493" s="114"/>
    </row>
    <row r="2494" spans="2:34" hidden="1" outlineLevel="2" x14ac:dyDescent="0.25">
      <c r="B2494" s="105">
        <v>11</v>
      </c>
      <c r="C2494" s="108">
        <f t="shared" ref="C2494" si="4283">-(IFERROR(VLOOKUP($B2494,$B2477:$C2482,2,0),0)+IFERROR(VLOOKUP($B2494,$D2477:$E2482,2,0),0)+IFERROR(VLOOKUP($B2494,$F2477:$G2482,2,0),0)+IFERROR(VLOOKUP($B2494,$H2477:$I2482,2,0),0)+IFERROR(VLOOKUP($B2494,$J2477:$K2482,2,0),0)+IFERROR(VLOOKUP($B2494,$L2477:$M2482,2,0),0)+IFERROR(VLOOKUP($B2494,$N2477:$O2482,2,0),0)+IFERROR(VLOOKUP($B2494,$P2477:$Q2482,2,0),0)+IFERROR(VLOOKUP($B2494,$R2477:$S2482,2,0),0))</f>
        <v>0</v>
      </c>
      <c r="E2494" s="110"/>
      <c r="M2494" s="110"/>
      <c r="O2494" s="105">
        <v>8</v>
      </c>
      <c r="P2494" s="185" t="e">
        <v>#NUM!</v>
      </c>
      <c r="Q2494" s="185" t="e">
        <v>#NUM!</v>
      </c>
      <c r="R2494" s="185" t="e">
        <v>#NUM!</v>
      </c>
      <c r="S2494" s="185" t="e">
        <v>#NUM!</v>
      </c>
      <c r="T2494" s="114"/>
      <c r="U2494" s="114"/>
    </row>
    <row r="2495" spans="2:34" hidden="1" outlineLevel="2" x14ac:dyDescent="0.25">
      <c r="B2495" s="105">
        <v>12</v>
      </c>
      <c r="C2495" s="108">
        <f t="shared" ref="C2495" si="4284">-(IFERROR(VLOOKUP($B2495,$B2477:$C2482,2,0),0)+IFERROR(VLOOKUP($B2495,$D2477:$E2482,2,0),0)+IFERROR(VLOOKUP($B2495,$F2477:$G2482,2,0),0)+IFERROR(VLOOKUP($B2495,$H2477:$I2482,2,0),0)+IFERROR(VLOOKUP($B2495,$J2477:$K2482,2,0),0)+IFERROR(VLOOKUP($B2495,$L2477:$M2482,2,0),0)+IFERROR(VLOOKUP($B2495,$N2477:$O2482,2,0),0)+IFERROR(VLOOKUP($B2495,$P2477:$Q2482,2,0),0)+IFERROR(VLOOKUP($B2495,$R2477:$S2482,2,0),0))</f>
        <v>0</v>
      </c>
      <c r="E2495" s="110"/>
      <c r="M2495" s="110"/>
      <c r="O2495" s="105">
        <v>9</v>
      </c>
      <c r="P2495" s="185" t="e">
        <v>#NUM!</v>
      </c>
      <c r="Q2495" s="185" t="e">
        <v>#NUM!</v>
      </c>
      <c r="R2495" s="185" t="e">
        <v>#NUM!</v>
      </c>
      <c r="S2495" s="185"/>
      <c r="T2495" s="114"/>
      <c r="U2495" s="114"/>
    </row>
    <row r="2496" spans="2:34" hidden="1" outlineLevel="2" x14ac:dyDescent="0.25">
      <c r="B2496" s="105">
        <v>13</v>
      </c>
      <c r="C2496" s="108">
        <f t="shared" ref="C2496" si="4285">-(IFERROR(VLOOKUP($B2496,$B2477:$C2482,2,0),0)+IFERROR(VLOOKUP($B2496,$D2477:$E2482,2,0),0)+IFERROR(VLOOKUP($B2496,$F2477:$G2482,2,0),0)+IFERROR(VLOOKUP($B2496,$H2477:$I2482,2,0),0)+IFERROR(VLOOKUP($B2496,$J2477:$K2482,2,0),0)+IFERROR(VLOOKUP($B2496,$L2477:$M2482,2,0),0)+IFERROR(VLOOKUP($B2496,$N2477:$O2482,2,0),0)+IFERROR(VLOOKUP($B2496,$P2477:$Q2482,2,0),0)+IFERROR(VLOOKUP($B2496,$R2477:$S2482,2,0),0))</f>
        <v>0</v>
      </c>
      <c r="E2496" s="110"/>
      <c r="F2496" s="110"/>
      <c r="G2496" s="324" t="s">
        <v>42</v>
      </c>
      <c r="H2496" s="324"/>
      <c r="I2496" s="324"/>
      <c r="J2496" s="324"/>
      <c r="K2496" s="324"/>
      <c r="L2496" s="324"/>
      <c r="M2496" s="110"/>
      <c r="O2496" s="105">
        <v>10</v>
      </c>
      <c r="P2496" s="185" t="e">
        <v>#NUM!</v>
      </c>
      <c r="Q2496" s="185" t="e">
        <v>#NUM!</v>
      </c>
      <c r="R2496" s="185"/>
      <c r="S2496" s="185"/>
      <c r="T2496" s="114"/>
      <c r="U2496" s="114"/>
    </row>
    <row r="2497" spans="1:24" hidden="1" outlineLevel="2" x14ac:dyDescent="0.25">
      <c r="B2497" s="105">
        <v>14</v>
      </c>
      <c r="C2497" s="108">
        <f t="shared" ref="C2497" si="4286">-(IFERROR(VLOOKUP($B2497,$B2477:$C2482,2,0),0)+IFERROR(VLOOKUP($B2497,$D2477:$E2482,2,0),0)+IFERROR(VLOOKUP($B2497,$F2477:$G2482,2,0),0)+IFERROR(VLOOKUP($B2497,$H2477:$I2482,2,0),0)+IFERROR(VLOOKUP($B2497,$J2477:$K2482,2,0),0)+IFERROR(VLOOKUP($B2497,$L2477:$M2482,2,0),0)+IFERROR(VLOOKUP($B2497,$N2477:$O2482,2,0),0)+IFERROR(VLOOKUP($B2497,$P2477:$Q2482,2,0),0)+IFERROR(VLOOKUP($B2497,$R2477:$S2482,2,0),0))</f>
        <v>0</v>
      </c>
      <c r="E2497" s="110"/>
      <c r="F2497" s="110"/>
      <c r="G2497" s="112">
        <v>6</v>
      </c>
      <c r="H2497" s="112">
        <v>5</v>
      </c>
      <c r="I2497" s="112">
        <v>4</v>
      </c>
      <c r="J2497" s="112">
        <v>3</v>
      </c>
      <c r="K2497" s="112">
        <v>2</v>
      </c>
      <c r="L2497" s="112">
        <v>1</v>
      </c>
      <c r="M2497" s="110"/>
      <c r="O2497" s="105">
        <v>11</v>
      </c>
      <c r="P2497" s="185" t="e">
        <v>#NUM!</v>
      </c>
      <c r="Q2497" s="185"/>
      <c r="R2497" s="185"/>
      <c r="S2497" s="185"/>
      <c r="T2497" s="114"/>
      <c r="U2497" s="114"/>
    </row>
    <row r="2498" spans="1:24" hidden="1" outlineLevel="2" x14ac:dyDescent="0.25">
      <c r="A2498" s="68" t="s">
        <v>41</v>
      </c>
      <c r="B2498" s="105">
        <v>15</v>
      </c>
      <c r="C2498" s="108">
        <f t="shared" ref="C2498" si="4287">-(IFERROR(VLOOKUP($B2498,$B2477:$C2482,2,0),0)+IFERROR(VLOOKUP($B2498,$D2477:$E2482,2,0),0)+IFERROR(VLOOKUP($B2498,$F2477:$G2482,2,0),0)+IFERROR(VLOOKUP($B2498,$H2477:$I2482,2,0),0)+IFERROR(VLOOKUP($B2498,$J2477:$K2482,2,0),0)+IFERROR(VLOOKUP($B2498,$L2477:$M2482,2,0),0)+IFERROR(VLOOKUP($B2498,$N2477:$O2482,2,0),0)+IFERROR(VLOOKUP($B2498,$P2477:$Q2482,2,0),0)+IFERROR(VLOOKUP($B2498,$R2477:$S2482,2,0),0))</f>
        <v>0</v>
      </c>
      <c r="E2498" s="110"/>
      <c r="F2498" s="105">
        <v>1</v>
      </c>
      <c r="G2498" s="184" t="e">
        <f t="array" ref="G2498:G2506">MMULT(MINVERSE($C$24:$K$32),$C2484:$C2492)</f>
        <v>#NUM!</v>
      </c>
      <c r="H2498" s="184" t="e">
        <f t="array" ref="H2498:H2505">MMULT(MINVERSE($C$24:$J$31),$C2484:$C2491)</f>
        <v>#NUM!</v>
      </c>
      <c r="I2498" s="184" t="e">
        <f t="array" ref="I2498:I2504">MMULT(MINVERSE($C$24:$I$30),$C2484:$C2490)</f>
        <v>#NUM!</v>
      </c>
      <c r="J2498" s="184" t="e">
        <f t="array" ref="J2498:J2503">MMULT(MINVERSE($C$24:$H$29),$C2484:$C2489)</f>
        <v>#NUM!</v>
      </c>
      <c r="K2498" s="184" t="e">
        <f t="array" ref="K2498:K2502">MMULT(MINVERSE($C$24:$G$28),$C2484:$C2488)</f>
        <v>#NUM!</v>
      </c>
      <c r="L2498" s="113"/>
      <c r="M2498" s="110"/>
      <c r="N2498" s="110"/>
      <c r="O2498" s="110"/>
      <c r="P2498" s="110"/>
    </row>
    <row r="2499" spans="1:24" hidden="1" outlineLevel="2" x14ac:dyDescent="0.25">
      <c r="B2499" s="105">
        <v>16</v>
      </c>
      <c r="C2499" s="108">
        <f t="shared" ref="C2499" si="4288">-(IFERROR(VLOOKUP($B2499,$B2477:$C2482,2,0),0)+IFERROR(VLOOKUP($B2499,$D2477:$E2482,2,0),0)+IFERROR(VLOOKUP($B2499,$F2477:$G2482,2,0),0)+IFERROR(VLOOKUP($B2499,$H2477:$I2482,2,0),0)+IFERROR(VLOOKUP($B2499,$J2477:$K2482,2,0),0)+IFERROR(VLOOKUP($B2499,$L2477:$M2482,2,0),0)+IFERROR(VLOOKUP($B2499,$N2477:$O2482,2,0),0)+IFERROR(VLOOKUP($B2499,$P2477:$Q2482,2,0),0)+IFERROR(VLOOKUP($B2499,$R2477:$S2482,2,0),0))</f>
        <v>0</v>
      </c>
      <c r="E2499" s="110"/>
      <c r="F2499" s="105">
        <v>2</v>
      </c>
      <c r="G2499" s="185" t="e">
        <v>#NUM!</v>
      </c>
      <c r="H2499" s="185" t="e">
        <v>#NUM!</v>
      </c>
      <c r="I2499" s="185" t="e">
        <v>#NUM!</v>
      </c>
      <c r="J2499" s="185" t="e">
        <v>#NUM!</v>
      </c>
      <c r="K2499" s="185" t="e">
        <v>#NUM!</v>
      </c>
      <c r="L2499" s="114"/>
      <c r="M2499" s="110"/>
      <c r="N2499" s="110"/>
      <c r="O2499" s="110"/>
      <c r="P2499" s="110"/>
    </row>
    <row r="2500" spans="1:24" hidden="1" outlineLevel="2" x14ac:dyDescent="0.25">
      <c r="B2500" s="105">
        <v>17</v>
      </c>
      <c r="C2500" s="108">
        <f t="shared" ref="C2500" si="4289">-(IFERROR(VLOOKUP($B2500,$B2477:$C2482,2,0),0)+IFERROR(VLOOKUP($B2500,$D2477:$E2482,2,0),0)+IFERROR(VLOOKUP($B2500,$F2477:$G2482,2,0),0)+IFERROR(VLOOKUP($B2500,$H2477:$I2482,2,0),0)+IFERROR(VLOOKUP($B2500,$J2477:$K2482,2,0),0)+IFERROR(VLOOKUP($B2500,$L2477:$M2482,2,0),0)+IFERROR(VLOOKUP($B2500,$N2477:$O2482,2,0),0)+IFERROR(VLOOKUP($B2500,$P2477:$Q2482,2,0),0)+IFERROR(VLOOKUP($B2500,$R2477:$S2482,2,0),0))</f>
        <v>0</v>
      </c>
      <c r="E2500" s="110"/>
      <c r="F2500" s="105">
        <v>3</v>
      </c>
      <c r="G2500" s="185" t="e">
        <v>#NUM!</v>
      </c>
      <c r="H2500" s="185" t="e">
        <v>#NUM!</v>
      </c>
      <c r="I2500" s="185" t="e">
        <v>#NUM!</v>
      </c>
      <c r="J2500" s="185" t="e">
        <v>#NUM!</v>
      </c>
      <c r="K2500" s="185" t="e">
        <v>#NUM!</v>
      </c>
      <c r="L2500" s="114"/>
      <c r="M2500" s="110"/>
    </row>
    <row r="2501" spans="1:24" hidden="1" outlineLevel="2" x14ac:dyDescent="0.25">
      <c r="B2501" s="105">
        <v>18</v>
      </c>
      <c r="C2501" s="108">
        <f t="shared" ref="C2501" si="4290">-(IFERROR(VLOOKUP($B2501,$B2477:$C2482,2,0),0)+IFERROR(VLOOKUP($B2501,$D2477:$E2482,2,0),0)+IFERROR(VLOOKUP($B2501,$F2477:$G2482,2,0),0)+IFERROR(VLOOKUP($B2501,$H2477:$I2482,2,0),0)+IFERROR(VLOOKUP($B2501,$J2477:$K2482,2,0),0)+IFERROR(VLOOKUP($B2501,$L2477:$M2482,2,0),0)+IFERROR(VLOOKUP($B2501,$N2477:$O2482,2,0),0)+IFERROR(VLOOKUP($B2501,$P2477:$Q2482,2,0),0)+IFERROR(VLOOKUP($B2501,$R2477:$S2482,2,0),0))</f>
        <v>0</v>
      </c>
      <c r="E2501" s="110"/>
      <c r="F2501" s="105">
        <v>4</v>
      </c>
      <c r="G2501" s="185" t="e">
        <v>#NUM!</v>
      </c>
      <c r="H2501" s="185" t="e">
        <v>#NUM!</v>
      </c>
      <c r="I2501" s="185" t="e">
        <v>#NUM!</v>
      </c>
      <c r="J2501" s="185" t="e">
        <v>#NUM!</v>
      </c>
      <c r="K2501" s="185" t="e">
        <v>#NUM!</v>
      </c>
      <c r="L2501" s="114"/>
      <c r="M2501" s="110"/>
    </row>
    <row r="2502" spans="1:24" hidden="1" outlineLevel="2" x14ac:dyDescent="0.25">
      <c r="B2502" s="105">
        <v>19</v>
      </c>
      <c r="C2502" s="108">
        <f t="shared" ref="C2502" si="4291">-(IFERROR(VLOOKUP($B2502,$B2477:$C2482,2,0),0)+IFERROR(VLOOKUP($B2502,$D2477:$E2482,2,0),0)+IFERROR(VLOOKUP($B2502,$F2477:$G2482,2,0),0)+IFERROR(VLOOKUP($B2502,$H2477:$I2482,2,0),0)+IFERROR(VLOOKUP($B2502,$J2477:$K2482,2,0),0)+IFERROR(VLOOKUP($B2502,$L2477:$M2482,2,0),0)+IFERROR(VLOOKUP($B2502,$N2477:$O2482,2,0),0)+IFERROR(VLOOKUP($B2502,$P2477:$Q2482,2,0),0)+IFERROR(VLOOKUP($B2502,$R2477:$S2482,2,0),0))</f>
        <v>0</v>
      </c>
      <c r="E2502" s="110"/>
      <c r="F2502" s="105">
        <v>5</v>
      </c>
      <c r="G2502" s="185" t="e">
        <v>#NUM!</v>
      </c>
      <c r="H2502" s="185" t="e">
        <v>#NUM!</v>
      </c>
      <c r="I2502" s="185" t="e">
        <v>#NUM!</v>
      </c>
      <c r="J2502" s="185" t="e">
        <v>#NUM!</v>
      </c>
      <c r="K2502" s="185" t="e">
        <v>#NUM!</v>
      </c>
      <c r="L2502" s="114"/>
      <c r="M2502" s="110"/>
    </row>
    <row r="2503" spans="1:24" hidden="1" outlineLevel="2" x14ac:dyDescent="0.25">
      <c r="B2503" s="105">
        <v>20</v>
      </c>
      <c r="C2503" s="108">
        <f t="shared" ref="C2503" si="4292">-(IFERROR(VLOOKUP($B2503,$B2477:$C2482,2,0),0)+IFERROR(VLOOKUP($B2503,$D2477:$E2482,2,0),0)+IFERROR(VLOOKUP($B2503,$F2477:$G2482,2,0),0)+IFERROR(VLOOKUP($B2503,$H2477:$I2482,2,0),0)+IFERROR(VLOOKUP($B2503,$J2477:$K2482,2,0),0)+IFERROR(VLOOKUP($B2503,$L2477:$M2482,2,0),0)+IFERROR(VLOOKUP($B2503,$N2477:$O2482,2,0),0)+IFERROR(VLOOKUP($B2503,$P2477:$Q2482,2,0),0)+IFERROR(VLOOKUP($B2503,$R2477:$S2482,2,0),0))</f>
        <v>0</v>
      </c>
      <c r="E2503" s="110" t="s">
        <v>40</v>
      </c>
      <c r="F2503" s="105">
        <v>6</v>
      </c>
      <c r="G2503" s="185" t="e">
        <v>#NUM!</v>
      </c>
      <c r="H2503" s="185" t="e">
        <v>#NUM!</v>
      </c>
      <c r="I2503" s="185" t="e">
        <v>#NUM!</v>
      </c>
      <c r="J2503" s="185" t="e">
        <v>#NUM!</v>
      </c>
      <c r="K2503" s="185"/>
      <c r="L2503" s="114"/>
      <c r="M2503" s="110"/>
    </row>
    <row r="2504" spans="1:24" hidden="1" outlineLevel="2" x14ac:dyDescent="0.25">
      <c r="B2504" s="105">
        <v>21</v>
      </c>
      <c r="C2504" s="108">
        <f t="shared" ref="C2504" si="4293">-(IFERROR(VLOOKUP($B2504,$B2477:$C2482,2,0),0)+IFERROR(VLOOKUP($B2504,$D2477:$E2482,2,0),0)+IFERROR(VLOOKUP($B2504,$F2477:$G2482,2,0),0)+IFERROR(VLOOKUP($B2504,$H2477:$I2482,2,0),0)+IFERROR(VLOOKUP($B2504,$J2477:$K2482,2,0),0)+IFERROR(VLOOKUP($B2504,$L2477:$M2482,2,0),0)+IFERROR(VLOOKUP($B2504,$N2477:$O2482,2,0),0)+IFERROR(VLOOKUP($B2504,$P2477:$Q2482,2,0),0)+IFERROR(VLOOKUP($B2504,$R2477:$S2482,2,0),0))</f>
        <v>0</v>
      </c>
      <c r="E2504" s="110"/>
      <c r="F2504" s="105">
        <v>7</v>
      </c>
      <c r="G2504" s="185" t="e">
        <v>#NUM!</v>
      </c>
      <c r="H2504" s="185" t="e">
        <v>#NUM!</v>
      </c>
      <c r="I2504" s="185" t="e">
        <v>#NUM!</v>
      </c>
      <c r="J2504" s="185"/>
      <c r="K2504" s="185"/>
      <c r="L2504" s="114"/>
      <c r="M2504" s="110"/>
    </row>
    <row r="2505" spans="1:24" hidden="1" outlineLevel="2" x14ac:dyDescent="0.25">
      <c r="E2505" s="110"/>
      <c r="F2505" s="105">
        <v>8</v>
      </c>
      <c r="G2505" s="185" t="e">
        <v>#NUM!</v>
      </c>
      <c r="H2505" s="185" t="e">
        <v>#NUM!</v>
      </c>
      <c r="I2505" s="185"/>
      <c r="J2505" s="185"/>
      <c r="K2505" s="185"/>
      <c r="L2505" s="114"/>
      <c r="M2505" s="110"/>
      <c r="X2505" s="110"/>
    </row>
    <row r="2506" spans="1:24" hidden="1" outlineLevel="2" x14ac:dyDescent="0.25">
      <c r="E2506" s="110"/>
      <c r="F2506" s="105">
        <v>9</v>
      </c>
      <c r="G2506" s="185" t="e">
        <v>#NUM!</v>
      </c>
      <c r="H2506" s="185"/>
      <c r="I2506" s="185"/>
      <c r="J2506" s="185"/>
      <c r="K2506" s="185"/>
      <c r="L2506" s="114"/>
      <c r="M2506" s="110"/>
      <c r="X2506" s="110"/>
    </row>
    <row r="2507" spans="1:24" hidden="1" outlineLevel="2" x14ac:dyDescent="0.25">
      <c r="A2507" s="117"/>
    </row>
    <row r="2508" spans="1:24" s="119" customFormat="1" hidden="1" outlineLevel="2" x14ac:dyDescent="0.25">
      <c r="A2508" s="118" t="s">
        <v>37</v>
      </c>
    </row>
    <row r="2509" spans="1:24" hidden="1" outlineLevel="2" x14ac:dyDescent="0.25">
      <c r="B2509" s="316" t="e">
        <f t="shared" ref="B2509:B2515" si="4294">B2476</f>
        <v>#REF!</v>
      </c>
      <c r="C2509" s="316"/>
      <c r="D2509" s="316" t="e">
        <f t="shared" ref="D2509:D2515" si="4295">D2476</f>
        <v>#REF!</v>
      </c>
      <c r="E2509" s="316"/>
      <c r="F2509" s="316" t="e">
        <f t="shared" ref="F2509:F2515" si="4296">F2476</f>
        <v>#REF!</v>
      </c>
      <c r="G2509" s="316"/>
      <c r="H2509" s="316" t="e">
        <f t="shared" ref="H2509:H2515" si="4297">H2476</f>
        <v>#REF!</v>
      </c>
      <c r="I2509" s="316"/>
      <c r="J2509" s="316" t="e">
        <f t="shared" ref="J2509:J2515" si="4298">J2476</f>
        <v>#REF!</v>
      </c>
      <c r="K2509" s="316"/>
      <c r="L2509" s="316" t="e">
        <f t="shared" ref="L2509:L2515" si="4299">L2476</f>
        <v>#REF!</v>
      </c>
      <c r="M2509" s="316"/>
    </row>
    <row r="2510" spans="1:24" hidden="1" outlineLevel="2" x14ac:dyDescent="0.25">
      <c r="B2510" s="105" t="e">
        <f t="shared" si="4294"/>
        <v>#REF!</v>
      </c>
      <c r="C2510" s="116" t="e">
        <f>IF($Q$2=2,IFERROR(INDEX($G2487:$L2493,MATCH(B2510,$F2487:$F2493,0),MATCH(INICIO!$C$59,$G2486:$L2486,0)),0),IF($Q$2=4,IFERROR(INDEX($P2487:$U2497,MATCH(B2510,$O2487:$O2497,0),MATCH(INICIO!$C$59,$P2486:$U2486,0)),0),IFERROR(INDEX($G2498:$L2506,MATCH(B2510,$F2498:$F2506,0),MATCH(INICIO!$C$59,$G2497:$L2497,0)),0)))</f>
        <v>#REF!</v>
      </c>
      <c r="D2510" s="105" t="e">
        <f t="shared" si="4295"/>
        <v>#REF!</v>
      </c>
      <c r="E2510" s="116" t="e">
        <f>IF($Q$2=2,IFERROR(INDEX($G2487:$L2493,MATCH(D2510,$F2487:$F2493,0),MATCH(INICIO!$C$59,$G2486:$L2486,0)),0),IF($Q$2=4,IFERROR(INDEX($P2487:$U2497,MATCH(D2510,$O2487:$O2497,0),MATCH(INICIO!$C$59,$P2486:$U2486,0)),0),IFERROR(INDEX($G2498:$L2506,MATCH(D2510,$F2498:$F2506,0),MATCH(INICIO!$C$59,$G2497:$L2497,0)),0)))</f>
        <v>#REF!</v>
      </c>
      <c r="F2510" s="105" t="e">
        <f t="shared" si="4296"/>
        <v>#REF!</v>
      </c>
      <c r="G2510" s="116" t="e">
        <f>IF($Q$2=2,IFERROR(INDEX($G2487:$L2493,MATCH(F2510,$F2487:$F2493,0),MATCH(INICIO!$C$59,$G2486:$L2486,0)),0),IF($Q$2=4,IFERROR(INDEX($P2487:$U2497,MATCH(F2510,$O2487:$O2497,0),MATCH(INICIO!$C$59,$P2486:$U2486,0)),0),IFERROR(INDEX($G2498:$L2506,MATCH(F2510,$F2498:$F2506,0),MATCH(INICIO!$C$59,$G2497:$L2497,0)),0)))</f>
        <v>#REF!</v>
      </c>
      <c r="H2510" s="105" t="e">
        <f t="shared" si="4297"/>
        <v>#REF!</v>
      </c>
      <c r="I2510" s="116" t="e">
        <f>IF($Q$2=2,IFERROR(INDEX($G2487:$L2493,MATCH(H2510,$F2487:$F2493,0),MATCH(INICIO!$C$59,$G2486:$L2486,0)),0),IF($Q$2=4,IFERROR(INDEX($P2487:$U2497,MATCH(H2510,$O2487:$O2497,0),MATCH(INICIO!$C$59,$P2486:$U2486,0)),0),IFERROR(INDEX($G2498:$L2506,MATCH(H2510,$F2498:$F2506,0),MATCH(INICIO!$C$59,$G2497:$L2497,0)),0)))</f>
        <v>#REF!</v>
      </c>
      <c r="J2510" s="105" t="e">
        <f t="shared" si="4298"/>
        <v>#REF!</v>
      </c>
      <c r="K2510" s="116" t="e">
        <f>IF($Q$2=2,IFERROR(INDEX($G2487:$L2493,MATCH(J2510,$F2487:$F2493,0),MATCH(INICIO!$C$59,$G2486:$L2486,0)),0),IF($Q$2=4,IFERROR(INDEX($P2487:$U2497,MATCH(J2510,$O2487:$O2497,0),MATCH(INICIO!$C$59,$P2486:$U2486,0)),0),IFERROR(INDEX($G2498:$L2506,MATCH(J2510,$F2498:$F2506,0),MATCH(INICIO!$C$59,$G2497:$L2497,0)),0)))</f>
        <v>#REF!</v>
      </c>
      <c r="L2510" s="105" t="e">
        <f t="shared" si="4299"/>
        <v>#REF!</v>
      </c>
      <c r="M2510" s="116" t="e">
        <f>IF($Q$2=2,IFERROR(INDEX($G2487:$L2493,MATCH(L2510,$F2487:$F2493,0),MATCH(INICIO!$C$59,$G2486:$L2486,0)),0),IF($Q$2=4,IFERROR(INDEX($P2487:$U2497,MATCH(L2510,$O2487:$O2497,0),MATCH(INICIO!$C$59,$P2486:$U2486,0)),0),IFERROR(INDEX($G2498:$L2506,MATCH(L2510,$F2498:$F2506,0),MATCH(INICIO!$C$59,$G2497:$L2497,0)),0)))</f>
        <v>#REF!</v>
      </c>
    </row>
    <row r="2511" spans="1:24" hidden="1" outlineLevel="2" x14ac:dyDescent="0.25">
      <c r="B2511" s="105" t="e">
        <f t="shared" si="4294"/>
        <v>#REF!</v>
      </c>
      <c r="C2511" s="116" t="e">
        <f>IF($Q$2=2,IFERROR(INDEX($G2487:$L2493,MATCH(B2511,$F2487:$F2493,0),MATCH(INICIO!$C$59,$G2486:$L2486,0)),0),IF($Q$2=4,IFERROR(INDEX($P2487:$U2497,MATCH(B2511,$O2487:$O2497,0),MATCH(INICIO!$C$59,$P2486:$U2486,0)),0),IFERROR(INDEX($G2498:$L2506,MATCH(B2511,$F2498:$F2506,0),MATCH(INICIO!$C$59,$G2497:$L2497,0)),0)))</f>
        <v>#REF!</v>
      </c>
      <c r="D2511" s="105" t="e">
        <f t="shared" si="4295"/>
        <v>#REF!</v>
      </c>
      <c r="E2511" s="116" t="e">
        <f>IF($Q$2=2,IFERROR(INDEX($G2487:$L2493,MATCH(D2511,$F2487:$F2493,0),MATCH(INICIO!$C$59,$G2486:$L2486,0)),0),IF($Q$2=4,IFERROR(INDEX($P2487:$U2497,MATCH(D2511,$O2487:$O2497,0),MATCH(INICIO!$C$59,$P2486:$U2486,0)),0),IFERROR(INDEX($G2498:$L2506,MATCH(D2511,$F2498:$F2506,0),MATCH(INICIO!$C$59,$G2497:$L2497,0)),0)))</f>
        <v>#REF!</v>
      </c>
      <c r="F2511" s="105" t="e">
        <f t="shared" si="4296"/>
        <v>#REF!</v>
      </c>
      <c r="G2511" s="116" t="e">
        <f>IF($Q$2=2,IFERROR(INDEX($G2487:$L2493,MATCH(F2511,$F2487:$F2493,0),MATCH(INICIO!$C$59,$G2486:$L2486,0)),0),IF($Q$2=4,IFERROR(INDEX($P2487:$U2497,MATCH(F2511,$O2487:$O2497,0),MATCH(INICIO!$C$59,$P2486:$U2486,0)),0),IFERROR(INDEX($G2498:$L2506,MATCH(F2511,$F2498:$F2506,0),MATCH(INICIO!$C$59,$G2497:$L2497,0)),0)))</f>
        <v>#REF!</v>
      </c>
      <c r="H2511" s="105" t="e">
        <f t="shared" si="4297"/>
        <v>#REF!</v>
      </c>
      <c r="I2511" s="116" t="e">
        <f>IF($Q$2=2,IFERROR(INDEX($G2487:$L2493,MATCH(H2511,$F2487:$F2493,0),MATCH(INICIO!$C$59,$G2486:$L2486,0)),0),IF($Q$2=4,IFERROR(INDEX($P2487:$U2497,MATCH(H2511,$O2487:$O2497,0),MATCH(INICIO!$C$59,$P2486:$U2486,0)),0),IFERROR(INDEX($G2498:$L2506,MATCH(H2511,$F2498:$F2506,0),MATCH(INICIO!$C$59,$G2497:$L2497,0)),0)))</f>
        <v>#REF!</v>
      </c>
      <c r="J2511" s="105" t="e">
        <f t="shared" si="4298"/>
        <v>#REF!</v>
      </c>
      <c r="K2511" s="116" t="e">
        <f>IF($Q$2=2,IFERROR(INDEX($G2487:$L2493,MATCH(J2511,$F2487:$F2493,0),MATCH(INICIO!$C$59,$G2486:$L2486,0)),0),IF($Q$2=4,IFERROR(INDEX($P2487:$U2497,MATCH(J2511,$O2487:$O2497,0),MATCH(INICIO!$C$59,$P2486:$U2486,0)),0),IFERROR(INDEX($G2498:$L2506,MATCH(J2511,$F2498:$F2506,0),MATCH(INICIO!$C$59,$G2497:$L2497,0)),0)))</f>
        <v>#REF!</v>
      </c>
      <c r="L2511" s="105" t="e">
        <f t="shared" si="4299"/>
        <v>#REF!</v>
      </c>
      <c r="M2511" s="116" t="e">
        <f>IF($Q$2=2,IFERROR(INDEX($G2487:$L2493,MATCH(L2511,$F2487:$F2493,0),MATCH(INICIO!$C$59,$G2486:$L2486,0)),0),IF($Q$2=4,IFERROR(INDEX($P2487:$U2497,MATCH(L2511,$O2487:$O2497,0),MATCH(INICIO!$C$59,$P2486:$U2486,0)),0),IFERROR(INDEX($G2498:$L2506,MATCH(L2511,$F2498:$F2506,0),MATCH(INICIO!$C$59,$G2497:$L2497,0)),0)))</f>
        <v>#REF!</v>
      </c>
    </row>
    <row r="2512" spans="1:24" hidden="1" outlineLevel="2" x14ac:dyDescent="0.25">
      <c r="B2512" s="105" t="e">
        <f t="shared" si="4294"/>
        <v>#REF!</v>
      </c>
      <c r="C2512" s="116" t="e">
        <f>IF($Q$2=2,IFERROR(INDEX($G2487:$L2493,MATCH(B2512,$F2487:$F2493,0),MATCH(INICIO!$C$59,$G2486:$L2486,0)),0),IF($Q$2=4,IFERROR(INDEX($P2487:$U2497,MATCH(B2512,$O2487:$O2497,0),MATCH(INICIO!$C$59,$P2486:$U2486,0)),0),IFERROR(INDEX($G2498:$L2506,MATCH(B2512,$F2498:$F2506,0),MATCH(INICIO!$C$59,$G2497:$L2497,0)),0)))</f>
        <v>#REF!</v>
      </c>
      <c r="D2512" s="105" t="e">
        <f t="shared" si="4295"/>
        <v>#REF!</v>
      </c>
      <c r="E2512" s="116" t="e">
        <f>IF($Q$2=2,IFERROR(INDEX($G2487:$L2493,MATCH(D2512,$F2487:$F2493,0),MATCH(INICIO!$C$59,$G2486:$L2486,0)),0),IF($Q$2=4,IFERROR(INDEX($P2487:$U2497,MATCH(D2512,$O2487:$O2497,0),MATCH(INICIO!$C$59,$P2486:$U2486,0)),0),IFERROR(INDEX($G2498:$L2506,MATCH(D2512,$F2498:$F2506,0),MATCH(INICIO!$C$59,$G2497:$L2497,0)),0)))</f>
        <v>#REF!</v>
      </c>
      <c r="F2512" s="105" t="e">
        <f t="shared" si="4296"/>
        <v>#REF!</v>
      </c>
      <c r="G2512" s="116" t="e">
        <f>IF($Q$2=2,IFERROR(INDEX($G2487:$L2493,MATCH(F2512,$F2487:$F2493,0),MATCH(INICIO!$C$59,$G2486:$L2486,0)),0),IF($Q$2=4,IFERROR(INDEX($P2487:$U2497,MATCH(F2512,$O2487:$O2497,0),MATCH(INICIO!$C$59,$P2486:$U2486,0)),0),IFERROR(INDEX($G2498:$L2506,MATCH(F2512,$F2498:$F2506,0),MATCH(INICIO!$C$59,$G2497:$L2497,0)),0)))</f>
        <v>#REF!</v>
      </c>
      <c r="H2512" s="105" t="e">
        <f t="shared" si="4297"/>
        <v>#REF!</v>
      </c>
      <c r="I2512" s="116" t="e">
        <f>IF($Q$2=2,IFERROR(INDEX($G2487:$L2493,MATCH(H2512,$F2487:$F2493,0),MATCH(INICIO!$C$59,$G2486:$L2486,0)),0),IF($Q$2=4,IFERROR(INDEX($P2487:$U2497,MATCH(H2512,$O2487:$O2497,0),MATCH(INICIO!$C$59,$P2486:$U2486,0)),0),IFERROR(INDEX($G2498:$L2506,MATCH(H2512,$F2498:$F2506,0),MATCH(INICIO!$C$59,$G2497:$L2497,0)),0)))</f>
        <v>#REF!</v>
      </c>
      <c r="J2512" s="105" t="e">
        <f t="shared" si="4298"/>
        <v>#REF!</v>
      </c>
      <c r="K2512" s="116" t="e">
        <f>IF($Q$2=2,IFERROR(INDEX($G2487:$L2493,MATCH(J2512,$F2487:$F2493,0),MATCH(INICIO!$C$59,$G2486:$L2486,0)),0),IF($Q$2=4,IFERROR(INDEX($P2487:$U2497,MATCH(J2512,$O2487:$O2497,0),MATCH(INICIO!$C$59,$P2486:$U2486,0)),0),IFERROR(INDEX($G2498:$L2506,MATCH(J2512,$F2498:$F2506,0),MATCH(INICIO!$C$59,$G2497:$L2497,0)),0)))</f>
        <v>#REF!</v>
      </c>
      <c r="L2512" s="105" t="e">
        <f t="shared" si="4299"/>
        <v>#REF!</v>
      </c>
      <c r="M2512" s="116" t="e">
        <f>IF($Q$2=2,IFERROR(INDEX($G2487:$L2493,MATCH(L2512,$F2487:$F2493,0),MATCH(INICIO!$C$59,$G2486:$L2486,0)),0),IF($Q$2=4,IFERROR(INDEX($P2487:$U2497,MATCH(L2512,$O2487:$O2497,0),MATCH(INICIO!$C$59,$P2486:$U2486,0)),0),IFERROR(INDEX($G2498:$L2506,MATCH(L2512,$F2498:$F2506,0),MATCH(INICIO!$C$59,$G2497:$L2497,0)),0)))</f>
        <v>#REF!</v>
      </c>
    </row>
    <row r="2513" spans="1:93" hidden="1" outlineLevel="2" x14ac:dyDescent="0.25">
      <c r="B2513" s="105" t="e">
        <f t="shared" si="4294"/>
        <v>#REF!</v>
      </c>
      <c r="C2513" s="116" t="e">
        <f>IF($Q$2=2,IFERROR(INDEX($G2487:$L2493,MATCH(B2513,$F2487:$F2493,0),MATCH(INICIO!$C$59,$G2486:$L2486,0)),0),IF($Q$2=4,IFERROR(INDEX($P2487:$U2497,MATCH(B2513,$O2487:$O2497,0),MATCH(INICIO!$C$59,$P2486:$U2486,0)),0),IFERROR(INDEX($G2498:$L2506,MATCH(B2513,$F2498:$F2506,0),MATCH(INICIO!$C$59,$G2497:$L2497,0)),0)))</f>
        <v>#REF!</v>
      </c>
      <c r="D2513" s="105" t="e">
        <f t="shared" si="4295"/>
        <v>#REF!</v>
      </c>
      <c r="E2513" s="116" t="e">
        <f>IF($Q$2=2,IFERROR(INDEX($G2487:$L2493,MATCH(D2513,$F2487:$F2493,0),MATCH(INICIO!$C$59,$G2486:$L2486,0)),0),IF($Q$2=4,IFERROR(INDEX($P2487:$U2497,MATCH(D2513,$O2487:$O2497,0),MATCH(INICIO!$C$59,$P2486:$U2486,0)),0),IFERROR(INDEX($G2498:$L2506,MATCH(D2513,$F2498:$F2506,0),MATCH(INICIO!$C$59,$G2497:$L2497,0)),0)))</f>
        <v>#REF!</v>
      </c>
      <c r="F2513" s="105" t="e">
        <f t="shared" si="4296"/>
        <v>#REF!</v>
      </c>
      <c r="G2513" s="116" t="e">
        <f>IF($Q$2=2,IFERROR(INDEX($G2487:$L2493,MATCH(F2513,$F2487:$F2493,0),MATCH(INICIO!$C$59,$G2486:$L2486,0)),0),IF($Q$2=4,IFERROR(INDEX($P2487:$U2497,MATCH(F2513,$O2487:$O2497,0),MATCH(INICIO!$C$59,$P2486:$U2486,0)),0),IFERROR(INDEX($G2498:$L2506,MATCH(F2513,$F2498:$F2506,0),MATCH(INICIO!$C$59,$G2497:$L2497,0)),0)))</f>
        <v>#REF!</v>
      </c>
      <c r="H2513" s="105" t="e">
        <f t="shared" si="4297"/>
        <v>#REF!</v>
      </c>
      <c r="I2513" s="116" t="e">
        <f>IF($Q$2=2,IFERROR(INDEX($G2487:$L2493,MATCH(H2513,$F2487:$F2493,0),MATCH(INICIO!$C$59,$G2486:$L2486,0)),0),IF($Q$2=4,IFERROR(INDEX($P2487:$U2497,MATCH(H2513,$O2487:$O2497,0),MATCH(INICIO!$C$59,$P2486:$U2486,0)),0),IFERROR(INDEX($G2498:$L2506,MATCH(H2513,$F2498:$F2506,0),MATCH(INICIO!$C$59,$G2497:$L2497,0)),0)))</f>
        <v>#REF!</v>
      </c>
      <c r="J2513" s="105" t="e">
        <f t="shared" si="4298"/>
        <v>#REF!</v>
      </c>
      <c r="K2513" s="116" t="e">
        <f>IF($Q$2=2,IFERROR(INDEX($G2487:$L2493,MATCH(J2513,$F2487:$F2493,0),MATCH(INICIO!$C$59,$G2486:$L2486,0)),0),IF($Q$2=4,IFERROR(INDEX($P2487:$U2497,MATCH(J2513,$O2487:$O2497,0),MATCH(INICIO!$C$59,$P2486:$U2486,0)),0),IFERROR(INDEX($G2498:$L2506,MATCH(J2513,$F2498:$F2506,0),MATCH(INICIO!$C$59,$G2497:$L2497,0)),0)))</f>
        <v>#REF!</v>
      </c>
      <c r="L2513" s="105" t="e">
        <f t="shared" si="4299"/>
        <v>#REF!</v>
      </c>
      <c r="M2513" s="116" t="e">
        <f>IF($Q$2=2,IFERROR(INDEX($G2487:$L2493,MATCH(L2513,$F2487:$F2493,0),MATCH(INICIO!$C$59,$G2486:$L2486,0)),0),IF($Q$2=4,IFERROR(INDEX($P2487:$U2497,MATCH(L2513,$O2487:$O2497,0),MATCH(INICIO!$C$59,$P2486:$U2486,0)),0),IFERROR(INDEX($G2498:$L2506,MATCH(L2513,$F2498:$F2506,0),MATCH(INICIO!$C$59,$G2497:$L2497,0)),0)))</f>
        <v>#REF!</v>
      </c>
    </row>
    <row r="2514" spans="1:93" hidden="1" outlineLevel="2" x14ac:dyDescent="0.25">
      <c r="B2514" s="105" t="e">
        <f t="shared" si="4294"/>
        <v>#REF!</v>
      </c>
      <c r="C2514" s="116" t="e">
        <f>IF($Q$2=2,IFERROR(INDEX($G2487:$L2493,MATCH(B2514,$F2487:$F2493,0),MATCH(INICIO!$C$59,$G2486:$L2486,0)),0),IF($Q$2=4,IFERROR(INDEX($P2487:$U2497,MATCH(B2514,$O2487:$O2497,0),MATCH(INICIO!$C$59,$P2486:$U2486,0)),0),IFERROR(INDEX($G2498:$L2506,MATCH(B2514,$F2498:$F2506,0),MATCH(INICIO!$C$59,$G2497:$L2497,0)),0)))</f>
        <v>#REF!</v>
      </c>
      <c r="D2514" s="105" t="e">
        <f t="shared" si="4295"/>
        <v>#REF!</v>
      </c>
      <c r="E2514" s="116" t="e">
        <f>IF($Q$2=2,IFERROR(INDEX($G2487:$L2493,MATCH(D2514,$F2487:$F2493,0),MATCH(INICIO!$C$59,$G2486:$L2486,0)),0),IF($Q$2=4,IFERROR(INDEX($P2487:$U2497,MATCH(D2514,$O2487:$O2497,0),MATCH(INICIO!$C$59,$P2486:$U2486,0)),0),IFERROR(INDEX($G2498:$L2506,MATCH(D2514,$F2498:$F2506,0),MATCH(INICIO!$C$59,$G2497:$L2497,0)),0)))</f>
        <v>#REF!</v>
      </c>
      <c r="F2514" s="105" t="e">
        <f t="shared" si="4296"/>
        <v>#REF!</v>
      </c>
      <c r="G2514" s="116" t="e">
        <f>IF($Q$2=2,IFERROR(INDEX($G2487:$L2493,MATCH(F2514,$F2487:$F2493,0),MATCH(INICIO!$C$59,$G2486:$L2486,0)),0),IF($Q$2=4,IFERROR(INDEX($P2487:$U2497,MATCH(F2514,$O2487:$O2497,0),MATCH(INICIO!$C$59,$P2486:$U2486,0)),0),IFERROR(INDEX($G2498:$L2506,MATCH(F2514,$F2498:$F2506,0),MATCH(INICIO!$C$59,$G2497:$L2497,0)),0)))</f>
        <v>#REF!</v>
      </c>
      <c r="H2514" s="105" t="e">
        <f t="shared" si="4297"/>
        <v>#REF!</v>
      </c>
      <c r="I2514" s="116" t="e">
        <f>IF($Q$2=2,IFERROR(INDEX($G2487:$L2493,MATCH(H2514,$F2487:$F2493,0),MATCH(INICIO!$C$59,$G2486:$L2486,0)),0),IF($Q$2=4,IFERROR(INDEX($P2487:$U2497,MATCH(H2514,$O2487:$O2497,0),MATCH(INICIO!$C$59,$P2486:$U2486,0)),0),IFERROR(INDEX($G2498:$L2506,MATCH(H2514,$F2498:$F2506,0),MATCH(INICIO!$C$59,$G2497:$L2497,0)),0)))</f>
        <v>#REF!</v>
      </c>
      <c r="J2514" s="105" t="e">
        <f t="shared" si="4298"/>
        <v>#REF!</v>
      </c>
      <c r="K2514" s="116" t="e">
        <f>IF($Q$2=2,IFERROR(INDEX($G2487:$L2493,MATCH(J2514,$F2487:$F2493,0),MATCH(INICIO!$C$59,$G2486:$L2486,0)),0),IF($Q$2=4,IFERROR(INDEX($P2487:$U2497,MATCH(J2514,$O2487:$O2497,0),MATCH(INICIO!$C$59,$P2486:$U2486,0)),0),IFERROR(INDEX($G2498:$L2506,MATCH(J2514,$F2498:$F2506,0),MATCH(INICIO!$C$59,$G2497:$L2497,0)),0)))</f>
        <v>#REF!</v>
      </c>
      <c r="L2514" s="105" t="e">
        <f t="shared" si="4299"/>
        <v>#REF!</v>
      </c>
      <c r="M2514" s="116" t="e">
        <f>IF($Q$2=2,IFERROR(INDEX($G2487:$L2493,MATCH(L2514,$F2487:$F2493,0),MATCH(INICIO!$C$59,$G2486:$L2486,0)),0),IF($Q$2=4,IFERROR(INDEX($P2487:$U2497,MATCH(L2514,$O2487:$O2497,0),MATCH(INICIO!$C$59,$P2486:$U2486,0)),0),IFERROR(INDEX($G2498:$L2506,MATCH(L2514,$F2498:$F2506,0),MATCH(INICIO!$C$59,$G2497:$L2497,0)),0)))</f>
        <v>#REF!</v>
      </c>
    </row>
    <row r="2515" spans="1:93" hidden="1" outlineLevel="2" x14ac:dyDescent="0.25">
      <c r="B2515" s="105" t="e">
        <f t="shared" si="4294"/>
        <v>#REF!</v>
      </c>
      <c r="C2515" s="116" t="e">
        <f>IF($Q$2=2,IFERROR(INDEX($G2487:$L2493,MATCH(B2515,$F2487:$F2493,0),MATCH(INICIO!$C$59,$G2486:$L2486,0)),0),IF($Q$2=4,IFERROR(INDEX($P2487:$U2497,MATCH(B2515,$O2487:$O2497,0),MATCH(INICIO!$C$59,$P2486:$U2486,0)),0),IFERROR(INDEX($G2498:$L2506,MATCH(B2515,$F2498:$F2506,0),MATCH(INICIO!$C$59,$G2497:$L2497,0)),0)))</f>
        <v>#REF!</v>
      </c>
      <c r="D2515" s="105" t="e">
        <f t="shared" si="4295"/>
        <v>#REF!</v>
      </c>
      <c r="E2515" s="116" t="e">
        <f>IF($Q$2=2,IFERROR(INDEX($G2487:$L2493,MATCH(D2515,$F2487:$F2493,0),MATCH(INICIO!$C$59,$G2486:$L2486,0)),0),IF($Q$2=4,IFERROR(INDEX($P2487:$U2497,MATCH(D2515,$O2487:$O2497,0),MATCH(INICIO!$C$59,$P2486:$U2486,0)),0),IFERROR(INDEX($G2498:$L2506,MATCH(D2515,$F2498:$F2506,0),MATCH(INICIO!$C$59,$G2497:$L2497,0)),0)))</f>
        <v>#REF!</v>
      </c>
      <c r="F2515" s="105" t="e">
        <f t="shared" si="4296"/>
        <v>#REF!</v>
      </c>
      <c r="G2515" s="116" t="e">
        <f>IF($Q$2=2,IFERROR(INDEX($G2487:$L2493,MATCH(F2515,$F2487:$F2493,0),MATCH(INICIO!$C$59,$G2486:$L2486,0)),0),IF($Q$2=4,IFERROR(INDEX($P2487:$U2497,MATCH(F2515,$O2487:$O2497,0),MATCH(INICIO!$C$59,$P2486:$U2486,0)),0),IFERROR(INDEX($G2498:$L2506,MATCH(F2515,$F2498:$F2506,0),MATCH(INICIO!$C$59,$G2497:$L2497,0)),0)))</f>
        <v>#REF!</v>
      </c>
      <c r="H2515" s="105" t="e">
        <f t="shared" si="4297"/>
        <v>#REF!</v>
      </c>
      <c r="I2515" s="116" t="e">
        <f>IF($Q$2=2,IFERROR(INDEX($G2487:$L2493,MATCH(H2515,$F2487:$F2493,0),MATCH(INICIO!$C$59,$G2486:$L2486,0)),0),IF($Q$2=4,IFERROR(INDEX($P2487:$U2497,MATCH(H2515,$O2487:$O2497,0),MATCH(INICIO!$C$59,$P2486:$U2486,0)),0),IFERROR(INDEX($G2498:$L2506,MATCH(H2515,$F2498:$F2506,0),MATCH(INICIO!$C$59,$G2497:$L2497,0)),0)))</f>
        <v>#REF!</v>
      </c>
      <c r="J2515" s="105" t="e">
        <f t="shared" si="4298"/>
        <v>#REF!</v>
      </c>
      <c r="K2515" s="116" t="e">
        <f>IF($Q$2=2,IFERROR(INDEX($G2487:$L2493,MATCH(J2515,$F2487:$F2493,0),MATCH(INICIO!$C$59,$G2486:$L2486,0)),0),IF($Q$2=4,IFERROR(INDEX($P2487:$U2497,MATCH(J2515,$O2487:$O2497,0),MATCH(INICIO!$C$59,$P2486:$U2486,0)),0),IFERROR(INDEX($G2498:$L2506,MATCH(J2515,$F2498:$F2506,0),MATCH(INICIO!$C$59,$G2497:$L2497,0)),0)))</f>
        <v>#REF!</v>
      </c>
      <c r="L2515" s="105" t="e">
        <f t="shared" si="4299"/>
        <v>#REF!</v>
      </c>
      <c r="M2515" s="116" t="e">
        <f>IF($Q$2=2,IFERROR(INDEX($G2487:$L2493,MATCH(L2515,$F2487:$F2493,0),MATCH(INICIO!$C$59,$G2486:$L2486,0)),0),IF($Q$2=4,IFERROR(INDEX($P2487:$U2497,MATCH(L2515,$O2487:$O2497,0),MATCH(INICIO!$C$59,$P2486:$U2486,0)),0),IFERROR(INDEX($G2498:$L2506,MATCH(L2515,$F2498:$F2506,0),MATCH(INICIO!$C$59,$G2497:$L2497,0)),0)))</f>
        <v>#REF!</v>
      </c>
    </row>
    <row r="2516" spans="1:93" hidden="1" outlineLevel="2" x14ac:dyDescent="0.25"/>
    <row r="2517" spans="1:93" s="119" customFormat="1" hidden="1" outlineLevel="2" x14ac:dyDescent="0.25">
      <c r="A2517" s="118" t="s">
        <v>43</v>
      </c>
    </row>
    <row r="2518" spans="1:93" hidden="1" outlineLevel="2" x14ac:dyDescent="0.25">
      <c r="C2518" s="121">
        <f t="shared" ref="C2518:H2518" si="4300">E$2</f>
        <v>1</v>
      </c>
      <c r="D2518" s="121">
        <f t="shared" si="4300"/>
        <v>2</v>
      </c>
      <c r="E2518" s="121">
        <f t="shared" si="4300"/>
        <v>3</v>
      </c>
      <c r="F2518" s="121">
        <f t="shared" si="4300"/>
        <v>4</v>
      </c>
      <c r="G2518" s="121">
        <f t="shared" si="4300"/>
        <v>5</v>
      </c>
      <c r="H2518" s="121">
        <f t="shared" si="4300"/>
        <v>6</v>
      </c>
    </row>
    <row r="2519" spans="1:93" hidden="1" outlineLevel="2" x14ac:dyDescent="0.25">
      <c r="B2519" s="122" t="s">
        <v>44</v>
      </c>
      <c r="C2519" s="123" t="e">
        <f t="array" ref="C2519:C2524">MMULT(MMULT(C$8:H$13,$AZ$8:$BE$13),C2510:C2515)+MMULT(MINVERSE(TRANSPOSE($AZ$8:$BE$13)),C2477:C2482)</f>
        <v>#REF!</v>
      </c>
      <c r="D2519" s="123" t="e">
        <f t="array" ref="D2519:D2524">MMULT(MMULT(K$8:P$13,$AZ$8:$BE$13),E2510:E2515)+MMULT(MINVERSE(TRANSPOSE($AZ$8:$BE$13)),E2477:E2482)</f>
        <v>#REF!</v>
      </c>
      <c r="E2519" s="123" t="e">
        <f t="array" ref="E2519:E2524">MMULT(MMULT(S$8:X$13,$AZ$8:$BE$13),G2510:G2515)+MMULT(MINVERSE(TRANSPOSE($AZ$8:$BE$13)),G2477:G2482)</f>
        <v>#REF!</v>
      </c>
      <c r="F2519" s="123" t="e">
        <f t="array" ref="F2519:F2524">MMULT(MMULT(AA$8:AF$13,$AZ$8:$BE$13),I2510:I2515)+MMULT(MINVERSE(TRANSPOSE($AZ$8:$BE$13)),I2477:I2482)</f>
        <v>#REF!</v>
      </c>
      <c r="G2519" s="123" t="e">
        <f t="array" ref="G2519:G2524">MMULT(MMULT(AI$8:AN$13,$AZ$8:$BE$13),K2510:K2515)+MMULT(MINVERSE(TRANSPOSE($AZ$8:$BE$13)),K2477:K2482)</f>
        <v>#REF!</v>
      </c>
      <c r="H2519" s="123" t="e">
        <f t="array" ref="H2519:H2524">MMULT(MMULT(AQ$8:AV$13,$AZ$8:$BE$13),M2510:M2515)+MMULT(MINVERSE(TRANSPOSE($AZ$8:$BE$13)),M2477:M2482)</f>
        <v>#REF!</v>
      </c>
      <c r="N2519" s="124"/>
      <c r="P2519" s="124"/>
    </row>
    <row r="2520" spans="1:93" hidden="1" outlineLevel="2" x14ac:dyDescent="0.25">
      <c r="B2520" s="122" t="s">
        <v>45</v>
      </c>
      <c r="C2520" s="123" t="e">
        <v>#REF!</v>
      </c>
      <c r="D2520" s="123" t="e">
        <v>#REF!</v>
      </c>
      <c r="E2520" s="123" t="e">
        <v>#REF!</v>
      </c>
      <c r="F2520" s="123" t="e">
        <v>#REF!</v>
      </c>
      <c r="G2520" s="123" t="e">
        <v>#REF!</v>
      </c>
      <c r="H2520" s="123" t="e">
        <v>#REF!</v>
      </c>
      <c r="N2520" s="124"/>
      <c r="P2520" s="124"/>
    </row>
    <row r="2521" spans="1:93" hidden="1" outlineLevel="2" x14ac:dyDescent="0.25">
      <c r="B2521" s="122" t="s">
        <v>46</v>
      </c>
      <c r="C2521" s="123" t="e">
        <v>#REF!</v>
      </c>
      <c r="D2521" s="123" t="e">
        <v>#REF!</v>
      </c>
      <c r="E2521" s="123" t="e">
        <v>#REF!</v>
      </c>
      <c r="F2521" s="123" t="e">
        <v>#REF!</v>
      </c>
      <c r="G2521" s="123" t="e">
        <v>#REF!</v>
      </c>
      <c r="H2521" s="123" t="e">
        <v>#REF!</v>
      </c>
      <c r="N2521" s="124"/>
      <c r="P2521" s="124"/>
    </row>
    <row r="2522" spans="1:93" hidden="1" outlineLevel="2" x14ac:dyDescent="0.25">
      <c r="B2522" s="122" t="s">
        <v>47</v>
      </c>
      <c r="C2522" s="123" t="e">
        <v>#REF!</v>
      </c>
      <c r="D2522" s="123" t="e">
        <v>#REF!</v>
      </c>
      <c r="E2522" s="123" t="e">
        <v>#REF!</v>
      </c>
      <c r="F2522" s="123" t="e">
        <v>#REF!</v>
      </c>
      <c r="G2522" s="123" t="e">
        <v>#REF!</v>
      </c>
      <c r="H2522" s="123" t="e">
        <v>#REF!</v>
      </c>
      <c r="N2522" s="124"/>
      <c r="P2522" s="124"/>
    </row>
    <row r="2523" spans="1:93" hidden="1" outlineLevel="2" x14ac:dyDescent="0.25">
      <c r="B2523" s="122" t="s">
        <v>48</v>
      </c>
      <c r="C2523" s="123" t="e">
        <v>#REF!</v>
      </c>
      <c r="D2523" s="123" t="e">
        <v>#REF!</v>
      </c>
      <c r="E2523" s="123" t="e">
        <v>#REF!</v>
      </c>
      <c r="F2523" s="123" t="e">
        <v>#REF!</v>
      </c>
      <c r="G2523" s="123" t="e">
        <v>#REF!</v>
      </c>
      <c r="H2523" s="123" t="e">
        <v>#REF!</v>
      </c>
      <c r="N2523" s="124"/>
      <c r="P2523" s="124"/>
    </row>
    <row r="2524" spans="1:93" hidden="1" outlineLevel="2" x14ac:dyDescent="0.25">
      <c r="B2524" s="122" t="s">
        <v>49</v>
      </c>
      <c r="C2524" s="123" t="e">
        <v>#REF!</v>
      </c>
      <c r="D2524" s="123" t="e">
        <v>#REF!</v>
      </c>
      <c r="E2524" s="123" t="e">
        <v>#REF!</v>
      </c>
      <c r="F2524" s="123" t="e">
        <v>#REF!</v>
      </c>
      <c r="G2524" s="123" t="e">
        <v>#REF!</v>
      </c>
      <c r="H2524" s="123" t="e">
        <v>#REF!</v>
      </c>
      <c r="N2524" s="124"/>
      <c r="P2524" s="124"/>
    </row>
    <row r="2525" spans="1:93" hidden="1" outlineLevel="2" x14ac:dyDescent="0.25"/>
    <row r="2526" spans="1:93" hidden="1" outlineLevel="2" x14ac:dyDescent="0.25">
      <c r="B2526" s="318" t="s">
        <v>50</v>
      </c>
      <c r="C2526" s="319"/>
      <c r="D2526" s="319"/>
      <c r="E2526" s="319"/>
      <c r="F2526" s="319"/>
      <c r="G2526" s="319"/>
      <c r="H2526" s="319"/>
      <c r="I2526" s="319"/>
      <c r="J2526" s="319"/>
      <c r="K2526" s="319"/>
      <c r="L2526" s="320"/>
      <c r="M2526" s="321" t="s">
        <v>51</v>
      </c>
      <c r="N2526" s="322"/>
      <c r="O2526" s="322"/>
      <c r="P2526" s="322"/>
      <c r="Q2526" s="322"/>
      <c r="R2526" s="322"/>
      <c r="S2526" s="322"/>
      <c r="T2526" s="322"/>
      <c r="U2526" s="322"/>
      <c r="V2526" s="323"/>
      <c r="W2526" s="321" t="s">
        <v>52</v>
      </c>
      <c r="X2526" s="322"/>
      <c r="Y2526" s="322"/>
      <c r="Z2526" s="322"/>
      <c r="AA2526" s="322"/>
      <c r="AB2526" s="322"/>
      <c r="AC2526" s="322"/>
      <c r="AD2526" s="322"/>
      <c r="AE2526" s="322"/>
      <c r="AF2526" s="323"/>
      <c r="AG2526" s="321" t="s">
        <v>53</v>
      </c>
      <c r="AH2526" s="322"/>
      <c r="AI2526" s="322"/>
      <c r="AJ2526" s="322"/>
      <c r="AK2526" s="322"/>
      <c r="AL2526" s="322"/>
      <c r="AM2526" s="322"/>
      <c r="AN2526" s="322"/>
      <c r="AO2526" s="322"/>
      <c r="AP2526" s="323"/>
      <c r="AQ2526" s="321" t="s">
        <v>54</v>
      </c>
      <c r="AR2526" s="322"/>
      <c r="AS2526" s="322"/>
      <c r="AT2526" s="322"/>
      <c r="AU2526" s="322"/>
      <c r="AV2526" s="322"/>
      <c r="AW2526" s="322"/>
      <c r="AX2526" s="322"/>
      <c r="AY2526" s="322"/>
      <c r="AZ2526" s="323"/>
      <c r="BA2526" s="321" t="s">
        <v>55</v>
      </c>
      <c r="BB2526" s="322"/>
      <c r="BC2526" s="322"/>
      <c r="BD2526" s="322"/>
      <c r="BE2526" s="322"/>
      <c r="BF2526" s="322"/>
      <c r="BG2526" s="322"/>
      <c r="BH2526" s="322"/>
      <c r="BI2526" s="322"/>
      <c r="BJ2526" s="323"/>
    </row>
    <row r="2527" spans="1:93" hidden="1" outlineLevel="2" x14ac:dyDescent="0.25">
      <c r="B2527" s="186">
        <f t="shared" ref="B2527" si="4301">E$2</f>
        <v>1</v>
      </c>
      <c r="C2527" s="187">
        <f t="shared" ref="C2527:L2530" si="4302">B2527</f>
        <v>1</v>
      </c>
      <c r="D2527" s="187">
        <f t="shared" si="4302"/>
        <v>1</v>
      </c>
      <c r="E2527" s="187">
        <f t="shared" si="4302"/>
        <v>1</v>
      </c>
      <c r="F2527" s="187">
        <f t="shared" si="4302"/>
        <v>1</v>
      </c>
      <c r="G2527" s="187">
        <f t="shared" si="4302"/>
        <v>1</v>
      </c>
      <c r="H2527" s="187">
        <f t="shared" si="4302"/>
        <v>1</v>
      </c>
      <c r="I2527" s="187">
        <f t="shared" si="4302"/>
        <v>1</v>
      </c>
      <c r="J2527" s="187">
        <f t="shared" si="4302"/>
        <v>1</v>
      </c>
      <c r="K2527" s="187">
        <f t="shared" si="4302"/>
        <v>1</v>
      </c>
      <c r="L2527" s="188">
        <f t="shared" si="4302"/>
        <v>1</v>
      </c>
      <c r="M2527" s="189">
        <f t="shared" ref="M2527" si="4303">F$2</f>
        <v>2</v>
      </c>
      <c r="N2527" s="187">
        <f t="shared" ref="N2527:V2530" si="4304">M2527</f>
        <v>2</v>
      </c>
      <c r="O2527" s="187">
        <f t="shared" si="4304"/>
        <v>2</v>
      </c>
      <c r="P2527" s="187">
        <f t="shared" si="4304"/>
        <v>2</v>
      </c>
      <c r="Q2527" s="187">
        <f t="shared" si="4304"/>
        <v>2</v>
      </c>
      <c r="R2527" s="187">
        <f t="shared" si="4304"/>
        <v>2</v>
      </c>
      <c r="S2527" s="187">
        <f t="shared" si="4304"/>
        <v>2</v>
      </c>
      <c r="T2527" s="187">
        <f t="shared" si="4304"/>
        <v>2</v>
      </c>
      <c r="U2527" s="187">
        <f t="shared" si="4304"/>
        <v>2</v>
      </c>
      <c r="V2527" s="188">
        <f t="shared" si="4304"/>
        <v>2</v>
      </c>
      <c r="W2527" s="189">
        <f>G$2</f>
        <v>3</v>
      </c>
      <c r="X2527" s="187">
        <f t="shared" ref="X2527:AF2530" si="4305">W2527</f>
        <v>3</v>
      </c>
      <c r="Y2527" s="187">
        <f t="shared" si="4305"/>
        <v>3</v>
      </c>
      <c r="Z2527" s="187">
        <f t="shared" si="4305"/>
        <v>3</v>
      </c>
      <c r="AA2527" s="187">
        <f t="shared" si="4305"/>
        <v>3</v>
      </c>
      <c r="AB2527" s="187">
        <f t="shared" si="4305"/>
        <v>3</v>
      </c>
      <c r="AC2527" s="187">
        <f t="shared" si="4305"/>
        <v>3</v>
      </c>
      <c r="AD2527" s="187">
        <f t="shared" si="4305"/>
        <v>3</v>
      </c>
      <c r="AE2527" s="187">
        <f t="shared" si="4305"/>
        <v>3</v>
      </c>
      <c r="AF2527" s="188">
        <f t="shared" si="4305"/>
        <v>3</v>
      </c>
      <c r="AG2527" s="189">
        <f>H$2</f>
        <v>4</v>
      </c>
      <c r="AH2527" s="187">
        <f t="shared" ref="AH2527:AP2530" si="4306">AG2527</f>
        <v>4</v>
      </c>
      <c r="AI2527" s="187">
        <f t="shared" si="4306"/>
        <v>4</v>
      </c>
      <c r="AJ2527" s="187">
        <f t="shared" si="4306"/>
        <v>4</v>
      </c>
      <c r="AK2527" s="187">
        <f t="shared" si="4306"/>
        <v>4</v>
      </c>
      <c r="AL2527" s="187">
        <f t="shared" si="4306"/>
        <v>4</v>
      </c>
      <c r="AM2527" s="187">
        <f t="shared" si="4306"/>
        <v>4</v>
      </c>
      <c r="AN2527" s="187">
        <f t="shared" si="4306"/>
        <v>4</v>
      </c>
      <c r="AO2527" s="187">
        <f t="shared" si="4306"/>
        <v>4</v>
      </c>
      <c r="AP2527" s="188">
        <f t="shared" si="4306"/>
        <v>4</v>
      </c>
      <c r="AQ2527" s="189">
        <f>I$2</f>
        <v>5</v>
      </c>
      <c r="AR2527" s="187">
        <f t="shared" ref="AR2527:AZ2530" si="4307">AQ2527</f>
        <v>5</v>
      </c>
      <c r="AS2527" s="187">
        <f t="shared" si="4307"/>
        <v>5</v>
      </c>
      <c r="AT2527" s="187">
        <f t="shared" si="4307"/>
        <v>5</v>
      </c>
      <c r="AU2527" s="187">
        <f t="shared" si="4307"/>
        <v>5</v>
      </c>
      <c r="AV2527" s="187">
        <f t="shared" si="4307"/>
        <v>5</v>
      </c>
      <c r="AW2527" s="187">
        <f t="shared" si="4307"/>
        <v>5</v>
      </c>
      <c r="AX2527" s="187">
        <f t="shared" si="4307"/>
        <v>5</v>
      </c>
      <c r="AY2527" s="187">
        <f t="shared" si="4307"/>
        <v>5</v>
      </c>
      <c r="AZ2527" s="188">
        <f t="shared" si="4307"/>
        <v>5</v>
      </c>
      <c r="BA2527" s="189">
        <f>J$2</f>
        <v>6</v>
      </c>
      <c r="BB2527" s="187">
        <f t="shared" ref="BB2527:BJ2530" si="4308">BA2527</f>
        <v>6</v>
      </c>
      <c r="BC2527" s="187">
        <f t="shared" si="4308"/>
        <v>6</v>
      </c>
      <c r="BD2527" s="187">
        <f t="shared" si="4308"/>
        <v>6</v>
      </c>
      <c r="BE2527" s="187">
        <f t="shared" si="4308"/>
        <v>6</v>
      </c>
      <c r="BF2527" s="187">
        <f t="shared" si="4308"/>
        <v>6</v>
      </c>
      <c r="BG2527" s="187">
        <f t="shared" si="4308"/>
        <v>6</v>
      </c>
      <c r="BH2527" s="187">
        <f t="shared" si="4308"/>
        <v>6</v>
      </c>
      <c r="BI2527" s="187">
        <f t="shared" si="4308"/>
        <v>6</v>
      </c>
      <c r="BJ2527" s="188">
        <f t="shared" si="4308"/>
        <v>6</v>
      </c>
    </row>
    <row r="2528" spans="1:93" s="2" customFormat="1" ht="15" hidden="1" customHeight="1" outlineLevel="2" x14ac:dyDescent="0.25">
      <c r="A2528" s="152" t="s">
        <v>192</v>
      </c>
      <c r="B2528" s="129" t="e">
        <f>C2521</f>
        <v>#REF!</v>
      </c>
      <c r="C2528" s="130" t="e">
        <f t="shared" si="4302"/>
        <v>#REF!</v>
      </c>
      <c r="D2528" s="130" t="e">
        <f t="shared" si="4302"/>
        <v>#REF!</v>
      </c>
      <c r="E2528" s="130" t="e">
        <f t="shared" si="4302"/>
        <v>#REF!</v>
      </c>
      <c r="F2528" s="130" t="e">
        <f t="shared" si="4302"/>
        <v>#REF!</v>
      </c>
      <c r="G2528" s="130" t="e">
        <f t="shared" si="4302"/>
        <v>#REF!</v>
      </c>
      <c r="H2528" s="130" t="e">
        <f t="shared" si="4302"/>
        <v>#REF!</v>
      </c>
      <c r="I2528" s="130" t="e">
        <f t="shared" si="4302"/>
        <v>#REF!</v>
      </c>
      <c r="J2528" s="190" t="e">
        <f t="shared" si="4302"/>
        <v>#REF!</v>
      </c>
      <c r="K2528" s="130" t="e">
        <f t="shared" si="4302"/>
        <v>#REF!</v>
      </c>
      <c r="L2528" s="131" t="e">
        <f t="shared" si="4302"/>
        <v>#REF!</v>
      </c>
      <c r="M2528" s="129" t="e">
        <f>D2521</f>
        <v>#REF!</v>
      </c>
      <c r="N2528" s="130" t="e">
        <f t="shared" si="4304"/>
        <v>#REF!</v>
      </c>
      <c r="O2528" s="130" t="e">
        <f t="shared" si="4304"/>
        <v>#REF!</v>
      </c>
      <c r="P2528" s="130" t="e">
        <f t="shared" si="4304"/>
        <v>#REF!</v>
      </c>
      <c r="Q2528" s="130" t="e">
        <f t="shared" si="4304"/>
        <v>#REF!</v>
      </c>
      <c r="R2528" s="130" t="e">
        <f t="shared" si="4304"/>
        <v>#REF!</v>
      </c>
      <c r="S2528" s="130" t="e">
        <f t="shared" si="4304"/>
        <v>#REF!</v>
      </c>
      <c r="T2528" s="130" t="e">
        <f t="shared" si="4304"/>
        <v>#REF!</v>
      </c>
      <c r="U2528" s="130" t="e">
        <f t="shared" si="4304"/>
        <v>#REF!</v>
      </c>
      <c r="V2528" s="131" t="e">
        <f t="shared" si="4304"/>
        <v>#REF!</v>
      </c>
      <c r="W2528" s="129" t="e">
        <f>E2521</f>
        <v>#REF!</v>
      </c>
      <c r="X2528" s="130" t="e">
        <f t="shared" si="4305"/>
        <v>#REF!</v>
      </c>
      <c r="Y2528" s="130" t="e">
        <f t="shared" si="4305"/>
        <v>#REF!</v>
      </c>
      <c r="Z2528" s="130" t="e">
        <f t="shared" si="4305"/>
        <v>#REF!</v>
      </c>
      <c r="AA2528" s="130" t="e">
        <f t="shared" si="4305"/>
        <v>#REF!</v>
      </c>
      <c r="AB2528" s="130" t="e">
        <f t="shared" si="4305"/>
        <v>#REF!</v>
      </c>
      <c r="AC2528" s="130" t="e">
        <f t="shared" si="4305"/>
        <v>#REF!</v>
      </c>
      <c r="AD2528" s="130" t="e">
        <f t="shared" si="4305"/>
        <v>#REF!</v>
      </c>
      <c r="AE2528" s="130" t="e">
        <f t="shared" si="4305"/>
        <v>#REF!</v>
      </c>
      <c r="AF2528" s="131" t="e">
        <f t="shared" si="4305"/>
        <v>#REF!</v>
      </c>
      <c r="AG2528" s="129" t="e">
        <f>F2521</f>
        <v>#REF!</v>
      </c>
      <c r="AH2528" s="130" t="e">
        <f t="shared" si="4306"/>
        <v>#REF!</v>
      </c>
      <c r="AI2528" s="130" t="e">
        <f t="shared" si="4306"/>
        <v>#REF!</v>
      </c>
      <c r="AJ2528" s="130" t="e">
        <f t="shared" si="4306"/>
        <v>#REF!</v>
      </c>
      <c r="AK2528" s="130" t="e">
        <f t="shared" si="4306"/>
        <v>#REF!</v>
      </c>
      <c r="AL2528" s="130" t="e">
        <f t="shared" si="4306"/>
        <v>#REF!</v>
      </c>
      <c r="AM2528" s="130" t="e">
        <f t="shared" si="4306"/>
        <v>#REF!</v>
      </c>
      <c r="AN2528" s="130" t="e">
        <f t="shared" si="4306"/>
        <v>#REF!</v>
      </c>
      <c r="AO2528" s="130" t="e">
        <f t="shared" si="4306"/>
        <v>#REF!</v>
      </c>
      <c r="AP2528" s="131" t="e">
        <f t="shared" si="4306"/>
        <v>#REF!</v>
      </c>
      <c r="AQ2528" s="129" t="e">
        <f>G2521</f>
        <v>#REF!</v>
      </c>
      <c r="AR2528" s="130" t="e">
        <f t="shared" si="4307"/>
        <v>#REF!</v>
      </c>
      <c r="AS2528" s="130" t="e">
        <f t="shared" si="4307"/>
        <v>#REF!</v>
      </c>
      <c r="AT2528" s="130" t="e">
        <f t="shared" si="4307"/>
        <v>#REF!</v>
      </c>
      <c r="AU2528" s="130" t="e">
        <f t="shared" si="4307"/>
        <v>#REF!</v>
      </c>
      <c r="AV2528" s="130" t="e">
        <f t="shared" si="4307"/>
        <v>#REF!</v>
      </c>
      <c r="AW2528" s="130" t="e">
        <f t="shared" si="4307"/>
        <v>#REF!</v>
      </c>
      <c r="AX2528" s="130" t="e">
        <f t="shared" si="4307"/>
        <v>#REF!</v>
      </c>
      <c r="AY2528" s="130" t="e">
        <f t="shared" si="4307"/>
        <v>#REF!</v>
      </c>
      <c r="AZ2528" s="131" t="e">
        <f t="shared" si="4307"/>
        <v>#REF!</v>
      </c>
      <c r="BA2528" s="129" t="e">
        <f>H2521</f>
        <v>#REF!</v>
      </c>
      <c r="BB2528" s="130" t="e">
        <f t="shared" si="4308"/>
        <v>#REF!</v>
      </c>
      <c r="BC2528" s="130" t="e">
        <f t="shared" si="4308"/>
        <v>#REF!</v>
      </c>
      <c r="BD2528" s="130" t="e">
        <f t="shared" si="4308"/>
        <v>#REF!</v>
      </c>
      <c r="BE2528" s="130" t="e">
        <f t="shared" si="4308"/>
        <v>#REF!</v>
      </c>
      <c r="BF2528" s="130" t="e">
        <f t="shared" si="4308"/>
        <v>#REF!</v>
      </c>
      <c r="BG2528" s="130" t="e">
        <f t="shared" si="4308"/>
        <v>#REF!</v>
      </c>
      <c r="BH2528" s="130" t="e">
        <f t="shared" si="4308"/>
        <v>#REF!</v>
      </c>
      <c r="BI2528" s="130" t="e">
        <f t="shared" si="4308"/>
        <v>#REF!</v>
      </c>
      <c r="BJ2528" s="131" t="e">
        <f t="shared" si="4308"/>
        <v>#REF!</v>
      </c>
      <c r="BK2528"/>
      <c r="BL2528"/>
      <c r="BM2528"/>
      <c r="BN2528"/>
      <c r="BO2528"/>
      <c r="BP2528"/>
      <c r="BQ2528"/>
      <c r="BR2528"/>
      <c r="BS2528"/>
      <c r="BT2528"/>
      <c r="BU2528"/>
      <c r="BV2528"/>
      <c r="BW2528"/>
      <c r="BX2528"/>
      <c r="BY2528"/>
      <c r="BZ2528"/>
      <c r="CA2528"/>
      <c r="CB2528"/>
      <c r="CC2528"/>
      <c r="CD2528"/>
      <c r="CE2528"/>
      <c r="CF2528"/>
      <c r="CG2528"/>
      <c r="CH2528"/>
      <c r="CI2528"/>
      <c r="CJ2528"/>
      <c r="CK2528"/>
      <c r="CL2528"/>
      <c r="CM2528"/>
      <c r="CN2528"/>
      <c r="CO2528"/>
    </row>
    <row r="2529" spans="1:93" s="2" customFormat="1" ht="15" hidden="1" customHeight="1" outlineLevel="2" x14ac:dyDescent="0.25">
      <c r="A2529" s="152" t="s">
        <v>47</v>
      </c>
      <c r="B2529" s="129" t="e">
        <f>C2522</f>
        <v>#REF!</v>
      </c>
      <c r="C2529" s="130" t="e">
        <f t="shared" si="4302"/>
        <v>#REF!</v>
      </c>
      <c r="D2529" s="130" t="e">
        <f t="shared" si="4302"/>
        <v>#REF!</v>
      </c>
      <c r="E2529" s="130" t="e">
        <f t="shared" si="4302"/>
        <v>#REF!</v>
      </c>
      <c r="F2529" s="130" t="e">
        <f t="shared" si="4302"/>
        <v>#REF!</v>
      </c>
      <c r="G2529" s="130" t="e">
        <f t="shared" si="4302"/>
        <v>#REF!</v>
      </c>
      <c r="H2529" s="130" t="e">
        <f t="shared" si="4302"/>
        <v>#REF!</v>
      </c>
      <c r="I2529" s="130" t="e">
        <f t="shared" si="4302"/>
        <v>#REF!</v>
      </c>
      <c r="J2529" s="190" t="e">
        <f t="shared" si="4302"/>
        <v>#REF!</v>
      </c>
      <c r="K2529" s="130" t="e">
        <f t="shared" si="4302"/>
        <v>#REF!</v>
      </c>
      <c r="L2529" s="131" t="e">
        <f t="shared" si="4302"/>
        <v>#REF!</v>
      </c>
      <c r="M2529" s="129" t="e">
        <f>D2522</f>
        <v>#REF!</v>
      </c>
      <c r="N2529" s="130" t="e">
        <f t="shared" si="4304"/>
        <v>#REF!</v>
      </c>
      <c r="O2529" s="130" t="e">
        <f t="shared" si="4304"/>
        <v>#REF!</v>
      </c>
      <c r="P2529" s="130" t="e">
        <f t="shared" si="4304"/>
        <v>#REF!</v>
      </c>
      <c r="Q2529" s="130" t="e">
        <f t="shared" si="4304"/>
        <v>#REF!</v>
      </c>
      <c r="R2529" s="130" t="e">
        <f t="shared" si="4304"/>
        <v>#REF!</v>
      </c>
      <c r="S2529" s="130" t="e">
        <f t="shared" si="4304"/>
        <v>#REF!</v>
      </c>
      <c r="T2529" s="130" t="e">
        <f t="shared" si="4304"/>
        <v>#REF!</v>
      </c>
      <c r="U2529" s="130" t="e">
        <f t="shared" si="4304"/>
        <v>#REF!</v>
      </c>
      <c r="V2529" s="131" t="e">
        <f t="shared" si="4304"/>
        <v>#REF!</v>
      </c>
      <c r="W2529" s="129" t="e">
        <f>E2522</f>
        <v>#REF!</v>
      </c>
      <c r="X2529" s="130" t="e">
        <f t="shared" si="4305"/>
        <v>#REF!</v>
      </c>
      <c r="Y2529" s="130" t="e">
        <f t="shared" si="4305"/>
        <v>#REF!</v>
      </c>
      <c r="Z2529" s="130" t="e">
        <f t="shared" si="4305"/>
        <v>#REF!</v>
      </c>
      <c r="AA2529" s="130" t="e">
        <f t="shared" si="4305"/>
        <v>#REF!</v>
      </c>
      <c r="AB2529" s="130" t="e">
        <f t="shared" si="4305"/>
        <v>#REF!</v>
      </c>
      <c r="AC2529" s="130" t="e">
        <f t="shared" si="4305"/>
        <v>#REF!</v>
      </c>
      <c r="AD2529" s="130" t="e">
        <f t="shared" si="4305"/>
        <v>#REF!</v>
      </c>
      <c r="AE2529" s="130" t="e">
        <f t="shared" si="4305"/>
        <v>#REF!</v>
      </c>
      <c r="AF2529" s="131" t="e">
        <f t="shared" si="4305"/>
        <v>#REF!</v>
      </c>
      <c r="AG2529" s="129" t="e">
        <f>F2522</f>
        <v>#REF!</v>
      </c>
      <c r="AH2529" s="130" t="e">
        <f t="shared" si="4306"/>
        <v>#REF!</v>
      </c>
      <c r="AI2529" s="130" t="e">
        <f t="shared" si="4306"/>
        <v>#REF!</v>
      </c>
      <c r="AJ2529" s="130" t="e">
        <f t="shared" si="4306"/>
        <v>#REF!</v>
      </c>
      <c r="AK2529" s="130" t="e">
        <f t="shared" si="4306"/>
        <v>#REF!</v>
      </c>
      <c r="AL2529" s="130" t="e">
        <f t="shared" si="4306"/>
        <v>#REF!</v>
      </c>
      <c r="AM2529" s="130" t="e">
        <f t="shared" si="4306"/>
        <v>#REF!</v>
      </c>
      <c r="AN2529" s="130" t="e">
        <f t="shared" si="4306"/>
        <v>#REF!</v>
      </c>
      <c r="AO2529" s="130" t="e">
        <f t="shared" si="4306"/>
        <v>#REF!</v>
      </c>
      <c r="AP2529" s="131" t="e">
        <f t="shared" si="4306"/>
        <v>#REF!</v>
      </c>
      <c r="AQ2529" s="129" t="e">
        <f>G2522</f>
        <v>#REF!</v>
      </c>
      <c r="AR2529" s="130" t="e">
        <f t="shared" si="4307"/>
        <v>#REF!</v>
      </c>
      <c r="AS2529" s="130" t="e">
        <f t="shared" si="4307"/>
        <v>#REF!</v>
      </c>
      <c r="AT2529" s="130" t="e">
        <f t="shared" si="4307"/>
        <v>#REF!</v>
      </c>
      <c r="AU2529" s="130" t="e">
        <f t="shared" si="4307"/>
        <v>#REF!</v>
      </c>
      <c r="AV2529" s="130" t="e">
        <f t="shared" si="4307"/>
        <v>#REF!</v>
      </c>
      <c r="AW2529" s="130" t="e">
        <f t="shared" si="4307"/>
        <v>#REF!</v>
      </c>
      <c r="AX2529" s="130" t="e">
        <f t="shared" si="4307"/>
        <v>#REF!</v>
      </c>
      <c r="AY2529" s="130" t="e">
        <f t="shared" si="4307"/>
        <v>#REF!</v>
      </c>
      <c r="AZ2529" s="131" t="e">
        <f t="shared" si="4307"/>
        <v>#REF!</v>
      </c>
      <c r="BA2529" s="129" t="e">
        <f>H2522</f>
        <v>#REF!</v>
      </c>
      <c r="BB2529" s="130" t="e">
        <f t="shared" si="4308"/>
        <v>#REF!</v>
      </c>
      <c r="BC2529" s="130" t="e">
        <f t="shared" si="4308"/>
        <v>#REF!</v>
      </c>
      <c r="BD2529" s="130" t="e">
        <f t="shared" si="4308"/>
        <v>#REF!</v>
      </c>
      <c r="BE2529" s="130" t="e">
        <f t="shared" si="4308"/>
        <v>#REF!</v>
      </c>
      <c r="BF2529" s="130" t="e">
        <f t="shared" si="4308"/>
        <v>#REF!</v>
      </c>
      <c r="BG2529" s="130" t="e">
        <f t="shared" si="4308"/>
        <v>#REF!</v>
      </c>
      <c r="BH2529" s="130" t="e">
        <f t="shared" si="4308"/>
        <v>#REF!</v>
      </c>
      <c r="BI2529" s="130" t="e">
        <f t="shared" si="4308"/>
        <v>#REF!</v>
      </c>
      <c r="BJ2529" s="131" t="e">
        <f t="shared" si="4308"/>
        <v>#REF!</v>
      </c>
      <c r="BK2529"/>
      <c r="BL2529"/>
      <c r="BM2529"/>
      <c r="BN2529"/>
      <c r="BO2529"/>
      <c r="BP2529"/>
      <c r="BQ2529"/>
      <c r="BR2529"/>
      <c r="BS2529"/>
      <c r="BT2529"/>
      <c r="BU2529"/>
      <c r="BV2529"/>
      <c r="BW2529"/>
      <c r="BX2529"/>
      <c r="BY2529"/>
      <c r="BZ2529"/>
      <c r="CA2529"/>
      <c r="CB2529"/>
      <c r="CC2529"/>
      <c r="CD2529"/>
      <c r="CE2529"/>
      <c r="CF2529"/>
      <c r="CG2529"/>
      <c r="CH2529"/>
      <c r="CI2529"/>
      <c r="CJ2529"/>
      <c r="CK2529"/>
      <c r="CL2529"/>
      <c r="CM2529"/>
      <c r="CN2529"/>
      <c r="CO2529"/>
    </row>
    <row r="2530" spans="1:93" s="2" customFormat="1" ht="15" hidden="1" customHeight="1" outlineLevel="2" x14ac:dyDescent="0.25">
      <c r="A2530" s="152" t="s">
        <v>57</v>
      </c>
      <c r="B2530" s="129">
        <f t="shared" ref="B2530" si="4309">E$3</f>
        <v>0.91</v>
      </c>
      <c r="C2530" s="130">
        <f t="shared" si="4302"/>
        <v>0.91</v>
      </c>
      <c r="D2530" s="130">
        <f t="shared" si="4302"/>
        <v>0.91</v>
      </c>
      <c r="E2530" s="130">
        <f t="shared" si="4302"/>
        <v>0.91</v>
      </c>
      <c r="F2530" s="130">
        <f t="shared" si="4302"/>
        <v>0.91</v>
      </c>
      <c r="G2530" s="130">
        <f t="shared" si="4302"/>
        <v>0.91</v>
      </c>
      <c r="H2530" s="130">
        <f t="shared" si="4302"/>
        <v>0.91</v>
      </c>
      <c r="I2530" s="130">
        <f t="shared" si="4302"/>
        <v>0.91</v>
      </c>
      <c r="J2530" s="190">
        <f t="shared" si="4302"/>
        <v>0.91</v>
      </c>
      <c r="K2530" s="130">
        <f t="shared" si="4302"/>
        <v>0.91</v>
      </c>
      <c r="L2530" s="131">
        <f t="shared" si="4302"/>
        <v>0.91</v>
      </c>
      <c r="M2530" s="129">
        <f t="shared" ref="M2530" si="4310">F$3</f>
        <v>3.6</v>
      </c>
      <c r="N2530" s="130">
        <f t="shared" si="4304"/>
        <v>3.6</v>
      </c>
      <c r="O2530" s="130">
        <f t="shared" si="4304"/>
        <v>3.6</v>
      </c>
      <c r="P2530" s="130">
        <f t="shared" si="4304"/>
        <v>3.6</v>
      </c>
      <c r="Q2530" s="130">
        <f t="shared" si="4304"/>
        <v>3.6</v>
      </c>
      <c r="R2530" s="130">
        <f t="shared" si="4304"/>
        <v>3.6</v>
      </c>
      <c r="S2530" s="130">
        <f t="shared" si="4304"/>
        <v>3.6</v>
      </c>
      <c r="T2530" s="130">
        <f t="shared" si="4304"/>
        <v>3.6</v>
      </c>
      <c r="U2530" s="130">
        <f t="shared" si="4304"/>
        <v>3.6</v>
      </c>
      <c r="V2530" s="131">
        <f t="shared" si="4304"/>
        <v>3.6</v>
      </c>
      <c r="W2530" s="129">
        <f t="shared" ref="W2530" si="4311">G$3</f>
        <v>3.6</v>
      </c>
      <c r="X2530" s="130">
        <f t="shared" si="4305"/>
        <v>3.6</v>
      </c>
      <c r="Y2530" s="130">
        <f t="shared" si="4305"/>
        <v>3.6</v>
      </c>
      <c r="Z2530" s="130">
        <f t="shared" si="4305"/>
        <v>3.6</v>
      </c>
      <c r="AA2530" s="130">
        <f t="shared" si="4305"/>
        <v>3.6</v>
      </c>
      <c r="AB2530" s="130">
        <f t="shared" si="4305"/>
        <v>3.6</v>
      </c>
      <c r="AC2530" s="130">
        <f t="shared" si="4305"/>
        <v>3.6</v>
      </c>
      <c r="AD2530" s="130">
        <f t="shared" si="4305"/>
        <v>3.6</v>
      </c>
      <c r="AE2530" s="130">
        <f t="shared" si="4305"/>
        <v>3.6</v>
      </c>
      <c r="AF2530" s="131">
        <f t="shared" si="4305"/>
        <v>3.6</v>
      </c>
      <c r="AG2530" s="129">
        <f t="shared" ref="AG2530" si="4312">H$3</f>
        <v>3.6</v>
      </c>
      <c r="AH2530" s="130">
        <f t="shared" si="4306"/>
        <v>3.6</v>
      </c>
      <c r="AI2530" s="130">
        <f t="shared" si="4306"/>
        <v>3.6</v>
      </c>
      <c r="AJ2530" s="130">
        <f t="shared" si="4306"/>
        <v>3.6</v>
      </c>
      <c r="AK2530" s="130">
        <f t="shared" si="4306"/>
        <v>3.6</v>
      </c>
      <c r="AL2530" s="130">
        <f t="shared" si="4306"/>
        <v>3.6</v>
      </c>
      <c r="AM2530" s="130">
        <f t="shared" si="4306"/>
        <v>3.6</v>
      </c>
      <c r="AN2530" s="130">
        <f t="shared" si="4306"/>
        <v>3.6</v>
      </c>
      <c r="AO2530" s="130">
        <f t="shared" si="4306"/>
        <v>3.6</v>
      </c>
      <c r="AP2530" s="131">
        <f t="shared" si="4306"/>
        <v>3.6</v>
      </c>
      <c r="AQ2530" s="129">
        <f t="shared" ref="AQ2530" si="4313">I$3</f>
        <v>0.91</v>
      </c>
      <c r="AR2530" s="130">
        <f t="shared" si="4307"/>
        <v>0.91</v>
      </c>
      <c r="AS2530" s="130">
        <f t="shared" si="4307"/>
        <v>0.91</v>
      </c>
      <c r="AT2530" s="130">
        <f t="shared" si="4307"/>
        <v>0.91</v>
      </c>
      <c r="AU2530" s="130">
        <f t="shared" si="4307"/>
        <v>0.91</v>
      </c>
      <c r="AV2530" s="130">
        <f t="shared" si="4307"/>
        <v>0.91</v>
      </c>
      <c r="AW2530" s="130">
        <f t="shared" si="4307"/>
        <v>0.91</v>
      </c>
      <c r="AX2530" s="130">
        <f t="shared" si="4307"/>
        <v>0.91</v>
      </c>
      <c r="AY2530" s="130">
        <f t="shared" si="4307"/>
        <v>0.91</v>
      </c>
      <c r="AZ2530" s="131">
        <f t="shared" si="4307"/>
        <v>0.91</v>
      </c>
      <c r="BA2530" s="129">
        <f t="shared" ref="BA2530" si="4314">J$3</f>
        <v>0</v>
      </c>
      <c r="BB2530" s="130">
        <f t="shared" si="4308"/>
        <v>0</v>
      </c>
      <c r="BC2530" s="130">
        <f t="shared" si="4308"/>
        <v>0</v>
      </c>
      <c r="BD2530" s="130">
        <f t="shared" si="4308"/>
        <v>0</v>
      </c>
      <c r="BE2530" s="130">
        <f t="shared" si="4308"/>
        <v>0</v>
      </c>
      <c r="BF2530" s="130">
        <f t="shared" si="4308"/>
        <v>0</v>
      </c>
      <c r="BG2530" s="130">
        <f t="shared" si="4308"/>
        <v>0</v>
      </c>
      <c r="BH2530" s="130">
        <f t="shared" si="4308"/>
        <v>0</v>
      </c>
      <c r="BI2530" s="130">
        <f t="shared" si="4308"/>
        <v>0</v>
      </c>
      <c r="BJ2530" s="131">
        <f t="shared" si="4308"/>
        <v>0</v>
      </c>
      <c r="BK2530"/>
      <c r="BL2530"/>
      <c r="BM2530"/>
      <c r="BN2530"/>
      <c r="BO2530"/>
      <c r="BP2530"/>
      <c r="BQ2530"/>
      <c r="BR2530"/>
      <c r="BS2530"/>
      <c r="BT2530"/>
      <c r="BU2530"/>
      <c r="BV2530"/>
      <c r="BW2530"/>
      <c r="BX2530"/>
      <c r="BY2530"/>
      <c r="BZ2530"/>
      <c r="CA2530"/>
      <c r="CB2530"/>
      <c r="CC2530"/>
      <c r="CD2530"/>
      <c r="CE2530"/>
      <c r="CF2530"/>
      <c r="CG2530"/>
      <c r="CH2530"/>
      <c r="CI2530"/>
      <c r="CJ2530"/>
      <c r="CK2530"/>
      <c r="CL2530"/>
      <c r="CM2530"/>
      <c r="CN2530"/>
      <c r="CO2530"/>
    </row>
    <row r="2531" spans="1:93" s="2" customFormat="1" ht="15" hidden="1" customHeight="1" outlineLevel="2" x14ac:dyDescent="0.25">
      <c r="A2531" s="152" t="s">
        <v>58</v>
      </c>
      <c r="B2531" s="132">
        <f t="shared" ref="B2531" si="4315">B2530/10*0</f>
        <v>0</v>
      </c>
      <c r="C2531" s="133">
        <f t="shared" ref="C2531" si="4316">C2530/10*1</f>
        <v>9.0999999999999998E-2</v>
      </c>
      <c r="D2531" s="133">
        <f t="shared" ref="D2531" si="4317">D2530/10*2</f>
        <v>0.182</v>
      </c>
      <c r="E2531" s="133">
        <f t="shared" ref="E2531" si="4318">E2530/10*3</f>
        <v>0.27300000000000002</v>
      </c>
      <c r="F2531" s="133">
        <f t="shared" ref="F2531" si="4319">F2530/10*4</f>
        <v>0.36399999999999999</v>
      </c>
      <c r="G2531" s="133">
        <f t="shared" ref="G2531" si="4320">G2530/10*5</f>
        <v>0.45499999999999996</v>
      </c>
      <c r="H2531" s="133">
        <f t="shared" ref="H2531" si="4321">H2530/10*6</f>
        <v>0.54600000000000004</v>
      </c>
      <c r="I2531" s="133">
        <f t="shared" ref="I2531" si="4322">I2530/10*7</f>
        <v>0.63700000000000001</v>
      </c>
      <c r="J2531" s="191">
        <f t="shared" ref="J2531" si="4323">J2530/10*8</f>
        <v>0.72799999999999998</v>
      </c>
      <c r="K2531" s="133">
        <f t="shared" ref="K2531" si="4324">K2530/10*9</f>
        <v>0.81899999999999995</v>
      </c>
      <c r="L2531" s="134">
        <f t="shared" ref="L2531" si="4325">L2530/10*10</f>
        <v>0.90999999999999992</v>
      </c>
      <c r="M2531" s="133">
        <f t="shared" ref="M2531" si="4326">M2530/10*1</f>
        <v>0.36</v>
      </c>
      <c r="N2531" s="133">
        <f t="shared" ref="N2531" si="4327">N2530/10*2</f>
        <v>0.72</v>
      </c>
      <c r="O2531" s="133">
        <f t="shared" ref="O2531" si="4328">O2530/10*3</f>
        <v>1.08</v>
      </c>
      <c r="P2531" s="133">
        <f t="shared" ref="P2531" si="4329">P2530/10*4</f>
        <v>1.44</v>
      </c>
      <c r="Q2531" s="133">
        <f t="shared" ref="Q2531" si="4330">Q2530/10*5</f>
        <v>1.7999999999999998</v>
      </c>
      <c r="R2531" s="133">
        <f t="shared" ref="R2531" si="4331">R2530/10*6</f>
        <v>2.16</v>
      </c>
      <c r="S2531" s="133">
        <f t="shared" ref="S2531" si="4332">S2530/10*7</f>
        <v>2.52</v>
      </c>
      <c r="T2531" s="133">
        <f t="shared" ref="T2531" si="4333">T2530/10*8</f>
        <v>2.88</v>
      </c>
      <c r="U2531" s="133">
        <f t="shared" ref="U2531" si="4334">U2530/10*9</f>
        <v>3.2399999999999998</v>
      </c>
      <c r="V2531" s="134">
        <f t="shared" ref="V2531" si="4335">V2530/10*10</f>
        <v>3.5999999999999996</v>
      </c>
      <c r="W2531" s="133">
        <f t="shared" ref="W2531" si="4336">W2530/10*1</f>
        <v>0.36</v>
      </c>
      <c r="X2531" s="133">
        <f t="shared" ref="X2531" si="4337">X2530/10*2</f>
        <v>0.72</v>
      </c>
      <c r="Y2531" s="133">
        <f t="shared" ref="Y2531" si="4338">Y2530/10*3</f>
        <v>1.08</v>
      </c>
      <c r="Z2531" s="133">
        <f t="shared" ref="Z2531" si="4339">Z2530/10*4</f>
        <v>1.44</v>
      </c>
      <c r="AA2531" s="133">
        <f t="shared" ref="AA2531" si="4340">AA2530/10*5</f>
        <v>1.7999999999999998</v>
      </c>
      <c r="AB2531" s="133">
        <f t="shared" ref="AB2531" si="4341">AB2530/10*6</f>
        <v>2.16</v>
      </c>
      <c r="AC2531" s="133">
        <f t="shared" ref="AC2531" si="4342">AC2530/10*7</f>
        <v>2.52</v>
      </c>
      <c r="AD2531" s="133">
        <f t="shared" ref="AD2531" si="4343">AD2530/10*8</f>
        <v>2.88</v>
      </c>
      <c r="AE2531" s="134">
        <f t="shared" ref="AE2531" si="4344">AE2530/10*9</f>
        <v>3.2399999999999998</v>
      </c>
      <c r="AF2531" s="134">
        <f t="shared" ref="AF2531" si="4345">AF2530/10*10</f>
        <v>3.5999999999999996</v>
      </c>
      <c r="AG2531" s="133">
        <f t="shared" ref="AG2531" si="4346">AG2530/10*1</f>
        <v>0.36</v>
      </c>
      <c r="AH2531" s="133">
        <f t="shared" ref="AH2531" si="4347">AH2530/10*2</f>
        <v>0.72</v>
      </c>
      <c r="AI2531" s="133">
        <f t="shared" ref="AI2531" si="4348">AI2530/10*3</f>
        <v>1.08</v>
      </c>
      <c r="AJ2531" s="133">
        <f t="shared" ref="AJ2531" si="4349">AJ2530/10*4</f>
        <v>1.44</v>
      </c>
      <c r="AK2531" s="133">
        <f t="shared" ref="AK2531" si="4350">AK2530/10*5</f>
        <v>1.7999999999999998</v>
      </c>
      <c r="AL2531" s="133">
        <f t="shared" ref="AL2531" si="4351">AL2530/10*6</f>
        <v>2.16</v>
      </c>
      <c r="AM2531" s="133">
        <f t="shared" ref="AM2531" si="4352">AM2530/10*7</f>
        <v>2.52</v>
      </c>
      <c r="AN2531" s="133">
        <f t="shared" ref="AN2531" si="4353">AN2530/10*8</f>
        <v>2.88</v>
      </c>
      <c r="AO2531" s="134">
        <f t="shared" ref="AO2531" si="4354">AO2530/10*9</f>
        <v>3.2399999999999998</v>
      </c>
      <c r="AP2531" s="134">
        <f t="shared" ref="AP2531" si="4355">AP2530/10*10</f>
        <v>3.5999999999999996</v>
      </c>
      <c r="AQ2531" s="133">
        <f t="shared" ref="AQ2531" si="4356">AQ2530/10*1</f>
        <v>9.0999999999999998E-2</v>
      </c>
      <c r="AR2531" s="133">
        <f t="shared" ref="AR2531" si="4357">AR2530/10*2</f>
        <v>0.182</v>
      </c>
      <c r="AS2531" s="133">
        <f t="shared" ref="AS2531" si="4358">AS2530/10*3</f>
        <v>0.27300000000000002</v>
      </c>
      <c r="AT2531" s="133">
        <f t="shared" ref="AT2531" si="4359">AT2530/10*4</f>
        <v>0.36399999999999999</v>
      </c>
      <c r="AU2531" s="133">
        <f t="shared" ref="AU2531" si="4360">AU2530/10*5</f>
        <v>0.45499999999999996</v>
      </c>
      <c r="AV2531" s="133">
        <f t="shared" ref="AV2531" si="4361">AV2530/10*6</f>
        <v>0.54600000000000004</v>
      </c>
      <c r="AW2531" s="133">
        <f t="shared" ref="AW2531" si="4362">AW2530/10*7</f>
        <v>0.63700000000000001</v>
      </c>
      <c r="AX2531" s="133">
        <f t="shared" ref="AX2531" si="4363">AX2530/10*8</f>
        <v>0.72799999999999998</v>
      </c>
      <c r="AY2531" s="134">
        <f t="shared" ref="AY2531" si="4364">AY2530/10*9</f>
        <v>0.81899999999999995</v>
      </c>
      <c r="AZ2531" s="134">
        <f t="shared" ref="AZ2531" si="4365">AZ2530/10*10</f>
        <v>0.90999999999999992</v>
      </c>
      <c r="BA2531" s="133">
        <f t="shared" ref="BA2531" si="4366">BA2530/10*1</f>
        <v>0</v>
      </c>
      <c r="BB2531" s="133">
        <f t="shared" ref="BB2531" si="4367">BB2530/10*2</f>
        <v>0</v>
      </c>
      <c r="BC2531" s="133">
        <f t="shared" ref="BC2531" si="4368">BC2530/10*3</f>
        <v>0</v>
      </c>
      <c r="BD2531" s="133">
        <f t="shared" ref="BD2531" si="4369">BD2530/10*4</f>
        <v>0</v>
      </c>
      <c r="BE2531" s="133">
        <f t="shared" ref="BE2531" si="4370">BE2530/10*5</f>
        <v>0</v>
      </c>
      <c r="BF2531" s="133">
        <f t="shared" ref="BF2531" si="4371">BF2530/10*6</f>
        <v>0</v>
      </c>
      <c r="BG2531" s="133">
        <f t="shared" ref="BG2531" si="4372">BG2530/10*7</f>
        <v>0</v>
      </c>
      <c r="BH2531" s="133">
        <f t="shared" ref="BH2531" si="4373">BH2530/10*8</f>
        <v>0</v>
      </c>
      <c r="BI2531" s="134">
        <f t="shared" ref="BI2531" si="4374">BI2530/10*9</f>
        <v>0</v>
      </c>
      <c r="BJ2531" s="134">
        <f t="shared" ref="BJ2531" si="4375">BJ2530/10*10</f>
        <v>0</v>
      </c>
      <c r="BK2531"/>
      <c r="BL2531"/>
      <c r="BM2531"/>
      <c r="BN2531"/>
      <c r="BO2531"/>
      <c r="BP2531"/>
      <c r="BQ2531"/>
      <c r="BR2531"/>
      <c r="BS2531"/>
      <c r="BT2531"/>
      <c r="BU2531"/>
      <c r="BV2531"/>
      <c r="BW2531"/>
      <c r="BX2531"/>
      <c r="BY2531"/>
      <c r="BZ2531"/>
      <c r="CA2531"/>
      <c r="CB2531"/>
      <c r="CC2531"/>
      <c r="CD2531"/>
      <c r="CE2531"/>
      <c r="CF2531"/>
      <c r="CG2531"/>
      <c r="CH2531"/>
      <c r="CI2531"/>
      <c r="CJ2531"/>
      <c r="CK2531"/>
      <c r="CL2531"/>
      <c r="CM2531"/>
      <c r="CN2531"/>
      <c r="CO2531"/>
    </row>
    <row r="2532" spans="1:93" ht="15.75" hidden="1" outlineLevel="2" thickBot="1" x14ac:dyDescent="0.3">
      <c r="A2532" s="152" t="s">
        <v>60</v>
      </c>
      <c r="B2532" s="192" t="e">
        <f t="shared" ref="B2532:BJ2532" si="4376">-B2529+B2528*B2531-1*IF(AND($A2474=B2527,B2531&gt;=$A2475),B2531-$A2475,0)</f>
        <v>#REF!</v>
      </c>
      <c r="C2532" s="193" t="e">
        <f t="shared" si="4376"/>
        <v>#REF!</v>
      </c>
      <c r="D2532" s="193" t="e">
        <f t="shared" si="4376"/>
        <v>#REF!</v>
      </c>
      <c r="E2532" s="193" t="e">
        <f t="shared" si="4376"/>
        <v>#REF!</v>
      </c>
      <c r="F2532" s="193" t="e">
        <f t="shared" si="4376"/>
        <v>#REF!</v>
      </c>
      <c r="G2532" s="193" t="e">
        <f t="shared" si="4376"/>
        <v>#REF!</v>
      </c>
      <c r="H2532" s="193" t="e">
        <f t="shared" si="4376"/>
        <v>#REF!</v>
      </c>
      <c r="I2532" s="193" t="e">
        <f t="shared" si="4376"/>
        <v>#REF!</v>
      </c>
      <c r="J2532" s="193" t="e">
        <f t="shared" si="4376"/>
        <v>#REF!</v>
      </c>
      <c r="K2532" s="193" t="e">
        <f t="shared" si="4376"/>
        <v>#REF!</v>
      </c>
      <c r="L2532" s="194" t="e">
        <f t="shared" si="4376"/>
        <v>#REF!</v>
      </c>
      <c r="M2532" s="192" t="e">
        <f t="shared" si="4376"/>
        <v>#REF!</v>
      </c>
      <c r="N2532" s="193" t="e">
        <f t="shared" si="4376"/>
        <v>#REF!</v>
      </c>
      <c r="O2532" s="193" t="e">
        <f t="shared" si="4376"/>
        <v>#REF!</v>
      </c>
      <c r="P2532" s="193" t="e">
        <f t="shared" si="4376"/>
        <v>#REF!</v>
      </c>
      <c r="Q2532" s="193" t="e">
        <f t="shared" si="4376"/>
        <v>#REF!</v>
      </c>
      <c r="R2532" s="193" t="e">
        <f t="shared" si="4376"/>
        <v>#REF!</v>
      </c>
      <c r="S2532" s="193" t="e">
        <f t="shared" si="4376"/>
        <v>#REF!</v>
      </c>
      <c r="T2532" s="193" t="e">
        <f t="shared" si="4376"/>
        <v>#REF!</v>
      </c>
      <c r="U2532" s="193" t="e">
        <f t="shared" si="4376"/>
        <v>#REF!</v>
      </c>
      <c r="V2532" s="194" t="e">
        <f t="shared" si="4376"/>
        <v>#REF!</v>
      </c>
      <c r="W2532" s="192" t="e">
        <f t="shared" si="4376"/>
        <v>#REF!</v>
      </c>
      <c r="X2532" s="193" t="e">
        <f t="shared" si="4376"/>
        <v>#REF!</v>
      </c>
      <c r="Y2532" s="193" t="e">
        <f t="shared" si="4376"/>
        <v>#REF!</v>
      </c>
      <c r="Z2532" s="193" t="e">
        <f t="shared" si="4376"/>
        <v>#REF!</v>
      </c>
      <c r="AA2532" s="193" t="e">
        <f t="shared" si="4376"/>
        <v>#REF!</v>
      </c>
      <c r="AB2532" s="193" t="e">
        <f t="shared" si="4376"/>
        <v>#REF!</v>
      </c>
      <c r="AC2532" s="193" t="e">
        <f t="shared" si="4376"/>
        <v>#REF!</v>
      </c>
      <c r="AD2532" s="193" t="e">
        <f t="shared" si="4376"/>
        <v>#REF!</v>
      </c>
      <c r="AE2532" s="193" t="e">
        <f t="shared" si="4376"/>
        <v>#REF!</v>
      </c>
      <c r="AF2532" s="194" t="e">
        <f t="shared" si="4376"/>
        <v>#REF!</v>
      </c>
      <c r="AG2532" s="192" t="e">
        <f t="shared" si="4376"/>
        <v>#REF!</v>
      </c>
      <c r="AH2532" s="193" t="e">
        <f t="shared" si="4376"/>
        <v>#REF!</v>
      </c>
      <c r="AI2532" s="193" t="e">
        <f t="shared" si="4376"/>
        <v>#REF!</v>
      </c>
      <c r="AJ2532" s="193" t="e">
        <f t="shared" si="4376"/>
        <v>#REF!</v>
      </c>
      <c r="AK2532" s="193" t="e">
        <f t="shared" si="4376"/>
        <v>#REF!</v>
      </c>
      <c r="AL2532" s="193" t="e">
        <f t="shared" si="4376"/>
        <v>#REF!</v>
      </c>
      <c r="AM2532" s="193" t="e">
        <f t="shared" si="4376"/>
        <v>#REF!</v>
      </c>
      <c r="AN2532" s="193" t="e">
        <f t="shared" si="4376"/>
        <v>#REF!</v>
      </c>
      <c r="AO2532" s="193" t="e">
        <f t="shared" si="4376"/>
        <v>#REF!</v>
      </c>
      <c r="AP2532" s="194" t="e">
        <f t="shared" si="4376"/>
        <v>#REF!</v>
      </c>
      <c r="AQ2532" s="192" t="e">
        <f t="shared" si="4376"/>
        <v>#REF!</v>
      </c>
      <c r="AR2532" s="193" t="e">
        <f t="shared" si="4376"/>
        <v>#REF!</v>
      </c>
      <c r="AS2532" s="193" t="e">
        <f t="shared" si="4376"/>
        <v>#REF!</v>
      </c>
      <c r="AT2532" s="193" t="e">
        <f t="shared" si="4376"/>
        <v>#REF!</v>
      </c>
      <c r="AU2532" s="193" t="e">
        <f t="shared" si="4376"/>
        <v>#REF!</v>
      </c>
      <c r="AV2532" s="193" t="e">
        <f t="shared" si="4376"/>
        <v>#REF!</v>
      </c>
      <c r="AW2532" s="193" t="e">
        <f t="shared" si="4376"/>
        <v>#REF!</v>
      </c>
      <c r="AX2532" s="193" t="e">
        <f t="shared" si="4376"/>
        <v>#REF!</v>
      </c>
      <c r="AY2532" s="193" t="e">
        <f t="shared" si="4376"/>
        <v>#REF!</v>
      </c>
      <c r="AZ2532" s="194" t="e">
        <f t="shared" si="4376"/>
        <v>#REF!</v>
      </c>
      <c r="BA2532" s="192" t="e">
        <f t="shared" si="4376"/>
        <v>#REF!</v>
      </c>
      <c r="BB2532" s="193" t="e">
        <f t="shared" si="4376"/>
        <v>#REF!</v>
      </c>
      <c r="BC2532" s="193" t="e">
        <f t="shared" si="4376"/>
        <v>#REF!</v>
      </c>
      <c r="BD2532" s="193" t="e">
        <f t="shared" si="4376"/>
        <v>#REF!</v>
      </c>
      <c r="BE2532" s="193" t="e">
        <f t="shared" si="4376"/>
        <v>#REF!</v>
      </c>
      <c r="BF2532" s="193" t="e">
        <f t="shared" si="4376"/>
        <v>#REF!</v>
      </c>
      <c r="BG2532" s="193" t="e">
        <f t="shared" si="4376"/>
        <v>#REF!</v>
      </c>
      <c r="BH2532" s="193" t="e">
        <f t="shared" si="4376"/>
        <v>#REF!</v>
      </c>
      <c r="BI2532" s="193" t="e">
        <f t="shared" si="4376"/>
        <v>#REF!</v>
      </c>
      <c r="BJ2532" s="194" t="e">
        <f t="shared" si="4376"/>
        <v>#REF!</v>
      </c>
    </row>
    <row r="2533" spans="1:93" hidden="1" outlineLevel="2" x14ac:dyDescent="0.25"/>
    <row r="2534" spans="1:93" hidden="1" outlineLevel="1" collapsed="1" x14ac:dyDescent="0.25">
      <c r="A2534" s="181" t="e">
        <f>2*B2474/10</f>
        <v>#REF!</v>
      </c>
      <c r="B2534" s="180"/>
      <c r="C2534" s="180"/>
      <c r="D2534" s="180"/>
    </row>
    <row r="2535" spans="1:93" hidden="1" outlineLevel="2" x14ac:dyDescent="0.25">
      <c r="B2535" s="316" t="e">
        <f>#REF!</f>
        <v>#REF!</v>
      </c>
      <c r="C2535" s="317"/>
      <c r="D2535" s="316" t="e">
        <f>#REF!</f>
        <v>#REF!</v>
      </c>
      <c r="E2535" s="317"/>
      <c r="F2535" s="316" t="e">
        <f>#REF!</f>
        <v>#REF!</v>
      </c>
      <c r="G2535" s="317"/>
      <c r="H2535" s="316" t="e">
        <f>#REF!</f>
        <v>#REF!</v>
      </c>
      <c r="I2535" s="317"/>
      <c r="J2535" s="316" t="e">
        <f>#REF!</f>
        <v>#REF!</v>
      </c>
      <c r="K2535" s="317"/>
      <c r="L2535" s="316" t="e">
        <f>#REF!</f>
        <v>#REF!</v>
      </c>
      <c r="M2535" s="317"/>
    </row>
    <row r="2536" spans="1:93" hidden="1" outlineLevel="2" x14ac:dyDescent="0.25">
      <c r="B2536" s="105" t="e">
        <f>#REF!</f>
        <v>#REF!</v>
      </c>
      <c r="C2536" s="106">
        <v>0</v>
      </c>
      <c r="D2536" s="107" t="e">
        <f>#REF!</f>
        <v>#REF!</v>
      </c>
      <c r="E2536" s="106">
        <v>0</v>
      </c>
      <c r="F2536" s="107" t="e">
        <f>#REF!</f>
        <v>#REF!</v>
      </c>
      <c r="G2536" s="106">
        <v>0</v>
      </c>
      <c r="H2536" s="107" t="e">
        <f>#REF!</f>
        <v>#REF!</v>
      </c>
      <c r="I2536" s="106">
        <v>0</v>
      </c>
      <c r="J2536" s="107" t="e">
        <f>#REF!</f>
        <v>#REF!</v>
      </c>
      <c r="K2536" s="106">
        <v>0</v>
      </c>
      <c r="L2536" s="107" t="e">
        <f>#REF!</f>
        <v>#REF!</v>
      </c>
      <c r="M2536" s="108">
        <v>0</v>
      </c>
      <c r="X2536" s="146"/>
      <c r="Y2536" s="147"/>
    </row>
    <row r="2537" spans="1:93" hidden="1" outlineLevel="2" x14ac:dyDescent="0.25">
      <c r="B2537" s="105" t="e">
        <f>#REF!</f>
        <v>#REF!</v>
      </c>
      <c r="C2537" s="106" t="e">
        <f>IF($A2474=B2535,1*($B2474-$A2534)^2*(2*$A2534+$B2474)/$B2474^3,0)</f>
        <v>#REF!</v>
      </c>
      <c r="D2537" s="107" t="e">
        <f>#REF!</f>
        <v>#REF!</v>
      </c>
      <c r="E2537" s="106" t="e">
        <f>IF($A2474=D2535,1*($B2474-$A2534)^2*(2*$A2534+$B2474)/$B2474^3,0)</f>
        <v>#REF!</v>
      </c>
      <c r="F2537" s="107" t="e">
        <f>#REF!</f>
        <v>#REF!</v>
      </c>
      <c r="G2537" s="106" t="e">
        <f>IF($A2474=F2535,1*($B2474-$A2534)^2*(2*$A2534+$B2474)/$B2474^3,0)</f>
        <v>#REF!</v>
      </c>
      <c r="H2537" s="107" t="e">
        <f>#REF!</f>
        <v>#REF!</v>
      </c>
      <c r="I2537" s="106" t="e">
        <f>IF($A2474=H2535,1*($B2474-$A2534)^2*(2*$A2534+$B2474)/$B2474^3,0)</f>
        <v>#REF!</v>
      </c>
      <c r="J2537" s="107" t="e">
        <f>#REF!</f>
        <v>#REF!</v>
      </c>
      <c r="K2537" s="106" t="e">
        <f>IF($A2474=J2535,1*($B2474-$A2534)^2*(2*$A2534+$B2474)/$B2474^3,0)</f>
        <v>#REF!</v>
      </c>
      <c r="L2537" s="107" t="e">
        <f>#REF!</f>
        <v>#REF!</v>
      </c>
      <c r="M2537" s="108" t="e">
        <f>IF($A2474=L2535,1*($B2474-$A2534)^2*(2*$A2534+$B2474)/$B2474^3,0)</f>
        <v>#REF!</v>
      </c>
    </row>
    <row r="2538" spans="1:93" hidden="1" outlineLevel="2" x14ac:dyDescent="0.25">
      <c r="A2538" t="s">
        <v>36</v>
      </c>
      <c r="B2538" s="105" t="e">
        <f>#REF!</f>
        <v>#REF!</v>
      </c>
      <c r="C2538" s="106" t="e">
        <f>IF($A2474=B2535,1*$A2534*($B2474-$A2534)^2/$B2474^2,0)</f>
        <v>#REF!</v>
      </c>
      <c r="D2538" s="107" t="e">
        <f>#REF!</f>
        <v>#REF!</v>
      </c>
      <c r="E2538" s="106" t="e">
        <f>IF($A2474=D2535,1*$A2534*($B2474-$A2534)^2/$B2474^2,0)</f>
        <v>#REF!</v>
      </c>
      <c r="F2538" s="107" t="e">
        <f>#REF!</f>
        <v>#REF!</v>
      </c>
      <c r="G2538" s="106" t="e">
        <f>IF($A2474=F2535,1*$A2534*($B2474-$A2534)^2/$B2474^2,0)</f>
        <v>#REF!</v>
      </c>
      <c r="H2538" s="107" t="e">
        <f>#REF!</f>
        <v>#REF!</v>
      </c>
      <c r="I2538" s="106" t="e">
        <f>IF($A2474=H2535,1*$A2534*($B2474-$A2534)^2/$B2474^2,0)</f>
        <v>#REF!</v>
      </c>
      <c r="J2538" s="107" t="e">
        <f>#REF!</f>
        <v>#REF!</v>
      </c>
      <c r="K2538" s="106" t="e">
        <f>IF($A2474=J2535,1*$A2534*($B2474-$A2534)^2/$B2474^2,0)</f>
        <v>#REF!</v>
      </c>
      <c r="L2538" s="107" t="e">
        <f>#REF!</f>
        <v>#REF!</v>
      </c>
      <c r="M2538" s="108" t="e">
        <f>IF($A2474=L2535,1*$A2534*($B2474-$A2534)^2/$B2474^2,0)</f>
        <v>#REF!</v>
      </c>
      <c r="X2538" s="149"/>
    </row>
    <row r="2539" spans="1:93" hidden="1" outlineLevel="2" x14ac:dyDescent="0.25">
      <c r="B2539" s="105" t="e">
        <f>#REF!</f>
        <v>#REF!</v>
      </c>
      <c r="C2539" s="108">
        <v>0</v>
      </c>
      <c r="D2539" s="107" t="e">
        <f>#REF!</f>
        <v>#REF!</v>
      </c>
      <c r="E2539" s="108">
        <v>0</v>
      </c>
      <c r="F2539" s="107" t="e">
        <f>#REF!</f>
        <v>#REF!</v>
      </c>
      <c r="G2539" s="108">
        <v>0</v>
      </c>
      <c r="H2539" s="107" t="e">
        <f>#REF!</f>
        <v>#REF!</v>
      </c>
      <c r="I2539" s="108">
        <v>0</v>
      </c>
      <c r="J2539" s="107" t="e">
        <f>#REF!</f>
        <v>#REF!</v>
      </c>
      <c r="K2539" s="108">
        <v>0</v>
      </c>
      <c r="L2539" s="107" t="e">
        <f>#REF!</f>
        <v>#REF!</v>
      </c>
      <c r="M2539" s="108">
        <v>0</v>
      </c>
    </row>
    <row r="2540" spans="1:93" hidden="1" outlineLevel="2" x14ac:dyDescent="0.25">
      <c r="B2540" s="105" t="e">
        <f>#REF!</f>
        <v>#REF!</v>
      </c>
      <c r="C2540" s="106" t="e">
        <f>IF($A2474=B2535,1*($A2534)^2*(3*$B2474-2*$A2534)/$B2474^3,0)</f>
        <v>#REF!</v>
      </c>
      <c r="D2540" s="107" t="e">
        <f>#REF!</f>
        <v>#REF!</v>
      </c>
      <c r="E2540" s="106" t="e">
        <f>IF($A2474=D2535,1*($A2534)^2*(3*$B2474-2*$A2534)/$B2474^3,0)</f>
        <v>#REF!</v>
      </c>
      <c r="F2540" s="107" t="e">
        <f>#REF!</f>
        <v>#REF!</v>
      </c>
      <c r="G2540" s="106" t="e">
        <f>IF($A2474=F2535,1*($A2534)^2*(3*$B2474-2*$A2534)/$B2474^3,0)</f>
        <v>#REF!</v>
      </c>
      <c r="H2540" s="107" t="e">
        <f>#REF!</f>
        <v>#REF!</v>
      </c>
      <c r="I2540" s="106" t="e">
        <f>IF($A2474=H2535,1*($A2534)^2*(3*$B2474-2*$A2534)/$B2474^3,0)</f>
        <v>#REF!</v>
      </c>
      <c r="J2540" s="107" t="e">
        <f>#REF!</f>
        <v>#REF!</v>
      </c>
      <c r="K2540" s="106" t="e">
        <f>IF($A2474=J2535,1*($A2534)^2*(3*$B2474-2*$A2534)/$B2474^3,0)</f>
        <v>#REF!</v>
      </c>
      <c r="L2540" s="107" t="e">
        <f>#REF!</f>
        <v>#REF!</v>
      </c>
      <c r="M2540" s="108" t="e">
        <f>IF($A2474=L2535,1*($A2534)^2*(3*$B2474-2*$A2534)/$B2474^3,0)</f>
        <v>#REF!</v>
      </c>
    </row>
    <row r="2541" spans="1:93" hidden="1" outlineLevel="2" x14ac:dyDescent="0.25">
      <c r="B2541" s="105" t="e">
        <f>#REF!</f>
        <v>#REF!</v>
      </c>
      <c r="C2541" s="108" t="e">
        <f>IF($A2474=B2535,-1*($B2474-$A2534)*$A2534^2/$B2474^2,0)</f>
        <v>#REF!</v>
      </c>
      <c r="D2541" s="107" t="e">
        <f>#REF!</f>
        <v>#REF!</v>
      </c>
      <c r="E2541" s="108" t="e">
        <f>IF($A2474=D2535,-1*($B2474-$A2534)*$A2534^2/$B2474^2,0)</f>
        <v>#REF!</v>
      </c>
      <c r="F2541" s="107" t="e">
        <f>#REF!</f>
        <v>#REF!</v>
      </c>
      <c r="G2541" s="108" t="e">
        <f>IF($A2474=F2535,-1*($B2474-$A2534)*$A2534^2/$B2474^2,0)</f>
        <v>#REF!</v>
      </c>
      <c r="H2541" s="107" t="e">
        <f>#REF!</f>
        <v>#REF!</v>
      </c>
      <c r="I2541" s="108" t="e">
        <f>IF($A2474=H2535,-1*($B2474-$A2534)*$A2534^2/$B2474^2,0)</f>
        <v>#REF!</v>
      </c>
      <c r="J2541" s="107" t="e">
        <f>#REF!</f>
        <v>#REF!</v>
      </c>
      <c r="K2541" s="108" t="e">
        <f>IF($A2474=J2535,-1*($B2474-$A2534)*$A2534^2/$B2474^2,0)</f>
        <v>#REF!</v>
      </c>
      <c r="L2541" s="107" t="e">
        <f>#REF!</f>
        <v>#REF!</v>
      </c>
      <c r="M2541" s="108" t="e">
        <f>IF($A2474=L2535,-1*($B2474-$A2534)*$A2534^2/$B2474^2,0)</f>
        <v>#REF!</v>
      </c>
    </row>
    <row r="2542" spans="1:93" hidden="1" outlineLevel="2" x14ac:dyDescent="0.25">
      <c r="C2542" t="s">
        <v>61</v>
      </c>
      <c r="D2542" s="182"/>
      <c r="E2542" s="183"/>
      <c r="F2542" s="182"/>
      <c r="G2542" s="183"/>
      <c r="H2542" s="182"/>
      <c r="I2542" s="183"/>
      <c r="J2542" s="182"/>
      <c r="K2542" s="183"/>
      <c r="L2542" s="182"/>
      <c r="M2542" s="183"/>
      <c r="N2542" s="182"/>
      <c r="O2542" s="183"/>
      <c r="P2542" s="182"/>
      <c r="Q2542" s="183"/>
      <c r="R2542" s="182"/>
      <c r="S2542" s="183"/>
    </row>
    <row r="2543" spans="1:93" hidden="1" outlineLevel="2" x14ac:dyDescent="0.25">
      <c r="B2543" s="105">
        <v>1</v>
      </c>
      <c r="C2543" s="108">
        <f t="shared" ref="C2543" si="4377">-(IFERROR(VLOOKUP($B2543,$B2536:$C2541,2,0),0)+IFERROR(VLOOKUP($B2543,$D2536:$E2541,2,0),0)+IFERROR(VLOOKUP($B2543,$F2536:$G2541,2,0),0)+IFERROR(VLOOKUP($B2543,$H2536:$I2541,2,0),0)+IFERROR(VLOOKUP($B2543,$J2536:$K2541,2,0),0)+IFERROR(VLOOKUP($B2543,$L2536:$M2541,2,0),0)+IFERROR(VLOOKUP($B2543,$N2536:$O2541,2,0),0)+IFERROR(VLOOKUP($B2543,$P2536:$Q2541,2,0),0)+IFERROR(VLOOKUP($B2543,$R2536:$S2541,2,0),0))</f>
        <v>0</v>
      </c>
      <c r="E2543" s="109"/>
      <c r="F2543" s="325" t="s">
        <v>37</v>
      </c>
      <c r="G2543" s="325"/>
      <c r="H2543" s="325"/>
      <c r="I2543" s="325"/>
      <c r="J2543" s="325"/>
      <c r="K2543" s="325"/>
      <c r="L2543" s="325"/>
      <c r="M2543" s="325"/>
      <c r="N2543" s="325"/>
      <c r="O2543" s="325"/>
      <c r="P2543" s="325"/>
      <c r="Q2543" s="325"/>
      <c r="R2543" s="325"/>
      <c r="S2543" s="325"/>
      <c r="T2543" s="325"/>
      <c r="U2543" s="325"/>
      <c r="V2543" s="325"/>
      <c r="W2543" s="325"/>
      <c r="X2543" s="325"/>
      <c r="Y2543" s="325"/>
      <c r="Z2543" s="325"/>
      <c r="AA2543" s="325"/>
      <c r="AB2543" s="110"/>
      <c r="AC2543" s="110"/>
      <c r="AD2543" s="110"/>
      <c r="AE2543" s="110"/>
      <c r="AF2543" s="110"/>
      <c r="AG2543" s="110"/>
      <c r="AH2543" s="110"/>
    </row>
    <row r="2544" spans="1:93" hidden="1" outlineLevel="2" x14ac:dyDescent="0.25">
      <c r="B2544" s="105">
        <v>2</v>
      </c>
      <c r="C2544" s="108">
        <f t="shared" ref="C2544" si="4378">-(IFERROR(VLOOKUP($B2544,$B2536:$C2541,2,0),0)+IFERROR(VLOOKUP($B2544,$D2536:$E2541,2,0),0)+IFERROR(VLOOKUP($B2544,$F2536:$G2541,2,0),0)+IFERROR(VLOOKUP($B2544,$H2536:$I2541,2,0),0)+IFERROR(VLOOKUP($B2544,$J2536:$K2541,2,0),0)+IFERROR(VLOOKUP($B2544,$L2536:$M2541,2,0),0)+IFERROR(VLOOKUP($B2544,$N2536:$O2541,2,0),0)+IFERROR(VLOOKUP($B2544,$P2536:$Q2541,2,0),0)+IFERROR(VLOOKUP($B2544,$R2536:$S2541,2,0),0))</f>
        <v>0</v>
      </c>
      <c r="E2544" s="110"/>
      <c r="F2544" s="110"/>
      <c r="G2544" s="326" t="s">
        <v>38</v>
      </c>
      <c r="H2544" s="326"/>
      <c r="I2544" s="326"/>
      <c r="J2544" s="326"/>
      <c r="K2544" s="326"/>
      <c r="L2544" s="326"/>
      <c r="M2544" s="110"/>
      <c r="N2544" s="110"/>
      <c r="O2544" s="110"/>
      <c r="P2544" s="327" t="s">
        <v>39</v>
      </c>
      <c r="Q2544" s="327"/>
      <c r="R2544" s="327"/>
      <c r="S2544" s="327"/>
      <c r="T2544" s="327"/>
      <c r="U2544" s="327"/>
      <c r="V2544" s="110"/>
      <c r="W2544" s="110"/>
      <c r="X2544" s="110"/>
      <c r="Y2544" s="110"/>
      <c r="Z2544" s="110"/>
      <c r="AA2544" s="110"/>
      <c r="AB2544" s="110"/>
      <c r="AC2544" s="110"/>
      <c r="AD2544" s="110"/>
      <c r="AE2544" s="110"/>
      <c r="AF2544" s="110"/>
      <c r="AG2544" s="110"/>
      <c r="AH2544" s="110"/>
    </row>
    <row r="2545" spans="1:34" hidden="1" outlineLevel="2" x14ac:dyDescent="0.25">
      <c r="B2545" s="105">
        <v>3</v>
      </c>
      <c r="C2545" s="108">
        <f t="shared" ref="C2545" si="4379">-(IFERROR(VLOOKUP($B2545,$B2536:$C2541,2,0),0)+IFERROR(VLOOKUP($B2545,$D2536:$E2541,2,0),0)+IFERROR(VLOOKUP($B2545,$F2536:$G2541,2,0),0)+IFERROR(VLOOKUP($B2545,$H2536:$I2541,2,0),0)+IFERROR(VLOOKUP($B2545,$J2536:$K2541,2,0),0)+IFERROR(VLOOKUP($B2545,$L2536:$M2541,2,0),0)+IFERROR(VLOOKUP($B2545,$N2536:$O2541,2,0),0)+IFERROR(VLOOKUP($B2545,$P2536:$Q2541,2,0),0)+IFERROR(VLOOKUP($B2545,$R2536:$S2541,2,0),0))</f>
        <v>0</v>
      </c>
      <c r="E2545" s="110"/>
      <c r="F2545" s="110"/>
      <c r="G2545" s="112">
        <v>6</v>
      </c>
      <c r="H2545" s="112">
        <v>5</v>
      </c>
      <c r="I2545" s="112">
        <v>4</v>
      </c>
      <c r="J2545" s="112">
        <v>3</v>
      </c>
      <c r="K2545" s="112">
        <v>2</v>
      </c>
      <c r="L2545" s="112">
        <v>1</v>
      </c>
      <c r="M2545" s="110"/>
      <c r="O2545" s="110"/>
      <c r="P2545" s="112">
        <v>6</v>
      </c>
      <c r="Q2545" s="112">
        <v>5</v>
      </c>
      <c r="R2545" s="112">
        <v>4</v>
      </c>
      <c r="S2545" s="112">
        <v>3</v>
      </c>
      <c r="T2545" s="112">
        <v>2</v>
      </c>
      <c r="U2545" s="112">
        <v>1</v>
      </c>
      <c r="AB2545" s="110"/>
      <c r="AC2545" s="110"/>
      <c r="AD2545" s="110"/>
      <c r="AE2545" s="110"/>
      <c r="AF2545" s="110"/>
      <c r="AG2545" s="110"/>
      <c r="AH2545" s="110"/>
    </row>
    <row r="2546" spans="1:34" hidden="1" outlineLevel="2" x14ac:dyDescent="0.25">
      <c r="B2546" s="105">
        <v>4</v>
      </c>
      <c r="C2546" s="108">
        <f t="shared" ref="C2546" si="4380">-(IFERROR(VLOOKUP($B2546,$B2536:$C2541,2,0),0)+IFERROR(VLOOKUP($B2546,$D2536:$E2541,2,0),0)+IFERROR(VLOOKUP($B2546,$F2536:$G2541,2,0),0)+IFERROR(VLOOKUP($B2546,$H2536:$I2541,2,0),0)+IFERROR(VLOOKUP($B2546,$J2536:$K2541,2,0),0)+IFERROR(VLOOKUP($B2546,$L2536:$M2541,2,0),0)+IFERROR(VLOOKUP($B2546,$N2536:$O2541,2,0),0)+IFERROR(VLOOKUP($B2546,$P2536:$Q2541,2,0),0)+IFERROR(VLOOKUP($B2546,$R2536:$S2541,2,0),0))</f>
        <v>0</v>
      </c>
      <c r="E2546" s="110"/>
      <c r="F2546" s="105">
        <v>1</v>
      </c>
      <c r="G2546" s="184" t="e">
        <f t="array" ref="G2546:G2552">MMULT(MINVERSE($C$24:$I$30),$C2543:$C2549)</f>
        <v>#NUM!</v>
      </c>
      <c r="H2546" s="184" t="e">
        <f t="array" ref="H2546:H2551">MMULT(MINVERSE($C$24:$H$29),$C2543:$C2548)</f>
        <v>#NUM!</v>
      </c>
      <c r="I2546" s="184" t="e">
        <f t="array" ref="I2546:I2550">MMULT(MINVERSE($C$24:$G$28),$C2543:$C2547)</f>
        <v>#NUM!</v>
      </c>
      <c r="J2546" s="184" t="e">
        <f t="array" ref="J2546:J2549">MMULT(MINVERSE($C$24:$F$27),$C2543:$C2546)</f>
        <v>#NUM!</v>
      </c>
      <c r="K2546" s="184" t="e">
        <f t="array" ref="K2546:K2548">MMULT(MINVERSE($C$24:$E$26),$C2543:$C2545)</f>
        <v>#NUM!</v>
      </c>
      <c r="L2546" s="184" t="e">
        <f t="array" ref="L2546:L2547">MMULT(MINVERSE($C$24:$D$25),$C2543:$C2544)</f>
        <v>#NUM!</v>
      </c>
      <c r="M2546" s="110"/>
      <c r="O2546" s="105">
        <v>1</v>
      </c>
      <c r="P2546" s="184" t="e">
        <f t="array" ref="P2546:P2556">MMULT(MINVERSE($C$24:$M$34),$C2543:$C2553)</f>
        <v>#NUM!</v>
      </c>
      <c r="Q2546" s="184" t="e">
        <f t="array" ref="Q2546:Q2555">MMULT(MINVERSE($C$24:$L$33),$C2543:$C2552)</f>
        <v>#NUM!</v>
      </c>
      <c r="R2546" s="184" t="e">
        <f t="array" ref="R2546:R2554">MMULT(MINVERSE($C$24:$K$32),$C2543:$C2551)</f>
        <v>#NUM!</v>
      </c>
      <c r="S2546" s="184" t="e">
        <f t="array" ref="S2546:S2553">MMULT(MINVERSE($C$24:$J$31),$C2543:$C2550)</f>
        <v>#NUM!</v>
      </c>
      <c r="T2546" s="114"/>
      <c r="U2546" s="114"/>
      <c r="V2546" s="110"/>
      <c r="W2546" s="110"/>
      <c r="X2546" s="110"/>
      <c r="Y2546" s="110"/>
      <c r="Z2546" s="110"/>
      <c r="AA2546" s="110"/>
      <c r="AB2546" s="110"/>
      <c r="AC2546" s="110"/>
      <c r="AD2546" s="110"/>
      <c r="AE2546" s="110"/>
      <c r="AF2546" s="110"/>
      <c r="AG2546" s="110"/>
      <c r="AH2546" s="110"/>
    </row>
    <row r="2547" spans="1:34" hidden="1" outlineLevel="2" x14ac:dyDescent="0.25">
      <c r="B2547" s="105">
        <v>5</v>
      </c>
      <c r="C2547" s="108">
        <f t="shared" ref="C2547" si="4381">-(IFERROR(VLOOKUP($B2547,$B2536:$C2541,2,0),0)+IFERROR(VLOOKUP($B2547,$D2536:$E2541,2,0),0)+IFERROR(VLOOKUP($B2547,$F2536:$G2541,2,0),0)+IFERROR(VLOOKUP($B2547,$H2536:$I2541,2,0),0)+IFERROR(VLOOKUP($B2547,$J2536:$K2541,2,0),0)+IFERROR(VLOOKUP($B2547,$L2536:$M2541,2,0),0)+IFERROR(VLOOKUP($B2547,$N2536:$O2541,2,0),0)+IFERROR(VLOOKUP($B2547,$P2536:$Q2541,2,0),0)+IFERROR(VLOOKUP($B2547,$R2536:$S2541,2,0),0))</f>
        <v>0</v>
      </c>
      <c r="E2547" s="110"/>
      <c r="F2547" s="105">
        <v>2</v>
      </c>
      <c r="G2547" s="185" t="e">
        <v>#NUM!</v>
      </c>
      <c r="H2547" s="185" t="e">
        <v>#NUM!</v>
      </c>
      <c r="I2547" s="185" t="e">
        <v>#NUM!</v>
      </c>
      <c r="J2547" s="185" t="e">
        <v>#NUM!</v>
      </c>
      <c r="K2547" s="185" t="e">
        <v>#NUM!</v>
      </c>
      <c r="L2547" s="185" t="e">
        <v>#NUM!</v>
      </c>
      <c r="M2547" s="110"/>
      <c r="O2547" s="105">
        <v>2</v>
      </c>
      <c r="P2547" s="185" t="e">
        <v>#NUM!</v>
      </c>
      <c r="Q2547" s="185" t="e">
        <v>#NUM!</v>
      </c>
      <c r="R2547" s="185" t="e">
        <v>#NUM!</v>
      </c>
      <c r="S2547" s="185" t="e">
        <v>#NUM!</v>
      </c>
      <c r="T2547" s="114"/>
      <c r="U2547" s="114"/>
    </row>
    <row r="2548" spans="1:34" hidden="1" outlineLevel="2" x14ac:dyDescent="0.25">
      <c r="B2548" s="105">
        <v>6</v>
      </c>
      <c r="C2548" s="108">
        <f t="shared" ref="C2548" si="4382">-(IFERROR(VLOOKUP($B2548,$B2536:$C2541,2,0),0)+IFERROR(VLOOKUP($B2548,$D2536:$E2541,2,0),0)+IFERROR(VLOOKUP($B2548,$F2536:$G2541,2,0),0)+IFERROR(VLOOKUP($B2548,$H2536:$I2541,2,0),0)+IFERROR(VLOOKUP($B2548,$J2536:$K2541,2,0),0)+IFERROR(VLOOKUP($B2548,$L2536:$M2541,2,0),0)+IFERROR(VLOOKUP($B2548,$N2536:$O2541,2,0),0)+IFERROR(VLOOKUP($B2548,$P2536:$Q2541,2,0),0)+IFERROR(VLOOKUP($B2548,$R2536:$S2541,2,0),0))</f>
        <v>0</v>
      </c>
      <c r="E2548" s="110"/>
      <c r="F2548" s="105">
        <v>3</v>
      </c>
      <c r="G2548" s="185" t="e">
        <v>#NUM!</v>
      </c>
      <c r="H2548" s="185" t="e">
        <v>#NUM!</v>
      </c>
      <c r="I2548" s="185" t="e">
        <v>#NUM!</v>
      </c>
      <c r="J2548" s="185" t="e">
        <v>#NUM!</v>
      </c>
      <c r="K2548" s="185" t="e">
        <v>#NUM!</v>
      </c>
      <c r="L2548" s="185"/>
      <c r="M2548" s="110"/>
      <c r="O2548" s="105">
        <v>3</v>
      </c>
      <c r="P2548" s="185" t="e">
        <v>#NUM!</v>
      </c>
      <c r="Q2548" s="185" t="e">
        <v>#NUM!</v>
      </c>
      <c r="R2548" s="185" t="e">
        <v>#NUM!</v>
      </c>
      <c r="S2548" s="185" t="e">
        <v>#NUM!</v>
      </c>
      <c r="T2548" s="114"/>
      <c r="U2548" s="114"/>
    </row>
    <row r="2549" spans="1:34" hidden="1" outlineLevel="2" x14ac:dyDescent="0.25">
      <c r="B2549" s="105">
        <v>7</v>
      </c>
      <c r="C2549" s="108">
        <f t="shared" ref="C2549" si="4383">-(IFERROR(VLOOKUP($B2549,$B2536:$C2541,2,0),0)+IFERROR(VLOOKUP($B2549,$D2536:$E2541,2,0),0)+IFERROR(VLOOKUP($B2549,$F2536:$G2541,2,0),0)+IFERROR(VLOOKUP($B2549,$H2536:$I2541,2,0),0)+IFERROR(VLOOKUP($B2549,$J2536:$K2541,2,0),0)+IFERROR(VLOOKUP($B2549,$L2536:$M2541,2,0),0)+IFERROR(VLOOKUP($B2549,$N2536:$O2541,2,0),0)+IFERROR(VLOOKUP($B2549,$P2536:$Q2541,2,0),0)+IFERROR(VLOOKUP($B2549,$R2536:$S2541,2,0),0))</f>
        <v>0</v>
      </c>
      <c r="E2549" s="110"/>
      <c r="F2549" s="105">
        <v>4</v>
      </c>
      <c r="G2549" s="185" t="e">
        <v>#NUM!</v>
      </c>
      <c r="H2549" s="185" t="e">
        <v>#NUM!</v>
      </c>
      <c r="I2549" s="185" t="e">
        <v>#NUM!</v>
      </c>
      <c r="J2549" s="185" t="e">
        <v>#NUM!</v>
      </c>
      <c r="K2549" s="185"/>
      <c r="L2549" s="185"/>
      <c r="M2549" s="110"/>
      <c r="O2549" s="105">
        <v>4</v>
      </c>
      <c r="P2549" s="185" t="e">
        <v>#NUM!</v>
      </c>
      <c r="Q2549" s="185" t="e">
        <v>#NUM!</v>
      </c>
      <c r="R2549" s="185" t="e">
        <v>#NUM!</v>
      </c>
      <c r="S2549" s="185" t="e">
        <v>#NUM!</v>
      </c>
      <c r="T2549" s="114"/>
      <c r="U2549" s="114"/>
    </row>
    <row r="2550" spans="1:34" hidden="1" outlineLevel="2" x14ac:dyDescent="0.25">
      <c r="B2550" s="105">
        <v>8</v>
      </c>
      <c r="C2550" s="108">
        <f t="shared" ref="C2550" si="4384">-(IFERROR(VLOOKUP($B2550,$B2536:$C2541,2,0),0)+IFERROR(VLOOKUP($B2550,$D2536:$E2541,2,0),0)+IFERROR(VLOOKUP($B2550,$F2536:$G2541,2,0),0)+IFERROR(VLOOKUP($B2550,$H2536:$I2541,2,0),0)+IFERROR(VLOOKUP($B2550,$J2536:$K2541,2,0),0)+IFERROR(VLOOKUP($B2550,$L2536:$M2541,2,0),0)+IFERROR(VLOOKUP($B2550,$N2536:$O2541,2,0),0)+IFERROR(VLOOKUP($B2550,$P2536:$Q2541,2,0),0)+IFERROR(VLOOKUP($B2550,$R2536:$S2541,2,0),0))</f>
        <v>0</v>
      </c>
      <c r="E2550" s="110" t="s">
        <v>40</v>
      </c>
      <c r="F2550" s="105">
        <v>5</v>
      </c>
      <c r="G2550" s="185" t="e">
        <v>#NUM!</v>
      </c>
      <c r="H2550" s="185" t="e">
        <v>#NUM!</v>
      </c>
      <c r="I2550" s="185" t="e">
        <v>#NUM!</v>
      </c>
      <c r="J2550" s="185"/>
      <c r="K2550" s="185"/>
      <c r="L2550" s="185"/>
      <c r="M2550" s="110"/>
      <c r="O2550" s="105">
        <v>5</v>
      </c>
      <c r="P2550" s="185" t="e">
        <v>#NUM!</v>
      </c>
      <c r="Q2550" s="185" t="e">
        <v>#NUM!</v>
      </c>
      <c r="R2550" s="185" t="e">
        <v>#NUM!</v>
      </c>
      <c r="S2550" s="185" t="e">
        <v>#NUM!</v>
      </c>
      <c r="T2550" s="114"/>
      <c r="U2550" s="114"/>
    </row>
    <row r="2551" spans="1:34" hidden="1" outlineLevel="2" x14ac:dyDescent="0.25">
      <c r="B2551" s="105">
        <v>9</v>
      </c>
      <c r="C2551" s="108">
        <f t="shared" ref="C2551" si="4385">-(IFERROR(VLOOKUP($B2551,$B2536:$C2541,2,0),0)+IFERROR(VLOOKUP($B2551,$D2536:$E2541,2,0),0)+IFERROR(VLOOKUP($B2551,$F2536:$G2541,2,0),0)+IFERROR(VLOOKUP($B2551,$H2536:$I2541,2,0),0)+IFERROR(VLOOKUP($B2551,$J2536:$K2541,2,0),0)+IFERROR(VLOOKUP($B2551,$L2536:$M2541,2,0),0)+IFERROR(VLOOKUP($B2551,$N2536:$O2541,2,0),0)+IFERROR(VLOOKUP($B2551,$P2536:$Q2541,2,0),0)+IFERROR(VLOOKUP($B2551,$R2536:$S2541,2,0),0))</f>
        <v>0</v>
      </c>
      <c r="E2551" s="110"/>
      <c r="F2551" s="105">
        <v>6</v>
      </c>
      <c r="G2551" s="185" t="e">
        <v>#NUM!</v>
      </c>
      <c r="H2551" s="185" t="e">
        <v>#NUM!</v>
      </c>
      <c r="I2551" s="185"/>
      <c r="J2551" s="185"/>
      <c r="K2551" s="185"/>
      <c r="L2551" s="185"/>
      <c r="M2551" s="110"/>
      <c r="O2551" s="105">
        <v>6</v>
      </c>
      <c r="P2551" s="185" t="e">
        <v>#NUM!</v>
      </c>
      <c r="Q2551" s="185" t="e">
        <v>#NUM!</v>
      </c>
      <c r="R2551" s="185" t="e">
        <v>#NUM!</v>
      </c>
      <c r="S2551" s="185" t="e">
        <v>#NUM!</v>
      </c>
      <c r="T2551" s="114"/>
      <c r="U2551" s="114"/>
    </row>
    <row r="2552" spans="1:34" hidden="1" outlineLevel="2" x14ac:dyDescent="0.25">
      <c r="B2552" s="105">
        <v>10</v>
      </c>
      <c r="C2552" s="108">
        <f t="shared" ref="C2552" si="4386">-(IFERROR(VLOOKUP($B2552,$B2536:$C2541,2,0),0)+IFERROR(VLOOKUP($B2552,$D2536:$E2541,2,0),0)+IFERROR(VLOOKUP($B2552,$F2536:$G2541,2,0),0)+IFERROR(VLOOKUP($B2552,$H2536:$I2541,2,0),0)+IFERROR(VLOOKUP($B2552,$J2536:$K2541,2,0),0)+IFERROR(VLOOKUP($B2552,$L2536:$M2541,2,0),0)+IFERROR(VLOOKUP($B2552,$N2536:$O2541,2,0),0)+IFERROR(VLOOKUP($B2552,$P2536:$Q2541,2,0),0)+IFERROR(VLOOKUP($B2552,$R2536:$S2541,2,0),0))</f>
        <v>0</v>
      </c>
      <c r="E2552" s="110"/>
      <c r="F2552" s="105">
        <v>7</v>
      </c>
      <c r="G2552" s="185" t="e">
        <v>#NUM!</v>
      </c>
      <c r="H2552" s="185"/>
      <c r="I2552" s="185"/>
      <c r="J2552" s="185"/>
      <c r="K2552" s="185"/>
      <c r="L2552" s="185"/>
      <c r="M2552" s="110"/>
      <c r="N2552" s="110" t="s">
        <v>40</v>
      </c>
      <c r="O2552" s="105">
        <v>7</v>
      </c>
      <c r="P2552" s="185" t="e">
        <v>#NUM!</v>
      </c>
      <c r="Q2552" s="185" t="e">
        <v>#NUM!</v>
      </c>
      <c r="R2552" s="185" t="e">
        <v>#NUM!</v>
      </c>
      <c r="S2552" s="185" t="e">
        <v>#NUM!</v>
      </c>
      <c r="T2552" s="114"/>
      <c r="U2552" s="114"/>
    </row>
    <row r="2553" spans="1:34" hidden="1" outlineLevel="2" x14ac:dyDescent="0.25">
      <c r="B2553" s="105">
        <v>11</v>
      </c>
      <c r="C2553" s="108">
        <f t="shared" ref="C2553" si="4387">-(IFERROR(VLOOKUP($B2553,$B2536:$C2541,2,0),0)+IFERROR(VLOOKUP($B2553,$D2536:$E2541,2,0),0)+IFERROR(VLOOKUP($B2553,$F2536:$G2541,2,0),0)+IFERROR(VLOOKUP($B2553,$H2536:$I2541,2,0),0)+IFERROR(VLOOKUP($B2553,$J2536:$K2541,2,0),0)+IFERROR(VLOOKUP($B2553,$L2536:$M2541,2,0),0)+IFERROR(VLOOKUP($B2553,$N2536:$O2541,2,0),0)+IFERROR(VLOOKUP($B2553,$P2536:$Q2541,2,0),0)+IFERROR(VLOOKUP($B2553,$R2536:$S2541,2,0),0))</f>
        <v>0</v>
      </c>
      <c r="E2553" s="110"/>
      <c r="M2553" s="110"/>
      <c r="O2553" s="105">
        <v>8</v>
      </c>
      <c r="P2553" s="185" t="e">
        <v>#NUM!</v>
      </c>
      <c r="Q2553" s="185" t="e">
        <v>#NUM!</v>
      </c>
      <c r="R2553" s="185" t="e">
        <v>#NUM!</v>
      </c>
      <c r="S2553" s="185" t="e">
        <v>#NUM!</v>
      </c>
      <c r="T2553" s="114"/>
      <c r="U2553" s="114"/>
    </row>
    <row r="2554" spans="1:34" hidden="1" outlineLevel="2" x14ac:dyDescent="0.25">
      <c r="B2554" s="105">
        <v>12</v>
      </c>
      <c r="C2554" s="108">
        <f t="shared" ref="C2554" si="4388">-(IFERROR(VLOOKUP($B2554,$B2536:$C2541,2,0),0)+IFERROR(VLOOKUP($B2554,$D2536:$E2541,2,0),0)+IFERROR(VLOOKUP($B2554,$F2536:$G2541,2,0),0)+IFERROR(VLOOKUP($B2554,$H2536:$I2541,2,0),0)+IFERROR(VLOOKUP($B2554,$J2536:$K2541,2,0),0)+IFERROR(VLOOKUP($B2554,$L2536:$M2541,2,0),0)+IFERROR(VLOOKUP($B2554,$N2536:$O2541,2,0),0)+IFERROR(VLOOKUP($B2554,$P2536:$Q2541,2,0),0)+IFERROR(VLOOKUP($B2554,$R2536:$S2541,2,0),0))</f>
        <v>0</v>
      </c>
      <c r="E2554" s="110"/>
      <c r="M2554" s="110"/>
      <c r="O2554" s="105">
        <v>9</v>
      </c>
      <c r="P2554" s="185" t="e">
        <v>#NUM!</v>
      </c>
      <c r="Q2554" s="185" t="e">
        <v>#NUM!</v>
      </c>
      <c r="R2554" s="185" t="e">
        <v>#NUM!</v>
      </c>
      <c r="S2554" s="185"/>
      <c r="T2554" s="114"/>
      <c r="U2554" s="114"/>
    </row>
    <row r="2555" spans="1:34" hidden="1" outlineLevel="2" x14ac:dyDescent="0.25">
      <c r="B2555" s="105">
        <v>13</v>
      </c>
      <c r="C2555" s="108">
        <f t="shared" ref="C2555" si="4389">-(IFERROR(VLOOKUP($B2555,$B2536:$C2541,2,0),0)+IFERROR(VLOOKUP($B2555,$D2536:$E2541,2,0),0)+IFERROR(VLOOKUP($B2555,$F2536:$G2541,2,0),0)+IFERROR(VLOOKUP($B2555,$H2536:$I2541,2,0),0)+IFERROR(VLOOKUP($B2555,$J2536:$K2541,2,0),0)+IFERROR(VLOOKUP($B2555,$L2536:$M2541,2,0),0)+IFERROR(VLOOKUP($B2555,$N2536:$O2541,2,0),0)+IFERROR(VLOOKUP($B2555,$P2536:$Q2541,2,0),0)+IFERROR(VLOOKUP($B2555,$R2536:$S2541,2,0),0))</f>
        <v>0</v>
      </c>
      <c r="E2555" s="110"/>
      <c r="F2555" s="110"/>
      <c r="G2555" s="324" t="s">
        <v>42</v>
      </c>
      <c r="H2555" s="324"/>
      <c r="I2555" s="324"/>
      <c r="J2555" s="324"/>
      <c r="K2555" s="324"/>
      <c r="L2555" s="324"/>
      <c r="M2555" s="110"/>
      <c r="O2555" s="105">
        <v>10</v>
      </c>
      <c r="P2555" s="185" t="e">
        <v>#NUM!</v>
      </c>
      <c r="Q2555" s="185" t="e">
        <v>#NUM!</v>
      </c>
      <c r="R2555" s="185"/>
      <c r="S2555" s="185"/>
      <c r="T2555" s="114"/>
      <c r="U2555" s="114"/>
    </row>
    <row r="2556" spans="1:34" hidden="1" outlineLevel="2" x14ac:dyDescent="0.25">
      <c r="B2556" s="105">
        <v>14</v>
      </c>
      <c r="C2556" s="108">
        <f t="shared" ref="C2556" si="4390">-(IFERROR(VLOOKUP($B2556,$B2536:$C2541,2,0),0)+IFERROR(VLOOKUP($B2556,$D2536:$E2541,2,0),0)+IFERROR(VLOOKUP($B2556,$F2536:$G2541,2,0),0)+IFERROR(VLOOKUP($B2556,$H2536:$I2541,2,0),0)+IFERROR(VLOOKUP($B2556,$J2536:$K2541,2,0),0)+IFERROR(VLOOKUP($B2556,$L2536:$M2541,2,0),0)+IFERROR(VLOOKUP($B2556,$N2536:$O2541,2,0),0)+IFERROR(VLOOKUP($B2556,$P2536:$Q2541,2,0),0)+IFERROR(VLOOKUP($B2556,$R2536:$S2541,2,0),0))</f>
        <v>0</v>
      </c>
      <c r="E2556" s="110"/>
      <c r="F2556" s="110"/>
      <c r="G2556" s="112">
        <v>6</v>
      </c>
      <c r="H2556" s="112">
        <v>5</v>
      </c>
      <c r="I2556" s="112">
        <v>4</v>
      </c>
      <c r="J2556" s="112">
        <v>3</v>
      </c>
      <c r="K2556" s="112">
        <v>2</v>
      </c>
      <c r="L2556" s="112">
        <v>1</v>
      </c>
      <c r="M2556" s="110"/>
      <c r="O2556" s="105">
        <v>11</v>
      </c>
      <c r="P2556" s="185" t="e">
        <v>#NUM!</v>
      </c>
      <c r="Q2556" s="185"/>
      <c r="R2556" s="185"/>
      <c r="S2556" s="185"/>
      <c r="T2556" s="114"/>
      <c r="U2556" s="114"/>
    </row>
    <row r="2557" spans="1:34" hidden="1" outlineLevel="2" x14ac:dyDescent="0.25">
      <c r="A2557" s="68" t="s">
        <v>41</v>
      </c>
      <c r="B2557" s="105">
        <v>15</v>
      </c>
      <c r="C2557" s="108">
        <f t="shared" ref="C2557" si="4391">-(IFERROR(VLOOKUP($B2557,$B2536:$C2541,2,0),0)+IFERROR(VLOOKUP($B2557,$D2536:$E2541,2,0),0)+IFERROR(VLOOKUP($B2557,$F2536:$G2541,2,0),0)+IFERROR(VLOOKUP($B2557,$H2536:$I2541,2,0),0)+IFERROR(VLOOKUP($B2557,$J2536:$K2541,2,0),0)+IFERROR(VLOOKUP($B2557,$L2536:$M2541,2,0),0)+IFERROR(VLOOKUP($B2557,$N2536:$O2541,2,0),0)+IFERROR(VLOOKUP($B2557,$P2536:$Q2541,2,0),0)+IFERROR(VLOOKUP($B2557,$R2536:$S2541,2,0),0))</f>
        <v>0</v>
      </c>
      <c r="E2557" s="110"/>
      <c r="F2557" s="105">
        <v>1</v>
      </c>
      <c r="G2557" s="184" t="e">
        <f t="array" ref="G2557:G2565">MMULT(MINVERSE($C$24:$K$32),$C2543:$C2551)</f>
        <v>#NUM!</v>
      </c>
      <c r="H2557" s="184" t="e">
        <f t="array" ref="H2557:H2564">MMULT(MINVERSE($C$24:$J$31),$C2543:$C2550)</f>
        <v>#NUM!</v>
      </c>
      <c r="I2557" s="184" t="e">
        <f t="array" ref="I2557:I2563">MMULT(MINVERSE($C$24:$I$30),$C2543:$C2549)</f>
        <v>#NUM!</v>
      </c>
      <c r="J2557" s="184" t="e">
        <f t="array" ref="J2557:J2562">MMULT(MINVERSE($C$24:$H$29),$C2543:$C2548)</f>
        <v>#NUM!</v>
      </c>
      <c r="K2557" s="184" t="e">
        <f t="array" ref="K2557:K2561">MMULT(MINVERSE($C$24:$G$28),$C2543:$C2547)</f>
        <v>#NUM!</v>
      </c>
      <c r="L2557" s="113"/>
      <c r="M2557" s="110"/>
      <c r="N2557" s="110"/>
      <c r="O2557" s="110"/>
      <c r="P2557" s="110"/>
    </row>
    <row r="2558" spans="1:34" hidden="1" outlineLevel="2" x14ac:dyDescent="0.25">
      <c r="B2558" s="105">
        <v>16</v>
      </c>
      <c r="C2558" s="108">
        <f t="shared" ref="C2558" si="4392">-(IFERROR(VLOOKUP($B2558,$B2536:$C2541,2,0),0)+IFERROR(VLOOKUP($B2558,$D2536:$E2541,2,0),0)+IFERROR(VLOOKUP($B2558,$F2536:$G2541,2,0),0)+IFERROR(VLOOKUP($B2558,$H2536:$I2541,2,0),0)+IFERROR(VLOOKUP($B2558,$J2536:$K2541,2,0),0)+IFERROR(VLOOKUP($B2558,$L2536:$M2541,2,0),0)+IFERROR(VLOOKUP($B2558,$N2536:$O2541,2,0),0)+IFERROR(VLOOKUP($B2558,$P2536:$Q2541,2,0),0)+IFERROR(VLOOKUP($B2558,$R2536:$S2541,2,0),0))</f>
        <v>0</v>
      </c>
      <c r="E2558" s="110"/>
      <c r="F2558" s="105">
        <v>2</v>
      </c>
      <c r="G2558" s="185" t="e">
        <v>#NUM!</v>
      </c>
      <c r="H2558" s="185" t="e">
        <v>#NUM!</v>
      </c>
      <c r="I2558" s="185" t="e">
        <v>#NUM!</v>
      </c>
      <c r="J2558" s="185" t="e">
        <v>#NUM!</v>
      </c>
      <c r="K2558" s="185" t="e">
        <v>#NUM!</v>
      </c>
      <c r="L2558" s="114"/>
      <c r="M2558" s="110"/>
      <c r="N2558" s="110"/>
      <c r="O2558" s="110"/>
      <c r="P2558" s="110"/>
    </row>
    <row r="2559" spans="1:34" hidden="1" outlineLevel="2" x14ac:dyDescent="0.25">
      <c r="B2559" s="105">
        <v>17</v>
      </c>
      <c r="C2559" s="108">
        <f t="shared" ref="C2559" si="4393">-(IFERROR(VLOOKUP($B2559,$B2536:$C2541,2,0),0)+IFERROR(VLOOKUP($B2559,$D2536:$E2541,2,0),0)+IFERROR(VLOOKUP($B2559,$F2536:$G2541,2,0),0)+IFERROR(VLOOKUP($B2559,$H2536:$I2541,2,0),0)+IFERROR(VLOOKUP($B2559,$J2536:$K2541,2,0),0)+IFERROR(VLOOKUP($B2559,$L2536:$M2541,2,0),0)+IFERROR(VLOOKUP($B2559,$N2536:$O2541,2,0),0)+IFERROR(VLOOKUP($B2559,$P2536:$Q2541,2,0),0)+IFERROR(VLOOKUP($B2559,$R2536:$S2541,2,0),0))</f>
        <v>0</v>
      </c>
      <c r="E2559" s="110"/>
      <c r="F2559" s="105">
        <v>3</v>
      </c>
      <c r="G2559" s="185" t="e">
        <v>#NUM!</v>
      </c>
      <c r="H2559" s="185" t="e">
        <v>#NUM!</v>
      </c>
      <c r="I2559" s="185" t="e">
        <v>#NUM!</v>
      </c>
      <c r="J2559" s="185" t="e">
        <v>#NUM!</v>
      </c>
      <c r="K2559" s="185" t="e">
        <v>#NUM!</v>
      </c>
      <c r="L2559" s="114"/>
      <c r="M2559" s="110"/>
    </row>
    <row r="2560" spans="1:34" hidden="1" outlineLevel="2" x14ac:dyDescent="0.25">
      <c r="B2560" s="105">
        <v>18</v>
      </c>
      <c r="C2560" s="108">
        <f t="shared" ref="C2560" si="4394">-(IFERROR(VLOOKUP($B2560,$B2536:$C2541,2,0),0)+IFERROR(VLOOKUP($B2560,$D2536:$E2541,2,0),0)+IFERROR(VLOOKUP($B2560,$F2536:$G2541,2,0),0)+IFERROR(VLOOKUP($B2560,$H2536:$I2541,2,0),0)+IFERROR(VLOOKUP($B2560,$J2536:$K2541,2,0),0)+IFERROR(VLOOKUP($B2560,$L2536:$M2541,2,0),0)+IFERROR(VLOOKUP($B2560,$N2536:$O2541,2,0),0)+IFERROR(VLOOKUP($B2560,$P2536:$Q2541,2,0),0)+IFERROR(VLOOKUP($B2560,$R2536:$S2541,2,0),0))</f>
        <v>0</v>
      </c>
      <c r="E2560" s="110"/>
      <c r="F2560" s="105">
        <v>4</v>
      </c>
      <c r="G2560" s="185" t="e">
        <v>#NUM!</v>
      </c>
      <c r="H2560" s="185" t="e">
        <v>#NUM!</v>
      </c>
      <c r="I2560" s="185" t="e">
        <v>#NUM!</v>
      </c>
      <c r="J2560" s="185" t="e">
        <v>#NUM!</v>
      </c>
      <c r="K2560" s="185" t="e">
        <v>#NUM!</v>
      </c>
      <c r="L2560" s="114"/>
      <c r="M2560" s="110"/>
    </row>
    <row r="2561" spans="1:24" hidden="1" outlineLevel="2" x14ac:dyDescent="0.25">
      <c r="B2561" s="105">
        <v>19</v>
      </c>
      <c r="C2561" s="108">
        <f t="shared" ref="C2561" si="4395">-(IFERROR(VLOOKUP($B2561,$B2536:$C2541,2,0),0)+IFERROR(VLOOKUP($B2561,$D2536:$E2541,2,0),0)+IFERROR(VLOOKUP($B2561,$F2536:$G2541,2,0),0)+IFERROR(VLOOKUP($B2561,$H2536:$I2541,2,0),0)+IFERROR(VLOOKUP($B2561,$J2536:$K2541,2,0),0)+IFERROR(VLOOKUP($B2561,$L2536:$M2541,2,0),0)+IFERROR(VLOOKUP($B2561,$N2536:$O2541,2,0),0)+IFERROR(VLOOKUP($B2561,$P2536:$Q2541,2,0),0)+IFERROR(VLOOKUP($B2561,$R2536:$S2541,2,0),0))</f>
        <v>0</v>
      </c>
      <c r="E2561" s="110"/>
      <c r="F2561" s="105">
        <v>5</v>
      </c>
      <c r="G2561" s="185" t="e">
        <v>#NUM!</v>
      </c>
      <c r="H2561" s="185" t="e">
        <v>#NUM!</v>
      </c>
      <c r="I2561" s="185" t="e">
        <v>#NUM!</v>
      </c>
      <c r="J2561" s="185" t="e">
        <v>#NUM!</v>
      </c>
      <c r="K2561" s="185" t="e">
        <v>#NUM!</v>
      </c>
      <c r="L2561" s="114"/>
      <c r="M2561" s="110"/>
    </row>
    <row r="2562" spans="1:24" hidden="1" outlineLevel="2" x14ac:dyDescent="0.25">
      <c r="B2562" s="105">
        <v>20</v>
      </c>
      <c r="C2562" s="108">
        <f t="shared" ref="C2562" si="4396">-(IFERROR(VLOOKUP($B2562,$B2536:$C2541,2,0),0)+IFERROR(VLOOKUP($B2562,$D2536:$E2541,2,0),0)+IFERROR(VLOOKUP($B2562,$F2536:$G2541,2,0),0)+IFERROR(VLOOKUP($B2562,$H2536:$I2541,2,0),0)+IFERROR(VLOOKUP($B2562,$J2536:$K2541,2,0),0)+IFERROR(VLOOKUP($B2562,$L2536:$M2541,2,0),0)+IFERROR(VLOOKUP($B2562,$N2536:$O2541,2,0),0)+IFERROR(VLOOKUP($B2562,$P2536:$Q2541,2,0),0)+IFERROR(VLOOKUP($B2562,$R2536:$S2541,2,0),0))</f>
        <v>0</v>
      </c>
      <c r="E2562" s="110" t="s">
        <v>40</v>
      </c>
      <c r="F2562" s="105">
        <v>6</v>
      </c>
      <c r="G2562" s="185" t="e">
        <v>#NUM!</v>
      </c>
      <c r="H2562" s="185" t="e">
        <v>#NUM!</v>
      </c>
      <c r="I2562" s="185" t="e">
        <v>#NUM!</v>
      </c>
      <c r="J2562" s="185" t="e">
        <v>#NUM!</v>
      </c>
      <c r="K2562" s="185"/>
      <c r="L2562" s="114"/>
      <c r="M2562" s="110"/>
    </row>
    <row r="2563" spans="1:24" hidden="1" outlineLevel="2" x14ac:dyDescent="0.25">
      <c r="B2563" s="105">
        <v>21</v>
      </c>
      <c r="C2563" s="108">
        <f t="shared" ref="C2563" si="4397">-(IFERROR(VLOOKUP($B2563,$B2536:$C2541,2,0),0)+IFERROR(VLOOKUP($B2563,$D2536:$E2541,2,0),0)+IFERROR(VLOOKUP($B2563,$F2536:$G2541,2,0),0)+IFERROR(VLOOKUP($B2563,$H2536:$I2541,2,0),0)+IFERROR(VLOOKUP($B2563,$J2536:$K2541,2,0),0)+IFERROR(VLOOKUP($B2563,$L2536:$M2541,2,0),0)+IFERROR(VLOOKUP($B2563,$N2536:$O2541,2,0),0)+IFERROR(VLOOKUP($B2563,$P2536:$Q2541,2,0),0)+IFERROR(VLOOKUP($B2563,$R2536:$S2541,2,0),0))</f>
        <v>0</v>
      </c>
      <c r="E2563" s="110"/>
      <c r="F2563" s="105">
        <v>7</v>
      </c>
      <c r="G2563" s="185" t="e">
        <v>#NUM!</v>
      </c>
      <c r="H2563" s="185" t="e">
        <v>#NUM!</v>
      </c>
      <c r="I2563" s="185" t="e">
        <v>#NUM!</v>
      </c>
      <c r="J2563" s="185"/>
      <c r="K2563" s="185"/>
      <c r="L2563" s="114"/>
      <c r="M2563" s="110"/>
    </row>
    <row r="2564" spans="1:24" hidden="1" outlineLevel="2" x14ac:dyDescent="0.25">
      <c r="E2564" s="110"/>
      <c r="F2564" s="105">
        <v>8</v>
      </c>
      <c r="G2564" s="185" t="e">
        <v>#NUM!</v>
      </c>
      <c r="H2564" s="185" t="e">
        <v>#NUM!</v>
      </c>
      <c r="I2564" s="185"/>
      <c r="J2564" s="185"/>
      <c r="K2564" s="185"/>
      <c r="L2564" s="114"/>
      <c r="M2564" s="110"/>
      <c r="X2564" s="110"/>
    </row>
    <row r="2565" spans="1:24" hidden="1" outlineLevel="2" x14ac:dyDescent="0.25">
      <c r="E2565" s="110"/>
      <c r="F2565" s="105">
        <v>9</v>
      </c>
      <c r="G2565" s="185" t="e">
        <v>#NUM!</v>
      </c>
      <c r="H2565" s="185"/>
      <c r="I2565" s="185"/>
      <c r="J2565" s="185"/>
      <c r="K2565" s="185"/>
      <c r="L2565" s="114"/>
      <c r="M2565" s="110"/>
      <c r="X2565" s="110"/>
    </row>
    <row r="2566" spans="1:24" hidden="1" outlineLevel="2" x14ac:dyDescent="0.25">
      <c r="A2566" s="117"/>
    </row>
    <row r="2567" spans="1:24" s="119" customFormat="1" hidden="1" outlineLevel="2" x14ac:dyDescent="0.25">
      <c r="A2567" s="118" t="s">
        <v>37</v>
      </c>
    </row>
    <row r="2568" spans="1:24" hidden="1" outlineLevel="2" x14ac:dyDescent="0.25">
      <c r="B2568" s="316" t="e">
        <f t="shared" ref="B2568:B2574" si="4398">B2535</f>
        <v>#REF!</v>
      </c>
      <c r="C2568" s="316"/>
      <c r="D2568" s="316" t="e">
        <f t="shared" ref="D2568:D2574" si="4399">D2535</f>
        <v>#REF!</v>
      </c>
      <c r="E2568" s="316"/>
      <c r="F2568" s="316" t="e">
        <f t="shared" ref="F2568:F2574" si="4400">F2535</f>
        <v>#REF!</v>
      </c>
      <c r="G2568" s="316"/>
      <c r="H2568" s="316" t="e">
        <f t="shared" ref="H2568:H2574" si="4401">H2535</f>
        <v>#REF!</v>
      </c>
      <c r="I2568" s="316"/>
      <c r="J2568" s="316" t="e">
        <f t="shared" ref="J2568:J2574" si="4402">J2535</f>
        <v>#REF!</v>
      </c>
      <c r="K2568" s="316"/>
      <c r="L2568" s="316" t="e">
        <f t="shared" ref="L2568:L2574" si="4403">L2535</f>
        <v>#REF!</v>
      </c>
      <c r="M2568" s="316"/>
    </row>
    <row r="2569" spans="1:24" hidden="1" outlineLevel="2" x14ac:dyDescent="0.25">
      <c r="B2569" s="105" t="e">
        <f t="shared" si="4398"/>
        <v>#REF!</v>
      </c>
      <c r="C2569" s="116" t="e">
        <f>IF($Q$2=2,IFERROR(INDEX($G2546:$L2552,MATCH(B2569,$F2546:$F2552,0),MATCH(INICIO!$C$59,$G2545:$L2545,0)),0),IF($Q$2=4,IFERROR(INDEX($P2546:$U2556,MATCH(B2569,$O2546:$O2556,0),MATCH(INICIO!$C$59,$P2545:$U2545,0)),0),IFERROR(INDEX($G2557:$L2565,MATCH(B2569,$F2557:$F2565,0),MATCH(INICIO!$C$59,$G2556:$L2556,0)),0)))</f>
        <v>#REF!</v>
      </c>
      <c r="D2569" s="105" t="e">
        <f t="shared" si="4399"/>
        <v>#REF!</v>
      </c>
      <c r="E2569" s="116" t="e">
        <f>IF($Q$2=2,IFERROR(INDEX($G2546:$L2552,MATCH(D2569,$F2546:$F2552,0),MATCH(INICIO!$C$59,$G2545:$L2545,0)),0),IF($Q$2=4,IFERROR(INDEX($P2546:$U2556,MATCH(D2569,$O2546:$O2556,0),MATCH(INICIO!$C$59,$P2545:$U2545,0)),0),IFERROR(INDEX($G2557:$L2565,MATCH(D2569,$F2557:$F2565,0),MATCH(INICIO!$C$59,$G2556:$L2556,0)),0)))</f>
        <v>#REF!</v>
      </c>
      <c r="F2569" s="105" t="e">
        <f t="shared" si="4400"/>
        <v>#REF!</v>
      </c>
      <c r="G2569" s="116" t="e">
        <f>IF($Q$2=2,IFERROR(INDEX($G2546:$L2552,MATCH(F2569,$F2546:$F2552,0),MATCH(INICIO!$C$59,$G2545:$L2545,0)),0),IF($Q$2=4,IFERROR(INDEX($P2546:$U2556,MATCH(F2569,$O2546:$O2556,0),MATCH(INICIO!$C$59,$P2545:$U2545,0)),0),IFERROR(INDEX($G2557:$L2565,MATCH(F2569,$F2557:$F2565,0),MATCH(INICIO!$C$59,$G2556:$L2556,0)),0)))</f>
        <v>#REF!</v>
      </c>
      <c r="H2569" s="105" t="e">
        <f t="shared" si="4401"/>
        <v>#REF!</v>
      </c>
      <c r="I2569" s="116" t="e">
        <f>IF($Q$2=2,IFERROR(INDEX($G2546:$L2552,MATCH(H2569,$F2546:$F2552,0),MATCH(INICIO!$C$59,$G2545:$L2545,0)),0),IF($Q$2=4,IFERROR(INDEX($P2546:$U2556,MATCH(H2569,$O2546:$O2556,0),MATCH(INICIO!$C$59,$P2545:$U2545,0)),0),IFERROR(INDEX($G2557:$L2565,MATCH(H2569,$F2557:$F2565,0),MATCH(INICIO!$C$59,$G2556:$L2556,0)),0)))</f>
        <v>#REF!</v>
      </c>
      <c r="J2569" s="105" t="e">
        <f t="shared" si="4402"/>
        <v>#REF!</v>
      </c>
      <c r="K2569" s="116" t="e">
        <f>IF($Q$2=2,IFERROR(INDEX($G2546:$L2552,MATCH(J2569,$F2546:$F2552,0),MATCH(INICIO!$C$59,$G2545:$L2545,0)),0),IF($Q$2=4,IFERROR(INDEX($P2546:$U2556,MATCH(J2569,$O2546:$O2556,0),MATCH(INICIO!$C$59,$P2545:$U2545,0)),0),IFERROR(INDEX($G2557:$L2565,MATCH(J2569,$F2557:$F2565,0),MATCH(INICIO!$C$59,$G2556:$L2556,0)),0)))</f>
        <v>#REF!</v>
      </c>
      <c r="L2569" s="105" t="e">
        <f t="shared" si="4403"/>
        <v>#REF!</v>
      </c>
      <c r="M2569" s="116" t="e">
        <f>IF($Q$2=2,IFERROR(INDEX($G2546:$L2552,MATCH(L2569,$F2546:$F2552,0),MATCH(INICIO!$C$59,$G2545:$L2545,0)),0),IF($Q$2=4,IFERROR(INDEX($P2546:$U2556,MATCH(L2569,$O2546:$O2556,0),MATCH(INICIO!$C$59,$P2545:$U2545,0)),0),IFERROR(INDEX($G2557:$L2565,MATCH(L2569,$F2557:$F2565,0),MATCH(INICIO!$C$59,$G2556:$L2556,0)),0)))</f>
        <v>#REF!</v>
      </c>
    </row>
    <row r="2570" spans="1:24" hidden="1" outlineLevel="2" x14ac:dyDescent="0.25">
      <c r="B2570" s="105" t="e">
        <f t="shared" si="4398"/>
        <v>#REF!</v>
      </c>
      <c r="C2570" s="116" t="e">
        <f>IF($Q$2=2,IFERROR(INDEX($G2546:$L2552,MATCH(B2570,$F2546:$F2552,0),MATCH(INICIO!$C$59,$G2545:$L2545,0)),0),IF($Q$2=4,IFERROR(INDEX($P2546:$U2556,MATCH(B2570,$O2546:$O2556,0),MATCH(INICIO!$C$59,$P2545:$U2545,0)),0),IFERROR(INDEX($G2557:$L2565,MATCH(B2570,$F2557:$F2565,0),MATCH(INICIO!$C$59,$G2556:$L2556,0)),0)))</f>
        <v>#REF!</v>
      </c>
      <c r="D2570" s="105" t="e">
        <f t="shared" si="4399"/>
        <v>#REF!</v>
      </c>
      <c r="E2570" s="116" t="e">
        <f>IF($Q$2=2,IFERROR(INDEX($G2546:$L2552,MATCH(D2570,$F2546:$F2552,0),MATCH(INICIO!$C$59,$G2545:$L2545,0)),0),IF($Q$2=4,IFERROR(INDEX($P2546:$U2556,MATCH(D2570,$O2546:$O2556,0),MATCH(INICIO!$C$59,$P2545:$U2545,0)),0),IFERROR(INDEX($G2557:$L2565,MATCH(D2570,$F2557:$F2565,0),MATCH(INICIO!$C$59,$G2556:$L2556,0)),0)))</f>
        <v>#REF!</v>
      </c>
      <c r="F2570" s="105" t="e">
        <f t="shared" si="4400"/>
        <v>#REF!</v>
      </c>
      <c r="G2570" s="116" t="e">
        <f>IF($Q$2=2,IFERROR(INDEX($G2546:$L2552,MATCH(F2570,$F2546:$F2552,0),MATCH(INICIO!$C$59,$G2545:$L2545,0)),0),IF($Q$2=4,IFERROR(INDEX($P2546:$U2556,MATCH(F2570,$O2546:$O2556,0),MATCH(INICIO!$C$59,$P2545:$U2545,0)),0),IFERROR(INDEX($G2557:$L2565,MATCH(F2570,$F2557:$F2565,0),MATCH(INICIO!$C$59,$G2556:$L2556,0)),0)))</f>
        <v>#REF!</v>
      </c>
      <c r="H2570" s="105" t="e">
        <f t="shared" si="4401"/>
        <v>#REF!</v>
      </c>
      <c r="I2570" s="116" t="e">
        <f>IF($Q$2=2,IFERROR(INDEX($G2546:$L2552,MATCH(H2570,$F2546:$F2552,0),MATCH(INICIO!$C$59,$G2545:$L2545,0)),0),IF($Q$2=4,IFERROR(INDEX($P2546:$U2556,MATCH(H2570,$O2546:$O2556,0),MATCH(INICIO!$C$59,$P2545:$U2545,0)),0),IFERROR(INDEX($G2557:$L2565,MATCH(H2570,$F2557:$F2565,0),MATCH(INICIO!$C$59,$G2556:$L2556,0)),0)))</f>
        <v>#REF!</v>
      </c>
      <c r="J2570" s="105" t="e">
        <f t="shared" si="4402"/>
        <v>#REF!</v>
      </c>
      <c r="K2570" s="116" t="e">
        <f>IF($Q$2=2,IFERROR(INDEX($G2546:$L2552,MATCH(J2570,$F2546:$F2552,0),MATCH(INICIO!$C$59,$G2545:$L2545,0)),0),IF($Q$2=4,IFERROR(INDEX($P2546:$U2556,MATCH(J2570,$O2546:$O2556,0),MATCH(INICIO!$C$59,$P2545:$U2545,0)),0),IFERROR(INDEX($G2557:$L2565,MATCH(J2570,$F2557:$F2565,0),MATCH(INICIO!$C$59,$G2556:$L2556,0)),0)))</f>
        <v>#REF!</v>
      </c>
      <c r="L2570" s="105" t="e">
        <f t="shared" si="4403"/>
        <v>#REF!</v>
      </c>
      <c r="M2570" s="116" t="e">
        <f>IF($Q$2=2,IFERROR(INDEX($G2546:$L2552,MATCH(L2570,$F2546:$F2552,0),MATCH(INICIO!$C$59,$G2545:$L2545,0)),0),IF($Q$2=4,IFERROR(INDEX($P2546:$U2556,MATCH(L2570,$O2546:$O2556,0),MATCH(INICIO!$C$59,$P2545:$U2545,0)),0),IFERROR(INDEX($G2557:$L2565,MATCH(L2570,$F2557:$F2565,0),MATCH(INICIO!$C$59,$G2556:$L2556,0)),0)))</f>
        <v>#REF!</v>
      </c>
    </row>
    <row r="2571" spans="1:24" hidden="1" outlineLevel="2" x14ac:dyDescent="0.25">
      <c r="B2571" s="105" t="e">
        <f t="shared" si="4398"/>
        <v>#REF!</v>
      </c>
      <c r="C2571" s="116" t="e">
        <f>IF($Q$2=2,IFERROR(INDEX($G2546:$L2552,MATCH(B2571,$F2546:$F2552,0),MATCH(INICIO!$C$59,$G2545:$L2545,0)),0),IF($Q$2=4,IFERROR(INDEX($P2546:$U2556,MATCH(B2571,$O2546:$O2556,0),MATCH(INICIO!$C$59,$P2545:$U2545,0)),0),IFERROR(INDEX($G2557:$L2565,MATCH(B2571,$F2557:$F2565,0),MATCH(INICIO!$C$59,$G2556:$L2556,0)),0)))</f>
        <v>#REF!</v>
      </c>
      <c r="D2571" s="105" t="e">
        <f t="shared" si="4399"/>
        <v>#REF!</v>
      </c>
      <c r="E2571" s="116" t="e">
        <f>IF($Q$2=2,IFERROR(INDEX($G2546:$L2552,MATCH(D2571,$F2546:$F2552,0),MATCH(INICIO!$C$59,$G2545:$L2545,0)),0),IF($Q$2=4,IFERROR(INDEX($P2546:$U2556,MATCH(D2571,$O2546:$O2556,0),MATCH(INICIO!$C$59,$P2545:$U2545,0)),0),IFERROR(INDEX($G2557:$L2565,MATCH(D2571,$F2557:$F2565,0),MATCH(INICIO!$C$59,$G2556:$L2556,0)),0)))</f>
        <v>#REF!</v>
      </c>
      <c r="F2571" s="105" t="e">
        <f t="shared" si="4400"/>
        <v>#REF!</v>
      </c>
      <c r="G2571" s="116" t="e">
        <f>IF($Q$2=2,IFERROR(INDEX($G2546:$L2552,MATCH(F2571,$F2546:$F2552,0),MATCH(INICIO!$C$59,$G2545:$L2545,0)),0),IF($Q$2=4,IFERROR(INDEX($P2546:$U2556,MATCH(F2571,$O2546:$O2556,0),MATCH(INICIO!$C$59,$P2545:$U2545,0)),0),IFERROR(INDEX($G2557:$L2565,MATCH(F2571,$F2557:$F2565,0),MATCH(INICIO!$C$59,$G2556:$L2556,0)),0)))</f>
        <v>#REF!</v>
      </c>
      <c r="H2571" s="105" t="e">
        <f t="shared" si="4401"/>
        <v>#REF!</v>
      </c>
      <c r="I2571" s="116" t="e">
        <f>IF($Q$2=2,IFERROR(INDEX($G2546:$L2552,MATCH(H2571,$F2546:$F2552,0),MATCH(INICIO!$C$59,$G2545:$L2545,0)),0),IF($Q$2=4,IFERROR(INDEX($P2546:$U2556,MATCH(H2571,$O2546:$O2556,0),MATCH(INICIO!$C$59,$P2545:$U2545,0)),0),IFERROR(INDEX($G2557:$L2565,MATCH(H2571,$F2557:$F2565,0),MATCH(INICIO!$C$59,$G2556:$L2556,0)),0)))</f>
        <v>#REF!</v>
      </c>
      <c r="J2571" s="105" t="e">
        <f t="shared" si="4402"/>
        <v>#REF!</v>
      </c>
      <c r="K2571" s="116" t="e">
        <f>IF($Q$2=2,IFERROR(INDEX($G2546:$L2552,MATCH(J2571,$F2546:$F2552,0),MATCH(INICIO!$C$59,$G2545:$L2545,0)),0),IF($Q$2=4,IFERROR(INDEX($P2546:$U2556,MATCH(J2571,$O2546:$O2556,0),MATCH(INICIO!$C$59,$P2545:$U2545,0)),0),IFERROR(INDEX($G2557:$L2565,MATCH(J2571,$F2557:$F2565,0),MATCH(INICIO!$C$59,$G2556:$L2556,0)),0)))</f>
        <v>#REF!</v>
      </c>
      <c r="L2571" s="105" t="e">
        <f t="shared" si="4403"/>
        <v>#REF!</v>
      </c>
      <c r="M2571" s="116" t="e">
        <f>IF($Q$2=2,IFERROR(INDEX($G2546:$L2552,MATCH(L2571,$F2546:$F2552,0),MATCH(INICIO!$C$59,$G2545:$L2545,0)),0),IF($Q$2=4,IFERROR(INDEX($P2546:$U2556,MATCH(L2571,$O2546:$O2556,0),MATCH(INICIO!$C$59,$P2545:$U2545,0)),0),IFERROR(INDEX($G2557:$L2565,MATCH(L2571,$F2557:$F2565,0),MATCH(INICIO!$C$59,$G2556:$L2556,0)),0)))</f>
        <v>#REF!</v>
      </c>
    </row>
    <row r="2572" spans="1:24" hidden="1" outlineLevel="2" x14ac:dyDescent="0.25">
      <c r="B2572" s="105" t="e">
        <f t="shared" si="4398"/>
        <v>#REF!</v>
      </c>
      <c r="C2572" s="116" t="e">
        <f>IF($Q$2=2,IFERROR(INDEX($G2546:$L2552,MATCH(B2572,$F2546:$F2552,0),MATCH(INICIO!$C$59,$G2545:$L2545,0)),0),IF($Q$2=4,IFERROR(INDEX($P2546:$U2556,MATCH(B2572,$O2546:$O2556,0),MATCH(INICIO!$C$59,$P2545:$U2545,0)),0),IFERROR(INDEX($G2557:$L2565,MATCH(B2572,$F2557:$F2565,0),MATCH(INICIO!$C$59,$G2556:$L2556,0)),0)))</f>
        <v>#REF!</v>
      </c>
      <c r="D2572" s="105" t="e">
        <f t="shared" si="4399"/>
        <v>#REF!</v>
      </c>
      <c r="E2572" s="116" t="e">
        <f>IF($Q$2=2,IFERROR(INDEX($G2546:$L2552,MATCH(D2572,$F2546:$F2552,0),MATCH(INICIO!$C$59,$G2545:$L2545,0)),0),IF($Q$2=4,IFERROR(INDEX($P2546:$U2556,MATCH(D2572,$O2546:$O2556,0),MATCH(INICIO!$C$59,$P2545:$U2545,0)),0),IFERROR(INDEX($G2557:$L2565,MATCH(D2572,$F2557:$F2565,0),MATCH(INICIO!$C$59,$G2556:$L2556,0)),0)))</f>
        <v>#REF!</v>
      </c>
      <c r="F2572" s="105" t="e">
        <f t="shared" si="4400"/>
        <v>#REF!</v>
      </c>
      <c r="G2572" s="116" t="e">
        <f>IF($Q$2=2,IFERROR(INDEX($G2546:$L2552,MATCH(F2572,$F2546:$F2552,0),MATCH(INICIO!$C$59,$G2545:$L2545,0)),0),IF($Q$2=4,IFERROR(INDEX($P2546:$U2556,MATCH(F2572,$O2546:$O2556,0),MATCH(INICIO!$C$59,$P2545:$U2545,0)),0),IFERROR(INDEX($G2557:$L2565,MATCH(F2572,$F2557:$F2565,0),MATCH(INICIO!$C$59,$G2556:$L2556,0)),0)))</f>
        <v>#REF!</v>
      </c>
      <c r="H2572" s="105" t="e">
        <f t="shared" si="4401"/>
        <v>#REF!</v>
      </c>
      <c r="I2572" s="116" t="e">
        <f>IF($Q$2=2,IFERROR(INDEX($G2546:$L2552,MATCH(H2572,$F2546:$F2552,0),MATCH(INICIO!$C$59,$G2545:$L2545,0)),0),IF($Q$2=4,IFERROR(INDEX($P2546:$U2556,MATCH(H2572,$O2546:$O2556,0),MATCH(INICIO!$C$59,$P2545:$U2545,0)),0),IFERROR(INDEX($G2557:$L2565,MATCH(H2572,$F2557:$F2565,0),MATCH(INICIO!$C$59,$G2556:$L2556,0)),0)))</f>
        <v>#REF!</v>
      </c>
      <c r="J2572" s="105" t="e">
        <f t="shared" si="4402"/>
        <v>#REF!</v>
      </c>
      <c r="K2572" s="116" t="e">
        <f>IF($Q$2=2,IFERROR(INDEX($G2546:$L2552,MATCH(J2572,$F2546:$F2552,0),MATCH(INICIO!$C$59,$G2545:$L2545,0)),0),IF($Q$2=4,IFERROR(INDEX($P2546:$U2556,MATCH(J2572,$O2546:$O2556,0),MATCH(INICIO!$C$59,$P2545:$U2545,0)),0),IFERROR(INDEX($G2557:$L2565,MATCH(J2572,$F2557:$F2565,0),MATCH(INICIO!$C$59,$G2556:$L2556,0)),0)))</f>
        <v>#REF!</v>
      </c>
      <c r="L2572" s="105" t="e">
        <f t="shared" si="4403"/>
        <v>#REF!</v>
      </c>
      <c r="M2572" s="116" t="e">
        <f>IF($Q$2=2,IFERROR(INDEX($G2546:$L2552,MATCH(L2572,$F2546:$F2552,0),MATCH(INICIO!$C$59,$G2545:$L2545,0)),0),IF($Q$2=4,IFERROR(INDEX($P2546:$U2556,MATCH(L2572,$O2546:$O2556,0),MATCH(INICIO!$C$59,$P2545:$U2545,0)),0),IFERROR(INDEX($G2557:$L2565,MATCH(L2572,$F2557:$F2565,0),MATCH(INICIO!$C$59,$G2556:$L2556,0)),0)))</f>
        <v>#REF!</v>
      </c>
    </row>
    <row r="2573" spans="1:24" hidden="1" outlineLevel="2" x14ac:dyDescent="0.25">
      <c r="B2573" s="105" t="e">
        <f t="shared" si="4398"/>
        <v>#REF!</v>
      </c>
      <c r="C2573" s="116" t="e">
        <f>IF($Q$2=2,IFERROR(INDEX($G2546:$L2552,MATCH(B2573,$F2546:$F2552,0),MATCH(INICIO!$C$59,$G2545:$L2545,0)),0),IF($Q$2=4,IFERROR(INDEX($P2546:$U2556,MATCH(B2573,$O2546:$O2556,0),MATCH(INICIO!$C$59,$P2545:$U2545,0)),0),IFERROR(INDEX($G2557:$L2565,MATCH(B2573,$F2557:$F2565,0),MATCH(INICIO!$C$59,$G2556:$L2556,0)),0)))</f>
        <v>#REF!</v>
      </c>
      <c r="D2573" s="105" t="e">
        <f t="shared" si="4399"/>
        <v>#REF!</v>
      </c>
      <c r="E2573" s="116" t="e">
        <f>IF($Q$2=2,IFERROR(INDEX($G2546:$L2552,MATCH(D2573,$F2546:$F2552,0),MATCH(INICIO!$C$59,$G2545:$L2545,0)),0),IF($Q$2=4,IFERROR(INDEX($P2546:$U2556,MATCH(D2573,$O2546:$O2556,0),MATCH(INICIO!$C$59,$P2545:$U2545,0)),0),IFERROR(INDEX($G2557:$L2565,MATCH(D2573,$F2557:$F2565,0),MATCH(INICIO!$C$59,$G2556:$L2556,0)),0)))</f>
        <v>#REF!</v>
      </c>
      <c r="F2573" s="105" t="e">
        <f t="shared" si="4400"/>
        <v>#REF!</v>
      </c>
      <c r="G2573" s="116" t="e">
        <f>IF($Q$2=2,IFERROR(INDEX($G2546:$L2552,MATCH(F2573,$F2546:$F2552,0),MATCH(INICIO!$C$59,$G2545:$L2545,0)),0),IF($Q$2=4,IFERROR(INDEX($P2546:$U2556,MATCH(F2573,$O2546:$O2556,0),MATCH(INICIO!$C$59,$P2545:$U2545,0)),0),IFERROR(INDEX($G2557:$L2565,MATCH(F2573,$F2557:$F2565,0),MATCH(INICIO!$C$59,$G2556:$L2556,0)),0)))</f>
        <v>#REF!</v>
      </c>
      <c r="H2573" s="105" t="e">
        <f t="shared" si="4401"/>
        <v>#REF!</v>
      </c>
      <c r="I2573" s="116" t="e">
        <f>IF($Q$2=2,IFERROR(INDEX($G2546:$L2552,MATCH(H2573,$F2546:$F2552,0),MATCH(INICIO!$C$59,$G2545:$L2545,0)),0),IF($Q$2=4,IFERROR(INDEX($P2546:$U2556,MATCH(H2573,$O2546:$O2556,0),MATCH(INICIO!$C$59,$P2545:$U2545,0)),0),IFERROR(INDEX($G2557:$L2565,MATCH(H2573,$F2557:$F2565,0),MATCH(INICIO!$C$59,$G2556:$L2556,0)),0)))</f>
        <v>#REF!</v>
      </c>
      <c r="J2573" s="105" t="e">
        <f t="shared" si="4402"/>
        <v>#REF!</v>
      </c>
      <c r="K2573" s="116" t="e">
        <f>IF($Q$2=2,IFERROR(INDEX($G2546:$L2552,MATCH(J2573,$F2546:$F2552,0),MATCH(INICIO!$C$59,$G2545:$L2545,0)),0),IF($Q$2=4,IFERROR(INDEX($P2546:$U2556,MATCH(J2573,$O2546:$O2556,0),MATCH(INICIO!$C$59,$P2545:$U2545,0)),0),IFERROR(INDEX($G2557:$L2565,MATCH(J2573,$F2557:$F2565,0),MATCH(INICIO!$C$59,$G2556:$L2556,0)),0)))</f>
        <v>#REF!</v>
      </c>
      <c r="L2573" s="105" t="e">
        <f t="shared" si="4403"/>
        <v>#REF!</v>
      </c>
      <c r="M2573" s="116" t="e">
        <f>IF($Q$2=2,IFERROR(INDEX($G2546:$L2552,MATCH(L2573,$F2546:$F2552,0),MATCH(INICIO!$C$59,$G2545:$L2545,0)),0),IF($Q$2=4,IFERROR(INDEX($P2546:$U2556,MATCH(L2573,$O2546:$O2556,0),MATCH(INICIO!$C$59,$P2545:$U2545,0)),0),IFERROR(INDEX($G2557:$L2565,MATCH(L2573,$F2557:$F2565,0),MATCH(INICIO!$C$59,$G2556:$L2556,0)),0)))</f>
        <v>#REF!</v>
      </c>
    </row>
    <row r="2574" spans="1:24" hidden="1" outlineLevel="2" x14ac:dyDescent="0.25">
      <c r="B2574" s="105" t="e">
        <f t="shared" si="4398"/>
        <v>#REF!</v>
      </c>
      <c r="C2574" s="116" t="e">
        <f>IF($Q$2=2,IFERROR(INDEX($G2546:$L2552,MATCH(B2574,$F2546:$F2552,0),MATCH(INICIO!$C$59,$G2545:$L2545,0)),0),IF($Q$2=4,IFERROR(INDEX($P2546:$U2556,MATCH(B2574,$O2546:$O2556,0),MATCH(INICIO!$C$59,$P2545:$U2545,0)),0),IFERROR(INDEX($G2557:$L2565,MATCH(B2574,$F2557:$F2565,0),MATCH(INICIO!$C$59,$G2556:$L2556,0)),0)))</f>
        <v>#REF!</v>
      </c>
      <c r="D2574" s="105" t="e">
        <f t="shared" si="4399"/>
        <v>#REF!</v>
      </c>
      <c r="E2574" s="116" t="e">
        <f>IF($Q$2=2,IFERROR(INDEX($G2546:$L2552,MATCH(D2574,$F2546:$F2552,0),MATCH(INICIO!$C$59,$G2545:$L2545,0)),0),IF($Q$2=4,IFERROR(INDEX($P2546:$U2556,MATCH(D2574,$O2546:$O2556,0),MATCH(INICIO!$C$59,$P2545:$U2545,0)),0),IFERROR(INDEX($G2557:$L2565,MATCH(D2574,$F2557:$F2565,0),MATCH(INICIO!$C$59,$G2556:$L2556,0)),0)))</f>
        <v>#REF!</v>
      </c>
      <c r="F2574" s="105" t="e">
        <f t="shared" si="4400"/>
        <v>#REF!</v>
      </c>
      <c r="G2574" s="116" t="e">
        <f>IF($Q$2=2,IFERROR(INDEX($G2546:$L2552,MATCH(F2574,$F2546:$F2552,0),MATCH(INICIO!$C$59,$G2545:$L2545,0)),0),IF($Q$2=4,IFERROR(INDEX($P2546:$U2556,MATCH(F2574,$O2546:$O2556,0),MATCH(INICIO!$C$59,$P2545:$U2545,0)),0),IFERROR(INDEX($G2557:$L2565,MATCH(F2574,$F2557:$F2565,0),MATCH(INICIO!$C$59,$G2556:$L2556,0)),0)))</f>
        <v>#REF!</v>
      </c>
      <c r="H2574" s="105" t="e">
        <f t="shared" si="4401"/>
        <v>#REF!</v>
      </c>
      <c r="I2574" s="116" t="e">
        <f>IF($Q$2=2,IFERROR(INDEX($G2546:$L2552,MATCH(H2574,$F2546:$F2552,0),MATCH(INICIO!$C$59,$G2545:$L2545,0)),0),IF($Q$2=4,IFERROR(INDEX($P2546:$U2556,MATCH(H2574,$O2546:$O2556,0),MATCH(INICIO!$C$59,$P2545:$U2545,0)),0),IFERROR(INDEX($G2557:$L2565,MATCH(H2574,$F2557:$F2565,0),MATCH(INICIO!$C$59,$G2556:$L2556,0)),0)))</f>
        <v>#REF!</v>
      </c>
      <c r="J2574" s="105" t="e">
        <f t="shared" si="4402"/>
        <v>#REF!</v>
      </c>
      <c r="K2574" s="116" t="e">
        <f>IF($Q$2=2,IFERROR(INDEX($G2546:$L2552,MATCH(J2574,$F2546:$F2552,0),MATCH(INICIO!$C$59,$G2545:$L2545,0)),0),IF($Q$2=4,IFERROR(INDEX($P2546:$U2556,MATCH(J2574,$O2546:$O2556,0),MATCH(INICIO!$C$59,$P2545:$U2545,0)),0),IFERROR(INDEX($G2557:$L2565,MATCH(J2574,$F2557:$F2565,0),MATCH(INICIO!$C$59,$G2556:$L2556,0)),0)))</f>
        <v>#REF!</v>
      </c>
      <c r="L2574" s="105" t="e">
        <f t="shared" si="4403"/>
        <v>#REF!</v>
      </c>
      <c r="M2574" s="116" t="e">
        <f>IF($Q$2=2,IFERROR(INDEX($G2546:$L2552,MATCH(L2574,$F2546:$F2552,0),MATCH(INICIO!$C$59,$G2545:$L2545,0)),0),IF($Q$2=4,IFERROR(INDEX($P2546:$U2556,MATCH(L2574,$O2546:$O2556,0),MATCH(INICIO!$C$59,$P2545:$U2545,0)),0),IFERROR(INDEX($G2557:$L2565,MATCH(L2574,$F2557:$F2565,0),MATCH(INICIO!$C$59,$G2556:$L2556,0)),0)))</f>
        <v>#REF!</v>
      </c>
    </row>
    <row r="2575" spans="1:24" hidden="1" outlineLevel="2" x14ac:dyDescent="0.25"/>
    <row r="2576" spans="1:24" s="119" customFormat="1" hidden="1" outlineLevel="2" x14ac:dyDescent="0.25">
      <c r="A2576" s="118" t="s">
        <v>43</v>
      </c>
    </row>
    <row r="2577" spans="1:93" hidden="1" outlineLevel="2" x14ac:dyDescent="0.25">
      <c r="C2577" s="121">
        <f t="shared" ref="C2577:H2577" si="4404">E$2</f>
        <v>1</v>
      </c>
      <c r="D2577" s="121">
        <f t="shared" si="4404"/>
        <v>2</v>
      </c>
      <c r="E2577" s="121">
        <f t="shared" si="4404"/>
        <v>3</v>
      </c>
      <c r="F2577" s="121">
        <f t="shared" si="4404"/>
        <v>4</v>
      </c>
      <c r="G2577" s="121">
        <f t="shared" si="4404"/>
        <v>5</v>
      </c>
      <c r="H2577" s="121">
        <f t="shared" si="4404"/>
        <v>6</v>
      </c>
    </row>
    <row r="2578" spans="1:93" hidden="1" outlineLevel="2" x14ac:dyDescent="0.25">
      <c r="B2578" s="122" t="s">
        <v>44</v>
      </c>
      <c r="C2578" s="123" t="e">
        <f t="array" ref="C2578:C2583">MMULT(MMULT(C$8:H$13,$AZ$8:$BE$13),C2569:C2574)+MMULT(MINVERSE(TRANSPOSE($AZ$8:$BE$13)),C2536:C2541)</f>
        <v>#REF!</v>
      </c>
      <c r="D2578" s="123" t="e">
        <f t="array" ref="D2578:D2583">MMULT(MMULT(K$8:P$13,$AZ$8:$BE$13),E2569:E2574)+MMULT(MINVERSE(TRANSPOSE($AZ$8:$BE$13)),E2536:E2541)</f>
        <v>#REF!</v>
      </c>
      <c r="E2578" s="123" t="e">
        <f t="array" ref="E2578:E2583">MMULT(MMULT(S$8:X$13,$AZ$8:$BE$13),G2569:G2574)+MMULT(MINVERSE(TRANSPOSE($AZ$8:$BE$13)),G2536:G2541)</f>
        <v>#REF!</v>
      </c>
      <c r="F2578" s="123" t="e">
        <f t="array" ref="F2578:F2583">MMULT(MMULT(AA$8:AF$13,$AZ$8:$BE$13),I2569:I2574)+MMULT(MINVERSE(TRANSPOSE($AZ$8:$BE$13)),I2536:I2541)</f>
        <v>#REF!</v>
      </c>
      <c r="G2578" s="123" t="e">
        <f t="array" ref="G2578:G2583">MMULT(MMULT(AI$8:AN$13,$AZ$8:$BE$13),K2569:K2574)+MMULT(MINVERSE(TRANSPOSE($AZ$8:$BE$13)),K2536:K2541)</f>
        <v>#REF!</v>
      </c>
      <c r="H2578" s="123" t="e">
        <f t="array" ref="H2578:H2583">MMULT(MMULT(AQ$8:AV$13,$AZ$8:$BE$13),M2569:M2574)+MMULT(MINVERSE(TRANSPOSE($AZ$8:$BE$13)),M2536:M2541)</f>
        <v>#REF!</v>
      </c>
      <c r="N2578" s="124"/>
      <c r="P2578" s="124"/>
    </row>
    <row r="2579" spans="1:93" hidden="1" outlineLevel="2" x14ac:dyDescent="0.25">
      <c r="B2579" s="122" t="s">
        <v>45</v>
      </c>
      <c r="C2579" s="123" t="e">
        <v>#REF!</v>
      </c>
      <c r="D2579" s="123" t="e">
        <v>#REF!</v>
      </c>
      <c r="E2579" s="123" t="e">
        <v>#REF!</v>
      </c>
      <c r="F2579" s="123" t="e">
        <v>#REF!</v>
      </c>
      <c r="G2579" s="123" t="e">
        <v>#REF!</v>
      </c>
      <c r="H2579" s="123" t="e">
        <v>#REF!</v>
      </c>
      <c r="N2579" s="124"/>
      <c r="P2579" s="124"/>
    </row>
    <row r="2580" spans="1:93" hidden="1" outlineLevel="2" x14ac:dyDescent="0.25">
      <c r="B2580" s="122" t="s">
        <v>46</v>
      </c>
      <c r="C2580" s="123" t="e">
        <v>#REF!</v>
      </c>
      <c r="D2580" s="123" t="e">
        <v>#REF!</v>
      </c>
      <c r="E2580" s="123" t="e">
        <v>#REF!</v>
      </c>
      <c r="F2580" s="123" t="e">
        <v>#REF!</v>
      </c>
      <c r="G2580" s="123" t="e">
        <v>#REF!</v>
      </c>
      <c r="H2580" s="123" t="e">
        <v>#REF!</v>
      </c>
      <c r="N2580" s="124"/>
      <c r="P2580" s="124"/>
    </row>
    <row r="2581" spans="1:93" hidden="1" outlineLevel="2" x14ac:dyDescent="0.25">
      <c r="B2581" s="122" t="s">
        <v>47</v>
      </c>
      <c r="C2581" s="123" t="e">
        <v>#REF!</v>
      </c>
      <c r="D2581" s="123" t="e">
        <v>#REF!</v>
      </c>
      <c r="E2581" s="123" t="e">
        <v>#REF!</v>
      </c>
      <c r="F2581" s="123" t="e">
        <v>#REF!</v>
      </c>
      <c r="G2581" s="123" t="e">
        <v>#REF!</v>
      </c>
      <c r="H2581" s="123" t="e">
        <v>#REF!</v>
      </c>
      <c r="N2581" s="124"/>
      <c r="P2581" s="124"/>
    </row>
    <row r="2582" spans="1:93" hidden="1" outlineLevel="2" x14ac:dyDescent="0.25">
      <c r="B2582" s="122" t="s">
        <v>48</v>
      </c>
      <c r="C2582" s="123" t="e">
        <v>#REF!</v>
      </c>
      <c r="D2582" s="123" t="e">
        <v>#REF!</v>
      </c>
      <c r="E2582" s="123" t="e">
        <v>#REF!</v>
      </c>
      <c r="F2582" s="123" t="e">
        <v>#REF!</v>
      </c>
      <c r="G2582" s="123" t="e">
        <v>#REF!</v>
      </c>
      <c r="H2582" s="123" t="e">
        <v>#REF!</v>
      </c>
      <c r="N2582" s="124"/>
      <c r="P2582" s="124"/>
    </row>
    <row r="2583" spans="1:93" hidden="1" outlineLevel="2" x14ac:dyDescent="0.25">
      <c r="B2583" s="122" t="s">
        <v>49</v>
      </c>
      <c r="C2583" s="123" t="e">
        <v>#REF!</v>
      </c>
      <c r="D2583" s="123" t="e">
        <v>#REF!</v>
      </c>
      <c r="E2583" s="123" t="e">
        <v>#REF!</v>
      </c>
      <c r="F2583" s="123" t="e">
        <v>#REF!</v>
      </c>
      <c r="G2583" s="123" t="e">
        <v>#REF!</v>
      </c>
      <c r="H2583" s="123" t="e">
        <v>#REF!</v>
      </c>
      <c r="N2583" s="124"/>
      <c r="P2583" s="124"/>
    </row>
    <row r="2584" spans="1:93" hidden="1" outlineLevel="2" x14ac:dyDescent="0.25"/>
    <row r="2585" spans="1:93" hidden="1" outlineLevel="2" x14ac:dyDescent="0.25">
      <c r="B2585" s="318" t="s">
        <v>50</v>
      </c>
      <c r="C2585" s="319"/>
      <c r="D2585" s="319"/>
      <c r="E2585" s="319"/>
      <c r="F2585" s="319"/>
      <c r="G2585" s="319"/>
      <c r="H2585" s="319"/>
      <c r="I2585" s="319"/>
      <c r="J2585" s="319"/>
      <c r="K2585" s="319"/>
      <c r="L2585" s="320"/>
      <c r="M2585" s="321" t="s">
        <v>51</v>
      </c>
      <c r="N2585" s="322"/>
      <c r="O2585" s="322"/>
      <c r="P2585" s="322"/>
      <c r="Q2585" s="322"/>
      <c r="R2585" s="322"/>
      <c r="S2585" s="322"/>
      <c r="T2585" s="322"/>
      <c r="U2585" s="322"/>
      <c r="V2585" s="323"/>
      <c r="W2585" s="321" t="s">
        <v>52</v>
      </c>
      <c r="X2585" s="322"/>
      <c r="Y2585" s="322"/>
      <c r="Z2585" s="322"/>
      <c r="AA2585" s="322"/>
      <c r="AB2585" s="322"/>
      <c r="AC2585" s="322"/>
      <c r="AD2585" s="322"/>
      <c r="AE2585" s="322"/>
      <c r="AF2585" s="323"/>
      <c r="AG2585" s="321" t="s">
        <v>53</v>
      </c>
      <c r="AH2585" s="322"/>
      <c r="AI2585" s="322"/>
      <c r="AJ2585" s="322"/>
      <c r="AK2585" s="322"/>
      <c r="AL2585" s="322"/>
      <c r="AM2585" s="322"/>
      <c r="AN2585" s="322"/>
      <c r="AO2585" s="322"/>
      <c r="AP2585" s="323"/>
      <c r="AQ2585" s="321" t="s">
        <v>54</v>
      </c>
      <c r="AR2585" s="322"/>
      <c r="AS2585" s="322"/>
      <c r="AT2585" s="322"/>
      <c r="AU2585" s="322"/>
      <c r="AV2585" s="322"/>
      <c r="AW2585" s="322"/>
      <c r="AX2585" s="322"/>
      <c r="AY2585" s="322"/>
      <c r="AZ2585" s="323"/>
      <c r="BA2585" s="321" t="s">
        <v>55</v>
      </c>
      <c r="BB2585" s="322"/>
      <c r="BC2585" s="322"/>
      <c r="BD2585" s="322"/>
      <c r="BE2585" s="322"/>
      <c r="BF2585" s="322"/>
      <c r="BG2585" s="322"/>
      <c r="BH2585" s="322"/>
      <c r="BI2585" s="322"/>
      <c r="BJ2585" s="323"/>
    </row>
    <row r="2586" spans="1:93" hidden="1" outlineLevel="2" x14ac:dyDescent="0.25">
      <c r="B2586" s="186">
        <f t="shared" ref="B2586" si="4405">E$2</f>
        <v>1</v>
      </c>
      <c r="C2586" s="187">
        <f t="shared" ref="C2586:L2589" si="4406">B2586</f>
        <v>1</v>
      </c>
      <c r="D2586" s="187">
        <f t="shared" si="4406"/>
        <v>1</v>
      </c>
      <c r="E2586" s="187">
        <f t="shared" si="4406"/>
        <v>1</v>
      </c>
      <c r="F2586" s="187">
        <f t="shared" si="4406"/>
        <v>1</v>
      </c>
      <c r="G2586" s="187">
        <f t="shared" si="4406"/>
        <v>1</v>
      </c>
      <c r="H2586" s="187">
        <f t="shared" si="4406"/>
        <v>1</v>
      </c>
      <c r="I2586" s="187">
        <f t="shared" si="4406"/>
        <v>1</v>
      </c>
      <c r="J2586" s="187">
        <f t="shared" si="4406"/>
        <v>1</v>
      </c>
      <c r="K2586" s="187">
        <f t="shared" si="4406"/>
        <v>1</v>
      </c>
      <c r="L2586" s="188">
        <f t="shared" si="4406"/>
        <v>1</v>
      </c>
      <c r="M2586" s="189">
        <f t="shared" ref="M2586" si="4407">F$2</f>
        <v>2</v>
      </c>
      <c r="N2586" s="187">
        <f t="shared" ref="N2586:V2589" si="4408">M2586</f>
        <v>2</v>
      </c>
      <c r="O2586" s="187">
        <f t="shared" si="4408"/>
        <v>2</v>
      </c>
      <c r="P2586" s="187">
        <f t="shared" si="4408"/>
        <v>2</v>
      </c>
      <c r="Q2586" s="187">
        <f t="shared" si="4408"/>
        <v>2</v>
      </c>
      <c r="R2586" s="187">
        <f t="shared" si="4408"/>
        <v>2</v>
      </c>
      <c r="S2586" s="187">
        <f t="shared" si="4408"/>
        <v>2</v>
      </c>
      <c r="T2586" s="187">
        <f t="shared" si="4408"/>
        <v>2</v>
      </c>
      <c r="U2586" s="187">
        <f t="shared" si="4408"/>
        <v>2</v>
      </c>
      <c r="V2586" s="188">
        <f t="shared" si="4408"/>
        <v>2</v>
      </c>
      <c r="W2586" s="189">
        <f>G$2</f>
        <v>3</v>
      </c>
      <c r="X2586" s="187">
        <f t="shared" ref="X2586:AF2589" si="4409">W2586</f>
        <v>3</v>
      </c>
      <c r="Y2586" s="187">
        <f t="shared" si="4409"/>
        <v>3</v>
      </c>
      <c r="Z2586" s="187">
        <f t="shared" si="4409"/>
        <v>3</v>
      </c>
      <c r="AA2586" s="187">
        <f t="shared" si="4409"/>
        <v>3</v>
      </c>
      <c r="AB2586" s="187">
        <f t="shared" si="4409"/>
        <v>3</v>
      </c>
      <c r="AC2586" s="187">
        <f t="shared" si="4409"/>
        <v>3</v>
      </c>
      <c r="AD2586" s="187">
        <f t="shared" si="4409"/>
        <v>3</v>
      </c>
      <c r="AE2586" s="187">
        <f t="shared" si="4409"/>
        <v>3</v>
      </c>
      <c r="AF2586" s="188">
        <f t="shared" si="4409"/>
        <v>3</v>
      </c>
      <c r="AG2586" s="189">
        <f>H$2</f>
        <v>4</v>
      </c>
      <c r="AH2586" s="187">
        <f t="shared" ref="AH2586:AP2589" si="4410">AG2586</f>
        <v>4</v>
      </c>
      <c r="AI2586" s="187">
        <f t="shared" si="4410"/>
        <v>4</v>
      </c>
      <c r="AJ2586" s="187">
        <f t="shared" si="4410"/>
        <v>4</v>
      </c>
      <c r="AK2586" s="187">
        <f t="shared" si="4410"/>
        <v>4</v>
      </c>
      <c r="AL2586" s="187">
        <f t="shared" si="4410"/>
        <v>4</v>
      </c>
      <c r="AM2586" s="187">
        <f t="shared" si="4410"/>
        <v>4</v>
      </c>
      <c r="AN2586" s="187">
        <f t="shared" si="4410"/>
        <v>4</v>
      </c>
      <c r="AO2586" s="187">
        <f t="shared" si="4410"/>
        <v>4</v>
      </c>
      <c r="AP2586" s="188">
        <f t="shared" si="4410"/>
        <v>4</v>
      </c>
      <c r="AQ2586" s="189">
        <f>I$2</f>
        <v>5</v>
      </c>
      <c r="AR2586" s="187">
        <f t="shared" ref="AR2586:AZ2589" si="4411">AQ2586</f>
        <v>5</v>
      </c>
      <c r="AS2586" s="187">
        <f t="shared" si="4411"/>
        <v>5</v>
      </c>
      <c r="AT2586" s="187">
        <f t="shared" si="4411"/>
        <v>5</v>
      </c>
      <c r="AU2586" s="187">
        <f t="shared" si="4411"/>
        <v>5</v>
      </c>
      <c r="AV2586" s="187">
        <f t="shared" si="4411"/>
        <v>5</v>
      </c>
      <c r="AW2586" s="187">
        <f t="shared" si="4411"/>
        <v>5</v>
      </c>
      <c r="AX2586" s="187">
        <f t="shared" si="4411"/>
        <v>5</v>
      </c>
      <c r="AY2586" s="187">
        <f t="shared" si="4411"/>
        <v>5</v>
      </c>
      <c r="AZ2586" s="188">
        <f t="shared" si="4411"/>
        <v>5</v>
      </c>
      <c r="BA2586" s="189">
        <f>J$2</f>
        <v>6</v>
      </c>
      <c r="BB2586" s="187">
        <f t="shared" ref="BB2586:BJ2589" si="4412">BA2586</f>
        <v>6</v>
      </c>
      <c r="BC2586" s="187">
        <f t="shared" si="4412"/>
        <v>6</v>
      </c>
      <c r="BD2586" s="187">
        <f t="shared" si="4412"/>
        <v>6</v>
      </c>
      <c r="BE2586" s="187">
        <f t="shared" si="4412"/>
        <v>6</v>
      </c>
      <c r="BF2586" s="187">
        <f t="shared" si="4412"/>
        <v>6</v>
      </c>
      <c r="BG2586" s="187">
        <f t="shared" si="4412"/>
        <v>6</v>
      </c>
      <c r="BH2586" s="187">
        <f t="shared" si="4412"/>
        <v>6</v>
      </c>
      <c r="BI2586" s="187">
        <f t="shared" si="4412"/>
        <v>6</v>
      </c>
      <c r="BJ2586" s="188">
        <f t="shared" si="4412"/>
        <v>6</v>
      </c>
    </row>
    <row r="2587" spans="1:93" s="2" customFormat="1" ht="15" hidden="1" customHeight="1" outlineLevel="2" x14ac:dyDescent="0.25">
      <c r="A2587" s="152" t="s">
        <v>192</v>
      </c>
      <c r="B2587" s="129" t="e">
        <f>C2580</f>
        <v>#REF!</v>
      </c>
      <c r="C2587" s="130" t="e">
        <f t="shared" si="4406"/>
        <v>#REF!</v>
      </c>
      <c r="D2587" s="130" t="e">
        <f t="shared" si="4406"/>
        <v>#REF!</v>
      </c>
      <c r="E2587" s="130" t="e">
        <f t="shared" si="4406"/>
        <v>#REF!</v>
      </c>
      <c r="F2587" s="130" t="e">
        <f t="shared" si="4406"/>
        <v>#REF!</v>
      </c>
      <c r="G2587" s="130" t="e">
        <f t="shared" si="4406"/>
        <v>#REF!</v>
      </c>
      <c r="H2587" s="130" t="e">
        <f t="shared" si="4406"/>
        <v>#REF!</v>
      </c>
      <c r="I2587" s="130" t="e">
        <f t="shared" si="4406"/>
        <v>#REF!</v>
      </c>
      <c r="J2587" s="190" t="e">
        <f t="shared" si="4406"/>
        <v>#REF!</v>
      </c>
      <c r="K2587" s="130" t="e">
        <f t="shared" si="4406"/>
        <v>#REF!</v>
      </c>
      <c r="L2587" s="131" t="e">
        <f t="shared" si="4406"/>
        <v>#REF!</v>
      </c>
      <c r="M2587" s="129" t="e">
        <f>D2580</f>
        <v>#REF!</v>
      </c>
      <c r="N2587" s="130" t="e">
        <f t="shared" si="4408"/>
        <v>#REF!</v>
      </c>
      <c r="O2587" s="130" t="e">
        <f t="shared" si="4408"/>
        <v>#REF!</v>
      </c>
      <c r="P2587" s="130" t="e">
        <f t="shared" si="4408"/>
        <v>#REF!</v>
      </c>
      <c r="Q2587" s="130" t="e">
        <f t="shared" si="4408"/>
        <v>#REF!</v>
      </c>
      <c r="R2587" s="130" t="e">
        <f t="shared" si="4408"/>
        <v>#REF!</v>
      </c>
      <c r="S2587" s="130" t="e">
        <f t="shared" si="4408"/>
        <v>#REF!</v>
      </c>
      <c r="T2587" s="130" t="e">
        <f t="shared" si="4408"/>
        <v>#REF!</v>
      </c>
      <c r="U2587" s="130" t="e">
        <f t="shared" si="4408"/>
        <v>#REF!</v>
      </c>
      <c r="V2587" s="131" t="e">
        <f t="shared" si="4408"/>
        <v>#REF!</v>
      </c>
      <c r="W2587" s="129" t="e">
        <f>E2580</f>
        <v>#REF!</v>
      </c>
      <c r="X2587" s="130" t="e">
        <f t="shared" si="4409"/>
        <v>#REF!</v>
      </c>
      <c r="Y2587" s="130" t="e">
        <f t="shared" si="4409"/>
        <v>#REF!</v>
      </c>
      <c r="Z2587" s="130" t="e">
        <f t="shared" si="4409"/>
        <v>#REF!</v>
      </c>
      <c r="AA2587" s="130" t="e">
        <f t="shared" si="4409"/>
        <v>#REF!</v>
      </c>
      <c r="AB2587" s="130" t="e">
        <f t="shared" si="4409"/>
        <v>#REF!</v>
      </c>
      <c r="AC2587" s="130" t="e">
        <f t="shared" si="4409"/>
        <v>#REF!</v>
      </c>
      <c r="AD2587" s="130" t="e">
        <f t="shared" si="4409"/>
        <v>#REF!</v>
      </c>
      <c r="AE2587" s="130" t="e">
        <f t="shared" si="4409"/>
        <v>#REF!</v>
      </c>
      <c r="AF2587" s="131" t="e">
        <f t="shared" si="4409"/>
        <v>#REF!</v>
      </c>
      <c r="AG2587" s="129" t="e">
        <f>F2580</f>
        <v>#REF!</v>
      </c>
      <c r="AH2587" s="130" t="e">
        <f t="shared" si="4410"/>
        <v>#REF!</v>
      </c>
      <c r="AI2587" s="130" t="e">
        <f t="shared" si="4410"/>
        <v>#REF!</v>
      </c>
      <c r="AJ2587" s="130" t="e">
        <f t="shared" si="4410"/>
        <v>#REF!</v>
      </c>
      <c r="AK2587" s="130" t="e">
        <f t="shared" si="4410"/>
        <v>#REF!</v>
      </c>
      <c r="AL2587" s="130" t="e">
        <f t="shared" si="4410"/>
        <v>#REF!</v>
      </c>
      <c r="AM2587" s="130" t="e">
        <f t="shared" si="4410"/>
        <v>#REF!</v>
      </c>
      <c r="AN2587" s="130" t="e">
        <f t="shared" si="4410"/>
        <v>#REF!</v>
      </c>
      <c r="AO2587" s="130" t="e">
        <f t="shared" si="4410"/>
        <v>#REF!</v>
      </c>
      <c r="AP2587" s="131" t="e">
        <f t="shared" si="4410"/>
        <v>#REF!</v>
      </c>
      <c r="AQ2587" s="129" t="e">
        <f>G2580</f>
        <v>#REF!</v>
      </c>
      <c r="AR2587" s="130" t="e">
        <f t="shared" si="4411"/>
        <v>#REF!</v>
      </c>
      <c r="AS2587" s="130" t="e">
        <f t="shared" si="4411"/>
        <v>#REF!</v>
      </c>
      <c r="AT2587" s="130" t="e">
        <f t="shared" si="4411"/>
        <v>#REF!</v>
      </c>
      <c r="AU2587" s="130" t="e">
        <f t="shared" si="4411"/>
        <v>#REF!</v>
      </c>
      <c r="AV2587" s="130" t="e">
        <f t="shared" si="4411"/>
        <v>#REF!</v>
      </c>
      <c r="AW2587" s="130" t="e">
        <f t="shared" si="4411"/>
        <v>#REF!</v>
      </c>
      <c r="AX2587" s="130" t="e">
        <f t="shared" si="4411"/>
        <v>#REF!</v>
      </c>
      <c r="AY2587" s="130" t="e">
        <f t="shared" si="4411"/>
        <v>#REF!</v>
      </c>
      <c r="AZ2587" s="131" t="e">
        <f t="shared" si="4411"/>
        <v>#REF!</v>
      </c>
      <c r="BA2587" s="129" t="e">
        <f>H2580</f>
        <v>#REF!</v>
      </c>
      <c r="BB2587" s="130" t="e">
        <f t="shared" si="4412"/>
        <v>#REF!</v>
      </c>
      <c r="BC2587" s="130" t="e">
        <f t="shared" si="4412"/>
        <v>#REF!</v>
      </c>
      <c r="BD2587" s="130" t="e">
        <f t="shared" si="4412"/>
        <v>#REF!</v>
      </c>
      <c r="BE2587" s="130" t="e">
        <f t="shared" si="4412"/>
        <v>#REF!</v>
      </c>
      <c r="BF2587" s="130" t="e">
        <f t="shared" si="4412"/>
        <v>#REF!</v>
      </c>
      <c r="BG2587" s="130" t="e">
        <f t="shared" si="4412"/>
        <v>#REF!</v>
      </c>
      <c r="BH2587" s="130" t="e">
        <f t="shared" si="4412"/>
        <v>#REF!</v>
      </c>
      <c r="BI2587" s="130" t="e">
        <f t="shared" si="4412"/>
        <v>#REF!</v>
      </c>
      <c r="BJ2587" s="131" t="e">
        <f t="shared" si="4412"/>
        <v>#REF!</v>
      </c>
      <c r="BK2587"/>
      <c r="BL2587"/>
      <c r="BM2587"/>
      <c r="BN2587"/>
      <c r="BO2587"/>
      <c r="BP2587"/>
      <c r="BQ2587"/>
      <c r="BR2587"/>
      <c r="BS2587"/>
      <c r="BT2587"/>
      <c r="BU2587"/>
      <c r="BV2587"/>
      <c r="BW2587"/>
      <c r="BX2587"/>
      <c r="BY2587"/>
      <c r="BZ2587"/>
      <c r="CA2587"/>
      <c r="CB2587"/>
      <c r="CC2587"/>
      <c r="CD2587"/>
      <c r="CE2587"/>
      <c r="CF2587"/>
      <c r="CG2587"/>
      <c r="CH2587"/>
      <c r="CI2587"/>
      <c r="CJ2587"/>
      <c r="CK2587"/>
      <c r="CL2587"/>
      <c r="CM2587"/>
      <c r="CN2587"/>
      <c r="CO2587"/>
    </row>
    <row r="2588" spans="1:93" s="2" customFormat="1" ht="15" hidden="1" customHeight="1" outlineLevel="2" x14ac:dyDescent="0.25">
      <c r="A2588" s="152" t="s">
        <v>47</v>
      </c>
      <c r="B2588" s="129" t="e">
        <f>C2581</f>
        <v>#REF!</v>
      </c>
      <c r="C2588" s="130" t="e">
        <f t="shared" si="4406"/>
        <v>#REF!</v>
      </c>
      <c r="D2588" s="130" t="e">
        <f t="shared" si="4406"/>
        <v>#REF!</v>
      </c>
      <c r="E2588" s="130" t="e">
        <f t="shared" si="4406"/>
        <v>#REF!</v>
      </c>
      <c r="F2588" s="130" t="e">
        <f t="shared" si="4406"/>
        <v>#REF!</v>
      </c>
      <c r="G2588" s="130" t="e">
        <f t="shared" si="4406"/>
        <v>#REF!</v>
      </c>
      <c r="H2588" s="130" t="e">
        <f t="shared" si="4406"/>
        <v>#REF!</v>
      </c>
      <c r="I2588" s="130" t="e">
        <f t="shared" si="4406"/>
        <v>#REF!</v>
      </c>
      <c r="J2588" s="190" t="e">
        <f t="shared" si="4406"/>
        <v>#REF!</v>
      </c>
      <c r="K2588" s="130" t="e">
        <f t="shared" si="4406"/>
        <v>#REF!</v>
      </c>
      <c r="L2588" s="131" t="e">
        <f t="shared" si="4406"/>
        <v>#REF!</v>
      </c>
      <c r="M2588" s="129" t="e">
        <f>D2581</f>
        <v>#REF!</v>
      </c>
      <c r="N2588" s="130" t="e">
        <f t="shared" si="4408"/>
        <v>#REF!</v>
      </c>
      <c r="O2588" s="130" t="e">
        <f t="shared" si="4408"/>
        <v>#REF!</v>
      </c>
      <c r="P2588" s="130" t="e">
        <f t="shared" si="4408"/>
        <v>#REF!</v>
      </c>
      <c r="Q2588" s="130" t="e">
        <f t="shared" si="4408"/>
        <v>#REF!</v>
      </c>
      <c r="R2588" s="130" t="e">
        <f t="shared" si="4408"/>
        <v>#REF!</v>
      </c>
      <c r="S2588" s="130" t="e">
        <f t="shared" si="4408"/>
        <v>#REF!</v>
      </c>
      <c r="T2588" s="130" t="e">
        <f t="shared" si="4408"/>
        <v>#REF!</v>
      </c>
      <c r="U2588" s="130" t="e">
        <f t="shared" si="4408"/>
        <v>#REF!</v>
      </c>
      <c r="V2588" s="131" t="e">
        <f t="shared" si="4408"/>
        <v>#REF!</v>
      </c>
      <c r="W2588" s="129" t="e">
        <f>E2581</f>
        <v>#REF!</v>
      </c>
      <c r="X2588" s="130" t="e">
        <f t="shared" si="4409"/>
        <v>#REF!</v>
      </c>
      <c r="Y2588" s="130" t="e">
        <f t="shared" si="4409"/>
        <v>#REF!</v>
      </c>
      <c r="Z2588" s="130" t="e">
        <f t="shared" si="4409"/>
        <v>#REF!</v>
      </c>
      <c r="AA2588" s="130" t="e">
        <f t="shared" si="4409"/>
        <v>#REF!</v>
      </c>
      <c r="AB2588" s="130" t="e">
        <f t="shared" si="4409"/>
        <v>#REF!</v>
      </c>
      <c r="AC2588" s="130" t="e">
        <f t="shared" si="4409"/>
        <v>#REF!</v>
      </c>
      <c r="AD2588" s="130" t="e">
        <f t="shared" si="4409"/>
        <v>#REF!</v>
      </c>
      <c r="AE2588" s="130" t="e">
        <f t="shared" si="4409"/>
        <v>#REF!</v>
      </c>
      <c r="AF2588" s="131" t="e">
        <f t="shared" si="4409"/>
        <v>#REF!</v>
      </c>
      <c r="AG2588" s="129" t="e">
        <f>F2581</f>
        <v>#REF!</v>
      </c>
      <c r="AH2588" s="130" t="e">
        <f t="shared" si="4410"/>
        <v>#REF!</v>
      </c>
      <c r="AI2588" s="130" t="e">
        <f t="shared" si="4410"/>
        <v>#REF!</v>
      </c>
      <c r="AJ2588" s="130" t="e">
        <f t="shared" si="4410"/>
        <v>#REF!</v>
      </c>
      <c r="AK2588" s="130" t="e">
        <f t="shared" si="4410"/>
        <v>#REF!</v>
      </c>
      <c r="AL2588" s="130" t="e">
        <f t="shared" si="4410"/>
        <v>#REF!</v>
      </c>
      <c r="AM2588" s="130" t="e">
        <f t="shared" si="4410"/>
        <v>#REF!</v>
      </c>
      <c r="AN2588" s="130" t="e">
        <f t="shared" si="4410"/>
        <v>#REF!</v>
      </c>
      <c r="AO2588" s="130" t="e">
        <f t="shared" si="4410"/>
        <v>#REF!</v>
      </c>
      <c r="AP2588" s="131" t="e">
        <f t="shared" si="4410"/>
        <v>#REF!</v>
      </c>
      <c r="AQ2588" s="129" t="e">
        <f>G2581</f>
        <v>#REF!</v>
      </c>
      <c r="AR2588" s="130" t="e">
        <f t="shared" si="4411"/>
        <v>#REF!</v>
      </c>
      <c r="AS2588" s="130" t="e">
        <f t="shared" si="4411"/>
        <v>#REF!</v>
      </c>
      <c r="AT2588" s="130" t="e">
        <f t="shared" si="4411"/>
        <v>#REF!</v>
      </c>
      <c r="AU2588" s="130" t="e">
        <f t="shared" si="4411"/>
        <v>#REF!</v>
      </c>
      <c r="AV2588" s="130" t="e">
        <f t="shared" si="4411"/>
        <v>#REF!</v>
      </c>
      <c r="AW2588" s="130" t="e">
        <f t="shared" si="4411"/>
        <v>#REF!</v>
      </c>
      <c r="AX2588" s="130" t="e">
        <f t="shared" si="4411"/>
        <v>#REF!</v>
      </c>
      <c r="AY2588" s="130" t="e">
        <f t="shared" si="4411"/>
        <v>#REF!</v>
      </c>
      <c r="AZ2588" s="131" t="e">
        <f t="shared" si="4411"/>
        <v>#REF!</v>
      </c>
      <c r="BA2588" s="129" t="e">
        <f>H2581</f>
        <v>#REF!</v>
      </c>
      <c r="BB2588" s="130" t="e">
        <f t="shared" si="4412"/>
        <v>#REF!</v>
      </c>
      <c r="BC2588" s="130" t="e">
        <f t="shared" si="4412"/>
        <v>#REF!</v>
      </c>
      <c r="BD2588" s="130" t="e">
        <f t="shared" si="4412"/>
        <v>#REF!</v>
      </c>
      <c r="BE2588" s="130" t="e">
        <f t="shared" si="4412"/>
        <v>#REF!</v>
      </c>
      <c r="BF2588" s="130" t="e">
        <f t="shared" si="4412"/>
        <v>#REF!</v>
      </c>
      <c r="BG2588" s="130" t="e">
        <f t="shared" si="4412"/>
        <v>#REF!</v>
      </c>
      <c r="BH2588" s="130" t="e">
        <f t="shared" si="4412"/>
        <v>#REF!</v>
      </c>
      <c r="BI2588" s="130" t="e">
        <f t="shared" si="4412"/>
        <v>#REF!</v>
      </c>
      <c r="BJ2588" s="131" t="e">
        <f t="shared" si="4412"/>
        <v>#REF!</v>
      </c>
      <c r="BK2588"/>
      <c r="BL2588"/>
      <c r="BM2588"/>
      <c r="BN2588"/>
      <c r="BO2588"/>
      <c r="BP2588"/>
      <c r="BQ2588"/>
      <c r="BR2588"/>
      <c r="BS2588"/>
      <c r="BT2588"/>
      <c r="BU2588"/>
      <c r="BV2588"/>
      <c r="BW2588"/>
      <c r="BX2588"/>
      <c r="BY2588"/>
      <c r="BZ2588"/>
      <c r="CA2588"/>
      <c r="CB2588"/>
      <c r="CC2588"/>
      <c r="CD2588"/>
      <c r="CE2588"/>
      <c r="CF2588"/>
      <c r="CG2588"/>
      <c r="CH2588"/>
      <c r="CI2588"/>
      <c r="CJ2588"/>
      <c r="CK2588"/>
      <c r="CL2588"/>
      <c r="CM2588"/>
      <c r="CN2588"/>
      <c r="CO2588"/>
    </row>
    <row r="2589" spans="1:93" s="2" customFormat="1" ht="15" hidden="1" customHeight="1" outlineLevel="2" x14ac:dyDescent="0.25">
      <c r="A2589" s="152" t="s">
        <v>57</v>
      </c>
      <c r="B2589" s="129">
        <f t="shared" ref="B2589" si="4413">E$3</f>
        <v>0.91</v>
      </c>
      <c r="C2589" s="130">
        <f t="shared" si="4406"/>
        <v>0.91</v>
      </c>
      <c r="D2589" s="130">
        <f t="shared" si="4406"/>
        <v>0.91</v>
      </c>
      <c r="E2589" s="130">
        <f t="shared" si="4406"/>
        <v>0.91</v>
      </c>
      <c r="F2589" s="130">
        <f t="shared" si="4406"/>
        <v>0.91</v>
      </c>
      <c r="G2589" s="130">
        <f t="shared" si="4406"/>
        <v>0.91</v>
      </c>
      <c r="H2589" s="130">
        <f t="shared" si="4406"/>
        <v>0.91</v>
      </c>
      <c r="I2589" s="130">
        <f t="shared" si="4406"/>
        <v>0.91</v>
      </c>
      <c r="J2589" s="190">
        <f t="shared" si="4406"/>
        <v>0.91</v>
      </c>
      <c r="K2589" s="130">
        <f t="shared" si="4406"/>
        <v>0.91</v>
      </c>
      <c r="L2589" s="131">
        <f t="shared" si="4406"/>
        <v>0.91</v>
      </c>
      <c r="M2589" s="129">
        <f t="shared" ref="M2589" si="4414">F$3</f>
        <v>3.6</v>
      </c>
      <c r="N2589" s="130">
        <f t="shared" si="4408"/>
        <v>3.6</v>
      </c>
      <c r="O2589" s="130">
        <f t="shared" si="4408"/>
        <v>3.6</v>
      </c>
      <c r="P2589" s="130">
        <f t="shared" si="4408"/>
        <v>3.6</v>
      </c>
      <c r="Q2589" s="130">
        <f t="shared" si="4408"/>
        <v>3.6</v>
      </c>
      <c r="R2589" s="130">
        <f t="shared" si="4408"/>
        <v>3.6</v>
      </c>
      <c r="S2589" s="130">
        <f t="shared" si="4408"/>
        <v>3.6</v>
      </c>
      <c r="T2589" s="130">
        <f t="shared" si="4408"/>
        <v>3.6</v>
      </c>
      <c r="U2589" s="130">
        <f t="shared" si="4408"/>
        <v>3.6</v>
      </c>
      <c r="V2589" s="131">
        <f t="shared" si="4408"/>
        <v>3.6</v>
      </c>
      <c r="W2589" s="129">
        <f t="shared" ref="W2589" si="4415">G$3</f>
        <v>3.6</v>
      </c>
      <c r="X2589" s="130">
        <f t="shared" si="4409"/>
        <v>3.6</v>
      </c>
      <c r="Y2589" s="130">
        <f t="shared" si="4409"/>
        <v>3.6</v>
      </c>
      <c r="Z2589" s="130">
        <f t="shared" si="4409"/>
        <v>3.6</v>
      </c>
      <c r="AA2589" s="130">
        <f t="shared" si="4409"/>
        <v>3.6</v>
      </c>
      <c r="AB2589" s="130">
        <f t="shared" si="4409"/>
        <v>3.6</v>
      </c>
      <c r="AC2589" s="130">
        <f t="shared" si="4409"/>
        <v>3.6</v>
      </c>
      <c r="AD2589" s="130">
        <f t="shared" si="4409"/>
        <v>3.6</v>
      </c>
      <c r="AE2589" s="130">
        <f t="shared" si="4409"/>
        <v>3.6</v>
      </c>
      <c r="AF2589" s="131">
        <f t="shared" si="4409"/>
        <v>3.6</v>
      </c>
      <c r="AG2589" s="129">
        <f t="shared" ref="AG2589" si="4416">H$3</f>
        <v>3.6</v>
      </c>
      <c r="AH2589" s="130">
        <f t="shared" si="4410"/>
        <v>3.6</v>
      </c>
      <c r="AI2589" s="130">
        <f t="shared" si="4410"/>
        <v>3.6</v>
      </c>
      <c r="AJ2589" s="130">
        <f t="shared" si="4410"/>
        <v>3.6</v>
      </c>
      <c r="AK2589" s="130">
        <f t="shared" si="4410"/>
        <v>3.6</v>
      </c>
      <c r="AL2589" s="130">
        <f t="shared" si="4410"/>
        <v>3.6</v>
      </c>
      <c r="AM2589" s="130">
        <f t="shared" si="4410"/>
        <v>3.6</v>
      </c>
      <c r="AN2589" s="130">
        <f t="shared" si="4410"/>
        <v>3.6</v>
      </c>
      <c r="AO2589" s="130">
        <f t="shared" si="4410"/>
        <v>3.6</v>
      </c>
      <c r="AP2589" s="131">
        <f t="shared" si="4410"/>
        <v>3.6</v>
      </c>
      <c r="AQ2589" s="129">
        <f t="shared" ref="AQ2589" si="4417">I$3</f>
        <v>0.91</v>
      </c>
      <c r="AR2589" s="130">
        <f t="shared" si="4411"/>
        <v>0.91</v>
      </c>
      <c r="AS2589" s="130">
        <f t="shared" si="4411"/>
        <v>0.91</v>
      </c>
      <c r="AT2589" s="130">
        <f t="shared" si="4411"/>
        <v>0.91</v>
      </c>
      <c r="AU2589" s="130">
        <f t="shared" si="4411"/>
        <v>0.91</v>
      </c>
      <c r="AV2589" s="130">
        <f t="shared" si="4411"/>
        <v>0.91</v>
      </c>
      <c r="AW2589" s="130">
        <f t="shared" si="4411"/>
        <v>0.91</v>
      </c>
      <c r="AX2589" s="130">
        <f t="shared" si="4411"/>
        <v>0.91</v>
      </c>
      <c r="AY2589" s="130">
        <f t="shared" si="4411"/>
        <v>0.91</v>
      </c>
      <c r="AZ2589" s="131">
        <f t="shared" si="4411"/>
        <v>0.91</v>
      </c>
      <c r="BA2589" s="129">
        <f t="shared" ref="BA2589" si="4418">J$3</f>
        <v>0</v>
      </c>
      <c r="BB2589" s="130">
        <f t="shared" si="4412"/>
        <v>0</v>
      </c>
      <c r="BC2589" s="130">
        <f t="shared" si="4412"/>
        <v>0</v>
      </c>
      <c r="BD2589" s="130">
        <f t="shared" si="4412"/>
        <v>0</v>
      </c>
      <c r="BE2589" s="130">
        <f t="shared" si="4412"/>
        <v>0</v>
      </c>
      <c r="BF2589" s="130">
        <f t="shared" si="4412"/>
        <v>0</v>
      </c>
      <c r="BG2589" s="130">
        <f t="shared" si="4412"/>
        <v>0</v>
      </c>
      <c r="BH2589" s="130">
        <f t="shared" si="4412"/>
        <v>0</v>
      </c>
      <c r="BI2589" s="130">
        <f t="shared" si="4412"/>
        <v>0</v>
      </c>
      <c r="BJ2589" s="131">
        <f t="shared" si="4412"/>
        <v>0</v>
      </c>
      <c r="BK2589"/>
      <c r="BL2589"/>
      <c r="BM2589"/>
      <c r="BN2589"/>
      <c r="BO2589"/>
      <c r="BP2589"/>
      <c r="BQ2589"/>
      <c r="BR2589"/>
      <c r="BS2589"/>
      <c r="BT2589"/>
      <c r="BU2589"/>
      <c r="BV2589"/>
      <c r="BW2589"/>
      <c r="BX2589"/>
      <c r="BY2589"/>
      <c r="BZ2589"/>
      <c r="CA2589"/>
      <c r="CB2589"/>
      <c r="CC2589"/>
      <c r="CD2589"/>
      <c r="CE2589"/>
      <c r="CF2589"/>
      <c r="CG2589"/>
      <c r="CH2589"/>
      <c r="CI2589"/>
      <c r="CJ2589"/>
      <c r="CK2589"/>
      <c r="CL2589"/>
      <c r="CM2589"/>
      <c r="CN2589"/>
      <c r="CO2589"/>
    </row>
    <row r="2590" spans="1:93" s="2" customFormat="1" ht="15" hidden="1" customHeight="1" outlineLevel="2" x14ac:dyDescent="0.25">
      <c r="A2590" s="152" t="s">
        <v>58</v>
      </c>
      <c r="B2590" s="132">
        <f t="shared" ref="B2590" si="4419">B2589/10*0</f>
        <v>0</v>
      </c>
      <c r="C2590" s="133">
        <f t="shared" ref="C2590" si="4420">C2589/10*1</f>
        <v>9.0999999999999998E-2</v>
      </c>
      <c r="D2590" s="133">
        <f t="shared" ref="D2590" si="4421">D2589/10*2</f>
        <v>0.182</v>
      </c>
      <c r="E2590" s="133">
        <f t="shared" ref="E2590" si="4422">E2589/10*3</f>
        <v>0.27300000000000002</v>
      </c>
      <c r="F2590" s="133">
        <f t="shared" ref="F2590" si="4423">F2589/10*4</f>
        <v>0.36399999999999999</v>
      </c>
      <c r="G2590" s="133">
        <f t="shared" ref="G2590" si="4424">G2589/10*5</f>
        <v>0.45499999999999996</v>
      </c>
      <c r="H2590" s="133">
        <f t="shared" ref="H2590" si="4425">H2589/10*6</f>
        <v>0.54600000000000004</v>
      </c>
      <c r="I2590" s="133">
        <f t="shared" ref="I2590" si="4426">I2589/10*7</f>
        <v>0.63700000000000001</v>
      </c>
      <c r="J2590" s="191">
        <f t="shared" ref="J2590" si="4427">J2589/10*8</f>
        <v>0.72799999999999998</v>
      </c>
      <c r="K2590" s="133">
        <f t="shared" ref="K2590" si="4428">K2589/10*9</f>
        <v>0.81899999999999995</v>
      </c>
      <c r="L2590" s="134">
        <f t="shared" ref="L2590" si="4429">L2589/10*10</f>
        <v>0.90999999999999992</v>
      </c>
      <c r="M2590" s="133">
        <f t="shared" ref="M2590" si="4430">M2589/10*1</f>
        <v>0.36</v>
      </c>
      <c r="N2590" s="133">
        <f t="shared" ref="N2590" si="4431">N2589/10*2</f>
        <v>0.72</v>
      </c>
      <c r="O2590" s="133">
        <f t="shared" ref="O2590" si="4432">O2589/10*3</f>
        <v>1.08</v>
      </c>
      <c r="P2590" s="133">
        <f t="shared" ref="P2590" si="4433">P2589/10*4</f>
        <v>1.44</v>
      </c>
      <c r="Q2590" s="133">
        <f t="shared" ref="Q2590" si="4434">Q2589/10*5</f>
        <v>1.7999999999999998</v>
      </c>
      <c r="R2590" s="133">
        <f t="shared" ref="R2590" si="4435">R2589/10*6</f>
        <v>2.16</v>
      </c>
      <c r="S2590" s="133">
        <f t="shared" ref="S2590" si="4436">S2589/10*7</f>
        <v>2.52</v>
      </c>
      <c r="T2590" s="133">
        <f t="shared" ref="T2590" si="4437">T2589/10*8</f>
        <v>2.88</v>
      </c>
      <c r="U2590" s="133">
        <f t="shared" ref="U2590" si="4438">U2589/10*9</f>
        <v>3.2399999999999998</v>
      </c>
      <c r="V2590" s="134">
        <f t="shared" ref="V2590" si="4439">V2589/10*10</f>
        <v>3.5999999999999996</v>
      </c>
      <c r="W2590" s="133">
        <f t="shared" ref="W2590" si="4440">W2589/10*1</f>
        <v>0.36</v>
      </c>
      <c r="X2590" s="133">
        <f t="shared" ref="X2590" si="4441">X2589/10*2</f>
        <v>0.72</v>
      </c>
      <c r="Y2590" s="133">
        <f t="shared" ref="Y2590" si="4442">Y2589/10*3</f>
        <v>1.08</v>
      </c>
      <c r="Z2590" s="133">
        <f t="shared" ref="Z2590" si="4443">Z2589/10*4</f>
        <v>1.44</v>
      </c>
      <c r="AA2590" s="133">
        <f t="shared" ref="AA2590" si="4444">AA2589/10*5</f>
        <v>1.7999999999999998</v>
      </c>
      <c r="AB2590" s="133">
        <f t="shared" ref="AB2590" si="4445">AB2589/10*6</f>
        <v>2.16</v>
      </c>
      <c r="AC2590" s="133">
        <f t="shared" ref="AC2590" si="4446">AC2589/10*7</f>
        <v>2.52</v>
      </c>
      <c r="AD2590" s="133">
        <f t="shared" ref="AD2590" si="4447">AD2589/10*8</f>
        <v>2.88</v>
      </c>
      <c r="AE2590" s="134">
        <f t="shared" ref="AE2590" si="4448">AE2589/10*9</f>
        <v>3.2399999999999998</v>
      </c>
      <c r="AF2590" s="134">
        <f t="shared" ref="AF2590" si="4449">AF2589/10*10</f>
        <v>3.5999999999999996</v>
      </c>
      <c r="AG2590" s="133">
        <f t="shared" ref="AG2590" si="4450">AG2589/10*1</f>
        <v>0.36</v>
      </c>
      <c r="AH2590" s="133">
        <f t="shared" ref="AH2590" si="4451">AH2589/10*2</f>
        <v>0.72</v>
      </c>
      <c r="AI2590" s="133">
        <f t="shared" ref="AI2590" si="4452">AI2589/10*3</f>
        <v>1.08</v>
      </c>
      <c r="AJ2590" s="133">
        <f t="shared" ref="AJ2590" si="4453">AJ2589/10*4</f>
        <v>1.44</v>
      </c>
      <c r="AK2590" s="133">
        <f t="shared" ref="AK2590" si="4454">AK2589/10*5</f>
        <v>1.7999999999999998</v>
      </c>
      <c r="AL2590" s="133">
        <f t="shared" ref="AL2590" si="4455">AL2589/10*6</f>
        <v>2.16</v>
      </c>
      <c r="AM2590" s="133">
        <f t="shared" ref="AM2590" si="4456">AM2589/10*7</f>
        <v>2.52</v>
      </c>
      <c r="AN2590" s="133">
        <f t="shared" ref="AN2590" si="4457">AN2589/10*8</f>
        <v>2.88</v>
      </c>
      <c r="AO2590" s="134">
        <f t="shared" ref="AO2590" si="4458">AO2589/10*9</f>
        <v>3.2399999999999998</v>
      </c>
      <c r="AP2590" s="134">
        <f t="shared" ref="AP2590" si="4459">AP2589/10*10</f>
        <v>3.5999999999999996</v>
      </c>
      <c r="AQ2590" s="133">
        <f t="shared" ref="AQ2590" si="4460">AQ2589/10*1</f>
        <v>9.0999999999999998E-2</v>
      </c>
      <c r="AR2590" s="133">
        <f t="shared" ref="AR2590" si="4461">AR2589/10*2</f>
        <v>0.182</v>
      </c>
      <c r="AS2590" s="133">
        <f t="shared" ref="AS2590" si="4462">AS2589/10*3</f>
        <v>0.27300000000000002</v>
      </c>
      <c r="AT2590" s="133">
        <f t="shared" ref="AT2590" si="4463">AT2589/10*4</f>
        <v>0.36399999999999999</v>
      </c>
      <c r="AU2590" s="133">
        <f t="shared" ref="AU2590" si="4464">AU2589/10*5</f>
        <v>0.45499999999999996</v>
      </c>
      <c r="AV2590" s="133">
        <f t="shared" ref="AV2590" si="4465">AV2589/10*6</f>
        <v>0.54600000000000004</v>
      </c>
      <c r="AW2590" s="133">
        <f t="shared" ref="AW2590" si="4466">AW2589/10*7</f>
        <v>0.63700000000000001</v>
      </c>
      <c r="AX2590" s="133">
        <f t="shared" ref="AX2590" si="4467">AX2589/10*8</f>
        <v>0.72799999999999998</v>
      </c>
      <c r="AY2590" s="134">
        <f t="shared" ref="AY2590" si="4468">AY2589/10*9</f>
        <v>0.81899999999999995</v>
      </c>
      <c r="AZ2590" s="134">
        <f t="shared" ref="AZ2590" si="4469">AZ2589/10*10</f>
        <v>0.90999999999999992</v>
      </c>
      <c r="BA2590" s="133">
        <f t="shared" ref="BA2590" si="4470">BA2589/10*1</f>
        <v>0</v>
      </c>
      <c r="BB2590" s="133">
        <f t="shared" ref="BB2590" si="4471">BB2589/10*2</f>
        <v>0</v>
      </c>
      <c r="BC2590" s="133">
        <f t="shared" ref="BC2590" si="4472">BC2589/10*3</f>
        <v>0</v>
      </c>
      <c r="BD2590" s="133">
        <f t="shared" ref="BD2590" si="4473">BD2589/10*4</f>
        <v>0</v>
      </c>
      <c r="BE2590" s="133">
        <f t="shared" ref="BE2590" si="4474">BE2589/10*5</f>
        <v>0</v>
      </c>
      <c r="BF2590" s="133">
        <f t="shared" ref="BF2590" si="4475">BF2589/10*6</f>
        <v>0</v>
      </c>
      <c r="BG2590" s="133">
        <f t="shared" ref="BG2590" si="4476">BG2589/10*7</f>
        <v>0</v>
      </c>
      <c r="BH2590" s="133">
        <f t="shared" ref="BH2590" si="4477">BH2589/10*8</f>
        <v>0</v>
      </c>
      <c r="BI2590" s="134">
        <f t="shared" ref="BI2590" si="4478">BI2589/10*9</f>
        <v>0</v>
      </c>
      <c r="BJ2590" s="134">
        <f t="shared" ref="BJ2590" si="4479">BJ2589/10*10</f>
        <v>0</v>
      </c>
      <c r="BK2590"/>
      <c r="BL2590"/>
      <c r="BM2590"/>
      <c r="BN2590"/>
      <c r="BO2590"/>
      <c r="BP2590"/>
      <c r="BQ2590"/>
      <c r="BR2590"/>
      <c r="BS2590"/>
      <c r="BT2590"/>
      <c r="BU2590"/>
      <c r="BV2590"/>
      <c r="BW2590"/>
      <c r="BX2590"/>
      <c r="BY2590"/>
      <c r="BZ2590"/>
      <c r="CA2590"/>
      <c r="CB2590"/>
      <c r="CC2590"/>
      <c r="CD2590"/>
      <c r="CE2590"/>
      <c r="CF2590"/>
      <c r="CG2590"/>
      <c r="CH2590"/>
      <c r="CI2590"/>
      <c r="CJ2590"/>
      <c r="CK2590"/>
      <c r="CL2590"/>
      <c r="CM2590"/>
      <c r="CN2590"/>
      <c r="CO2590"/>
    </row>
    <row r="2591" spans="1:93" ht="15.75" hidden="1" outlineLevel="2" thickBot="1" x14ac:dyDescent="0.3">
      <c r="A2591" s="152" t="s">
        <v>60</v>
      </c>
      <c r="B2591" s="192" t="e">
        <f t="shared" ref="B2591:BJ2591" si="4480">-B2588+B2587*B2590-1*IF(AND($A2474=B2586,B2590&gt;=$A2534),B2590-$A2534,0)</f>
        <v>#REF!</v>
      </c>
      <c r="C2591" s="193" t="e">
        <f t="shared" si="4480"/>
        <v>#REF!</v>
      </c>
      <c r="D2591" s="193" t="e">
        <f t="shared" si="4480"/>
        <v>#REF!</v>
      </c>
      <c r="E2591" s="193" t="e">
        <f t="shared" si="4480"/>
        <v>#REF!</v>
      </c>
      <c r="F2591" s="193" t="e">
        <f t="shared" si="4480"/>
        <v>#REF!</v>
      </c>
      <c r="G2591" s="193" t="e">
        <f t="shared" si="4480"/>
        <v>#REF!</v>
      </c>
      <c r="H2591" s="193" t="e">
        <f t="shared" si="4480"/>
        <v>#REF!</v>
      </c>
      <c r="I2591" s="193" t="e">
        <f t="shared" si="4480"/>
        <v>#REF!</v>
      </c>
      <c r="J2591" s="193" t="e">
        <f t="shared" si="4480"/>
        <v>#REF!</v>
      </c>
      <c r="K2591" s="193" t="e">
        <f t="shared" si="4480"/>
        <v>#REF!</v>
      </c>
      <c r="L2591" s="194" t="e">
        <f t="shared" si="4480"/>
        <v>#REF!</v>
      </c>
      <c r="M2591" s="192" t="e">
        <f t="shared" si="4480"/>
        <v>#REF!</v>
      </c>
      <c r="N2591" s="193" t="e">
        <f t="shared" si="4480"/>
        <v>#REF!</v>
      </c>
      <c r="O2591" s="193" t="e">
        <f t="shared" si="4480"/>
        <v>#REF!</v>
      </c>
      <c r="P2591" s="193" t="e">
        <f t="shared" si="4480"/>
        <v>#REF!</v>
      </c>
      <c r="Q2591" s="193" t="e">
        <f t="shared" si="4480"/>
        <v>#REF!</v>
      </c>
      <c r="R2591" s="193" t="e">
        <f t="shared" si="4480"/>
        <v>#REF!</v>
      </c>
      <c r="S2591" s="193" t="e">
        <f t="shared" si="4480"/>
        <v>#REF!</v>
      </c>
      <c r="T2591" s="193" t="e">
        <f t="shared" si="4480"/>
        <v>#REF!</v>
      </c>
      <c r="U2591" s="193" t="e">
        <f t="shared" si="4480"/>
        <v>#REF!</v>
      </c>
      <c r="V2591" s="194" t="e">
        <f t="shared" si="4480"/>
        <v>#REF!</v>
      </c>
      <c r="W2591" s="192" t="e">
        <f t="shared" si="4480"/>
        <v>#REF!</v>
      </c>
      <c r="X2591" s="193" t="e">
        <f t="shared" si="4480"/>
        <v>#REF!</v>
      </c>
      <c r="Y2591" s="193" t="e">
        <f t="shared" si="4480"/>
        <v>#REF!</v>
      </c>
      <c r="Z2591" s="193" t="e">
        <f t="shared" si="4480"/>
        <v>#REF!</v>
      </c>
      <c r="AA2591" s="193" t="e">
        <f t="shared" si="4480"/>
        <v>#REF!</v>
      </c>
      <c r="AB2591" s="193" t="e">
        <f t="shared" si="4480"/>
        <v>#REF!</v>
      </c>
      <c r="AC2591" s="193" t="e">
        <f t="shared" si="4480"/>
        <v>#REF!</v>
      </c>
      <c r="AD2591" s="193" t="e">
        <f t="shared" si="4480"/>
        <v>#REF!</v>
      </c>
      <c r="AE2591" s="193" t="e">
        <f t="shared" si="4480"/>
        <v>#REF!</v>
      </c>
      <c r="AF2591" s="194" t="e">
        <f t="shared" si="4480"/>
        <v>#REF!</v>
      </c>
      <c r="AG2591" s="192" t="e">
        <f t="shared" si="4480"/>
        <v>#REF!</v>
      </c>
      <c r="AH2591" s="193" t="e">
        <f t="shared" si="4480"/>
        <v>#REF!</v>
      </c>
      <c r="AI2591" s="193" t="e">
        <f t="shared" si="4480"/>
        <v>#REF!</v>
      </c>
      <c r="AJ2591" s="193" t="e">
        <f t="shared" si="4480"/>
        <v>#REF!</v>
      </c>
      <c r="AK2591" s="193" t="e">
        <f t="shared" si="4480"/>
        <v>#REF!</v>
      </c>
      <c r="AL2591" s="193" t="e">
        <f t="shared" si="4480"/>
        <v>#REF!</v>
      </c>
      <c r="AM2591" s="193" t="e">
        <f t="shared" si="4480"/>
        <v>#REF!</v>
      </c>
      <c r="AN2591" s="193" t="e">
        <f t="shared" si="4480"/>
        <v>#REF!</v>
      </c>
      <c r="AO2591" s="193" t="e">
        <f t="shared" si="4480"/>
        <v>#REF!</v>
      </c>
      <c r="AP2591" s="194" t="e">
        <f t="shared" si="4480"/>
        <v>#REF!</v>
      </c>
      <c r="AQ2591" s="192" t="e">
        <f t="shared" si="4480"/>
        <v>#REF!</v>
      </c>
      <c r="AR2591" s="193" t="e">
        <f t="shared" si="4480"/>
        <v>#REF!</v>
      </c>
      <c r="AS2591" s="193" t="e">
        <f t="shared" si="4480"/>
        <v>#REF!</v>
      </c>
      <c r="AT2591" s="193" t="e">
        <f t="shared" si="4480"/>
        <v>#REF!</v>
      </c>
      <c r="AU2591" s="193" t="e">
        <f t="shared" si="4480"/>
        <v>#REF!</v>
      </c>
      <c r="AV2591" s="193" t="e">
        <f t="shared" si="4480"/>
        <v>#REF!</v>
      </c>
      <c r="AW2591" s="193" t="e">
        <f t="shared" si="4480"/>
        <v>#REF!</v>
      </c>
      <c r="AX2591" s="193" t="e">
        <f t="shared" si="4480"/>
        <v>#REF!</v>
      </c>
      <c r="AY2591" s="193" t="e">
        <f t="shared" si="4480"/>
        <v>#REF!</v>
      </c>
      <c r="AZ2591" s="194" t="e">
        <f t="shared" si="4480"/>
        <v>#REF!</v>
      </c>
      <c r="BA2591" s="192" t="e">
        <f t="shared" si="4480"/>
        <v>#REF!</v>
      </c>
      <c r="BB2591" s="193" t="e">
        <f t="shared" si="4480"/>
        <v>#REF!</v>
      </c>
      <c r="BC2591" s="193" t="e">
        <f t="shared" si="4480"/>
        <v>#REF!</v>
      </c>
      <c r="BD2591" s="193" t="e">
        <f t="shared" si="4480"/>
        <v>#REF!</v>
      </c>
      <c r="BE2591" s="193" t="e">
        <f t="shared" si="4480"/>
        <v>#REF!</v>
      </c>
      <c r="BF2591" s="193" t="e">
        <f t="shared" si="4480"/>
        <v>#REF!</v>
      </c>
      <c r="BG2591" s="193" t="e">
        <f t="shared" si="4480"/>
        <v>#REF!</v>
      </c>
      <c r="BH2591" s="193" t="e">
        <f t="shared" si="4480"/>
        <v>#REF!</v>
      </c>
      <c r="BI2591" s="193" t="e">
        <f t="shared" si="4480"/>
        <v>#REF!</v>
      </c>
      <c r="BJ2591" s="194" t="e">
        <f t="shared" si="4480"/>
        <v>#REF!</v>
      </c>
    </row>
    <row r="2592" spans="1:93" hidden="1" outlineLevel="2" x14ac:dyDescent="0.25"/>
    <row r="2593" spans="1:34" hidden="1" outlineLevel="1" collapsed="1" x14ac:dyDescent="0.25">
      <c r="A2593" s="181" t="e">
        <f>3*B2474/10</f>
        <v>#REF!</v>
      </c>
      <c r="B2593" s="180"/>
      <c r="C2593" s="180"/>
      <c r="D2593" s="180"/>
    </row>
    <row r="2594" spans="1:34" hidden="1" outlineLevel="2" x14ac:dyDescent="0.25">
      <c r="B2594" s="316" t="e">
        <f>#REF!</f>
        <v>#REF!</v>
      </c>
      <c r="C2594" s="317"/>
      <c r="D2594" s="316" t="e">
        <f>#REF!</f>
        <v>#REF!</v>
      </c>
      <c r="E2594" s="317"/>
      <c r="F2594" s="316" t="e">
        <f>#REF!</f>
        <v>#REF!</v>
      </c>
      <c r="G2594" s="317"/>
      <c r="H2594" s="316" t="e">
        <f>#REF!</f>
        <v>#REF!</v>
      </c>
      <c r="I2594" s="317"/>
      <c r="J2594" s="316" t="e">
        <f>#REF!</f>
        <v>#REF!</v>
      </c>
      <c r="K2594" s="317"/>
      <c r="L2594" s="316" t="e">
        <f>#REF!</f>
        <v>#REF!</v>
      </c>
      <c r="M2594" s="317"/>
    </row>
    <row r="2595" spans="1:34" hidden="1" outlineLevel="2" x14ac:dyDescent="0.25">
      <c r="B2595" s="105" t="e">
        <f>#REF!</f>
        <v>#REF!</v>
      </c>
      <c r="C2595" s="108">
        <v>0</v>
      </c>
      <c r="D2595" s="107" t="e">
        <f>#REF!</f>
        <v>#REF!</v>
      </c>
      <c r="E2595" s="108">
        <v>0</v>
      </c>
      <c r="F2595" s="107" t="e">
        <f>#REF!</f>
        <v>#REF!</v>
      </c>
      <c r="G2595" s="108">
        <v>0</v>
      </c>
      <c r="H2595" s="107" t="e">
        <f>#REF!</f>
        <v>#REF!</v>
      </c>
      <c r="I2595" s="108">
        <v>0</v>
      </c>
      <c r="J2595" s="107" t="e">
        <f>#REF!</f>
        <v>#REF!</v>
      </c>
      <c r="K2595" s="108">
        <v>0</v>
      </c>
      <c r="L2595" s="107" t="e">
        <f>#REF!</f>
        <v>#REF!</v>
      </c>
      <c r="M2595" s="108">
        <v>0</v>
      </c>
      <c r="X2595" s="146"/>
      <c r="Y2595" s="147"/>
    </row>
    <row r="2596" spans="1:34" hidden="1" outlineLevel="2" x14ac:dyDescent="0.25">
      <c r="B2596" s="105" t="e">
        <f>#REF!</f>
        <v>#REF!</v>
      </c>
      <c r="C2596" s="108" t="e">
        <f>IF($A2474=B2594,1*($B2474-$A2593)^2*(2*$A2593+$B2474)/$B2474^3,0)</f>
        <v>#REF!</v>
      </c>
      <c r="D2596" s="107" t="e">
        <f>#REF!</f>
        <v>#REF!</v>
      </c>
      <c r="E2596" s="108" t="e">
        <f>IF($A2474=D2594,1*($B2474-$A2593)^2*(2*$A2593+$B2474)/$B2474^3,0)</f>
        <v>#REF!</v>
      </c>
      <c r="F2596" s="107" t="e">
        <f>#REF!</f>
        <v>#REF!</v>
      </c>
      <c r="G2596" s="108" t="e">
        <f>IF($A2474=F2594,1*($B2474-$A2593)^2*(2*$A2593+$B2474)/$B2474^3,0)</f>
        <v>#REF!</v>
      </c>
      <c r="H2596" s="107" t="e">
        <f>#REF!</f>
        <v>#REF!</v>
      </c>
      <c r="I2596" s="108" t="e">
        <f>IF($A2474=H2594,1*($B2474-$A2593)^2*(2*$A2593+$B2474)/$B2474^3,0)</f>
        <v>#REF!</v>
      </c>
      <c r="J2596" s="107" t="e">
        <f>#REF!</f>
        <v>#REF!</v>
      </c>
      <c r="K2596" s="108" t="e">
        <f>IF($A2474=J2594,1*($B2474-$A2593)^2*(2*$A2593+$B2474)/$B2474^3,0)</f>
        <v>#REF!</v>
      </c>
      <c r="L2596" s="107" t="e">
        <f>#REF!</f>
        <v>#REF!</v>
      </c>
      <c r="M2596" s="108" t="e">
        <f>IF($A2474=L2594,1*($B2474-$A2593)^2*(2*$A2593+$B2474)/$B2474^3,0)</f>
        <v>#REF!</v>
      </c>
    </row>
    <row r="2597" spans="1:34" hidden="1" outlineLevel="2" x14ac:dyDescent="0.25">
      <c r="A2597" t="s">
        <v>36</v>
      </c>
      <c r="B2597" s="105" t="e">
        <f>#REF!</f>
        <v>#REF!</v>
      </c>
      <c r="C2597" s="108" t="e">
        <f>IF($A2474=B2594,1*$A2593*($B2474-$A2593)^2/$B2474^2,0)</f>
        <v>#REF!</v>
      </c>
      <c r="D2597" s="107" t="e">
        <f>#REF!</f>
        <v>#REF!</v>
      </c>
      <c r="E2597" s="108" t="e">
        <f>IF($A2474=D2594,1*$A2593*($B2474-$A2593)^2/$B2474^2,0)</f>
        <v>#REF!</v>
      </c>
      <c r="F2597" s="107" t="e">
        <f>#REF!</f>
        <v>#REF!</v>
      </c>
      <c r="G2597" s="108" t="e">
        <f>IF($A2474=F2594,1*$A2593*($B2474-$A2593)^2/$B2474^2,0)</f>
        <v>#REF!</v>
      </c>
      <c r="H2597" s="107" t="e">
        <f>#REF!</f>
        <v>#REF!</v>
      </c>
      <c r="I2597" s="108" t="e">
        <f>IF($A2474=H2594,1*$A2593*($B2474-$A2593)^2/$B2474^2,0)</f>
        <v>#REF!</v>
      </c>
      <c r="J2597" s="107" t="e">
        <f>#REF!</f>
        <v>#REF!</v>
      </c>
      <c r="K2597" s="108" t="e">
        <f>IF($A2474=J2594,1*$A2593*($B2474-$A2593)^2/$B2474^2,0)</f>
        <v>#REF!</v>
      </c>
      <c r="L2597" s="107" t="e">
        <f>#REF!</f>
        <v>#REF!</v>
      </c>
      <c r="M2597" s="108" t="e">
        <f>IF($A2474=L2594,1*$A2593*($B2474-$A2593)^2/$B2474^2,0)</f>
        <v>#REF!</v>
      </c>
      <c r="X2597" s="149"/>
    </row>
    <row r="2598" spans="1:34" hidden="1" outlineLevel="2" x14ac:dyDescent="0.25">
      <c r="B2598" s="105" t="e">
        <f>#REF!</f>
        <v>#REF!</v>
      </c>
      <c r="C2598" s="108">
        <v>0</v>
      </c>
      <c r="D2598" s="107" t="e">
        <f>#REF!</f>
        <v>#REF!</v>
      </c>
      <c r="E2598" s="108">
        <v>0</v>
      </c>
      <c r="F2598" s="107" t="e">
        <f>#REF!</f>
        <v>#REF!</v>
      </c>
      <c r="G2598" s="108">
        <v>0</v>
      </c>
      <c r="H2598" s="107" t="e">
        <f>#REF!</f>
        <v>#REF!</v>
      </c>
      <c r="I2598" s="108">
        <v>0</v>
      </c>
      <c r="J2598" s="107" t="e">
        <f>#REF!</f>
        <v>#REF!</v>
      </c>
      <c r="K2598" s="108">
        <v>0</v>
      </c>
      <c r="L2598" s="107" t="e">
        <f>#REF!</f>
        <v>#REF!</v>
      </c>
      <c r="M2598" s="108">
        <v>0</v>
      </c>
    </row>
    <row r="2599" spans="1:34" hidden="1" outlineLevel="2" x14ac:dyDescent="0.25">
      <c r="B2599" s="105" t="e">
        <f>#REF!</f>
        <v>#REF!</v>
      </c>
      <c r="C2599" s="108" t="e">
        <f>IF($A2474=B2594,1*($A2593)^2*(3*$B2474-2*$A2593)/$B2474^3,0)</f>
        <v>#REF!</v>
      </c>
      <c r="D2599" s="107" t="e">
        <f>#REF!</f>
        <v>#REF!</v>
      </c>
      <c r="E2599" s="108" t="e">
        <f>IF($A2474=D2594,1*($A2593)^2*(3*$B2474-2*$A2593)/$B2474^3,0)</f>
        <v>#REF!</v>
      </c>
      <c r="F2599" s="107" t="e">
        <f>#REF!</f>
        <v>#REF!</v>
      </c>
      <c r="G2599" s="108" t="e">
        <f>IF($A2474=F2594,1*($A2593)^2*(3*$B2474-2*$A2593)/$B2474^3,0)</f>
        <v>#REF!</v>
      </c>
      <c r="H2599" s="107" t="e">
        <f>#REF!</f>
        <v>#REF!</v>
      </c>
      <c r="I2599" s="108" t="e">
        <f>IF($A2474=H2594,1*($A2593)^2*(3*$B2474-2*$A2593)/$B2474^3,0)</f>
        <v>#REF!</v>
      </c>
      <c r="J2599" s="107" t="e">
        <f>#REF!</f>
        <v>#REF!</v>
      </c>
      <c r="K2599" s="108" t="e">
        <f>IF($A2474=J2594,1*($A2593)^2*(3*$B2474-2*$A2593)/$B2474^3,0)</f>
        <v>#REF!</v>
      </c>
      <c r="L2599" s="107" t="e">
        <f>#REF!</f>
        <v>#REF!</v>
      </c>
      <c r="M2599" s="108" t="e">
        <f>IF($A2474=L2594,1*($A2593)^2*(3*$B2474-2*$A2593)/$B2474^3,0)</f>
        <v>#REF!</v>
      </c>
    </row>
    <row r="2600" spans="1:34" hidden="1" outlineLevel="2" x14ac:dyDescent="0.25">
      <c r="B2600" s="105" t="e">
        <f>#REF!</f>
        <v>#REF!</v>
      </c>
      <c r="C2600" s="108" t="e">
        <f>IF($A2474=B2594,-1*($B2474-$A2593)*$A2593^2/$B2474^2,0)</f>
        <v>#REF!</v>
      </c>
      <c r="D2600" s="107" t="e">
        <f>#REF!</f>
        <v>#REF!</v>
      </c>
      <c r="E2600" s="108" t="e">
        <f>IF($A2474=D2594,-1*($B2474-$A2593)*$A2593^2/$B2474^2,0)</f>
        <v>#REF!</v>
      </c>
      <c r="F2600" s="107" t="e">
        <f>#REF!</f>
        <v>#REF!</v>
      </c>
      <c r="G2600" s="108" t="e">
        <f>IF($A2474=F2594,-1*($B2474-$A2593)*$A2593^2/$B2474^2,0)</f>
        <v>#REF!</v>
      </c>
      <c r="H2600" s="107" t="e">
        <f>#REF!</f>
        <v>#REF!</v>
      </c>
      <c r="I2600" s="108" t="e">
        <f>IF($A2474=H2594,-1*($B2474-$A2593)*$A2593^2/$B2474^2,0)</f>
        <v>#REF!</v>
      </c>
      <c r="J2600" s="107" t="e">
        <f>#REF!</f>
        <v>#REF!</v>
      </c>
      <c r="K2600" s="108" t="e">
        <f>IF($A2474=J2594,-1*($B2474-$A2593)*$A2593^2/$B2474^2,0)</f>
        <v>#REF!</v>
      </c>
      <c r="L2600" s="107" t="e">
        <f>#REF!</f>
        <v>#REF!</v>
      </c>
      <c r="M2600" s="108" t="e">
        <f>IF($A2474=L2594,-1*($B2474-$A2593)*$A2593^2/$B2474^2,0)</f>
        <v>#REF!</v>
      </c>
    </row>
    <row r="2601" spans="1:34" hidden="1" outlineLevel="2" x14ac:dyDescent="0.25">
      <c r="C2601" t="s">
        <v>61</v>
      </c>
      <c r="D2601" s="182"/>
      <c r="E2601" s="183"/>
      <c r="F2601" s="182"/>
      <c r="G2601" s="183"/>
      <c r="H2601" s="182"/>
      <c r="I2601" s="183"/>
      <c r="J2601" s="182"/>
      <c r="K2601" s="183"/>
      <c r="L2601" s="182"/>
      <c r="M2601" s="183"/>
      <c r="N2601" s="182"/>
      <c r="O2601" s="183"/>
      <c r="P2601" s="182"/>
      <c r="Q2601" s="183"/>
      <c r="R2601" s="182"/>
      <c r="S2601" s="183"/>
    </row>
    <row r="2602" spans="1:34" hidden="1" outlineLevel="2" x14ac:dyDescent="0.25">
      <c r="B2602" s="105">
        <v>1</v>
      </c>
      <c r="C2602" s="108">
        <f t="shared" ref="C2602" si="4481">-(IFERROR(VLOOKUP($B2602,$B2595:$C2600,2,0),0)+IFERROR(VLOOKUP($B2602,$D2595:$E2600,2,0),0)+IFERROR(VLOOKUP($B2602,$F2595:$G2600,2,0),0)+IFERROR(VLOOKUP($B2602,$H2595:$I2600,2,0),0)+IFERROR(VLOOKUP($B2602,$J2595:$K2600,2,0),0)+IFERROR(VLOOKUP($B2602,$L2595:$M2600,2,0),0)+IFERROR(VLOOKUP($B2602,$N2595:$O2600,2,0),0)+IFERROR(VLOOKUP($B2602,$P2595:$Q2600,2,0),0)+IFERROR(VLOOKUP($B2602,$R2595:$S2600,2,0),0))</f>
        <v>0</v>
      </c>
      <c r="E2602" s="109"/>
      <c r="F2602" s="325" t="s">
        <v>37</v>
      </c>
      <c r="G2602" s="325"/>
      <c r="H2602" s="325"/>
      <c r="I2602" s="325"/>
      <c r="J2602" s="325"/>
      <c r="K2602" s="325"/>
      <c r="L2602" s="325"/>
      <c r="M2602" s="325"/>
      <c r="N2602" s="325"/>
      <c r="O2602" s="325"/>
      <c r="P2602" s="325"/>
      <c r="Q2602" s="325"/>
      <c r="R2602" s="325"/>
      <c r="S2602" s="325"/>
      <c r="T2602" s="325"/>
      <c r="U2602" s="325"/>
      <c r="V2602" s="325"/>
      <c r="W2602" s="325"/>
      <c r="X2602" s="325"/>
      <c r="Y2602" s="325"/>
      <c r="Z2602" s="325"/>
      <c r="AA2602" s="325"/>
      <c r="AB2602" s="110"/>
      <c r="AC2602" s="110"/>
      <c r="AD2602" s="110"/>
      <c r="AE2602" s="110"/>
      <c r="AF2602" s="110"/>
      <c r="AG2602" s="110"/>
      <c r="AH2602" s="110"/>
    </row>
    <row r="2603" spans="1:34" hidden="1" outlineLevel="2" x14ac:dyDescent="0.25">
      <c r="B2603" s="105">
        <v>2</v>
      </c>
      <c r="C2603" s="108">
        <f t="shared" ref="C2603" si="4482">-(IFERROR(VLOOKUP($B2603,$B2595:$C2600,2,0),0)+IFERROR(VLOOKUP($B2603,$D2595:$E2600,2,0),0)+IFERROR(VLOOKUP($B2603,$F2595:$G2600,2,0),0)+IFERROR(VLOOKUP($B2603,$H2595:$I2600,2,0),0)+IFERROR(VLOOKUP($B2603,$J2595:$K2600,2,0),0)+IFERROR(VLOOKUP($B2603,$L2595:$M2600,2,0),0)+IFERROR(VLOOKUP($B2603,$N2595:$O2600,2,0),0)+IFERROR(VLOOKUP($B2603,$P2595:$Q2600,2,0),0)+IFERROR(VLOOKUP($B2603,$R2595:$S2600,2,0),0))</f>
        <v>0</v>
      </c>
      <c r="E2603" s="110"/>
      <c r="F2603" s="110"/>
      <c r="G2603" s="326" t="s">
        <v>38</v>
      </c>
      <c r="H2603" s="326"/>
      <c r="I2603" s="326"/>
      <c r="J2603" s="326"/>
      <c r="K2603" s="326"/>
      <c r="L2603" s="326"/>
      <c r="M2603" s="110"/>
      <c r="N2603" s="110"/>
      <c r="O2603" s="110"/>
      <c r="P2603" s="327" t="s">
        <v>39</v>
      </c>
      <c r="Q2603" s="327"/>
      <c r="R2603" s="327"/>
      <c r="S2603" s="327"/>
      <c r="T2603" s="327"/>
      <c r="U2603" s="327"/>
      <c r="V2603" s="110"/>
      <c r="W2603" s="110"/>
      <c r="X2603" s="110"/>
      <c r="Y2603" s="110"/>
      <c r="Z2603" s="110"/>
      <c r="AA2603" s="110"/>
      <c r="AB2603" s="110"/>
      <c r="AC2603" s="110"/>
      <c r="AD2603" s="110"/>
      <c r="AE2603" s="110"/>
      <c r="AF2603" s="110"/>
      <c r="AG2603" s="110"/>
      <c r="AH2603" s="110"/>
    </row>
    <row r="2604" spans="1:34" hidden="1" outlineLevel="2" x14ac:dyDescent="0.25">
      <c r="B2604" s="105">
        <v>3</v>
      </c>
      <c r="C2604" s="108">
        <f t="shared" ref="C2604" si="4483">-(IFERROR(VLOOKUP($B2604,$B2595:$C2600,2,0),0)+IFERROR(VLOOKUP($B2604,$D2595:$E2600,2,0),0)+IFERROR(VLOOKUP($B2604,$F2595:$G2600,2,0),0)+IFERROR(VLOOKUP($B2604,$H2595:$I2600,2,0),0)+IFERROR(VLOOKUP($B2604,$J2595:$K2600,2,0),0)+IFERROR(VLOOKUP($B2604,$L2595:$M2600,2,0),0)+IFERROR(VLOOKUP($B2604,$N2595:$O2600,2,0),0)+IFERROR(VLOOKUP($B2604,$P2595:$Q2600,2,0),0)+IFERROR(VLOOKUP($B2604,$R2595:$S2600,2,0),0))</f>
        <v>0</v>
      </c>
      <c r="E2604" s="110"/>
      <c r="F2604" s="110"/>
      <c r="G2604" s="112">
        <v>6</v>
      </c>
      <c r="H2604" s="112">
        <v>5</v>
      </c>
      <c r="I2604" s="112">
        <v>4</v>
      </c>
      <c r="J2604" s="112">
        <v>3</v>
      </c>
      <c r="K2604" s="112">
        <v>2</v>
      </c>
      <c r="L2604" s="112">
        <v>1</v>
      </c>
      <c r="M2604" s="110"/>
      <c r="O2604" s="110"/>
      <c r="P2604" s="112">
        <v>6</v>
      </c>
      <c r="Q2604" s="112">
        <v>5</v>
      </c>
      <c r="R2604" s="112">
        <v>4</v>
      </c>
      <c r="S2604" s="112">
        <v>3</v>
      </c>
      <c r="T2604" s="112">
        <v>2</v>
      </c>
      <c r="U2604" s="112">
        <v>1</v>
      </c>
      <c r="AB2604" s="110"/>
      <c r="AC2604" s="110"/>
      <c r="AD2604" s="110"/>
      <c r="AE2604" s="110"/>
      <c r="AF2604" s="110"/>
      <c r="AG2604" s="110"/>
      <c r="AH2604" s="110"/>
    </row>
    <row r="2605" spans="1:34" hidden="1" outlineLevel="2" x14ac:dyDescent="0.25">
      <c r="B2605" s="105">
        <v>4</v>
      </c>
      <c r="C2605" s="108">
        <f t="shared" ref="C2605" si="4484">-(IFERROR(VLOOKUP($B2605,$B2595:$C2600,2,0),0)+IFERROR(VLOOKUP($B2605,$D2595:$E2600,2,0),0)+IFERROR(VLOOKUP($B2605,$F2595:$G2600,2,0),0)+IFERROR(VLOOKUP($B2605,$H2595:$I2600,2,0),0)+IFERROR(VLOOKUP($B2605,$J2595:$K2600,2,0),0)+IFERROR(VLOOKUP($B2605,$L2595:$M2600,2,0),0)+IFERROR(VLOOKUP($B2605,$N2595:$O2600,2,0),0)+IFERROR(VLOOKUP($B2605,$P2595:$Q2600,2,0),0)+IFERROR(VLOOKUP($B2605,$R2595:$S2600,2,0),0))</f>
        <v>0</v>
      </c>
      <c r="E2605" s="110"/>
      <c r="F2605" s="105">
        <v>1</v>
      </c>
      <c r="G2605" s="184" t="e">
        <f t="array" ref="G2605:G2611">MMULT(MINVERSE($C$24:$I$30),$C2602:$C2608)</f>
        <v>#NUM!</v>
      </c>
      <c r="H2605" s="184" t="e">
        <f t="array" ref="H2605:H2610">MMULT(MINVERSE($C$24:$H$29),$C2602:$C2607)</f>
        <v>#NUM!</v>
      </c>
      <c r="I2605" s="184" t="e">
        <f t="array" ref="I2605:I2609">MMULT(MINVERSE($C$24:$G$28),$C2602:$C2606)</f>
        <v>#NUM!</v>
      </c>
      <c r="J2605" s="184" t="e">
        <f t="array" ref="J2605:J2608">MMULT(MINVERSE($C$24:$F$27),$C2602:$C2605)</f>
        <v>#NUM!</v>
      </c>
      <c r="K2605" s="184" t="e">
        <f t="array" ref="K2605:K2607">MMULT(MINVERSE($C$24:$E$26),$C2602:$C2604)</f>
        <v>#NUM!</v>
      </c>
      <c r="L2605" s="184" t="e">
        <f t="array" ref="L2605:L2606">MMULT(MINVERSE($C$24:$D$25),$C2602:$C2603)</f>
        <v>#NUM!</v>
      </c>
      <c r="M2605" s="110"/>
      <c r="O2605" s="105">
        <v>1</v>
      </c>
      <c r="P2605" s="184" t="e">
        <f t="array" ref="P2605:P2615">MMULT(MINVERSE($C$24:$M$34),$C2602:$C2612)</f>
        <v>#NUM!</v>
      </c>
      <c r="Q2605" s="184" t="e">
        <f t="array" ref="Q2605:Q2614">MMULT(MINVERSE($C$24:$L$33),$C2602:$C2611)</f>
        <v>#NUM!</v>
      </c>
      <c r="R2605" s="184" t="e">
        <f t="array" ref="R2605:R2613">MMULT(MINVERSE($C$24:$K$32),$C2602:$C2610)</f>
        <v>#NUM!</v>
      </c>
      <c r="S2605" s="184" t="e">
        <f t="array" ref="S2605:S2612">MMULT(MINVERSE($C$24:$J$31),$C2602:$C2609)</f>
        <v>#NUM!</v>
      </c>
      <c r="T2605" s="114"/>
      <c r="U2605" s="114"/>
      <c r="V2605" s="110"/>
      <c r="W2605" s="110"/>
      <c r="X2605" s="110"/>
      <c r="Y2605" s="110"/>
      <c r="Z2605" s="110"/>
      <c r="AA2605" s="110"/>
      <c r="AB2605" s="110"/>
      <c r="AC2605" s="110"/>
      <c r="AD2605" s="110"/>
      <c r="AE2605" s="110"/>
      <c r="AF2605" s="110"/>
      <c r="AG2605" s="110"/>
      <c r="AH2605" s="110"/>
    </row>
    <row r="2606" spans="1:34" hidden="1" outlineLevel="2" x14ac:dyDescent="0.25">
      <c r="B2606" s="105">
        <v>5</v>
      </c>
      <c r="C2606" s="108">
        <f t="shared" ref="C2606" si="4485">-(IFERROR(VLOOKUP($B2606,$B2595:$C2600,2,0),0)+IFERROR(VLOOKUP($B2606,$D2595:$E2600,2,0),0)+IFERROR(VLOOKUP($B2606,$F2595:$G2600,2,0),0)+IFERROR(VLOOKUP($B2606,$H2595:$I2600,2,0),0)+IFERROR(VLOOKUP($B2606,$J2595:$K2600,2,0),0)+IFERROR(VLOOKUP($B2606,$L2595:$M2600,2,0),0)+IFERROR(VLOOKUP($B2606,$N2595:$O2600,2,0),0)+IFERROR(VLOOKUP($B2606,$P2595:$Q2600,2,0),0)+IFERROR(VLOOKUP($B2606,$R2595:$S2600,2,0),0))</f>
        <v>0</v>
      </c>
      <c r="E2606" s="110"/>
      <c r="F2606" s="105">
        <v>2</v>
      </c>
      <c r="G2606" s="185" t="e">
        <v>#NUM!</v>
      </c>
      <c r="H2606" s="185" t="e">
        <v>#NUM!</v>
      </c>
      <c r="I2606" s="185" t="e">
        <v>#NUM!</v>
      </c>
      <c r="J2606" s="185" t="e">
        <v>#NUM!</v>
      </c>
      <c r="K2606" s="185" t="e">
        <v>#NUM!</v>
      </c>
      <c r="L2606" s="185" t="e">
        <v>#NUM!</v>
      </c>
      <c r="M2606" s="110"/>
      <c r="O2606" s="105">
        <v>2</v>
      </c>
      <c r="P2606" s="185" t="e">
        <v>#NUM!</v>
      </c>
      <c r="Q2606" s="185" t="e">
        <v>#NUM!</v>
      </c>
      <c r="R2606" s="185" t="e">
        <v>#NUM!</v>
      </c>
      <c r="S2606" s="185" t="e">
        <v>#NUM!</v>
      </c>
      <c r="T2606" s="114"/>
      <c r="U2606" s="114"/>
    </row>
    <row r="2607" spans="1:34" hidden="1" outlineLevel="2" x14ac:dyDescent="0.25">
      <c r="B2607" s="105">
        <v>6</v>
      </c>
      <c r="C2607" s="108">
        <f t="shared" ref="C2607" si="4486">-(IFERROR(VLOOKUP($B2607,$B2595:$C2600,2,0),0)+IFERROR(VLOOKUP($B2607,$D2595:$E2600,2,0),0)+IFERROR(VLOOKUP($B2607,$F2595:$G2600,2,0),0)+IFERROR(VLOOKUP($B2607,$H2595:$I2600,2,0),0)+IFERROR(VLOOKUP($B2607,$J2595:$K2600,2,0),0)+IFERROR(VLOOKUP($B2607,$L2595:$M2600,2,0),0)+IFERROR(VLOOKUP($B2607,$N2595:$O2600,2,0),0)+IFERROR(VLOOKUP($B2607,$P2595:$Q2600,2,0),0)+IFERROR(VLOOKUP($B2607,$R2595:$S2600,2,0),0))</f>
        <v>0</v>
      </c>
      <c r="E2607" s="110"/>
      <c r="F2607" s="105">
        <v>3</v>
      </c>
      <c r="G2607" s="185" t="e">
        <v>#NUM!</v>
      </c>
      <c r="H2607" s="185" t="e">
        <v>#NUM!</v>
      </c>
      <c r="I2607" s="185" t="e">
        <v>#NUM!</v>
      </c>
      <c r="J2607" s="185" t="e">
        <v>#NUM!</v>
      </c>
      <c r="K2607" s="185" t="e">
        <v>#NUM!</v>
      </c>
      <c r="L2607" s="185"/>
      <c r="M2607" s="110"/>
      <c r="O2607" s="105">
        <v>3</v>
      </c>
      <c r="P2607" s="185" t="e">
        <v>#NUM!</v>
      </c>
      <c r="Q2607" s="185" t="e">
        <v>#NUM!</v>
      </c>
      <c r="R2607" s="185" t="e">
        <v>#NUM!</v>
      </c>
      <c r="S2607" s="185" t="e">
        <v>#NUM!</v>
      </c>
      <c r="T2607" s="114"/>
      <c r="U2607" s="114"/>
    </row>
    <row r="2608" spans="1:34" hidden="1" outlineLevel="2" x14ac:dyDescent="0.25">
      <c r="B2608" s="105">
        <v>7</v>
      </c>
      <c r="C2608" s="108">
        <f t="shared" ref="C2608" si="4487">-(IFERROR(VLOOKUP($B2608,$B2595:$C2600,2,0),0)+IFERROR(VLOOKUP($B2608,$D2595:$E2600,2,0),0)+IFERROR(VLOOKUP($B2608,$F2595:$G2600,2,0),0)+IFERROR(VLOOKUP($B2608,$H2595:$I2600,2,0),0)+IFERROR(VLOOKUP($B2608,$J2595:$K2600,2,0),0)+IFERROR(VLOOKUP($B2608,$L2595:$M2600,2,0),0)+IFERROR(VLOOKUP($B2608,$N2595:$O2600,2,0),0)+IFERROR(VLOOKUP($B2608,$P2595:$Q2600,2,0),0)+IFERROR(VLOOKUP($B2608,$R2595:$S2600,2,0),0))</f>
        <v>0</v>
      </c>
      <c r="E2608" s="110"/>
      <c r="F2608" s="105">
        <v>4</v>
      </c>
      <c r="G2608" s="185" t="e">
        <v>#NUM!</v>
      </c>
      <c r="H2608" s="185" t="e">
        <v>#NUM!</v>
      </c>
      <c r="I2608" s="185" t="e">
        <v>#NUM!</v>
      </c>
      <c r="J2608" s="185" t="e">
        <v>#NUM!</v>
      </c>
      <c r="K2608" s="185"/>
      <c r="L2608" s="185"/>
      <c r="M2608" s="110"/>
      <c r="O2608" s="105">
        <v>4</v>
      </c>
      <c r="P2608" s="185" t="e">
        <v>#NUM!</v>
      </c>
      <c r="Q2608" s="185" t="e">
        <v>#NUM!</v>
      </c>
      <c r="R2608" s="185" t="e">
        <v>#NUM!</v>
      </c>
      <c r="S2608" s="185" t="e">
        <v>#NUM!</v>
      </c>
      <c r="T2608" s="114"/>
      <c r="U2608" s="114"/>
    </row>
    <row r="2609" spans="1:24" hidden="1" outlineLevel="2" x14ac:dyDescent="0.25">
      <c r="B2609" s="105">
        <v>8</v>
      </c>
      <c r="C2609" s="108">
        <f t="shared" ref="C2609" si="4488">-(IFERROR(VLOOKUP($B2609,$B2595:$C2600,2,0),0)+IFERROR(VLOOKUP($B2609,$D2595:$E2600,2,0),0)+IFERROR(VLOOKUP($B2609,$F2595:$G2600,2,0),0)+IFERROR(VLOOKUP($B2609,$H2595:$I2600,2,0),0)+IFERROR(VLOOKUP($B2609,$J2595:$K2600,2,0),0)+IFERROR(VLOOKUP($B2609,$L2595:$M2600,2,0),0)+IFERROR(VLOOKUP($B2609,$N2595:$O2600,2,0),0)+IFERROR(VLOOKUP($B2609,$P2595:$Q2600,2,0),0)+IFERROR(VLOOKUP($B2609,$R2595:$S2600,2,0),0))</f>
        <v>0</v>
      </c>
      <c r="E2609" s="110" t="s">
        <v>40</v>
      </c>
      <c r="F2609" s="105">
        <v>5</v>
      </c>
      <c r="G2609" s="185" t="e">
        <v>#NUM!</v>
      </c>
      <c r="H2609" s="185" t="e">
        <v>#NUM!</v>
      </c>
      <c r="I2609" s="185" t="e">
        <v>#NUM!</v>
      </c>
      <c r="J2609" s="185"/>
      <c r="K2609" s="185"/>
      <c r="L2609" s="185"/>
      <c r="M2609" s="110"/>
      <c r="O2609" s="105">
        <v>5</v>
      </c>
      <c r="P2609" s="185" t="e">
        <v>#NUM!</v>
      </c>
      <c r="Q2609" s="185" t="e">
        <v>#NUM!</v>
      </c>
      <c r="R2609" s="185" t="e">
        <v>#NUM!</v>
      </c>
      <c r="S2609" s="185" t="e">
        <v>#NUM!</v>
      </c>
      <c r="T2609" s="114"/>
      <c r="U2609" s="114"/>
    </row>
    <row r="2610" spans="1:24" hidden="1" outlineLevel="2" x14ac:dyDescent="0.25">
      <c r="B2610" s="105">
        <v>9</v>
      </c>
      <c r="C2610" s="108">
        <f t="shared" ref="C2610" si="4489">-(IFERROR(VLOOKUP($B2610,$B2595:$C2600,2,0),0)+IFERROR(VLOOKUP($B2610,$D2595:$E2600,2,0),0)+IFERROR(VLOOKUP($B2610,$F2595:$G2600,2,0),0)+IFERROR(VLOOKUP($B2610,$H2595:$I2600,2,0),0)+IFERROR(VLOOKUP($B2610,$J2595:$K2600,2,0),0)+IFERROR(VLOOKUP($B2610,$L2595:$M2600,2,0),0)+IFERROR(VLOOKUP($B2610,$N2595:$O2600,2,0),0)+IFERROR(VLOOKUP($B2610,$P2595:$Q2600,2,0),0)+IFERROR(VLOOKUP($B2610,$R2595:$S2600,2,0),0))</f>
        <v>0</v>
      </c>
      <c r="E2610" s="110"/>
      <c r="F2610" s="105">
        <v>6</v>
      </c>
      <c r="G2610" s="185" t="e">
        <v>#NUM!</v>
      </c>
      <c r="H2610" s="185" t="e">
        <v>#NUM!</v>
      </c>
      <c r="I2610" s="185"/>
      <c r="J2610" s="185"/>
      <c r="K2610" s="185"/>
      <c r="L2610" s="185"/>
      <c r="M2610" s="110"/>
      <c r="O2610" s="105">
        <v>6</v>
      </c>
      <c r="P2610" s="185" t="e">
        <v>#NUM!</v>
      </c>
      <c r="Q2610" s="185" t="e">
        <v>#NUM!</v>
      </c>
      <c r="R2610" s="185" t="e">
        <v>#NUM!</v>
      </c>
      <c r="S2610" s="185" t="e">
        <v>#NUM!</v>
      </c>
      <c r="T2610" s="114"/>
      <c r="U2610" s="114"/>
    </row>
    <row r="2611" spans="1:24" hidden="1" outlineLevel="2" x14ac:dyDescent="0.25">
      <c r="B2611" s="105">
        <v>10</v>
      </c>
      <c r="C2611" s="108">
        <f t="shared" ref="C2611" si="4490">-(IFERROR(VLOOKUP($B2611,$B2595:$C2600,2,0),0)+IFERROR(VLOOKUP($B2611,$D2595:$E2600,2,0),0)+IFERROR(VLOOKUP($B2611,$F2595:$G2600,2,0),0)+IFERROR(VLOOKUP($B2611,$H2595:$I2600,2,0),0)+IFERROR(VLOOKUP($B2611,$J2595:$K2600,2,0),0)+IFERROR(VLOOKUP($B2611,$L2595:$M2600,2,0),0)+IFERROR(VLOOKUP($B2611,$N2595:$O2600,2,0),0)+IFERROR(VLOOKUP($B2611,$P2595:$Q2600,2,0),0)+IFERROR(VLOOKUP($B2611,$R2595:$S2600,2,0),0))</f>
        <v>0</v>
      </c>
      <c r="E2611" s="110"/>
      <c r="F2611" s="105">
        <v>7</v>
      </c>
      <c r="G2611" s="185" t="e">
        <v>#NUM!</v>
      </c>
      <c r="H2611" s="185"/>
      <c r="I2611" s="185"/>
      <c r="J2611" s="185"/>
      <c r="K2611" s="185"/>
      <c r="L2611" s="185"/>
      <c r="M2611" s="110"/>
      <c r="N2611" s="110" t="s">
        <v>40</v>
      </c>
      <c r="O2611" s="105">
        <v>7</v>
      </c>
      <c r="P2611" s="185" t="e">
        <v>#NUM!</v>
      </c>
      <c r="Q2611" s="185" t="e">
        <v>#NUM!</v>
      </c>
      <c r="R2611" s="185" t="e">
        <v>#NUM!</v>
      </c>
      <c r="S2611" s="185" t="e">
        <v>#NUM!</v>
      </c>
      <c r="T2611" s="114"/>
      <c r="U2611" s="114"/>
    </row>
    <row r="2612" spans="1:24" hidden="1" outlineLevel="2" x14ac:dyDescent="0.25">
      <c r="B2612" s="105">
        <v>11</v>
      </c>
      <c r="C2612" s="108">
        <f t="shared" ref="C2612" si="4491">-(IFERROR(VLOOKUP($B2612,$B2595:$C2600,2,0),0)+IFERROR(VLOOKUP($B2612,$D2595:$E2600,2,0),0)+IFERROR(VLOOKUP($B2612,$F2595:$G2600,2,0),0)+IFERROR(VLOOKUP($B2612,$H2595:$I2600,2,0),0)+IFERROR(VLOOKUP($B2612,$J2595:$K2600,2,0),0)+IFERROR(VLOOKUP($B2612,$L2595:$M2600,2,0),0)+IFERROR(VLOOKUP($B2612,$N2595:$O2600,2,0),0)+IFERROR(VLOOKUP($B2612,$P2595:$Q2600,2,0),0)+IFERROR(VLOOKUP($B2612,$R2595:$S2600,2,0),0))</f>
        <v>0</v>
      </c>
      <c r="E2612" s="110"/>
      <c r="M2612" s="110"/>
      <c r="O2612" s="105">
        <v>8</v>
      </c>
      <c r="P2612" s="185" t="e">
        <v>#NUM!</v>
      </c>
      <c r="Q2612" s="185" t="e">
        <v>#NUM!</v>
      </c>
      <c r="R2612" s="185" t="e">
        <v>#NUM!</v>
      </c>
      <c r="S2612" s="185" t="e">
        <v>#NUM!</v>
      </c>
      <c r="T2612" s="114"/>
      <c r="U2612" s="114"/>
    </row>
    <row r="2613" spans="1:24" hidden="1" outlineLevel="2" x14ac:dyDescent="0.25">
      <c r="B2613" s="105">
        <v>12</v>
      </c>
      <c r="C2613" s="108">
        <f t="shared" ref="C2613" si="4492">-(IFERROR(VLOOKUP($B2613,$B2595:$C2600,2,0),0)+IFERROR(VLOOKUP($B2613,$D2595:$E2600,2,0),0)+IFERROR(VLOOKUP($B2613,$F2595:$G2600,2,0),0)+IFERROR(VLOOKUP($B2613,$H2595:$I2600,2,0),0)+IFERROR(VLOOKUP($B2613,$J2595:$K2600,2,0),0)+IFERROR(VLOOKUP($B2613,$L2595:$M2600,2,0),0)+IFERROR(VLOOKUP($B2613,$N2595:$O2600,2,0),0)+IFERROR(VLOOKUP($B2613,$P2595:$Q2600,2,0),0)+IFERROR(VLOOKUP($B2613,$R2595:$S2600,2,0),0))</f>
        <v>0</v>
      </c>
      <c r="E2613" s="110"/>
      <c r="M2613" s="110"/>
      <c r="O2613" s="105">
        <v>9</v>
      </c>
      <c r="P2613" s="185" t="e">
        <v>#NUM!</v>
      </c>
      <c r="Q2613" s="185" t="e">
        <v>#NUM!</v>
      </c>
      <c r="R2613" s="185" t="e">
        <v>#NUM!</v>
      </c>
      <c r="S2613" s="185"/>
      <c r="T2613" s="114"/>
      <c r="U2613" s="114"/>
    </row>
    <row r="2614" spans="1:24" hidden="1" outlineLevel="2" x14ac:dyDescent="0.25">
      <c r="B2614" s="105">
        <v>13</v>
      </c>
      <c r="C2614" s="108">
        <f t="shared" ref="C2614" si="4493">-(IFERROR(VLOOKUP($B2614,$B2595:$C2600,2,0),0)+IFERROR(VLOOKUP($B2614,$D2595:$E2600,2,0),0)+IFERROR(VLOOKUP($B2614,$F2595:$G2600,2,0),0)+IFERROR(VLOOKUP($B2614,$H2595:$I2600,2,0),0)+IFERROR(VLOOKUP($B2614,$J2595:$K2600,2,0),0)+IFERROR(VLOOKUP($B2614,$L2595:$M2600,2,0),0)+IFERROR(VLOOKUP($B2614,$N2595:$O2600,2,0),0)+IFERROR(VLOOKUP($B2614,$P2595:$Q2600,2,0),0)+IFERROR(VLOOKUP($B2614,$R2595:$S2600,2,0),0))</f>
        <v>0</v>
      </c>
      <c r="E2614" s="110"/>
      <c r="F2614" s="110"/>
      <c r="G2614" s="324" t="s">
        <v>42</v>
      </c>
      <c r="H2614" s="324"/>
      <c r="I2614" s="324"/>
      <c r="J2614" s="324"/>
      <c r="K2614" s="324"/>
      <c r="L2614" s="324"/>
      <c r="M2614" s="110"/>
      <c r="O2614" s="105">
        <v>10</v>
      </c>
      <c r="P2614" s="185" t="e">
        <v>#NUM!</v>
      </c>
      <c r="Q2614" s="185" t="e">
        <v>#NUM!</v>
      </c>
      <c r="R2614" s="185"/>
      <c r="S2614" s="185"/>
      <c r="T2614" s="114"/>
      <c r="U2614" s="114"/>
    </row>
    <row r="2615" spans="1:24" hidden="1" outlineLevel="2" x14ac:dyDescent="0.25">
      <c r="B2615" s="105">
        <v>14</v>
      </c>
      <c r="C2615" s="108">
        <f t="shared" ref="C2615" si="4494">-(IFERROR(VLOOKUP($B2615,$B2595:$C2600,2,0),0)+IFERROR(VLOOKUP($B2615,$D2595:$E2600,2,0),0)+IFERROR(VLOOKUP($B2615,$F2595:$G2600,2,0),0)+IFERROR(VLOOKUP($B2615,$H2595:$I2600,2,0),0)+IFERROR(VLOOKUP($B2615,$J2595:$K2600,2,0),0)+IFERROR(VLOOKUP($B2615,$L2595:$M2600,2,0),0)+IFERROR(VLOOKUP($B2615,$N2595:$O2600,2,0),0)+IFERROR(VLOOKUP($B2615,$P2595:$Q2600,2,0),0)+IFERROR(VLOOKUP($B2615,$R2595:$S2600,2,0),0))</f>
        <v>0</v>
      </c>
      <c r="E2615" s="110"/>
      <c r="F2615" s="110"/>
      <c r="G2615" s="112">
        <v>6</v>
      </c>
      <c r="H2615" s="112">
        <v>5</v>
      </c>
      <c r="I2615" s="112">
        <v>4</v>
      </c>
      <c r="J2615" s="112">
        <v>3</v>
      </c>
      <c r="K2615" s="112">
        <v>2</v>
      </c>
      <c r="L2615" s="112">
        <v>1</v>
      </c>
      <c r="M2615" s="110"/>
      <c r="O2615" s="105">
        <v>11</v>
      </c>
      <c r="P2615" s="185" t="e">
        <v>#NUM!</v>
      </c>
      <c r="Q2615" s="185"/>
      <c r="R2615" s="185"/>
      <c r="S2615" s="185"/>
      <c r="T2615" s="114"/>
      <c r="U2615" s="114"/>
    </row>
    <row r="2616" spans="1:24" hidden="1" outlineLevel="2" x14ac:dyDescent="0.25">
      <c r="A2616" s="68" t="s">
        <v>41</v>
      </c>
      <c r="B2616" s="105">
        <v>15</v>
      </c>
      <c r="C2616" s="108">
        <f t="shared" ref="C2616" si="4495">-(IFERROR(VLOOKUP($B2616,$B2595:$C2600,2,0),0)+IFERROR(VLOOKUP($B2616,$D2595:$E2600,2,0),0)+IFERROR(VLOOKUP($B2616,$F2595:$G2600,2,0),0)+IFERROR(VLOOKUP($B2616,$H2595:$I2600,2,0),0)+IFERROR(VLOOKUP($B2616,$J2595:$K2600,2,0),0)+IFERROR(VLOOKUP($B2616,$L2595:$M2600,2,0),0)+IFERROR(VLOOKUP($B2616,$N2595:$O2600,2,0),0)+IFERROR(VLOOKUP($B2616,$P2595:$Q2600,2,0),0)+IFERROR(VLOOKUP($B2616,$R2595:$S2600,2,0),0))</f>
        <v>0</v>
      </c>
      <c r="E2616" s="110"/>
      <c r="F2616" s="105">
        <v>1</v>
      </c>
      <c r="G2616" s="184" t="e">
        <f t="array" ref="G2616:G2624">MMULT(MINVERSE($C$24:$K$32),$C2602:$C2610)</f>
        <v>#NUM!</v>
      </c>
      <c r="H2616" s="184" t="e">
        <f t="array" ref="H2616:H2623">MMULT(MINVERSE($C$24:$J$31),$C2602:$C2609)</f>
        <v>#NUM!</v>
      </c>
      <c r="I2616" s="184" t="e">
        <f t="array" ref="I2616:I2622">MMULT(MINVERSE($C$24:$I$30),$C2602:$C2608)</f>
        <v>#NUM!</v>
      </c>
      <c r="J2616" s="184" t="e">
        <f t="array" ref="J2616:J2621">MMULT(MINVERSE($C$24:$H$29),$C2602:$C2607)</f>
        <v>#NUM!</v>
      </c>
      <c r="K2616" s="184" t="e">
        <f t="array" ref="K2616:K2620">MMULT(MINVERSE($C$24:$G$28),$C2602:$C2606)</f>
        <v>#NUM!</v>
      </c>
      <c r="L2616" s="113"/>
      <c r="M2616" s="110"/>
      <c r="N2616" s="110"/>
      <c r="O2616" s="110"/>
      <c r="P2616" s="110"/>
    </row>
    <row r="2617" spans="1:24" hidden="1" outlineLevel="2" x14ac:dyDescent="0.25">
      <c r="B2617" s="105">
        <v>16</v>
      </c>
      <c r="C2617" s="108">
        <f t="shared" ref="C2617" si="4496">-(IFERROR(VLOOKUP($B2617,$B2595:$C2600,2,0),0)+IFERROR(VLOOKUP($B2617,$D2595:$E2600,2,0),0)+IFERROR(VLOOKUP($B2617,$F2595:$G2600,2,0),0)+IFERROR(VLOOKUP($B2617,$H2595:$I2600,2,0),0)+IFERROR(VLOOKUP($B2617,$J2595:$K2600,2,0),0)+IFERROR(VLOOKUP($B2617,$L2595:$M2600,2,0),0)+IFERROR(VLOOKUP($B2617,$N2595:$O2600,2,0),0)+IFERROR(VLOOKUP($B2617,$P2595:$Q2600,2,0),0)+IFERROR(VLOOKUP($B2617,$R2595:$S2600,2,0),0))</f>
        <v>0</v>
      </c>
      <c r="E2617" s="110"/>
      <c r="F2617" s="105">
        <v>2</v>
      </c>
      <c r="G2617" s="185" t="e">
        <v>#NUM!</v>
      </c>
      <c r="H2617" s="185" t="e">
        <v>#NUM!</v>
      </c>
      <c r="I2617" s="185" t="e">
        <v>#NUM!</v>
      </c>
      <c r="J2617" s="185" t="e">
        <v>#NUM!</v>
      </c>
      <c r="K2617" s="185" t="e">
        <v>#NUM!</v>
      </c>
      <c r="L2617" s="114"/>
      <c r="M2617" s="110"/>
      <c r="N2617" s="110"/>
      <c r="O2617" s="110"/>
      <c r="P2617" s="110"/>
    </row>
    <row r="2618" spans="1:24" hidden="1" outlineLevel="2" x14ac:dyDescent="0.25">
      <c r="B2618" s="105">
        <v>17</v>
      </c>
      <c r="C2618" s="108">
        <f t="shared" ref="C2618" si="4497">-(IFERROR(VLOOKUP($B2618,$B2595:$C2600,2,0),0)+IFERROR(VLOOKUP($B2618,$D2595:$E2600,2,0),0)+IFERROR(VLOOKUP($B2618,$F2595:$G2600,2,0),0)+IFERROR(VLOOKUP($B2618,$H2595:$I2600,2,0),0)+IFERROR(VLOOKUP($B2618,$J2595:$K2600,2,0),0)+IFERROR(VLOOKUP($B2618,$L2595:$M2600,2,0),0)+IFERROR(VLOOKUP($B2618,$N2595:$O2600,2,0),0)+IFERROR(VLOOKUP($B2618,$P2595:$Q2600,2,0),0)+IFERROR(VLOOKUP($B2618,$R2595:$S2600,2,0),0))</f>
        <v>0</v>
      </c>
      <c r="E2618" s="110"/>
      <c r="F2618" s="105">
        <v>3</v>
      </c>
      <c r="G2618" s="185" t="e">
        <v>#NUM!</v>
      </c>
      <c r="H2618" s="185" t="e">
        <v>#NUM!</v>
      </c>
      <c r="I2618" s="185" t="e">
        <v>#NUM!</v>
      </c>
      <c r="J2618" s="185" t="e">
        <v>#NUM!</v>
      </c>
      <c r="K2618" s="185" t="e">
        <v>#NUM!</v>
      </c>
      <c r="L2618" s="114"/>
      <c r="M2618" s="110"/>
    </row>
    <row r="2619" spans="1:24" hidden="1" outlineLevel="2" x14ac:dyDescent="0.25">
      <c r="B2619" s="105">
        <v>18</v>
      </c>
      <c r="C2619" s="108">
        <f t="shared" ref="C2619" si="4498">-(IFERROR(VLOOKUP($B2619,$B2595:$C2600,2,0),0)+IFERROR(VLOOKUP($B2619,$D2595:$E2600,2,0),0)+IFERROR(VLOOKUP($B2619,$F2595:$G2600,2,0),0)+IFERROR(VLOOKUP($B2619,$H2595:$I2600,2,0),0)+IFERROR(VLOOKUP($B2619,$J2595:$K2600,2,0),0)+IFERROR(VLOOKUP($B2619,$L2595:$M2600,2,0),0)+IFERROR(VLOOKUP($B2619,$N2595:$O2600,2,0),0)+IFERROR(VLOOKUP($B2619,$P2595:$Q2600,2,0),0)+IFERROR(VLOOKUP($B2619,$R2595:$S2600,2,0),0))</f>
        <v>0</v>
      </c>
      <c r="E2619" s="110"/>
      <c r="F2619" s="105">
        <v>4</v>
      </c>
      <c r="G2619" s="185" t="e">
        <v>#NUM!</v>
      </c>
      <c r="H2619" s="185" t="e">
        <v>#NUM!</v>
      </c>
      <c r="I2619" s="185" t="e">
        <v>#NUM!</v>
      </c>
      <c r="J2619" s="185" t="e">
        <v>#NUM!</v>
      </c>
      <c r="K2619" s="185" t="e">
        <v>#NUM!</v>
      </c>
      <c r="L2619" s="114"/>
      <c r="M2619" s="110"/>
    </row>
    <row r="2620" spans="1:24" hidden="1" outlineLevel="2" x14ac:dyDescent="0.25">
      <c r="B2620" s="105">
        <v>19</v>
      </c>
      <c r="C2620" s="108">
        <f t="shared" ref="C2620" si="4499">-(IFERROR(VLOOKUP($B2620,$B2595:$C2600,2,0),0)+IFERROR(VLOOKUP($B2620,$D2595:$E2600,2,0),0)+IFERROR(VLOOKUP($B2620,$F2595:$G2600,2,0),0)+IFERROR(VLOOKUP($B2620,$H2595:$I2600,2,0),0)+IFERROR(VLOOKUP($B2620,$J2595:$K2600,2,0),0)+IFERROR(VLOOKUP($B2620,$L2595:$M2600,2,0),0)+IFERROR(VLOOKUP($B2620,$N2595:$O2600,2,0),0)+IFERROR(VLOOKUP($B2620,$P2595:$Q2600,2,0),0)+IFERROR(VLOOKUP($B2620,$R2595:$S2600,2,0),0))</f>
        <v>0</v>
      </c>
      <c r="E2620" s="110"/>
      <c r="F2620" s="105">
        <v>5</v>
      </c>
      <c r="G2620" s="185" t="e">
        <v>#NUM!</v>
      </c>
      <c r="H2620" s="185" t="e">
        <v>#NUM!</v>
      </c>
      <c r="I2620" s="185" t="e">
        <v>#NUM!</v>
      </c>
      <c r="J2620" s="185" t="e">
        <v>#NUM!</v>
      </c>
      <c r="K2620" s="185" t="e">
        <v>#NUM!</v>
      </c>
      <c r="L2620" s="114"/>
      <c r="M2620" s="110"/>
    </row>
    <row r="2621" spans="1:24" hidden="1" outlineLevel="2" x14ac:dyDescent="0.25">
      <c r="B2621" s="105">
        <v>20</v>
      </c>
      <c r="C2621" s="108">
        <f t="shared" ref="C2621" si="4500">-(IFERROR(VLOOKUP($B2621,$B2595:$C2600,2,0),0)+IFERROR(VLOOKUP($B2621,$D2595:$E2600,2,0),0)+IFERROR(VLOOKUP($B2621,$F2595:$G2600,2,0),0)+IFERROR(VLOOKUP($B2621,$H2595:$I2600,2,0),0)+IFERROR(VLOOKUP($B2621,$J2595:$K2600,2,0),0)+IFERROR(VLOOKUP($B2621,$L2595:$M2600,2,0),0)+IFERROR(VLOOKUP($B2621,$N2595:$O2600,2,0),0)+IFERROR(VLOOKUP($B2621,$P2595:$Q2600,2,0),0)+IFERROR(VLOOKUP($B2621,$R2595:$S2600,2,0),0))</f>
        <v>0</v>
      </c>
      <c r="E2621" s="110" t="s">
        <v>40</v>
      </c>
      <c r="F2621" s="105">
        <v>6</v>
      </c>
      <c r="G2621" s="185" t="e">
        <v>#NUM!</v>
      </c>
      <c r="H2621" s="185" t="e">
        <v>#NUM!</v>
      </c>
      <c r="I2621" s="185" t="e">
        <v>#NUM!</v>
      </c>
      <c r="J2621" s="185" t="e">
        <v>#NUM!</v>
      </c>
      <c r="K2621" s="185"/>
      <c r="L2621" s="114"/>
      <c r="M2621" s="110"/>
    </row>
    <row r="2622" spans="1:24" hidden="1" outlineLevel="2" x14ac:dyDescent="0.25">
      <c r="B2622" s="105">
        <v>21</v>
      </c>
      <c r="C2622" s="108">
        <f t="shared" ref="C2622" si="4501">-(IFERROR(VLOOKUP($B2622,$B2595:$C2600,2,0),0)+IFERROR(VLOOKUP($B2622,$D2595:$E2600,2,0),0)+IFERROR(VLOOKUP($B2622,$F2595:$G2600,2,0),0)+IFERROR(VLOOKUP($B2622,$H2595:$I2600,2,0),0)+IFERROR(VLOOKUP($B2622,$J2595:$K2600,2,0),0)+IFERROR(VLOOKUP($B2622,$L2595:$M2600,2,0),0)+IFERROR(VLOOKUP($B2622,$N2595:$O2600,2,0),0)+IFERROR(VLOOKUP($B2622,$P2595:$Q2600,2,0),0)+IFERROR(VLOOKUP($B2622,$R2595:$S2600,2,0),0))</f>
        <v>0</v>
      </c>
      <c r="E2622" s="110"/>
      <c r="F2622" s="105">
        <v>7</v>
      </c>
      <c r="G2622" s="185" t="e">
        <v>#NUM!</v>
      </c>
      <c r="H2622" s="185" t="e">
        <v>#NUM!</v>
      </c>
      <c r="I2622" s="185" t="e">
        <v>#NUM!</v>
      </c>
      <c r="J2622" s="185"/>
      <c r="K2622" s="185"/>
      <c r="L2622" s="114"/>
      <c r="M2622" s="110"/>
    </row>
    <row r="2623" spans="1:24" hidden="1" outlineLevel="2" x14ac:dyDescent="0.25">
      <c r="E2623" s="110"/>
      <c r="F2623" s="105">
        <v>8</v>
      </c>
      <c r="G2623" s="185" t="e">
        <v>#NUM!</v>
      </c>
      <c r="H2623" s="185" t="e">
        <v>#NUM!</v>
      </c>
      <c r="I2623" s="185"/>
      <c r="J2623" s="185"/>
      <c r="K2623" s="185"/>
      <c r="L2623" s="114"/>
      <c r="M2623" s="110"/>
      <c r="X2623" s="110"/>
    </row>
    <row r="2624" spans="1:24" hidden="1" outlineLevel="2" x14ac:dyDescent="0.25">
      <c r="E2624" s="110"/>
      <c r="F2624" s="105">
        <v>9</v>
      </c>
      <c r="G2624" s="185" t="e">
        <v>#NUM!</v>
      </c>
      <c r="H2624" s="185"/>
      <c r="I2624" s="185"/>
      <c r="J2624" s="185"/>
      <c r="K2624" s="185"/>
      <c r="L2624" s="114"/>
      <c r="M2624" s="110"/>
      <c r="X2624" s="110"/>
    </row>
    <row r="2625" spans="1:16" hidden="1" outlineLevel="2" x14ac:dyDescent="0.25">
      <c r="A2625" s="117"/>
    </row>
    <row r="2626" spans="1:16" s="119" customFormat="1" hidden="1" outlineLevel="2" x14ac:dyDescent="0.25">
      <c r="A2626" s="118" t="s">
        <v>37</v>
      </c>
    </row>
    <row r="2627" spans="1:16" hidden="1" outlineLevel="2" x14ac:dyDescent="0.25">
      <c r="B2627" s="316" t="e">
        <f t="shared" ref="B2627:B2633" si="4502">B2594</f>
        <v>#REF!</v>
      </c>
      <c r="C2627" s="316"/>
      <c r="D2627" s="316" t="e">
        <f t="shared" ref="D2627:D2633" si="4503">D2594</f>
        <v>#REF!</v>
      </c>
      <c r="E2627" s="316"/>
      <c r="F2627" s="316" t="e">
        <f t="shared" ref="F2627:F2633" si="4504">F2594</f>
        <v>#REF!</v>
      </c>
      <c r="G2627" s="316"/>
      <c r="H2627" s="316" t="e">
        <f t="shared" ref="H2627:H2633" si="4505">H2594</f>
        <v>#REF!</v>
      </c>
      <c r="I2627" s="316"/>
      <c r="J2627" s="316" t="e">
        <f t="shared" ref="J2627:J2633" si="4506">J2594</f>
        <v>#REF!</v>
      </c>
      <c r="K2627" s="316"/>
      <c r="L2627" s="316" t="e">
        <f t="shared" ref="L2627:L2633" si="4507">L2594</f>
        <v>#REF!</v>
      </c>
      <c r="M2627" s="316"/>
    </row>
    <row r="2628" spans="1:16" hidden="1" outlineLevel="2" x14ac:dyDescent="0.25">
      <c r="B2628" s="105" t="e">
        <f t="shared" si="4502"/>
        <v>#REF!</v>
      </c>
      <c r="C2628" s="116" t="e">
        <f>IF($Q$2=2,IFERROR(INDEX($G2605:$L2611,MATCH(B2628,$F2605:$F2611,0),MATCH(INICIO!$C$59,$G2604:$L2604,0)),0),IF($Q$2=4,IFERROR(INDEX($P2605:$U2615,MATCH(B2628,$O2605:$O2615,0),MATCH(INICIO!$C$59,$P2604:$U2604,0)),0),IFERROR(INDEX($G2616:$L2624,MATCH(B2628,$F2616:$F2624,0),MATCH(INICIO!$C$59,$G2615:$L2615,0)),0)))</f>
        <v>#REF!</v>
      </c>
      <c r="D2628" s="105" t="e">
        <f t="shared" si="4503"/>
        <v>#REF!</v>
      </c>
      <c r="E2628" s="116" t="e">
        <f>IF($Q$2=2,IFERROR(INDEX($G2605:$L2611,MATCH(D2628,$F2605:$F2611,0),MATCH(INICIO!$C$59,$G2604:$L2604,0)),0),IF($Q$2=4,IFERROR(INDEX($P2605:$U2615,MATCH(D2628,$O2605:$O2615,0),MATCH(INICIO!$C$59,$P2604:$U2604,0)),0),IFERROR(INDEX($G2616:$L2624,MATCH(D2628,$F2616:$F2624,0),MATCH(INICIO!$C$59,$G2615:$L2615,0)),0)))</f>
        <v>#REF!</v>
      </c>
      <c r="F2628" s="105" t="e">
        <f t="shared" si="4504"/>
        <v>#REF!</v>
      </c>
      <c r="G2628" s="116" t="e">
        <f>IF($Q$2=2,IFERROR(INDEX($G2605:$L2611,MATCH(F2628,$F2605:$F2611,0),MATCH(INICIO!$C$59,$G2604:$L2604,0)),0),IF($Q$2=4,IFERROR(INDEX($P2605:$U2615,MATCH(F2628,$O2605:$O2615,0),MATCH(INICIO!$C$59,$P2604:$U2604,0)),0),IFERROR(INDEX($G2616:$L2624,MATCH(F2628,$F2616:$F2624,0),MATCH(INICIO!$C$59,$G2615:$L2615,0)),0)))</f>
        <v>#REF!</v>
      </c>
      <c r="H2628" s="105" t="e">
        <f t="shared" si="4505"/>
        <v>#REF!</v>
      </c>
      <c r="I2628" s="116" t="e">
        <f>IF($Q$2=2,IFERROR(INDEX($G2605:$L2611,MATCH(H2628,$F2605:$F2611,0),MATCH(INICIO!$C$59,$G2604:$L2604,0)),0),IF($Q$2=4,IFERROR(INDEX($P2605:$U2615,MATCH(H2628,$O2605:$O2615,0),MATCH(INICIO!$C$59,$P2604:$U2604,0)),0),IFERROR(INDEX($G2616:$L2624,MATCH(H2628,$F2616:$F2624,0),MATCH(INICIO!$C$59,$G2615:$L2615,0)),0)))</f>
        <v>#REF!</v>
      </c>
      <c r="J2628" s="105" t="e">
        <f t="shared" si="4506"/>
        <v>#REF!</v>
      </c>
      <c r="K2628" s="116" t="e">
        <f>IF($Q$2=2,IFERROR(INDEX($G2605:$L2611,MATCH(J2628,$F2605:$F2611,0),MATCH(INICIO!$C$59,$G2604:$L2604,0)),0),IF($Q$2=4,IFERROR(INDEX($P2605:$U2615,MATCH(J2628,$O2605:$O2615,0),MATCH(INICIO!$C$59,$P2604:$U2604,0)),0),IFERROR(INDEX($G2616:$L2624,MATCH(J2628,$F2616:$F2624,0),MATCH(INICIO!$C$59,$G2615:$L2615,0)),0)))</f>
        <v>#REF!</v>
      </c>
      <c r="L2628" s="105" t="e">
        <f t="shared" si="4507"/>
        <v>#REF!</v>
      </c>
      <c r="M2628" s="116" t="e">
        <f>IF($Q$2=2,IFERROR(INDEX($G2605:$L2611,MATCH(L2628,$F2605:$F2611,0),MATCH(INICIO!$C$59,$G2604:$L2604,0)),0),IF($Q$2=4,IFERROR(INDEX($P2605:$U2615,MATCH(L2628,$O2605:$O2615,0),MATCH(INICIO!$C$59,$P2604:$U2604,0)),0),IFERROR(INDEX($G2616:$L2624,MATCH(L2628,$F2616:$F2624,0),MATCH(INICIO!$C$59,$G2615:$L2615,0)),0)))</f>
        <v>#REF!</v>
      </c>
    </row>
    <row r="2629" spans="1:16" hidden="1" outlineLevel="2" x14ac:dyDescent="0.25">
      <c r="B2629" s="105" t="e">
        <f t="shared" si="4502"/>
        <v>#REF!</v>
      </c>
      <c r="C2629" s="116" t="e">
        <f>IF($Q$2=2,IFERROR(INDEX($G2605:$L2611,MATCH(B2629,$F2605:$F2611,0),MATCH(INICIO!$C$59,$G2604:$L2604,0)),0),IF($Q$2=4,IFERROR(INDEX($P2605:$U2615,MATCH(B2629,$O2605:$O2615,0),MATCH(INICIO!$C$59,$P2604:$U2604,0)),0),IFERROR(INDEX($G2616:$L2624,MATCH(B2629,$F2616:$F2624,0),MATCH(INICIO!$C$59,$G2615:$L2615,0)),0)))</f>
        <v>#REF!</v>
      </c>
      <c r="D2629" s="105" t="e">
        <f t="shared" si="4503"/>
        <v>#REF!</v>
      </c>
      <c r="E2629" s="116" t="e">
        <f>IF($Q$2=2,IFERROR(INDEX($G2605:$L2611,MATCH(D2629,$F2605:$F2611,0),MATCH(INICIO!$C$59,$G2604:$L2604,0)),0),IF($Q$2=4,IFERROR(INDEX($P2605:$U2615,MATCH(D2629,$O2605:$O2615,0),MATCH(INICIO!$C$59,$P2604:$U2604,0)),0),IFERROR(INDEX($G2616:$L2624,MATCH(D2629,$F2616:$F2624,0),MATCH(INICIO!$C$59,$G2615:$L2615,0)),0)))</f>
        <v>#REF!</v>
      </c>
      <c r="F2629" s="105" t="e">
        <f t="shared" si="4504"/>
        <v>#REF!</v>
      </c>
      <c r="G2629" s="116" t="e">
        <f>IF($Q$2=2,IFERROR(INDEX($G2605:$L2611,MATCH(F2629,$F2605:$F2611,0),MATCH(INICIO!$C$59,$G2604:$L2604,0)),0),IF($Q$2=4,IFERROR(INDEX($P2605:$U2615,MATCH(F2629,$O2605:$O2615,0),MATCH(INICIO!$C$59,$P2604:$U2604,0)),0),IFERROR(INDEX($G2616:$L2624,MATCH(F2629,$F2616:$F2624,0),MATCH(INICIO!$C$59,$G2615:$L2615,0)),0)))</f>
        <v>#REF!</v>
      </c>
      <c r="H2629" s="105" t="e">
        <f t="shared" si="4505"/>
        <v>#REF!</v>
      </c>
      <c r="I2629" s="116" t="e">
        <f>IF($Q$2=2,IFERROR(INDEX($G2605:$L2611,MATCH(H2629,$F2605:$F2611,0),MATCH(INICIO!$C$59,$G2604:$L2604,0)),0),IF($Q$2=4,IFERROR(INDEX($P2605:$U2615,MATCH(H2629,$O2605:$O2615,0),MATCH(INICIO!$C$59,$P2604:$U2604,0)),0),IFERROR(INDEX($G2616:$L2624,MATCH(H2629,$F2616:$F2624,0),MATCH(INICIO!$C$59,$G2615:$L2615,0)),0)))</f>
        <v>#REF!</v>
      </c>
      <c r="J2629" s="105" t="e">
        <f t="shared" si="4506"/>
        <v>#REF!</v>
      </c>
      <c r="K2629" s="116" t="e">
        <f>IF($Q$2=2,IFERROR(INDEX($G2605:$L2611,MATCH(J2629,$F2605:$F2611,0),MATCH(INICIO!$C$59,$G2604:$L2604,0)),0),IF($Q$2=4,IFERROR(INDEX($P2605:$U2615,MATCH(J2629,$O2605:$O2615,0),MATCH(INICIO!$C$59,$P2604:$U2604,0)),0),IFERROR(INDEX($G2616:$L2624,MATCH(J2629,$F2616:$F2624,0),MATCH(INICIO!$C$59,$G2615:$L2615,0)),0)))</f>
        <v>#REF!</v>
      </c>
      <c r="L2629" s="105" t="e">
        <f t="shared" si="4507"/>
        <v>#REF!</v>
      </c>
      <c r="M2629" s="116" t="e">
        <f>IF($Q$2=2,IFERROR(INDEX($G2605:$L2611,MATCH(L2629,$F2605:$F2611,0),MATCH(INICIO!$C$59,$G2604:$L2604,0)),0),IF($Q$2=4,IFERROR(INDEX($P2605:$U2615,MATCH(L2629,$O2605:$O2615,0),MATCH(INICIO!$C$59,$P2604:$U2604,0)),0),IFERROR(INDEX($G2616:$L2624,MATCH(L2629,$F2616:$F2624,0),MATCH(INICIO!$C$59,$G2615:$L2615,0)),0)))</f>
        <v>#REF!</v>
      </c>
    </row>
    <row r="2630" spans="1:16" hidden="1" outlineLevel="2" x14ac:dyDescent="0.25">
      <c r="B2630" s="105" t="e">
        <f t="shared" si="4502"/>
        <v>#REF!</v>
      </c>
      <c r="C2630" s="116" t="e">
        <f>IF($Q$2=2,IFERROR(INDEX($G2605:$L2611,MATCH(B2630,$F2605:$F2611,0),MATCH(INICIO!$C$59,$G2604:$L2604,0)),0),IF($Q$2=4,IFERROR(INDEX($P2605:$U2615,MATCH(B2630,$O2605:$O2615,0),MATCH(INICIO!$C$59,$P2604:$U2604,0)),0),IFERROR(INDEX($G2616:$L2624,MATCH(B2630,$F2616:$F2624,0),MATCH(INICIO!$C$59,$G2615:$L2615,0)),0)))</f>
        <v>#REF!</v>
      </c>
      <c r="D2630" s="105" t="e">
        <f t="shared" si="4503"/>
        <v>#REF!</v>
      </c>
      <c r="E2630" s="116" t="e">
        <f>IF($Q$2=2,IFERROR(INDEX($G2605:$L2611,MATCH(D2630,$F2605:$F2611,0),MATCH(INICIO!$C$59,$G2604:$L2604,0)),0),IF($Q$2=4,IFERROR(INDEX($P2605:$U2615,MATCH(D2630,$O2605:$O2615,0),MATCH(INICIO!$C$59,$P2604:$U2604,0)),0),IFERROR(INDEX($G2616:$L2624,MATCH(D2630,$F2616:$F2624,0),MATCH(INICIO!$C$59,$G2615:$L2615,0)),0)))</f>
        <v>#REF!</v>
      </c>
      <c r="F2630" s="105" t="e">
        <f t="shared" si="4504"/>
        <v>#REF!</v>
      </c>
      <c r="G2630" s="116" t="e">
        <f>IF($Q$2=2,IFERROR(INDEX($G2605:$L2611,MATCH(F2630,$F2605:$F2611,0),MATCH(INICIO!$C$59,$G2604:$L2604,0)),0),IF($Q$2=4,IFERROR(INDEX($P2605:$U2615,MATCH(F2630,$O2605:$O2615,0),MATCH(INICIO!$C$59,$P2604:$U2604,0)),0),IFERROR(INDEX($G2616:$L2624,MATCH(F2630,$F2616:$F2624,0),MATCH(INICIO!$C$59,$G2615:$L2615,0)),0)))</f>
        <v>#REF!</v>
      </c>
      <c r="H2630" s="105" t="e">
        <f t="shared" si="4505"/>
        <v>#REF!</v>
      </c>
      <c r="I2630" s="116" t="e">
        <f>IF($Q$2=2,IFERROR(INDEX($G2605:$L2611,MATCH(H2630,$F2605:$F2611,0),MATCH(INICIO!$C$59,$G2604:$L2604,0)),0),IF($Q$2=4,IFERROR(INDEX($P2605:$U2615,MATCH(H2630,$O2605:$O2615,0),MATCH(INICIO!$C$59,$P2604:$U2604,0)),0),IFERROR(INDEX($G2616:$L2624,MATCH(H2630,$F2616:$F2624,0),MATCH(INICIO!$C$59,$G2615:$L2615,0)),0)))</f>
        <v>#REF!</v>
      </c>
      <c r="J2630" s="105" t="e">
        <f t="shared" si="4506"/>
        <v>#REF!</v>
      </c>
      <c r="K2630" s="116" t="e">
        <f>IF($Q$2=2,IFERROR(INDEX($G2605:$L2611,MATCH(J2630,$F2605:$F2611,0),MATCH(INICIO!$C$59,$G2604:$L2604,0)),0),IF($Q$2=4,IFERROR(INDEX($P2605:$U2615,MATCH(J2630,$O2605:$O2615,0),MATCH(INICIO!$C$59,$P2604:$U2604,0)),0),IFERROR(INDEX($G2616:$L2624,MATCH(J2630,$F2616:$F2624,0),MATCH(INICIO!$C$59,$G2615:$L2615,0)),0)))</f>
        <v>#REF!</v>
      </c>
      <c r="L2630" s="105" t="e">
        <f t="shared" si="4507"/>
        <v>#REF!</v>
      </c>
      <c r="M2630" s="116" t="e">
        <f>IF($Q$2=2,IFERROR(INDEX($G2605:$L2611,MATCH(L2630,$F2605:$F2611,0),MATCH(INICIO!$C$59,$G2604:$L2604,0)),0),IF($Q$2=4,IFERROR(INDEX($P2605:$U2615,MATCH(L2630,$O2605:$O2615,0),MATCH(INICIO!$C$59,$P2604:$U2604,0)),0),IFERROR(INDEX($G2616:$L2624,MATCH(L2630,$F2616:$F2624,0),MATCH(INICIO!$C$59,$G2615:$L2615,0)),0)))</f>
        <v>#REF!</v>
      </c>
    </row>
    <row r="2631" spans="1:16" hidden="1" outlineLevel="2" x14ac:dyDescent="0.25">
      <c r="B2631" s="105" t="e">
        <f t="shared" si="4502"/>
        <v>#REF!</v>
      </c>
      <c r="C2631" s="116" t="e">
        <f>IF($Q$2=2,IFERROR(INDEX($G2605:$L2611,MATCH(B2631,$F2605:$F2611,0),MATCH(INICIO!$C$59,$G2604:$L2604,0)),0),IF($Q$2=4,IFERROR(INDEX($P2605:$U2615,MATCH(B2631,$O2605:$O2615,0),MATCH(INICIO!$C$59,$P2604:$U2604,0)),0),IFERROR(INDEX($G2616:$L2624,MATCH(B2631,$F2616:$F2624,0),MATCH(INICIO!$C$59,$G2615:$L2615,0)),0)))</f>
        <v>#REF!</v>
      </c>
      <c r="D2631" s="105" t="e">
        <f t="shared" si="4503"/>
        <v>#REF!</v>
      </c>
      <c r="E2631" s="116" t="e">
        <f>IF($Q$2=2,IFERROR(INDEX($G2605:$L2611,MATCH(D2631,$F2605:$F2611,0),MATCH(INICIO!$C$59,$G2604:$L2604,0)),0),IF($Q$2=4,IFERROR(INDEX($P2605:$U2615,MATCH(D2631,$O2605:$O2615,0),MATCH(INICIO!$C$59,$P2604:$U2604,0)),0),IFERROR(INDEX($G2616:$L2624,MATCH(D2631,$F2616:$F2624,0),MATCH(INICIO!$C$59,$G2615:$L2615,0)),0)))</f>
        <v>#REF!</v>
      </c>
      <c r="F2631" s="105" t="e">
        <f t="shared" si="4504"/>
        <v>#REF!</v>
      </c>
      <c r="G2631" s="116" t="e">
        <f>IF($Q$2=2,IFERROR(INDEX($G2605:$L2611,MATCH(F2631,$F2605:$F2611,0),MATCH(INICIO!$C$59,$G2604:$L2604,0)),0),IF($Q$2=4,IFERROR(INDEX($P2605:$U2615,MATCH(F2631,$O2605:$O2615,0),MATCH(INICIO!$C$59,$P2604:$U2604,0)),0),IFERROR(INDEX($G2616:$L2624,MATCH(F2631,$F2616:$F2624,0),MATCH(INICIO!$C$59,$G2615:$L2615,0)),0)))</f>
        <v>#REF!</v>
      </c>
      <c r="H2631" s="105" t="e">
        <f t="shared" si="4505"/>
        <v>#REF!</v>
      </c>
      <c r="I2631" s="116" t="e">
        <f>IF($Q$2=2,IFERROR(INDEX($G2605:$L2611,MATCH(H2631,$F2605:$F2611,0),MATCH(INICIO!$C$59,$G2604:$L2604,0)),0),IF($Q$2=4,IFERROR(INDEX($P2605:$U2615,MATCH(H2631,$O2605:$O2615,0),MATCH(INICIO!$C$59,$P2604:$U2604,0)),0),IFERROR(INDEX($G2616:$L2624,MATCH(H2631,$F2616:$F2624,0),MATCH(INICIO!$C$59,$G2615:$L2615,0)),0)))</f>
        <v>#REF!</v>
      </c>
      <c r="J2631" s="105" t="e">
        <f t="shared" si="4506"/>
        <v>#REF!</v>
      </c>
      <c r="K2631" s="116" t="e">
        <f>IF($Q$2=2,IFERROR(INDEX($G2605:$L2611,MATCH(J2631,$F2605:$F2611,0),MATCH(INICIO!$C$59,$G2604:$L2604,0)),0),IF($Q$2=4,IFERROR(INDEX($P2605:$U2615,MATCH(J2631,$O2605:$O2615,0),MATCH(INICIO!$C$59,$P2604:$U2604,0)),0),IFERROR(INDEX($G2616:$L2624,MATCH(J2631,$F2616:$F2624,0),MATCH(INICIO!$C$59,$G2615:$L2615,0)),0)))</f>
        <v>#REF!</v>
      </c>
      <c r="L2631" s="105" t="e">
        <f t="shared" si="4507"/>
        <v>#REF!</v>
      </c>
      <c r="M2631" s="116" t="e">
        <f>IF($Q$2=2,IFERROR(INDEX($G2605:$L2611,MATCH(L2631,$F2605:$F2611,0),MATCH(INICIO!$C$59,$G2604:$L2604,0)),0),IF($Q$2=4,IFERROR(INDEX($P2605:$U2615,MATCH(L2631,$O2605:$O2615,0),MATCH(INICIO!$C$59,$P2604:$U2604,0)),0),IFERROR(INDEX($G2616:$L2624,MATCH(L2631,$F2616:$F2624,0),MATCH(INICIO!$C$59,$G2615:$L2615,0)),0)))</f>
        <v>#REF!</v>
      </c>
    </row>
    <row r="2632" spans="1:16" hidden="1" outlineLevel="2" x14ac:dyDescent="0.25">
      <c r="B2632" s="105" t="e">
        <f t="shared" si="4502"/>
        <v>#REF!</v>
      </c>
      <c r="C2632" s="116" t="e">
        <f>IF($Q$2=2,IFERROR(INDEX($G2605:$L2611,MATCH(B2632,$F2605:$F2611,0),MATCH(INICIO!$C$59,$G2604:$L2604,0)),0),IF($Q$2=4,IFERROR(INDEX($P2605:$U2615,MATCH(B2632,$O2605:$O2615,0),MATCH(INICIO!$C$59,$P2604:$U2604,0)),0),IFERROR(INDEX($G2616:$L2624,MATCH(B2632,$F2616:$F2624,0),MATCH(INICIO!$C$59,$G2615:$L2615,0)),0)))</f>
        <v>#REF!</v>
      </c>
      <c r="D2632" s="105" t="e">
        <f t="shared" si="4503"/>
        <v>#REF!</v>
      </c>
      <c r="E2632" s="116" t="e">
        <f>IF($Q$2=2,IFERROR(INDEX($G2605:$L2611,MATCH(D2632,$F2605:$F2611,0),MATCH(INICIO!$C$59,$G2604:$L2604,0)),0),IF($Q$2=4,IFERROR(INDEX($P2605:$U2615,MATCH(D2632,$O2605:$O2615,0),MATCH(INICIO!$C$59,$P2604:$U2604,0)),0),IFERROR(INDEX($G2616:$L2624,MATCH(D2632,$F2616:$F2624,0),MATCH(INICIO!$C$59,$G2615:$L2615,0)),0)))</f>
        <v>#REF!</v>
      </c>
      <c r="F2632" s="105" t="e">
        <f t="shared" si="4504"/>
        <v>#REF!</v>
      </c>
      <c r="G2632" s="116" t="e">
        <f>IF($Q$2=2,IFERROR(INDEX($G2605:$L2611,MATCH(F2632,$F2605:$F2611,0),MATCH(INICIO!$C$59,$G2604:$L2604,0)),0),IF($Q$2=4,IFERROR(INDEX($P2605:$U2615,MATCH(F2632,$O2605:$O2615,0),MATCH(INICIO!$C$59,$P2604:$U2604,0)),0),IFERROR(INDEX($G2616:$L2624,MATCH(F2632,$F2616:$F2624,0),MATCH(INICIO!$C$59,$G2615:$L2615,0)),0)))</f>
        <v>#REF!</v>
      </c>
      <c r="H2632" s="105" t="e">
        <f t="shared" si="4505"/>
        <v>#REF!</v>
      </c>
      <c r="I2632" s="116" t="e">
        <f>IF($Q$2=2,IFERROR(INDEX($G2605:$L2611,MATCH(H2632,$F2605:$F2611,0),MATCH(INICIO!$C$59,$G2604:$L2604,0)),0),IF($Q$2=4,IFERROR(INDEX($P2605:$U2615,MATCH(H2632,$O2605:$O2615,0),MATCH(INICIO!$C$59,$P2604:$U2604,0)),0),IFERROR(INDEX($G2616:$L2624,MATCH(H2632,$F2616:$F2624,0),MATCH(INICIO!$C$59,$G2615:$L2615,0)),0)))</f>
        <v>#REF!</v>
      </c>
      <c r="J2632" s="105" t="e">
        <f t="shared" si="4506"/>
        <v>#REF!</v>
      </c>
      <c r="K2632" s="116" t="e">
        <f>IF($Q$2=2,IFERROR(INDEX($G2605:$L2611,MATCH(J2632,$F2605:$F2611,0),MATCH(INICIO!$C$59,$G2604:$L2604,0)),0),IF($Q$2=4,IFERROR(INDEX($P2605:$U2615,MATCH(J2632,$O2605:$O2615,0),MATCH(INICIO!$C$59,$P2604:$U2604,0)),0),IFERROR(INDEX($G2616:$L2624,MATCH(J2632,$F2616:$F2624,0),MATCH(INICIO!$C$59,$G2615:$L2615,0)),0)))</f>
        <v>#REF!</v>
      </c>
      <c r="L2632" s="105" t="e">
        <f t="shared" si="4507"/>
        <v>#REF!</v>
      </c>
      <c r="M2632" s="116" t="e">
        <f>IF($Q$2=2,IFERROR(INDEX($G2605:$L2611,MATCH(L2632,$F2605:$F2611,0),MATCH(INICIO!$C$59,$G2604:$L2604,0)),0),IF($Q$2=4,IFERROR(INDEX($P2605:$U2615,MATCH(L2632,$O2605:$O2615,0),MATCH(INICIO!$C$59,$P2604:$U2604,0)),0),IFERROR(INDEX($G2616:$L2624,MATCH(L2632,$F2616:$F2624,0),MATCH(INICIO!$C$59,$G2615:$L2615,0)),0)))</f>
        <v>#REF!</v>
      </c>
    </row>
    <row r="2633" spans="1:16" hidden="1" outlineLevel="2" x14ac:dyDescent="0.25">
      <c r="B2633" s="105" t="e">
        <f t="shared" si="4502"/>
        <v>#REF!</v>
      </c>
      <c r="C2633" s="116" t="e">
        <f>IF($Q$2=2,IFERROR(INDEX($G2605:$L2611,MATCH(B2633,$F2605:$F2611,0),MATCH(INICIO!$C$59,$G2604:$L2604,0)),0),IF($Q$2=4,IFERROR(INDEX($P2605:$U2615,MATCH(B2633,$O2605:$O2615,0),MATCH(INICIO!$C$59,$P2604:$U2604,0)),0),IFERROR(INDEX($G2616:$L2624,MATCH(B2633,$F2616:$F2624,0),MATCH(INICIO!$C$59,$G2615:$L2615,0)),0)))</f>
        <v>#REF!</v>
      </c>
      <c r="D2633" s="105" t="e">
        <f t="shared" si="4503"/>
        <v>#REF!</v>
      </c>
      <c r="E2633" s="116" t="e">
        <f>IF($Q$2=2,IFERROR(INDEX($G2605:$L2611,MATCH(D2633,$F2605:$F2611,0),MATCH(INICIO!$C$59,$G2604:$L2604,0)),0),IF($Q$2=4,IFERROR(INDEX($P2605:$U2615,MATCH(D2633,$O2605:$O2615,0),MATCH(INICIO!$C$59,$P2604:$U2604,0)),0),IFERROR(INDEX($G2616:$L2624,MATCH(D2633,$F2616:$F2624,0),MATCH(INICIO!$C$59,$G2615:$L2615,0)),0)))</f>
        <v>#REF!</v>
      </c>
      <c r="F2633" s="105" t="e">
        <f t="shared" si="4504"/>
        <v>#REF!</v>
      </c>
      <c r="G2633" s="116" t="e">
        <f>IF($Q$2=2,IFERROR(INDEX($G2605:$L2611,MATCH(F2633,$F2605:$F2611,0),MATCH(INICIO!$C$59,$G2604:$L2604,0)),0),IF($Q$2=4,IFERROR(INDEX($P2605:$U2615,MATCH(F2633,$O2605:$O2615,0),MATCH(INICIO!$C$59,$P2604:$U2604,0)),0),IFERROR(INDEX($G2616:$L2624,MATCH(F2633,$F2616:$F2624,0),MATCH(INICIO!$C$59,$G2615:$L2615,0)),0)))</f>
        <v>#REF!</v>
      </c>
      <c r="H2633" s="105" t="e">
        <f t="shared" si="4505"/>
        <v>#REF!</v>
      </c>
      <c r="I2633" s="116" t="e">
        <f>IF($Q$2=2,IFERROR(INDEX($G2605:$L2611,MATCH(H2633,$F2605:$F2611,0),MATCH(INICIO!$C$59,$G2604:$L2604,0)),0),IF($Q$2=4,IFERROR(INDEX($P2605:$U2615,MATCH(H2633,$O2605:$O2615,0),MATCH(INICIO!$C$59,$P2604:$U2604,0)),0),IFERROR(INDEX($G2616:$L2624,MATCH(H2633,$F2616:$F2624,0),MATCH(INICIO!$C$59,$G2615:$L2615,0)),0)))</f>
        <v>#REF!</v>
      </c>
      <c r="J2633" s="105" t="e">
        <f t="shared" si="4506"/>
        <v>#REF!</v>
      </c>
      <c r="K2633" s="116" t="e">
        <f>IF($Q$2=2,IFERROR(INDEX($G2605:$L2611,MATCH(J2633,$F2605:$F2611,0),MATCH(INICIO!$C$59,$G2604:$L2604,0)),0),IF($Q$2=4,IFERROR(INDEX($P2605:$U2615,MATCH(J2633,$O2605:$O2615,0),MATCH(INICIO!$C$59,$P2604:$U2604,0)),0),IFERROR(INDEX($G2616:$L2624,MATCH(J2633,$F2616:$F2624,0),MATCH(INICIO!$C$59,$G2615:$L2615,0)),0)))</f>
        <v>#REF!</v>
      </c>
      <c r="L2633" s="105" t="e">
        <f t="shared" si="4507"/>
        <v>#REF!</v>
      </c>
      <c r="M2633" s="116" t="e">
        <f>IF($Q$2=2,IFERROR(INDEX($G2605:$L2611,MATCH(L2633,$F2605:$F2611,0),MATCH(INICIO!$C$59,$G2604:$L2604,0)),0),IF($Q$2=4,IFERROR(INDEX($P2605:$U2615,MATCH(L2633,$O2605:$O2615,0),MATCH(INICIO!$C$59,$P2604:$U2604,0)),0),IFERROR(INDEX($G2616:$L2624,MATCH(L2633,$F2616:$F2624,0),MATCH(INICIO!$C$59,$G2615:$L2615,0)),0)))</f>
        <v>#REF!</v>
      </c>
    </row>
    <row r="2634" spans="1:16" hidden="1" outlineLevel="2" x14ac:dyDescent="0.25"/>
    <row r="2635" spans="1:16" s="119" customFormat="1" hidden="1" outlineLevel="2" x14ac:dyDescent="0.25">
      <c r="A2635" s="118" t="s">
        <v>43</v>
      </c>
    </row>
    <row r="2636" spans="1:16" hidden="1" outlineLevel="2" x14ac:dyDescent="0.25">
      <c r="C2636" s="121">
        <f t="shared" ref="C2636:H2636" si="4508">E$2</f>
        <v>1</v>
      </c>
      <c r="D2636" s="121">
        <f t="shared" si="4508"/>
        <v>2</v>
      </c>
      <c r="E2636" s="121">
        <f t="shared" si="4508"/>
        <v>3</v>
      </c>
      <c r="F2636" s="121">
        <f t="shared" si="4508"/>
        <v>4</v>
      </c>
      <c r="G2636" s="121">
        <f t="shared" si="4508"/>
        <v>5</v>
      </c>
      <c r="H2636" s="121">
        <f t="shared" si="4508"/>
        <v>6</v>
      </c>
    </row>
    <row r="2637" spans="1:16" hidden="1" outlineLevel="2" x14ac:dyDescent="0.25">
      <c r="B2637" s="122" t="s">
        <v>44</v>
      </c>
      <c r="C2637" s="123" t="e">
        <f t="array" ref="C2637:C2642">MMULT(MMULT(C$8:H$13,$AZ$8:$BE$13),C2628:C2633)+MMULT(MINVERSE(TRANSPOSE($AZ$8:$BE$13)),C2595:C2600)</f>
        <v>#REF!</v>
      </c>
      <c r="D2637" s="123" t="e">
        <f t="array" ref="D2637:D2642">MMULT(MMULT(K$8:P$13,$AZ$8:$BE$13),E2628:E2633)+MMULT(MINVERSE(TRANSPOSE($AZ$8:$BE$13)),E2595:E2600)</f>
        <v>#REF!</v>
      </c>
      <c r="E2637" s="123" t="e">
        <f t="array" ref="E2637:E2642">MMULT(MMULT(S$8:X$13,$AZ$8:$BE$13),G2628:G2633)+MMULT(MINVERSE(TRANSPOSE($AZ$8:$BE$13)),G2595:G2600)</f>
        <v>#REF!</v>
      </c>
      <c r="F2637" s="123" t="e">
        <f t="array" ref="F2637:F2642">MMULT(MMULT(AA$8:AF$13,$AZ$8:$BE$13),I2628:I2633)+MMULT(MINVERSE(TRANSPOSE($AZ$8:$BE$13)),I2595:I2600)</f>
        <v>#REF!</v>
      </c>
      <c r="G2637" s="123" t="e">
        <f t="array" ref="G2637:G2642">MMULT(MMULT(AI$8:AN$13,$AZ$8:$BE$13),K2628:K2633)+MMULT(MINVERSE(TRANSPOSE($AZ$8:$BE$13)),K2595:K2600)</f>
        <v>#REF!</v>
      </c>
      <c r="H2637" s="123" t="e">
        <f t="array" ref="H2637:H2642">MMULT(MMULT(AQ$8:AV$13,$AZ$8:$BE$13),M2628:M2633)+MMULT(MINVERSE(TRANSPOSE($AZ$8:$BE$13)),M2595:M2600)</f>
        <v>#REF!</v>
      </c>
      <c r="N2637" s="124"/>
      <c r="P2637" s="124"/>
    </row>
    <row r="2638" spans="1:16" hidden="1" outlineLevel="2" x14ac:dyDescent="0.25">
      <c r="B2638" s="122" t="s">
        <v>45</v>
      </c>
      <c r="C2638" s="123" t="e">
        <v>#REF!</v>
      </c>
      <c r="D2638" s="123" t="e">
        <v>#REF!</v>
      </c>
      <c r="E2638" s="123" t="e">
        <v>#REF!</v>
      </c>
      <c r="F2638" s="123" t="e">
        <v>#REF!</v>
      </c>
      <c r="G2638" s="123" t="e">
        <v>#REF!</v>
      </c>
      <c r="H2638" s="123" t="e">
        <v>#REF!</v>
      </c>
      <c r="N2638" s="124"/>
      <c r="P2638" s="124"/>
    </row>
    <row r="2639" spans="1:16" hidden="1" outlineLevel="2" x14ac:dyDescent="0.25">
      <c r="B2639" s="122" t="s">
        <v>46</v>
      </c>
      <c r="C2639" s="123" t="e">
        <v>#REF!</v>
      </c>
      <c r="D2639" s="123" t="e">
        <v>#REF!</v>
      </c>
      <c r="E2639" s="123" t="e">
        <v>#REF!</v>
      </c>
      <c r="F2639" s="123" t="e">
        <v>#REF!</v>
      </c>
      <c r="G2639" s="123" t="e">
        <v>#REF!</v>
      </c>
      <c r="H2639" s="123" t="e">
        <v>#REF!</v>
      </c>
      <c r="N2639" s="124"/>
      <c r="P2639" s="124"/>
    </row>
    <row r="2640" spans="1:16" hidden="1" outlineLevel="2" x14ac:dyDescent="0.25">
      <c r="B2640" s="122" t="s">
        <v>47</v>
      </c>
      <c r="C2640" s="123" t="e">
        <v>#REF!</v>
      </c>
      <c r="D2640" s="123" t="e">
        <v>#REF!</v>
      </c>
      <c r="E2640" s="123" t="e">
        <v>#REF!</v>
      </c>
      <c r="F2640" s="123" t="e">
        <v>#REF!</v>
      </c>
      <c r="G2640" s="123" t="e">
        <v>#REF!</v>
      </c>
      <c r="H2640" s="123" t="e">
        <v>#REF!</v>
      </c>
      <c r="N2640" s="124"/>
      <c r="P2640" s="124"/>
    </row>
    <row r="2641" spans="1:93" hidden="1" outlineLevel="2" x14ac:dyDescent="0.25">
      <c r="B2641" s="122" t="s">
        <v>48</v>
      </c>
      <c r="C2641" s="123" t="e">
        <v>#REF!</v>
      </c>
      <c r="D2641" s="123" t="e">
        <v>#REF!</v>
      </c>
      <c r="E2641" s="123" t="e">
        <v>#REF!</v>
      </c>
      <c r="F2641" s="123" t="e">
        <v>#REF!</v>
      </c>
      <c r="G2641" s="123" t="e">
        <v>#REF!</v>
      </c>
      <c r="H2641" s="123" t="e">
        <v>#REF!</v>
      </c>
      <c r="N2641" s="124"/>
      <c r="P2641" s="124"/>
    </row>
    <row r="2642" spans="1:93" hidden="1" outlineLevel="2" x14ac:dyDescent="0.25">
      <c r="B2642" s="122" t="s">
        <v>49</v>
      </c>
      <c r="C2642" s="123" t="e">
        <v>#REF!</v>
      </c>
      <c r="D2642" s="123" t="e">
        <v>#REF!</v>
      </c>
      <c r="E2642" s="123" t="e">
        <v>#REF!</v>
      </c>
      <c r="F2642" s="123" t="e">
        <v>#REF!</v>
      </c>
      <c r="G2642" s="123" t="e">
        <v>#REF!</v>
      </c>
      <c r="H2642" s="123" t="e">
        <v>#REF!</v>
      </c>
      <c r="N2642" s="124"/>
      <c r="P2642" s="124"/>
    </row>
    <row r="2643" spans="1:93" hidden="1" outlineLevel="2" x14ac:dyDescent="0.25"/>
    <row r="2644" spans="1:93" hidden="1" outlineLevel="2" x14ac:dyDescent="0.25">
      <c r="B2644" s="318" t="s">
        <v>50</v>
      </c>
      <c r="C2644" s="319"/>
      <c r="D2644" s="319"/>
      <c r="E2644" s="319"/>
      <c r="F2644" s="319"/>
      <c r="G2644" s="319"/>
      <c r="H2644" s="319"/>
      <c r="I2644" s="319"/>
      <c r="J2644" s="319"/>
      <c r="K2644" s="319"/>
      <c r="L2644" s="320"/>
      <c r="M2644" s="321" t="s">
        <v>51</v>
      </c>
      <c r="N2644" s="322"/>
      <c r="O2644" s="322"/>
      <c r="P2644" s="322"/>
      <c r="Q2644" s="322"/>
      <c r="R2644" s="322"/>
      <c r="S2644" s="322"/>
      <c r="T2644" s="322"/>
      <c r="U2644" s="322"/>
      <c r="V2644" s="323"/>
      <c r="W2644" s="321" t="s">
        <v>52</v>
      </c>
      <c r="X2644" s="322"/>
      <c r="Y2644" s="322"/>
      <c r="Z2644" s="322"/>
      <c r="AA2644" s="322"/>
      <c r="AB2644" s="322"/>
      <c r="AC2644" s="322"/>
      <c r="AD2644" s="322"/>
      <c r="AE2644" s="322"/>
      <c r="AF2644" s="323"/>
      <c r="AG2644" s="321" t="s">
        <v>53</v>
      </c>
      <c r="AH2644" s="322"/>
      <c r="AI2644" s="322"/>
      <c r="AJ2644" s="322"/>
      <c r="AK2644" s="322"/>
      <c r="AL2644" s="322"/>
      <c r="AM2644" s="322"/>
      <c r="AN2644" s="322"/>
      <c r="AO2644" s="322"/>
      <c r="AP2644" s="323"/>
      <c r="AQ2644" s="321" t="s">
        <v>54</v>
      </c>
      <c r="AR2644" s="322"/>
      <c r="AS2644" s="322"/>
      <c r="AT2644" s="322"/>
      <c r="AU2644" s="322"/>
      <c r="AV2644" s="322"/>
      <c r="AW2644" s="322"/>
      <c r="AX2644" s="322"/>
      <c r="AY2644" s="322"/>
      <c r="AZ2644" s="323"/>
      <c r="BA2644" s="321" t="s">
        <v>55</v>
      </c>
      <c r="BB2644" s="322"/>
      <c r="BC2644" s="322"/>
      <c r="BD2644" s="322"/>
      <c r="BE2644" s="322"/>
      <c r="BF2644" s="322"/>
      <c r="BG2644" s="322"/>
      <c r="BH2644" s="322"/>
      <c r="BI2644" s="322"/>
      <c r="BJ2644" s="323"/>
    </row>
    <row r="2645" spans="1:93" hidden="1" outlineLevel="2" x14ac:dyDescent="0.25">
      <c r="B2645" s="186">
        <f t="shared" ref="B2645" si="4509">E$2</f>
        <v>1</v>
      </c>
      <c r="C2645" s="187">
        <f t="shared" ref="C2645:L2648" si="4510">B2645</f>
        <v>1</v>
      </c>
      <c r="D2645" s="187">
        <f t="shared" si="4510"/>
        <v>1</v>
      </c>
      <c r="E2645" s="187">
        <f t="shared" si="4510"/>
        <v>1</v>
      </c>
      <c r="F2645" s="187">
        <f t="shared" si="4510"/>
        <v>1</v>
      </c>
      <c r="G2645" s="187">
        <f t="shared" si="4510"/>
        <v>1</v>
      </c>
      <c r="H2645" s="187">
        <f t="shared" si="4510"/>
        <v>1</v>
      </c>
      <c r="I2645" s="187">
        <f t="shared" si="4510"/>
        <v>1</v>
      </c>
      <c r="J2645" s="187">
        <f t="shared" si="4510"/>
        <v>1</v>
      </c>
      <c r="K2645" s="187">
        <f t="shared" si="4510"/>
        <v>1</v>
      </c>
      <c r="L2645" s="188">
        <f t="shared" si="4510"/>
        <v>1</v>
      </c>
      <c r="M2645" s="189">
        <f t="shared" ref="M2645" si="4511">F$2</f>
        <v>2</v>
      </c>
      <c r="N2645" s="187">
        <f t="shared" ref="N2645:V2648" si="4512">M2645</f>
        <v>2</v>
      </c>
      <c r="O2645" s="187">
        <f t="shared" si="4512"/>
        <v>2</v>
      </c>
      <c r="P2645" s="187">
        <f t="shared" si="4512"/>
        <v>2</v>
      </c>
      <c r="Q2645" s="187">
        <f t="shared" si="4512"/>
        <v>2</v>
      </c>
      <c r="R2645" s="187">
        <f t="shared" si="4512"/>
        <v>2</v>
      </c>
      <c r="S2645" s="187">
        <f t="shared" si="4512"/>
        <v>2</v>
      </c>
      <c r="T2645" s="187">
        <f t="shared" si="4512"/>
        <v>2</v>
      </c>
      <c r="U2645" s="187">
        <f t="shared" si="4512"/>
        <v>2</v>
      </c>
      <c r="V2645" s="188">
        <f t="shared" si="4512"/>
        <v>2</v>
      </c>
      <c r="W2645" s="189">
        <f>G$2</f>
        <v>3</v>
      </c>
      <c r="X2645" s="187">
        <f t="shared" ref="X2645:AF2648" si="4513">W2645</f>
        <v>3</v>
      </c>
      <c r="Y2645" s="187">
        <f t="shared" si="4513"/>
        <v>3</v>
      </c>
      <c r="Z2645" s="187">
        <f t="shared" si="4513"/>
        <v>3</v>
      </c>
      <c r="AA2645" s="187">
        <f t="shared" si="4513"/>
        <v>3</v>
      </c>
      <c r="AB2645" s="187">
        <f t="shared" si="4513"/>
        <v>3</v>
      </c>
      <c r="AC2645" s="187">
        <f t="shared" si="4513"/>
        <v>3</v>
      </c>
      <c r="AD2645" s="187">
        <f t="shared" si="4513"/>
        <v>3</v>
      </c>
      <c r="AE2645" s="187">
        <f t="shared" si="4513"/>
        <v>3</v>
      </c>
      <c r="AF2645" s="188">
        <f t="shared" si="4513"/>
        <v>3</v>
      </c>
      <c r="AG2645" s="189">
        <f>H$2</f>
        <v>4</v>
      </c>
      <c r="AH2645" s="187">
        <f t="shared" ref="AH2645:AP2648" si="4514">AG2645</f>
        <v>4</v>
      </c>
      <c r="AI2645" s="187">
        <f t="shared" si="4514"/>
        <v>4</v>
      </c>
      <c r="AJ2645" s="187">
        <f t="shared" si="4514"/>
        <v>4</v>
      </c>
      <c r="AK2645" s="187">
        <f t="shared" si="4514"/>
        <v>4</v>
      </c>
      <c r="AL2645" s="187">
        <f t="shared" si="4514"/>
        <v>4</v>
      </c>
      <c r="AM2645" s="187">
        <f t="shared" si="4514"/>
        <v>4</v>
      </c>
      <c r="AN2645" s="187">
        <f t="shared" si="4514"/>
        <v>4</v>
      </c>
      <c r="AO2645" s="187">
        <f t="shared" si="4514"/>
        <v>4</v>
      </c>
      <c r="AP2645" s="188">
        <f t="shared" si="4514"/>
        <v>4</v>
      </c>
      <c r="AQ2645" s="189">
        <f>I$2</f>
        <v>5</v>
      </c>
      <c r="AR2645" s="187">
        <f t="shared" ref="AR2645:AZ2648" si="4515">AQ2645</f>
        <v>5</v>
      </c>
      <c r="AS2645" s="187">
        <f t="shared" si="4515"/>
        <v>5</v>
      </c>
      <c r="AT2645" s="187">
        <f t="shared" si="4515"/>
        <v>5</v>
      </c>
      <c r="AU2645" s="187">
        <f t="shared" si="4515"/>
        <v>5</v>
      </c>
      <c r="AV2645" s="187">
        <f t="shared" si="4515"/>
        <v>5</v>
      </c>
      <c r="AW2645" s="187">
        <f t="shared" si="4515"/>
        <v>5</v>
      </c>
      <c r="AX2645" s="187">
        <f t="shared" si="4515"/>
        <v>5</v>
      </c>
      <c r="AY2645" s="187">
        <f t="shared" si="4515"/>
        <v>5</v>
      </c>
      <c r="AZ2645" s="188">
        <f t="shared" si="4515"/>
        <v>5</v>
      </c>
      <c r="BA2645" s="189">
        <f>J$2</f>
        <v>6</v>
      </c>
      <c r="BB2645" s="187">
        <f t="shared" ref="BB2645:BJ2648" si="4516">BA2645</f>
        <v>6</v>
      </c>
      <c r="BC2645" s="187">
        <f t="shared" si="4516"/>
        <v>6</v>
      </c>
      <c r="BD2645" s="187">
        <f t="shared" si="4516"/>
        <v>6</v>
      </c>
      <c r="BE2645" s="187">
        <f t="shared" si="4516"/>
        <v>6</v>
      </c>
      <c r="BF2645" s="187">
        <f t="shared" si="4516"/>
        <v>6</v>
      </c>
      <c r="BG2645" s="187">
        <f t="shared" si="4516"/>
        <v>6</v>
      </c>
      <c r="BH2645" s="187">
        <f t="shared" si="4516"/>
        <v>6</v>
      </c>
      <c r="BI2645" s="187">
        <f t="shared" si="4516"/>
        <v>6</v>
      </c>
      <c r="BJ2645" s="188">
        <f t="shared" si="4516"/>
        <v>6</v>
      </c>
    </row>
    <row r="2646" spans="1:93" s="2" customFormat="1" ht="15" hidden="1" customHeight="1" outlineLevel="2" x14ac:dyDescent="0.25">
      <c r="A2646" s="152" t="s">
        <v>192</v>
      </c>
      <c r="B2646" s="129" t="e">
        <f>C2639</f>
        <v>#REF!</v>
      </c>
      <c r="C2646" s="130" t="e">
        <f t="shared" si="4510"/>
        <v>#REF!</v>
      </c>
      <c r="D2646" s="130" t="e">
        <f t="shared" si="4510"/>
        <v>#REF!</v>
      </c>
      <c r="E2646" s="130" t="e">
        <f t="shared" si="4510"/>
        <v>#REF!</v>
      </c>
      <c r="F2646" s="130" t="e">
        <f t="shared" si="4510"/>
        <v>#REF!</v>
      </c>
      <c r="G2646" s="130" t="e">
        <f t="shared" si="4510"/>
        <v>#REF!</v>
      </c>
      <c r="H2646" s="130" t="e">
        <f t="shared" si="4510"/>
        <v>#REF!</v>
      </c>
      <c r="I2646" s="130" t="e">
        <f t="shared" si="4510"/>
        <v>#REF!</v>
      </c>
      <c r="J2646" s="190" t="e">
        <f t="shared" si="4510"/>
        <v>#REF!</v>
      </c>
      <c r="K2646" s="130" t="e">
        <f t="shared" si="4510"/>
        <v>#REF!</v>
      </c>
      <c r="L2646" s="131" t="e">
        <f t="shared" si="4510"/>
        <v>#REF!</v>
      </c>
      <c r="M2646" s="129" t="e">
        <f>D2639</f>
        <v>#REF!</v>
      </c>
      <c r="N2646" s="130" t="e">
        <f t="shared" si="4512"/>
        <v>#REF!</v>
      </c>
      <c r="O2646" s="130" t="e">
        <f t="shared" si="4512"/>
        <v>#REF!</v>
      </c>
      <c r="P2646" s="130" t="e">
        <f t="shared" si="4512"/>
        <v>#REF!</v>
      </c>
      <c r="Q2646" s="130" t="e">
        <f t="shared" si="4512"/>
        <v>#REF!</v>
      </c>
      <c r="R2646" s="130" t="e">
        <f t="shared" si="4512"/>
        <v>#REF!</v>
      </c>
      <c r="S2646" s="130" t="e">
        <f t="shared" si="4512"/>
        <v>#REF!</v>
      </c>
      <c r="T2646" s="130" t="e">
        <f t="shared" si="4512"/>
        <v>#REF!</v>
      </c>
      <c r="U2646" s="130" t="e">
        <f t="shared" si="4512"/>
        <v>#REF!</v>
      </c>
      <c r="V2646" s="131" t="e">
        <f t="shared" si="4512"/>
        <v>#REF!</v>
      </c>
      <c r="W2646" s="129" t="e">
        <f>E2639</f>
        <v>#REF!</v>
      </c>
      <c r="X2646" s="130" t="e">
        <f t="shared" si="4513"/>
        <v>#REF!</v>
      </c>
      <c r="Y2646" s="130" t="e">
        <f t="shared" si="4513"/>
        <v>#REF!</v>
      </c>
      <c r="Z2646" s="130" t="e">
        <f t="shared" si="4513"/>
        <v>#REF!</v>
      </c>
      <c r="AA2646" s="130" t="e">
        <f t="shared" si="4513"/>
        <v>#REF!</v>
      </c>
      <c r="AB2646" s="130" t="e">
        <f t="shared" si="4513"/>
        <v>#REF!</v>
      </c>
      <c r="AC2646" s="130" t="e">
        <f t="shared" si="4513"/>
        <v>#REF!</v>
      </c>
      <c r="AD2646" s="130" t="e">
        <f t="shared" si="4513"/>
        <v>#REF!</v>
      </c>
      <c r="AE2646" s="130" t="e">
        <f t="shared" si="4513"/>
        <v>#REF!</v>
      </c>
      <c r="AF2646" s="131" t="e">
        <f t="shared" si="4513"/>
        <v>#REF!</v>
      </c>
      <c r="AG2646" s="129" t="e">
        <f>F2639</f>
        <v>#REF!</v>
      </c>
      <c r="AH2646" s="130" t="e">
        <f t="shared" si="4514"/>
        <v>#REF!</v>
      </c>
      <c r="AI2646" s="130" t="e">
        <f t="shared" si="4514"/>
        <v>#REF!</v>
      </c>
      <c r="AJ2646" s="130" t="e">
        <f t="shared" si="4514"/>
        <v>#REF!</v>
      </c>
      <c r="AK2646" s="130" t="e">
        <f t="shared" si="4514"/>
        <v>#REF!</v>
      </c>
      <c r="AL2646" s="130" t="e">
        <f t="shared" si="4514"/>
        <v>#REF!</v>
      </c>
      <c r="AM2646" s="130" t="e">
        <f t="shared" si="4514"/>
        <v>#REF!</v>
      </c>
      <c r="AN2646" s="130" t="e">
        <f t="shared" si="4514"/>
        <v>#REF!</v>
      </c>
      <c r="AO2646" s="130" t="e">
        <f t="shared" si="4514"/>
        <v>#REF!</v>
      </c>
      <c r="AP2646" s="131" t="e">
        <f t="shared" si="4514"/>
        <v>#REF!</v>
      </c>
      <c r="AQ2646" s="129" t="e">
        <f>G2639</f>
        <v>#REF!</v>
      </c>
      <c r="AR2646" s="130" t="e">
        <f t="shared" si="4515"/>
        <v>#REF!</v>
      </c>
      <c r="AS2646" s="130" t="e">
        <f t="shared" si="4515"/>
        <v>#REF!</v>
      </c>
      <c r="AT2646" s="130" t="e">
        <f t="shared" si="4515"/>
        <v>#REF!</v>
      </c>
      <c r="AU2646" s="130" t="e">
        <f t="shared" si="4515"/>
        <v>#REF!</v>
      </c>
      <c r="AV2646" s="130" t="e">
        <f t="shared" si="4515"/>
        <v>#REF!</v>
      </c>
      <c r="AW2646" s="130" t="e">
        <f t="shared" si="4515"/>
        <v>#REF!</v>
      </c>
      <c r="AX2646" s="130" t="e">
        <f t="shared" si="4515"/>
        <v>#REF!</v>
      </c>
      <c r="AY2646" s="130" t="e">
        <f t="shared" si="4515"/>
        <v>#REF!</v>
      </c>
      <c r="AZ2646" s="131" t="e">
        <f t="shared" si="4515"/>
        <v>#REF!</v>
      </c>
      <c r="BA2646" s="129" t="e">
        <f>H2639</f>
        <v>#REF!</v>
      </c>
      <c r="BB2646" s="130" t="e">
        <f t="shared" si="4516"/>
        <v>#REF!</v>
      </c>
      <c r="BC2646" s="130" t="e">
        <f t="shared" si="4516"/>
        <v>#REF!</v>
      </c>
      <c r="BD2646" s="130" t="e">
        <f t="shared" si="4516"/>
        <v>#REF!</v>
      </c>
      <c r="BE2646" s="130" t="e">
        <f t="shared" si="4516"/>
        <v>#REF!</v>
      </c>
      <c r="BF2646" s="130" t="e">
        <f t="shared" si="4516"/>
        <v>#REF!</v>
      </c>
      <c r="BG2646" s="130" t="e">
        <f t="shared" si="4516"/>
        <v>#REF!</v>
      </c>
      <c r="BH2646" s="130" t="e">
        <f t="shared" si="4516"/>
        <v>#REF!</v>
      </c>
      <c r="BI2646" s="130" t="e">
        <f t="shared" si="4516"/>
        <v>#REF!</v>
      </c>
      <c r="BJ2646" s="131" t="e">
        <f t="shared" si="4516"/>
        <v>#REF!</v>
      </c>
      <c r="BK2646"/>
      <c r="BL2646"/>
      <c r="BM2646"/>
      <c r="BN2646"/>
      <c r="BO2646"/>
      <c r="BP2646"/>
      <c r="BQ2646"/>
      <c r="BR2646"/>
      <c r="BS2646"/>
      <c r="BT2646"/>
      <c r="BU2646"/>
      <c r="BV2646"/>
      <c r="BW2646"/>
      <c r="BX2646"/>
      <c r="BY2646"/>
      <c r="BZ2646"/>
      <c r="CA2646"/>
      <c r="CB2646"/>
      <c r="CC2646"/>
      <c r="CD2646"/>
      <c r="CE2646"/>
      <c r="CF2646"/>
      <c r="CG2646"/>
      <c r="CH2646"/>
      <c r="CI2646"/>
      <c r="CJ2646"/>
      <c r="CK2646"/>
      <c r="CL2646"/>
      <c r="CM2646"/>
      <c r="CN2646"/>
      <c r="CO2646"/>
    </row>
    <row r="2647" spans="1:93" s="2" customFormat="1" ht="15" hidden="1" customHeight="1" outlineLevel="2" x14ac:dyDescent="0.25">
      <c r="A2647" s="152" t="s">
        <v>47</v>
      </c>
      <c r="B2647" s="129" t="e">
        <f>C2640</f>
        <v>#REF!</v>
      </c>
      <c r="C2647" s="130" t="e">
        <f t="shared" si="4510"/>
        <v>#REF!</v>
      </c>
      <c r="D2647" s="130" t="e">
        <f t="shared" si="4510"/>
        <v>#REF!</v>
      </c>
      <c r="E2647" s="130" t="e">
        <f t="shared" si="4510"/>
        <v>#REF!</v>
      </c>
      <c r="F2647" s="130" t="e">
        <f t="shared" si="4510"/>
        <v>#REF!</v>
      </c>
      <c r="G2647" s="130" t="e">
        <f t="shared" si="4510"/>
        <v>#REF!</v>
      </c>
      <c r="H2647" s="130" t="e">
        <f t="shared" si="4510"/>
        <v>#REF!</v>
      </c>
      <c r="I2647" s="130" t="e">
        <f t="shared" si="4510"/>
        <v>#REF!</v>
      </c>
      <c r="J2647" s="190" t="e">
        <f t="shared" si="4510"/>
        <v>#REF!</v>
      </c>
      <c r="K2647" s="130" t="e">
        <f t="shared" si="4510"/>
        <v>#REF!</v>
      </c>
      <c r="L2647" s="131" t="e">
        <f t="shared" si="4510"/>
        <v>#REF!</v>
      </c>
      <c r="M2647" s="129" t="e">
        <f>D2640</f>
        <v>#REF!</v>
      </c>
      <c r="N2647" s="130" t="e">
        <f t="shared" si="4512"/>
        <v>#REF!</v>
      </c>
      <c r="O2647" s="130" t="e">
        <f t="shared" si="4512"/>
        <v>#REF!</v>
      </c>
      <c r="P2647" s="130" t="e">
        <f t="shared" si="4512"/>
        <v>#REF!</v>
      </c>
      <c r="Q2647" s="130" t="e">
        <f t="shared" si="4512"/>
        <v>#REF!</v>
      </c>
      <c r="R2647" s="130" t="e">
        <f t="shared" si="4512"/>
        <v>#REF!</v>
      </c>
      <c r="S2647" s="130" t="e">
        <f t="shared" si="4512"/>
        <v>#REF!</v>
      </c>
      <c r="T2647" s="130" t="e">
        <f t="shared" si="4512"/>
        <v>#REF!</v>
      </c>
      <c r="U2647" s="130" t="e">
        <f t="shared" si="4512"/>
        <v>#REF!</v>
      </c>
      <c r="V2647" s="131" t="e">
        <f t="shared" si="4512"/>
        <v>#REF!</v>
      </c>
      <c r="W2647" s="129" t="e">
        <f>E2640</f>
        <v>#REF!</v>
      </c>
      <c r="X2647" s="130" t="e">
        <f t="shared" si="4513"/>
        <v>#REF!</v>
      </c>
      <c r="Y2647" s="130" t="e">
        <f t="shared" si="4513"/>
        <v>#REF!</v>
      </c>
      <c r="Z2647" s="130" t="e">
        <f t="shared" si="4513"/>
        <v>#REF!</v>
      </c>
      <c r="AA2647" s="130" t="e">
        <f t="shared" si="4513"/>
        <v>#REF!</v>
      </c>
      <c r="AB2647" s="130" t="e">
        <f t="shared" si="4513"/>
        <v>#REF!</v>
      </c>
      <c r="AC2647" s="130" t="e">
        <f t="shared" si="4513"/>
        <v>#REF!</v>
      </c>
      <c r="AD2647" s="130" t="e">
        <f t="shared" si="4513"/>
        <v>#REF!</v>
      </c>
      <c r="AE2647" s="130" t="e">
        <f t="shared" si="4513"/>
        <v>#REF!</v>
      </c>
      <c r="AF2647" s="131" t="e">
        <f t="shared" si="4513"/>
        <v>#REF!</v>
      </c>
      <c r="AG2647" s="129" t="e">
        <f>F2640</f>
        <v>#REF!</v>
      </c>
      <c r="AH2647" s="130" t="e">
        <f t="shared" si="4514"/>
        <v>#REF!</v>
      </c>
      <c r="AI2647" s="130" t="e">
        <f t="shared" si="4514"/>
        <v>#REF!</v>
      </c>
      <c r="AJ2647" s="130" t="e">
        <f t="shared" si="4514"/>
        <v>#REF!</v>
      </c>
      <c r="AK2647" s="130" t="e">
        <f t="shared" si="4514"/>
        <v>#REF!</v>
      </c>
      <c r="AL2647" s="130" t="e">
        <f t="shared" si="4514"/>
        <v>#REF!</v>
      </c>
      <c r="AM2647" s="130" t="e">
        <f t="shared" si="4514"/>
        <v>#REF!</v>
      </c>
      <c r="AN2647" s="130" t="e">
        <f t="shared" si="4514"/>
        <v>#REF!</v>
      </c>
      <c r="AO2647" s="130" t="e">
        <f t="shared" si="4514"/>
        <v>#REF!</v>
      </c>
      <c r="AP2647" s="131" t="e">
        <f t="shared" si="4514"/>
        <v>#REF!</v>
      </c>
      <c r="AQ2647" s="129" t="e">
        <f>G2640</f>
        <v>#REF!</v>
      </c>
      <c r="AR2647" s="130" t="e">
        <f t="shared" si="4515"/>
        <v>#REF!</v>
      </c>
      <c r="AS2647" s="130" t="e">
        <f t="shared" si="4515"/>
        <v>#REF!</v>
      </c>
      <c r="AT2647" s="130" t="e">
        <f t="shared" si="4515"/>
        <v>#REF!</v>
      </c>
      <c r="AU2647" s="130" t="e">
        <f t="shared" si="4515"/>
        <v>#REF!</v>
      </c>
      <c r="AV2647" s="130" t="e">
        <f t="shared" si="4515"/>
        <v>#REF!</v>
      </c>
      <c r="AW2647" s="130" t="e">
        <f t="shared" si="4515"/>
        <v>#REF!</v>
      </c>
      <c r="AX2647" s="130" t="e">
        <f t="shared" si="4515"/>
        <v>#REF!</v>
      </c>
      <c r="AY2647" s="130" t="e">
        <f t="shared" si="4515"/>
        <v>#REF!</v>
      </c>
      <c r="AZ2647" s="131" t="e">
        <f t="shared" si="4515"/>
        <v>#REF!</v>
      </c>
      <c r="BA2647" s="129" t="e">
        <f>H2640</f>
        <v>#REF!</v>
      </c>
      <c r="BB2647" s="130" t="e">
        <f t="shared" si="4516"/>
        <v>#REF!</v>
      </c>
      <c r="BC2647" s="130" t="e">
        <f t="shared" si="4516"/>
        <v>#REF!</v>
      </c>
      <c r="BD2647" s="130" t="e">
        <f t="shared" si="4516"/>
        <v>#REF!</v>
      </c>
      <c r="BE2647" s="130" t="e">
        <f t="shared" si="4516"/>
        <v>#REF!</v>
      </c>
      <c r="BF2647" s="130" t="e">
        <f t="shared" si="4516"/>
        <v>#REF!</v>
      </c>
      <c r="BG2647" s="130" t="e">
        <f t="shared" si="4516"/>
        <v>#REF!</v>
      </c>
      <c r="BH2647" s="130" t="e">
        <f t="shared" si="4516"/>
        <v>#REF!</v>
      </c>
      <c r="BI2647" s="130" t="e">
        <f t="shared" si="4516"/>
        <v>#REF!</v>
      </c>
      <c r="BJ2647" s="131" t="e">
        <f t="shared" si="4516"/>
        <v>#REF!</v>
      </c>
      <c r="BK2647"/>
      <c r="BL2647"/>
      <c r="BM2647"/>
      <c r="BN2647"/>
      <c r="BO2647"/>
      <c r="BP2647"/>
      <c r="BQ2647"/>
      <c r="BR2647"/>
      <c r="BS2647"/>
      <c r="BT2647"/>
      <c r="BU2647"/>
      <c r="BV2647"/>
      <c r="BW2647"/>
      <c r="BX2647"/>
      <c r="BY2647"/>
      <c r="BZ2647"/>
      <c r="CA2647"/>
      <c r="CB2647"/>
      <c r="CC2647"/>
      <c r="CD2647"/>
      <c r="CE2647"/>
      <c r="CF2647"/>
      <c r="CG2647"/>
      <c r="CH2647"/>
      <c r="CI2647"/>
      <c r="CJ2647"/>
      <c r="CK2647"/>
      <c r="CL2647"/>
      <c r="CM2647"/>
      <c r="CN2647"/>
      <c r="CO2647"/>
    </row>
    <row r="2648" spans="1:93" s="2" customFormat="1" ht="15" hidden="1" customHeight="1" outlineLevel="2" x14ac:dyDescent="0.25">
      <c r="A2648" s="152" t="s">
        <v>57</v>
      </c>
      <c r="B2648" s="129">
        <f t="shared" ref="B2648" si="4517">E$3</f>
        <v>0.91</v>
      </c>
      <c r="C2648" s="130">
        <f t="shared" si="4510"/>
        <v>0.91</v>
      </c>
      <c r="D2648" s="130">
        <f t="shared" si="4510"/>
        <v>0.91</v>
      </c>
      <c r="E2648" s="130">
        <f t="shared" si="4510"/>
        <v>0.91</v>
      </c>
      <c r="F2648" s="130">
        <f t="shared" si="4510"/>
        <v>0.91</v>
      </c>
      <c r="G2648" s="130">
        <f t="shared" si="4510"/>
        <v>0.91</v>
      </c>
      <c r="H2648" s="130">
        <f t="shared" si="4510"/>
        <v>0.91</v>
      </c>
      <c r="I2648" s="130">
        <f t="shared" si="4510"/>
        <v>0.91</v>
      </c>
      <c r="J2648" s="190">
        <f t="shared" si="4510"/>
        <v>0.91</v>
      </c>
      <c r="K2648" s="130">
        <f t="shared" si="4510"/>
        <v>0.91</v>
      </c>
      <c r="L2648" s="131">
        <f t="shared" si="4510"/>
        <v>0.91</v>
      </c>
      <c r="M2648" s="129">
        <f t="shared" ref="M2648" si="4518">F$3</f>
        <v>3.6</v>
      </c>
      <c r="N2648" s="130">
        <f t="shared" si="4512"/>
        <v>3.6</v>
      </c>
      <c r="O2648" s="130">
        <f t="shared" si="4512"/>
        <v>3.6</v>
      </c>
      <c r="P2648" s="130">
        <f t="shared" si="4512"/>
        <v>3.6</v>
      </c>
      <c r="Q2648" s="130">
        <f t="shared" si="4512"/>
        <v>3.6</v>
      </c>
      <c r="R2648" s="130">
        <f t="shared" si="4512"/>
        <v>3.6</v>
      </c>
      <c r="S2648" s="130">
        <f t="shared" si="4512"/>
        <v>3.6</v>
      </c>
      <c r="T2648" s="130">
        <f t="shared" si="4512"/>
        <v>3.6</v>
      </c>
      <c r="U2648" s="130">
        <f t="shared" si="4512"/>
        <v>3.6</v>
      </c>
      <c r="V2648" s="131">
        <f t="shared" si="4512"/>
        <v>3.6</v>
      </c>
      <c r="W2648" s="129">
        <f t="shared" ref="W2648" si="4519">G$3</f>
        <v>3.6</v>
      </c>
      <c r="X2648" s="130">
        <f t="shared" si="4513"/>
        <v>3.6</v>
      </c>
      <c r="Y2648" s="130">
        <f t="shared" si="4513"/>
        <v>3.6</v>
      </c>
      <c r="Z2648" s="130">
        <f t="shared" si="4513"/>
        <v>3.6</v>
      </c>
      <c r="AA2648" s="130">
        <f t="shared" si="4513"/>
        <v>3.6</v>
      </c>
      <c r="AB2648" s="130">
        <f t="shared" si="4513"/>
        <v>3.6</v>
      </c>
      <c r="AC2648" s="130">
        <f t="shared" si="4513"/>
        <v>3.6</v>
      </c>
      <c r="AD2648" s="130">
        <f t="shared" si="4513"/>
        <v>3.6</v>
      </c>
      <c r="AE2648" s="130">
        <f t="shared" si="4513"/>
        <v>3.6</v>
      </c>
      <c r="AF2648" s="131">
        <f t="shared" si="4513"/>
        <v>3.6</v>
      </c>
      <c r="AG2648" s="129">
        <f t="shared" ref="AG2648" si="4520">H$3</f>
        <v>3.6</v>
      </c>
      <c r="AH2648" s="130">
        <f t="shared" si="4514"/>
        <v>3.6</v>
      </c>
      <c r="AI2648" s="130">
        <f t="shared" si="4514"/>
        <v>3.6</v>
      </c>
      <c r="AJ2648" s="130">
        <f t="shared" si="4514"/>
        <v>3.6</v>
      </c>
      <c r="AK2648" s="130">
        <f t="shared" si="4514"/>
        <v>3.6</v>
      </c>
      <c r="AL2648" s="130">
        <f t="shared" si="4514"/>
        <v>3.6</v>
      </c>
      <c r="AM2648" s="130">
        <f t="shared" si="4514"/>
        <v>3.6</v>
      </c>
      <c r="AN2648" s="130">
        <f t="shared" si="4514"/>
        <v>3.6</v>
      </c>
      <c r="AO2648" s="130">
        <f t="shared" si="4514"/>
        <v>3.6</v>
      </c>
      <c r="AP2648" s="131">
        <f t="shared" si="4514"/>
        <v>3.6</v>
      </c>
      <c r="AQ2648" s="129">
        <f t="shared" ref="AQ2648" si="4521">I$3</f>
        <v>0.91</v>
      </c>
      <c r="AR2648" s="130">
        <f t="shared" si="4515"/>
        <v>0.91</v>
      </c>
      <c r="AS2648" s="130">
        <f t="shared" si="4515"/>
        <v>0.91</v>
      </c>
      <c r="AT2648" s="130">
        <f t="shared" si="4515"/>
        <v>0.91</v>
      </c>
      <c r="AU2648" s="130">
        <f t="shared" si="4515"/>
        <v>0.91</v>
      </c>
      <c r="AV2648" s="130">
        <f t="shared" si="4515"/>
        <v>0.91</v>
      </c>
      <c r="AW2648" s="130">
        <f t="shared" si="4515"/>
        <v>0.91</v>
      </c>
      <c r="AX2648" s="130">
        <f t="shared" si="4515"/>
        <v>0.91</v>
      </c>
      <c r="AY2648" s="130">
        <f t="shared" si="4515"/>
        <v>0.91</v>
      </c>
      <c r="AZ2648" s="131">
        <f t="shared" si="4515"/>
        <v>0.91</v>
      </c>
      <c r="BA2648" s="129">
        <f t="shared" ref="BA2648" si="4522">J$3</f>
        <v>0</v>
      </c>
      <c r="BB2648" s="130">
        <f t="shared" si="4516"/>
        <v>0</v>
      </c>
      <c r="BC2648" s="130">
        <f t="shared" si="4516"/>
        <v>0</v>
      </c>
      <c r="BD2648" s="130">
        <f t="shared" si="4516"/>
        <v>0</v>
      </c>
      <c r="BE2648" s="130">
        <f t="shared" si="4516"/>
        <v>0</v>
      </c>
      <c r="BF2648" s="130">
        <f t="shared" si="4516"/>
        <v>0</v>
      </c>
      <c r="BG2648" s="130">
        <f t="shared" si="4516"/>
        <v>0</v>
      </c>
      <c r="BH2648" s="130">
        <f t="shared" si="4516"/>
        <v>0</v>
      </c>
      <c r="BI2648" s="130">
        <f t="shared" si="4516"/>
        <v>0</v>
      </c>
      <c r="BJ2648" s="131">
        <f t="shared" si="4516"/>
        <v>0</v>
      </c>
      <c r="BK2648"/>
      <c r="BL2648"/>
      <c r="BM2648"/>
      <c r="BN2648"/>
      <c r="BO2648"/>
      <c r="BP2648"/>
      <c r="BQ2648"/>
      <c r="BR2648"/>
      <c r="BS2648"/>
      <c r="BT2648"/>
      <c r="BU2648"/>
      <c r="BV2648"/>
      <c r="BW2648"/>
      <c r="BX2648"/>
      <c r="BY2648"/>
      <c r="BZ2648"/>
      <c r="CA2648"/>
      <c r="CB2648"/>
      <c r="CC2648"/>
      <c r="CD2648"/>
      <c r="CE2648"/>
      <c r="CF2648"/>
      <c r="CG2648"/>
      <c r="CH2648"/>
      <c r="CI2648"/>
      <c r="CJ2648"/>
      <c r="CK2648"/>
      <c r="CL2648"/>
      <c r="CM2648"/>
      <c r="CN2648"/>
      <c r="CO2648"/>
    </row>
    <row r="2649" spans="1:93" s="2" customFormat="1" ht="15" hidden="1" customHeight="1" outlineLevel="2" x14ac:dyDescent="0.25">
      <c r="A2649" s="152" t="s">
        <v>58</v>
      </c>
      <c r="B2649" s="132">
        <f t="shared" ref="B2649" si="4523">B2648/10*0</f>
        <v>0</v>
      </c>
      <c r="C2649" s="133">
        <f t="shared" ref="C2649" si="4524">C2648/10*1</f>
        <v>9.0999999999999998E-2</v>
      </c>
      <c r="D2649" s="133">
        <f t="shared" ref="D2649" si="4525">D2648/10*2</f>
        <v>0.182</v>
      </c>
      <c r="E2649" s="133">
        <f t="shared" ref="E2649" si="4526">E2648/10*3</f>
        <v>0.27300000000000002</v>
      </c>
      <c r="F2649" s="133">
        <f t="shared" ref="F2649" si="4527">F2648/10*4</f>
        <v>0.36399999999999999</v>
      </c>
      <c r="G2649" s="133">
        <f t="shared" ref="G2649" si="4528">G2648/10*5</f>
        <v>0.45499999999999996</v>
      </c>
      <c r="H2649" s="133">
        <f t="shared" ref="H2649" si="4529">H2648/10*6</f>
        <v>0.54600000000000004</v>
      </c>
      <c r="I2649" s="133">
        <f t="shared" ref="I2649" si="4530">I2648/10*7</f>
        <v>0.63700000000000001</v>
      </c>
      <c r="J2649" s="191">
        <f t="shared" ref="J2649" si="4531">J2648/10*8</f>
        <v>0.72799999999999998</v>
      </c>
      <c r="K2649" s="133">
        <f t="shared" ref="K2649" si="4532">K2648/10*9</f>
        <v>0.81899999999999995</v>
      </c>
      <c r="L2649" s="134">
        <f t="shared" ref="L2649" si="4533">L2648/10*10</f>
        <v>0.90999999999999992</v>
      </c>
      <c r="M2649" s="133">
        <f t="shared" ref="M2649" si="4534">M2648/10*1</f>
        <v>0.36</v>
      </c>
      <c r="N2649" s="133">
        <f t="shared" ref="N2649" si="4535">N2648/10*2</f>
        <v>0.72</v>
      </c>
      <c r="O2649" s="133">
        <f t="shared" ref="O2649" si="4536">O2648/10*3</f>
        <v>1.08</v>
      </c>
      <c r="P2649" s="133">
        <f t="shared" ref="P2649" si="4537">P2648/10*4</f>
        <v>1.44</v>
      </c>
      <c r="Q2649" s="133">
        <f t="shared" ref="Q2649" si="4538">Q2648/10*5</f>
        <v>1.7999999999999998</v>
      </c>
      <c r="R2649" s="133">
        <f t="shared" ref="R2649" si="4539">R2648/10*6</f>
        <v>2.16</v>
      </c>
      <c r="S2649" s="133">
        <f t="shared" ref="S2649" si="4540">S2648/10*7</f>
        <v>2.52</v>
      </c>
      <c r="T2649" s="133">
        <f t="shared" ref="T2649" si="4541">T2648/10*8</f>
        <v>2.88</v>
      </c>
      <c r="U2649" s="133">
        <f t="shared" ref="U2649" si="4542">U2648/10*9</f>
        <v>3.2399999999999998</v>
      </c>
      <c r="V2649" s="134">
        <f t="shared" ref="V2649" si="4543">V2648/10*10</f>
        <v>3.5999999999999996</v>
      </c>
      <c r="W2649" s="133">
        <f t="shared" ref="W2649" si="4544">W2648/10*1</f>
        <v>0.36</v>
      </c>
      <c r="X2649" s="133">
        <f t="shared" ref="X2649" si="4545">X2648/10*2</f>
        <v>0.72</v>
      </c>
      <c r="Y2649" s="133">
        <f t="shared" ref="Y2649" si="4546">Y2648/10*3</f>
        <v>1.08</v>
      </c>
      <c r="Z2649" s="133">
        <f t="shared" ref="Z2649" si="4547">Z2648/10*4</f>
        <v>1.44</v>
      </c>
      <c r="AA2649" s="133">
        <f t="shared" ref="AA2649" si="4548">AA2648/10*5</f>
        <v>1.7999999999999998</v>
      </c>
      <c r="AB2649" s="133">
        <f t="shared" ref="AB2649" si="4549">AB2648/10*6</f>
        <v>2.16</v>
      </c>
      <c r="AC2649" s="133">
        <f t="shared" ref="AC2649" si="4550">AC2648/10*7</f>
        <v>2.52</v>
      </c>
      <c r="AD2649" s="133">
        <f t="shared" ref="AD2649" si="4551">AD2648/10*8</f>
        <v>2.88</v>
      </c>
      <c r="AE2649" s="134">
        <f t="shared" ref="AE2649" si="4552">AE2648/10*9</f>
        <v>3.2399999999999998</v>
      </c>
      <c r="AF2649" s="134">
        <f t="shared" ref="AF2649" si="4553">AF2648/10*10</f>
        <v>3.5999999999999996</v>
      </c>
      <c r="AG2649" s="133">
        <f t="shared" ref="AG2649" si="4554">AG2648/10*1</f>
        <v>0.36</v>
      </c>
      <c r="AH2649" s="133">
        <f t="shared" ref="AH2649" si="4555">AH2648/10*2</f>
        <v>0.72</v>
      </c>
      <c r="AI2649" s="133">
        <f t="shared" ref="AI2649" si="4556">AI2648/10*3</f>
        <v>1.08</v>
      </c>
      <c r="AJ2649" s="133">
        <f t="shared" ref="AJ2649" si="4557">AJ2648/10*4</f>
        <v>1.44</v>
      </c>
      <c r="AK2649" s="133">
        <f t="shared" ref="AK2649" si="4558">AK2648/10*5</f>
        <v>1.7999999999999998</v>
      </c>
      <c r="AL2649" s="133">
        <f t="shared" ref="AL2649" si="4559">AL2648/10*6</f>
        <v>2.16</v>
      </c>
      <c r="AM2649" s="133">
        <f t="shared" ref="AM2649" si="4560">AM2648/10*7</f>
        <v>2.52</v>
      </c>
      <c r="AN2649" s="133">
        <f t="shared" ref="AN2649" si="4561">AN2648/10*8</f>
        <v>2.88</v>
      </c>
      <c r="AO2649" s="134">
        <f t="shared" ref="AO2649" si="4562">AO2648/10*9</f>
        <v>3.2399999999999998</v>
      </c>
      <c r="AP2649" s="134">
        <f t="shared" ref="AP2649" si="4563">AP2648/10*10</f>
        <v>3.5999999999999996</v>
      </c>
      <c r="AQ2649" s="133">
        <f t="shared" ref="AQ2649" si="4564">AQ2648/10*1</f>
        <v>9.0999999999999998E-2</v>
      </c>
      <c r="AR2649" s="133">
        <f t="shared" ref="AR2649" si="4565">AR2648/10*2</f>
        <v>0.182</v>
      </c>
      <c r="AS2649" s="133">
        <f t="shared" ref="AS2649" si="4566">AS2648/10*3</f>
        <v>0.27300000000000002</v>
      </c>
      <c r="AT2649" s="133">
        <f t="shared" ref="AT2649" si="4567">AT2648/10*4</f>
        <v>0.36399999999999999</v>
      </c>
      <c r="AU2649" s="133">
        <f t="shared" ref="AU2649" si="4568">AU2648/10*5</f>
        <v>0.45499999999999996</v>
      </c>
      <c r="AV2649" s="133">
        <f t="shared" ref="AV2649" si="4569">AV2648/10*6</f>
        <v>0.54600000000000004</v>
      </c>
      <c r="AW2649" s="133">
        <f t="shared" ref="AW2649" si="4570">AW2648/10*7</f>
        <v>0.63700000000000001</v>
      </c>
      <c r="AX2649" s="133">
        <f t="shared" ref="AX2649" si="4571">AX2648/10*8</f>
        <v>0.72799999999999998</v>
      </c>
      <c r="AY2649" s="134">
        <f t="shared" ref="AY2649" si="4572">AY2648/10*9</f>
        <v>0.81899999999999995</v>
      </c>
      <c r="AZ2649" s="134">
        <f t="shared" ref="AZ2649" si="4573">AZ2648/10*10</f>
        <v>0.90999999999999992</v>
      </c>
      <c r="BA2649" s="133">
        <f t="shared" ref="BA2649" si="4574">BA2648/10*1</f>
        <v>0</v>
      </c>
      <c r="BB2649" s="133">
        <f t="shared" ref="BB2649" si="4575">BB2648/10*2</f>
        <v>0</v>
      </c>
      <c r="BC2649" s="133">
        <f t="shared" ref="BC2649" si="4576">BC2648/10*3</f>
        <v>0</v>
      </c>
      <c r="BD2649" s="133">
        <f t="shared" ref="BD2649" si="4577">BD2648/10*4</f>
        <v>0</v>
      </c>
      <c r="BE2649" s="133">
        <f t="shared" ref="BE2649" si="4578">BE2648/10*5</f>
        <v>0</v>
      </c>
      <c r="BF2649" s="133">
        <f t="shared" ref="BF2649" si="4579">BF2648/10*6</f>
        <v>0</v>
      </c>
      <c r="BG2649" s="133">
        <f t="shared" ref="BG2649" si="4580">BG2648/10*7</f>
        <v>0</v>
      </c>
      <c r="BH2649" s="133">
        <f t="shared" ref="BH2649" si="4581">BH2648/10*8</f>
        <v>0</v>
      </c>
      <c r="BI2649" s="134">
        <f t="shared" ref="BI2649" si="4582">BI2648/10*9</f>
        <v>0</v>
      </c>
      <c r="BJ2649" s="134">
        <f t="shared" ref="BJ2649" si="4583">BJ2648/10*10</f>
        <v>0</v>
      </c>
      <c r="BK2649"/>
      <c r="BL2649"/>
      <c r="BM2649"/>
      <c r="BN2649"/>
      <c r="BO2649"/>
      <c r="BP2649"/>
      <c r="BQ2649"/>
      <c r="BR2649"/>
      <c r="BS2649"/>
      <c r="BT2649"/>
      <c r="BU2649"/>
      <c r="BV2649"/>
      <c r="BW2649"/>
      <c r="BX2649"/>
      <c r="BY2649"/>
      <c r="BZ2649"/>
      <c r="CA2649"/>
      <c r="CB2649"/>
      <c r="CC2649"/>
      <c r="CD2649"/>
      <c r="CE2649"/>
      <c r="CF2649"/>
      <c r="CG2649"/>
      <c r="CH2649"/>
      <c r="CI2649"/>
      <c r="CJ2649"/>
      <c r="CK2649"/>
      <c r="CL2649"/>
      <c r="CM2649"/>
      <c r="CN2649"/>
      <c r="CO2649"/>
    </row>
    <row r="2650" spans="1:93" ht="15.75" hidden="1" outlineLevel="2" thickBot="1" x14ac:dyDescent="0.3">
      <c r="A2650" s="152" t="s">
        <v>60</v>
      </c>
      <c r="B2650" s="192" t="e">
        <f t="shared" ref="B2650:BJ2650" si="4584">-B2647+B2646*B2649-1*IF(AND($A2474=B2645,B2649&gt;=$A2593),B2649-$A2593,0)</f>
        <v>#REF!</v>
      </c>
      <c r="C2650" s="193" t="e">
        <f t="shared" si="4584"/>
        <v>#REF!</v>
      </c>
      <c r="D2650" s="193" t="e">
        <f t="shared" si="4584"/>
        <v>#REF!</v>
      </c>
      <c r="E2650" s="193" t="e">
        <f t="shared" si="4584"/>
        <v>#REF!</v>
      </c>
      <c r="F2650" s="193" t="e">
        <f t="shared" si="4584"/>
        <v>#REF!</v>
      </c>
      <c r="G2650" s="193" t="e">
        <f t="shared" si="4584"/>
        <v>#REF!</v>
      </c>
      <c r="H2650" s="193" t="e">
        <f t="shared" si="4584"/>
        <v>#REF!</v>
      </c>
      <c r="I2650" s="193" t="e">
        <f t="shared" si="4584"/>
        <v>#REF!</v>
      </c>
      <c r="J2650" s="193" t="e">
        <f t="shared" si="4584"/>
        <v>#REF!</v>
      </c>
      <c r="K2650" s="193" t="e">
        <f t="shared" si="4584"/>
        <v>#REF!</v>
      </c>
      <c r="L2650" s="194" t="e">
        <f t="shared" si="4584"/>
        <v>#REF!</v>
      </c>
      <c r="M2650" s="192" t="e">
        <f t="shared" si="4584"/>
        <v>#REF!</v>
      </c>
      <c r="N2650" s="193" t="e">
        <f t="shared" si="4584"/>
        <v>#REF!</v>
      </c>
      <c r="O2650" s="193" t="e">
        <f t="shared" si="4584"/>
        <v>#REF!</v>
      </c>
      <c r="P2650" s="193" t="e">
        <f t="shared" si="4584"/>
        <v>#REF!</v>
      </c>
      <c r="Q2650" s="193" t="e">
        <f t="shared" si="4584"/>
        <v>#REF!</v>
      </c>
      <c r="R2650" s="193" t="e">
        <f t="shared" si="4584"/>
        <v>#REF!</v>
      </c>
      <c r="S2650" s="193" t="e">
        <f t="shared" si="4584"/>
        <v>#REF!</v>
      </c>
      <c r="T2650" s="193" t="e">
        <f t="shared" si="4584"/>
        <v>#REF!</v>
      </c>
      <c r="U2650" s="193" t="e">
        <f t="shared" si="4584"/>
        <v>#REF!</v>
      </c>
      <c r="V2650" s="194" t="e">
        <f t="shared" si="4584"/>
        <v>#REF!</v>
      </c>
      <c r="W2650" s="192" t="e">
        <f t="shared" si="4584"/>
        <v>#REF!</v>
      </c>
      <c r="X2650" s="193" t="e">
        <f t="shared" si="4584"/>
        <v>#REF!</v>
      </c>
      <c r="Y2650" s="193" t="e">
        <f t="shared" si="4584"/>
        <v>#REF!</v>
      </c>
      <c r="Z2650" s="193" t="e">
        <f t="shared" si="4584"/>
        <v>#REF!</v>
      </c>
      <c r="AA2650" s="193" t="e">
        <f t="shared" si="4584"/>
        <v>#REF!</v>
      </c>
      <c r="AB2650" s="193" t="e">
        <f t="shared" si="4584"/>
        <v>#REF!</v>
      </c>
      <c r="AC2650" s="193" t="e">
        <f t="shared" si="4584"/>
        <v>#REF!</v>
      </c>
      <c r="AD2650" s="193" t="e">
        <f t="shared" si="4584"/>
        <v>#REF!</v>
      </c>
      <c r="AE2650" s="193" t="e">
        <f t="shared" si="4584"/>
        <v>#REF!</v>
      </c>
      <c r="AF2650" s="194" t="e">
        <f t="shared" si="4584"/>
        <v>#REF!</v>
      </c>
      <c r="AG2650" s="192" t="e">
        <f t="shared" si="4584"/>
        <v>#REF!</v>
      </c>
      <c r="AH2650" s="193" t="e">
        <f t="shared" si="4584"/>
        <v>#REF!</v>
      </c>
      <c r="AI2650" s="193" t="e">
        <f t="shared" si="4584"/>
        <v>#REF!</v>
      </c>
      <c r="AJ2650" s="193" t="e">
        <f t="shared" si="4584"/>
        <v>#REF!</v>
      </c>
      <c r="AK2650" s="193" t="e">
        <f t="shared" si="4584"/>
        <v>#REF!</v>
      </c>
      <c r="AL2650" s="193" t="e">
        <f t="shared" si="4584"/>
        <v>#REF!</v>
      </c>
      <c r="AM2650" s="193" t="e">
        <f t="shared" si="4584"/>
        <v>#REF!</v>
      </c>
      <c r="AN2650" s="193" t="e">
        <f t="shared" si="4584"/>
        <v>#REF!</v>
      </c>
      <c r="AO2650" s="193" t="e">
        <f t="shared" si="4584"/>
        <v>#REF!</v>
      </c>
      <c r="AP2650" s="194" t="e">
        <f t="shared" si="4584"/>
        <v>#REF!</v>
      </c>
      <c r="AQ2650" s="192" t="e">
        <f t="shared" si="4584"/>
        <v>#REF!</v>
      </c>
      <c r="AR2650" s="193" t="e">
        <f t="shared" si="4584"/>
        <v>#REF!</v>
      </c>
      <c r="AS2650" s="193" t="e">
        <f t="shared" si="4584"/>
        <v>#REF!</v>
      </c>
      <c r="AT2650" s="193" t="e">
        <f t="shared" si="4584"/>
        <v>#REF!</v>
      </c>
      <c r="AU2650" s="193" t="e">
        <f t="shared" si="4584"/>
        <v>#REF!</v>
      </c>
      <c r="AV2650" s="193" t="e">
        <f t="shared" si="4584"/>
        <v>#REF!</v>
      </c>
      <c r="AW2650" s="193" t="e">
        <f t="shared" si="4584"/>
        <v>#REF!</v>
      </c>
      <c r="AX2650" s="193" t="e">
        <f t="shared" si="4584"/>
        <v>#REF!</v>
      </c>
      <c r="AY2650" s="193" t="e">
        <f t="shared" si="4584"/>
        <v>#REF!</v>
      </c>
      <c r="AZ2650" s="194" t="e">
        <f t="shared" si="4584"/>
        <v>#REF!</v>
      </c>
      <c r="BA2650" s="192" t="e">
        <f t="shared" si="4584"/>
        <v>#REF!</v>
      </c>
      <c r="BB2650" s="193" t="e">
        <f t="shared" si="4584"/>
        <v>#REF!</v>
      </c>
      <c r="BC2650" s="193" t="e">
        <f t="shared" si="4584"/>
        <v>#REF!</v>
      </c>
      <c r="BD2650" s="193" t="e">
        <f t="shared" si="4584"/>
        <v>#REF!</v>
      </c>
      <c r="BE2650" s="193" t="e">
        <f t="shared" si="4584"/>
        <v>#REF!</v>
      </c>
      <c r="BF2650" s="193" t="e">
        <f t="shared" si="4584"/>
        <v>#REF!</v>
      </c>
      <c r="BG2650" s="193" t="e">
        <f t="shared" si="4584"/>
        <v>#REF!</v>
      </c>
      <c r="BH2650" s="193" t="e">
        <f t="shared" si="4584"/>
        <v>#REF!</v>
      </c>
      <c r="BI2650" s="193" t="e">
        <f t="shared" si="4584"/>
        <v>#REF!</v>
      </c>
      <c r="BJ2650" s="194" t="e">
        <f t="shared" si="4584"/>
        <v>#REF!</v>
      </c>
    </row>
    <row r="2651" spans="1:93" hidden="1" outlineLevel="2" x14ac:dyDescent="0.25"/>
    <row r="2652" spans="1:93" hidden="1" outlineLevel="1" collapsed="1" x14ac:dyDescent="0.25">
      <c r="A2652" s="181" t="e">
        <f>4*B2474/10</f>
        <v>#REF!</v>
      </c>
      <c r="B2652" s="180"/>
      <c r="C2652" s="180"/>
      <c r="D2652" s="180"/>
    </row>
    <row r="2653" spans="1:93" hidden="1" outlineLevel="2" x14ac:dyDescent="0.25">
      <c r="B2653" s="316" t="e">
        <f>#REF!</f>
        <v>#REF!</v>
      </c>
      <c r="C2653" s="317"/>
      <c r="D2653" s="316" t="e">
        <f>#REF!</f>
        <v>#REF!</v>
      </c>
      <c r="E2653" s="317"/>
      <c r="F2653" s="316" t="e">
        <f>#REF!</f>
        <v>#REF!</v>
      </c>
      <c r="G2653" s="317"/>
      <c r="H2653" s="316" t="e">
        <f>#REF!</f>
        <v>#REF!</v>
      </c>
      <c r="I2653" s="317"/>
      <c r="J2653" s="316" t="e">
        <f>#REF!</f>
        <v>#REF!</v>
      </c>
      <c r="K2653" s="317"/>
      <c r="L2653" s="316" t="e">
        <f>#REF!</f>
        <v>#REF!</v>
      </c>
      <c r="M2653" s="317"/>
    </row>
    <row r="2654" spans="1:93" hidden="1" outlineLevel="2" x14ac:dyDescent="0.25">
      <c r="B2654" s="105" t="e">
        <f>#REF!</f>
        <v>#REF!</v>
      </c>
      <c r="C2654" s="106">
        <v>0</v>
      </c>
      <c r="D2654" s="107" t="e">
        <f>#REF!</f>
        <v>#REF!</v>
      </c>
      <c r="E2654" s="106">
        <v>0</v>
      </c>
      <c r="F2654" s="107" t="e">
        <f>#REF!</f>
        <v>#REF!</v>
      </c>
      <c r="G2654" s="106">
        <v>0</v>
      </c>
      <c r="H2654" s="107" t="e">
        <f>#REF!</f>
        <v>#REF!</v>
      </c>
      <c r="I2654" s="106">
        <v>0</v>
      </c>
      <c r="J2654" s="107" t="e">
        <f>#REF!</f>
        <v>#REF!</v>
      </c>
      <c r="K2654" s="106">
        <v>0</v>
      </c>
      <c r="L2654" s="107" t="e">
        <f>#REF!</f>
        <v>#REF!</v>
      </c>
      <c r="M2654" s="106">
        <v>0</v>
      </c>
      <c r="X2654" s="146"/>
      <c r="Y2654" s="147"/>
    </row>
    <row r="2655" spans="1:93" hidden="1" outlineLevel="2" x14ac:dyDescent="0.25">
      <c r="B2655" s="105" t="e">
        <f>#REF!</f>
        <v>#REF!</v>
      </c>
      <c r="C2655" s="106" t="e">
        <f>IF($A2474=B2653,1*($B2474-$A2652)^2*(2*$A2652+$B2474)/$B2474^3,0)</f>
        <v>#REF!</v>
      </c>
      <c r="D2655" s="107" t="e">
        <f>#REF!</f>
        <v>#REF!</v>
      </c>
      <c r="E2655" s="106" t="e">
        <f>IF($A2474=D2653,1*($B2474-$A2652)^2*(2*$A2652+$B2474)/$B2474^3,0)</f>
        <v>#REF!</v>
      </c>
      <c r="F2655" s="107" t="e">
        <f>#REF!</f>
        <v>#REF!</v>
      </c>
      <c r="G2655" s="106" t="e">
        <f>IF($A2474=F2653,1*($B2474-$A2652)^2*(2*$A2652+$B2474)/$B2474^3,0)</f>
        <v>#REF!</v>
      </c>
      <c r="H2655" s="107" t="e">
        <f>#REF!</f>
        <v>#REF!</v>
      </c>
      <c r="I2655" s="106" t="e">
        <f>IF($A2474=H2653,1*($B2474-$A2652)^2*(2*$A2652+$B2474)/$B2474^3,0)</f>
        <v>#REF!</v>
      </c>
      <c r="J2655" s="107" t="e">
        <f>#REF!</f>
        <v>#REF!</v>
      </c>
      <c r="K2655" s="106" t="e">
        <f>IF($A2474=J2653,1*($B2474-$A2652)^2*(2*$A2652+$B2474)/$B2474^3,0)</f>
        <v>#REF!</v>
      </c>
      <c r="L2655" s="107" t="e">
        <f>#REF!</f>
        <v>#REF!</v>
      </c>
      <c r="M2655" s="106" t="e">
        <f>IF($A2474=L2653,1*($B2474-$A2652)^2*(2*$A2652+$B2474)/$B2474^3,0)</f>
        <v>#REF!</v>
      </c>
    </row>
    <row r="2656" spans="1:93" hidden="1" outlineLevel="2" x14ac:dyDescent="0.25">
      <c r="A2656" t="s">
        <v>36</v>
      </c>
      <c r="B2656" s="105" t="e">
        <f>#REF!</f>
        <v>#REF!</v>
      </c>
      <c r="C2656" s="106" t="e">
        <f>IF($A2474=B2653,1*$A2652*($B2474-$A2652)^2/$B2474^2,0)</f>
        <v>#REF!</v>
      </c>
      <c r="D2656" s="107" t="e">
        <f>#REF!</f>
        <v>#REF!</v>
      </c>
      <c r="E2656" s="106" t="e">
        <f>IF($A2474=D2653,1*$A2652*($B2474-$A2652)^2/$B2474^2,0)</f>
        <v>#REF!</v>
      </c>
      <c r="F2656" s="107" t="e">
        <f>#REF!</f>
        <v>#REF!</v>
      </c>
      <c r="G2656" s="106" t="e">
        <f>IF($A2474=F2653,1*$A2652*($B2474-$A2652)^2/$B2474^2,0)</f>
        <v>#REF!</v>
      </c>
      <c r="H2656" s="107" t="e">
        <f>#REF!</f>
        <v>#REF!</v>
      </c>
      <c r="I2656" s="106" t="e">
        <f>IF($A2474=H2653,1*$A2652*($B2474-$A2652)^2/$B2474^2,0)</f>
        <v>#REF!</v>
      </c>
      <c r="J2656" s="107" t="e">
        <f>#REF!</f>
        <v>#REF!</v>
      </c>
      <c r="K2656" s="106" t="e">
        <f>IF($A2474=J2653,1*$A2652*($B2474-$A2652)^2/$B2474^2,0)</f>
        <v>#REF!</v>
      </c>
      <c r="L2656" s="107" t="e">
        <f>#REF!</f>
        <v>#REF!</v>
      </c>
      <c r="M2656" s="106" t="e">
        <f>IF($A2474=L2653,1*$A2652*($B2474-$A2652)^2/$B2474^2,0)</f>
        <v>#REF!</v>
      </c>
      <c r="X2656" s="149"/>
    </row>
    <row r="2657" spans="2:34" hidden="1" outlineLevel="2" x14ac:dyDescent="0.25">
      <c r="B2657" s="105" t="e">
        <f>#REF!</f>
        <v>#REF!</v>
      </c>
      <c r="C2657" s="108">
        <v>0</v>
      </c>
      <c r="D2657" s="107" t="e">
        <f>#REF!</f>
        <v>#REF!</v>
      </c>
      <c r="E2657" s="108">
        <v>0</v>
      </c>
      <c r="F2657" s="107" t="e">
        <f>#REF!</f>
        <v>#REF!</v>
      </c>
      <c r="G2657" s="108">
        <v>0</v>
      </c>
      <c r="H2657" s="107" t="e">
        <f>#REF!</f>
        <v>#REF!</v>
      </c>
      <c r="I2657" s="108">
        <v>0</v>
      </c>
      <c r="J2657" s="107" t="e">
        <f>#REF!</f>
        <v>#REF!</v>
      </c>
      <c r="K2657" s="108">
        <v>0</v>
      </c>
      <c r="L2657" s="107" t="e">
        <f>#REF!</f>
        <v>#REF!</v>
      </c>
      <c r="M2657" s="108">
        <v>0</v>
      </c>
    </row>
    <row r="2658" spans="2:34" hidden="1" outlineLevel="2" x14ac:dyDescent="0.25">
      <c r="B2658" s="105" t="e">
        <f>#REF!</f>
        <v>#REF!</v>
      </c>
      <c r="C2658" s="106" t="e">
        <f>IF($A2474=B2653,1*($A2652)^2*(3*$B2474-2*$A2652)/$B2474^3,0)</f>
        <v>#REF!</v>
      </c>
      <c r="D2658" s="107" t="e">
        <f>#REF!</f>
        <v>#REF!</v>
      </c>
      <c r="E2658" s="106" t="e">
        <f>IF($A2474=D2653,1*($A2652)^2*(3*$B2474-2*$A2652)/$B2474^3,0)</f>
        <v>#REF!</v>
      </c>
      <c r="F2658" s="107" t="e">
        <f>#REF!</f>
        <v>#REF!</v>
      </c>
      <c r="G2658" s="106" t="e">
        <f>IF($A2474=F2653,1*($A2652)^2*(3*$B2474-2*$A2652)/$B2474^3,0)</f>
        <v>#REF!</v>
      </c>
      <c r="H2658" s="107" t="e">
        <f>#REF!</f>
        <v>#REF!</v>
      </c>
      <c r="I2658" s="106" t="e">
        <f>IF($A2474=H2653,1*($A2652)^2*(3*$B2474-2*$A2652)/$B2474^3,0)</f>
        <v>#REF!</v>
      </c>
      <c r="J2658" s="107" t="e">
        <f>#REF!</f>
        <v>#REF!</v>
      </c>
      <c r="K2658" s="106" t="e">
        <f>IF($A2474=J2653,1*($A2652)^2*(3*$B2474-2*$A2652)/$B2474^3,0)</f>
        <v>#REF!</v>
      </c>
      <c r="L2658" s="107" t="e">
        <f>#REF!</f>
        <v>#REF!</v>
      </c>
      <c r="M2658" s="106" t="e">
        <f>IF($A2474=L2653,1*($A2652)^2*(3*$B2474-2*$A2652)/$B2474^3,0)</f>
        <v>#REF!</v>
      </c>
    </row>
    <row r="2659" spans="2:34" hidden="1" outlineLevel="2" x14ac:dyDescent="0.25">
      <c r="B2659" s="105" t="e">
        <f>#REF!</f>
        <v>#REF!</v>
      </c>
      <c r="C2659" s="108" t="e">
        <f>IF($A2474=B2653,-1*($B2474-$A2652)*$A2652^2/$B2474^2,0)</f>
        <v>#REF!</v>
      </c>
      <c r="D2659" s="107" t="e">
        <f>#REF!</f>
        <v>#REF!</v>
      </c>
      <c r="E2659" s="108" t="e">
        <f>IF($A2474=D2653,-1*($B2474-$A2652)*$A2652^2/$B2474^2,0)</f>
        <v>#REF!</v>
      </c>
      <c r="F2659" s="107" t="e">
        <f>#REF!</f>
        <v>#REF!</v>
      </c>
      <c r="G2659" s="108" t="e">
        <f>IF($A2474=F2653,-1*($B2474-$A2652)*$A2652^2/$B2474^2,0)</f>
        <v>#REF!</v>
      </c>
      <c r="H2659" s="107" t="e">
        <f>#REF!</f>
        <v>#REF!</v>
      </c>
      <c r="I2659" s="108" t="e">
        <f>IF($A2474=H2653,-1*($B2474-$A2652)*$A2652^2/$B2474^2,0)</f>
        <v>#REF!</v>
      </c>
      <c r="J2659" s="107" t="e">
        <f>#REF!</f>
        <v>#REF!</v>
      </c>
      <c r="K2659" s="108" t="e">
        <f>IF($A2474=J2653,-1*($B2474-$A2652)*$A2652^2/$B2474^2,0)</f>
        <v>#REF!</v>
      </c>
      <c r="L2659" s="107" t="e">
        <f>#REF!</f>
        <v>#REF!</v>
      </c>
      <c r="M2659" s="108" t="e">
        <f>IF($A2474=L2653,-1*($B2474-$A2652)*$A2652^2/$B2474^2,0)</f>
        <v>#REF!</v>
      </c>
    </row>
    <row r="2660" spans="2:34" hidden="1" outlineLevel="2" x14ac:dyDescent="0.25">
      <c r="C2660" t="s">
        <v>61</v>
      </c>
      <c r="D2660" s="182"/>
      <c r="E2660" s="183"/>
      <c r="F2660" s="182"/>
      <c r="G2660" s="183"/>
      <c r="H2660" s="182"/>
      <c r="I2660" s="183"/>
      <c r="J2660" s="182"/>
      <c r="K2660" s="183"/>
      <c r="L2660" s="182"/>
      <c r="M2660" s="183"/>
      <c r="N2660" s="182"/>
      <c r="O2660" s="183"/>
      <c r="P2660" s="182"/>
      <c r="Q2660" s="183"/>
      <c r="R2660" s="182"/>
      <c r="S2660" s="183"/>
    </row>
    <row r="2661" spans="2:34" hidden="1" outlineLevel="2" x14ac:dyDescent="0.25">
      <c r="B2661" s="105">
        <v>1</v>
      </c>
      <c r="C2661" s="108">
        <f t="shared" ref="C2661" si="4585">-(IFERROR(VLOOKUP($B2661,$B2654:$C2659,2,0),0)+IFERROR(VLOOKUP($B2661,$D2654:$E2659,2,0),0)+IFERROR(VLOOKUP($B2661,$F2654:$G2659,2,0),0)+IFERROR(VLOOKUP($B2661,$H2654:$I2659,2,0),0)+IFERROR(VLOOKUP($B2661,$J2654:$K2659,2,0),0)+IFERROR(VLOOKUP($B2661,$L2654:$M2659,2,0),0)+IFERROR(VLOOKUP($B2661,$N2654:$O2659,2,0),0)+IFERROR(VLOOKUP($B2661,$P2654:$Q2659,2,0),0)+IFERROR(VLOOKUP($B2661,$R2654:$S2659,2,0),0))</f>
        <v>0</v>
      </c>
      <c r="E2661" s="109"/>
      <c r="F2661" s="325" t="s">
        <v>37</v>
      </c>
      <c r="G2661" s="325"/>
      <c r="H2661" s="325"/>
      <c r="I2661" s="325"/>
      <c r="J2661" s="325"/>
      <c r="K2661" s="325"/>
      <c r="L2661" s="325"/>
      <c r="M2661" s="325"/>
      <c r="N2661" s="325"/>
      <c r="O2661" s="325"/>
      <c r="P2661" s="325"/>
      <c r="Q2661" s="325"/>
      <c r="R2661" s="325"/>
      <c r="S2661" s="325"/>
      <c r="T2661" s="325"/>
      <c r="U2661" s="325"/>
      <c r="V2661" s="325"/>
      <c r="W2661" s="325"/>
      <c r="X2661" s="325"/>
      <c r="Y2661" s="325"/>
      <c r="Z2661" s="325"/>
      <c r="AA2661" s="325"/>
      <c r="AB2661" s="110"/>
      <c r="AC2661" s="110"/>
      <c r="AD2661" s="110"/>
      <c r="AE2661" s="110"/>
      <c r="AF2661" s="110"/>
      <c r="AG2661" s="110"/>
      <c r="AH2661" s="110"/>
    </row>
    <row r="2662" spans="2:34" hidden="1" outlineLevel="2" x14ac:dyDescent="0.25">
      <c r="B2662" s="105">
        <v>2</v>
      </c>
      <c r="C2662" s="108">
        <f t="shared" ref="C2662" si="4586">-(IFERROR(VLOOKUP($B2662,$B2654:$C2659,2,0),0)+IFERROR(VLOOKUP($B2662,$D2654:$E2659,2,0),0)+IFERROR(VLOOKUP($B2662,$F2654:$G2659,2,0),0)+IFERROR(VLOOKUP($B2662,$H2654:$I2659,2,0),0)+IFERROR(VLOOKUP($B2662,$J2654:$K2659,2,0),0)+IFERROR(VLOOKUP($B2662,$L2654:$M2659,2,0),0)+IFERROR(VLOOKUP($B2662,$N2654:$O2659,2,0),0)+IFERROR(VLOOKUP($B2662,$P2654:$Q2659,2,0),0)+IFERROR(VLOOKUP($B2662,$R2654:$S2659,2,0),0))</f>
        <v>0</v>
      </c>
      <c r="E2662" s="110"/>
      <c r="F2662" s="110"/>
      <c r="G2662" s="326" t="s">
        <v>38</v>
      </c>
      <c r="H2662" s="326"/>
      <c r="I2662" s="326"/>
      <c r="J2662" s="326"/>
      <c r="K2662" s="326"/>
      <c r="L2662" s="326"/>
      <c r="M2662" s="110"/>
      <c r="N2662" s="110"/>
      <c r="O2662" s="110"/>
      <c r="P2662" s="327" t="s">
        <v>39</v>
      </c>
      <c r="Q2662" s="327"/>
      <c r="R2662" s="327"/>
      <c r="S2662" s="327"/>
      <c r="T2662" s="327"/>
      <c r="U2662" s="327"/>
      <c r="V2662" s="110"/>
      <c r="W2662" s="110"/>
      <c r="X2662" s="110"/>
      <c r="Y2662" s="110"/>
      <c r="Z2662" s="110"/>
      <c r="AA2662" s="110"/>
      <c r="AB2662" s="110"/>
      <c r="AC2662" s="110"/>
      <c r="AD2662" s="110"/>
      <c r="AE2662" s="110"/>
      <c r="AF2662" s="110"/>
      <c r="AG2662" s="110"/>
      <c r="AH2662" s="110"/>
    </row>
    <row r="2663" spans="2:34" hidden="1" outlineLevel="2" x14ac:dyDescent="0.25">
      <c r="B2663" s="105">
        <v>3</v>
      </c>
      <c r="C2663" s="108">
        <f t="shared" ref="C2663" si="4587">-(IFERROR(VLOOKUP($B2663,$B2654:$C2659,2,0),0)+IFERROR(VLOOKUP($B2663,$D2654:$E2659,2,0),0)+IFERROR(VLOOKUP($B2663,$F2654:$G2659,2,0),0)+IFERROR(VLOOKUP($B2663,$H2654:$I2659,2,0),0)+IFERROR(VLOOKUP($B2663,$J2654:$K2659,2,0),0)+IFERROR(VLOOKUP($B2663,$L2654:$M2659,2,0),0)+IFERROR(VLOOKUP($B2663,$N2654:$O2659,2,0),0)+IFERROR(VLOOKUP($B2663,$P2654:$Q2659,2,0),0)+IFERROR(VLOOKUP($B2663,$R2654:$S2659,2,0),0))</f>
        <v>0</v>
      </c>
      <c r="E2663" s="110"/>
      <c r="F2663" s="110"/>
      <c r="G2663" s="112">
        <v>6</v>
      </c>
      <c r="H2663" s="112">
        <v>5</v>
      </c>
      <c r="I2663" s="112">
        <v>4</v>
      </c>
      <c r="J2663" s="112">
        <v>3</v>
      </c>
      <c r="K2663" s="112">
        <v>2</v>
      </c>
      <c r="L2663" s="112">
        <v>1</v>
      </c>
      <c r="M2663" s="110"/>
      <c r="O2663" s="110"/>
      <c r="P2663" s="112">
        <v>6</v>
      </c>
      <c r="Q2663" s="112">
        <v>5</v>
      </c>
      <c r="R2663" s="112">
        <v>4</v>
      </c>
      <c r="S2663" s="112">
        <v>3</v>
      </c>
      <c r="T2663" s="112">
        <v>2</v>
      </c>
      <c r="U2663" s="112">
        <v>1</v>
      </c>
      <c r="AB2663" s="110"/>
      <c r="AC2663" s="110"/>
      <c r="AD2663" s="110"/>
      <c r="AE2663" s="110"/>
      <c r="AF2663" s="110"/>
      <c r="AG2663" s="110"/>
      <c r="AH2663" s="110"/>
    </row>
    <row r="2664" spans="2:34" hidden="1" outlineLevel="2" x14ac:dyDescent="0.25">
      <c r="B2664" s="105">
        <v>4</v>
      </c>
      <c r="C2664" s="108">
        <f t="shared" ref="C2664" si="4588">-(IFERROR(VLOOKUP($B2664,$B2654:$C2659,2,0),0)+IFERROR(VLOOKUP($B2664,$D2654:$E2659,2,0),0)+IFERROR(VLOOKUP($B2664,$F2654:$G2659,2,0),0)+IFERROR(VLOOKUP($B2664,$H2654:$I2659,2,0),0)+IFERROR(VLOOKUP($B2664,$J2654:$K2659,2,0),0)+IFERROR(VLOOKUP($B2664,$L2654:$M2659,2,0),0)+IFERROR(VLOOKUP($B2664,$N2654:$O2659,2,0),0)+IFERROR(VLOOKUP($B2664,$P2654:$Q2659,2,0),0)+IFERROR(VLOOKUP($B2664,$R2654:$S2659,2,0),0))</f>
        <v>0</v>
      </c>
      <c r="E2664" s="110"/>
      <c r="F2664" s="105">
        <v>1</v>
      </c>
      <c r="G2664" s="184" t="e">
        <f t="array" ref="G2664:G2670">MMULT(MINVERSE($C$24:$I$30),$C2661:$C2667)</f>
        <v>#NUM!</v>
      </c>
      <c r="H2664" s="184" t="e">
        <f t="array" ref="H2664:H2669">MMULT(MINVERSE($C$24:$H$29),$C2661:$C2666)</f>
        <v>#NUM!</v>
      </c>
      <c r="I2664" s="184" t="e">
        <f t="array" ref="I2664:I2668">MMULT(MINVERSE($C$24:$G$28),$C2661:$C2665)</f>
        <v>#NUM!</v>
      </c>
      <c r="J2664" s="184" t="e">
        <f t="array" ref="J2664:J2667">MMULT(MINVERSE($C$24:$F$27),$C2661:$C2664)</f>
        <v>#NUM!</v>
      </c>
      <c r="K2664" s="184" t="e">
        <f t="array" ref="K2664:K2666">MMULT(MINVERSE($C$24:$E$26),$C2661:$C2663)</f>
        <v>#NUM!</v>
      </c>
      <c r="L2664" s="184" t="e">
        <f t="array" ref="L2664:L2665">MMULT(MINVERSE($C$24:$D$25),$C2661:$C2662)</f>
        <v>#NUM!</v>
      </c>
      <c r="M2664" s="110"/>
      <c r="O2664" s="105">
        <v>1</v>
      </c>
      <c r="P2664" s="184" t="e">
        <f t="array" ref="P2664:P2674">MMULT(MINVERSE($C$24:$M$34),$C2661:$C2671)</f>
        <v>#NUM!</v>
      </c>
      <c r="Q2664" s="184" t="e">
        <f t="array" ref="Q2664:Q2673">MMULT(MINVERSE($C$24:$L$33),$C2661:$C2670)</f>
        <v>#NUM!</v>
      </c>
      <c r="R2664" s="184" t="e">
        <f t="array" ref="R2664:R2672">MMULT(MINVERSE($C$24:$K$32),$C2661:$C2669)</f>
        <v>#NUM!</v>
      </c>
      <c r="S2664" s="184" t="e">
        <f t="array" ref="S2664:S2671">MMULT(MINVERSE($C$24:$J$31),$C2661:$C2668)</f>
        <v>#NUM!</v>
      </c>
      <c r="T2664" s="114"/>
      <c r="U2664" s="114"/>
      <c r="V2664" s="110"/>
      <c r="W2664" s="110"/>
      <c r="X2664" s="110"/>
      <c r="Y2664" s="110"/>
      <c r="Z2664" s="110"/>
      <c r="AA2664" s="110"/>
      <c r="AB2664" s="110"/>
      <c r="AC2664" s="110"/>
      <c r="AD2664" s="110"/>
      <c r="AE2664" s="110"/>
      <c r="AF2664" s="110"/>
      <c r="AG2664" s="110"/>
      <c r="AH2664" s="110"/>
    </row>
    <row r="2665" spans="2:34" hidden="1" outlineLevel="2" x14ac:dyDescent="0.25">
      <c r="B2665" s="105">
        <v>5</v>
      </c>
      <c r="C2665" s="108">
        <f t="shared" ref="C2665" si="4589">-(IFERROR(VLOOKUP($B2665,$B2654:$C2659,2,0),0)+IFERROR(VLOOKUP($B2665,$D2654:$E2659,2,0),0)+IFERROR(VLOOKUP($B2665,$F2654:$G2659,2,0),0)+IFERROR(VLOOKUP($B2665,$H2654:$I2659,2,0),0)+IFERROR(VLOOKUP($B2665,$J2654:$K2659,2,0),0)+IFERROR(VLOOKUP($B2665,$L2654:$M2659,2,0),0)+IFERROR(VLOOKUP($B2665,$N2654:$O2659,2,0),0)+IFERROR(VLOOKUP($B2665,$P2654:$Q2659,2,0),0)+IFERROR(VLOOKUP($B2665,$R2654:$S2659,2,0),0))</f>
        <v>0</v>
      </c>
      <c r="E2665" s="110"/>
      <c r="F2665" s="105">
        <v>2</v>
      </c>
      <c r="G2665" s="185" t="e">
        <v>#NUM!</v>
      </c>
      <c r="H2665" s="185" t="e">
        <v>#NUM!</v>
      </c>
      <c r="I2665" s="185" t="e">
        <v>#NUM!</v>
      </c>
      <c r="J2665" s="185" t="e">
        <v>#NUM!</v>
      </c>
      <c r="K2665" s="185" t="e">
        <v>#NUM!</v>
      </c>
      <c r="L2665" s="185" t="e">
        <v>#NUM!</v>
      </c>
      <c r="M2665" s="110"/>
      <c r="O2665" s="105">
        <v>2</v>
      </c>
      <c r="P2665" s="185" t="e">
        <v>#NUM!</v>
      </c>
      <c r="Q2665" s="185" t="e">
        <v>#NUM!</v>
      </c>
      <c r="R2665" s="185" t="e">
        <v>#NUM!</v>
      </c>
      <c r="S2665" s="185" t="e">
        <v>#NUM!</v>
      </c>
      <c r="T2665" s="114"/>
      <c r="U2665" s="114"/>
    </row>
    <row r="2666" spans="2:34" hidden="1" outlineLevel="2" x14ac:dyDescent="0.25">
      <c r="B2666" s="105">
        <v>6</v>
      </c>
      <c r="C2666" s="108">
        <f t="shared" ref="C2666" si="4590">-(IFERROR(VLOOKUP($B2666,$B2654:$C2659,2,0),0)+IFERROR(VLOOKUP($B2666,$D2654:$E2659,2,0),0)+IFERROR(VLOOKUP($B2666,$F2654:$G2659,2,0),0)+IFERROR(VLOOKUP($B2666,$H2654:$I2659,2,0),0)+IFERROR(VLOOKUP($B2666,$J2654:$K2659,2,0),0)+IFERROR(VLOOKUP($B2666,$L2654:$M2659,2,0),0)+IFERROR(VLOOKUP($B2666,$N2654:$O2659,2,0),0)+IFERROR(VLOOKUP($B2666,$P2654:$Q2659,2,0),0)+IFERROR(VLOOKUP($B2666,$R2654:$S2659,2,0),0))</f>
        <v>0</v>
      </c>
      <c r="E2666" s="110"/>
      <c r="F2666" s="105">
        <v>3</v>
      </c>
      <c r="G2666" s="185" t="e">
        <v>#NUM!</v>
      </c>
      <c r="H2666" s="185" t="e">
        <v>#NUM!</v>
      </c>
      <c r="I2666" s="185" t="e">
        <v>#NUM!</v>
      </c>
      <c r="J2666" s="185" t="e">
        <v>#NUM!</v>
      </c>
      <c r="K2666" s="185" t="e">
        <v>#NUM!</v>
      </c>
      <c r="L2666" s="185"/>
      <c r="M2666" s="110"/>
      <c r="O2666" s="105">
        <v>3</v>
      </c>
      <c r="P2666" s="185" t="e">
        <v>#NUM!</v>
      </c>
      <c r="Q2666" s="185" t="e">
        <v>#NUM!</v>
      </c>
      <c r="R2666" s="185" t="e">
        <v>#NUM!</v>
      </c>
      <c r="S2666" s="185" t="e">
        <v>#NUM!</v>
      </c>
      <c r="T2666" s="114"/>
      <c r="U2666" s="114"/>
    </row>
    <row r="2667" spans="2:34" hidden="1" outlineLevel="2" x14ac:dyDescent="0.25">
      <c r="B2667" s="105">
        <v>7</v>
      </c>
      <c r="C2667" s="108">
        <f t="shared" ref="C2667" si="4591">-(IFERROR(VLOOKUP($B2667,$B2654:$C2659,2,0),0)+IFERROR(VLOOKUP($B2667,$D2654:$E2659,2,0),0)+IFERROR(VLOOKUP($B2667,$F2654:$G2659,2,0),0)+IFERROR(VLOOKUP($B2667,$H2654:$I2659,2,0),0)+IFERROR(VLOOKUP($B2667,$J2654:$K2659,2,0),0)+IFERROR(VLOOKUP($B2667,$L2654:$M2659,2,0),0)+IFERROR(VLOOKUP($B2667,$N2654:$O2659,2,0),0)+IFERROR(VLOOKUP($B2667,$P2654:$Q2659,2,0),0)+IFERROR(VLOOKUP($B2667,$R2654:$S2659,2,0),0))</f>
        <v>0</v>
      </c>
      <c r="E2667" s="110"/>
      <c r="F2667" s="105">
        <v>4</v>
      </c>
      <c r="G2667" s="185" t="e">
        <v>#NUM!</v>
      </c>
      <c r="H2667" s="185" t="e">
        <v>#NUM!</v>
      </c>
      <c r="I2667" s="185" t="e">
        <v>#NUM!</v>
      </c>
      <c r="J2667" s="185" t="e">
        <v>#NUM!</v>
      </c>
      <c r="K2667" s="185"/>
      <c r="L2667" s="185"/>
      <c r="M2667" s="110"/>
      <c r="O2667" s="105">
        <v>4</v>
      </c>
      <c r="P2667" s="185" t="e">
        <v>#NUM!</v>
      </c>
      <c r="Q2667" s="185" t="e">
        <v>#NUM!</v>
      </c>
      <c r="R2667" s="185" t="e">
        <v>#NUM!</v>
      </c>
      <c r="S2667" s="185" t="e">
        <v>#NUM!</v>
      </c>
      <c r="T2667" s="114"/>
      <c r="U2667" s="114"/>
    </row>
    <row r="2668" spans="2:34" hidden="1" outlineLevel="2" x14ac:dyDescent="0.25">
      <c r="B2668" s="105">
        <v>8</v>
      </c>
      <c r="C2668" s="108">
        <f t="shared" ref="C2668" si="4592">-(IFERROR(VLOOKUP($B2668,$B2654:$C2659,2,0),0)+IFERROR(VLOOKUP($B2668,$D2654:$E2659,2,0),0)+IFERROR(VLOOKUP($B2668,$F2654:$G2659,2,0),0)+IFERROR(VLOOKUP($B2668,$H2654:$I2659,2,0),0)+IFERROR(VLOOKUP($B2668,$J2654:$K2659,2,0),0)+IFERROR(VLOOKUP($B2668,$L2654:$M2659,2,0),0)+IFERROR(VLOOKUP($B2668,$N2654:$O2659,2,0),0)+IFERROR(VLOOKUP($B2668,$P2654:$Q2659,2,0),0)+IFERROR(VLOOKUP($B2668,$R2654:$S2659,2,0),0))</f>
        <v>0</v>
      </c>
      <c r="E2668" s="110" t="s">
        <v>40</v>
      </c>
      <c r="F2668" s="105">
        <v>5</v>
      </c>
      <c r="G2668" s="185" t="e">
        <v>#NUM!</v>
      </c>
      <c r="H2668" s="185" t="e">
        <v>#NUM!</v>
      </c>
      <c r="I2668" s="185" t="e">
        <v>#NUM!</v>
      </c>
      <c r="J2668" s="185"/>
      <c r="K2668" s="185"/>
      <c r="L2668" s="185"/>
      <c r="M2668" s="110"/>
      <c r="O2668" s="105">
        <v>5</v>
      </c>
      <c r="P2668" s="185" t="e">
        <v>#NUM!</v>
      </c>
      <c r="Q2668" s="185" t="e">
        <v>#NUM!</v>
      </c>
      <c r="R2668" s="185" t="e">
        <v>#NUM!</v>
      </c>
      <c r="S2668" s="185" t="e">
        <v>#NUM!</v>
      </c>
      <c r="T2668" s="114"/>
      <c r="U2668" s="114"/>
    </row>
    <row r="2669" spans="2:34" hidden="1" outlineLevel="2" x14ac:dyDescent="0.25">
      <c r="B2669" s="105">
        <v>9</v>
      </c>
      <c r="C2669" s="108">
        <f t="shared" ref="C2669" si="4593">-(IFERROR(VLOOKUP($B2669,$B2654:$C2659,2,0),0)+IFERROR(VLOOKUP($B2669,$D2654:$E2659,2,0),0)+IFERROR(VLOOKUP($B2669,$F2654:$G2659,2,0),0)+IFERROR(VLOOKUP($B2669,$H2654:$I2659,2,0),0)+IFERROR(VLOOKUP($B2669,$J2654:$K2659,2,0),0)+IFERROR(VLOOKUP($B2669,$L2654:$M2659,2,0),0)+IFERROR(VLOOKUP($B2669,$N2654:$O2659,2,0),0)+IFERROR(VLOOKUP($B2669,$P2654:$Q2659,2,0),0)+IFERROR(VLOOKUP($B2669,$R2654:$S2659,2,0),0))</f>
        <v>0</v>
      </c>
      <c r="E2669" s="110"/>
      <c r="F2669" s="105">
        <v>6</v>
      </c>
      <c r="G2669" s="185" t="e">
        <v>#NUM!</v>
      </c>
      <c r="H2669" s="185" t="e">
        <v>#NUM!</v>
      </c>
      <c r="I2669" s="185"/>
      <c r="J2669" s="185"/>
      <c r="K2669" s="185"/>
      <c r="L2669" s="185"/>
      <c r="M2669" s="110"/>
      <c r="O2669" s="105">
        <v>6</v>
      </c>
      <c r="P2669" s="185" t="e">
        <v>#NUM!</v>
      </c>
      <c r="Q2669" s="185" t="e">
        <v>#NUM!</v>
      </c>
      <c r="R2669" s="185" t="e">
        <v>#NUM!</v>
      </c>
      <c r="S2669" s="185" t="e">
        <v>#NUM!</v>
      </c>
      <c r="T2669" s="114"/>
      <c r="U2669" s="114"/>
    </row>
    <row r="2670" spans="2:34" hidden="1" outlineLevel="2" x14ac:dyDescent="0.25">
      <c r="B2670" s="105">
        <v>10</v>
      </c>
      <c r="C2670" s="108">
        <f t="shared" ref="C2670" si="4594">-(IFERROR(VLOOKUP($B2670,$B2654:$C2659,2,0),0)+IFERROR(VLOOKUP($B2670,$D2654:$E2659,2,0),0)+IFERROR(VLOOKUP($B2670,$F2654:$G2659,2,0),0)+IFERROR(VLOOKUP($B2670,$H2654:$I2659,2,0),0)+IFERROR(VLOOKUP($B2670,$J2654:$K2659,2,0),0)+IFERROR(VLOOKUP($B2670,$L2654:$M2659,2,0),0)+IFERROR(VLOOKUP($B2670,$N2654:$O2659,2,0),0)+IFERROR(VLOOKUP($B2670,$P2654:$Q2659,2,0),0)+IFERROR(VLOOKUP($B2670,$R2654:$S2659,2,0),0))</f>
        <v>0</v>
      </c>
      <c r="E2670" s="110"/>
      <c r="F2670" s="105">
        <v>7</v>
      </c>
      <c r="G2670" s="185" t="e">
        <v>#NUM!</v>
      </c>
      <c r="H2670" s="185"/>
      <c r="I2670" s="185"/>
      <c r="J2670" s="185"/>
      <c r="K2670" s="185"/>
      <c r="L2670" s="185"/>
      <c r="M2670" s="110"/>
      <c r="N2670" s="110" t="s">
        <v>40</v>
      </c>
      <c r="O2670" s="105">
        <v>7</v>
      </c>
      <c r="P2670" s="185" t="e">
        <v>#NUM!</v>
      </c>
      <c r="Q2670" s="185" t="e">
        <v>#NUM!</v>
      </c>
      <c r="R2670" s="185" t="e">
        <v>#NUM!</v>
      </c>
      <c r="S2670" s="185" t="e">
        <v>#NUM!</v>
      </c>
      <c r="T2670" s="114"/>
      <c r="U2670" s="114"/>
    </row>
    <row r="2671" spans="2:34" hidden="1" outlineLevel="2" x14ac:dyDescent="0.25">
      <c r="B2671" s="105">
        <v>11</v>
      </c>
      <c r="C2671" s="108">
        <f t="shared" ref="C2671" si="4595">-(IFERROR(VLOOKUP($B2671,$B2654:$C2659,2,0),0)+IFERROR(VLOOKUP($B2671,$D2654:$E2659,2,0),0)+IFERROR(VLOOKUP($B2671,$F2654:$G2659,2,0),0)+IFERROR(VLOOKUP($B2671,$H2654:$I2659,2,0),0)+IFERROR(VLOOKUP($B2671,$J2654:$K2659,2,0),0)+IFERROR(VLOOKUP($B2671,$L2654:$M2659,2,0),0)+IFERROR(VLOOKUP($B2671,$N2654:$O2659,2,0),0)+IFERROR(VLOOKUP($B2671,$P2654:$Q2659,2,0),0)+IFERROR(VLOOKUP($B2671,$R2654:$S2659,2,0),0))</f>
        <v>0</v>
      </c>
      <c r="E2671" s="110"/>
      <c r="M2671" s="110"/>
      <c r="O2671" s="105">
        <v>8</v>
      </c>
      <c r="P2671" s="185" t="e">
        <v>#NUM!</v>
      </c>
      <c r="Q2671" s="185" t="e">
        <v>#NUM!</v>
      </c>
      <c r="R2671" s="185" t="e">
        <v>#NUM!</v>
      </c>
      <c r="S2671" s="185" t="e">
        <v>#NUM!</v>
      </c>
      <c r="T2671" s="114"/>
      <c r="U2671" s="114"/>
    </row>
    <row r="2672" spans="2:34" hidden="1" outlineLevel="2" x14ac:dyDescent="0.25">
      <c r="B2672" s="105">
        <v>12</v>
      </c>
      <c r="C2672" s="108">
        <f t="shared" ref="C2672" si="4596">-(IFERROR(VLOOKUP($B2672,$B2654:$C2659,2,0),0)+IFERROR(VLOOKUP($B2672,$D2654:$E2659,2,0),0)+IFERROR(VLOOKUP($B2672,$F2654:$G2659,2,0),0)+IFERROR(VLOOKUP($B2672,$H2654:$I2659,2,0),0)+IFERROR(VLOOKUP($B2672,$J2654:$K2659,2,0),0)+IFERROR(VLOOKUP($B2672,$L2654:$M2659,2,0),0)+IFERROR(VLOOKUP($B2672,$N2654:$O2659,2,0),0)+IFERROR(VLOOKUP($B2672,$P2654:$Q2659,2,0),0)+IFERROR(VLOOKUP($B2672,$R2654:$S2659,2,0),0))</f>
        <v>0</v>
      </c>
      <c r="E2672" s="110"/>
      <c r="M2672" s="110"/>
      <c r="O2672" s="105">
        <v>9</v>
      </c>
      <c r="P2672" s="185" t="e">
        <v>#NUM!</v>
      </c>
      <c r="Q2672" s="185" t="e">
        <v>#NUM!</v>
      </c>
      <c r="R2672" s="185" t="e">
        <v>#NUM!</v>
      </c>
      <c r="S2672" s="185"/>
      <c r="T2672" s="114"/>
      <c r="U2672" s="114"/>
    </row>
    <row r="2673" spans="1:24" hidden="1" outlineLevel="2" x14ac:dyDescent="0.25">
      <c r="B2673" s="105">
        <v>13</v>
      </c>
      <c r="C2673" s="108">
        <f t="shared" ref="C2673" si="4597">-(IFERROR(VLOOKUP($B2673,$B2654:$C2659,2,0),0)+IFERROR(VLOOKUP($B2673,$D2654:$E2659,2,0),0)+IFERROR(VLOOKUP($B2673,$F2654:$G2659,2,0),0)+IFERROR(VLOOKUP($B2673,$H2654:$I2659,2,0),0)+IFERROR(VLOOKUP($B2673,$J2654:$K2659,2,0),0)+IFERROR(VLOOKUP($B2673,$L2654:$M2659,2,0),0)+IFERROR(VLOOKUP($B2673,$N2654:$O2659,2,0),0)+IFERROR(VLOOKUP($B2673,$P2654:$Q2659,2,0),0)+IFERROR(VLOOKUP($B2673,$R2654:$S2659,2,0),0))</f>
        <v>0</v>
      </c>
      <c r="E2673" s="110"/>
      <c r="F2673" s="110"/>
      <c r="G2673" s="324" t="s">
        <v>42</v>
      </c>
      <c r="H2673" s="324"/>
      <c r="I2673" s="324"/>
      <c r="J2673" s="324"/>
      <c r="K2673" s="324"/>
      <c r="L2673" s="324"/>
      <c r="M2673" s="110"/>
      <c r="O2673" s="105">
        <v>10</v>
      </c>
      <c r="P2673" s="185" t="e">
        <v>#NUM!</v>
      </c>
      <c r="Q2673" s="185" t="e">
        <v>#NUM!</v>
      </c>
      <c r="R2673" s="185"/>
      <c r="S2673" s="185"/>
      <c r="T2673" s="114"/>
      <c r="U2673" s="114"/>
    </row>
    <row r="2674" spans="1:24" hidden="1" outlineLevel="2" x14ac:dyDescent="0.25">
      <c r="B2674" s="105">
        <v>14</v>
      </c>
      <c r="C2674" s="108">
        <f t="shared" ref="C2674" si="4598">-(IFERROR(VLOOKUP($B2674,$B2654:$C2659,2,0),0)+IFERROR(VLOOKUP($B2674,$D2654:$E2659,2,0),0)+IFERROR(VLOOKUP($B2674,$F2654:$G2659,2,0),0)+IFERROR(VLOOKUP($B2674,$H2654:$I2659,2,0),0)+IFERROR(VLOOKUP($B2674,$J2654:$K2659,2,0),0)+IFERROR(VLOOKUP($B2674,$L2654:$M2659,2,0),0)+IFERROR(VLOOKUP($B2674,$N2654:$O2659,2,0),0)+IFERROR(VLOOKUP($B2674,$P2654:$Q2659,2,0),0)+IFERROR(VLOOKUP($B2674,$R2654:$S2659,2,0),0))</f>
        <v>0</v>
      </c>
      <c r="E2674" s="110"/>
      <c r="F2674" s="110"/>
      <c r="G2674" s="112">
        <v>6</v>
      </c>
      <c r="H2674" s="112">
        <v>5</v>
      </c>
      <c r="I2674" s="112">
        <v>4</v>
      </c>
      <c r="J2674" s="112">
        <v>3</v>
      </c>
      <c r="K2674" s="112">
        <v>2</v>
      </c>
      <c r="L2674" s="112">
        <v>1</v>
      </c>
      <c r="M2674" s="110"/>
      <c r="O2674" s="105">
        <v>11</v>
      </c>
      <c r="P2674" s="185" t="e">
        <v>#NUM!</v>
      </c>
      <c r="Q2674" s="185"/>
      <c r="R2674" s="185"/>
      <c r="S2674" s="185"/>
      <c r="T2674" s="114"/>
      <c r="U2674" s="114"/>
    </row>
    <row r="2675" spans="1:24" hidden="1" outlineLevel="2" x14ac:dyDescent="0.25">
      <c r="A2675" s="68" t="s">
        <v>41</v>
      </c>
      <c r="B2675" s="105">
        <v>15</v>
      </c>
      <c r="C2675" s="108">
        <f t="shared" ref="C2675" si="4599">-(IFERROR(VLOOKUP($B2675,$B2654:$C2659,2,0),0)+IFERROR(VLOOKUP($B2675,$D2654:$E2659,2,0),0)+IFERROR(VLOOKUP($B2675,$F2654:$G2659,2,0),0)+IFERROR(VLOOKUP($B2675,$H2654:$I2659,2,0),0)+IFERROR(VLOOKUP($B2675,$J2654:$K2659,2,0),0)+IFERROR(VLOOKUP($B2675,$L2654:$M2659,2,0),0)+IFERROR(VLOOKUP($B2675,$N2654:$O2659,2,0),0)+IFERROR(VLOOKUP($B2675,$P2654:$Q2659,2,0),0)+IFERROR(VLOOKUP($B2675,$R2654:$S2659,2,0),0))</f>
        <v>0</v>
      </c>
      <c r="E2675" s="110"/>
      <c r="F2675" s="105">
        <v>1</v>
      </c>
      <c r="G2675" s="184" t="e">
        <f t="array" ref="G2675:G2683">MMULT(MINVERSE($C$24:$K$32),$C2661:$C2669)</f>
        <v>#NUM!</v>
      </c>
      <c r="H2675" s="184" t="e">
        <f t="array" ref="H2675:H2682">MMULT(MINVERSE($C$24:$J$31),$C2661:$C2668)</f>
        <v>#NUM!</v>
      </c>
      <c r="I2675" s="184" t="e">
        <f t="array" ref="I2675:I2681">MMULT(MINVERSE($C$24:$I$30),$C2661:$C2667)</f>
        <v>#NUM!</v>
      </c>
      <c r="J2675" s="184" t="e">
        <f t="array" ref="J2675:J2680">MMULT(MINVERSE($C$24:$H$29),$C2661:$C2666)</f>
        <v>#NUM!</v>
      </c>
      <c r="K2675" s="184" t="e">
        <f t="array" ref="K2675:K2679">MMULT(MINVERSE($C$24:$G$28),$C2661:$C2665)</f>
        <v>#NUM!</v>
      </c>
      <c r="L2675" s="113"/>
      <c r="M2675" s="110"/>
      <c r="N2675" s="110"/>
      <c r="O2675" s="110"/>
      <c r="P2675" s="110"/>
    </row>
    <row r="2676" spans="1:24" hidden="1" outlineLevel="2" x14ac:dyDescent="0.25">
      <c r="B2676" s="105">
        <v>16</v>
      </c>
      <c r="C2676" s="108">
        <f t="shared" ref="C2676" si="4600">-(IFERROR(VLOOKUP($B2676,$B2654:$C2659,2,0),0)+IFERROR(VLOOKUP($B2676,$D2654:$E2659,2,0),0)+IFERROR(VLOOKUP($B2676,$F2654:$G2659,2,0),0)+IFERROR(VLOOKUP($B2676,$H2654:$I2659,2,0),0)+IFERROR(VLOOKUP($B2676,$J2654:$K2659,2,0),0)+IFERROR(VLOOKUP($B2676,$L2654:$M2659,2,0),0)+IFERROR(VLOOKUP($B2676,$N2654:$O2659,2,0),0)+IFERROR(VLOOKUP($B2676,$P2654:$Q2659,2,0),0)+IFERROR(VLOOKUP($B2676,$R2654:$S2659,2,0),0))</f>
        <v>0</v>
      </c>
      <c r="E2676" s="110"/>
      <c r="F2676" s="105">
        <v>2</v>
      </c>
      <c r="G2676" s="185" t="e">
        <v>#NUM!</v>
      </c>
      <c r="H2676" s="185" t="e">
        <v>#NUM!</v>
      </c>
      <c r="I2676" s="185" t="e">
        <v>#NUM!</v>
      </c>
      <c r="J2676" s="185" t="e">
        <v>#NUM!</v>
      </c>
      <c r="K2676" s="185" t="e">
        <v>#NUM!</v>
      </c>
      <c r="L2676" s="114"/>
      <c r="M2676" s="110"/>
      <c r="N2676" s="110"/>
      <c r="O2676" s="110"/>
      <c r="P2676" s="110"/>
    </row>
    <row r="2677" spans="1:24" hidden="1" outlineLevel="2" x14ac:dyDescent="0.25">
      <c r="B2677" s="105">
        <v>17</v>
      </c>
      <c r="C2677" s="108">
        <f t="shared" ref="C2677" si="4601">-(IFERROR(VLOOKUP($B2677,$B2654:$C2659,2,0),0)+IFERROR(VLOOKUP($B2677,$D2654:$E2659,2,0),0)+IFERROR(VLOOKUP($B2677,$F2654:$G2659,2,0),0)+IFERROR(VLOOKUP($B2677,$H2654:$I2659,2,0),0)+IFERROR(VLOOKUP($B2677,$J2654:$K2659,2,0),0)+IFERROR(VLOOKUP($B2677,$L2654:$M2659,2,0),0)+IFERROR(VLOOKUP($B2677,$N2654:$O2659,2,0),0)+IFERROR(VLOOKUP($B2677,$P2654:$Q2659,2,0),0)+IFERROR(VLOOKUP($B2677,$R2654:$S2659,2,0),0))</f>
        <v>0</v>
      </c>
      <c r="E2677" s="110"/>
      <c r="F2677" s="105">
        <v>3</v>
      </c>
      <c r="G2677" s="185" t="e">
        <v>#NUM!</v>
      </c>
      <c r="H2677" s="185" t="e">
        <v>#NUM!</v>
      </c>
      <c r="I2677" s="185" t="e">
        <v>#NUM!</v>
      </c>
      <c r="J2677" s="185" t="e">
        <v>#NUM!</v>
      </c>
      <c r="K2677" s="185" t="e">
        <v>#NUM!</v>
      </c>
      <c r="L2677" s="114"/>
      <c r="M2677" s="110"/>
    </row>
    <row r="2678" spans="1:24" hidden="1" outlineLevel="2" x14ac:dyDescent="0.25">
      <c r="B2678" s="105">
        <v>18</v>
      </c>
      <c r="C2678" s="108">
        <f t="shared" ref="C2678" si="4602">-(IFERROR(VLOOKUP($B2678,$B2654:$C2659,2,0),0)+IFERROR(VLOOKUP($B2678,$D2654:$E2659,2,0),0)+IFERROR(VLOOKUP($B2678,$F2654:$G2659,2,0),0)+IFERROR(VLOOKUP($B2678,$H2654:$I2659,2,0),0)+IFERROR(VLOOKUP($B2678,$J2654:$K2659,2,0),0)+IFERROR(VLOOKUP($B2678,$L2654:$M2659,2,0),0)+IFERROR(VLOOKUP($B2678,$N2654:$O2659,2,0),0)+IFERROR(VLOOKUP($B2678,$P2654:$Q2659,2,0),0)+IFERROR(VLOOKUP($B2678,$R2654:$S2659,2,0),0))</f>
        <v>0</v>
      </c>
      <c r="E2678" s="110"/>
      <c r="F2678" s="105">
        <v>4</v>
      </c>
      <c r="G2678" s="185" t="e">
        <v>#NUM!</v>
      </c>
      <c r="H2678" s="185" t="e">
        <v>#NUM!</v>
      </c>
      <c r="I2678" s="185" t="e">
        <v>#NUM!</v>
      </c>
      <c r="J2678" s="185" t="e">
        <v>#NUM!</v>
      </c>
      <c r="K2678" s="185" t="e">
        <v>#NUM!</v>
      </c>
      <c r="L2678" s="114"/>
      <c r="M2678" s="110"/>
    </row>
    <row r="2679" spans="1:24" hidden="1" outlineLevel="2" x14ac:dyDescent="0.25">
      <c r="B2679" s="105">
        <v>19</v>
      </c>
      <c r="C2679" s="108">
        <f t="shared" ref="C2679" si="4603">-(IFERROR(VLOOKUP($B2679,$B2654:$C2659,2,0),0)+IFERROR(VLOOKUP($B2679,$D2654:$E2659,2,0),0)+IFERROR(VLOOKUP($B2679,$F2654:$G2659,2,0),0)+IFERROR(VLOOKUP($B2679,$H2654:$I2659,2,0),0)+IFERROR(VLOOKUP($B2679,$J2654:$K2659,2,0),0)+IFERROR(VLOOKUP($B2679,$L2654:$M2659,2,0),0)+IFERROR(VLOOKUP($B2679,$N2654:$O2659,2,0),0)+IFERROR(VLOOKUP($B2679,$P2654:$Q2659,2,0),0)+IFERROR(VLOOKUP($B2679,$R2654:$S2659,2,0),0))</f>
        <v>0</v>
      </c>
      <c r="E2679" s="110"/>
      <c r="F2679" s="105">
        <v>5</v>
      </c>
      <c r="G2679" s="185" t="e">
        <v>#NUM!</v>
      </c>
      <c r="H2679" s="185" t="e">
        <v>#NUM!</v>
      </c>
      <c r="I2679" s="185" t="e">
        <v>#NUM!</v>
      </c>
      <c r="J2679" s="185" t="e">
        <v>#NUM!</v>
      </c>
      <c r="K2679" s="185" t="e">
        <v>#NUM!</v>
      </c>
      <c r="L2679" s="114"/>
      <c r="M2679" s="110"/>
    </row>
    <row r="2680" spans="1:24" hidden="1" outlineLevel="2" x14ac:dyDescent="0.25">
      <c r="B2680" s="105">
        <v>20</v>
      </c>
      <c r="C2680" s="108">
        <f t="shared" ref="C2680" si="4604">-(IFERROR(VLOOKUP($B2680,$B2654:$C2659,2,0),0)+IFERROR(VLOOKUP($B2680,$D2654:$E2659,2,0),0)+IFERROR(VLOOKUP($B2680,$F2654:$G2659,2,0),0)+IFERROR(VLOOKUP($B2680,$H2654:$I2659,2,0),0)+IFERROR(VLOOKUP($B2680,$J2654:$K2659,2,0),0)+IFERROR(VLOOKUP($B2680,$L2654:$M2659,2,0),0)+IFERROR(VLOOKUP($B2680,$N2654:$O2659,2,0),0)+IFERROR(VLOOKUP($B2680,$P2654:$Q2659,2,0),0)+IFERROR(VLOOKUP($B2680,$R2654:$S2659,2,0),0))</f>
        <v>0</v>
      </c>
      <c r="E2680" s="110" t="s">
        <v>40</v>
      </c>
      <c r="F2680" s="105">
        <v>6</v>
      </c>
      <c r="G2680" s="185" t="e">
        <v>#NUM!</v>
      </c>
      <c r="H2680" s="185" t="e">
        <v>#NUM!</v>
      </c>
      <c r="I2680" s="185" t="e">
        <v>#NUM!</v>
      </c>
      <c r="J2680" s="185" t="e">
        <v>#NUM!</v>
      </c>
      <c r="K2680" s="185"/>
      <c r="L2680" s="114"/>
      <c r="M2680" s="110"/>
    </row>
    <row r="2681" spans="1:24" hidden="1" outlineLevel="2" x14ac:dyDescent="0.25">
      <c r="B2681" s="105">
        <v>21</v>
      </c>
      <c r="C2681" s="108">
        <f t="shared" ref="C2681" si="4605">-(IFERROR(VLOOKUP($B2681,$B2654:$C2659,2,0),0)+IFERROR(VLOOKUP($B2681,$D2654:$E2659,2,0),0)+IFERROR(VLOOKUP($B2681,$F2654:$G2659,2,0),0)+IFERROR(VLOOKUP($B2681,$H2654:$I2659,2,0),0)+IFERROR(VLOOKUP($B2681,$J2654:$K2659,2,0),0)+IFERROR(VLOOKUP($B2681,$L2654:$M2659,2,0),0)+IFERROR(VLOOKUP($B2681,$N2654:$O2659,2,0),0)+IFERROR(VLOOKUP($B2681,$P2654:$Q2659,2,0),0)+IFERROR(VLOOKUP($B2681,$R2654:$S2659,2,0),0))</f>
        <v>0</v>
      </c>
      <c r="E2681" s="110"/>
      <c r="F2681" s="105">
        <v>7</v>
      </c>
      <c r="G2681" s="185" t="e">
        <v>#NUM!</v>
      </c>
      <c r="H2681" s="185" t="e">
        <v>#NUM!</v>
      </c>
      <c r="I2681" s="185" t="e">
        <v>#NUM!</v>
      </c>
      <c r="J2681" s="185"/>
      <c r="K2681" s="185"/>
      <c r="L2681" s="114"/>
      <c r="M2681" s="110"/>
    </row>
    <row r="2682" spans="1:24" hidden="1" outlineLevel="2" x14ac:dyDescent="0.25">
      <c r="E2682" s="110"/>
      <c r="F2682" s="105">
        <v>8</v>
      </c>
      <c r="G2682" s="185" t="e">
        <v>#NUM!</v>
      </c>
      <c r="H2682" s="185" t="e">
        <v>#NUM!</v>
      </c>
      <c r="I2682" s="185"/>
      <c r="J2682" s="185"/>
      <c r="K2682" s="185"/>
      <c r="L2682" s="114"/>
      <c r="M2682" s="110"/>
      <c r="X2682" s="110"/>
    </row>
    <row r="2683" spans="1:24" hidden="1" outlineLevel="2" x14ac:dyDescent="0.25">
      <c r="E2683" s="110"/>
      <c r="F2683" s="105">
        <v>9</v>
      </c>
      <c r="G2683" s="185" t="e">
        <v>#NUM!</v>
      </c>
      <c r="H2683" s="185"/>
      <c r="I2683" s="185"/>
      <c r="J2683" s="185"/>
      <c r="K2683" s="185"/>
      <c r="L2683" s="114"/>
      <c r="M2683" s="110"/>
      <c r="X2683" s="110"/>
    </row>
    <row r="2684" spans="1:24" hidden="1" outlineLevel="2" x14ac:dyDescent="0.25">
      <c r="A2684" s="117"/>
    </row>
    <row r="2685" spans="1:24" s="119" customFormat="1" hidden="1" outlineLevel="2" x14ac:dyDescent="0.25">
      <c r="A2685" s="118" t="s">
        <v>37</v>
      </c>
    </row>
    <row r="2686" spans="1:24" hidden="1" outlineLevel="2" x14ac:dyDescent="0.25">
      <c r="B2686" s="316" t="e">
        <f t="shared" ref="B2686:B2692" si="4606">B2653</f>
        <v>#REF!</v>
      </c>
      <c r="C2686" s="316"/>
      <c r="D2686" s="316" t="e">
        <f t="shared" ref="D2686:D2692" si="4607">D2653</f>
        <v>#REF!</v>
      </c>
      <c r="E2686" s="316"/>
      <c r="F2686" s="316" t="e">
        <f t="shared" ref="F2686:F2692" si="4608">F2653</f>
        <v>#REF!</v>
      </c>
      <c r="G2686" s="316"/>
      <c r="H2686" s="316" t="e">
        <f t="shared" ref="H2686:H2692" si="4609">H2653</f>
        <v>#REF!</v>
      </c>
      <c r="I2686" s="316"/>
      <c r="J2686" s="316" t="e">
        <f t="shared" ref="J2686:J2692" si="4610">J2653</f>
        <v>#REF!</v>
      </c>
      <c r="K2686" s="316"/>
      <c r="L2686" s="316" t="e">
        <f t="shared" ref="L2686:L2692" si="4611">L2653</f>
        <v>#REF!</v>
      </c>
      <c r="M2686" s="316"/>
    </row>
    <row r="2687" spans="1:24" hidden="1" outlineLevel="2" x14ac:dyDescent="0.25">
      <c r="B2687" s="105" t="e">
        <f t="shared" si="4606"/>
        <v>#REF!</v>
      </c>
      <c r="C2687" s="116" t="e">
        <f>IF($Q$2=2,IFERROR(INDEX($G2664:$L2670,MATCH(B2687,$F2664:$F2670,0),MATCH(INICIO!$C$59,$G2663:$L2663,0)),0),IF($Q$2=4,IFERROR(INDEX($P2664:$U2674,MATCH(B2687,$O2664:$O2674,0),MATCH(INICIO!$C$59,$P2663:$U2663,0)),0),IFERROR(INDEX($G2675:$L2683,MATCH(B2687,$F2675:$F2683,0),MATCH(INICIO!$C$59,$G2674:$L2674,0)),0)))</f>
        <v>#REF!</v>
      </c>
      <c r="D2687" s="105" t="e">
        <f t="shared" si="4607"/>
        <v>#REF!</v>
      </c>
      <c r="E2687" s="116" t="e">
        <f>IF($Q$2=2,IFERROR(INDEX($G2664:$L2670,MATCH(D2687,$F2664:$F2670,0),MATCH(INICIO!$C$59,$G2663:$L2663,0)),0),IF($Q$2=4,IFERROR(INDEX($P2664:$U2674,MATCH(D2687,$O2664:$O2674,0),MATCH(INICIO!$C$59,$P2663:$U2663,0)),0),IFERROR(INDEX($G2675:$L2683,MATCH(D2687,$F2675:$F2683,0),MATCH(INICIO!$C$59,$G2674:$L2674,0)),0)))</f>
        <v>#REF!</v>
      </c>
      <c r="F2687" s="105" t="e">
        <f t="shared" si="4608"/>
        <v>#REF!</v>
      </c>
      <c r="G2687" s="116" t="e">
        <f>IF($Q$2=2,IFERROR(INDEX($G2664:$L2670,MATCH(F2687,$F2664:$F2670,0),MATCH(INICIO!$C$59,$G2663:$L2663,0)),0),IF($Q$2=4,IFERROR(INDEX($P2664:$U2674,MATCH(F2687,$O2664:$O2674,0),MATCH(INICIO!$C$59,$P2663:$U2663,0)),0),IFERROR(INDEX($G2675:$L2683,MATCH(F2687,$F2675:$F2683,0),MATCH(INICIO!$C$59,$G2674:$L2674,0)),0)))</f>
        <v>#REF!</v>
      </c>
      <c r="H2687" s="105" t="e">
        <f t="shared" si="4609"/>
        <v>#REF!</v>
      </c>
      <c r="I2687" s="116" t="e">
        <f>IF($Q$2=2,IFERROR(INDEX($G2664:$L2670,MATCH(H2687,$F2664:$F2670,0),MATCH(INICIO!$C$59,$G2663:$L2663,0)),0),IF($Q$2=4,IFERROR(INDEX($P2664:$U2674,MATCH(H2687,$O2664:$O2674,0),MATCH(INICIO!$C$59,$P2663:$U2663,0)),0),IFERROR(INDEX($G2675:$L2683,MATCH(H2687,$F2675:$F2683,0),MATCH(INICIO!$C$59,$G2674:$L2674,0)),0)))</f>
        <v>#REF!</v>
      </c>
      <c r="J2687" s="105" t="e">
        <f t="shared" si="4610"/>
        <v>#REF!</v>
      </c>
      <c r="K2687" s="116" t="e">
        <f>IF($Q$2=2,IFERROR(INDEX($G2664:$L2670,MATCH(J2687,$F2664:$F2670,0),MATCH(INICIO!$C$59,$G2663:$L2663,0)),0),IF($Q$2=4,IFERROR(INDEX($P2664:$U2674,MATCH(J2687,$O2664:$O2674,0),MATCH(INICIO!$C$59,$P2663:$U2663,0)),0),IFERROR(INDEX($G2675:$L2683,MATCH(J2687,$F2675:$F2683,0),MATCH(INICIO!$C$59,$G2674:$L2674,0)),0)))</f>
        <v>#REF!</v>
      </c>
      <c r="L2687" s="105" t="e">
        <f t="shared" si="4611"/>
        <v>#REF!</v>
      </c>
      <c r="M2687" s="116" t="e">
        <f>IF($Q$2=2,IFERROR(INDEX($G2664:$L2670,MATCH(L2687,$F2664:$F2670,0),MATCH(INICIO!$C$59,$G2663:$L2663,0)),0),IF($Q$2=4,IFERROR(INDEX($P2664:$U2674,MATCH(L2687,$O2664:$O2674,0),MATCH(INICIO!$C$59,$P2663:$U2663,0)),0),IFERROR(INDEX($G2675:$L2683,MATCH(L2687,$F2675:$F2683,0),MATCH(INICIO!$C$59,$G2674:$L2674,0)),0)))</f>
        <v>#REF!</v>
      </c>
    </row>
    <row r="2688" spans="1:24" hidden="1" outlineLevel="2" x14ac:dyDescent="0.25">
      <c r="B2688" s="105" t="e">
        <f t="shared" si="4606"/>
        <v>#REF!</v>
      </c>
      <c r="C2688" s="116" t="e">
        <f>IF($Q$2=2,IFERROR(INDEX($G2664:$L2670,MATCH(B2688,$F2664:$F2670,0),MATCH(INICIO!$C$59,$G2663:$L2663,0)),0),IF($Q$2=4,IFERROR(INDEX($P2664:$U2674,MATCH(B2688,$O2664:$O2674,0),MATCH(INICIO!$C$59,$P2663:$U2663,0)),0),IFERROR(INDEX($G2675:$L2683,MATCH(B2688,$F2675:$F2683,0),MATCH(INICIO!$C$59,$G2674:$L2674,0)),0)))</f>
        <v>#REF!</v>
      </c>
      <c r="D2688" s="105" t="e">
        <f t="shared" si="4607"/>
        <v>#REF!</v>
      </c>
      <c r="E2688" s="116" t="e">
        <f>IF($Q$2=2,IFERROR(INDEX($G2664:$L2670,MATCH(D2688,$F2664:$F2670,0),MATCH(INICIO!$C$59,$G2663:$L2663,0)),0),IF($Q$2=4,IFERROR(INDEX($P2664:$U2674,MATCH(D2688,$O2664:$O2674,0),MATCH(INICIO!$C$59,$P2663:$U2663,0)),0),IFERROR(INDEX($G2675:$L2683,MATCH(D2688,$F2675:$F2683,0),MATCH(INICIO!$C$59,$G2674:$L2674,0)),0)))</f>
        <v>#REF!</v>
      </c>
      <c r="F2688" s="105" t="e">
        <f t="shared" si="4608"/>
        <v>#REF!</v>
      </c>
      <c r="G2688" s="116" t="e">
        <f>IF($Q$2=2,IFERROR(INDEX($G2664:$L2670,MATCH(F2688,$F2664:$F2670,0),MATCH(INICIO!$C$59,$G2663:$L2663,0)),0),IF($Q$2=4,IFERROR(INDEX($P2664:$U2674,MATCH(F2688,$O2664:$O2674,0),MATCH(INICIO!$C$59,$P2663:$U2663,0)),0),IFERROR(INDEX($G2675:$L2683,MATCH(F2688,$F2675:$F2683,0),MATCH(INICIO!$C$59,$G2674:$L2674,0)),0)))</f>
        <v>#REF!</v>
      </c>
      <c r="H2688" s="105" t="e">
        <f t="shared" si="4609"/>
        <v>#REF!</v>
      </c>
      <c r="I2688" s="116" t="e">
        <f>IF($Q$2=2,IFERROR(INDEX($G2664:$L2670,MATCH(H2688,$F2664:$F2670,0),MATCH(INICIO!$C$59,$G2663:$L2663,0)),0),IF($Q$2=4,IFERROR(INDEX($P2664:$U2674,MATCH(H2688,$O2664:$O2674,0),MATCH(INICIO!$C$59,$P2663:$U2663,0)),0),IFERROR(INDEX($G2675:$L2683,MATCH(H2688,$F2675:$F2683,0),MATCH(INICIO!$C$59,$G2674:$L2674,0)),0)))</f>
        <v>#REF!</v>
      </c>
      <c r="J2688" s="105" t="e">
        <f t="shared" si="4610"/>
        <v>#REF!</v>
      </c>
      <c r="K2688" s="116" t="e">
        <f>IF($Q$2=2,IFERROR(INDEX($G2664:$L2670,MATCH(J2688,$F2664:$F2670,0),MATCH(INICIO!$C$59,$G2663:$L2663,0)),0),IF($Q$2=4,IFERROR(INDEX($P2664:$U2674,MATCH(J2688,$O2664:$O2674,0),MATCH(INICIO!$C$59,$P2663:$U2663,0)),0),IFERROR(INDEX($G2675:$L2683,MATCH(J2688,$F2675:$F2683,0),MATCH(INICIO!$C$59,$G2674:$L2674,0)),0)))</f>
        <v>#REF!</v>
      </c>
      <c r="L2688" s="105" t="e">
        <f t="shared" si="4611"/>
        <v>#REF!</v>
      </c>
      <c r="M2688" s="116" t="e">
        <f>IF($Q$2=2,IFERROR(INDEX($G2664:$L2670,MATCH(L2688,$F2664:$F2670,0),MATCH(INICIO!$C$59,$G2663:$L2663,0)),0),IF($Q$2=4,IFERROR(INDEX($P2664:$U2674,MATCH(L2688,$O2664:$O2674,0),MATCH(INICIO!$C$59,$P2663:$U2663,0)),0),IFERROR(INDEX($G2675:$L2683,MATCH(L2688,$F2675:$F2683,0),MATCH(INICIO!$C$59,$G2674:$L2674,0)),0)))</f>
        <v>#REF!</v>
      </c>
    </row>
    <row r="2689" spans="1:62" hidden="1" outlineLevel="2" x14ac:dyDescent="0.25">
      <c r="B2689" s="105" t="e">
        <f t="shared" si="4606"/>
        <v>#REF!</v>
      </c>
      <c r="C2689" s="116" t="e">
        <f>IF($Q$2=2,IFERROR(INDEX($G2664:$L2670,MATCH(B2689,$F2664:$F2670,0),MATCH(INICIO!$C$59,$G2663:$L2663,0)),0),IF($Q$2=4,IFERROR(INDEX($P2664:$U2674,MATCH(B2689,$O2664:$O2674,0),MATCH(INICIO!$C$59,$P2663:$U2663,0)),0),IFERROR(INDEX($G2675:$L2683,MATCH(B2689,$F2675:$F2683,0),MATCH(INICIO!$C$59,$G2674:$L2674,0)),0)))</f>
        <v>#REF!</v>
      </c>
      <c r="D2689" s="105" t="e">
        <f t="shared" si="4607"/>
        <v>#REF!</v>
      </c>
      <c r="E2689" s="116" t="e">
        <f>IF($Q$2=2,IFERROR(INDEX($G2664:$L2670,MATCH(D2689,$F2664:$F2670,0),MATCH(INICIO!$C$59,$G2663:$L2663,0)),0),IF($Q$2=4,IFERROR(INDEX($P2664:$U2674,MATCH(D2689,$O2664:$O2674,0),MATCH(INICIO!$C$59,$P2663:$U2663,0)),0),IFERROR(INDEX($G2675:$L2683,MATCH(D2689,$F2675:$F2683,0),MATCH(INICIO!$C$59,$G2674:$L2674,0)),0)))</f>
        <v>#REF!</v>
      </c>
      <c r="F2689" s="105" t="e">
        <f t="shared" si="4608"/>
        <v>#REF!</v>
      </c>
      <c r="G2689" s="116" t="e">
        <f>IF($Q$2=2,IFERROR(INDEX($G2664:$L2670,MATCH(F2689,$F2664:$F2670,0),MATCH(INICIO!$C$59,$G2663:$L2663,0)),0),IF($Q$2=4,IFERROR(INDEX($P2664:$U2674,MATCH(F2689,$O2664:$O2674,0),MATCH(INICIO!$C$59,$P2663:$U2663,0)),0),IFERROR(INDEX($G2675:$L2683,MATCH(F2689,$F2675:$F2683,0),MATCH(INICIO!$C$59,$G2674:$L2674,0)),0)))</f>
        <v>#REF!</v>
      </c>
      <c r="H2689" s="105" t="e">
        <f t="shared" si="4609"/>
        <v>#REF!</v>
      </c>
      <c r="I2689" s="116" t="e">
        <f>IF($Q$2=2,IFERROR(INDEX($G2664:$L2670,MATCH(H2689,$F2664:$F2670,0),MATCH(INICIO!$C$59,$G2663:$L2663,0)),0),IF($Q$2=4,IFERROR(INDEX($P2664:$U2674,MATCH(H2689,$O2664:$O2674,0),MATCH(INICIO!$C$59,$P2663:$U2663,0)),0),IFERROR(INDEX($G2675:$L2683,MATCH(H2689,$F2675:$F2683,0),MATCH(INICIO!$C$59,$G2674:$L2674,0)),0)))</f>
        <v>#REF!</v>
      </c>
      <c r="J2689" s="105" t="e">
        <f t="shared" si="4610"/>
        <v>#REF!</v>
      </c>
      <c r="K2689" s="116" t="e">
        <f>IF($Q$2=2,IFERROR(INDEX($G2664:$L2670,MATCH(J2689,$F2664:$F2670,0),MATCH(INICIO!$C$59,$G2663:$L2663,0)),0),IF($Q$2=4,IFERROR(INDEX($P2664:$U2674,MATCH(J2689,$O2664:$O2674,0),MATCH(INICIO!$C$59,$P2663:$U2663,0)),0),IFERROR(INDEX($G2675:$L2683,MATCH(J2689,$F2675:$F2683,0),MATCH(INICIO!$C$59,$G2674:$L2674,0)),0)))</f>
        <v>#REF!</v>
      </c>
      <c r="L2689" s="105" t="e">
        <f t="shared" si="4611"/>
        <v>#REF!</v>
      </c>
      <c r="M2689" s="116" t="e">
        <f>IF($Q$2=2,IFERROR(INDEX($G2664:$L2670,MATCH(L2689,$F2664:$F2670,0),MATCH(INICIO!$C$59,$G2663:$L2663,0)),0),IF($Q$2=4,IFERROR(INDEX($P2664:$U2674,MATCH(L2689,$O2664:$O2674,0),MATCH(INICIO!$C$59,$P2663:$U2663,0)),0),IFERROR(INDEX($G2675:$L2683,MATCH(L2689,$F2675:$F2683,0),MATCH(INICIO!$C$59,$G2674:$L2674,0)),0)))</f>
        <v>#REF!</v>
      </c>
    </row>
    <row r="2690" spans="1:62" hidden="1" outlineLevel="2" x14ac:dyDescent="0.25">
      <c r="B2690" s="105" t="e">
        <f t="shared" si="4606"/>
        <v>#REF!</v>
      </c>
      <c r="C2690" s="116" t="e">
        <f>IF($Q$2=2,IFERROR(INDEX($G2664:$L2670,MATCH(B2690,$F2664:$F2670,0),MATCH(INICIO!$C$59,$G2663:$L2663,0)),0),IF($Q$2=4,IFERROR(INDEX($P2664:$U2674,MATCH(B2690,$O2664:$O2674,0),MATCH(INICIO!$C$59,$P2663:$U2663,0)),0),IFERROR(INDEX($G2675:$L2683,MATCH(B2690,$F2675:$F2683,0),MATCH(INICIO!$C$59,$G2674:$L2674,0)),0)))</f>
        <v>#REF!</v>
      </c>
      <c r="D2690" s="105" t="e">
        <f t="shared" si="4607"/>
        <v>#REF!</v>
      </c>
      <c r="E2690" s="116" t="e">
        <f>IF($Q$2=2,IFERROR(INDEX($G2664:$L2670,MATCH(D2690,$F2664:$F2670,0),MATCH(INICIO!$C$59,$G2663:$L2663,0)),0),IF($Q$2=4,IFERROR(INDEX($P2664:$U2674,MATCH(D2690,$O2664:$O2674,0),MATCH(INICIO!$C$59,$P2663:$U2663,0)),0),IFERROR(INDEX($G2675:$L2683,MATCH(D2690,$F2675:$F2683,0),MATCH(INICIO!$C$59,$G2674:$L2674,0)),0)))</f>
        <v>#REF!</v>
      </c>
      <c r="F2690" s="105" t="e">
        <f t="shared" si="4608"/>
        <v>#REF!</v>
      </c>
      <c r="G2690" s="116" t="e">
        <f>IF($Q$2=2,IFERROR(INDEX($G2664:$L2670,MATCH(F2690,$F2664:$F2670,0),MATCH(INICIO!$C$59,$G2663:$L2663,0)),0),IF($Q$2=4,IFERROR(INDEX($P2664:$U2674,MATCH(F2690,$O2664:$O2674,0),MATCH(INICIO!$C$59,$P2663:$U2663,0)),0),IFERROR(INDEX($G2675:$L2683,MATCH(F2690,$F2675:$F2683,0),MATCH(INICIO!$C$59,$G2674:$L2674,0)),0)))</f>
        <v>#REF!</v>
      </c>
      <c r="H2690" s="105" t="e">
        <f t="shared" si="4609"/>
        <v>#REF!</v>
      </c>
      <c r="I2690" s="116" t="e">
        <f>IF($Q$2=2,IFERROR(INDEX($G2664:$L2670,MATCH(H2690,$F2664:$F2670,0),MATCH(INICIO!$C$59,$G2663:$L2663,0)),0),IF($Q$2=4,IFERROR(INDEX($P2664:$U2674,MATCH(H2690,$O2664:$O2674,0),MATCH(INICIO!$C$59,$P2663:$U2663,0)),0),IFERROR(INDEX($G2675:$L2683,MATCH(H2690,$F2675:$F2683,0),MATCH(INICIO!$C$59,$G2674:$L2674,0)),0)))</f>
        <v>#REF!</v>
      </c>
      <c r="J2690" s="105" t="e">
        <f t="shared" si="4610"/>
        <v>#REF!</v>
      </c>
      <c r="K2690" s="116" t="e">
        <f>IF($Q$2=2,IFERROR(INDEX($G2664:$L2670,MATCH(J2690,$F2664:$F2670,0),MATCH(INICIO!$C$59,$G2663:$L2663,0)),0),IF($Q$2=4,IFERROR(INDEX($P2664:$U2674,MATCH(J2690,$O2664:$O2674,0),MATCH(INICIO!$C$59,$P2663:$U2663,0)),0),IFERROR(INDEX($G2675:$L2683,MATCH(J2690,$F2675:$F2683,0),MATCH(INICIO!$C$59,$G2674:$L2674,0)),0)))</f>
        <v>#REF!</v>
      </c>
      <c r="L2690" s="105" t="e">
        <f t="shared" si="4611"/>
        <v>#REF!</v>
      </c>
      <c r="M2690" s="116" t="e">
        <f>IF($Q$2=2,IFERROR(INDEX($G2664:$L2670,MATCH(L2690,$F2664:$F2670,0),MATCH(INICIO!$C$59,$G2663:$L2663,0)),0),IF($Q$2=4,IFERROR(INDEX($P2664:$U2674,MATCH(L2690,$O2664:$O2674,0),MATCH(INICIO!$C$59,$P2663:$U2663,0)),0),IFERROR(INDEX($G2675:$L2683,MATCH(L2690,$F2675:$F2683,0),MATCH(INICIO!$C$59,$G2674:$L2674,0)),0)))</f>
        <v>#REF!</v>
      </c>
    </row>
    <row r="2691" spans="1:62" hidden="1" outlineLevel="2" x14ac:dyDescent="0.25">
      <c r="B2691" s="105" t="e">
        <f t="shared" si="4606"/>
        <v>#REF!</v>
      </c>
      <c r="C2691" s="116" t="e">
        <f>IF($Q$2=2,IFERROR(INDEX($G2664:$L2670,MATCH(B2691,$F2664:$F2670,0),MATCH(INICIO!$C$59,$G2663:$L2663,0)),0),IF($Q$2=4,IFERROR(INDEX($P2664:$U2674,MATCH(B2691,$O2664:$O2674,0),MATCH(INICIO!$C$59,$P2663:$U2663,0)),0),IFERROR(INDEX($G2675:$L2683,MATCH(B2691,$F2675:$F2683,0),MATCH(INICIO!$C$59,$G2674:$L2674,0)),0)))</f>
        <v>#REF!</v>
      </c>
      <c r="D2691" s="105" t="e">
        <f t="shared" si="4607"/>
        <v>#REF!</v>
      </c>
      <c r="E2691" s="116" t="e">
        <f>IF($Q$2=2,IFERROR(INDEX($G2664:$L2670,MATCH(D2691,$F2664:$F2670,0),MATCH(INICIO!$C$59,$G2663:$L2663,0)),0),IF($Q$2=4,IFERROR(INDEX($P2664:$U2674,MATCH(D2691,$O2664:$O2674,0),MATCH(INICIO!$C$59,$P2663:$U2663,0)),0),IFERROR(INDEX($G2675:$L2683,MATCH(D2691,$F2675:$F2683,0),MATCH(INICIO!$C$59,$G2674:$L2674,0)),0)))</f>
        <v>#REF!</v>
      </c>
      <c r="F2691" s="105" t="e">
        <f t="shared" si="4608"/>
        <v>#REF!</v>
      </c>
      <c r="G2691" s="116" t="e">
        <f>IF($Q$2=2,IFERROR(INDEX($G2664:$L2670,MATCH(F2691,$F2664:$F2670,0),MATCH(INICIO!$C$59,$G2663:$L2663,0)),0),IF($Q$2=4,IFERROR(INDEX($P2664:$U2674,MATCH(F2691,$O2664:$O2674,0),MATCH(INICIO!$C$59,$P2663:$U2663,0)),0),IFERROR(INDEX($G2675:$L2683,MATCH(F2691,$F2675:$F2683,0),MATCH(INICIO!$C$59,$G2674:$L2674,0)),0)))</f>
        <v>#REF!</v>
      </c>
      <c r="H2691" s="105" t="e">
        <f t="shared" si="4609"/>
        <v>#REF!</v>
      </c>
      <c r="I2691" s="116" t="e">
        <f>IF($Q$2=2,IFERROR(INDEX($G2664:$L2670,MATCH(H2691,$F2664:$F2670,0),MATCH(INICIO!$C$59,$G2663:$L2663,0)),0),IF($Q$2=4,IFERROR(INDEX($P2664:$U2674,MATCH(H2691,$O2664:$O2674,0),MATCH(INICIO!$C$59,$P2663:$U2663,0)),0),IFERROR(INDEX($G2675:$L2683,MATCH(H2691,$F2675:$F2683,0),MATCH(INICIO!$C$59,$G2674:$L2674,0)),0)))</f>
        <v>#REF!</v>
      </c>
      <c r="J2691" s="105" t="e">
        <f t="shared" si="4610"/>
        <v>#REF!</v>
      </c>
      <c r="K2691" s="116" t="e">
        <f>IF($Q$2=2,IFERROR(INDEX($G2664:$L2670,MATCH(J2691,$F2664:$F2670,0),MATCH(INICIO!$C$59,$G2663:$L2663,0)),0),IF($Q$2=4,IFERROR(INDEX($P2664:$U2674,MATCH(J2691,$O2664:$O2674,0),MATCH(INICIO!$C$59,$P2663:$U2663,0)),0),IFERROR(INDEX($G2675:$L2683,MATCH(J2691,$F2675:$F2683,0),MATCH(INICIO!$C$59,$G2674:$L2674,0)),0)))</f>
        <v>#REF!</v>
      </c>
      <c r="L2691" s="105" t="e">
        <f t="shared" si="4611"/>
        <v>#REF!</v>
      </c>
      <c r="M2691" s="116" t="e">
        <f>IF($Q$2=2,IFERROR(INDEX($G2664:$L2670,MATCH(L2691,$F2664:$F2670,0),MATCH(INICIO!$C$59,$G2663:$L2663,0)),0),IF($Q$2=4,IFERROR(INDEX($P2664:$U2674,MATCH(L2691,$O2664:$O2674,0),MATCH(INICIO!$C$59,$P2663:$U2663,0)),0),IFERROR(INDEX($G2675:$L2683,MATCH(L2691,$F2675:$F2683,0),MATCH(INICIO!$C$59,$G2674:$L2674,0)),0)))</f>
        <v>#REF!</v>
      </c>
    </row>
    <row r="2692" spans="1:62" hidden="1" outlineLevel="2" x14ac:dyDescent="0.25">
      <c r="B2692" s="105" t="e">
        <f t="shared" si="4606"/>
        <v>#REF!</v>
      </c>
      <c r="C2692" s="116" t="e">
        <f>IF($Q$2=2,IFERROR(INDEX($G2664:$L2670,MATCH(B2692,$F2664:$F2670,0),MATCH(INICIO!$C$59,$G2663:$L2663,0)),0),IF($Q$2=4,IFERROR(INDEX($P2664:$U2674,MATCH(B2692,$O2664:$O2674,0),MATCH(INICIO!$C$59,$P2663:$U2663,0)),0),IFERROR(INDEX($G2675:$L2683,MATCH(B2692,$F2675:$F2683,0),MATCH(INICIO!$C$59,$G2674:$L2674,0)),0)))</f>
        <v>#REF!</v>
      </c>
      <c r="D2692" s="105" t="e">
        <f t="shared" si="4607"/>
        <v>#REF!</v>
      </c>
      <c r="E2692" s="116" t="e">
        <f>IF($Q$2=2,IFERROR(INDEX($G2664:$L2670,MATCH(D2692,$F2664:$F2670,0),MATCH(INICIO!$C$59,$G2663:$L2663,0)),0),IF($Q$2=4,IFERROR(INDEX($P2664:$U2674,MATCH(D2692,$O2664:$O2674,0),MATCH(INICIO!$C$59,$P2663:$U2663,0)),0),IFERROR(INDEX($G2675:$L2683,MATCH(D2692,$F2675:$F2683,0),MATCH(INICIO!$C$59,$G2674:$L2674,0)),0)))</f>
        <v>#REF!</v>
      </c>
      <c r="F2692" s="105" t="e">
        <f t="shared" si="4608"/>
        <v>#REF!</v>
      </c>
      <c r="G2692" s="116" t="e">
        <f>IF($Q$2=2,IFERROR(INDEX($G2664:$L2670,MATCH(F2692,$F2664:$F2670,0),MATCH(INICIO!$C$59,$G2663:$L2663,0)),0),IF($Q$2=4,IFERROR(INDEX($P2664:$U2674,MATCH(F2692,$O2664:$O2674,0),MATCH(INICIO!$C$59,$P2663:$U2663,0)),0),IFERROR(INDEX($G2675:$L2683,MATCH(F2692,$F2675:$F2683,0),MATCH(INICIO!$C$59,$G2674:$L2674,0)),0)))</f>
        <v>#REF!</v>
      </c>
      <c r="H2692" s="105" t="e">
        <f t="shared" si="4609"/>
        <v>#REF!</v>
      </c>
      <c r="I2692" s="116" t="e">
        <f>IF($Q$2=2,IFERROR(INDEX($G2664:$L2670,MATCH(H2692,$F2664:$F2670,0),MATCH(INICIO!$C$59,$G2663:$L2663,0)),0),IF($Q$2=4,IFERROR(INDEX($P2664:$U2674,MATCH(H2692,$O2664:$O2674,0),MATCH(INICIO!$C$59,$P2663:$U2663,0)),0),IFERROR(INDEX($G2675:$L2683,MATCH(H2692,$F2675:$F2683,0),MATCH(INICIO!$C$59,$G2674:$L2674,0)),0)))</f>
        <v>#REF!</v>
      </c>
      <c r="J2692" s="105" t="e">
        <f t="shared" si="4610"/>
        <v>#REF!</v>
      </c>
      <c r="K2692" s="116" t="e">
        <f>IF($Q$2=2,IFERROR(INDEX($G2664:$L2670,MATCH(J2692,$F2664:$F2670,0),MATCH(INICIO!$C$59,$G2663:$L2663,0)),0),IF($Q$2=4,IFERROR(INDEX($P2664:$U2674,MATCH(J2692,$O2664:$O2674,0),MATCH(INICIO!$C$59,$P2663:$U2663,0)),0),IFERROR(INDEX($G2675:$L2683,MATCH(J2692,$F2675:$F2683,0),MATCH(INICIO!$C$59,$G2674:$L2674,0)),0)))</f>
        <v>#REF!</v>
      </c>
      <c r="L2692" s="105" t="e">
        <f t="shared" si="4611"/>
        <v>#REF!</v>
      </c>
      <c r="M2692" s="116" t="e">
        <f>IF($Q$2=2,IFERROR(INDEX($G2664:$L2670,MATCH(L2692,$F2664:$F2670,0),MATCH(INICIO!$C$59,$G2663:$L2663,0)),0),IF($Q$2=4,IFERROR(INDEX($P2664:$U2674,MATCH(L2692,$O2664:$O2674,0),MATCH(INICIO!$C$59,$P2663:$U2663,0)),0),IFERROR(INDEX($G2675:$L2683,MATCH(L2692,$F2675:$F2683,0),MATCH(INICIO!$C$59,$G2674:$L2674,0)),0)))</f>
        <v>#REF!</v>
      </c>
    </row>
    <row r="2693" spans="1:62" hidden="1" outlineLevel="2" x14ac:dyDescent="0.25"/>
    <row r="2694" spans="1:62" s="119" customFormat="1" hidden="1" outlineLevel="2" x14ac:dyDescent="0.25">
      <c r="A2694" s="118" t="s">
        <v>43</v>
      </c>
    </row>
    <row r="2695" spans="1:62" hidden="1" outlineLevel="2" x14ac:dyDescent="0.25">
      <c r="C2695" s="121">
        <f t="shared" ref="C2695:H2695" si="4612">E$2</f>
        <v>1</v>
      </c>
      <c r="D2695" s="121">
        <f t="shared" si="4612"/>
        <v>2</v>
      </c>
      <c r="E2695" s="121">
        <f t="shared" si="4612"/>
        <v>3</v>
      </c>
      <c r="F2695" s="121">
        <f t="shared" si="4612"/>
        <v>4</v>
      </c>
      <c r="G2695" s="121">
        <f t="shared" si="4612"/>
        <v>5</v>
      </c>
      <c r="H2695" s="121">
        <f t="shared" si="4612"/>
        <v>6</v>
      </c>
    </row>
    <row r="2696" spans="1:62" hidden="1" outlineLevel="2" x14ac:dyDescent="0.25">
      <c r="B2696" s="122" t="s">
        <v>44</v>
      </c>
      <c r="C2696" s="123" t="e">
        <f t="array" ref="C2696:C2701">MMULT(MMULT(C$8:H$13,$AZ$8:$BE$13),C2687:C2692)+MMULT(MINVERSE(TRANSPOSE($AZ$8:$BE$13)),C2654:C2659)</f>
        <v>#REF!</v>
      </c>
      <c r="D2696" s="123" t="e">
        <f t="array" ref="D2696:D2701">MMULT(MMULT(K$8:P$13,$AZ$8:$BE$13),E2687:E2692)+MMULT(MINVERSE(TRANSPOSE($AZ$8:$BE$13)),E2654:E2659)</f>
        <v>#REF!</v>
      </c>
      <c r="E2696" s="123" t="e">
        <f t="array" ref="E2696:E2701">MMULT(MMULT(S$8:X$13,$AZ$8:$BE$13),G2687:G2692)+MMULT(MINVERSE(TRANSPOSE($AZ$8:$BE$13)),G2654:G2659)</f>
        <v>#REF!</v>
      </c>
      <c r="F2696" s="123" t="e">
        <f t="array" ref="F2696:F2701">MMULT(MMULT(AA$8:AF$13,$AZ$8:$BE$13),I2687:I2692)+MMULT(MINVERSE(TRANSPOSE($AZ$8:$BE$13)),I2654:I2659)</f>
        <v>#REF!</v>
      </c>
      <c r="G2696" s="123" t="e">
        <f t="array" ref="G2696:G2701">MMULT(MMULT(AI$8:AN$13,$AZ$8:$BE$13),K2687:K2692)+MMULT(MINVERSE(TRANSPOSE($AZ$8:$BE$13)),K2654:K2659)</f>
        <v>#REF!</v>
      </c>
      <c r="H2696" s="123" t="e">
        <f t="array" ref="H2696:H2701">MMULT(MMULT(AQ$8:AV$13,$AZ$8:$BE$13),M2687:M2692)+MMULT(MINVERSE(TRANSPOSE($AZ$8:$BE$13)),M2654:M2659)</f>
        <v>#REF!</v>
      </c>
      <c r="N2696" s="124"/>
      <c r="P2696" s="124"/>
    </row>
    <row r="2697" spans="1:62" hidden="1" outlineLevel="2" x14ac:dyDescent="0.25">
      <c r="B2697" s="122" t="s">
        <v>45</v>
      </c>
      <c r="C2697" s="123" t="e">
        <v>#REF!</v>
      </c>
      <c r="D2697" s="123" t="e">
        <v>#REF!</v>
      </c>
      <c r="E2697" s="123" t="e">
        <v>#REF!</v>
      </c>
      <c r="F2697" s="123" t="e">
        <v>#REF!</v>
      </c>
      <c r="G2697" s="123" t="e">
        <v>#REF!</v>
      </c>
      <c r="H2697" s="123" t="e">
        <v>#REF!</v>
      </c>
      <c r="N2697" s="124"/>
      <c r="P2697" s="124"/>
    </row>
    <row r="2698" spans="1:62" hidden="1" outlineLevel="2" x14ac:dyDescent="0.25">
      <c r="B2698" s="122" t="s">
        <v>46</v>
      </c>
      <c r="C2698" s="123" t="e">
        <v>#REF!</v>
      </c>
      <c r="D2698" s="123" t="e">
        <v>#REF!</v>
      </c>
      <c r="E2698" s="123" t="e">
        <v>#REF!</v>
      </c>
      <c r="F2698" s="123" t="e">
        <v>#REF!</v>
      </c>
      <c r="G2698" s="123" t="e">
        <v>#REF!</v>
      </c>
      <c r="H2698" s="123" t="e">
        <v>#REF!</v>
      </c>
      <c r="N2698" s="124"/>
      <c r="P2698" s="124"/>
    </row>
    <row r="2699" spans="1:62" hidden="1" outlineLevel="2" x14ac:dyDescent="0.25">
      <c r="B2699" s="122" t="s">
        <v>47</v>
      </c>
      <c r="C2699" s="123" t="e">
        <v>#REF!</v>
      </c>
      <c r="D2699" s="123" t="e">
        <v>#REF!</v>
      </c>
      <c r="E2699" s="123" t="e">
        <v>#REF!</v>
      </c>
      <c r="F2699" s="123" t="e">
        <v>#REF!</v>
      </c>
      <c r="G2699" s="123" t="e">
        <v>#REF!</v>
      </c>
      <c r="H2699" s="123" t="e">
        <v>#REF!</v>
      </c>
      <c r="N2699" s="124"/>
      <c r="P2699" s="124"/>
    </row>
    <row r="2700" spans="1:62" hidden="1" outlineLevel="2" x14ac:dyDescent="0.25">
      <c r="B2700" s="122" t="s">
        <v>48</v>
      </c>
      <c r="C2700" s="123" t="e">
        <v>#REF!</v>
      </c>
      <c r="D2700" s="123" t="e">
        <v>#REF!</v>
      </c>
      <c r="E2700" s="123" t="e">
        <v>#REF!</v>
      </c>
      <c r="F2700" s="123" t="e">
        <v>#REF!</v>
      </c>
      <c r="G2700" s="123" t="e">
        <v>#REF!</v>
      </c>
      <c r="H2700" s="123" t="e">
        <v>#REF!</v>
      </c>
      <c r="N2700" s="124"/>
      <c r="P2700" s="124"/>
    </row>
    <row r="2701" spans="1:62" hidden="1" outlineLevel="2" x14ac:dyDescent="0.25">
      <c r="B2701" s="122" t="s">
        <v>49</v>
      </c>
      <c r="C2701" s="123" t="e">
        <v>#REF!</v>
      </c>
      <c r="D2701" s="123" t="e">
        <v>#REF!</v>
      </c>
      <c r="E2701" s="123" t="e">
        <v>#REF!</v>
      </c>
      <c r="F2701" s="123" t="e">
        <v>#REF!</v>
      </c>
      <c r="G2701" s="123" t="e">
        <v>#REF!</v>
      </c>
      <c r="H2701" s="123" t="e">
        <v>#REF!</v>
      </c>
      <c r="N2701" s="124"/>
      <c r="P2701" s="124"/>
    </row>
    <row r="2702" spans="1:62" hidden="1" outlineLevel="2" x14ac:dyDescent="0.25"/>
    <row r="2703" spans="1:62" hidden="1" outlineLevel="2" x14ac:dyDescent="0.25">
      <c r="B2703" s="318" t="s">
        <v>50</v>
      </c>
      <c r="C2703" s="319"/>
      <c r="D2703" s="319"/>
      <c r="E2703" s="319"/>
      <c r="F2703" s="319"/>
      <c r="G2703" s="319"/>
      <c r="H2703" s="319"/>
      <c r="I2703" s="319"/>
      <c r="J2703" s="319"/>
      <c r="K2703" s="319"/>
      <c r="L2703" s="320"/>
      <c r="M2703" s="321" t="s">
        <v>51</v>
      </c>
      <c r="N2703" s="322"/>
      <c r="O2703" s="322"/>
      <c r="P2703" s="322"/>
      <c r="Q2703" s="322"/>
      <c r="R2703" s="322"/>
      <c r="S2703" s="322"/>
      <c r="T2703" s="322"/>
      <c r="U2703" s="322"/>
      <c r="V2703" s="323"/>
      <c r="W2703" s="321" t="s">
        <v>52</v>
      </c>
      <c r="X2703" s="322"/>
      <c r="Y2703" s="322"/>
      <c r="Z2703" s="322"/>
      <c r="AA2703" s="322"/>
      <c r="AB2703" s="322"/>
      <c r="AC2703" s="322"/>
      <c r="AD2703" s="322"/>
      <c r="AE2703" s="322"/>
      <c r="AF2703" s="323"/>
      <c r="AG2703" s="321" t="s">
        <v>53</v>
      </c>
      <c r="AH2703" s="322"/>
      <c r="AI2703" s="322"/>
      <c r="AJ2703" s="322"/>
      <c r="AK2703" s="322"/>
      <c r="AL2703" s="322"/>
      <c r="AM2703" s="322"/>
      <c r="AN2703" s="322"/>
      <c r="AO2703" s="322"/>
      <c r="AP2703" s="323"/>
      <c r="AQ2703" s="321" t="s">
        <v>54</v>
      </c>
      <c r="AR2703" s="322"/>
      <c r="AS2703" s="322"/>
      <c r="AT2703" s="322"/>
      <c r="AU2703" s="322"/>
      <c r="AV2703" s="322"/>
      <c r="AW2703" s="322"/>
      <c r="AX2703" s="322"/>
      <c r="AY2703" s="322"/>
      <c r="AZ2703" s="323"/>
      <c r="BA2703" s="321" t="s">
        <v>55</v>
      </c>
      <c r="BB2703" s="322"/>
      <c r="BC2703" s="322"/>
      <c r="BD2703" s="322"/>
      <c r="BE2703" s="322"/>
      <c r="BF2703" s="322"/>
      <c r="BG2703" s="322"/>
      <c r="BH2703" s="322"/>
      <c r="BI2703" s="322"/>
      <c r="BJ2703" s="323"/>
    </row>
    <row r="2704" spans="1:62" hidden="1" outlineLevel="2" x14ac:dyDescent="0.25">
      <c r="B2704" s="186">
        <f t="shared" ref="B2704" si="4613">E$2</f>
        <v>1</v>
      </c>
      <c r="C2704" s="187">
        <f t="shared" ref="C2704:L2707" si="4614">B2704</f>
        <v>1</v>
      </c>
      <c r="D2704" s="187">
        <f t="shared" si="4614"/>
        <v>1</v>
      </c>
      <c r="E2704" s="187">
        <f t="shared" si="4614"/>
        <v>1</v>
      </c>
      <c r="F2704" s="187">
        <f t="shared" si="4614"/>
        <v>1</v>
      </c>
      <c r="G2704" s="187">
        <f t="shared" si="4614"/>
        <v>1</v>
      </c>
      <c r="H2704" s="187">
        <f t="shared" si="4614"/>
        <v>1</v>
      </c>
      <c r="I2704" s="187">
        <f t="shared" si="4614"/>
        <v>1</v>
      </c>
      <c r="J2704" s="187">
        <f t="shared" si="4614"/>
        <v>1</v>
      </c>
      <c r="K2704" s="187">
        <f t="shared" si="4614"/>
        <v>1</v>
      </c>
      <c r="L2704" s="188">
        <f t="shared" si="4614"/>
        <v>1</v>
      </c>
      <c r="M2704" s="189">
        <f t="shared" ref="M2704" si="4615">F$2</f>
        <v>2</v>
      </c>
      <c r="N2704" s="187">
        <f t="shared" ref="N2704:V2707" si="4616">M2704</f>
        <v>2</v>
      </c>
      <c r="O2704" s="187">
        <f t="shared" si="4616"/>
        <v>2</v>
      </c>
      <c r="P2704" s="187">
        <f t="shared" si="4616"/>
        <v>2</v>
      </c>
      <c r="Q2704" s="187">
        <f t="shared" si="4616"/>
        <v>2</v>
      </c>
      <c r="R2704" s="187">
        <f t="shared" si="4616"/>
        <v>2</v>
      </c>
      <c r="S2704" s="187">
        <f t="shared" si="4616"/>
        <v>2</v>
      </c>
      <c r="T2704" s="187">
        <f t="shared" si="4616"/>
        <v>2</v>
      </c>
      <c r="U2704" s="187">
        <f t="shared" si="4616"/>
        <v>2</v>
      </c>
      <c r="V2704" s="188">
        <f t="shared" si="4616"/>
        <v>2</v>
      </c>
      <c r="W2704" s="189">
        <f>G$2</f>
        <v>3</v>
      </c>
      <c r="X2704" s="187">
        <f t="shared" ref="X2704:AF2707" si="4617">W2704</f>
        <v>3</v>
      </c>
      <c r="Y2704" s="187">
        <f t="shared" si="4617"/>
        <v>3</v>
      </c>
      <c r="Z2704" s="187">
        <f t="shared" si="4617"/>
        <v>3</v>
      </c>
      <c r="AA2704" s="187">
        <f t="shared" si="4617"/>
        <v>3</v>
      </c>
      <c r="AB2704" s="187">
        <f t="shared" si="4617"/>
        <v>3</v>
      </c>
      <c r="AC2704" s="187">
        <f t="shared" si="4617"/>
        <v>3</v>
      </c>
      <c r="AD2704" s="187">
        <f t="shared" si="4617"/>
        <v>3</v>
      </c>
      <c r="AE2704" s="187">
        <f t="shared" si="4617"/>
        <v>3</v>
      </c>
      <c r="AF2704" s="188">
        <f t="shared" si="4617"/>
        <v>3</v>
      </c>
      <c r="AG2704" s="189">
        <f>H$2</f>
        <v>4</v>
      </c>
      <c r="AH2704" s="187">
        <f t="shared" ref="AH2704:AP2707" si="4618">AG2704</f>
        <v>4</v>
      </c>
      <c r="AI2704" s="187">
        <f t="shared" si="4618"/>
        <v>4</v>
      </c>
      <c r="AJ2704" s="187">
        <f t="shared" si="4618"/>
        <v>4</v>
      </c>
      <c r="AK2704" s="187">
        <f t="shared" si="4618"/>
        <v>4</v>
      </c>
      <c r="AL2704" s="187">
        <f t="shared" si="4618"/>
        <v>4</v>
      </c>
      <c r="AM2704" s="187">
        <f t="shared" si="4618"/>
        <v>4</v>
      </c>
      <c r="AN2704" s="187">
        <f t="shared" si="4618"/>
        <v>4</v>
      </c>
      <c r="AO2704" s="187">
        <f t="shared" si="4618"/>
        <v>4</v>
      </c>
      <c r="AP2704" s="188">
        <f t="shared" si="4618"/>
        <v>4</v>
      </c>
      <c r="AQ2704" s="189">
        <f>I$2</f>
        <v>5</v>
      </c>
      <c r="AR2704" s="187">
        <f t="shared" ref="AR2704:AZ2707" si="4619">AQ2704</f>
        <v>5</v>
      </c>
      <c r="AS2704" s="187">
        <f t="shared" si="4619"/>
        <v>5</v>
      </c>
      <c r="AT2704" s="187">
        <f t="shared" si="4619"/>
        <v>5</v>
      </c>
      <c r="AU2704" s="187">
        <f t="shared" si="4619"/>
        <v>5</v>
      </c>
      <c r="AV2704" s="187">
        <f t="shared" si="4619"/>
        <v>5</v>
      </c>
      <c r="AW2704" s="187">
        <f t="shared" si="4619"/>
        <v>5</v>
      </c>
      <c r="AX2704" s="187">
        <f t="shared" si="4619"/>
        <v>5</v>
      </c>
      <c r="AY2704" s="187">
        <f t="shared" si="4619"/>
        <v>5</v>
      </c>
      <c r="AZ2704" s="188">
        <f t="shared" si="4619"/>
        <v>5</v>
      </c>
      <c r="BA2704" s="189">
        <f>J$2</f>
        <v>6</v>
      </c>
      <c r="BB2704" s="187">
        <f t="shared" ref="BB2704:BJ2707" si="4620">BA2704</f>
        <v>6</v>
      </c>
      <c r="BC2704" s="187">
        <f t="shared" si="4620"/>
        <v>6</v>
      </c>
      <c r="BD2704" s="187">
        <f t="shared" si="4620"/>
        <v>6</v>
      </c>
      <c r="BE2704" s="187">
        <f t="shared" si="4620"/>
        <v>6</v>
      </c>
      <c r="BF2704" s="187">
        <f t="shared" si="4620"/>
        <v>6</v>
      </c>
      <c r="BG2704" s="187">
        <f t="shared" si="4620"/>
        <v>6</v>
      </c>
      <c r="BH2704" s="187">
        <f t="shared" si="4620"/>
        <v>6</v>
      </c>
      <c r="BI2704" s="187">
        <f t="shared" si="4620"/>
        <v>6</v>
      </c>
      <c r="BJ2704" s="188">
        <f t="shared" si="4620"/>
        <v>6</v>
      </c>
    </row>
    <row r="2705" spans="1:93" s="2" customFormat="1" ht="15" hidden="1" customHeight="1" outlineLevel="2" x14ac:dyDescent="0.25">
      <c r="A2705" s="152" t="s">
        <v>192</v>
      </c>
      <c r="B2705" s="129" t="e">
        <f>C2698</f>
        <v>#REF!</v>
      </c>
      <c r="C2705" s="130" t="e">
        <f t="shared" si="4614"/>
        <v>#REF!</v>
      </c>
      <c r="D2705" s="130" t="e">
        <f t="shared" si="4614"/>
        <v>#REF!</v>
      </c>
      <c r="E2705" s="130" t="e">
        <f t="shared" si="4614"/>
        <v>#REF!</v>
      </c>
      <c r="F2705" s="130" t="e">
        <f t="shared" si="4614"/>
        <v>#REF!</v>
      </c>
      <c r="G2705" s="130" t="e">
        <f t="shared" si="4614"/>
        <v>#REF!</v>
      </c>
      <c r="H2705" s="130" t="e">
        <f t="shared" si="4614"/>
        <v>#REF!</v>
      </c>
      <c r="I2705" s="130" t="e">
        <f t="shared" si="4614"/>
        <v>#REF!</v>
      </c>
      <c r="J2705" s="190" t="e">
        <f t="shared" si="4614"/>
        <v>#REF!</v>
      </c>
      <c r="K2705" s="130" t="e">
        <f t="shared" si="4614"/>
        <v>#REF!</v>
      </c>
      <c r="L2705" s="131" t="e">
        <f t="shared" si="4614"/>
        <v>#REF!</v>
      </c>
      <c r="M2705" s="129" t="e">
        <f>D2698</f>
        <v>#REF!</v>
      </c>
      <c r="N2705" s="130" t="e">
        <f t="shared" si="4616"/>
        <v>#REF!</v>
      </c>
      <c r="O2705" s="130" t="e">
        <f t="shared" si="4616"/>
        <v>#REF!</v>
      </c>
      <c r="P2705" s="130" t="e">
        <f t="shared" si="4616"/>
        <v>#REF!</v>
      </c>
      <c r="Q2705" s="130" t="e">
        <f t="shared" si="4616"/>
        <v>#REF!</v>
      </c>
      <c r="R2705" s="130" t="e">
        <f t="shared" si="4616"/>
        <v>#REF!</v>
      </c>
      <c r="S2705" s="130" t="e">
        <f t="shared" si="4616"/>
        <v>#REF!</v>
      </c>
      <c r="T2705" s="130" t="e">
        <f t="shared" si="4616"/>
        <v>#REF!</v>
      </c>
      <c r="U2705" s="130" t="e">
        <f t="shared" si="4616"/>
        <v>#REF!</v>
      </c>
      <c r="V2705" s="131" t="e">
        <f t="shared" si="4616"/>
        <v>#REF!</v>
      </c>
      <c r="W2705" s="129" t="e">
        <f>E2698</f>
        <v>#REF!</v>
      </c>
      <c r="X2705" s="130" t="e">
        <f t="shared" si="4617"/>
        <v>#REF!</v>
      </c>
      <c r="Y2705" s="130" t="e">
        <f t="shared" si="4617"/>
        <v>#REF!</v>
      </c>
      <c r="Z2705" s="130" t="e">
        <f t="shared" si="4617"/>
        <v>#REF!</v>
      </c>
      <c r="AA2705" s="130" t="e">
        <f t="shared" si="4617"/>
        <v>#REF!</v>
      </c>
      <c r="AB2705" s="130" t="e">
        <f t="shared" si="4617"/>
        <v>#REF!</v>
      </c>
      <c r="AC2705" s="130" t="e">
        <f t="shared" si="4617"/>
        <v>#REF!</v>
      </c>
      <c r="AD2705" s="130" t="e">
        <f t="shared" si="4617"/>
        <v>#REF!</v>
      </c>
      <c r="AE2705" s="130" t="e">
        <f t="shared" si="4617"/>
        <v>#REF!</v>
      </c>
      <c r="AF2705" s="131" t="e">
        <f t="shared" si="4617"/>
        <v>#REF!</v>
      </c>
      <c r="AG2705" s="129" t="e">
        <f>F2698</f>
        <v>#REF!</v>
      </c>
      <c r="AH2705" s="130" t="e">
        <f t="shared" si="4618"/>
        <v>#REF!</v>
      </c>
      <c r="AI2705" s="130" t="e">
        <f t="shared" si="4618"/>
        <v>#REF!</v>
      </c>
      <c r="AJ2705" s="130" t="e">
        <f t="shared" si="4618"/>
        <v>#REF!</v>
      </c>
      <c r="AK2705" s="130" t="e">
        <f t="shared" si="4618"/>
        <v>#REF!</v>
      </c>
      <c r="AL2705" s="130" t="e">
        <f t="shared" si="4618"/>
        <v>#REF!</v>
      </c>
      <c r="AM2705" s="130" t="e">
        <f t="shared" si="4618"/>
        <v>#REF!</v>
      </c>
      <c r="AN2705" s="130" t="e">
        <f t="shared" si="4618"/>
        <v>#REF!</v>
      </c>
      <c r="AO2705" s="130" t="e">
        <f t="shared" si="4618"/>
        <v>#REF!</v>
      </c>
      <c r="AP2705" s="131" t="e">
        <f t="shared" si="4618"/>
        <v>#REF!</v>
      </c>
      <c r="AQ2705" s="129" t="e">
        <f>G2698</f>
        <v>#REF!</v>
      </c>
      <c r="AR2705" s="130" t="e">
        <f t="shared" si="4619"/>
        <v>#REF!</v>
      </c>
      <c r="AS2705" s="130" t="e">
        <f t="shared" si="4619"/>
        <v>#REF!</v>
      </c>
      <c r="AT2705" s="130" t="e">
        <f t="shared" si="4619"/>
        <v>#REF!</v>
      </c>
      <c r="AU2705" s="130" t="e">
        <f t="shared" si="4619"/>
        <v>#REF!</v>
      </c>
      <c r="AV2705" s="130" t="e">
        <f t="shared" si="4619"/>
        <v>#REF!</v>
      </c>
      <c r="AW2705" s="130" t="e">
        <f t="shared" si="4619"/>
        <v>#REF!</v>
      </c>
      <c r="AX2705" s="130" t="e">
        <f t="shared" si="4619"/>
        <v>#REF!</v>
      </c>
      <c r="AY2705" s="130" t="e">
        <f t="shared" si="4619"/>
        <v>#REF!</v>
      </c>
      <c r="AZ2705" s="131" t="e">
        <f t="shared" si="4619"/>
        <v>#REF!</v>
      </c>
      <c r="BA2705" s="129" t="e">
        <f>H2698</f>
        <v>#REF!</v>
      </c>
      <c r="BB2705" s="130" t="e">
        <f t="shared" si="4620"/>
        <v>#REF!</v>
      </c>
      <c r="BC2705" s="130" t="e">
        <f t="shared" si="4620"/>
        <v>#REF!</v>
      </c>
      <c r="BD2705" s="130" t="e">
        <f t="shared" si="4620"/>
        <v>#REF!</v>
      </c>
      <c r="BE2705" s="130" t="e">
        <f t="shared" si="4620"/>
        <v>#REF!</v>
      </c>
      <c r="BF2705" s="130" t="e">
        <f t="shared" si="4620"/>
        <v>#REF!</v>
      </c>
      <c r="BG2705" s="130" t="e">
        <f t="shared" si="4620"/>
        <v>#REF!</v>
      </c>
      <c r="BH2705" s="130" t="e">
        <f t="shared" si="4620"/>
        <v>#REF!</v>
      </c>
      <c r="BI2705" s="130" t="e">
        <f t="shared" si="4620"/>
        <v>#REF!</v>
      </c>
      <c r="BJ2705" s="131" t="e">
        <f t="shared" si="4620"/>
        <v>#REF!</v>
      </c>
      <c r="BK2705"/>
      <c r="BL2705"/>
      <c r="BM2705"/>
      <c r="BN2705"/>
      <c r="BO2705"/>
      <c r="BP2705"/>
      <c r="BQ2705"/>
      <c r="BR2705"/>
      <c r="BS2705"/>
      <c r="BT2705"/>
      <c r="BU2705"/>
      <c r="BV2705"/>
      <c r="BW2705"/>
      <c r="BX2705"/>
      <c r="BY2705"/>
      <c r="BZ2705"/>
      <c r="CA2705"/>
      <c r="CB2705"/>
      <c r="CC2705"/>
      <c r="CD2705"/>
      <c r="CE2705"/>
      <c r="CF2705"/>
      <c r="CG2705"/>
      <c r="CH2705"/>
      <c r="CI2705"/>
      <c r="CJ2705"/>
      <c r="CK2705"/>
      <c r="CL2705"/>
      <c r="CM2705"/>
      <c r="CN2705"/>
      <c r="CO2705"/>
    </row>
    <row r="2706" spans="1:93" s="2" customFormat="1" ht="15" hidden="1" customHeight="1" outlineLevel="2" x14ac:dyDescent="0.25">
      <c r="A2706" s="152" t="s">
        <v>47</v>
      </c>
      <c r="B2706" s="129" t="e">
        <f>C2699</f>
        <v>#REF!</v>
      </c>
      <c r="C2706" s="130" t="e">
        <f t="shared" si="4614"/>
        <v>#REF!</v>
      </c>
      <c r="D2706" s="130" t="e">
        <f t="shared" si="4614"/>
        <v>#REF!</v>
      </c>
      <c r="E2706" s="130" t="e">
        <f t="shared" si="4614"/>
        <v>#REF!</v>
      </c>
      <c r="F2706" s="130" t="e">
        <f t="shared" si="4614"/>
        <v>#REF!</v>
      </c>
      <c r="G2706" s="130" t="e">
        <f t="shared" si="4614"/>
        <v>#REF!</v>
      </c>
      <c r="H2706" s="130" t="e">
        <f t="shared" si="4614"/>
        <v>#REF!</v>
      </c>
      <c r="I2706" s="130" t="e">
        <f t="shared" si="4614"/>
        <v>#REF!</v>
      </c>
      <c r="J2706" s="190" t="e">
        <f t="shared" si="4614"/>
        <v>#REF!</v>
      </c>
      <c r="K2706" s="130" t="e">
        <f t="shared" si="4614"/>
        <v>#REF!</v>
      </c>
      <c r="L2706" s="131" t="e">
        <f t="shared" si="4614"/>
        <v>#REF!</v>
      </c>
      <c r="M2706" s="129" t="e">
        <f>D2699</f>
        <v>#REF!</v>
      </c>
      <c r="N2706" s="130" t="e">
        <f t="shared" si="4616"/>
        <v>#REF!</v>
      </c>
      <c r="O2706" s="130" t="e">
        <f t="shared" si="4616"/>
        <v>#REF!</v>
      </c>
      <c r="P2706" s="130" t="e">
        <f t="shared" si="4616"/>
        <v>#REF!</v>
      </c>
      <c r="Q2706" s="130" t="e">
        <f t="shared" si="4616"/>
        <v>#REF!</v>
      </c>
      <c r="R2706" s="130" t="e">
        <f t="shared" si="4616"/>
        <v>#REF!</v>
      </c>
      <c r="S2706" s="130" t="e">
        <f t="shared" si="4616"/>
        <v>#REF!</v>
      </c>
      <c r="T2706" s="130" t="e">
        <f t="shared" si="4616"/>
        <v>#REF!</v>
      </c>
      <c r="U2706" s="130" t="e">
        <f t="shared" si="4616"/>
        <v>#REF!</v>
      </c>
      <c r="V2706" s="131" t="e">
        <f t="shared" si="4616"/>
        <v>#REF!</v>
      </c>
      <c r="W2706" s="129" t="e">
        <f>E2699</f>
        <v>#REF!</v>
      </c>
      <c r="X2706" s="130" t="e">
        <f t="shared" si="4617"/>
        <v>#REF!</v>
      </c>
      <c r="Y2706" s="130" t="e">
        <f t="shared" si="4617"/>
        <v>#REF!</v>
      </c>
      <c r="Z2706" s="130" t="e">
        <f t="shared" si="4617"/>
        <v>#REF!</v>
      </c>
      <c r="AA2706" s="130" t="e">
        <f t="shared" si="4617"/>
        <v>#REF!</v>
      </c>
      <c r="AB2706" s="130" t="e">
        <f t="shared" si="4617"/>
        <v>#REF!</v>
      </c>
      <c r="AC2706" s="130" t="e">
        <f t="shared" si="4617"/>
        <v>#REF!</v>
      </c>
      <c r="AD2706" s="130" t="e">
        <f t="shared" si="4617"/>
        <v>#REF!</v>
      </c>
      <c r="AE2706" s="130" t="e">
        <f t="shared" si="4617"/>
        <v>#REF!</v>
      </c>
      <c r="AF2706" s="131" t="e">
        <f t="shared" si="4617"/>
        <v>#REF!</v>
      </c>
      <c r="AG2706" s="129" t="e">
        <f>F2699</f>
        <v>#REF!</v>
      </c>
      <c r="AH2706" s="130" t="e">
        <f t="shared" si="4618"/>
        <v>#REF!</v>
      </c>
      <c r="AI2706" s="130" t="e">
        <f t="shared" si="4618"/>
        <v>#REF!</v>
      </c>
      <c r="AJ2706" s="130" t="e">
        <f t="shared" si="4618"/>
        <v>#REF!</v>
      </c>
      <c r="AK2706" s="130" t="e">
        <f t="shared" si="4618"/>
        <v>#REF!</v>
      </c>
      <c r="AL2706" s="130" t="e">
        <f t="shared" si="4618"/>
        <v>#REF!</v>
      </c>
      <c r="AM2706" s="130" t="e">
        <f t="shared" si="4618"/>
        <v>#REF!</v>
      </c>
      <c r="AN2706" s="130" t="e">
        <f t="shared" si="4618"/>
        <v>#REF!</v>
      </c>
      <c r="AO2706" s="130" t="e">
        <f t="shared" si="4618"/>
        <v>#REF!</v>
      </c>
      <c r="AP2706" s="131" t="e">
        <f t="shared" si="4618"/>
        <v>#REF!</v>
      </c>
      <c r="AQ2706" s="129" t="e">
        <f>G2699</f>
        <v>#REF!</v>
      </c>
      <c r="AR2706" s="130" t="e">
        <f t="shared" si="4619"/>
        <v>#REF!</v>
      </c>
      <c r="AS2706" s="130" t="e">
        <f t="shared" si="4619"/>
        <v>#REF!</v>
      </c>
      <c r="AT2706" s="130" t="e">
        <f t="shared" si="4619"/>
        <v>#REF!</v>
      </c>
      <c r="AU2706" s="130" t="e">
        <f t="shared" si="4619"/>
        <v>#REF!</v>
      </c>
      <c r="AV2706" s="130" t="e">
        <f t="shared" si="4619"/>
        <v>#REF!</v>
      </c>
      <c r="AW2706" s="130" t="e">
        <f t="shared" si="4619"/>
        <v>#REF!</v>
      </c>
      <c r="AX2706" s="130" t="e">
        <f t="shared" si="4619"/>
        <v>#REF!</v>
      </c>
      <c r="AY2706" s="130" t="e">
        <f t="shared" si="4619"/>
        <v>#REF!</v>
      </c>
      <c r="AZ2706" s="131" t="e">
        <f t="shared" si="4619"/>
        <v>#REF!</v>
      </c>
      <c r="BA2706" s="129" t="e">
        <f>H2699</f>
        <v>#REF!</v>
      </c>
      <c r="BB2706" s="130" t="e">
        <f t="shared" si="4620"/>
        <v>#REF!</v>
      </c>
      <c r="BC2706" s="130" t="e">
        <f t="shared" si="4620"/>
        <v>#REF!</v>
      </c>
      <c r="BD2706" s="130" t="e">
        <f t="shared" si="4620"/>
        <v>#REF!</v>
      </c>
      <c r="BE2706" s="130" t="e">
        <f t="shared" si="4620"/>
        <v>#REF!</v>
      </c>
      <c r="BF2706" s="130" t="e">
        <f t="shared" si="4620"/>
        <v>#REF!</v>
      </c>
      <c r="BG2706" s="130" t="e">
        <f t="shared" si="4620"/>
        <v>#REF!</v>
      </c>
      <c r="BH2706" s="130" t="e">
        <f t="shared" si="4620"/>
        <v>#REF!</v>
      </c>
      <c r="BI2706" s="130" t="e">
        <f t="shared" si="4620"/>
        <v>#REF!</v>
      </c>
      <c r="BJ2706" s="131" t="e">
        <f t="shared" si="4620"/>
        <v>#REF!</v>
      </c>
      <c r="BK2706"/>
      <c r="BL2706"/>
      <c r="BM2706"/>
      <c r="BN2706"/>
      <c r="BO2706"/>
      <c r="BP2706"/>
      <c r="BQ2706"/>
      <c r="BR2706"/>
      <c r="BS2706"/>
      <c r="BT2706"/>
      <c r="BU2706"/>
      <c r="BV2706"/>
      <c r="BW2706"/>
      <c r="BX2706"/>
      <c r="BY2706"/>
      <c r="BZ2706"/>
      <c r="CA2706"/>
      <c r="CB2706"/>
      <c r="CC2706"/>
      <c r="CD2706"/>
      <c r="CE2706"/>
      <c r="CF2706"/>
      <c r="CG2706"/>
      <c r="CH2706"/>
      <c r="CI2706"/>
      <c r="CJ2706"/>
      <c r="CK2706"/>
      <c r="CL2706"/>
      <c r="CM2706"/>
      <c r="CN2706"/>
      <c r="CO2706"/>
    </row>
    <row r="2707" spans="1:93" s="2" customFormat="1" ht="15" hidden="1" customHeight="1" outlineLevel="2" x14ac:dyDescent="0.25">
      <c r="A2707" s="152" t="s">
        <v>57</v>
      </c>
      <c r="B2707" s="129">
        <f t="shared" ref="B2707" si="4621">E$3</f>
        <v>0.91</v>
      </c>
      <c r="C2707" s="130">
        <f t="shared" si="4614"/>
        <v>0.91</v>
      </c>
      <c r="D2707" s="130">
        <f t="shared" si="4614"/>
        <v>0.91</v>
      </c>
      <c r="E2707" s="130">
        <f t="shared" si="4614"/>
        <v>0.91</v>
      </c>
      <c r="F2707" s="130">
        <f t="shared" si="4614"/>
        <v>0.91</v>
      </c>
      <c r="G2707" s="130">
        <f t="shared" si="4614"/>
        <v>0.91</v>
      </c>
      <c r="H2707" s="130">
        <f t="shared" si="4614"/>
        <v>0.91</v>
      </c>
      <c r="I2707" s="130">
        <f t="shared" si="4614"/>
        <v>0.91</v>
      </c>
      <c r="J2707" s="190">
        <f t="shared" si="4614"/>
        <v>0.91</v>
      </c>
      <c r="K2707" s="130">
        <f t="shared" si="4614"/>
        <v>0.91</v>
      </c>
      <c r="L2707" s="131">
        <f t="shared" si="4614"/>
        <v>0.91</v>
      </c>
      <c r="M2707" s="129">
        <f t="shared" ref="M2707" si="4622">F$3</f>
        <v>3.6</v>
      </c>
      <c r="N2707" s="130">
        <f t="shared" si="4616"/>
        <v>3.6</v>
      </c>
      <c r="O2707" s="130">
        <f t="shared" si="4616"/>
        <v>3.6</v>
      </c>
      <c r="P2707" s="130">
        <f t="shared" si="4616"/>
        <v>3.6</v>
      </c>
      <c r="Q2707" s="130">
        <f t="shared" si="4616"/>
        <v>3.6</v>
      </c>
      <c r="R2707" s="130">
        <f t="shared" si="4616"/>
        <v>3.6</v>
      </c>
      <c r="S2707" s="130">
        <f t="shared" si="4616"/>
        <v>3.6</v>
      </c>
      <c r="T2707" s="130">
        <f t="shared" si="4616"/>
        <v>3.6</v>
      </c>
      <c r="U2707" s="130">
        <f t="shared" si="4616"/>
        <v>3.6</v>
      </c>
      <c r="V2707" s="131">
        <f t="shared" si="4616"/>
        <v>3.6</v>
      </c>
      <c r="W2707" s="129">
        <f t="shared" ref="W2707" si="4623">G$3</f>
        <v>3.6</v>
      </c>
      <c r="X2707" s="130">
        <f t="shared" si="4617"/>
        <v>3.6</v>
      </c>
      <c r="Y2707" s="130">
        <f t="shared" si="4617"/>
        <v>3.6</v>
      </c>
      <c r="Z2707" s="130">
        <f t="shared" si="4617"/>
        <v>3.6</v>
      </c>
      <c r="AA2707" s="130">
        <f t="shared" si="4617"/>
        <v>3.6</v>
      </c>
      <c r="AB2707" s="130">
        <f t="shared" si="4617"/>
        <v>3.6</v>
      </c>
      <c r="AC2707" s="130">
        <f t="shared" si="4617"/>
        <v>3.6</v>
      </c>
      <c r="AD2707" s="130">
        <f t="shared" si="4617"/>
        <v>3.6</v>
      </c>
      <c r="AE2707" s="130">
        <f t="shared" si="4617"/>
        <v>3.6</v>
      </c>
      <c r="AF2707" s="131">
        <f t="shared" si="4617"/>
        <v>3.6</v>
      </c>
      <c r="AG2707" s="129">
        <f t="shared" ref="AG2707" si="4624">H$3</f>
        <v>3.6</v>
      </c>
      <c r="AH2707" s="130">
        <f t="shared" si="4618"/>
        <v>3.6</v>
      </c>
      <c r="AI2707" s="130">
        <f t="shared" si="4618"/>
        <v>3.6</v>
      </c>
      <c r="AJ2707" s="130">
        <f t="shared" si="4618"/>
        <v>3.6</v>
      </c>
      <c r="AK2707" s="130">
        <f t="shared" si="4618"/>
        <v>3.6</v>
      </c>
      <c r="AL2707" s="130">
        <f t="shared" si="4618"/>
        <v>3.6</v>
      </c>
      <c r="AM2707" s="130">
        <f t="shared" si="4618"/>
        <v>3.6</v>
      </c>
      <c r="AN2707" s="130">
        <f t="shared" si="4618"/>
        <v>3.6</v>
      </c>
      <c r="AO2707" s="130">
        <f t="shared" si="4618"/>
        <v>3.6</v>
      </c>
      <c r="AP2707" s="131">
        <f t="shared" si="4618"/>
        <v>3.6</v>
      </c>
      <c r="AQ2707" s="129">
        <f t="shared" ref="AQ2707" si="4625">I$3</f>
        <v>0.91</v>
      </c>
      <c r="AR2707" s="130">
        <f t="shared" si="4619"/>
        <v>0.91</v>
      </c>
      <c r="AS2707" s="130">
        <f t="shared" si="4619"/>
        <v>0.91</v>
      </c>
      <c r="AT2707" s="130">
        <f t="shared" si="4619"/>
        <v>0.91</v>
      </c>
      <c r="AU2707" s="130">
        <f t="shared" si="4619"/>
        <v>0.91</v>
      </c>
      <c r="AV2707" s="130">
        <f t="shared" si="4619"/>
        <v>0.91</v>
      </c>
      <c r="AW2707" s="130">
        <f t="shared" si="4619"/>
        <v>0.91</v>
      </c>
      <c r="AX2707" s="130">
        <f t="shared" si="4619"/>
        <v>0.91</v>
      </c>
      <c r="AY2707" s="130">
        <f t="shared" si="4619"/>
        <v>0.91</v>
      </c>
      <c r="AZ2707" s="131">
        <f t="shared" si="4619"/>
        <v>0.91</v>
      </c>
      <c r="BA2707" s="129">
        <f t="shared" ref="BA2707" si="4626">J$3</f>
        <v>0</v>
      </c>
      <c r="BB2707" s="130">
        <f t="shared" si="4620"/>
        <v>0</v>
      </c>
      <c r="BC2707" s="130">
        <f t="shared" si="4620"/>
        <v>0</v>
      </c>
      <c r="BD2707" s="130">
        <f t="shared" si="4620"/>
        <v>0</v>
      </c>
      <c r="BE2707" s="130">
        <f t="shared" si="4620"/>
        <v>0</v>
      </c>
      <c r="BF2707" s="130">
        <f t="shared" si="4620"/>
        <v>0</v>
      </c>
      <c r="BG2707" s="130">
        <f t="shared" si="4620"/>
        <v>0</v>
      </c>
      <c r="BH2707" s="130">
        <f t="shared" si="4620"/>
        <v>0</v>
      </c>
      <c r="BI2707" s="130">
        <f t="shared" si="4620"/>
        <v>0</v>
      </c>
      <c r="BJ2707" s="131">
        <f t="shared" si="4620"/>
        <v>0</v>
      </c>
      <c r="BK2707"/>
      <c r="BL2707"/>
      <c r="BM2707"/>
      <c r="BN2707"/>
      <c r="BO2707"/>
      <c r="BP2707"/>
      <c r="BQ2707"/>
      <c r="BR2707"/>
      <c r="BS2707"/>
      <c r="BT2707"/>
      <c r="BU2707"/>
      <c r="BV2707"/>
      <c r="BW2707"/>
      <c r="BX2707"/>
      <c r="BY2707"/>
      <c r="BZ2707"/>
      <c r="CA2707"/>
      <c r="CB2707"/>
      <c r="CC2707"/>
      <c r="CD2707"/>
      <c r="CE2707"/>
      <c r="CF2707"/>
      <c r="CG2707"/>
      <c r="CH2707"/>
      <c r="CI2707"/>
      <c r="CJ2707"/>
      <c r="CK2707"/>
      <c r="CL2707"/>
      <c r="CM2707"/>
      <c r="CN2707"/>
      <c r="CO2707"/>
    </row>
    <row r="2708" spans="1:93" s="2" customFormat="1" ht="15" hidden="1" customHeight="1" outlineLevel="2" x14ac:dyDescent="0.25">
      <c r="A2708" s="152" t="s">
        <v>58</v>
      </c>
      <c r="B2708" s="132">
        <f t="shared" ref="B2708" si="4627">B2707/10*0</f>
        <v>0</v>
      </c>
      <c r="C2708" s="133">
        <f t="shared" ref="C2708" si="4628">C2707/10*1</f>
        <v>9.0999999999999998E-2</v>
      </c>
      <c r="D2708" s="133">
        <f t="shared" ref="D2708" si="4629">D2707/10*2</f>
        <v>0.182</v>
      </c>
      <c r="E2708" s="133">
        <f t="shared" ref="E2708" si="4630">E2707/10*3</f>
        <v>0.27300000000000002</v>
      </c>
      <c r="F2708" s="133">
        <f t="shared" ref="F2708" si="4631">F2707/10*4</f>
        <v>0.36399999999999999</v>
      </c>
      <c r="G2708" s="133">
        <f t="shared" ref="G2708" si="4632">G2707/10*5</f>
        <v>0.45499999999999996</v>
      </c>
      <c r="H2708" s="133">
        <f t="shared" ref="H2708" si="4633">H2707/10*6</f>
        <v>0.54600000000000004</v>
      </c>
      <c r="I2708" s="133">
        <f t="shared" ref="I2708" si="4634">I2707/10*7</f>
        <v>0.63700000000000001</v>
      </c>
      <c r="J2708" s="191">
        <f t="shared" ref="J2708" si="4635">J2707/10*8</f>
        <v>0.72799999999999998</v>
      </c>
      <c r="K2708" s="133">
        <f t="shared" ref="K2708" si="4636">K2707/10*9</f>
        <v>0.81899999999999995</v>
      </c>
      <c r="L2708" s="134">
        <f t="shared" ref="L2708" si="4637">L2707/10*10</f>
        <v>0.90999999999999992</v>
      </c>
      <c r="M2708" s="133">
        <f t="shared" ref="M2708" si="4638">M2707/10*1</f>
        <v>0.36</v>
      </c>
      <c r="N2708" s="133">
        <f t="shared" ref="N2708" si="4639">N2707/10*2</f>
        <v>0.72</v>
      </c>
      <c r="O2708" s="133">
        <f t="shared" ref="O2708" si="4640">O2707/10*3</f>
        <v>1.08</v>
      </c>
      <c r="P2708" s="133">
        <f t="shared" ref="P2708" si="4641">P2707/10*4</f>
        <v>1.44</v>
      </c>
      <c r="Q2708" s="133">
        <f t="shared" ref="Q2708" si="4642">Q2707/10*5</f>
        <v>1.7999999999999998</v>
      </c>
      <c r="R2708" s="133">
        <f t="shared" ref="R2708" si="4643">R2707/10*6</f>
        <v>2.16</v>
      </c>
      <c r="S2708" s="133">
        <f t="shared" ref="S2708" si="4644">S2707/10*7</f>
        <v>2.52</v>
      </c>
      <c r="T2708" s="133">
        <f t="shared" ref="T2708" si="4645">T2707/10*8</f>
        <v>2.88</v>
      </c>
      <c r="U2708" s="133">
        <f t="shared" ref="U2708" si="4646">U2707/10*9</f>
        <v>3.2399999999999998</v>
      </c>
      <c r="V2708" s="134">
        <f t="shared" ref="V2708" si="4647">V2707/10*10</f>
        <v>3.5999999999999996</v>
      </c>
      <c r="W2708" s="133">
        <f t="shared" ref="W2708" si="4648">W2707/10*1</f>
        <v>0.36</v>
      </c>
      <c r="X2708" s="133">
        <f t="shared" ref="X2708" si="4649">X2707/10*2</f>
        <v>0.72</v>
      </c>
      <c r="Y2708" s="133">
        <f t="shared" ref="Y2708" si="4650">Y2707/10*3</f>
        <v>1.08</v>
      </c>
      <c r="Z2708" s="133">
        <f t="shared" ref="Z2708" si="4651">Z2707/10*4</f>
        <v>1.44</v>
      </c>
      <c r="AA2708" s="133">
        <f t="shared" ref="AA2708" si="4652">AA2707/10*5</f>
        <v>1.7999999999999998</v>
      </c>
      <c r="AB2708" s="133">
        <f t="shared" ref="AB2708" si="4653">AB2707/10*6</f>
        <v>2.16</v>
      </c>
      <c r="AC2708" s="133">
        <f t="shared" ref="AC2708" si="4654">AC2707/10*7</f>
        <v>2.52</v>
      </c>
      <c r="AD2708" s="133">
        <f t="shared" ref="AD2708" si="4655">AD2707/10*8</f>
        <v>2.88</v>
      </c>
      <c r="AE2708" s="134">
        <f t="shared" ref="AE2708" si="4656">AE2707/10*9</f>
        <v>3.2399999999999998</v>
      </c>
      <c r="AF2708" s="134">
        <f t="shared" ref="AF2708" si="4657">AF2707/10*10</f>
        <v>3.5999999999999996</v>
      </c>
      <c r="AG2708" s="133">
        <f t="shared" ref="AG2708" si="4658">AG2707/10*1</f>
        <v>0.36</v>
      </c>
      <c r="AH2708" s="133">
        <f t="shared" ref="AH2708" si="4659">AH2707/10*2</f>
        <v>0.72</v>
      </c>
      <c r="AI2708" s="133">
        <f t="shared" ref="AI2708" si="4660">AI2707/10*3</f>
        <v>1.08</v>
      </c>
      <c r="AJ2708" s="133">
        <f t="shared" ref="AJ2708" si="4661">AJ2707/10*4</f>
        <v>1.44</v>
      </c>
      <c r="AK2708" s="133">
        <f t="shared" ref="AK2708" si="4662">AK2707/10*5</f>
        <v>1.7999999999999998</v>
      </c>
      <c r="AL2708" s="133">
        <f t="shared" ref="AL2708" si="4663">AL2707/10*6</f>
        <v>2.16</v>
      </c>
      <c r="AM2708" s="133">
        <f t="shared" ref="AM2708" si="4664">AM2707/10*7</f>
        <v>2.52</v>
      </c>
      <c r="AN2708" s="133">
        <f t="shared" ref="AN2708" si="4665">AN2707/10*8</f>
        <v>2.88</v>
      </c>
      <c r="AO2708" s="134">
        <f t="shared" ref="AO2708" si="4666">AO2707/10*9</f>
        <v>3.2399999999999998</v>
      </c>
      <c r="AP2708" s="134">
        <f t="shared" ref="AP2708" si="4667">AP2707/10*10</f>
        <v>3.5999999999999996</v>
      </c>
      <c r="AQ2708" s="133">
        <f t="shared" ref="AQ2708" si="4668">AQ2707/10*1</f>
        <v>9.0999999999999998E-2</v>
      </c>
      <c r="AR2708" s="133">
        <f t="shared" ref="AR2708" si="4669">AR2707/10*2</f>
        <v>0.182</v>
      </c>
      <c r="AS2708" s="133">
        <f t="shared" ref="AS2708" si="4670">AS2707/10*3</f>
        <v>0.27300000000000002</v>
      </c>
      <c r="AT2708" s="133">
        <f t="shared" ref="AT2708" si="4671">AT2707/10*4</f>
        <v>0.36399999999999999</v>
      </c>
      <c r="AU2708" s="133">
        <f t="shared" ref="AU2708" si="4672">AU2707/10*5</f>
        <v>0.45499999999999996</v>
      </c>
      <c r="AV2708" s="133">
        <f t="shared" ref="AV2708" si="4673">AV2707/10*6</f>
        <v>0.54600000000000004</v>
      </c>
      <c r="AW2708" s="133">
        <f t="shared" ref="AW2708" si="4674">AW2707/10*7</f>
        <v>0.63700000000000001</v>
      </c>
      <c r="AX2708" s="133">
        <f t="shared" ref="AX2708" si="4675">AX2707/10*8</f>
        <v>0.72799999999999998</v>
      </c>
      <c r="AY2708" s="134">
        <f t="shared" ref="AY2708" si="4676">AY2707/10*9</f>
        <v>0.81899999999999995</v>
      </c>
      <c r="AZ2708" s="134">
        <f t="shared" ref="AZ2708" si="4677">AZ2707/10*10</f>
        <v>0.90999999999999992</v>
      </c>
      <c r="BA2708" s="133">
        <f t="shared" ref="BA2708" si="4678">BA2707/10*1</f>
        <v>0</v>
      </c>
      <c r="BB2708" s="133">
        <f t="shared" ref="BB2708" si="4679">BB2707/10*2</f>
        <v>0</v>
      </c>
      <c r="BC2708" s="133">
        <f t="shared" ref="BC2708" si="4680">BC2707/10*3</f>
        <v>0</v>
      </c>
      <c r="BD2708" s="133">
        <f t="shared" ref="BD2708" si="4681">BD2707/10*4</f>
        <v>0</v>
      </c>
      <c r="BE2708" s="133">
        <f t="shared" ref="BE2708" si="4682">BE2707/10*5</f>
        <v>0</v>
      </c>
      <c r="BF2708" s="133">
        <f t="shared" ref="BF2708" si="4683">BF2707/10*6</f>
        <v>0</v>
      </c>
      <c r="BG2708" s="133">
        <f t="shared" ref="BG2708" si="4684">BG2707/10*7</f>
        <v>0</v>
      </c>
      <c r="BH2708" s="133">
        <f t="shared" ref="BH2708" si="4685">BH2707/10*8</f>
        <v>0</v>
      </c>
      <c r="BI2708" s="134">
        <f t="shared" ref="BI2708" si="4686">BI2707/10*9</f>
        <v>0</v>
      </c>
      <c r="BJ2708" s="134">
        <f t="shared" ref="BJ2708" si="4687">BJ2707/10*10</f>
        <v>0</v>
      </c>
      <c r="BK2708"/>
      <c r="BL2708"/>
      <c r="BM2708"/>
      <c r="BN2708"/>
      <c r="BO2708"/>
      <c r="BP2708"/>
      <c r="BQ2708"/>
      <c r="BR2708"/>
      <c r="BS2708"/>
      <c r="BT2708"/>
      <c r="BU2708"/>
      <c r="BV2708"/>
      <c r="BW2708"/>
      <c r="BX2708"/>
      <c r="BY2708"/>
      <c r="BZ2708"/>
      <c r="CA2708"/>
      <c r="CB2708"/>
      <c r="CC2708"/>
      <c r="CD2708"/>
      <c r="CE2708"/>
      <c r="CF2708"/>
      <c r="CG2708"/>
      <c r="CH2708"/>
      <c r="CI2708"/>
      <c r="CJ2708"/>
      <c r="CK2708"/>
      <c r="CL2708"/>
      <c r="CM2708"/>
      <c r="CN2708"/>
      <c r="CO2708"/>
    </row>
    <row r="2709" spans="1:93" ht="15.75" hidden="1" outlineLevel="2" thickBot="1" x14ac:dyDescent="0.3">
      <c r="A2709" s="152" t="s">
        <v>60</v>
      </c>
      <c r="B2709" s="192" t="e">
        <f t="shared" ref="B2709:BJ2709" si="4688">-B2706+B2705*B2708-1*IF(AND($A2474=B2704,B2708&gt;=$A2652),B2708-$A2652,0)</f>
        <v>#REF!</v>
      </c>
      <c r="C2709" s="193" t="e">
        <f t="shared" si="4688"/>
        <v>#REF!</v>
      </c>
      <c r="D2709" s="193" t="e">
        <f t="shared" si="4688"/>
        <v>#REF!</v>
      </c>
      <c r="E2709" s="193" t="e">
        <f t="shared" si="4688"/>
        <v>#REF!</v>
      </c>
      <c r="F2709" s="193" t="e">
        <f t="shared" si="4688"/>
        <v>#REF!</v>
      </c>
      <c r="G2709" s="193" t="e">
        <f t="shared" si="4688"/>
        <v>#REF!</v>
      </c>
      <c r="H2709" s="193" t="e">
        <f t="shared" si="4688"/>
        <v>#REF!</v>
      </c>
      <c r="I2709" s="193" t="e">
        <f t="shared" si="4688"/>
        <v>#REF!</v>
      </c>
      <c r="J2709" s="193" t="e">
        <f t="shared" si="4688"/>
        <v>#REF!</v>
      </c>
      <c r="K2709" s="193" t="e">
        <f t="shared" si="4688"/>
        <v>#REF!</v>
      </c>
      <c r="L2709" s="194" t="e">
        <f t="shared" si="4688"/>
        <v>#REF!</v>
      </c>
      <c r="M2709" s="192" t="e">
        <f t="shared" si="4688"/>
        <v>#REF!</v>
      </c>
      <c r="N2709" s="193" t="e">
        <f t="shared" si="4688"/>
        <v>#REF!</v>
      </c>
      <c r="O2709" s="193" t="e">
        <f t="shared" si="4688"/>
        <v>#REF!</v>
      </c>
      <c r="P2709" s="193" t="e">
        <f t="shared" si="4688"/>
        <v>#REF!</v>
      </c>
      <c r="Q2709" s="193" t="e">
        <f t="shared" si="4688"/>
        <v>#REF!</v>
      </c>
      <c r="R2709" s="193" t="e">
        <f t="shared" si="4688"/>
        <v>#REF!</v>
      </c>
      <c r="S2709" s="193" t="e">
        <f t="shared" si="4688"/>
        <v>#REF!</v>
      </c>
      <c r="T2709" s="193" t="e">
        <f t="shared" si="4688"/>
        <v>#REF!</v>
      </c>
      <c r="U2709" s="193" t="e">
        <f t="shared" si="4688"/>
        <v>#REF!</v>
      </c>
      <c r="V2709" s="194" t="e">
        <f t="shared" si="4688"/>
        <v>#REF!</v>
      </c>
      <c r="W2709" s="192" t="e">
        <f t="shared" si="4688"/>
        <v>#REF!</v>
      </c>
      <c r="X2709" s="193" t="e">
        <f t="shared" si="4688"/>
        <v>#REF!</v>
      </c>
      <c r="Y2709" s="193" t="e">
        <f t="shared" si="4688"/>
        <v>#REF!</v>
      </c>
      <c r="Z2709" s="193" t="e">
        <f t="shared" si="4688"/>
        <v>#REF!</v>
      </c>
      <c r="AA2709" s="193" t="e">
        <f t="shared" si="4688"/>
        <v>#REF!</v>
      </c>
      <c r="AB2709" s="193" t="e">
        <f t="shared" si="4688"/>
        <v>#REF!</v>
      </c>
      <c r="AC2709" s="193" t="e">
        <f t="shared" si="4688"/>
        <v>#REF!</v>
      </c>
      <c r="AD2709" s="193" t="e">
        <f t="shared" si="4688"/>
        <v>#REF!</v>
      </c>
      <c r="AE2709" s="193" t="e">
        <f t="shared" si="4688"/>
        <v>#REF!</v>
      </c>
      <c r="AF2709" s="194" t="e">
        <f t="shared" si="4688"/>
        <v>#REF!</v>
      </c>
      <c r="AG2709" s="192" t="e">
        <f t="shared" si="4688"/>
        <v>#REF!</v>
      </c>
      <c r="AH2709" s="193" t="e">
        <f t="shared" si="4688"/>
        <v>#REF!</v>
      </c>
      <c r="AI2709" s="193" t="e">
        <f t="shared" si="4688"/>
        <v>#REF!</v>
      </c>
      <c r="AJ2709" s="193" t="e">
        <f t="shared" si="4688"/>
        <v>#REF!</v>
      </c>
      <c r="AK2709" s="193" t="e">
        <f t="shared" si="4688"/>
        <v>#REF!</v>
      </c>
      <c r="AL2709" s="193" t="e">
        <f t="shared" si="4688"/>
        <v>#REF!</v>
      </c>
      <c r="AM2709" s="193" t="e">
        <f t="shared" si="4688"/>
        <v>#REF!</v>
      </c>
      <c r="AN2709" s="193" t="e">
        <f t="shared" si="4688"/>
        <v>#REF!</v>
      </c>
      <c r="AO2709" s="193" t="e">
        <f t="shared" si="4688"/>
        <v>#REF!</v>
      </c>
      <c r="AP2709" s="194" t="e">
        <f t="shared" si="4688"/>
        <v>#REF!</v>
      </c>
      <c r="AQ2709" s="192" t="e">
        <f t="shared" si="4688"/>
        <v>#REF!</v>
      </c>
      <c r="AR2709" s="193" t="e">
        <f t="shared" si="4688"/>
        <v>#REF!</v>
      </c>
      <c r="AS2709" s="193" t="e">
        <f t="shared" si="4688"/>
        <v>#REF!</v>
      </c>
      <c r="AT2709" s="193" t="e">
        <f t="shared" si="4688"/>
        <v>#REF!</v>
      </c>
      <c r="AU2709" s="193" t="e">
        <f t="shared" si="4688"/>
        <v>#REF!</v>
      </c>
      <c r="AV2709" s="193" t="e">
        <f t="shared" si="4688"/>
        <v>#REF!</v>
      </c>
      <c r="AW2709" s="193" t="e">
        <f t="shared" si="4688"/>
        <v>#REF!</v>
      </c>
      <c r="AX2709" s="193" t="e">
        <f t="shared" si="4688"/>
        <v>#REF!</v>
      </c>
      <c r="AY2709" s="193" t="e">
        <f t="shared" si="4688"/>
        <v>#REF!</v>
      </c>
      <c r="AZ2709" s="194" t="e">
        <f t="shared" si="4688"/>
        <v>#REF!</v>
      </c>
      <c r="BA2709" s="192" t="e">
        <f t="shared" si="4688"/>
        <v>#REF!</v>
      </c>
      <c r="BB2709" s="193" t="e">
        <f t="shared" si="4688"/>
        <v>#REF!</v>
      </c>
      <c r="BC2709" s="193" t="e">
        <f t="shared" si="4688"/>
        <v>#REF!</v>
      </c>
      <c r="BD2709" s="193" t="e">
        <f t="shared" si="4688"/>
        <v>#REF!</v>
      </c>
      <c r="BE2709" s="193" t="e">
        <f t="shared" si="4688"/>
        <v>#REF!</v>
      </c>
      <c r="BF2709" s="193" t="e">
        <f t="shared" si="4688"/>
        <v>#REF!</v>
      </c>
      <c r="BG2709" s="193" t="e">
        <f t="shared" si="4688"/>
        <v>#REF!</v>
      </c>
      <c r="BH2709" s="193" t="e">
        <f t="shared" si="4688"/>
        <v>#REF!</v>
      </c>
      <c r="BI2709" s="193" t="e">
        <f t="shared" si="4688"/>
        <v>#REF!</v>
      </c>
      <c r="BJ2709" s="194" t="e">
        <f t="shared" si="4688"/>
        <v>#REF!</v>
      </c>
    </row>
    <row r="2710" spans="1:93" hidden="1" outlineLevel="2" x14ac:dyDescent="0.25"/>
    <row r="2711" spans="1:93" hidden="1" outlineLevel="1" collapsed="1" x14ac:dyDescent="0.25">
      <c r="A2711" s="181" t="e">
        <f>5*B2474/10</f>
        <v>#REF!</v>
      </c>
      <c r="B2711" s="180"/>
      <c r="C2711" s="180"/>
      <c r="D2711" s="180"/>
    </row>
    <row r="2712" spans="1:93" hidden="1" outlineLevel="2" x14ac:dyDescent="0.25">
      <c r="B2712" s="316" t="e">
        <f>#REF!</f>
        <v>#REF!</v>
      </c>
      <c r="C2712" s="317"/>
      <c r="D2712" s="316" t="e">
        <f>#REF!</f>
        <v>#REF!</v>
      </c>
      <c r="E2712" s="317"/>
      <c r="F2712" s="316" t="e">
        <f>#REF!</f>
        <v>#REF!</v>
      </c>
      <c r="G2712" s="317"/>
      <c r="H2712" s="316" t="e">
        <f>#REF!</f>
        <v>#REF!</v>
      </c>
      <c r="I2712" s="317"/>
      <c r="J2712" s="316" t="e">
        <f>#REF!</f>
        <v>#REF!</v>
      </c>
      <c r="K2712" s="317"/>
      <c r="L2712" s="316" t="e">
        <f>#REF!</f>
        <v>#REF!</v>
      </c>
      <c r="M2712" s="317"/>
    </row>
    <row r="2713" spans="1:93" hidden="1" outlineLevel="2" x14ac:dyDescent="0.25">
      <c r="B2713" s="105" t="e">
        <f>#REF!</f>
        <v>#REF!</v>
      </c>
      <c r="C2713" s="106">
        <v>0</v>
      </c>
      <c r="D2713" s="107" t="e">
        <f>#REF!</f>
        <v>#REF!</v>
      </c>
      <c r="E2713" s="106">
        <v>0</v>
      </c>
      <c r="F2713" s="107" t="e">
        <f>#REF!</f>
        <v>#REF!</v>
      </c>
      <c r="G2713" s="106">
        <v>0</v>
      </c>
      <c r="H2713" s="107" t="e">
        <f>#REF!</f>
        <v>#REF!</v>
      </c>
      <c r="I2713" s="106">
        <v>0</v>
      </c>
      <c r="J2713" s="107" t="e">
        <f>#REF!</f>
        <v>#REF!</v>
      </c>
      <c r="K2713" s="106">
        <v>0</v>
      </c>
      <c r="L2713" s="107" t="e">
        <f>#REF!</f>
        <v>#REF!</v>
      </c>
      <c r="M2713" s="106">
        <v>0</v>
      </c>
      <c r="X2713" s="146"/>
      <c r="Y2713" s="147"/>
    </row>
    <row r="2714" spans="1:93" hidden="1" outlineLevel="2" x14ac:dyDescent="0.25">
      <c r="B2714" s="105" t="e">
        <f>#REF!</f>
        <v>#REF!</v>
      </c>
      <c r="C2714" s="106" t="e">
        <f>IF($A2474=B2712,1*($B2474-$A2711)^2*(2*$A2711+$B2474)/$B2474^3,0)</f>
        <v>#REF!</v>
      </c>
      <c r="D2714" s="107" t="e">
        <f>#REF!</f>
        <v>#REF!</v>
      </c>
      <c r="E2714" s="106" t="e">
        <f>IF($A2474=D2712,1*($B2474-$A2711)^2*(2*$A2711+$B2474)/$B2474^3,0)</f>
        <v>#REF!</v>
      </c>
      <c r="F2714" s="107" t="e">
        <f>#REF!</f>
        <v>#REF!</v>
      </c>
      <c r="G2714" s="106" t="e">
        <f>IF($A2474=F2712,1*($B2474-$A2711)^2*(2*$A2711+$B2474)/$B2474^3,0)</f>
        <v>#REF!</v>
      </c>
      <c r="H2714" s="107" t="e">
        <f>#REF!</f>
        <v>#REF!</v>
      </c>
      <c r="I2714" s="106" t="e">
        <f>IF($A2474=H2712,1*($B2474-$A2711)^2*(2*$A2711+$B2474)/$B2474^3,0)</f>
        <v>#REF!</v>
      </c>
      <c r="J2714" s="107" t="e">
        <f>#REF!</f>
        <v>#REF!</v>
      </c>
      <c r="K2714" s="106" t="e">
        <f>IF($A2474=J2712,1*($B2474-$A2711)^2*(2*$A2711+$B2474)/$B2474^3,0)</f>
        <v>#REF!</v>
      </c>
      <c r="L2714" s="107" t="e">
        <f>#REF!</f>
        <v>#REF!</v>
      </c>
      <c r="M2714" s="106" t="e">
        <f>IF($A2474=L2712,1*($B2474-$A2711)^2*(2*$A2711+$B2474)/$B2474^3,0)</f>
        <v>#REF!</v>
      </c>
    </row>
    <row r="2715" spans="1:93" hidden="1" outlineLevel="2" x14ac:dyDescent="0.25">
      <c r="A2715" t="s">
        <v>36</v>
      </c>
      <c r="B2715" s="105" t="e">
        <f>#REF!</f>
        <v>#REF!</v>
      </c>
      <c r="C2715" s="106" t="e">
        <f>IF($A2474=B2712,1*$A2711*($B2474-$A2711)^2/$B2474^2,0)</f>
        <v>#REF!</v>
      </c>
      <c r="D2715" s="107" t="e">
        <f>#REF!</f>
        <v>#REF!</v>
      </c>
      <c r="E2715" s="106" t="e">
        <f>IF($A2474=D2712,1*$A2711*($B2474-$A2711)^2/$B2474^2,0)</f>
        <v>#REF!</v>
      </c>
      <c r="F2715" s="107" t="e">
        <f>#REF!</f>
        <v>#REF!</v>
      </c>
      <c r="G2715" s="106" t="e">
        <f>IF($A2474=F2712,1*$A2711*($B2474-$A2711)^2/$B2474^2,0)</f>
        <v>#REF!</v>
      </c>
      <c r="H2715" s="107" t="e">
        <f>#REF!</f>
        <v>#REF!</v>
      </c>
      <c r="I2715" s="106" t="e">
        <f>IF($A2474=H2712,1*$A2711*($B2474-$A2711)^2/$B2474^2,0)</f>
        <v>#REF!</v>
      </c>
      <c r="J2715" s="107" t="e">
        <f>#REF!</f>
        <v>#REF!</v>
      </c>
      <c r="K2715" s="106" t="e">
        <f>IF($A2474=J2712,1*$A2711*($B2474-$A2711)^2/$B2474^2,0)</f>
        <v>#REF!</v>
      </c>
      <c r="L2715" s="107" t="e">
        <f>#REF!</f>
        <v>#REF!</v>
      </c>
      <c r="M2715" s="106" t="e">
        <f>IF($A2474=L2712,1*$A2711*($B2474-$A2711)^2/$B2474^2,0)</f>
        <v>#REF!</v>
      </c>
      <c r="X2715" s="149"/>
    </row>
    <row r="2716" spans="1:93" hidden="1" outlineLevel="2" x14ac:dyDescent="0.25">
      <c r="B2716" s="105" t="e">
        <f>#REF!</f>
        <v>#REF!</v>
      </c>
      <c r="C2716" s="108">
        <v>0</v>
      </c>
      <c r="D2716" s="107" t="e">
        <f>#REF!</f>
        <v>#REF!</v>
      </c>
      <c r="E2716" s="108">
        <v>0</v>
      </c>
      <c r="F2716" s="107" t="e">
        <f>#REF!</f>
        <v>#REF!</v>
      </c>
      <c r="G2716" s="108">
        <v>0</v>
      </c>
      <c r="H2716" s="107" t="e">
        <f>#REF!</f>
        <v>#REF!</v>
      </c>
      <c r="I2716" s="108">
        <v>0</v>
      </c>
      <c r="J2716" s="107" t="e">
        <f>#REF!</f>
        <v>#REF!</v>
      </c>
      <c r="K2716" s="108">
        <v>0</v>
      </c>
      <c r="L2716" s="107" t="e">
        <f>#REF!</f>
        <v>#REF!</v>
      </c>
      <c r="M2716" s="108">
        <v>0</v>
      </c>
    </row>
    <row r="2717" spans="1:93" hidden="1" outlineLevel="2" x14ac:dyDescent="0.25">
      <c r="B2717" s="105" t="e">
        <f>#REF!</f>
        <v>#REF!</v>
      </c>
      <c r="C2717" s="106" t="e">
        <f>IF($A2474=B2712,1*($A2711)^2*(3*$B2474-2*$A2711)/$B2474^3,0)</f>
        <v>#REF!</v>
      </c>
      <c r="D2717" s="107" t="e">
        <f>#REF!</f>
        <v>#REF!</v>
      </c>
      <c r="E2717" s="106" t="e">
        <f>IF($A2474=D2712,1*($A2711)^2*(3*$B2474-2*$A2711)/$B2474^3,0)</f>
        <v>#REF!</v>
      </c>
      <c r="F2717" s="107" t="e">
        <f>#REF!</f>
        <v>#REF!</v>
      </c>
      <c r="G2717" s="106" t="e">
        <f>IF($A2474=F2712,1*($A2711)^2*(3*$B2474-2*$A2711)/$B2474^3,0)</f>
        <v>#REF!</v>
      </c>
      <c r="H2717" s="107" t="e">
        <f>#REF!</f>
        <v>#REF!</v>
      </c>
      <c r="I2717" s="106" t="e">
        <f>IF($A2474=H2712,1*($A2711)^2*(3*$B2474-2*$A2711)/$B2474^3,0)</f>
        <v>#REF!</v>
      </c>
      <c r="J2717" s="107" t="e">
        <f>#REF!</f>
        <v>#REF!</v>
      </c>
      <c r="K2717" s="106" t="e">
        <f>IF($A2474=J2712,1*($A2711)^2*(3*$B2474-2*$A2711)/$B2474^3,0)</f>
        <v>#REF!</v>
      </c>
      <c r="L2717" s="107" t="e">
        <f>#REF!</f>
        <v>#REF!</v>
      </c>
      <c r="M2717" s="106" t="e">
        <f>IF($A2474=L2712,1*($A2711)^2*(3*$B2474-2*$A2711)/$B2474^3,0)</f>
        <v>#REF!</v>
      </c>
    </row>
    <row r="2718" spans="1:93" hidden="1" outlineLevel="2" x14ac:dyDescent="0.25">
      <c r="B2718" s="105" t="e">
        <f>#REF!</f>
        <v>#REF!</v>
      </c>
      <c r="C2718" s="108" t="e">
        <f>IF($A2474=B2712,-1*($B2474-$A2711)*$A2711^2/$B2474^2,0)</f>
        <v>#REF!</v>
      </c>
      <c r="D2718" s="107" t="e">
        <f>#REF!</f>
        <v>#REF!</v>
      </c>
      <c r="E2718" s="108" t="e">
        <f>IF($A2474=D2712,-1*($B2474-$A2711)*$A2711^2/$B2474^2,0)</f>
        <v>#REF!</v>
      </c>
      <c r="F2718" s="107" t="e">
        <f>#REF!</f>
        <v>#REF!</v>
      </c>
      <c r="G2718" s="108" t="e">
        <f>IF($A2474=F2712,-1*($B2474-$A2711)*$A2711^2/$B2474^2,0)</f>
        <v>#REF!</v>
      </c>
      <c r="H2718" s="107" t="e">
        <f>#REF!</f>
        <v>#REF!</v>
      </c>
      <c r="I2718" s="108" t="e">
        <f>IF($A2474=H2712,-1*($B2474-$A2711)*$A2711^2/$B2474^2,0)</f>
        <v>#REF!</v>
      </c>
      <c r="J2718" s="107" t="e">
        <f>#REF!</f>
        <v>#REF!</v>
      </c>
      <c r="K2718" s="108" t="e">
        <f>IF($A2474=J2712,-1*($B2474-$A2711)*$A2711^2/$B2474^2,0)</f>
        <v>#REF!</v>
      </c>
      <c r="L2718" s="107" t="e">
        <f>#REF!</f>
        <v>#REF!</v>
      </c>
      <c r="M2718" s="108" t="e">
        <f>IF($A2474=L2712,-1*($B2474-$A2711)*$A2711^2/$B2474^2,0)</f>
        <v>#REF!</v>
      </c>
    </row>
    <row r="2719" spans="1:93" hidden="1" outlineLevel="2" x14ac:dyDescent="0.25">
      <c r="C2719" t="s">
        <v>61</v>
      </c>
      <c r="D2719" s="182"/>
      <c r="E2719" s="183"/>
      <c r="F2719" s="182"/>
      <c r="G2719" s="183"/>
      <c r="H2719" s="182"/>
      <c r="I2719" s="183"/>
      <c r="J2719" s="182"/>
      <c r="K2719" s="183"/>
      <c r="L2719" s="182"/>
      <c r="M2719" s="183"/>
      <c r="N2719" s="182"/>
      <c r="O2719" s="183"/>
      <c r="P2719" s="182"/>
      <c r="Q2719" s="183"/>
      <c r="R2719" s="182"/>
      <c r="S2719" s="183"/>
    </row>
    <row r="2720" spans="1:93" hidden="1" outlineLevel="2" x14ac:dyDescent="0.25">
      <c r="B2720" s="105">
        <v>1</v>
      </c>
      <c r="C2720" s="108">
        <f t="shared" ref="C2720" si="4689">-(IFERROR(VLOOKUP($B2720,$B2713:$C2718,2,0),0)+IFERROR(VLOOKUP($B2720,$D2713:$E2718,2,0),0)+IFERROR(VLOOKUP($B2720,$F2713:$G2718,2,0),0)+IFERROR(VLOOKUP($B2720,$H2713:$I2718,2,0),0)+IFERROR(VLOOKUP($B2720,$J2713:$K2718,2,0),0)+IFERROR(VLOOKUP($B2720,$L2713:$M2718,2,0),0)+IFERROR(VLOOKUP($B2720,$N2713:$O2718,2,0),0)+IFERROR(VLOOKUP($B2720,$P2713:$Q2718,2,0),0)+IFERROR(VLOOKUP($B2720,$R2713:$S2718,2,0),0))</f>
        <v>0</v>
      </c>
      <c r="E2720" s="109"/>
      <c r="F2720" s="325" t="s">
        <v>37</v>
      </c>
      <c r="G2720" s="325"/>
      <c r="H2720" s="325"/>
      <c r="I2720" s="325"/>
      <c r="J2720" s="325"/>
      <c r="K2720" s="325"/>
      <c r="L2720" s="325"/>
      <c r="M2720" s="325"/>
      <c r="N2720" s="325"/>
      <c r="O2720" s="325"/>
      <c r="P2720" s="325"/>
      <c r="Q2720" s="325"/>
      <c r="R2720" s="325"/>
      <c r="S2720" s="325"/>
      <c r="T2720" s="325"/>
      <c r="U2720" s="325"/>
      <c r="V2720" s="325"/>
      <c r="W2720" s="325"/>
      <c r="X2720" s="325"/>
      <c r="Y2720" s="325"/>
      <c r="Z2720" s="325"/>
      <c r="AA2720" s="325"/>
      <c r="AB2720" s="110"/>
      <c r="AC2720" s="110"/>
      <c r="AD2720" s="110"/>
      <c r="AE2720" s="110"/>
      <c r="AF2720" s="110"/>
      <c r="AG2720" s="110"/>
      <c r="AH2720" s="110"/>
    </row>
    <row r="2721" spans="1:34" hidden="1" outlineLevel="2" x14ac:dyDescent="0.25">
      <c r="B2721" s="105">
        <v>2</v>
      </c>
      <c r="C2721" s="108">
        <f t="shared" ref="C2721" si="4690">-(IFERROR(VLOOKUP($B2721,$B2713:$C2718,2,0),0)+IFERROR(VLOOKUP($B2721,$D2713:$E2718,2,0),0)+IFERROR(VLOOKUP($B2721,$F2713:$G2718,2,0),0)+IFERROR(VLOOKUP($B2721,$H2713:$I2718,2,0),0)+IFERROR(VLOOKUP($B2721,$J2713:$K2718,2,0),0)+IFERROR(VLOOKUP($B2721,$L2713:$M2718,2,0),0)+IFERROR(VLOOKUP($B2721,$N2713:$O2718,2,0),0)+IFERROR(VLOOKUP($B2721,$P2713:$Q2718,2,0),0)+IFERROR(VLOOKUP($B2721,$R2713:$S2718,2,0),0))</f>
        <v>0</v>
      </c>
      <c r="E2721" s="110"/>
      <c r="F2721" s="110"/>
      <c r="G2721" s="326" t="s">
        <v>38</v>
      </c>
      <c r="H2721" s="326"/>
      <c r="I2721" s="326"/>
      <c r="J2721" s="326"/>
      <c r="K2721" s="326"/>
      <c r="L2721" s="326"/>
      <c r="M2721" s="110"/>
      <c r="N2721" s="110"/>
      <c r="O2721" s="110"/>
      <c r="P2721" s="327" t="s">
        <v>39</v>
      </c>
      <c r="Q2721" s="327"/>
      <c r="R2721" s="327"/>
      <c r="S2721" s="327"/>
      <c r="T2721" s="327"/>
      <c r="U2721" s="327"/>
      <c r="V2721" s="110"/>
      <c r="W2721" s="110"/>
      <c r="X2721" s="110"/>
      <c r="Y2721" s="110"/>
      <c r="Z2721" s="110"/>
      <c r="AA2721" s="110"/>
      <c r="AB2721" s="110"/>
      <c r="AC2721" s="110"/>
      <c r="AD2721" s="110"/>
      <c r="AE2721" s="110"/>
      <c r="AF2721" s="110"/>
      <c r="AG2721" s="110"/>
      <c r="AH2721" s="110"/>
    </row>
    <row r="2722" spans="1:34" hidden="1" outlineLevel="2" x14ac:dyDescent="0.25">
      <c r="B2722" s="105">
        <v>3</v>
      </c>
      <c r="C2722" s="108">
        <f t="shared" ref="C2722" si="4691">-(IFERROR(VLOOKUP($B2722,$B2713:$C2718,2,0),0)+IFERROR(VLOOKUP($B2722,$D2713:$E2718,2,0),0)+IFERROR(VLOOKUP($B2722,$F2713:$G2718,2,0),0)+IFERROR(VLOOKUP($B2722,$H2713:$I2718,2,0),0)+IFERROR(VLOOKUP($B2722,$J2713:$K2718,2,0),0)+IFERROR(VLOOKUP($B2722,$L2713:$M2718,2,0),0)+IFERROR(VLOOKUP($B2722,$N2713:$O2718,2,0),0)+IFERROR(VLOOKUP($B2722,$P2713:$Q2718,2,0),0)+IFERROR(VLOOKUP($B2722,$R2713:$S2718,2,0),0))</f>
        <v>0</v>
      </c>
      <c r="E2722" s="110"/>
      <c r="F2722" s="110"/>
      <c r="G2722" s="112">
        <v>6</v>
      </c>
      <c r="H2722" s="112">
        <v>5</v>
      </c>
      <c r="I2722" s="112">
        <v>4</v>
      </c>
      <c r="J2722" s="112">
        <v>3</v>
      </c>
      <c r="K2722" s="112">
        <v>2</v>
      </c>
      <c r="L2722" s="112">
        <v>1</v>
      </c>
      <c r="M2722" s="110"/>
      <c r="O2722" s="110"/>
      <c r="P2722" s="112">
        <v>6</v>
      </c>
      <c r="Q2722" s="112">
        <v>5</v>
      </c>
      <c r="R2722" s="112">
        <v>4</v>
      </c>
      <c r="S2722" s="112">
        <v>3</v>
      </c>
      <c r="T2722" s="112">
        <v>2</v>
      </c>
      <c r="U2722" s="112">
        <v>1</v>
      </c>
      <c r="AB2722" s="110"/>
      <c r="AC2722" s="110"/>
      <c r="AD2722" s="110"/>
      <c r="AE2722" s="110"/>
      <c r="AF2722" s="110"/>
      <c r="AG2722" s="110"/>
      <c r="AH2722" s="110"/>
    </row>
    <row r="2723" spans="1:34" hidden="1" outlineLevel="2" x14ac:dyDescent="0.25">
      <c r="B2723" s="105">
        <v>4</v>
      </c>
      <c r="C2723" s="108">
        <f t="shared" ref="C2723" si="4692">-(IFERROR(VLOOKUP($B2723,$B2713:$C2718,2,0),0)+IFERROR(VLOOKUP($B2723,$D2713:$E2718,2,0),0)+IFERROR(VLOOKUP($B2723,$F2713:$G2718,2,0),0)+IFERROR(VLOOKUP($B2723,$H2713:$I2718,2,0),0)+IFERROR(VLOOKUP($B2723,$J2713:$K2718,2,0),0)+IFERROR(VLOOKUP($B2723,$L2713:$M2718,2,0),0)+IFERROR(VLOOKUP($B2723,$N2713:$O2718,2,0),0)+IFERROR(VLOOKUP($B2723,$P2713:$Q2718,2,0),0)+IFERROR(VLOOKUP($B2723,$R2713:$S2718,2,0),0))</f>
        <v>0</v>
      </c>
      <c r="E2723" s="110"/>
      <c r="F2723" s="105">
        <v>1</v>
      </c>
      <c r="G2723" s="184" t="e">
        <f t="array" ref="G2723:G2729">MMULT(MINVERSE($C$24:$I$30),$C2720:$C2726)</f>
        <v>#NUM!</v>
      </c>
      <c r="H2723" s="184" t="e">
        <f t="array" ref="H2723:H2728">MMULT(MINVERSE($C$24:$H$29),$C2720:$C2725)</f>
        <v>#NUM!</v>
      </c>
      <c r="I2723" s="184" t="e">
        <f t="array" ref="I2723:I2727">MMULT(MINVERSE($C$24:$G$28),$C2720:$C2724)</f>
        <v>#NUM!</v>
      </c>
      <c r="J2723" s="184" t="e">
        <f t="array" ref="J2723:J2726">MMULT(MINVERSE($C$24:$F$27),$C2720:$C2723)</f>
        <v>#NUM!</v>
      </c>
      <c r="K2723" s="184" t="e">
        <f t="array" ref="K2723:K2725">MMULT(MINVERSE($C$24:$E$26),$C2720:$C2722)</f>
        <v>#NUM!</v>
      </c>
      <c r="L2723" s="184" t="e">
        <f t="array" ref="L2723:L2724">MMULT(MINVERSE($C$24:$D$25),$C2720:$C2721)</f>
        <v>#NUM!</v>
      </c>
      <c r="M2723" s="110"/>
      <c r="O2723" s="105">
        <v>1</v>
      </c>
      <c r="P2723" s="184" t="e">
        <f t="array" ref="P2723:P2733">MMULT(MINVERSE($C$24:$M$34),$C2720:$C2730)</f>
        <v>#NUM!</v>
      </c>
      <c r="Q2723" s="184" t="e">
        <f t="array" ref="Q2723:Q2732">MMULT(MINVERSE($C$24:$L$33),$C2720:$C2729)</f>
        <v>#NUM!</v>
      </c>
      <c r="R2723" s="184" t="e">
        <f t="array" ref="R2723:R2731">MMULT(MINVERSE($C$24:$K$32),$C2720:$C2728)</f>
        <v>#NUM!</v>
      </c>
      <c r="S2723" s="184" t="e">
        <f t="array" ref="S2723:S2730">MMULT(MINVERSE($C$24:$J$31),$C2720:$C2727)</f>
        <v>#NUM!</v>
      </c>
      <c r="T2723" s="114"/>
      <c r="U2723" s="114"/>
      <c r="V2723" s="110"/>
      <c r="W2723" s="110"/>
      <c r="X2723" s="110"/>
      <c r="Y2723" s="110"/>
      <c r="Z2723" s="110"/>
      <c r="AA2723" s="110"/>
      <c r="AB2723" s="110"/>
      <c r="AC2723" s="110"/>
      <c r="AD2723" s="110"/>
      <c r="AE2723" s="110"/>
      <c r="AF2723" s="110"/>
      <c r="AG2723" s="110"/>
      <c r="AH2723" s="110"/>
    </row>
    <row r="2724" spans="1:34" hidden="1" outlineLevel="2" x14ac:dyDescent="0.25">
      <c r="B2724" s="105">
        <v>5</v>
      </c>
      <c r="C2724" s="108">
        <f t="shared" ref="C2724" si="4693">-(IFERROR(VLOOKUP($B2724,$B2713:$C2718,2,0),0)+IFERROR(VLOOKUP($B2724,$D2713:$E2718,2,0),0)+IFERROR(VLOOKUP($B2724,$F2713:$G2718,2,0),0)+IFERROR(VLOOKUP($B2724,$H2713:$I2718,2,0),0)+IFERROR(VLOOKUP($B2724,$J2713:$K2718,2,0),0)+IFERROR(VLOOKUP($B2724,$L2713:$M2718,2,0),0)+IFERROR(VLOOKUP($B2724,$N2713:$O2718,2,0),0)+IFERROR(VLOOKUP($B2724,$P2713:$Q2718,2,0),0)+IFERROR(VLOOKUP($B2724,$R2713:$S2718,2,0),0))</f>
        <v>0</v>
      </c>
      <c r="E2724" s="110"/>
      <c r="F2724" s="105">
        <v>2</v>
      </c>
      <c r="G2724" s="185" t="e">
        <v>#NUM!</v>
      </c>
      <c r="H2724" s="185" t="e">
        <v>#NUM!</v>
      </c>
      <c r="I2724" s="185" t="e">
        <v>#NUM!</v>
      </c>
      <c r="J2724" s="185" t="e">
        <v>#NUM!</v>
      </c>
      <c r="K2724" s="185" t="e">
        <v>#NUM!</v>
      </c>
      <c r="L2724" s="185" t="e">
        <v>#NUM!</v>
      </c>
      <c r="M2724" s="110"/>
      <c r="O2724" s="105">
        <v>2</v>
      </c>
      <c r="P2724" s="185" t="e">
        <v>#NUM!</v>
      </c>
      <c r="Q2724" s="185" t="e">
        <v>#NUM!</v>
      </c>
      <c r="R2724" s="185" t="e">
        <v>#NUM!</v>
      </c>
      <c r="S2724" s="185" t="e">
        <v>#NUM!</v>
      </c>
      <c r="T2724" s="114"/>
      <c r="U2724" s="114"/>
    </row>
    <row r="2725" spans="1:34" hidden="1" outlineLevel="2" x14ac:dyDescent="0.25">
      <c r="B2725" s="105">
        <v>6</v>
      </c>
      <c r="C2725" s="108">
        <f t="shared" ref="C2725" si="4694">-(IFERROR(VLOOKUP($B2725,$B2713:$C2718,2,0),0)+IFERROR(VLOOKUP($B2725,$D2713:$E2718,2,0),0)+IFERROR(VLOOKUP($B2725,$F2713:$G2718,2,0),0)+IFERROR(VLOOKUP($B2725,$H2713:$I2718,2,0),0)+IFERROR(VLOOKUP($B2725,$J2713:$K2718,2,0),0)+IFERROR(VLOOKUP($B2725,$L2713:$M2718,2,0),0)+IFERROR(VLOOKUP($B2725,$N2713:$O2718,2,0),0)+IFERROR(VLOOKUP($B2725,$P2713:$Q2718,2,0),0)+IFERROR(VLOOKUP($B2725,$R2713:$S2718,2,0),0))</f>
        <v>0</v>
      </c>
      <c r="E2725" s="110"/>
      <c r="F2725" s="105">
        <v>3</v>
      </c>
      <c r="G2725" s="185" t="e">
        <v>#NUM!</v>
      </c>
      <c r="H2725" s="185" t="e">
        <v>#NUM!</v>
      </c>
      <c r="I2725" s="185" t="e">
        <v>#NUM!</v>
      </c>
      <c r="J2725" s="185" t="e">
        <v>#NUM!</v>
      </c>
      <c r="K2725" s="185" t="e">
        <v>#NUM!</v>
      </c>
      <c r="L2725" s="185"/>
      <c r="M2725" s="110"/>
      <c r="O2725" s="105">
        <v>3</v>
      </c>
      <c r="P2725" s="185" t="e">
        <v>#NUM!</v>
      </c>
      <c r="Q2725" s="185" t="e">
        <v>#NUM!</v>
      </c>
      <c r="R2725" s="185" t="e">
        <v>#NUM!</v>
      </c>
      <c r="S2725" s="185" t="e">
        <v>#NUM!</v>
      </c>
      <c r="T2725" s="114"/>
      <c r="U2725" s="114"/>
    </row>
    <row r="2726" spans="1:34" hidden="1" outlineLevel="2" x14ac:dyDescent="0.25">
      <c r="B2726" s="105">
        <v>7</v>
      </c>
      <c r="C2726" s="108">
        <f t="shared" ref="C2726" si="4695">-(IFERROR(VLOOKUP($B2726,$B2713:$C2718,2,0),0)+IFERROR(VLOOKUP($B2726,$D2713:$E2718,2,0),0)+IFERROR(VLOOKUP($B2726,$F2713:$G2718,2,0),0)+IFERROR(VLOOKUP($B2726,$H2713:$I2718,2,0),0)+IFERROR(VLOOKUP($B2726,$J2713:$K2718,2,0),0)+IFERROR(VLOOKUP($B2726,$L2713:$M2718,2,0),0)+IFERROR(VLOOKUP($B2726,$N2713:$O2718,2,0),0)+IFERROR(VLOOKUP($B2726,$P2713:$Q2718,2,0),0)+IFERROR(VLOOKUP($B2726,$R2713:$S2718,2,0),0))</f>
        <v>0</v>
      </c>
      <c r="E2726" s="110"/>
      <c r="F2726" s="105">
        <v>4</v>
      </c>
      <c r="G2726" s="185" t="e">
        <v>#NUM!</v>
      </c>
      <c r="H2726" s="185" t="e">
        <v>#NUM!</v>
      </c>
      <c r="I2726" s="185" t="e">
        <v>#NUM!</v>
      </c>
      <c r="J2726" s="185" t="e">
        <v>#NUM!</v>
      </c>
      <c r="K2726" s="185"/>
      <c r="L2726" s="185"/>
      <c r="M2726" s="110"/>
      <c r="O2726" s="105">
        <v>4</v>
      </c>
      <c r="P2726" s="185" t="e">
        <v>#NUM!</v>
      </c>
      <c r="Q2726" s="185" t="e">
        <v>#NUM!</v>
      </c>
      <c r="R2726" s="185" t="e">
        <v>#NUM!</v>
      </c>
      <c r="S2726" s="185" t="e">
        <v>#NUM!</v>
      </c>
      <c r="T2726" s="114"/>
      <c r="U2726" s="114"/>
    </row>
    <row r="2727" spans="1:34" hidden="1" outlineLevel="2" x14ac:dyDescent="0.25">
      <c r="B2727" s="105">
        <v>8</v>
      </c>
      <c r="C2727" s="108">
        <f t="shared" ref="C2727" si="4696">-(IFERROR(VLOOKUP($B2727,$B2713:$C2718,2,0),0)+IFERROR(VLOOKUP($B2727,$D2713:$E2718,2,0),0)+IFERROR(VLOOKUP($B2727,$F2713:$G2718,2,0),0)+IFERROR(VLOOKUP($B2727,$H2713:$I2718,2,0),0)+IFERROR(VLOOKUP($B2727,$J2713:$K2718,2,0),0)+IFERROR(VLOOKUP($B2727,$L2713:$M2718,2,0),0)+IFERROR(VLOOKUP($B2727,$N2713:$O2718,2,0),0)+IFERROR(VLOOKUP($B2727,$P2713:$Q2718,2,0),0)+IFERROR(VLOOKUP($B2727,$R2713:$S2718,2,0),0))</f>
        <v>0</v>
      </c>
      <c r="E2727" s="110" t="s">
        <v>40</v>
      </c>
      <c r="F2727" s="105">
        <v>5</v>
      </c>
      <c r="G2727" s="185" t="e">
        <v>#NUM!</v>
      </c>
      <c r="H2727" s="185" t="e">
        <v>#NUM!</v>
      </c>
      <c r="I2727" s="185" t="e">
        <v>#NUM!</v>
      </c>
      <c r="J2727" s="185"/>
      <c r="K2727" s="185"/>
      <c r="L2727" s="185"/>
      <c r="M2727" s="110"/>
      <c r="O2727" s="105">
        <v>5</v>
      </c>
      <c r="P2727" s="185" t="e">
        <v>#NUM!</v>
      </c>
      <c r="Q2727" s="185" t="e">
        <v>#NUM!</v>
      </c>
      <c r="R2727" s="185" t="e">
        <v>#NUM!</v>
      </c>
      <c r="S2727" s="185" t="e">
        <v>#NUM!</v>
      </c>
      <c r="T2727" s="114"/>
      <c r="U2727" s="114"/>
    </row>
    <row r="2728" spans="1:34" hidden="1" outlineLevel="2" x14ac:dyDescent="0.25">
      <c r="B2728" s="105">
        <v>9</v>
      </c>
      <c r="C2728" s="108">
        <f t="shared" ref="C2728" si="4697">-(IFERROR(VLOOKUP($B2728,$B2713:$C2718,2,0),0)+IFERROR(VLOOKUP($B2728,$D2713:$E2718,2,0),0)+IFERROR(VLOOKUP($B2728,$F2713:$G2718,2,0),0)+IFERROR(VLOOKUP($B2728,$H2713:$I2718,2,0),0)+IFERROR(VLOOKUP($B2728,$J2713:$K2718,2,0),0)+IFERROR(VLOOKUP($B2728,$L2713:$M2718,2,0),0)+IFERROR(VLOOKUP($B2728,$N2713:$O2718,2,0),0)+IFERROR(VLOOKUP($B2728,$P2713:$Q2718,2,0),0)+IFERROR(VLOOKUP($B2728,$R2713:$S2718,2,0),0))</f>
        <v>0</v>
      </c>
      <c r="E2728" s="110"/>
      <c r="F2728" s="105">
        <v>6</v>
      </c>
      <c r="G2728" s="185" t="e">
        <v>#NUM!</v>
      </c>
      <c r="H2728" s="185" t="e">
        <v>#NUM!</v>
      </c>
      <c r="I2728" s="185"/>
      <c r="J2728" s="185"/>
      <c r="K2728" s="185"/>
      <c r="L2728" s="185"/>
      <c r="M2728" s="110"/>
      <c r="O2728" s="105">
        <v>6</v>
      </c>
      <c r="P2728" s="185" t="e">
        <v>#NUM!</v>
      </c>
      <c r="Q2728" s="185" t="e">
        <v>#NUM!</v>
      </c>
      <c r="R2728" s="185" t="e">
        <v>#NUM!</v>
      </c>
      <c r="S2728" s="185" t="e">
        <v>#NUM!</v>
      </c>
      <c r="T2728" s="114"/>
      <c r="U2728" s="114"/>
    </row>
    <row r="2729" spans="1:34" hidden="1" outlineLevel="2" x14ac:dyDescent="0.25">
      <c r="B2729" s="105">
        <v>10</v>
      </c>
      <c r="C2729" s="108">
        <f t="shared" ref="C2729" si="4698">-(IFERROR(VLOOKUP($B2729,$B2713:$C2718,2,0),0)+IFERROR(VLOOKUP($B2729,$D2713:$E2718,2,0),0)+IFERROR(VLOOKUP($B2729,$F2713:$G2718,2,0),0)+IFERROR(VLOOKUP($B2729,$H2713:$I2718,2,0),0)+IFERROR(VLOOKUP($B2729,$J2713:$K2718,2,0),0)+IFERROR(VLOOKUP($B2729,$L2713:$M2718,2,0),0)+IFERROR(VLOOKUP($B2729,$N2713:$O2718,2,0),0)+IFERROR(VLOOKUP($B2729,$P2713:$Q2718,2,0),0)+IFERROR(VLOOKUP($B2729,$R2713:$S2718,2,0),0))</f>
        <v>0</v>
      </c>
      <c r="E2729" s="110"/>
      <c r="F2729" s="105">
        <v>7</v>
      </c>
      <c r="G2729" s="185" t="e">
        <v>#NUM!</v>
      </c>
      <c r="H2729" s="185"/>
      <c r="I2729" s="185"/>
      <c r="J2729" s="185"/>
      <c r="K2729" s="185"/>
      <c r="L2729" s="185"/>
      <c r="M2729" s="110"/>
      <c r="N2729" s="110" t="s">
        <v>40</v>
      </c>
      <c r="O2729" s="105">
        <v>7</v>
      </c>
      <c r="P2729" s="185" t="e">
        <v>#NUM!</v>
      </c>
      <c r="Q2729" s="185" t="e">
        <v>#NUM!</v>
      </c>
      <c r="R2729" s="185" t="e">
        <v>#NUM!</v>
      </c>
      <c r="S2729" s="185" t="e">
        <v>#NUM!</v>
      </c>
      <c r="T2729" s="114"/>
      <c r="U2729" s="114"/>
    </row>
    <row r="2730" spans="1:34" hidden="1" outlineLevel="2" x14ac:dyDescent="0.25">
      <c r="B2730" s="105">
        <v>11</v>
      </c>
      <c r="C2730" s="108">
        <f t="shared" ref="C2730" si="4699">-(IFERROR(VLOOKUP($B2730,$B2713:$C2718,2,0),0)+IFERROR(VLOOKUP($B2730,$D2713:$E2718,2,0),0)+IFERROR(VLOOKUP($B2730,$F2713:$G2718,2,0),0)+IFERROR(VLOOKUP($B2730,$H2713:$I2718,2,0),0)+IFERROR(VLOOKUP($B2730,$J2713:$K2718,2,0),0)+IFERROR(VLOOKUP($B2730,$L2713:$M2718,2,0),0)+IFERROR(VLOOKUP($B2730,$N2713:$O2718,2,0),0)+IFERROR(VLOOKUP($B2730,$P2713:$Q2718,2,0),0)+IFERROR(VLOOKUP($B2730,$R2713:$S2718,2,0),0))</f>
        <v>0</v>
      </c>
      <c r="E2730" s="110"/>
      <c r="M2730" s="110"/>
      <c r="O2730" s="105">
        <v>8</v>
      </c>
      <c r="P2730" s="185" t="e">
        <v>#NUM!</v>
      </c>
      <c r="Q2730" s="185" t="e">
        <v>#NUM!</v>
      </c>
      <c r="R2730" s="185" t="e">
        <v>#NUM!</v>
      </c>
      <c r="S2730" s="185" t="e">
        <v>#NUM!</v>
      </c>
      <c r="T2730" s="114"/>
      <c r="U2730" s="114"/>
    </row>
    <row r="2731" spans="1:34" hidden="1" outlineLevel="2" x14ac:dyDescent="0.25">
      <c r="B2731" s="105">
        <v>12</v>
      </c>
      <c r="C2731" s="108">
        <f t="shared" ref="C2731" si="4700">-(IFERROR(VLOOKUP($B2731,$B2713:$C2718,2,0),0)+IFERROR(VLOOKUP($B2731,$D2713:$E2718,2,0),0)+IFERROR(VLOOKUP($B2731,$F2713:$G2718,2,0),0)+IFERROR(VLOOKUP($B2731,$H2713:$I2718,2,0),0)+IFERROR(VLOOKUP($B2731,$J2713:$K2718,2,0),0)+IFERROR(VLOOKUP($B2731,$L2713:$M2718,2,0),0)+IFERROR(VLOOKUP($B2731,$N2713:$O2718,2,0),0)+IFERROR(VLOOKUP($B2731,$P2713:$Q2718,2,0),0)+IFERROR(VLOOKUP($B2731,$R2713:$S2718,2,0),0))</f>
        <v>0</v>
      </c>
      <c r="E2731" s="110"/>
      <c r="M2731" s="110"/>
      <c r="O2731" s="105">
        <v>9</v>
      </c>
      <c r="P2731" s="185" t="e">
        <v>#NUM!</v>
      </c>
      <c r="Q2731" s="185" t="e">
        <v>#NUM!</v>
      </c>
      <c r="R2731" s="185" t="e">
        <v>#NUM!</v>
      </c>
      <c r="S2731" s="185"/>
      <c r="T2731" s="114"/>
      <c r="U2731" s="114"/>
    </row>
    <row r="2732" spans="1:34" hidden="1" outlineLevel="2" x14ac:dyDescent="0.25">
      <c r="B2732" s="105">
        <v>13</v>
      </c>
      <c r="C2732" s="108">
        <f t="shared" ref="C2732" si="4701">-(IFERROR(VLOOKUP($B2732,$B2713:$C2718,2,0),0)+IFERROR(VLOOKUP($B2732,$D2713:$E2718,2,0),0)+IFERROR(VLOOKUP($B2732,$F2713:$G2718,2,0),0)+IFERROR(VLOOKUP($B2732,$H2713:$I2718,2,0),0)+IFERROR(VLOOKUP($B2732,$J2713:$K2718,2,0),0)+IFERROR(VLOOKUP($B2732,$L2713:$M2718,2,0),0)+IFERROR(VLOOKUP($B2732,$N2713:$O2718,2,0),0)+IFERROR(VLOOKUP($B2732,$P2713:$Q2718,2,0),0)+IFERROR(VLOOKUP($B2732,$R2713:$S2718,2,0),0))</f>
        <v>0</v>
      </c>
      <c r="E2732" s="110"/>
      <c r="F2732" s="110"/>
      <c r="G2732" s="324" t="s">
        <v>42</v>
      </c>
      <c r="H2732" s="324"/>
      <c r="I2732" s="324"/>
      <c r="J2732" s="324"/>
      <c r="K2732" s="324"/>
      <c r="L2732" s="324"/>
      <c r="M2732" s="110"/>
      <c r="O2732" s="105">
        <v>10</v>
      </c>
      <c r="P2732" s="185" t="e">
        <v>#NUM!</v>
      </c>
      <c r="Q2732" s="185" t="e">
        <v>#NUM!</v>
      </c>
      <c r="R2732" s="185"/>
      <c r="S2732" s="185"/>
      <c r="T2732" s="114"/>
      <c r="U2732" s="114"/>
    </row>
    <row r="2733" spans="1:34" hidden="1" outlineLevel="2" x14ac:dyDescent="0.25">
      <c r="B2733" s="105">
        <v>14</v>
      </c>
      <c r="C2733" s="108">
        <f t="shared" ref="C2733" si="4702">-(IFERROR(VLOOKUP($B2733,$B2713:$C2718,2,0),0)+IFERROR(VLOOKUP($B2733,$D2713:$E2718,2,0),0)+IFERROR(VLOOKUP($B2733,$F2713:$G2718,2,0),0)+IFERROR(VLOOKUP($B2733,$H2713:$I2718,2,0),0)+IFERROR(VLOOKUP($B2733,$J2713:$K2718,2,0),0)+IFERROR(VLOOKUP($B2733,$L2713:$M2718,2,0),0)+IFERROR(VLOOKUP($B2733,$N2713:$O2718,2,0),0)+IFERROR(VLOOKUP($B2733,$P2713:$Q2718,2,0),0)+IFERROR(VLOOKUP($B2733,$R2713:$S2718,2,0),0))</f>
        <v>0</v>
      </c>
      <c r="E2733" s="110"/>
      <c r="F2733" s="110"/>
      <c r="G2733" s="112">
        <v>6</v>
      </c>
      <c r="H2733" s="112">
        <v>5</v>
      </c>
      <c r="I2733" s="112">
        <v>4</v>
      </c>
      <c r="J2733" s="112">
        <v>3</v>
      </c>
      <c r="K2733" s="112">
        <v>2</v>
      </c>
      <c r="L2733" s="112">
        <v>1</v>
      </c>
      <c r="M2733" s="110"/>
      <c r="O2733" s="105">
        <v>11</v>
      </c>
      <c r="P2733" s="185" t="e">
        <v>#NUM!</v>
      </c>
      <c r="Q2733" s="185"/>
      <c r="R2733" s="185"/>
      <c r="S2733" s="185"/>
      <c r="T2733" s="114"/>
      <c r="U2733" s="114"/>
    </row>
    <row r="2734" spans="1:34" hidden="1" outlineLevel="2" x14ac:dyDescent="0.25">
      <c r="A2734" s="68" t="s">
        <v>41</v>
      </c>
      <c r="B2734" s="105">
        <v>15</v>
      </c>
      <c r="C2734" s="108">
        <f t="shared" ref="C2734" si="4703">-(IFERROR(VLOOKUP($B2734,$B2713:$C2718,2,0),0)+IFERROR(VLOOKUP($B2734,$D2713:$E2718,2,0),0)+IFERROR(VLOOKUP($B2734,$F2713:$G2718,2,0),0)+IFERROR(VLOOKUP($B2734,$H2713:$I2718,2,0),0)+IFERROR(VLOOKUP($B2734,$J2713:$K2718,2,0),0)+IFERROR(VLOOKUP($B2734,$L2713:$M2718,2,0),0)+IFERROR(VLOOKUP($B2734,$N2713:$O2718,2,0),0)+IFERROR(VLOOKUP($B2734,$P2713:$Q2718,2,0),0)+IFERROR(VLOOKUP($B2734,$R2713:$S2718,2,0),0))</f>
        <v>0</v>
      </c>
      <c r="E2734" s="110"/>
      <c r="F2734" s="105">
        <v>1</v>
      </c>
      <c r="G2734" s="184" t="e">
        <f t="array" ref="G2734:G2742">MMULT(MINVERSE($C$24:$K$32),$C2720:$C2728)</f>
        <v>#NUM!</v>
      </c>
      <c r="H2734" s="184" t="e">
        <f t="array" ref="H2734:H2741">MMULT(MINVERSE($C$24:$J$31),$C2720:$C2727)</f>
        <v>#NUM!</v>
      </c>
      <c r="I2734" s="184" t="e">
        <f t="array" ref="I2734:I2740">MMULT(MINVERSE($C$24:$I$30),$C2720:$C2726)</f>
        <v>#NUM!</v>
      </c>
      <c r="J2734" s="184" t="e">
        <f t="array" ref="J2734:J2739">MMULT(MINVERSE($C$24:$H$29),$C2720:$C2725)</f>
        <v>#NUM!</v>
      </c>
      <c r="K2734" s="184" t="e">
        <f t="array" ref="K2734:K2738">MMULT(MINVERSE($C$24:$G$28),$C2720:$C2724)</f>
        <v>#NUM!</v>
      </c>
      <c r="L2734" s="113"/>
      <c r="M2734" s="110"/>
      <c r="N2734" s="110"/>
      <c r="O2734" s="110"/>
      <c r="P2734" s="110"/>
    </row>
    <row r="2735" spans="1:34" hidden="1" outlineLevel="2" x14ac:dyDescent="0.25">
      <c r="B2735" s="105">
        <v>16</v>
      </c>
      <c r="C2735" s="108">
        <f t="shared" ref="C2735" si="4704">-(IFERROR(VLOOKUP($B2735,$B2713:$C2718,2,0),0)+IFERROR(VLOOKUP($B2735,$D2713:$E2718,2,0),0)+IFERROR(VLOOKUP($B2735,$F2713:$G2718,2,0),0)+IFERROR(VLOOKUP($B2735,$H2713:$I2718,2,0),0)+IFERROR(VLOOKUP($B2735,$J2713:$K2718,2,0),0)+IFERROR(VLOOKUP($B2735,$L2713:$M2718,2,0),0)+IFERROR(VLOOKUP($B2735,$N2713:$O2718,2,0),0)+IFERROR(VLOOKUP($B2735,$P2713:$Q2718,2,0),0)+IFERROR(VLOOKUP($B2735,$R2713:$S2718,2,0),0))</f>
        <v>0</v>
      </c>
      <c r="E2735" s="110"/>
      <c r="F2735" s="105">
        <v>2</v>
      </c>
      <c r="G2735" s="185" t="e">
        <v>#NUM!</v>
      </c>
      <c r="H2735" s="185" t="e">
        <v>#NUM!</v>
      </c>
      <c r="I2735" s="185" t="e">
        <v>#NUM!</v>
      </c>
      <c r="J2735" s="185" t="e">
        <v>#NUM!</v>
      </c>
      <c r="K2735" s="185" t="e">
        <v>#NUM!</v>
      </c>
      <c r="L2735" s="114"/>
      <c r="M2735" s="110"/>
      <c r="N2735" s="110"/>
      <c r="O2735" s="110"/>
      <c r="P2735" s="110"/>
    </row>
    <row r="2736" spans="1:34" hidden="1" outlineLevel="2" x14ac:dyDescent="0.25">
      <c r="B2736" s="105">
        <v>17</v>
      </c>
      <c r="C2736" s="108">
        <f t="shared" ref="C2736" si="4705">-(IFERROR(VLOOKUP($B2736,$B2713:$C2718,2,0),0)+IFERROR(VLOOKUP($B2736,$D2713:$E2718,2,0),0)+IFERROR(VLOOKUP($B2736,$F2713:$G2718,2,0),0)+IFERROR(VLOOKUP($B2736,$H2713:$I2718,2,0),0)+IFERROR(VLOOKUP($B2736,$J2713:$K2718,2,0),0)+IFERROR(VLOOKUP($B2736,$L2713:$M2718,2,0),0)+IFERROR(VLOOKUP($B2736,$N2713:$O2718,2,0),0)+IFERROR(VLOOKUP($B2736,$P2713:$Q2718,2,0),0)+IFERROR(VLOOKUP($B2736,$R2713:$S2718,2,0),0))</f>
        <v>0</v>
      </c>
      <c r="E2736" s="110"/>
      <c r="F2736" s="105">
        <v>3</v>
      </c>
      <c r="G2736" s="185" t="e">
        <v>#NUM!</v>
      </c>
      <c r="H2736" s="185" t="e">
        <v>#NUM!</v>
      </c>
      <c r="I2736" s="185" t="e">
        <v>#NUM!</v>
      </c>
      <c r="J2736" s="185" t="e">
        <v>#NUM!</v>
      </c>
      <c r="K2736" s="185" t="e">
        <v>#NUM!</v>
      </c>
      <c r="L2736" s="114"/>
      <c r="M2736" s="110"/>
    </row>
    <row r="2737" spans="1:24" hidden="1" outlineLevel="2" x14ac:dyDescent="0.25">
      <c r="B2737" s="105">
        <v>18</v>
      </c>
      <c r="C2737" s="108">
        <f t="shared" ref="C2737" si="4706">-(IFERROR(VLOOKUP($B2737,$B2713:$C2718,2,0),0)+IFERROR(VLOOKUP($B2737,$D2713:$E2718,2,0),0)+IFERROR(VLOOKUP($B2737,$F2713:$G2718,2,0),0)+IFERROR(VLOOKUP($B2737,$H2713:$I2718,2,0),0)+IFERROR(VLOOKUP($B2737,$J2713:$K2718,2,0),0)+IFERROR(VLOOKUP($B2737,$L2713:$M2718,2,0),0)+IFERROR(VLOOKUP($B2737,$N2713:$O2718,2,0),0)+IFERROR(VLOOKUP($B2737,$P2713:$Q2718,2,0),0)+IFERROR(VLOOKUP($B2737,$R2713:$S2718,2,0),0))</f>
        <v>0</v>
      </c>
      <c r="E2737" s="110"/>
      <c r="F2737" s="105">
        <v>4</v>
      </c>
      <c r="G2737" s="185" t="e">
        <v>#NUM!</v>
      </c>
      <c r="H2737" s="185" t="e">
        <v>#NUM!</v>
      </c>
      <c r="I2737" s="185" t="e">
        <v>#NUM!</v>
      </c>
      <c r="J2737" s="185" t="e">
        <v>#NUM!</v>
      </c>
      <c r="K2737" s="185" t="e">
        <v>#NUM!</v>
      </c>
      <c r="L2737" s="114"/>
      <c r="M2737" s="110"/>
    </row>
    <row r="2738" spans="1:24" hidden="1" outlineLevel="2" x14ac:dyDescent="0.25">
      <c r="B2738" s="105">
        <v>19</v>
      </c>
      <c r="C2738" s="108">
        <f t="shared" ref="C2738" si="4707">-(IFERROR(VLOOKUP($B2738,$B2713:$C2718,2,0),0)+IFERROR(VLOOKUP($B2738,$D2713:$E2718,2,0),0)+IFERROR(VLOOKUP($B2738,$F2713:$G2718,2,0),0)+IFERROR(VLOOKUP($B2738,$H2713:$I2718,2,0),0)+IFERROR(VLOOKUP($B2738,$J2713:$K2718,2,0),0)+IFERROR(VLOOKUP($B2738,$L2713:$M2718,2,0),0)+IFERROR(VLOOKUP($B2738,$N2713:$O2718,2,0),0)+IFERROR(VLOOKUP($B2738,$P2713:$Q2718,2,0),0)+IFERROR(VLOOKUP($B2738,$R2713:$S2718,2,0),0))</f>
        <v>0</v>
      </c>
      <c r="E2738" s="110"/>
      <c r="F2738" s="105">
        <v>5</v>
      </c>
      <c r="G2738" s="185" t="e">
        <v>#NUM!</v>
      </c>
      <c r="H2738" s="185" t="e">
        <v>#NUM!</v>
      </c>
      <c r="I2738" s="185" t="e">
        <v>#NUM!</v>
      </c>
      <c r="J2738" s="185" t="e">
        <v>#NUM!</v>
      </c>
      <c r="K2738" s="185" t="e">
        <v>#NUM!</v>
      </c>
      <c r="L2738" s="114"/>
      <c r="M2738" s="110"/>
    </row>
    <row r="2739" spans="1:24" hidden="1" outlineLevel="2" x14ac:dyDescent="0.25">
      <c r="B2739" s="105">
        <v>20</v>
      </c>
      <c r="C2739" s="108">
        <f t="shared" ref="C2739" si="4708">-(IFERROR(VLOOKUP($B2739,$B2713:$C2718,2,0),0)+IFERROR(VLOOKUP($B2739,$D2713:$E2718,2,0),0)+IFERROR(VLOOKUP($B2739,$F2713:$G2718,2,0),0)+IFERROR(VLOOKUP($B2739,$H2713:$I2718,2,0),0)+IFERROR(VLOOKUP($B2739,$J2713:$K2718,2,0),0)+IFERROR(VLOOKUP($B2739,$L2713:$M2718,2,0),0)+IFERROR(VLOOKUP($B2739,$N2713:$O2718,2,0),0)+IFERROR(VLOOKUP($B2739,$P2713:$Q2718,2,0),0)+IFERROR(VLOOKUP($B2739,$R2713:$S2718,2,0),0))</f>
        <v>0</v>
      </c>
      <c r="E2739" s="110" t="s">
        <v>40</v>
      </c>
      <c r="F2739" s="105">
        <v>6</v>
      </c>
      <c r="G2739" s="185" t="e">
        <v>#NUM!</v>
      </c>
      <c r="H2739" s="185" t="e">
        <v>#NUM!</v>
      </c>
      <c r="I2739" s="185" t="e">
        <v>#NUM!</v>
      </c>
      <c r="J2739" s="185" t="e">
        <v>#NUM!</v>
      </c>
      <c r="K2739" s="185"/>
      <c r="L2739" s="114"/>
      <c r="M2739" s="110"/>
    </row>
    <row r="2740" spans="1:24" hidden="1" outlineLevel="2" x14ac:dyDescent="0.25">
      <c r="B2740" s="105">
        <v>21</v>
      </c>
      <c r="C2740" s="108">
        <f t="shared" ref="C2740" si="4709">-(IFERROR(VLOOKUP($B2740,$B2713:$C2718,2,0),0)+IFERROR(VLOOKUP($B2740,$D2713:$E2718,2,0),0)+IFERROR(VLOOKUP($B2740,$F2713:$G2718,2,0),0)+IFERROR(VLOOKUP($B2740,$H2713:$I2718,2,0),0)+IFERROR(VLOOKUP($B2740,$J2713:$K2718,2,0),0)+IFERROR(VLOOKUP($B2740,$L2713:$M2718,2,0),0)+IFERROR(VLOOKUP($B2740,$N2713:$O2718,2,0),0)+IFERROR(VLOOKUP($B2740,$P2713:$Q2718,2,0),0)+IFERROR(VLOOKUP($B2740,$R2713:$S2718,2,0),0))</f>
        <v>0</v>
      </c>
      <c r="E2740" s="110"/>
      <c r="F2740" s="105">
        <v>7</v>
      </c>
      <c r="G2740" s="185" t="e">
        <v>#NUM!</v>
      </c>
      <c r="H2740" s="185" t="e">
        <v>#NUM!</v>
      </c>
      <c r="I2740" s="185" t="e">
        <v>#NUM!</v>
      </c>
      <c r="J2740" s="185"/>
      <c r="K2740" s="185"/>
      <c r="L2740" s="114"/>
      <c r="M2740" s="110"/>
    </row>
    <row r="2741" spans="1:24" hidden="1" outlineLevel="2" x14ac:dyDescent="0.25">
      <c r="E2741" s="110"/>
      <c r="F2741" s="105">
        <v>8</v>
      </c>
      <c r="G2741" s="185" t="e">
        <v>#NUM!</v>
      </c>
      <c r="H2741" s="185" t="e">
        <v>#NUM!</v>
      </c>
      <c r="I2741" s="185"/>
      <c r="J2741" s="185"/>
      <c r="K2741" s="185"/>
      <c r="L2741" s="114"/>
      <c r="M2741" s="110"/>
      <c r="X2741" s="110"/>
    </row>
    <row r="2742" spans="1:24" hidden="1" outlineLevel="2" x14ac:dyDescent="0.25">
      <c r="E2742" s="110"/>
      <c r="F2742" s="105">
        <v>9</v>
      </c>
      <c r="G2742" s="185" t="e">
        <v>#NUM!</v>
      </c>
      <c r="H2742" s="185"/>
      <c r="I2742" s="185"/>
      <c r="J2742" s="185"/>
      <c r="K2742" s="185"/>
      <c r="L2742" s="114"/>
      <c r="M2742" s="110"/>
      <c r="X2742" s="110"/>
    </row>
    <row r="2743" spans="1:24" hidden="1" outlineLevel="2" x14ac:dyDescent="0.25">
      <c r="A2743" s="117"/>
    </row>
    <row r="2744" spans="1:24" s="119" customFormat="1" hidden="1" outlineLevel="2" x14ac:dyDescent="0.25">
      <c r="A2744" s="118" t="s">
        <v>37</v>
      </c>
    </row>
    <row r="2745" spans="1:24" hidden="1" outlineLevel="2" x14ac:dyDescent="0.25">
      <c r="B2745" s="316" t="e">
        <f t="shared" ref="B2745:B2751" si="4710">B2712</f>
        <v>#REF!</v>
      </c>
      <c r="C2745" s="316"/>
      <c r="D2745" s="316" t="e">
        <f t="shared" ref="D2745:D2751" si="4711">D2712</f>
        <v>#REF!</v>
      </c>
      <c r="E2745" s="316"/>
      <c r="F2745" s="316" t="e">
        <f t="shared" ref="F2745:F2751" si="4712">F2712</f>
        <v>#REF!</v>
      </c>
      <c r="G2745" s="316"/>
      <c r="H2745" s="316" t="e">
        <f t="shared" ref="H2745:H2751" si="4713">H2712</f>
        <v>#REF!</v>
      </c>
      <c r="I2745" s="316"/>
      <c r="J2745" s="316" t="e">
        <f t="shared" ref="J2745:J2751" si="4714">J2712</f>
        <v>#REF!</v>
      </c>
      <c r="K2745" s="316"/>
      <c r="L2745" s="316" t="e">
        <f t="shared" ref="L2745:L2751" si="4715">L2712</f>
        <v>#REF!</v>
      </c>
      <c r="M2745" s="316"/>
    </row>
    <row r="2746" spans="1:24" hidden="1" outlineLevel="2" x14ac:dyDescent="0.25">
      <c r="B2746" s="105" t="e">
        <f t="shared" si="4710"/>
        <v>#REF!</v>
      </c>
      <c r="C2746" s="116" t="e">
        <f>IF($Q$2=2,IFERROR(INDEX($G2723:$L2729,MATCH(B2746,$F2723:$F2729,0),MATCH(INICIO!$C$59,$G2722:$L2722,0)),0),IF($Q$2=4,IFERROR(INDEX($P2723:$U2733,MATCH(B2746,$O2723:$O2733,0),MATCH(INICIO!$C$59,$P2722:$U2722,0)),0),IFERROR(INDEX($G2734:$L2742,MATCH(B2746,$F2734:$F2742,0),MATCH(INICIO!$C$59,$G2733:$L2733,0)),0)))</f>
        <v>#REF!</v>
      </c>
      <c r="D2746" s="105" t="e">
        <f t="shared" si="4711"/>
        <v>#REF!</v>
      </c>
      <c r="E2746" s="116" t="e">
        <f>IF($Q$2=2,IFERROR(INDEX($G2723:$L2729,MATCH(D2746,$F2723:$F2729,0),MATCH(INICIO!$C$59,$G2722:$L2722,0)),0),IF($Q$2=4,IFERROR(INDEX($P2723:$U2733,MATCH(D2746,$O2723:$O2733,0),MATCH(INICIO!$C$59,$P2722:$U2722,0)),0),IFERROR(INDEX($G2734:$L2742,MATCH(D2746,$F2734:$F2742,0),MATCH(INICIO!$C$59,$G2733:$L2733,0)),0)))</f>
        <v>#REF!</v>
      </c>
      <c r="F2746" s="105" t="e">
        <f t="shared" si="4712"/>
        <v>#REF!</v>
      </c>
      <c r="G2746" s="116" t="e">
        <f>IF($Q$2=2,IFERROR(INDEX($G2723:$L2729,MATCH(F2746,$F2723:$F2729,0),MATCH(INICIO!$C$59,$G2722:$L2722,0)),0),IF($Q$2=4,IFERROR(INDEX($P2723:$U2733,MATCH(F2746,$O2723:$O2733,0),MATCH(INICIO!$C$59,$P2722:$U2722,0)),0),IFERROR(INDEX($G2734:$L2742,MATCH(F2746,$F2734:$F2742,0),MATCH(INICIO!$C$59,$G2733:$L2733,0)),0)))</f>
        <v>#REF!</v>
      </c>
      <c r="H2746" s="105" t="e">
        <f t="shared" si="4713"/>
        <v>#REF!</v>
      </c>
      <c r="I2746" s="116" t="e">
        <f>IF($Q$2=2,IFERROR(INDEX($G2723:$L2729,MATCH(H2746,$F2723:$F2729,0),MATCH(INICIO!$C$59,$G2722:$L2722,0)),0),IF($Q$2=4,IFERROR(INDEX($P2723:$U2733,MATCH(H2746,$O2723:$O2733,0),MATCH(INICIO!$C$59,$P2722:$U2722,0)),0),IFERROR(INDEX($G2734:$L2742,MATCH(H2746,$F2734:$F2742,0),MATCH(INICIO!$C$59,$G2733:$L2733,0)),0)))</f>
        <v>#REF!</v>
      </c>
      <c r="J2746" s="105" t="e">
        <f t="shared" si="4714"/>
        <v>#REF!</v>
      </c>
      <c r="K2746" s="116" t="e">
        <f>IF($Q$2=2,IFERROR(INDEX($G2723:$L2729,MATCH(J2746,$F2723:$F2729,0),MATCH(INICIO!$C$59,$G2722:$L2722,0)),0),IF($Q$2=4,IFERROR(INDEX($P2723:$U2733,MATCH(J2746,$O2723:$O2733,0),MATCH(INICIO!$C$59,$P2722:$U2722,0)),0),IFERROR(INDEX($G2734:$L2742,MATCH(J2746,$F2734:$F2742,0),MATCH(INICIO!$C$59,$G2733:$L2733,0)),0)))</f>
        <v>#REF!</v>
      </c>
      <c r="L2746" s="105" t="e">
        <f t="shared" si="4715"/>
        <v>#REF!</v>
      </c>
      <c r="M2746" s="116" t="e">
        <f>IF($Q$2=2,IFERROR(INDEX($G2723:$L2729,MATCH(L2746,$F2723:$F2729,0),MATCH(INICIO!$C$59,$G2722:$L2722,0)),0),IF($Q$2=4,IFERROR(INDEX($P2723:$U2733,MATCH(L2746,$O2723:$O2733,0),MATCH(INICIO!$C$59,$P2722:$U2722,0)),0),IFERROR(INDEX($G2734:$L2742,MATCH(L2746,$F2734:$F2742,0),MATCH(INICIO!$C$59,$G2733:$L2733,0)),0)))</f>
        <v>#REF!</v>
      </c>
    </row>
    <row r="2747" spans="1:24" hidden="1" outlineLevel="2" x14ac:dyDescent="0.25">
      <c r="B2747" s="105" t="e">
        <f t="shared" si="4710"/>
        <v>#REF!</v>
      </c>
      <c r="C2747" s="116" t="e">
        <f>IF($Q$2=2,IFERROR(INDEX($G2723:$L2729,MATCH(B2747,$F2723:$F2729,0),MATCH(INICIO!$C$59,$G2722:$L2722,0)),0),IF($Q$2=4,IFERROR(INDEX($P2723:$U2733,MATCH(B2747,$O2723:$O2733,0),MATCH(INICIO!$C$59,$P2722:$U2722,0)),0),IFERROR(INDEX($G2734:$L2742,MATCH(B2747,$F2734:$F2742,0),MATCH(INICIO!$C$59,$G2733:$L2733,0)),0)))</f>
        <v>#REF!</v>
      </c>
      <c r="D2747" s="105" t="e">
        <f t="shared" si="4711"/>
        <v>#REF!</v>
      </c>
      <c r="E2747" s="116" t="e">
        <f>IF($Q$2=2,IFERROR(INDEX($G2723:$L2729,MATCH(D2747,$F2723:$F2729,0),MATCH(INICIO!$C$59,$G2722:$L2722,0)),0),IF($Q$2=4,IFERROR(INDEX($P2723:$U2733,MATCH(D2747,$O2723:$O2733,0),MATCH(INICIO!$C$59,$P2722:$U2722,0)),0),IFERROR(INDEX($G2734:$L2742,MATCH(D2747,$F2734:$F2742,0),MATCH(INICIO!$C$59,$G2733:$L2733,0)),0)))</f>
        <v>#REF!</v>
      </c>
      <c r="F2747" s="105" t="e">
        <f t="shared" si="4712"/>
        <v>#REF!</v>
      </c>
      <c r="G2747" s="116" t="e">
        <f>IF($Q$2=2,IFERROR(INDEX($G2723:$L2729,MATCH(F2747,$F2723:$F2729,0),MATCH(INICIO!$C$59,$G2722:$L2722,0)),0),IF($Q$2=4,IFERROR(INDEX($P2723:$U2733,MATCH(F2747,$O2723:$O2733,0),MATCH(INICIO!$C$59,$P2722:$U2722,0)),0),IFERROR(INDEX($G2734:$L2742,MATCH(F2747,$F2734:$F2742,0),MATCH(INICIO!$C$59,$G2733:$L2733,0)),0)))</f>
        <v>#REF!</v>
      </c>
      <c r="H2747" s="105" t="e">
        <f t="shared" si="4713"/>
        <v>#REF!</v>
      </c>
      <c r="I2747" s="116" t="e">
        <f>IF($Q$2=2,IFERROR(INDEX($G2723:$L2729,MATCH(H2747,$F2723:$F2729,0),MATCH(INICIO!$C$59,$G2722:$L2722,0)),0),IF($Q$2=4,IFERROR(INDEX($P2723:$U2733,MATCH(H2747,$O2723:$O2733,0),MATCH(INICIO!$C$59,$P2722:$U2722,0)),0),IFERROR(INDEX($G2734:$L2742,MATCH(H2747,$F2734:$F2742,0),MATCH(INICIO!$C$59,$G2733:$L2733,0)),0)))</f>
        <v>#REF!</v>
      </c>
      <c r="J2747" s="105" t="e">
        <f t="shared" si="4714"/>
        <v>#REF!</v>
      </c>
      <c r="K2747" s="116" t="e">
        <f>IF($Q$2=2,IFERROR(INDEX($G2723:$L2729,MATCH(J2747,$F2723:$F2729,0),MATCH(INICIO!$C$59,$G2722:$L2722,0)),0),IF($Q$2=4,IFERROR(INDEX($P2723:$U2733,MATCH(J2747,$O2723:$O2733,0),MATCH(INICIO!$C$59,$P2722:$U2722,0)),0),IFERROR(INDEX($G2734:$L2742,MATCH(J2747,$F2734:$F2742,0),MATCH(INICIO!$C$59,$G2733:$L2733,0)),0)))</f>
        <v>#REF!</v>
      </c>
      <c r="L2747" s="105" t="e">
        <f t="shared" si="4715"/>
        <v>#REF!</v>
      </c>
      <c r="M2747" s="116" t="e">
        <f>IF($Q$2=2,IFERROR(INDEX($G2723:$L2729,MATCH(L2747,$F2723:$F2729,0),MATCH(INICIO!$C$59,$G2722:$L2722,0)),0),IF($Q$2=4,IFERROR(INDEX($P2723:$U2733,MATCH(L2747,$O2723:$O2733,0),MATCH(INICIO!$C$59,$P2722:$U2722,0)),0),IFERROR(INDEX($G2734:$L2742,MATCH(L2747,$F2734:$F2742,0),MATCH(INICIO!$C$59,$G2733:$L2733,0)),0)))</f>
        <v>#REF!</v>
      </c>
    </row>
    <row r="2748" spans="1:24" hidden="1" outlineLevel="2" x14ac:dyDescent="0.25">
      <c r="B2748" s="105" t="e">
        <f t="shared" si="4710"/>
        <v>#REF!</v>
      </c>
      <c r="C2748" s="116" t="e">
        <f>IF($Q$2=2,IFERROR(INDEX($G2723:$L2729,MATCH(B2748,$F2723:$F2729,0),MATCH(INICIO!$C$59,$G2722:$L2722,0)),0),IF($Q$2=4,IFERROR(INDEX($P2723:$U2733,MATCH(B2748,$O2723:$O2733,0),MATCH(INICIO!$C$59,$P2722:$U2722,0)),0),IFERROR(INDEX($G2734:$L2742,MATCH(B2748,$F2734:$F2742,0),MATCH(INICIO!$C$59,$G2733:$L2733,0)),0)))</f>
        <v>#REF!</v>
      </c>
      <c r="D2748" s="105" t="e">
        <f t="shared" si="4711"/>
        <v>#REF!</v>
      </c>
      <c r="E2748" s="116" t="e">
        <f>IF($Q$2=2,IFERROR(INDEX($G2723:$L2729,MATCH(D2748,$F2723:$F2729,0),MATCH(INICIO!$C$59,$G2722:$L2722,0)),0),IF($Q$2=4,IFERROR(INDEX($P2723:$U2733,MATCH(D2748,$O2723:$O2733,0),MATCH(INICIO!$C$59,$P2722:$U2722,0)),0),IFERROR(INDEX($G2734:$L2742,MATCH(D2748,$F2734:$F2742,0),MATCH(INICIO!$C$59,$G2733:$L2733,0)),0)))</f>
        <v>#REF!</v>
      </c>
      <c r="F2748" s="105" t="e">
        <f t="shared" si="4712"/>
        <v>#REF!</v>
      </c>
      <c r="G2748" s="116" t="e">
        <f>IF($Q$2=2,IFERROR(INDEX($G2723:$L2729,MATCH(F2748,$F2723:$F2729,0),MATCH(INICIO!$C$59,$G2722:$L2722,0)),0),IF($Q$2=4,IFERROR(INDEX($P2723:$U2733,MATCH(F2748,$O2723:$O2733,0),MATCH(INICIO!$C$59,$P2722:$U2722,0)),0),IFERROR(INDEX($G2734:$L2742,MATCH(F2748,$F2734:$F2742,0),MATCH(INICIO!$C$59,$G2733:$L2733,0)),0)))</f>
        <v>#REF!</v>
      </c>
      <c r="H2748" s="105" t="e">
        <f t="shared" si="4713"/>
        <v>#REF!</v>
      </c>
      <c r="I2748" s="116" t="e">
        <f>IF($Q$2=2,IFERROR(INDEX($G2723:$L2729,MATCH(H2748,$F2723:$F2729,0),MATCH(INICIO!$C$59,$G2722:$L2722,0)),0),IF($Q$2=4,IFERROR(INDEX($P2723:$U2733,MATCH(H2748,$O2723:$O2733,0),MATCH(INICIO!$C$59,$P2722:$U2722,0)),0),IFERROR(INDEX($G2734:$L2742,MATCH(H2748,$F2734:$F2742,0),MATCH(INICIO!$C$59,$G2733:$L2733,0)),0)))</f>
        <v>#REF!</v>
      </c>
      <c r="J2748" s="105" t="e">
        <f t="shared" si="4714"/>
        <v>#REF!</v>
      </c>
      <c r="K2748" s="116" t="e">
        <f>IF($Q$2=2,IFERROR(INDEX($G2723:$L2729,MATCH(J2748,$F2723:$F2729,0),MATCH(INICIO!$C$59,$G2722:$L2722,0)),0),IF($Q$2=4,IFERROR(INDEX($P2723:$U2733,MATCH(J2748,$O2723:$O2733,0),MATCH(INICIO!$C$59,$P2722:$U2722,0)),0),IFERROR(INDEX($G2734:$L2742,MATCH(J2748,$F2734:$F2742,0),MATCH(INICIO!$C$59,$G2733:$L2733,0)),0)))</f>
        <v>#REF!</v>
      </c>
      <c r="L2748" s="105" t="e">
        <f t="shared" si="4715"/>
        <v>#REF!</v>
      </c>
      <c r="M2748" s="116" t="e">
        <f>IF($Q$2=2,IFERROR(INDEX($G2723:$L2729,MATCH(L2748,$F2723:$F2729,0),MATCH(INICIO!$C$59,$G2722:$L2722,0)),0),IF($Q$2=4,IFERROR(INDEX($P2723:$U2733,MATCH(L2748,$O2723:$O2733,0),MATCH(INICIO!$C$59,$P2722:$U2722,0)),0),IFERROR(INDEX($G2734:$L2742,MATCH(L2748,$F2734:$F2742,0),MATCH(INICIO!$C$59,$G2733:$L2733,0)),0)))</f>
        <v>#REF!</v>
      </c>
    </row>
    <row r="2749" spans="1:24" hidden="1" outlineLevel="2" x14ac:dyDescent="0.25">
      <c r="B2749" s="105" t="e">
        <f t="shared" si="4710"/>
        <v>#REF!</v>
      </c>
      <c r="C2749" s="116" t="e">
        <f>IF($Q$2=2,IFERROR(INDEX($G2723:$L2729,MATCH(B2749,$F2723:$F2729,0),MATCH(INICIO!$C$59,$G2722:$L2722,0)),0),IF($Q$2=4,IFERROR(INDEX($P2723:$U2733,MATCH(B2749,$O2723:$O2733,0),MATCH(INICIO!$C$59,$P2722:$U2722,0)),0),IFERROR(INDEX($G2734:$L2742,MATCH(B2749,$F2734:$F2742,0),MATCH(INICIO!$C$59,$G2733:$L2733,0)),0)))</f>
        <v>#REF!</v>
      </c>
      <c r="D2749" s="105" t="e">
        <f t="shared" si="4711"/>
        <v>#REF!</v>
      </c>
      <c r="E2749" s="116" t="e">
        <f>IF($Q$2=2,IFERROR(INDEX($G2723:$L2729,MATCH(D2749,$F2723:$F2729,0),MATCH(INICIO!$C$59,$G2722:$L2722,0)),0),IF($Q$2=4,IFERROR(INDEX($P2723:$U2733,MATCH(D2749,$O2723:$O2733,0),MATCH(INICIO!$C$59,$P2722:$U2722,0)),0),IFERROR(INDEX($G2734:$L2742,MATCH(D2749,$F2734:$F2742,0),MATCH(INICIO!$C$59,$G2733:$L2733,0)),0)))</f>
        <v>#REF!</v>
      </c>
      <c r="F2749" s="105" t="e">
        <f t="shared" si="4712"/>
        <v>#REF!</v>
      </c>
      <c r="G2749" s="116" t="e">
        <f>IF($Q$2=2,IFERROR(INDEX($G2723:$L2729,MATCH(F2749,$F2723:$F2729,0),MATCH(INICIO!$C$59,$G2722:$L2722,0)),0),IF($Q$2=4,IFERROR(INDEX($P2723:$U2733,MATCH(F2749,$O2723:$O2733,0),MATCH(INICIO!$C$59,$P2722:$U2722,0)),0),IFERROR(INDEX($G2734:$L2742,MATCH(F2749,$F2734:$F2742,0),MATCH(INICIO!$C$59,$G2733:$L2733,0)),0)))</f>
        <v>#REF!</v>
      </c>
      <c r="H2749" s="105" t="e">
        <f t="shared" si="4713"/>
        <v>#REF!</v>
      </c>
      <c r="I2749" s="116" t="e">
        <f>IF($Q$2=2,IFERROR(INDEX($G2723:$L2729,MATCH(H2749,$F2723:$F2729,0),MATCH(INICIO!$C$59,$G2722:$L2722,0)),0),IF($Q$2=4,IFERROR(INDEX($P2723:$U2733,MATCH(H2749,$O2723:$O2733,0),MATCH(INICIO!$C$59,$P2722:$U2722,0)),0),IFERROR(INDEX($G2734:$L2742,MATCH(H2749,$F2734:$F2742,0),MATCH(INICIO!$C$59,$G2733:$L2733,0)),0)))</f>
        <v>#REF!</v>
      </c>
      <c r="J2749" s="105" t="e">
        <f t="shared" si="4714"/>
        <v>#REF!</v>
      </c>
      <c r="K2749" s="116" t="e">
        <f>IF($Q$2=2,IFERROR(INDEX($G2723:$L2729,MATCH(J2749,$F2723:$F2729,0),MATCH(INICIO!$C$59,$G2722:$L2722,0)),0),IF($Q$2=4,IFERROR(INDEX($P2723:$U2733,MATCH(J2749,$O2723:$O2733,0),MATCH(INICIO!$C$59,$P2722:$U2722,0)),0),IFERROR(INDEX($G2734:$L2742,MATCH(J2749,$F2734:$F2742,0),MATCH(INICIO!$C$59,$G2733:$L2733,0)),0)))</f>
        <v>#REF!</v>
      </c>
      <c r="L2749" s="105" t="e">
        <f t="shared" si="4715"/>
        <v>#REF!</v>
      </c>
      <c r="M2749" s="116" t="e">
        <f>IF($Q$2=2,IFERROR(INDEX($G2723:$L2729,MATCH(L2749,$F2723:$F2729,0),MATCH(INICIO!$C$59,$G2722:$L2722,0)),0),IF($Q$2=4,IFERROR(INDEX($P2723:$U2733,MATCH(L2749,$O2723:$O2733,0),MATCH(INICIO!$C$59,$P2722:$U2722,0)),0),IFERROR(INDEX($G2734:$L2742,MATCH(L2749,$F2734:$F2742,0),MATCH(INICIO!$C$59,$G2733:$L2733,0)),0)))</f>
        <v>#REF!</v>
      </c>
    </row>
    <row r="2750" spans="1:24" hidden="1" outlineLevel="2" x14ac:dyDescent="0.25">
      <c r="B2750" s="105" t="e">
        <f t="shared" si="4710"/>
        <v>#REF!</v>
      </c>
      <c r="C2750" s="116" t="e">
        <f>IF($Q$2=2,IFERROR(INDEX($G2723:$L2729,MATCH(B2750,$F2723:$F2729,0),MATCH(INICIO!$C$59,$G2722:$L2722,0)),0),IF($Q$2=4,IFERROR(INDEX($P2723:$U2733,MATCH(B2750,$O2723:$O2733,0),MATCH(INICIO!$C$59,$P2722:$U2722,0)),0),IFERROR(INDEX($G2734:$L2742,MATCH(B2750,$F2734:$F2742,0),MATCH(INICIO!$C$59,$G2733:$L2733,0)),0)))</f>
        <v>#REF!</v>
      </c>
      <c r="D2750" s="105" t="e">
        <f t="shared" si="4711"/>
        <v>#REF!</v>
      </c>
      <c r="E2750" s="116" t="e">
        <f>IF($Q$2=2,IFERROR(INDEX($G2723:$L2729,MATCH(D2750,$F2723:$F2729,0),MATCH(INICIO!$C$59,$G2722:$L2722,0)),0),IF($Q$2=4,IFERROR(INDEX($P2723:$U2733,MATCH(D2750,$O2723:$O2733,0),MATCH(INICIO!$C$59,$P2722:$U2722,0)),0),IFERROR(INDEX($G2734:$L2742,MATCH(D2750,$F2734:$F2742,0),MATCH(INICIO!$C$59,$G2733:$L2733,0)),0)))</f>
        <v>#REF!</v>
      </c>
      <c r="F2750" s="105" t="e">
        <f t="shared" si="4712"/>
        <v>#REF!</v>
      </c>
      <c r="G2750" s="116" t="e">
        <f>IF($Q$2=2,IFERROR(INDEX($G2723:$L2729,MATCH(F2750,$F2723:$F2729,0),MATCH(INICIO!$C$59,$G2722:$L2722,0)),0),IF($Q$2=4,IFERROR(INDEX($P2723:$U2733,MATCH(F2750,$O2723:$O2733,0),MATCH(INICIO!$C$59,$P2722:$U2722,0)),0),IFERROR(INDEX($G2734:$L2742,MATCH(F2750,$F2734:$F2742,0),MATCH(INICIO!$C$59,$G2733:$L2733,0)),0)))</f>
        <v>#REF!</v>
      </c>
      <c r="H2750" s="105" t="e">
        <f t="shared" si="4713"/>
        <v>#REF!</v>
      </c>
      <c r="I2750" s="116" t="e">
        <f>IF($Q$2=2,IFERROR(INDEX($G2723:$L2729,MATCH(H2750,$F2723:$F2729,0),MATCH(INICIO!$C$59,$G2722:$L2722,0)),0),IF($Q$2=4,IFERROR(INDEX($P2723:$U2733,MATCH(H2750,$O2723:$O2733,0),MATCH(INICIO!$C$59,$P2722:$U2722,0)),0),IFERROR(INDEX($G2734:$L2742,MATCH(H2750,$F2734:$F2742,0),MATCH(INICIO!$C$59,$G2733:$L2733,0)),0)))</f>
        <v>#REF!</v>
      </c>
      <c r="J2750" s="105" t="e">
        <f t="shared" si="4714"/>
        <v>#REF!</v>
      </c>
      <c r="K2750" s="116" t="e">
        <f>IF($Q$2=2,IFERROR(INDEX($G2723:$L2729,MATCH(J2750,$F2723:$F2729,0),MATCH(INICIO!$C$59,$G2722:$L2722,0)),0),IF($Q$2=4,IFERROR(INDEX($P2723:$U2733,MATCH(J2750,$O2723:$O2733,0),MATCH(INICIO!$C$59,$P2722:$U2722,0)),0),IFERROR(INDEX($G2734:$L2742,MATCH(J2750,$F2734:$F2742,0),MATCH(INICIO!$C$59,$G2733:$L2733,0)),0)))</f>
        <v>#REF!</v>
      </c>
      <c r="L2750" s="105" t="e">
        <f t="shared" si="4715"/>
        <v>#REF!</v>
      </c>
      <c r="M2750" s="116" t="e">
        <f>IF($Q$2=2,IFERROR(INDEX($G2723:$L2729,MATCH(L2750,$F2723:$F2729,0),MATCH(INICIO!$C$59,$G2722:$L2722,0)),0),IF($Q$2=4,IFERROR(INDEX($P2723:$U2733,MATCH(L2750,$O2723:$O2733,0),MATCH(INICIO!$C$59,$P2722:$U2722,0)),0),IFERROR(INDEX($G2734:$L2742,MATCH(L2750,$F2734:$F2742,0),MATCH(INICIO!$C$59,$G2733:$L2733,0)),0)))</f>
        <v>#REF!</v>
      </c>
    </row>
    <row r="2751" spans="1:24" hidden="1" outlineLevel="2" x14ac:dyDescent="0.25">
      <c r="B2751" s="105" t="e">
        <f t="shared" si="4710"/>
        <v>#REF!</v>
      </c>
      <c r="C2751" s="116" t="e">
        <f>IF($Q$2=2,IFERROR(INDEX($G2723:$L2729,MATCH(B2751,$F2723:$F2729,0),MATCH(INICIO!$C$59,$G2722:$L2722,0)),0),IF($Q$2=4,IFERROR(INDEX($P2723:$U2733,MATCH(B2751,$O2723:$O2733,0),MATCH(INICIO!$C$59,$P2722:$U2722,0)),0),IFERROR(INDEX($G2734:$L2742,MATCH(B2751,$F2734:$F2742,0),MATCH(INICIO!$C$59,$G2733:$L2733,0)),0)))</f>
        <v>#REF!</v>
      </c>
      <c r="D2751" s="105" t="e">
        <f t="shared" si="4711"/>
        <v>#REF!</v>
      </c>
      <c r="E2751" s="116" t="e">
        <f>IF($Q$2=2,IFERROR(INDEX($G2723:$L2729,MATCH(D2751,$F2723:$F2729,0),MATCH(INICIO!$C$59,$G2722:$L2722,0)),0),IF($Q$2=4,IFERROR(INDEX($P2723:$U2733,MATCH(D2751,$O2723:$O2733,0),MATCH(INICIO!$C$59,$P2722:$U2722,0)),0),IFERROR(INDEX($G2734:$L2742,MATCH(D2751,$F2734:$F2742,0),MATCH(INICIO!$C$59,$G2733:$L2733,0)),0)))</f>
        <v>#REF!</v>
      </c>
      <c r="F2751" s="105" t="e">
        <f t="shared" si="4712"/>
        <v>#REF!</v>
      </c>
      <c r="G2751" s="116" t="e">
        <f>IF($Q$2=2,IFERROR(INDEX($G2723:$L2729,MATCH(F2751,$F2723:$F2729,0),MATCH(INICIO!$C$59,$G2722:$L2722,0)),0),IF($Q$2=4,IFERROR(INDEX($P2723:$U2733,MATCH(F2751,$O2723:$O2733,0),MATCH(INICIO!$C$59,$P2722:$U2722,0)),0),IFERROR(INDEX($G2734:$L2742,MATCH(F2751,$F2734:$F2742,0),MATCH(INICIO!$C$59,$G2733:$L2733,0)),0)))</f>
        <v>#REF!</v>
      </c>
      <c r="H2751" s="105" t="e">
        <f t="shared" si="4713"/>
        <v>#REF!</v>
      </c>
      <c r="I2751" s="116" t="e">
        <f>IF($Q$2=2,IFERROR(INDEX($G2723:$L2729,MATCH(H2751,$F2723:$F2729,0),MATCH(INICIO!$C$59,$G2722:$L2722,0)),0),IF($Q$2=4,IFERROR(INDEX($P2723:$U2733,MATCH(H2751,$O2723:$O2733,0),MATCH(INICIO!$C$59,$P2722:$U2722,0)),0),IFERROR(INDEX($G2734:$L2742,MATCH(H2751,$F2734:$F2742,0),MATCH(INICIO!$C$59,$G2733:$L2733,0)),0)))</f>
        <v>#REF!</v>
      </c>
      <c r="J2751" s="105" t="e">
        <f t="shared" si="4714"/>
        <v>#REF!</v>
      </c>
      <c r="K2751" s="116" t="e">
        <f>IF($Q$2=2,IFERROR(INDEX($G2723:$L2729,MATCH(J2751,$F2723:$F2729,0),MATCH(INICIO!$C$59,$G2722:$L2722,0)),0),IF($Q$2=4,IFERROR(INDEX($P2723:$U2733,MATCH(J2751,$O2723:$O2733,0),MATCH(INICIO!$C$59,$P2722:$U2722,0)),0),IFERROR(INDEX($G2734:$L2742,MATCH(J2751,$F2734:$F2742,0),MATCH(INICIO!$C$59,$G2733:$L2733,0)),0)))</f>
        <v>#REF!</v>
      </c>
      <c r="L2751" s="105" t="e">
        <f t="shared" si="4715"/>
        <v>#REF!</v>
      </c>
      <c r="M2751" s="116" t="e">
        <f>IF($Q$2=2,IFERROR(INDEX($G2723:$L2729,MATCH(L2751,$F2723:$F2729,0),MATCH(INICIO!$C$59,$G2722:$L2722,0)),0),IF($Q$2=4,IFERROR(INDEX($P2723:$U2733,MATCH(L2751,$O2723:$O2733,0),MATCH(INICIO!$C$59,$P2722:$U2722,0)),0),IFERROR(INDEX($G2734:$L2742,MATCH(L2751,$F2734:$F2742,0),MATCH(INICIO!$C$59,$G2733:$L2733,0)),0)))</f>
        <v>#REF!</v>
      </c>
    </row>
    <row r="2752" spans="1:24" hidden="1" outlineLevel="2" x14ac:dyDescent="0.25"/>
    <row r="2753" spans="1:93" s="119" customFormat="1" hidden="1" outlineLevel="2" x14ac:dyDescent="0.25">
      <c r="A2753" s="118" t="s">
        <v>43</v>
      </c>
    </row>
    <row r="2754" spans="1:93" hidden="1" outlineLevel="2" x14ac:dyDescent="0.25">
      <c r="C2754" s="121">
        <f t="shared" ref="C2754:H2754" si="4716">E$2</f>
        <v>1</v>
      </c>
      <c r="D2754" s="121">
        <f t="shared" si="4716"/>
        <v>2</v>
      </c>
      <c r="E2754" s="121">
        <f t="shared" si="4716"/>
        <v>3</v>
      </c>
      <c r="F2754" s="121">
        <f t="shared" si="4716"/>
        <v>4</v>
      </c>
      <c r="G2754" s="121">
        <f t="shared" si="4716"/>
        <v>5</v>
      </c>
      <c r="H2754" s="121">
        <f t="shared" si="4716"/>
        <v>6</v>
      </c>
    </row>
    <row r="2755" spans="1:93" hidden="1" outlineLevel="2" x14ac:dyDescent="0.25">
      <c r="B2755" s="122" t="s">
        <v>44</v>
      </c>
      <c r="C2755" s="123" t="e">
        <f t="array" ref="C2755:C2760">MMULT(MMULT(C$8:H$13,$AZ$8:$BE$13),C2746:C2751)+MMULT(MINVERSE(TRANSPOSE($AZ$8:$BE$13)),C2713:C2718)</f>
        <v>#REF!</v>
      </c>
      <c r="D2755" s="123" t="e">
        <f t="array" ref="D2755:D2760">MMULT(MMULT(K$8:P$13,$AZ$8:$BE$13),E2746:E2751)+MMULT(MINVERSE(TRANSPOSE($AZ$8:$BE$13)),E2713:E2718)</f>
        <v>#REF!</v>
      </c>
      <c r="E2755" s="123" t="e">
        <f t="array" ref="E2755:E2760">MMULT(MMULT(S$8:X$13,$AZ$8:$BE$13),G2746:G2751)+MMULT(MINVERSE(TRANSPOSE($AZ$8:$BE$13)),G2713:G2718)</f>
        <v>#REF!</v>
      </c>
      <c r="F2755" s="123" t="e">
        <f t="array" ref="F2755:F2760">MMULT(MMULT(AA$8:AF$13,$AZ$8:$BE$13),I2746:I2751)+MMULT(MINVERSE(TRANSPOSE($AZ$8:$BE$13)),I2713:I2718)</f>
        <v>#REF!</v>
      </c>
      <c r="G2755" s="123" t="e">
        <f t="array" ref="G2755:G2760">MMULT(MMULT(AI$8:AN$13,$AZ$8:$BE$13),K2746:K2751)+MMULT(MINVERSE(TRANSPOSE($AZ$8:$BE$13)),K2713:K2718)</f>
        <v>#REF!</v>
      </c>
      <c r="H2755" s="123" t="e">
        <f t="array" ref="H2755:H2760">MMULT(MMULT(AQ$8:AV$13,$AZ$8:$BE$13),M2746:M2751)+MMULT(MINVERSE(TRANSPOSE($AZ$8:$BE$13)),M2713:M2718)</f>
        <v>#REF!</v>
      </c>
      <c r="N2755" s="124"/>
      <c r="P2755" s="124"/>
    </row>
    <row r="2756" spans="1:93" hidden="1" outlineLevel="2" x14ac:dyDescent="0.25">
      <c r="B2756" s="122" t="s">
        <v>45</v>
      </c>
      <c r="C2756" s="123" t="e">
        <v>#REF!</v>
      </c>
      <c r="D2756" s="123" t="e">
        <v>#REF!</v>
      </c>
      <c r="E2756" s="123" t="e">
        <v>#REF!</v>
      </c>
      <c r="F2756" s="123" t="e">
        <v>#REF!</v>
      </c>
      <c r="G2756" s="123" t="e">
        <v>#REF!</v>
      </c>
      <c r="H2756" s="123" t="e">
        <v>#REF!</v>
      </c>
      <c r="N2756" s="124"/>
      <c r="P2756" s="124"/>
    </row>
    <row r="2757" spans="1:93" hidden="1" outlineLevel="2" x14ac:dyDescent="0.25">
      <c r="B2757" s="122" t="s">
        <v>46</v>
      </c>
      <c r="C2757" s="123" t="e">
        <v>#REF!</v>
      </c>
      <c r="D2757" s="123" t="e">
        <v>#REF!</v>
      </c>
      <c r="E2757" s="123" t="e">
        <v>#REF!</v>
      </c>
      <c r="F2757" s="123" t="e">
        <v>#REF!</v>
      </c>
      <c r="G2757" s="123" t="e">
        <v>#REF!</v>
      </c>
      <c r="H2757" s="123" t="e">
        <v>#REF!</v>
      </c>
      <c r="N2757" s="124"/>
      <c r="P2757" s="124"/>
    </row>
    <row r="2758" spans="1:93" hidden="1" outlineLevel="2" x14ac:dyDescent="0.25">
      <c r="B2758" s="122" t="s">
        <v>47</v>
      </c>
      <c r="C2758" s="123" t="e">
        <v>#REF!</v>
      </c>
      <c r="D2758" s="123" t="e">
        <v>#REF!</v>
      </c>
      <c r="E2758" s="123" t="e">
        <v>#REF!</v>
      </c>
      <c r="F2758" s="123" t="e">
        <v>#REF!</v>
      </c>
      <c r="G2758" s="123" t="e">
        <v>#REF!</v>
      </c>
      <c r="H2758" s="123" t="e">
        <v>#REF!</v>
      </c>
      <c r="N2758" s="124"/>
      <c r="P2758" s="124"/>
    </row>
    <row r="2759" spans="1:93" hidden="1" outlineLevel="2" x14ac:dyDescent="0.25">
      <c r="B2759" s="122" t="s">
        <v>48</v>
      </c>
      <c r="C2759" s="123" t="e">
        <v>#REF!</v>
      </c>
      <c r="D2759" s="123" t="e">
        <v>#REF!</v>
      </c>
      <c r="E2759" s="123" t="e">
        <v>#REF!</v>
      </c>
      <c r="F2759" s="123" t="e">
        <v>#REF!</v>
      </c>
      <c r="G2759" s="123" t="e">
        <v>#REF!</v>
      </c>
      <c r="H2759" s="123" t="e">
        <v>#REF!</v>
      </c>
      <c r="N2759" s="124"/>
      <c r="P2759" s="124"/>
    </row>
    <row r="2760" spans="1:93" hidden="1" outlineLevel="2" x14ac:dyDescent="0.25">
      <c r="B2760" s="122" t="s">
        <v>49</v>
      </c>
      <c r="C2760" s="123" t="e">
        <v>#REF!</v>
      </c>
      <c r="D2760" s="123" t="e">
        <v>#REF!</v>
      </c>
      <c r="E2760" s="123" t="e">
        <v>#REF!</v>
      </c>
      <c r="F2760" s="123" t="e">
        <v>#REF!</v>
      </c>
      <c r="G2760" s="123" t="e">
        <v>#REF!</v>
      </c>
      <c r="H2760" s="123" t="e">
        <v>#REF!</v>
      </c>
      <c r="N2760" s="124"/>
      <c r="P2760" s="124"/>
    </row>
    <row r="2761" spans="1:93" hidden="1" outlineLevel="2" x14ac:dyDescent="0.25"/>
    <row r="2762" spans="1:93" hidden="1" outlineLevel="2" x14ac:dyDescent="0.25">
      <c r="B2762" s="318" t="s">
        <v>50</v>
      </c>
      <c r="C2762" s="319"/>
      <c r="D2762" s="319"/>
      <c r="E2762" s="319"/>
      <c r="F2762" s="319"/>
      <c r="G2762" s="319"/>
      <c r="H2762" s="319"/>
      <c r="I2762" s="319"/>
      <c r="J2762" s="319"/>
      <c r="K2762" s="319"/>
      <c r="L2762" s="320"/>
      <c r="M2762" s="321" t="s">
        <v>51</v>
      </c>
      <c r="N2762" s="322"/>
      <c r="O2762" s="322"/>
      <c r="P2762" s="322"/>
      <c r="Q2762" s="322"/>
      <c r="R2762" s="322"/>
      <c r="S2762" s="322"/>
      <c r="T2762" s="322"/>
      <c r="U2762" s="322"/>
      <c r="V2762" s="323"/>
      <c r="W2762" s="321" t="s">
        <v>52</v>
      </c>
      <c r="X2762" s="322"/>
      <c r="Y2762" s="322"/>
      <c r="Z2762" s="322"/>
      <c r="AA2762" s="322"/>
      <c r="AB2762" s="322"/>
      <c r="AC2762" s="322"/>
      <c r="AD2762" s="322"/>
      <c r="AE2762" s="322"/>
      <c r="AF2762" s="323"/>
      <c r="AG2762" s="321" t="s">
        <v>53</v>
      </c>
      <c r="AH2762" s="322"/>
      <c r="AI2762" s="322"/>
      <c r="AJ2762" s="322"/>
      <c r="AK2762" s="322"/>
      <c r="AL2762" s="322"/>
      <c r="AM2762" s="322"/>
      <c r="AN2762" s="322"/>
      <c r="AO2762" s="322"/>
      <c r="AP2762" s="323"/>
      <c r="AQ2762" s="321" t="s">
        <v>54</v>
      </c>
      <c r="AR2762" s="322"/>
      <c r="AS2762" s="322"/>
      <c r="AT2762" s="322"/>
      <c r="AU2762" s="322"/>
      <c r="AV2762" s="322"/>
      <c r="AW2762" s="322"/>
      <c r="AX2762" s="322"/>
      <c r="AY2762" s="322"/>
      <c r="AZ2762" s="323"/>
      <c r="BA2762" s="321" t="s">
        <v>55</v>
      </c>
      <c r="BB2762" s="322"/>
      <c r="BC2762" s="322"/>
      <c r="BD2762" s="322"/>
      <c r="BE2762" s="322"/>
      <c r="BF2762" s="322"/>
      <c r="BG2762" s="322"/>
      <c r="BH2762" s="322"/>
      <c r="BI2762" s="322"/>
      <c r="BJ2762" s="323"/>
    </row>
    <row r="2763" spans="1:93" hidden="1" outlineLevel="2" x14ac:dyDescent="0.25">
      <c r="B2763" s="186">
        <f t="shared" ref="B2763" si="4717">E$2</f>
        <v>1</v>
      </c>
      <c r="C2763" s="187">
        <f t="shared" ref="C2763:L2766" si="4718">B2763</f>
        <v>1</v>
      </c>
      <c r="D2763" s="187">
        <f t="shared" si="4718"/>
        <v>1</v>
      </c>
      <c r="E2763" s="187">
        <f t="shared" si="4718"/>
        <v>1</v>
      </c>
      <c r="F2763" s="187">
        <f t="shared" si="4718"/>
        <v>1</v>
      </c>
      <c r="G2763" s="187">
        <f t="shared" si="4718"/>
        <v>1</v>
      </c>
      <c r="H2763" s="187">
        <f t="shared" si="4718"/>
        <v>1</v>
      </c>
      <c r="I2763" s="187">
        <f t="shared" si="4718"/>
        <v>1</v>
      </c>
      <c r="J2763" s="187">
        <f t="shared" si="4718"/>
        <v>1</v>
      </c>
      <c r="K2763" s="187">
        <f t="shared" si="4718"/>
        <v>1</v>
      </c>
      <c r="L2763" s="188">
        <f t="shared" si="4718"/>
        <v>1</v>
      </c>
      <c r="M2763" s="189">
        <f t="shared" ref="M2763" si="4719">F$2</f>
        <v>2</v>
      </c>
      <c r="N2763" s="187">
        <f t="shared" ref="N2763:V2766" si="4720">M2763</f>
        <v>2</v>
      </c>
      <c r="O2763" s="187">
        <f t="shared" si="4720"/>
        <v>2</v>
      </c>
      <c r="P2763" s="187">
        <f t="shared" si="4720"/>
        <v>2</v>
      </c>
      <c r="Q2763" s="187">
        <f t="shared" si="4720"/>
        <v>2</v>
      </c>
      <c r="R2763" s="187">
        <f t="shared" si="4720"/>
        <v>2</v>
      </c>
      <c r="S2763" s="187">
        <f t="shared" si="4720"/>
        <v>2</v>
      </c>
      <c r="T2763" s="187">
        <f t="shared" si="4720"/>
        <v>2</v>
      </c>
      <c r="U2763" s="187">
        <f t="shared" si="4720"/>
        <v>2</v>
      </c>
      <c r="V2763" s="188">
        <f t="shared" si="4720"/>
        <v>2</v>
      </c>
      <c r="W2763" s="189">
        <f>G$2</f>
        <v>3</v>
      </c>
      <c r="X2763" s="187">
        <f t="shared" ref="X2763:AF2766" si="4721">W2763</f>
        <v>3</v>
      </c>
      <c r="Y2763" s="187">
        <f t="shared" si="4721"/>
        <v>3</v>
      </c>
      <c r="Z2763" s="187">
        <f t="shared" si="4721"/>
        <v>3</v>
      </c>
      <c r="AA2763" s="187">
        <f t="shared" si="4721"/>
        <v>3</v>
      </c>
      <c r="AB2763" s="187">
        <f t="shared" si="4721"/>
        <v>3</v>
      </c>
      <c r="AC2763" s="187">
        <f t="shared" si="4721"/>
        <v>3</v>
      </c>
      <c r="AD2763" s="187">
        <f t="shared" si="4721"/>
        <v>3</v>
      </c>
      <c r="AE2763" s="187">
        <f t="shared" si="4721"/>
        <v>3</v>
      </c>
      <c r="AF2763" s="188">
        <f t="shared" si="4721"/>
        <v>3</v>
      </c>
      <c r="AG2763" s="189">
        <f>H$2</f>
        <v>4</v>
      </c>
      <c r="AH2763" s="187">
        <f t="shared" ref="AH2763:AP2766" si="4722">AG2763</f>
        <v>4</v>
      </c>
      <c r="AI2763" s="187">
        <f t="shared" si="4722"/>
        <v>4</v>
      </c>
      <c r="AJ2763" s="187">
        <f t="shared" si="4722"/>
        <v>4</v>
      </c>
      <c r="AK2763" s="187">
        <f t="shared" si="4722"/>
        <v>4</v>
      </c>
      <c r="AL2763" s="187">
        <f t="shared" si="4722"/>
        <v>4</v>
      </c>
      <c r="AM2763" s="187">
        <f t="shared" si="4722"/>
        <v>4</v>
      </c>
      <c r="AN2763" s="187">
        <f t="shared" si="4722"/>
        <v>4</v>
      </c>
      <c r="AO2763" s="187">
        <f t="shared" si="4722"/>
        <v>4</v>
      </c>
      <c r="AP2763" s="188">
        <f t="shared" si="4722"/>
        <v>4</v>
      </c>
      <c r="AQ2763" s="189">
        <f>I$2</f>
        <v>5</v>
      </c>
      <c r="AR2763" s="187">
        <f t="shared" ref="AR2763:AZ2766" si="4723">AQ2763</f>
        <v>5</v>
      </c>
      <c r="AS2763" s="187">
        <f t="shared" si="4723"/>
        <v>5</v>
      </c>
      <c r="AT2763" s="187">
        <f t="shared" si="4723"/>
        <v>5</v>
      </c>
      <c r="AU2763" s="187">
        <f t="shared" si="4723"/>
        <v>5</v>
      </c>
      <c r="AV2763" s="187">
        <f t="shared" si="4723"/>
        <v>5</v>
      </c>
      <c r="AW2763" s="187">
        <f t="shared" si="4723"/>
        <v>5</v>
      </c>
      <c r="AX2763" s="187">
        <f t="shared" si="4723"/>
        <v>5</v>
      </c>
      <c r="AY2763" s="187">
        <f t="shared" si="4723"/>
        <v>5</v>
      </c>
      <c r="AZ2763" s="188">
        <f t="shared" si="4723"/>
        <v>5</v>
      </c>
      <c r="BA2763" s="189">
        <f>J$2</f>
        <v>6</v>
      </c>
      <c r="BB2763" s="187">
        <f t="shared" ref="BB2763:BJ2766" si="4724">BA2763</f>
        <v>6</v>
      </c>
      <c r="BC2763" s="187">
        <f t="shared" si="4724"/>
        <v>6</v>
      </c>
      <c r="BD2763" s="187">
        <f t="shared" si="4724"/>
        <v>6</v>
      </c>
      <c r="BE2763" s="187">
        <f t="shared" si="4724"/>
        <v>6</v>
      </c>
      <c r="BF2763" s="187">
        <f t="shared" si="4724"/>
        <v>6</v>
      </c>
      <c r="BG2763" s="187">
        <f t="shared" si="4724"/>
        <v>6</v>
      </c>
      <c r="BH2763" s="187">
        <f t="shared" si="4724"/>
        <v>6</v>
      </c>
      <c r="BI2763" s="187">
        <f t="shared" si="4724"/>
        <v>6</v>
      </c>
      <c r="BJ2763" s="188">
        <f t="shared" si="4724"/>
        <v>6</v>
      </c>
    </row>
    <row r="2764" spans="1:93" s="2" customFormat="1" ht="15" hidden="1" customHeight="1" outlineLevel="2" x14ac:dyDescent="0.25">
      <c r="A2764" s="152" t="s">
        <v>192</v>
      </c>
      <c r="B2764" s="129" t="e">
        <f>C2757</f>
        <v>#REF!</v>
      </c>
      <c r="C2764" s="130" t="e">
        <f t="shared" si="4718"/>
        <v>#REF!</v>
      </c>
      <c r="D2764" s="130" t="e">
        <f t="shared" si="4718"/>
        <v>#REF!</v>
      </c>
      <c r="E2764" s="130" t="e">
        <f t="shared" si="4718"/>
        <v>#REF!</v>
      </c>
      <c r="F2764" s="130" t="e">
        <f t="shared" si="4718"/>
        <v>#REF!</v>
      </c>
      <c r="G2764" s="130" t="e">
        <f t="shared" si="4718"/>
        <v>#REF!</v>
      </c>
      <c r="H2764" s="130" t="e">
        <f t="shared" si="4718"/>
        <v>#REF!</v>
      </c>
      <c r="I2764" s="130" t="e">
        <f t="shared" si="4718"/>
        <v>#REF!</v>
      </c>
      <c r="J2764" s="190" t="e">
        <f t="shared" si="4718"/>
        <v>#REF!</v>
      </c>
      <c r="K2764" s="130" t="e">
        <f t="shared" si="4718"/>
        <v>#REF!</v>
      </c>
      <c r="L2764" s="131" t="e">
        <f t="shared" si="4718"/>
        <v>#REF!</v>
      </c>
      <c r="M2764" s="129" t="e">
        <f>D2757</f>
        <v>#REF!</v>
      </c>
      <c r="N2764" s="130" t="e">
        <f t="shared" si="4720"/>
        <v>#REF!</v>
      </c>
      <c r="O2764" s="130" t="e">
        <f t="shared" si="4720"/>
        <v>#REF!</v>
      </c>
      <c r="P2764" s="130" t="e">
        <f t="shared" si="4720"/>
        <v>#REF!</v>
      </c>
      <c r="Q2764" s="130" t="e">
        <f t="shared" si="4720"/>
        <v>#REF!</v>
      </c>
      <c r="R2764" s="130" t="e">
        <f t="shared" si="4720"/>
        <v>#REF!</v>
      </c>
      <c r="S2764" s="130" t="e">
        <f t="shared" si="4720"/>
        <v>#REF!</v>
      </c>
      <c r="T2764" s="130" t="e">
        <f t="shared" si="4720"/>
        <v>#REF!</v>
      </c>
      <c r="U2764" s="130" t="e">
        <f t="shared" si="4720"/>
        <v>#REF!</v>
      </c>
      <c r="V2764" s="131" t="e">
        <f t="shared" si="4720"/>
        <v>#REF!</v>
      </c>
      <c r="W2764" s="129" t="e">
        <f>E2757</f>
        <v>#REF!</v>
      </c>
      <c r="X2764" s="130" t="e">
        <f t="shared" si="4721"/>
        <v>#REF!</v>
      </c>
      <c r="Y2764" s="130" t="e">
        <f t="shared" si="4721"/>
        <v>#REF!</v>
      </c>
      <c r="Z2764" s="130" t="e">
        <f t="shared" si="4721"/>
        <v>#REF!</v>
      </c>
      <c r="AA2764" s="130" t="e">
        <f t="shared" si="4721"/>
        <v>#REF!</v>
      </c>
      <c r="AB2764" s="130" t="e">
        <f t="shared" si="4721"/>
        <v>#REF!</v>
      </c>
      <c r="AC2764" s="130" t="e">
        <f t="shared" si="4721"/>
        <v>#REF!</v>
      </c>
      <c r="AD2764" s="130" t="e">
        <f t="shared" si="4721"/>
        <v>#REF!</v>
      </c>
      <c r="AE2764" s="130" t="e">
        <f t="shared" si="4721"/>
        <v>#REF!</v>
      </c>
      <c r="AF2764" s="131" t="e">
        <f t="shared" si="4721"/>
        <v>#REF!</v>
      </c>
      <c r="AG2764" s="129" t="e">
        <f>F2757</f>
        <v>#REF!</v>
      </c>
      <c r="AH2764" s="130" t="e">
        <f t="shared" si="4722"/>
        <v>#REF!</v>
      </c>
      <c r="AI2764" s="130" t="e">
        <f t="shared" si="4722"/>
        <v>#REF!</v>
      </c>
      <c r="AJ2764" s="130" t="e">
        <f t="shared" si="4722"/>
        <v>#REF!</v>
      </c>
      <c r="AK2764" s="130" t="e">
        <f t="shared" si="4722"/>
        <v>#REF!</v>
      </c>
      <c r="AL2764" s="130" t="e">
        <f t="shared" si="4722"/>
        <v>#REF!</v>
      </c>
      <c r="AM2764" s="130" t="e">
        <f t="shared" si="4722"/>
        <v>#REF!</v>
      </c>
      <c r="AN2764" s="130" t="e">
        <f t="shared" si="4722"/>
        <v>#REF!</v>
      </c>
      <c r="AO2764" s="130" t="e">
        <f t="shared" si="4722"/>
        <v>#REF!</v>
      </c>
      <c r="AP2764" s="131" t="e">
        <f t="shared" si="4722"/>
        <v>#REF!</v>
      </c>
      <c r="AQ2764" s="129" t="e">
        <f>G2757</f>
        <v>#REF!</v>
      </c>
      <c r="AR2764" s="130" t="e">
        <f t="shared" si="4723"/>
        <v>#REF!</v>
      </c>
      <c r="AS2764" s="130" t="e">
        <f t="shared" si="4723"/>
        <v>#REF!</v>
      </c>
      <c r="AT2764" s="130" t="e">
        <f t="shared" si="4723"/>
        <v>#REF!</v>
      </c>
      <c r="AU2764" s="130" t="e">
        <f t="shared" si="4723"/>
        <v>#REF!</v>
      </c>
      <c r="AV2764" s="130" t="e">
        <f t="shared" si="4723"/>
        <v>#REF!</v>
      </c>
      <c r="AW2764" s="130" t="e">
        <f t="shared" si="4723"/>
        <v>#REF!</v>
      </c>
      <c r="AX2764" s="130" t="e">
        <f t="shared" si="4723"/>
        <v>#REF!</v>
      </c>
      <c r="AY2764" s="130" t="e">
        <f t="shared" si="4723"/>
        <v>#REF!</v>
      </c>
      <c r="AZ2764" s="131" t="e">
        <f t="shared" si="4723"/>
        <v>#REF!</v>
      </c>
      <c r="BA2764" s="129" t="e">
        <f>H2757</f>
        <v>#REF!</v>
      </c>
      <c r="BB2764" s="130" t="e">
        <f t="shared" si="4724"/>
        <v>#REF!</v>
      </c>
      <c r="BC2764" s="130" t="e">
        <f t="shared" si="4724"/>
        <v>#REF!</v>
      </c>
      <c r="BD2764" s="130" t="e">
        <f t="shared" si="4724"/>
        <v>#REF!</v>
      </c>
      <c r="BE2764" s="130" t="e">
        <f t="shared" si="4724"/>
        <v>#REF!</v>
      </c>
      <c r="BF2764" s="130" t="e">
        <f t="shared" si="4724"/>
        <v>#REF!</v>
      </c>
      <c r="BG2764" s="130" t="e">
        <f t="shared" si="4724"/>
        <v>#REF!</v>
      </c>
      <c r="BH2764" s="130" t="e">
        <f t="shared" si="4724"/>
        <v>#REF!</v>
      </c>
      <c r="BI2764" s="130" t="e">
        <f t="shared" si="4724"/>
        <v>#REF!</v>
      </c>
      <c r="BJ2764" s="131" t="e">
        <f t="shared" si="4724"/>
        <v>#REF!</v>
      </c>
      <c r="BK2764"/>
      <c r="BL2764"/>
      <c r="BM2764"/>
      <c r="BN2764"/>
      <c r="BO2764"/>
      <c r="BP2764"/>
      <c r="BQ2764"/>
      <c r="BR2764"/>
      <c r="BS2764"/>
      <c r="BT2764"/>
      <c r="BU2764"/>
      <c r="BV2764"/>
      <c r="BW2764"/>
      <c r="BX2764"/>
      <c r="BY2764"/>
      <c r="BZ2764"/>
      <c r="CA2764"/>
      <c r="CB2764"/>
      <c r="CC2764"/>
      <c r="CD2764"/>
      <c r="CE2764"/>
      <c r="CF2764"/>
      <c r="CG2764"/>
      <c r="CH2764"/>
      <c r="CI2764"/>
      <c r="CJ2764"/>
      <c r="CK2764"/>
      <c r="CL2764"/>
      <c r="CM2764"/>
      <c r="CN2764"/>
      <c r="CO2764"/>
    </row>
    <row r="2765" spans="1:93" s="2" customFormat="1" ht="15" hidden="1" customHeight="1" outlineLevel="2" x14ac:dyDescent="0.25">
      <c r="A2765" s="152" t="s">
        <v>47</v>
      </c>
      <c r="B2765" s="129" t="e">
        <f>C2758</f>
        <v>#REF!</v>
      </c>
      <c r="C2765" s="130" t="e">
        <f t="shared" si="4718"/>
        <v>#REF!</v>
      </c>
      <c r="D2765" s="130" t="e">
        <f t="shared" si="4718"/>
        <v>#REF!</v>
      </c>
      <c r="E2765" s="130" t="e">
        <f t="shared" si="4718"/>
        <v>#REF!</v>
      </c>
      <c r="F2765" s="130" t="e">
        <f t="shared" si="4718"/>
        <v>#REF!</v>
      </c>
      <c r="G2765" s="130" t="e">
        <f t="shared" si="4718"/>
        <v>#REF!</v>
      </c>
      <c r="H2765" s="130" t="e">
        <f t="shared" si="4718"/>
        <v>#REF!</v>
      </c>
      <c r="I2765" s="130" t="e">
        <f t="shared" si="4718"/>
        <v>#REF!</v>
      </c>
      <c r="J2765" s="190" t="e">
        <f t="shared" si="4718"/>
        <v>#REF!</v>
      </c>
      <c r="K2765" s="130" t="e">
        <f t="shared" si="4718"/>
        <v>#REF!</v>
      </c>
      <c r="L2765" s="131" t="e">
        <f t="shared" si="4718"/>
        <v>#REF!</v>
      </c>
      <c r="M2765" s="129" t="e">
        <f>D2758</f>
        <v>#REF!</v>
      </c>
      <c r="N2765" s="130" t="e">
        <f t="shared" si="4720"/>
        <v>#REF!</v>
      </c>
      <c r="O2765" s="130" t="e">
        <f t="shared" si="4720"/>
        <v>#REF!</v>
      </c>
      <c r="P2765" s="130" t="e">
        <f t="shared" si="4720"/>
        <v>#REF!</v>
      </c>
      <c r="Q2765" s="130" t="e">
        <f t="shared" si="4720"/>
        <v>#REF!</v>
      </c>
      <c r="R2765" s="130" t="e">
        <f t="shared" si="4720"/>
        <v>#REF!</v>
      </c>
      <c r="S2765" s="130" t="e">
        <f t="shared" si="4720"/>
        <v>#REF!</v>
      </c>
      <c r="T2765" s="130" t="e">
        <f t="shared" si="4720"/>
        <v>#REF!</v>
      </c>
      <c r="U2765" s="130" t="e">
        <f t="shared" si="4720"/>
        <v>#REF!</v>
      </c>
      <c r="V2765" s="131" t="e">
        <f t="shared" si="4720"/>
        <v>#REF!</v>
      </c>
      <c r="W2765" s="129" t="e">
        <f>E2758</f>
        <v>#REF!</v>
      </c>
      <c r="X2765" s="130" t="e">
        <f t="shared" si="4721"/>
        <v>#REF!</v>
      </c>
      <c r="Y2765" s="130" t="e">
        <f t="shared" si="4721"/>
        <v>#REF!</v>
      </c>
      <c r="Z2765" s="130" t="e">
        <f t="shared" si="4721"/>
        <v>#REF!</v>
      </c>
      <c r="AA2765" s="130" t="e">
        <f t="shared" si="4721"/>
        <v>#REF!</v>
      </c>
      <c r="AB2765" s="130" t="e">
        <f t="shared" si="4721"/>
        <v>#REF!</v>
      </c>
      <c r="AC2765" s="130" t="e">
        <f t="shared" si="4721"/>
        <v>#REF!</v>
      </c>
      <c r="AD2765" s="130" t="e">
        <f t="shared" si="4721"/>
        <v>#REF!</v>
      </c>
      <c r="AE2765" s="130" t="e">
        <f t="shared" si="4721"/>
        <v>#REF!</v>
      </c>
      <c r="AF2765" s="131" t="e">
        <f t="shared" si="4721"/>
        <v>#REF!</v>
      </c>
      <c r="AG2765" s="129" t="e">
        <f>F2758</f>
        <v>#REF!</v>
      </c>
      <c r="AH2765" s="130" t="e">
        <f t="shared" si="4722"/>
        <v>#REF!</v>
      </c>
      <c r="AI2765" s="130" t="e">
        <f t="shared" si="4722"/>
        <v>#REF!</v>
      </c>
      <c r="AJ2765" s="130" t="e">
        <f t="shared" si="4722"/>
        <v>#REF!</v>
      </c>
      <c r="AK2765" s="130" t="e">
        <f t="shared" si="4722"/>
        <v>#REF!</v>
      </c>
      <c r="AL2765" s="130" t="e">
        <f t="shared" si="4722"/>
        <v>#REF!</v>
      </c>
      <c r="AM2765" s="130" t="e">
        <f t="shared" si="4722"/>
        <v>#REF!</v>
      </c>
      <c r="AN2765" s="130" t="e">
        <f t="shared" si="4722"/>
        <v>#REF!</v>
      </c>
      <c r="AO2765" s="130" t="e">
        <f t="shared" si="4722"/>
        <v>#REF!</v>
      </c>
      <c r="AP2765" s="131" t="e">
        <f t="shared" si="4722"/>
        <v>#REF!</v>
      </c>
      <c r="AQ2765" s="129" t="e">
        <f>G2758</f>
        <v>#REF!</v>
      </c>
      <c r="AR2765" s="130" t="e">
        <f t="shared" si="4723"/>
        <v>#REF!</v>
      </c>
      <c r="AS2765" s="130" t="e">
        <f t="shared" si="4723"/>
        <v>#REF!</v>
      </c>
      <c r="AT2765" s="130" t="e">
        <f t="shared" si="4723"/>
        <v>#REF!</v>
      </c>
      <c r="AU2765" s="130" t="e">
        <f t="shared" si="4723"/>
        <v>#REF!</v>
      </c>
      <c r="AV2765" s="130" t="e">
        <f t="shared" si="4723"/>
        <v>#REF!</v>
      </c>
      <c r="AW2765" s="130" t="e">
        <f t="shared" si="4723"/>
        <v>#REF!</v>
      </c>
      <c r="AX2765" s="130" t="e">
        <f t="shared" si="4723"/>
        <v>#REF!</v>
      </c>
      <c r="AY2765" s="130" t="e">
        <f t="shared" si="4723"/>
        <v>#REF!</v>
      </c>
      <c r="AZ2765" s="131" t="e">
        <f t="shared" si="4723"/>
        <v>#REF!</v>
      </c>
      <c r="BA2765" s="129" t="e">
        <f>H2758</f>
        <v>#REF!</v>
      </c>
      <c r="BB2765" s="130" t="e">
        <f t="shared" si="4724"/>
        <v>#REF!</v>
      </c>
      <c r="BC2765" s="130" t="e">
        <f t="shared" si="4724"/>
        <v>#REF!</v>
      </c>
      <c r="BD2765" s="130" t="e">
        <f t="shared" si="4724"/>
        <v>#REF!</v>
      </c>
      <c r="BE2765" s="130" t="e">
        <f t="shared" si="4724"/>
        <v>#REF!</v>
      </c>
      <c r="BF2765" s="130" t="e">
        <f t="shared" si="4724"/>
        <v>#REF!</v>
      </c>
      <c r="BG2765" s="130" t="e">
        <f t="shared" si="4724"/>
        <v>#REF!</v>
      </c>
      <c r="BH2765" s="130" t="e">
        <f t="shared" si="4724"/>
        <v>#REF!</v>
      </c>
      <c r="BI2765" s="130" t="e">
        <f t="shared" si="4724"/>
        <v>#REF!</v>
      </c>
      <c r="BJ2765" s="131" t="e">
        <f t="shared" si="4724"/>
        <v>#REF!</v>
      </c>
      <c r="BK2765"/>
      <c r="BL2765"/>
      <c r="BM2765"/>
      <c r="BN2765"/>
      <c r="BO2765"/>
      <c r="BP2765"/>
      <c r="BQ2765"/>
      <c r="BR2765"/>
      <c r="BS2765"/>
      <c r="BT2765"/>
      <c r="BU2765"/>
      <c r="BV2765"/>
      <c r="BW2765"/>
      <c r="BX2765"/>
      <c r="BY2765"/>
      <c r="BZ2765"/>
      <c r="CA2765"/>
      <c r="CB2765"/>
      <c r="CC2765"/>
      <c r="CD2765"/>
      <c r="CE2765"/>
      <c r="CF2765"/>
      <c r="CG2765"/>
      <c r="CH2765"/>
      <c r="CI2765"/>
      <c r="CJ2765"/>
      <c r="CK2765"/>
      <c r="CL2765"/>
      <c r="CM2765"/>
      <c r="CN2765"/>
      <c r="CO2765"/>
    </row>
    <row r="2766" spans="1:93" s="2" customFormat="1" ht="15" hidden="1" customHeight="1" outlineLevel="2" x14ac:dyDescent="0.25">
      <c r="A2766" s="152" t="s">
        <v>57</v>
      </c>
      <c r="B2766" s="129">
        <f t="shared" ref="B2766" si="4725">E$3</f>
        <v>0.91</v>
      </c>
      <c r="C2766" s="130">
        <f t="shared" si="4718"/>
        <v>0.91</v>
      </c>
      <c r="D2766" s="130">
        <f t="shared" si="4718"/>
        <v>0.91</v>
      </c>
      <c r="E2766" s="130">
        <f t="shared" si="4718"/>
        <v>0.91</v>
      </c>
      <c r="F2766" s="130">
        <f t="shared" si="4718"/>
        <v>0.91</v>
      </c>
      <c r="G2766" s="130">
        <f t="shared" si="4718"/>
        <v>0.91</v>
      </c>
      <c r="H2766" s="130">
        <f t="shared" si="4718"/>
        <v>0.91</v>
      </c>
      <c r="I2766" s="130">
        <f t="shared" si="4718"/>
        <v>0.91</v>
      </c>
      <c r="J2766" s="190">
        <f t="shared" si="4718"/>
        <v>0.91</v>
      </c>
      <c r="K2766" s="130">
        <f t="shared" si="4718"/>
        <v>0.91</v>
      </c>
      <c r="L2766" s="131">
        <f t="shared" si="4718"/>
        <v>0.91</v>
      </c>
      <c r="M2766" s="129">
        <f t="shared" ref="M2766" si="4726">F$3</f>
        <v>3.6</v>
      </c>
      <c r="N2766" s="130">
        <f t="shared" si="4720"/>
        <v>3.6</v>
      </c>
      <c r="O2766" s="130">
        <f t="shared" si="4720"/>
        <v>3.6</v>
      </c>
      <c r="P2766" s="130">
        <f t="shared" si="4720"/>
        <v>3.6</v>
      </c>
      <c r="Q2766" s="130">
        <f t="shared" si="4720"/>
        <v>3.6</v>
      </c>
      <c r="R2766" s="130">
        <f t="shared" si="4720"/>
        <v>3.6</v>
      </c>
      <c r="S2766" s="130">
        <f t="shared" si="4720"/>
        <v>3.6</v>
      </c>
      <c r="T2766" s="130">
        <f t="shared" si="4720"/>
        <v>3.6</v>
      </c>
      <c r="U2766" s="130">
        <f t="shared" si="4720"/>
        <v>3.6</v>
      </c>
      <c r="V2766" s="131">
        <f t="shared" si="4720"/>
        <v>3.6</v>
      </c>
      <c r="W2766" s="129">
        <f t="shared" ref="W2766" si="4727">G$3</f>
        <v>3.6</v>
      </c>
      <c r="X2766" s="130">
        <f t="shared" si="4721"/>
        <v>3.6</v>
      </c>
      <c r="Y2766" s="130">
        <f t="shared" si="4721"/>
        <v>3.6</v>
      </c>
      <c r="Z2766" s="130">
        <f t="shared" si="4721"/>
        <v>3.6</v>
      </c>
      <c r="AA2766" s="130">
        <f t="shared" si="4721"/>
        <v>3.6</v>
      </c>
      <c r="AB2766" s="130">
        <f t="shared" si="4721"/>
        <v>3.6</v>
      </c>
      <c r="AC2766" s="130">
        <f t="shared" si="4721"/>
        <v>3.6</v>
      </c>
      <c r="AD2766" s="130">
        <f t="shared" si="4721"/>
        <v>3.6</v>
      </c>
      <c r="AE2766" s="130">
        <f t="shared" si="4721"/>
        <v>3.6</v>
      </c>
      <c r="AF2766" s="131">
        <f t="shared" si="4721"/>
        <v>3.6</v>
      </c>
      <c r="AG2766" s="129">
        <f t="shared" ref="AG2766" si="4728">H$3</f>
        <v>3.6</v>
      </c>
      <c r="AH2766" s="130">
        <f t="shared" si="4722"/>
        <v>3.6</v>
      </c>
      <c r="AI2766" s="130">
        <f t="shared" si="4722"/>
        <v>3.6</v>
      </c>
      <c r="AJ2766" s="130">
        <f t="shared" si="4722"/>
        <v>3.6</v>
      </c>
      <c r="AK2766" s="130">
        <f t="shared" si="4722"/>
        <v>3.6</v>
      </c>
      <c r="AL2766" s="130">
        <f t="shared" si="4722"/>
        <v>3.6</v>
      </c>
      <c r="AM2766" s="130">
        <f t="shared" si="4722"/>
        <v>3.6</v>
      </c>
      <c r="AN2766" s="130">
        <f t="shared" si="4722"/>
        <v>3.6</v>
      </c>
      <c r="AO2766" s="130">
        <f t="shared" si="4722"/>
        <v>3.6</v>
      </c>
      <c r="AP2766" s="131">
        <f t="shared" si="4722"/>
        <v>3.6</v>
      </c>
      <c r="AQ2766" s="129">
        <f t="shared" ref="AQ2766" si="4729">I$3</f>
        <v>0.91</v>
      </c>
      <c r="AR2766" s="130">
        <f t="shared" si="4723"/>
        <v>0.91</v>
      </c>
      <c r="AS2766" s="130">
        <f t="shared" si="4723"/>
        <v>0.91</v>
      </c>
      <c r="AT2766" s="130">
        <f t="shared" si="4723"/>
        <v>0.91</v>
      </c>
      <c r="AU2766" s="130">
        <f t="shared" si="4723"/>
        <v>0.91</v>
      </c>
      <c r="AV2766" s="130">
        <f t="shared" si="4723"/>
        <v>0.91</v>
      </c>
      <c r="AW2766" s="130">
        <f t="shared" si="4723"/>
        <v>0.91</v>
      </c>
      <c r="AX2766" s="130">
        <f t="shared" si="4723"/>
        <v>0.91</v>
      </c>
      <c r="AY2766" s="130">
        <f t="shared" si="4723"/>
        <v>0.91</v>
      </c>
      <c r="AZ2766" s="131">
        <f t="shared" si="4723"/>
        <v>0.91</v>
      </c>
      <c r="BA2766" s="129">
        <f t="shared" ref="BA2766" si="4730">J$3</f>
        <v>0</v>
      </c>
      <c r="BB2766" s="130">
        <f t="shared" si="4724"/>
        <v>0</v>
      </c>
      <c r="BC2766" s="130">
        <f t="shared" si="4724"/>
        <v>0</v>
      </c>
      <c r="BD2766" s="130">
        <f t="shared" si="4724"/>
        <v>0</v>
      </c>
      <c r="BE2766" s="130">
        <f t="shared" si="4724"/>
        <v>0</v>
      </c>
      <c r="BF2766" s="130">
        <f t="shared" si="4724"/>
        <v>0</v>
      </c>
      <c r="BG2766" s="130">
        <f t="shared" si="4724"/>
        <v>0</v>
      </c>
      <c r="BH2766" s="130">
        <f t="shared" si="4724"/>
        <v>0</v>
      </c>
      <c r="BI2766" s="130">
        <f t="shared" si="4724"/>
        <v>0</v>
      </c>
      <c r="BJ2766" s="131">
        <f t="shared" si="4724"/>
        <v>0</v>
      </c>
      <c r="BK2766"/>
      <c r="BL2766"/>
      <c r="BM2766"/>
      <c r="BN2766"/>
      <c r="BO2766"/>
      <c r="BP2766"/>
      <c r="BQ2766"/>
      <c r="BR2766"/>
      <c r="BS2766"/>
      <c r="BT2766"/>
      <c r="BU2766"/>
      <c r="BV2766"/>
      <c r="BW2766"/>
      <c r="BX2766"/>
      <c r="BY2766"/>
      <c r="BZ2766"/>
      <c r="CA2766"/>
      <c r="CB2766"/>
      <c r="CC2766"/>
      <c r="CD2766"/>
      <c r="CE2766"/>
      <c r="CF2766"/>
      <c r="CG2766"/>
      <c r="CH2766"/>
      <c r="CI2766"/>
      <c r="CJ2766"/>
      <c r="CK2766"/>
      <c r="CL2766"/>
      <c r="CM2766"/>
      <c r="CN2766"/>
      <c r="CO2766"/>
    </row>
    <row r="2767" spans="1:93" s="2" customFormat="1" ht="15" hidden="1" customHeight="1" outlineLevel="2" x14ac:dyDescent="0.25">
      <c r="A2767" s="152" t="s">
        <v>58</v>
      </c>
      <c r="B2767" s="132">
        <f t="shared" ref="B2767" si="4731">B2766/10*0</f>
        <v>0</v>
      </c>
      <c r="C2767" s="133">
        <f t="shared" ref="C2767" si="4732">C2766/10*1</f>
        <v>9.0999999999999998E-2</v>
      </c>
      <c r="D2767" s="133">
        <f t="shared" ref="D2767" si="4733">D2766/10*2</f>
        <v>0.182</v>
      </c>
      <c r="E2767" s="133">
        <f t="shared" ref="E2767" si="4734">E2766/10*3</f>
        <v>0.27300000000000002</v>
      </c>
      <c r="F2767" s="133">
        <f t="shared" ref="F2767" si="4735">F2766/10*4</f>
        <v>0.36399999999999999</v>
      </c>
      <c r="G2767" s="133">
        <f t="shared" ref="G2767" si="4736">G2766/10*5</f>
        <v>0.45499999999999996</v>
      </c>
      <c r="H2767" s="133">
        <f t="shared" ref="H2767" si="4737">H2766/10*6</f>
        <v>0.54600000000000004</v>
      </c>
      <c r="I2767" s="133">
        <f t="shared" ref="I2767" si="4738">I2766/10*7</f>
        <v>0.63700000000000001</v>
      </c>
      <c r="J2767" s="191">
        <f t="shared" ref="J2767" si="4739">J2766/10*8</f>
        <v>0.72799999999999998</v>
      </c>
      <c r="K2767" s="133">
        <f t="shared" ref="K2767" si="4740">K2766/10*9</f>
        <v>0.81899999999999995</v>
      </c>
      <c r="L2767" s="134">
        <f t="shared" ref="L2767" si="4741">L2766/10*10</f>
        <v>0.90999999999999992</v>
      </c>
      <c r="M2767" s="133">
        <f t="shared" ref="M2767" si="4742">M2766/10*1</f>
        <v>0.36</v>
      </c>
      <c r="N2767" s="133">
        <f t="shared" ref="N2767" si="4743">N2766/10*2</f>
        <v>0.72</v>
      </c>
      <c r="O2767" s="133">
        <f t="shared" ref="O2767" si="4744">O2766/10*3</f>
        <v>1.08</v>
      </c>
      <c r="P2767" s="133">
        <f t="shared" ref="P2767" si="4745">P2766/10*4</f>
        <v>1.44</v>
      </c>
      <c r="Q2767" s="133">
        <f t="shared" ref="Q2767" si="4746">Q2766/10*5</f>
        <v>1.7999999999999998</v>
      </c>
      <c r="R2767" s="133">
        <f t="shared" ref="R2767" si="4747">R2766/10*6</f>
        <v>2.16</v>
      </c>
      <c r="S2767" s="133">
        <f t="shared" ref="S2767" si="4748">S2766/10*7</f>
        <v>2.52</v>
      </c>
      <c r="T2767" s="133">
        <f t="shared" ref="T2767" si="4749">T2766/10*8</f>
        <v>2.88</v>
      </c>
      <c r="U2767" s="133">
        <f t="shared" ref="U2767" si="4750">U2766/10*9</f>
        <v>3.2399999999999998</v>
      </c>
      <c r="V2767" s="134">
        <f t="shared" ref="V2767" si="4751">V2766/10*10</f>
        <v>3.5999999999999996</v>
      </c>
      <c r="W2767" s="133">
        <f t="shared" ref="W2767" si="4752">W2766/10*1</f>
        <v>0.36</v>
      </c>
      <c r="X2767" s="133">
        <f t="shared" ref="X2767" si="4753">X2766/10*2</f>
        <v>0.72</v>
      </c>
      <c r="Y2767" s="133">
        <f t="shared" ref="Y2767" si="4754">Y2766/10*3</f>
        <v>1.08</v>
      </c>
      <c r="Z2767" s="133">
        <f t="shared" ref="Z2767" si="4755">Z2766/10*4</f>
        <v>1.44</v>
      </c>
      <c r="AA2767" s="133">
        <f t="shared" ref="AA2767" si="4756">AA2766/10*5</f>
        <v>1.7999999999999998</v>
      </c>
      <c r="AB2767" s="133">
        <f t="shared" ref="AB2767" si="4757">AB2766/10*6</f>
        <v>2.16</v>
      </c>
      <c r="AC2767" s="133">
        <f t="shared" ref="AC2767" si="4758">AC2766/10*7</f>
        <v>2.52</v>
      </c>
      <c r="AD2767" s="133">
        <f t="shared" ref="AD2767" si="4759">AD2766/10*8</f>
        <v>2.88</v>
      </c>
      <c r="AE2767" s="134">
        <f t="shared" ref="AE2767" si="4760">AE2766/10*9</f>
        <v>3.2399999999999998</v>
      </c>
      <c r="AF2767" s="134">
        <f t="shared" ref="AF2767" si="4761">AF2766/10*10</f>
        <v>3.5999999999999996</v>
      </c>
      <c r="AG2767" s="133">
        <f t="shared" ref="AG2767" si="4762">AG2766/10*1</f>
        <v>0.36</v>
      </c>
      <c r="AH2767" s="133">
        <f t="shared" ref="AH2767" si="4763">AH2766/10*2</f>
        <v>0.72</v>
      </c>
      <c r="AI2767" s="133">
        <f t="shared" ref="AI2767" si="4764">AI2766/10*3</f>
        <v>1.08</v>
      </c>
      <c r="AJ2767" s="133">
        <f t="shared" ref="AJ2767" si="4765">AJ2766/10*4</f>
        <v>1.44</v>
      </c>
      <c r="AK2767" s="133">
        <f t="shared" ref="AK2767" si="4766">AK2766/10*5</f>
        <v>1.7999999999999998</v>
      </c>
      <c r="AL2767" s="133">
        <f t="shared" ref="AL2767" si="4767">AL2766/10*6</f>
        <v>2.16</v>
      </c>
      <c r="AM2767" s="133">
        <f t="shared" ref="AM2767" si="4768">AM2766/10*7</f>
        <v>2.52</v>
      </c>
      <c r="AN2767" s="133">
        <f t="shared" ref="AN2767" si="4769">AN2766/10*8</f>
        <v>2.88</v>
      </c>
      <c r="AO2767" s="134">
        <f t="shared" ref="AO2767" si="4770">AO2766/10*9</f>
        <v>3.2399999999999998</v>
      </c>
      <c r="AP2767" s="134">
        <f t="shared" ref="AP2767" si="4771">AP2766/10*10</f>
        <v>3.5999999999999996</v>
      </c>
      <c r="AQ2767" s="133">
        <f t="shared" ref="AQ2767" si="4772">AQ2766/10*1</f>
        <v>9.0999999999999998E-2</v>
      </c>
      <c r="AR2767" s="133">
        <f t="shared" ref="AR2767" si="4773">AR2766/10*2</f>
        <v>0.182</v>
      </c>
      <c r="AS2767" s="133">
        <f t="shared" ref="AS2767" si="4774">AS2766/10*3</f>
        <v>0.27300000000000002</v>
      </c>
      <c r="AT2767" s="133">
        <f t="shared" ref="AT2767" si="4775">AT2766/10*4</f>
        <v>0.36399999999999999</v>
      </c>
      <c r="AU2767" s="133">
        <f t="shared" ref="AU2767" si="4776">AU2766/10*5</f>
        <v>0.45499999999999996</v>
      </c>
      <c r="AV2767" s="133">
        <f t="shared" ref="AV2767" si="4777">AV2766/10*6</f>
        <v>0.54600000000000004</v>
      </c>
      <c r="AW2767" s="133">
        <f t="shared" ref="AW2767" si="4778">AW2766/10*7</f>
        <v>0.63700000000000001</v>
      </c>
      <c r="AX2767" s="133">
        <f t="shared" ref="AX2767" si="4779">AX2766/10*8</f>
        <v>0.72799999999999998</v>
      </c>
      <c r="AY2767" s="134">
        <f t="shared" ref="AY2767" si="4780">AY2766/10*9</f>
        <v>0.81899999999999995</v>
      </c>
      <c r="AZ2767" s="134">
        <f t="shared" ref="AZ2767" si="4781">AZ2766/10*10</f>
        <v>0.90999999999999992</v>
      </c>
      <c r="BA2767" s="133">
        <f t="shared" ref="BA2767" si="4782">BA2766/10*1</f>
        <v>0</v>
      </c>
      <c r="BB2767" s="133">
        <f t="shared" ref="BB2767" si="4783">BB2766/10*2</f>
        <v>0</v>
      </c>
      <c r="BC2767" s="133">
        <f t="shared" ref="BC2767" si="4784">BC2766/10*3</f>
        <v>0</v>
      </c>
      <c r="BD2767" s="133">
        <f t="shared" ref="BD2767" si="4785">BD2766/10*4</f>
        <v>0</v>
      </c>
      <c r="BE2767" s="133">
        <f t="shared" ref="BE2767" si="4786">BE2766/10*5</f>
        <v>0</v>
      </c>
      <c r="BF2767" s="133">
        <f t="shared" ref="BF2767" si="4787">BF2766/10*6</f>
        <v>0</v>
      </c>
      <c r="BG2767" s="133">
        <f t="shared" ref="BG2767" si="4788">BG2766/10*7</f>
        <v>0</v>
      </c>
      <c r="BH2767" s="133">
        <f t="shared" ref="BH2767" si="4789">BH2766/10*8</f>
        <v>0</v>
      </c>
      <c r="BI2767" s="134">
        <f t="shared" ref="BI2767" si="4790">BI2766/10*9</f>
        <v>0</v>
      </c>
      <c r="BJ2767" s="134">
        <f t="shared" ref="BJ2767" si="4791">BJ2766/10*10</f>
        <v>0</v>
      </c>
      <c r="BK2767"/>
      <c r="BL2767"/>
      <c r="BM2767"/>
      <c r="BN2767"/>
      <c r="BO2767"/>
      <c r="BP2767"/>
      <c r="BQ2767"/>
      <c r="BR2767"/>
      <c r="BS2767"/>
      <c r="BT2767"/>
      <c r="BU2767"/>
      <c r="BV2767"/>
      <c r="BW2767"/>
      <c r="BX2767"/>
      <c r="BY2767"/>
      <c r="BZ2767"/>
      <c r="CA2767"/>
      <c r="CB2767"/>
      <c r="CC2767"/>
      <c r="CD2767"/>
      <c r="CE2767"/>
      <c r="CF2767"/>
      <c r="CG2767"/>
      <c r="CH2767"/>
      <c r="CI2767"/>
      <c r="CJ2767"/>
      <c r="CK2767"/>
      <c r="CL2767"/>
      <c r="CM2767"/>
      <c r="CN2767"/>
      <c r="CO2767"/>
    </row>
    <row r="2768" spans="1:93" ht="15.75" hidden="1" outlineLevel="2" thickBot="1" x14ac:dyDescent="0.3">
      <c r="A2768" s="152" t="s">
        <v>60</v>
      </c>
      <c r="B2768" s="192" t="e">
        <f t="shared" ref="B2768:BJ2768" si="4792">-B2765+B2764*B2767-1*IF(AND($A2474=B2763,B2767&gt;=$A2711),B2767-$A2711,0)</f>
        <v>#REF!</v>
      </c>
      <c r="C2768" s="193" t="e">
        <f t="shared" si="4792"/>
        <v>#REF!</v>
      </c>
      <c r="D2768" s="193" t="e">
        <f t="shared" si="4792"/>
        <v>#REF!</v>
      </c>
      <c r="E2768" s="193" t="e">
        <f t="shared" si="4792"/>
        <v>#REF!</v>
      </c>
      <c r="F2768" s="193" t="e">
        <f t="shared" si="4792"/>
        <v>#REF!</v>
      </c>
      <c r="G2768" s="193" t="e">
        <f t="shared" si="4792"/>
        <v>#REF!</v>
      </c>
      <c r="H2768" s="193" t="e">
        <f t="shared" si="4792"/>
        <v>#REF!</v>
      </c>
      <c r="I2768" s="193" t="e">
        <f t="shared" si="4792"/>
        <v>#REF!</v>
      </c>
      <c r="J2768" s="193" t="e">
        <f t="shared" si="4792"/>
        <v>#REF!</v>
      </c>
      <c r="K2768" s="193" t="e">
        <f t="shared" si="4792"/>
        <v>#REF!</v>
      </c>
      <c r="L2768" s="194" t="e">
        <f t="shared" si="4792"/>
        <v>#REF!</v>
      </c>
      <c r="M2768" s="192" t="e">
        <f t="shared" si="4792"/>
        <v>#REF!</v>
      </c>
      <c r="N2768" s="193" t="e">
        <f t="shared" si="4792"/>
        <v>#REF!</v>
      </c>
      <c r="O2768" s="193" t="e">
        <f t="shared" si="4792"/>
        <v>#REF!</v>
      </c>
      <c r="P2768" s="193" t="e">
        <f t="shared" si="4792"/>
        <v>#REF!</v>
      </c>
      <c r="Q2768" s="193" t="e">
        <f t="shared" si="4792"/>
        <v>#REF!</v>
      </c>
      <c r="R2768" s="193" t="e">
        <f t="shared" si="4792"/>
        <v>#REF!</v>
      </c>
      <c r="S2768" s="193" t="e">
        <f t="shared" si="4792"/>
        <v>#REF!</v>
      </c>
      <c r="T2768" s="193" t="e">
        <f t="shared" si="4792"/>
        <v>#REF!</v>
      </c>
      <c r="U2768" s="193" t="e">
        <f t="shared" si="4792"/>
        <v>#REF!</v>
      </c>
      <c r="V2768" s="194" t="e">
        <f t="shared" si="4792"/>
        <v>#REF!</v>
      </c>
      <c r="W2768" s="192" t="e">
        <f t="shared" si="4792"/>
        <v>#REF!</v>
      </c>
      <c r="X2768" s="193" t="e">
        <f t="shared" si="4792"/>
        <v>#REF!</v>
      </c>
      <c r="Y2768" s="193" t="e">
        <f t="shared" si="4792"/>
        <v>#REF!</v>
      </c>
      <c r="Z2768" s="193" t="e">
        <f t="shared" si="4792"/>
        <v>#REF!</v>
      </c>
      <c r="AA2768" s="193" t="e">
        <f t="shared" si="4792"/>
        <v>#REF!</v>
      </c>
      <c r="AB2768" s="193" t="e">
        <f t="shared" si="4792"/>
        <v>#REF!</v>
      </c>
      <c r="AC2768" s="193" t="e">
        <f t="shared" si="4792"/>
        <v>#REF!</v>
      </c>
      <c r="AD2768" s="193" t="e">
        <f t="shared" si="4792"/>
        <v>#REF!</v>
      </c>
      <c r="AE2768" s="193" t="e">
        <f t="shared" si="4792"/>
        <v>#REF!</v>
      </c>
      <c r="AF2768" s="194" t="e">
        <f t="shared" si="4792"/>
        <v>#REF!</v>
      </c>
      <c r="AG2768" s="192" t="e">
        <f t="shared" si="4792"/>
        <v>#REF!</v>
      </c>
      <c r="AH2768" s="193" t="e">
        <f t="shared" si="4792"/>
        <v>#REF!</v>
      </c>
      <c r="AI2768" s="193" t="e">
        <f t="shared" si="4792"/>
        <v>#REF!</v>
      </c>
      <c r="AJ2768" s="193" t="e">
        <f t="shared" si="4792"/>
        <v>#REF!</v>
      </c>
      <c r="AK2768" s="193" t="e">
        <f t="shared" si="4792"/>
        <v>#REF!</v>
      </c>
      <c r="AL2768" s="193" t="e">
        <f t="shared" si="4792"/>
        <v>#REF!</v>
      </c>
      <c r="AM2768" s="193" t="e">
        <f t="shared" si="4792"/>
        <v>#REF!</v>
      </c>
      <c r="AN2768" s="193" t="e">
        <f t="shared" si="4792"/>
        <v>#REF!</v>
      </c>
      <c r="AO2768" s="193" t="e">
        <f t="shared" si="4792"/>
        <v>#REF!</v>
      </c>
      <c r="AP2768" s="194" t="e">
        <f t="shared" si="4792"/>
        <v>#REF!</v>
      </c>
      <c r="AQ2768" s="192" t="e">
        <f t="shared" si="4792"/>
        <v>#REF!</v>
      </c>
      <c r="AR2768" s="193" t="e">
        <f t="shared" si="4792"/>
        <v>#REF!</v>
      </c>
      <c r="AS2768" s="193" t="e">
        <f t="shared" si="4792"/>
        <v>#REF!</v>
      </c>
      <c r="AT2768" s="193" t="e">
        <f t="shared" si="4792"/>
        <v>#REF!</v>
      </c>
      <c r="AU2768" s="193" t="e">
        <f t="shared" si="4792"/>
        <v>#REF!</v>
      </c>
      <c r="AV2768" s="193" t="e">
        <f t="shared" si="4792"/>
        <v>#REF!</v>
      </c>
      <c r="AW2768" s="193" t="e">
        <f t="shared" si="4792"/>
        <v>#REF!</v>
      </c>
      <c r="AX2768" s="193" t="e">
        <f t="shared" si="4792"/>
        <v>#REF!</v>
      </c>
      <c r="AY2768" s="193" t="e">
        <f t="shared" si="4792"/>
        <v>#REF!</v>
      </c>
      <c r="AZ2768" s="194" t="e">
        <f t="shared" si="4792"/>
        <v>#REF!</v>
      </c>
      <c r="BA2768" s="192" t="e">
        <f t="shared" si="4792"/>
        <v>#REF!</v>
      </c>
      <c r="BB2768" s="193" t="e">
        <f t="shared" si="4792"/>
        <v>#REF!</v>
      </c>
      <c r="BC2768" s="193" t="e">
        <f t="shared" si="4792"/>
        <v>#REF!</v>
      </c>
      <c r="BD2768" s="193" t="e">
        <f t="shared" si="4792"/>
        <v>#REF!</v>
      </c>
      <c r="BE2768" s="193" t="e">
        <f t="shared" si="4792"/>
        <v>#REF!</v>
      </c>
      <c r="BF2768" s="193" t="e">
        <f t="shared" si="4792"/>
        <v>#REF!</v>
      </c>
      <c r="BG2768" s="193" t="e">
        <f t="shared" si="4792"/>
        <v>#REF!</v>
      </c>
      <c r="BH2768" s="193" t="e">
        <f t="shared" si="4792"/>
        <v>#REF!</v>
      </c>
      <c r="BI2768" s="193" t="e">
        <f t="shared" si="4792"/>
        <v>#REF!</v>
      </c>
      <c r="BJ2768" s="194" t="e">
        <f t="shared" si="4792"/>
        <v>#REF!</v>
      </c>
    </row>
    <row r="2769" spans="1:34" hidden="1" outlineLevel="2" x14ac:dyDescent="0.25"/>
    <row r="2770" spans="1:34" hidden="1" outlineLevel="1" collapsed="1" x14ac:dyDescent="0.25">
      <c r="A2770" s="181" t="e">
        <f>6*B2474/10</f>
        <v>#REF!</v>
      </c>
      <c r="B2770" s="180"/>
      <c r="C2770" s="180"/>
      <c r="D2770" s="180"/>
    </row>
    <row r="2771" spans="1:34" hidden="1" outlineLevel="2" x14ac:dyDescent="0.25">
      <c r="B2771" s="316" t="e">
        <f>#REF!</f>
        <v>#REF!</v>
      </c>
      <c r="C2771" s="317"/>
      <c r="D2771" s="316" t="e">
        <f>#REF!</f>
        <v>#REF!</v>
      </c>
      <c r="E2771" s="317"/>
      <c r="F2771" s="316" t="e">
        <f>#REF!</f>
        <v>#REF!</v>
      </c>
      <c r="G2771" s="317"/>
      <c r="H2771" s="316" t="e">
        <f>#REF!</f>
        <v>#REF!</v>
      </c>
      <c r="I2771" s="317"/>
      <c r="J2771" s="316" t="e">
        <f>#REF!</f>
        <v>#REF!</v>
      </c>
      <c r="K2771" s="317"/>
      <c r="L2771" s="316" t="e">
        <f>#REF!</f>
        <v>#REF!</v>
      </c>
      <c r="M2771" s="317"/>
    </row>
    <row r="2772" spans="1:34" hidden="1" outlineLevel="2" x14ac:dyDescent="0.25">
      <c r="B2772" s="105" t="e">
        <f>#REF!</f>
        <v>#REF!</v>
      </c>
      <c r="C2772" s="106">
        <v>0</v>
      </c>
      <c r="D2772" s="107" t="e">
        <f>#REF!</f>
        <v>#REF!</v>
      </c>
      <c r="E2772" s="106">
        <v>0</v>
      </c>
      <c r="F2772" s="107" t="e">
        <f>#REF!</f>
        <v>#REF!</v>
      </c>
      <c r="G2772" s="106">
        <v>0</v>
      </c>
      <c r="H2772" s="107" t="e">
        <f>#REF!</f>
        <v>#REF!</v>
      </c>
      <c r="I2772" s="106">
        <v>0</v>
      </c>
      <c r="J2772" s="107" t="e">
        <f>#REF!</f>
        <v>#REF!</v>
      </c>
      <c r="K2772" s="106">
        <v>0</v>
      </c>
      <c r="L2772" s="107" t="e">
        <f>#REF!</f>
        <v>#REF!</v>
      </c>
      <c r="M2772" s="106">
        <v>0</v>
      </c>
      <c r="X2772" s="146"/>
      <c r="Y2772" s="147"/>
    </row>
    <row r="2773" spans="1:34" hidden="1" outlineLevel="2" x14ac:dyDescent="0.25">
      <c r="B2773" s="105" t="e">
        <f>#REF!</f>
        <v>#REF!</v>
      </c>
      <c r="C2773" s="106" t="e">
        <f>IF($A2474=B2771,1*($B2474-$A2770)^2*(2*$A2770+$B2474)/$B2474^3,0)</f>
        <v>#REF!</v>
      </c>
      <c r="D2773" s="107" t="e">
        <f>#REF!</f>
        <v>#REF!</v>
      </c>
      <c r="E2773" s="106" t="e">
        <f>IF($A2474=D2771,1*($B2474-$A2770)^2*(2*$A2770+$B2474)/$B2474^3,0)</f>
        <v>#REF!</v>
      </c>
      <c r="F2773" s="107" t="e">
        <f>#REF!</f>
        <v>#REF!</v>
      </c>
      <c r="G2773" s="106" t="e">
        <f>IF($A2474=F2771,1*($B2474-$A2770)^2*(2*$A2770+$B2474)/$B2474^3,0)</f>
        <v>#REF!</v>
      </c>
      <c r="H2773" s="107" t="e">
        <f>#REF!</f>
        <v>#REF!</v>
      </c>
      <c r="I2773" s="106" t="e">
        <f>IF($A2474=H2771,1*($B2474-$A2770)^2*(2*$A2770+$B2474)/$B2474^3,0)</f>
        <v>#REF!</v>
      </c>
      <c r="J2773" s="107" t="e">
        <f>#REF!</f>
        <v>#REF!</v>
      </c>
      <c r="K2773" s="106" t="e">
        <f>IF($A2474=J2771,1*($B2474-$A2770)^2*(2*$A2770+$B2474)/$B2474^3,0)</f>
        <v>#REF!</v>
      </c>
      <c r="L2773" s="107" t="e">
        <f>#REF!</f>
        <v>#REF!</v>
      </c>
      <c r="M2773" s="106" t="e">
        <f>IF($A2474=L2771,1*($B2474-$A2770)^2*(2*$A2770+$B2474)/$B2474^3,0)</f>
        <v>#REF!</v>
      </c>
    </row>
    <row r="2774" spans="1:34" hidden="1" outlineLevel="2" x14ac:dyDescent="0.25">
      <c r="A2774" t="s">
        <v>36</v>
      </c>
      <c r="B2774" s="105" t="e">
        <f>#REF!</f>
        <v>#REF!</v>
      </c>
      <c r="C2774" s="106" t="e">
        <f>IF($A2474=B2771,1*$A2770*($B2474-$A2770)^2/$B2474^2,0)</f>
        <v>#REF!</v>
      </c>
      <c r="D2774" s="107" t="e">
        <f>#REF!</f>
        <v>#REF!</v>
      </c>
      <c r="E2774" s="106" t="e">
        <f>IF($A2474=D2771,1*$A2770*($B2474-$A2770)^2/$B2474^2,0)</f>
        <v>#REF!</v>
      </c>
      <c r="F2774" s="107" t="e">
        <f>#REF!</f>
        <v>#REF!</v>
      </c>
      <c r="G2774" s="106" t="e">
        <f>IF($A2474=F2771,1*$A2770*($B2474-$A2770)^2/$B2474^2,0)</f>
        <v>#REF!</v>
      </c>
      <c r="H2774" s="107" t="e">
        <f>#REF!</f>
        <v>#REF!</v>
      </c>
      <c r="I2774" s="106" t="e">
        <f>IF($A2474=H2771,1*$A2770*($B2474-$A2770)^2/$B2474^2,0)</f>
        <v>#REF!</v>
      </c>
      <c r="J2774" s="107" t="e">
        <f>#REF!</f>
        <v>#REF!</v>
      </c>
      <c r="K2774" s="106" t="e">
        <f>IF($A2474=J2771,1*$A2770*($B2474-$A2770)^2/$B2474^2,0)</f>
        <v>#REF!</v>
      </c>
      <c r="L2774" s="107" t="e">
        <f>#REF!</f>
        <v>#REF!</v>
      </c>
      <c r="M2774" s="106" t="e">
        <f>IF($A2474=L2771,1*$A2770*($B2474-$A2770)^2/$B2474^2,0)</f>
        <v>#REF!</v>
      </c>
      <c r="X2774" s="149"/>
    </row>
    <row r="2775" spans="1:34" hidden="1" outlineLevel="2" x14ac:dyDescent="0.25">
      <c r="B2775" s="105" t="e">
        <f>#REF!</f>
        <v>#REF!</v>
      </c>
      <c r="C2775" s="108">
        <v>0</v>
      </c>
      <c r="D2775" s="107" t="e">
        <f>#REF!</f>
        <v>#REF!</v>
      </c>
      <c r="E2775" s="108">
        <v>0</v>
      </c>
      <c r="F2775" s="107" t="e">
        <f>#REF!</f>
        <v>#REF!</v>
      </c>
      <c r="G2775" s="108">
        <v>0</v>
      </c>
      <c r="H2775" s="107" t="e">
        <f>#REF!</f>
        <v>#REF!</v>
      </c>
      <c r="I2775" s="108">
        <v>0</v>
      </c>
      <c r="J2775" s="107" t="e">
        <f>#REF!</f>
        <v>#REF!</v>
      </c>
      <c r="K2775" s="108">
        <v>0</v>
      </c>
      <c r="L2775" s="107" t="e">
        <f>#REF!</f>
        <v>#REF!</v>
      </c>
      <c r="M2775" s="108">
        <v>0</v>
      </c>
    </row>
    <row r="2776" spans="1:34" hidden="1" outlineLevel="2" x14ac:dyDescent="0.25">
      <c r="B2776" s="105" t="e">
        <f>#REF!</f>
        <v>#REF!</v>
      </c>
      <c r="C2776" s="106" t="e">
        <f>IF($A2474=B2771,1*($A2770)^2*(3*$B2474-2*$A2770)/$B2474^3,0)</f>
        <v>#REF!</v>
      </c>
      <c r="D2776" s="107" t="e">
        <f>#REF!</f>
        <v>#REF!</v>
      </c>
      <c r="E2776" s="106" t="e">
        <f>IF($A2474=D2771,1*($A2770)^2*(3*$B2474-2*$A2770)/$B2474^3,0)</f>
        <v>#REF!</v>
      </c>
      <c r="F2776" s="107" t="e">
        <f>#REF!</f>
        <v>#REF!</v>
      </c>
      <c r="G2776" s="106" t="e">
        <f>IF($A2474=F2771,1*($A2770)^2*(3*$B2474-2*$A2770)/$B2474^3,0)</f>
        <v>#REF!</v>
      </c>
      <c r="H2776" s="107" t="e">
        <f>#REF!</f>
        <v>#REF!</v>
      </c>
      <c r="I2776" s="106" t="e">
        <f>IF($A2474=H2771,1*($A2770)^2*(3*$B2474-2*$A2770)/$B2474^3,0)</f>
        <v>#REF!</v>
      </c>
      <c r="J2776" s="107" t="e">
        <f>#REF!</f>
        <v>#REF!</v>
      </c>
      <c r="K2776" s="106" t="e">
        <f>IF($A2474=J2771,1*($A2770)^2*(3*$B2474-2*$A2770)/$B2474^3,0)</f>
        <v>#REF!</v>
      </c>
      <c r="L2776" s="107" t="e">
        <f>#REF!</f>
        <v>#REF!</v>
      </c>
      <c r="M2776" s="106" t="e">
        <f>IF($A2474=L2771,1*($A2770)^2*(3*$B2474-2*$A2770)/$B2474^3,0)</f>
        <v>#REF!</v>
      </c>
    </row>
    <row r="2777" spans="1:34" hidden="1" outlineLevel="2" x14ac:dyDescent="0.25">
      <c r="B2777" s="105" t="e">
        <f>#REF!</f>
        <v>#REF!</v>
      </c>
      <c r="C2777" s="108" t="e">
        <f>IF($A2474=B2771,-1*($B2474-$A2770)*$A2770^2/$B2474^2,0)</f>
        <v>#REF!</v>
      </c>
      <c r="D2777" s="107" t="e">
        <f>#REF!</f>
        <v>#REF!</v>
      </c>
      <c r="E2777" s="108" t="e">
        <f>IF($A2474=D2771,-1*($B2474-$A2770)*$A2770^2/$B2474^2,0)</f>
        <v>#REF!</v>
      </c>
      <c r="F2777" s="107" t="e">
        <f>#REF!</f>
        <v>#REF!</v>
      </c>
      <c r="G2777" s="108" t="e">
        <f>IF($A2474=F2771,-1*($B2474-$A2770)*$A2770^2/$B2474^2,0)</f>
        <v>#REF!</v>
      </c>
      <c r="H2777" s="107" t="e">
        <f>#REF!</f>
        <v>#REF!</v>
      </c>
      <c r="I2777" s="108" t="e">
        <f>IF($A2474=H2771,-1*($B2474-$A2770)*$A2770^2/$B2474^2,0)</f>
        <v>#REF!</v>
      </c>
      <c r="J2777" s="107" t="e">
        <f>#REF!</f>
        <v>#REF!</v>
      </c>
      <c r="K2777" s="108" t="e">
        <f>IF($A2474=J2771,-1*($B2474-$A2770)*$A2770^2/$B2474^2,0)</f>
        <v>#REF!</v>
      </c>
      <c r="L2777" s="107" t="e">
        <f>#REF!</f>
        <v>#REF!</v>
      </c>
      <c r="M2777" s="108" t="e">
        <f>IF($A2474=L2771,-1*($B2474-$A2770)*$A2770^2/$B2474^2,0)</f>
        <v>#REF!</v>
      </c>
    </row>
    <row r="2778" spans="1:34" hidden="1" outlineLevel="2" x14ac:dyDescent="0.25">
      <c r="C2778" t="s">
        <v>61</v>
      </c>
      <c r="D2778" s="182"/>
      <c r="E2778" s="183"/>
      <c r="F2778" s="182"/>
      <c r="G2778" s="183"/>
      <c r="H2778" s="182"/>
      <c r="I2778" s="183"/>
      <c r="J2778" s="182"/>
      <c r="K2778" s="183"/>
      <c r="L2778" s="182"/>
      <c r="M2778" s="183"/>
      <c r="N2778" s="182"/>
      <c r="O2778" s="183"/>
      <c r="P2778" s="182"/>
      <c r="Q2778" s="183"/>
      <c r="R2778" s="182"/>
      <c r="S2778" s="183"/>
    </row>
    <row r="2779" spans="1:34" hidden="1" outlineLevel="2" x14ac:dyDescent="0.25">
      <c r="B2779" s="105">
        <v>1</v>
      </c>
      <c r="C2779" s="108">
        <f t="shared" ref="C2779" si="4793">-(IFERROR(VLOOKUP($B2779,$B2772:$C2777,2,0),0)+IFERROR(VLOOKUP($B2779,$D2772:$E2777,2,0),0)+IFERROR(VLOOKUP($B2779,$F2772:$G2777,2,0),0)+IFERROR(VLOOKUP($B2779,$H2772:$I2777,2,0),0)+IFERROR(VLOOKUP($B2779,$J2772:$K2777,2,0),0)+IFERROR(VLOOKUP($B2779,$L2772:$M2777,2,0),0)+IFERROR(VLOOKUP($B2779,$N2772:$O2777,2,0),0)+IFERROR(VLOOKUP($B2779,$P2772:$Q2777,2,0),0)+IFERROR(VLOOKUP($B2779,$R2772:$S2777,2,0),0))</f>
        <v>0</v>
      </c>
      <c r="E2779" s="109"/>
      <c r="F2779" s="325" t="s">
        <v>37</v>
      </c>
      <c r="G2779" s="325"/>
      <c r="H2779" s="325"/>
      <c r="I2779" s="325"/>
      <c r="J2779" s="325"/>
      <c r="K2779" s="325"/>
      <c r="L2779" s="325"/>
      <c r="M2779" s="325"/>
      <c r="N2779" s="325"/>
      <c r="O2779" s="325"/>
      <c r="P2779" s="325"/>
      <c r="Q2779" s="325"/>
      <c r="R2779" s="325"/>
      <c r="S2779" s="325"/>
      <c r="T2779" s="325"/>
      <c r="U2779" s="325"/>
      <c r="V2779" s="325"/>
      <c r="W2779" s="325"/>
      <c r="X2779" s="325"/>
      <c r="Y2779" s="325"/>
      <c r="Z2779" s="325"/>
      <c r="AA2779" s="325"/>
      <c r="AB2779" s="110"/>
      <c r="AC2779" s="110"/>
      <c r="AD2779" s="110"/>
      <c r="AE2779" s="110"/>
      <c r="AF2779" s="110"/>
      <c r="AG2779" s="110"/>
      <c r="AH2779" s="110"/>
    </row>
    <row r="2780" spans="1:34" hidden="1" outlineLevel="2" x14ac:dyDescent="0.25">
      <c r="B2780" s="105">
        <v>2</v>
      </c>
      <c r="C2780" s="108">
        <f t="shared" ref="C2780" si="4794">-(IFERROR(VLOOKUP($B2780,$B2772:$C2777,2,0),0)+IFERROR(VLOOKUP($B2780,$D2772:$E2777,2,0),0)+IFERROR(VLOOKUP($B2780,$F2772:$G2777,2,0),0)+IFERROR(VLOOKUP($B2780,$H2772:$I2777,2,0),0)+IFERROR(VLOOKUP($B2780,$J2772:$K2777,2,0),0)+IFERROR(VLOOKUP($B2780,$L2772:$M2777,2,0),0)+IFERROR(VLOOKUP($B2780,$N2772:$O2777,2,0),0)+IFERROR(VLOOKUP($B2780,$P2772:$Q2777,2,0),0)+IFERROR(VLOOKUP($B2780,$R2772:$S2777,2,0),0))</f>
        <v>0</v>
      </c>
      <c r="E2780" s="110"/>
      <c r="F2780" s="110"/>
      <c r="G2780" s="326" t="s">
        <v>38</v>
      </c>
      <c r="H2780" s="326"/>
      <c r="I2780" s="326"/>
      <c r="J2780" s="326"/>
      <c r="K2780" s="326"/>
      <c r="L2780" s="326"/>
      <c r="M2780" s="110"/>
      <c r="N2780" s="110"/>
      <c r="O2780" s="110"/>
      <c r="P2780" s="327" t="s">
        <v>39</v>
      </c>
      <c r="Q2780" s="327"/>
      <c r="R2780" s="327"/>
      <c r="S2780" s="327"/>
      <c r="T2780" s="327"/>
      <c r="U2780" s="327"/>
      <c r="V2780" s="110"/>
      <c r="W2780" s="110"/>
      <c r="X2780" s="110"/>
      <c r="Y2780" s="110"/>
      <c r="Z2780" s="110"/>
      <c r="AA2780" s="110"/>
      <c r="AB2780" s="110"/>
      <c r="AC2780" s="110"/>
      <c r="AD2780" s="110"/>
      <c r="AE2780" s="110"/>
      <c r="AF2780" s="110"/>
      <c r="AG2780" s="110"/>
      <c r="AH2780" s="110"/>
    </row>
    <row r="2781" spans="1:34" hidden="1" outlineLevel="2" x14ac:dyDescent="0.25">
      <c r="B2781" s="105">
        <v>3</v>
      </c>
      <c r="C2781" s="108">
        <f t="shared" ref="C2781" si="4795">-(IFERROR(VLOOKUP($B2781,$B2772:$C2777,2,0),0)+IFERROR(VLOOKUP($B2781,$D2772:$E2777,2,0),0)+IFERROR(VLOOKUP($B2781,$F2772:$G2777,2,0),0)+IFERROR(VLOOKUP($B2781,$H2772:$I2777,2,0),0)+IFERROR(VLOOKUP($B2781,$J2772:$K2777,2,0),0)+IFERROR(VLOOKUP($B2781,$L2772:$M2777,2,0),0)+IFERROR(VLOOKUP($B2781,$N2772:$O2777,2,0),0)+IFERROR(VLOOKUP($B2781,$P2772:$Q2777,2,0),0)+IFERROR(VLOOKUP($B2781,$R2772:$S2777,2,0),0))</f>
        <v>0</v>
      </c>
      <c r="E2781" s="110"/>
      <c r="F2781" s="110"/>
      <c r="G2781" s="112">
        <v>6</v>
      </c>
      <c r="H2781" s="112">
        <v>5</v>
      </c>
      <c r="I2781" s="112">
        <v>4</v>
      </c>
      <c r="J2781" s="112">
        <v>3</v>
      </c>
      <c r="K2781" s="112">
        <v>2</v>
      </c>
      <c r="L2781" s="112">
        <v>1</v>
      </c>
      <c r="M2781" s="110"/>
      <c r="O2781" s="110"/>
      <c r="P2781" s="112">
        <v>6</v>
      </c>
      <c r="Q2781" s="112">
        <v>5</v>
      </c>
      <c r="R2781" s="112">
        <v>4</v>
      </c>
      <c r="S2781" s="112">
        <v>3</v>
      </c>
      <c r="T2781" s="112">
        <v>2</v>
      </c>
      <c r="U2781" s="112">
        <v>1</v>
      </c>
      <c r="AB2781" s="110"/>
      <c r="AC2781" s="110"/>
      <c r="AD2781" s="110"/>
      <c r="AE2781" s="110"/>
      <c r="AF2781" s="110"/>
      <c r="AG2781" s="110"/>
      <c r="AH2781" s="110"/>
    </row>
    <row r="2782" spans="1:34" hidden="1" outlineLevel="2" x14ac:dyDescent="0.25">
      <c r="B2782" s="105">
        <v>4</v>
      </c>
      <c r="C2782" s="108">
        <f t="shared" ref="C2782" si="4796">-(IFERROR(VLOOKUP($B2782,$B2772:$C2777,2,0),0)+IFERROR(VLOOKUP($B2782,$D2772:$E2777,2,0),0)+IFERROR(VLOOKUP($B2782,$F2772:$G2777,2,0),0)+IFERROR(VLOOKUP($B2782,$H2772:$I2777,2,0),0)+IFERROR(VLOOKUP($B2782,$J2772:$K2777,2,0),0)+IFERROR(VLOOKUP($B2782,$L2772:$M2777,2,0),0)+IFERROR(VLOOKUP($B2782,$N2772:$O2777,2,0),0)+IFERROR(VLOOKUP($B2782,$P2772:$Q2777,2,0),0)+IFERROR(VLOOKUP($B2782,$R2772:$S2777,2,0),0))</f>
        <v>0</v>
      </c>
      <c r="E2782" s="110"/>
      <c r="F2782" s="105">
        <v>1</v>
      </c>
      <c r="G2782" s="184" t="e">
        <f t="array" ref="G2782:G2788">MMULT(MINVERSE($C$24:$I$30),$C2779:$C2785)</f>
        <v>#NUM!</v>
      </c>
      <c r="H2782" s="184" t="e">
        <f t="array" ref="H2782:H2787">MMULT(MINVERSE($C$24:$H$29),$C2779:$C2784)</f>
        <v>#NUM!</v>
      </c>
      <c r="I2782" s="184" t="e">
        <f t="array" ref="I2782:I2786">MMULT(MINVERSE($C$24:$G$28),$C2779:$C2783)</f>
        <v>#NUM!</v>
      </c>
      <c r="J2782" s="184" t="e">
        <f t="array" ref="J2782:J2785">MMULT(MINVERSE($C$24:$F$27),$C2779:$C2782)</f>
        <v>#NUM!</v>
      </c>
      <c r="K2782" s="184" t="e">
        <f t="array" ref="K2782:K2784">MMULT(MINVERSE($C$24:$E$26),$C2779:$C2781)</f>
        <v>#NUM!</v>
      </c>
      <c r="L2782" s="184" t="e">
        <f t="array" ref="L2782:L2783">MMULT(MINVERSE($C$24:$D$25),$C2779:$C2780)</f>
        <v>#NUM!</v>
      </c>
      <c r="M2782" s="110"/>
      <c r="O2782" s="105">
        <v>1</v>
      </c>
      <c r="P2782" s="184" t="e">
        <f t="array" ref="P2782:P2792">MMULT(MINVERSE($C$24:$M$34),$C2779:$C2789)</f>
        <v>#NUM!</v>
      </c>
      <c r="Q2782" s="184" t="e">
        <f t="array" ref="Q2782:Q2791">MMULT(MINVERSE($C$24:$L$33),$C2779:$C2788)</f>
        <v>#NUM!</v>
      </c>
      <c r="R2782" s="184" t="e">
        <f t="array" ref="R2782:R2790">MMULT(MINVERSE($C$24:$K$32),$C2779:$C2787)</f>
        <v>#NUM!</v>
      </c>
      <c r="S2782" s="184" t="e">
        <f t="array" ref="S2782:S2789">MMULT(MINVERSE($C$24:$J$31),$C2779:$C2786)</f>
        <v>#NUM!</v>
      </c>
      <c r="T2782" s="114"/>
      <c r="U2782" s="114"/>
      <c r="V2782" s="110"/>
      <c r="W2782" s="110"/>
      <c r="X2782" s="110"/>
      <c r="Y2782" s="110"/>
      <c r="Z2782" s="110"/>
      <c r="AA2782" s="110"/>
      <c r="AB2782" s="110"/>
      <c r="AC2782" s="110"/>
      <c r="AD2782" s="110"/>
      <c r="AE2782" s="110"/>
      <c r="AF2782" s="110"/>
      <c r="AG2782" s="110"/>
      <c r="AH2782" s="110"/>
    </row>
    <row r="2783" spans="1:34" hidden="1" outlineLevel="2" x14ac:dyDescent="0.25">
      <c r="B2783" s="105">
        <v>5</v>
      </c>
      <c r="C2783" s="108">
        <f t="shared" ref="C2783" si="4797">-(IFERROR(VLOOKUP($B2783,$B2772:$C2777,2,0),0)+IFERROR(VLOOKUP($B2783,$D2772:$E2777,2,0),0)+IFERROR(VLOOKUP($B2783,$F2772:$G2777,2,0),0)+IFERROR(VLOOKUP($B2783,$H2772:$I2777,2,0),0)+IFERROR(VLOOKUP($B2783,$J2772:$K2777,2,0),0)+IFERROR(VLOOKUP($B2783,$L2772:$M2777,2,0),0)+IFERROR(VLOOKUP($B2783,$N2772:$O2777,2,0),0)+IFERROR(VLOOKUP($B2783,$P2772:$Q2777,2,0),0)+IFERROR(VLOOKUP($B2783,$R2772:$S2777,2,0),0))</f>
        <v>0</v>
      </c>
      <c r="E2783" s="110"/>
      <c r="F2783" s="105">
        <v>2</v>
      </c>
      <c r="G2783" s="185" t="e">
        <v>#NUM!</v>
      </c>
      <c r="H2783" s="185" t="e">
        <v>#NUM!</v>
      </c>
      <c r="I2783" s="185" t="e">
        <v>#NUM!</v>
      </c>
      <c r="J2783" s="185" t="e">
        <v>#NUM!</v>
      </c>
      <c r="K2783" s="185" t="e">
        <v>#NUM!</v>
      </c>
      <c r="L2783" s="185" t="e">
        <v>#NUM!</v>
      </c>
      <c r="M2783" s="110"/>
      <c r="O2783" s="105">
        <v>2</v>
      </c>
      <c r="P2783" s="185" t="e">
        <v>#NUM!</v>
      </c>
      <c r="Q2783" s="185" t="e">
        <v>#NUM!</v>
      </c>
      <c r="R2783" s="185" t="e">
        <v>#NUM!</v>
      </c>
      <c r="S2783" s="185" t="e">
        <v>#NUM!</v>
      </c>
      <c r="T2783" s="114"/>
      <c r="U2783" s="114"/>
    </row>
    <row r="2784" spans="1:34" hidden="1" outlineLevel="2" x14ac:dyDescent="0.25">
      <c r="B2784" s="105">
        <v>6</v>
      </c>
      <c r="C2784" s="108">
        <f t="shared" ref="C2784" si="4798">-(IFERROR(VLOOKUP($B2784,$B2772:$C2777,2,0),0)+IFERROR(VLOOKUP($B2784,$D2772:$E2777,2,0),0)+IFERROR(VLOOKUP($B2784,$F2772:$G2777,2,0),0)+IFERROR(VLOOKUP($B2784,$H2772:$I2777,2,0),0)+IFERROR(VLOOKUP($B2784,$J2772:$K2777,2,0),0)+IFERROR(VLOOKUP($B2784,$L2772:$M2777,2,0),0)+IFERROR(VLOOKUP($B2784,$N2772:$O2777,2,0),0)+IFERROR(VLOOKUP($B2784,$P2772:$Q2777,2,0),0)+IFERROR(VLOOKUP($B2784,$R2772:$S2777,2,0),0))</f>
        <v>0</v>
      </c>
      <c r="E2784" s="110"/>
      <c r="F2784" s="105">
        <v>3</v>
      </c>
      <c r="G2784" s="185" t="e">
        <v>#NUM!</v>
      </c>
      <c r="H2784" s="185" t="e">
        <v>#NUM!</v>
      </c>
      <c r="I2784" s="185" t="e">
        <v>#NUM!</v>
      </c>
      <c r="J2784" s="185" t="e">
        <v>#NUM!</v>
      </c>
      <c r="K2784" s="185" t="e">
        <v>#NUM!</v>
      </c>
      <c r="L2784" s="185"/>
      <c r="M2784" s="110"/>
      <c r="O2784" s="105">
        <v>3</v>
      </c>
      <c r="P2784" s="185" t="e">
        <v>#NUM!</v>
      </c>
      <c r="Q2784" s="185" t="e">
        <v>#NUM!</v>
      </c>
      <c r="R2784" s="185" t="e">
        <v>#NUM!</v>
      </c>
      <c r="S2784" s="185" t="e">
        <v>#NUM!</v>
      </c>
      <c r="T2784" s="114"/>
      <c r="U2784" s="114"/>
    </row>
    <row r="2785" spans="1:24" hidden="1" outlineLevel="2" x14ac:dyDescent="0.25">
      <c r="B2785" s="105">
        <v>7</v>
      </c>
      <c r="C2785" s="108">
        <f t="shared" ref="C2785" si="4799">-(IFERROR(VLOOKUP($B2785,$B2772:$C2777,2,0),0)+IFERROR(VLOOKUP($B2785,$D2772:$E2777,2,0),0)+IFERROR(VLOOKUP($B2785,$F2772:$G2777,2,0),0)+IFERROR(VLOOKUP($B2785,$H2772:$I2777,2,0),0)+IFERROR(VLOOKUP($B2785,$J2772:$K2777,2,0),0)+IFERROR(VLOOKUP($B2785,$L2772:$M2777,2,0),0)+IFERROR(VLOOKUP($B2785,$N2772:$O2777,2,0),0)+IFERROR(VLOOKUP($B2785,$P2772:$Q2777,2,0),0)+IFERROR(VLOOKUP($B2785,$R2772:$S2777,2,0),0))</f>
        <v>0</v>
      </c>
      <c r="E2785" s="110"/>
      <c r="F2785" s="105">
        <v>4</v>
      </c>
      <c r="G2785" s="185" t="e">
        <v>#NUM!</v>
      </c>
      <c r="H2785" s="185" t="e">
        <v>#NUM!</v>
      </c>
      <c r="I2785" s="185" t="e">
        <v>#NUM!</v>
      </c>
      <c r="J2785" s="185" t="e">
        <v>#NUM!</v>
      </c>
      <c r="K2785" s="185"/>
      <c r="L2785" s="185"/>
      <c r="M2785" s="110"/>
      <c r="O2785" s="105">
        <v>4</v>
      </c>
      <c r="P2785" s="185" t="e">
        <v>#NUM!</v>
      </c>
      <c r="Q2785" s="185" t="e">
        <v>#NUM!</v>
      </c>
      <c r="R2785" s="185" t="e">
        <v>#NUM!</v>
      </c>
      <c r="S2785" s="185" t="e">
        <v>#NUM!</v>
      </c>
      <c r="T2785" s="114"/>
      <c r="U2785" s="114"/>
    </row>
    <row r="2786" spans="1:24" hidden="1" outlineLevel="2" x14ac:dyDescent="0.25">
      <c r="B2786" s="105">
        <v>8</v>
      </c>
      <c r="C2786" s="108">
        <f t="shared" ref="C2786" si="4800">-(IFERROR(VLOOKUP($B2786,$B2772:$C2777,2,0),0)+IFERROR(VLOOKUP($B2786,$D2772:$E2777,2,0),0)+IFERROR(VLOOKUP($B2786,$F2772:$G2777,2,0),0)+IFERROR(VLOOKUP($B2786,$H2772:$I2777,2,0),0)+IFERROR(VLOOKUP($B2786,$J2772:$K2777,2,0),0)+IFERROR(VLOOKUP($B2786,$L2772:$M2777,2,0),0)+IFERROR(VLOOKUP($B2786,$N2772:$O2777,2,0),0)+IFERROR(VLOOKUP($B2786,$P2772:$Q2777,2,0),0)+IFERROR(VLOOKUP($B2786,$R2772:$S2777,2,0),0))</f>
        <v>0</v>
      </c>
      <c r="E2786" s="110" t="s">
        <v>40</v>
      </c>
      <c r="F2786" s="105">
        <v>5</v>
      </c>
      <c r="G2786" s="185" t="e">
        <v>#NUM!</v>
      </c>
      <c r="H2786" s="185" t="e">
        <v>#NUM!</v>
      </c>
      <c r="I2786" s="185" t="e">
        <v>#NUM!</v>
      </c>
      <c r="J2786" s="185"/>
      <c r="K2786" s="185"/>
      <c r="L2786" s="185"/>
      <c r="M2786" s="110"/>
      <c r="O2786" s="105">
        <v>5</v>
      </c>
      <c r="P2786" s="185" t="e">
        <v>#NUM!</v>
      </c>
      <c r="Q2786" s="185" t="e">
        <v>#NUM!</v>
      </c>
      <c r="R2786" s="185" t="e">
        <v>#NUM!</v>
      </c>
      <c r="S2786" s="185" t="e">
        <v>#NUM!</v>
      </c>
      <c r="T2786" s="114"/>
      <c r="U2786" s="114"/>
    </row>
    <row r="2787" spans="1:24" hidden="1" outlineLevel="2" x14ac:dyDescent="0.25">
      <c r="B2787" s="105">
        <v>9</v>
      </c>
      <c r="C2787" s="108">
        <f t="shared" ref="C2787" si="4801">-(IFERROR(VLOOKUP($B2787,$B2772:$C2777,2,0),0)+IFERROR(VLOOKUP($B2787,$D2772:$E2777,2,0),0)+IFERROR(VLOOKUP($B2787,$F2772:$G2777,2,0),0)+IFERROR(VLOOKUP($B2787,$H2772:$I2777,2,0),0)+IFERROR(VLOOKUP($B2787,$J2772:$K2777,2,0),0)+IFERROR(VLOOKUP($B2787,$L2772:$M2777,2,0),0)+IFERROR(VLOOKUP($B2787,$N2772:$O2777,2,0),0)+IFERROR(VLOOKUP($B2787,$P2772:$Q2777,2,0),0)+IFERROR(VLOOKUP($B2787,$R2772:$S2777,2,0),0))</f>
        <v>0</v>
      </c>
      <c r="E2787" s="110"/>
      <c r="F2787" s="105">
        <v>6</v>
      </c>
      <c r="G2787" s="185" t="e">
        <v>#NUM!</v>
      </c>
      <c r="H2787" s="185" t="e">
        <v>#NUM!</v>
      </c>
      <c r="I2787" s="185"/>
      <c r="J2787" s="185"/>
      <c r="K2787" s="185"/>
      <c r="L2787" s="185"/>
      <c r="M2787" s="110"/>
      <c r="O2787" s="105">
        <v>6</v>
      </c>
      <c r="P2787" s="185" t="e">
        <v>#NUM!</v>
      </c>
      <c r="Q2787" s="185" t="e">
        <v>#NUM!</v>
      </c>
      <c r="R2787" s="185" t="e">
        <v>#NUM!</v>
      </c>
      <c r="S2787" s="185" t="e">
        <v>#NUM!</v>
      </c>
      <c r="T2787" s="114"/>
      <c r="U2787" s="114"/>
    </row>
    <row r="2788" spans="1:24" hidden="1" outlineLevel="2" x14ac:dyDescent="0.25">
      <c r="B2788" s="105">
        <v>10</v>
      </c>
      <c r="C2788" s="108">
        <f t="shared" ref="C2788" si="4802">-(IFERROR(VLOOKUP($B2788,$B2772:$C2777,2,0),0)+IFERROR(VLOOKUP($B2788,$D2772:$E2777,2,0),0)+IFERROR(VLOOKUP($B2788,$F2772:$G2777,2,0),0)+IFERROR(VLOOKUP($B2788,$H2772:$I2777,2,0),0)+IFERROR(VLOOKUP($B2788,$J2772:$K2777,2,0),0)+IFERROR(VLOOKUP($B2788,$L2772:$M2777,2,0),0)+IFERROR(VLOOKUP($B2788,$N2772:$O2777,2,0),0)+IFERROR(VLOOKUP($B2788,$P2772:$Q2777,2,0),0)+IFERROR(VLOOKUP($B2788,$R2772:$S2777,2,0),0))</f>
        <v>0</v>
      </c>
      <c r="E2788" s="110"/>
      <c r="F2788" s="105">
        <v>7</v>
      </c>
      <c r="G2788" s="185" t="e">
        <v>#NUM!</v>
      </c>
      <c r="H2788" s="185"/>
      <c r="I2788" s="185"/>
      <c r="J2788" s="185"/>
      <c r="K2788" s="185"/>
      <c r="L2788" s="185"/>
      <c r="M2788" s="110"/>
      <c r="N2788" s="110" t="s">
        <v>40</v>
      </c>
      <c r="O2788" s="105">
        <v>7</v>
      </c>
      <c r="P2788" s="185" t="e">
        <v>#NUM!</v>
      </c>
      <c r="Q2788" s="185" t="e">
        <v>#NUM!</v>
      </c>
      <c r="R2788" s="185" t="e">
        <v>#NUM!</v>
      </c>
      <c r="S2788" s="185" t="e">
        <v>#NUM!</v>
      </c>
      <c r="T2788" s="114"/>
      <c r="U2788" s="114"/>
    </row>
    <row r="2789" spans="1:24" hidden="1" outlineLevel="2" x14ac:dyDescent="0.25">
      <c r="B2789" s="105">
        <v>11</v>
      </c>
      <c r="C2789" s="108">
        <f t="shared" ref="C2789" si="4803">-(IFERROR(VLOOKUP($B2789,$B2772:$C2777,2,0),0)+IFERROR(VLOOKUP($B2789,$D2772:$E2777,2,0),0)+IFERROR(VLOOKUP($B2789,$F2772:$G2777,2,0),0)+IFERROR(VLOOKUP($B2789,$H2772:$I2777,2,0),0)+IFERROR(VLOOKUP($B2789,$J2772:$K2777,2,0),0)+IFERROR(VLOOKUP($B2789,$L2772:$M2777,2,0),0)+IFERROR(VLOOKUP($B2789,$N2772:$O2777,2,0),0)+IFERROR(VLOOKUP($B2789,$P2772:$Q2777,2,0),0)+IFERROR(VLOOKUP($B2789,$R2772:$S2777,2,0),0))</f>
        <v>0</v>
      </c>
      <c r="E2789" s="110"/>
      <c r="M2789" s="110"/>
      <c r="O2789" s="105">
        <v>8</v>
      </c>
      <c r="P2789" s="185" t="e">
        <v>#NUM!</v>
      </c>
      <c r="Q2789" s="185" t="e">
        <v>#NUM!</v>
      </c>
      <c r="R2789" s="185" t="e">
        <v>#NUM!</v>
      </c>
      <c r="S2789" s="185" t="e">
        <v>#NUM!</v>
      </c>
      <c r="T2789" s="114"/>
      <c r="U2789" s="114"/>
    </row>
    <row r="2790" spans="1:24" hidden="1" outlineLevel="2" x14ac:dyDescent="0.25">
      <c r="B2790" s="105">
        <v>12</v>
      </c>
      <c r="C2790" s="108">
        <f t="shared" ref="C2790" si="4804">-(IFERROR(VLOOKUP($B2790,$B2772:$C2777,2,0),0)+IFERROR(VLOOKUP($B2790,$D2772:$E2777,2,0),0)+IFERROR(VLOOKUP($B2790,$F2772:$G2777,2,0),0)+IFERROR(VLOOKUP($B2790,$H2772:$I2777,2,0),0)+IFERROR(VLOOKUP($B2790,$J2772:$K2777,2,0),0)+IFERROR(VLOOKUP($B2790,$L2772:$M2777,2,0),0)+IFERROR(VLOOKUP($B2790,$N2772:$O2777,2,0),0)+IFERROR(VLOOKUP($B2790,$P2772:$Q2777,2,0),0)+IFERROR(VLOOKUP($B2790,$R2772:$S2777,2,0),0))</f>
        <v>0</v>
      </c>
      <c r="E2790" s="110"/>
      <c r="M2790" s="110"/>
      <c r="O2790" s="105">
        <v>9</v>
      </c>
      <c r="P2790" s="185" t="e">
        <v>#NUM!</v>
      </c>
      <c r="Q2790" s="185" t="e">
        <v>#NUM!</v>
      </c>
      <c r="R2790" s="185" t="e">
        <v>#NUM!</v>
      </c>
      <c r="S2790" s="185"/>
      <c r="T2790" s="114"/>
      <c r="U2790" s="114"/>
    </row>
    <row r="2791" spans="1:24" hidden="1" outlineLevel="2" x14ac:dyDescent="0.25">
      <c r="B2791" s="105">
        <v>13</v>
      </c>
      <c r="C2791" s="108">
        <f t="shared" ref="C2791" si="4805">-(IFERROR(VLOOKUP($B2791,$B2772:$C2777,2,0),0)+IFERROR(VLOOKUP($B2791,$D2772:$E2777,2,0),0)+IFERROR(VLOOKUP($B2791,$F2772:$G2777,2,0),0)+IFERROR(VLOOKUP($B2791,$H2772:$I2777,2,0),0)+IFERROR(VLOOKUP($B2791,$J2772:$K2777,2,0),0)+IFERROR(VLOOKUP($B2791,$L2772:$M2777,2,0),0)+IFERROR(VLOOKUP($B2791,$N2772:$O2777,2,0),0)+IFERROR(VLOOKUP($B2791,$P2772:$Q2777,2,0),0)+IFERROR(VLOOKUP($B2791,$R2772:$S2777,2,0),0))</f>
        <v>0</v>
      </c>
      <c r="E2791" s="110"/>
      <c r="F2791" s="110"/>
      <c r="G2791" s="324" t="s">
        <v>42</v>
      </c>
      <c r="H2791" s="324"/>
      <c r="I2791" s="324"/>
      <c r="J2791" s="324"/>
      <c r="K2791" s="324"/>
      <c r="L2791" s="324"/>
      <c r="M2791" s="110"/>
      <c r="O2791" s="105">
        <v>10</v>
      </c>
      <c r="P2791" s="185" t="e">
        <v>#NUM!</v>
      </c>
      <c r="Q2791" s="185" t="e">
        <v>#NUM!</v>
      </c>
      <c r="R2791" s="185"/>
      <c r="S2791" s="185"/>
      <c r="T2791" s="114"/>
      <c r="U2791" s="114"/>
    </row>
    <row r="2792" spans="1:24" hidden="1" outlineLevel="2" x14ac:dyDescent="0.25">
      <c r="B2792" s="105">
        <v>14</v>
      </c>
      <c r="C2792" s="108">
        <f t="shared" ref="C2792" si="4806">-(IFERROR(VLOOKUP($B2792,$B2772:$C2777,2,0),0)+IFERROR(VLOOKUP($B2792,$D2772:$E2777,2,0),0)+IFERROR(VLOOKUP($B2792,$F2772:$G2777,2,0),0)+IFERROR(VLOOKUP($B2792,$H2772:$I2777,2,0),0)+IFERROR(VLOOKUP($B2792,$J2772:$K2777,2,0),0)+IFERROR(VLOOKUP($B2792,$L2772:$M2777,2,0),0)+IFERROR(VLOOKUP($B2792,$N2772:$O2777,2,0),0)+IFERROR(VLOOKUP($B2792,$P2772:$Q2777,2,0),0)+IFERROR(VLOOKUP($B2792,$R2772:$S2777,2,0),0))</f>
        <v>0</v>
      </c>
      <c r="E2792" s="110"/>
      <c r="F2792" s="110"/>
      <c r="G2792" s="112">
        <v>6</v>
      </c>
      <c r="H2792" s="112">
        <v>5</v>
      </c>
      <c r="I2792" s="112">
        <v>4</v>
      </c>
      <c r="J2792" s="112">
        <v>3</v>
      </c>
      <c r="K2792" s="112">
        <v>2</v>
      </c>
      <c r="L2792" s="112">
        <v>1</v>
      </c>
      <c r="M2792" s="110"/>
      <c r="O2792" s="105">
        <v>11</v>
      </c>
      <c r="P2792" s="185" t="e">
        <v>#NUM!</v>
      </c>
      <c r="Q2792" s="185"/>
      <c r="R2792" s="185"/>
      <c r="S2792" s="185"/>
      <c r="T2792" s="114"/>
      <c r="U2792" s="114"/>
    </row>
    <row r="2793" spans="1:24" hidden="1" outlineLevel="2" x14ac:dyDescent="0.25">
      <c r="A2793" s="68" t="s">
        <v>41</v>
      </c>
      <c r="B2793" s="105">
        <v>15</v>
      </c>
      <c r="C2793" s="108">
        <f t="shared" ref="C2793" si="4807">-(IFERROR(VLOOKUP($B2793,$B2772:$C2777,2,0),0)+IFERROR(VLOOKUP($B2793,$D2772:$E2777,2,0),0)+IFERROR(VLOOKUP($B2793,$F2772:$G2777,2,0),0)+IFERROR(VLOOKUP($B2793,$H2772:$I2777,2,0),0)+IFERROR(VLOOKUP($B2793,$J2772:$K2777,2,0),0)+IFERROR(VLOOKUP($B2793,$L2772:$M2777,2,0),0)+IFERROR(VLOOKUP($B2793,$N2772:$O2777,2,0),0)+IFERROR(VLOOKUP($B2793,$P2772:$Q2777,2,0),0)+IFERROR(VLOOKUP($B2793,$R2772:$S2777,2,0),0))</f>
        <v>0</v>
      </c>
      <c r="E2793" s="110"/>
      <c r="F2793" s="105">
        <v>1</v>
      </c>
      <c r="G2793" s="184" t="e">
        <f t="array" ref="G2793:G2801">MMULT(MINVERSE($C$24:$K$32),$C2779:$C2787)</f>
        <v>#NUM!</v>
      </c>
      <c r="H2793" s="184" t="e">
        <f t="array" ref="H2793:H2800">MMULT(MINVERSE($C$24:$J$31),$C2779:$C2786)</f>
        <v>#NUM!</v>
      </c>
      <c r="I2793" s="184" t="e">
        <f t="array" ref="I2793:I2799">MMULT(MINVERSE($C$24:$I$30),$C2779:$C2785)</f>
        <v>#NUM!</v>
      </c>
      <c r="J2793" s="184" t="e">
        <f t="array" ref="J2793:J2798">MMULT(MINVERSE($C$24:$H$29),$C2779:$C2784)</f>
        <v>#NUM!</v>
      </c>
      <c r="K2793" s="184" t="e">
        <f t="array" ref="K2793:K2797">MMULT(MINVERSE($C$24:$G$28),$C2779:$C2783)</f>
        <v>#NUM!</v>
      </c>
      <c r="L2793" s="113"/>
      <c r="M2793" s="110"/>
      <c r="N2793" s="110"/>
      <c r="O2793" s="110"/>
      <c r="P2793" s="110"/>
    </row>
    <row r="2794" spans="1:24" hidden="1" outlineLevel="2" x14ac:dyDescent="0.25">
      <c r="B2794" s="105">
        <v>16</v>
      </c>
      <c r="C2794" s="108">
        <f t="shared" ref="C2794" si="4808">-(IFERROR(VLOOKUP($B2794,$B2772:$C2777,2,0),0)+IFERROR(VLOOKUP($B2794,$D2772:$E2777,2,0),0)+IFERROR(VLOOKUP($B2794,$F2772:$G2777,2,0),0)+IFERROR(VLOOKUP($B2794,$H2772:$I2777,2,0),0)+IFERROR(VLOOKUP($B2794,$J2772:$K2777,2,0),0)+IFERROR(VLOOKUP($B2794,$L2772:$M2777,2,0),0)+IFERROR(VLOOKUP($B2794,$N2772:$O2777,2,0),0)+IFERROR(VLOOKUP($B2794,$P2772:$Q2777,2,0),0)+IFERROR(VLOOKUP($B2794,$R2772:$S2777,2,0),0))</f>
        <v>0</v>
      </c>
      <c r="E2794" s="110"/>
      <c r="F2794" s="105">
        <v>2</v>
      </c>
      <c r="G2794" s="185" t="e">
        <v>#NUM!</v>
      </c>
      <c r="H2794" s="185" t="e">
        <v>#NUM!</v>
      </c>
      <c r="I2794" s="185" t="e">
        <v>#NUM!</v>
      </c>
      <c r="J2794" s="185" t="e">
        <v>#NUM!</v>
      </c>
      <c r="K2794" s="185" t="e">
        <v>#NUM!</v>
      </c>
      <c r="L2794" s="114"/>
      <c r="M2794" s="110"/>
      <c r="N2794" s="110"/>
      <c r="O2794" s="110"/>
      <c r="P2794" s="110"/>
    </row>
    <row r="2795" spans="1:24" hidden="1" outlineLevel="2" x14ac:dyDescent="0.25">
      <c r="B2795" s="105">
        <v>17</v>
      </c>
      <c r="C2795" s="108">
        <f t="shared" ref="C2795" si="4809">-(IFERROR(VLOOKUP($B2795,$B2772:$C2777,2,0),0)+IFERROR(VLOOKUP($B2795,$D2772:$E2777,2,0),0)+IFERROR(VLOOKUP($B2795,$F2772:$G2777,2,0),0)+IFERROR(VLOOKUP($B2795,$H2772:$I2777,2,0),0)+IFERROR(VLOOKUP($B2795,$J2772:$K2777,2,0),0)+IFERROR(VLOOKUP($B2795,$L2772:$M2777,2,0),0)+IFERROR(VLOOKUP($B2795,$N2772:$O2777,2,0),0)+IFERROR(VLOOKUP($B2795,$P2772:$Q2777,2,0),0)+IFERROR(VLOOKUP($B2795,$R2772:$S2777,2,0),0))</f>
        <v>0</v>
      </c>
      <c r="E2795" s="110"/>
      <c r="F2795" s="105">
        <v>3</v>
      </c>
      <c r="G2795" s="185" t="e">
        <v>#NUM!</v>
      </c>
      <c r="H2795" s="185" t="e">
        <v>#NUM!</v>
      </c>
      <c r="I2795" s="185" t="e">
        <v>#NUM!</v>
      </c>
      <c r="J2795" s="185" t="e">
        <v>#NUM!</v>
      </c>
      <c r="K2795" s="185" t="e">
        <v>#NUM!</v>
      </c>
      <c r="L2795" s="114"/>
      <c r="M2795" s="110"/>
    </row>
    <row r="2796" spans="1:24" hidden="1" outlineLevel="2" x14ac:dyDescent="0.25">
      <c r="B2796" s="105">
        <v>18</v>
      </c>
      <c r="C2796" s="108">
        <f t="shared" ref="C2796" si="4810">-(IFERROR(VLOOKUP($B2796,$B2772:$C2777,2,0),0)+IFERROR(VLOOKUP($B2796,$D2772:$E2777,2,0),0)+IFERROR(VLOOKUP($B2796,$F2772:$G2777,2,0),0)+IFERROR(VLOOKUP($B2796,$H2772:$I2777,2,0),0)+IFERROR(VLOOKUP($B2796,$J2772:$K2777,2,0),0)+IFERROR(VLOOKUP($B2796,$L2772:$M2777,2,0),0)+IFERROR(VLOOKUP($B2796,$N2772:$O2777,2,0),0)+IFERROR(VLOOKUP($B2796,$P2772:$Q2777,2,0),0)+IFERROR(VLOOKUP($B2796,$R2772:$S2777,2,0),0))</f>
        <v>0</v>
      </c>
      <c r="E2796" s="110"/>
      <c r="F2796" s="105">
        <v>4</v>
      </c>
      <c r="G2796" s="185" t="e">
        <v>#NUM!</v>
      </c>
      <c r="H2796" s="185" t="e">
        <v>#NUM!</v>
      </c>
      <c r="I2796" s="185" t="e">
        <v>#NUM!</v>
      </c>
      <c r="J2796" s="185" t="e">
        <v>#NUM!</v>
      </c>
      <c r="K2796" s="185" t="e">
        <v>#NUM!</v>
      </c>
      <c r="L2796" s="114"/>
      <c r="M2796" s="110"/>
    </row>
    <row r="2797" spans="1:24" hidden="1" outlineLevel="2" x14ac:dyDescent="0.25">
      <c r="B2797" s="105">
        <v>19</v>
      </c>
      <c r="C2797" s="108">
        <f t="shared" ref="C2797" si="4811">-(IFERROR(VLOOKUP($B2797,$B2772:$C2777,2,0),0)+IFERROR(VLOOKUP($B2797,$D2772:$E2777,2,0),0)+IFERROR(VLOOKUP($B2797,$F2772:$G2777,2,0),0)+IFERROR(VLOOKUP($B2797,$H2772:$I2777,2,0),0)+IFERROR(VLOOKUP($B2797,$J2772:$K2777,2,0),0)+IFERROR(VLOOKUP($B2797,$L2772:$M2777,2,0),0)+IFERROR(VLOOKUP($B2797,$N2772:$O2777,2,0),0)+IFERROR(VLOOKUP($B2797,$P2772:$Q2777,2,0),0)+IFERROR(VLOOKUP($B2797,$R2772:$S2777,2,0),0))</f>
        <v>0</v>
      </c>
      <c r="E2797" s="110"/>
      <c r="F2797" s="105">
        <v>5</v>
      </c>
      <c r="G2797" s="185" t="e">
        <v>#NUM!</v>
      </c>
      <c r="H2797" s="185" t="e">
        <v>#NUM!</v>
      </c>
      <c r="I2797" s="185" t="e">
        <v>#NUM!</v>
      </c>
      <c r="J2797" s="185" t="e">
        <v>#NUM!</v>
      </c>
      <c r="K2797" s="185" t="e">
        <v>#NUM!</v>
      </c>
      <c r="L2797" s="114"/>
      <c r="M2797" s="110"/>
    </row>
    <row r="2798" spans="1:24" hidden="1" outlineLevel="2" x14ac:dyDescent="0.25">
      <c r="B2798" s="105">
        <v>20</v>
      </c>
      <c r="C2798" s="108">
        <f t="shared" ref="C2798" si="4812">-(IFERROR(VLOOKUP($B2798,$B2772:$C2777,2,0),0)+IFERROR(VLOOKUP($B2798,$D2772:$E2777,2,0),0)+IFERROR(VLOOKUP($B2798,$F2772:$G2777,2,0),0)+IFERROR(VLOOKUP($B2798,$H2772:$I2777,2,0),0)+IFERROR(VLOOKUP($B2798,$J2772:$K2777,2,0),0)+IFERROR(VLOOKUP($B2798,$L2772:$M2777,2,0),0)+IFERROR(VLOOKUP($B2798,$N2772:$O2777,2,0),0)+IFERROR(VLOOKUP($B2798,$P2772:$Q2777,2,0),0)+IFERROR(VLOOKUP($B2798,$R2772:$S2777,2,0),0))</f>
        <v>0</v>
      </c>
      <c r="E2798" s="110" t="s">
        <v>40</v>
      </c>
      <c r="F2798" s="105">
        <v>6</v>
      </c>
      <c r="G2798" s="185" t="e">
        <v>#NUM!</v>
      </c>
      <c r="H2798" s="185" t="e">
        <v>#NUM!</v>
      </c>
      <c r="I2798" s="185" t="e">
        <v>#NUM!</v>
      </c>
      <c r="J2798" s="185" t="e">
        <v>#NUM!</v>
      </c>
      <c r="K2798" s="185"/>
      <c r="L2798" s="114"/>
      <c r="M2798" s="110"/>
    </row>
    <row r="2799" spans="1:24" hidden="1" outlineLevel="2" x14ac:dyDescent="0.25">
      <c r="B2799" s="105">
        <v>21</v>
      </c>
      <c r="C2799" s="108">
        <f t="shared" ref="C2799" si="4813">-(IFERROR(VLOOKUP($B2799,$B2772:$C2777,2,0),0)+IFERROR(VLOOKUP($B2799,$D2772:$E2777,2,0),0)+IFERROR(VLOOKUP($B2799,$F2772:$G2777,2,0),0)+IFERROR(VLOOKUP($B2799,$H2772:$I2777,2,0),0)+IFERROR(VLOOKUP($B2799,$J2772:$K2777,2,0),0)+IFERROR(VLOOKUP($B2799,$L2772:$M2777,2,0),0)+IFERROR(VLOOKUP($B2799,$N2772:$O2777,2,0),0)+IFERROR(VLOOKUP($B2799,$P2772:$Q2777,2,0),0)+IFERROR(VLOOKUP($B2799,$R2772:$S2777,2,0),0))</f>
        <v>0</v>
      </c>
      <c r="E2799" s="110"/>
      <c r="F2799" s="105">
        <v>7</v>
      </c>
      <c r="G2799" s="185" t="e">
        <v>#NUM!</v>
      </c>
      <c r="H2799" s="185" t="e">
        <v>#NUM!</v>
      </c>
      <c r="I2799" s="185" t="e">
        <v>#NUM!</v>
      </c>
      <c r="J2799" s="185"/>
      <c r="K2799" s="185"/>
      <c r="L2799" s="114"/>
      <c r="M2799" s="110"/>
    </row>
    <row r="2800" spans="1:24" hidden="1" outlineLevel="2" x14ac:dyDescent="0.25">
      <c r="E2800" s="110"/>
      <c r="F2800" s="105">
        <v>8</v>
      </c>
      <c r="G2800" s="185" t="e">
        <v>#NUM!</v>
      </c>
      <c r="H2800" s="185" t="e">
        <v>#NUM!</v>
      </c>
      <c r="I2800" s="185"/>
      <c r="J2800" s="185"/>
      <c r="K2800" s="185"/>
      <c r="L2800" s="114"/>
      <c r="M2800" s="110"/>
      <c r="X2800" s="110"/>
    </row>
    <row r="2801" spans="1:24" hidden="1" outlineLevel="2" x14ac:dyDescent="0.25">
      <c r="E2801" s="110"/>
      <c r="F2801" s="105">
        <v>9</v>
      </c>
      <c r="G2801" s="185" t="e">
        <v>#NUM!</v>
      </c>
      <c r="H2801" s="185"/>
      <c r="I2801" s="185"/>
      <c r="J2801" s="185"/>
      <c r="K2801" s="185"/>
      <c r="L2801" s="114"/>
      <c r="M2801" s="110"/>
      <c r="X2801" s="110"/>
    </row>
    <row r="2802" spans="1:24" hidden="1" outlineLevel="2" x14ac:dyDescent="0.25">
      <c r="A2802" s="117"/>
    </row>
    <row r="2803" spans="1:24" s="119" customFormat="1" hidden="1" outlineLevel="2" x14ac:dyDescent="0.25">
      <c r="A2803" s="118" t="s">
        <v>37</v>
      </c>
    </row>
    <row r="2804" spans="1:24" hidden="1" outlineLevel="2" x14ac:dyDescent="0.25">
      <c r="B2804" s="316" t="e">
        <f t="shared" ref="B2804:B2810" si="4814">B2771</f>
        <v>#REF!</v>
      </c>
      <c r="C2804" s="316"/>
      <c r="D2804" s="316" t="e">
        <f t="shared" ref="D2804:D2810" si="4815">D2771</f>
        <v>#REF!</v>
      </c>
      <c r="E2804" s="316"/>
      <c r="F2804" s="316" t="e">
        <f t="shared" ref="F2804:F2810" si="4816">F2771</f>
        <v>#REF!</v>
      </c>
      <c r="G2804" s="316"/>
      <c r="H2804" s="316" t="e">
        <f t="shared" ref="H2804:H2810" si="4817">H2771</f>
        <v>#REF!</v>
      </c>
      <c r="I2804" s="316"/>
      <c r="J2804" s="316" t="e">
        <f t="shared" ref="J2804:J2810" si="4818">J2771</f>
        <v>#REF!</v>
      </c>
      <c r="K2804" s="316"/>
      <c r="L2804" s="316" t="e">
        <f t="shared" ref="L2804:L2810" si="4819">L2771</f>
        <v>#REF!</v>
      </c>
      <c r="M2804" s="316"/>
    </row>
    <row r="2805" spans="1:24" hidden="1" outlineLevel="2" x14ac:dyDescent="0.25">
      <c r="B2805" s="105" t="e">
        <f t="shared" si="4814"/>
        <v>#REF!</v>
      </c>
      <c r="C2805" s="116" t="e">
        <f>IF($Q$2=2,IFERROR(INDEX($G2782:$L2788,MATCH(B2805,$F2782:$F2788,0),MATCH(INICIO!$C$59,$G2781:$L2781,0)),0),IF($Q$2=4,IFERROR(INDEX($P2782:$U2792,MATCH(B2805,$O2782:$O2792,0),MATCH(INICIO!$C$59,$P2781:$U2781,0)),0),IFERROR(INDEX($G2793:$L2801,MATCH(B2805,$F2793:$F2801,0),MATCH(INICIO!$C$59,$G2792:$L2792,0)),0)))</f>
        <v>#REF!</v>
      </c>
      <c r="D2805" s="105" t="e">
        <f t="shared" si="4815"/>
        <v>#REF!</v>
      </c>
      <c r="E2805" s="116" t="e">
        <f>IF($Q$2=2,IFERROR(INDEX($G2782:$L2788,MATCH(D2805,$F2782:$F2788,0),MATCH(INICIO!$C$59,$G2781:$L2781,0)),0),IF($Q$2=4,IFERROR(INDEX($P2782:$U2792,MATCH(D2805,$O2782:$O2792,0),MATCH(INICIO!$C$59,$P2781:$U2781,0)),0),IFERROR(INDEX($G2793:$L2801,MATCH(D2805,$F2793:$F2801,0),MATCH(INICIO!$C$59,$G2792:$L2792,0)),0)))</f>
        <v>#REF!</v>
      </c>
      <c r="F2805" s="105" t="e">
        <f t="shared" si="4816"/>
        <v>#REF!</v>
      </c>
      <c r="G2805" s="116" t="e">
        <f>IF($Q$2=2,IFERROR(INDEX($G2782:$L2788,MATCH(F2805,$F2782:$F2788,0),MATCH(INICIO!$C$59,$G2781:$L2781,0)),0),IF($Q$2=4,IFERROR(INDEX($P2782:$U2792,MATCH(F2805,$O2782:$O2792,0),MATCH(INICIO!$C$59,$P2781:$U2781,0)),0),IFERROR(INDEX($G2793:$L2801,MATCH(F2805,$F2793:$F2801,0),MATCH(INICIO!$C$59,$G2792:$L2792,0)),0)))</f>
        <v>#REF!</v>
      </c>
      <c r="H2805" s="105" t="e">
        <f t="shared" si="4817"/>
        <v>#REF!</v>
      </c>
      <c r="I2805" s="116" t="e">
        <f>IF($Q$2=2,IFERROR(INDEX($G2782:$L2788,MATCH(H2805,$F2782:$F2788,0),MATCH(INICIO!$C$59,$G2781:$L2781,0)),0),IF($Q$2=4,IFERROR(INDEX($P2782:$U2792,MATCH(H2805,$O2782:$O2792,0),MATCH(INICIO!$C$59,$P2781:$U2781,0)),0),IFERROR(INDEX($G2793:$L2801,MATCH(H2805,$F2793:$F2801,0),MATCH(INICIO!$C$59,$G2792:$L2792,0)),0)))</f>
        <v>#REF!</v>
      </c>
      <c r="J2805" s="105" t="e">
        <f t="shared" si="4818"/>
        <v>#REF!</v>
      </c>
      <c r="K2805" s="116" t="e">
        <f>IF($Q$2=2,IFERROR(INDEX($G2782:$L2788,MATCH(J2805,$F2782:$F2788,0),MATCH(INICIO!$C$59,$G2781:$L2781,0)),0),IF($Q$2=4,IFERROR(INDEX($P2782:$U2792,MATCH(J2805,$O2782:$O2792,0),MATCH(INICIO!$C$59,$P2781:$U2781,0)),0),IFERROR(INDEX($G2793:$L2801,MATCH(J2805,$F2793:$F2801,0),MATCH(INICIO!$C$59,$G2792:$L2792,0)),0)))</f>
        <v>#REF!</v>
      </c>
      <c r="L2805" s="105" t="e">
        <f t="shared" si="4819"/>
        <v>#REF!</v>
      </c>
      <c r="M2805" s="116" t="e">
        <f>IF($Q$2=2,IFERROR(INDEX($G2782:$L2788,MATCH(L2805,$F2782:$F2788,0),MATCH(INICIO!$C$59,$G2781:$L2781,0)),0),IF($Q$2=4,IFERROR(INDEX($P2782:$U2792,MATCH(L2805,$O2782:$O2792,0),MATCH(INICIO!$C$59,$P2781:$U2781,0)),0),IFERROR(INDEX($G2793:$L2801,MATCH(L2805,$F2793:$F2801,0),MATCH(INICIO!$C$59,$G2792:$L2792,0)),0)))</f>
        <v>#REF!</v>
      </c>
    </row>
    <row r="2806" spans="1:24" hidden="1" outlineLevel="2" x14ac:dyDescent="0.25">
      <c r="B2806" s="105" t="e">
        <f t="shared" si="4814"/>
        <v>#REF!</v>
      </c>
      <c r="C2806" s="116" t="e">
        <f>IF($Q$2=2,IFERROR(INDEX($G2782:$L2788,MATCH(B2806,$F2782:$F2788,0),MATCH(INICIO!$C$59,$G2781:$L2781,0)),0),IF($Q$2=4,IFERROR(INDEX($P2782:$U2792,MATCH(B2806,$O2782:$O2792,0),MATCH(INICIO!$C$59,$P2781:$U2781,0)),0),IFERROR(INDEX($G2793:$L2801,MATCH(B2806,$F2793:$F2801,0),MATCH(INICIO!$C$59,$G2792:$L2792,0)),0)))</f>
        <v>#REF!</v>
      </c>
      <c r="D2806" s="105" t="e">
        <f t="shared" si="4815"/>
        <v>#REF!</v>
      </c>
      <c r="E2806" s="116" t="e">
        <f>IF($Q$2=2,IFERROR(INDEX($G2782:$L2788,MATCH(D2806,$F2782:$F2788,0),MATCH(INICIO!$C$59,$G2781:$L2781,0)),0),IF($Q$2=4,IFERROR(INDEX($P2782:$U2792,MATCH(D2806,$O2782:$O2792,0),MATCH(INICIO!$C$59,$P2781:$U2781,0)),0),IFERROR(INDEX($G2793:$L2801,MATCH(D2806,$F2793:$F2801,0),MATCH(INICIO!$C$59,$G2792:$L2792,0)),0)))</f>
        <v>#REF!</v>
      </c>
      <c r="F2806" s="105" t="e">
        <f t="shared" si="4816"/>
        <v>#REF!</v>
      </c>
      <c r="G2806" s="116" t="e">
        <f>IF($Q$2=2,IFERROR(INDEX($G2782:$L2788,MATCH(F2806,$F2782:$F2788,0),MATCH(INICIO!$C$59,$G2781:$L2781,0)),0),IF($Q$2=4,IFERROR(INDEX($P2782:$U2792,MATCH(F2806,$O2782:$O2792,0),MATCH(INICIO!$C$59,$P2781:$U2781,0)),0),IFERROR(INDEX($G2793:$L2801,MATCH(F2806,$F2793:$F2801,0),MATCH(INICIO!$C$59,$G2792:$L2792,0)),0)))</f>
        <v>#REF!</v>
      </c>
      <c r="H2806" s="105" t="e">
        <f t="shared" si="4817"/>
        <v>#REF!</v>
      </c>
      <c r="I2806" s="116" t="e">
        <f>IF($Q$2=2,IFERROR(INDEX($G2782:$L2788,MATCH(H2806,$F2782:$F2788,0),MATCH(INICIO!$C$59,$G2781:$L2781,0)),0),IF($Q$2=4,IFERROR(INDEX($P2782:$U2792,MATCH(H2806,$O2782:$O2792,0),MATCH(INICIO!$C$59,$P2781:$U2781,0)),0),IFERROR(INDEX($G2793:$L2801,MATCH(H2806,$F2793:$F2801,0),MATCH(INICIO!$C$59,$G2792:$L2792,0)),0)))</f>
        <v>#REF!</v>
      </c>
      <c r="J2806" s="105" t="e">
        <f t="shared" si="4818"/>
        <v>#REF!</v>
      </c>
      <c r="K2806" s="116" t="e">
        <f>IF($Q$2=2,IFERROR(INDEX($G2782:$L2788,MATCH(J2806,$F2782:$F2788,0),MATCH(INICIO!$C$59,$G2781:$L2781,0)),0),IF($Q$2=4,IFERROR(INDEX($P2782:$U2792,MATCH(J2806,$O2782:$O2792,0),MATCH(INICIO!$C$59,$P2781:$U2781,0)),0),IFERROR(INDEX($G2793:$L2801,MATCH(J2806,$F2793:$F2801,0),MATCH(INICIO!$C$59,$G2792:$L2792,0)),0)))</f>
        <v>#REF!</v>
      </c>
      <c r="L2806" s="105" t="e">
        <f t="shared" si="4819"/>
        <v>#REF!</v>
      </c>
      <c r="M2806" s="116" t="e">
        <f>IF($Q$2=2,IFERROR(INDEX($G2782:$L2788,MATCH(L2806,$F2782:$F2788,0),MATCH(INICIO!$C$59,$G2781:$L2781,0)),0),IF($Q$2=4,IFERROR(INDEX($P2782:$U2792,MATCH(L2806,$O2782:$O2792,0),MATCH(INICIO!$C$59,$P2781:$U2781,0)),0),IFERROR(INDEX($G2793:$L2801,MATCH(L2806,$F2793:$F2801,0),MATCH(INICIO!$C$59,$G2792:$L2792,0)),0)))</f>
        <v>#REF!</v>
      </c>
    </row>
    <row r="2807" spans="1:24" hidden="1" outlineLevel="2" x14ac:dyDescent="0.25">
      <c r="B2807" s="105" t="e">
        <f t="shared" si="4814"/>
        <v>#REF!</v>
      </c>
      <c r="C2807" s="116" t="e">
        <f>IF($Q$2=2,IFERROR(INDEX($G2782:$L2788,MATCH(B2807,$F2782:$F2788,0),MATCH(INICIO!$C$59,$G2781:$L2781,0)),0),IF($Q$2=4,IFERROR(INDEX($P2782:$U2792,MATCH(B2807,$O2782:$O2792,0),MATCH(INICIO!$C$59,$P2781:$U2781,0)),0),IFERROR(INDEX($G2793:$L2801,MATCH(B2807,$F2793:$F2801,0),MATCH(INICIO!$C$59,$G2792:$L2792,0)),0)))</f>
        <v>#REF!</v>
      </c>
      <c r="D2807" s="105" t="e">
        <f t="shared" si="4815"/>
        <v>#REF!</v>
      </c>
      <c r="E2807" s="116" t="e">
        <f>IF($Q$2=2,IFERROR(INDEX($G2782:$L2788,MATCH(D2807,$F2782:$F2788,0),MATCH(INICIO!$C$59,$G2781:$L2781,0)),0),IF($Q$2=4,IFERROR(INDEX($P2782:$U2792,MATCH(D2807,$O2782:$O2792,0),MATCH(INICIO!$C$59,$P2781:$U2781,0)),0),IFERROR(INDEX($G2793:$L2801,MATCH(D2807,$F2793:$F2801,0),MATCH(INICIO!$C$59,$G2792:$L2792,0)),0)))</f>
        <v>#REF!</v>
      </c>
      <c r="F2807" s="105" t="e">
        <f t="shared" si="4816"/>
        <v>#REF!</v>
      </c>
      <c r="G2807" s="116" t="e">
        <f>IF($Q$2=2,IFERROR(INDEX($G2782:$L2788,MATCH(F2807,$F2782:$F2788,0),MATCH(INICIO!$C$59,$G2781:$L2781,0)),0),IF($Q$2=4,IFERROR(INDEX($P2782:$U2792,MATCH(F2807,$O2782:$O2792,0),MATCH(INICIO!$C$59,$P2781:$U2781,0)),0),IFERROR(INDEX($G2793:$L2801,MATCH(F2807,$F2793:$F2801,0),MATCH(INICIO!$C$59,$G2792:$L2792,0)),0)))</f>
        <v>#REF!</v>
      </c>
      <c r="H2807" s="105" t="e">
        <f t="shared" si="4817"/>
        <v>#REF!</v>
      </c>
      <c r="I2807" s="116" t="e">
        <f>IF($Q$2=2,IFERROR(INDEX($G2782:$L2788,MATCH(H2807,$F2782:$F2788,0),MATCH(INICIO!$C$59,$G2781:$L2781,0)),0),IF($Q$2=4,IFERROR(INDEX($P2782:$U2792,MATCH(H2807,$O2782:$O2792,0),MATCH(INICIO!$C$59,$P2781:$U2781,0)),0),IFERROR(INDEX($G2793:$L2801,MATCH(H2807,$F2793:$F2801,0),MATCH(INICIO!$C$59,$G2792:$L2792,0)),0)))</f>
        <v>#REF!</v>
      </c>
      <c r="J2807" s="105" t="e">
        <f t="shared" si="4818"/>
        <v>#REF!</v>
      </c>
      <c r="K2807" s="116" t="e">
        <f>IF($Q$2=2,IFERROR(INDEX($G2782:$L2788,MATCH(J2807,$F2782:$F2788,0),MATCH(INICIO!$C$59,$G2781:$L2781,0)),0),IF($Q$2=4,IFERROR(INDEX($P2782:$U2792,MATCH(J2807,$O2782:$O2792,0),MATCH(INICIO!$C$59,$P2781:$U2781,0)),0),IFERROR(INDEX($G2793:$L2801,MATCH(J2807,$F2793:$F2801,0),MATCH(INICIO!$C$59,$G2792:$L2792,0)),0)))</f>
        <v>#REF!</v>
      </c>
      <c r="L2807" s="105" t="e">
        <f t="shared" si="4819"/>
        <v>#REF!</v>
      </c>
      <c r="M2807" s="116" t="e">
        <f>IF($Q$2=2,IFERROR(INDEX($G2782:$L2788,MATCH(L2807,$F2782:$F2788,0),MATCH(INICIO!$C$59,$G2781:$L2781,0)),0),IF($Q$2=4,IFERROR(INDEX($P2782:$U2792,MATCH(L2807,$O2782:$O2792,0),MATCH(INICIO!$C$59,$P2781:$U2781,0)),0),IFERROR(INDEX($G2793:$L2801,MATCH(L2807,$F2793:$F2801,0),MATCH(INICIO!$C$59,$G2792:$L2792,0)),0)))</f>
        <v>#REF!</v>
      </c>
    </row>
    <row r="2808" spans="1:24" hidden="1" outlineLevel="2" x14ac:dyDescent="0.25">
      <c r="B2808" s="105" t="e">
        <f t="shared" si="4814"/>
        <v>#REF!</v>
      </c>
      <c r="C2808" s="116" t="e">
        <f>IF($Q$2=2,IFERROR(INDEX($G2782:$L2788,MATCH(B2808,$F2782:$F2788,0),MATCH(INICIO!$C$59,$G2781:$L2781,0)),0),IF($Q$2=4,IFERROR(INDEX($P2782:$U2792,MATCH(B2808,$O2782:$O2792,0),MATCH(INICIO!$C$59,$P2781:$U2781,0)),0),IFERROR(INDEX($G2793:$L2801,MATCH(B2808,$F2793:$F2801,0),MATCH(INICIO!$C$59,$G2792:$L2792,0)),0)))</f>
        <v>#REF!</v>
      </c>
      <c r="D2808" s="105" t="e">
        <f t="shared" si="4815"/>
        <v>#REF!</v>
      </c>
      <c r="E2808" s="116" t="e">
        <f>IF($Q$2=2,IFERROR(INDEX($G2782:$L2788,MATCH(D2808,$F2782:$F2788,0),MATCH(INICIO!$C$59,$G2781:$L2781,0)),0),IF($Q$2=4,IFERROR(INDEX($P2782:$U2792,MATCH(D2808,$O2782:$O2792,0),MATCH(INICIO!$C$59,$P2781:$U2781,0)),0),IFERROR(INDEX($G2793:$L2801,MATCH(D2808,$F2793:$F2801,0),MATCH(INICIO!$C$59,$G2792:$L2792,0)),0)))</f>
        <v>#REF!</v>
      </c>
      <c r="F2808" s="105" t="e">
        <f t="shared" si="4816"/>
        <v>#REF!</v>
      </c>
      <c r="G2808" s="116" t="e">
        <f>IF($Q$2=2,IFERROR(INDEX($G2782:$L2788,MATCH(F2808,$F2782:$F2788,0),MATCH(INICIO!$C$59,$G2781:$L2781,0)),0),IF($Q$2=4,IFERROR(INDEX($P2782:$U2792,MATCH(F2808,$O2782:$O2792,0),MATCH(INICIO!$C$59,$P2781:$U2781,0)),0),IFERROR(INDEX($G2793:$L2801,MATCH(F2808,$F2793:$F2801,0),MATCH(INICIO!$C$59,$G2792:$L2792,0)),0)))</f>
        <v>#REF!</v>
      </c>
      <c r="H2808" s="105" t="e">
        <f t="shared" si="4817"/>
        <v>#REF!</v>
      </c>
      <c r="I2808" s="116" t="e">
        <f>IF($Q$2=2,IFERROR(INDEX($G2782:$L2788,MATCH(H2808,$F2782:$F2788,0),MATCH(INICIO!$C$59,$G2781:$L2781,0)),0),IF($Q$2=4,IFERROR(INDEX($P2782:$U2792,MATCH(H2808,$O2782:$O2792,0),MATCH(INICIO!$C$59,$P2781:$U2781,0)),0),IFERROR(INDEX($G2793:$L2801,MATCH(H2808,$F2793:$F2801,0),MATCH(INICIO!$C$59,$G2792:$L2792,0)),0)))</f>
        <v>#REF!</v>
      </c>
      <c r="J2808" s="105" t="e">
        <f t="shared" si="4818"/>
        <v>#REF!</v>
      </c>
      <c r="K2808" s="116" t="e">
        <f>IF($Q$2=2,IFERROR(INDEX($G2782:$L2788,MATCH(J2808,$F2782:$F2788,0),MATCH(INICIO!$C$59,$G2781:$L2781,0)),0),IF($Q$2=4,IFERROR(INDEX($P2782:$U2792,MATCH(J2808,$O2782:$O2792,0),MATCH(INICIO!$C$59,$P2781:$U2781,0)),0),IFERROR(INDEX($G2793:$L2801,MATCH(J2808,$F2793:$F2801,0),MATCH(INICIO!$C$59,$G2792:$L2792,0)),0)))</f>
        <v>#REF!</v>
      </c>
      <c r="L2808" s="105" t="e">
        <f t="shared" si="4819"/>
        <v>#REF!</v>
      </c>
      <c r="M2808" s="116" t="e">
        <f>IF($Q$2=2,IFERROR(INDEX($G2782:$L2788,MATCH(L2808,$F2782:$F2788,0),MATCH(INICIO!$C$59,$G2781:$L2781,0)),0),IF($Q$2=4,IFERROR(INDEX($P2782:$U2792,MATCH(L2808,$O2782:$O2792,0),MATCH(INICIO!$C$59,$P2781:$U2781,0)),0),IFERROR(INDEX($G2793:$L2801,MATCH(L2808,$F2793:$F2801,0),MATCH(INICIO!$C$59,$G2792:$L2792,0)),0)))</f>
        <v>#REF!</v>
      </c>
    </row>
    <row r="2809" spans="1:24" hidden="1" outlineLevel="2" x14ac:dyDescent="0.25">
      <c r="B2809" s="105" t="e">
        <f t="shared" si="4814"/>
        <v>#REF!</v>
      </c>
      <c r="C2809" s="116" t="e">
        <f>IF($Q$2=2,IFERROR(INDEX($G2782:$L2788,MATCH(B2809,$F2782:$F2788,0),MATCH(INICIO!$C$59,$G2781:$L2781,0)),0),IF($Q$2=4,IFERROR(INDEX($P2782:$U2792,MATCH(B2809,$O2782:$O2792,0),MATCH(INICIO!$C$59,$P2781:$U2781,0)),0),IFERROR(INDEX($G2793:$L2801,MATCH(B2809,$F2793:$F2801,0),MATCH(INICIO!$C$59,$G2792:$L2792,0)),0)))</f>
        <v>#REF!</v>
      </c>
      <c r="D2809" s="105" t="e">
        <f t="shared" si="4815"/>
        <v>#REF!</v>
      </c>
      <c r="E2809" s="116" t="e">
        <f>IF($Q$2=2,IFERROR(INDEX($G2782:$L2788,MATCH(D2809,$F2782:$F2788,0),MATCH(INICIO!$C$59,$G2781:$L2781,0)),0),IF($Q$2=4,IFERROR(INDEX($P2782:$U2792,MATCH(D2809,$O2782:$O2792,0),MATCH(INICIO!$C$59,$P2781:$U2781,0)),0),IFERROR(INDEX($G2793:$L2801,MATCH(D2809,$F2793:$F2801,0),MATCH(INICIO!$C$59,$G2792:$L2792,0)),0)))</f>
        <v>#REF!</v>
      </c>
      <c r="F2809" s="105" t="e">
        <f t="shared" si="4816"/>
        <v>#REF!</v>
      </c>
      <c r="G2809" s="116" t="e">
        <f>IF($Q$2=2,IFERROR(INDEX($G2782:$L2788,MATCH(F2809,$F2782:$F2788,0),MATCH(INICIO!$C$59,$G2781:$L2781,0)),0),IF($Q$2=4,IFERROR(INDEX($P2782:$U2792,MATCH(F2809,$O2782:$O2792,0),MATCH(INICIO!$C$59,$P2781:$U2781,0)),0),IFERROR(INDEX($G2793:$L2801,MATCH(F2809,$F2793:$F2801,0),MATCH(INICIO!$C$59,$G2792:$L2792,0)),0)))</f>
        <v>#REF!</v>
      </c>
      <c r="H2809" s="105" t="e">
        <f t="shared" si="4817"/>
        <v>#REF!</v>
      </c>
      <c r="I2809" s="116" t="e">
        <f>IF($Q$2=2,IFERROR(INDEX($G2782:$L2788,MATCH(H2809,$F2782:$F2788,0),MATCH(INICIO!$C$59,$G2781:$L2781,0)),0),IF($Q$2=4,IFERROR(INDEX($P2782:$U2792,MATCH(H2809,$O2782:$O2792,0),MATCH(INICIO!$C$59,$P2781:$U2781,0)),0),IFERROR(INDEX($G2793:$L2801,MATCH(H2809,$F2793:$F2801,0),MATCH(INICIO!$C$59,$G2792:$L2792,0)),0)))</f>
        <v>#REF!</v>
      </c>
      <c r="J2809" s="105" t="e">
        <f t="shared" si="4818"/>
        <v>#REF!</v>
      </c>
      <c r="K2809" s="116" t="e">
        <f>IF($Q$2=2,IFERROR(INDEX($G2782:$L2788,MATCH(J2809,$F2782:$F2788,0),MATCH(INICIO!$C$59,$G2781:$L2781,0)),0),IF($Q$2=4,IFERROR(INDEX($P2782:$U2792,MATCH(J2809,$O2782:$O2792,0),MATCH(INICIO!$C$59,$P2781:$U2781,0)),0),IFERROR(INDEX($G2793:$L2801,MATCH(J2809,$F2793:$F2801,0),MATCH(INICIO!$C$59,$G2792:$L2792,0)),0)))</f>
        <v>#REF!</v>
      </c>
      <c r="L2809" s="105" t="e">
        <f t="shared" si="4819"/>
        <v>#REF!</v>
      </c>
      <c r="M2809" s="116" t="e">
        <f>IF($Q$2=2,IFERROR(INDEX($G2782:$L2788,MATCH(L2809,$F2782:$F2788,0),MATCH(INICIO!$C$59,$G2781:$L2781,0)),0),IF($Q$2=4,IFERROR(INDEX($P2782:$U2792,MATCH(L2809,$O2782:$O2792,0),MATCH(INICIO!$C$59,$P2781:$U2781,0)),0),IFERROR(INDEX($G2793:$L2801,MATCH(L2809,$F2793:$F2801,0),MATCH(INICIO!$C$59,$G2792:$L2792,0)),0)))</f>
        <v>#REF!</v>
      </c>
    </row>
    <row r="2810" spans="1:24" hidden="1" outlineLevel="2" x14ac:dyDescent="0.25">
      <c r="B2810" s="105" t="e">
        <f t="shared" si="4814"/>
        <v>#REF!</v>
      </c>
      <c r="C2810" s="116" t="e">
        <f>IF($Q$2=2,IFERROR(INDEX($G2782:$L2788,MATCH(B2810,$F2782:$F2788,0),MATCH(INICIO!$C$59,$G2781:$L2781,0)),0),IF($Q$2=4,IFERROR(INDEX($P2782:$U2792,MATCH(B2810,$O2782:$O2792,0),MATCH(INICIO!$C$59,$P2781:$U2781,0)),0),IFERROR(INDEX($G2793:$L2801,MATCH(B2810,$F2793:$F2801,0),MATCH(INICIO!$C$59,$G2792:$L2792,0)),0)))</f>
        <v>#REF!</v>
      </c>
      <c r="D2810" s="105" t="e">
        <f t="shared" si="4815"/>
        <v>#REF!</v>
      </c>
      <c r="E2810" s="116" t="e">
        <f>IF($Q$2=2,IFERROR(INDEX($G2782:$L2788,MATCH(D2810,$F2782:$F2788,0),MATCH(INICIO!$C$59,$G2781:$L2781,0)),0),IF($Q$2=4,IFERROR(INDEX($P2782:$U2792,MATCH(D2810,$O2782:$O2792,0),MATCH(INICIO!$C$59,$P2781:$U2781,0)),0),IFERROR(INDEX($G2793:$L2801,MATCH(D2810,$F2793:$F2801,0),MATCH(INICIO!$C$59,$G2792:$L2792,0)),0)))</f>
        <v>#REF!</v>
      </c>
      <c r="F2810" s="105" t="e">
        <f t="shared" si="4816"/>
        <v>#REF!</v>
      </c>
      <c r="G2810" s="116" t="e">
        <f>IF($Q$2=2,IFERROR(INDEX($G2782:$L2788,MATCH(F2810,$F2782:$F2788,0),MATCH(INICIO!$C$59,$G2781:$L2781,0)),0),IF($Q$2=4,IFERROR(INDEX($P2782:$U2792,MATCH(F2810,$O2782:$O2792,0),MATCH(INICIO!$C$59,$P2781:$U2781,0)),0),IFERROR(INDEX($G2793:$L2801,MATCH(F2810,$F2793:$F2801,0),MATCH(INICIO!$C$59,$G2792:$L2792,0)),0)))</f>
        <v>#REF!</v>
      </c>
      <c r="H2810" s="105" t="e">
        <f t="shared" si="4817"/>
        <v>#REF!</v>
      </c>
      <c r="I2810" s="116" t="e">
        <f>IF($Q$2=2,IFERROR(INDEX($G2782:$L2788,MATCH(H2810,$F2782:$F2788,0),MATCH(INICIO!$C$59,$G2781:$L2781,0)),0),IF($Q$2=4,IFERROR(INDEX($P2782:$U2792,MATCH(H2810,$O2782:$O2792,0),MATCH(INICIO!$C$59,$P2781:$U2781,0)),0),IFERROR(INDEX($G2793:$L2801,MATCH(H2810,$F2793:$F2801,0),MATCH(INICIO!$C$59,$G2792:$L2792,0)),0)))</f>
        <v>#REF!</v>
      </c>
      <c r="J2810" s="105" t="e">
        <f t="shared" si="4818"/>
        <v>#REF!</v>
      </c>
      <c r="K2810" s="116" t="e">
        <f>IF($Q$2=2,IFERROR(INDEX($G2782:$L2788,MATCH(J2810,$F2782:$F2788,0),MATCH(INICIO!$C$59,$G2781:$L2781,0)),0),IF($Q$2=4,IFERROR(INDEX($P2782:$U2792,MATCH(J2810,$O2782:$O2792,0),MATCH(INICIO!$C$59,$P2781:$U2781,0)),0),IFERROR(INDEX($G2793:$L2801,MATCH(J2810,$F2793:$F2801,0),MATCH(INICIO!$C$59,$G2792:$L2792,0)),0)))</f>
        <v>#REF!</v>
      </c>
      <c r="L2810" s="105" t="e">
        <f t="shared" si="4819"/>
        <v>#REF!</v>
      </c>
      <c r="M2810" s="116" t="e">
        <f>IF($Q$2=2,IFERROR(INDEX($G2782:$L2788,MATCH(L2810,$F2782:$F2788,0),MATCH(INICIO!$C$59,$G2781:$L2781,0)),0),IF($Q$2=4,IFERROR(INDEX($P2782:$U2792,MATCH(L2810,$O2782:$O2792,0),MATCH(INICIO!$C$59,$P2781:$U2781,0)),0),IFERROR(INDEX($G2793:$L2801,MATCH(L2810,$F2793:$F2801,0),MATCH(INICIO!$C$59,$G2792:$L2792,0)),0)))</f>
        <v>#REF!</v>
      </c>
    </row>
    <row r="2811" spans="1:24" hidden="1" outlineLevel="2" x14ac:dyDescent="0.25"/>
    <row r="2812" spans="1:24" s="119" customFormat="1" hidden="1" outlineLevel="2" x14ac:dyDescent="0.25">
      <c r="A2812" s="118" t="s">
        <v>43</v>
      </c>
    </row>
    <row r="2813" spans="1:24" hidden="1" outlineLevel="2" x14ac:dyDescent="0.25">
      <c r="C2813" s="121">
        <f t="shared" ref="C2813:H2813" si="4820">E$2</f>
        <v>1</v>
      </c>
      <c r="D2813" s="121">
        <f t="shared" si="4820"/>
        <v>2</v>
      </c>
      <c r="E2813" s="121">
        <f t="shared" si="4820"/>
        <v>3</v>
      </c>
      <c r="F2813" s="121">
        <f t="shared" si="4820"/>
        <v>4</v>
      </c>
      <c r="G2813" s="121">
        <f t="shared" si="4820"/>
        <v>5</v>
      </c>
      <c r="H2813" s="121">
        <f t="shared" si="4820"/>
        <v>6</v>
      </c>
    </row>
    <row r="2814" spans="1:24" hidden="1" outlineLevel="2" x14ac:dyDescent="0.25">
      <c r="B2814" s="122" t="s">
        <v>44</v>
      </c>
      <c r="C2814" s="123" t="e">
        <f t="array" ref="C2814:C2819">MMULT(MMULT(C$8:H$13,$AZ$8:$BE$13),C2805:C2810)+MMULT(MINVERSE(TRANSPOSE($AZ$8:$BE$13)),C2772:C2777)</f>
        <v>#REF!</v>
      </c>
      <c r="D2814" s="123" t="e">
        <f t="array" ref="D2814:D2819">MMULT(MMULT(K$8:P$13,$AZ$8:$BE$13),E2805:E2810)+MMULT(MINVERSE(TRANSPOSE($AZ$8:$BE$13)),E2772:E2777)</f>
        <v>#REF!</v>
      </c>
      <c r="E2814" s="123" t="e">
        <f t="array" ref="E2814:E2819">MMULT(MMULT(S$8:X$13,$AZ$8:$BE$13),G2805:G2810)+MMULT(MINVERSE(TRANSPOSE($AZ$8:$BE$13)),G2772:G2777)</f>
        <v>#REF!</v>
      </c>
      <c r="F2814" s="123" t="e">
        <f t="array" ref="F2814:F2819">MMULT(MMULT(AA$8:AF$13,$AZ$8:$BE$13),I2805:I2810)+MMULT(MINVERSE(TRANSPOSE($AZ$8:$BE$13)),I2772:I2777)</f>
        <v>#REF!</v>
      </c>
      <c r="G2814" s="123" t="e">
        <f t="array" ref="G2814:G2819">MMULT(MMULT(AI$8:AN$13,$AZ$8:$BE$13),K2805:K2810)+MMULT(MINVERSE(TRANSPOSE($AZ$8:$BE$13)),K2772:K2777)</f>
        <v>#REF!</v>
      </c>
      <c r="H2814" s="123" t="e">
        <f t="array" ref="H2814:H2819">MMULT(MMULT(AQ$8:AV$13,$AZ$8:$BE$13),M2805:M2810)+MMULT(MINVERSE(TRANSPOSE($AZ$8:$BE$13)),M2772:M2777)</f>
        <v>#REF!</v>
      </c>
      <c r="N2814" s="124"/>
      <c r="P2814" s="124"/>
    </row>
    <row r="2815" spans="1:24" hidden="1" outlineLevel="2" x14ac:dyDescent="0.25">
      <c r="B2815" s="122" t="s">
        <v>45</v>
      </c>
      <c r="C2815" s="123" t="e">
        <v>#REF!</v>
      </c>
      <c r="D2815" s="123" t="e">
        <v>#REF!</v>
      </c>
      <c r="E2815" s="123" t="e">
        <v>#REF!</v>
      </c>
      <c r="F2815" s="123" t="e">
        <v>#REF!</v>
      </c>
      <c r="G2815" s="123" t="e">
        <v>#REF!</v>
      </c>
      <c r="H2815" s="123" t="e">
        <v>#REF!</v>
      </c>
      <c r="N2815" s="124"/>
      <c r="P2815" s="124"/>
    </row>
    <row r="2816" spans="1:24" hidden="1" outlineLevel="2" x14ac:dyDescent="0.25">
      <c r="B2816" s="122" t="s">
        <v>46</v>
      </c>
      <c r="C2816" s="123" t="e">
        <v>#REF!</v>
      </c>
      <c r="D2816" s="123" t="e">
        <v>#REF!</v>
      </c>
      <c r="E2816" s="123" t="e">
        <v>#REF!</v>
      </c>
      <c r="F2816" s="123" t="e">
        <v>#REF!</v>
      </c>
      <c r="G2816" s="123" t="e">
        <v>#REF!</v>
      </c>
      <c r="H2816" s="123" t="e">
        <v>#REF!</v>
      </c>
      <c r="N2816" s="124"/>
      <c r="P2816" s="124"/>
    </row>
    <row r="2817" spans="1:93" hidden="1" outlineLevel="2" x14ac:dyDescent="0.25">
      <c r="B2817" s="122" t="s">
        <v>47</v>
      </c>
      <c r="C2817" s="123" t="e">
        <v>#REF!</v>
      </c>
      <c r="D2817" s="123" t="e">
        <v>#REF!</v>
      </c>
      <c r="E2817" s="123" t="e">
        <v>#REF!</v>
      </c>
      <c r="F2817" s="123" t="e">
        <v>#REF!</v>
      </c>
      <c r="G2817" s="123" t="e">
        <v>#REF!</v>
      </c>
      <c r="H2817" s="123" t="e">
        <v>#REF!</v>
      </c>
      <c r="N2817" s="124"/>
      <c r="P2817" s="124"/>
    </row>
    <row r="2818" spans="1:93" hidden="1" outlineLevel="2" x14ac:dyDescent="0.25">
      <c r="B2818" s="122" t="s">
        <v>48</v>
      </c>
      <c r="C2818" s="123" t="e">
        <v>#REF!</v>
      </c>
      <c r="D2818" s="123" t="e">
        <v>#REF!</v>
      </c>
      <c r="E2818" s="123" t="e">
        <v>#REF!</v>
      </c>
      <c r="F2818" s="123" t="e">
        <v>#REF!</v>
      </c>
      <c r="G2818" s="123" t="e">
        <v>#REF!</v>
      </c>
      <c r="H2818" s="123" t="e">
        <v>#REF!</v>
      </c>
      <c r="N2818" s="124"/>
      <c r="P2818" s="124"/>
    </row>
    <row r="2819" spans="1:93" hidden="1" outlineLevel="2" x14ac:dyDescent="0.25">
      <c r="B2819" s="122" t="s">
        <v>49</v>
      </c>
      <c r="C2819" s="123" t="e">
        <v>#REF!</v>
      </c>
      <c r="D2819" s="123" t="e">
        <v>#REF!</v>
      </c>
      <c r="E2819" s="123" t="e">
        <v>#REF!</v>
      </c>
      <c r="F2819" s="123" t="e">
        <v>#REF!</v>
      </c>
      <c r="G2819" s="123" t="e">
        <v>#REF!</v>
      </c>
      <c r="H2819" s="123" t="e">
        <v>#REF!</v>
      </c>
      <c r="N2819" s="124"/>
      <c r="P2819" s="124"/>
    </row>
    <row r="2820" spans="1:93" hidden="1" outlineLevel="2" x14ac:dyDescent="0.25"/>
    <row r="2821" spans="1:93" hidden="1" outlineLevel="2" x14ac:dyDescent="0.25">
      <c r="B2821" s="318" t="s">
        <v>50</v>
      </c>
      <c r="C2821" s="319"/>
      <c r="D2821" s="319"/>
      <c r="E2821" s="319"/>
      <c r="F2821" s="319"/>
      <c r="G2821" s="319"/>
      <c r="H2821" s="319"/>
      <c r="I2821" s="319"/>
      <c r="J2821" s="319"/>
      <c r="K2821" s="319"/>
      <c r="L2821" s="320"/>
      <c r="M2821" s="321" t="s">
        <v>51</v>
      </c>
      <c r="N2821" s="322"/>
      <c r="O2821" s="322"/>
      <c r="P2821" s="322"/>
      <c r="Q2821" s="322"/>
      <c r="R2821" s="322"/>
      <c r="S2821" s="322"/>
      <c r="T2821" s="322"/>
      <c r="U2821" s="322"/>
      <c r="V2821" s="323"/>
      <c r="W2821" s="321" t="s">
        <v>52</v>
      </c>
      <c r="X2821" s="322"/>
      <c r="Y2821" s="322"/>
      <c r="Z2821" s="322"/>
      <c r="AA2821" s="322"/>
      <c r="AB2821" s="322"/>
      <c r="AC2821" s="322"/>
      <c r="AD2821" s="322"/>
      <c r="AE2821" s="322"/>
      <c r="AF2821" s="323"/>
      <c r="AG2821" s="321" t="s">
        <v>53</v>
      </c>
      <c r="AH2821" s="322"/>
      <c r="AI2821" s="322"/>
      <c r="AJ2821" s="322"/>
      <c r="AK2821" s="322"/>
      <c r="AL2821" s="322"/>
      <c r="AM2821" s="322"/>
      <c r="AN2821" s="322"/>
      <c r="AO2821" s="322"/>
      <c r="AP2821" s="323"/>
      <c r="AQ2821" s="321" t="s">
        <v>54</v>
      </c>
      <c r="AR2821" s="322"/>
      <c r="AS2821" s="322"/>
      <c r="AT2821" s="322"/>
      <c r="AU2821" s="322"/>
      <c r="AV2821" s="322"/>
      <c r="AW2821" s="322"/>
      <c r="AX2821" s="322"/>
      <c r="AY2821" s="322"/>
      <c r="AZ2821" s="323"/>
      <c r="BA2821" s="321" t="s">
        <v>55</v>
      </c>
      <c r="BB2821" s="322"/>
      <c r="BC2821" s="322"/>
      <c r="BD2821" s="322"/>
      <c r="BE2821" s="322"/>
      <c r="BF2821" s="322"/>
      <c r="BG2821" s="322"/>
      <c r="BH2821" s="322"/>
      <c r="BI2821" s="322"/>
      <c r="BJ2821" s="323"/>
    </row>
    <row r="2822" spans="1:93" hidden="1" outlineLevel="2" x14ac:dyDescent="0.25">
      <c r="B2822" s="186">
        <f t="shared" ref="B2822" si="4821">E$2</f>
        <v>1</v>
      </c>
      <c r="C2822" s="187">
        <f t="shared" ref="C2822:L2825" si="4822">B2822</f>
        <v>1</v>
      </c>
      <c r="D2822" s="187">
        <f t="shared" si="4822"/>
        <v>1</v>
      </c>
      <c r="E2822" s="187">
        <f t="shared" si="4822"/>
        <v>1</v>
      </c>
      <c r="F2822" s="187">
        <f t="shared" si="4822"/>
        <v>1</v>
      </c>
      <c r="G2822" s="187">
        <f t="shared" si="4822"/>
        <v>1</v>
      </c>
      <c r="H2822" s="187">
        <f t="shared" si="4822"/>
        <v>1</v>
      </c>
      <c r="I2822" s="187">
        <f t="shared" si="4822"/>
        <v>1</v>
      </c>
      <c r="J2822" s="187">
        <f t="shared" si="4822"/>
        <v>1</v>
      </c>
      <c r="K2822" s="187">
        <f t="shared" si="4822"/>
        <v>1</v>
      </c>
      <c r="L2822" s="188">
        <f t="shared" si="4822"/>
        <v>1</v>
      </c>
      <c r="M2822" s="189">
        <f t="shared" ref="M2822" si="4823">F$2</f>
        <v>2</v>
      </c>
      <c r="N2822" s="187">
        <f t="shared" ref="N2822:V2825" si="4824">M2822</f>
        <v>2</v>
      </c>
      <c r="O2822" s="187">
        <f t="shared" si="4824"/>
        <v>2</v>
      </c>
      <c r="P2822" s="187">
        <f t="shared" si="4824"/>
        <v>2</v>
      </c>
      <c r="Q2822" s="187">
        <f t="shared" si="4824"/>
        <v>2</v>
      </c>
      <c r="R2822" s="187">
        <f t="shared" si="4824"/>
        <v>2</v>
      </c>
      <c r="S2822" s="187">
        <f t="shared" si="4824"/>
        <v>2</v>
      </c>
      <c r="T2822" s="187">
        <f t="shared" si="4824"/>
        <v>2</v>
      </c>
      <c r="U2822" s="187">
        <f t="shared" si="4824"/>
        <v>2</v>
      </c>
      <c r="V2822" s="188">
        <f t="shared" si="4824"/>
        <v>2</v>
      </c>
      <c r="W2822" s="189">
        <f>G$2</f>
        <v>3</v>
      </c>
      <c r="X2822" s="187">
        <f t="shared" ref="X2822:AF2825" si="4825">W2822</f>
        <v>3</v>
      </c>
      <c r="Y2822" s="187">
        <f t="shared" si="4825"/>
        <v>3</v>
      </c>
      <c r="Z2822" s="187">
        <f t="shared" si="4825"/>
        <v>3</v>
      </c>
      <c r="AA2822" s="187">
        <f t="shared" si="4825"/>
        <v>3</v>
      </c>
      <c r="AB2822" s="187">
        <f t="shared" si="4825"/>
        <v>3</v>
      </c>
      <c r="AC2822" s="187">
        <f t="shared" si="4825"/>
        <v>3</v>
      </c>
      <c r="AD2822" s="187">
        <f t="shared" si="4825"/>
        <v>3</v>
      </c>
      <c r="AE2822" s="187">
        <f t="shared" si="4825"/>
        <v>3</v>
      </c>
      <c r="AF2822" s="188">
        <f t="shared" si="4825"/>
        <v>3</v>
      </c>
      <c r="AG2822" s="189">
        <f>H$2</f>
        <v>4</v>
      </c>
      <c r="AH2822" s="187">
        <f t="shared" ref="AH2822:AP2825" si="4826">AG2822</f>
        <v>4</v>
      </c>
      <c r="AI2822" s="187">
        <f t="shared" si="4826"/>
        <v>4</v>
      </c>
      <c r="AJ2822" s="187">
        <f t="shared" si="4826"/>
        <v>4</v>
      </c>
      <c r="AK2822" s="187">
        <f t="shared" si="4826"/>
        <v>4</v>
      </c>
      <c r="AL2822" s="187">
        <f t="shared" si="4826"/>
        <v>4</v>
      </c>
      <c r="AM2822" s="187">
        <f t="shared" si="4826"/>
        <v>4</v>
      </c>
      <c r="AN2822" s="187">
        <f t="shared" si="4826"/>
        <v>4</v>
      </c>
      <c r="AO2822" s="187">
        <f t="shared" si="4826"/>
        <v>4</v>
      </c>
      <c r="AP2822" s="188">
        <f t="shared" si="4826"/>
        <v>4</v>
      </c>
      <c r="AQ2822" s="189">
        <f>I$2</f>
        <v>5</v>
      </c>
      <c r="AR2822" s="187">
        <f t="shared" ref="AR2822:AZ2825" si="4827">AQ2822</f>
        <v>5</v>
      </c>
      <c r="AS2822" s="187">
        <f t="shared" si="4827"/>
        <v>5</v>
      </c>
      <c r="AT2822" s="187">
        <f t="shared" si="4827"/>
        <v>5</v>
      </c>
      <c r="AU2822" s="187">
        <f t="shared" si="4827"/>
        <v>5</v>
      </c>
      <c r="AV2822" s="187">
        <f t="shared" si="4827"/>
        <v>5</v>
      </c>
      <c r="AW2822" s="187">
        <f t="shared" si="4827"/>
        <v>5</v>
      </c>
      <c r="AX2822" s="187">
        <f t="shared" si="4827"/>
        <v>5</v>
      </c>
      <c r="AY2822" s="187">
        <f t="shared" si="4827"/>
        <v>5</v>
      </c>
      <c r="AZ2822" s="188">
        <f t="shared" si="4827"/>
        <v>5</v>
      </c>
      <c r="BA2822" s="189">
        <f>J$2</f>
        <v>6</v>
      </c>
      <c r="BB2822" s="187">
        <f t="shared" ref="BB2822:BJ2825" si="4828">BA2822</f>
        <v>6</v>
      </c>
      <c r="BC2822" s="187">
        <f t="shared" si="4828"/>
        <v>6</v>
      </c>
      <c r="BD2822" s="187">
        <f t="shared" si="4828"/>
        <v>6</v>
      </c>
      <c r="BE2822" s="187">
        <f t="shared" si="4828"/>
        <v>6</v>
      </c>
      <c r="BF2822" s="187">
        <f t="shared" si="4828"/>
        <v>6</v>
      </c>
      <c r="BG2822" s="187">
        <f t="shared" si="4828"/>
        <v>6</v>
      </c>
      <c r="BH2822" s="187">
        <f t="shared" si="4828"/>
        <v>6</v>
      </c>
      <c r="BI2822" s="187">
        <f t="shared" si="4828"/>
        <v>6</v>
      </c>
      <c r="BJ2822" s="188">
        <f t="shared" si="4828"/>
        <v>6</v>
      </c>
    </row>
    <row r="2823" spans="1:93" s="2" customFormat="1" ht="15" hidden="1" customHeight="1" outlineLevel="2" x14ac:dyDescent="0.25">
      <c r="A2823" s="152" t="s">
        <v>192</v>
      </c>
      <c r="B2823" s="129" t="e">
        <f>C2816</f>
        <v>#REF!</v>
      </c>
      <c r="C2823" s="130" t="e">
        <f t="shared" si="4822"/>
        <v>#REF!</v>
      </c>
      <c r="D2823" s="130" t="e">
        <f t="shared" si="4822"/>
        <v>#REF!</v>
      </c>
      <c r="E2823" s="130" t="e">
        <f t="shared" si="4822"/>
        <v>#REF!</v>
      </c>
      <c r="F2823" s="130" t="e">
        <f t="shared" si="4822"/>
        <v>#REF!</v>
      </c>
      <c r="G2823" s="130" t="e">
        <f t="shared" si="4822"/>
        <v>#REF!</v>
      </c>
      <c r="H2823" s="130" t="e">
        <f t="shared" si="4822"/>
        <v>#REF!</v>
      </c>
      <c r="I2823" s="130" t="e">
        <f t="shared" si="4822"/>
        <v>#REF!</v>
      </c>
      <c r="J2823" s="190" t="e">
        <f t="shared" si="4822"/>
        <v>#REF!</v>
      </c>
      <c r="K2823" s="130" t="e">
        <f t="shared" si="4822"/>
        <v>#REF!</v>
      </c>
      <c r="L2823" s="131" t="e">
        <f t="shared" si="4822"/>
        <v>#REF!</v>
      </c>
      <c r="M2823" s="129" t="e">
        <f>D2816</f>
        <v>#REF!</v>
      </c>
      <c r="N2823" s="130" t="e">
        <f t="shared" si="4824"/>
        <v>#REF!</v>
      </c>
      <c r="O2823" s="130" t="e">
        <f t="shared" si="4824"/>
        <v>#REF!</v>
      </c>
      <c r="P2823" s="130" t="e">
        <f t="shared" si="4824"/>
        <v>#REF!</v>
      </c>
      <c r="Q2823" s="130" t="e">
        <f t="shared" si="4824"/>
        <v>#REF!</v>
      </c>
      <c r="R2823" s="130" t="e">
        <f t="shared" si="4824"/>
        <v>#REF!</v>
      </c>
      <c r="S2823" s="130" t="e">
        <f t="shared" si="4824"/>
        <v>#REF!</v>
      </c>
      <c r="T2823" s="130" t="e">
        <f t="shared" si="4824"/>
        <v>#REF!</v>
      </c>
      <c r="U2823" s="130" t="e">
        <f t="shared" si="4824"/>
        <v>#REF!</v>
      </c>
      <c r="V2823" s="131" t="e">
        <f t="shared" si="4824"/>
        <v>#REF!</v>
      </c>
      <c r="W2823" s="129" t="e">
        <f>E2816</f>
        <v>#REF!</v>
      </c>
      <c r="X2823" s="130" t="e">
        <f t="shared" si="4825"/>
        <v>#REF!</v>
      </c>
      <c r="Y2823" s="130" t="e">
        <f t="shared" si="4825"/>
        <v>#REF!</v>
      </c>
      <c r="Z2823" s="130" t="e">
        <f t="shared" si="4825"/>
        <v>#REF!</v>
      </c>
      <c r="AA2823" s="130" t="e">
        <f t="shared" si="4825"/>
        <v>#REF!</v>
      </c>
      <c r="AB2823" s="130" t="e">
        <f t="shared" si="4825"/>
        <v>#REF!</v>
      </c>
      <c r="AC2823" s="130" t="e">
        <f t="shared" si="4825"/>
        <v>#REF!</v>
      </c>
      <c r="AD2823" s="130" t="e">
        <f t="shared" si="4825"/>
        <v>#REF!</v>
      </c>
      <c r="AE2823" s="130" t="e">
        <f t="shared" si="4825"/>
        <v>#REF!</v>
      </c>
      <c r="AF2823" s="131" t="e">
        <f t="shared" si="4825"/>
        <v>#REF!</v>
      </c>
      <c r="AG2823" s="129" t="e">
        <f>F2816</f>
        <v>#REF!</v>
      </c>
      <c r="AH2823" s="130" t="e">
        <f t="shared" si="4826"/>
        <v>#REF!</v>
      </c>
      <c r="AI2823" s="130" t="e">
        <f t="shared" si="4826"/>
        <v>#REF!</v>
      </c>
      <c r="AJ2823" s="130" t="e">
        <f t="shared" si="4826"/>
        <v>#REF!</v>
      </c>
      <c r="AK2823" s="130" t="e">
        <f t="shared" si="4826"/>
        <v>#REF!</v>
      </c>
      <c r="AL2823" s="130" t="e">
        <f t="shared" si="4826"/>
        <v>#REF!</v>
      </c>
      <c r="AM2823" s="130" t="e">
        <f t="shared" si="4826"/>
        <v>#REF!</v>
      </c>
      <c r="AN2823" s="130" t="e">
        <f t="shared" si="4826"/>
        <v>#REF!</v>
      </c>
      <c r="AO2823" s="130" t="e">
        <f t="shared" si="4826"/>
        <v>#REF!</v>
      </c>
      <c r="AP2823" s="131" t="e">
        <f t="shared" si="4826"/>
        <v>#REF!</v>
      </c>
      <c r="AQ2823" s="129" t="e">
        <f>G2816</f>
        <v>#REF!</v>
      </c>
      <c r="AR2823" s="130" t="e">
        <f t="shared" si="4827"/>
        <v>#REF!</v>
      </c>
      <c r="AS2823" s="130" t="e">
        <f t="shared" si="4827"/>
        <v>#REF!</v>
      </c>
      <c r="AT2823" s="130" t="e">
        <f t="shared" si="4827"/>
        <v>#REF!</v>
      </c>
      <c r="AU2823" s="130" t="e">
        <f t="shared" si="4827"/>
        <v>#REF!</v>
      </c>
      <c r="AV2823" s="130" t="e">
        <f t="shared" si="4827"/>
        <v>#REF!</v>
      </c>
      <c r="AW2823" s="130" t="e">
        <f t="shared" si="4827"/>
        <v>#REF!</v>
      </c>
      <c r="AX2823" s="130" t="e">
        <f t="shared" si="4827"/>
        <v>#REF!</v>
      </c>
      <c r="AY2823" s="130" t="e">
        <f t="shared" si="4827"/>
        <v>#REF!</v>
      </c>
      <c r="AZ2823" s="131" t="e">
        <f t="shared" si="4827"/>
        <v>#REF!</v>
      </c>
      <c r="BA2823" s="129" t="e">
        <f>H2816</f>
        <v>#REF!</v>
      </c>
      <c r="BB2823" s="130" t="e">
        <f t="shared" si="4828"/>
        <v>#REF!</v>
      </c>
      <c r="BC2823" s="130" t="e">
        <f t="shared" si="4828"/>
        <v>#REF!</v>
      </c>
      <c r="BD2823" s="130" t="e">
        <f t="shared" si="4828"/>
        <v>#REF!</v>
      </c>
      <c r="BE2823" s="130" t="e">
        <f t="shared" si="4828"/>
        <v>#REF!</v>
      </c>
      <c r="BF2823" s="130" t="e">
        <f t="shared" si="4828"/>
        <v>#REF!</v>
      </c>
      <c r="BG2823" s="130" t="e">
        <f t="shared" si="4828"/>
        <v>#REF!</v>
      </c>
      <c r="BH2823" s="130" t="e">
        <f t="shared" si="4828"/>
        <v>#REF!</v>
      </c>
      <c r="BI2823" s="130" t="e">
        <f t="shared" si="4828"/>
        <v>#REF!</v>
      </c>
      <c r="BJ2823" s="131" t="e">
        <f t="shared" si="4828"/>
        <v>#REF!</v>
      </c>
      <c r="BK2823"/>
      <c r="BL2823"/>
      <c r="BM2823"/>
      <c r="BN2823"/>
      <c r="BO2823"/>
      <c r="BP2823"/>
      <c r="BQ2823"/>
      <c r="BR2823"/>
      <c r="BS2823"/>
      <c r="BT2823"/>
      <c r="BU2823"/>
      <c r="BV2823"/>
      <c r="BW2823"/>
      <c r="BX2823"/>
      <c r="BY2823"/>
      <c r="BZ2823"/>
      <c r="CA2823"/>
      <c r="CB2823"/>
      <c r="CC2823"/>
      <c r="CD2823"/>
      <c r="CE2823"/>
      <c r="CF2823"/>
      <c r="CG2823"/>
      <c r="CH2823"/>
      <c r="CI2823"/>
      <c r="CJ2823"/>
      <c r="CK2823"/>
      <c r="CL2823"/>
      <c r="CM2823"/>
      <c r="CN2823"/>
      <c r="CO2823"/>
    </row>
    <row r="2824" spans="1:93" s="2" customFormat="1" ht="15" hidden="1" customHeight="1" outlineLevel="2" x14ac:dyDescent="0.25">
      <c r="A2824" s="152" t="s">
        <v>47</v>
      </c>
      <c r="B2824" s="129" t="e">
        <f>C2817</f>
        <v>#REF!</v>
      </c>
      <c r="C2824" s="130" t="e">
        <f t="shared" si="4822"/>
        <v>#REF!</v>
      </c>
      <c r="D2824" s="130" t="e">
        <f t="shared" si="4822"/>
        <v>#REF!</v>
      </c>
      <c r="E2824" s="130" t="e">
        <f t="shared" si="4822"/>
        <v>#REF!</v>
      </c>
      <c r="F2824" s="130" t="e">
        <f t="shared" si="4822"/>
        <v>#REF!</v>
      </c>
      <c r="G2824" s="130" t="e">
        <f t="shared" si="4822"/>
        <v>#REF!</v>
      </c>
      <c r="H2824" s="130" t="e">
        <f t="shared" si="4822"/>
        <v>#REF!</v>
      </c>
      <c r="I2824" s="130" t="e">
        <f t="shared" si="4822"/>
        <v>#REF!</v>
      </c>
      <c r="J2824" s="190" t="e">
        <f t="shared" si="4822"/>
        <v>#REF!</v>
      </c>
      <c r="K2824" s="130" t="e">
        <f t="shared" si="4822"/>
        <v>#REF!</v>
      </c>
      <c r="L2824" s="131" t="e">
        <f t="shared" si="4822"/>
        <v>#REF!</v>
      </c>
      <c r="M2824" s="129" t="e">
        <f>D2817</f>
        <v>#REF!</v>
      </c>
      <c r="N2824" s="130" t="e">
        <f t="shared" si="4824"/>
        <v>#REF!</v>
      </c>
      <c r="O2824" s="130" t="e">
        <f t="shared" si="4824"/>
        <v>#REF!</v>
      </c>
      <c r="P2824" s="130" t="e">
        <f t="shared" si="4824"/>
        <v>#REF!</v>
      </c>
      <c r="Q2824" s="130" t="e">
        <f t="shared" si="4824"/>
        <v>#REF!</v>
      </c>
      <c r="R2824" s="130" t="e">
        <f t="shared" si="4824"/>
        <v>#REF!</v>
      </c>
      <c r="S2824" s="130" t="e">
        <f t="shared" si="4824"/>
        <v>#REF!</v>
      </c>
      <c r="T2824" s="130" t="e">
        <f t="shared" si="4824"/>
        <v>#REF!</v>
      </c>
      <c r="U2824" s="130" t="e">
        <f t="shared" si="4824"/>
        <v>#REF!</v>
      </c>
      <c r="V2824" s="131" t="e">
        <f t="shared" si="4824"/>
        <v>#REF!</v>
      </c>
      <c r="W2824" s="129" t="e">
        <f>E2817</f>
        <v>#REF!</v>
      </c>
      <c r="X2824" s="130" t="e">
        <f t="shared" si="4825"/>
        <v>#REF!</v>
      </c>
      <c r="Y2824" s="130" t="e">
        <f t="shared" si="4825"/>
        <v>#REF!</v>
      </c>
      <c r="Z2824" s="130" t="e">
        <f t="shared" si="4825"/>
        <v>#REF!</v>
      </c>
      <c r="AA2824" s="130" t="e">
        <f t="shared" si="4825"/>
        <v>#REF!</v>
      </c>
      <c r="AB2824" s="130" t="e">
        <f t="shared" si="4825"/>
        <v>#REF!</v>
      </c>
      <c r="AC2824" s="130" t="e">
        <f t="shared" si="4825"/>
        <v>#REF!</v>
      </c>
      <c r="AD2824" s="130" t="e">
        <f t="shared" si="4825"/>
        <v>#REF!</v>
      </c>
      <c r="AE2824" s="130" t="e">
        <f t="shared" si="4825"/>
        <v>#REF!</v>
      </c>
      <c r="AF2824" s="131" t="e">
        <f t="shared" si="4825"/>
        <v>#REF!</v>
      </c>
      <c r="AG2824" s="129" t="e">
        <f>F2817</f>
        <v>#REF!</v>
      </c>
      <c r="AH2824" s="130" t="e">
        <f t="shared" si="4826"/>
        <v>#REF!</v>
      </c>
      <c r="AI2824" s="130" t="e">
        <f t="shared" si="4826"/>
        <v>#REF!</v>
      </c>
      <c r="AJ2824" s="130" t="e">
        <f t="shared" si="4826"/>
        <v>#REF!</v>
      </c>
      <c r="AK2824" s="130" t="e">
        <f t="shared" si="4826"/>
        <v>#REF!</v>
      </c>
      <c r="AL2824" s="130" t="e">
        <f t="shared" si="4826"/>
        <v>#REF!</v>
      </c>
      <c r="AM2824" s="130" t="e">
        <f t="shared" si="4826"/>
        <v>#REF!</v>
      </c>
      <c r="AN2824" s="130" t="e">
        <f t="shared" si="4826"/>
        <v>#REF!</v>
      </c>
      <c r="AO2824" s="130" t="e">
        <f t="shared" si="4826"/>
        <v>#REF!</v>
      </c>
      <c r="AP2824" s="131" t="e">
        <f t="shared" si="4826"/>
        <v>#REF!</v>
      </c>
      <c r="AQ2824" s="129" t="e">
        <f>G2817</f>
        <v>#REF!</v>
      </c>
      <c r="AR2824" s="130" t="e">
        <f t="shared" si="4827"/>
        <v>#REF!</v>
      </c>
      <c r="AS2824" s="130" t="e">
        <f t="shared" si="4827"/>
        <v>#REF!</v>
      </c>
      <c r="AT2824" s="130" t="e">
        <f t="shared" si="4827"/>
        <v>#REF!</v>
      </c>
      <c r="AU2824" s="130" t="e">
        <f t="shared" si="4827"/>
        <v>#REF!</v>
      </c>
      <c r="AV2824" s="130" t="e">
        <f t="shared" si="4827"/>
        <v>#REF!</v>
      </c>
      <c r="AW2824" s="130" t="e">
        <f t="shared" si="4827"/>
        <v>#REF!</v>
      </c>
      <c r="AX2824" s="130" t="e">
        <f t="shared" si="4827"/>
        <v>#REF!</v>
      </c>
      <c r="AY2824" s="130" t="e">
        <f t="shared" si="4827"/>
        <v>#REF!</v>
      </c>
      <c r="AZ2824" s="131" t="e">
        <f t="shared" si="4827"/>
        <v>#REF!</v>
      </c>
      <c r="BA2824" s="129" t="e">
        <f>H2817</f>
        <v>#REF!</v>
      </c>
      <c r="BB2824" s="130" t="e">
        <f t="shared" si="4828"/>
        <v>#REF!</v>
      </c>
      <c r="BC2824" s="130" t="e">
        <f t="shared" si="4828"/>
        <v>#REF!</v>
      </c>
      <c r="BD2824" s="130" t="e">
        <f t="shared" si="4828"/>
        <v>#REF!</v>
      </c>
      <c r="BE2824" s="130" t="e">
        <f t="shared" si="4828"/>
        <v>#REF!</v>
      </c>
      <c r="BF2824" s="130" t="e">
        <f t="shared" si="4828"/>
        <v>#REF!</v>
      </c>
      <c r="BG2824" s="130" t="e">
        <f t="shared" si="4828"/>
        <v>#REF!</v>
      </c>
      <c r="BH2824" s="130" t="e">
        <f t="shared" si="4828"/>
        <v>#REF!</v>
      </c>
      <c r="BI2824" s="130" t="e">
        <f t="shared" si="4828"/>
        <v>#REF!</v>
      </c>
      <c r="BJ2824" s="131" t="e">
        <f t="shared" si="4828"/>
        <v>#REF!</v>
      </c>
      <c r="BK2824"/>
      <c r="BL2824"/>
      <c r="BM2824"/>
      <c r="BN2824"/>
      <c r="BO2824"/>
      <c r="BP2824"/>
      <c r="BQ2824"/>
      <c r="BR2824"/>
      <c r="BS2824"/>
      <c r="BT2824"/>
      <c r="BU2824"/>
      <c r="BV2824"/>
      <c r="BW2824"/>
      <c r="BX2824"/>
      <c r="BY2824"/>
      <c r="BZ2824"/>
      <c r="CA2824"/>
      <c r="CB2824"/>
      <c r="CC2824"/>
      <c r="CD2824"/>
      <c r="CE2824"/>
      <c r="CF2824"/>
      <c r="CG2824"/>
      <c r="CH2824"/>
      <c r="CI2824"/>
      <c r="CJ2824"/>
      <c r="CK2824"/>
      <c r="CL2824"/>
      <c r="CM2824"/>
      <c r="CN2824"/>
      <c r="CO2824"/>
    </row>
    <row r="2825" spans="1:93" s="2" customFormat="1" ht="15" hidden="1" customHeight="1" outlineLevel="2" x14ac:dyDescent="0.25">
      <c r="A2825" s="152" t="s">
        <v>57</v>
      </c>
      <c r="B2825" s="129">
        <f t="shared" ref="B2825" si="4829">E$3</f>
        <v>0.91</v>
      </c>
      <c r="C2825" s="130">
        <f t="shared" si="4822"/>
        <v>0.91</v>
      </c>
      <c r="D2825" s="130">
        <f t="shared" si="4822"/>
        <v>0.91</v>
      </c>
      <c r="E2825" s="130">
        <f t="shared" si="4822"/>
        <v>0.91</v>
      </c>
      <c r="F2825" s="130">
        <f t="shared" si="4822"/>
        <v>0.91</v>
      </c>
      <c r="G2825" s="130">
        <f t="shared" si="4822"/>
        <v>0.91</v>
      </c>
      <c r="H2825" s="130">
        <f t="shared" si="4822"/>
        <v>0.91</v>
      </c>
      <c r="I2825" s="130">
        <f t="shared" si="4822"/>
        <v>0.91</v>
      </c>
      <c r="J2825" s="190">
        <f t="shared" si="4822"/>
        <v>0.91</v>
      </c>
      <c r="K2825" s="130">
        <f t="shared" si="4822"/>
        <v>0.91</v>
      </c>
      <c r="L2825" s="131">
        <f t="shared" si="4822"/>
        <v>0.91</v>
      </c>
      <c r="M2825" s="129">
        <f t="shared" ref="M2825" si="4830">F$3</f>
        <v>3.6</v>
      </c>
      <c r="N2825" s="130">
        <f t="shared" si="4824"/>
        <v>3.6</v>
      </c>
      <c r="O2825" s="130">
        <f t="shared" si="4824"/>
        <v>3.6</v>
      </c>
      <c r="P2825" s="130">
        <f t="shared" si="4824"/>
        <v>3.6</v>
      </c>
      <c r="Q2825" s="130">
        <f t="shared" si="4824"/>
        <v>3.6</v>
      </c>
      <c r="R2825" s="130">
        <f t="shared" si="4824"/>
        <v>3.6</v>
      </c>
      <c r="S2825" s="130">
        <f t="shared" si="4824"/>
        <v>3.6</v>
      </c>
      <c r="T2825" s="130">
        <f t="shared" si="4824"/>
        <v>3.6</v>
      </c>
      <c r="U2825" s="130">
        <f t="shared" si="4824"/>
        <v>3.6</v>
      </c>
      <c r="V2825" s="131">
        <f t="shared" si="4824"/>
        <v>3.6</v>
      </c>
      <c r="W2825" s="129">
        <f t="shared" ref="W2825" si="4831">G$3</f>
        <v>3.6</v>
      </c>
      <c r="X2825" s="130">
        <f t="shared" si="4825"/>
        <v>3.6</v>
      </c>
      <c r="Y2825" s="130">
        <f t="shared" si="4825"/>
        <v>3.6</v>
      </c>
      <c r="Z2825" s="130">
        <f t="shared" si="4825"/>
        <v>3.6</v>
      </c>
      <c r="AA2825" s="130">
        <f t="shared" si="4825"/>
        <v>3.6</v>
      </c>
      <c r="AB2825" s="130">
        <f t="shared" si="4825"/>
        <v>3.6</v>
      </c>
      <c r="AC2825" s="130">
        <f t="shared" si="4825"/>
        <v>3.6</v>
      </c>
      <c r="AD2825" s="130">
        <f t="shared" si="4825"/>
        <v>3.6</v>
      </c>
      <c r="AE2825" s="130">
        <f t="shared" si="4825"/>
        <v>3.6</v>
      </c>
      <c r="AF2825" s="131">
        <f t="shared" si="4825"/>
        <v>3.6</v>
      </c>
      <c r="AG2825" s="129">
        <f t="shared" ref="AG2825" si="4832">H$3</f>
        <v>3.6</v>
      </c>
      <c r="AH2825" s="130">
        <f t="shared" si="4826"/>
        <v>3.6</v>
      </c>
      <c r="AI2825" s="130">
        <f t="shared" si="4826"/>
        <v>3.6</v>
      </c>
      <c r="AJ2825" s="130">
        <f t="shared" si="4826"/>
        <v>3.6</v>
      </c>
      <c r="AK2825" s="130">
        <f t="shared" si="4826"/>
        <v>3.6</v>
      </c>
      <c r="AL2825" s="130">
        <f t="shared" si="4826"/>
        <v>3.6</v>
      </c>
      <c r="AM2825" s="130">
        <f t="shared" si="4826"/>
        <v>3.6</v>
      </c>
      <c r="AN2825" s="130">
        <f t="shared" si="4826"/>
        <v>3.6</v>
      </c>
      <c r="AO2825" s="130">
        <f t="shared" si="4826"/>
        <v>3.6</v>
      </c>
      <c r="AP2825" s="131">
        <f t="shared" si="4826"/>
        <v>3.6</v>
      </c>
      <c r="AQ2825" s="129">
        <f t="shared" ref="AQ2825" si="4833">I$3</f>
        <v>0.91</v>
      </c>
      <c r="AR2825" s="130">
        <f t="shared" si="4827"/>
        <v>0.91</v>
      </c>
      <c r="AS2825" s="130">
        <f t="shared" si="4827"/>
        <v>0.91</v>
      </c>
      <c r="AT2825" s="130">
        <f t="shared" si="4827"/>
        <v>0.91</v>
      </c>
      <c r="AU2825" s="130">
        <f t="shared" si="4827"/>
        <v>0.91</v>
      </c>
      <c r="AV2825" s="130">
        <f t="shared" si="4827"/>
        <v>0.91</v>
      </c>
      <c r="AW2825" s="130">
        <f t="shared" si="4827"/>
        <v>0.91</v>
      </c>
      <c r="AX2825" s="130">
        <f t="shared" si="4827"/>
        <v>0.91</v>
      </c>
      <c r="AY2825" s="130">
        <f t="shared" si="4827"/>
        <v>0.91</v>
      </c>
      <c r="AZ2825" s="131">
        <f t="shared" si="4827"/>
        <v>0.91</v>
      </c>
      <c r="BA2825" s="129">
        <f t="shared" ref="BA2825" si="4834">J$3</f>
        <v>0</v>
      </c>
      <c r="BB2825" s="130">
        <f t="shared" si="4828"/>
        <v>0</v>
      </c>
      <c r="BC2825" s="130">
        <f t="shared" si="4828"/>
        <v>0</v>
      </c>
      <c r="BD2825" s="130">
        <f t="shared" si="4828"/>
        <v>0</v>
      </c>
      <c r="BE2825" s="130">
        <f t="shared" si="4828"/>
        <v>0</v>
      </c>
      <c r="BF2825" s="130">
        <f t="shared" si="4828"/>
        <v>0</v>
      </c>
      <c r="BG2825" s="130">
        <f t="shared" si="4828"/>
        <v>0</v>
      </c>
      <c r="BH2825" s="130">
        <f t="shared" si="4828"/>
        <v>0</v>
      </c>
      <c r="BI2825" s="130">
        <f t="shared" si="4828"/>
        <v>0</v>
      </c>
      <c r="BJ2825" s="131">
        <f t="shared" si="4828"/>
        <v>0</v>
      </c>
      <c r="BK2825"/>
      <c r="BL2825"/>
      <c r="BM2825"/>
      <c r="BN2825"/>
      <c r="BO2825"/>
      <c r="BP2825"/>
      <c r="BQ2825"/>
      <c r="BR2825"/>
      <c r="BS2825"/>
      <c r="BT2825"/>
      <c r="BU2825"/>
      <c r="BV2825"/>
      <c r="BW2825"/>
      <c r="BX2825"/>
      <c r="BY2825"/>
      <c r="BZ2825"/>
      <c r="CA2825"/>
      <c r="CB2825"/>
      <c r="CC2825"/>
      <c r="CD2825"/>
      <c r="CE2825"/>
      <c r="CF2825"/>
      <c r="CG2825"/>
      <c r="CH2825"/>
      <c r="CI2825"/>
      <c r="CJ2825"/>
      <c r="CK2825"/>
      <c r="CL2825"/>
      <c r="CM2825"/>
      <c r="CN2825"/>
      <c r="CO2825"/>
    </row>
    <row r="2826" spans="1:93" s="2" customFormat="1" ht="15" hidden="1" customHeight="1" outlineLevel="2" x14ac:dyDescent="0.25">
      <c r="A2826" s="152" t="s">
        <v>58</v>
      </c>
      <c r="B2826" s="132">
        <f t="shared" ref="B2826" si="4835">B2825/10*0</f>
        <v>0</v>
      </c>
      <c r="C2826" s="133">
        <f t="shared" ref="C2826" si="4836">C2825/10*1</f>
        <v>9.0999999999999998E-2</v>
      </c>
      <c r="D2826" s="133">
        <f t="shared" ref="D2826" si="4837">D2825/10*2</f>
        <v>0.182</v>
      </c>
      <c r="E2826" s="133">
        <f t="shared" ref="E2826" si="4838">E2825/10*3</f>
        <v>0.27300000000000002</v>
      </c>
      <c r="F2826" s="133">
        <f t="shared" ref="F2826" si="4839">F2825/10*4</f>
        <v>0.36399999999999999</v>
      </c>
      <c r="G2826" s="133">
        <f t="shared" ref="G2826" si="4840">G2825/10*5</f>
        <v>0.45499999999999996</v>
      </c>
      <c r="H2826" s="133">
        <f t="shared" ref="H2826" si="4841">H2825/10*6</f>
        <v>0.54600000000000004</v>
      </c>
      <c r="I2826" s="133">
        <f t="shared" ref="I2826" si="4842">I2825/10*7</f>
        <v>0.63700000000000001</v>
      </c>
      <c r="J2826" s="191">
        <f t="shared" ref="J2826" si="4843">J2825/10*8</f>
        <v>0.72799999999999998</v>
      </c>
      <c r="K2826" s="133">
        <f t="shared" ref="K2826" si="4844">K2825/10*9</f>
        <v>0.81899999999999995</v>
      </c>
      <c r="L2826" s="134">
        <f t="shared" ref="L2826" si="4845">L2825/10*10</f>
        <v>0.90999999999999992</v>
      </c>
      <c r="M2826" s="133">
        <f t="shared" ref="M2826" si="4846">M2825/10*1</f>
        <v>0.36</v>
      </c>
      <c r="N2826" s="133">
        <f t="shared" ref="N2826" si="4847">N2825/10*2</f>
        <v>0.72</v>
      </c>
      <c r="O2826" s="133">
        <f t="shared" ref="O2826" si="4848">O2825/10*3</f>
        <v>1.08</v>
      </c>
      <c r="P2826" s="133">
        <f t="shared" ref="P2826" si="4849">P2825/10*4</f>
        <v>1.44</v>
      </c>
      <c r="Q2826" s="133">
        <f t="shared" ref="Q2826" si="4850">Q2825/10*5</f>
        <v>1.7999999999999998</v>
      </c>
      <c r="R2826" s="133">
        <f t="shared" ref="R2826" si="4851">R2825/10*6</f>
        <v>2.16</v>
      </c>
      <c r="S2826" s="133">
        <f t="shared" ref="S2826" si="4852">S2825/10*7</f>
        <v>2.52</v>
      </c>
      <c r="T2826" s="133">
        <f t="shared" ref="T2826" si="4853">T2825/10*8</f>
        <v>2.88</v>
      </c>
      <c r="U2826" s="133">
        <f t="shared" ref="U2826" si="4854">U2825/10*9</f>
        <v>3.2399999999999998</v>
      </c>
      <c r="V2826" s="134">
        <f t="shared" ref="V2826" si="4855">V2825/10*10</f>
        <v>3.5999999999999996</v>
      </c>
      <c r="W2826" s="133">
        <f t="shared" ref="W2826" si="4856">W2825/10*1</f>
        <v>0.36</v>
      </c>
      <c r="X2826" s="133">
        <f t="shared" ref="X2826" si="4857">X2825/10*2</f>
        <v>0.72</v>
      </c>
      <c r="Y2826" s="133">
        <f t="shared" ref="Y2826" si="4858">Y2825/10*3</f>
        <v>1.08</v>
      </c>
      <c r="Z2826" s="133">
        <f t="shared" ref="Z2826" si="4859">Z2825/10*4</f>
        <v>1.44</v>
      </c>
      <c r="AA2826" s="133">
        <f t="shared" ref="AA2826" si="4860">AA2825/10*5</f>
        <v>1.7999999999999998</v>
      </c>
      <c r="AB2826" s="133">
        <f t="shared" ref="AB2826" si="4861">AB2825/10*6</f>
        <v>2.16</v>
      </c>
      <c r="AC2826" s="133">
        <f t="shared" ref="AC2826" si="4862">AC2825/10*7</f>
        <v>2.52</v>
      </c>
      <c r="AD2826" s="133">
        <f t="shared" ref="AD2826" si="4863">AD2825/10*8</f>
        <v>2.88</v>
      </c>
      <c r="AE2826" s="134">
        <f t="shared" ref="AE2826" si="4864">AE2825/10*9</f>
        <v>3.2399999999999998</v>
      </c>
      <c r="AF2826" s="134">
        <f t="shared" ref="AF2826" si="4865">AF2825/10*10</f>
        <v>3.5999999999999996</v>
      </c>
      <c r="AG2826" s="133">
        <f t="shared" ref="AG2826" si="4866">AG2825/10*1</f>
        <v>0.36</v>
      </c>
      <c r="AH2826" s="133">
        <f t="shared" ref="AH2826" si="4867">AH2825/10*2</f>
        <v>0.72</v>
      </c>
      <c r="AI2826" s="133">
        <f t="shared" ref="AI2826" si="4868">AI2825/10*3</f>
        <v>1.08</v>
      </c>
      <c r="AJ2826" s="133">
        <f t="shared" ref="AJ2826" si="4869">AJ2825/10*4</f>
        <v>1.44</v>
      </c>
      <c r="AK2826" s="133">
        <f t="shared" ref="AK2826" si="4870">AK2825/10*5</f>
        <v>1.7999999999999998</v>
      </c>
      <c r="AL2826" s="133">
        <f t="shared" ref="AL2826" si="4871">AL2825/10*6</f>
        <v>2.16</v>
      </c>
      <c r="AM2826" s="133">
        <f t="shared" ref="AM2826" si="4872">AM2825/10*7</f>
        <v>2.52</v>
      </c>
      <c r="AN2826" s="133">
        <f t="shared" ref="AN2826" si="4873">AN2825/10*8</f>
        <v>2.88</v>
      </c>
      <c r="AO2826" s="134">
        <f t="shared" ref="AO2826" si="4874">AO2825/10*9</f>
        <v>3.2399999999999998</v>
      </c>
      <c r="AP2826" s="134">
        <f t="shared" ref="AP2826" si="4875">AP2825/10*10</f>
        <v>3.5999999999999996</v>
      </c>
      <c r="AQ2826" s="133">
        <f t="shared" ref="AQ2826" si="4876">AQ2825/10*1</f>
        <v>9.0999999999999998E-2</v>
      </c>
      <c r="AR2826" s="133">
        <f t="shared" ref="AR2826" si="4877">AR2825/10*2</f>
        <v>0.182</v>
      </c>
      <c r="AS2826" s="133">
        <f t="shared" ref="AS2826" si="4878">AS2825/10*3</f>
        <v>0.27300000000000002</v>
      </c>
      <c r="AT2826" s="133">
        <f t="shared" ref="AT2826" si="4879">AT2825/10*4</f>
        <v>0.36399999999999999</v>
      </c>
      <c r="AU2826" s="133">
        <f t="shared" ref="AU2826" si="4880">AU2825/10*5</f>
        <v>0.45499999999999996</v>
      </c>
      <c r="AV2826" s="133">
        <f t="shared" ref="AV2826" si="4881">AV2825/10*6</f>
        <v>0.54600000000000004</v>
      </c>
      <c r="AW2826" s="133">
        <f t="shared" ref="AW2826" si="4882">AW2825/10*7</f>
        <v>0.63700000000000001</v>
      </c>
      <c r="AX2826" s="133">
        <f t="shared" ref="AX2826" si="4883">AX2825/10*8</f>
        <v>0.72799999999999998</v>
      </c>
      <c r="AY2826" s="134">
        <f t="shared" ref="AY2826" si="4884">AY2825/10*9</f>
        <v>0.81899999999999995</v>
      </c>
      <c r="AZ2826" s="134">
        <f t="shared" ref="AZ2826" si="4885">AZ2825/10*10</f>
        <v>0.90999999999999992</v>
      </c>
      <c r="BA2826" s="133">
        <f t="shared" ref="BA2826" si="4886">BA2825/10*1</f>
        <v>0</v>
      </c>
      <c r="BB2826" s="133">
        <f t="shared" ref="BB2826" si="4887">BB2825/10*2</f>
        <v>0</v>
      </c>
      <c r="BC2826" s="133">
        <f t="shared" ref="BC2826" si="4888">BC2825/10*3</f>
        <v>0</v>
      </c>
      <c r="BD2826" s="133">
        <f t="shared" ref="BD2826" si="4889">BD2825/10*4</f>
        <v>0</v>
      </c>
      <c r="BE2826" s="133">
        <f t="shared" ref="BE2826" si="4890">BE2825/10*5</f>
        <v>0</v>
      </c>
      <c r="BF2826" s="133">
        <f t="shared" ref="BF2826" si="4891">BF2825/10*6</f>
        <v>0</v>
      </c>
      <c r="BG2826" s="133">
        <f t="shared" ref="BG2826" si="4892">BG2825/10*7</f>
        <v>0</v>
      </c>
      <c r="BH2826" s="133">
        <f t="shared" ref="BH2826" si="4893">BH2825/10*8</f>
        <v>0</v>
      </c>
      <c r="BI2826" s="134">
        <f t="shared" ref="BI2826" si="4894">BI2825/10*9</f>
        <v>0</v>
      </c>
      <c r="BJ2826" s="134">
        <f t="shared" ref="BJ2826" si="4895">BJ2825/10*10</f>
        <v>0</v>
      </c>
      <c r="BK2826"/>
      <c r="BL2826"/>
      <c r="BM2826"/>
      <c r="BN2826"/>
      <c r="BO2826"/>
      <c r="BP2826"/>
      <c r="BQ2826"/>
      <c r="BR2826"/>
      <c r="BS2826"/>
      <c r="BT2826"/>
      <c r="BU2826"/>
      <c r="BV2826"/>
      <c r="BW2826"/>
      <c r="BX2826"/>
      <c r="BY2826"/>
      <c r="BZ2826"/>
      <c r="CA2826"/>
      <c r="CB2826"/>
      <c r="CC2826"/>
      <c r="CD2826"/>
      <c r="CE2826"/>
      <c r="CF2826"/>
      <c r="CG2826"/>
      <c r="CH2826"/>
      <c r="CI2826"/>
      <c r="CJ2826"/>
      <c r="CK2826"/>
      <c r="CL2826"/>
      <c r="CM2826"/>
      <c r="CN2826"/>
      <c r="CO2826"/>
    </row>
    <row r="2827" spans="1:93" ht="15.75" hidden="1" outlineLevel="2" thickBot="1" x14ac:dyDescent="0.3">
      <c r="A2827" s="152" t="s">
        <v>60</v>
      </c>
      <c r="B2827" s="192" t="e">
        <f t="shared" ref="B2827:BJ2827" si="4896">-B2824+B2823*B2826-1*IF(AND($A2474=B2822,B2826&gt;=$A2770),B2826-$A2770,0)</f>
        <v>#REF!</v>
      </c>
      <c r="C2827" s="193" t="e">
        <f t="shared" si="4896"/>
        <v>#REF!</v>
      </c>
      <c r="D2827" s="193" t="e">
        <f t="shared" si="4896"/>
        <v>#REF!</v>
      </c>
      <c r="E2827" s="193" t="e">
        <f t="shared" si="4896"/>
        <v>#REF!</v>
      </c>
      <c r="F2827" s="193" t="e">
        <f t="shared" si="4896"/>
        <v>#REF!</v>
      </c>
      <c r="G2827" s="193" t="e">
        <f t="shared" si="4896"/>
        <v>#REF!</v>
      </c>
      <c r="H2827" s="193" t="e">
        <f t="shared" si="4896"/>
        <v>#REF!</v>
      </c>
      <c r="I2827" s="193" t="e">
        <f t="shared" si="4896"/>
        <v>#REF!</v>
      </c>
      <c r="J2827" s="193" t="e">
        <f t="shared" si="4896"/>
        <v>#REF!</v>
      </c>
      <c r="K2827" s="193" t="e">
        <f t="shared" si="4896"/>
        <v>#REF!</v>
      </c>
      <c r="L2827" s="194" t="e">
        <f t="shared" si="4896"/>
        <v>#REF!</v>
      </c>
      <c r="M2827" s="192" t="e">
        <f t="shared" si="4896"/>
        <v>#REF!</v>
      </c>
      <c r="N2827" s="193" t="e">
        <f t="shared" si="4896"/>
        <v>#REF!</v>
      </c>
      <c r="O2827" s="193" t="e">
        <f t="shared" si="4896"/>
        <v>#REF!</v>
      </c>
      <c r="P2827" s="193" t="e">
        <f t="shared" si="4896"/>
        <v>#REF!</v>
      </c>
      <c r="Q2827" s="193" t="e">
        <f t="shared" si="4896"/>
        <v>#REF!</v>
      </c>
      <c r="R2827" s="193" t="e">
        <f t="shared" si="4896"/>
        <v>#REF!</v>
      </c>
      <c r="S2827" s="193" t="e">
        <f t="shared" si="4896"/>
        <v>#REF!</v>
      </c>
      <c r="T2827" s="193" t="e">
        <f t="shared" si="4896"/>
        <v>#REF!</v>
      </c>
      <c r="U2827" s="193" t="e">
        <f t="shared" si="4896"/>
        <v>#REF!</v>
      </c>
      <c r="V2827" s="194" t="e">
        <f t="shared" si="4896"/>
        <v>#REF!</v>
      </c>
      <c r="W2827" s="192" t="e">
        <f t="shared" si="4896"/>
        <v>#REF!</v>
      </c>
      <c r="X2827" s="193" t="e">
        <f t="shared" si="4896"/>
        <v>#REF!</v>
      </c>
      <c r="Y2827" s="193" t="e">
        <f t="shared" si="4896"/>
        <v>#REF!</v>
      </c>
      <c r="Z2827" s="193" t="e">
        <f t="shared" si="4896"/>
        <v>#REF!</v>
      </c>
      <c r="AA2827" s="193" t="e">
        <f t="shared" si="4896"/>
        <v>#REF!</v>
      </c>
      <c r="AB2827" s="193" t="e">
        <f t="shared" si="4896"/>
        <v>#REF!</v>
      </c>
      <c r="AC2827" s="193" t="e">
        <f t="shared" si="4896"/>
        <v>#REF!</v>
      </c>
      <c r="AD2827" s="193" t="e">
        <f t="shared" si="4896"/>
        <v>#REF!</v>
      </c>
      <c r="AE2827" s="193" t="e">
        <f t="shared" si="4896"/>
        <v>#REF!</v>
      </c>
      <c r="AF2827" s="194" t="e">
        <f t="shared" si="4896"/>
        <v>#REF!</v>
      </c>
      <c r="AG2827" s="192" t="e">
        <f t="shared" si="4896"/>
        <v>#REF!</v>
      </c>
      <c r="AH2827" s="193" t="e">
        <f t="shared" si="4896"/>
        <v>#REF!</v>
      </c>
      <c r="AI2827" s="193" t="e">
        <f t="shared" si="4896"/>
        <v>#REF!</v>
      </c>
      <c r="AJ2827" s="193" t="e">
        <f t="shared" si="4896"/>
        <v>#REF!</v>
      </c>
      <c r="AK2827" s="193" t="e">
        <f t="shared" si="4896"/>
        <v>#REF!</v>
      </c>
      <c r="AL2827" s="193" t="e">
        <f t="shared" si="4896"/>
        <v>#REF!</v>
      </c>
      <c r="AM2827" s="193" t="e">
        <f t="shared" si="4896"/>
        <v>#REF!</v>
      </c>
      <c r="AN2827" s="193" t="e">
        <f t="shared" si="4896"/>
        <v>#REF!</v>
      </c>
      <c r="AO2827" s="193" t="e">
        <f t="shared" si="4896"/>
        <v>#REF!</v>
      </c>
      <c r="AP2827" s="194" t="e">
        <f t="shared" si="4896"/>
        <v>#REF!</v>
      </c>
      <c r="AQ2827" s="192" t="e">
        <f t="shared" si="4896"/>
        <v>#REF!</v>
      </c>
      <c r="AR2827" s="193" t="e">
        <f t="shared" si="4896"/>
        <v>#REF!</v>
      </c>
      <c r="AS2827" s="193" t="e">
        <f t="shared" si="4896"/>
        <v>#REF!</v>
      </c>
      <c r="AT2827" s="193" t="e">
        <f t="shared" si="4896"/>
        <v>#REF!</v>
      </c>
      <c r="AU2827" s="193" t="e">
        <f t="shared" si="4896"/>
        <v>#REF!</v>
      </c>
      <c r="AV2827" s="193" t="e">
        <f t="shared" si="4896"/>
        <v>#REF!</v>
      </c>
      <c r="AW2827" s="193" t="e">
        <f t="shared" si="4896"/>
        <v>#REF!</v>
      </c>
      <c r="AX2827" s="193" t="e">
        <f t="shared" si="4896"/>
        <v>#REF!</v>
      </c>
      <c r="AY2827" s="193" t="e">
        <f t="shared" si="4896"/>
        <v>#REF!</v>
      </c>
      <c r="AZ2827" s="194" t="e">
        <f t="shared" si="4896"/>
        <v>#REF!</v>
      </c>
      <c r="BA2827" s="192" t="e">
        <f t="shared" si="4896"/>
        <v>#REF!</v>
      </c>
      <c r="BB2827" s="193" t="e">
        <f t="shared" si="4896"/>
        <v>#REF!</v>
      </c>
      <c r="BC2827" s="193" t="e">
        <f t="shared" si="4896"/>
        <v>#REF!</v>
      </c>
      <c r="BD2827" s="193" t="e">
        <f t="shared" si="4896"/>
        <v>#REF!</v>
      </c>
      <c r="BE2827" s="193" t="e">
        <f t="shared" si="4896"/>
        <v>#REF!</v>
      </c>
      <c r="BF2827" s="193" t="e">
        <f t="shared" si="4896"/>
        <v>#REF!</v>
      </c>
      <c r="BG2827" s="193" t="e">
        <f t="shared" si="4896"/>
        <v>#REF!</v>
      </c>
      <c r="BH2827" s="193" t="e">
        <f t="shared" si="4896"/>
        <v>#REF!</v>
      </c>
      <c r="BI2827" s="193" t="e">
        <f t="shared" si="4896"/>
        <v>#REF!</v>
      </c>
      <c r="BJ2827" s="194" t="e">
        <f t="shared" si="4896"/>
        <v>#REF!</v>
      </c>
    </row>
    <row r="2828" spans="1:93" hidden="1" outlineLevel="2" x14ac:dyDescent="0.25"/>
    <row r="2829" spans="1:93" hidden="1" outlineLevel="1" collapsed="1" x14ac:dyDescent="0.25">
      <c r="A2829" s="181" t="e">
        <f>7*B2474/10</f>
        <v>#REF!</v>
      </c>
      <c r="B2829" s="180"/>
      <c r="C2829" s="180"/>
      <c r="D2829" s="180"/>
    </row>
    <row r="2830" spans="1:93" hidden="1" outlineLevel="2" x14ac:dyDescent="0.25">
      <c r="B2830" s="316" t="e">
        <f>#REF!</f>
        <v>#REF!</v>
      </c>
      <c r="C2830" s="317"/>
      <c r="D2830" s="316" t="e">
        <f>#REF!</f>
        <v>#REF!</v>
      </c>
      <c r="E2830" s="317"/>
      <c r="F2830" s="316" t="e">
        <f>#REF!</f>
        <v>#REF!</v>
      </c>
      <c r="G2830" s="317"/>
      <c r="H2830" s="316" t="e">
        <f>#REF!</f>
        <v>#REF!</v>
      </c>
      <c r="I2830" s="317"/>
      <c r="J2830" s="316" t="e">
        <f>#REF!</f>
        <v>#REF!</v>
      </c>
      <c r="K2830" s="317"/>
      <c r="L2830" s="316" t="e">
        <f>#REF!</f>
        <v>#REF!</v>
      </c>
      <c r="M2830" s="317"/>
    </row>
    <row r="2831" spans="1:93" hidden="1" outlineLevel="2" x14ac:dyDescent="0.25">
      <c r="B2831" s="105" t="e">
        <f>#REF!</f>
        <v>#REF!</v>
      </c>
      <c r="C2831" s="106">
        <v>0</v>
      </c>
      <c r="D2831" s="107" t="e">
        <f>#REF!</f>
        <v>#REF!</v>
      </c>
      <c r="E2831" s="106">
        <v>0</v>
      </c>
      <c r="F2831" s="107" t="e">
        <f>#REF!</f>
        <v>#REF!</v>
      </c>
      <c r="G2831" s="106">
        <v>0</v>
      </c>
      <c r="H2831" s="107" t="e">
        <f>#REF!</f>
        <v>#REF!</v>
      </c>
      <c r="I2831" s="106">
        <v>0</v>
      </c>
      <c r="J2831" s="107" t="e">
        <f>#REF!</f>
        <v>#REF!</v>
      </c>
      <c r="K2831" s="106">
        <v>0</v>
      </c>
      <c r="L2831" s="107" t="e">
        <f>#REF!</f>
        <v>#REF!</v>
      </c>
      <c r="M2831" s="106">
        <v>0</v>
      </c>
      <c r="X2831" s="146"/>
      <c r="Y2831" s="147"/>
    </row>
    <row r="2832" spans="1:93" hidden="1" outlineLevel="2" x14ac:dyDescent="0.25">
      <c r="B2832" s="105" t="e">
        <f>#REF!</f>
        <v>#REF!</v>
      </c>
      <c r="C2832" s="106" t="e">
        <f>IF($A2474=B2830,1*($B2474-$A2829)^2*(2*$A2829+$B2474)/$B2474^3,0)</f>
        <v>#REF!</v>
      </c>
      <c r="D2832" s="107" t="e">
        <f>#REF!</f>
        <v>#REF!</v>
      </c>
      <c r="E2832" s="106" t="e">
        <f>IF($A2474=D2830,1*($B2474-$A2829)^2*(2*$A2829+$B2474)/$B2474^3,0)</f>
        <v>#REF!</v>
      </c>
      <c r="F2832" s="107" t="e">
        <f>#REF!</f>
        <v>#REF!</v>
      </c>
      <c r="G2832" s="106" t="e">
        <f>IF($A2474=F2830,1*($B2474-$A2829)^2*(2*$A2829+$B2474)/$B2474^3,0)</f>
        <v>#REF!</v>
      </c>
      <c r="H2832" s="107" t="e">
        <f>#REF!</f>
        <v>#REF!</v>
      </c>
      <c r="I2832" s="106" t="e">
        <f>IF($A2474=H2830,1*($B2474-$A2829)^2*(2*$A2829+$B2474)/$B2474^3,0)</f>
        <v>#REF!</v>
      </c>
      <c r="J2832" s="107" t="e">
        <f>#REF!</f>
        <v>#REF!</v>
      </c>
      <c r="K2832" s="106" t="e">
        <f>IF($A2474=J2830,1*($B2474-$A2829)^2*(2*$A2829+$B2474)/$B2474^3,0)</f>
        <v>#REF!</v>
      </c>
      <c r="L2832" s="107" t="e">
        <f>#REF!</f>
        <v>#REF!</v>
      </c>
      <c r="M2832" s="106" t="e">
        <f>IF($A2474=L2830,1*($B2474-$A2829)^2*(2*$A2829+$B2474)/$B2474^3,0)</f>
        <v>#REF!</v>
      </c>
    </row>
    <row r="2833" spans="1:34" hidden="1" outlineLevel="2" x14ac:dyDescent="0.25">
      <c r="A2833" t="s">
        <v>36</v>
      </c>
      <c r="B2833" s="105" t="e">
        <f>#REF!</f>
        <v>#REF!</v>
      </c>
      <c r="C2833" s="106" t="e">
        <f>IF($A2474=B2830,1*$A2829*($B2474-$A2829)^2/$B2474^2,0)</f>
        <v>#REF!</v>
      </c>
      <c r="D2833" s="107" t="e">
        <f>#REF!</f>
        <v>#REF!</v>
      </c>
      <c r="E2833" s="106" t="e">
        <f>IF($A2474=D2830,1*$A2829*($B2474-$A2829)^2/$B2474^2,0)</f>
        <v>#REF!</v>
      </c>
      <c r="F2833" s="107" t="e">
        <f>#REF!</f>
        <v>#REF!</v>
      </c>
      <c r="G2833" s="106" t="e">
        <f>IF($A2474=F2830,1*$A2829*($B2474-$A2829)^2/$B2474^2,0)</f>
        <v>#REF!</v>
      </c>
      <c r="H2833" s="107" t="e">
        <f>#REF!</f>
        <v>#REF!</v>
      </c>
      <c r="I2833" s="106" t="e">
        <f>IF($A2474=H2830,1*$A2829*($B2474-$A2829)^2/$B2474^2,0)</f>
        <v>#REF!</v>
      </c>
      <c r="J2833" s="107" t="e">
        <f>#REF!</f>
        <v>#REF!</v>
      </c>
      <c r="K2833" s="106" t="e">
        <f>IF($A2474=J2830,1*$A2829*($B2474-$A2829)^2/$B2474^2,0)</f>
        <v>#REF!</v>
      </c>
      <c r="L2833" s="107" t="e">
        <f>#REF!</f>
        <v>#REF!</v>
      </c>
      <c r="M2833" s="106" t="e">
        <f>IF($A2474=L2830,1*$A2829*($B2474-$A2829)^2/$B2474^2,0)</f>
        <v>#REF!</v>
      </c>
      <c r="X2833" s="149"/>
    </row>
    <row r="2834" spans="1:34" hidden="1" outlineLevel="2" x14ac:dyDescent="0.25">
      <c r="B2834" s="105" t="e">
        <f>#REF!</f>
        <v>#REF!</v>
      </c>
      <c r="C2834" s="108">
        <v>0</v>
      </c>
      <c r="D2834" s="107" t="e">
        <f>#REF!</f>
        <v>#REF!</v>
      </c>
      <c r="E2834" s="108">
        <v>0</v>
      </c>
      <c r="F2834" s="107" t="e">
        <f>#REF!</f>
        <v>#REF!</v>
      </c>
      <c r="G2834" s="108">
        <v>0</v>
      </c>
      <c r="H2834" s="107" t="e">
        <f>#REF!</f>
        <v>#REF!</v>
      </c>
      <c r="I2834" s="108">
        <v>0</v>
      </c>
      <c r="J2834" s="107" t="e">
        <f>#REF!</f>
        <v>#REF!</v>
      </c>
      <c r="K2834" s="108">
        <v>0</v>
      </c>
      <c r="L2834" s="107" t="e">
        <f>#REF!</f>
        <v>#REF!</v>
      </c>
      <c r="M2834" s="108">
        <v>0</v>
      </c>
    </row>
    <row r="2835" spans="1:34" hidden="1" outlineLevel="2" x14ac:dyDescent="0.25">
      <c r="B2835" s="105" t="e">
        <f>#REF!</f>
        <v>#REF!</v>
      </c>
      <c r="C2835" s="106" t="e">
        <f>IF($A2474=B2830,1*($A2829)^2*(3*$B2474-2*$A2829)/$B2474^3,0)</f>
        <v>#REF!</v>
      </c>
      <c r="D2835" s="107" t="e">
        <f>#REF!</f>
        <v>#REF!</v>
      </c>
      <c r="E2835" s="106" t="e">
        <f>IF($A2474=D2830,1*($A2829)^2*(3*$B2474-2*$A2829)/$B2474^3,0)</f>
        <v>#REF!</v>
      </c>
      <c r="F2835" s="107" t="e">
        <f>#REF!</f>
        <v>#REF!</v>
      </c>
      <c r="G2835" s="106" t="e">
        <f>IF($A2474=F2830,1*($A2829)^2*(3*$B2474-2*$A2829)/$B2474^3,0)</f>
        <v>#REF!</v>
      </c>
      <c r="H2835" s="107" t="e">
        <f>#REF!</f>
        <v>#REF!</v>
      </c>
      <c r="I2835" s="106" t="e">
        <f>IF($A2474=H2830,1*($A2829)^2*(3*$B2474-2*$A2829)/$B2474^3,0)</f>
        <v>#REF!</v>
      </c>
      <c r="J2835" s="107" t="e">
        <f>#REF!</f>
        <v>#REF!</v>
      </c>
      <c r="K2835" s="106" t="e">
        <f>IF($A2474=J2830,1*($A2829)^2*(3*$B2474-2*$A2829)/$B2474^3,0)</f>
        <v>#REF!</v>
      </c>
      <c r="L2835" s="107" t="e">
        <f>#REF!</f>
        <v>#REF!</v>
      </c>
      <c r="M2835" s="106" t="e">
        <f>IF($A2474=L2830,1*($A2829)^2*(3*$B2474-2*$A2829)/$B2474^3,0)</f>
        <v>#REF!</v>
      </c>
    </row>
    <row r="2836" spans="1:34" hidden="1" outlineLevel="2" x14ac:dyDescent="0.25">
      <c r="B2836" s="105" t="e">
        <f>#REF!</f>
        <v>#REF!</v>
      </c>
      <c r="C2836" s="108" t="e">
        <f>IF($A2474=B2830,-1*($B2474-$A2829)*$A2829^2/$B2474^2,0)</f>
        <v>#REF!</v>
      </c>
      <c r="D2836" s="107" t="e">
        <f>#REF!</f>
        <v>#REF!</v>
      </c>
      <c r="E2836" s="108" t="e">
        <f>IF($A2474=D2830,-1*($B2474-$A2829)*$A2829^2/$B2474^2,0)</f>
        <v>#REF!</v>
      </c>
      <c r="F2836" s="107" t="e">
        <f>#REF!</f>
        <v>#REF!</v>
      </c>
      <c r="G2836" s="108" t="e">
        <f>IF($A2474=F2830,-1*($B2474-$A2829)*$A2829^2/$B2474^2,0)</f>
        <v>#REF!</v>
      </c>
      <c r="H2836" s="107" t="e">
        <f>#REF!</f>
        <v>#REF!</v>
      </c>
      <c r="I2836" s="108" t="e">
        <f>IF($A2474=H2830,-1*($B2474-$A2829)*$A2829^2/$B2474^2,0)</f>
        <v>#REF!</v>
      </c>
      <c r="J2836" s="107" t="e">
        <f>#REF!</f>
        <v>#REF!</v>
      </c>
      <c r="K2836" s="108" t="e">
        <f>IF($A2474=J2830,-1*($B2474-$A2829)*$A2829^2/$B2474^2,0)</f>
        <v>#REF!</v>
      </c>
      <c r="L2836" s="107" t="e">
        <f>#REF!</f>
        <v>#REF!</v>
      </c>
      <c r="M2836" s="108" t="e">
        <f>IF($A2474=L2830,-1*($B2474-$A2829)*$A2829^2/$B2474^2,0)</f>
        <v>#REF!</v>
      </c>
    </row>
    <row r="2837" spans="1:34" hidden="1" outlineLevel="2" x14ac:dyDescent="0.25">
      <c r="C2837" t="s">
        <v>61</v>
      </c>
      <c r="D2837" s="182"/>
      <c r="E2837" s="183"/>
      <c r="F2837" s="182"/>
      <c r="G2837" s="183"/>
      <c r="H2837" s="182"/>
      <c r="I2837" s="183"/>
      <c r="J2837" s="182"/>
      <c r="K2837" s="183"/>
      <c r="L2837" s="182"/>
      <c r="M2837" s="183"/>
      <c r="N2837" s="182"/>
      <c r="O2837" s="183"/>
      <c r="P2837" s="182"/>
      <c r="Q2837" s="183"/>
      <c r="R2837" s="182"/>
      <c r="S2837" s="183"/>
    </row>
    <row r="2838" spans="1:34" hidden="1" outlineLevel="2" x14ac:dyDescent="0.25">
      <c r="B2838" s="105">
        <v>1</v>
      </c>
      <c r="C2838" s="108">
        <f t="shared" ref="C2838" si="4897">-(IFERROR(VLOOKUP($B2838,$B2831:$C2836,2,0),0)+IFERROR(VLOOKUP($B2838,$D2831:$E2836,2,0),0)+IFERROR(VLOOKUP($B2838,$F2831:$G2836,2,0),0)+IFERROR(VLOOKUP($B2838,$H2831:$I2836,2,0),0)+IFERROR(VLOOKUP($B2838,$J2831:$K2836,2,0),0)+IFERROR(VLOOKUP($B2838,$L2831:$M2836,2,0),0)+IFERROR(VLOOKUP($B2838,$N2831:$O2836,2,0),0)+IFERROR(VLOOKUP($B2838,$P2831:$Q2836,2,0),0)+IFERROR(VLOOKUP($B2838,$R2831:$S2836,2,0),0))</f>
        <v>0</v>
      </c>
      <c r="E2838" s="109"/>
      <c r="F2838" s="325" t="s">
        <v>37</v>
      </c>
      <c r="G2838" s="325"/>
      <c r="H2838" s="325"/>
      <c r="I2838" s="325"/>
      <c r="J2838" s="325"/>
      <c r="K2838" s="325"/>
      <c r="L2838" s="325"/>
      <c r="M2838" s="325"/>
      <c r="N2838" s="325"/>
      <c r="O2838" s="325"/>
      <c r="P2838" s="325"/>
      <c r="Q2838" s="325"/>
      <c r="R2838" s="325"/>
      <c r="S2838" s="325"/>
      <c r="T2838" s="325"/>
      <c r="U2838" s="325"/>
      <c r="V2838" s="325"/>
      <c r="W2838" s="325"/>
      <c r="X2838" s="325"/>
      <c r="Y2838" s="325"/>
      <c r="Z2838" s="325"/>
      <c r="AA2838" s="325"/>
      <c r="AB2838" s="110"/>
      <c r="AC2838" s="110"/>
      <c r="AD2838" s="110"/>
      <c r="AE2838" s="110"/>
      <c r="AF2838" s="110"/>
      <c r="AG2838" s="110"/>
      <c r="AH2838" s="110"/>
    </row>
    <row r="2839" spans="1:34" hidden="1" outlineLevel="2" x14ac:dyDescent="0.25">
      <c r="B2839" s="105">
        <v>2</v>
      </c>
      <c r="C2839" s="108">
        <f t="shared" ref="C2839" si="4898">-(IFERROR(VLOOKUP($B2839,$B2831:$C2836,2,0),0)+IFERROR(VLOOKUP($B2839,$D2831:$E2836,2,0),0)+IFERROR(VLOOKUP($B2839,$F2831:$G2836,2,0),0)+IFERROR(VLOOKUP($B2839,$H2831:$I2836,2,0),0)+IFERROR(VLOOKUP($B2839,$J2831:$K2836,2,0),0)+IFERROR(VLOOKUP($B2839,$L2831:$M2836,2,0),0)+IFERROR(VLOOKUP($B2839,$N2831:$O2836,2,0),0)+IFERROR(VLOOKUP($B2839,$P2831:$Q2836,2,0),0)+IFERROR(VLOOKUP($B2839,$R2831:$S2836,2,0),0))</f>
        <v>0</v>
      </c>
      <c r="E2839" s="110"/>
      <c r="F2839" s="110"/>
      <c r="G2839" s="326" t="s">
        <v>38</v>
      </c>
      <c r="H2839" s="326"/>
      <c r="I2839" s="326"/>
      <c r="J2839" s="326"/>
      <c r="K2839" s="326"/>
      <c r="L2839" s="326"/>
      <c r="M2839" s="110"/>
      <c r="N2839" s="110"/>
      <c r="O2839" s="110"/>
      <c r="P2839" s="327" t="s">
        <v>39</v>
      </c>
      <c r="Q2839" s="327"/>
      <c r="R2839" s="327"/>
      <c r="S2839" s="327"/>
      <c r="T2839" s="327"/>
      <c r="U2839" s="327"/>
      <c r="V2839" s="110"/>
      <c r="W2839" s="110"/>
      <c r="X2839" s="110"/>
      <c r="Y2839" s="110"/>
      <c r="Z2839" s="110"/>
      <c r="AA2839" s="110"/>
      <c r="AB2839" s="110"/>
      <c r="AC2839" s="110"/>
      <c r="AD2839" s="110"/>
      <c r="AE2839" s="110"/>
      <c r="AF2839" s="110"/>
      <c r="AG2839" s="110"/>
      <c r="AH2839" s="110"/>
    </row>
    <row r="2840" spans="1:34" hidden="1" outlineLevel="2" x14ac:dyDescent="0.25">
      <c r="B2840" s="105">
        <v>3</v>
      </c>
      <c r="C2840" s="108">
        <f t="shared" ref="C2840" si="4899">-(IFERROR(VLOOKUP($B2840,$B2831:$C2836,2,0),0)+IFERROR(VLOOKUP($B2840,$D2831:$E2836,2,0),0)+IFERROR(VLOOKUP($B2840,$F2831:$G2836,2,0),0)+IFERROR(VLOOKUP($B2840,$H2831:$I2836,2,0),0)+IFERROR(VLOOKUP($B2840,$J2831:$K2836,2,0),0)+IFERROR(VLOOKUP($B2840,$L2831:$M2836,2,0),0)+IFERROR(VLOOKUP($B2840,$N2831:$O2836,2,0),0)+IFERROR(VLOOKUP($B2840,$P2831:$Q2836,2,0),0)+IFERROR(VLOOKUP($B2840,$R2831:$S2836,2,0),0))</f>
        <v>0</v>
      </c>
      <c r="E2840" s="110"/>
      <c r="F2840" s="110"/>
      <c r="G2840" s="112">
        <v>6</v>
      </c>
      <c r="H2840" s="112">
        <v>5</v>
      </c>
      <c r="I2840" s="112">
        <v>4</v>
      </c>
      <c r="J2840" s="112">
        <v>3</v>
      </c>
      <c r="K2840" s="112">
        <v>2</v>
      </c>
      <c r="L2840" s="112">
        <v>1</v>
      </c>
      <c r="M2840" s="110"/>
      <c r="O2840" s="110"/>
      <c r="P2840" s="112">
        <v>6</v>
      </c>
      <c r="Q2840" s="112">
        <v>5</v>
      </c>
      <c r="R2840" s="112">
        <v>4</v>
      </c>
      <c r="S2840" s="112">
        <v>3</v>
      </c>
      <c r="T2840" s="112">
        <v>2</v>
      </c>
      <c r="U2840" s="112">
        <v>1</v>
      </c>
      <c r="AB2840" s="110"/>
      <c r="AC2840" s="110"/>
      <c r="AD2840" s="110"/>
      <c r="AE2840" s="110"/>
      <c r="AF2840" s="110"/>
      <c r="AG2840" s="110"/>
      <c r="AH2840" s="110"/>
    </row>
    <row r="2841" spans="1:34" hidden="1" outlineLevel="2" x14ac:dyDescent="0.25">
      <c r="B2841" s="105">
        <v>4</v>
      </c>
      <c r="C2841" s="108">
        <f t="shared" ref="C2841" si="4900">-(IFERROR(VLOOKUP($B2841,$B2831:$C2836,2,0),0)+IFERROR(VLOOKUP($B2841,$D2831:$E2836,2,0),0)+IFERROR(VLOOKUP($B2841,$F2831:$G2836,2,0),0)+IFERROR(VLOOKUP($B2841,$H2831:$I2836,2,0),0)+IFERROR(VLOOKUP($B2841,$J2831:$K2836,2,0),0)+IFERROR(VLOOKUP($B2841,$L2831:$M2836,2,0),0)+IFERROR(VLOOKUP($B2841,$N2831:$O2836,2,0),0)+IFERROR(VLOOKUP($B2841,$P2831:$Q2836,2,0),0)+IFERROR(VLOOKUP($B2841,$R2831:$S2836,2,0),0))</f>
        <v>0</v>
      </c>
      <c r="E2841" s="110"/>
      <c r="F2841" s="105">
        <v>1</v>
      </c>
      <c r="G2841" s="184" t="e">
        <f t="array" ref="G2841:G2847">MMULT(MINVERSE($C$24:$I$30),$C2838:$C2844)</f>
        <v>#NUM!</v>
      </c>
      <c r="H2841" s="184" t="e">
        <f t="array" ref="H2841:H2846">MMULT(MINVERSE($C$24:$H$29),$C2838:$C2843)</f>
        <v>#NUM!</v>
      </c>
      <c r="I2841" s="184" t="e">
        <f t="array" ref="I2841:I2845">MMULT(MINVERSE($C$24:$G$28),$C2838:$C2842)</f>
        <v>#NUM!</v>
      </c>
      <c r="J2841" s="184" t="e">
        <f t="array" ref="J2841:J2844">MMULT(MINVERSE($C$24:$F$27),$C2838:$C2841)</f>
        <v>#NUM!</v>
      </c>
      <c r="K2841" s="184" t="e">
        <f t="array" ref="K2841:K2843">MMULT(MINVERSE($C$24:$E$26),$C2838:$C2840)</f>
        <v>#NUM!</v>
      </c>
      <c r="L2841" s="184" t="e">
        <f t="array" ref="L2841:L2842">MMULT(MINVERSE($C$24:$D$25),$C2838:$C2839)</f>
        <v>#NUM!</v>
      </c>
      <c r="M2841" s="110"/>
      <c r="O2841" s="105">
        <v>1</v>
      </c>
      <c r="P2841" s="184" t="e">
        <f t="array" ref="P2841:P2851">MMULT(MINVERSE($C$24:$M$34),$C2838:$C2848)</f>
        <v>#NUM!</v>
      </c>
      <c r="Q2841" s="184" t="e">
        <f t="array" ref="Q2841:Q2850">MMULT(MINVERSE($C$24:$L$33),$C2838:$C2847)</f>
        <v>#NUM!</v>
      </c>
      <c r="R2841" s="184" t="e">
        <f t="array" ref="R2841:R2849">MMULT(MINVERSE($C$24:$K$32),$C2838:$C2846)</f>
        <v>#NUM!</v>
      </c>
      <c r="S2841" s="184" t="e">
        <f t="array" ref="S2841:S2848">MMULT(MINVERSE($C$24:$J$31),$C2838:$C2845)</f>
        <v>#NUM!</v>
      </c>
      <c r="T2841" s="114"/>
      <c r="U2841" s="114"/>
      <c r="V2841" s="110"/>
      <c r="W2841" s="110"/>
      <c r="X2841" s="110"/>
      <c r="Y2841" s="110"/>
      <c r="Z2841" s="110"/>
      <c r="AA2841" s="110"/>
      <c r="AB2841" s="110"/>
      <c r="AC2841" s="110"/>
      <c r="AD2841" s="110"/>
      <c r="AE2841" s="110"/>
      <c r="AF2841" s="110"/>
      <c r="AG2841" s="110"/>
      <c r="AH2841" s="110"/>
    </row>
    <row r="2842" spans="1:34" hidden="1" outlineLevel="2" x14ac:dyDescent="0.25">
      <c r="B2842" s="105">
        <v>5</v>
      </c>
      <c r="C2842" s="108">
        <f t="shared" ref="C2842" si="4901">-(IFERROR(VLOOKUP($B2842,$B2831:$C2836,2,0),0)+IFERROR(VLOOKUP($B2842,$D2831:$E2836,2,0),0)+IFERROR(VLOOKUP($B2842,$F2831:$G2836,2,0),0)+IFERROR(VLOOKUP($B2842,$H2831:$I2836,2,0),0)+IFERROR(VLOOKUP($B2842,$J2831:$K2836,2,0),0)+IFERROR(VLOOKUP($B2842,$L2831:$M2836,2,0),0)+IFERROR(VLOOKUP($B2842,$N2831:$O2836,2,0),0)+IFERROR(VLOOKUP($B2842,$P2831:$Q2836,2,0),0)+IFERROR(VLOOKUP($B2842,$R2831:$S2836,2,0),0))</f>
        <v>0</v>
      </c>
      <c r="E2842" s="110"/>
      <c r="F2842" s="105">
        <v>2</v>
      </c>
      <c r="G2842" s="185" t="e">
        <v>#NUM!</v>
      </c>
      <c r="H2842" s="185" t="e">
        <v>#NUM!</v>
      </c>
      <c r="I2842" s="185" t="e">
        <v>#NUM!</v>
      </c>
      <c r="J2842" s="185" t="e">
        <v>#NUM!</v>
      </c>
      <c r="K2842" s="185" t="e">
        <v>#NUM!</v>
      </c>
      <c r="L2842" s="185" t="e">
        <v>#NUM!</v>
      </c>
      <c r="M2842" s="110"/>
      <c r="O2842" s="105">
        <v>2</v>
      </c>
      <c r="P2842" s="185" t="e">
        <v>#NUM!</v>
      </c>
      <c r="Q2842" s="185" t="e">
        <v>#NUM!</v>
      </c>
      <c r="R2842" s="185" t="e">
        <v>#NUM!</v>
      </c>
      <c r="S2842" s="185" t="e">
        <v>#NUM!</v>
      </c>
      <c r="T2842" s="114"/>
      <c r="U2842" s="114"/>
    </row>
    <row r="2843" spans="1:34" hidden="1" outlineLevel="2" x14ac:dyDescent="0.25">
      <c r="B2843" s="105">
        <v>6</v>
      </c>
      <c r="C2843" s="108">
        <f t="shared" ref="C2843" si="4902">-(IFERROR(VLOOKUP($B2843,$B2831:$C2836,2,0),0)+IFERROR(VLOOKUP($B2843,$D2831:$E2836,2,0),0)+IFERROR(VLOOKUP($B2843,$F2831:$G2836,2,0),0)+IFERROR(VLOOKUP($B2843,$H2831:$I2836,2,0),0)+IFERROR(VLOOKUP($B2843,$J2831:$K2836,2,0),0)+IFERROR(VLOOKUP($B2843,$L2831:$M2836,2,0),0)+IFERROR(VLOOKUP($B2843,$N2831:$O2836,2,0),0)+IFERROR(VLOOKUP($B2843,$P2831:$Q2836,2,0),0)+IFERROR(VLOOKUP($B2843,$R2831:$S2836,2,0),0))</f>
        <v>0</v>
      </c>
      <c r="E2843" s="110"/>
      <c r="F2843" s="105">
        <v>3</v>
      </c>
      <c r="G2843" s="185" t="e">
        <v>#NUM!</v>
      </c>
      <c r="H2843" s="185" t="e">
        <v>#NUM!</v>
      </c>
      <c r="I2843" s="185" t="e">
        <v>#NUM!</v>
      </c>
      <c r="J2843" s="185" t="e">
        <v>#NUM!</v>
      </c>
      <c r="K2843" s="185" t="e">
        <v>#NUM!</v>
      </c>
      <c r="L2843" s="185"/>
      <c r="M2843" s="110"/>
      <c r="O2843" s="105">
        <v>3</v>
      </c>
      <c r="P2843" s="185" t="e">
        <v>#NUM!</v>
      </c>
      <c r="Q2843" s="185" t="e">
        <v>#NUM!</v>
      </c>
      <c r="R2843" s="185" t="e">
        <v>#NUM!</v>
      </c>
      <c r="S2843" s="185" t="e">
        <v>#NUM!</v>
      </c>
      <c r="T2843" s="114"/>
      <c r="U2843" s="114"/>
    </row>
    <row r="2844" spans="1:34" hidden="1" outlineLevel="2" x14ac:dyDescent="0.25">
      <c r="B2844" s="105">
        <v>7</v>
      </c>
      <c r="C2844" s="108">
        <f t="shared" ref="C2844" si="4903">-(IFERROR(VLOOKUP($B2844,$B2831:$C2836,2,0),0)+IFERROR(VLOOKUP($B2844,$D2831:$E2836,2,0),0)+IFERROR(VLOOKUP($B2844,$F2831:$G2836,2,0),0)+IFERROR(VLOOKUP($B2844,$H2831:$I2836,2,0),0)+IFERROR(VLOOKUP($B2844,$J2831:$K2836,2,0),0)+IFERROR(VLOOKUP($B2844,$L2831:$M2836,2,0),0)+IFERROR(VLOOKUP($B2844,$N2831:$O2836,2,0),0)+IFERROR(VLOOKUP($B2844,$P2831:$Q2836,2,0),0)+IFERROR(VLOOKUP($B2844,$R2831:$S2836,2,0),0))</f>
        <v>0</v>
      </c>
      <c r="E2844" s="110"/>
      <c r="F2844" s="105">
        <v>4</v>
      </c>
      <c r="G2844" s="185" t="e">
        <v>#NUM!</v>
      </c>
      <c r="H2844" s="185" t="e">
        <v>#NUM!</v>
      </c>
      <c r="I2844" s="185" t="e">
        <v>#NUM!</v>
      </c>
      <c r="J2844" s="185" t="e">
        <v>#NUM!</v>
      </c>
      <c r="K2844" s="185"/>
      <c r="L2844" s="185"/>
      <c r="M2844" s="110"/>
      <c r="O2844" s="105">
        <v>4</v>
      </c>
      <c r="P2844" s="185" t="e">
        <v>#NUM!</v>
      </c>
      <c r="Q2844" s="185" t="e">
        <v>#NUM!</v>
      </c>
      <c r="R2844" s="185" t="e">
        <v>#NUM!</v>
      </c>
      <c r="S2844" s="185" t="e">
        <v>#NUM!</v>
      </c>
      <c r="T2844" s="114"/>
      <c r="U2844" s="114"/>
    </row>
    <row r="2845" spans="1:34" hidden="1" outlineLevel="2" x14ac:dyDescent="0.25">
      <c r="B2845" s="105">
        <v>8</v>
      </c>
      <c r="C2845" s="108">
        <f t="shared" ref="C2845" si="4904">-(IFERROR(VLOOKUP($B2845,$B2831:$C2836,2,0),0)+IFERROR(VLOOKUP($B2845,$D2831:$E2836,2,0),0)+IFERROR(VLOOKUP($B2845,$F2831:$G2836,2,0),0)+IFERROR(VLOOKUP($B2845,$H2831:$I2836,2,0),0)+IFERROR(VLOOKUP($B2845,$J2831:$K2836,2,0),0)+IFERROR(VLOOKUP($B2845,$L2831:$M2836,2,0),0)+IFERROR(VLOOKUP($B2845,$N2831:$O2836,2,0),0)+IFERROR(VLOOKUP($B2845,$P2831:$Q2836,2,0),0)+IFERROR(VLOOKUP($B2845,$R2831:$S2836,2,0),0))</f>
        <v>0</v>
      </c>
      <c r="E2845" s="110" t="s">
        <v>40</v>
      </c>
      <c r="F2845" s="105">
        <v>5</v>
      </c>
      <c r="G2845" s="185" t="e">
        <v>#NUM!</v>
      </c>
      <c r="H2845" s="185" t="e">
        <v>#NUM!</v>
      </c>
      <c r="I2845" s="185" t="e">
        <v>#NUM!</v>
      </c>
      <c r="J2845" s="185"/>
      <c r="K2845" s="185"/>
      <c r="L2845" s="185"/>
      <c r="M2845" s="110"/>
      <c r="O2845" s="105">
        <v>5</v>
      </c>
      <c r="P2845" s="185" t="e">
        <v>#NUM!</v>
      </c>
      <c r="Q2845" s="185" t="e">
        <v>#NUM!</v>
      </c>
      <c r="R2845" s="185" t="e">
        <v>#NUM!</v>
      </c>
      <c r="S2845" s="185" t="e">
        <v>#NUM!</v>
      </c>
      <c r="T2845" s="114"/>
      <c r="U2845" s="114"/>
    </row>
    <row r="2846" spans="1:34" hidden="1" outlineLevel="2" x14ac:dyDescent="0.25">
      <c r="B2846" s="105">
        <v>9</v>
      </c>
      <c r="C2846" s="108">
        <f t="shared" ref="C2846" si="4905">-(IFERROR(VLOOKUP($B2846,$B2831:$C2836,2,0),0)+IFERROR(VLOOKUP($B2846,$D2831:$E2836,2,0),0)+IFERROR(VLOOKUP($B2846,$F2831:$G2836,2,0),0)+IFERROR(VLOOKUP($B2846,$H2831:$I2836,2,0),0)+IFERROR(VLOOKUP($B2846,$J2831:$K2836,2,0),0)+IFERROR(VLOOKUP($B2846,$L2831:$M2836,2,0),0)+IFERROR(VLOOKUP($B2846,$N2831:$O2836,2,0),0)+IFERROR(VLOOKUP($B2846,$P2831:$Q2836,2,0),0)+IFERROR(VLOOKUP($B2846,$R2831:$S2836,2,0),0))</f>
        <v>0</v>
      </c>
      <c r="E2846" s="110"/>
      <c r="F2846" s="105">
        <v>6</v>
      </c>
      <c r="G2846" s="185" t="e">
        <v>#NUM!</v>
      </c>
      <c r="H2846" s="185" t="e">
        <v>#NUM!</v>
      </c>
      <c r="I2846" s="185"/>
      <c r="J2846" s="185"/>
      <c r="K2846" s="185"/>
      <c r="L2846" s="185"/>
      <c r="M2846" s="110"/>
      <c r="O2846" s="105">
        <v>6</v>
      </c>
      <c r="P2846" s="185" t="e">
        <v>#NUM!</v>
      </c>
      <c r="Q2846" s="185" t="e">
        <v>#NUM!</v>
      </c>
      <c r="R2846" s="185" t="e">
        <v>#NUM!</v>
      </c>
      <c r="S2846" s="185" t="e">
        <v>#NUM!</v>
      </c>
      <c r="T2846" s="114"/>
      <c r="U2846" s="114"/>
    </row>
    <row r="2847" spans="1:34" hidden="1" outlineLevel="2" x14ac:dyDescent="0.25">
      <c r="B2847" s="105">
        <v>10</v>
      </c>
      <c r="C2847" s="108">
        <f t="shared" ref="C2847" si="4906">-(IFERROR(VLOOKUP($B2847,$B2831:$C2836,2,0),0)+IFERROR(VLOOKUP($B2847,$D2831:$E2836,2,0),0)+IFERROR(VLOOKUP($B2847,$F2831:$G2836,2,0),0)+IFERROR(VLOOKUP($B2847,$H2831:$I2836,2,0),0)+IFERROR(VLOOKUP($B2847,$J2831:$K2836,2,0),0)+IFERROR(VLOOKUP($B2847,$L2831:$M2836,2,0),0)+IFERROR(VLOOKUP($B2847,$N2831:$O2836,2,0),0)+IFERROR(VLOOKUP($B2847,$P2831:$Q2836,2,0),0)+IFERROR(VLOOKUP($B2847,$R2831:$S2836,2,0),0))</f>
        <v>0</v>
      </c>
      <c r="E2847" s="110"/>
      <c r="F2847" s="105">
        <v>7</v>
      </c>
      <c r="G2847" s="185" t="e">
        <v>#NUM!</v>
      </c>
      <c r="H2847" s="185"/>
      <c r="I2847" s="185"/>
      <c r="J2847" s="185"/>
      <c r="K2847" s="185"/>
      <c r="L2847" s="185"/>
      <c r="M2847" s="110"/>
      <c r="N2847" s="110" t="s">
        <v>40</v>
      </c>
      <c r="O2847" s="105">
        <v>7</v>
      </c>
      <c r="P2847" s="185" t="e">
        <v>#NUM!</v>
      </c>
      <c r="Q2847" s="185" t="e">
        <v>#NUM!</v>
      </c>
      <c r="R2847" s="185" t="e">
        <v>#NUM!</v>
      </c>
      <c r="S2847" s="185" t="e">
        <v>#NUM!</v>
      </c>
      <c r="T2847" s="114"/>
      <c r="U2847" s="114"/>
    </row>
    <row r="2848" spans="1:34" hidden="1" outlineLevel="2" x14ac:dyDescent="0.25">
      <c r="B2848" s="105">
        <v>11</v>
      </c>
      <c r="C2848" s="108">
        <f t="shared" ref="C2848" si="4907">-(IFERROR(VLOOKUP($B2848,$B2831:$C2836,2,0),0)+IFERROR(VLOOKUP($B2848,$D2831:$E2836,2,0),0)+IFERROR(VLOOKUP($B2848,$F2831:$G2836,2,0),0)+IFERROR(VLOOKUP($B2848,$H2831:$I2836,2,0),0)+IFERROR(VLOOKUP($B2848,$J2831:$K2836,2,0),0)+IFERROR(VLOOKUP($B2848,$L2831:$M2836,2,0),0)+IFERROR(VLOOKUP($B2848,$N2831:$O2836,2,0),0)+IFERROR(VLOOKUP($B2848,$P2831:$Q2836,2,0),0)+IFERROR(VLOOKUP($B2848,$R2831:$S2836,2,0),0))</f>
        <v>0</v>
      </c>
      <c r="E2848" s="110"/>
      <c r="M2848" s="110"/>
      <c r="O2848" s="105">
        <v>8</v>
      </c>
      <c r="P2848" s="185" t="e">
        <v>#NUM!</v>
      </c>
      <c r="Q2848" s="185" t="e">
        <v>#NUM!</v>
      </c>
      <c r="R2848" s="185" t="e">
        <v>#NUM!</v>
      </c>
      <c r="S2848" s="185" t="e">
        <v>#NUM!</v>
      </c>
      <c r="T2848" s="114"/>
      <c r="U2848" s="114"/>
    </row>
    <row r="2849" spans="1:24" hidden="1" outlineLevel="2" x14ac:dyDescent="0.25">
      <c r="B2849" s="105">
        <v>12</v>
      </c>
      <c r="C2849" s="108">
        <f t="shared" ref="C2849" si="4908">-(IFERROR(VLOOKUP($B2849,$B2831:$C2836,2,0),0)+IFERROR(VLOOKUP($B2849,$D2831:$E2836,2,0),0)+IFERROR(VLOOKUP($B2849,$F2831:$G2836,2,0),0)+IFERROR(VLOOKUP($B2849,$H2831:$I2836,2,0),0)+IFERROR(VLOOKUP($B2849,$J2831:$K2836,2,0),0)+IFERROR(VLOOKUP($B2849,$L2831:$M2836,2,0),0)+IFERROR(VLOOKUP($B2849,$N2831:$O2836,2,0),0)+IFERROR(VLOOKUP($B2849,$P2831:$Q2836,2,0),0)+IFERROR(VLOOKUP($B2849,$R2831:$S2836,2,0),0))</f>
        <v>0</v>
      </c>
      <c r="E2849" s="110"/>
      <c r="M2849" s="110"/>
      <c r="O2849" s="105">
        <v>9</v>
      </c>
      <c r="P2849" s="185" t="e">
        <v>#NUM!</v>
      </c>
      <c r="Q2849" s="185" t="e">
        <v>#NUM!</v>
      </c>
      <c r="R2849" s="185" t="e">
        <v>#NUM!</v>
      </c>
      <c r="S2849" s="185"/>
      <c r="T2849" s="114"/>
      <c r="U2849" s="114"/>
    </row>
    <row r="2850" spans="1:24" hidden="1" outlineLevel="2" x14ac:dyDescent="0.25">
      <c r="B2850" s="105">
        <v>13</v>
      </c>
      <c r="C2850" s="108">
        <f t="shared" ref="C2850" si="4909">-(IFERROR(VLOOKUP($B2850,$B2831:$C2836,2,0),0)+IFERROR(VLOOKUP($B2850,$D2831:$E2836,2,0),0)+IFERROR(VLOOKUP($B2850,$F2831:$G2836,2,0),0)+IFERROR(VLOOKUP($B2850,$H2831:$I2836,2,0),0)+IFERROR(VLOOKUP($B2850,$J2831:$K2836,2,0),0)+IFERROR(VLOOKUP($B2850,$L2831:$M2836,2,0),0)+IFERROR(VLOOKUP($B2850,$N2831:$O2836,2,0),0)+IFERROR(VLOOKUP($B2850,$P2831:$Q2836,2,0),0)+IFERROR(VLOOKUP($B2850,$R2831:$S2836,2,0),0))</f>
        <v>0</v>
      </c>
      <c r="E2850" s="110"/>
      <c r="F2850" s="110"/>
      <c r="G2850" s="324" t="s">
        <v>42</v>
      </c>
      <c r="H2850" s="324"/>
      <c r="I2850" s="324"/>
      <c r="J2850" s="324"/>
      <c r="K2850" s="324"/>
      <c r="L2850" s="324"/>
      <c r="M2850" s="110"/>
      <c r="O2850" s="105">
        <v>10</v>
      </c>
      <c r="P2850" s="185" t="e">
        <v>#NUM!</v>
      </c>
      <c r="Q2850" s="185" t="e">
        <v>#NUM!</v>
      </c>
      <c r="R2850" s="185"/>
      <c r="S2850" s="185"/>
      <c r="T2850" s="114"/>
      <c r="U2850" s="114"/>
    </row>
    <row r="2851" spans="1:24" hidden="1" outlineLevel="2" x14ac:dyDescent="0.25">
      <c r="B2851" s="105">
        <v>14</v>
      </c>
      <c r="C2851" s="108">
        <f t="shared" ref="C2851" si="4910">-(IFERROR(VLOOKUP($B2851,$B2831:$C2836,2,0),0)+IFERROR(VLOOKUP($B2851,$D2831:$E2836,2,0),0)+IFERROR(VLOOKUP($B2851,$F2831:$G2836,2,0),0)+IFERROR(VLOOKUP($B2851,$H2831:$I2836,2,0),0)+IFERROR(VLOOKUP($B2851,$J2831:$K2836,2,0),0)+IFERROR(VLOOKUP($B2851,$L2831:$M2836,2,0),0)+IFERROR(VLOOKUP($B2851,$N2831:$O2836,2,0),0)+IFERROR(VLOOKUP($B2851,$P2831:$Q2836,2,0),0)+IFERROR(VLOOKUP($B2851,$R2831:$S2836,2,0),0))</f>
        <v>0</v>
      </c>
      <c r="E2851" s="110"/>
      <c r="F2851" s="110"/>
      <c r="G2851" s="112">
        <v>6</v>
      </c>
      <c r="H2851" s="112">
        <v>5</v>
      </c>
      <c r="I2851" s="112">
        <v>4</v>
      </c>
      <c r="J2851" s="112">
        <v>3</v>
      </c>
      <c r="K2851" s="112">
        <v>2</v>
      </c>
      <c r="L2851" s="112">
        <v>1</v>
      </c>
      <c r="M2851" s="110"/>
      <c r="O2851" s="105">
        <v>11</v>
      </c>
      <c r="P2851" s="185" t="e">
        <v>#NUM!</v>
      </c>
      <c r="Q2851" s="185"/>
      <c r="R2851" s="185"/>
      <c r="S2851" s="185"/>
      <c r="T2851" s="114"/>
      <c r="U2851" s="114"/>
    </row>
    <row r="2852" spans="1:24" hidden="1" outlineLevel="2" x14ac:dyDescent="0.25">
      <c r="A2852" s="68" t="s">
        <v>41</v>
      </c>
      <c r="B2852" s="105">
        <v>15</v>
      </c>
      <c r="C2852" s="108">
        <f t="shared" ref="C2852" si="4911">-(IFERROR(VLOOKUP($B2852,$B2831:$C2836,2,0),0)+IFERROR(VLOOKUP($B2852,$D2831:$E2836,2,0),0)+IFERROR(VLOOKUP($B2852,$F2831:$G2836,2,0),0)+IFERROR(VLOOKUP($B2852,$H2831:$I2836,2,0),0)+IFERROR(VLOOKUP($B2852,$J2831:$K2836,2,0),0)+IFERROR(VLOOKUP($B2852,$L2831:$M2836,2,0),0)+IFERROR(VLOOKUP($B2852,$N2831:$O2836,2,0),0)+IFERROR(VLOOKUP($B2852,$P2831:$Q2836,2,0),0)+IFERROR(VLOOKUP($B2852,$R2831:$S2836,2,0),0))</f>
        <v>0</v>
      </c>
      <c r="E2852" s="110"/>
      <c r="F2852" s="105">
        <v>1</v>
      </c>
      <c r="G2852" s="184" t="e">
        <f t="array" ref="G2852:G2860">MMULT(MINVERSE($C$24:$K$32),$C2838:$C2846)</f>
        <v>#NUM!</v>
      </c>
      <c r="H2852" s="184" t="e">
        <f t="array" ref="H2852:H2859">MMULT(MINVERSE($C$24:$J$31),$C2838:$C2845)</f>
        <v>#NUM!</v>
      </c>
      <c r="I2852" s="184" t="e">
        <f t="array" ref="I2852:I2858">MMULT(MINVERSE($C$24:$I$30),$C2838:$C2844)</f>
        <v>#NUM!</v>
      </c>
      <c r="J2852" s="184" t="e">
        <f t="array" ref="J2852:J2857">MMULT(MINVERSE($C$24:$H$29),$C2838:$C2843)</f>
        <v>#NUM!</v>
      </c>
      <c r="K2852" s="184" t="e">
        <f t="array" ref="K2852:K2856">MMULT(MINVERSE($C$24:$G$28),$C2838:$C2842)</f>
        <v>#NUM!</v>
      </c>
      <c r="L2852" s="113"/>
      <c r="M2852" s="110"/>
      <c r="N2852" s="110"/>
      <c r="O2852" s="110"/>
      <c r="P2852" s="110"/>
    </row>
    <row r="2853" spans="1:24" hidden="1" outlineLevel="2" x14ac:dyDescent="0.25">
      <c r="B2853" s="105">
        <v>16</v>
      </c>
      <c r="C2853" s="108">
        <f t="shared" ref="C2853" si="4912">-(IFERROR(VLOOKUP($B2853,$B2831:$C2836,2,0),0)+IFERROR(VLOOKUP($B2853,$D2831:$E2836,2,0),0)+IFERROR(VLOOKUP($B2853,$F2831:$G2836,2,0),0)+IFERROR(VLOOKUP($B2853,$H2831:$I2836,2,0),0)+IFERROR(VLOOKUP($B2853,$J2831:$K2836,2,0),0)+IFERROR(VLOOKUP($B2853,$L2831:$M2836,2,0),0)+IFERROR(VLOOKUP($B2853,$N2831:$O2836,2,0),0)+IFERROR(VLOOKUP($B2853,$P2831:$Q2836,2,0),0)+IFERROR(VLOOKUP($B2853,$R2831:$S2836,2,0),0))</f>
        <v>0</v>
      </c>
      <c r="E2853" s="110"/>
      <c r="F2853" s="105">
        <v>2</v>
      </c>
      <c r="G2853" s="185" t="e">
        <v>#NUM!</v>
      </c>
      <c r="H2853" s="185" t="e">
        <v>#NUM!</v>
      </c>
      <c r="I2853" s="185" t="e">
        <v>#NUM!</v>
      </c>
      <c r="J2853" s="185" t="e">
        <v>#NUM!</v>
      </c>
      <c r="K2853" s="185" t="e">
        <v>#NUM!</v>
      </c>
      <c r="L2853" s="114"/>
      <c r="M2853" s="110"/>
      <c r="N2853" s="110"/>
      <c r="O2853" s="110"/>
      <c r="P2853" s="110"/>
    </row>
    <row r="2854" spans="1:24" hidden="1" outlineLevel="2" x14ac:dyDescent="0.25">
      <c r="B2854" s="105">
        <v>17</v>
      </c>
      <c r="C2854" s="108">
        <f t="shared" ref="C2854" si="4913">-(IFERROR(VLOOKUP($B2854,$B2831:$C2836,2,0),0)+IFERROR(VLOOKUP($B2854,$D2831:$E2836,2,0),0)+IFERROR(VLOOKUP($B2854,$F2831:$G2836,2,0),0)+IFERROR(VLOOKUP($B2854,$H2831:$I2836,2,0),0)+IFERROR(VLOOKUP($B2854,$J2831:$K2836,2,0),0)+IFERROR(VLOOKUP($B2854,$L2831:$M2836,2,0),0)+IFERROR(VLOOKUP($B2854,$N2831:$O2836,2,0),0)+IFERROR(VLOOKUP($B2854,$P2831:$Q2836,2,0),0)+IFERROR(VLOOKUP($B2854,$R2831:$S2836,2,0),0))</f>
        <v>0</v>
      </c>
      <c r="E2854" s="110"/>
      <c r="F2854" s="105">
        <v>3</v>
      </c>
      <c r="G2854" s="185" t="e">
        <v>#NUM!</v>
      </c>
      <c r="H2854" s="185" t="e">
        <v>#NUM!</v>
      </c>
      <c r="I2854" s="185" t="e">
        <v>#NUM!</v>
      </c>
      <c r="J2854" s="185" t="e">
        <v>#NUM!</v>
      </c>
      <c r="K2854" s="185" t="e">
        <v>#NUM!</v>
      </c>
      <c r="L2854" s="114"/>
      <c r="M2854" s="110"/>
    </row>
    <row r="2855" spans="1:24" hidden="1" outlineLevel="2" x14ac:dyDescent="0.25">
      <c r="B2855" s="105">
        <v>18</v>
      </c>
      <c r="C2855" s="108">
        <f t="shared" ref="C2855" si="4914">-(IFERROR(VLOOKUP($B2855,$B2831:$C2836,2,0),0)+IFERROR(VLOOKUP($B2855,$D2831:$E2836,2,0),0)+IFERROR(VLOOKUP($B2855,$F2831:$G2836,2,0),0)+IFERROR(VLOOKUP($B2855,$H2831:$I2836,2,0),0)+IFERROR(VLOOKUP($B2855,$J2831:$K2836,2,0),0)+IFERROR(VLOOKUP($B2855,$L2831:$M2836,2,0),0)+IFERROR(VLOOKUP($B2855,$N2831:$O2836,2,0),0)+IFERROR(VLOOKUP($B2855,$P2831:$Q2836,2,0),0)+IFERROR(VLOOKUP($B2855,$R2831:$S2836,2,0),0))</f>
        <v>0</v>
      </c>
      <c r="E2855" s="110"/>
      <c r="F2855" s="105">
        <v>4</v>
      </c>
      <c r="G2855" s="185" t="e">
        <v>#NUM!</v>
      </c>
      <c r="H2855" s="185" t="e">
        <v>#NUM!</v>
      </c>
      <c r="I2855" s="185" t="e">
        <v>#NUM!</v>
      </c>
      <c r="J2855" s="185" t="e">
        <v>#NUM!</v>
      </c>
      <c r="K2855" s="185" t="e">
        <v>#NUM!</v>
      </c>
      <c r="L2855" s="114"/>
      <c r="M2855" s="110"/>
    </row>
    <row r="2856" spans="1:24" hidden="1" outlineLevel="2" x14ac:dyDescent="0.25">
      <c r="B2856" s="105">
        <v>19</v>
      </c>
      <c r="C2856" s="108">
        <f t="shared" ref="C2856" si="4915">-(IFERROR(VLOOKUP($B2856,$B2831:$C2836,2,0),0)+IFERROR(VLOOKUP($B2856,$D2831:$E2836,2,0),0)+IFERROR(VLOOKUP($B2856,$F2831:$G2836,2,0),0)+IFERROR(VLOOKUP($B2856,$H2831:$I2836,2,0),0)+IFERROR(VLOOKUP($B2856,$J2831:$K2836,2,0),0)+IFERROR(VLOOKUP($B2856,$L2831:$M2836,2,0),0)+IFERROR(VLOOKUP($B2856,$N2831:$O2836,2,0),0)+IFERROR(VLOOKUP($B2856,$P2831:$Q2836,2,0),0)+IFERROR(VLOOKUP($B2856,$R2831:$S2836,2,0),0))</f>
        <v>0</v>
      </c>
      <c r="E2856" s="110"/>
      <c r="F2856" s="105">
        <v>5</v>
      </c>
      <c r="G2856" s="185" t="e">
        <v>#NUM!</v>
      </c>
      <c r="H2856" s="185" t="e">
        <v>#NUM!</v>
      </c>
      <c r="I2856" s="185" t="e">
        <v>#NUM!</v>
      </c>
      <c r="J2856" s="185" t="e">
        <v>#NUM!</v>
      </c>
      <c r="K2856" s="185" t="e">
        <v>#NUM!</v>
      </c>
      <c r="L2856" s="114"/>
      <c r="M2856" s="110"/>
    </row>
    <row r="2857" spans="1:24" hidden="1" outlineLevel="2" x14ac:dyDescent="0.25">
      <c r="B2857" s="105">
        <v>20</v>
      </c>
      <c r="C2857" s="108">
        <f t="shared" ref="C2857" si="4916">-(IFERROR(VLOOKUP($B2857,$B2831:$C2836,2,0),0)+IFERROR(VLOOKUP($B2857,$D2831:$E2836,2,0),0)+IFERROR(VLOOKUP($B2857,$F2831:$G2836,2,0),0)+IFERROR(VLOOKUP($B2857,$H2831:$I2836,2,0),0)+IFERROR(VLOOKUP($B2857,$J2831:$K2836,2,0),0)+IFERROR(VLOOKUP($B2857,$L2831:$M2836,2,0),0)+IFERROR(VLOOKUP($B2857,$N2831:$O2836,2,0),0)+IFERROR(VLOOKUP($B2857,$P2831:$Q2836,2,0),0)+IFERROR(VLOOKUP($B2857,$R2831:$S2836,2,0),0))</f>
        <v>0</v>
      </c>
      <c r="E2857" s="110" t="s">
        <v>40</v>
      </c>
      <c r="F2857" s="105">
        <v>6</v>
      </c>
      <c r="G2857" s="185" t="e">
        <v>#NUM!</v>
      </c>
      <c r="H2857" s="185" t="e">
        <v>#NUM!</v>
      </c>
      <c r="I2857" s="185" t="e">
        <v>#NUM!</v>
      </c>
      <c r="J2857" s="185" t="e">
        <v>#NUM!</v>
      </c>
      <c r="K2857" s="185"/>
      <c r="L2857" s="114"/>
      <c r="M2857" s="110"/>
    </row>
    <row r="2858" spans="1:24" hidden="1" outlineLevel="2" x14ac:dyDescent="0.25">
      <c r="B2858" s="105">
        <v>21</v>
      </c>
      <c r="C2858" s="108">
        <f t="shared" ref="C2858" si="4917">-(IFERROR(VLOOKUP($B2858,$B2831:$C2836,2,0),0)+IFERROR(VLOOKUP($B2858,$D2831:$E2836,2,0),0)+IFERROR(VLOOKUP($B2858,$F2831:$G2836,2,0),0)+IFERROR(VLOOKUP($B2858,$H2831:$I2836,2,0),0)+IFERROR(VLOOKUP($B2858,$J2831:$K2836,2,0),0)+IFERROR(VLOOKUP($B2858,$L2831:$M2836,2,0),0)+IFERROR(VLOOKUP($B2858,$N2831:$O2836,2,0),0)+IFERROR(VLOOKUP($B2858,$P2831:$Q2836,2,0),0)+IFERROR(VLOOKUP($B2858,$R2831:$S2836,2,0),0))</f>
        <v>0</v>
      </c>
      <c r="E2858" s="110"/>
      <c r="F2858" s="105">
        <v>7</v>
      </c>
      <c r="G2858" s="185" t="e">
        <v>#NUM!</v>
      </c>
      <c r="H2858" s="185" t="e">
        <v>#NUM!</v>
      </c>
      <c r="I2858" s="185" t="e">
        <v>#NUM!</v>
      </c>
      <c r="J2858" s="185"/>
      <c r="K2858" s="185"/>
      <c r="L2858" s="114"/>
      <c r="M2858" s="110"/>
    </row>
    <row r="2859" spans="1:24" hidden="1" outlineLevel="2" x14ac:dyDescent="0.25">
      <c r="E2859" s="110"/>
      <c r="F2859" s="105">
        <v>8</v>
      </c>
      <c r="G2859" s="185" t="e">
        <v>#NUM!</v>
      </c>
      <c r="H2859" s="185" t="e">
        <v>#NUM!</v>
      </c>
      <c r="I2859" s="185"/>
      <c r="J2859" s="185"/>
      <c r="K2859" s="185"/>
      <c r="L2859" s="114"/>
      <c r="M2859" s="110"/>
      <c r="X2859" s="110"/>
    </row>
    <row r="2860" spans="1:24" hidden="1" outlineLevel="2" x14ac:dyDescent="0.25">
      <c r="E2860" s="110"/>
      <c r="F2860" s="105">
        <v>9</v>
      </c>
      <c r="G2860" s="185" t="e">
        <v>#NUM!</v>
      </c>
      <c r="H2860" s="185"/>
      <c r="I2860" s="185"/>
      <c r="J2860" s="185"/>
      <c r="K2860" s="185"/>
      <c r="L2860" s="114"/>
      <c r="M2860" s="110"/>
      <c r="X2860" s="110"/>
    </row>
    <row r="2861" spans="1:24" hidden="1" outlineLevel="2" x14ac:dyDescent="0.25">
      <c r="A2861" s="117"/>
    </row>
    <row r="2862" spans="1:24" s="119" customFormat="1" hidden="1" outlineLevel="2" x14ac:dyDescent="0.25">
      <c r="A2862" s="118" t="s">
        <v>37</v>
      </c>
    </row>
    <row r="2863" spans="1:24" hidden="1" outlineLevel="2" x14ac:dyDescent="0.25">
      <c r="B2863" s="316" t="e">
        <f t="shared" ref="B2863:B2869" si="4918">B2830</f>
        <v>#REF!</v>
      </c>
      <c r="C2863" s="316"/>
      <c r="D2863" s="316" t="e">
        <f t="shared" ref="D2863:D2869" si="4919">D2830</f>
        <v>#REF!</v>
      </c>
      <c r="E2863" s="316"/>
      <c r="F2863" s="316" t="e">
        <f t="shared" ref="F2863:F2869" si="4920">F2830</f>
        <v>#REF!</v>
      </c>
      <c r="G2863" s="316"/>
      <c r="H2863" s="316" t="e">
        <f t="shared" ref="H2863:H2869" si="4921">H2830</f>
        <v>#REF!</v>
      </c>
      <c r="I2863" s="316"/>
      <c r="J2863" s="316" t="e">
        <f t="shared" ref="J2863:J2869" si="4922">J2830</f>
        <v>#REF!</v>
      </c>
      <c r="K2863" s="316"/>
      <c r="L2863" s="316" t="e">
        <f t="shared" ref="L2863:L2869" si="4923">L2830</f>
        <v>#REF!</v>
      </c>
      <c r="M2863" s="316"/>
    </row>
    <row r="2864" spans="1:24" hidden="1" outlineLevel="2" x14ac:dyDescent="0.25">
      <c r="B2864" s="105" t="e">
        <f t="shared" si="4918"/>
        <v>#REF!</v>
      </c>
      <c r="C2864" s="116" t="e">
        <f>IF($Q$2=2,IFERROR(INDEX($G2841:$L2847,MATCH(B2864,$F2841:$F2847,0),MATCH(INICIO!$C$59,$G2840:$L2840,0)),0),IF($Q$2=4,IFERROR(INDEX($P2841:$U2851,MATCH(B2864,$O2841:$O2851,0),MATCH(INICIO!$C$59,$P2840:$U2840,0)),0),IFERROR(INDEX($G2852:$L2860,MATCH(B2864,$F2852:$F2860,0),MATCH(INICIO!$C$59,$G2851:$L2851,0)),0)))</f>
        <v>#REF!</v>
      </c>
      <c r="D2864" s="105" t="e">
        <f t="shared" si="4919"/>
        <v>#REF!</v>
      </c>
      <c r="E2864" s="116" t="e">
        <f>IF($Q$2=2,IFERROR(INDEX($G2841:$L2847,MATCH(D2864,$F2841:$F2847,0),MATCH(INICIO!$C$59,$G2840:$L2840,0)),0),IF($Q$2=4,IFERROR(INDEX($P2841:$U2851,MATCH(D2864,$O2841:$O2851,0),MATCH(INICIO!$C$59,$P2840:$U2840,0)),0),IFERROR(INDEX($G2852:$L2860,MATCH(D2864,$F2852:$F2860,0),MATCH(INICIO!$C$59,$G2851:$L2851,0)),0)))</f>
        <v>#REF!</v>
      </c>
      <c r="F2864" s="105" t="e">
        <f t="shared" si="4920"/>
        <v>#REF!</v>
      </c>
      <c r="G2864" s="116" t="e">
        <f>IF($Q$2=2,IFERROR(INDEX($G2841:$L2847,MATCH(F2864,$F2841:$F2847,0),MATCH(INICIO!$C$59,$G2840:$L2840,0)),0),IF($Q$2=4,IFERROR(INDEX($P2841:$U2851,MATCH(F2864,$O2841:$O2851,0),MATCH(INICIO!$C$59,$P2840:$U2840,0)),0),IFERROR(INDEX($G2852:$L2860,MATCH(F2864,$F2852:$F2860,0),MATCH(INICIO!$C$59,$G2851:$L2851,0)),0)))</f>
        <v>#REF!</v>
      </c>
      <c r="H2864" s="105" t="e">
        <f t="shared" si="4921"/>
        <v>#REF!</v>
      </c>
      <c r="I2864" s="116" t="e">
        <f>IF($Q$2=2,IFERROR(INDEX($G2841:$L2847,MATCH(H2864,$F2841:$F2847,0),MATCH(INICIO!$C$59,$G2840:$L2840,0)),0),IF($Q$2=4,IFERROR(INDEX($P2841:$U2851,MATCH(H2864,$O2841:$O2851,0),MATCH(INICIO!$C$59,$P2840:$U2840,0)),0),IFERROR(INDEX($G2852:$L2860,MATCH(H2864,$F2852:$F2860,0),MATCH(INICIO!$C$59,$G2851:$L2851,0)),0)))</f>
        <v>#REF!</v>
      </c>
      <c r="J2864" s="105" t="e">
        <f t="shared" si="4922"/>
        <v>#REF!</v>
      </c>
      <c r="K2864" s="116" t="e">
        <f>IF($Q$2=2,IFERROR(INDEX($G2841:$L2847,MATCH(J2864,$F2841:$F2847,0),MATCH(INICIO!$C$59,$G2840:$L2840,0)),0),IF($Q$2=4,IFERROR(INDEX($P2841:$U2851,MATCH(J2864,$O2841:$O2851,0),MATCH(INICIO!$C$59,$P2840:$U2840,0)),0),IFERROR(INDEX($G2852:$L2860,MATCH(J2864,$F2852:$F2860,0),MATCH(INICIO!$C$59,$G2851:$L2851,0)),0)))</f>
        <v>#REF!</v>
      </c>
      <c r="L2864" s="105" t="e">
        <f t="shared" si="4923"/>
        <v>#REF!</v>
      </c>
      <c r="M2864" s="116" t="e">
        <f>IF($Q$2=2,IFERROR(INDEX($G2841:$L2847,MATCH(L2864,$F2841:$F2847,0),MATCH(INICIO!$C$59,$G2840:$L2840,0)),0),IF($Q$2=4,IFERROR(INDEX($P2841:$U2851,MATCH(L2864,$O2841:$O2851,0),MATCH(INICIO!$C$59,$P2840:$U2840,0)),0),IFERROR(INDEX($G2852:$L2860,MATCH(L2864,$F2852:$F2860,0),MATCH(INICIO!$C$59,$G2851:$L2851,0)),0)))</f>
        <v>#REF!</v>
      </c>
    </row>
    <row r="2865" spans="1:62" hidden="1" outlineLevel="2" x14ac:dyDescent="0.25">
      <c r="B2865" s="105" t="e">
        <f t="shared" si="4918"/>
        <v>#REF!</v>
      </c>
      <c r="C2865" s="116" t="e">
        <f>IF($Q$2=2,IFERROR(INDEX($G2841:$L2847,MATCH(B2865,$F2841:$F2847,0),MATCH(INICIO!$C$59,$G2840:$L2840,0)),0),IF($Q$2=4,IFERROR(INDEX($P2841:$U2851,MATCH(B2865,$O2841:$O2851,0),MATCH(INICIO!$C$59,$P2840:$U2840,0)),0),IFERROR(INDEX($G2852:$L2860,MATCH(B2865,$F2852:$F2860,0),MATCH(INICIO!$C$59,$G2851:$L2851,0)),0)))</f>
        <v>#REF!</v>
      </c>
      <c r="D2865" s="105" t="e">
        <f t="shared" si="4919"/>
        <v>#REF!</v>
      </c>
      <c r="E2865" s="116" t="e">
        <f>IF($Q$2=2,IFERROR(INDEX($G2841:$L2847,MATCH(D2865,$F2841:$F2847,0),MATCH(INICIO!$C$59,$G2840:$L2840,0)),0),IF($Q$2=4,IFERROR(INDEX($P2841:$U2851,MATCH(D2865,$O2841:$O2851,0),MATCH(INICIO!$C$59,$P2840:$U2840,0)),0),IFERROR(INDEX($G2852:$L2860,MATCH(D2865,$F2852:$F2860,0),MATCH(INICIO!$C$59,$G2851:$L2851,0)),0)))</f>
        <v>#REF!</v>
      </c>
      <c r="F2865" s="105" t="e">
        <f t="shared" si="4920"/>
        <v>#REF!</v>
      </c>
      <c r="G2865" s="116" t="e">
        <f>IF($Q$2=2,IFERROR(INDEX($G2841:$L2847,MATCH(F2865,$F2841:$F2847,0),MATCH(INICIO!$C$59,$G2840:$L2840,0)),0),IF($Q$2=4,IFERROR(INDEX($P2841:$U2851,MATCH(F2865,$O2841:$O2851,0),MATCH(INICIO!$C$59,$P2840:$U2840,0)),0),IFERROR(INDEX($G2852:$L2860,MATCH(F2865,$F2852:$F2860,0),MATCH(INICIO!$C$59,$G2851:$L2851,0)),0)))</f>
        <v>#REF!</v>
      </c>
      <c r="H2865" s="105" t="e">
        <f t="shared" si="4921"/>
        <v>#REF!</v>
      </c>
      <c r="I2865" s="116" t="e">
        <f>IF($Q$2=2,IFERROR(INDEX($G2841:$L2847,MATCH(H2865,$F2841:$F2847,0),MATCH(INICIO!$C$59,$G2840:$L2840,0)),0),IF($Q$2=4,IFERROR(INDEX($P2841:$U2851,MATCH(H2865,$O2841:$O2851,0),MATCH(INICIO!$C$59,$P2840:$U2840,0)),0),IFERROR(INDEX($G2852:$L2860,MATCH(H2865,$F2852:$F2860,0),MATCH(INICIO!$C$59,$G2851:$L2851,0)),0)))</f>
        <v>#REF!</v>
      </c>
      <c r="J2865" s="105" t="e">
        <f t="shared" si="4922"/>
        <v>#REF!</v>
      </c>
      <c r="K2865" s="116" t="e">
        <f>IF($Q$2=2,IFERROR(INDEX($G2841:$L2847,MATCH(J2865,$F2841:$F2847,0),MATCH(INICIO!$C$59,$G2840:$L2840,0)),0),IF($Q$2=4,IFERROR(INDEX($P2841:$U2851,MATCH(J2865,$O2841:$O2851,0),MATCH(INICIO!$C$59,$P2840:$U2840,0)),0),IFERROR(INDEX($G2852:$L2860,MATCH(J2865,$F2852:$F2860,0),MATCH(INICIO!$C$59,$G2851:$L2851,0)),0)))</f>
        <v>#REF!</v>
      </c>
      <c r="L2865" s="105" t="e">
        <f t="shared" si="4923"/>
        <v>#REF!</v>
      </c>
      <c r="M2865" s="116" t="e">
        <f>IF($Q$2=2,IFERROR(INDEX($G2841:$L2847,MATCH(L2865,$F2841:$F2847,0),MATCH(INICIO!$C$59,$G2840:$L2840,0)),0),IF($Q$2=4,IFERROR(INDEX($P2841:$U2851,MATCH(L2865,$O2841:$O2851,0),MATCH(INICIO!$C$59,$P2840:$U2840,0)),0),IFERROR(INDEX($G2852:$L2860,MATCH(L2865,$F2852:$F2860,0),MATCH(INICIO!$C$59,$G2851:$L2851,0)),0)))</f>
        <v>#REF!</v>
      </c>
    </row>
    <row r="2866" spans="1:62" hidden="1" outlineLevel="2" x14ac:dyDescent="0.25">
      <c r="B2866" s="105" t="e">
        <f t="shared" si="4918"/>
        <v>#REF!</v>
      </c>
      <c r="C2866" s="116" t="e">
        <f>IF($Q$2=2,IFERROR(INDEX($G2841:$L2847,MATCH(B2866,$F2841:$F2847,0),MATCH(INICIO!$C$59,$G2840:$L2840,0)),0),IF($Q$2=4,IFERROR(INDEX($P2841:$U2851,MATCH(B2866,$O2841:$O2851,0),MATCH(INICIO!$C$59,$P2840:$U2840,0)),0),IFERROR(INDEX($G2852:$L2860,MATCH(B2866,$F2852:$F2860,0),MATCH(INICIO!$C$59,$G2851:$L2851,0)),0)))</f>
        <v>#REF!</v>
      </c>
      <c r="D2866" s="105" t="e">
        <f t="shared" si="4919"/>
        <v>#REF!</v>
      </c>
      <c r="E2866" s="116" t="e">
        <f>IF($Q$2=2,IFERROR(INDEX($G2841:$L2847,MATCH(D2866,$F2841:$F2847,0),MATCH(INICIO!$C$59,$G2840:$L2840,0)),0),IF($Q$2=4,IFERROR(INDEX($P2841:$U2851,MATCH(D2866,$O2841:$O2851,0),MATCH(INICIO!$C$59,$P2840:$U2840,0)),0),IFERROR(INDEX($G2852:$L2860,MATCH(D2866,$F2852:$F2860,0),MATCH(INICIO!$C$59,$G2851:$L2851,0)),0)))</f>
        <v>#REF!</v>
      </c>
      <c r="F2866" s="105" t="e">
        <f t="shared" si="4920"/>
        <v>#REF!</v>
      </c>
      <c r="G2866" s="116" t="e">
        <f>IF($Q$2=2,IFERROR(INDEX($G2841:$L2847,MATCH(F2866,$F2841:$F2847,0),MATCH(INICIO!$C$59,$G2840:$L2840,0)),0),IF($Q$2=4,IFERROR(INDEX($P2841:$U2851,MATCH(F2866,$O2841:$O2851,0),MATCH(INICIO!$C$59,$P2840:$U2840,0)),0),IFERROR(INDEX($G2852:$L2860,MATCH(F2866,$F2852:$F2860,0),MATCH(INICIO!$C$59,$G2851:$L2851,0)),0)))</f>
        <v>#REF!</v>
      </c>
      <c r="H2866" s="105" t="e">
        <f t="shared" si="4921"/>
        <v>#REF!</v>
      </c>
      <c r="I2866" s="116" t="e">
        <f>IF($Q$2=2,IFERROR(INDEX($G2841:$L2847,MATCH(H2866,$F2841:$F2847,0),MATCH(INICIO!$C$59,$G2840:$L2840,0)),0),IF($Q$2=4,IFERROR(INDEX($P2841:$U2851,MATCH(H2866,$O2841:$O2851,0),MATCH(INICIO!$C$59,$P2840:$U2840,0)),0),IFERROR(INDEX($G2852:$L2860,MATCH(H2866,$F2852:$F2860,0),MATCH(INICIO!$C$59,$G2851:$L2851,0)),0)))</f>
        <v>#REF!</v>
      </c>
      <c r="J2866" s="105" t="e">
        <f t="shared" si="4922"/>
        <v>#REF!</v>
      </c>
      <c r="K2866" s="116" t="e">
        <f>IF($Q$2=2,IFERROR(INDEX($G2841:$L2847,MATCH(J2866,$F2841:$F2847,0),MATCH(INICIO!$C$59,$G2840:$L2840,0)),0),IF($Q$2=4,IFERROR(INDEX($P2841:$U2851,MATCH(J2866,$O2841:$O2851,0),MATCH(INICIO!$C$59,$P2840:$U2840,0)),0),IFERROR(INDEX($G2852:$L2860,MATCH(J2866,$F2852:$F2860,0),MATCH(INICIO!$C$59,$G2851:$L2851,0)),0)))</f>
        <v>#REF!</v>
      </c>
      <c r="L2866" s="105" t="e">
        <f t="shared" si="4923"/>
        <v>#REF!</v>
      </c>
      <c r="M2866" s="116" t="e">
        <f>IF($Q$2=2,IFERROR(INDEX($G2841:$L2847,MATCH(L2866,$F2841:$F2847,0),MATCH(INICIO!$C$59,$G2840:$L2840,0)),0),IF($Q$2=4,IFERROR(INDEX($P2841:$U2851,MATCH(L2866,$O2841:$O2851,0),MATCH(INICIO!$C$59,$P2840:$U2840,0)),0),IFERROR(INDEX($G2852:$L2860,MATCH(L2866,$F2852:$F2860,0),MATCH(INICIO!$C$59,$G2851:$L2851,0)),0)))</f>
        <v>#REF!</v>
      </c>
    </row>
    <row r="2867" spans="1:62" hidden="1" outlineLevel="2" x14ac:dyDescent="0.25">
      <c r="B2867" s="105" t="e">
        <f t="shared" si="4918"/>
        <v>#REF!</v>
      </c>
      <c r="C2867" s="116" t="e">
        <f>IF($Q$2=2,IFERROR(INDEX($G2841:$L2847,MATCH(B2867,$F2841:$F2847,0),MATCH(INICIO!$C$59,$G2840:$L2840,0)),0),IF($Q$2=4,IFERROR(INDEX($P2841:$U2851,MATCH(B2867,$O2841:$O2851,0),MATCH(INICIO!$C$59,$P2840:$U2840,0)),0),IFERROR(INDEX($G2852:$L2860,MATCH(B2867,$F2852:$F2860,0),MATCH(INICIO!$C$59,$G2851:$L2851,0)),0)))</f>
        <v>#REF!</v>
      </c>
      <c r="D2867" s="105" t="e">
        <f t="shared" si="4919"/>
        <v>#REF!</v>
      </c>
      <c r="E2867" s="116" t="e">
        <f>IF($Q$2=2,IFERROR(INDEX($G2841:$L2847,MATCH(D2867,$F2841:$F2847,0),MATCH(INICIO!$C$59,$G2840:$L2840,0)),0),IF($Q$2=4,IFERROR(INDEX($P2841:$U2851,MATCH(D2867,$O2841:$O2851,0),MATCH(INICIO!$C$59,$P2840:$U2840,0)),0),IFERROR(INDEX($G2852:$L2860,MATCH(D2867,$F2852:$F2860,0),MATCH(INICIO!$C$59,$G2851:$L2851,0)),0)))</f>
        <v>#REF!</v>
      </c>
      <c r="F2867" s="105" t="e">
        <f t="shared" si="4920"/>
        <v>#REF!</v>
      </c>
      <c r="G2867" s="116" t="e">
        <f>IF($Q$2=2,IFERROR(INDEX($G2841:$L2847,MATCH(F2867,$F2841:$F2847,0),MATCH(INICIO!$C$59,$G2840:$L2840,0)),0),IF($Q$2=4,IFERROR(INDEX($P2841:$U2851,MATCH(F2867,$O2841:$O2851,0),MATCH(INICIO!$C$59,$P2840:$U2840,0)),0),IFERROR(INDEX($G2852:$L2860,MATCH(F2867,$F2852:$F2860,0),MATCH(INICIO!$C$59,$G2851:$L2851,0)),0)))</f>
        <v>#REF!</v>
      </c>
      <c r="H2867" s="105" t="e">
        <f t="shared" si="4921"/>
        <v>#REF!</v>
      </c>
      <c r="I2867" s="116" t="e">
        <f>IF($Q$2=2,IFERROR(INDEX($G2841:$L2847,MATCH(H2867,$F2841:$F2847,0),MATCH(INICIO!$C$59,$G2840:$L2840,0)),0),IF($Q$2=4,IFERROR(INDEX($P2841:$U2851,MATCH(H2867,$O2841:$O2851,0),MATCH(INICIO!$C$59,$P2840:$U2840,0)),0),IFERROR(INDEX($G2852:$L2860,MATCH(H2867,$F2852:$F2860,0),MATCH(INICIO!$C$59,$G2851:$L2851,0)),0)))</f>
        <v>#REF!</v>
      </c>
      <c r="J2867" s="105" t="e">
        <f t="shared" si="4922"/>
        <v>#REF!</v>
      </c>
      <c r="K2867" s="116" t="e">
        <f>IF($Q$2=2,IFERROR(INDEX($G2841:$L2847,MATCH(J2867,$F2841:$F2847,0),MATCH(INICIO!$C$59,$G2840:$L2840,0)),0),IF($Q$2=4,IFERROR(INDEX($P2841:$U2851,MATCH(J2867,$O2841:$O2851,0),MATCH(INICIO!$C$59,$P2840:$U2840,0)),0),IFERROR(INDEX($G2852:$L2860,MATCH(J2867,$F2852:$F2860,0),MATCH(INICIO!$C$59,$G2851:$L2851,0)),0)))</f>
        <v>#REF!</v>
      </c>
      <c r="L2867" s="105" t="e">
        <f t="shared" si="4923"/>
        <v>#REF!</v>
      </c>
      <c r="M2867" s="116" t="e">
        <f>IF($Q$2=2,IFERROR(INDEX($G2841:$L2847,MATCH(L2867,$F2841:$F2847,0),MATCH(INICIO!$C$59,$G2840:$L2840,0)),0),IF($Q$2=4,IFERROR(INDEX($P2841:$U2851,MATCH(L2867,$O2841:$O2851,0),MATCH(INICIO!$C$59,$P2840:$U2840,0)),0),IFERROR(INDEX($G2852:$L2860,MATCH(L2867,$F2852:$F2860,0),MATCH(INICIO!$C$59,$G2851:$L2851,0)),0)))</f>
        <v>#REF!</v>
      </c>
    </row>
    <row r="2868" spans="1:62" hidden="1" outlineLevel="2" x14ac:dyDescent="0.25">
      <c r="B2868" s="105" t="e">
        <f t="shared" si="4918"/>
        <v>#REF!</v>
      </c>
      <c r="C2868" s="116" t="e">
        <f>IF($Q$2=2,IFERROR(INDEX($G2841:$L2847,MATCH(B2868,$F2841:$F2847,0),MATCH(INICIO!$C$59,$G2840:$L2840,0)),0),IF($Q$2=4,IFERROR(INDEX($P2841:$U2851,MATCH(B2868,$O2841:$O2851,0),MATCH(INICIO!$C$59,$P2840:$U2840,0)),0),IFERROR(INDEX($G2852:$L2860,MATCH(B2868,$F2852:$F2860,0),MATCH(INICIO!$C$59,$G2851:$L2851,0)),0)))</f>
        <v>#REF!</v>
      </c>
      <c r="D2868" s="105" t="e">
        <f t="shared" si="4919"/>
        <v>#REF!</v>
      </c>
      <c r="E2868" s="116" t="e">
        <f>IF($Q$2=2,IFERROR(INDEX($G2841:$L2847,MATCH(D2868,$F2841:$F2847,0),MATCH(INICIO!$C$59,$G2840:$L2840,0)),0),IF($Q$2=4,IFERROR(INDEX($P2841:$U2851,MATCH(D2868,$O2841:$O2851,0),MATCH(INICIO!$C$59,$P2840:$U2840,0)),0),IFERROR(INDEX($G2852:$L2860,MATCH(D2868,$F2852:$F2860,0),MATCH(INICIO!$C$59,$G2851:$L2851,0)),0)))</f>
        <v>#REF!</v>
      </c>
      <c r="F2868" s="105" t="e">
        <f t="shared" si="4920"/>
        <v>#REF!</v>
      </c>
      <c r="G2868" s="116" t="e">
        <f>IF($Q$2=2,IFERROR(INDEX($G2841:$L2847,MATCH(F2868,$F2841:$F2847,0),MATCH(INICIO!$C$59,$G2840:$L2840,0)),0),IF($Q$2=4,IFERROR(INDEX($P2841:$U2851,MATCH(F2868,$O2841:$O2851,0),MATCH(INICIO!$C$59,$P2840:$U2840,0)),0),IFERROR(INDEX($G2852:$L2860,MATCH(F2868,$F2852:$F2860,0),MATCH(INICIO!$C$59,$G2851:$L2851,0)),0)))</f>
        <v>#REF!</v>
      </c>
      <c r="H2868" s="105" t="e">
        <f t="shared" si="4921"/>
        <v>#REF!</v>
      </c>
      <c r="I2868" s="116" t="e">
        <f>IF($Q$2=2,IFERROR(INDEX($G2841:$L2847,MATCH(H2868,$F2841:$F2847,0),MATCH(INICIO!$C$59,$G2840:$L2840,0)),0),IF($Q$2=4,IFERROR(INDEX($P2841:$U2851,MATCH(H2868,$O2841:$O2851,0),MATCH(INICIO!$C$59,$P2840:$U2840,0)),0),IFERROR(INDEX($G2852:$L2860,MATCH(H2868,$F2852:$F2860,0),MATCH(INICIO!$C$59,$G2851:$L2851,0)),0)))</f>
        <v>#REF!</v>
      </c>
      <c r="J2868" s="105" t="e">
        <f t="shared" si="4922"/>
        <v>#REF!</v>
      </c>
      <c r="K2868" s="116" t="e">
        <f>IF($Q$2=2,IFERROR(INDEX($G2841:$L2847,MATCH(J2868,$F2841:$F2847,0),MATCH(INICIO!$C$59,$G2840:$L2840,0)),0),IF($Q$2=4,IFERROR(INDEX($P2841:$U2851,MATCH(J2868,$O2841:$O2851,0),MATCH(INICIO!$C$59,$P2840:$U2840,0)),0),IFERROR(INDEX($G2852:$L2860,MATCH(J2868,$F2852:$F2860,0),MATCH(INICIO!$C$59,$G2851:$L2851,0)),0)))</f>
        <v>#REF!</v>
      </c>
      <c r="L2868" s="105" t="e">
        <f t="shared" si="4923"/>
        <v>#REF!</v>
      </c>
      <c r="M2868" s="116" t="e">
        <f>IF($Q$2=2,IFERROR(INDEX($G2841:$L2847,MATCH(L2868,$F2841:$F2847,0),MATCH(INICIO!$C$59,$G2840:$L2840,0)),0),IF($Q$2=4,IFERROR(INDEX($P2841:$U2851,MATCH(L2868,$O2841:$O2851,0),MATCH(INICIO!$C$59,$P2840:$U2840,0)),0),IFERROR(INDEX($G2852:$L2860,MATCH(L2868,$F2852:$F2860,0),MATCH(INICIO!$C$59,$G2851:$L2851,0)),0)))</f>
        <v>#REF!</v>
      </c>
    </row>
    <row r="2869" spans="1:62" hidden="1" outlineLevel="2" x14ac:dyDescent="0.25">
      <c r="B2869" s="105" t="e">
        <f t="shared" si="4918"/>
        <v>#REF!</v>
      </c>
      <c r="C2869" s="116" t="e">
        <f>IF($Q$2=2,IFERROR(INDEX($G2841:$L2847,MATCH(B2869,$F2841:$F2847,0),MATCH(INICIO!$C$59,$G2840:$L2840,0)),0),IF($Q$2=4,IFERROR(INDEX($P2841:$U2851,MATCH(B2869,$O2841:$O2851,0),MATCH(INICIO!$C$59,$P2840:$U2840,0)),0),IFERROR(INDEX($G2852:$L2860,MATCH(B2869,$F2852:$F2860,0),MATCH(INICIO!$C$59,$G2851:$L2851,0)),0)))</f>
        <v>#REF!</v>
      </c>
      <c r="D2869" s="105" t="e">
        <f t="shared" si="4919"/>
        <v>#REF!</v>
      </c>
      <c r="E2869" s="116" t="e">
        <f>IF($Q$2=2,IFERROR(INDEX($G2841:$L2847,MATCH(D2869,$F2841:$F2847,0),MATCH(INICIO!$C$59,$G2840:$L2840,0)),0),IF($Q$2=4,IFERROR(INDEX($P2841:$U2851,MATCH(D2869,$O2841:$O2851,0),MATCH(INICIO!$C$59,$P2840:$U2840,0)),0),IFERROR(INDEX($G2852:$L2860,MATCH(D2869,$F2852:$F2860,0),MATCH(INICIO!$C$59,$G2851:$L2851,0)),0)))</f>
        <v>#REF!</v>
      </c>
      <c r="F2869" s="105" t="e">
        <f t="shared" si="4920"/>
        <v>#REF!</v>
      </c>
      <c r="G2869" s="116" t="e">
        <f>IF($Q$2=2,IFERROR(INDEX($G2841:$L2847,MATCH(F2869,$F2841:$F2847,0),MATCH(INICIO!$C$59,$G2840:$L2840,0)),0),IF($Q$2=4,IFERROR(INDEX($P2841:$U2851,MATCH(F2869,$O2841:$O2851,0),MATCH(INICIO!$C$59,$P2840:$U2840,0)),0),IFERROR(INDEX($G2852:$L2860,MATCH(F2869,$F2852:$F2860,0),MATCH(INICIO!$C$59,$G2851:$L2851,0)),0)))</f>
        <v>#REF!</v>
      </c>
      <c r="H2869" s="105" t="e">
        <f t="shared" si="4921"/>
        <v>#REF!</v>
      </c>
      <c r="I2869" s="116" t="e">
        <f>IF($Q$2=2,IFERROR(INDEX($G2841:$L2847,MATCH(H2869,$F2841:$F2847,0),MATCH(INICIO!$C$59,$G2840:$L2840,0)),0),IF($Q$2=4,IFERROR(INDEX($P2841:$U2851,MATCH(H2869,$O2841:$O2851,0),MATCH(INICIO!$C$59,$P2840:$U2840,0)),0),IFERROR(INDEX($G2852:$L2860,MATCH(H2869,$F2852:$F2860,0),MATCH(INICIO!$C$59,$G2851:$L2851,0)),0)))</f>
        <v>#REF!</v>
      </c>
      <c r="J2869" s="105" t="e">
        <f t="shared" si="4922"/>
        <v>#REF!</v>
      </c>
      <c r="K2869" s="116" t="e">
        <f>IF($Q$2=2,IFERROR(INDEX($G2841:$L2847,MATCH(J2869,$F2841:$F2847,0),MATCH(INICIO!$C$59,$G2840:$L2840,0)),0),IF($Q$2=4,IFERROR(INDEX($P2841:$U2851,MATCH(J2869,$O2841:$O2851,0),MATCH(INICIO!$C$59,$P2840:$U2840,0)),0),IFERROR(INDEX($G2852:$L2860,MATCH(J2869,$F2852:$F2860,0),MATCH(INICIO!$C$59,$G2851:$L2851,0)),0)))</f>
        <v>#REF!</v>
      </c>
      <c r="L2869" s="105" t="e">
        <f t="shared" si="4923"/>
        <v>#REF!</v>
      </c>
      <c r="M2869" s="116" t="e">
        <f>IF($Q$2=2,IFERROR(INDEX($G2841:$L2847,MATCH(L2869,$F2841:$F2847,0),MATCH(INICIO!$C$59,$G2840:$L2840,0)),0),IF($Q$2=4,IFERROR(INDEX($P2841:$U2851,MATCH(L2869,$O2841:$O2851,0),MATCH(INICIO!$C$59,$P2840:$U2840,0)),0),IFERROR(INDEX($G2852:$L2860,MATCH(L2869,$F2852:$F2860,0),MATCH(INICIO!$C$59,$G2851:$L2851,0)),0)))</f>
        <v>#REF!</v>
      </c>
    </row>
    <row r="2870" spans="1:62" hidden="1" outlineLevel="2" x14ac:dyDescent="0.25"/>
    <row r="2871" spans="1:62" s="119" customFormat="1" hidden="1" outlineLevel="2" x14ac:dyDescent="0.25">
      <c r="A2871" s="118" t="s">
        <v>43</v>
      </c>
    </row>
    <row r="2872" spans="1:62" hidden="1" outlineLevel="2" x14ac:dyDescent="0.25">
      <c r="C2872" s="121">
        <f t="shared" ref="C2872:H2872" si="4924">E$2</f>
        <v>1</v>
      </c>
      <c r="D2872" s="121">
        <f t="shared" si="4924"/>
        <v>2</v>
      </c>
      <c r="E2872" s="121">
        <f t="shared" si="4924"/>
        <v>3</v>
      </c>
      <c r="F2872" s="121">
        <f t="shared" si="4924"/>
        <v>4</v>
      </c>
      <c r="G2872" s="121">
        <f t="shared" si="4924"/>
        <v>5</v>
      </c>
      <c r="H2872" s="121">
        <f t="shared" si="4924"/>
        <v>6</v>
      </c>
    </row>
    <row r="2873" spans="1:62" hidden="1" outlineLevel="2" x14ac:dyDescent="0.25">
      <c r="B2873" s="122" t="s">
        <v>44</v>
      </c>
      <c r="C2873" s="123" t="e">
        <f t="array" ref="C2873:C2878">MMULT(MMULT(C$8:H$13,$AZ$8:$BE$13),C2864:C2869)+MMULT(MINVERSE(TRANSPOSE($AZ$8:$BE$13)),C2831:C2836)</f>
        <v>#REF!</v>
      </c>
      <c r="D2873" s="123" t="e">
        <f t="array" ref="D2873:D2878">MMULT(MMULT(K$8:P$13,$AZ$8:$BE$13),E2864:E2869)+MMULT(MINVERSE(TRANSPOSE($AZ$8:$BE$13)),E2831:E2836)</f>
        <v>#REF!</v>
      </c>
      <c r="E2873" s="123" t="e">
        <f t="array" ref="E2873:E2878">MMULT(MMULT(S$8:X$13,$AZ$8:$BE$13),G2864:G2869)+MMULT(MINVERSE(TRANSPOSE($AZ$8:$BE$13)),G2831:G2836)</f>
        <v>#REF!</v>
      </c>
      <c r="F2873" s="123" t="e">
        <f t="array" ref="F2873:F2878">MMULT(MMULT(AA$8:AF$13,$AZ$8:$BE$13),I2864:I2869)+MMULT(MINVERSE(TRANSPOSE($AZ$8:$BE$13)),I2831:I2836)</f>
        <v>#REF!</v>
      </c>
      <c r="G2873" s="123" t="e">
        <f t="array" ref="G2873:G2878">MMULT(MMULT(AI$8:AN$13,$AZ$8:$BE$13),K2864:K2869)+MMULT(MINVERSE(TRANSPOSE($AZ$8:$BE$13)),K2831:K2836)</f>
        <v>#REF!</v>
      </c>
      <c r="H2873" s="123" t="e">
        <f t="array" ref="H2873:H2878">MMULT(MMULT(AQ$8:AV$13,$AZ$8:$BE$13),M2864:M2869)+MMULT(MINVERSE(TRANSPOSE($AZ$8:$BE$13)),M2831:M2836)</f>
        <v>#REF!</v>
      </c>
      <c r="N2873" s="124"/>
      <c r="P2873" s="124"/>
    </row>
    <row r="2874" spans="1:62" hidden="1" outlineLevel="2" x14ac:dyDescent="0.25">
      <c r="B2874" s="122" t="s">
        <v>45</v>
      </c>
      <c r="C2874" s="123" t="e">
        <v>#REF!</v>
      </c>
      <c r="D2874" s="123" t="e">
        <v>#REF!</v>
      </c>
      <c r="E2874" s="123" t="e">
        <v>#REF!</v>
      </c>
      <c r="F2874" s="123" t="e">
        <v>#REF!</v>
      </c>
      <c r="G2874" s="123" t="e">
        <v>#REF!</v>
      </c>
      <c r="H2874" s="123" t="e">
        <v>#REF!</v>
      </c>
      <c r="N2874" s="124"/>
      <c r="P2874" s="124"/>
    </row>
    <row r="2875" spans="1:62" hidden="1" outlineLevel="2" x14ac:dyDescent="0.25">
      <c r="B2875" s="122" t="s">
        <v>46</v>
      </c>
      <c r="C2875" s="123" t="e">
        <v>#REF!</v>
      </c>
      <c r="D2875" s="123" t="e">
        <v>#REF!</v>
      </c>
      <c r="E2875" s="123" t="e">
        <v>#REF!</v>
      </c>
      <c r="F2875" s="123" t="e">
        <v>#REF!</v>
      </c>
      <c r="G2875" s="123" t="e">
        <v>#REF!</v>
      </c>
      <c r="H2875" s="123" t="e">
        <v>#REF!</v>
      </c>
      <c r="N2875" s="124"/>
      <c r="P2875" s="124"/>
    </row>
    <row r="2876" spans="1:62" hidden="1" outlineLevel="2" x14ac:dyDescent="0.25">
      <c r="B2876" s="122" t="s">
        <v>47</v>
      </c>
      <c r="C2876" s="123" t="e">
        <v>#REF!</v>
      </c>
      <c r="D2876" s="123" t="e">
        <v>#REF!</v>
      </c>
      <c r="E2876" s="123" t="e">
        <v>#REF!</v>
      </c>
      <c r="F2876" s="123" t="e">
        <v>#REF!</v>
      </c>
      <c r="G2876" s="123" t="e">
        <v>#REF!</v>
      </c>
      <c r="H2876" s="123" t="e">
        <v>#REF!</v>
      </c>
      <c r="N2876" s="124"/>
      <c r="P2876" s="124"/>
    </row>
    <row r="2877" spans="1:62" hidden="1" outlineLevel="2" x14ac:dyDescent="0.25">
      <c r="B2877" s="122" t="s">
        <v>48</v>
      </c>
      <c r="C2877" s="123" t="e">
        <v>#REF!</v>
      </c>
      <c r="D2877" s="123" t="e">
        <v>#REF!</v>
      </c>
      <c r="E2877" s="123" t="e">
        <v>#REF!</v>
      </c>
      <c r="F2877" s="123" t="e">
        <v>#REF!</v>
      </c>
      <c r="G2877" s="123" t="e">
        <v>#REF!</v>
      </c>
      <c r="H2877" s="123" t="e">
        <v>#REF!</v>
      </c>
      <c r="N2877" s="124"/>
      <c r="P2877" s="124"/>
    </row>
    <row r="2878" spans="1:62" hidden="1" outlineLevel="2" x14ac:dyDescent="0.25">
      <c r="B2878" s="122" t="s">
        <v>49</v>
      </c>
      <c r="C2878" s="123" t="e">
        <v>#REF!</v>
      </c>
      <c r="D2878" s="123" t="e">
        <v>#REF!</v>
      </c>
      <c r="E2878" s="123" t="e">
        <v>#REF!</v>
      </c>
      <c r="F2878" s="123" t="e">
        <v>#REF!</v>
      </c>
      <c r="G2878" s="123" t="e">
        <v>#REF!</v>
      </c>
      <c r="H2878" s="123" t="e">
        <v>#REF!</v>
      </c>
      <c r="N2878" s="124"/>
      <c r="P2878" s="124"/>
    </row>
    <row r="2879" spans="1:62" hidden="1" outlineLevel="2" x14ac:dyDescent="0.25"/>
    <row r="2880" spans="1:62" hidden="1" outlineLevel="2" x14ac:dyDescent="0.25">
      <c r="B2880" s="318" t="s">
        <v>50</v>
      </c>
      <c r="C2880" s="319"/>
      <c r="D2880" s="319"/>
      <c r="E2880" s="319"/>
      <c r="F2880" s="319"/>
      <c r="G2880" s="319"/>
      <c r="H2880" s="319"/>
      <c r="I2880" s="319"/>
      <c r="J2880" s="319"/>
      <c r="K2880" s="319"/>
      <c r="L2880" s="320"/>
      <c r="M2880" s="321" t="s">
        <v>51</v>
      </c>
      <c r="N2880" s="322"/>
      <c r="O2880" s="322"/>
      <c r="P2880" s="322"/>
      <c r="Q2880" s="322"/>
      <c r="R2880" s="322"/>
      <c r="S2880" s="322"/>
      <c r="T2880" s="322"/>
      <c r="U2880" s="322"/>
      <c r="V2880" s="323"/>
      <c r="W2880" s="321" t="s">
        <v>52</v>
      </c>
      <c r="X2880" s="322"/>
      <c r="Y2880" s="322"/>
      <c r="Z2880" s="322"/>
      <c r="AA2880" s="322"/>
      <c r="AB2880" s="322"/>
      <c r="AC2880" s="322"/>
      <c r="AD2880" s="322"/>
      <c r="AE2880" s="322"/>
      <c r="AF2880" s="323"/>
      <c r="AG2880" s="321" t="s">
        <v>53</v>
      </c>
      <c r="AH2880" s="322"/>
      <c r="AI2880" s="322"/>
      <c r="AJ2880" s="322"/>
      <c r="AK2880" s="322"/>
      <c r="AL2880" s="322"/>
      <c r="AM2880" s="322"/>
      <c r="AN2880" s="322"/>
      <c r="AO2880" s="322"/>
      <c r="AP2880" s="323"/>
      <c r="AQ2880" s="321" t="s">
        <v>54</v>
      </c>
      <c r="AR2880" s="322"/>
      <c r="AS2880" s="322"/>
      <c r="AT2880" s="322"/>
      <c r="AU2880" s="322"/>
      <c r="AV2880" s="322"/>
      <c r="AW2880" s="322"/>
      <c r="AX2880" s="322"/>
      <c r="AY2880" s="322"/>
      <c r="AZ2880" s="323"/>
      <c r="BA2880" s="321" t="s">
        <v>55</v>
      </c>
      <c r="BB2880" s="322"/>
      <c r="BC2880" s="322"/>
      <c r="BD2880" s="322"/>
      <c r="BE2880" s="322"/>
      <c r="BF2880" s="322"/>
      <c r="BG2880" s="322"/>
      <c r="BH2880" s="322"/>
      <c r="BI2880" s="322"/>
      <c r="BJ2880" s="323"/>
    </row>
    <row r="2881" spans="1:93" hidden="1" outlineLevel="2" x14ac:dyDescent="0.25">
      <c r="B2881" s="186">
        <f t="shared" ref="B2881" si="4925">E$2</f>
        <v>1</v>
      </c>
      <c r="C2881" s="187">
        <f t="shared" ref="C2881:L2884" si="4926">B2881</f>
        <v>1</v>
      </c>
      <c r="D2881" s="187">
        <f t="shared" si="4926"/>
        <v>1</v>
      </c>
      <c r="E2881" s="187">
        <f t="shared" si="4926"/>
        <v>1</v>
      </c>
      <c r="F2881" s="187">
        <f t="shared" si="4926"/>
        <v>1</v>
      </c>
      <c r="G2881" s="187">
        <f t="shared" si="4926"/>
        <v>1</v>
      </c>
      <c r="H2881" s="187">
        <f t="shared" si="4926"/>
        <v>1</v>
      </c>
      <c r="I2881" s="187">
        <f t="shared" si="4926"/>
        <v>1</v>
      </c>
      <c r="J2881" s="187">
        <f t="shared" si="4926"/>
        <v>1</v>
      </c>
      <c r="K2881" s="187">
        <f t="shared" si="4926"/>
        <v>1</v>
      </c>
      <c r="L2881" s="188">
        <f t="shared" si="4926"/>
        <v>1</v>
      </c>
      <c r="M2881" s="189">
        <f t="shared" ref="M2881" si="4927">F$2</f>
        <v>2</v>
      </c>
      <c r="N2881" s="187">
        <f t="shared" ref="N2881:V2884" si="4928">M2881</f>
        <v>2</v>
      </c>
      <c r="O2881" s="187">
        <f t="shared" si="4928"/>
        <v>2</v>
      </c>
      <c r="P2881" s="187">
        <f t="shared" si="4928"/>
        <v>2</v>
      </c>
      <c r="Q2881" s="187">
        <f t="shared" si="4928"/>
        <v>2</v>
      </c>
      <c r="R2881" s="187">
        <f t="shared" si="4928"/>
        <v>2</v>
      </c>
      <c r="S2881" s="187">
        <f t="shared" si="4928"/>
        <v>2</v>
      </c>
      <c r="T2881" s="187">
        <f t="shared" si="4928"/>
        <v>2</v>
      </c>
      <c r="U2881" s="187">
        <f t="shared" si="4928"/>
        <v>2</v>
      </c>
      <c r="V2881" s="188">
        <f t="shared" si="4928"/>
        <v>2</v>
      </c>
      <c r="W2881" s="189">
        <f>G$2</f>
        <v>3</v>
      </c>
      <c r="X2881" s="187">
        <f t="shared" ref="X2881:AF2884" si="4929">W2881</f>
        <v>3</v>
      </c>
      <c r="Y2881" s="187">
        <f t="shared" si="4929"/>
        <v>3</v>
      </c>
      <c r="Z2881" s="187">
        <f t="shared" si="4929"/>
        <v>3</v>
      </c>
      <c r="AA2881" s="187">
        <f t="shared" si="4929"/>
        <v>3</v>
      </c>
      <c r="AB2881" s="187">
        <f t="shared" si="4929"/>
        <v>3</v>
      </c>
      <c r="AC2881" s="187">
        <f t="shared" si="4929"/>
        <v>3</v>
      </c>
      <c r="AD2881" s="187">
        <f t="shared" si="4929"/>
        <v>3</v>
      </c>
      <c r="AE2881" s="187">
        <f t="shared" si="4929"/>
        <v>3</v>
      </c>
      <c r="AF2881" s="188">
        <f t="shared" si="4929"/>
        <v>3</v>
      </c>
      <c r="AG2881" s="189">
        <f>H$2</f>
        <v>4</v>
      </c>
      <c r="AH2881" s="187">
        <f t="shared" ref="AH2881:AP2884" si="4930">AG2881</f>
        <v>4</v>
      </c>
      <c r="AI2881" s="187">
        <f t="shared" si="4930"/>
        <v>4</v>
      </c>
      <c r="AJ2881" s="187">
        <f t="shared" si="4930"/>
        <v>4</v>
      </c>
      <c r="AK2881" s="187">
        <f t="shared" si="4930"/>
        <v>4</v>
      </c>
      <c r="AL2881" s="187">
        <f t="shared" si="4930"/>
        <v>4</v>
      </c>
      <c r="AM2881" s="187">
        <f t="shared" si="4930"/>
        <v>4</v>
      </c>
      <c r="AN2881" s="187">
        <f t="shared" si="4930"/>
        <v>4</v>
      </c>
      <c r="AO2881" s="187">
        <f t="shared" si="4930"/>
        <v>4</v>
      </c>
      <c r="AP2881" s="188">
        <f t="shared" si="4930"/>
        <v>4</v>
      </c>
      <c r="AQ2881" s="189">
        <f>I$2</f>
        <v>5</v>
      </c>
      <c r="AR2881" s="187">
        <f t="shared" ref="AR2881:AZ2884" si="4931">AQ2881</f>
        <v>5</v>
      </c>
      <c r="AS2881" s="187">
        <f t="shared" si="4931"/>
        <v>5</v>
      </c>
      <c r="AT2881" s="187">
        <f t="shared" si="4931"/>
        <v>5</v>
      </c>
      <c r="AU2881" s="187">
        <f t="shared" si="4931"/>
        <v>5</v>
      </c>
      <c r="AV2881" s="187">
        <f t="shared" si="4931"/>
        <v>5</v>
      </c>
      <c r="AW2881" s="187">
        <f t="shared" si="4931"/>
        <v>5</v>
      </c>
      <c r="AX2881" s="187">
        <f t="shared" si="4931"/>
        <v>5</v>
      </c>
      <c r="AY2881" s="187">
        <f t="shared" si="4931"/>
        <v>5</v>
      </c>
      <c r="AZ2881" s="188">
        <f t="shared" si="4931"/>
        <v>5</v>
      </c>
      <c r="BA2881" s="189">
        <f>J$2</f>
        <v>6</v>
      </c>
      <c r="BB2881" s="187">
        <f t="shared" ref="BB2881:BJ2884" si="4932">BA2881</f>
        <v>6</v>
      </c>
      <c r="BC2881" s="187">
        <f t="shared" si="4932"/>
        <v>6</v>
      </c>
      <c r="BD2881" s="187">
        <f t="shared" si="4932"/>
        <v>6</v>
      </c>
      <c r="BE2881" s="187">
        <f t="shared" si="4932"/>
        <v>6</v>
      </c>
      <c r="BF2881" s="187">
        <f t="shared" si="4932"/>
        <v>6</v>
      </c>
      <c r="BG2881" s="187">
        <f t="shared" si="4932"/>
        <v>6</v>
      </c>
      <c r="BH2881" s="187">
        <f t="shared" si="4932"/>
        <v>6</v>
      </c>
      <c r="BI2881" s="187">
        <f t="shared" si="4932"/>
        <v>6</v>
      </c>
      <c r="BJ2881" s="188">
        <f t="shared" si="4932"/>
        <v>6</v>
      </c>
    </row>
    <row r="2882" spans="1:93" s="2" customFormat="1" ht="15" hidden="1" customHeight="1" outlineLevel="2" x14ac:dyDescent="0.25">
      <c r="A2882" s="152" t="s">
        <v>192</v>
      </c>
      <c r="B2882" s="129" t="e">
        <f>C2875</f>
        <v>#REF!</v>
      </c>
      <c r="C2882" s="130" t="e">
        <f t="shared" si="4926"/>
        <v>#REF!</v>
      </c>
      <c r="D2882" s="130" t="e">
        <f t="shared" si="4926"/>
        <v>#REF!</v>
      </c>
      <c r="E2882" s="130" t="e">
        <f t="shared" si="4926"/>
        <v>#REF!</v>
      </c>
      <c r="F2882" s="130" t="e">
        <f t="shared" si="4926"/>
        <v>#REF!</v>
      </c>
      <c r="G2882" s="130" t="e">
        <f t="shared" si="4926"/>
        <v>#REF!</v>
      </c>
      <c r="H2882" s="130" t="e">
        <f t="shared" si="4926"/>
        <v>#REF!</v>
      </c>
      <c r="I2882" s="130" t="e">
        <f t="shared" si="4926"/>
        <v>#REF!</v>
      </c>
      <c r="J2882" s="190" t="e">
        <f t="shared" si="4926"/>
        <v>#REF!</v>
      </c>
      <c r="K2882" s="130" t="e">
        <f t="shared" si="4926"/>
        <v>#REF!</v>
      </c>
      <c r="L2882" s="131" t="e">
        <f t="shared" si="4926"/>
        <v>#REF!</v>
      </c>
      <c r="M2882" s="129" t="e">
        <f>D2875</f>
        <v>#REF!</v>
      </c>
      <c r="N2882" s="130" t="e">
        <f t="shared" si="4928"/>
        <v>#REF!</v>
      </c>
      <c r="O2882" s="130" t="e">
        <f t="shared" si="4928"/>
        <v>#REF!</v>
      </c>
      <c r="P2882" s="130" t="e">
        <f t="shared" si="4928"/>
        <v>#REF!</v>
      </c>
      <c r="Q2882" s="130" t="e">
        <f t="shared" si="4928"/>
        <v>#REF!</v>
      </c>
      <c r="R2882" s="130" t="e">
        <f t="shared" si="4928"/>
        <v>#REF!</v>
      </c>
      <c r="S2882" s="130" t="e">
        <f t="shared" si="4928"/>
        <v>#REF!</v>
      </c>
      <c r="T2882" s="130" t="e">
        <f t="shared" si="4928"/>
        <v>#REF!</v>
      </c>
      <c r="U2882" s="130" t="e">
        <f t="shared" si="4928"/>
        <v>#REF!</v>
      </c>
      <c r="V2882" s="131" t="e">
        <f t="shared" si="4928"/>
        <v>#REF!</v>
      </c>
      <c r="W2882" s="129" t="e">
        <f>E2875</f>
        <v>#REF!</v>
      </c>
      <c r="X2882" s="130" t="e">
        <f t="shared" si="4929"/>
        <v>#REF!</v>
      </c>
      <c r="Y2882" s="130" t="e">
        <f t="shared" si="4929"/>
        <v>#REF!</v>
      </c>
      <c r="Z2882" s="130" t="e">
        <f t="shared" si="4929"/>
        <v>#REF!</v>
      </c>
      <c r="AA2882" s="130" t="e">
        <f t="shared" si="4929"/>
        <v>#REF!</v>
      </c>
      <c r="AB2882" s="130" t="e">
        <f t="shared" si="4929"/>
        <v>#REF!</v>
      </c>
      <c r="AC2882" s="130" t="e">
        <f t="shared" si="4929"/>
        <v>#REF!</v>
      </c>
      <c r="AD2882" s="130" t="e">
        <f t="shared" si="4929"/>
        <v>#REF!</v>
      </c>
      <c r="AE2882" s="130" t="e">
        <f t="shared" si="4929"/>
        <v>#REF!</v>
      </c>
      <c r="AF2882" s="131" t="e">
        <f t="shared" si="4929"/>
        <v>#REF!</v>
      </c>
      <c r="AG2882" s="129" t="e">
        <f>F2875</f>
        <v>#REF!</v>
      </c>
      <c r="AH2882" s="130" t="e">
        <f t="shared" si="4930"/>
        <v>#REF!</v>
      </c>
      <c r="AI2882" s="130" t="e">
        <f t="shared" si="4930"/>
        <v>#REF!</v>
      </c>
      <c r="AJ2882" s="130" t="e">
        <f t="shared" si="4930"/>
        <v>#REF!</v>
      </c>
      <c r="AK2882" s="130" t="e">
        <f t="shared" si="4930"/>
        <v>#REF!</v>
      </c>
      <c r="AL2882" s="130" t="e">
        <f t="shared" si="4930"/>
        <v>#REF!</v>
      </c>
      <c r="AM2882" s="130" t="e">
        <f t="shared" si="4930"/>
        <v>#REF!</v>
      </c>
      <c r="AN2882" s="130" t="e">
        <f t="shared" si="4930"/>
        <v>#REF!</v>
      </c>
      <c r="AO2882" s="130" t="e">
        <f t="shared" si="4930"/>
        <v>#REF!</v>
      </c>
      <c r="AP2882" s="131" t="e">
        <f t="shared" si="4930"/>
        <v>#REF!</v>
      </c>
      <c r="AQ2882" s="129" t="e">
        <f>G2875</f>
        <v>#REF!</v>
      </c>
      <c r="AR2882" s="130" t="e">
        <f t="shared" si="4931"/>
        <v>#REF!</v>
      </c>
      <c r="AS2882" s="130" t="e">
        <f t="shared" si="4931"/>
        <v>#REF!</v>
      </c>
      <c r="AT2882" s="130" t="e">
        <f t="shared" si="4931"/>
        <v>#REF!</v>
      </c>
      <c r="AU2882" s="130" t="e">
        <f t="shared" si="4931"/>
        <v>#REF!</v>
      </c>
      <c r="AV2882" s="130" t="e">
        <f t="shared" si="4931"/>
        <v>#REF!</v>
      </c>
      <c r="AW2882" s="130" t="e">
        <f t="shared" si="4931"/>
        <v>#REF!</v>
      </c>
      <c r="AX2882" s="130" t="e">
        <f t="shared" si="4931"/>
        <v>#REF!</v>
      </c>
      <c r="AY2882" s="130" t="e">
        <f t="shared" si="4931"/>
        <v>#REF!</v>
      </c>
      <c r="AZ2882" s="131" t="e">
        <f t="shared" si="4931"/>
        <v>#REF!</v>
      </c>
      <c r="BA2882" s="129" t="e">
        <f>H2875</f>
        <v>#REF!</v>
      </c>
      <c r="BB2882" s="130" t="e">
        <f t="shared" si="4932"/>
        <v>#REF!</v>
      </c>
      <c r="BC2882" s="130" t="e">
        <f t="shared" si="4932"/>
        <v>#REF!</v>
      </c>
      <c r="BD2882" s="130" t="e">
        <f t="shared" si="4932"/>
        <v>#REF!</v>
      </c>
      <c r="BE2882" s="130" t="e">
        <f t="shared" si="4932"/>
        <v>#REF!</v>
      </c>
      <c r="BF2882" s="130" t="e">
        <f t="shared" si="4932"/>
        <v>#REF!</v>
      </c>
      <c r="BG2882" s="130" t="e">
        <f t="shared" si="4932"/>
        <v>#REF!</v>
      </c>
      <c r="BH2882" s="130" t="e">
        <f t="shared" si="4932"/>
        <v>#REF!</v>
      </c>
      <c r="BI2882" s="130" t="e">
        <f t="shared" si="4932"/>
        <v>#REF!</v>
      </c>
      <c r="BJ2882" s="131" t="e">
        <f t="shared" si="4932"/>
        <v>#REF!</v>
      </c>
      <c r="BK2882"/>
      <c r="BL2882"/>
      <c r="BM2882"/>
      <c r="BN2882"/>
      <c r="BO2882"/>
      <c r="BP2882"/>
      <c r="BQ2882"/>
      <c r="BR2882"/>
      <c r="BS2882"/>
      <c r="BT2882"/>
      <c r="BU2882"/>
      <c r="BV2882"/>
      <c r="BW2882"/>
      <c r="BX2882"/>
      <c r="BY2882"/>
      <c r="BZ2882"/>
      <c r="CA2882"/>
      <c r="CB2882"/>
      <c r="CC2882"/>
      <c r="CD2882"/>
      <c r="CE2882"/>
      <c r="CF2882"/>
      <c r="CG2882"/>
      <c r="CH2882"/>
      <c r="CI2882"/>
      <c r="CJ2882"/>
      <c r="CK2882"/>
      <c r="CL2882"/>
      <c r="CM2882"/>
      <c r="CN2882"/>
      <c r="CO2882"/>
    </row>
    <row r="2883" spans="1:93" s="2" customFormat="1" ht="15" hidden="1" customHeight="1" outlineLevel="2" x14ac:dyDescent="0.25">
      <c r="A2883" s="152" t="s">
        <v>47</v>
      </c>
      <c r="B2883" s="129" t="e">
        <f>C2876</f>
        <v>#REF!</v>
      </c>
      <c r="C2883" s="130" t="e">
        <f t="shared" si="4926"/>
        <v>#REF!</v>
      </c>
      <c r="D2883" s="130" t="e">
        <f t="shared" si="4926"/>
        <v>#REF!</v>
      </c>
      <c r="E2883" s="130" t="e">
        <f t="shared" si="4926"/>
        <v>#REF!</v>
      </c>
      <c r="F2883" s="130" t="e">
        <f t="shared" si="4926"/>
        <v>#REF!</v>
      </c>
      <c r="G2883" s="130" t="e">
        <f t="shared" si="4926"/>
        <v>#REF!</v>
      </c>
      <c r="H2883" s="130" t="e">
        <f t="shared" si="4926"/>
        <v>#REF!</v>
      </c>
      <c r="I2883" s="130" t="e">
        <f t="shared" si="4926"/>
        <v>#REF!</v>
      </c>
      <c r="J2883" s="190" t="e">
        <f t="shared" si="4926"/>
        <v>#REF!</v>
      </c>
      <c r="K2883" s="130" t="e">
        <f t="shared" si="4926"/>
        <v>#REF!</v>
      </c>
      <c r="L2883" s="131" t="e">
        <f t="shared" si="4926"/>
        <v>#REF!</v>
      </c>
      <c r="M2883" s="129" t="e">
        <f>D2876</f>
        <v>#REF!</v>
      </c>
      <c r="N2883" s="130" t="e">
        <f t="shared" si="4928"/>
        <v>#REF!</v>
      </c>
      <c r="O2883" s="130" t="e">
        <f t="shared" si="4928"/>
        <v>#REF!</v>
      </c>
      <c r="P2883" s="130" t="e">
        <f t="shared" si="4928"/>
        <v>#REF!</v>
      </c>
      <c r="Q2883" s="130" t="e">
        <f t="shared" si="4928"/>
        <v>#REF!</v>
      </c>
      <c r="R2883" s="130" t="e">
        <f t="shared" si="4928"/>
        <v>#REF!</v>
      </c>
      <c r="S2883" s="130" t="e">
        <f t="shared" si="4928"/>
        <v>#REF!</v>
      </c>
      <c r="T2883" s="130" t="e">
        <f t="shared" si="4928"/>
        <v>#REF!</v>
      </c>
      <c r="U2883" s="130" t="e">
        <f t="shared" si="4928"/>
        <v>#REF!</v>
      </c>
      <c r="V2883" s="131" t="e">
        <f t="shared" si="4928"/>
        <v>#REF!</v>
      </c>
      <c r="W2883" s="129" t="e">
        <f>E2876</f>
        <v>#REF!</v>
      </c>
      <c r="X2883" s="130" t="e">
        <f t="shared" si="4929"/>
        <v>#REF!</v>
      </c>
      <c r="Y2883" s="130" t="e">
        <f t="shared" si="4929"/>
        <v>#REF!</v>
      </c>
      <c r="Z2883" s="130" t="e">
        <f t="shared" si="4929"/>
        <v>#REF!</v>
      </c>
      <c r="AA2883" s="130" t="e">
        <f t="shared" si="4929"/>
        <v>#REF!</v>
      </c>
      <c r="AB2883" s="130" t="e">
        <f t="shared" si="4929"/>
        <v>#REF!</v>
      </c>
      <c r="AC2883" s="130" t="e">
        <f t="shared" si="4929"/>
        <v>#REF!</v>
      </c>
      <c r="AD2883" s="130" t="e">
        <f t="shared" si="4929"/>
        <v>#REF!</v>
      </c>
      <c r="AE2883" s="130" t="e">
        <f t="shared" si="4929"/>
        <v>#REF!</v>
      </c>
      <c r="AF2883" s="131" t="e">
        <f t="shared" si="4929"/>
        <v>#REF!</v>
      </c>
      <c r="AG2883" s="129" t="e">
        <f>F2876</f>
        <v>#REF!</v>
      </c>
      <c r="AH2883" s="130" t="e">
        <f t="shared" si="4930"/>
        <v>#REF!</v>
      </c>
      <c r="AI2883" s="130" t="e">
        <f t="shared" si="4930"/>
        <v>#REF!</v>
      </c>
      <c r="AJ2883" s="130" t="e">
        <f t="shared" si="4930"/>
        <v>#REF!</v>
      </c>
      <c r="AK2883" s="130" t="e">
        <f t="shared" si="4930"/>
        <v>#REF!</v>
      </c>
      <c r="AL2883" s="130" t="e">
        <f t="shared" si="4930"/>
        <v>#REF!</v>
      </c>
      <c r="AM2883" s="130" t="e">
        <f t="shared" si="4930"/>
        <v>#REF!</v>
      </c>
      <c r="AN2883" s="130" t="e">
        <f t="shared" si="4930"/>
        <v>#REF!</v>
      </c>
      <c r="AO2883" s="130" t="e">
        <f t="shared" si="4930"/>
        <v>#REF!</v>
      </c>
      <c r="AP2883" s="131" t="e">
        <f t="shared" si="4930"/>
        <v>#REF!</v>
      </c>
      <c r="AQ2883" s="129" t="e">
        <f>G2876</f>
        <v>#REF!</v>
      </c>
      <c r="AR2883" s="130" t="e">
        <f t="shared" si="4931"/>
        <v>#REF!</v>
      </c>
      <c r="AS2883" s="130" t="e">
        <f t="shared" si="4931"/>
        <v>#REF!</v>
      </c>
      <c r="AT2883" s="130" t="e">
        <f t="shared" si="4931"/>
        <v>#REF!</v>
      </c>
      <c r="AU2883" s="130" t="e">
        <f t="shared" si="4931"/>
        <v>#REF!</v>
      </c>
      <c r="AV2883" s="130" t="e">
        <f t="shared" si="4931"/>
        <v>#REF!</v>
      </c>
      <c r="AW2883" s="130" t="e">
        <f t="shared" si="4931"/>
        <v>#REF!</v>
      </c>
      <c r="AX2883" s="130" t="e">
        <f t="shared" si="4931"/>
        <v>#REF!</v>
      </c>
      <c r="AY2883" s="130" t="e">
        <f t="shared" si="4931"/>
        <v>#REF!</v>
      </c>
      <c r="AZ2883" s="131" t="e">
        <f t="shared" si="4931"/>
        <v>#REF!</v>
      </c>
      <c r="BA2883" s="129" t="e">
        <f>H2876</f>
        <v>#REF!</v>
      </c>
      <c r="BB2883" s="130" t="e">
        <f t="shared" si="4932"/>
        <v>#REF!</v>
      </c>
      <c r="BC2883" s="130" t="e">
        <f t="shared" si="4932"/>
        <v>#REF!</v>
      </c>
      <c r="BD2883" s="130" t="e">
        <f t="shared" si="4932"/>
        <v>#REF!</v>
      </c>
      <c r="BE2883" s="130" t="e">
        <f t="shared" si="4932"/>
        <v>#REF!</v>
      </c>
      <c r="BF2883" s="130" t="e">
        <f t="shared" si="4932"/>
        <v>#REF!</v>
      </c>
      <c r="BG2883" s="130" t="e">
        <f t="shared" si="4932"/>
        <v>#REF!</v>
      </c>
      <c r="BH2883" s="130" t="e">
        <f t="shared" si="4932"/>
        <v>#REF!</v>
      </c>
      <c r="BI2883" s="130" t="e">
        <f t="shared" si="4932"/>
        <v>#REF!</v>
      </c>
      <c r="BJ2883" s="131" t="e">
        <f t="shared" si="4932"/>
        <v>#REF!</v>
      </c>
      <c r="BK2883"/>
      <c r="BL2883"/>
      <c r="BM2883"/>
      <c r="BN2883"/>
      <c r="BO2883"/>
      <c r="BP2883"/>
      <c r="BQ2883"/>
      <c r="BR2883"/>
      <c r="BS2883"/>
      <c r="BT2883"/>
      <c r="BU2883"/>
      <c r="BV2883"/>
      <c r="BW2883"/>
      <c r="BX2883"/>
      <c r="BY2883"/>
      <c r="BZ2883"/>
      <c r="CA2883"/>
      <c r="CB2883"/>
      <c r="CC2883"/>
      <c r="CD2883"/>
      <c r="CE2883"/>
      <c r="CF2883"/>
      <c r="CG2883"/>
      <c r="CH2883"/>
      <c r="CI2883"/>
      <c r="CJ2883"/>
      <c r="CK2883"/>
      <c r="CL2883"/>
      <c r="CM2883"/>
      <c r="CN2883"/>
      <c r="CO2883"/>
    </row>
    <row r="2884" spans="1:93" s="2" customFormat="1" ht="15" hidden="1" customHeight="1" outlineLevel="2" x14ac:dyDescent="0.25">
      <c r="A2884" s="152" t="s">
        <v>57</v>
      </c>
      <c r="B2884" s="129">
        <f t="shared" ref="B2884" si="4933">E$3</f>
        <v>0.91</v>
      </c>
      <c r="C2884" s="130">
        <f t="shared" si="4926"/>
        <v>0.91</v>
      </c>
      <c r="D2884" s="130">
        <f t="shared" si="4926"/>
        <v>0.91</v>
      </c>
      <c r="E2884" s="130">
        <f t="shared" si="4926"/>
        <v>0.91</v>
      </c>
      <c r="F2884" s="130">
        <f t="shared" si="4926"/>
        <v>0.91</v>
      </c>
      <c r="G2884" s="130">
        <f t="shared" si="4926"/>
        <v>0.91</v>
      </c>
      <c r="H2884" s="130">
        <f t="shared" si="4926"/>
        <v>0.91</v>
      </c>
      <c r="I2884" s="130">
        <f t="shared" si="4926"/>
        <v>0.91</v>
      </c>
      <c r="J2884" s="190">
        <f t="shared" si="4926"/>
        <v>0.91</v>
      </c>
      <c r="K2884" s="130">
        <f t="shared" si="4926"/>
        <v>0.91</v>
      </c>
      <c r="L2884" s="131">
        <f t="shared" si="4926"/>
        <v>0.91</v>
      </c>
      <c r="M2884" s="129">
        <f t="shared" ref="M2884" si="4934">F$3</f>
        <v>3.6</v>
      </c>
      <c r="N2884" s="130">
        <f t="shared" si="4928"/>
        <v>3.6</v>
      </c>
      <c r="O2884" s="130">
        <f t="shared" si="4928"/>
        <v>3.6</v>
      </c>
      <c r="P2884" s="130">
        <f t="shared" si="4928"/>
        <v>3.6</v>
      </c>
      <c r="Q2884" s="130">
        <f t="shared" si="4928"/>
        <v>3.6</v>
      </c>
      <c r="R2884" s="130">
        <f t="shared" si="4928"/>
        <v>3.6</v>
      </c>
      <c r="S2884" s="130">
        <f t="shared" si="4928"/>
        <v>3.6</v>
      </c>
      <c r="T2884" s="130">
        <f t="shared" si="4928"/>
        <v>3.6</v>
      </c>
      <c r="U2884" s="130">
        <f t="shared" si="4928"/>
        <v>3.6</v>
      </c>
      <c r="V2884" s="131">
        <f t="shared" si="4928"/>
        <v>3.6</v>
      </c>
      <c r="W2884" s="129">
        <f t="shared" ref="W2884" si="4935">G$3</f>
        <v>3.6</v>
      </c>
      <c r="X2884" s="130">
        <f t="shared" si="4929"/>
        <v>3.6</v>
      </c>
      <c r="Y2884" s="130">
        <f t="shared" si="4929"/>
        <v>3.6</v>
      </c>
      <c r="Z2884" s="130">
        <f t="shared" si="4929"/>
        <v>3.6</v>
      </c>
      <c r="AA2884" s="130">
        <f t="shared" si="4929"/>
        <v>3.6</v>
      </c>
      <c r="AB2884" s="130">
        <f t="shared" si="4929"/>
        <v>3.6</v>
      </c>
      <c r="AC2884" s="130">
        <f t="shared" si="4929"/>
        <v>3.6</v>
      </c>
      <c r="AD2884" s="130">
        <f t="shared" si="4929"/>
        <v>3.6</v>
      </c>
      <c r="AE2884" s="130">
        <f t="shared" si="4929"/>
        <v>3.6</v>
      </c>
      <c r="AF2884" s="131">
        <f t="shared" si="4929"/>
        <v>3.6</v>
      </c>
      <c r="AG2884" s="129">
        <f t="shared" ref="AG2884" si="4936">H$3</f>
        <v>3.6</v>
      </c>
      <c r="AH2884" s="130">
        <f t="shared" si="4930"/>
        <v>3.6</v>
      </c>
      <c r="AI2884" s="130">
        <f t="shared" si="4930"/>
        <v>3.6</v>
      </c>
      <c r="AJ2884" s="130">
        <f t="shared" si="4930"/>
        <v>3.6</v>
      </c>
      <c r="AK2884" s="130">
        <f t="shared" si="4930"/>
        <v>3.6</v>
      </c>
      <c r="AL2884" s="130">
        <f t="shared" si="4930"/>
        <v>3.6</v>
      </c>
      <c r="AM2884" s="130">
        <f t="shared" si="4930"/>
        <v>3.6</v>
      </c>
      <c r="AN2884" s="130">
        <f t="shared" si="4930"/>
        <v>3.6</v>
      </c>
      <c r="AO2884" s="130">
        <f t="shared" si="4930"/>
        <v>3.6</v>
      </c>
      <c r="AP2884" s="131">
        <f t="shared" si="4930"/>
        <v>3.6</v>
      </c>
      <c r="AQ2884" s="129">
        <f t="shared" ref="AQ2884" si="4937">I$3</f>
        <v>0.91</v>
      </c>
      <c r="AR2884" s="130">
        <f t="shared" si="4931"/>
        <v>0.91</v>
      </c>
      <c r="AS2884" s="130">
        <f t="shared" si="4931"/>
        <v>0.91</v>
      </c>
      <c r="AT2884" s="130">
        <f t="shared" si="4931"/>
        <v>0.91</v>
      </c>
      <c r="AU2884" s="130">
        <f t="shared" si="4931"/>
        <v>0.91</v>
      </c>
      <c r="AV2884" s="130">
        <f t="shared" si="4931"/>
        <v>0.91</v>
      </c>
      <c r="AW2884" s="130">
        <f t="shared" si="4931"/>
        <v>0.91</v>
      </c>
      <c r="AX2884" s="130">
        <f t="shared" si="4931"/>
        <v>0.91</v>
      </c>
      <c r="AY2884" s="130">
        <f t="shared" si="4931"/>
        <v>0.91</v>
      </c>
      <c r="AZ2884" s="131">
        <f t="shared" si="4931"/>
        <v>0.91</v>
      </c>
      <c r="BA2884" s="129">
        <f t="shared" ref="BA2884" si="4938">J$3</f>
        <v>0</v>
      </c>
      <c r="BB2884" s="130">
        <f t="shared" si="4932"/>
        <v>0</v>
      </c>
      <c r="BC2884" s="130">
        <f t="shared" si="4932"/>
        <v>0</v>
      </c>
      <c r="BD2884" s="130">
        <f t="shared" si="4932"/>
        <v>0</v>
      </c>
      <c r="BE2884" s="130">
        <f t="shared" si="4932"/>
        <v>0</v>
      </c>
      <c r="BF2884" s="130">
        <f t="shared" si="4932"/>
        <v>0</v>
      </c>
      <c r="BG2884" s="130">
        <f t="shared" si="4932"/>
        <v>0</v>
      </c>
      <c r="BH2884" s="130">
        <f t="shared" si="4932"/>
        <v>0</v>
      </c>
      <c r="BI2884" s="130">
        <f t="shared" si="4932"/>
        <v>0</v>
      </c>
      <c r="BJ2884" s="131">
        <f t="shared" si="4932"/>
        <v>0</v>
      </c>
      <c r="BK2884"/>
      <c r="BL2884"/>
      <c r="BM2884"/>
      <c r="BN2884"/>
      <c r="BO2884"/>
      <c r="BP2884"/>
      <c r="BQ2884"/>
      <c r="BR2884"/>
      <c r="BS2884"/>
      <c r="BT2884"/>
      <c r="BU2884"/>
      <c r="BV2884"/>
      <c r="BW2884"/>
      <c r="BX2884"/>
      <c r="BY2884"/>
      <c r="BZ2884"/>
      <c r="CA2884"/>
      <c r="CB2884"/>
      <c r="CC2884"/>
      <c r="CD2884"/>
      <c r="CE2884"/>
      <c r="CF2884"/>
      <c r="CG2884"/>
      <c r="CH2884"/>
      <c r="CI2884"/>
      <c r="CJ2884"/>
      <c r="CK2884"/>
      <c r="CL2884"/>
      <c r="CM2884"/>
      <c r="CN2884"/>
      <c r="CO2884"/>
    </row>
    <row r="2885" spans="1:93" s="2" customFormat="1" ht="15" hidden="1" customHeight="1" outlineLevel="2" x14ac:dyDescent="0.25">
      <c r="A2885" s="152" t="s">
        <v>58</v>
      </c>
      <c r="B2885" s="132">
        <f t="shared" ref="B2885" si="4939">B2884/10*0</f>
        <v>0</v>
      </c>
      <c r="C2885" s="133">
        <f t="shared" ref="C2885" si="4940">C2884/10*1</f>
        <v>9.0999999999999998E-2</v>
      </c>
      <c r="D2885" s="133">
        <f t="shared" ref="D2885" si="4941">D2884/10*2</f>
        <v>0.182</v>
      </c>
      <c r="E2885" s="133">
        <f t="shared" ref="E2885" si="4942">E2884/10*3</f>
        <v>0.27300000000000002</v>
      </c>
      <c r="F2885" s="133">
        <f t="shared" ref="F2885" si="4943">F2884/10*4</f>
        <v>0.36399999999999999</v>
      </c>
      <c r="G2885" s="133">
        <f t="shared" ref="G2885" si="4944">G2884/10*5</f>
        <v>0.45499999999999996</v>
      </c>
      <c r="H2885" s="133">
        <f t="shared" ref="H2885" si="4945">H2884/10*6</f>
        <v>0.54600000000000004</v>
      </c>
      <c r="I2885" s="133">
        <f t="shared" ref="I2885" si="4946">I2884/10*7</f>
        <v>0.63700000000000001</v>
      </c>
      <c r="J2885" s="191">
        <f t="shared" ref="J2885" si="4947">J2884/10*8</f>
        <v>0.72799999999999998</v>
      </c>
      <c r="K2885" s="133">
        <f t="shared" ref="K2885" si="4948">K2884/10*9</f>
        <v>0.81899999999999995</v>
      </c>
      <c r="L2885" s="134">
        <f t="shared" ref="L2885" si="4949">L2884/10*10</f>
        <v>0.90999999999999992</v>
      </c>
      <c r="M2885" s="133">
        <f t="shared" ref="M2885" si="4950">M2884/10*1</f>
        <v>0.36</v>
      </c>
      <c r="N2885" s="133">
        <f t="shared" ref="N2885" si="4951">N2884/10*2</f>
        <v>0.72</v>
      </c>
      <c r="O2885" s="133">
        <f t="shared" ref="O2885" si="4952">O2884/10*3</f>
        <v>1.08</v>
      </c>
      <c r="P2885" s="133">
        <f t="shared" ref="P2885" si="4953">P2884/10*4</f>
        <v>1.44</v>
      </c>
      <c r="Q2885" s="133">
        <f t="shared" ref="Q2885" si="4954">Q2884/10*5</f>
        <v>1.7999999999999998</v>
      </c>
      <c r="R2885" s="133">
        <f t="shared" ref="R2885" si="4955">R2884/10*6</f>
        <v>2.16</v>
      </c>
      <c r="S2885" s="133">
        <f t="shared" ref="S2885" si="4956">S2884/10*7</f>
        <v>2.52</v>
      </c>
      <c r="T2885" s="133">
        <f t="shared" ref="T2885" si="4957">T2884/10*8</f>
        <v>2.88</v>
      </c>
      <c r="U2885" s="133">
        <f t="shared" ref="U2885" si="4958">U2884/10*9</f>
        <v>3.2399999999999998</v>
      </c>
      <c r="V2885" s="134">
        <f t="shared" ref="V2885" si="4959">V2884/10*10</f>
        <v>3.5999999999999996</v>
      </c>
      <c r="W2885" s="133">
        <f t="shared" ref="W2885" si="4960">W2884/10*1</f>
        <v>0.36</v>
      </c>
      <c r="X2885" s="133">
        <f t="shared" ref="X2885" si="4961">X2884/10*2</f>
        <v>0.72</v>
      </c>
      <c r="Y2885" s="133">
        <f t="shared" ref="Y2885" si="4962">Y2884/10*3</f>
        <v>1.08</v>
      </c>
      <c r="Z2885" s="133">
        <f t="shared" ref="Z2885" si="4963">Z2884/10*4</f>
        <v>1.44</v>
      </c>
      <c r="AA2885" s="133">
        <f t="shared" ref="AA2885" si="4964">AA2884/10*5</f>
        <v>1.7999999999999998</v>
      </c>
      <c r="AB2885" s="133">
        <f t="shared" ref="AB2885" si="4965">AB2884/10*6</f>
        <v>2.16</v>
      </c>
      <c r="AC2885" s="133">
        <f t="shared" ref="AC2885" si="4966">AC2884/10*7</f>
        <v>2.52</v>
      </c>
      <c r="AD2885" s="133">
        <f t="shared" ref="AD2885" si="4967">AD2884/10*8</f>
        <v>2.88</v>
      </c>
      <c r="AE2885" s="134">
        <f t="shared" ref="AE2885" si="4968">AE2884/10*9</f>
        <v>3.2399999999999998</v>
      </c>
      <c r="AF2885" s="134">
        <f t="shared" ref="AF2885" si="4969">AF2884/10*10</f>
        <v>3.5999999999999996</v>
      </c>
      <c r="AG2885" s="133">
        <f t="shared" ref="AG2885" si="4970">AG2884/10*1</f>
        <v>0.36</v>
      </c>
      <c r="AH2885" s="133">
        <f t="shared" ref="AH2885" si="4971">AH2884/10*2</f>
        <v>0.72</v>
      </c>
      <c r="AI2885" s="133">
        <f t="shared" ref="AI2885" si="4972">AI2884/10*3</f>
        <v>1.08</v>
      </c>
      <c r="AJ2885" s="133">
        <f t="shared" ref="AJ2885" si="4973">AJ2884/10*4</f>
        <v>1.44</v>
      </c>
      <c r="AK2885" s="133">
        <f t="shared" ref="AK2885" si="4974">AK2884/10*5</f>
        <v>1.7999999999999998</v>
      </c>
      <c r="AL2885" s="133">
        <f t="shared" ref="AL2885" si="4975">AL2884/10*6</f>
        <v>2.16</v>
      </c>
      <c r="AM2885" s="133">
        <f t="shared" ref="AM2885" si="4976">AM2884/10*7</f>
        <v>2.52</v>
      </c>
      <c r="AN2885" s="133">
        <f t="shared" ref="AN2885" si="4977">AN2884/10*8</f>
        <v>2.88</v>
      </c>
      <c r="AO2885" s="134">
        <f t="shared" ref="AO2885" si="4978">AO2884/10*9</f>
        <v>3.2399999999999998</v>
      </c>
      <c r="AP2885" s="134">
        <f t="shared" ref="AP2885" si="4979">AP2884/10*10</f>
        <v>3.5999999999999996</v>
      </c>
      <c r="AQ2885" s="133">
        <f t="shared" ref="AQ2885" si="4980">AQ2884/10*1</f>
        <v>9.0999999999999998E-2</v>
      </c>
      <c r="AR2885" s="133">
        <f t="shared" ref="AR2885" si="4981">AR2884/10*2</f>
        <v>0.182</v>
      </c>
      <c r="AS2885" s="133">
        <f t="shared" ref="AS2885" si="4982">AS2884/10*3</f>
        <v>0.27300000000000002</v>
      </c>
      <c r="AT2885" s="133">
        <f t="shared" ref="AT2885" si="4983">AT2884/10*4</f>
        <v>0.36399999999999999</v>
      </c>
      <c r="AU2885" s="133">
        <f t="shared" ref="AU2885" si="4984">AU2884/10*5</f>
        <v>0.45499999999999996</v>
      </c>
      <c r="AV2885" s="133">
        <f t="shared" ref="AV2885" si="4985">AV2884/10*6</f>
        <v>0.54600000000000004</v>
      </c>
      <c r="AW2885" s="133">
        <f t="shared" ref="AW2885" si="4986">AW2884/10*7</f>
        <v>0.63700000000000001</v>
      </c>
      <c r="AX2885" s="133">
        <f t="shared" ref="AX2885" si="4987">AX2884/10*8</f>
        <v>0.72799999999999998</v>
      </c>
      <c r="AY2885" s="134">
        <f t="shared" ref="AY2885" si="4988">AY2884/10*9</f>
        <v>0.81899999999999995</v>
      </c>
      <c r="AZ2885" s="134">
        <f t="shared" ref="AZ2885" si="4989">AZ2884/10*10</f>
        <v>0.90999999999999992</v>
      </c>
      <c r="BA2885" s="133">
        <f t="shared" ref="BA2885" si="4990">BA2884/10*1</f>
        <v>0</v>
      </c>
      <c r="BB2885" s="133">
        <f t="shared" ref="BB2885" si="4991">BB2884/10*2</f>
        <v>0</v>
      </c>
      <c r="BC2885" s="133">
        <f t="shared" ref="BC2885" si="4992">BC2884/10*3</f>
        <v>0</v>
      </c>
      <c r="BD2885" s="133">
        <f t="shared" ref="BD2885" si="4993">BD2884/10*4</f>
        <v>0</v>
      </c>
      <c r="BE2885" s="133">
        <f t="shared" ref="BE2885" si="4994">BE2884/10*5</f>
        <v>0</v>
      </c>
      <c r="BF2885" s="133">
        <f t="shared" ref="BF2885" si="4995">BF2884/10*6</f>
        <v>0</v>
      </c>
      <c r="BG2885" s="133">
        <f t="shared" ref="BG2885" si="4996">BG2884/10*7</f>
        <v>0</v>
      </c>
      <c r="BH2885" s="133">
        <f t="shared" ref="BH2885" si="4997">BH2884/10*8</f>
        <v>0</v>
      </c>
      <c r="BI2885" s="134">
        <f t="shared" ref="BI2885" si="4998">BI2884/10*9</f>
        <v>0</v>
      </c>
      <c r="BJ2885" s="134">
        <f t="shared" ref="BJ2885" si="4999">BJ2884/10*10</f>
        <v>0</v>
      </c>
      <c r="BK2885"/>
      <c r="BL2885"/>
      <c r="BM2885"/>
      <c r="BN2885"/>
      <c r="BO2885"/>
      <c r="BP2885"/>
      <c r="BQ2885"/>
      <c r="BR2885"/>
      <c r="BS2885"/>
      <c r="BT2885"/>
      <c r="BU2885"/>
      <c r="BV2885"/>
      <c r="BW2885"/>
      <c r="BX2885"/>
      <c r="BY2885"/>
      <c r="BZ2885"/>
      <c r="CA2885"/>
      <c r="CB2885"/>
      <c r="CC2885"/>
      <c r="CD2885"/>
      <c r="CE2885"/>
      <c r="CF2885"/>
      <c r="CG2885"/>
      <c r="CH2885"/>
      <c r="CI2885"/>
      <c r="CJ2885"/>
      <c r="CK2885"/>
      <c r="CL2885"/>
      <c r="CM2885"/>
      <c r="CN2885"/>
      <c r="CO2885"/>
    </row>
    <row r="2886" spans="1:93" ht="15.75" hidden="1" outlineLevel="2" thickBot="1" x14ac:dyDescent="0.3">
      <c r="A2886" s="152" t="s">
        <v>60</v>
      </c>
      <c r="B2886" s="192" t="e">
        <f t="shared" ref="B2886:BJ2886" si="5000">-B2883+B2882*B2885-1*IF(AND($A2474=B2881,B2885&gt;=$A2829),B2885-$A2829,0)</f>
        <v>#REF!</v>
      </c>
      <c r="C2886" s="193" t="e">
        <f t="shared" si="5000"/>
        <v>#REF!</v>
      </c>
      <c r="D2886" s="193" t="e">
        <f t="shared" si="5000"/>
        <v>#REF!</v>
      </c>
      <c r="E2886" s="193" t="e">
        <f t="shared" si="5000"/>
        <v>#REF!</v>
      </c>
      <c r="F2886" s="193" t="e">
        <f t="shared" si="5000"/>
        <v>#REF!</v>
      </c>
      <c r="G2886" s="193" t="e">
        <f t="shared" si="5000"/>
        <v>#REF!</v>
      </c>
      <c r="H2886" s="193" t="e">
        <f t="shared" si="5000"/>
        <v>#REF!</v>
      </c>
      <c r="I2886" s="193" t="e">
        <f t="shared" si="5000"/>
        <v>#REF!</v>
      </c>
      <c r="J2886" s="193" t="e">
        <f t="shared" si="5000"/>
        <v>#REF!</v>
      </c>
      <c r="K2886" s="193" t="e">
        <f t="shared" si="5000"/>
        <v>#REF!</v>
      </c>
      <c r="L2886" s="194" t="e">
        <f t="shared" si="5000"/>
        <v>#REF!</v>
      </c>
      <c r="M2886" s="192" t="e">
        <f t="shared" si="5000"/>
        <v>#REF!</v>
      </c>
      <c r="N2886" s="193" t="e">
        <f t="shared" si="5000"/>
        <v>#REF!</v>
      </c>
      <c r="O2886" s="193" t="e">
        <f t="shared" si="5000"/>
        <v>#REF!</v>
      </c>
      <c r="P2886" s="193" t="e">
        <f t="shared" si="5000"/>
        <v>#REF!</v>
      </c>
      <c r="Q2886" s="193" t="e">
        <f t="shared" si="5000"/>
        <v>#REF!</v>
      </c>
      <c r="R2886" s="193" t="e">
        <f t="shared" si="5000"/>
        <v>#REF!</v>
      </c>
      <c r="S2886" s="193" t="e">
        <f t="shared" si="5000"/>
        <v>#REF!</v>
      </c>
      <c r="T2886" s="193" t="e">
        <f t="shared" si="5000"/>
        <v>#REF!</v>
      </c>
      <c r="U2886" s="193" t="e">
        <f t="shared" si="5000"/>
        <v>#REF!</v>
      </c>
      <c r="V2886" s="194" t="e">
        <f t="shared" si="5000"/>
        <v>#REF!</v>
      </c>
      <c r="W2886" s="192" t="e">
        <f t="shared" si="5000"/>
        <v>#REF!</v>
      </c>
      <c r="X2886" s="193" t="e">
        <f t="shared" si="5000"/>
        <v>#REF!</v>
      </c>
      <c r="Y2886" s="193" t="e">
        <f t="shared" si="5000"/>
        <v>#REF!</v>
      </c>
      <c r="Z2886" s="193" t="e">
        <f t="shared" si="5000"/>
        <v>#REF!</v>
      </c>
      <c r="AA2886" s="193" t="e">
        <f t="shared" si="5000"/>
        <v>#REF!</v>
      </c>
      <c r="AB2886" s="193" t="e">
        <f t="shared" si="5000"/>
        <v>#REF!</v>
      </c>
      <c r="AC2886" s="193" t="e">
        <f t="shared" si="5000"/>
        <v>#REF!</v>
      </c>
      <c r="AD2886" s="193" t="e">
        <f t="shared" si="5000"/>
        <v>#REF!</v>
      </c>
      <c r="AE2886" s="193" t="e">
        <f t="shared" si="5000"/>
        <v>#REF!</v>
      </c>
      <c r="AF2886" s="194" t="e">
        <f t="shared" si="5000"/>
        <v>#REF!</v>
      </c>
      <c r="AG2886" s="192" t="e">
        <f t="shared" si="5000"/>
        <v>#REF!</v>
      </c>
      <c r="AH2886" s="193" t="e">
        <f t="shared" si="5000"/>
        <v>#REF!</v>
      </c>
      <c r="AI2886" s="193" t="e">
        <f t="shared" si="5000"/>
        <v>#REF!</v>
      </c>
      <c r="AJ2886" s="193" t="e">
        <f t="shared" si="5000"/>
        <v>#REF!</v>
      </c>
      <c r="AK2886" s="193" t="e">
        <f t="shared" si="5000"/>
        <v>#REF!</v>
      </c>
      <c r="AL2886" s="193" t="e">
        <f t="shared" si="5000"/>
        <v>#REF!</v>
      </c>
      <c r="AM2886" s="193" t="e">
        <f t="shared" si="5000"/>
        <v>#REF!</v>
      </c>
      <c r="AN2886" s="193" t="e">
        <f t="shared" si="5000"/>
        <v>#REF!</v>
      </c>
      <c r="AO2886" s="193" t="e">
        <f t="shared" si="5000"/>
        <v>#REF!</v>
      </c>
      <c r="AP2886" s="194" t="e">
        <f t="shared" si="5000"/>
        <v>#REF!</v>
      </c>
      <c r="AQ2886" s="192" t="e">
        <f t="shared" si="5000"/>
        <v>#REF!</v>
      </c>
      <c r="AR2886" s="193" t="e">
        <f t="shared" si="5000"/>
        <v>#REF!</v>
      </c>
      <c r="AS2886" s="193" t="e">
        <f t="shared" si="5000"/>
        <v>#REF!</v>
      </c>
      <c r="AT2886" s="193" t="e">
        <f t="shared" si="5000"/>
        <v>#REF!</v>
      </c>
      <c r="AU2886" s="193" t="e">
        <f t="shared" si="5000"/>
        <v>#REF!</v>
      </c>
      <c r="AV2886" s="193" t="e">
        <f t="shared" si="5000"/>
        <v>#REF!</v>
      </c>
      <c r="AW2886" s="193" t="e">
        <f t="shared" si="5000"/>
        <v>#REF!</v>
      </c>
      <c r="AX2886" s="193" t="e">
        <f t="shared" si="5000"/>
        <v>#REF!</v>
      </c>
      <c r="AY2886" s="193" t="e">
        <f t="shared" si="5000"/>
        <v>#REF!</v>
      </c>
      <c r="AZ2886" s="194" t="e">
        <f t="shared" si="5000"/>
        <v>#REF!</v>
      </c>
      <c r="BA2886" s="192" t="e">
        <f t="shared" si="5000"/>
        <v>#REF!</v>
      </c>
      <c r="BB2886" s="193" t="e">
        <f t="shared" si="5000"/>
        <v>#REF!</v>
      </c>
      <c r="BC2886" s="193" t="e">
        <f t="shared" si="5000"/>
        <v>#REF!</v>
      </c>
      <c r="BD2886" s="193" t="e">
        <f t="shared" si="5000"/>
        <v>#REF!</v>
      </c>
      <c r="BE2886" s="193" t="e">
        <f t="shared" si="5000"/>
        <v>#REF!</v>
      </c>
      <c r="BF2886" s="193" t="e">
        <f t="shared" si="5000"/>
        <v>#REF!</v>
      </c>
      <c r="BG2886" s="193" t="e">
        <f t="shared" si="5000"/>
        <v>#REF!</v>
      </c>
      <c r="BH2886" s="193" t="e">
        <f t="shared" si="5000"/>
        <v>#REF!</v>
      </c>
      <c r="BI2886" s="193" t="e">
        <f t="shared" si="5000"/>
        <v>#REF!</v>
      </c>
      <c r="BJ2886" s="194" t="e">
        <f t="shared" si="5000"/>
        <v>#REF!</v>
      </c>
    </row>
    <row r="2887" spans="1:93" hidden="1" outlineLevel="2" x14ac:dyDescent="0.25"/>
    <row r="2888" spans="1:93" hidden="1" outlineLevel="1" collapsed="1" x14ac:dyDescent="0.25">
      <c r="A2888" s="181" t="e">
        <f>8*B2474/10</f>
        <v>#REF!</v>
      </c>
      <c r="B2888" s="180"/>
      <c r="C2888" s="180"/>
      <c r="D2888" s="180"/>
    </row>
    <row r="2889" spans="1:93" hidden="1" outlineLevel="2" x14ac:dyDescent="0.25">
      <c r="B2889" s="316" t="e">
        <f>#REF!</f>
        <v>#REF!</v>
      </c>
      <c r="C2889" s="317"/>
      <c r="D2889" s="316" t="e">
        <f>#REF!</f>
        <v>#REF!</v>
      </c>
      <c r="E2889" s="317"/>
      <c r="F2889" s="316" t="e">
        <f>#REF!</f>
        <v>#REF!</v>
      </c>
      <c r="G2889" s="317"/>
      <c r="H2889" s="316" t="e">
        <f>#REF!</f>
        <v>#REF!</v>
      </c>
      <c r="I2889" s="317"/>
      <c r="J2889" s="316" t="e">
        <f>#REF!</f>
        <v>#REF!</v>
      </c>
      <c r="K2889" s="317"/>
      <c r="L2889" s="316" t="e">
        <f>#REF!</f>
        <v>#REF!</v>
      </c>
      <c r="M2889" s="317"/>
    </row>
    <row r="2890" spans="1:93" hidden="1" outlineLevel="2" x14ac:dyDescent="0.25">
      <c r="B2890" s="105" t="e">
        <f>#REF!</f>
        <v>#REF!</v>
      </c>
      <c r="C2890" s="106">
        <v>0</v>
      </c>
      <c r="D2890" s="107" t="e">
        <f>#REF!</f>
        <v>#REF!</v>
      </c>
      <c r="E2890" s="106">
        <v>0</v>
      </c>
      <c r="F2890" s="107" t="e">
        <f>#REF!</f>
        <v>#REF!</v>
      </c>
      <c r="G2890" s="106">
        <v>0</v>
      </c>
      <c r="H2890" s="107" t="e">
        <f>#REF!</f>
        <v>#REF!</v>
      </c>
      <c r="I2890" s="106">
        <v>0</v>
      </c>
      <c r="J2890" s="107" t="e">
        <f>#REF!</f>
        <v>#REF!</v>
      </c>
      <c r="K2890" s="106">
        <v>0</v>
      </c>
      <c r="L2890" s="107" t="e">
        <f>#REF!</f>
        <v>#REF!</v>
      </c>
      <c r="M2890" s="108">
        <v>0</v>
      </c>
      <c r="X2890" s="146"/>
      <c r="Y2890" s="147"/>
    </row>
    <row r="2891" spans="1:93" hidden="1" outlineLevel="2" x14ac:dyDescent="0.25">
      <c r="B2891" s="105" t="e">
        <f>#REF!</f>
        <v>#REF!</v>
      </c>
      <c r="C2891" s="106" t="e">
        <f>IF($A2474=B2889,1*($B2474-$A2888)^2*(2*$A2888+$B2474)/$B2474^3,0)</f>
        <v>#REF!</v>
      </c>
      <c r="D2891" s="107" t="e">
        <f>#REF!</f>
        <v>#REF!</v>
      </c>
      <c r="E2891" s="106" t="e">
        <f>IF($A2474=D2889,1*($B2474-$A2888)^2*(2*$A2888+$B2474)/$B2474^3,0)</f>
        <v>#REF!</v>
      </c>
      <c r="F2891" s="107" t="e">
        <f>#REF!</f>
        <v>#REF!</v>
      </c>
      <c r="G2891" s="106" t="e">
        <f>IF($A2474=F2889,1*($B2474-$A2888)^2*(2*$A2888+$B2474)/$B2474^3,0)</f>
        <v>#REF!</v>
      </c>
      <c r="H2891" s="107" t="e">
        <f>#REF!</f>
        <v>#REF!</v>
      </c>
      <c r="I2891" s="106" t="e">
        <f>IF($A2474=H2889,1*($B2474-$A2888)^2*(2*$A2888+$B2474)/$B2474^3,0)</f>
        <v>#REF!</v>
      </c>
      <c r="J2891" s="107" t="e">
        <f>#REF!</f>
        <v>#REF!</v>
      </c>
      <c r="K2891" s="106" t="e">
        <f>IF($A2474=J2889,1*($B2474-$A2888)^2*(2*$A2888+$B2474)/$B2474^3,0)</f>
        <v>#REF!</v>
      </c>
      <c r="L2891" s="107" t="e">
        <f>#REF!</f>
        <v>#REF!</v>
      </c>
      <c r="M2891" s="108" t="e">
        <f>IF($A2474=L2889,1*($B2474-$A2888)^2*(2*$A2888+$B2474)/$B2474^3,0)</f>
        <v>#REF!</v>
      </c>
    </row>
    <row r="2892" spans="1:93" hidden="1" outlineLevel="2" x14ac:dyDescent="0.25">
      <c r="A2892" t="s">
        <v>36</v>
      </c>
      <c r="B2892" s="105" t="e">
        <f>#REF!</f>
        <v>#REF!</v>
      </c>
      <c r="C2892" s="106" t="e">
        <f>IF($A2474=B2889,1*$A2888*($B2474-$A2888)^2/$B2474^2,0)</f>
        <v>#REF!</v>
      </c>
      <c r="D2892" s="107" t="e">
        <f>#REF!</f>
        <v>#REF!</v>
      </c>
      <c r="E2892" s="106" t="e">
        <f>IF($A2474=D2889,1*$A2888*($B2474-$A2888)^2/$B2474^2,0)</f>
        <v>#REF!</v>
      </c>
      <c r="F2892" s="107" t="e">
        <f>#REF!</f>
        <v>#REF!</v>
      </c>
      <c r="G2892" s="106" t="e">
        <f>IF($A2474=F2889,1*$A2888*($B2474-$A2888)^2/$B2474^2,0)</f>
        <v>#REF!</v>
      </c>
      <c r="H2892" s="107" t="e">
        <f>#REF!</f>
        <v>#REF!</v>
      </c>
      <c r="I2892" s="106" t="e">
        <f>IF($A2474=H2889,1*$A2888*($B2474-$A2888)^2/$B2474^2,0)</f>
        <v>#REF!</v>
      </c>
      <c r="J2892" s="107" t="e">
        <f>#REF!</f>
        <v>#REF!</v>
      </c>
      <c r="K2892" s="106" t="e">
        <f>IF($A2474=J2889,1*$A2888*($B2474-$A2888)^2/$B2474^2,0)</f>
        <v>#REF!</v>
      </c>
      <c r="L2892" s="107" t="e">
        <f>#REF!</f>
        <v>#REF!</v>
      </c>
      <c r="M2892" s="108" t="e">
        <f>IF($A2474=L2889,1*$A2888*($B2474-$A2888)^2/$B2474^2,0)</f>
        <v>#REF!</v>
      </c>
      <c r="X2892" s="149"/>
    </row>
    <row r="2893" spans="1:93" hidden="1" outlineLevel="2" x14ac:dyDescent="0.25">
      <c r="B2893" s="105" t="e">
        <f>#REF!</f>
        <v>#REF!</v>
      </c>
      <c r="C2893" s="108">
        <v>0</v>
      </c>
      <c r="D2893" s="107" t="e">
        <f>#REF!</f>
        <v>#REF!</v>
      </c>
      <c r="E2893" s="108">
        <v>0</v>
      </c>
      <c r="F2893" s="107" t="e">
        <f>#REF!</f>
        <v>#REF!</v>
      </c>
      <c r="G2893" s="108">
        <v>0</v>
      </c>
      <c r="H2893" s="107" t="e">
        <f>#REF!</f>
        <v>#REF!</v>
      </c>
      <c r="I2893" s="108">
        <v>0</v>
      </c>
      <c r="J2893" s="107" t="e">
        <f>#REF!</f>
        <v>#REF!</v>
      </c>
      <c r="K2893" s="108">
        <v>0</v>
      </c>
      <c r="L2893" s="107" t="e">
        <f>#REF!</f>
        <v>#REF!</v>
      </c>
      <c r="M2893" s="108">
        <v>0</v>
      </c>
    </row>
    <row r="2894" spans="1:93" hidden="1" outlineLevel="2" x14ac:dyDescent="0.25">
      <c r="B2894" s="105" t="e">
        <f>#REF!</f>
        <v>#REF!</v>
      </c>
      <c r="C2894" s="106" t="e">
        <f>IF($A2474=B2889,1*($A2888)^2*(3*$B2474-2*$A2888)/$B2474^3,0)</f>
        <v>#REF!</v>
      </c>
      <c r="D2894" s="107" t="e">
        <f>#REF!</f>
        <v>#REF!</v>
      </c>
      <c r="E2894" s="106" t="e">
        <f>IF($A2474=D2889,1*($A2888)^2*(3*$B2474-2*$A2888)/$B2474^3,0)</f>
        <v>#REF!</v>
      </c>
      <c r="F2894" s="107" t="e">
        <f>#REF!</f>
        <v>#REF!</v>
      </c>
      <c r="G2894" s="106" t="e">
        <f>IF($A2474=F2889,1*($A2888)^2*(3*$B2474-2*$A2888)/$B2474^3,0)</f>
        <v>#REF!</v>
      </c>
      <c r="H2894" s="107" t="e">
        <f>#REF!</f>
        <v>#REF!</v>
      </c>
      <c r="I2894" s="106" t="e">
        <f>IF($A2474=H2889,1*($A2888)^2*(3*$B2474-2*$A2888)/$B2474^3,0)</f>
        <v>#REF!</v>
      </c>
      <c r="J2894" s="107" t="e">
        <f>#REF!</f>
        <v>#REF!</v>
      </c>
      <c r="K2894" s="106" t="e">
        <f>IF($A2474=J2889,1*($A2888)^2*(3*$B2474-2*$A2888)/$B2474^3,0)</f>
        <v>#REF!</v>
      </c>
      <c r="L2894" s="107" t="e">
        <f>#REF!</f>
        <v>#REF!</v>
      </c>
      <c r="M2894" s="108" t="e">
        <f>IF($A2474=L2889,1*($A2888)^2*(3*$B2474-2*$A2888)/$B2474^3,0)</f>
        <v>#REF!</v>
      </c>
    </row>
    <row r="2895" spans="1:93" hidden="1" outlineLevel="2" x14ac:dyDescent="0.25">
      <c r="B2895" s="105" t="e">
        <f>#REF!</f>
        <v>#REF!</v>
      </c>
      <c r="C2895" s="108" t="e">
        <f>IF($A2474=B2889,-1*($B2474-$A2888)*$A2888^2/$B2474^2,0)</f>
        <v>#REF!</v>
      </c>
      <c r="D2895" s="107" t="e">
        <f>#REF!</f>
        <v>#REF!</v>
      </c>
      <c r="E2895" s="108" t="e">
        <f>IF($A2474=D2889,-1*($B2474-$A2888)*$A2888^2/$B2474^2,0)</f>
        <v>#REF!</v>
      </c>
      <c r="F2895" s="107" t="e">
        <f>#REF!</f>
        <v>#REF!</v>
      </c>
      <c r="G2895" s="108" t="e">
        <f>IF($A2474=F2889,-1*($B2474-$A2888)*$A2888^2/$B2474^2,0)</f>
        <v>#REF!</v>
      </c>
      <c r="H2895" s="107" t="e">
        <f>#REF!</f>
        <v>#REF!</v>
      </c>
      <c r="I2895" s="108" t="e">
        <f>IF($A2474=H2889,-1*($B2474-$A2888)*$A2888^2/$B2474^2,0)</f>
        <v>#REF!</v>
      </c>
      <c r="J2895" s="107" t="e">
        <f>#REF!</f>
        <v>#REF!</v>
      </c>
      <c r="K2895" s="108" t="e">
        <f>IF($A2474=J2889,-1*($B2474-$A2888)*$A2888^2/$B2474^2,0)</f>
        <v>#REF!</v>
      </c>
      <c r="L2895" s="107" t="e">
        <f>#REF!</f>
        <v>#REF!</v>
      </c>
      <c r="M2895" s="108" t="e">
        <f>IF($A2474=L2889,-1*($B2474-$A2888)*$A2888^2/$B2474^2,0)</f>
        <v>#REF!</v>
      </c>
    </row>
    <row r="2896" spans="1:93" hidden="1" outlineLevel="2" x14ac:dyDescent="0.25">
      <c r="C2896" t="s">
        <v>61</v>
      </c>
      <c r="D2896" s="182"/>
      <c r="E2896" s="183"/>
      <c r="F2896" s="182"/>
      <c r="G2896" s="183"/>
      <c r="H2896" s="182"/>
      <c r="I2896" s="183"/>
      <c r="J2896" s="182"/>
      <c r="K2896" s="183"/>
      <c r="L2896" s="182"/>
      <c r="M2896" s="183"/>
      <c r="N2896" s="182"/>
      <c r="O2896" s="183"/>
      <c r="P2896" s="182"/>
      <c r="Q2896" s="183"/>
      <c r="R2896" s="182"/>
      <c r="S2896" s="183"/>
    </row>
    <row r="2897" spans="1:34" hidden="1" outlineLevel="2" x14ac:dyDescent="0.25">
      <c r="B2897" s="105">
        <v>1</v>
      </c>
      <c r="C2897" s="108">
        <f t="shared" ref="C2897" si="5001">-(IFERROR(VLOOKUP($B2897,$B2890:$C2895,2,0),0)+IFERROR(VLOOKUP($B2897,$D2890:$E2895,2,0),0)+IFERROR(VLOOKUP($B2897,$F2890:$G2895,2,0),0)+IFERROR(VLOOKUP($B2897,$H2890:$I2895,2,0),0)+IFERROR(VLOOKUP($B2897,$J2890:$K2895,2,0),0)+IFERROR(VLOOKUP($B2897,$L2890:$M2895,2,0),0)+IFERROR(VLOOKUP($B2897,$N2890:$O2895,2,0),0)+IFERROR(VLOOKUP($B2897,$P2890:$Q2895,2,0),0)+IFERROR(VLOOKUP($B2897,$R2890:$S2895,2,0),0))</f>
        <v>0</v>
      </c>
      <c r="E2897" s="109"/>
      <c r="F2897" s="325" t="s">
        <v>37</v>
      </c>
      <c r="G2897" s="325"/>
      <c r="H2897" s="325"/>
      <c r="I2897" s="325"/>
      <c r="J2897" s="325"/>
      <c r="K2897" s="325"/>
      <c r="L2897" s="325"/>
      <c r="M2897" s="325"/>
      <c r="N2897" s="325"/>
      <c r="O2897" s="325"/>
      <c r="P2897" s="325"/>
      <c r="Q2897" s="325"/>
      <c r="R2897" s="325"/>
      <c r="S2897" s="325"/>
      <c r="T2897" s="325"/>
      <c r="U2897" s="325"/>
      <c r="V2897" s="325"/>
      <c r="W2897" s="325"/>
      <c r="X2897" s="325"/>
      <c r="Y2897" s="325"/>
      <c r="Z2897" s="325"/>
      <c r="AA2897" s="325"/>
      <c r="AB2897" s="110"/>
      <c r="AC2897" s="110"/>
      <c r="AD2897" s="110"/>
      <c r="AE2897" s="110"/>
      <c r="AF2897" s="110"/>
      <c r="AG2897" s="110"/>
      <c r="AH2897" s="110"/>
    </row>
    <row r="2898" spans="1:34" hidden="1" outlineLevel="2" x14ac:dyDescent="0.25">
      <c r="B2898" s="105">
        <v>2</v>
      </c>
      <c r="C2898" s="108">
        <f t="shared" ref="C2898" si="5002">-(IFERROR(VLOOKUP($B2898,$B2890:$C2895,2,0),0)+IFERROR(VLOOKUP($B2898,$D2890:$E2895,2,0),0)+IFERROR(VLOOKUP($B2898,$F2890:$G2895,2,0),0)+IFERROR(VLOOKUP($B2898,$H2890:$I2895,2,0),0)+IFERROR(VLOOKUP($B2898,$J2890:$K2895,2,0),0)+IFERROR(VLOOKUP($B2898,$L2890:$M2895,2,0),0)+IFERROR(VLOOKUP($B2898,$N2890:$O2895,2,0),0)+IFERROR(VLOOKUP($B2898,$P2890:$Q2895,2,0),0)+IFERROR(VLOOKUP($B2898,$R2890:$S2895,2,0),0))</f>
        <v>0</v>
      </c>
      <c r="E2898" s="110"/>
      <c r="F2898" s="110"/>
      <c r="G2898" s="326" t="s">
        <v>38</v>
      </c>
      <c r="H2898" s="326"/>
      <c r="I2898" s="326"/>
      <c r="J2898" s="326"/>
      <c r="K2898" s="326"/>
      <c r="L2898" s="326"/>
      <c r="M2898" s="110"/>
      <c r="N2898" s="110"/>
      <c r="O2898" s="110"/>
      <c r="P2898" s="327" t="s">
        <v>39</v>
      </c>
      <c r="Q2898" s="327"/>
      <c r="R2898" s="327"/>
      <c r="S2898" s="327"/>
      <c r="T2898" s="327"/>
      <c r="U2898" s="327"/>
      <c r="V2898" s="110"/>
      <c r="W2898" s="110"/>
      <c r="X2898" s="110"/>
      <c r="Y2898" s="110"/>
      <c r="Z2898" s="110"/>
      <c r="AA2898" s="110"/>
      <c r="AB2898" s="110"/>
      <c r="AC2898" s="110"/>
      <c r="AD2898" s="110"/>
      <c r="AE2898" s="110"/>
      <c r="AF2898" s="110"/>
      <c r="AG2898" s="110"/>
      <c r="AH2898" s="110"/>
    </row>
    <row r="2899" spans="1:34" hidden="1" outlineLevel="2" x14ac:dyDescent="0.25">
      <c r="B2899" s="105">
        <v>3</v>
      </c>
      <c r="C2899" s="108">
        <f t="shared" ref="C2899" si="5003">-(IFERROR(VLOOKUP($B2899,$B2890:$C2895,2,0),0)+IFERROR(VLOOKUP($B2899,$D2890:$E2895,2,0),0)+IFERROR(VLOOKUP($B2899,$F2890:$G2895,2,0),0)+IFERROR(VLOOKUP($B2899,$H2890:$I2895,2,0),0)+IFERROR(VLOOKUP($B2899,$J2890:$K2895,2,0),0)+IFERROR(VLOOKUP($B2899,$L2890:$M2895,2,0),0)+IFERROR(VLOOKUP($B2899,$N2890:$O2895,2,0),0)+IFERROR(VLOOKUP($B2899,$P2890:$Q2895,2,0),0)+IFERROR(VLOOKUP($B2899,$R2890:$S2895,2,0),0))</f>
        <v>0</v>
      </c>
      <c r="E2899" s="110"/>
      <c r="F2899" s="110"/>
      <c r="G2899" s="112">
        <v>6</v>
      </c>
      <c r="H2899" s="112">
        <v>5</v>
      </c>
      <c r="I2899" s="112">
        <v>4</v>
      </c>
      <c r="J2899" s="112">
        <v>3</v>
      </c>
      <c r="K2899" s="112">
        <v>2</v>
      </c>
      <c r="L2899" s="112">
        <v>1</v>
      </c>
      <c r="M2899" s="110"/>
      <c r="O2899" s="110"/>
      <c r="P2899" s="112">
        <v>6</v>
      </c>
      <c r="Q2899" s="112">
        <v>5</v>
      </c>
      <c r="R2899" s="112">
        <v>4</v>
      </c>
      <c r="S2899" s="112">
        <v>3</v>
      </c>
      <c r="T2899" s="112">
        <v>2</v>
      </c>
      <c r="U2899" s="112">
        <v>1</v>
      </c>
      <c r="AB2899" s="110"/>
      <c r="AC2899" s="110"/>
      <c r="AD2899" s="110"/>
      <c r="AE2899" s="110"/>
      <c r="AF2899" s="110"/>
      <c r="AG2899" s="110"/>
      <c r="AH2899" s="110"/>
    </row>
    <row r="2900" spans="1:34" hidden="1" outlineLevel="2" x14ac:dyDescent="0.25">
      <c r="B2900" s="105">
        <v>4</v>
      </c>
      <c r="C2900" s="108">
        <f t="shared" ref="C2900" si="5004">-(IFERROR(VLOOKUP($B2900,$B2890:$C2895,2,0),0)+IFERROR(VLOOKUP($B2900,$D2890:$E2895,2,0),0)+IFERROR(VLOOKUP($B2900,$F2890:$G2895,2,0),0)+IFERROR(VLOOKUP($B2900,$H2890:$I2895,2,0),0)+IFERROR(VLOOKUP($B2900,$J2890:$K2895,2,0),0)+IFERROR(VLOOKUP($B2900,$L2890:$M2895,2,0),0)+IFERROR(VLOOKUP($B2900,$N2890:$O2895,2,0),0)+IFERROR(VLOOKUP($B2900,$P2890:$Q2895,2,0),0)+IFERROR(VLOOKUP($B2900,$R2890:$S2895,2,0),0))</f>
        <v>0</v>
      </c>
      <c r="E2900" s="110"/>
      <c r="F2900" s="105">
        <v>1</v>
      </c>
      <c r="G2900" s="184" t="e">
        <f t="array" ref="G2900:G2906">MMULT(MINVERSE($C$24:$I$30),$C2897:$C2903)</f>
        <v>#NUM!</v>
      </c>
      <c r="H2900" s="184" t="e">
        <f t="array" ref="H2900:H2905">MMULT(MINVERSE($C$24:$H$29),$C2897:$C2902)</f>
        <v>#NUM!</v>
      </c>
      <c r="I2900" s="184" t="e">
        <f t="array" ref="I2900:I2904">MMULT(MINVERSE($C$24:$G$28),$C2897:$C2901)</f>
        <v>#NUM!</v>
      </c>
      <c r="J2900" s="184" t="e">
        <f t="array" ref="J2900:J2903">MMULT(MINVERSE($C$24:$F$27),$C2897:$C2900)</f>
        <v>#NUM!</v>
      </c>
      <c r="K2900" s="184" t="e">
        <f t="array" ref="K2900:K2902">MMULT(MINVERSE($C$24:$E$26),$C2897:$C2899)</f>
        <v>#NUM!</v>
      </c>
      <c r="L2900" s="184" t="e">
        <f t="array" ref="L2900:L2901">MMULT(MINVERSE($C$24:$D$25),$C2897:$C2898)</f>
        <v>#NUM!</v>
      </c>
      <c r="M2900" s="110"/>
      <c r="O2900" s="105">
        <v>1</v>
      </c>
      <c r="P2900" s="184" t="e">
        <f t="array" ref="P2900:P2910">MMULT(MINVERSE($C$24:$M$34),$C2897:$C2907)</f>
        <v>#NUM!</v>
      </c>
      <c r="Q2900" s="184" t="e">
        <f t="array" ref="Q2900:Q2909">MMULT(MINVERSE($C$24:$L$33),$C2897:$C2906)</f>
        <v>#NUM!</v>
      </c>
      <c r="R2900" s="184" t="e">
        <f t="array" ref="R2900:R2908">MMULT(MINVERSE($C$24:$K$32),$C2897:$C2905)</f>
        <v>#NUM!</v>
      </c>
      <c r="S2900" s="184" t="e">
        <f t="array" ref="S2900:S2907">MMULT(MINVERSE($C$24:$J$31),$C2897:$C2904)</f>
        <v>#NUM!</v>
      </c>
      <c r="T2900" s="114"/>
      <c r="U2900" s="114"/>
      <c r="V2900" s="110"/>
      <c r="W2900" s="110"/>
      <c r="X2900" s="110"/>
      <c r="Y2900" s="110"/>
      <c r="Z2900" s="110"/>
      <c r="AA2900" s="110"/>
      <c r="AB2900" s="110"/>
      <c r="AC2900" s="110"/>
      <c r="AD2900" s="110"/>
      <c r="AE2900" s="110"/>
      <c r="AF2900" s="110"/>
      <c r="AG2900" s="110"/>
      <c r="AH2900" s="110"/>
    </row>
    <row r="2901" spans="1:34" hidden="1" outlineLevel="2" x14ac:dyDescent="0.25">
      <c r="B2901" s="105">
        <v>5</v>
      </c>
      <c r="C2901" s="108">
        <f t="shared" ref="C2901" si="5005">-(IFERROR(VLOOKUP($B2901,$B2890:$C2895,2,0),0)+IFERROR(VLOOKUP($B2901,$D2890:$E2895,2,0),0)+IFERROR(VLOOKUP($B2901,$F2890:$G2895,2,0),0)+IFERROR(VLOOKUP($B2901,$H2890:$I2895,2,0),0)+IFERROR(VLOOKUP($B2901,$J2890:$K2895,2,0),0)+IFERROR(VLOOKUP($B2901,$L2890:$M2895,2,0),0)+IFERROR(VLOOKUP($B2901,$N2890:$O2895,2,0),0)+IFERROR(VLOOKUP($B2901,$P2890:$Q2895,2,0),0)+IFERROR(VLOOKUP($B2901,$R2890:$S2895,2,0),0))</f>
        <v>0</v>
      </c>
      <c r="E2901" s="110"/>
      <c r="F2901" s="105">
        <v>2</v>
      </c>
      <c r="G2901" s="185" t="e">
        <v>#NUM!</v>
      </c>
      <c r="H2901" s="185" t="e">
        <v>#NUM!</v>
      </c>
      <c r="I2901" s="185" t="e">
        <v>#NUM!</v>
      </c>
      <c r="J2901" s="185" t="e">
        <v>#NUM!</v>
      </c>
      <c r="K2901" s="185" t="e">
        <v>#NUM!</v>
      </c>
      <c r="L2901" s="185" t="e">
        <v>#NUM!</v>
      </c>
      <c r="M2901" s="110"/>
      <c r="O2901" s="105">
        <v>2</v>
      </c>
      <c r="P2901" s="185" t="e">
        <v>#NUM!</v>
      </c>
      <c r="Q2901" s="185" t="e">
        <v>#NUM!</v>
      </c>
      <c r="R2901" s="185" t="e">
        <v>#NUM!</v>
      </c>
      <c r="S2901" s="185" t="e">
        <v>#NUM!</v>
      </c>
      <c r="T2901" s="114"/>
      <c r="U2901" s="114"/>
    </row>
    <row r="2902" spans="1:34" hidden="1" outlineLevel="2" x14ac:dyDescent="0.25">
      <c r="B2902" s="105">
        <v>6</v>
      </c>
      <c r="C2902" s="108">
        <f t="shared" ref="C2902" si="5006">-(IFERROR(VLOOKUP($B2902,$B2890:$C2895,2,0),0)+IFERROR(VLOOKUP($B2902,$D2890:$E2895,2,0),0)+IFERROR(VLOOKUP($B2902,$F2890:$G2895,2,0),0)+IFERROR(VLOOKUP($B2902,$H2890:$I2895,2,0),0)+IFERROR(VLOOKUP($B2902,$J2890:$K2895,2,0),0)+IFERROR(VLOOKUP($B2902,$L2890:$M2895,2,0),0)+IFERROR(VLOOKUP($B2902,$N2890:$O2895,2,0),0)+IFERROR(VLOOKUP($B2902,$P2890:$Q2895,2,0),0)+IFERROR(VLOOKUP($B2902,$R2890:$S2895,2,0),0))</f>
        <v>0</v>
      </c>
      <c r="E2902" s="110"/>
      <c r="F2902" s="105">
        <v>3</v>
      </c>
      <c r="G2902" s="185" t="e">
        <v>#NUM!</v>
      </c>
      <c r="H2902" s="185" t="e">
        <v>#NUM!</v>
      </c>
      <c r="I2902" s="185" t="e">
        <v>#NUM!</v>
      </c>
      <c r="J2902" s="185" t="e">
        <v>#NUM!</v>
      </c>
      <c r="K2902" s="185" t="e">
        <v>#NUM!</v>
      </c>
      <c r="L2902" s="185"/>
      <c r="M2902" s="110"/>
      <c r="O2902" s="105">
        <v>3</v>
      </c>
      <c r="P2902" s="185" t="e">
        <v>#NUM!</v>
      </c>
      <c r="Q2902" s="185" t="e">
        <v>#NUM!</v>
      </c>
      <c r="R2902" s="185" t="e">
        <v>#NUM!</v>
      </c>
      <c r="S2902" s="185" t="e">
        <v>#NUM!</v>
      </c>
      <c r="T2902" s="114"/>
      <c r="U2902" s="114"/>
    </row>
    <row r="2903" spans="1:34" hidden="1" outlineLevel="2" x14ac:dyDescent="0.25">
      <c r="B2903" s="105">
        <v>7</v>
      </c>
      <c r="C2903" s="108">
        <f t="shared" ref="C2903" si="5007">-(IFERROR(VLOOKUP($B2903,$B2890:$C2895,2,0),0)+IFERROR(VLOOKUP($B2903,$D2890:$E2895,2,0),0)+IFERROR(VLOOKUP($B2903,$F2890:$G2895,2,0),0)+IFERROR(VLOOKUP($B2903,$H2890:$I2895,2,0),0)+IFERROR(VLOOKUP($B2903,$J2890:$K2895,2,0),0)+IFERROR(VLOOKUP($B2903,$L2890:$M2895,2,0),0)+IFERROR(VLOOKUP($B2903,$N2890:$O2895,2,0),0)+IFERROR(VLOOKUP($B2903,$P2890:$Q2895,2,0),0)+IFERROR(VLOOKUP($B2903,$R2890:$S2895,2,0),0))</f>
        <v>0</v>
      </c>
      <c r="E2903" s="110"/>
      <c r="F2903" s="105">
        <v>4</v>
      </c>
      <c r="G2903" s="185" t="e">
        <v>#NUM!</v>
      </c>
      <c r="H2903" s="185" t="e">
        <v>#NUM!</v>
      </c>
      <c r="I2903" s="185" t="e">
        <v>#NUM!</v>
      </c>
      <c r="J2903" s="185" t="e">
        <v>#NUM!</v>
      </c>
      <c r="K2903" s="185"/>
      <c r="L2903" s="185"/>
      <c r="M2903" s="110"/>
      <c r="O2903" s="105">
        <v>4</v>
      </c>
      <c r="P2903" s="185" t="e">
        <v>#NUM!</v>
      </c>
      <c r="Q2903" s="185" t="e">
        <v>#NUM!</v>
      </c>
      <c r="R2903" s="185" t="e">
        <v>#NUM!</v>
      </c>
      <c r="S2903" s="185" t="e">
        <v>#NUM!</v>
      </c>
      <c r="T2903" s="114"/>
      <c r="U2903" s="114"/>
    </row>
    <row r="2904" spans="1:34" hidden="1" outlineLevel="2" x14ac:dyDescent="0.25">
      <c r="B2904" s="105">
        <v>8</v>
      </c>
      <c r="C2904" s="108">
        <f t="shared" ref="C2904" si="5008">-(IFERROR(VLOOKUP($B2904,$B2890:$C2895,2,0),0)+IFERROR(VLOOKUP($B2904,$D2890:$E2895,2,0),0)+IFERROR(VLOOKUP($B2904,$F2890:$G2895,2,0),0)+IFERROR(VLOOKUP($B2904,$H2890:$I2895,2,0),0)+IFERROR(VLOOKUP($B2904,$J2890:$K2895,2,0),0)+IFERROR(VLOOKUP($B2904,$L2890:$M2895,2,0),0)+IFERROR(VLOOKUP($B2904,$N2890:$O2895,2,0),0)+IFERROR(VLOOKUP($B2904,$P2890:$Q2895,2,0),0)+IFERROR(VLOOKUP($B2904,$R2890:$S2895,2,0),0))</f>
        <v>0</v>
      </c>
      <c r="E2904" s="110" t="s">
        <v>40</v>
      </c>
      <c r="F2904" s="105">
        <v>5</v>
      </c>
      <c r="G2904" s="185" t="e">
        <v>#NUM!</v>
      </c>
      <c r="H2904" s="185" t="e">
        <v>#NUM!</v>
      </c>
      <c r="I2904" s="185" t="e">
        <v>#NUM!</v>
      </c>
      <c r="J2904" s="185"/>
      <c r="K2904" s="185"/>
      <c r="L2904" s="185"/>
      <c r="M2904" s="110"/>
      <c r="O2904" s="105">
        <v>5</v>
      </c>
      <c r="P2904" s="185" t="e">
        <v>#NUM!</v>
      </c>
      <c r="Q2904" s="185" t="e">
        <v>#NUM!</v>
      </c>
      <c r="R2904" s="185" t="e">
        <v>#NUM!</v>
      </c>
      <c r="S2904" s="185" t="e">
        <v>#NUM!</v>
      </c>
      <c r="T2904" s="114"/>
      <c r="U2904" s="114"/>
    </row>
    <row r="2905" spans="1:34" hidden="1" outlineLevel="2" x14ac:dyDescent="0.25">
      <c r="B2905" s="105">
        <v>9</v>
      </c>
      <c r="C2905" s="108">
        <f t="shared" ref="C2905" si="5009">-(IFERROR(VLOOKUP($B2905,$B2890:$C2895,2,0),0)+IFERROR(VLOOKUP($B2905,$D2890:$E2895,2,0),0)+IFERROR(VLOOKUP($B2905,$F2890:$G2895,2,0),0)+IFERROR(VLOOKUP($B2905,$H2890:$I2895,2,0),0)+IFERROR(VLOOKUP($B2905,$J2890:$K2895,2,0),0)+IFERROR(VLOOKUP($B2905,$L2890:$M2895,2,0),0)+IFERROR(VLOOKUP($B2905,$N2890:$O2895,2,0),0)+IFERROR(VLOOKUP($B2905,$P2890:$Q2895,2,0),0)+IFERROR(VLOOKUP($B2905,$R2890:$S2895,2,0),0))</f>
        <v>0</v>
      </c>
      <c r="E2905" s="110"/>
      <c r="F2905" s="105">
        <v>6</v>
      </c>
      <c r="G2905" s="185" t="e">
        <v>#NUM!</v>
      </c>
      <c r="H2905" s="185" t="e">
        <v>#NUM!</v>
      </c>
      <c r="I2905" s="185"/>
      <c r="J2905" s="185"/>
      <c r="K2905" s="185"/>
      <c r="L2905" s="185"/>
      <c r="M2905" s="110"/>
      <c r="O2905" s="105">
        <v>6</v>
      </c>
      <c r="P2905" s="185" t="e">
        <v>#NUM!</v>
      </c>
      <c r="Q2905" s="185" t="e">
        <v>#NUM!</v>
      </c>
      <c r="R2905" s="185" t="e">
        <v>#NUM!</v>
      </c>
      <c r="S2905" s="185" t="e">
        <v>#NUM!</v>
      </c>
      <c r="T2905" s="114"/>
      <c r="U2905" s="114"/>
    </row>
    <row r="2906" spans="1:34" hidden="1" outlineLevel="2" x14ac:dyDescent="0.25">
      <c r="B2906" s="105">
        <v>10</v>
      </c>
      <c r="C2906" s="108">
        <f t="shared" ref="C2906" si="5010">-(IFERROR(VLOOKUP($B2906,$B2890:$C2895,2,0),0)+IFERROR(VLOOKUP($B2906,$D2890:$E2895,2,0),0)+IFERROR(VLOOKUP($B2906,$F2890:$G2895,2,0),0)+IFERROR(VLOOKUP($B2906,$H2890:$I2895,2,0),0)+IFERROR(VLOOKUP($B2906,$J2890:$K2895,2,0),0)+IFERROR(VLOOKUP($B2906,$L2890:$M2895,2,0),0)+IFERROR(VLOOKUP($B2906,$N2890:$O2895,2,0),0)+IFERROR(VLOOKUP($B2906,$P2890:$Q2895,2,0),0)+IFERROR(VLOOKUP($B2906,$R2890:$S2895,2,0),0))</f>
        <v>0</v>
      </c>
      <c r="E2906" s="110"/>
      <c r="F2906" s="105">
        <v>7</v>
      </c>
      <c r="G2906" s="185" t="e">
        <v>#NUM!</v>
      </c>
      <c r="H2906" s="185"/>
      <c r="I2906" s="185"/>
      <c r="J2906" s="185"/>
      <c r="K2906" s="185"/>
      <c r="L2906" s="185"/>
      <c r="M2906" s="110"/>
      <c r="N2906" s="110" t="s">
        <v>40</v>
      </c>
      <c r="O2906" s="105">
        <v>7</v>
      </c>
      <c r="P2906" s="185" t="e">
        <v>#NUM!</v>
      </c>
      <c r="Q2906" s="185" t="e">
        <v>#NUM!</v>
      </c>
      <c r="R2906" s="185" t="e">
        <v>#NUM!</v>
      </c>
      <c r="S2906" s="185" t="e">
        <v>#NUM!</v>
      </c>
      <c r="T2906" s="114"/>
      <c r="U2906" s="114"/>
    </row>
    <row r="2907" spans="1:34" hidden="1" outlineLevel="2" x14ac:dyDescent="0.25">
      <c r="B2907" s="105">
        <v>11</v>
      </c>
      <c r="C2907" s="108">
        <f t="shared" ref="C2907" si="5011">-(IFERROR(VLOOKUP($B2907,$B2890:$C2895,2,0),0)+IFERROR(VLOOKUP($B2907,$D2890:$E2895,2,0),0)+IFERROR(VLOOKUP($B2907,$F2890:$G2895,2,0),0)+IFERROR(VLOOKUP($B2907,$H2890:$I2895,2,0),0)+IFERROR(VLOOKUP($B2907,$J2890:$K2895,2,0),0)+IFERROR(VLOOKUP($B2907,$L2890:$M2895,2,0),0)+IFERROR(VLOOKUP($B2907,$N2890:$O2895,2,0),0)+IFERROR(VLOOKUP($B2907,$P2890:$Q2895,2,0),0)+IFERROR(VLOOKUP($B2907,$R2890:$S2895,2,0),0))</f>
        <v>0</v>
      </c>
      <c r="E2907" s="110"/>
      <c r="M2907" s="110"/>
      <c r="O2907" s="105">
        <v>8</v>
      </c>
      <c r="P2907" s="185" t="e">
        <v>#NUM!</v>
      </c>
      <c r="Q2907" s="185" t="e">
        <v>#NUM!</v>
      </c>
      <c r="R2907" s="185" t="e">
        <v>#NUM!</v>
      </c>
      <c r="S2907" s="185" t="e">
        <v>#NUM!</v>
      </c>
      <c r="T2907" s="114"/>
      <c r="U2907" s="114"/>
    </row>
    <row r="2908" spans="1:34" hidden="1" outlineLevel="2" x14ac:dyDescent="0.25">
      <c r="B2908" s="105">
        <v>12</v>
      </c>
      <c r="C2908" s="108">
        <f t="shared" ref="C2908" si="5012">-(IFERROR(VLOOKUP($B2908,$B2890:$C2895,2,0),0)+IFERROR(VLOOKUP($B2908,$D2890:$E2895,2,0),0)+IFERROR(VLOOKUP($B2908,$F2890:$G2895,2,0),0)+IFERROR(VLOOKUP($B2908,$H2890:$I2895,2,0),0)+IFERROR(VLOOKUP($B2908,$J2890:$K2895,2,0),0)+IFERROR(VLOOKUP($B2908,$L2890:$M2895,2,0),0)+IFERROR(VLOOKUP($B2908,$N2890:$O2895,2,0),0)+IFERROR(VLOOKUP($B2908,$P2890:$Q2895,2,0),0)+IFERROR(VLOOKUP($B2908,$R2890:$S2895,2,0),0))</f>
        <v>0</v>
      </c>
      <c r="E2908" s="110"/>
      <c r="M2908" s="110"/>
      <c r="O2908" s="105">
        <v>9</v>
      </c>
      <c r="P2908" s="185" t="e">
        <v>#NUM!</v>
      </c>
      <c r="Q2908" s="185" t="e">
        <v>#NUM!</v>
      </c>
      <c r="R2908" s="185" t="e">
        <v>#NUM!</v>
      </c>
      <c r="S2908" s="185"/>
      <c r="T2908" s="114"/>
      <c r="U2908" s="114"/>
    </row>
    <row r="2909" spans="1:34" hidden="1" outlineLevel="2" x14ac:dyDescent="0.25">
      <c r="B2909" s="105">
        <v>13</v>
      </c>
      <c r="C2909" s="108">
        <f t="shared" ref="C2909" si="5013">-(IFERROR(VLOOKUP($B2909,$B2890:$C2895,2,0),0)+IFERROR(VLOOKUP($B2909,$D2890:$E2895,2,0),0)+IFERROR(VLOOKUP($B2909,$F2890:$G2895,2,0),0)+IFERROR(VLOOKUP($B2909,$H2890:$I2895,2,0),0)+IFERROR(VLOOKUP($B2909,$J2890:$K2895,2,0),0)+IFERROR(VLOOKUP($B2909,$L2890:$M2895,2,0),0)+IFERROR(VLOOKUP($B2909,$N2890:$O2895,2,0),0)+IFERROR(VLOOKUP($B2909,$P2890:$Q2895,2,0),0)+IFERROR(VLOOKUP($B2909,$R2890:$S2895,2,0),0))</f>
        <v>0</v>
      </c>
      <c r="E2909" s="110"/>
      <c r="F2909" s="110"/>
      <c r="G2909" s="324" t="s">
        <v>42</v>
      </c>
      <c r="H2909" s="324"/>
      <c r="I2909" s="324"/>
      <c r="J2909" s="324"/>
      <c r="K2909" s="324"/>
      <c r="L2909" s="324"/>
      <c r="M2909" s="110"/>
      <c r="O2909" s="105">
        <v>10</v>
      </c>
      <c r="P2909" s="185" t="e">
        <v>#NUM!</v>
      </c>
      <c r="Q2909" s="185" t="e">
        <v>#NUM!</v>
      </c>
      <c r="R2909" s="185"/>
      <c r="S2909" s="185"/>
      <c r="T2909" s="114"/>
      <c r="U2909" s="114"/>
    </row>
    <row r="2910" spans="1:34" hidden="1" outlineLevel="2" x14ac:dyDescent="0.25">
      <c r="B2910" s="105">
        <v>14</v>
      </c>
      <c r="C2910" s="108">
        <f t="shared" ref="C2910" si="5014">-(IFERROR(VLOOKUP($B2910,$B2890:$C2895,2,0),0)+IFERROR(VLOOKUP($B2910,$D2890:$E2895,2,0),0)+IFERROR(VLOOKUP($B2910,$F2890:$G2895,2,0),0)+IFERROR(VLOOKUP($B2910,$H2890:$I2895,2,0),0)+IFERROR(VLOOKUP($B2910,$J2890:$K2895,2,0),0)+IFERROR(VLOOKUP($B2910,$L2890:$M2895,2,0),0)+IFERROR(VLOOKUP($B2910,$N2890:$O2895,2,0),0)+IFERROR(VLOOKUP($B2910,$P2890:$Q2895,2,0),0)+IFERROR(VLOOKUP($B2910,$R2890:$S2895,2,0),0))</f>
        <v>0</v>
      </c>
      <c r="E2910" s="110"/>
      <c r="F2910" s="110"/>
      <c r="G2910" s="112">
        <v>6</v>
      </c>
      <c r="H2910" s="112">
        <v>5</v>
      </c>
      <c r="I2910" s="112">
        <v>4</v>
      </c>
      <c r="J2910" s="112">
        <v>3</v>
      </c>
      <c r="K2910" s="112">
        <v>2</v>
      </c>
      <c r="L2910" s="112">
        <v>1</v>
      </c>
      <c r="M2910" s="110"/>
      <c r="O2910" s="105">
        <v>11</v>
      </c>
      <c r="P2910" s="185" t="e">
        <v>#NUM!</v>
      </c>
      <c r="Q2910" s="185"/>
      <c r="R2910" s="185"/>
      <c r="S2910" s="185"/>
      <c r="T2910" s="114"/>
      <c r="U2910" s="114"/>
    </row>
    <row r="2911" spans="1:34" hidden="1" outlineLevel="2" x14ac:dyDescent="0.25">
      <c r="A2911" s="68" t="s">
        <v>41</v>
      </c>
      <c r="B2911" s="105">
        <v>15</v>
      </c>
      <c r="C2911" s="108">
        <f t="shared" ref="C2911" si="5015">-(IFERROR(VLOOKUP($B2911,$B2890:$C2895,2,0),0)+IFERROR(VLOOKUP($B2911,$D2890:$E2895,2,0),0)+IFERROR(VLOOKUP($B2911,$F2890:$G2895,2,0),0)+IFERROR(VLOOKUP($B2911,$H2890:$I2895,2,0),0)+IFERROR(VLOOKUP($B2911,$J2890:$K2895,2,0),0)+IFERROR(VLOOKUP($B2911,$L2890:$M2895,2,0),0)+IFERROR(VLOOKUP($B2911,$N2890:$O2895,2,0),0)+IFERROR(VLOOKUP($B2911,$P2890:$Q2895,2,0),0)+IFERROR(VLOOKUP($B2911,$R2890:$S2895,2,0),0))</f>
        <v>0</v>
      </c>
      <c r="E2911" s="110"/>
      <c r="F2911" s="105">
        <v>1</v>
      </c>
      <c r="G2911" s="184" t="e">
        <f t="array" ref="G2911:G2919">MMULT(MINVERSE($C$24:$K$32),$C2897:$C2905)</f>
        <v>#NUM!</v>
      </c>
      <c r="H2911" s="184" t="e">
        <f t="array" ref="H2911:H2918">MMULT(MINVERSE($C$24:$J$31),$C2897:$C2904)</f>
        <v>#NUM!</v>
      </c>
      <c r="I2911" s="184" t="e">
        <f t="array" ref="I2911:I2917">MMULT(MINVERSE($C$24:$I$30),$C2897:$C2903)</f>
        <v>#NUM!</v>
      </c>
      <c r="J2911" s="184" t="e">
        <f t="array" ref="J2911:J2916">MMULT(MINVERSE($C$24:$H$29),$C2897:$C2902)</f>
        <v>#NUM!</v>
      </c>
      <c r="K2911" s="184" t="e">
        <f t="array" ref="K2911:K2915">MMULT(MINVERSE($C$24:$G$28),$C2897:$C2901)</f>
        <v>#NUM!</v>
      </c>
      <c r="L2911" s="113"/>
      <c r="M2911" s="110"/>
      <c r="N2911" s="110"/>
      <c r="O2911" s="110"/>
      <c r="P2911" s="110"/>
    </row>
    <row r="2912" spans="1:34" hidden="1" outlineLevel="2" x14ac:dyDescent="0.25">
      <c r="B2912" s="105">
        <v>16</v>
      </c>
      <c r="C2912" s="108">
        <f t="shared" ref="C2912" si="5016">-(IFERROR(VLOOKUP($B2912,$B2890:$C2895,2,0),0)+IFERROR(VLOOKUP($B2912,$D2890:$E2895,2,0),0)+IFERROR(VLOOKUP($B2912,$F2890:$G2895,2,0),0)+IFERROR(VLOOKUP($B2912,$H2890:$I2895,2,0),0)+IFERROR(VLOOKUP($B2912,$J2890:$K2895,2,0),0)+IFERROR(VLOOKUP($B2912,$L2890:$M2895,2,0),0)+IFERROR(VLOOKUP($B2912,$N2890:$O2895,2,0),0)+IFERROR(VLOOKUP($B2912,$P2890:$Q2895,2,0),0)+IFERROR(VLOOKUP($B2912,$R2890:$S2895,2,0),0))</f>
        <v>0</v>
      </c>
      <c r="E2912" s="110"/>
      <c r="F2912" s="105">
        <v>2</v>
      </c>
      <c r="G2912" s="185" t="e">
        <v>#NUM!</v>
      </c>
      <c r="H2912" s="185" t="e">
        <v>#NUM!</v>
      </c>
      <c r="I2912" s="185" t="e">
        <v>#NUM!</v>
      </c>
      <c r="J2912" s="185" t="e">
        <v>#NUM!</v>
      </c>
      <c r="K2912" s="185" t="e">
        <v>#NUM!</v>
      </c>
      <c r="L2912" s="114"/>
      <c r="M2912" s="110"/>
      <c r="N2912" s="110"/>
      <c r="O2912" s="110"/>
      <c r="P2912" s="110"/>
    </row>
    <row r="2913" spans="1:24" hidden="1" outlineLevel="2" x14ac:dyDescent="0.25">
      <c r="B2913" s="105">
        <v>17</v>
      </c>
      <c r="C2913" s="108">
        <f t="shared" ref="C2913" si="5017">-(IFERROR(VLOOKUP($B2913,$B2890:$C2895,2,0),0)+IFERROR(VLOOKUP($B2913,$D2890:$E2895,2,0),0)+IFERROR(VLOOKUP($B2913,$F2890:$G2895,2,0),0)+IFERROR(VLOOKUP($B2913,$H2890:$I2895,2,0),0)+IFERROR(VLOOKUP($B2913,$J2890:$K2895,2,0),0)+IFERROR(VLOOKUP($B2913,$L2890:$M2895,2,0),0)+IFERROR(VLOOKUP($B2913,$N2890:$O2895,2,0),0)+IFERROR(VLOOKUP($B2913,$P2890:$Q2895,2,0),0)+IFERROR(VLOOKUP($B2913,$R2890:$S2895,2,0),0))</f>
        <v>0</v>
      </c>
      <c r="E2913" s="110"/>
      <c r="F2913" s="105">
        <v>3</v>
      </c>
      <c r="G2913" s="185" t="e">
        <v>#NUM!</v>
      </c>
      <c r="H2913" s="185" t="e">
        <v>#NUM!</v>
      </c>
      <c r="I2913" s="185" t="e">
        <v>#NUM!</v>
      </c>
      <c r="J2913" s="185" t="e">
        <v>#NUM!</v>
      </c>
      <c r="K2913" s="185" t="e">
        <v>#NUM!</v>
      </c>
      <c r="L2913" s="114"/>
      <c r="M2913" s="110"/>
    </row>
    <row r="2914" spans="1:24" hidden="1" outlineLevel="2" x14ac:dyDescent="0.25">
      <c r="B2914" s="105">
        <v>18</v>
      </c>
      <c r="C2914" s="108">
        <f t="shared" ref="C2914" si="5018">-(IFERROR(VLOOKUP($B2914,$B2890:$C2895,2,0),0)+IFERROR(VLOOKUP($B2914,$D2890:$E2895,2,0),0)+IFERROR(VLOOKUP($B2914,$F2890:$G2895,2,0),0)+IFERROR(VLOOKUP($B2914,$H2890:$I2895,2,0),0)+IFERROR(VLOOKUP($B2914,$J2890:$K2895,2,0),0)+IFERROR(VLOOKUP($B2914,$L2890:$M2895,2,0),0)+IFERROR(VLOOKUP($B2914,$N2890:$O2895,2,0),0)+IFERROR(VLOOKUP($B2914,$P2890:$Q2895,2,0),0)+IFERROR(VLOOKUP($B2914,$R2890:$S2895,2,0),0))</f>
        <v>0</v>
      </c>
      <c r="E2914" s="110"/>
      <c r="F2914" s="105">
        <v>4</v>
      </c>
      <c r="G2914" s="185" t="e">
        <v>#NUM!</v>
      </c>
      <c r="H2914" s="185" t="e">
        <v>#NUM!</v>
      </c>
      <c r="I2914" s="185" t="e">
        <v>#NUM!</v>
      </c>
      <c r="J2914" s="185" t="e">
        <v>#NUM!</v>
      </c>
      <c r="K2914" s="185" t="e">
        <v>#NUM!</v>
      </c>
      <c r="L2914" s="114"/>
      <c r="M2914" s="110"/>
    </row>
    <row r="2915" spans="1:24" hidden="1" outlineLevel="2" x14ac:dyDescent="0.25">
      <c r="B2915" s="105">
        <v>19</v>
      </c>
      <c r="C2915" s="108">
        <f t="shared" ref="C2915" si="5019">-(IFERROR(VLOOKUP($B2915,$B2890:$C2895,2,0),0)+IFERROR(VLOOKUP($B2915,$D2890:$E2895,2,0),0)+IFERROR(VLOOKUP($B2915,$F2890:$G2895,2,0),0)+IFERROR(VLOOKUP($B2915,$H2890:$I2895,2,0),0)+IFERROR(VLOOKUP($B2915,$J2890:$K2895,2,0),0)+IFERROR(VLOOKUP($B2915,$L2890:$M2895,2,0),0)+IFERROR(VLOOKUP($B2915,$N2890:$O2895,2,0),0)+IFERROR(VLOOKUP($B2915,$P2890:$Q2895,2,0),0)+IFERROR(VLOOKUP($B2915,$R2890:$S2895,2,0),0))</f>
        <v>0</v>
      </c>
      <c r="E2915" s="110"/>
      <c r="F2915" s="105">
        <v>5</v>
      </c>
      <c r="G2915" s="185" t="e">
        <v>#NUM!</v>
      </c>
      <c r="H2915" s="185" t="e">
        <v>#NUM!</v>
      </c>
      <c r="I2915" s="185" t="e">
        <v>#NUM!</v>
      </c>
      <c r="J2915" s="185" t="e">
        <v>#NUM!</v>
      </c>
      <c r="K2915" s="185" t="e">
        <v>#NUM!</v>
      </c>
      <c r="L2915" s="114"/>
      <c r="M2915" s="110"/>
    </row>
    <row r="2916" spans="1:24" hidden="1" outlineLevel="2" x14ac:dyDescent="0.25">
      <c r="B2916" s="105">
        <v>20</v>
      </c>
      <c r="C2916" s="108">
        <f t="shared" ref="C2916" si="5020">-(IFERROR(VLOOKUP($B2916,$B2890:$C2895,2,0),0)+IFERROR(VLOOKUP($B2916,$D2890:$E2895,2,0),0)+IFERROR(VLOOKUP($B2916,$F2890:$G2895,2,0),0)+IFERROR(VLOOKUP($B2916,$H2890:$I2895,2,0),0)+IFERROR(VLOOKUP($B2916,$J2890:$K2895,2,0),0)+IFERROR(VLOOKUP($B2916,$L2890:$M2895,2,0),0)+IFERROR(VLOOKUP($B2916,$N2890:$O2895,2,0),0)+IFERROR(VLOOKUP($B2916,$P2890:$Q2895,2,0),0)+IFERROR(VLOOKUP($B2916,$R2890:$S2895,2,0),0))</f>
        <v>0</v>
      </c>
      <c r="E2916" s="110" t="s">
        <v>40</v>
      </c>
      <c r="F2916" s="105">
        <v>6</v>
      </c>
      <c r="G2916" s="185" t="e">
        <v>#NUM!</v>
      </c>
      <c r="H2916" s="185" t="e">
        <v>#NUM!</v>
      </c>
      <c r="I2916" s="185" t="e">
        <v>#NUM!</v>
      </c>
      <c r="J2916" s="185" t="e">
        <v>#NUM!</v>
      </c>
      <c r="K2916" s="185"/>
      <c r="L2916" s="114"/>
      <c r="M2916" s="110"/>
    </row>
    <row r="2917" spans="1:24" hidden="1" outlineLevel="2" x14ac:dyDescent="0.25">
      <c r="B2917" s="105">
        <v>21</v>
      </c>
      <c r="C2917" s="108">
        <f t="shared" ref="C2917" si="5021">-(IFERROR(VLOOKUP($B2917,$B2890:$C2895,2,0),0)+IFERROR(VLOOKUP($B2917,$D2890:$E2895,2,0),0)+IFERROR(VLOOKUP($B2917,$F2890:$G2895,2,0),0)+IFERROR(VLOOKUP($B2917,$H2890:$I2895,2,0),0)+IFERROR(VLOOKUP($B2917,$J2890:$K2895,2,0),0)+IFERROR(VLOOKUP($B2917,$L2890:$M2895,2,0),0)+IFERROR(VLOOKUP($B2917,$N2890:$O2895,2,0),0)+IFERROR(VLOOKUP($B2917,$P2890:$Q2895,2,0),0)+IFERROR(VLOOKUP($B2917,$R2890:$S2895,2,0),0))</f>
        <v>0</v>
      </c>
      <c r="E2917" s="110"/>
      <c r="F2917" s="105">
        <v>7</v>
      </c>
      <c r="G2917" s="185" t="e">
        <v>#NUM!</v>
      </c>
      <c r="H2917" s="185" t="e">
        <v>#NUM!</v>
      </c>
      <c r="I2917" s="185" t="e">
        <v>#NUM!</v>
      </c>
      <c r="J2917" s="185"/>
      <c r="K2917" s="185"/>
      <c r="L2917" s="114"/>
      <c r="M2917" s="110"/>
    </row>
    <row r="2918" spans="1:24" hidden="1" outlineLevel="2" x14ac:dyDescent="0.25">
      <c r="E2918" s="110"/>
      <c r="F2918" s="105">
        <v>8</v>
      </c>
      <c r="G2918" s="185" t="e">
        <v>#NUM!</v>
      </c>
      <c r="H2918" s="185" t="e">
        <v>#NUM!</v>
      </c>
      <c r="I2918" s="185"/>
      <c r="J2918" s="185"/>
      <c r="K2918" s="185"/>
      <c r="L2918" s="114"/>
      <c r="M2918" s="110"/>
      <c r="X2918" s="110"/>
    </row>
    <row r="2919" spans="1:24" hidden="1" outlineLevel="2" x14ac:dyDescent="0.25">
      <c r="E2919" s="110"/>
      <c r="F2919" s="105">
        <v>9</v>
      </c>
      <c r="G2919" s="185" t="e">
        <v>#NUM!</v>
      </c>
      <c r="H2919" s="185"/>
      <c r="I2919" s="185"/>
      <c r="J2919" s="185"/>
      <c r="K2919" s="185"/>
      <c r="L2919" s="114"/>
      <c r="M2919" s="110"/>
      <c r="X2919" s="110"/>
    </row>
    <row r="2920" spans="1:24" hidden="1" outlineLevel="2" x14ac:dyDescent="0.25">
      <c r="A2920" s="117"/>
    </row>
    <row r="2921" spans="1:24" s="119" customFormat="1" hidden="1" outlineLevel="2" x14ac:dyDescent="0.25">
      <c r="A2921" s="118" t="s">
        <v>37</v>
      </c>
    </row>
    <row r="2922" spans="1:24" hidden="1" outlineLevel="2" x14ac:dyDescent="0.25">
      <c r="B2922" s="316" t="e">
        <f t="shared" ref="B2922:B2928" si="5022">B2889</f>
        <v>#REF!</v>
      </c>
      <c r="C2922" s="316"/>
      <c r="D2922" s="316" t="e">
        <f t="shared" ref="D2922:D2928" si="5023">D2889</f>
        <v>#REF!</v>
      </c>
      <c r="E2922" s="316"/>
      <c r="F2922" s="316" t="e">
        <f t="shared" ref="F2922:F2928" si="5024">F2889</f>
        <v>#REF!</v>
      </c>
      <c r="G2922" s="316"/>
      <c r="H2922" s="316" t="e">
        <f t="shared" ref="H2922:H2928" si="5025">H2889</f>
        <v>#REF!</v>
      </c>
      <c r="I2922" s="316"/>
      <c r="J2922" s="316" t="e">
        <f t="shared" ref="J2922:J2928" si="5026">J2889</f>
        <v>#REF!</v>
      </c>
      <c r="K2922" s="316"/>
      <c r="L2922" s="316" t="e">
        <f t="shared" ref="L2922:L2928" si="5027">L2889</f>
        <v>#REF!</v>
      </c>
      <c r="M2922" s="316"/>
    </row>
    <row r="2923" spans="1:24" hidden="1" outlineLevel="2" x14ac:dyDescent="0.25">
      <c r="B2923" s="105" t="e">
        <f t="shared" si="5022"/>
        <v>#REF!</v>
      </c>
      <c r="C2923" s="116" t="e">
        <f>IF($Q$2=2,IFERROR(INDEX($G2900:$L2906,MATCH(B2923,$F2900:$F2906,0),MATCH(INICIO!$C$59,$G2899:$L2899,0)),0),IF($Q$2=4,IFERROR(INDEX($P2900:$U2910,MATCH(B2923,$O2900:$O2910,0),MATCH(INICIO!$C$59,$P2899:$U2899,0)),0),IFERROR(INDEX($G2911:$L2919,MATCH(B2923,$F2911:$F2919,0),MATCH(INICIO!$C$59,$G2910:$L2910,0)),0)))</f>
        <v>#REF!</v>
      </c>
      <c r="D2923" s="105" t="e">
        <f t="shared" si="5023"/>
        <v>#REF!</v>
      </c>
      <c r="E2923" s="116" t="e">
        <f>IF($Q$2=2,IFERROR(INDEX($G2900:$L2906,MATCH(D2923,$F2900:$F2906,0),MATCH(INICIO!$C$59,$G2899:$L2899,0)),0),IF($Q$2=4,IFERROR(INDEX($P2900:$U2910,MATCH(D2923,$O2900:$O2910,0),MATCH(INICIO!$C$59,$P2899:$U2899,0)),0),IFERROR(INDEX($G2911:$L2919,MATCH(D2923,$F2911:$F2919,0),MATCH(INICIO!$C$59,$G2910:$L2910,0)),0)))</f>
        <v>#REF!</v>
      </c>
      <c r="F2923" s="105" t="e">
        <f t="shared" si="5024"/>
        <v>#REF!</v>
      </c>
      <c r="G2923" s="116" t="e">
        <f>IF($Q$2=2,IFERROR(INDEX($G2900:$L2906,MATCH(F2923,$F2900:$F2906,0),MATCH(INICIO!$C$59,$G2899:$L2899,0)),0),IF($Q$2=4,IFERROR(INDEX($P2900:$U2910,MATCH(F2923,$O2900:$O2910,0),MATCH(INICIO!$C$59,$P2899:$U2899,0)),0),IFERROR(INDEX($G2911:$L2919,MATCH(F2923,$F2911:$F2919,0),MATCH(INICIO!$C$59,$G2910:$L2910,0)),0)))</f>
        <v>#REF!</v>
      </c>
      <c r="H2923" s="105" t="e">
        <f t="shared" si="5025"/>
        <v>#REF!</v>
      </c>
      <c r="I2923" s="116" t="e">
        <f>IF($Q$2=2,IFERROR(INDEX($G2900:$L2906,MATCH(H2923,$F2900:$F2906,0),MATCH(INICIO!$C$59,$G2899:$L2899,0)),0),IF($Q$2=4,IFERROR(INDEX($P2900:$U2910,MATCH(H2923,$O2900:$O2910,0),MATCH(INICIO!$C$59,$P2899:$U2899,0)),0),IFERROR(INDEX($G2911:$L2919,MATCH(H2923,$F2911:$F2919,0),MATCH(INICIO!$C$59,$G2910:$L2910,0)),0)))</f>
        <v>#REF!</v>
      </c>
      <c r="J2923" s="105" t="e">
        <f t="shared" si="5026"/>
        <v>#REF!</v>
      </c>
      <c r="K2923" s="116" t="e">
        <f>IF($Q$2=2,IFERROR(INDEX($G2900:$L2906,MATCH(J2923,$F2900:$F2906,0),MATCH(INICIO!$C$59,$G2899:$L2899,0)),0),IF($Q$2=4,IFERROR(INDEX($P2900:$U2910,MATCH(J2923,$O2900:$O2910,0),MATCH(INICIO!$C$59,$P2899:$U2899,0)),0),IFERROR(INDEX($G2911:$L2919,MATCH(J2923,$F2911:$F2919,0),MATCH(INICIO!$C$59,$G2910:$L2910,0)),0)))</f>
        <v>#REF!</v>
      </c>
      <c r="L2923" s="105" t="e">
        <f t="shared" si="5027"/>
        <v>#REF!</v>
      </c>
      <c r="M2923" s="116" t="e">
        <f>IF($Q$2=2,IFERROR(INDEX($G2900:$L2906,MATCH(L2923,$F2900:$F2906,0),MATCH(INICIO!$C$59,$G2899:$L2899,0)),0),IF($Q$2=4,IFERROR(INDEX($P2900:$U2910,MATCH(L2923,$O2900:$O2910,0),MATCH(INICIO!$C$59,$P2899:$U2899,0)),0),IFERROR(INDEX($G2911:$L2919,MATCH(L2923,$F2911:$F2919,0),MATCH(INICIO!$C$59,$G2910:$L2910,0)),0)))</f>
        <v>#REF!</v>
      </c>
    </row>
    <row r="2924" spans="1:24" hidden="1" outlineLevel="2" x14ac:dyDescent="0.25">
      <c r="B2924" s="105" t="e">
        <f t="shared" si="5022"/>
        <v>#REF!</v>
      </c>
      <c r="C2924" s="116" t="e">
        <f>IF($Q$2=2,IFERROR(INDEX($G2900:$L2906,MATCH(B2924,$F2900:$F2906,0),MATCH(INICIO!$C$59,$G2899:$L2899,0)),0),IF($Q$2=4,IFERROR(INDEX($P2900:$U2910,MATCH(B2924,$O2900:$O2910,0),MATCH(INICIO!$C$59,$P2899:$U2899,0)),0),IFERROR(INDEX($G2911:$L2919,MATCH(B2924,$F2911:$F2919,0),MATCH(INICIO!$C$59,$G2910:$L2910,0)),0)))</f>
        <v>#REF!</v>
      </c>
      <c r="D2924" s="105" t="e">
        <f t="shared" si="5023"/>
        <v>#REF!</v>
      </c>
      <c r="E2924" s="116" t="e">
        <f>IF($Q$2=2,IFERROR(INDEX($G2900:$L2906,MATCH(D2924,$F2900:$F2906,0),MATCH(INICIO!$C$59,$G2899:$L2899,0)),0),IF($Q$2=4,IFERROR(INDEX($P2900:$U2910,MATCH(D2924,$O2900:$O2910,0),MATCH(INICIO!$C$59,$P2899:$U2899,0)),0),IFERROR(INDEX($G2911:$L2919,MATCH(D2924,$F2911:$F2919,0),MATCH(INICIO!$C$59,$G2910:$L2910,0)),0)))</f>
        <v>#REF!</v>
      </c>
      <c r="F2924" s="105" t="e">
        <f t="shared" si="5024"/>
        <v>#REF!</v>
      </c>
      <c r="G2924" s="116" t="e">
        <f>IF($Q$2=2,IFERROR(INDEX($G2900:$L2906,MATCH(F2924,$F2900:$F2906,0),MATCH(INICIO!$C$59,$G2899:$L2899,0)),0),IF($Q$2=4,IFERROR(INDEX($P2900:$U2910,MATCH(F2924,$O2900:$O2910,0),MATCH(INICIO!$C$59,$P2899:$U2899,0)),0),IFERROR(INDEX($G2911:$L2919,MATCH(F2924,$F2911:$F2919,0),MATCH(INICIO!$C$59,$G2910:$L2910,0)),0)))</f>
        <v>#REF!</v>
      </c>
      <c r="H2924" s="105" t="e">
        <f t="shared" si="5025"/>
        <v>#REF!</v>
      </c>
      <c r="I2924" s="116" t="e">
        <f>IF($Q$2=2,IFERROR(INDEX($G2900:$L2906,MATCH(H2924,$F2900:$F2906,0),MATCH(INICIO!$C$59,$G2899:$L2899,0)),0),IF($Q$2=4,IFERROR(INDEX($P2900:$U2910,MATCH(H2924,$O2900:$O2910,0),MATCH(INICIO!$C$59,$P2899:$U2899,0)),0),IFERROR(INDEX($G2911:$L2919,MATCH(H2924,$F2911:$F2919,0),MATCH(INICIO!$C$59,$G2910:$L2910,0)),0)))</f>
        <v>#REF!</v>
      </c>
      <c r="J2924" s="105" t="e">
        <f t="shared" si="5026"/>
        <v>#REF!</v>
      </c>
      <c r="K2924" s="116" t="e">
        <f>IF($Q$2=2,IFERROR(INDEX($G2900:$L2906,MATCH(J2924,$F2900:$F2906,0),MATCH(INICIO!$C$59,$G2899:$L2899,0)),0),IF($Q$2=4,IFERROR(INDEX($P2900:$U2910,MATCH(J2924,$O2900:$O2910,0),MATCH(INICIO!$C$59,$P2899:$U2899,0)),0),IFERROR(INDEX($G2911:$L2919,MATCH(J2924,$F2911:$F2919,0),MATCH(INICIO!$C$59,$G2910:$L2910,0)),0)))</f>
        <v>#REF!</v>
      </c>
      <c r="L2924" s="105" t="e">
        <f t="shared" si="5027"/>
        <v>#REF!</v>
      </c>
      <c r="M2924" s="116" t="e">
        <f>IF($Q$2=2,IFERROR(INDEX($G2900:$L2906,MATCH(L2924,$F2900:$F2906,0),MATCH(INICIO!$C$59,$G2899:$L2899,0)),0),IF($Q$2=4,IFERROR(INDEX($P2900:$U2910,MATCH(L2924,$O2900:$O2910,0),MATCH(INICIO!$C$59,$P2899:$U2899,0)),0),IFERROR(INDEX($G2911:$L2919,MATCH(L2924,$F2911:$F2919,0),MATCH(INICIO!$C$59,$G2910:$L2910,0)),0)))</f>
        <v>#REF!</v>
      </c>
    </row>
    <row r="2925" spans="1:24" hidden="1" outlineLevel="2" x14ac:dyDescent="0.25">
      <c r="B2925" s="105" t="e">
        <f t="shared" si="5022"/>
        <v>#REF!</v>
      </c>
      <c r="C2925" s="116" t="e">
        <f>IF($Q$2=2,IFERROR(INDEX($G2900:$L2906,MATCH(B2925,$F2900:$F2906,0),MATCH(INICIO!$C$59,$G2899:$L2899,0)),0),IF($Q$2=4,IFERROR(INDEX($P2900:$U2910,MATCH(B2925,$O2900:$O2910,0),MATCH(INICIO!$C$59,$P2899:$U2899,0)),0),IFERROR(INDEX($G2911:$L2919,MATCH(B2925,$F2911:$F2919,0),MATCH(INICIO!$C$59,$G2910:$L2910,0)),0)))</f>
        <v>#REF!</v>
      </c>
      <c r="D2925" s="105" t="e">
        <f t="shared" si="5023"/>
        <v>#REF!</v>
      </c>
      <c r="E2925" s="116" t="e">
        <f>IF($Q$2=2,IFERROR(INDEX($G2900:$L2906,MATCH(D2925,$F2900:$F2906,0),MATCH(INICIO!$C$59,$G2899:$L2899,0)),0),IF($Q$2=4,IFERROR(INDEX($P2900:$U2910,MATCH(D2925,$O2900:$O2910,0),MATCH(INICIO!$C$59,$P2899:$U2899,0)),0),IFERROR(INDEX($G2911:$L2919,MATCH(D2925,$F2911:$F2919,0),MATCH(INICIO!$C$59,$G2910:$L2910,0)),0)))</f>
        <v>#REF!</v>
      </c>
      <c r="F2925" s="105" t="e">
        <f t="shared" si="5024"/>
        <v>#REF!</v>
      </c>
      <c r="G2925" s="116" t="e">
        <f>IF($Q$2=2,IFERROR(INDEX($G2900:$L2906,MATCH(F2925,$F2900:$F2906,0),MATCH(INICIO!$C$59,$G2899:$L2899,0)),0),IF($Q$2=4,IFERROR(INDEX($P2900:$U2910,MATCH(F2925,$O2900:$O2910,0),MATCH(INICIO!$C$59,$P2899:$U2899,0)),0),IFERROR(INDEX($G2911:$L2919,MATCH(F2925,$F2911:$F2919,0),MATCH(INICIO!$C$59,$G2910:$L2910,0)),0)))</f>
        <v>#REF!</v>
      </c>
      <c r="H2925" s="105" t="e">
        <f t="shared" si="5025"/>
        <v>#REF!</v>
      </c>
      <c r="I2925" s="116" t="e">
        <f>IF($Q$2=2,IFERROR(INDEX($G2900:$L2906,MATCH(H2925,$F2900:$F2906,0),MATCH(INICIO!$C$59,$G2899:$L2899,0)),0),IF($Q$2=4,IFERROR(INDEX($P2900:$U2910,MATCH(H2925,$O2900:$O2910,0),MATCH(INICIO!$C$59,$P2899:$U2899,0)),0),IFERROR(INDEX($G2911:$L2919,MATCH(H2925,$F2911:$F2919,0),MATCH(INICIO!$C$59,$G2910:$L2910,0)),0)))</f>
        <v>#REF!</v>
      </c>
      <c r="J2925" s="105" t="e">
        <f t="shared" si="5026"/>
        <v>#REF!</v>
      </c>
      <c r="K2925" s="116" t="e">
        <f>IF($Q$2=2,IFERROR(INDEX($G2900:$L2906,MATCH(J2925,$F2900:$F2906,0),MATCH(INICIO!$C$59,$G2899:$L2899,0)),0),IF($Q$2=4,IFERROR(INDEX($P2900:$U2910,MATCH(J2925,$O2900:$O2910,0),MATCH(INICIO!$C$59,$P2899:$U2899,0)),0),IFERROR(INDEX($G2911:$L2919,MATCH(J2925,$F2911:$F2919,0),MATCH(INICIO!$C$59,$G2910:$L2910,0)),0)))</f>
        <v>#REF!</v>
      </c>
      <c r="L2925" s="105" t="e">
        <f t="shared" si="5027"/>
        <v>#REF!</v>
      </c>
      <c r="M2925" s="116" t="e">
        <f>IF($Q$2=2,IFERROR(INDEX($G2900:$L2906,MATCH(L2925,$F2900:$F2906,0),MATCH(INICIO!$C$59,$G2899:$L2899,0)),0),IF($Q$2=4,IFERROR(INDEX($P2900:$U2910,MATCH(L2925,$O2900:$O2910,0),MATCH(INICIO!$C$59,$P2899:$U2899,0)),0),IFERROR(INDEX($G2911:$L2919,MATCH(L2925,$F2911:$F2919,0),MATCH(INICIO!$C$59,$G2910:$L2910,0)),0)))</f>
        <v>#REF!</v>
      </c>
    </row>
    <row r="2926" spans="1:24" hidden="1" outlineLevel="2" x14ac:dyDescent="0.25">
      <c r="B2926" s="105" t="e">
        <f t="shared" si="5022"/>
        <v>#REF!</v>
      </c>
      <c r="C2926" s="116" t="e">
        <f>IF($Q$2=2,IFERROR(INDEX($G2900:$L2906,MATCH(B2926,$F2900:$F2906,0),MATCH(INICIO!$C$59,$G2899:$L2899,0)),0),IF($Q$2=4,IFERROR(INDEX($P2900:$U2910,MATCH(B2926,$O2900:$O2910,0),MATCH(INICIO!$C$59,$P2899:$U2899,0)),0),IFERROR(INDEX($G2911:$L2919,MATCH(B2926,$F2911:$F2919,0),MATCH(INICIO!$C$59,$G2910:$L2910,0)),0)))</f>
        <v>#REF!</v>
      </c>
      <c r="D2926" s="105" t="e">
        <f t="shared" si="5023"/>
        <v>#REF!</v>
      </c>
      <c r="E2926" s="116" t="e">
        <f>IF($Q$2=2,IFERROR(INDEX($G2900:$L2906,MATCH(D2926,$F2900:$F2906,0),MATCH(INICIO!$C$59,$G2899:$L2899,0)),0),IF($Q$2=4,IFERROR(INDEX($P2900:$U2910,MATCH(D2926,$O2900:$O2910,0),MATCH(INICIO!$C$59,$P2899:$U2899,0)),0),IFERROR(INDEX($G2911:$L2919,MATCH(D2926,$F2911:$F2919,0),MATCH(INICIO!$C$59,$G2910:$L2910,0)),0)))</f>
        <v>#REF!</v>
      </c>
      <c r="F2926" s="105" t="e">
        <f t="shared" si="5024"/>
        <v>#REF!</v>
      </c>
      <c r="G2926" s="116" t="e">
        <f>IF($Q$2=2,IFERROR(INDEX($G2900:$L2906,MATCH(F2926,$F2900:$F2906,0),MATCH(INICIO!$C$59,$G2899:$L2899,0)),0),IF($Q$2=4,IFERROR(INDEX($P2900:$U2910,MATCH(F2926,$O2900:$O2910,0),MATCH(INICIO!$C$59,$P2899:$U2899,0)),0),IFERROR(INDEX($G2911:$L2919,MATCH(F2926,$F2911:$F2919,0),MATCH(INICIO!$C$59,$G2910:$L2910,0)),0)))</f>
        <v>#REF!</v>
      </c>
      <c r="H2926" s="105" t="e">
        <f t="shared" si="5025"/>
        <v>#REF!</v>
      </c>
      <c r="I2926" s="116" t="e">
        <f>IF($Q$2=2,IFERROR(INDEX($G2900:$L2906,MATCH(H2926,$F2900:$F2906,0),MATCH(INICIO!$C$59,$G2899:$L2899,0)),0),IF($Q$2=4,IFERROR(INDEX($P2900:$U2910,MATCH(H2926,$O2900:$O2910,0),MATCH(INICIO!$C$59,$P2899:$U2899,0)),0),IFERROR(INDEX($G2911:$L2919,MATCH(H2926,$F2911:$F2919,0),MATCH(INICIO!$C$59,$G2910:$L2910,0)),0)))</f>
        <v>#REF!</v>
      </c>
      <c r="J2926" s="105" t="e">
        <f t="shared" si="5026"/>
        <v>#REF!</v>
      </c>
      <c r="K2926" s="116" t="e">
        <f>IF($Q$2=2,IFERROR(INDEX($G2900:$L2906,MATCH(J2926,$F2900:$F2906,0),MATCH(INICIO!$C$59,$G2899:$L2899,0)),0),IF($Q$2=4,IFERROR(INDEX($P2900:$U2910,MATCH(J2926,$O2900:$O2910,0),MATCH(INICIO!$C$59,$P2899:$U2899,0)),0),IFERROR(INDEX($G2911:$L2919,MATCH(J2926,$F2911:$F2919,0),MATCH(INICIO!$C$59,$G2910:$L2910,0)),0)))</f>
        <v>#REF!</v>
      </c>
      <c r="L2926" s="105" t="e">
        <f t="shared" si="5027"/>
        <v>#REF!</v>
      </c>
      <c r="M2926" s="116" t="e">
        <f>IF($Q$2=2,IFERROR(INDEX($G2900:$L2906,MATCH(L2926,$F2900:$F2906,0),MATCH(INICIO!$C$59,$G2899:$L2899,0)),0),IF($Q$2=4,IFERROR(INDEX($P2900:$U2910,MATCH(L2926,$O2900:$O2910,0),MATCH(INICIO!$C$59,$P2899:$U2899,0)),0),IFERROR(INDEX($G2911:$L2919,MATCH(L2926,$F2911:$F2919,0),MATCH(INICIO!$C$59,$G2910:$L2910,0)),0)))</f>
        <v>#REF!</v>
      </c>
    </row>
    <row r="2927" spans="1:24" hidden="1" outlineLevel="2" x14ac:dyDescent="0.25">
      <c r="B2927" s="105" t="e">
        <f t="shared" si="5022"/>
        <v>#REF!</v>
      </c>
      <c r="C2927" s="116" t="e">
        <f>IF($Q$2=2,IFERROR(INDEX($G2900:$L2906,MATCH(B2927,$F2900:$F2906,0),MATCH(INICIO!$C$59,$G2899:$L2899,0)),0),IF($Q$2=4,IFERROR(INDEX($P2900:$U2910,MATCH(B2927,$O2900:$O2910,0),MATCH(INICIO!$C$59,$P2899:$U2899,0)),0),IFERROR(INDEX($G2911:$L2919,MATCH(B2927,$F2911:$F2919,0),MATCH(INICIO!$C$59,$G2910:$L2910,0)),0)))</f>
        <v>#REF!</v>
      </c>
      <c r="D2927" s="105" t="e">
        <f t="shared" si="5023"/>
        <v>#REF!</v>
      </c>
      <c r="E2927" s="116" t="e">
        <f>IF($Q$2=2,IFERROR(INDEX($G2900:$L2906,MATCH(D2927,$F2900:$F2906,0),MATCH(INICIO!$C$59,$G2899:$L2899,0)),0),IF($Q$2=4,IFERROR(INDEX($P2900:$U2910,MATCH(D2927,$O2900:$O2910,0),MATCH(INICIO!$C$59,$P2899:$U2899,0)),0),IFERROR(INDEX($G2911:$L2919,MATCH(D2927,$F2911:$F2919,0),MATCH(INICIO!$C$59,$G2910:$L2910,0)),0)))</f>
        <v>#REF!</v>
      </c>
      <c r="F2927" s="105" t="e">
        <f t="shared" si="5024"/>
        <v>#REF!</v>
      </c>
      <c r="G2927" s="116" t="e">
        <f>IF($Q$2=2,IFERROR(INDEX($G2900:$L2906,MATCH(F2927,$F2900:$F2906,0),MATCH(INICIO!$C$59,$G2899:$L2899,0)),0),IF($Q$2=4,IFERROR(INDEX($P2900:$U2910,MATCH(F2927,$O2900:$O2910,0),MATCH(INICIO!$C$59,$P2899:$U2899,0)),0),IFERROR(INDEX($G2911:$L2919,MATCH(F2927,$F2911:$F2919,0),MATCH(INICIO!$C$59,$G2910:$L2910,0)),0)))</f>
        <v>#REF!</v>
      </c>
      <c r="H2927" s="105" t="e">
        <f t="shared" si="5025"/>
        <v>#REF!</v>
      </c>
      <c r="I2927" s="116" t="e">
        <f>IF($Q$2=2,IFERROR(INDEX($G2900:$L2906,MATCH(H2927,$F2900:$F2906,0),MATCH(INICIO!$C$59,$G2899:$L2899,0)),0),IF($Q$2=4,IFERROR(INDEX($P2900:$U2910,MATCH(H2927,$O2900:$O2910,0),MATCH(INICIO!$C$59,$P2899:$U2899,0)),0),IFERROR(INDEX($G2911:$L2919,MATCH(H2927,$F2911:$F2919,0),MATCH(INICIO!$C$59,$G2910:$L2910,0)),0)))</f>
        <v>#REF!</v>
      </c>
      <c r="J2927" s="105" t="e">
        <f t="shared" si="5026"/>
        <v>#REF!</v>
      </c>
      <c r="K2927" s="116" t="e">
        <f>IF($Q$2=2,IFERROR(INDEX($G2900:$L2906,MATCH(J2927,$F2900:$F2906,0),MATCH(INICIO!$C$59,$G2899:$L2899,0)),0),IF($Q$2=4,IFERROR(INDEX($P2900:$U2910,MATCH(J2927,$O2900:$O2910,0),MATCH(INICIO!$C$59,$P2899:$U2899,0)),0),IFERROR(INDEX($G2911:$L2919,MATCH(J2927,$F2911:$F2919,0),MATCH(INICIO!$C$59,$G2910:$L2910,0)),0)))</f>
        <v>#REF!</v>
      </c>
      <c r="L2927" s="105" t="e">
        <f t="shared" si="5027"/>
        <v>#REF!</v>
      </c>
      <c r="M2927" s="116" t="e">
        <f>IF($Q$2=2,IFERROR(INDEX($G2900:$L2906,MATCH(L2927,$F2900:$F2906,0),MATCH(INICIO!$C$59,$G2899:$L2899,0)),0),IF($Q$2=4,IFERROR(INDEX($P2900:$U2910,MATCH(L2927,$O2900:$O2910,0),MATCH(INICIO!$C$59,$P2899:$U2899,0)),0),IFERROR(INDEX($G2911:$L2919,MATCH(L2927,$F2911:$F2919,0),MATCH(INICIO!$C$59,$G2910:$L2910,0)),0)))</f>
        <v>#REF!</v>
      </c>
    </row>
    <row r="2928" spans="1:24" hidden="1" outlineLevel="2" x14ac:dyDescent="0.25">
      <c r="B2928" s="105" t="e">
        <f t="shared" si="5022"/>
        <v>#REF!</v>
      </c>
      <c r="C2928" s="116" t="e">
        <f>IF($Q$2=2,IFERROR(INDEX($G2900:$L2906,MATCH(B2928,$F2900:$F2906,0),MATCH(INICIO!$C$59,$G2899:$L2899,0)),0),IF($Q$2=4,IFERROR(INDEX($P2900:$U2910,MATCH(B2928,$O2900:$O2910,0),MATCH(INICIO!$C$59,$P2899:$U2899,0)),0),IFERROR(INDEX($G2911:$L2919,MATCH(B2928,$F2911:$F2919,0),MATCH(INICIO!$C$59,$G2910:$L2910,0)),0)))</f>
        <v>#REF!</v>
      </c>
      <c r="D2928" s="105" t="e">
        <f t="shared" si="5023"/>
        <v>#REF!</v>
      </c>
      <c r="E2928" s="116" t="e">
        <f>IF($Q$2=2,IFERROR(INDEX($G2900:$L2906,MATCH(D2928,$F2900:$F2906,0),MATCH(INICIO!$C$59,$G2899:$L2899,0)),0),IF($Q$2=4,IFERROR(INDEX($P2900:$U2910,MATCH(D2928,$O2900:$O2910,0),MATCH(INICIO!$C$59,$P2899:$U2899,0)),0),IFERROR(INDEX($G2911:$L2919,MATCH(D2928,$F2911:$F2919,0),MATCH(INICIO!$C$59,$G2910:$L2910,0)),0)))</f>
        <v>#REF!</v>
      </c>
      <c r="F2928" s="105" t="e">
        <f t="shared" si="5024"/>
        <v>#REF!</v>
      </c>
      <c r="G2928" s="116" t="e">
        <f>IF($Q$2=2,IFERROR(INDEX($G2900:$L2906,MATCH(F2928,$F2900:$F2906,0),MATCH(INICIO!$C$59,$G2899:$L2899,0)),0),IF($Q$2=4,IFERROR(INDEX($P2900:$U2910,MATCH(F2928,$O2900:$O2910,0),MATCH(INICIO!$C$59,$P2899:$U2899,0)),0),IFERROR(INDEX($G2911:$L2919,MATCH(F2928,$F2911:$F2919,0),MATCH(INICIO!$C$59,$G2910:$L2910,0)),0)))</f>
        <v>#REF!</v>
      </c>
      <c r="H2928" s="105" t="e">
        <f t="shared" si="5025"/>
        <v>#REF!</v>
      </c>
      <c r="I2928" s="116" t="e">
        <f>IF($Q$2=2,IFERROR(INDEX($G2900:$L2906,MATCH(H2928,$F2900:$F2906,0),MATCH(INICIO!$C$59,$G2899:$L2899,0)),0),IF($Q$2=4,IFERROR(INDEX($P2900:$U2910,MATCH(H2928,$O2900:$O2910,0),MATCH(INICIO!$C$59,$P2899:$U2899,0)),0),IFERROR(INDEX($G2911:$L2919,MATCH(H2928,$F2911:$F2919,0),MATCH(INICIO!$C$59,$G2910:$L2910,0)),0)))</f>
        <v>#REF!</v>
      </c>
      <c r="J2928" s="105" t="e">
        <f t="shared" si="5026"/>
        <v>#REF!</v>
      </c>
      <c r="K2928" s="116" t="e">
        <f>IF($Q$2=2,IFERROR(INDEX($G2900:$L2906,MATCH(J2928,$F2900:$F2906,0),MATCH(INICIO!$C$59,$G2899:$L2899,0)),0),IF($Q$2=4,IFERROR(INDEX($P2900:$U2910,MATCH(J2928,$O2900:$O2910,0),MATCH(INICIO!$C$59,$P2899:$U2899,0)),0),IFERROR(INDEX($G2911:$L2919,MATCH(J2928,$F2911:$F2919,0),MATCH(INICIO!$C$59,$G2910:$L2910,0)),0)))</f>
        <v>#REF!</v>
      </c>
      <c r="L2928" s="105" t="e">
        <f t="shared" si="5027"/>
        <v>#REF!</v>
      </c>
      <c r="M2928" s="116" t="e">
        <f>IF($Q$2=2,IFERROR(INDEX($G2900:$L2906,MATCH(L2928,$F2900:$F2906,0),MATCH(INICIO!$C$59,$G2899:$L2899,0)),0),IF($Q$2=4,IFERROR(INDEX($P2900:$U2910,MATCH(L2928,$O2900:$O2910,0),MATCH(INICIO!$C$59,$P2899:$U2899,0)),0),IFERROR(INDEX($G2911:$L2919,MATCH(L2928,$F2911:$F2919,0),MATCH(INICIO!$C$59,$G2910:$L2910,0)),0)))</f>
        <v>#REF!</v>
      </c>
    </row>
    <row r="2929" spans="1:93" hidden="1" outlineLevel="2" x14ac:dyDescent="0.25"/>
    <row r="2930" spans="1:93" s="119" customFormat="1" hidden="1" outlineLevel="2" x14ac:dyDescent="0.25">
      <c r="A2930" s="118" t="s">
        <v>43</v>
      </c>
    </row>
    <row r="2931" spans="1:93" hidden="1" outlineLevel="2" x14ac:dyDescent="0.25">
      <c r="C2931" s="121">
        <f t="shared" ref="C2931:H2931" si="5028">E$2</f>
        <v>1</v>
      </c>
      <c r="D2931" s="121">
        <f t="shared" si="5028"/>
        <v>2</v>
      </c>
      <c r="E2931" s="121">
        <f t="shared" si="5028"/>
        <v>3</v>
      </c>
      <c r="F2931" s="121">
        <f t="shared" si="5028"/>
        <v>4</v>
      </c>
      <c r="G2931" s="121">
        <f t="shared" si="5028"/>
        <v>5</v>
      </c>
      <c r="H2931" s="121">
        <f t="shared" si="5028"/>
        <v>6</v>
      </c>
    </row>
    <row r="2932" spans="1:93" hidden="1" outlineLevel="2" x14ac:dyDescent="0.25">
      <c r="B2932" s="122" t="s">
        <v>44</v>
      </c>
      <c r="C2932" s="123" t="e">
        <f t="array" ref="C2932:C2937">MMULT(MMULT(C$8:H$13,$AZ$8:$BE$13),C2923:C2928)+MMULT(MINVERSE(TRANSPOSE($AZ$8:$BE$13)),C2890:C2895)</f>
        <v>#REF!</v>
      </c>
      <c r="D2932" s="123" t="e">
        <f t="array" ref="D2932:D2937">MMULT(MMULT(K$8:P$13,$AZ$8:$BE$13),E2923:E2928)+MMULT(MINVERSE(TRANSPOSE($AZ$8:$BE$13)),E2890:E2895)</f>
        <v>#REF!</v>
      </c>
      <c r="E2932" s="123" t="e">
        <f t="array" ref="E2932:E2937">MMULT(MMULT(S$8:X$13,$AZ$8:$BE$13),G2923:G2928)+MMULT(MINVERSE(TRANSPOSE($AZ$8:$BE$13)),G2890:G2895)</f>
        <v>#REF!</v>
      </c>
      <c r="F2932" s="123" t="e">
        <f t="array" ref="F2932:F2937">MMULT(MMULT(AA$8:AF$13,$AZ$8:$BE$13),I2923:I2928)+MMULT(MINVERSE(TRANSPOSE($AZ$8:$BE$13)),I2890:I2895)</f>
        <v>#REF!</v>
      </c>
      <c r="G2932" s="123" t="e">
        <f t="array" ref="G2932:G2937">MMULT(MMULT(AI$8:AN$13,$AZ$8:$BE$13),K2923:K2928)+MMULT(MINVERSE(TRANSPOSE($AZ$8:$BE$13)),K2890:K2895)</f>
        <v>#REF!</v>
      </c>
      <c r="H2932" s="123" t="e">
        <f t="array" ref="H2932:H2937">MMULT(MMULT(AQ$8:AV$13,$AZ$8:$BE$13),M2923:M2928)+MMULT(MINVERSE(TRANSPOSE($AZ$8:$BE$13)),M2890:M2895)</f>
        <v>#REF!</v>
      </c>
      <c r="N2932" s="124"/>
      <c r="P2932" s="124"/>
    </row>
    <row r="2933" spans="1:93" hidden="1" outlineLevel="2" x14ac:dyDescent="0.25">
      <c r="B2933" s="122" t="s">
        <v>45</v>
      </c>
      <c r="C2933" s="123" t="e">
        <v>#REF!</v>
      </c>
      <c r="D2933" s="123" t="e">
        <v>#REF!</v>
      </c>
      <c r="E2933" s="123" t="e">
        <v>#REF!</v>
      </c>
      <c r="F2933" s="123" t="e">
        <v>#REF!</v>
      </c>
      <c r="G2933" s="123" t="e">
        <v>#REF!</v>
      </c>
      <c r="H2933" s="123" t="e">
        <v>#REF!</v>
      </c>
      <c r="N2933" s="124"/>
      <c r="P2933" s="124"/>
    </row>
    <row r="2934" spans="1:93" hidden="1" outlineLevel="2" x14ac:dyDescent="0.25">
      <c r="B2934" s="122" t="s">
        <v>46</v>
      </c>
      <c r="C2934" s="123" t="e">
        <v>#REF!</v>
      </c>
      <c r="D2934" s="123" t="e">
        <v>#REF!</v>
      </c>
      <c r="E2934" s="123" t="e">
        <v>#REF!</v>
      </c>
      <c r="F2934" s="123" t="e">
        <v>#REF!</v>
      </c>
      <c r="G2934" s="123" t="e">
        <v>#REF!</v>
      </c>
      <c r="H2934" s="123" t="e">
        <v>#REF!</v>
      </c>
      <c r="N2934" s="124"/>
      <c r="P2934" s="124"/>
    </row>
    <row r="2935" spans="1:93" hidden="1" outlineLevel="2" x14ac:dyDescent="0.25">
      <c r="B2935" s="122" t="s">
        <v>47</v>
      </c>
      <c r="C2935" s="123" t="e">
        <v>#REF!</v>
      </c>
      <c r="D2935" s="123" t="e">
        <v>#REF!</v>
      </c>
      <c r="E2935" s="123" t="e">
        <v>#REF!</v>
      </c>
      <c r="F2935" s="123" t="e">
        <v>#REF!</v>
      </c>
      <c r="G2935" s="123" t="e">
        <v>#REF!</v>
      </c>
      <c r="H2935" s="123" t="e">
        <v>#REF!</v>
      </c>
      <c r="N2935" s="124"/>
      <c r="P2935" s="124"/>
    </row>
    <row r="2936" spans="1:93" hidden="1" outlineLevel="2" x14ac:dyDescent="0.25">
      <c r="B2936" s="122" t="s">
        <v>48</v>
      </c>
      <c r="C2936" s="123" t="e">
        <v>#REF!</v>
      </c>
      <c r="D2936" s="123" t="e">
        <v>#REF!</v>
      </c>
      <c r="E2936" s="123" t="e">
        <v>#REF!</v>
      </c>
      <c r="F2936" s="123" t="e">
        <v>#REF!</v>
      </c>
      <c r="G2936" s="123" t="e">
        <v>#REF!</v>
      </c>
      <c r="H2936" s="123" t="e">
        <v>#REF!</v>
      </c>
      <c r="N2936" s="124"/>
      <c r="P2936" s="124"/>
    </row>
    <row r="2937" spans="1:93" hidden="1" outlineLevel="2" x14ac:dyDescent="0.25">
      <c r="B2937" s="122" t="s">
        <v>49</v>
      </c>
      <c r="C2937" s="123" t="e">
        <v>#REF!</v>
      </c>
      <c r="D2937" s="123" t="e">
        <v>#REF!</v>
      </c>
      <c r="E2937" s="123" t="e">
        <v>#REF!</v>
      </c>
      <c r="F2937" s="123" t="e">
        <v>#REF!</v>
      </c>
      <c r="G2937" s="123" t="e">
        <v>#REF!</v>
      </c>
      <c r="H2937" s="123" t="e">
        <v>#REF!</v>
      </c>
      <c r="N2937" s="124"/>
      <c r="P2937" s="124"/>
    </row>
    <row r="2938" spans="1:93" hidden="1" outlineLevel="2" x14ac:dyDescent="0.25"/>
    <row r="2939" spans="1:93" hidden="1" outlineLevel="2" x14ac:dyDescent="0.25">
      <c r="B2939" s="318" t="s">
        <v>50</v>
      </c>
      <c r="C2939" s="319"/>
      <c r="D2939" s="319"/>
      <c r="E2939" s="319"/>
      <c r="F2939" s="319"/>
      <c r="G2939" s="319"/>
      <c r="H2939" s="319"/>
      <c r="I2939" s="319"/>
      <c r="J2939" s="319"/>
      <c r="K2939" s="319"/>
      <c r="L2939" s="320"/>
      <c r="M2939" s="321" t="s">
        <v>51</v>
      </c>
      <c r="N2939" s="322"/>
      <c r="O2939" s="322"/>
      <c r="P2939" s="322"/>
      <c r="Q2939" s="322"/>
      <c r="R2939" s="322"/>
      <c r="S2939" s="322"/>
      <c r="T2939" s="322"/>
      <c r="U2939" s="322"/>
      <c r="V2939" s="323"/>
      <c r="W2939" s="321" t="s">
        <v>52</v>
      </c>
      <c r="X2939" s="322"/>
      <c r="Y2939" s="322"/>
      <c r="Z2939" s="322"/>
      <c r="AA2939" s="322"/>
      <c r="AB2939" s="322"/>
      <c r="AC2939" s="322"/>
      <c r="AD2939" s="322"/>
      <c r="AE2939" s="322"/>
      <c r="AF2939" s="323"/>
      <c r="AG2939" s="321" t="s">
        <v>53</v>
      </c>
      <c r="AH2939" s="322"/>
      <c r="AI2939" s="322"/>
      <c r="AJ2939" s="322"/>
      <c r="AK2939" s="322"/>
      <c r="AL2939" s="322"/>
      <c r="AM2939" s="322"/>
      <c r="AN2939" s="322"/>
      <c r="AO2939" s="322"/>
      <c r="AP2939" s="323"/>
      <c r="AQ2939" s="321" t="s">
        <v>54</v>
      </c>
      <c r="AR2939" s="322"/>
      <c r="AS2939" s="322"/>
      <c r="AT2939" s="322"/>
      <c r="AU2939" s="322"/>
      <c r="AV2939" s="322"/>
      <c r="AW2939" s="322"/>
      <c r="AX2939" s="322"/>
      <c r="AY2939" s="322"/>
      <c r="AZ2939" s="323"/>
      <c r="BA2939" s="321" t="s">
        <v>55</v>
      </c>
      <c r="BB2939" s="322"/>
      <c r="BC2939" s="322"/>
      <c r="BD2939" s="322"/>
      <c r="BE2939" s="322"/>
      <c r="BF2939" s="322"/>
      <c r="BG2939" s="322"/>
      <c r="BH2939" s="322"/>
      <c r="BI2939" s="322"/>
      <c r="BJ2939" s="323"/>
    </row>
    <row r="2940" spans="1:93" hidden="1" outlineLevel="2" x14ac:dyDescent="0.25">
      <c r="B2940" s="186">
        <f t="shared" ref="B2940" si="5029">E$2</f>
        <v>1</v>
      </c>
      <c r="C2940" s="187">
        <f t="shared" ref="C2940:L2943" si="5030">B2940</f>
        <v>1</v>
      </c>
      <c r="D2940" s="187">
        <f t="shared" si="5030"/>
        <v>1</v>
      </c>
      <c r="E2940" s="187">
        <f t="shared" si="5030"/>
        <v>1</v>
      </c>
      <c r="F2940" s="187">
        <f t="shared" si="5030"/>
        <v>1</v>
      </c>
      <c r="G2940" s="187">
        <f t="shared" si="5030"/>
        <v>1</v>
      </c>
      <c r="H2940" s="187">
        <f t="shared" si="5030"/>
        <v>1</v>
      </c>
      <c r="I2940" s="187">
        <f t="shared" si="5030"/>
        <v>1</v>
      </c>
      <c r="J2940" s="187">
        <f t="shared" si="5030"/>
        <v>1</v>
      </c>
      <c r="K2940" s="187">
        <f t="shared" si="5030"/>
        <v>1</v>
      </c>
      <c r="L2940" s="188">
        <f t="shared" si="5030"/>
        <v>1</v>
      </c>
      <c r="M2940" s="189">
        <f t="shared" ref="M2940" si="5031">F$2</f>
        <v>2</v>
      </c>
      <c r="N2940" s="187">
        <f t="shared" ref="N2940:V2943" si="5032">M2940</f>
        <v>2</v>
      </c>
      <c r="O2940" s="187">
        <f t="shared" si="5032"/>
        <v>2</v>
      </c>
      <c r="P2940" s="187">
        <f t="shared" si="5032"/>
        <v>2</v>
      </c>
      <c r="Q2940" s="187">
        <f t="shared" si="5032"/>
        <v>2</v>
      </c>
      <c r="R2940" s="187">
        <f t="shared" si="5032"/>
        <v>2</v>
      </c>
      <c r="S2940" s="187">
        <f t="shared" si="5032"/>
        <v>2</v>
      </c>
      <c r="T2940" s="187">
        <f t="shared" si="5032"/>
        <v>2</v>
      </c>
      <c r="U2940" s="187">
        <f t="shared" si="5032"/>
        <v>2</v>
      </c>
      <c r="V2940" s="188">
        <f t="shared" si="5032"/>
        <v>2</v>
      </c>
      <c r="W2940" s="189">
        <f>G$2</f>
        <v>3</v>
      </c>
      <c r="X2940" s="187">
        <f t="shared" ref="X2940:AF2943" si="5033">W2940</f>
        <v>3</v>
      </c>
      <c r="Y2940" s="187">
        <f t="shared" si="5033"/>
        <v>3</v>
      </c>
      <c r="Z2940" s="187">
        <f t="shared" si="5033"/>
        <v>3</v>
      </c>
      <c r="AA2940" s="187">
        <f t="shared" si="5033"/>
        <v>3</v>
      </c>
      <c r="AB2940" s="187">
        <f t="shared" si="5033"/>
        <v>3</v>
      </c>
      <c r="AC2940" s="187">
        <f t="shared" si="5033"/>
        <v>3</v>
      </c>
      <c r="AD2940" s="187">
        <f t="shared" si="5033"/>
        <v>3</v>
      </c>
      <c r="AE2940" s="187">
        <f t="shared" si="5033"/>
        <v>3</v>
      </c>
      <c r="AF2940" s="188">
        <f t="shared" si="5033"/>
        <v>3</v>
      </c>
      <c r="AG2940" s="189">
        <f>H$2</f>
        <v>4</v>
      </c>
      <c r="AH2940" s="187">
        <f t="shared" ref="AH2940:AP2943" si="5034">AG2940</f>
        <v>4</v>
      </c>
      <c r="AI2940" s="187">
        <f t="shared" si="5034"/>
        <v>4</v>
      </c>
      <c r="AJ2940" s="187">
        <f t="shared" si="5034"/>
        <v>4</v>
      </c>
      <c r="AK2940" s="187">
        <f t="shared" si="5034"/>
        <v>4</v>
      </c>
      <c r="AL2940" s="187">
        <f t="shared" si="5034"/>
        <v>4</v>
      </c>
      <c r="AM2940" s="187">
        <f t="shared" si="5034"/>
        <v>4</v>
      </c>
      <c r="AN2940" s="187">
        <f t="shared" si="5034"/>
        <v>4</v>
      </c>
      <c r="AO2940" s="187">
        <f t="shared" si="5034"/>
        <v>4</v>
      </c>
      <c r="AP2940" s="188">
        <f t="shared" si="5034"/>
        <v>4</v>
      </c>
      <c r="AQ2940" s="189">
        <f>I$2</f>
        <v>5</v>
      </c>
      <c r="AR2940" s="187">
        <f t="shared" ref="AR2940:AZ2943" si="5035">AQ2940</f>
        <v>5</v>
      </c>
      <c r="AS2940" s="187">
        <f t="shared" si="5035"/>
        <v>5</v>
      </c>
      <c r="AT2940" s="187">
        <f t="shared" si="5035"/>
        <v>5</v>
      </c>
      <c r="AU2940" s="187">
        <f t="shared" si="5035"/>
        <v>5</v>
      </c>
      <c r="AV2940" s="187">
        <f t="shared" si="5035"/>
        <v>5</v>
      </c>
      <c r="AW2940" s="187">
        <f t="shared" si="5035"/>
        <v>5</v>
      </c>
      <c r="AX2940" s="187">
        <f t="shared" si="5035"/>
        <v>5</v>
      </c>
      <c r="AY2940" s="187">
        <f t="shared" si="5035"/>
        <v>5</v>
      </c>
      <c r="AZ2940" s="188">
        <f t="shared" si="5035"/>
        <v>5</v>
      </c>
      <c r="BA2940" s="189">
        <f>J$2</f>
        <v>6</v>
      </c>
      <c r="BB2940" s="187">
        <f t="shared" ref="BB2940:BJ2943" si="5036">BA2940</f>
        <v>6</v>
      </c>
      <c r="BC2940" s="187">
        <f t="shared" si="5036"/>
        <v>6</v>
      </c>
      <c r="BD2940" s="187">
        <f t="shared" si="5036"/>
        <v>6</v>
      </c>
      <c r="BE2940" s="187">
        <f t="shared" si="5036"/>
        <v>6</v>
      </c>
      <c r="BF2940" s="187">
        <f t="shared" si="5036"/>
        <v>6</v>
      </c>
      <c r="BG2940" s="187">
        <f t="shared" si="5036"/>
        <v>6</v>
      </c>
      <c r="BH2940" s="187">
        <f t="shared" si="5036"/>
        <v>6</v>
      </c>
      <c r="BI2940" s="187">
        <f t="shared" si="5036"/>
        <v>6</v>
      </c>
      <c r="BJ2940" s="188">
        <f t="shared" si="5036"/>
        <v>6</v>
      </c>
    </row>
    <row r="2941" spans="1:93" s="2" customFormat="1" ht="15" hidden="1" customHeight="1" outlineLevel="2" x14ac:dyDescent="0.25">
      <c r="A2941" s="152" t="s">
        <v>192</v>
      </c>
      <c r="B2941" s="129" t="e">
        <f>C2934</f>
        <v>#REF!</v>
      </c>
      <c r="C2941" s="130" t="e">
        <f t="shared" si="5030"/>
        <v>#REF!</v>
      </c>
      <c r="D2941" s="130" t="e">
        <f t="shared" si="5030"/>
        <v>#REF!</v>
      </c>
      <c r="E2941" s="130" t="e">
        <f t="shared" si="5030"/>
        <v>#REF!</v>
      </c>
      <c r="F2941" s="130" t="e">
        <f t="shared" si="5030"/>
        <v>#REF!</v>
      </c>
      <c r="G2941" s="130" t="e">
        <f t="shared" si="5030"/>
        <v>#REF!</v>
      </c>
      <c r="H2941" s="130" t="e">
        <f t="shared" si="5030"/>
        <v>#REF!</v>
      </c>
      <c r="I2941" s="130" t="e">
        <f t="shared" si="5030"/>
        <v>#REF!</v>
      </c>
      <c r="J2941" s="190" t="e">
        <f t="shared" si="5030"/>
        <v>#REF!</v>
      </c>
      <c r="K2941" s="130" t="e">
        <f t="shared" si="5030"/>
        <v>#REF!</v>
      </c>
      <c r="L2941" s="131" t="e">
        <f t="shared" si="5030"/>
        <v>#REF!</v>
      </c>
      <c r="M2941" s="129" t="e">
        <f>D2934</f>
        <v>#REF!</v>
      </c>
      <c r="N2941" s="130" t="e">
        <f t="shared" si="5032"/>
        <v>#REF!</v>
      </c>
      <c r="O2941" s="130" t="e">
        <f t="shared" si="5032"/>
        <v>#REF!</v>
      </c>
      <c r="P2941" s="130" t="e">
        <f t="shared" si="5032"/>
        <v>#REF!</v>
      </c>
      <c r="Q2941" s="130" t="e">
        <f t="shared" si="5032"/>
        <v>#REF!</v>
      </c>
      <c r="R2941" s="130" t="e">
        <f t="shared" si="5032"/>
        <v>#REF!</v>
      </c>
      <c r="S2941" s="130" t="e">
        <f t="shared" si="5032"/>
        <v>#REF!</v>
      </c>
      <c r="T2941" s="130" t="e">
        <f t="shared" si="5032"/>
        <v>#REF!</v>
      </c>
      <c r="U2941" s="130" t="e">
        <f t="shared" si="5032"/>
        <v>#REF!</v>
      </c>
      <c r="V2941" s="131" t="e">
        <f t="shared" si="5032"/>
        <v>#REF!</v>
      </c>
      <c r="W2941" s="129" t="e">
        <f>E2934</f>
        <v>#REF!</v>
      </c>
      <c r="X2941" s="130" t="e">
        <f t="shared" si="5033"/>
        <v>#REF!</v>
      </c>
      <c r="Y2941" s="130" t="e">
        <f t="shared" si="5033"/>
        <v>#REF!</v>
      </c>
      <c r="Z2941" s="130" t="e">
        <f t="shared" si="5033"/>
        <v>#REF!</v>
      </c>
      <c r="AA2941" s="130" t="e">
        <f t="shared" si="5033"/>
        <v>#REF!</v>
      </c>
      <c r="AB2941" s="130" t="e">
        <f t="shared" si="5033"/>
        <v>#REF!</v>
      </c>
      <c r="AC2941" s="130" t="e">
        <f t="shared" si="5033"/>
        <v>#REF!</v>
      </c>
      <c r="AD2941" s="130" t="e">
        <f t="shared" si="5033"/>
        <v>#REF!</v>
      </c>
      <c r="AE2941" s="130" t="e">
        <f t="shared" si="5033"/>
        <v>#REF!</v>
      </c>
      <c r="AF2941" s="131" t="e">
        <f t="shared" si="5033"/>
        <v>#REF!</v>
      </c>
      <c r="AG2941" s="129" t="e">
        <f>F2934</f>
        <v>#REF!</v>
      </c>
      <c r="AH2941" s="130" t="e">
        <f t="shared" si="5034"/>
        <v>#REF!</v>
      </c>
      <c r="AI2941" s="130" t="e">
        <f t="shared" si="5034"/>
        <v>#REF!</v>
      </c>
      <c r="AJ2941" s="130" t="e">
        <f t="shared" si="5034"/>
        <v>#REF!</v>
      </c>
      <c r="AK2941" s="130" t="e">
        <f t="shared" si="5034"/>
        <v>#REF!</v>
      </c>
      <c r="AL2941" s="130" t="e">
        <f t="shared" si="5034"/>
        <v>#REF!</v>
      </c>
      <c r="AM2941" s="130" t="e">
        <f t="shared" si="5034"/>
        <v>#REF!</v>
      </c>
      <c r="AN2941" s="130" t="e">
        <f t="shared" si="5034"/>
        <v>#REF!</v>
      </c>
      <c r="AO2941" s="130" t="e">
        <f t="shared" si="5034"/>
        <v>#REF!</v>
      </c>
      <c r="AP2941" s="131" t="e">
        <f t="shared" si="5034"/>
        <v>#REF!</v>
      </c>
      <c r="AQ2941" s="129" t="e">
        <f>G2934</f>
        <v>#REF!</v>
      </c>
      <c r="AR2941" s="130" t="e">
        <f t="shared" si="5035"/>
        <v>#REF!</v>
      </c>
      <c r="AS2941" s="130" t="e">
        <f t="shared" si="5035"/>
        <v>#REF!</v>
      </c>
      <c r="AT2941" s="130" t="e">
        <f t="shared" si="5035"/>
        <v>#REF!</v>
      </c>
      <c r="AU2941" s="130" t="e">
        <f t="shared" si="5035"/>
        <v>#REF!</v>
      </c>
      <c r="AV2941" s="130" t="e">
        <f t="shared" si="5035"/>
        <v>#REF!</v>
      </c>
      <c r="AW2941" s="130" t="e">
        <f t="shared" si="5035"/>
        <v>#REF!</v>
      </c>
      <c r="AX2941" s="130" t="e">
        <f t="shared" si="5035"/>
        <v>#REF!</v>
      </c>
      <c r="AY2941" s="130" t="e">
        <f t="shared" si="5035"/>
        <v>#REF!</v>
      </c>
      <c r="AZ2941" s="131" t="e">
        <f t="shared" si="5035"/>
        <v>#REF!</v>
      </c>
      <c r="BA2941" s="129" t="e">
        <f>H2934</f>
        <v>#REF!</v>
      </c>
      <c r="BB2941" s="130" t="e">
        <f t="shared" si="5036"/>
        <v>#REF!</v>
      </c>
      <c r="BC2941" s="130" t="e">
        <f t="shared" si="5036"/>
        <v>#REF!</v>
      </c>
      <c r="BD2941" s="130" t="e">
        <f t="shared" si="5036"/>
        <v>#REF!</v>
      </c>
      <c r="BE2941" s="130" t="e">
        <f t="shared" si="5036"/>
        <v>#REF!</v>
      </c>
      <c r="BF2941" s="130" t="e">
        <f t="shared" si="5036"/>
        <v>#REF!</v>
      </c>
      <c r="BG2941" s="130" t="e">
        <f t="shared" si="5036"/>
        <v>#REF!</v>
      </c>
      <c r="BH2941" s="130" t="e">
        <f t="shared" si="5036"/>
        <v>#REF!</v>
      </c>
      <c r="BI2941" s="130" t="e">
        <f t="shared" si="5036"/>
        <v>#REF!</v>
      </c>
      <c r="BJ2941" s="131" t="e">
        <f t="shared" si="5036"/>
        <v>#REF!</v>
      </c>
      <c r="BK2941"/>
      <c r="BL2941"/>
      <c r="BM2941"/>
      <c r="BN2941"/>
      <c r="BO2941"/>
      <c r="BP2941"/>
      <c r="BQ2941"/>
      <c r="BR2941"/>
      <c r="BS2941"/>
      <c r="BT2941"/>
      <c r="BU2941"/>
      <c r="BV2941"/>
      <c r="BW2941"/>
      <c r="BX2941"/>
      <c r="BY2941"/>
      <c r="BZ2941"/>
      <c r="CA2941"/>
      <c r="CB2941"/>
      <c r="CC2941"/>
      <c r="CD2941"/>
      <c r="CE2941"/>
      <c r="CF2941"/>
      <c r="CG2941"/>
      <c r="CH2941"/>
      <c r="CI2941"/>
      <c r="CJ2941"/>
      <c r="CK2941"/>
      <c r="CL2941"/>
      <c r="CM2941"/>
      <c r="CN2941"/>
      <c r="CO2941"/>
    </row>
    <row r="2942" spans="1:93" s="2" customFormat="1" ht="15" hidden="1" customHeight="1" outlineLevel="2" x14ac:dyDescent="0.25">
      <c r="A2942" s="152" t="s">
        <v>47</v>
      </c>
      <c r="B2942" s="129" t="e">
        <f>C2935</f>
        <v>#REF!</v>
      </c>
      <c r="C2942" s="130" t="e">
        <f t="shared" si="5030"/>
        <v>#REF!</v>
      </c>
      <c r="D2942" s="130" t="e">
        <f t="shared" si="5030"/>
        <v>#REF!</v>
      </c>
      <c r="E2942" s="130" t="e">
        <f t="shared" si="5030"/>
        <v>#REF!</v>
      </c>
      <c r="F2942" s="130" t="e">
        <f t="shared" si="5030"/>
        <v>#REF!</v>
      </c>
      <c r="G2942" s="130" t="e">
        <f t="shared" si="5030"/>
        <v>#REF!</v>
      </c>
      <c r="H2942" s="130" t="e">
        <f t="shared" si="5030"/>
        <v>#REF!</v>
      </c>
      <c r="I2942" s="130" t="e">
        <f t="shared" si="5030"/>
        <v>#REF!</v>
      </c>
      <c r="J2942" s="190" t="e">
        <f t="shared" si="5030"/>
        <v>#REF!</v>
      </c>
      <c r="K2942" s="130" t="e">
        <f t="shared" si="5030"/>
        <v>#REF!</v>
      </c>
      <c r="L2942" s="131" t="e">
        <f t="shared" si="5030"/>
        <v>#REF!</v>
      </c>
      <c r="M2942" s="129" t="e">
        <f>D2935</f>
        <v>#REF!</v>
      </c>
      <c r="N2942" s="130" t="e">
        <f t="shared" si="5032"/>
        <v>#REF!</v>
      </c>
      <c r="O2942" s="130" t="e">
        <f t="shared" si="5032"/>
        <v>#REF!</v>
      </c>
      <c r="P2942" s="130" t="e">
        <f t="shared" si="5032"/>
        <v>#REF!</v>
      </c>
      <c r="Q2942" s="130" t="e">
        <f t="shared" si="5032"/>
        <v>#REF!</v>
      </c>
      <c r="R2942" s="130" t="e">
        <f t="shared" si="5032"/>
        <v>#REF!</v>
      </c>
      <c r="S2942" s="130" t="e">
        <f t="shared" si="5032"/>
        <v>#REF!</v>
      </c>
      <c r="T2942" s="130" t="e">
        <f t="shared" si="5032"/>
        <v>#REF!</v>
      </c>
      <c r="U2942" s="130" t="e">
        <f t="shared" si="5032"/>
        <v>#REF!</v>
      </c>
      <c r="V2942" s="131" t="e">
        <f t="shared" si="5032"/>
        <v>#REF!</v>
      </c>
      <c r="W2942" s="129" t="e">
        <f>E2935</f>
        <v>#REF!</v>
      </c>
      <c r="X2942" s="130" t="e">
        <f t="shared" si="5033"/>
        <v>#REF!</v>
      </c>
      <c r="Y2942" s="130" t="e">
        <f t="shared" si="5033"/>
        <v>#REF!</v>
      </c>
      <c r="Z2942" s="130" t="e">
        <f t="shared" si="5033"/>
        <v>#REF!</v>
      </c>
      <c r="AA2942" s="130" t="e">
        <f t="shared" si="5033"/>
        <v>#REF!</v>
      </c>
      <c r="AB2942" s="130" t="e">
        <f t="shared" si="5033"/>
        <v>#REF!</v>
      </c>
      <c r="AC2942" s="130" t="e">
        <f t="shared" si="5033"/>
        <v>#REF!</v>
      </c>
      <c r="AD2942" s="130" t="e">
        <f t="shared" si="5033"/>
        <v>#REF!</v>
      </c>
      <c r="AE2942" s="130" t="e">
        <f t="shared" si="5033"/>
        <v>#REF!</v>
      </c>
      <c r="AF2942" s="131" t="e">
        <f t="shared" si="5033"/>
        <v>#REF!</v>
      </c>
      <c r="AG2942" s="129" t="e">
        <f>F2935</f>
        <v>#REF!</v>
      </c>
      <c r="AH2942" s="130" t="e">
        <f t="shared" si="5034"/>
        <v>#REF!</v>
      </c>
      <c r="AI2942" s="130" t="e">
        <f t="shared" si="5034"/>
        <v>#REF!</v>
      </c>
      <c r="AJ2942" s="130" t="e">
        <f t="shared" si="5034"/>
        <v>#REF!</v>
      </c>
      <c r="AK2942" s="130" t="e">
        <f t="shared" si="5034"/>
        <v>#REF!</v>
      </c>
      <c r="AL2942" s="130" t="e">
        <f t="shared" si="5034"/>
        <v>#REF!</v>
      </c>
      <c r="AM2942" s="130" t="e">
        <f t="shared" si="5034"/>
        <v>#REF!</v>
      </c>
      <c r="AN2942" s="130" t="e">
        <f t="shared" si="5034"/>
        <v>#REF!</v>
      </c>
      <c r="AO2942" s="130" t="e">
        <f t="shared" si="5034"/>
        <v>#REF!</v>
      </c>
      <c r="AP2942" s="131" t="e">
        <f t="shared" si="5034"/>
        <v>#REF!</v>
      </c>
      <c r="AQ2942" s="129" t="e">
        <f>G2935</f>
        <v>#REF!</v>
      </c>
      <c r="AR2942" s="130" t="e">
        <f t="shared" si="5035"/>
        <v>#REF!</v>
      </c>
      <c r="AS2942" s="130" t="e">
        <f t="shared" si="5035"/>
        <v>#REF!</v>
      </c>
      <c r="AT2942" s="130" t="e">
        <f t="shared" si="5035"/>
        <v>#REF!</v>
      </c>
      <c r="AU2942" s="130" t="e">
        <f t="shared" si="5035"/>
        <v>#REF!</v>
      </c>
      <c r="AV2942" s="130" t="e">
        <f t="shared" si="5035"/>
        <v>#REF!</v>
      </c>
      <c r="AW2942" s="130" t="e">
        <f t="shared" si="5035"/>
        <v>#REF!</v>
      </c>
      <c r="AX2942" s="130" t="e">
        <f t="shared" si="5035"/>
        <v>#REF!</v>
      </c>
      <c r="AY2942" s="130" t="e">
        <f t="shared" si="5035"/>
        <v>#REF!</v>
      </c>
      <c r="AZ2942" s="131" t="e">
        <f t="shared" si="5035"/>
        <v>#REF!</v>
      </c>
      <c r="BA2942" s="129" t="e">
        <f>H2935</f>
        <v>#REF!</v>
      </c>
      <c r="BB2942" s="130" t="e">
        <f t="shared" si="5036"/>
        <v>#REF!</v>
      </c>
      <c r="BC2942" s="130" t="e">
        <f t="shared" si="5036"/>
        <v>#REF!</v>
      </c>
      <c r="BD2942" s="130" t="e">
        <f t="shared" si="5036"/>
        <v>#REF!</v>
      </c>
      <c r="BE2942" s="130" t="e">
        <f t="shared" si="5036"/>
        <v>#REF!</v>
      </c>
      <c r="BF2942" s="130" t="e">
        <f t="shared" si="5036"/>
        <v>#REF!</v>
      </c>
      <c r="BG2942" s="130" t="e">
        <f t="shared" si="5036"/>
        <v>#REF!</v>
      </c>
      <c r="BH2942" s="130" t="e">
        <f t="shared" si="5036"/>
        <v>#REF!</v>
      </c>
      <c r="BI2942" s="130" t="e">
        <f t="shared" si="5036"/>
        <v>#REF!</v>
      </c>
      <c r="BJ2942" s="131" t="e">
        <f t="shared" si="5036"/>
        <v>#REF!</v>
      </c>
      <c r="BK2942"/>
      <c r="BL2942"/>
      <c r="BM2942"/>
      <c r="BN2942"/>
      <c r="BO2942"/>
      <c r="BP2942"/>
      <c r="BQ2942"/>
      <c r="BR2942"/>
      <c r="BS2942"/>
      <c r="BT2942"/>
      <c r="BU2942"/>
      <c r="BV2942"/>
      <c r="BW2942"/>
      <c r="BX2942"/>
      <c r="BY2942"/>
      <c r="BZ2942"/>
      <c r="CA2942"/>
      <c r="CB2942"/>
      <c r="CC2942"/>
      <c r="CD2942"/>
      <c r="CE2942"/>
      <c r="CF2942"/>
      <c r="CG2942"/>
      <c r="CH2942"/>
      <c r="CI2942"/>
      <c r="CJ2942"/>
      <c r="CK2942"/>
      <c r="CL2942"/>
      <c r="CM2942"/>
      <c r="CN2942"/>
      <c r="CO2942"/>
    </row>
    <row r="2943" spans="1:93" s="2" customFormat="1" ht="15" hidden="1" customHeight="1" outlineLevel="2" x14ac:dyDescent="0.25">
      <c r="A2943" s="152" t="s">
        <v>57</v>
      </c>
      <c r="B2943" s="129">
        <f t="shared" ref="B2943" si="5037">E$3</f>
        <v>0.91</v>
      </c>
      <c r="C2943" s="130">
        <f t="shared" si="5030"/>
        <v>0.91</v>
      </c>
      <c r="D2943" s="130">
        <f t="shared" si="5030"/>
        <v>0.91</v>
      </c>
      <c r="E2943" s="130">
        <f t="shared" si="5030"/>
        <v>0.91</v>
      </c>
      <c r="F2943" s="130">
        <f t="shared" si="5030"/>
        <v>0.91</v>
      </c>
      <c r="G2943" s="130">
        <f t="shared" si="5030"/>
        <v>0.91</v>
      </c>
      <c r="H2943" s="130">
        <f t="shared" si="5030"/>
        <v>0.91</v>
      </c>
      <c r="I2943" s="130">
        <f t="shared" si="5030"/>
        <v>0.91</v>
      </c>
      <c r="J2943" s="190">
        <f t="shared" si="5030"/>
        <v>0.91</v>
      </c>
      <c r="K2943" s="130">
        <f t="shared" si="5030"/>
        <v>0.91</v>
      </c>
      <c r="L2943" s="131">
        <f t="shared" si="5030"/>
        <v>0.91</v>
      </c>
      <c r="M2943" s="129">
        <f t="shared" ref="M2943" si="5038">F$3</f>
        <v>3.6</v>
      </c>
      <c r="N2943" s="130">
        <f t="shared" si="5032"/>
        <v>3.6</v>
      </c>
      <c r="O2943" s="130">
        <f t="shared" si="5032"/>
        <v>3.6</v>
      </c>
      <c r="P2943" s="130">
        <f t="shared" si="5032"/>
        <v>3.6</v>
      </c>
      <c r="Q2943" s="130">
        <f t="shared" si="5032"/>
        <v>3.6</v>
      </c>
      <c r="R2943" s="130">
        <f t="shared" si="5032"/>
        <v>3.6</v>
      </c>
      <c r="S2943" s="130">
        <f t="shared" si="5032"/>
        <v>3.6</v>
      </c>
      <c r="T2943" s="130">
        <f t="shared" si="5032"/>
        <v>3.6</v>
      </c>
      <c r="U2943" s="130">
        <f t="shared" si="5032"/>
        <v>3.6</v>
      </c>
      <c r="V2943" s="131">
        <f t="shared" si="5032"/>
        <v>3.6</v>
      </c>
      <c r="W2943" s="129">
        <f t="shared" ref="W2943" si="5039">G$3</f>
        <v>3.6</v>
      </c>
      <c r="X2943" s="130">
        <f t="shared" si="5033"/>
        <v>3.6</v>
      </c>
      <c r="Y2943" s="130">
        <f t="shared" si="5033"/>
        <v>3.6</v>
      </c>
      <c r="Z2943" s="130">
        <f t="shared" si="5033"/>
        <v>3.6</v>
      </c>
      <c r="AA2943" s="130">
        <f t="shared" si="5033"/>
        <v>3.6</v>
      </c>
      <c r="AB2943" s="130">
        <f t="shared" si="5033"/>
        <v>3.6</v>
      </c>
      <c r="AC2943" s="130">
        <f t="shared" si="5033"/>
        <v>3.6</v>
      </c>
      <c r="AD2943" s="130">
        <f t="shared" si="5033"/>
        <v>3.6</v>
      </c>
      <c r="AE2943" s="130">
        <f t="shared" si="5033"/>
        <v>3.6</v>
      </c>
      <c r="AF2943" s="131">
        <f t="shared" si="5033"/>
        <v>3.6</v>
      </c>
      <c r="AG2943" s="129">
        <f t="shared" ref="AG2943" si="5040">H$3</f>
        <v>3.6</v>
      </c>
      <c r="AH2943" s="130">
        <f t="shared" si="5034"/>
        <v>3.6</v>
      </c>
      <c r="AI2943" s="130">
        <f t="shared" si="5034"/>
        <v>3.6</v>
      </c>
      <c r="AJ2943" s="130">
        <f t="shared" si="5034"/>
        <v>3.6</v>
      </c>
      <c r="AK2943" s="130">
        <f t="shared" si="5034"/>
        <v>3.6</v>
      </c>
      <c r="AL2943" s="130">
        <f t="shared" si="5034"/>
        <v>3.6</v>
      </c>
      <c r="AM2943" s="130">
        <f t="shared" si="5034"/>
        <v>3.6</v>
      </c>
      <c r="AN2943" s="130">
        <f t="shared" si="5034"/>
        <v>3.6</v>
      </c>
      <c r="AO2943" s="130">
        <f t="shared" si="5034"/>
        <v>3.6</v>
      </c>
      <c r="AP2943" s="131">
        <f t="shared" si="5034"/>
        <v>3.6</v>
      </c>
      <c r="AQ2943" s="129">
        <f t="shared" ref="AQ2943" si="5041">I$3</f>
        <v>0.91</v>
      </c>
      <c r="AR2943" s="130">
        <f t="shared" si="5035"/>
        <v>0.91</v>
      </c>
      <c r="AS2943" s="130">
        <f t="shared" si="5035"/>
        <v>0.91</v>
      </c>
      <c r="AT2943" s="130">
        <f t="shared" si="5035"/>
        <v>0.91</v>
      </c>
      <c r="AU2943" s="130">
        <f t="shared" si="5035"/>
        <v>0.91</v>
      </c>
      <c r="AV2943" s="130">
        <f t="shared" si="5035"/>
        <v>0.91</v>
      </c>
      <c r="AW2943" s="130">
        <f t="shared" si="5035"/>
        <v>0.91</v>
      </c>
      <c r="AX2943" s="130">
        <f t="shared" si="5035"/>
        <v>0.91</v>
      </c>
      <c r="AY2943" s="130">
        <f t="shared" si="5035"/>
        <v>0.91</v>
      </c>
      <c r="AZ2943" s="131">
        <f t="shared" si="5035"/>
        <v>0.91</v>
      </c>
      <c r="BA2943" s="129">
        <f t="shared" ref="BA2943" si="5042">J$3</f>
        <v>0</v>
      </c>
      <c r="BB2943" s="130">
        <f t="shared" si="5036"/>
        <v>0</v>
      </c>
      <c r="BC2943" s="130">
        <f t="shared" si="5036"/>
        <v>0</v>
      </c>
      <c r="BD2943" s="130">
        <f t="shared" si="5036"/>
        <v>0</v>
      </c>
      <c r="BE2943" s="130">
        <f t="shared" si="5036"/>
        <v>0</v>
      </c>
      <c r="BF2943" s="130">
        <f t="shared" si="5036"/>
        <v>0</v>
      </c>
      <c r="BG2943" s="130">
        <f t="shared" si="5036"/>
        <v>0</v>
      </c>
      <c r="BH2943" s="130">
        <f t="shared" si="5036"/>
        <v>0</v>
      </c>
      <c r="BI2943" s="130">
        <f t="shared" si="5036"/>
        <v>0</v>
      </c>
      <c r="BJ2943" s="131">
        <f t="shared" si="5036"/>
        <v>0</v>
      </c>
      <c r="BK2943"/>
      <c r="BL2943"/>
      <c r="BM2943"/>
      <c r="BN2943"/>
      <c r="BO2943"/>
      <c r="BP2943"/>
      <c r="BQ2943"/>
      <c r="BR2943"/>
      <c r="BS2943"/>
      <c r="BT2943"/>
      <c r="BU2943"/>
      <c r="BV2943"/>
      <c r="BW2943"/>
      <c r="BX2943"/>
      <c r="BY2943"/>
      <c r="BZ2943"/>
      <c r="CA2943"/>
      <c r="CB2943"/>
      <c r="CC2943"/>
      <c r="CD2943"/>
      <c r="CE2943"/>
      <c r="CF2943"/>
      <c r="CG2943"/>
      <c r="CH2943"/>
      <c r="CI2943"/>
      <c r="CJ2943"/>
      <c r="CK2943"/>
      <c r="CL2943"/>
      <c r="CM2943"/>
      <c r="CN2943"/>
      <c r="CO2943"/>
    </row>
    <row r="2944" spans="1:93" s="2" customFormat="1" ht="15" hidden="1" customHeight="1" outlineLevel="2" x14ac:dyDescent="0.25">
      <c r="A2944" s="152" t="s">
        <v>58</v>
      </c>
      <c r="B2944" s="132">
        <f t="shared" ref="B2944" si="5043">B2943/10*0</f>
        <v>0</v>
      </c>
      <c r="C2944" s="133">
        <f t="shared" ref="C2944" si="5044">C2943/10*1</f>
        <v>9.0999999999999998E-2</v>
      </c>
      <c r="D2944" s="133">
        <f t="shared" ref="D2944" si="5045">D2943/10*2</f>
        <v>0.182</v>
      </c>
      <c r="E2944" s="133">
        <f t="shared" ref="E2944" si="5046">E2943/10*3</f>
        <v>0.27300000000000002</v>
      </c>
      <c r="F2944" s="133">
        <f t="shared" ref="F2944" si="5047">F2943/10*4</f>
        <v>0.36399999999999999</v>
      </c>
      <c r="G2944" s="133">
        <f t="shared" ref="G2944" si="5048">G2943/10*5</f>
        <v>0.45499999999999996</v>
      </c>
      <c r="H2944" s="133">
        <f t="shared" ref="H2944" si="5049">H2943/10*6</f>
        <v>0.54600000000000004</v>
      </c>
      <c r="I2944" s="133">
        <f t="shared" ref="I2944" si="5050">I2943/10*7</f>
        <v>0.63700000000000001</v>
      </c>
      <c r="J2944" s="191">
        <f t="shared" ref="J2944" si="5051">J2943/10*8</f>
        <v>0.72799999999999998</v>
      </c>
      <c r="K2944" s="133">
        <f t="shared" ref="K2944" si="5052">K2943/10*9</f>
        <v>0.81899999999999995</v>
      </c>
      <c r="L2944" s="134">
        <f t="shared" ref="L2944" si="5053">L2943/10*10</f>
        <v>0.90999999999999992</v>
      </c>
      <c r="M2944" s="133">
        <f t="shared" ref="M2944" si="5054">M2943/10*1</f>
        <v>0.36</v>
      </c>
      <c r="N2944" s="133">
        <f t="shared" ref="N2944" si="5055">N2943/10*2</f>
        <v>0.72</v>
      </c>
      <c r="O2944" s="133">
        <f t="shared" ref="O2944" si="5056">O2943/10*3</f>
        <v>1.08</v>
      </c>
      <c r="P2944" s="133">
        <f t="shared" ref="P2944" si="5057">P2943/10*4</f>
        <v>1.44</v>
      </c>
      <c r="Q2944" s="133">
        <f t="shared" ref="Q2944" si="5058">Q2943/10*5</f>
        <v>1.7999999999999998</v>
      </c>
      <c r="R2944" s="133">
        <f t="shared" ref="R2944" si="5059">R2943/10*6</f>
        <v>2.16</v>
      </c>
      <c r="S2944" s="133">
        <f t="shared" ref="S2944" si="5060">S2943/10*7</f>
        <v>2.52</v>
      </c>
      <c r="T2944" s="133">
        <f t="shared" ref="T2944" si="5061">T2943/10*8</f>
        <v>2.88</v>
      </c>
      <c r="U2944" s="133">
        <f t="shared" ref="U2944" si="5062">U2943/10*9</f>
        <v>3.2399999999999998</v>
      </c>
      <c r="V2944" s="134">
        <f t="shared" ref="V2944" si="5063">V2943/10*10</f>
        <v>3.5999999999999996</v>
      </c>
      <c r="W2944" s="133">
        <f t="shared" ref="W2944" si="5064">W2943/10*1</f>
        <v>0.36</v>
      </c>
      <c r="X2944" s="133">
        <f t="shared" ref="X2944" si="5065">X2943/10*2</f>
        <v>0.72</v>
      </c>
      <c r="Y2944" s="133">
        <f t="shared" ref="Y2944" si="5066">Y2943/10*3</f>
        <v>1.08</v>
      </c>
      <c r="Z2944" s="133">
        <f t="shared" ref="Z2944" si="5067">Z2943/10*4</f>
        <v>1.44</v>
      </c>
      <c r="AA2944" s="133">
        <f t="shared" ref="AA2944" si="5068">AA2943/10*5</f>
        <v>1.7999999999999998</v>
      </c>
      <c r="AB2944" s="133">
        <f t="shared" ref="AB2944" si="5069">AB2943/10*6</f>
        <v>2.16</v>
      </c>
      <c r="AC2944" s="133">
        <f t="shared" ref="AC2944" si="5070">AC2943/10*7</f>
        <v>2.52</v>
      </c>
      <c r="AD2944" s="133">
        <f t="shared" ref="AD2944" si="5071">AD2943/10*8</f>
        <v>2.88</v>
      </c>
      <c r="AE2944" s="134">
        <f t="shared" ref="AE2944" si="5072">AE2943/10*9</f>
        <v>3.2399999999999998</v>
      </c>
      <c r="AF2944" s="134">
        <f t="shared" ref="AF2944" si="5073">AF2943/10*10</f>
        <v>3.5999999999999996</v>
      </c>
      <c r="AG2944" s="133">
        <f t="shared" ref="AG2944" si="5074">AG2943/10*1</f>
        <v>0.36</v>
      </c>
      <c r="AH2944" s="133">
        <f t="shared" ref="AH2944" si="5075">AH2943/10*2</f>
        <v>0.72</v>
      </c>
      <c r="AI2944" s="133">
        <f t="shared" ref="AI2944" si="5076">AI2943/10*3</f>
        <v>1.08</v>
      </c>
      <c r="AJ2944" s="133">
        <f t="shared" ref="AJ2944" si="5077">AJ2943/10*4</f>
        <v>1.44</v>
      </c>
      <c r="AK2944" s="133">
        <f t="shared" ref="AK2944" si="5078">AK2943/10*5</f>
        <v>1.7999999999999998</v>
      </c>
      <c r="AL2944" s="133">
        <f t="shared" ref="AL2944" si="5079">AL2943/10*6</f>
        <v>2.16</v>
      </c>
      <c r="AM2944" s="133">
        <f t="shared" ref="AM2944" si="5080">AM2943/10*7</f>
        <v>2.52</v>
      </c>
      <c r="AN2944" s="133">
        <f t="shared" ref="AN2944" si="5081">AN2943/10*8</f>
        <v>2.88</v>
      </c>
      <c r="AO2944" s="134">
        <f t="shared" ref="AO2944" si="5082">AO2943/10*9</f>
        <v>3.2399999999999998</v>
      </c>
      <c r="AP2944" s="134">
        <f t="shared" ref="AP2944" si="5083">AP2943/10*10</f>
        <v>3.5999999999999996</v>
      </c>
      <c r="AQ2944" s="133">
        <f t="shared" ref="AQ2944" si="5084">AQ2943/10*1</f>
        <v>9.0999999999999998E-2</v>
      </c>
      <c r="AR2944" s="133">
        <f t="shared" ref="AR2944" si="5085">AR2943/10*2</f>
        <v>0.182</v>
      </c>
      <c r="AS2944" s="133">
        <f t="shared" ref="AS2944" si="5086">AS2943/10*3</f>
        <v>0.27300000000000002</v>
      </c>
      <c r="AT2944" s="133">
        <f t="shared" ref="AT2944" si="5087">AT2943/10*4</f>
        <v>0.36399999999999999</v>
      </c>
      <c r="AU2944" s="133">
        <f t="shared" ref="AU2944" si="5088">AU2943/10*5</f>
        <v>0.45499999999999996</v>
      </c>
      <c r="AV2944" s="133">
        <f t="shared" ref="AV2944" si="5089">AV2943/10*6</f>
        <v>0.54600000000000004</v>
      </c>
      <c r="AW2944" s="133">
        <f t="shared" ref="AW2944" si="5090">AW2943/10*7</f>
        <v>0.63700000000000001</v>
      </c>
      <c r="AX2944" s="133">
        <f t="shared" ref="AX2944" si="5091">AX2943/10*8</f>
        <v>0.72799999999999998</v>
      </c>
      <c r="AY2944" s="134">
        <f t="shared" ref="AY2944" si="5092">AY2943/10*9</f>
        <v>0.81899999999999995</v>
      </c>
      <c r="AZ2944" s="134">
        <f t="shared" ref="AZ2944" si="5093">AZ2943/10*10</f>
        <v>0.90999999999999992</v>
      </c>
      <c r="BA2944" s="133">
        <f t="shared" ref="BA2944" si="5094">BA2943/10*1</f>
        <v>0</v>
      </c>
      <c r="BB2944" s="133">
        <f t="shared" ref="BB2944" si="5095">BB2943/10*2</f>
        <v>0</v>
      </c>
      <c r="BC2944" s="133">
        <f t="shared" ref="BC2944" si="5096">BC2943/10*3</f>
        <v>0</v>
      </c>
      <c r="BD2944" s="133">
        <f t="shared" ref="BD2944" si="5097">BD2943/10*4</f>
        <v>0</v>
      </c>
      <c r="BE2944" s="133">
        <f t="shared" ref="BE2944" si="5098">BE2943/10*5</f>
        <v>0</v>
      </c>
      <c r="BF2944" s="133">
        <f t="shared" ref="BF2944" si="5099">BF2943/10*6</f>
        <v>0</v>
      </c>
      <c r="BG2944" s="133">
        <f t="shared" ref="BG2944" si="5100">BG2943/10*7</f>
        <v>0</v>
      </c>
      <c r="BH2944" s="133">
        <f t="shared" ref="BH2944" si="5101">BH2943/10*8</f>
        <v>0</v>
      </c>
      <c r="BI2944" s="134">
        <f t="shared" ref="BI2944" si="5102">BI2943/10*9</f>
        <v>0</v>
      </c>
      <c r="BJ2944" s="134">
        <f t="shared" ref="BJ2944" si="5103">BJ2943/10*10</f>
        <v>0</v>
      </c>
      <c r="BK2944"/>
      <c r="BL2944"/>
      <c r="BM2944"/>
      <c r="BN2944"/>
      <c r="BO2944"/>
      <c r="BP2944"/>
      <c r="BQ2944"/>
      <c r="BR2944"/>
      <c r="BS2944"/>
      <c r="BT2944"/>
      <c r="BU2944"/>
      <c r="BV2944"/>
      <c r="BW2944"/>
      <c r="BX2944"/>
      <c r="BY2944"/>
      <c r="BZ2944"/>
      <c r="CA2944"/>
      <c r="CB2944"/>
      <c r="CC2944"/>
      <c r="CD2944"/>
      <c r="CE2944"/>
      <c r="CF2944"/>
      <c r="CG2944"/>
      <c r="CH2944"/>
      <c r="CI2944"/>
      <c r="CJ2944"/>
      <c r="CK2944"/>
      <c r="CL2944"/>
      <c r="CM2944"/>
      <c r="CN2944"/>
      <c r="CO2944"/>
    </row>
    <row r="2945" spans="1:62" ht="15.75" hidden="1" outlineLevel="2" thickBot="1" x14ac:dyDescent="0.3">
      <c r="A2945" s="152" t="s">
        <v>60</v>
      </c>
      <c r="B2945" s="192" t="e">
        <f t="shared" ref="B2945:BJ2945" si="5104">-B2942+B2941*B2944-1*IF(AND($A2474=B2940,B2944&gt;=$A2888),B2944-$A2888,0)</f>
        <v>#REF!</v>
      </c>
      <c r="C2945" s="193" t="e">
        <f t="shared" si="5104"/>
        <v>#REF!</v>
      </c>
      <c r="D2945" s="193" t="e">
        <f t="shared" si="5104"/>
        <v>#REF!</v>
      </c>
      <c r="E2945" s="193" t="e">
        <f t="shared" si="5104"/>
        <v>#REF!</v>
      </c>
      <c r="F2945" s="193" t="e">
        <f t="shared" si="5104"/>
        <v>#REF!</v>
      </c>
      <c r="G2945" s="193" t="e">
        <f t="shared" si="5104"/>
        <v>#REF!</v>
      </c>
      <c r="H2945" s="193" t="e">
        <f t="shared" si="5104"/>
        <v>#REF!</v>
      </c>
      <c r="I2945" s="193" t="e">
        <f t="shared" si="5104"/>
        <v>#REF!</v>
      </c>
      <c r="J2945" s="193" t="e">
        <f t="shared" si="5104"/>
        <v>#REF!</v>
      </c>
      <c r="K2945" s="193" t="e">
        <f t="shared" si="5104"/>
        <v>#REF!</v>
      </c>
      <c r="L2945" s="194" t="e">
        <f t="shared" si="5104"/>
        <v>#REF!</v>
      </c>
      <c r="M2945" s="192" t="e">
        <f t="shared" si="5104"/>
        <v>#REF!</v>
      </c>
      <c r="N2945" s="193" t="e">
        <f t="shared" si="5104"/>
        <v>#REF!</v>
      </c>
      <c r="O2945" s="193" t="e">
        <f t="shared" si="5104"/>
        <v>#REF!</v>
      </c>
      <c r="P2945" s="193" t="e">
        <f t="shared" si="5104"/>
        <v>#REF!</v>
      </c>
      <c r="Q2945" s="193" t="e">
        <f t="shared" si="5104"/>
        <v>#REF!</v>
      </c>
      <c r="R2945" s="193" t="e">
        <f t="shared" si="5104"/>
        <v>#REF!</v>
      </c>
      <c r="S2945" s="193" t="e">
        <f t="shared" si="5104"/>
        <v>#REF!</v>
      </c>
      <c r="T2945" s="193" t="e">
        <f t="shared" si="5104"/>
        <v>#REF!</v>
      </c>
      <c r="U2945" s="193" t="e">
        <f t="shared" si="5104"/>
        <v>#REF!</v>
      </c>
      <c r="V2945" s="194" t="e">
        <f t="shared" si="5104"/>
        <v>#REF!</v>
      </c>
      <c r="W2945" s="192" t="e">
        <f t="shared" si="5104"/>
        <v>#REF!</v>
      </c>
      <c r="X2945" s="193" t="e">
        <f t="shared" si="5104"/>
        <v>#REF!</v>
      </c>
      <c r="Y2945" s="193" t="e">
        <f t="shared" si="5104"/>
        <v>#REF!</v>
      </c>
      <c r="Z2945" s="193" t="e">
        <f t="shared" si="5104"/>
        <v>#REF!</v>
      </c>
      <c r="AA2945" s="193" t="e">
        <f t="shared" si="5104"/>
        <v>#REF!</v>
      </c>
      <c r="AB2945" s="193" t="e">
        <f t="shared" si="5104"/>
        <v>#REF!</v>
      </c>
      <c r="AC2945" s="193" t="e">
        <f t="shared" si="5104"/>
        <v>#REF!</v>
      </c>
      <c r="AD2945" s="193" t="e">
        <f t="shared" si="5104"/>
        <v>#REF!</v>
      </c>
      <c r="AE2945" s="193" t="e">
        <f t="shared" si="5104"/>
        <v>#REF!</v>
      </c>
      <c r="AF2945" s="194" t="e">
        <f t="shared" si="5104"/>
        <v>#REF!</v>
      </c>
      <c r="AG2945" s="192" t="e">
        <f t="shared" si="5104"/>
        <v>#REF!</v>
      </c>
      <c r="AH2945" s="193" t="e">
        <f t="shared" si="5104"/>
        <v>#REF!</v>
      </c>
      <c r="AI2945" s="193" t="e">
        <f t="shared" si="5104"/>
        <v>#REF!</v>
      </c>
      <c r="AJ2945" s="193" t="e">
        <f t="shared" si="5104"/>
        <v>#REF!</v>
      </c>
      <c r="AK2945" s="193" t="e">
        <f t="shared" si="5104"/>
        <v>#REF!</v>
      </c>
      <c r="AL2945" s="193" t="e">
        <f t="shared" si="5104"/>
        <v>#REF!</v>
      </c>
      <c r="AM2945" s="193" t="e">
        <f t="shared" si="5104"/>
        <v>#REF!</v>
      </c>
      <c r="AN2945" s="193" t="e">
        <f t="shared" si="5104"/>
        <v>#REF!</v>
      </c>
      <c r="AO2945" s="193" t="e">
        <f t="shared" si="5104"/>
        <v>#REF!</v>
      </c>
      <c r="AP2945" s="194" t="e">
        <f t="shared" si="5104"/>
        <v>#REF!</v>
      </c>
      <c r="AQ2945" s="192" t="e">
        <f t="shared" si="5104"/>
        <v>#REF!</v>
      </c>
      <c r="AR2945" s="193" t="e">
        <f t="shared" si="5104"/>
        <v>#REF!</v>
      </c>
      <c r="AS2945" s="193" t="e">
        <f t="shared" si="5104"/>
        <v>#REF!</v>
      </c>
      <c r="AT2945" s="193" t="e">
        <f t="shared" si="5104"/>
        <v>#REF!</v>
      </c>
      <c r="AU2945" s="193" t="e">
        <f t="shared" si="5104"/>
        <v>#REF!</v>
      </c>
      <c r="AV2945" s="193" t="e">
        <f t="shared" si="5104"/>
        <v>#REF!</v>
      </c>
      <c r="AW2945" s="193" t="e">
        <f t="shared" si="5104"/>
        <v>#REF!</v>
      </c>
      <c r="AX2945" s="193" t="e">
        <f t="shared" si="5104"/>
        <v>#REF!</v>
      </c>
      <c r="AY2945" s="193" t="e">
        <f t="shared" si="5104"/>
        <v>#REF!</v>
      </c>
      <c r="AZ2945" s="194" t="e">
        <f t="shared" si="5104"/>
        <v>#REF!</v>
      </c>
      <c r="BA2945" s="192" t="e">
        <f t="shared" si="5104"/>
        <v>#REF!</v>
      </c>
      <c r="BB2945" s="193" t="e">
        <f t="shared" si="5104"/>
        <v>#REF!</v>
      </c>
      <c r="BC2945" s="193" t="e">
        <f t="shared" si="5104"/>
        <v>#REF!</v>
      </c>
      <c r="BD2945" s="193" t="e">
        <f t="shared" si="5104"/>
        <v>#REF!</v>
      </c>
      <c r="BE2945" s="193" t="e">
        <f t="shared" si="5104"/>
        <v>#REF!</v>
      </c>
      <c r="BF2945" s="193" t="e">
        <f t="shared" si="5104"/>
        <v>#REF!</v>
      </c>
      <c r="BG2945" s="193" t="e">
        <f t="shared" si="5104"/>
        <v>#REF!</v>
      </c>
      <c r="BH2945" s="193" t="e">
        <f t="shared" si="5104"/>
        <v>#REF!</v>
      </c>
      <c r="BI2945" s="193" t="e">
        <f t="shared" si="5104"/>
        <v>#REF!</v>
      </c>
      <c r="BJ2945" s="194" t="e">
        <f t="shared" si="5104"/>
        <v>#REF!</v>
      </c>
    </row>
    <row r="2946" spans="1:62" hidden="1" outlineLevel="2" x14ac:dyDescent="0.25"/>
    <row r="2947" spans="1:62" hidden="1" outlineLevel="1" collapsed="1" x14ac:dyDescent="0.25">
      <c r="A2947" s="181" t="e">
        <f>9*B2474/10</f>
        <v>#REF!</v>
      </c>
      <c r="B2947" s="180"/>
      <c r="C2947" s="180"/>
      <c r="D2947" s="180"/>
    </row>
    <row r="2948" spans="1:62" hidden="1" outlineLevel="2" x14ac:dyDescent="0.25">
      <c r="B2948" s="316" t="e">
        <f>#REF!</f>
        <v>#REF!</v>
      </c>
      <c r="C2948" s="317"/>
      <c r="D2948" s="316" t="e">
        <f>#REF!</f>
        <v>#REF!</v>
      </c>
      <c r="E2948" s="317"/>
      <c r="F2948" s="316" t="e">
        <f>#REF!</f>
        <v>#REF!</v>
      </c>
      <c r="G2948" s="317"/>
      <c r="H2948" s="316" t="e">
        <f>#REF!</f>
        <v>#REF!</v>
      </c>
      <c r="I2948" s="317"/>
      <c r="J2948" s="316" t="e">
        <f>#REF!</f>
        <v>#REF!</v>
      </c>
      <c r="K2948" s="317"/>
      <c r="L2948" s="316" t="e">
        <f>#REF!</f>
        <v>#REF!</v>
      </c>
      <c r="M2948" s="317"/>
    </row>
    <row r="2949" spans="1:62" hidden="1" outlineLevel="2" x14ac:dyDescent="0.25">
      <c r="B2949" s="105" t="e">
        <f>#REF!</f>
        <v>#REF!</v>
      </c>
      <c r="C2949" s="106">
        <v>0</v>
      </c>
      <c r="D2949" s="107" t="e">
        <f>#REF!</f>
        <v>#REF!</v>
      </c>
      <c r="E2949" s="106">
        <v>0</v>
      </c>
      <c r="F2949" s="107" t="e">
        <f>#REF!</f>
        <v>#REF!</v>
      </c>
      <c r="G2949" s="106">
        <v>0</v>
      </c>
      <c r="H2949" s="107" t="e">
        <f>#REF!</f>
        <v>#REF!</v>
      </c>
      <c r="I2949" s="106">
        <v>0</v>
      </c>
      <c r="J2949" s="107" t="e">
        <f>#REF!</f>
        <v>#REF!</v>
      </c>
      <c r="K2949" s="106">
        <v>0</v>
      </c>
      <c r="L2949" s="107" t="e">
        <f>#REF!</f>
        <v>#REF!</v>
      </c>
      <c r="M2949" s="106">
        <v>0</v>
      </c>
      <c r="X2949" s="146"/>
      <c r="Y2949" s="147"/>
    </row>
    <row r="2950" spans="1:62" hidden="1" outlineLevel="2" x14ac:dyDescent="0.25">
      <c r="B2950" s="105" t="e">
        <f>#REF!</f>
        <v>#REF!</v>
      </c>
      <c r="C2950" s="106" t="e">
        <f>IF($A2474=B2948,1*($B2474-$A2947)^2*(2*$A2947+$B2474)/$B2474^3,0)</f>
        <v>#REF!</v>
      </c>
      <c r="D2950" s="107" t="e">
        <f>#REF!</f>
        <v>#REF!</v>
      </c>
      <c r="E2950" s="106" t="e">
        <f>IF($A2474=D2948,1*($B2474-$A2947)^2*(2*$A2947+$B2474)/$B2474^3,0)</f>
        <v>#REF!</v>
      </c>
      <c r="F2950" s="107" t="e">
        <f>#REF!</f>
        <v>#REF!</v>
      </c>
      <c r="G2950" s="106" t="e">
        <f>IF($A2474=F2948,1*($B2474-$A2947)^2*(2*$A2947+$B2474)/$B2474^3,0)</f>
        <v>#REF!</v>
      </c>
      <c r="H2950" s="107" t="e">
        <f>#REF!</f>
        <v>#REF!</v>
      </c>
      <c r="I2950" s="106" t="e">
        <f>IF($A2474=H2948,1*($B2474-$A2947)^2*(2*$A2947+$B2474)/$B2474^3,0)</f>
        <v>#REF!</v>
      </c>
      <c r="J2950" s="107" t="e">
        <f>#REF!</f>
        <v>#REF!</v>
      </c>
      <c r="K2950" s="106" t="e">
        <f>IF($A2474=J2948,1*($B2474-$A2947)^2*(2*$A2947+$B2474)/$B2474^3,0)</f>
        <v>#REF!</v>
      </c>
      <c r="L2950" s="107" t="e">
        <f>#REF!</f>
        <v>#REF!</v>
      </c>
      <c r="M2950" s="106" t="e">
        <f>IF($A2474=L2948,1*($B2474-$A2947)^2*(2*$A2947+$B2474)/$B2474^3,0)</f>
        <v>#REF!</v>
      </c>
    </row>
    <row r="2951" spans="1:62" hidden="1" outlineLevel="2" x14ac:dyDescent="0.25">
      <c r="A2951" t="s">
        <v>36</v>
      </c>
      <c r="B2951" s="105" t="e">
        <f>#REF!</f>
        <v>#REF!</v>
      </c>
      <c r="C2951" s="106" t="e">
        <f>IF($A2474=B2948,1*$A2947*($B2474-$A2947)^2/$B2474^2,0)</f>
        <v>#REF!</v>
      </c>
      <c r="D2951" s="107" t="e">
        <f>#REF!</f>
        <v>#REF!</v>
      </c>
      <c r="E2951" s="106" t="e">
        <f>IF($A2474=D2948,1*$A2947*($B2474-$A2947)^2/$B2474^2,0)</f>
        <v>#REF!</v>
      </c>
      <c r="F2951" s="107" t="e">
        <f>#REF!</f>
        <v>#REF!</v>
      </c>
      <c r="G2951" s="106" t="e">
        <f>IF($A2474=F2948,1*$A2947*($B2474-$A2947)^2/$B2474^2,0)</f>
        <v>#REF!</v>
      </c>
      <c r="H2951" s="107" t="e">
        <f>#REF!</f>
        <v>#REF!</v>
      </c>
      <c r="I2951" s="106" t="e">
        <f>IF($A2474=H2948,1*$A2947*($B2474-$A2947)^2/$B2474^2,0)</f>
        <v>#REF!</v>
      </c>
      <c r="J2951" s="107" t="e">
        <f>#REF!</f>
        <v>#REF!</v>
      </c>
      <c r="K2951" s="106" t="e">
        <f>IF($A2474=J2948,1*$A2947*($B2474-$A2947)^2/$B2474^2,0)</f>
        <v>#REF!</v>
      </c>
      <c r="L2951" s="107" t="e">
        <f>#REF!</f>
        <v>#REF!</v>
      </c>
      <c r="M2951" s="106" t="e">
        <f>IF($A2474=L2948,1*$A2947*($B2474-$A2947)^2/$B2474^2,0)</f>
        <v>#REF!</v>
      </c>
      <c r="X2951" s="149"/>
    </row>
    <row r="2952" spans="1:62" hidden="1" outlineLevel="2" x14ac:dyDescent="0.25">
      <c r="B2952" s="105" t="e">
        <f>#REF!</f>
        <v>#REF!</v>
      </c>
      <c r="C2952" s="108">
        <v>0</v>
      </c>
      <c r="D2952" s="107" t="e">
        <f>#REF!</f>
        <v>#REF!</v>
      </c>
      <c r="E2952" s="108">
        <v>0</v>
      </c>
      <c r="F2952" s="107" t="e">
        <f>#REF!</f>
        <v>#REF!</v>
      </c>
      <c r="G2952" s="108">
        <v>0</v>
      </c>
      <c r="H2952" s="107" t="e">
        <f>#REF!</f>
        <v>#REF!</v>
      </c>
      <c r="I2952" s="108">
        <v>0</v>
      </c>
      <c r="J2952" s="107" t="e">
        <f>#REF!</f>
        <v>#REF!</v>
      </c>
      <c r="K2952" s="108">
        <v>0</v>
      </c>
      <c r="L2952" s="107" t="e">
        <f>#REF!</f>
        <v>#REF!</v>
      </c>
      <c r="M2952" s="108">
        <v>0</v>
      </c>
    </row>
    <row r="2953" spans="1:62" hidden="1" outlineLevel="2" x14ac:dyDescent="0.25">
      <c r="B2953" s="105" t="e">
        <f>#REF!</f>
        <v>#REF!</v>
      </c>
      <c r="C2953" s="106" t="e">
        <f>IF($A2474=B2948,1*($A2947)^2*(3*$B2474-2*$A2947)/$B2474^3,0)</f>
        <v>#REF!</v>
      </c>
      <c r="D2953" s="107" t="e">
        <f>#REF!</f>
        <v>#REF!</v>
      </c>
      <c r="E2953" s="106" t="e">
        <f>IF($A2474=D2948,1*($A2947)^2*(3*$B2474-2*$A2947)/$B2474^3,0)</f>
        <v>#REF!</v>
      </c>
      <c r="F2953" s="107" t="e">
        <f>#REF!</f>
        <v>#REF!</v>
      </c>
      <c r="G2953" s="106" t="e">
        <f>IF($A2474=F2948,1*($A2947)^2*(3*$B2474-2*$A2947)/$B2474^3,0)</f>
        <v>#REF!</v>
      </c>
      <c r="H2953" s="107" t="e">
        <f>#REF!</f>
        <v>#REF!</v>
      </c>
      <c r="I2953" s="106" t="e">
        <f>IF($A2474=H2948,1*($A2947)^2*(3*$B2474-2*$A2947)/$B2474^3,0)</f>
        <v>#REF!</v>
      </c>
      <c r="J2953" s="107" t="e">
        <f>#REF!</f>
        <v>#REF!</v>
      </c>
      <c r="K2953" s="106" t="e">
        <f>IF($A2474=J2948,1*($A2947)^2*(3*$B2474-2*$A2947)/$B2474^3,0)</f>
        <v>#REF!</v>
      </c>
      <c r="L2953" s="107" t="e">
        <f>#REF!</f>
        <v>#REF!</v>
      </c>
      <c r="M2953" s="106" t="e">
        <f>IF($A2474=L2948,1*($A2947)^2*(3*$B2474-2*$A2947)/$B2474^3,0)</f>
        <v>#REF!</v>
      </c>
    </row>
    <row r="2954" spans="1:62" hidden="1" outlineLevel="2" x14ac:dyDescent="0.25">
      <c r="B2954" s="105" t="e">
        <f>#REF!</f>
        <v>#REF!</v>
      </c>
      <c r="C2954" s="108" t="e">
        <f>IF($A2474=B2948,-1*($B2474-$A2947)*$A2947^2/$B2474^2,0)</f>
        <v>#REF!</v>
      </c>
      <c r="D2954" s="107" t="e">
        <f>#REF!</f>
        <v>#REF!</v>
      </c>
      <c r="E2954" s="108" t="e">
        <f>IF($A2474=D2948,-1*($B2474-$A2947)*$A2947^2/$B2474^2,0)</f>
        <v>#REF!</v>
      </c>
      <c r="F2954" s="107" t="e">
        <f>#REF!</f>
        <v>#REF!</v>
      </c>
      <c r="G2954" s="108" t="e">
        <f>IF($A2474=F2948,-1*($B2474-$A2947)*$A2947^2/$B2474^2,0)</f>
        <v>#REF!</v>
      </c>
      <c r="H2954" s="107" t="e">
        <f>#REF!</f>
        <v>#REF!</v>
      </c>
      <c r="I2954" s="108" t="e">
        <f>IF($A2474=H2948,-1*($B2474-$A2947)*$A2947^2/$B2474^2,0)</f>
        <v>#REF!</v>
      </c>
      <c r="J2954" s="107" t="e">
        <f>#REF!</f>
        <v>#REF!</v>
      </c>
      <c r="K2954" s="108" t="e">
        <f>IF($A2474=J2948,-1*($B2474-$A2947)*$A2947^2/$B2474^2,0)</f>
        <v>#REF!</v>
      </c>
      <c r="L2954" s="107" t="e">
        <f>#REF!</f>
        <v>#REF!</v>
      </c>
      <c r="M2954" s="108" t="e">
        <f>IF($A2474=L2948,-1*($B2474-$A2947)*$A2947^2/$B2474^2,0)</f>
        <v>#REF!</v>
      </c>
    </row>
    <row r="2955" spans="1:62" hidden="1" outlineLevel="2" x14ac:dyDescent="0.25">
      <c r="C2955" t="s">
        <v>61</v>
      </c>
      <c r="D2955" s="182"/>
      <c r="E2955" s="183"/>
      <c r="F2955" s="182"/>
      <c r="G2955" s="183"/>
      <c r="H2955" s="182"/>
      <c r="I2955" s="183"/>
      <c r="J2955" s="182"/>
      <c r="K2955" s="183"/>
      <c r="L2955" s="182"/>
      <c r="M2955" s="183"/>
      <c r="N2955" s="182"/>
      <c r="O2955" s="183"/>
      <c r="P2955" s="182"/>
      <c r="Q2955" s="183"/>
      <c r="R2955" s="182"/>
      <c r="S2955" s="183"/>
    </row>
    <row r="2956" spans="1:62" hidden="1" outlineLevel="2" x14ac:dyDescent="0.25">
      <c r="B2956" s="105">
        <v>1</v>
      </c>
      <c r="C2956" s="108">
        <f t="shared" ref="C2956" si="5105">-(IFERROR(VLOOKUP($B2956,$B2949:$C2954,2,0),0)+IFERROR(VLOOKUP($B2956,$D2949:$E2954,2,0),0)+IFERROR(VLOOKUP($B2956,$F2949:$G2954,2,0),0)+IFERROR(VLOOKUP($B2956,$H2949:$I2954,2,0),0)+IFERROR(VLOOKUP($B2956,$J2949:$K2954,2,0),0)+IFERROR(VLOOKUP($B2956,$L2949:$M2954,2,0),0)+IFERROR(VLOOKUP($B2956,$N2949:$O2954,2,0),0)+IFERROR(VLOOKUP($B2956,$P2949:$Q2954,2,0),0)+IFERROR(VLOOKUP($B2956,$R2949:$S2954,2,0),0))</f>
        <v>0</v>
      </c>
      <c r="E2956" s="109"/>
      <c r="F2956" s="325" t="s">
        <v>37</v>
      </c>
      <c r="G2956" s="325"/>
      <c r="H2956" s="325"/>
      <c r="I2956" s="325"/>
      <c r="J2956" s="325"/>
      <c r="K2956" s="325"/>
      <c r="L2956" s="325"/>
      <c r="M2956" s="325"/>
      <c r="N2956" s="325"/>
      <c r="O2956" s="325"/>
      <c r="P2956" s="325"/>
      <c r="Q2956" s="325"/>
      <c r="R2956" s="325"/>
      <c r="S2956" s="325"/>
      <c r="T2956" s="325"/>
      <c r="U2956" s="325"/>
      <c r="V2956" s="325"/>
      <c r="W2956" s="325"/>
      <c r="X2956" s="325"/>
      <c r="Y2956" s="325"/>
      <c r="Z2956" s="325"/>
      <c r="AA2956" s="325"/>
      <c r="AB2956" s="110"/>
      <c r="AC2956" s="110"/>
      <c r="AD2956" s="110"/>
      <c r="AE2956" s="110"/>
      <c r="AF2956" s="110"/>
      <c r="AG2956" s="110"/>
      <c r="AH2956" s="110"/>
    </row>
    <row r="2957" spans="1:62" hidden="1" outlineLevel="2" x14ac:dyDescent="0.25">
      <c r="B2957" s="105">
        <v>2</v>
      </c>
      <c r="C2957" s="108">
        <f t="shared" ref="C2957" si="5106">-(IFERROR(VLOOKUP($B2957,$B2949:$C2954,2,0),0)+IFERROR(VLOOKUP($B2957,$D2949:$E2954,2,0),0)+IFERROR(VLOOKUP($B2957,$F2949:$G2954,2,0),0)+IFERROR(VLOOKUP($B2957,$H2949:$I2954,2,0),0)+IFERROR(VLOOKUP($B2957,$J2949:$K2954,2,0),0)+IFERROR(VLOOKUP($B2957,$L2949:$M2954,2,0),0)+IFERROR(VLOOKUP($B2957,$N2949:$O2954,2,0),0)+IFERROR(VLOOKUP($B2957,$P2949:$Q2954,2,0),0)+IFERROR(VLOOKUP($B2957,$R2949:$S2954,2,0),0))</f>
        <v>0</v>
      </c>
      <c r="E2957" s="110"/>
      <c r="F2957" s="110"/>
      <c r="G2957" s="326" t="s">
        <v>38</v>
      </c>
      <c r="H2957" s="326"/>
      <c r="I2957" s="326"/>
      <c r="J2957" s="326"/>
      <c r="K2957" s="326"/>
      <c r="L2957" s="326"/>
      <c r="M2957" s="110"/>
      <c r="N2957" s="110"/>
      <c r="O2957" s="110"/>
      <c r="P2957" s="327" t="s">
        <v>39</v>
      </c>
      <c r="Q2957" s="327"/>
      <c r="R2957" s="327"/>
      <c r="S2957" s="327"/>
      <c r="T2957" s="327"/>
      <c r="U2957" s="327"/>
      <c r="V2957" s="110"/>
      <c r="W2957" s="110"/>
      <c r="X2957" s="110"/>
      <c r="Y2957" s="110"/>
      <c r="Z2957" s="110"/>
      <c r="AA2957" s="110"/>
      <c r="AB2957" s="110"/>
      <c r="AC2957" s="110"/>
      <c r="AD2957" s="110"/>
      <c r="AE2957" s="110"/>
      <c r="AF2957" s="110"/>
      <c r="AG2957" s="110"/>
      <c r="AH2957" s="110"/>
    </row>
    <row r="2958" spans="1:62" hidden="1" outlineLevel="2" x14ac:dyDescent="0.25">
      <c r="B2958" s="105">
        <v>3</v>
      </c>
      <c r="C2958" s="108">
        <f t="shared" ref="C2958" si="5107">-(IFERROR(VLOOKUP($B2958,$B2949:$C2954,2,0),0)+IFERROR(VLOOKUP($B2958,$D2949:$E2954,2,0),0)+IFERROR(VLOOKUP($B2958,$F2949:$G2954,2,0),0)+IFERROR(VLOOKUP($B2958,$H2949:$I2954,2,0),0)+IFERROR(VLOOKUP($B2958,$J2949:$K2954,2,0),0)+IFERROR(VLOOKUP($B2958,$L2949:$M2954,2,0),0)+IFERROR(VLOOKUP($B2958,$N2949:$O2954,2,0),0)+IFERROR(VLOOKUP($B2958,$P2949:$Q2954,2,0),0)+IFERROR(VLOOKUP($B2958,$R2949:$S2954,2,0),0))</f>
        <v>0</v>
      </c>
      <c r="E2958" s="110"/>
      <c r="F2958" s="110"/>
      <c r="G2958" s="112">
        <v>6</v>
      </c>
      <c r="H2958" s="112">
        <v>5</v>
      </c>
      <c r="I2958" s="112">
        <v>4</v>
      </c>
      <c r="J2958" s="112">
        <v>3</v>
      </c>
      <c r="K2958" s="112">
        <v>2</v>
      </c>
      <c r="L2958" s="112">
        <v>1</v>
      </c>
      <c r="M2958" s="110"/>
      <c r="O2958" s="110"/>
      <c r="P2958" s="112">
        <v>6</v>
      </c>
      <c r="Q2958" s="112">
        <v>5</v>
      </c>
      <c r="R2958" s="112">
        <v>4</v>
      </c>
      <c r="S2958" s="112">
        <v>3</v>
      </c>
      <c r="T2958" s="112">
        <v>2</v>
      </c>
      <c r="U2958" s="112">
        <v>1</v>
      </c>
      <c r="AB2958" s="110"/>
      <c r="AC2958" s="110"/>
      <c r="AD2958" s="110"/>
      <c r="AE2958" s="110"/>
      <c r="AF2958" s="110"/>
      <c r="AG2958" s="110"/>
      <c r="AH2958" s="110"/>
    </row>
    <row r="2959" spans="1:62" hidden="1" outlineLevel="2" x14ac:dyDescent="0.25">
      <c r="B2959" s="105">
        <v>4</v>
      </c>
      <c r="C2959" s="108">
        <f t="shared" ref="C2959" si="5108">-(IFERROR(VLOOKUP($B2959,$B2949:$C2954,2,0),0)+IFERROR(VLOOKUP($B2959,$D2949:$E2954,2,0),0)+IFERROR(VLOOKUP($B2959,$F2949:$G2954,2,0),0)+IFERROR(VLOOKUP($B2959,$H2949:$I2954,2,0),0)+IFERROR(VLOOKUP($B2959,$J2949:$K2954,2,0),0)+IFERROR(VLOOKUP($B2959,$L2949:$M2954,2,0),0)+IFERROR(VLOOKUP($B2959,$N2949:$O2954,2,0),0)+IFERROR(VLOOKUP($B2959,$P2949:$Q2954,2,0),0)+IFERROR(VLOOKUP($B2959,$R2949:$S2954,2,0),0))</f>
        <v>0</v>
      </c>
      <c r="E2959" s="110"/>
      <c r="F2959" s="105">
        <v>1</v>
      </c>
      <c r="G2959" s="184" t="e">
        <f t="array" ref="G2959:G2965">MMULT(MINVERSE($C$24:$I$30),$C2956:$C2962)</f>
        <v>#NUM!</v>
      </c>
      <c r="H2959" s="184" t="e">
        <f t="array" ref="H2959:H2964">MMULT(MINVERSE($C$24:$H$29),$C2956:$C2961)</f>
        <v>#NUM!</v>
      </c>
      <c r="I2959" s="184" t="e">
        <f t="array" ref="I2959:I2963">MMULT(MINVERSE($C$24:$G$28),$C2956:$C2960)</f>
        <v>#NUM!</v>
      </c>
      <c r="J2959" s="184" t="e">
        <f t="array" ref="J2959:J2962">MMULT(MINVERSE($C$24:$F$27),$C2956:$C2959)</f>
        <v>#NUM!</v>
      </c>
      <c r="K2959" s="184" t="e">
        <f t="array" ref="K2959:K2961">MMULT(MINVERSE($C$24:$E$26),$C2956:$C2958)</f>
        <v>#NUM!</v>
      </c>
      <c r="L2959" s="184" t="e">
        <f t="array" ref="L2959:L2960">MMULT(MINVERSE($C$24:$D$25),$C2956:$C2957)</f>
        <v>#NUM!</v>
      </c>
      <c r="M2959" s="110"/>
      <c r="O2959" s="105">
        <v>1</v>
      </c>
      <c r="P2959" s="184" t="e">
        <f t="array" ref="P2959:P2969">MMULT(MINVERSE($C$24:$M$34),$C2956:$C2966)</f>
        <v>#NUM!</v>
      </c>
      <c r="Q2959" s="184" t="e">
        <f t="array" ref="Q2959:Q2968">MMULT(MINVERSE($C$24:$L$33),$C2956:$C2965)</f>
        <v>#NUM!</v>
      </c>
      <c r="R2959" s="184" t="e">
        <f t="array" ref="R2959:R2967">MMULT(MINVERSE($C$24:$K$32),$C2956:$C2964)</f>
        <v>#NUM!</v>
      </c>
      <c r="S2959" s="184" t="e">
        <f t="array" ref="S2959:S2966">MMULT(MINVERSE($C$24:$J$31),$C2956:$C2963)</f>
        <v>#NUM!</v>
      </c>
      <c r="T2959" s="114"/>
      <c r="U2959" s="114"/>
      <c r="V2959" s="110"/>
      <c r="W2959" s="110"/>
      <c r="X2959" s="110"/>
      <c r="Y2959" s="110"/>
      <c r="Z2959" s="110"/>
      <c r="AA2959" s="110"/>
      <c r="AB2959" s="110"/>
      <c r="AC2959" s="110"/>
      <c r="AD2959" s="110"/>
      <c r="AE2959" s="110"/>
      <c r="AF2959" s="110"/>
      <c r="AG2959" s="110"/>
      <c r="AH2959" s="110"/>
    </row>
    <row r="2960" spans="1:62" hidden="1" outlineLevel="2" x14ac:dyDescent="0.25">
      <c r="B2960" s="105">
        <v>5</v>
      </c>
      <c r="C2960" s="108">
        <f t="shared" ref="C2960" si="5109">-(IFERROR(VLOOKUP($B2960,$B2949:$C2954,2,0),0)+IFERROR(VLOOKUP($B2960,$D2949:$E2954,2,0),0)+IFERROR(VLOOKUP($B2960,$F2949:$G2954,2,0),0)+IFERROR(VLOOKUP($B2960,$H2949:$I2954,2,0),0)+IFERROR(VLOOKUP($B2960,$J2949:$K2954,2,0),0)+IFERROR(VLOOKUP($B2960,$L2949:$M2954,2,0),0)+IFERROR(VLOOKUP($B2960,$N2949:$O2954,2,0),0)+IFERROR(VLOOKUP($B2960,$P2949:$Q2954,2,0),0)+IFERROR(VLOOKUP($B2960,$R2949:$S2954,2,0),0))</f>
        <v>0</v>
      </c>
      <c r="E2960" s="110"/>
      <c r="F2960" s="105">
        <v>2</v>
      </c>
      <c r="G2960" s="185" t="e">
        <v>#NUM!</v>
      </c>
      <c r="H2960" s="185" t="e">
        <v>#NUM!</v>
      </c>
      <c r="I2960" s="185" t="e">
        <v>#NUM!</v>
      </c>
      <c r="J2960" s="185" t="e">
        <v>#NUM!</v>
      </c>
      <c r="K2960" s="185" t="e">
        <v>#NUM!</v>
      </c>
      <c r="L2960" s="185" t="e">
        <v>#NUM!</v>
      </c>
      <c r="M2960" s="110"/>
      <c r="O2960" s="105">
        <v>2</v>
      </c>
      <c r="P2960" s="185" t="e">
        <v>#NUM!</v>
      </c>
      <c r="Q2960" s="185" t="e">
        <v>#NUM!</v>
      </c>
      <c r="R2960" s="185" t="e">
        <v>#NUM!</v>
      </c>
      <c r="S2960" s="185" t="e">
        <v>#NUM!</v>
      </c>
      <c r="T2960" s="114"/>
      <c r="U2960" s="114"/>
    </row>
    <row r="2961" spans="1:21" hidden="1" outlineLevel="2" x14ac:dyDescent="0.25">
      <c r="B2961" s="105">
        <v>6</v>
      </c>
      <c r="C2961" s="108">
        <f t="shared" ref="C2961" si="5110">-(IFERROR(VLOOKUP($B2961,$B2949:$C2954,2,0),0)+IFERROR(VLOOKUP($B2961,$D2949:$E2954,2,0),0)+IFERROR(VLOOKUP($B2961,$F2949:$G2954,2,0),0)+IFERROR(VLOOKUP($B2961,$H2949:$I2954,2,0),0)+IFERROR(VLOOKUP($B2961,$J2949:$K2954,2,0),0)+IFERROR(VLOOKUP($B2961,$L2949:$M2954,2,0),0)+IFERROR(VLOOKUP($B2961,$N2949:$O2954,2,0),0)+IFERROR(VLOOKUP($B2961,$P2949:$Q2954,2,0),0)+IFERROR(VLOOKUP($B2961,$R2949:$S2954,2,0),0))</f>
        <v>0</v>
      </c>
      <c r="E2961" s="110"/>
      <c r="F2961" s="105">
        <v>3</v>
      </c>
      <c r="G2961" s="185" t="e">
        <v>#NUM!</v>
      </c>
      <c r="H2961" s="185" t="e">
        <v>#NUM!</v>
      </c>
      <c r="I2961" s="185" t="e">
        <v>#NUM!</v>
      </c>
      <c r="J2961" s="185" t="e">
        <v>#NUM!</v>
      </c>
      <c r="K2961" s="185" t="e">
        <v>#NUM!</v>
      </c>
      <c r="L2961" s="185"/>
      <c r="M2961" s="110"/>
      <c r="O2961" s="105">
        <v>3</v>
      </c>
      <c r="P2961" s="185" t="e">
        <v>#NUM!</v>
      </c>
      <c r="Q2961" s="185" t="e">
        <v>#NUM!</v>
      </c>
      <c r="R2961" s="185" t="e">
        <v>#NUM!</v>
      </c>
      <c r="S2961" s="185" t="e">
        <v>#NUM!</v>
      </c>
      <c r="T2961" s="114"/>
      <c r="U2961" s="114"/>
    </row>
    <row r="2962" spans="1:21" hidden="1" outlineLevel="2" x14ac:dyDescent="0.25">
      <c r="B2962" s="105">
        <v>7</v>
      </c>
      <c r="C2962" s="108">
        <f t="shared" ref="C2962" si="5111">-(IFERROR(VLOOKUP($B2962,$B2949:$C2954,2,0),0)+IFERROR(VLOOKUP($B2962,$D2949:$E2954,2,0),0)+IFERROR(VLOOKUP($B2962,$F2949:$G2954,2,0),0)+IFERROR(VLOOKUP($B2962,$H2949:$I2954,2,0),0)+IFERROR(VLOOKUP($B2962,$J2949:$K2954,2,0),0)+IFERROR(VLOOKUP($B2962,$L2949:$M2954,2,0),0)+IFERROR(VLOOKUP($B2962,$N2949:$O2954,2,0),0)+IFERROR(VLOOKUP($B2962,$P2949:$Q2954,2,0),0)+IFERROR(VLOOKUP($B2962,$R2949:$S2954,2,0),0))</f>
        <v>0</v>
      </c>
      <c r="E2962" s="110"/>
      <c r="F2962" s="105">
        <v>4</v>
      </c>
      <c r="G2962" s="185" t="e">
        <v>#NUM!</v>
      </c>
      <c r="H2962" s="185" t="e">
        <v>#NUM!</v>
      </c>
      <c r="I2962" s="185" t="e">
        <v>#NUM!</v>
      </c>
      <c r="J2962" s="185" t="e">
        <v>#NUM!</v>
      </c>
      <c r="K2962" s="185"/>
      <c r="L2962" s="185"/>
      <c r="M2962" s="110"/>
      <c r="O2962" s="105">
        <v>4</v>
      </c>
      <c r="P2962" s="185" t="e">
        <v>#NUM!</v>
      </c>
      <c r="Q2962" s="185" t="e">
        <v>#NUM!</v>
      </c>
      <c r="R2962" s="185" t="e">
        <v>#NUM!</v>
      </c>
      <c r="S2962" s="185" t="e">
        <v>#NUM!</v>
      </c>
      <c r="T2962" s="114"/>
      <c r="U2962" s="114"/>
    </row>
    <row r="2963" spans="1:21" hidden="1" outlineLevel="2" x14ac:dyDescent="0.25">
      <c r="B2963" s="105">
        <v>8</v>
      </c>
      <c r="C2963" s="108">
        <f t="shared" ref="C2963" si="5112">-(IFERROR(VLOOKUP($B2963,$B2949:$C2954,2,0),0)+IFERROR(VLOOKUP($B2963,$D2949:$E2954,2,0),0)+IFERROR(VLOOKUP($B2963,$F2949:$G2954,2,0),0)+IFERROR(VLOOKUP($B2963,$H2949:$I2954,2,0),0)+IFERROR(VLOOKUP($B2963,$J2949:$K2954,2,0),0)+IFERROR(VLOOKUP($B2963,$L2949:$M2954,2,0),0)+IFERROR(VLOOKUP($B2963,$N2949:$O2954,2,0),0)+IFERROR(VLOOKUP($B2963,$P2949:$Q2954,2,0),0)+IFERROR(VLOOKUP($B2963,$R2949:$S2954,2,0),0))</f>
        <v>0</v>
      </c>
      <c r="E2963" s="110" t="s">
        <v>40</v>
      </c>
      <c r="F2963" s="105">
        <v>5</v>
      </c>
      <c r="G2963" s="185" t="e">
        <v>#NUM!</v>
      </c>
      <c r="H2963" s="185" t="e">
        <v>#NUM!</v>
      </c>
      <c r="I2963" s="185" t="e">
        <v>#NUM!</v>
      </c>
      <c r="J2963" s="185"/>
      <c r="K2963" s="185"/>
      <c r="L2963" s="185"/>
      <c r="M2963" s="110"/>
      <c r="O2963" s="105">
        <v>5</v>
      </c>
      <c r="P2963" s="185" t="e">
        <v>#NUM!</v>
      </c>
      <c r="Q2963" s="185" t="e">
        <v>#NUM!</v>
      </c>
      <c r="R2963" s="185" t="e">
        <v>#NUM!</v>
      </c>
      <c r="S2963" s="185" t="e">
        <v>#NUM!</v>
      </c>
      <c r="T2963" s="114"/>
      <c r="U2963" s="114"/>
    </row>
    <row r="2964" spans="1:21" hidden="1" outlineLevel="2" x14ac:dyDescent="0.25">
      <c r="B2964" s="105">
        <v>9</v>
      </c>
      <c r="C2964" s="108">
        <f t="shared" ref="C2964" si="5113">-(IFERROR(VLOOKUP($B2964,$B2949:$C2954,2,0),0)+IFERROR(VLOOKUP($B2964,$D2949:$E2954,2,0),0)+IFERROR(VLOOKUP($B2964,$F2949:$G2954,2,0),0)+IFERROR(VLOOKUP($B2964,$H2949:$I2954,2,0),0)+IFERROR(VLOOKUP($B2964,$J2949:$K2954,2,0),0)+IFERROR(VLOOKUP($B2964,$L2949:$M2954,2,0),0)+IFERROR(VLOOKUP($B2964,$N2949:$O2954,2,0),0)+IFERROR(VLOOKUP($B2964,$P2949:$Q2954,2,0),0)+IFERROR(VLOOKUP($B2964,$R2949:$S2954,2,0),0))</f>
        <v>0</v>
      </c>
      <c r="E2964" s="110"/>
      <c r="F2964" s="105">
        <v>6</v>
      </c>
      <c r="G2964" s="185" t="e">
        <v>#NUM!</v>
      </c>
      <c r="H2964" s="185" t="e">
        <v>#NUM!</v>
      </c>
      <c r="I2964" s="185"/>
      <c r="J2964" s="185"/>
      <c r="K2964" s="185"/>
      <c r="L2964" s="185"/>
      <c r="M2964" s="110"/>
      <c r="O2964" s="105">
        <v>6</v>
      </c>
      <c r="P2964" s="185" t="e">
        <v>#NUM!</v>
      </c>
      <c r="Q2964" s="185" t="e">
        <v>#NUM!</v>
      </c>
      <c r="R2964" s="185" t="e">
        <v>#NUM!</v>
      </c>
      <c r="S2964" s="185" t="e">
        <v>#NUM!</v>
      </c>
      <c r="T2964" s="114"/>
      <c r="U2964" s="114"/>
    </row>
    <row r="2965" spans="1:21" hidden="1" outlineLevel="2" x14ac:dyDescent="0.25">
      <c r="B2965" s="105">
        <v>10</v>
      </c>
      <c r="C2965" s="108">
        <f t="shared" ref="C2965" si="5114">-(IFERROR(VLOOKUP($B2965,$B2949:$C2954,2,0),0)+IFERROR(VLOOKUP($B2965,$D2949:$E2954,2,0),0)+IFERROR(VLOOKUP($B2965,$F2949:$G2954,2,0),0)+IFERROR(VLOOKUP($B2965,$H2949:$I2954,2,0),0)+IFERROR(VLOOKUP($B2965,$J2949:$K2954,2,0),0)+IFERROR(VLOOKUP($B2965,$L2949:$M2954,2,0),0)+IFERROR(VLOOKUP($B2965,$N2949:$O2954,2,0),0)+IFERROR(VLOOKUP($B2965,$P2949:$Q2954,2,0),0)+IFERROR(VLOOKUP($B2965,$R2949:$S2954,2,0),0))</f>
        <v>0</v>
      </c>
      <c r="E2965" s="110"/>
      <c r="F2965" s="105">
        <v>7</v>
      </c>
      <c r="G2965" s="185" t="e">
        <v>#NUM!</v>
      </c>
      <c r="H2965" s="185"/>
      <c r="I2965" s="185"/>
      <c r="J2965" s="185"/>
      <c r="K2965" s="185"/>
      <c r="L2965" s="185"/>
      <c r="M2965" s="110"/>
      <c r="N2965" s="110" t="s">
        <v>40</v>
      </c>
      <c r="O2965" s="105">
        <v>7</v>
      </c>
      <c r="P2965" s="185" t="e">
        <v>#NUM!</v>
      </c>
      <c r="Q2965" s="185" t="e">
        <v>#NUM!</v>
      </c>
      <c r="R2965" s="185" t="e">
        <v>#NUM!</v>
      </c>
      <c r="S2965" s="185" t="e">
        <v>#NUM!</v>
      </c>
      <c r="T2965" s="114"/>
      <c r="U2965" s="114"/>
    </row>
    <row r="2966" spans="1:21" hidden="1" outlineLevel="2" x14ac:dyDescent="0.25">
      <c r="B2966" s="105">
        <v>11</v>
      </c>
      <c r="C2966" s="108">
        <f t="shared" ref="C2966" si="5115">-(IFERROR(VLOOKUP($B2966,$B2949:$C2954,2,0),0)+IFERROR(VLOOKUP($B2966,$D2949:$E2954,2,0),0)+IFERROR(VLOOKUP($B2966,$F2949:$G2954,2,0),0)+IFERROR(VLOOKUP($B2966,$H2949:$I2954,2,0),0)+IFERROR(VLOOKUP($B2966,$J2949:$K2954,2,0),0)+IFERROR(VLOOKUP($B2966,$L2949:$M2954,2,0),0)+IFERROR(VLOOKUP($B2966,$N2949:$O2954,2,0),0)+IFERROR(VLOOKUP($B2966,$P2949:$Q2954,2,0),0)+IFERROR(VLOOKUP($B2966,$R2949:$S2954,2,0),0))</f>
        <v>0</v>
      </c>
      <c r="E2966" s="110"/>
      <c r="M2966" s="110"/>
      <c r="O2966" s="105">
        <v>8</v>
      </c>
      <c r="P2966" s="185" t="e">
        <v>#NUM!</v>
      </c>
      <c r="Q2966" s="185" t="e">
        <v>#NUM!</v>
      </c>
      <c r="R2966" s="185" t="e">
        <v>#NUM!</v>
      </c>
      <c r="S2966" s="185" t="e">
        <v>#NUM!</v>
      </c>
      <c r="T2966" s="114"/>
      <c r="U2966" s="114"/>
    </row>
    <row r="2967" spans="1:21" hidden="1" outlineLevel="2" x14ac:dyDescent="0.25">
      <c r="B2967" s="105">
        <v>12</v>
      </c>
      <c r="C2967" s="108">
        <f t="shared" ref="C2967" si="5116">-(IFERROR(VLOOKUP($B2967,$B2949:$C2954,2,0),0)+IFERROR(VLOOKUP($B2967,$D2949:$E2954,2,0),0)+IFERROR(VLOOKUP($B2967,$F2949:$G2954,2,0),0)+IFERROR(VLOOKUP($B2967,$H2949:$I2954,2,0),0)+IFERROR(VLOOKUP($B2967,$J2949:$K2954,2,0),0)+IFERROR(VLOOKUP($B2967,$L2949:$M2954,2,0),0)+IFERROR(VLOOKUP($B2967,$N2949:$O2954,2,0),0)+IFERROR(VLOOKUP($B2967,$P2949:$Q2954,2,0),0)+IFERROR(VLOOKUP($B2967,$R2949:$S2954,2,0),0))</f>
        <v>0</v>
      </c>
      <c r="E2967" s="110"/>
      <c r="M2967" s="110"/>
      <c r="O2967" s="105">
        <v>9</v>
      </c>
      <c r="P2967" s="185" t="e">
        <v>#NUM!</v>
      </c>
      <c r="Q2967" s="185" t="e">
        <v>#NUM!</v>
      </c>
      <c r="R2967" s="185" t="e">
        <v>#NUM!</v>
      </c>
      <c r="S2967" s="185"/>
      <c r="T2967" s="114"/>
      <c r="U2967" s="114"/>
    </row>
    <row r="2968" spans="1:21" hidden="1" outlineLevel="2" x14ac:dyDescent="0.25">
      <c r="B2968" s="105">
        <v>13</v>
      </c>
      <c r="C2968" s="108">
        <f t="shared" ref="C2968" si="5117">-(IFERROR(VLOOKUP($B2968,$B2949:$C2954,2,0),0)+IFERROR(VLOOKUP($B2968,$D2949:$E2954,2,0),0)+IFERROR(VLOOKUP($B2968,$F2949:$G2954,2,0),0)+IFERROR(VLOOKUP($B2968,$H2949:$I2954,2,0),0)+IFERROR(VLOOKUP($B2968,$J2949:$K2954,2,0),0)+IFERROR(VLOOKUP($B2968,$L2949:$M2954,2,0),0)+IFERROR(VLOOKUP($B2968,$N2949:$O2954,2,0),0)+IFERROR(VLOOKUP($B2968,$P2949:$Q2954,2,0),0)+IFERROR(VLOOKUP($B2968,$R2949:$S2954,2,0),0))</f>
        <v>0</v>
      </c>
      <c r="E2968" s="110"/>
      <c r="F2968" s="110"/>
      <c r="G2968" s="324" t="s">
        <v>42</v>
      </c>
      <c r="H2968" s="324"/>
      <c r="I2968" s="324"/>
      <c r="J2968" s="324"/>
      <c r="K2968" s="324"/>
      <c r="L2968" s="324"/>
      <c r="M2968" s="110"/>
      <c r="O2968" s="105">
        <v>10</v>
      </c>
      <c r="P2968" s="185" t="e">
        <v>#NUM!</v>
      </c>
      <c r="Q2968" s="185" t="e">
        <v>#NUM!</v>
      </c>
      <c r="R2968" s="185"/>
      <c r="S2968" s="185"/>
      <c r="T2968" s="114"/>
      <c r="U2968" s="114"/>
    </row>
    <row r="2969" spans="1:21" hidden="1" outlineLevel="2" x14ac:dyDescent="0.25">
      <c r="B2969" s="105">
        <v>14</v>
      </c>
      <c r="C2969" s="108">
        <f t="shared" ref="C2969" si="5118">-(IFERROR(VLOOKUP($B2969,$B2949:$C2954,2,0),0)+IFERROR(VLOOKUP($B2969,$D2949:$E2954,2,0),0)+IFERROR(VLOOKUP($B2969,$F2949:$G2954,2,0),0)+IFERROR(VLOOKUP($B2969,$H2949:$I2954,2,0),0)+IFERROR(VLOOKUP($B2969,$J2949:$K2954,2,0),0)+IFERROR(VLOOKUP($B2969,$L2949:$M2954,2,0),0)+IFERROR(VLOOKUP($B2969,$N2949:$O2954,2,0),0)+IFERROR(VLOOKUP($B2969,$P2949:$Q2954,2,0),0)+IFERROR(VLOOKUP($B2969,$R2949:$S2954,2,0),0))</f>
        <v>0</v>
      </c>
      <c r="E2969" s="110"/>
      <c r="F2969" s="110"/>
      <c r="G2969" s="112">
        <v>6</v>
      </c>
      <c r="H2969" s="112">
        <v>5</v>
      </c>
      <c r="I2969" s="112">
        <v>4</v>
      </c>
      <c r="J2969" s="112">
        <v>3</v>
      </c>
      <c r="K2969" s="112">
        <v>2</v>
      </c>
      <c r="L2969" s="112">
        <v>1</v>
      </c>
      <c r="M2969" s="110"/>
      <c r="O2969" s="105">
        <v>11</v>
      </c>
      <c r="P2969" s="185" t="e">
        <v>#NUM!</v>
      </c>
      <c r="Q2969" s="185"/>
      <c r="R2969" s="185"/>
      <c r="S2969" s="185"/>
      <c r="T2969" s="114"/>
      <c r="U2969" s="114"/>
    </row>
    <row r="2970" spans="1:21" hidden="1" outlineLevel="2" x14ac:dyDescent="0.25">
      <c r="A2970" s="68" t="s">
        <v>41</v>
      </c>
      <c r="B2970" s="105">
        <v>15</v>
      </c>
      <c r="C2970" s="108">
        <f t="shared" ref="C2970" si="5119">-(IFERROR(VLOOKUP($B2970,$B2949:$C2954,2,0),0)+IFERROR(VLOOKUP($B2970,$D2949:$E2954,2,0),0)+IFERROR(VLOOKUP($B2970,$F2949:$G2954,2,0),0)+IFERROR(VLOOKUP($B2970,$H2949:$I2954,2,0),0)+IFERROR(VLOOKUP($B2970,$J2949:$K2954,2,0),0)+IFERROR(VLOOKUP($B2970,$L2949:$M2954,2,0),0)+IFERROR(VLOOKUP($B2970,$N2949:$O2954,2,0),0)+IFERROR(VLOOKUP($B2970,$P2949:$Q2954,2,0),0)+IFERROR(VLOOKUP($B2970,$R2949:$S2954,2,0),0))</f>
        <v>0</v>
      </c>
      <c r="E2970" s="110"/>
      <c r="F2970" s="105">
        <v>1</v>
      </c>
      <c r="G2970" s="184" t="e">
        <f t="array" ref="G2970:G2978">MMULT(MINVERSE($C$24:$K$32),$C2956:$C2964)</f>
        <v>#NUM!</v>
      </c>
      <c r="H2970" s="184" t="e">
        <f t="array" ref="H2970:H2977">MMULT(MINVERSE($C$24:$J$31),$C2956:$C2963)</f>
        <v>#NUM!</v>
      </c>
      <c r="I2970" s="184" t="e">
        <f t="array" ref="I2970:I2976">MMULT(MINVERSE($C$24:$I$30),$C2956:$C2962)</f>
        <v>#NUM!</v>
      </c>
      <c r="J2970" s="184" t="e">
        <f t="array" ref="J2970:J2975">MMULT(MINVERSE($C$24:$H$29),$C2956:$C2961)</f>
        <v>#NUM!</v>
      </c>
      <c r="K2970" s="184" t="e">
        <f t="array" ref="K2970:K2974">MMULT(MINVERSE($C$24:$G$28),$C2956:$C2960)</f>
        <v>#NUM!</v>
      </c>
      <c r="L2970" s="113"/>
      <c r="M2970" s="110"/>
      <c r="N2970" s="110"/>
      <c r="O2970" s="110"/>
      <c r="P2970" s="110"/>
    </row>
    <row r="2971" spans="1:21" hidden="1" outlineLevel="2" x14ac:dyDescent="0.25">
      <c r="B2971" s="105">
        <v>16</v>
      </c>
      <c r="C2971" s="108">
        <f t="shared" ref="C2971" si="5120">-(IFERROR(VLOOKUP($B2971,$B2949:$C2954,2,0),0)+IFERROR(VLOOKUP($B2971,$D2949:$E2954,2,0),0)+IFERROR(VLOOKUP($B2971,$F2949:$G2954,2,0),0)+IFERROR(VLOOKUP($B2971,$H2949:$I2954,2,0),0)+IFERROR(VLOOKUP($B2971,$J2949:$K2954,2,0),0)+IFERROR(VLOOKUP($B2971,$L2949:$M2954,2,0),0)+IFERROR(VLOOKUP($B2971,$N2949:$O2954,2,0),0)+IFERROR(VLOOKUP($B2971,$P2949:$Q2954,2,0),0)+IFERROR(VLOOKUP($B2971,$R2949:$S2954,2,0),0))</f>
        <v>0</v>
      </c>
      <c r="E2971" s="110"/>
      <c r="F2971" s="105">
        <v>2</v>
      </c>
      <c r="G2971" s="185" t="e">
        <v>#NUM!</v>
      </c>
      <c r="H2971" s="185" t="e">
        <v>#NUM!</v>
      </c>
      <c r="I2971" s="185" t="e">
        <v>#NUM!</v>
      </c>
      <c r="J2971" s="185" t="e">
        <v>#NUM!</v>
      </c>
      <c r="K2971" s="185" t="e">
        <v>#NUM!</v>
      </c>
      <c r="L2971" s="114"/>
      <c r="M2971" s="110"/>
      <c r="N2971" s="110"/>
      <c r="O2971" s="110"/>
      <c r="P2971" s="110"/>
    </row>
    <row r="2972" spans="1:21" hidden="1" outlineLevel="2" x14ac:dyDescent="0.25">
      <c r="B2972" s="105">
        <v>17</v>
      </c>
      <c r="C2972" s="108">
        <f t="shared" ref="C2972" si="5121">-(IFERROR(VLOOKUP($B2972,$B2949:$C2954,2,0),0)+IFERROR(VLOOKUP($B2972,$D2949:$E2954,2,0),0)+IFERROR(VLOOKUP($B2972,$F2949:$G2954,2,0),0)+IFERROR(VLOOKUP($B2972,$H2949:$I2954,2,0),0)+IFERROR(VLOOKUP($B2972,$J2949:$K2954,2,0),0)+IFERROR(VLOOKUP($B2972,$L2949:$M2954,2,0),0)+IFERROR(VLOOKUP($B2972,$N2949:$O2954,2,0),0)+IFERROR(VLOOKUP($B2972,$P2949:$Q2954,2,0),0)+IFERROR(VLOOKUP($B2972,$R2949:$S2954,2,0),0))</f>
        <v>0</v>
      </c>
      <c r="E2972" s="110"/>
      <c r="F2972" s="105">
        <v>3</v>
      </c>
      <c r="G2972" s="185" t="e">
        <v>#NUM!</v>
      </c>
      <c r="H2972" s="185" t="e">
        <v>#NUM!</v>
      </c>
      <c r="I2972" s="185" t="e">
        <v>#NUM!</v>
      </c>
      <c r="J2972" s="185" t="e">
        <v>#NUM!</v>
      </c>
      <c r="K2972" s="185" t="e">
        <v>#NUM!</v>
      </c>
      <c r="L2972" s="114"/>
      <c r="M2972" s="110"/>
    </row>
    <row r="2973" spans="1:21" hidden="1" outlineLevel="2" x14ac:dyDescent="0.25">
      <c r="B2973" s="105">
        <v>18</v>
      </c>
      <c r="C2973" s="108">
        <f t="shared" ref="C2973" si="5122">-(IFERROR(VLOOKUP($B2973,$B2949:$C2954,2,0),0)+IFERROR(VLOOKUP($B2973,$D2949:$E2954,2,0),0)+IFERROR(VLOOKUP($B2973,$F2949:$G2954,2,0),0)+IFERROR(VLOOKUP($B2973,$H2949:$I2954,2,0),0)+IFERROR(VLOOKUP($B2973,$J2949:$K2954,2,0),0)+IFERROR(VLOOKUP($B2973,$L2949:$M2954,2,0),0)+IFERROR(VLOOKUP($B2973,$N2949:$O2954,2,0),0)+IFERROR(VLOOKUP($B2973,$P2949:$Q2954,2,0),0)+IFERROR(VLOOKUP($B2973,$R2949:$S2954,2,0),0))</f>
        <v>0</v>
      </c>
      <c r="E2973" s="110"/>
      <c r="F2973" s="105">
        <v>4</v>
      </c>
      <c r="G2973" s="185" t="e">
        <v>#NUM!</v>
      </c>
      <c r="H2973" s="185" t="e">
        <v>#NUM!</v>
      </c>
      <c r="I2973" s="185" t="e">
        <v>#NUM!</v>
      </c>
      <c r="J2973" s="185" t="e">
        <v>#NUM!</v>
      </c>
      <c r="K2973" s="185" t="e">
        <v>#NUM!</v>
      </c>
      <c r="L2973" s="114"/>
      <c r="M2973" s="110"/>
    </row>
    <row r="2974" spans="1:21" hidden="1" outlineLevel="2" x14ac:dyDescent="0.25">
      <c r="B2974" s="105">
        <v>19</v>
      </c>
      <c r="C2974" s="108">
        <f t="shared" ref="C2974" si="5123">-(IFERROR(VLOOKUP($B2974,$B2949:$C2954,2,0),0)+IFERROR(VLOOKUP($B2974,$D2949:$E2954,2,0),0)+IFERROR(VLOOKUP($B2974,$F2949:$G2954,2,0),0)+IFERROR(VLOOKUP($B2974,$H2949:$I2954,2,0),0)+IFERROR(VLOOKUP($B2974,$J2949:$K2954,2,0),0)+IFERROR(VLOOKUP($B2974,$L2949:$M2954,2,0),0)+IFERROR(VLOOKUP($B2974,$N2949:$O2954,2,0),0)+IFERROR(VLOOKUP($B2974,$P2949:$Q2954,2,0),0)+IFERROR(VLOOKUP($B2974,$R2949:$S2954,2,0),0))</f>
        <v>0</v>
      </c>
      <c r="E2974" s="110" t="s">
        <v>40</v>
      </c>
      <c r="F2974" s="105">
        <v>5</v>
      </c>
      <c r="G2974" s="185" t="e">
        <v>#NUM!</v>
      </c>
      <c r="H2974" s="185" t="e">
        <v>#NUM!</v>
      </c>
      <c r="I2974" s="185" t="e">
        <v>#NUM!</v>
      </c>
      <c r="J2974" s="185" t="e">
        <v>#NUM!</v>
      </c>
      <c r="K2974" s="185" t="e">
        <v>#NUM!</v>
      </c>
      <c r="L2974" s="114"/>
      <c r="M2974" s="110"/>
    </row>
    <row r="2975" spans="1:21" hidden="1" outlineLevel="2" x14ac:dyDescent="0.25">
      <c r="B2975" s="105">
        <v>20</v>
      </c>
      <c r="C2975" s="108">
        <f t="shared" ref="C2975" si="5124">-(IFERROR(VLOOKUP($B2975,$B2949:$C2954,2,0),0)+IFERROR(VLOOKUP($B2975,$D2949:$E2954,2,0),0)+IFERROR(VLOOKUP($B2975,$F2949:$G2954,2,0),0)+IFERROR(VLOOKUP($B2975,$H2949:$I2954,2,0),0)+IFERROR(VLOOKUP($B2975,$J2949:$K2954,2,0),0)+IFERROR(VLOOKUP($B2975,$L2949:$M2954,2,0),0)+IFERROR(VLOOKUP($B2975,$N2949:$O2954,2,0),0)+IFERROR(VLOOKUP($B2975,$P2949:$Q2954,2,0),0)+IFERROR(VLOOKUP($B2975,$R2949:$S2954,2,0),0))</f>
        <v>0</v>
      </c>
      <c r="F2975" s="105">
        <v>6</v>
      </c>
      <c r="G2975" s="185" t="e">
        <v>#NUM!</v>
      </c>
      <c r="H2975" s="185" t="e">
        <v>#NUM!</v>
      </c>
      <c r="I2975" s="185" t="e">
        <v>#NUM!</v>
      </c>
      <c r="J2975" s="185" t="e">
        <v>#NUM!</v>
      </c>
      <c r="K2975" s="185"/>
      <c r="L2975" s="114"/>
      <c r="M2975" s="110"/>
    </row>
    <row r="2976" spans="1:21" hidden="1" outlineLevel="2" x14ac:dyDescent="0.25">
      <c r="B2976" s="105">
        <v>21</v>
      </c>
      <c r="C2976" s="108">
        <f t="shared" ref="C2976" si="5125">-(IFERROR(VLOOKUP($B2976,$B2949:$C2954,2,0),0)+IFERROR(VLOOKUP($B2976,$D2949:$E2954,2,0),0)+IFERROR(VLOOKUP($B2976,$F2949:$G2954,2,0),0)+IFERROR(VLOOKUP($B2976,$H2949:$I2954,2,0),0)+IFERROR(VLOOKUP($B2976,$J2949:$K2954,2,0),0)+IFERROR(VLOOKUP($B2976,$L2949:$M2954,2,0),0)+IFERROR(VLOOKUP($B2976,$N2949:$O2954,2,0),0)+IFERROR(VLOOKUP($B2976,$P2949:$Q2954,2,0),0)+IFERROR(VLOOKUP($B2976,$R2949:$S2954,2,0),0))</f>
        <v>0</v>
      </c>
      <c r="E2976" s="110"/>
      <c r="F2976" s="105">
        <v>7</v>
      </c>
      <c r="G2976" s="185" t="e">
        <v>#NUM!</v>
      </c>
      <c r="H2976" s="185" t="e">
        <v>#NUM!</v>
      </c>
      <c r="I2976" s="185" t="e">
        <v>#NUM!</v>
      </c>
      <c r="J2976" s="185"/>
      <c r="K2976" s="185"/>
      <c r="L2976" s="114"/>
      <c r="M2976" s="110"/>
    </row>
    <row r="2977" spans="1:24" hidden="1" outlineLevel="2" x14ac:dyDescent="0.25">
      <c r="E2977" s="110"/>
      <c r="F2977" s="105">
        <v>8</v>
      </c>
      <c r="G2977" s="185" t="e">
        <v>#NUM!</v>
      </c>
      <c r="H2977" s="185" t="e">
        <v>#NUM!</v>
      </c>
      <c r="I2977" s="185"/>
      <c r="J2977" s="185"/>
      <c r="K2977" s="185"/>
      <c r="L2977" s="114"/>
      <c r="M2977" s="110"/>
      <c r="X2977" s="110"/>
    </row>
    <row r="2978" spans="1:24" hidden="1" outlineLevel="2" x14ac:dyDescent="0.25">
      <c r="E2978" s="110"/>
      <c r="F2978" s="105">
        <v>9</v>
      </c>
      <c r="G2978" s="185" t="e">
        <v>#NUM!</v>
      </c>
      <c r="H2978" s="185"/>
      <c r="I2978" s="185"/>
      <c r="J2978" s="185"/>
      <c r="K2978" s="185"/>
      <c r="L2978" s="114"/>
      <c r="M2978" s="110"/>
      <c r="X2978" s="110"/>
    </row>
    <row r="2979" spans="1:24" hidden="1" outlineLevel="2" x14ac:dyDescent="0.25">
      <c r="A2979" s="117"/>
    </row>
    <row r="2980" spans="1:24" s="119" customFormat="1" hidden="1" outlineLevel="2" x14ac:dyDescent="0.25">
      <c r="A2980" s="118" t="s">
        <v>37</v>
      </c>
    </row>
    <row r="2981" spans="1:24" hidden="1" outlineLevel="2" x14ac:dyDescent="0.25">
      <c r="B2981" s="316" t="e">
        <f t="shared" ref="B2981:B2987" si="5126">B2948</f>
        <v>#REF!</v>
      </c>
      <c r="C2981" s="316"/>
      <c r="D2981" s="316" t="e">
        <f t="shared" ref="D2981:D2987" si="5127">D2948</f>
        <v>#REF!</v>
      </c>
      <c r="E2981" s="316"/>
      <c r="F2981" s="316" t="e">
        <f t="shared" ref="F2981:F2987" si="5128">F2948</f>
        <v>#REF!</v>
      </c>
      <c r="G2981" s="316"/>
      <c r="H2981" s="316" t="e">
        <f t="shared" ref="H2981:H2987" si="5129">H2948</f>
        <v>#REF!</v>
      </c>
      <c r="I2981" s="316"/>
      <c r="J2981" s="316" t="e">
        <f t="shared" ref="J2981:J2987" si="5130">J2948</f>
        <v>#REF!</v>
      </c>
      <c r="K2981" s="316"/>
      <c r="L2981" s="316" t="e">
        <f t="shared" ref="L2981:L2987" si="5131">L2948</f>
        <v>#REF!</v>
      </c>
      <c r="M2981" s="316"/>
    </row>
    <row r="2982" spans="1:24" hidden="1" outlineLevel="2" x14ac:dyDescent="0.25">
      <c r="B2982" s="105" t="e">
        <f t="shared" si="5126"/>
        <v>#REF!</v>
      </c>
      <c r="C2982" s="116" t="e">
        <f>IF($Q$2=2,IFERROR(INDEX($G2959:$L2965,MATCH(B2982,$F2959:$F2965,0),MATCH(INICIO!$C$59,$G2958:$L2958,0)),0),IF($Q$2=4,IFERROR(INDEX($P2959:$U2969,MATCH(B2982,$O2959:$O2969,0),MATCH(INICIO!$C$59,$P2958:$U2958,0)),0),IFERROR(INDEX($G2970:$L2978,MATCH(B2982,$F2970:$F2978,0),MATCH(INICIO!$C$59,$G2969:$L2969,0)),0)))</f>
        <v>#REF!</v>
      </c>
      <c r="D2982" s="105" t="e">
        <f t="shared" si="5127"/>
        <v>#REF!</v>
      </c>
      <c r="E2982" s="116" t="e">
        <f>IF($Q$2=2,IFERROR(INDEX($G2959:$L2965,MATCH(D2982,$F2959:$F2965,0),MATCH(INICIO!$C$59,$G2958:$L2958,0)),0),IF($Q$2=4,IFERROR(INDEX($P2959:$U2969,MATCH(D2982,$O2959:$O2969,0),MATCH(INICIO!$C$59,$P2958:$U2958,0)),0),IFERROR(INDEX($G2970:$L2978,MATCH(D2982,$F2970:$F2978,0),MATCH(INICIO!$C$59,$G2969:$L2969,0)),0)))</f>
        <v>#REF!</v>
      </c>
      <c r="F2982" s="105" t="e">
        <f t="shared" si="5128"/>
        <v>#REF!</v>
      </c>
      <c r="G2982" s="116" t="e">
        <f>IF($Q$2=2,IFERROR(INDEX($G2959:$L2965,MATCH(F2982,$F2959:$F2965,0),MATCH(INICIO!$C$59,$G2958:$L2958,0)),0),IF($Q$2=4,IFERROR(INDEX($P2959:$U2969,MATCH(F2982,$O2959:$O2969,0),MATCH(INICIO!$C$59,$P2958:$U2958,0)),0),IFERROR(INDEX($G2970:$L2978,MATCH(F2982,$F2970:$F2978,0),MATCH(INICIO!$C$59,$G2969:$L2969,0)),0)))</f>
        <v>#REF!</v>
      </c>
      <c r="H2982" s="105" t="e">
        <f t="shared" si="5129"/>
        <v>#REF!</v>
      </c>
      <c r="I2982" s="116" t="e">
        <f>IF($Q$2=2,IFERROR(INDEX($G2959:$L2965,MATCH(H2982,$F2959:$F2965,0),MATCH(INICIO!$C$59,$G2958:$L2958,0)),0),IF($Q$2=4,IFERROR(INDEX($P2959:$U2969,MATCH(H2982,$O2959:$O2969,0),MATCH(INICIO!$C$59,$P2958:$U2958,0)),0),IFERROR(INDEX($G2970:$L2978,MATCH(H2982,$F2970:$F2978,0),MATCH(INICIO!$C$59,$G2969:$L2969,0)),0)))</f>
        <v>#REF!</v>
      </c>
      <c r="J2982" s="105" t="e">
        <f t="shared" si="5130"/>
        <v>#REF!</v>
      </c>
      <c r="K2982" s="116" t="e">
        <f>IF($Q$2=2,IFERROR(INDEX($G2959:$L2965,MATCH(J2982,$F2959:$F2965,0),MATCH(INICIO!$C$59,$G2958:$L2958,0)),0),IF($Q$2=4,IFERROR(INDEX($P2959:$U2969,MATCH(J2982,$O2959:$O2969,0),MATCH(INICIO!$C$59,$P2958:$U2958,0)),0),IFERROR(INDEX($G2970:$L2978,MATCH(J2982,$F2970:$F2978,0),MATCH(INICIO!$C$59,$G2969:$L2969,0)),0)))</f>
        <v>#REF!</v>
      </c>
      <c r="L2982" s="105" t="e">
        <f t="shared" si="5131"/>
        <v>#REF!</v>
      </c>
      <c r="M2982" s="116" t="e">
        <f>IF($Q$2=2,IFERROR(INDEX($G2959:$L2965,MATCH(L2982,$F2959:$F2965,0),MATCH(INICIO!$C$59,$G2958:$L2958,0)),0),IF($Q$2=4,IFERROR(INDEX($P2959:$U2969,MATCH(L2982,$O2959:$O2969,0),MATCH(INICIO!$C$59,$P2958:$U2958,0)),0),IFERROR(INDEX($G2970:$L2978,MATCH(L2982,$F2970:$F2978,0),MATCH(INICIO!$C$59,$G2969:$L2969,0)),0)))</f>
        <v>#REF!</v>
      </c>
    </row>
    <row r="2983" spans="1:24" hidden="1" outlineLevel="2" x14ac:dyDescent="0.25">
      <c r="B2983" s="105" t="e">
        <f t="shared" si="5126"/>
        <v>#REF!</v>
      </c>
      <c r="C2983" s="116" t="e">
        <f>IF($Q$2=2,IFERROR(INDEX($G2959:$L2965,MATCH(B2983,$F2959:$F2965,0),MATCH(INICIO!$C$59,$G2958:$L2958,0)),0),IF($Q$2=4,IFERROR(INDEX($P2959:$U2969,MATCH(B2983,$O2959:$O2969,0),MATCH(INICIO!$C$59,$P2958:$U2958,0)),0),IFERROR(INDEX($G2970:$L2978,MATCH(B2983,$F2970:$F2978,0),MATCH(INICIO!$C$59,$G2969:$L2969,0)),0)))</f>
        <v>#REF!</v>
      </c>
      <c r="D2983" s="105" t="e">
        <f t="shared" si="5127"/>
        <v>#REF!</v>
      </c>
      <c r="E2983" s="116" t="e">
        <f>IF($Q$2=2,IFERROR(INDEX($G2959:$L2965,MATCH(D2983,$F2959:$F2965,0),MATCH(INICIO!$C$59,$G2958:$L2958,0)),0),IF($Q$2=4,IFERROR(INDEX($P2959:$U2969,MATCH(D2983,$O2959:$O2969,0),MATCH(INICIO!$C$59,$P2958:$U2958,0)),0),IFERROR(INDEX($G2970:$L2978,MATCH(D2983,$F2970:$F2978,0),MATCH(INICIO!$C$59,$G2969:$L2969,0)),0)))</f>
        <v>#REF!</v>
      </c>
      <c r="F2983" s="105" t="e">
        <f t="shared" si="5128"/>
        <v>#REF!</v>
      </c>
      <c r="G2983" s="116" t="e">
        <f>IF($Q$2=2,IFERROR(INDEX($G2959:$L2965,MATCH(F2983,$F2959:$F2965,0),MATCH(INICIO!$C$59,$G2958:$L2958,0)),0),IF($Q$2=4,IFERROR(INDEX($P2959:$U2969,MATCH(F2983,$O2959:$O2969,0),MATCH(INICIO!$C$59,$P2958:$U2958,0)),0),IFERROR(INDEX($G2970:$L2978,MATCH(F2983,$F2970:$F2978,0),MATCH(INICIO!$C$59,$G2969:$L2969,0)),0)))</f>
        <v>#REF!</v>
      </c>
      <c r="H2983" s="105" t="e">
        <f t="shared" si="5129"/>
        <v>#REF!</v>
      </c>
      <c r="I2983" s="116" t="e">
        <f>IF($Q$2=2,IFERROR(INDEX($G2959:$L2965,MATCH(H2983,$F2959:$F2965,0),MATCH(INICIO!$C$59,$G2958:$L2958,0)),0),IF($Q$2=4,IFERROR(INDEX($P2959:$U2969,MATCH(H2983,$O2959:$O2969,0),MATCH(INICIO!$C$59,$P2958:$U2958,0)),0),IFERROR(INDEX($G2970:$L2978,MATCH(H2983,$F2970:$F2978,0),MATCH(INICIO!$C$59,$G2969:$L2969,0)),0)))</f>
        <v>#REF!</v>
      </c>
      <c r="J2983" s="105" t="e">
        <f t="shared" si="5130"/>
        <v>#REF!</v>
      </c>
      <c r="K2983" s="116" t="e">
        <f>IF($Q$2=2,IFERROR(INDEX($G2959:$L2965,MATCH(J2983,$F2959:$F2965,0),MATCH(INICIO!$C$59,$G2958:$L2958,0)),0),IF($Q$2=4,IFERROR(INDEX($P2959:$U2969,MATCH(J2983,$O2959:$O2969,0),MATCH(INICIO!$C$59,$P2958:$U2958,0)),0),IFERROR(INDEX($G2970:$L2978,MATCH(J2983,$F2970:$F2978,0),MATCH(INICIO!$C$59,$G2969:$L2969,0)),0)))</f>
        <v>#REF!</v>
      </c>
      <c r="L2983" s="105" t="e">
        <f t="shared" si="5131"/>
        <v>#REF!</v>
      </c>
      <c r="M2983" s="116" t="e">
        <f>IF($Q$2=2,IFERROR(INDEX($G2959:$L2965,MATCH(L2983,$F2959:$F2965,0),MATCH(INICIO!$C$59,$G2958:$L2958,0)),0),IF($Q$2=4,IFERROR(INDEX($P2959:$U2969,MATCH(L2983,$O2959:$O2969,0),MATCH(INICIO!$C$59,$P2958:$U2958,0)),0),IFERROR(INDEX($G2970:$L2978,MATCH(L2983,$F2970:$F2978,0),MATCH(INICIO!$C$59,$G2969:$L2969,0)),0)))</f>
        <v>#REF!</v>
      </c>
    </row>
    <row r="2984" spans="1:24" hidden="1" outlineLevel="2" x14ac:dyDescent="0.25">
      <c r="B2984" s="105" t="e">
        <f t="shared" si="5126"/>
        <v>#REF!</v>
      </c>
      <c r="C2984" s="116" t="e">
        <f>IF($Q$2=2,IFERROR(INDEX($G2959:$L2965,MATCH(B2984,$F2959:$F2965,0),MATCH(INICIO!$C$59,$G2958:$L2958,0)),0),IF($Q$2=4,IFERROR(INDEX($P2959:$U2969,MATCH(B2984,$O2959:$O2969,0),MATCH(INICIO!$C$59,$P2958:$U2958,0)),0),IFERROR(INDEX($G2970:$L2978,MATCH(B2984,$F2970:$F2978,0),MATCH(INICIO!$C$59,$G2969:$L2969,0)),0)))</f>
        <v>#REF!</v>
      </c>
      <c r="D2984" s="105" t="e">
        <f t="shared" si="5127"/>
        <v>#REF!</v>
      </c>
      <c r="E2984" s="116" t="e">
        <f>IF($Q$2=2,IFERROR(INDEX($G2959:$L2965,MATCH(D2984,$F2959:$F2965,0),MATCH(INICIO!$C$59,$G2958:$L2958,0)),0),IF($Q$2=4,IFERROR(INDEX($P2959:$U2969,MATCH(D2984,$O2959:$O2969,0),MATCH(INICIO!$C$59,$P2958:$U2958,0)),0),IFERROR(INDEX($G2970:$L2978,MATCH(D2984,$F2970:$F2978,0),MATCH(INICIO!$C$59,$G2969:$L2969,0)),0)))</f>
        <v>#REF!</v>
      </c>
      <c r="F2984" s="105" t="e">
        <f t="shared" si="5128"/>
        <v>#REF!</v>
      </c>
      <c r="G2984" s="116" t="e">
        <f>IF($Q$2=2,IFERROR(INDEX($G2959:$L2965,MATCH(F2984,$F2959:$F2965,0),MATCH(INICIO!$C$59,$G2958:$L2958,0)),0),IF($Q$2=4,IFERROR(INDEX($P2959:$U2969,MATCH(F2984,$O2959:$O2969,0),MATCH(INICIO!$C$59,$P2958:$U2958,0)),0),IFERROR(INDEX($G2970:$L2978,MATCH(F2984,$F2970:$F2978,0),MATCH(INICIO!$C$59,$G2969:$L2969,0)),0)))</f>
        <v>#REF!</v>
      </c>
      <c r="H2984" s="105" t="e">
        <f t="shared" si="5129"/>
        <v>#REF!</v>
      </c>
      <c r="I2984" s="116" t="e">
        <f>IF($Q$2=2,IFERROR(INDEX($G2959:$L2965,MATCH(H2984,$F2959:$F2965,0),MATCH(INICIO!$C$59,$G2958:$L2958,0)),0),IF($Q$2=4,IFERROR(INDEX($P2959:$U2969,MATCH(H2984,$O2959:$O2969,0),MATCH(INICIO!$C$59,$P2958:$U2958,0)),0),IFERROR(INDEX($G2970:$L2978,MATCH(H2984,$F2970:$F2978,0),MATCH(INICIO!$C$59,$G2969:$L2969,0)),0)))</f>
        <v>#REF!</v>
      </c>
      <c r="J2984" s="105" t="e">
        <f t="shared" si="5130"/>
        <v>#REF!</v>
      </c>
      <c r="K2984" s="116" t="e">
        <f>IF($Q$2=2,IFERROR(INDEX($G2959:$L2965,MATCH(J2984,$F2959:$F2965,0),MATCH(INICIO!$C$59,$G2958:$L2958,0)),0),IF($Q$2=4,IFERROR(INDEX($P2959:$U2969,MATCH(J2984,$O2959:$O2969,0),MATCH(INICIO!$C$59,$P2958:$U2958,0)),0),IFERROR(INDEX($G2970:$L2978,MATCH(J2984,$F2970:$F2978,0),MATCH(INICIO!$C$59,$G2969:$L2969,0)),0)))</f>
        <v>#REF!</v>
      </c>
      <c r="L2984" s="105" t="e">
        <f t="shared" si="5131"/>
        <v>#REF!</v>
      </c>
      <c r="M2984" s="116" t="e">
        <f>IF($Q$2=2,IFERROR(INDEX($G2959:$L2965,MATCH(L2984,$F2959:$F2965,0),MATCH(INICIO!$C$59,$G2958:$L2958,0)),0),IF($Q$2=4,IFERROR(INDEX($P2959:$U2969,MATCH(L2984,$O2959:$O2969,0),MATCH(INICIO!$C$59,$P2958:$U2958,0)),0),IFERROR(INDEX($G2970:$L2978,MATCH(L2984,$F2970:$F2978,0),MATCH(INICIO!$C$59,$G2969:$L2969,0)),0)))</f>
        <v>#REF!</v>
      </c>
    </row>
    <row r="2985" spans="1:24" hidden="1" outlineLevel="2" x14ac:dyDescent="0.25">
      <c r="B2985" s="105" t="e">
        <f t="shared" si="5126"/>
        <v>#REF!</v>
      </c>
      <c r="C2985" s="116" t="e">
        <f>IF($Q$2=2,IFERROR(INDEX($G2959:$L2965,MATCH(B2985,$F2959:$F2965,0),MATCH(INICIO!$C$59,$G2958:$L2958,0)),0),IF($Q$2=4,IFERROR(INDEX($P2959:$U2969,MATCH(B2985,$O2959:$O2969,0),MATCH(INICIO!$C$59,$P2958:$U2958,0)),0),IFERROR(INDEX($G2970:$L2978,MATCH(B2985,$F2970:$F2978,0),MATCH(INICIO!$C$59,$G2969:$L2969,0)),0)))</f>
        <v>#REF!</v>
      </c>
      <c r="D2985" s="105" t="e">
        <f t="shared" si="5127"/>
        <v>#REF!</v>
      </c>
      <c r="E2985" s="116" t="e">
        <f>IF($Q$2=2,IFERROR(INDEX($G2959:$L2965,MATCH(D2985,$F2959:$F2965,0),MATCH(INICIO!$C$59,$G2958:$L2958,0)),0),IF($Q$2=4,IFERROR(INDEX($P2959:$U2969,MATCH(D2985,$O2959:$O2969,0),MATCH(INICIO!$C$59,$P2958:$U2958,0)),0),IFERROR(INDEX($G2970:$L2978,MATCH(D2985,$F2970:$F2978,0),MATCH(INICIO!$C$59,$G2969:$L2969,0)),0)))</f>
        <v>#REF!</v>
      </c>
      <c r="F2985" s="105" t="e">
        <f t="shared" si="5128"/>
        <v>#REF!</v>
      </c>
      <c r="G2985" s="116" t="e">
        <f>IF($Q$2=2,IFERROR(INDEX($G2959:$L2965,MATCH(F2985,$F2959:$F2965,0),MATCH(INICIO!$C$59,$G2958:$L2958,0)),0),IF($Q$2=4,IFERROR(INDEX($P2959:$U2969,MATCH(F2985,$O2959:$O2969,0),MATCH(INICIO!$C$59,$P2958:$U2958,0)),0),IFERROR(INDEX($G2970:$L2978,MATCH(F2985,$F2970:$F2978,0),MATCH(INICIO!$C$59,$G2969:$L2969,0)),0)))</f>
        <v>#REF!</v>
      </c>
      <c r="H2985" s="105" t="e">
        <f t="shared" si="5129"/>
        <v>#REF!</v>
      </c>
      <c r="I2985" s="116" t="e">
        <f>IF($Q$2=2,IFERROR(INDEX($G2959:$L2965,MATCH(H2985,$F2959:$F2965,0),MATCH(INICIO!$C$59,$G2958:$L2958,0)),0),IF($Q$2=4,IFERROR(INDEX($P2959:$U2969,MATCH(H2985,$O2959:$O2969,0),MATCH(INICIO!$C$59,$P2958:$U2958,0)),0),IFERROR(INDEX($G2970:$L2978,MATCH(H2985,$F2970:$F2978,0),MATCH(INICIO!$C$59,$G2969:$L2969,0)),0)))</f>
        <v>#REF!</v>
      </c>
      <c r="J2985" s="105" t="e">
        <f t="shared" si="5130"/>
        <v>#REF!</v>
      </c>
      <c r="K2985" s="116" t="e">
        <f>IF($Q$2=2,IFERROR(INDEX($G2959:$L2965,MATCH(J2985,$F2959:$F2965,0),MATCH(INICIO!$C$59,$G2958:$L2958,0)),0),IF($Q$2=4,IFERROR(INDEX($P2959:$U2969,MATCH(J2985,$O2959:$O2969,0),MATCH(INICIO!$C$59,$P2958:$U2958,0)),0),IFERROR(INDEX($G2970:$L2978,MATCH(J2985,$F2970:$F2978,0),MATCH(INICIO!$C$59,$G2969:$L2969,0)),0)))</f>
        <v>#REF!</v>
      </c>
      <c r="L2985" s="105" t="e">
        <f t="shared" si="5131"/>
        <v>#REF!</v>
      </c>
      <c r="M2985" s="116" t="e">
        <f>IF($Q$2=2,IFERROR(INDEX($G2959:$L2965,MATCH(L2985,$F2959:$F2965,0),MATCH(INICIO!$C$59,$G2958:$L2958,0)),0),IF($Q$2=4,IFERROR(INDEX($P2959:$U2969,MATCH(L2985,$O2959:$O2969,0),MATCH(INICIO!$C$59,$P2958:$U2958,0)),0),IFERROR(INDEX($G2970:$L2978,MATCH(L2985,$F2970:$F2978,0),MATCH(INICIO!$C$59,$G2969:$L2969,0)),0)))</f>
        <v>#REF!</v>
      </c>
    </row>
    <row r="2986" spans="1:24" hidden="1" outlineLevel="2" x14ac:dyDescent="0.25">
      <c r="B2986" s="105" t="e">
        <f t="shared" si="5126"/>
        <v>#REF!</v>
      </c>
      <c r="C2986" s="116" t="e">
        <f>IF($Q$2=2,IFERROR(INDEX($G2959:$L2965,MATCH(B2986,$F2959:$F2965,0),MATCH(INICIO!$C$59,$G2958:$L2958,0)),0),IF($Q$2=4,IFERROR(INDEX($P2959:$U2969,MATCH(B2986,$O2959:$O2969,0),MATCH(INICIO!$C$59,$P2958:$U2958,0)),0),IFERROR(INDEX($G2970:$L2978,MATCH(B2986,$F2970:$F2978,0),MATCH(INICIO!$C$59,$G2969:$L2969,0)),0)))</f>
        <v>#REF!</v>
      </c>
      <c r="D2986" s="105" t="e">
        <f t="shared" si="5127"/>
        <v>#REF!</v>
      </c>
      <c r="E2986" s="116" t="e">
        <f>IF($Q$2=2,IFERROR(INDEX($G2959:$L2965,MATCH(D2986,$F2959:$F2965,0),MATCH(INICIO!$C$59,$G2958:$L2958,0)),0),IF($Q$2=4,IFERROR(INDEX($P2959:$U2969,MATCH(D2986,$O2959:$O2969,0),MATCH(INICIO!$C$59,$P2958:$U2958,0)),0),IFERROR(INDEX($G2970:$L2978,MATCH(D2986,$F2970:$F2978,0),MATCH(INICIO!$C$59,$G2969:$L2969,0)),0)))</f>
        <v>#REF!</v>
      </c>
      <c r="F2986" s="105" t="e">
        <f t="shared" si="5128"/>
        <v>#REF!</v>
      </c>
      <c r="G2986" s="116" t="e">
        <f>IF($Q$2=2,IFERROR(INDEX($G2959:$L2965,MATCH(F2986,$F2959:$F2965,0),MATCH(INICIO!$C$59,$G2958:$L2958,0)),0),IF($Q$2=4,IFERROR(INDEX($P2959:$U2969,MATCH(F2986,$O2959:$O2969,0),MATCH(INICIO!$C$59,$P2958:$U2958,0)),0),IFERROR(INDEX($G2970:$L2978,MATCH(F2986,$F2970:$F2978,0),MATCH(INICIO!$C$59,$G2969:$L2969,0)),0)))</f>
        <v>#REF!</v>
      </c>
      <c r="H2986" s="105" t="e">
        <f t="shared" si="5129"/>
        <v>#REF!</v>
      </c>
      <c r="I2986" s="116" t="e">
        <f>IF($Q$2=2,IFERROR(INDEX($G2959:$L2965,MATCH(H2986,$F2959:$F2965,0),MATCH(INICIO!$C$59,$G2958:$L2958,0)),0),IF($Q$2=4,IFERROR(INDEX($P2959:$U2969,MATCH(H2986,$O2959:$O2969,0),MATCH(INICIO!$C$59,$P2958:$U2958,0)),0),IFERROR(INDEX($G2970:$L2978,MATCH(H2986,$F2970:$F2978,0),MATCH(INICIO!$C$59,$G2969:$L2969,0)),0)))</f>
        <v>#REF!</v>
      </c>
      <c r="J2986" s="105" t="e">
        <f t="shared" si="5130"/>
        <v>#REF!</v>
      </c>
      <c r="K2986" s="116" t="e">
        <f>IF($Q$2=2,IFERROR(INDEX($G2959:$L2965,MATCH(J2986,$F2959:$F2965,0),MATCH(INICIO!$C$59,$G2958:$L2958,0)),0),IF($Q$2=4,IFERROR(INDEX($P2959:$U2969,MATCH(J2986,$O2959:$O2969,0),MATCH(INICIO!$C$59,$P2958:$U2958,0)),0),IFERROR(INDEX($G2970:$L2978,MATCH(J2986,$F2970:$F2978,0),MATCH(INICIO!$C$59,$G2969:$L2969,0)),0)))</f>
        <v>#REF!</v>
      </c>
      <c r="L2986" s="105" t="e">
        <f t="shared" si="5131"/>
        <v>#REF!</v>
      </c>
      <c r="M2986" s="116" t="e">
        <f>IF($Q$2=2,IFERROR(INDEX($G2959:$L2965,MATCH(L2986,$F2959:$F2965,0),MATCH(INICIO!$C$59,$G2958:$L2958,0)),0),IF($Q$2=4,IFERROR(INDEX($P2959:$U2969,MATCH(L2986,$O2959:$O2969,0),MATCH(INICIO!$C$59,$P2958:$U2958,0)),0),IFERROR(INDEX($G2970:$L2978,MATCH(L2986,$F2970:$F2978,0),MATCH(INICIO!$C$59,$G2969:$L2969,0)),0)))</f>
        <v>#REF!</v>
      </c>
    </row>
    <row r="2987" spans="1:24" hidden="1" outlineLevel="2" x14ac:dyDescent="0.25">
      <c r="B2987" s="105" t="e">
        <f t="shared" si="5126"/>
        <v>#REF!</v>
      </c>
      <c r="C2987" s="116" t="e">
        <f>IF($Q$2=2,IFERROR(INDEX($G2959:$L2965,MATCH(B2987,$F2959:$F2965,0),MATCH(INICIO!$C$59,$G2958:$L2958,0)),0),IF($Q$2=4,IFERROR(INDEX($P2959:$U2969,MATCH(B2987,$O2959:$O2969,0),MATCH(INICIO!$C$59,$P2958:$U2958,0)),0),IFERROR(INDEX($G2970:$L2978,MATCH(B2987,$F2970:$F2978,0),MATCH(INICIO!$C$59,$G2969:$L2969,0)),0)))</f>
        <v>#REF!</v>
      </c>
      <c r="D2987" s="105" t="e">
        <f t="shared" si="5127"/>
        <v>#REF!</v>
      </c>
      <c r="E2987" s="116" t="e">
        <f>IF($Q$2=2,IFERROR(INDEX($G2959:$L2965,MATCH(D2987,$F2959:$F2965,0),MATCH(INICIO!$C$59,$G2958:$L2958,0)),0),IF($Q$2=4,IFERROR(INDEX($P2959:$U2969,MATCH(D2987,$O2959:$O2969,0),MATCH(INICIO!$C$59,$P2958:$U2958,0)),0),IFERROR(INDEX($G2970:$L2978,MATCH(D2987,$F2970:$F2978,0),MATCH(INICIO!$C$59,$G2969:$L2969,0)),0)))</f>
        <v>#REF!</v>
      </c>
      <c r="F2987" s="105" t="e">
        <f t="shared" si="5128"/>
        <v>#REF!</v>
      </c>
      <c r="G2987" s="116" t="e">
        <f>IF($Q$2=2,IFERROR(INDEX($G2959:$L2965,MATCH(F2987,$F2959:$F2965,0),MATCH(INICIO!$C$59,$G2958:$L2958,0)),0),IF($Q$2=4,IFERROR(INDEX($P2959:$U2969,MATCH(F2987,$O2959:$O2969,0),MATCH(INICIO!$C$59,$P2958:$U2958,0)),0),IFERROR(INDEX($G2970:$L2978,MATCH(F2987,$F2970:$F2978,0),MATCH(INICIO!$C$59,$G2969:$L2969,0)),0)))</f>
        <v>#REF!</v>
      </c>
      <c r="H2987" s="105" t="e">
        <f t="shared" si="5129"/>
        <v>#REF!</v>
      </c>
      <c r="I2987" s="116" t="e">
        <f>IF($Q$2=2,IFERROR(INDEX($G2959:$L2965,MATCH(H2987,$F2959:$F2965,0),MATCH(INICIO!$C$59,$G2958:$L2958,0)),0),IF($Q$2=4,IFERROR(INDEX($P2959:$U2969,MATCH(H2987,$O2959:$O2969,0),MATCH(INICIO!$C$59,$P2958:$U2958,0)),0),IFERROR(INDEX($G2970:$L2978,MATCH(H2987,$F2970:$F2978,0),MATCH(INICIO!$C$59,$G2969:$L2969,0)),0)))</f>
        <v>#REF!</v>
      </c>
      <c r="J2987" s="105" t="e">
        <f t="shared" si="5130"/>
        <v>#REF!</v>
      </c>
      <c r="K2987" s="116" t="e">
        <f>IF($Q$2=2,IFERROR(INDEX($G2959:$L2965,MATCH(J2987,$F2959:$F2965,0),MATCH(INICIO!$C$59,$G2958:$L2958,0)),0),IF($Q$2=4,IFERROR(INDEX($P2959:$U2969,MATCH(J2987,$O2959:$O2969,0),MATCH(INICIO!$C$59,$P2958:$U2958,0)),0),IFERROR(INDEX($G2970:$L2978,MATCH(J2987,$F2970:$F2978,0),MATCH(INICIO!$C$59,$G2969:$L2969,0)),0)))</f>
        <v>#REF!</v>
      </c>
      <c r="L2987" s="105" t="e">
        <f t="shared" si="5131"/>
        <v>#REF!</v>
      </c>
      <c r="M2987" s="116" t="e">
        <f>IF($Q$2=2,IFERROR(INDEX($G2959:$L2965,MATCH(L2987,$F2959:$F2965,0),MATCH(INICIO!$C$59,$G2958:$L2958,0)),0),IF($Q$2=4,IFERROR(INDEX($P2959:$U2969,MATCH(L2987,$O2959:$O2969,0),MATCH(INICIO!$C$59,$P2958:$U2958,0)),0),IFERROR(INDEX($G2970:$L2978,MATCH(L2987,$F2970:$F2978,0),MATCH(INICIO!$C$59,$G2969:$L2969,0)),0)))</f>
        <v>#REF!</v>
      </c>
    </row>
    <row r="2988" spans="1:24" hidden="1" outlineLevel="2" x14ac:dyDescent="0.25"/>
    <row r="2989" spans="1:24" s="119" customFormat="1" hidden="1" outlineLevel="2" x14ac:dyDescent="0.25">
      <c r="A2989" s="118" t="s">
        <v>43</v>
      </c>
    </row>
    <row r="2990" spans="1:24" hidden="1" outlineLevel="2" x14ac:dyDescent="0.25">
      <c r="C2990" s="196">
        <f t="shared" ref="C2990:H2990" si="5132">E$2</f>
        <v>1</v>
      </c>
      <c r="D2990" s="196">
        <f t="shared" si="5132"/>
        <v>2</v>
      </c>
      <c r="E2990" s="196">
        <f t="shared" si="5132"/>
        <v>3</v>
      </c>
      <c r="F2990" s="196">
        <f t="shared" si="5132"/>
        <v>4</v>
      </c>
      <c r="G2990" s="196">
        <f t="shared" si="5132"/>
        <v>5</v>
      </c>
      <c r="H2990" s="196">
        <f t="shared" si="5132"/>
        <v>6</v>
      </c>
    </row>
    <row r="2991" spans="1:24" hidden="1" outlineLevel="2" x14ac:dyDescent="0.25">
      <c r="B2991" s="122" t="s">
        <v>44</v>
      </c>
      <c r="C2991" s="123" t="e">
        <f t="array" ref="C2991:C2996">MMULT(MMULT(C$8:H$13,$AZ$8:$BE$13),C2982:C2987)+MMULT(MINVERSE(TRANSPOSE($AZ$8:$BE$13)),C2949:C2954)</f>
        <v>#REF!</v>
      </c>
      <c r="D2991" s="123" t="e">
        <f t="array" ref="D2991:D2996">MMULT(MMULT(K$8:P$13,$AZ$8:$BE$13),E2982:E2987)+MMULT(MINVERSE(TRANSPOSE($AZ$8:$BE$13)),E2949:E2954)</f>
        <v>#REF!</v>
      </c>
      <c r="E2991" s="123" t="e">
        <f t="array" ref="E2991:E2996">MMULT(MMULT(S$8:X$13,$AZ$8:$BE$13),G2982:G2987)+MMULT(MINVERSE(TRANSPOSE($AZ$8:$BE$13)),G2949:G2954)</f>
        <v>#REF!</v>
      </c>
      <c r="F2991" s="123" t="e">
        <f t="array" ref="F2991:F2996">MMULT(MMULT(AA$8:AF$13,$AZ$8:$BE$13),I2982:I2987)+MMULT(MINVERSE(TRANSPOSE($AZ$8:$BE$13)),I2949:I2954)</f>
        <v>#REF!</v>
      </c>
      <c r="G2991" s="123" t="e">
        <f t="array" ref="G2991:G2996">MMULT(MMULT(AI$8:AN$13,$AZ$8:$BE$13),K2982:K2987)+MMULT(MINVERSE(TRANSPOSE($AZ$8:$BE$13)),K2949:K2954)</f>
        <v>#REF!</v>
      </c>
      <c r="H2991" s="123" t="e">
        <f t="array" ref="H2991:H2996">MMULT(MMULT(AQ$8:AV$13,$AZ$8:$BE$13),M2982:M2987)+MMULT(MINVERSE(TRANSPOSE($AZ$8:$BE$13)),M2949:M2954)</f>
        <v>#REF!</v>
      </c>
      <c r="N2991" s="124"/>
      <c r="P2991" s="124"/>
    </row>
    <row r="2992" spans="1:24" hidden="1" outlineLevel="2" x14ac:dyDescent="0.25">
      <c r="B2992" s="122" t="s">
        <v>45</v>
      </c>
      <c r="C2992" s="123" t="e">
        <v>#REF!</v>
      </c>
      <c r="D2992" s="123" t="e">
        <v>#REF!</v>
      </c>
      <c r="E2992" s="123" t="e">
        <v>#REF!</v>
      </c>
      <c r="F2992" s="123" t="e">
        <v>#REF!</v>
      </c>
      <c r="G2992" s="123" t="e">
        <v>#REF!</v>
      </c>
      <c r="H2992" s="123" t="e">
        <v>#REF!</v>
      </c>
      <c r="N2992" s="124"/>
      <c r="P2992" s="124"/>
    </row>
    <row r="2993" spans="1:93" hidden="1" outlineLevel="2" x14ac:dyDescent="0.25">
      <c r="B2993" s="122" t="s">
        <v>46</v>
      </c>
      <c r="C2993" s="123" t="e">
        <v>#REF!</v>
      </c>
      <c r="D2993" s="195" t="e">
        <v>#REF!</v>
      </c>
      <c r="E2993" s="123" t="e">
        <v>#REF!</v>
      </c>
      <c r="F2993" s="123" t="e">
        <v>#REF!</v>
      </c>
      <c r="G2993" s="123" t="e">
        <v>#REF!</v>
      </c>
      <c r="H2993" s="123" t="e">
        <v>#REF!</v>
      </c>
      <c r="N2993" s="124"/>
      <c r="P2993" s="124"/>
    </row>
    <row r="2994" spans="1:93" hidden="1" outlineLevel="2" x14ac:dyDescent="0.25">
      <c r="B2994" s="122" t="s">
        <v>47</v>
      </c>
      <c r="C2994" s="123" t="e">
        <v>#REF!</v>
      </c>
      <c r="D2994" s="123" t="e">
        <v>#REF!</v>
      </c>
      <c r="E2994" s="123" t="e">
        <v>#REF!</v>
      </c>
      <c r="F2994" s="123" t="e">
        <v>#REF!</v>
      </c>
      <c r="G2994" s="123" t="e">
        <v>#REF!</v>
      </c>
      <c r="H2994" s="123" t="e">
        <v>#REF!</v>
      </c>
      <c r="N2994" s="124"/>
      <c r="P2994" s="124"/>
    </row>
    <row r="2995" spans="1:93" hidden="1" outlineLevel="2" x14ac:dyDescent="0.25">
      <c r="B2995" s="122" t="s">
        <v>48</v>
      </c>
      <c r="C2995" s="123" t="e">
        <v>#REF!</v>
      </c>
      <c r="D2995" s="123" t="e">
        <v>#REF!</v>
      </c>
      <c r="E2995" s="123" t="e">
        <v>#REF!</v>
      </c>
      <c r="F2995" s="123" t="e">
        <v>#REF!</v>
      </c>
      <c r="G2995" s="123" t="e">
        <v>#REF!</v>
      </c>
      <c r="H2995" s="123" t="e">
        <v>#REF!</v>
      </c>
      <c r="N2995" s="124"/>
      <c r="P2995" s="124"/>
    </row>
    <row r="2996" spans="1:93" hidden="1" outlineLevel="2" x14ac:dyDescent="0.25">
      <c r="B2996" s="122" t="s">
        <v>49</v>
      </c>
      <c r="C2996" s="123" t="e">
        <v>#REF!</v>
      </c>
      <c r="D2996" s="123" t="e">
        <v>#REF!</v>
      </c>
      <c r="E2996" s="123" t="e">
        <v>#REF!</v>
      </c>
      <c r="F2996" s="123" t="e">
        <v>#REF!</v>
      </c>
      <c r="G2996" s="123" t="e">
        <v>#REF!</v>
      </c>
      <c r="H2996" s="123" t="e">
        <v>#REF!</v>
      </c>
      <c r="N2996" s="124"/>
      <c r="P2996" s="124"/>
    </row>
    <row r="2997" spans="1:93" hidden="1" outlineLevel="2" x14ac:dyDescent="0.25"/>
    <row r="2998" spans="1:93" hidden="1" outlineLevel="2" x14ac:dyDescent="0.25">
      <c r="B2998" s="318" t="s">
        <v>50</v>
      </c>
      <c r="C2998" s="319"/>
      <c r="D2998" s="319"/>
      <c r="E2998" s="319"/>
      <c r="F2998" s="319"/>
      <c r="G2998" s="319"/>
      <c r="H2998" s="319"/>
      <c r="I2998" s="319"/>
      <c r="J2998" s="319"/>
      <c r="K2998" s="319"/>
      <c r="L2998" s="320"/>
      <c r="M2998" s="321" t="s">
        <v>51</v>
      </c>
      <c r="N2998" s="322"/>
      <c r="O2998" s="322"/>
      <c r="P2998" s="322"/>
      <c r="Q2998" s="322"/>
      <c r="R2998" s="322"/>
      <c r="S2998" s="322"/>
      <c r="T2998" s="322"/>
      <c r="U2998" s="322"/>
      <c r="V2998" s="323"/>
      <c r="W2998" s="321" t="s">
        <v>52</v>
      </c>
      <c r="X2998" s="322"/>
      <c r="Y2998" s="322"/>
      <c r="Z2998" s="322"/>
      <c r="AA2998" s="322"/>
      <c r="AB2998" s="322"/>
      <c r="AC2998" s="322"/>
      <c r="AD2998" s="322"/>
      <c r="AE2998" s="322"/>
      <c r="AF2998" s="323"/>
      <c r="AG2998" s="321" t="s">
        <v>53</v>
      </c>
      <c r="AH2998" s="322"/>
      <c r="AI2998" s="322"/>
      <c r="AJ2998" s="322"/>
      <c r="AK2998" s="322"/>
      <c r="AL2998" s="322"/>
      <c r="AM2998" s="322"/>
      <c r="AN2998" s="322"/>
      <c r="AO2998" s="322"/>
      <c r="AP2998" s="323"/>
      <c r="AQ2998" s="321" t="s">
        <v>54</v>
      </c>
      <c r="AR2998" s="322"/>
      <c r="AS2998" s="322"/>
      <c r="AT2998" s="322"/>
      <c r="AU2998" s="322"/>
      <c r="AV2998" s="322"/>
      <c r="AW2998" s="322"/>
      <c r="AX2998" s="322"/>
      <c r="AY2998" s="322"/>
      <c r="AZ2998" s="323"/>
      <c r="BA2998" s="321" t="s">
        <v>55</v>
      </c>
      <c r="BB2998" s="322"/>
      <c r="BC2998" s="322"/>
      <c r="BD2998" s="322"/>
      <c r="BE2998" s="322"/>
      <c r="BF2998" s="322"/>
      <c r="BG2998" s="322"/>
      <c r="BH2998" s="322"/>
      <c r="BI2998" s="322"/>
      <c r="BJ2998" s="323"/>
    </row>
    <row r="2999" spans="1:93" hidden="1" outlineLevel="2" x14ac:dyDescent="0.25">
      <c r="B2999" s="186">
        <f t="shared" ref="B2999" si="5133">E$2</f>
        <v>1</v>
      </c>
      <c r="C2999" s="187">
        <f t="shared" ref="C2999:L3002" si="5134">B2999</f>
        <v>1</v>
      </c>
      <c r="D2999" s="187">
        <f t="shared" si="5134"/>
        <v>1</v>
      </c>
      <c r="E2999" s="187">
        <f t="shared" si="5134"/>
        <v>1</v>
      </c>
      <c r="F2999" s="187">
        <f t="shared" si="5134"/>
        <v>1</v>
      </c>
      <c r="G2999" s="187">
        <f t="shared" si="5134"/>
        <v>1</v>
      </c>
      <c r="H2999" s="187">
        <f t="shared" si="5134"/>
        <v>1</v>
      </c>
      <c r="I2999" s="187">
        <f t="shared" si="5134"/>
        <v>1</v>
      </c>
      <c r="J2999" s="187">
        <f t="shared" si="5134"/>
        <v>1</v>
      </c>
      <c r="K2999" s="187">
        <f t="shared" si="5134"/>
        <v>1</v>
      </c>
      <c r="L2999" s="188">
        <f t="shared" si="5134"/>
        <v>1</v>
      </c>
      <c r="M2999" s="189">
        <f t="shared" ref="M2999" si="5135">F$2</f>
        <v>2</v>
      </c>
      <c r="N2999" s="187">
        <f t="shared" ref="N2999:V3002" si="5136">M2999</f>
        <v>2</v>
      </c>
      <c r="O2999" s="187">
        <f t="shared" si="5136"/>
        <v>2</v>
      </c>
      <c r="P2999" s="187">
        <f t="shared" si="5136"/>
        <v>2</v>
      </c>
      <c r="Q2999" s="187">
        <f t="shared" si="5136"/>
        <v>2</v>
      </c>
      <c r="R2999" s="187">
        <f t="shared" si="5136"/>
        <v>2</v>
      </c>
      <c r="S2999" s="187">
        <f t="shared" si="5136"/>
        <v>2</v>
      </c>
      <c r="T2999" s="187">
        <f t="shared" si="5136"/>
        <v>2</v>
      </c>
      <c r="U2999" s="187">
        <f t="shared" si="5136"/>
        <v>2</v>
      </c>
      <c r="V2999" s="188">
        <f t="shared" si="5136"/>
        <v>2</v>
      </c>
      <c r="W2999" s="189">
        <f>G$2</f>
        <v>3</v>
      </c>
      <c r="X2999" s="187">
        <f t="shared" ref="X2999:AF3002" si="5137">W2999</f>
        <v>3</v>
      </c>
      <c r="Y2999" s="187">
        <f t="shared" si="5137"/>
        <v>3</v>
      </c>
      <c r="Z2999" s="187">
        <f t="shared" si="5137"/>
        <v>3</v>
      </c>
      <c r="AA2999" s="187">
        <f t="shared" si="5137"/>
        <v>3</v>
      </c>
      <c r="AB2999" s="187">
        <f t="shared" si="5137"/>
        <v>3</v>
      </c>
      <c r="AC2999" s="187">
        <f t="shared" si="5137"/>
        <v>3</v>
      </c>
      <c r="AD2999" s="187">
        <f t="shared" si="5137"/>
        <v>3</v>
      </c>
      <c r="AE2999" s="187">
        <f t="shared" si="5137"/>
        <v>3</v>
      </c>
      <c r="AF2999" s="188">
        <f t="shared" si="5137"/>
        <v>3</v>
      </c>
      <c r="AG2999" s="189">
        <f>H$2</f>
        <v>4</v>
      </c>
      <c r="AH2999" s="187">
        <f t="shared" ref="AH2999:AP3002" si="5138">AG2999</f>
        <v>4</v>
      </c>
      <c r="AI2999" s="187">
        <f t="shared" si="5138"/>
        <v>4</v>
      </c>
      <c r="AJ2999" s="187">
        <f t="shared" si="5138"/>
        <v>4</v>
      </c>
      <c r="AK2999" s="187">
        <f t="shared" si="5138"/>
        <v>4</v>
      </c>
      <c r="AL2999" s="187">
        <f t="shared" si="5138"/>
        <v>4</v>
      </c>
      <c r="AM2999" s="187">
        <f t="shared" si="5138"/>
        <v>4</v>
      </c>
      <c r="AN2999" s="187">
        <f t="shared" si="5138"/>
        <v>4</v>
      </c>
      <c r="AO2999" s="187">
        <f t="shared" si="5138"/>
        <v>4</v>
      </c>
      <c r="AP2999" s="188">
        <f t="shared" si="5138"/>
        <v>4</v>
      </c>
      <c r="AQ2999" s="189">
        <f>I$2</f>
        <v>5</v>
      </c>
      <c r="AR2999" s="187">
        <f t="shared" ref="AR2999:AZ3002" si="5139">AQ2999</f>
        <v>5</v>
      </c>
      <c r="AS2999" s="187">
        <f t="shared" si="5139"/>
        <v>5</v>
      </c>
      <c r="AT2999" s="187">
        <f t="shared" si="5139"/>
        <v>5</v>
      </c>
      <c r="AU2999" s="187">
        <f t="shared" si="5139"/>
        <v>5</v>
      </c>
      <c r="AV2999" s="187">
        <f t="shared" si="5139"/>
        <v>5</v>
      </c>
      <c r="AW2999" s="187">
        <f t="shared" si="5139"/>
        <v>5</v>
      </c>
      <c r="AX2999" s="187">
        <f t="shared" si="5139"/>
        <v>5</v>
      </c>
      <c r="AY2999" s="187">
        <f t="shared" si="5139"/>
        <v>5</v>
      </c>
      <c r="AZ2999" s="188">
        <f t="shared" si="5139"/>
        <v>5</v>
      </c>
      <c r="BA2999" s="189">
        <f>J$2</f>
        <v>6</v>
      </c>
      <c r="BB2999" s="187">
        <f t="shared" ref="BB2999:BJ3002" si="5140">BA2999</f>
        <v>6</v>
      </c>
      <c r="BC2999" s="187">
        <f t="shared" si="5140"/>
        <v>6</v>
      </c>
      <c r="BD2999" s="187">
        <f t="shared" si="5140"/>
        <v>6</v>
      </c>
      <c r="BE2999" s="187">
        <f t="shared" si="5140"/>
        <v>6</v>
      </c>
      <c r="BF2999" s="187">
        <f t="shared" si="5140"/>
        <v>6</v>
      </c>
      <c r="BG2999" s="187">
        <f t="shared" si="5140"/>
        <v>6</v>
      </c>
      <c r="BH2999" s="187">
        <f t="shared" si="5140"/>
        <v>6</v>
      </c>
      <c r="BI2999" s="187">
        <f t="shared" si="5140"/>
        <v>6</v>
      </c>
      <c r="BJ2999" s="188">
        <f t="shared" si="5140"/>
        <v>6</v>
      </c>
    </row>
    <row r="3000" spans="1:93" s="2" customFormat="1" ht="15" hidden="1" customHeight="1" outlineLevel="2" x14ac:dyDescent="0.25">
      <c r="A3000" s="152" t="s">
        <v>192</v>
      </c>
      <c r="B3000" s="129" t="e">
        <f>C2993</f>
        <v>#REF!</v>
      </c>
      <c r="C3000" s="130" t="e">
        <f t="shared" si="5134"/>
        <v>#REF!</v>
      </c>
      <c r="D3000" s="130" t="e">
        <f t="shared" si="5134"/>
        <v>#REF!</v>
      </c>
      <c r="E3000" s="130" t="e">
        <f t="shared" si="5134"/>
        <v>#REF!</v>
      </c>
      <c r="F3000" s="130" t="e">
        <f t="shared" si="5134"/>
        <v>#REF!</v>
      </c>
      <c r="G3000" s="130" t="e">
        <f t="shared" si="5134"/>
        <v>#REF!</v>
      </c>
      <c r="H3000" s="130" t="e">
        <f t="shared" si="5134"/>
        <v>#REF!</v>
      </c>
      <c r="I3000" s="130" t="e">
        <f t="shared" si="5134"/>
        <v>#REF!</v>
      </c>
      <c r="J3000" s="190" t="e">
        <f t="shared" si="5134"/>
        <v>#REF!</v>
      </c>
      <c r="K3000" s="130" t="e">
        <f t="shared" si="5134"/>
        <v>#REF!</v>
      </c>
      <c r="L3000" s="131" t="e">
        <f t="shared" si="5134"/>
        <v>#REF!</v>
      </c>
      <c r="M3000" s="129" t="e">
        <f>D2993</f>
        <v>#REF!</v>
      </c>
      <c r="N3000" s="130" t="e">
        <f t="shared" si="5136"/>
        <v>#REF!</v>
      </c>
      <c r="O3000" s="130" t="e">
        <f t="shared" si="5136"/>
        <v>#REF!</v>
      </c>
      <c r="P3000" s="130" t="e">
        <f t="shared" si="5136"/>
        <v>#REF!</v>
      </c>
      <c r="Q3000" s="130" t="e">
        <f t="shared" si="5136"/>
        <v>#REF!</v>
      </c>
      <c r="R3000" s="130" t="e">
        <f t="shared" si="5136"/>
        <v>#REF!</v>
      </c>
      <c r="S3000" s="130" t="e">
        <f t="shared" si="5136"/>
        <v>#REF!</v>
      </c>
      <c r="T3000" s="130" t="e">
        <f t="shared" si="5136"/>
        <v>#REF!</v>
      </c>
      <c r="U3000" s="130" t="e">
        <f t="shared" si="5136"/>
        <v>#REF!</v>
      </c>
      <c r="V3000" s="131" t="e">
        <f t="shared" si="5136"/>
        <v>#REF!</v>
      </c>
      <c r="W3000" s="129" t="e">
        <f>E2993</f>
        <v>#REF!</v>
      </c>
      <c r="X3000" s="130" t="e">
        <f t="shared" si="5137"/>
        <v>#REF!</v>
      </c>
      <c r="Y3000" s="130" t="e">
        <f t="shared" si="5137"/>
        <v>#REF!</v>
      </c>
      <c r="Z3000" s="130" t="e">
        <f t="shared" si="5137"/>
        <v>#REF!</v>
      </c>
      <c r="AA3000" s="130" t="e">
        <f t="shared" si="5137"/>
        <v>#REF!</v>
      </c>
      <c r="AB3000" s="130" t="e">
        <f t="shared" si="5137"/>
        <v>#REF!</v>
      </c>
      <c r="AC3000" s="130" t="e">
        <f t="shared" si="5137"/>
        <v>#REF!</v>
      </c>
      <c r="AD3000" s="130" t="e">
        <f t="shared" si="5137"/>
        <v>#REF!</v>
      </c>
      <c r="AE3000" s="130" t="e">
        <f t="shared" si="5137"/>
        <v>#REF!</v>
      </c>
      <c r="AF3000" s="131" t="e">
        <f t="shared" si="5137"/>
        <v>#REF!</v>
      </c>
      <c r="AG3000" s="129" t="e">
        <f>F2993</f>
        <v>#REF!</v>
      </c>
      <c r="AH3000" s="130" t="e">
        <f t="shared" si="5138"/>
        <v>#REF!</v>
      </c>
      <c r="AI3000" s="130" t="e">
        <f t="shared" si="5138"/>
        <v>#REF!</v>
      </c>
      <c r="AJ3000" s="130" t="e">
        <f t="shared" si="5138"/>
        <v>#REF!</v>
      </c>
      <c r="AK3000" s="130" t="e">
        <f t="shared" si="5138"/>
        <v>#REF!</v>
      </c>
      <c r="AL3000" s="130" t="e">
        <f t="shared" si="5138"/>
        <v>#REF!</v>
      </c>
      <c r="AM3000" s="130" t="e">
        <f t="shared" si="5138"/>
        <v>#REF!</v>
      </c>
      <c r="AN3000" s="130" t="e">
        <f t="shared" si="5138"/>
        <v>#REF!</v>
      </c>
      <c r="AO3000" s="130" t="e">
        <f t="shared" si="5138"/>
        <v>#REF!</v>
      </c>
      <c r="AP3000" s="131" t="e">
        <f t="shared" si="5138"/>
        <v>#REF!</v>
      </c>
      <c r="AQ3000" s="129" t="e">
        <f>G2993</f>
        <v>#REF!</v>
      </c>
      <c r="AR3000" s="130" t="e">
        <f t="shared" si="5139"/>
        <v>#REF!</v>
      </c>
      <c r="AS3000" s="130" t="e">
        <f t="shared" si="5139"/>
        <v>#REF!</v>
      </c>
      <c r="AT3000" s="130" t="e">
        <f t="shared" si="5139"/>
        <v>#REF!</v>
      </c>
      <c r="AU3000" s="130" t="e">
        <f t="shared" si="5139"/>
        <v>#REF!</v>
      </c>
      <c r="AV3000" s="130" t="e">
        <f t="shared" si="5139"/>
        <v>#REF!</v>
      </c>
      <c r="AW3000" s="130" t="e">
        <f t="shared" si="5139"/>
        <v>#REF!</v>
      </c>
      <c r="AX3000" s="130" t="e">
        <f t="shared" si="5139"/>
        <v>#REF!</v>
      </c>
      <c r="AY3000" s="130" t="e">
        <f t="shared" si="5139"/>
        <v>#REF!</v>
      </c>
      <c r="AZ3000" s="131" t="e">
        <f t="shared" si="5139"/>
        <v>#REF!</v>
      </c>
      <c r="BA3000" s="129" t="e">
        <f>H2993</f>
        <v>#REF!</v>
      </c>
      <c r="BB3000" s="130" t="e">
        <f t="shared" si="5140"/>
        <v>#REF!</v>
      </c>
      <c r="BC3000" s="130" t="e">
        <f t="shared" si="5140"/>
        <v>#REF!</v>
      </c>
      <c r="BD3000" s="130" t="e">
        <f t="shared" si="5140"/>
        <v>#REF!</v>
      </c>
      <c r="BE3000" s="130" t="e">
        <f t="shared" si="5140"/>
        <v>#REF!</v>
      </c>
      <c r="BF3000" s="130" t="e">
        <f t="shared" si="5140"/>
        <v>#REF!</v>
      </c>
      <c r="BG3000" s="130" t="e">
        <f t="shared" si="5140"/>
        <v>#REF!</v>
      </c>
      <c r="BH3000" s="130" t="e">
        <f t="shared" si="5140"/>
        <v>#REF!</v>
      </c>
      <c r="BI3000" s="130" t="e">
        <f t="shared" si="5140"/>
        <v>#REF!</v>
      </c>
      <c r="BJ3000" s="131" t="e">
        <f t="shared" si="5140"/>
        <v>#REF!</v>
      </c>
      <c r="BK3000"/>
      <c r="BL3000"/>
      <c r="BM3000"/>
      <c r="BN3000"/>
      <c r="BO3000"/>
      <c r="BP3000"/>
      <c r="BQ3000"/>
      <c r="BR3000"/>
      <c r="BS3000"/>
      <c r="BT3000"/>
      <c r="BU3000"/>
      <c r="BV3000"/>
      <c r="BW3000"/>
      <c r="BX3000"/>
      <c r="BY3000"/>
      <c r="BZ3000"/>
      <c r="CA3000"/>
      <c r="CB3000"/>
      <c r="CC3000"/>
      <c r="CD3000"/>
      <c r="CE3000"/>
      <c r="CF3000"/>
      <c r="CG3000"/>
      <c r="CH3000"/>
      <c r="CI3000"/>
      <c r="CJ3000"/>
      <c r="CK3000"/>
      <c r="CL3000"/>
      <c r="CM3000"/>
      <c r="CN3000"/>
      <c r="CO3000"/>
    </row>
    <row r="3001" spans="1:93" s="2" customFormat="1" ht="15" hidden="1" customHeight="1" outlineLevel="2" x14ac:dyDescent="0.25">
      <c r="A3001" s="152" t="s">
        <v>47</v>
      </c>
      <c r="B3001" s="129" t="e">
        <f>C2994</f>
        <v>#REF!</v>
      </c>
      <c r="C3001" s="130" t="e">
        <f t="shared" si="5134"/>
        <v>#REF!</v>
      </c>
      <c r="D3001" s="130" t="e">
        <f t="shared" si="5134"/>
        <v>#REF!</v>
      </c>
      <c r="E3001" s="130" t="e">
        <f t="shared" si="5134"/>
        <v>#REF!</v>
      </c>
      <c r="F3001" s="130" t="e">
        <f t="shared" si="5134"/>
        <v>#REF!</v>
      </c>
      <c r="G3001" s="130" t="e">
        <f t="shared" si="5134"/>
        <v>#REF!</v>
      </c>
      <c r="H3001" s="130" t="e">
        <f t="shared" si="5134"/>
        <v>#REF!</v>
      </c>
      <c r="I3001" s="130" t="e">
        <f t="shared" si="5134"/>
        <v>#REF!</v>
      </c>
      <c r="J3001" s="190" t="e">
        <f t="shared" si="5134"/>
        <v>#REF!</v>
      </c>
      <c r="K3001" s="130" t="e">
        <f t="shared" si="5134"/>
        <v>#REF!</v>
      </c>
      <c r="L3001" s="131" t="e">
        <f t="shared" si="5134"/>
        <v>#REF!</v>
      </c>
      <c r="M3001" s="129" t="e">
        <f>D2994</f>
        <v>#REF!</v>
      </c>
      <c r="N3001" s="130" t="e">
        <f t="shared" si="5136"/>
        <v>#REF!</v>
      </c>
      <c r="O3001" s="130" t="e">
        <f t="shared" si="5136"/>
        <v>#REF!</v>
      </c>
      <c r="P3001" s="130" t="e">
        <f t="shared" si="5136"/>
        <v>#REF!</v>
      </c>
      <c r="Q3001" s="130" t="e">
        <f t="shared" si="5136"/>
        <v>#REF!</v>
      </c>
      <c r="R3001" s="130" t="e">
        <f t="shared" si="5136"/>
        <v>#REF!</v>
      </c>
      <c r="S3001" s="130" t="e">
        <f t="shared" si="5136"/>
        <v>#REF!</v>
      </c>
      <c r="T3001" s="130" t="e">
        <f t="shared" si="5136"/>
        <v>#REF!</v>
      </c>
      <c r="U3001" s="130" t="e">
        <f t="shared" si="5136"/>
        <v>#REF!</v>
      </c>
      <c r="V3001" s="131" t="e">
        <f t="shared" si="5136"/>
        <v>#REF!</v>
      </c>
      <c r="W3001" s="129" t="e">
        <f>E2994</f>
        <v>#REF!</v>
      </c>
      <c r="X3001" s="130" t="e">
        <f t="shared" si="5137"/>
        <v>#REF!</v>
      </c>
      <c r="Y3001" s="130" t="e">
        <f t="shared" si="5137"/>
        <v>#REF!</v>
      </c>
      <c r="Z3001" s="130" t="e">
        <f t="shared" si="5137"/>
        <v>#REF!</v>
      </c>
      <c r="AA3001" s="130" t="e">
        <f t="shared" si="5137"/>
        <v>#REF!</v>
      </c>
      <c r="AB3001" s="130" t="e">
        <f t="shared" si="5137"/>
        <v>#REF!</v>
      </c>
      <c r="AC3001" s="130" t="e">
        <f t="shared" si="5137"/>
        <v>#REF!</v>
      </c>
      <c r="AD3001" s="130" t="e">
        <f t="shared" si="5137"/>
        <v>#REF!</v>
      </c>
      <c r="AE3001" s="130" t="e">
        <f t="shared" si="5137"/>
        <v>#REF!</v>
      </c>
      <c r="AF3001" s="131" t="e">
        <f t="shared" si="5137"/>
        <v>#REF!</v>
      </c>
      <c r="AG3001" s="129" t="e">
        <f>F2994</f>
        <v>#REF!</v>
      </c>
      <c r="AH3001" s="130" t="e">
        <f t="shared" si="5138"/>
        <v>#REF!</v>
      </c>
      <c r="AI3001" s="130" t="e">
        <f t="shared" si="5138"/>
        <v>#REF!</v>
      </c>
      <c r="AJ3001" s="130" t="e">
        <f t="shared" si="5138"/>
        <v>#REF!</v>
      </c>
      <c r="AK3001" s="130" t="e">
        <f t="shared" si="5138"/>
        <v>#REF!</v>
      </c>
      <c r="AL3001" s="130" t="e">
        <f t="shared" si="5138"/>
        <v>#REF!</v>
      </c>
      <c r="AM3001" s="130" t="e">
        <f t="shared" si="5138"/>
        <v>#REF!</v>
      </c>
      <c r="AN3001" s="130" t="e">
        <f t="shared" si="5138"/>
        <v>#REF!</v>
      </c>
      <c r="AO3001" s="130" t="e">
        <f t="shared" si="5138"/>
        <v>#REF!</v>
      </c>
      <c r="AP3001" s="131" t="e">
        <f t="shared" si="5138"/>
        <v>#REF!</v>
      </c>
      <c r="AQ3001" s="129" t="e">
        <f>G2994</f>
        <v>#REF!</v>
      </c>
      <c r="AR3001" s="130" t="e">
        <f t="shared" si="5139"/>
        <v>#REF!</v>
      </c>
      <c r="AS3001" s="130" t="e">
        <f t="shared" si="5139"/>
        <v>#REF!</v>
      </c>
      <c r="AT3001" s="130" t="e">
        <f t="shared" si="5139"/>
        <v>#REF!</v>
      </c>
      <c r="AU3001" s="130" t="e">
        <f t="shared" si="5139"/>
        <v>#REF!</v>
      </c>
      <c r="AV3001" s="130" t="e">
        <f t="shared" si="5139"/>
        <v>#REF!</v>
      </c>
      <c r="AW3001" s="130" t="e">
        <f t="shared" si="5139"/>
        <v>#REF!</v>
      </c>
      <c r="AX3001" s="130" t="e">
        <f t="shared" si="5139"/>
        <v>#REF!</v>
      </c>
      <c r="AY3001" s="130" t="e">
        <f t="shared" si="5139"/>
        <v>#REF!</v>
      </c>
      <c r="AZ3001" s="131" t="e">
        <f t="shared" si="5139"/>
        <v>#REF!</v>
      </c>
      <c r="BA3001" s="129" t="e">
        <f>H2994</f>
        <v>#REF!</v>
      </c>
      <c r="BB3001" s="130" t="e">
        <f t="shared" si="5140"/>
        <v>#REF!</v>
      </c>
      <c r="BC3001" s="130" t="e">
        <f t="shared" si="5140"/>
        <v>#REF!</v>
      </c>
      <c r="BD3001" s="130" t="e">
        <f t="shared" si="5140"/>
        <v>#REF!</v>
      </c>
      <c r="BE3001" s="130" t="e">
        <f t="shared" si="5140"/>
        <v>#REF!</v>
      </c>
      <c r="BF3001" s="130" t="e">
        <f t="shared" si="5140"/>
        <v>#REF!</v>
      </c>
      <c r="BG3001" s="130" t="e">
        <f t="shared" si="5140"/>
        <v>#REF!</v>
      </c>
      <c r="BH3001" s="130" t="e">
        <f t="shared" si="5140"/>
        <v>#REF!</v>
      </c>
      <c r="BI3001" s="130" t="e">
        <f t="shared" si="5140"/>
        <v>#REF!</v>
      </c>
      <c r="BJ3001" s="131" t="e">
        <f t="shared" si="5140"/>
        <v>#REF!</v>
      </c>
      <c r="BK3001"/>
      <c r="BL3001"/>
      <c r="BM3001"/>
      <c r="BN3001"/>
      <c r="BO3001"/>
      <c r="BP3001"/>
      <c r="BQ3001"/>
      <c r="BR3001"/>
      <c r="BS3001"/>
      <c r="BT3001"/>
      <c r="BU3001"/>
      <c r="BV3001"/>
      <c r="BW3001"/>
      <c r="BX3001"/>
      <c r="BY3001"/>
      <c r="BZ3001"/>
      <c r="CA3001"/>
      <c r="CB3001"/>
      <c r="CC3001"/>
      <c r="CD3001"/>
      <c r="CE3001"/>
      <c r="CF3001"/>
      <c r="CG3001"/>
      <c r="CH3001"/>
      <c r="CI3001"/>
      <c r="CJ3001"/>
      <c r="CK3001"/>
      <c r="CL3001"/>
      <c r="CM3001"/>
      <c r="CN3001"/>
      <c r="CO3001"/>
    </row>
    <row r="3002" spans="1:93" s="2" customFormat="1" ht="15" hidden="1" customHeight="1" outlineLevel="2" x14ac:dyDescent="0.25">
      <c r="A3002" s="152" t="s">
        <v>57</v>
      </c>
      <c r="B3002" s="129">
        <f t="shared" ref="B3002" si="5141">E$3</f>
        <v>0.91</v>
      </c>
      <c r="C3002" s="130">
        <f t="shared" si="5134"/>
        <v>0.91</v>
      </c>
      <c r="D3002" s="130">
        <f t="shared" si="5134"/>
        <v>0.91</v>
      </c>
      <c r="E3002" s="130">
        <f t="shared" si="5134"/>
        <v>0.91</v>
      </c>
      <c r="F3002" s="130">
        <f t="shared" si="5134"/>
        <v>0.91</v>
      </c>
      <c r="G3002" s="130">
        <f t="shared" si="5134"/>
        <v>0.91</v>
      </c>
      <c r="H3002" s="130">
        <f t="shared" si="5134"/>
        <v>0.91</v>
      </c>
      <c r="I3002" s="130">
        <f t="shared" si="5134"/>
        <v>0.91</v>
      </c>
      <c r="J3002" s="190">
        <f t="shared" si="5134"/>
        <v>0.91</v>
      </c>
      <c r="K3002" s="130">
        <f t="shared" si="5134"/>
        <v>0.91</v>
      </c>
      <c r="L3002" s="131">
        <f t="shared" si="5134"/>
        <v>0.91</v>
      </c>
      <c r="M3002" s="129">
        <f t="shared" ref="M3002" si="5142">F$3</f>
        <v>3.6</v>
      </c>
      <c r="N3002" s="130">
        <f t="shared" si="5136"/>
        <v>3.6</v>
      </c>
      <c r="O3002" s="130">
        <f t="shared" si="5136"/>
        <v>3.6</v>
      </c>
      <c r="P3002" s="130">
        <f t="shared" si="5136"/>
        <v>3.6</v>
      </c>
      <c r="Q3002" s="130">
        <f t="shared" si="5136"/>
        <v>3.6</v>
      </c>
      <c r="R3002" s="130">
        <f t="shared" si="5136"/>
        <v>3.6</v>
      </c>
      <c r="S3002" s="130">
        <f t="shared" si="5136"/>
        <v>3.6</v>
      </c>
      <c r="T3002" s="130">
        <f t="shared" si="5136"/>
        <v>3.6</v>
      </c>
      <c r="U3002" s="130">
        <f t="shared" si="5136"/>
        <v>3.6</v>
      </c>
      <c r="V3002" s="131">
        <f t="shared" si="5136"/>
        <v>3.6</v>
      </c>
      <c r="W3002" s="129">
        <f t="shared" ref="W3002" si="5143">G$3</f>
        <v>3.6</v>
      </c>
      <c r="X3002" s="130">
        <f t="shared" si="5137"/>
        <v>3.6</v>
      </c>
      <c r="Y3002" s="130">
        <f t="shared" si="5137"/>
        <v>3.6</v>
      </c>
      <c r="Z3002" s="130">
        <f t="shared" si="5137"/>
        <v>3.6</v>
      </c>
      <c r="AA3002" s="130">
        <f t="shared" si="5137"/>
        <v>3.6</v>
      </c>
      <c r="AB3002" s="130">
        <f t="shared" si="5137"/>
        <v>3.6</v>
      </c>
      <c r="AC3002" s="130">
        <f t="shared" si="5137"/>
        <v>3.6</v>
      </c>
      <c r="AD3002" s="130">
        <f t="shared" si="5137"/>
        <v>3.6</v>
      </c>
      <c r="AE3002" s="130">
        <f t="shared" si="5137"/>
        <v>3.6</v>
      </c>
      <c r="AF3002" s="131">
        <f t="shared" si="5137"/>
        <v>3.6</v>
      </c>
      <c r="AG3002" s="129">
        <f t="shared" ref="AG3002" si="5144">H$3</f>
        <v>3.6</v>
      </c>
      <c r="AH3002" s="130">
        <f t="shared" si="5138"/>
        <v>3.6</v>
      </c>
      <c r="AI3002" s="130">
        <f t="shared" si="5138"/>
        <v>3.6</v>
      </c>
      <c r="AJ3002" s="130">
        <f t="shared" si="5138"/>
        <v>3.6</v>
      </c>
      <c r="AK3002" s="130">
        <f t="shared" si="5138"/>
        <v>3.6</v>
      </c>
      <c r="AL3002" s="130">
        <f t="shared" si="5138"/>
        <v>3.6</v>
      </c>
      <c r="AM3002" s="130">
        <f t="shared" si="5138"/>
        <v>3.6</v>
      </c>
      <c r="AN3002" s="130">
        <f t="shared" si="5138"/>
        <v>3.6</v>
      </c>
      <c r="AO3002" s="130">
        <f t="shared" si="5138"/>
        <v>3.6</v>
      </c>
      <c r="AP3002" s="131">
        <f t="shared" si="5138"/>
        <v>3.6</v>
      </c>
      <c r="AQ3002" s="129">
        <f t="shared" ref="AQ3002" si="5145">I$3</f>
        <v>0.91</v>
      </c>
      <c r="AR3002" s="130">
        <f t="shared" si="5139"/>
        <v>0.91</v>
      </c>
      <c r="AS3002" s="130">
        <f t="shared" si="5139"/>
        <v>0.91</v>
      </c>
      <c r="AT3002" s="130">
        <f t="shared" si="5139"/>
        <v>0.91</v>
      </c>
      <c r="AU3002" s="130">
        <f t="shared" si="5139"/>
        <v>0.91</v>
      </c>
      <c r="AV3002" s="130">
        <f t="shared" si="5139"/>
        <v>0.91</v>
      </c>
      <c r="AW3002" s="130">
        <f t="shared" si="5139"/>
        <v>0.91</v>
      </c>
      <c r="AX3002" s="130">
        <f t="shared" si="5139"/>
        <v>0.91</v>
      </c>
      <c r="AY3002" s="130">
        <f t="shared" si="5139"/>
        <v>0.91</v>
      </c>
      <c r="AZ3002" s="131">
        <f t="shared" si="5139"/>
        <v>0.91</v>
      </c>
      <c r="BA3002" s="129">
        <f t="shared" ref="BA3002" si="5146">J$3</f>
        <v>0</v>
      </c>
      <c r="BB3002" s="130">
        <f t="shared" si="5140"/>
        <v>0</v>
      </c>
      <c r="BC3002" s="130">
        <f t="shared" si="5140"/>
        <v>0</v>
      </c>
      <c r="BD3002" s="130">
        <f t="shared" si="5140"/>
        <v>0</v>
      </c>
      <c r="BE3002" s="130">
        <f t="shared" si="5140"/>
        <v>0</v>
      </c>
      <c r="BF3002" s="130">
        <f t="shared" si="5140"/>
        <v>0</v>
      </c>
      <c r="BG3002" s="130">
        <f t="shared" si="5140"/>
        <v>0</v>
      </c>
      <c r="BH3002" s="130">
        <f t="shared" si="5140"/>
        <v>0</v>
      </c>
      <c r="BI3002" s="130">
        <f t="shared" si="5140"/>
        <v>0</v>
      </c>
      <c r="BJ3002" s="131">
        <f t="shared" si="5140"/>
        <v>0</v>
      </c>
      <c r="BK3002"/>
      <c r="BL3002"/>
      <c r="BM3002"/>
      <c r="BN3002"/>
      <c r="BO3002"/>
      <c r="BP3002"/>
      <c r="BQ3002"/>
      <c r="BR3002"/>
      <c r="BS3002"/>
      <c r="BT3002"/>
      <c r="BU3002"/>
      <c r="BV3002"/>
      <c r="BW3002"/>
      <c r="BX3002"/>
      <c r="BY3002"/>
      <c r="BZ3002"/>
      <c r="CA3002"/>
      <c r="CB3002"/>
      <c r="CC3002"/>
      <c r="CD3002"/>
      <c r="CE3002"/>
      <c r="CF3002"/>
      <c r="CG3002"/>
      <c r="CH3002"/>
      <c r="CI3002"/>
      <c r="CJ3002"/>
      <c r="CK3002"/>
      <c r="CL3002"/>
      <c r="CM3002"/>
      <c r="CN3002"/>
      <c r="CO3002"/>
    </row>
    <row r="3003" spans="1:93" s="2" customFormat="1" ht="15" hidden="1" customHeight="1" outlineLevel="2" x14ac:dyDescent="0.25">
      <c r="A3003" s="152" t="s">
        <v>58</v>
      </c>
      <c r="B3003" s="132">
        <f t="shared" ref="B3003" si="5147">B3002/10*0</f>
        <v>0</v>
      </c>
      <c r="C3003" s="133">
        <f t="shared" ref="C3003" si="5148">C3002/10*1</f>
        <v>9.0999999999999998E-2</v>
      </c>
      <c r="D3003" s="133">
        <f t="shared" ref="D3003" si="5149">D3002/10*2</f>
        <v>0.182</v>
      </c>
      <c r="E3003" s="133">
        <f t="shared" ref="E3003" si="5150">E3002/10*3</f>
        <v>0.27300000000000002</v>
      </c>
      <c r="F3003" s="133">
        <f t="shared" ref="F3003" si="5151">F3002/10*4</f>
        <v>0.36399999999999999</v>
      </c>
      <c r="G3003" s="133">
        <f t="shared" ref="G3003" si="5152">G3002/10*5</f>
        <v>0.45499999999999996</v>
      </c>
      <c r="H3003" s="133">
        <f t="shared" ref="H3003" si="5153">H3002/10*6</f>
        <v>0.54600000000000004</v>
      </c>
      <c r="I3003" s="133">
        <f t="shared" ref="I3003" si="5154">I3002/10*7</f>
        <v>0.63700000000000001</v>
      </c>
      <c r="J3003" s="191">
        <f t="shared" ref="J3003" si="5155">J3002/10*8</f>
        <v>0.72799999999999998</v>
      </c>
      <c r="K3003" s="133">
        <f t="shared" ref="K3003" si="5156">K3002/10*9</f>
        <v>0.81899999999999995</v>
      </c>
      <c r="L3003" s="134">
        <f t="shared" ref="L3003" si="5157">L3002/10*10</f>
        <v>0.90999999999999992</v>
      </c>
      <c r="M3003" s="133">
        <f t="shared" ref="M3003" si="5158">M3002/10*1</f>
        <v>0.36</v>
      </c>
      <c r="N3003" s="133">
        <f t="shared" ref="N3003" si="5159">N3002/10*2</f>
        <v>0.72</v>
      </c>
      <c r="O3003" s="133">
        <f t="shared" ref="O3003" si="5160">O3002/10*3</f>
        <v>1.08</v>
      </c>
      <c r="P3003" s="133">
        <f t="shared" ref="P3003" si="5161">P3002/10*4</f>
        <v>1.44</v>
      </c>
      <c r="Q3003" s="133">
        <f t="shared" ref="Q3003" si="5162">Q3002/10*5</f>
        <v>1.7999999999999998</v>
      </c>
      <c r="R3003" s="133">
        <f t="shared" ref="R3003" si="5163">R3002/10*6</f>
        <v>2.16</v>
      </c>
      <c r="S3003" s="133">
        <f t="shared" ref="S3003" si="5164">S3002/10*7</f>
        <v>2.52</v>
      </c>
      <c r="T3003" s="133">
        <f t="shared" ref="T3003" si="5165">T3002/10*8</f>
        <v>2.88</v>
      </c>
      <c r="U3003" s="133">
        <f t="shared" ref="U3003" si="5166">U3002/10*9</f>
        <v>3.2399999999999998</v>
      </c>
      <c r="V3003" s="134">
        <f t="shared" ref="V3003" si="5167">V3002/10*10</f>
        <v>3.5999999999999996</v>
      </c>
      <c r="W3003" s="133">
        <f t="shared" ref="W3003" si="5168">W3002/10*1</f>
        <v>0.36</v>
      </c>
      <c r="X3003" s="133">
        <f t="shared" ref="X3003" si="5169">X3002/10*2</f>
        <v>0.72</v>
      </c>
      <c r="Y3003" s="133">
        <f t="shared" ref="Y3003" si="5170">Y3002/10*3</f>
        <v>1.08</v>
      </c>
      <c r="Z3003" s="133">
        <f t="shared" ref="Z3003" si="5171">Z3002/10*4</f>
        <v>1.44</v>
      </c>
      <c r="AA3003" s="133">
        <f t="shared" ref="AA3003" si="5172">AA3002/10*5</f>
        <v>1.7999999999999998</v>
      </c>
      <c r="AB3003" s="133">
        <f t="shared" ref="AB3003" si="5173">AB3002/10*6</f>
        <v>2.16</v>
      </c>
      <c r="AC3003" s="133">
        <f t="shared" ref="AC3003" si="5174">AC3002/10*7</f>
        <v>2.52</v>
      </c>
      <c r="AD3003" s="133">
        <f t="shared" ref="AD3003" si="5175">AD3002/10*8</f>
        <v>2.88</v>
      </c>
      <c r="AE3003" s="134">
        <f t="shared" ref="AE3003" si="5176">AE3002/10*9</f>
        <v>3.2399999999999998</v>
      </c>
      <c r="AF3003" s="134">
        <f t="shared" ref="AF3003" si="5177">AF3002/10*10</f>
        <v>3.5999999999999996</v>
      </c>
      <c r="AG3003" s="133">
        <f t="shared" ref="AG3003" si="5178">AG3002/10*1</f>
        <v>0.36</v>
      </c>
      <c r="AH3003" s="133">
        <f t="shared" ref="AH3003" si="5179">AH3002/10*2</f>
        <v>0.72</v>
      </c>
      <c r="AI3003" s="133">
        <f t="shared" ref="AI3003" si="5180">AI3002/10*3</f>
        <v>1.08</v>
      </c>
      <c r="AJ3003" s="133">
        <f t="shared" ref="AJ3003" si="5181">AJ3002/10*4</f>
        <v>1.44</v>
      </c>
      <c r="AK3003" s="133">
        <f t="shared" ref="AK3003" si="5182">AK3002/10*5</f>
        <v>1.7999999999999998</v>
      </c>
      <c r="AL3003" s="133">
        <f t="shared" ref="AL3003" si="5183">AL3002/10*6</f>
        <v>2.16</v>
      </c>
      <c r="AM3003" s="133">
        <f t="shared" ref="AM3003" si="5184">AM3002/10*7</f>
        <v>2.52</v>
      </c>
      <c r="AN3003" s="133">
        <f t="shared" ref="AN3003" si="5185">AN3002/10*8</f>
        <v>2.88</v>
      </c>
      <c r="AO3003" s="134">
        <f t="shared" ref="AO3003" si="5186">AO3002/10*9</f>
        <v>3.2399999999999998</v>
      </c>
      <c r="AP3003" s="134">
        <f t="shared" ref="AP3003" si="5187">AP3002/10*10</f>
        <v>3.5999999999999996</v>
      </c>
      <c r="AQ3003" s="133">
        <f t="shared" ref="AQ3003" si="5188">AQ3002/10*1</f>
        <v>9.0999999999999998E-2</v>
      </c>
      <c r="AR3003" s="133">
        <f t="shared" ref="AR3003" si="5189">AR3002/10*2</f>
        <v>0.182</v>
      </c>
      <c r="AS3003" s="133">
        <f t="shared" ref="AS3003" si="5190">AS3002/10*3</f>
        <v>0.27300000000000002</v>
      </c>
      <c r="AT3003" s="133">
        <f t="shared" ref="AT3003" si="5191">AT3002/10*4</f>
        <v>0.36399999999999999</v>
      </c>
      <c r="AU3003" s="133">
        <f t="shared" ref="AU3003" si="5192">AU3002/10*5</f>
        <v>0.45499999999999996</v>
      </c>
      <c r="AV3003" s="133">
        <f t="shared" ref="AV3003" si="5193">AV3002/10*6</f>
        <v>0.54600000000000004</v>
      </c>
      <c r="AW3003" s="133">
        <f t="shared" ref="AW3003" si="5194">AW3002/10*7</f>
        <v>0.63700000000000001</v>
      </c>
      <c r="AX3003" s="133">
        <f t="shared" ref="AX3003" si="5195">AX3002/10*8</f>
        <v>0.72799999999999998</v>
      </c>
      <c r="AY3003" s="134">
        <f t="shared" ref="AY3003" si="5196">AY3002/10*9</f>
        <v>0.81899999999999995</v>
      </c>
      <c r="AZ3003" s="134">
        <f t="shared" ref="AZ3003" si="5197">AZ3002/10*10</f>
        <v>0.90999999999999992</v>
      </c>
      <c r="BA3003" s="133">
        <f t="shared" ref="BA3003" si="5198">BA3002/10*1</f>
        <v>0</v>
      </c>
      <c r="BB3003" s="133">
        <f t="shared" ref="BB3003" si="5199">BB3002/10*2</f>
        <v>0</v>
      </c>
      <c r="BC3003" s="133">
        <f t="shared" ref="BC3003" si="5200">BC3002/10*3</f>
        <v>0</v>
      </c>
      <c r="BD3003" s="133">
        <f t="shared" ref="BD3003" si="5201">BD3002/10*4</f>
        <v>0</v>
      </c>
      <c r="BE3003" s="133">
        <f t="shared" ref="BE3003" si="5202">BE3002/10*5</f>
        <v>0</v>
      </c>
      <c r="BF3003" s="133">
        <f t="shared" ref="BF3003" si="5203">BF3002/10*6</f>
        <v>0</v>
      </c>
      <c r="BG3003" s="133">
        <f t="shared" ref="BG3003" si="5204">BG3002/10*7</f>
        <v>0</v>
      </c>
      <c r="BH3003" s="133">
        <f t="shared" ref="BH3003" si="5205">BH3002/10*8</f>
        <v>0</v>
      </c>
      <c r="BI3003" s="134">
        <f t="shared" ref="BI3003" si="5206">BI3002/10*9</f>
        <v>0</v>
      </c>
      <c r="BJ3003" s="134">
        <f t="shared" ref="BJ3003" si="5207">BJ3002/10*10</f>
        <v>0</v>
      </c>
      <c r="BK3003"/>
      <c r="BL3003"/>
      <c r="BM3003"/>
      <c r="BN3003"/>
      <c r="BO3003"/>
      <c r="BP3003"/>
      <c r="BQ3003"/>
      <c r="BR3003"/>
      <c r="BS3003"/>
      <c r="BT3003"/>
      <c r="BU3003"/>
      <c r="BV3003"/>
      <c r="BW3003"/>
      <c r="BX3003"/>
      <c r="BY3003"/>
      <c r="BZ3003"/>
      <c r="CA3003"/>
      <c r="CB3003"/>
      <c r="CC3003"/>
      <c r="CD3003"/>
      <c r="CE3003"/>
      <c r="CF3003"/>
      <c r="CG3003"/>
      <c r="CH3003"/>
      <c r="CI3003"/>
      <c r="CJ3003"/>
      <c r="CK3003"/>
      <c r="CL3003"/>
      <c r="CM3003"/>
      <c r="CN3003"/>
      <c r="CO3003"/>
    </row>
    <row r="3004" spans="1:93" ht="15.75" hidden="1" outlineLevel="2" thickBot="1" x14ac:dyDescent="0.3">
      <c r="A3004" s="152" t="s">
        <v>60</v>
      </c>
      <c r="B3004" s="192" t="e">
        <f t="shared" ref="B3004:L3004" si="5208">-B3001+B3000*B3003-1*IF(AND($A2474=B2999,B3003&gt;=$A2947),B3003-$A2947,0)</f>
        <v>#REF!</v>
      </c>
      <c r="C3004" s="193" t="e">
        <f t="shared" si="5208"/>
        <v>#REF!</v>
      </c>
      <c r="D3004" s="193" t="e">
        <f t="shared" si="5208"/>
        <v>#REF!</v>
      </c>
      <c r="E3004" s="193" t="e">
        <f t="shared" si="5208"/>
        <v>#REF!</v>
      </c>
      <c r="F3004" s="193" t="e">
        <f t="shared" si="5208"/>
        <v>#REF!</v>
      </c>
      <c r="G3004" s="193" t="e">
        <f t="shared" si="5208"/>
        <v>#REF!</v>
      </c>
      <c r="H3004" s="193" t="e">
        <f t="shared" si="5208"/>
        <v>#REF!</v>
      </c>
      <c r="I3004" s="193" t="e">
        <f t="shared" si="5208"/>
        <v>#REF!</v>
      </c>
      <c r="J3004" s="193" t="e">
        <f t="shared" si="5208"/>
        <v>#REF!</v>
      </c>
      <c r="K3004" s="193" t="e">
        <f t="shared" si="5208"/>
        <v>#REF!</v>
      </c>
      <c r="L3004" s="193" t="e">
        <f t="shared" si="5208"/>
        <v>#REF!</v>
      </c>
      <c r="M3004" s="192" t="e">
        <f>-M3001+M3000*M3003-1*IF(AND($A2474=M2999,M3003&gt;=$A2947),M3003-$A2947,0)</f>
        <v>#REF!</v>
      </c>
      <c r="N3004" s="193" t="e">
        <f>-N3001+N3000*N3003-1*IF(AND($A2474=N2999,N3003&gt;=$A2947),N3003-$A2947,0)</f>
        <v>#REF!</v>
      </c>
      <c r="O3004" s="193" t="e">
        <f t="shared" ref="O3004:U3004" si="5209">-O3001+O3000*O3003-1*IF(AND($A2474=O2999,O3003&gt;=$A2947),O3003-$A2947,0)</f>
        <v>#REF!</v>
      </c>
      <c r="P3004" s="193" t="e">
        <f t="shared" si="5209"/>
        <v>#REF!</v>
      </c>
      <c r="Q3004" s="193" t="e">
        <f t="shared" si="5209"/>
        <v>#REF!</v>
      </c>
      <c r="R3004" s="193" t="e">
        <f t="shared" si="5209"/>
        <v>#REF!</v>
      </c>
      <c r="S3004" s="193" t="e">
        <f t="shared" si="5209"/>
        <v>#REF!</v>
      </c>
      <c r="T3004" s="193" t="e">
        <f t="shared" si="5209"/>
        <v>#REF!</v>
      </c>
      <c r="U3004" s="193" t="e">
        <f t="shared" si="5209"/>
        <v>#REF!</v>
      </c>
      <c r="V3004" s="194" t="e">
        <f>-V3001+V3000*V3003-1*IF(AND($A2474=V2999,V3003&gt;=$A2947),V3003-$A2947,0)</f>
        <v>#REF!</v>
      </c>
      <c r="W3004" s="192" t="e">
        <f t="shared" ref="W3004:BJ3004" si="5210">-W3001+W3000*W3003-1*IF(AND($A2474=W2999,W3003&gt;=$A2947),W3003-$A2947,0)</f>
        <v>#REF!</v>
      </c>
      <c r="X3004" s="193" t="e">
        <f t="shared" si="5210"/>
        <v>#REF!</v>
      </c>
      <c r="Y3004" s="193" t="e">
        <f t="shared" si="5210"/>
        <v>#REF!</v>
      </c>
      <c r="Z3004" s="193" t="e">
        <f t="shared" si="5210"/>
        <v>#REF!</v>
      </c>
      <c r="AA3004" s="193" t="e">
        <f t="shared" si="5210"/>
        <v>#REF!</v>
      </c>
      <c r="AB3004" s="193" t="e">
        <f t="shared" si="5210"/>
        <v>#REF!</v>
      </c>
      <c r="AC3004" s="193" t="e">
        <f t="shared" si="5210"/>
        <v>#REF!</v>
      </c>
      <c r="AD3004" s="193" t="e">
        <f t="shared" si="5210"/>
        <v>#REF!</v>
      </c>
      <c r="AE3004" s="193" t="e">
        <f t="shared" si="5210"/>
        <v>#REF!</v>
      </c>
      <c r="AF3004" s="194" t="e">
        <f t="shared" si="5210"/>
        <v>#REF!</v>
      </c>
      <c r="AG3004" s="192" t="e">
        <f t="shared" si="5210"/>
        <v>#REF!</v>
      </c>
      <c r="AH3004" s="193" t="e">
        <f t="shared" si="5210"/>
        <v>#REF!</v>
      </c>
      <c r="AI3004" s="193" t="e">
        <f t="shared" si="5210"/>
        <v>#REF!</v>
      </c>
      <c r="AJ3004" s="193" t="e">
        <f t="shared" si="5210"/>
        <v>#REF!</v>
      </c>
      <c r="AK3004" s="193" t="e">
        <f t="shared" si="5210"/>
        <v>#REF!</v>
      </c>
      <c r="AL3004" s="193" t="e">
        <f t="shared" si="5210"/>
        <v>#REF!</v>
      </c>
      <c r="AM3004" s="193" t="e">
        <f t="shared" si="5210"/>
        <v>#REF!</v>
      </c>
      <c r="AN3004" s="193" t="e">
        <f t="shared" si="5210"/>
        <v>#REF!</v>
      </c>
      <c r="AO3004" s="193" t="e">
        <f t="shared" si="5210"/>
        <v>#REF!</v>
      </c>
      <c r="AP3004" s="194" t="e">
        <f t="shared" si="5210"/>
        <v>#REF!</v>
      </c>
      <c r="AQ3004" s="192" t="e">
        <f t="shared" si="5210"/>
        <v>#REF!</v>
      </c>
      <c r="AR3004" s="193" t="e">
        <f t="shared" si="5210"/>
        <v>#REF!</v>
      </c>
      <c r="AS3004" s="193" t="e">
        <f t="shared" si="5210"/>
        <v>#REF!</v>
      </c>
      <c r="AT3004" s="193" t="e">
        <f t="shared" si="5210"/>
        <v>#REF!</v>
      </c>
      <c r="AU3004" s="193" t="e">
        <f t="shared" si="5210"/>
        <v>#REF!</v>
      </c>
      <c r="AV3004" s="193" t="e">
        <f t="shared" si="5210"/>
        <v>#REF!</v>
      </c>
      <c r="AW3004" s="193" t="e">
        <f t="shared" si="5210"/>
        <v>#REF!</v>
      </c>
      <c r="AX3004" s="193" t="e">
        <f t="shared" si="5210"/>
        <v>#REF!</v>
      </c>
      <c r="AY3004" s="193" t="e">
        <f t="shared" si="5210"/>
        <v>#REF!</v>
      </c>
      <c r="AZ3004" s="194" t="e">
        <f t="shared" si="5210"/>
        <v>#REF!</v>
      </c>
      <c r="BA3004" s="192" t="e">
        <f t="shared" si="5210"/>
        <v>#REF!</v>
      </c>
      <c r="BB3004" s="193" t="e">
        <f t="shared" si="5210"/>
        <v>#REF!</v>
      </c>
      <c r="BC3004" s="193" t="e">
        <f t="shared" si="5210"/>
        <v>#REF!</v>
      </c>
      <c r="BD3004" s="193" t="e">
        <f t="shared" si="5210"/>
        <v>#REF!</v>
      </c>
      <c r="BE3004" s="193" t="e">
        <f t="shared" si="5210"/>
        <v>#REF!</v>
      </c>
      <c r="BF3004" s="193" t="e">
        <f t="shared" si="5210"/>
        <v>#REF!</v>
      </c>
      <c r="BG3004" s="193" t="e">
        <f t="shared" si="5210"/>
        <v>#REF!</v>
      </c>
      <c r="BH3004" s="193" t="e">
        <f t="shared" si="5210"/>
        <v>#REF!</v>
      </c>
      <c r="BI3004" s="193" t="e">
        <f t="shared" si="5210"/>
        <v>#REF!</v>
      </c>
      <c r="BJ3004" s="194" t="e">
        <f t="shared" si="5210"/>
        <v>#REF!</v>
      </c>
    </row>
    <row r="3005" spans="1:93" hidden="1" outlineLevel="2" x14ac:dyDescent="0.25"/>
    <row r="3006" spans="1:93" hidden="1" outlineLevel="1" collapsed="1" x14ac:dyDescent="0.25">
      <c r="A3006" s="181" t="e">
        <f>10*B2474/10</f>
        <v>#REF!</v>
      </c>
      <c r="B3006" s="180"/>
      <c r="C3006" s="180"/>
      <c r="D3006" s="180"/>
    </row>
    <row r="3007" spans="1:93" hidden="1" outlineLevel="2" x14ac:dyDescent="0.25">
      <c r="B3007" s="316" t="e">
        <f>#REF!</f>
        <v>#REF!</v>
      </c>
      <c r="C3007" s="317"/>
      <c r="D3007" s="316" t="e">
        <f>#REF!</f>
        <v>#REF!</v>
      </c>
      <c r="E3007" s="317"/>
      <c r="F3007" s="316" t="e">
        <f>#REF!</f>
        <v>#REF!</v>
      </c>
      <c r="G3007" s="317"/>
      <c r="H3007" s="316" t="e">
        <f>#REF!</f>
        <v>#REF!</v>
      </c>
      <c r="I3007" s="317"/>
      <c r="J3007" s="316" t="e">
        <f>#REF!</f>
        <v>#REF!</v>
      </c>
      <c r="K3007" s="317"/>
      <c r="L3007" s="316" t="e">
        <f>#REF!</f>
        <v>#REF!</v>
      </c>
      <c r="M3007" s="317"/>
    </row>
    <row r="3008" spans="1:93" hidden="1" outlineLevel="2" x14ac:dyDescent="0.25">
      <c r="B3008" s="105" t="e">
        <f>#REF!</f>
        <v>#REF!</v>
      </c>
      <c r="C3008" s="106">
        <v>0</v>
      </c>
      <c r="D3008" s="107" t="e">
        <f>#REF!</f>
        <v>#REF!</v>
      </c>
      <c r="E3008" s="106">
        <v>0</v>
      </c>
      <c r="F3008" s="107" t="e">
        <f>#REF!</f>
        <v>#REF!</v>
      </c>
      <c r="G3008" s="106">
        <v>0</v>
      </c>
      <c r="H3008" s="107" t="e">
        <f>#REF!</f>
        <v>#REF!</v>
      </c>
      <c r="I3008" s="106">
        <v>0</v>
      </c>
      <c r="J3008" s="107" t="e">
        <f>#REF!</f>
        <v>#REF!</v>
      </c>
      <c r="K3008" s="106">
        <v>0</v>
      </c>
      <c r="L3008" s="107" t="e">
        <f>#REF!</f>
        <v>#REF!</v>
      </c>
      <c r="M3008" s="108">
        <v>0</v>
      </c>
      <c r="X3008" s="146"/>
      <c r="Y3008" s="147"/>
    </row>
    <row r="3009" spans="1:34" hidden="1" outlineLevel="2" x14ac:dyDescent="0.25">
      <c r="B3009" s="105" t="e">
        <f>#REF!</f>
        <v>#REF!</v>
      </c>
      <c r="C3009" s="106" t="e">
        <f>IF($A2474=B3007,1*($B2474-$A3006)^2*(2*$A3006+$B2474)/$B2474^3,0)</f>
        <v>#REF!</v>
      </c>
      <c r="D3009" s="107" t="e">
        <f>#REF!</f>
        <v>#REF!</v>
      </c>
      <c r="E3009" s="106" t="e">
        <f>IF($A2474=D3007,1*($B2474-$A3006)^2*(2*$A3006+$B2474)/$B2474^3,0)</f>
        <v>#REF!</v>
      </c>
      <c r="F3009" s="107" t="e">
        <f>#REF!</f>
        <v>#REF!</v>
      </c>
      <c r="G3009" s="106" t="e">
        <f>IF($A2474=F3007,1*($B2474-$A3006)^2*(2*$A3006+$B2474)/$B2474^3,0)</f>
        <v>#REF!</v>
      </c>
      <c r="H3009" s="107" t="e">
        <f>#REF!</f>
        <v>#REF!</v>
      </c>
      <c r="I3009" s="106" t="e">
        <f>IF($A2474=H3007,1*($B2474-$A3006)^2*(2*$A3006+$B2474)/$B2474^3,0)</f>
        <v>#REF!</v>
      </c>
      <c r="J3009" s="107" t="e">
        <f>#REF!</f>
        <v>#REF!</v>
      </c>
      <c r="K3009" s="106" t="e">
        <f>IF($A2474=J3007,1*($B2474-$A3006)^2*(2*$A3006+$B2474)/$B2474^3,0)</f>
        <v>#REF!</v>
      </c>
      <c r="L3009" s="107" t="e">
        <f>#REF!</f>
        <v>#REF!</v>
      </c>
      <c r="M3009" s="108" t="e">
        <f>IF($A2474=L3007,1*($B2474-$A3006)^2*(2*$A3006+$B2474)/$B2474^3,0)</f>
        <v>#REF!</v>
      </c>
    </row>
    <row r="3010" spans="1:34" hidden="1" outlineLevel="2" x14ac:dyDescent="0.25">
      <c r="A3010" t="s">
        <v>36</v>
      </c>
      <c r="B3010" s="105" t="e">
        <f>#REF!</f>
        <v>#REF!</v>
      </c>
      <c r="C3010" s="106" t="e">
        <f>IF($A2474=B3007,1*$A3006*($B2474-$A3006)^2/$B2474^2,0)</f>
        <v>#REF!</v>
      </c>
      <c r="D3010" s="107" t="e">
        <f>#REF!</f>
        <v>#REF!</v>
      </c>
      <c r="E3010" s="106" t="e">
        <f>IF($A2474=D3007,1*$A3006*($B2474-$A3006)^2/$B2474^2,0)</f>
        <v>#REF!</v>
      </c>
      <c r="F3010" s="107" t="e">
        <f>#REF!</f>
        <v>#REF!</v>
      </c>
      <c r="G3010" s="106" t="e">
        <f>IF($A2474=F3007,1*$A3006*($B2474-$A3006)^2/$B2474^2,0)</f>
        <v>#REF!</v>
      </c>
      <c r="H3010" s="107" t="e">
        <f>#REF!</f>
        <v>#REF!</v>
      </c>
      <c r="I3010" s="106" t="e">
        <f>IF($A2474=H3007,1*$A3006*($B2474-$A3006)^2/$B2474^2,0)</f>
        <v>#REF!</v>
      </c>
      <c r="J3010" s="107" t="e">
        <f>#REF!</f>
        <v>#REF!</v>
      </c>
      <c r="K3010" s="106" t="e">
        <f>IF($A2474=J3007,1*$A3006*($B2474-$A3006)^2/$B2474^2,0)</f>
        <v>#REF!</v>
      </c>
      <c r="L3010" s="107" t="e">
        <f>#REF!</f>
        <v>#REF!</v>
      </c>
      <c r="M3010" s="108" t="e">
        <f>IF($A2474=L3007,1*$A3006*($B2474-$A3006)^2/$B2474^2,0)</f>
        <v>#REF!</v>
      </c>
      <c r="X3010" s="149"/>
    </row>
    <row r="3011" spans="1:34" hidden="1" outlineLevel="2" x14ac:dyDescent="0.25">
      <c r="B3011" s="105" t="e">
        <f>#REF!</f>
        <v>#REF!</v>
      </c>
      <c r="C3011" s="108">
        <v>0</v>
      </c>
      <c r="D3011" s="107" t="e">
        <f>#REF!</f>
        <v>#REF!</v>
      </c>
      <c r="E3011" s="108">
        <v>0</v>
      </c>
      <c r="F3011" s="107" t="e">
        <f>#REF!</f>
        <v>#REF!</v>
      </c>
      <c r="G3011" s="108">
        <v>0</v>
      </c>
      <c r="H3011" s="107" t="e">
        <f>#REF!</f>
        <v>#REF!</v>
      </c>
      <c r="I3011" s="108">
        <v>0</v>
      </c>
      <c r="J3011" s="107" t="e">
        <f>#REF!</f>
        <v>#REF!</v>
      </c>
      <c r="K3011" s="108">
        <v>0</v>
      </c>
      <c r="L3011" s="107" t="e">
        <f>#REF!</f>
        <v>#REF!</v>
      </c>
      <c r="M3011" s="108">
        <v>0</v>
      </c>
    </row>
    <row r="3012" spans="1:34" hidden="1" outlineLevel="2" x14ac:dyDescent="0.25">
      <c r="B3012" s="105" t="e">
        <f>#REF!</f>
        <v>#REF!</v>
      </c>
      <c r="C3012" s="106" t="e">
        <f>IF($A2474=B3007,1*($A3006)^2*(3*$B2474-2*$A3006)/$B2474^3,0)</f>
        <v>#REF!</v>
      </c>
      <c r="D3012" s="107" t="e">
        <f>#REF!</f>
        <v>#REF!</v>
      </c>
      <c r="E3012" s="106" t="e">
        <f>IF($A2474=D3007,1*($A3006)^2*(3*$B2474-2*$A3006)/$B2474^3,0)</f>
        <v>#REF!</v>
      </c>
      <c r="F3012" s="107" t="e">
        <f>#REF!</f>
        <v>#REF!</v>
      </c>
      <c r="G3012" s="106" t="e">
        <f>IF($A2474=F3007,1*($A3006)^2*(3*$B2474-2*$A3006)/$B2474^3,0)</f>
        <v>#REF!</v>
      </c>
      <c r="H3012" s="107" t="e">
        <f>#REF!</f>
        <v>#REF!</v>
      </c>
      <c r="I3012" s="106" t="e">
        <f>IF($A2474=H3007,1*($A3006)^2*(3*$B2474-2*$A3006)/$B2474^3,0)</f>
        <v>#REF!</v>
      </c>
      <c r="J3012" s="107" t="e">
        <f>#REF!</f>
        <v>#REF!</v>
      </c>
      <c r="K3012" s="106" t="e">
        <f>IF($A2474=J3007,1*($A3006)^2*(3*$B2474-2*$A3006)/$B2474^3,0)</f>
        <v>#REF!</v>
      </c>
      <c r="L3012" s="107" t="e">
        <f>#REF!</f>
        <v>#REF!</v>
      </c>
      <c r="M3012" s="108" t="e">
        <f>IF($A2474=L3007,1*($A3006)^2*(3*$B2474-2*$A3006)/$B2474^3,0)</f>
        <v>#REF!</v>
      </c>
    </row>
    <row r="3013" spans="1:34" hidden="1" outlineLevel="2" x14ac:dyDescent="0.25">
      <c r="B3013" s="105" t="e">
        <f>#REF!</f>
        <v>#REF!</v>
      </c>
      <c r="C3013" s="108" t="e">
        <f>IF($A2474=B3007,-1*($B2474-$A3006)*$A3006^2/$B2474^2,0)</f>
        <v>#REF!</v>
      </c>
      <c r="D3013" s="107" t="e">
        <f>#REF!</f>
        <v>#REF!</v>
      </c>
      <c r="E3013" s="108" t="e">
        <f>IF($A2474=D3007,-1*($B2474-$A3006)*$A3006^2/$B2474^2,0)</f>
        <v>#REF!</v>
      </c>
      <c r="F3013" s="107" t="e">
        <f>#REF!</f>
        <v>#REF!</v>
      </c>
      <c r="G3013" s="108" t="e">
        <f>IF($A2474=F3007,-1*($B2474-$A3006)*$A3006^2/$B2474^2,0)</f>
        <v>#REF!</v>
      </c>
      <c r="H3013" s="107" t="e">
        <f>#REF!</f>
        <v>#REF!</v>
      </c>
      <c r="I3013" s="108" t="e">
        <f>IF($A2474=H3007,-1*($B2474-$A3006)*$A3006^2/$B2474^2,0)</f>
        <v>#REF!</v>
      </c>
      <c r="J3013" s="107" t="e">
        <f>#REF!</f>
        <v>#REF!</v>
      </c>
      <c r="K3013" s="108" t="e">
        <f>IF($A2474=J3007,-1*($B2474-$A3006)*$A3006^2/$B2474^2,0)</f>
        <v>#REF!</v>
      </c>
      <c r="L3013" s="107" t="e">
        <f>#REF!</f>
        <v>#REF!</v>
      </c>
      <c r="M3013" s="108" t="e">
        <f>IF($A2474=L3007,-1*($B2474-$A3006)*$A3006^2/$B2474^2,0)</f>
        <v>#REF!</v>
      </c>
    </row>
    <row r="3014" spans="1:34" hidden="1" outlineLevel="2" x14ac:dyDescent="0.25">
      <c r="C3014" t="s">
        <v>61</v>
      </c>
      <c r="D3014" s="182"/>
      <c r="E3014" s="183"/>
      <c r="F3014" s="182"/>
      <c r="G3014" s="183"/>
      <c r="H3014" s="182"/>
      <c r="I3014" s="183"/>
      <c r="J3014" s="182"/>
      <c r="K3014" s="183"/>
      <c r="L3014" s="182"/>
      <c r="M3014" s="183"/>
      <c r="N3014" s="182"/>
      <c r="O3014" s="183"/>
      <c r="P3014" s="182"/>
      <c r="Q3014" s="183"/>
      <c r="R3014" s="182"/>
      <c r="S3014" s="183"/>
    </row>
    <row r="3015" spans="1:34" hidden="1" outlineLevel="2" x14ac:dyDescent="0.25">
      <c r="B3015" s="105">
        <v>1</v>
      </c>
      <c r="C3015" s="108">
        <f t="shared" ref="C3015" si="5211">-(IFERROR(VLOOKUP($B3015,$B3008:$C3013,2,0),0)+IFERROR(VLOOKUP($B3015,$D3008:$E3013,2,0),0)+IFERROR(VLOOKUP($B3015,$F3008:$G3013,2,0),0)+IFERROR(VLOOKUP($B3015,$H3008:$I3013,2,0),0)+IFERROR(VLOOKUP($B3015,$J3008:$K3013,2,0),0)+IFERROR(VLOOKUP($B3015,$L3008:$M3013,2,0),0)+IFERROR(VLOOKUP($B3015,$N3008:$O3013,2,0),0)+IFERROR(VLOOKUP($B3015,$P3008:$Q3013,2,0),0)+IFERROR(VLOOKUP($B3015,$R3008:$S3013,2,0),0))</f>
        <v>0</v>
      </c>
      <c r="E3015" s="109"/>
      <c r="F3015" s="325" t="s">
        <v>37</v>
      </c>
      <c r="G3015" s="325"/>
      <c r="H3015" s="325"/>
      <c r="I3015" s="325"/>
      <c r="J3015" s="325"/>
      <c r="K3015" s="325"/>
      <c r="L3015" s="325"/>
      <c r="M3015" s="325"/>
      <c r="N3015" s="325"/>
      <c r="O3015" s="325"/>
      <c r="P3015" s="325"/>
      <c r="Q3015" s="325"/>
      <c r="R3015" s="325"/>
      <c r="S3015" s="325"/>
      <c r="T3015" s="325"/>
      <c r="U3015" s="325"/>
      <c r="V3015" s="325"/>
      <c r="W3015" s="325"/>
      <c r="X3015" s="325"/>
      <c r="Y3015" s="325"/>
      <c r="Z3015" s="325"/>
      <c r="AA3015" s="325"/>
      <c r="AB3015" s="110"/>
      <c r="AC3015" s="110"/>
      <c r="AD3015" s="110"/>
      <c r="AE3015" s="110"/>
      <c r="AF3015" s="110"/>
      <c r="AG3015" s="110"/>
      <c r="AH3015" s="110"/>
    </row>
    <row r="3016" spans="1:34" hidden="1" outlineLevel="2" x14ac:dyDescent="0.25">
      <c r="B3016" s="105">
        <v>2</v>
      </c>
      <c r="C3016" s="108">
        <f t="shared" ref="C3016" si="5212">-(IFERROR(VLOOKUP($B3016,$B3008:$C3013,2,0),0)+IFERROR(VLOOKUP($B3016,$D3008:$E3013,2,0),0)+IFERROR(VLOOKUP($B3016,$F3008:$G3013,2,0),0)+IFERROR(VLOOKUP($B3016,$H3008:$I3013,2,0),0)+IFERROR(VLOOKUP($B3016,$J3008:$K3013,2,0),0)+IFERROR(VLOOKUP($B3016,$L3008:$M3013,2,0),0)+IFERROR(VLOOKUP($B3016,$N3008:$O3013,2,0),0)+IFERROR(VLOOKUP($B3016,$P3008:$Q3013,2,0),0)+IFERROR(VLOOKUP($B3016,$R3008:$S3013,2,0),0))</f>
        <v>0</v>
      </c>
      <c r="E3016" s="110"/>
      <c r="F3016" s="110"/>
      <c r="G3016" s="326" t="s">
        <v>38</v>
      </c>
      <c r="H3016" s="326"/>
      <c r="I3016" s="326"/>
      <c r="J3016" s="326"/>
      <c r="K3016" s="326"/>
      <c r="L3016" s="326"/>
      <c r="M3016" s="110"/>
      <c r="N3016" s="110"/>
      <c r="O3016" s="110"/>
      <c r="P3016" s="327" t="s">
        <v>39</v>
      </c>
      <c r="Q3016" s="327"/>
      <c r="R3016" s="327"/>
      <c r="S3016" s="327"/>
      <c r="T3016" s="327"/>
      <c r="U3016" s="327"/>
      <c r="V3016" s="110"/>
      <c r="W3016" s="110"/>
      <c r="X3016" s="110"/>
      <c r="Y3016" s="110"/>
      <c r="Z3016" s="110"/>
      <c r="AA3016" s="110"/>
      <c r="AB3016" s="110"/>
      <c r="AC3016" s="110"/>
      <c r="AD3016" s="110"/>
      <c r="AE3016" s="110"/>
      <c r="AF3016" s="110"/>
      <c r="AG3016" s="110"/>
      <c r="AH3016" s="110"/>
    </row>
    <row r="3017" spans="1:34" hidden="1" outlineLevel="2" x14ac:dyDescent="0.25">
      <c r="B3017" s="105">
        <v>3</v>
      </c>
      <c r="C3017" s="108">
        <f t="shared" ref="C3017" si="5213">-(IFERROR(VLOOKUP($B3017,$B3008:$C3013,2,0),0)+IFERROR(VLOOKUP($B3017,$D3008:$E3013,2,0),0)+IFERROR(VLOOKUP($B3017,$F3008:$G3013,2,0),0)+IFERROR(VLOOKUP($B3017,$H3008:$I3013,2,0),0)+IFERROR(VLOOKUP($B3017,$J3008:$K3013,2,0),0)+IFERROR(VLOOKUP($B3017,$L3008:$M3013,2,0),0)+IFERROR(VLOOKUP($B3017,$N3008:$O3013,2,0),0)+IFERROR(VLOOKUP($B3017,$P3008:$Q3013,2,0),0)+IFERROR(VLOOKUP($B3017,$R3008:$S3013,2,0),0))</f>
        <v>0</v>
      </c>
      <c r="E3017" s="110"/>
      <c r="F3017" s="110"/>
      <c r="G3017" s="112">
        <v>6</v>
      </c>
      <c r="H3017" s="112">
        <v>5</v>
      </c>
      <c r="I3017" s="112">
        <v>4</v>
      </c>
      <c r="J3017" s="112">
        <v>3</v>
      </c>
      <c r="K3017" s="112">
        <v>2</v>
      </c>
      <c r="L3017" s="112">
        <v>1</v>
      </c>
      <c r="M3017" s="110"/>
      <c r="O3017" s="110"/>
      <c r="P3017" s="112">
        <v>6</v>
      </c>
      <c r="Q3017" s="112">
        <v>5</v>
      </c>
      <c r="R3017" s="112">
        <v>4</v>
      </c>
      <c r="S3017" s="112">
        <v>3</v>
      </c>
      <c r="T3017" s="112">
        <v>2</v>
      </c>
      <c r="U3017" s="112">
        <v>1</v>
      </c>
      <c r="AB3017" s="110"/>
      <c r="AC3017" s="110"/>
      <c r="AD3017" s="110"/>
      <c r="AE3017" s="110"/>
      <c r="AF3017" s="110"/>
      <c r="AG3017" s="110"/>
      <c r="AH3017" s="110"/>
    </row>
    <row r="3018" spans="1:34" hidden="1" outlineLevel="2" x14ac:dyDescent="0.25">
      <c r="B3018" s="105">
        <v>4</v>
      </c>
      <c r="C3018" s="108">
        <f t="shared" ref="C3018" si="5214">-(IFERROR(VLOOKUP($B3018,$B3008:$C3013,2,0),0)+IFERROR(VLOOKUP($B3018,$D3008:$E3013,2,0),0)+IFERROR(VLOOKUP($B3018,$F3008:$G3013,2,0),0)+IFERROR(VLOOKUP($B3018,$H3008:$I3013,2,0),0)+IFERROR(VLOOKUP($B3018,$J3008:$K3013,2,0),0)+IFERROR(VLOOKUP($B3018,$L3008:$M3013,2,0),0)+IFERROR(VLOOKUP($B3018,$N3008:$O3013,2,0),0)+IFERROR(VLOOKUP($B3018,$P3008:$Q3013,2,0),0)+IFERROR(VLOOKUP($B3018,$R3008:$S3013,2,0),0))</f>
        <v>0</v>
      </c>
      <c r="E3018" s="110"/>
      <c r="F3018" s="105">
        <v>1</v>
      </c>
      <c r="G3018" s="184" t="e">
        <f t="array" ref="G3018:G3024">MMULT(MINVERSE($C$24:$I$30),$C3015:$C3021)</f>
        <v>#NUM!</v>
      </c>
      <c r="H3018" s="184" t="e">
        <f t="array" ref="H3018:H3023">MMULT(MINVERSE($C$24:$H$29),$C3015:$C3020)</f>
        <v>#NUM!</v>
      </c>
      <c r="I3018" s="184" t="e">
        <f t="array" ref="I3018:I3022">MMULT(MINVERSE($C$24:$G$28),$C3015:$C3019)</f>
        <v>#NUM!</v>
      </c>
      <c r="J3018" s="184" t="e">
        <f t="array" ref="J3018:J3021">MMULT(MINVERSE($C$24:$F$27),$C3015:$C3018)</f>
        <v>#NUM!</v>
      </c>
      <c r="K3018" s="184" t="e">
        <f t="array" ref="K3018:K3020">MMULT(MINVERSE($C$24:$E$26),$C3015:$C3017)</f>
        <v>#NUM!</v>
      </c>
      <c r="L3018" s="184" t="e">
        <f t="array" ref="L3018:L3019">MMULT(MINVERSE($C$24:$D$25),$C3015:$C3016)</f>
        <v>#NUM!</v>
      </c>
      <c r="M3018" s="110"/>
      <c r="O3018" s="105">
        <v>1</v>
      </c>
      <c r="P3018" s="184" t="e">
        <f t="array" ref="P3018:P3028">MMULT(MINVERSE($C$24:$M$34),$C3015:$C3025)</f>
        <v>#NUM!</v>
      </c>
      <c r="Q3018" s="184" t="e">
        <f t="array" ref="Q3018:Q3027">MMULT(MINVERSE($C$24:$L$33),$C3015:$C3024)</f>
        <v>#NUM!</v>
      </c>
      <c r="R3018" s="184" t="e">
        <f t="array" ref="R3018:R3026">MMULT(MINVERSE($C$24:$K$32),$C3015:$C3023)</f>
        <v>#NUM!</v>
      </c>
      <c r="S3018" s="184" t="e">
        <f t="array" ref="S3018:S3025">MMULT(MINVERSE($C$24:$J$31),$C3015:$C3022)</f>
        <v>#NUM!</v>
      </c>
      <c r="T3018" s="114"/>
      <c r="U3018" s="114"/>
      <c r="V3018" s="110"/>
      <c r="W3018" s="110"/>
      <c r="X3018" s="110"/>
      <c r="Y3018" s="110"/>
      <c r="Z3018" s="110"/>
      <c r="AA3018" s="110"/>
      <c r="AB3018" s="110"/>
      <c r="AC3018" s="110"/>
      <c r="AD3018" s="110"/>
      <c r="AE3018" s="110"/>
      <c r="AF3018" s="110"/>
      <c r="AG3018" s="110"/>
      <c r="AH3018" s="110"/>
    </row>
    <row r="3019" spans="1:34" hidden="1" outlineLevel="2" x14ac:dyDescent="0.25">
      <c r="B3019" s="105">
        <v>5</v>
      </c>
      <c r="C3019" s="108">
        <f t="shared" ref="C3019" si="5215">-(IFERROR(VLOOKUP($B3019,$B3008:$C3013,2,0),0)+IFERROR(VLOOKUP($B3019,$D3008:$E3013,2,0),0)+IFERROR(VLOOKUP($B3019,$F3008:$G3013,2,0),0)+IFERROR(VLOOKUP($B3019,$H3008:$I3013,2,0),0)+IFERROR(VLOOKUP($B3019,$J3008:$K3013,2,0),0)+IFERROR(VLOOKUP($B3019,$L3008:$M3013,2,0),0)+IFERROR(VLOOKUP($B3019,$N3008:$O3013,2,0),0)+IFERROR(VLOOKUP($B3019,$P3008:$Q3013,2,0),0)+IFERROR(VLOOKUP($B3019,$R3008:$S3013,2,0),0))</f>
        <v>0</v>
      </c>
      <c r="E3019" s="110"/>
      <c r="F3019" s="105">
        <v>2</v>
      </c>
      <c r="G3019" s="185" t="e">
        <v>#NUM!</v>
      </c>
      <c r="H3019" s="185" t="e">
        <v>#NUM!</v>
      </c>
      <c r="I3019" s="185" t="e">
        <v>#NUM!</v>
      </c>
      <c r="J3019" s="185" t="e">
        <v>#NUM!</v>
      </c>
      <c r="K3019" s="185" t="e">
        <v>#NUM!</v>
      </c>
      <c r="L3019" s="185" t="e">
        <v>#NUM!</v>
      </c>
      <c r="M3019" s="110"/>
      <c r="O3019" s="105">
        <v>2</v>
      </c>
      <c r="P3019" s="185" t="e">
        <v>#NUM!</v>
      </c>
      <c r="Q3019" s="185" t="e">
        <v>#NUM!</v>
      </c>
      <c r="R3019" s="185" t="e">
        <v>#NUM!</v>
      </c>
      <c r="S3019" s="185" t="e">
        <v>#NUM!</v>
      </c>
      <c r="T3019" s="114"/>
      <c r="U3019" s="114"/>
    </row>
    <row r="3020" spans="1:34" hidden="1" outlineLevel="2" x14ac:dyDescent="0.25">
      <c r="B3020" s="105">
        <v>6</v>
      </c>
      <c r="C3020" s="108">
        <f t="shared" ref="C3020" si="5216">-(IFERROR(VLOOKUP($B3020,$B3008:$C3013,2,0),0)+IFERROR(VLOOKUP($B3020,$D3008:$E3013,2,0),0)+IFERROR(VLOOKUP($B3020,$F3008:$G3013,2,0),0)+IFERROR(VLOOKUP($B3020,$H3008:$I3013,2,0),0)+IFERROR(VLOOKUP($B3020,$J3008:$K3013,2,0),0)+IFERROR(VLOOKUP($B3020,$L3008:$M3013,2,0),0)+IFERROR(VLOOKUP($B3020,$N3008:$O3013,2,0),0)+IFERROR(VLOOKUP($B3020,$P3008:$Q3013,2,0),0)+IFERROR(VLOOKUP($B3020,$R3008:$S3013,2,0),0))</f>
        <v>0</v>
      </c>
      <c r="E3020" s="110"/>
      <c r="F3020" s="105">
        <v>3</v>
      </c>
      <c r="G3020" s="185" t="e">
        <v>#NUM!</v>
      </c>
      <c r="H3020" s="185" t="e">
        <v>#NUM!</v>
      </c>
      <c r="I3020" s="185" t="e">
        <v>#NUM!</v>
      </c>
      <c r="J3020" s="185" t="e">
        <v>#NUM!</v>
      </c>
      <c r="K3020" s="185" t="e">
        <v>#NUM!</v>
      </c>
      <c r="L3020" s="185"/>
      <c r="M3020" s="110"/>
      <c r="O3020" s="105">
        <v>3</v>
      </c>
      <c r="P3020" s="185" t="e">
        <v>#NUM!</v>
      </c>
      <c r="Q3020" s="185" t="e">
        <v>#NUM!</v>
      </c>
      <c r="R3020" s="185" t="e">
        <v>#NUM!</v>
      </c>
      <c r="S3020" s="185" t="e">
        <v>#NUM!</v>
      </c>
      <c r="T3020" s="114"/>
      <c r="U3020" s="114"/>
    </row>
    <row r="3021" spans="1:34" hidden="1" outlineLevel="2" x14ac:dyDescent="0.25">
      <c r="B3021" s="105">
        <v>7</v>
      </c>
      <c r="C3021" s="108">
        <f t="shared" ref="C3021" si="5217">-(IFERROR(VLOOKUP($B3021,$B3008:$C3013,2,0),0)+IFERROR(VLOOKUP($B3021,$D3008:$E3013,2,0),0)+IFERROR(VLOOKUP($B3021,$F3008:$G3013,2,0),0)+IFERROR(VLOOKUP($B3021,$H3008:$I3013,2,0),0)+IFERROR(VLOOKUP($B3021,$J3008:$K3013,2,0),0)+IFERROR(VLOOKUP($B3021,$L3008:$M3013,2,0),0)+IFERROR(VLOOKUP($B3021,$N3008:$O3013,2,0),0)+IFERROR(VLOOKUP($B3021,$P3008:$Q3013,2,0),0)+IFERROR(VLOOKUP($B3021,$R3008:$S3013,2,0),0))</f>
        <v>0</v>
      </c>
      <c r="E3021" s="110"/>
      <c r="F3021" s="105">
        <v>4</v>
      </c>
      <c r="G3021" s="185" t="e">
        <v>#NUM!</v>
      </c>
      <c r="H3021" s="185" t="e">
        <v>#NUM!</v>
      </c>
      <c r="I3021" s="185" t="e">
        <v>#NUM!</v>
      </c>
      <c r="J3021" s="185" t="e">
        <v>#NUM!</v>
      </c>
      <c r="K3021" s="185"/>
      <c r="L3021" s="185"/>
      <c r="M3021" s="110"/>
      <c r="O3021" s="105">
        <v>4</v>
      </c>
      <c r="P3021" s="185" t="e">
        <v>#NUM!</v>
      </c>
      <c r="Q3021" s="185" t="e">
        <v>#NUM!</v>
      </c>
      <c r="R3021" s="185" t="e">
        <v>#NUM!</v>
      </c>
      <c r="S3021" s="185" t="e">
        <v>#NUM!</v>
      </c>
      <c r="T3021" s="114"/>
      <c r="U3021" s="114"/>
    </row>
    <row r="3022" spans="1:34" hidden="1" outlineLevel="2" x14ac:dyDescent="0.25">
      <c r="B3022" s="105">
        <v>8</v>
      </c>
      <c r="C3022" s="108">
        <f t="shared" ref="C3022" si="5218">-(IFERROR(VLOOKUP($B3022,$B3008:$C3013,2,0),0)+IFERROR(VLOOKUP($B3022,$D3008:$E3013,2,0),0)+IFERROR(VLOOKUP($B3022,$F3008:$G3013,2,0),0)+IFERROR(VLOOKUP($B3022,$H3008:$I3013,2,0),0)+IFERROR(VLOOKUP($B3022,$J3008:$K3013,2,0),0)+IFERROR(VLOOKUP($B3022,$L3008:$M3013,2,0),0)+IFERROR(VLOOKUP($B3022,$N3008:$O3013,2,0),0)+IFERROR(VLOOKUP($B3022,$P3008:$Q3013,2,0),0)+IFERROR(VLOOKUP($B3022,$R3008:$S3013,2,0),0))</f>
        <v>0</v>
      </c>
      <c r="E3022" s="110" t="s">
        <v>40</v>
      </c>
      <c r="F3022" s="105">
        <v>5</v>
      </c>
      <c r="G3022" s="185" t="e">
        <v>#NUM!</v>
      </c>
      <c r="H3022" s="185" t="e">
        <v>#NUM!</v>
      </c>
      <c r="I3022" s="185" t="e">
        <v>#NUM!</v>
      </c>
      <c r="J3022" s="185"/>
      <c r="K3022" s="185"/>
      <c r="L3022" s="185"/>
      <c r="M3022" s="110"/>
      <c r="O3022" s="105">
        <v>5</v>
      </c>
      <c r="P3022" s="185" t="e">
        <v>#NUM!</v>
      </c>
      <c r="Q3022" s="185" t="e">
        <v>#NUM!</v>
      </c>
      <c r="R3022" s="185" t="e">
        <v>#NUM!</v>
      </c>
      <c r="S3022" s="185" t="e">
        <v>#NUM!</v>
      </c>
      <c r="T3022" s="114"/>
      <c r="U3022" s="114"/>
    </row>
    <row r="3023" spans="1:34" hidden="1" outlineLevel="2" x14ac:dyDescent="0.25">
      <c r="B3023" s="105">
        <v>9</v>
      </c>
      <c r="C3023" s="108">
        <f t="shared" ref="C3023" si="5219">-(IFERROR(VLOOKUP($B3023,$B3008:$C3013,2,0),0)+IFERROR(VLOOKUP($B3023,$D3008:$E3013,2,0),0)+IFERROR(VLOOKUP($B3023,$F3008:$G3013,2,0),0)+IFERROR(VLOOKUP($B3023,$H3008:$I3013,2,0),0)+IFERROR(VLOOKUP($B3023,$J3008:$K3013,2,0),0)+IFERROR(VLOOKUP($B3023,$L3008:$M3013,2,0),0)+IFERROR(VLOOKUP($B3023,$N3008:$O3013,2,0),0)+IFERROR(VLOOKUP($B3023,$P3008:$Q3013,2,0),0)+IFERROR(VLOOKUP($B3023,$R3008:$S3013,2,0),0))</f>
        <v>0</v>
      </c>
      <c r="E3023" s="110"/>
      <c r="F3023" s="105">
        <v>6</v>
      </c>
      <c r="G3023" s="185" t="e">
        <v>#NUM!</v>
      </c>
      <c r="H3023" s="185" t="e">
        <v>#NUM!</v>
      </c>
      <c r="I3023" s="185"/>
      <c r="J3023" s="185"/>
      <c r="K3023" s="185"/>
      <c r="L3023" s="185"/>
      <c r="M3023" s="110"/>
      <c r="O3023" s="105">
        <v>6</v>
      </c>
      <c r="P3023" s="185" t="e">
        <v>#NUM!</v>
      </c>
      <c r="Q3023" s="185" t="e">
        <v>#NUM!</v>
      </c>
      <c r="R3023" s="185" t="e">
        <v>#NUM!</v>
      </c>
      <c r="S3023" s="185" t="e">
        <v>#NUM!</v>
      </c>
      <c r="T3023" s="114"/>
      <c r="U3023" s="114"/>
    </row>
    <row r="3024" spans="1:34" hidden="1" outlineLevel="2" x14ac:dyDescent="0.25">
      <c r="B3024" s="105">
        <v>10</v>
      </c>
      <c r="C3024" s="108">
        <f t="shared" ref="C3024" si="5220">-(IFERROR(VLOOKUP($B3024,$B3008:$C3013,2,0),0)+IFERROR(VLOOKUP($B3024,$D3008:$E3013,2,0),0)+IFERROR(VLOOKUP($B3024,$F3008:$G3013,2,0),0)+IFERROR(VLOOKUP($B3024,$H3008:$I3013,2,0),0)+IFERROR(VLOOKUP($B3024,$J3008:$K3013,2,0),0)+IFERROR(VLOOKUP($B3024,$L3008:$M3013,2,0),0)+IFERROR(VLOOKUP($B3024,$N3008:$O3013,2,0),0)+IFERROR(VLOOKUP($B3024,$P3008:$Q3013,2,0),0)+IFERROR(VLOOKUP($B3024,$R3008:$S3013,2,0),0))</f>
        <v>0</v>
      </c>
      <c r="E3024" s="110"/>
      <c r="F3024" s="105">
        <v>7</v>
      </c>
      <c r="G3024" s="185" t="e">
        <v>#NUM!</v>
      </c>
      <c r="H3024" s="185"/>
      <c r="I3024" s="185"/>
      <c r="J3024" s="185"/>
      <c r="K3024" s="185"/>
      <c r="L3024" s="185"/>
      <c r="M3024" s="110"/>
      <c r="N3024" s="110" t="s">
        <v>40</v>
      </c>
      <c r="O3024" s="105">
        <v>7</v>
      </c>
      <c r="P3024" s="185" t="e">
        <v>#NUM!</v>
      </c>
      <c r="Q3024" s="185" t="e">
        <v>#NUM!</v>
      </c>
      <c r="R3024" s="185" t="e">
        <v>#NUM!</v>
      </c>
      <c r="S3024" s="185" t="e">
        <v>#NUM!</v>
      </c>
      <c r="T3024" s="114"/>
      <c r="U3024" s="114"/>
    </row>
    <row r="3025" spans="1:24" hidden="1" outlineLevel="2" x14ac:dyDescent="0.25">
      <c r="B3025" s="105">
        <v>11</v>
      </c>
      <c r="C3025" s="108">
        <f t="shared" ref="C3025" si="5221">-(IFERROR(VLOOKUP($B3025,$B3008:$C3013,2,0),0)+IFERROR(VLOOKUP($B3025,$D3008:$E3013,2,0),0)+IFERROR(VLOOKUP($B3025,$F3008:$G3013,2,0),0)+IFERROR(VLOOKUP($B3025,$H3008:$I3013,2,0),0)+IFERROR(VLOOKUP($B3025,$J3008:$K3013,2,0),0)+IFERROR(VLOOKUP($B3025,$L3008:$M3013,2,0),0)+IFERROR(VLOOKUP($B3025,$N3008:$O3013,2,0),0)+IFERROR(VLOOKUP($B3025,$P3008:$Q3013,2,0),0)+IFERROR(VLOOKUP($B3025,$R3008:$S3013,2,0),0))</f>
        <v>0</v>
      </c>
      <c r="E3025" s="110"/>
      <c r="M3025" s="110"/>
      <c r="O3025" s="105">
        <v>8</v>
      </c>
      <c r="P3025" s="185" t="e">
        <v>#NUM!</v>
      </c>
      <c r="Q3025" s="185" t="e">
        <v>#NUM!</v>
      </c>
      <c r="R3025" s="185" t="e">
        <v>#NUM!</v>
      </c>
      <c r="S3025" s="185" t="e">
        <v>#NUM!</v>
      </c>
      <c r="T3025" s="114"/>
      <c r="U3025" s="114"/>
    </row>
    <row r="3026" spans="1:24" hidden="1" outlineLevel="2" x14ac:dyDescent="0.25">
      <c r="B3026" s="105">
        <v>12</v>
      </c>
      <c r="C3026" s="108">
        <f t="shared" ref="C3026" si="5222">-(IFERROR(VLOOKUP($B3026,$B3008:$C3013,2,0),0)+IFERROR(VLOOKUP($B3026,$D3008:$E3013,2,0),0)+IFERROR(VLOOKUP($B3026,$F3008:$G3013,2,0),0)+IFERROR(VLOOKUP($B3026,$H3008:$I3013,2,0),0)+IFERROR(VLOOKUP($B3026,$J3008:$K3013,2,0),0)+IFERROR(VLOOKUP($B3026,$L3008:$M3013,2,0),0)+IFERROR(VLOOKUP($B3026,$N3008:$O3013,2,0),0)+IFERROR(VLOOKUP($B3026,$P3008:$Q3013,2,0),0)+IFERROR(VLOOKUP($B3026,$R3008:$S3013,2,0),0))</f>
        <v>0</v>
      </c>
      <c r="E3026" s="110"/>
      <c r="M3026" s="110"/>
      <c r="O3026" s="105">
        <v>9</v>
      </c>
      <c r="P3026" s="185" t="e">
        <v>#NUM!</v>
      </c>
      <c r="Q3026" s="185" t="e">
        <v>#NUM!</v>
      </c>
      <c r="R3026" s="185" t="e">
        <v>#NUM!</v>
      </c>
      <c r="S3026" s="185"/>
      <c r="T3026" s="114"/>
      <c r="U3026" s="114"/>
    </row>
    <row r="3027" spans="1:24" hidden="1" outlineLevel="2" x14ac:dyDescent="0.25">
      <c r="B3027" s="105">
        <v>13</v>
      </c>
      <c r="C3027" s="108">
        <f t="shared" ref="C3027" si="5223">-(IFERROR(VLOOKUP($B3027,$B3008:$C3013,2,0),0)+IFERROR(VLOOKUP($B3027,$D3008:$E3013,2,0),0)+IFERROR(VLOOKUP($B3027,$F3008:$G3013,2,0),0)+IFERROR(VLOOKUP($B3027,$H3008:$I3013,2,0),0)+IFERROR(VLOOKUP($B3027,$J3008:$K3013,2,0),0)+IFERROR(VLOOKUP($B3027,$L3008:$M3013,2,0),0)+IFERROR(VLOOKUP($B3027,$N3008:$O3013,2,0),0)+IFERROR(VLOOKUP($B3027,$P3008:$Q3013,2,0),0)+IFERROR(VLOOKUP($B3027,$R3008:$S3013,2,0),0))</f>
        <v>0</v>
      </c>
      <c r="E3027" s="110"/>
      <c r="F3027" s="110"/>
      <c r="G3027" s="324" t="s">
        <v>42</v>
      </c>
      <c r="H3027" s="324"/>
      <c r="I3027" s="324"/>
      <c r="J3027" s="324"/>
      <c r="K3027" s="324"/>
      <c r="L3027" s="324"/>
      <c r="M3027" s="110"/>
      <c r="O3027" s="105">
        <v>10</v>
      </c>
      <c r="P3027" s="185" t="e">
        <v>#NUM!</v>
      </c>
      <c r="Q3027" s="185" t="e">
        <v>#NUM!</v>
      </c>
      <c r="R3027" s="185"/>
      <c r="S3027" s="185"/>
      <c r="T3027" s="114"/>
      <c r="U3027" s="114"/>
    </row>
    <row r="3028" spans="1:24" hidden="1" outlineLevel="2" x14ac:dyDescent="0.25">
      <c r="B3028" s="105">
        <v>14</v>
      </c>
      <c r="C3028" s="108">
        <f t="shared" ref="C3028" si="5224">-(IFERROR(VLOOKUP($B3028,$B3008:$C3013,2,0),0)+IFERROR(VLOOKUP($B3028,$D3008:$E3013,2,0),0)+IFERROR(VLOOKUP($B3028,$F3008:$G3013,2,0),0)+IFERROR(VLOOKUP($B3028,$H3008:$I3013,2,0),0)+IFERROR(VLOOKUP($B3028,$J3008:$K3013,2,0),0)+IFERROR(VLOOKUP($B3028,$L3008:$M3013,2,0),0)+IFERROR(VLOOKUP($B3028,$N3008:$O3013,2,0),0)+IFERROR(VLOOKUP($B3028,$P3008:$Q3013,2,0),0)+IFERROR(VLOOKUP($B3028,$R3008:$S3013,2,0),0))</f>
        <v>0</v>
      </c>
      <c r="E3028" s="110"/>
      <c r="F3028" s="110"/>
      <c r="G3028" s="112">
        <v>6</v>
      </c>
      <c r="H3028" s="112">
        <v>5</v>
      </c>
      <c r="I3028" s="112">
        <v>4</v>
      </c>
      <c r="J3028" s="112">
        <v>3</v>
      </c>
      <c r="K3028" s="112">
        <v>2</v>
      </c>
      <c r="L3028" s="112">
        <v>1</v>
      </c>
      <c r="M3028" s="110"/>
      <c r="O3028" s="105">
        <v>11</v>
      </c>
      <c r="P3028" s="185" t="e">
        <v>#NUM!</v>
      </c>
      <c r="Q3028" s="185"/>
      <c r="R3028" s="185"/>
      <c r="S3028" s="185"/>
      <c r="T3028" s="114"/>
      <c r="U3028" s="114"/>
    </row>
    <row r="3029" spans="1:24" hidden="1" outlineLevel="2" x14ac:dyDescent="0.25">
      <c r="A3029" s="68" t="s">
        <v>41</v>
      </c>
      <c r="B3029" s="105">
        <v>15</v>
      </c>
      <c r="C3029" s="108">
        <f t="shared" ref="C3029" si="5225">-(IFERROR(VLOOKUP($B3029,$B3008:$C3013,2,0),0)+IFERROR(VLOOKUP($B3029,$D3008:$E3013,2,0),0)+IFERROR(VLOOKUP($B3029,$F3008:$G3013,2,0),0)+IFERROR(VLOOKUP($B3029,$H3008:$I3013,2,0),0)+IFERROR(VLOOKUP($B3029,$J3008:$K3013,2,0),0)+IFERROR(VLOOKUP($B3029,$L3008:$M3013,2,0),0)+IFERROR(VLOOKUP($B3029,$N3008:$O3013,2,0),0)+IFERROR(VLOOKUP($B3029,$P3008:$Q3013,2,0),0)+IFERROR(VLOOKUP($B3029,$R3008:$S3013,2,0),0))</f>
        <v>0</v>
      </c>
      <c r="E3029" s="110"/>
      <c r="F3029" s="105">
        <v>1</v>
      </c>
      <c r="G3029" s="184" t="e">
        <f t="array" ref="G3029:G3037">MMULT(MINVERSE($C$24:$K$32),$C3015:$C3023)</f>
        <v>#NUM!</v>
      </c>
      <c r="H3029" s="184" t="e">
        <f t="array" ref="H3029:H3036">MMULT(MINVERSE($C$24:$J$31),$C3015:$C3022)</f>
        <v>#NUM!</v>
      </c>
      <c r="I3029" s="184" t="e">
        <f t="array" ref="I3029:I3035">MMULT(MINVERSE($C$24:$I$30),$C3015:$C3021)</f>
        <v>#NUM!</v>
      </c>
      <c r="J3029" s="184" t="e">
        <f t="array" ref="J3029:J3034">MMULT(MINVERSE($C$24:$H$29),$C3015:$C3020)</f>
        <v>#NUM!</v>
      </c>
      <c r="K3029" s="184" t="e">
        <f t="array" ref="K3029:K3033">MMULT(MINVERSE($C$24:$G$28),$C3015:$C3019)</f>
        <v>#NUM!</v>
      </c>
      <c r="L3029" s="113"/>
      <c r="M3029" s="110"/>
      <c r="N3029" s="110"/>
      <c r="O3029" s="110"/>
      <c r="P3029" s="110"/>
    </row>
    <row r="3030" spans="1:24" hidden="1" outlineLevel="2" x14ac:dyDescent="0.25">
      <c r="B3030" s="105">
        <v>16</v>
      </c>
      <c r="C3030" s="108">
        <f t="shared" ref="C3030" si="5226">-(IFERROR(VLOOKUP($B3030,$B3008:$C3013,2,0),0)+IFERROR(VLOOKUP($B3030,$D3008:$E3013,2,0),0)+IFERROR(VLOOKUP($B3030,$F3008:$G3013,2,0),0)+IFERROR(VLOOKUP($B3030,$H3008:$I3013,2,0),0)+IFERROR(VLOOKUP($B3030,$J3008:$K3013,2,0),0)+IFERROR(VLOOKUP($B3030,$L3008:$M3013,2,0),0)+IFERROR(VLOOKUP($B3030,$N3008:$O3013,2,0),0)+IFERROR(VLOOKUP($B3030,$P3008:$Q3013,2,0),0)+IFERROR(VLOOKUP($B3030,$R3008:$S3013,2,0),0))</f>
        <v>0</v>
      </c>
      <c r="E3030" s="110"/>
      <c r="F3030" s="105">
        <v>2</v>
      </c>
      <c r="G3030" s="185" t="e">
        <v>#NUM!</v>
      </c>
      <c r="H3030" s="185" t="e">
        <v>#NUM!</v>
      </c>
      <c r="I3030" s="185" t="e">
        <v>#NUM!</v>
      </c>
      <c r="J3030" s="185" t="e">
        <v>#NUM!</v>
      </c>
      <c r="K3030" s="185" t="e">
        <v>#NUM!</v>
      </c>
      <c r="L3030" s="114"/>
      <c r="M3030" s="110"/>
      <c r="N3030" s="110"/>
      <c r="O3030" s="110"/>
      <c r="P3030" s="110"/>
    </row>
    <row r="3031" spans="1:24" hidden="1" outlineLevel="2" x14ac:dyDescent="0.25">
      <c r="B3031" s="105">
        <v>17</v>
      </c>
      <c r="C3031" s="108">
        <f t="shared" ref="C3031" si="5227">-(IFERROR(VLOOKUP($B3031,$B3008:$C3013,2,0),0)+IFERROR(VLOOKUP($B3031,$D3008:$E3013,2,0),0)+IFERROR(VLOOKUP($B3031,$F3008:$G3013,2,0),0)+IFERROR(VLOOKUP($B3031,$H3008:$I3013,2,0),0)+IFERROR(VLOOKUP($B3031,$J3008:$K3013,2,0),0)+IFERROR(VLOOKUP($B3031,$L3008:$M3013,2,0),0)+IFERROR(VLOOKUP($B3031,$N3008:$O3013,2,0),0)+IFERROR(VLOOKUP($B3031,$P3008:$Q3013,2,0),0)+IFERROR(VLOOKUP($B3031,$R3008:$S3013,2,0),0))</f>
        <v>0</v>
      </c>
      <c r="E3031" s="110"/>
      <c r="F3031" s="105">
        <v>3</v>
      </c>
      <c r="G3031" s="185" t="e">
        <v>#NUM!</v>
      </c>
      <c r="H3031" s="185" t="e">
        <v>#NUM!</v>
      </c>
      <c r="I3031" s="185" t="e">
        <v>#NUM!</v>
      </c>
      <c r="J3031" s="185" t="e">
        <v>#NUM!</v>
      </c>
      <c r="K3031" s="185" t="e">
        <v>#NUM!</v>
      </c>
      <c r="L3031" s="114"/>
      <c r="M3031" s="110"/>
    </row>
    <row r="3032" spans="1:24" hidden="1" outlineLevel="2" x14ac:dyDescent="0.25">
      <c r="B3032" s="105">
        <v>18</v>
      </c>
      <c r="C3032" s="108">
        <f t="shared" ref="C3032" si="5228">-(IFERROR(VLOOKUP($B3032,$B3008:$C3013,2,0),0)+IFERROR(VLOOKUP($B3032,$D3008:$E3013,2,0),0)+IFERROR(VLOOKUP($B3032,$F3008:$G3013,2,0),0)+IFERROR(VLOOKUP($B3032,$H3008:$I3013,2,0),0)+IFERROR(VLOOKUP($B3032,$J3008:$K3013,2,0),0)+IFERROR(VLOOKUP($B3032,$L3008:$M3013,2,0),0)+IFERROR(VLOOKUP($B3032,$N3008:$O3013,2,0),0)+IFERROR(VLOOKUP($B3032,$P3008:$Q3013,2,0),0)+IFERROR(VLOOKUP($B3032,$R3008:$S3013,2,0),0))</f>
        <v>0</v>
      </c>
      <c r="E3032" s="110"/>
      <c r="F3032" s="105">
        <v>4</v>
      </c>
      <c r="G3032" s="185" t="e">
        <v>#NUM!</v>
      </c>
      <c r="H3032" s="185" t="e">
        <v>#NUM!</v>
      </c>
      <c r="I3032" s="185" t="e">
        <v>#NUM!</v>
      </c>
      <c r="J3032" s="185" t="e">
        <v>#NUM!</v>
      </c>
      <c r="K3032" s="185" t="e">
        <v>#NUM!</v>
      </c>
      <c r="L3032" s="114"/>
      <c r="M3032" s="110"/>
    </row>
    <row r="3033" spans="1:24" hidden="1" outlineLevel="2" x14ac:dyDescent="0.25">
      <c r="B3033" s="105">
        <v>19</v>
      </c>
      <c r="C3033" s="108">
        <f t="shared" ref="C3033" si="5229">-(IFERROR(VLOOKUP($B3033,$B3008:$C3013,2,0),0)+IFERROR(VLOOKUP($B3033,$D3008:$E3013,2,0),0)+IFERROR(VLOOKUP($B3033,$F3008:$G3013,2,0),0)+IFERROR(VLOOKUP($B3033,$H3008:$I3013,2,0),0)+IFERROR(VLOOKUP($B3033,$J3008:$K3013,2,0),0)+IFERROR(VLOOKUP($B3033,$L3008:$M3013,2,0),0)+IFERROR(VLOOKUP($B3033,$N3008:$O3013,2,0),0)+IFERROR(VLOOKUP($B3033,$P3008:$Q3013,2,0),0)+IFERROR(VLOOKUP($B3033,$R3008:$S3013,2,0),0))</f>
        <v>0</v>
      </c>
      <c r="E3033" s="110"/>
      <c r="F3033" s="105">
        <v>5</v>
      </c>
      <c r="G3033" s="185" t="e">
        <v>#NUM!</v>
      </c>
      <c r="H3033" s="185" t="e">
        <v>#NUM!</v>
      </c>
      <c r="I3033" s="185" t="e">
        <v>#NUM!</v>
      </c>
      <c r="J3033" s="185" t="e">
        <v>#NUM!</v>
      </c>
      <c r="K3033" s="185" t="e">
        <v>#NUM!</v>
      </c>
      <c r="L3033" s="114"/>
      <c r="M3033" s="110"/>
    </row>
    <row r="3034" spans="1:24" hidden="1" outlineLevel="2" x14ac:dyDescent="0.25">
      <c r="B3034" s="105">
        <v>20</v>
      </c>
      <c r="C3034" s="108">
        <f t="shared" ref="C3034" si="5230">-(IFERROR(VLOOKUP($B3034,$B3008:$C3013,2,0),0)+IFERROR(VLOOKUP($B3034,$D3008:$E3013,2,0),0)+IFERROR(VLOOKUP($B3034,$F3008:$G3013,2,0),0)+IFERROR(VLOOKUP($B3034,$H3008:$I3013,2,0),0)+IFERROR(VLOOKUP($B3034,$J3008:$K3013,2,0),0)+IFERROR(VLOOKUP($B3034,$L3008:$M3013,2,0),0)+IFERROR(VLOOKUP($B3034,$N3008:$O3013,2,0),0)+IFERROR(VLOOKUP($B3034,$P3008:$Q3013,2,0),0)+IFERROR(VLOOKUP($B3034,$R3008:$S3013,2,0),0))</f>
        <v>0</v>
      </c>
      <c r="E3034" s="110" t="s">
        <v>40</v>
      </c>
      <c r="F3034" s="105">
        <v>6</v>
      </c>
      <c r="G3034" s="185" t="e">
        <v>#NUM!</v>
      </c>
      <c r="H3034" s="185" t="e">
        <v>#NUM!</v>
      </c>
      <c r="I3034" s="185" t="e">
        <v>#NUM!</v>
      </c>
      <c r="J3034" s="185" t="e">
        <v>#NUM!</v>
      </c>
      <c r="K3034" s="185"/>
      <c r="L3034" s="114"/>
      <c r="M3034" s="110"/>
    </row>
    <row r="3035" spans="1:24" hidden="1" outlineLevel="2" x14ac:dyDescent="0.25">
      <c r="B3035" s="105">
        <v>21</v>
      </c>
      <c r="C3035" s="108">
        <f t="shared" ref="C3035" si="5231">-(IFERROR(VLOOKUP($B3035,$B3008:$C3013,2,0),0)+IFERROR(VLOOKUP($B3035,$D3008:$E3013,2,0),0)+IFERROR(VLOOKUP($B3035,$F3008:$G3013,2,0),0)+IFERROR(VLOOKUP($B3035,$H3008:$I3013,2,0),0)+IFERROR(VLOOKUP($B3035,$J3008:$K3013,2,0),0)+IFERROR(VLOOKUP($B3035,$L3008:$M3013,2,0),0)+IFERROR(VLOOKUP($B3035,$N3008:$O3013,2,0),0)+IFERROR(VLOOKUP($B3035,$P3008:$Q3013,2,0),0)+IFERROR(VLOOKUP($B3035,$R3008:$S3013,2,0),0))</f>
        <v>0</v>
      </c>
      <c r="E3035" s="110"/>
      <c r="F3035" s="105">
        <v>7</v>
      </c>
      <c r="G3035" s="185" t="e">
        <v>#NUM!</v>
      </c>
      <c r="H3035" s="185" t="e">
        <v>#NUM!</v>
      </c>
      <c r="I3035" s="185" t="e">
        <v>#NUM!</v>
      </c>
      <c r="J3035" s="185"/>
      <c r="K3035" s="185"/>
      <c r="L3035" s="114"/>
      <c r="M3035" s="110"/>
    </row>
    <row r="3036" spans="1:24" hidden="1" outlineLevel="2" x14ac:dyDescent="0.25">
      <c r="E3036" s="110"/>
      <c r="F3036" s="105">
        <v>8</v>
      </c>
      <c r="G3036" s="185" t="e">
        <v>#NUM!</v>
      </c>
      <c r="H3036" s="185" t="e">
        <v>#NUM!</v>
      </c>
      <c r="I3036" s="185"/>
      <c r="J3036" s="185"/>
      <c r="K3036" s="185"/>
      <c r="L3036" s="114"/>
      <c r="M3036" s="110"/>
      <c r="X3036" s="110"/>
    </row>
    <row r="3037" spans="1:24" hidden="1" outlineLevel="2" x14ac:dyDescent="0.25">
      <c r="E3037" s="110"/>
      <c r="F3037" s="105">
        <v>9</v>
      </c>
      <c r="G3037" s="185" t="e">
        <v>#NUM!</v>
      </c>
      <c r="H3037" s="185"/>
      <c r="I3037" s="185"/>
      <c r="J3037" s="185"/>
      <c r="K3037" s="185"/>
      <c r="L3037" s="114"/>
      <c r="M3037" s="110"/>
      <c r="X3037" s="110"/>
    </row>
    <row r="3038" spans="1:24" hidden="1" outlineLevel="2" x14ac:dyDescent="0.25">
      <c r="A3038" s="117"/>
    </row>
    <row r="3039" spans="1:24" s="119" customFormat="1" hidden="1" outlineLevel="2" x14ac:dyDescent="0.25">
      <c r="A3039" s="118" t="s">
        <v>37</v>
      </c>
    </row>
    <row r="3040" spans="1:24" hidden="1" outlineLevel="2" x14ac:dyDescent="0.25">
      <c r="B3040" s="316" t="e">
        <f t="shared" ref="B3040:B3046" si="5232">B3007</f>
        <v>#REF!</v>
      </c>
      <c r="C3040" s="316"/>
      <c r="D3040" s="316" t="e">
        <f t="shared" ref="D3040:D3046" si="5233">D3007</f>
        <v>#REF!</v>
      </c>
      <c r="E3040" s="316"/>
      <c r="F3040" s="316" t="e">
        <f t="shared" ref="F3040:F3046" si="5234">F3007</f>
        <v>#REF!</v>
      </c>
      <c r="G3040" s="316"/>
      <c r="H3040" s="316" t="e">
        <f t="shared" ref="H3040:H3046" si="5235">H3007</f>
        <v>#REF!</v>
      </c>
      <c r="I3040" s="316"/>
      <c r="J3040" s="316" t="e">
        <f t="shared" ref="J3040:J3046" si="5236">J3007</f>
        <v>#REF!</v>
      </c>
      <c r="K3040" s="316"/>
      <c r="L3040" s="316" t="e">
        <f t="shared" ref="L3040:L3046" si="5237">L3007</f>
        <v>#REF!</v>
      </c>
      <c r="M3040" s="316"/>
    </row>
    <row r="3041" spans="1:16" hidden="1" outlineLevel="2" x14ac:dyDescent="0.25">
      <c r="B3041" s="105" t="e">
        <f t="shared" si="5232"/>
        <v>#REF!</v>
      </c>
      <c r="C3041" s="116" t="e">
        <f>IF($Q$2=2,IFERROR(INDEX($G3018:$L3024,MATCH(B3041,$F3018:$F3024,0),MATCH(INICIO!$C$59,$G3017:$L3017,0)),0),IF($Q$2=4,IFERROR(INDEX($P3018:$U3028,MATCH(B3041,$O3018:$O3028,0),MATCH(INICIO!$C$59,$P3017:$U3017,0)),0),IFERROR(INDEX($G3029:$L3037,MATCH(B3041,$F3029:$F3037,0),MATCH(INICIO!$C$59,$G3028:$L3028,0)),0)))</f>
        <v>#REF!</v>
      </c>
      <c r="D3041" s="105" t="e">
        <f t="shared" si="5233"/>
        <v>#REF!</v>
      </c>
      <c r="E3041" s="116" t="e">
        <f>IF($Q$2=2,IFERROR(INDEX($G3018:$L3024,MATCH(D3041,$F3018:$F3024,0),MATCH(INICIO!$C$59,$G3017:$L3017,0)),0),IF($Q$2=4,IFERROR(INDEX($P3018:$U3028,MATCH(D3041,$O3018:$O3028,0),MATCH(INICIO!$C$59,$P3017:$U3017,0)),0),IFERROR(INDEX($G3029:$L3037,MATCH(D3041,$F3029:$F3037,0),MATCH(INICIO!$C$59,$G3028:$L3028,0)),0)))</f>
        <v>#REF!</v>
      </c>
      <c r="F3041" s="105" t="e">
        <f t="shared" si="5234"/>
        <v>#REF!</v>
      </c>
      <c r="G3041" s="116" t="e">
        <f>IF($Q$2=2,IFERROR(INDEX($G3018:$L3024,MATCH(F3041,$F3018:$F3024,0),MATCH(INICIO!$C$59,$G3017:$L3017,0)),0),IF($Q$2=4,IFERROR(INDEX($P3018:$U3028,MATCH(F3041,$O3018:$O3028,0),MATCH(INICIO!$C$59,$P3017:$U3017,0)),0),IFERROR(INDEX($G3029:$L3037,MATCH(F3041,$F3029:$F3037,0),MATCH(INICIO!$C$59,$G3028:$L3028,0)),0)))</f>
        <v>#REF!</v>
      </c>
      <c r="H3041" s="105" t="e">
        <f t="shared" si="5235"/>
        <v>#REF!</v>
      </c>
      <c r="I3041" s="116" t="e">
        <f>IF($Q$2=2,IFERROR(INDEX($G3018:$L3024,MATCH(H3041,$F3018:$F3024,0),MATCH(INICIO!$C$59,$G3017:$L3017,0)),0),IF($Q$2=4,IFERROR(INDEX($P3018:$U3028,MATCH(H3041,$O3018:$O3028,0),MATCH(INICIO!$C$59,$P3017:$U3017,0)),0),IFERROR(INDEX($G3029:$L3037,MATCH(H3041,$F3029:$F3037,0),MATCH(INICIO!$C$59,$G3028:$L3028,0)),0)))</f>
        <v>#REF!</v>
      </c>
      <c r="J3041" s="105" t="e">
        <f t="shared" si="5236"/>
        <v>#REF!</v>
      </c>
      <c r="K3041" s="116" t="e">
        <f>IF($Q$2=2,IFERROR(INDEX($G3018:$L3024,MATCH(J3041,$F3018:$F3024,0),MATCH(INICIO!$C$59,$G3017:$L3017,0)),0),IF($Q$2=4,IFERROR(INDEX($P3018:$U3028,MATCH(J3041,$O3018:$O3028,0),MATCH(INICIO!$C$59,$P3017:$U3017,0)),0),IFERROR(INDEX($G3029:$L3037,MATCH(J3041,$F3029:$F3037,0),MATCH(INICIO!$C$59,$G3028:$L3028,0)),0)))</f>
        <v>#REF!</v>
      </c>
      <c r="L3041" s="105" t="e">
        <f t="shared" si="5237"/>
        <v>#REF!</v>
      </c>
      <c r="M3041" s="116" t="e">
        <f>IF($Q$2=2,IFERROR(INDEX($G3018:$L3024,MATCH(L3041,$F3018:$F3024,0),MATCH(INICIO!$C$59,$G3017:$L3017,0)),0),IF($Q$2=4,IFERROR(INDEX($P3018:$U3028,MATCH(L3041,$O3018:$O3028,0),MATCH(INICIO!$C$59,$P3017:$U3017,0)),0),IFERROR(INDEX($G3029:$L3037,MATCH(L3041,$F3029:$F3037,0),MATCH(INICIO!$C$59,$G3028:$L3028,0)),0)))</f>
        <v>#REF!</v>
      </c>
    </row>
    <row r="3042" spans="1:16" hidden="1" outlineLevel="2" x14ac:dyDescent="0.25">
      <c r="B3042" s="105" t="e">
        <f t="shared" si="5232"/>
        <v>#REF!</v>
      </c>
      <c r="C3042" s="116" t="e">
        <f>IF($Q$2=2,IFERROR(INDEX($G3018:$L3024,MATCH(B3042,$F3018:$F3024,0),MATCH(INICIO!$C$59,$G3017:$L3017,0)),0),IF($Q$2=4,IFERROR(INDEX($P3018:$U3028,MATCH(B3042,$O3018:$O3028,0),MATCH(INICIO!$C$59,$P3017:$U3017,0)),0),IFERROR(INDEX($G3029:$L3037,MATCH(B3042,$F3029:$F3037,0),MATCH(INICIO!$C$59,$G3028:$L3028,0)),0)))</f>
        <v>#REF!</v>
      </c>
      <c r="D3042" s="105" t="e">
        <f t="shared" si="5233"/>
        <v>#REF!</v>
      </c>
      <c r="E3042" s="116" t="e">
        <f>IF($Q$2=2,IFERROR(INDEX($G3018:$L3024,MATCH(D3042,$F3018:$F3024,0),MATCH(INICIO!$C$59,$G3017:$L3017,0)),0),IF($Q$2=4,IFERROR(INDEX($P3018:$U3028,MATCH(D3042,$O3018:$O3028,0),MATCH(INICIO!$C$59,$P3017:$U3017,0)),0),IFERROR(INDEX($G3029:$L3037,MATCH(D3042,$F3029:$F3037,0),MATCH(INICIO!$C$59,$G3028:$L3028,0)),0)))</f>
        <v>#REF!</v>
      </c>
      <c r="F3042" s="105" t="e">
        <f t="shared" si="5234"/>
        <v>#REF!</v>
      </c>
      <c r="G3042" s="116" t="e">
        <f>IF($Q$2=2,IFERROR(INDEX($G3018:$L3024,MATCH(F3042,$F3018:$F3024,0),MATCH(INICIO!$C$59,$G3017:$L3017,0)),0),IF($Q$2=4,IFERROR(INDEX($P3018:$U3028,MATCH(F3042,$O3018:$O3028,0),MATCH(INICIO!$C$59,$P3017:$U3017,0)),0),IFERROR(INDEX($G3029:$L3037,MATCH(F3042,$F3029:$F3037,0),MATCH(INICIO!$C$59,$G3028:$L3028,0)),0)))</f>
        <v>#REF!</v>
      </c>
      <c r="H3042" s="105" t="e">
        <f t="shared" si="5235"/>
        <v>#REF!</v>
      </c>
      <c r="I3042" s="116" t="e">
        <f>IF($Q$2=2,IFERROR(INDEX($G3018:$L3024,MATCH(H3042,$F3018:$F3024,0),MATCH(INICIO!$C$59,$G3017:$L3017,0)),0),IF($Q$2=4,IFERROR(INDEX($P3018:$U3028,MATCH(H3042,$O3018:$O3028,0),MATCH(INICIO!$C$59,$P3017:$U3017,0)),0),IFERROR(INDEX($G3029:$L3037,MATCH(H3042,$F3029:$F3037,0),MATCH(INICIO!$C$59,$G3028:$L3028,0)),0)))</f>
        <v>#REF!</v>
      </c>
      <c r="J3042" s="105" t="e">
        <f t="shared" si="5236"/>
        <v>#REF!</v>
      </c>
      <c r="K3042" s="116" t="e">
        <f>IF($Q$2=2,IFERROR(INDEX($G3018:$L3024,MATCH(J3042,$F3018:$F3024,0),MATCH(INICIO!$C$59,$G3017:$L3017,0)),0),IF($Q$2=4,IFERROR(INDEX($P3018:$U3028,MATCH(J3042,$O3018:$O3028,0),MATCH(INICIO!$C$59,$P3017:$U3017,0)),0),IFERROR(INDEX($G3029:$L3037,MATCH(J3042,$F3029:$F3037,0),MATCH(INICIO!$C$59,$G3028:$L3028,0)),0)))</f>
        <v>#REF!</v>
      </c>
      <c r="L3042" s="105" t="e">
        <f t="shared" si="5237"/>
        <v>#REF!</v>
      </c>
      <c r="M3042" s="116" t="e">
        <f>IF($Q$2=2,IFERROR(INDEX($G3018:$L3024,MATCH(L3042,$F3018:$F3024,0),MATCH(INICIO!$C$59,$G3017:$L3017,0)),0),IF($Q$2=4,IFERROR(INDEX($P3018:$U3028,MATCH(L3042,$O3018:$O3028,0),MATCH(INICIO!$C$59,$P3017:$U3017,0)),0),IFERROR(INDEX($G3029:$L3037,MATCH(L3042,$F3029:$F3037,0),MATCH(INICIO!$C$59,$G3028:$L3028,0)),0)))</f>
        <v>#REF!</v>
      </c>
    </row>
    <row r="3043" spans="1:16" hidden="1" outlineLevel="2" x14ac:dyDescent="0.25">
      <c r="B3043" s="105" t="e">
        <f t="shared" si="5232"/>
        <v>#REF!</v>
      </c>
      <c r="C3043" s="116" t="e">
        <f>IF($Q$2=2,IFERROR(INDEX($G3018:$L3024,MATCH(B3043,$F3018:$F3024,0),MATCH(INICIO!$C$59,$G3017:$L3017,0)),0),IF($Q$2=4,IFERROR(INDEX($P3018:$U3028,MATCH(B3043,$O3018:$O3028,0),MATCH(INICIO!$C$59,$P3017:$U3017,0)),0),IFERROR(INDEX($G3029:$L3037,MATCH(B3043,$F3029:$F3037,0),MATCH(INICIO!$C$59,$G3028:$L3028,0)),0)))</f>
        <v>#REF!</v>
      </c>
      <c r="D3043" s="105" t="e">
        <f t="shared" si="5233"/>
        <v>#REF!</v>
      </c>
      <c r="E3043" s="116" t="e">
        <f>IF($Q$2=2,IFERROR(INDEX($G3018:$L3024,MATCH(D3043,$F3018:$F3024,0),MATCH(INICIO!$C$59,$G3017:$L3017,0)),0),IF($Q$2=4,IFERROR(INDEX($P3018:$U3028,MATCH(D3043,$O3018:$O3028,0),MATCH(INICIO!$C$59,$P3017:$U3017,0)),0),IFERROR(INDEX($G3029:$L3037,MATCH(D3043,$F3029:$F3037,0),MATCH(INICIO!$C$59,$G3028:$L3028,0)),0)))</f>
        <v>#REF!</v>
      </c>
      <c r="F3043" s="105" t="e">
        <f t="shared" si="5234"/>
        <v>#REF!</v>
      </c>
      <c r="G3043" s="116" t="e">
        <f>IF($Q$2=2,IFERROR(INDEX($G3018:$L3024,MATCH(F3043,$F3018:$F3024,0),MATCH(INICIO!$C$59,$G3017:$L3017,0)),0),IF($Q$2=4,IFERROR(INDEX($P3018:$U3028,MATCH(F3043,$O3018:$O3028,0),MATCH(INICIO!$C$59,$P3017:$U3017,0)),0),IFERROR(INDEX($G3029:$L3037,MATCH(F3043,$F3029:$F3037,0),MATCH(INICIO!$C$59,$G3028:$L3028,0)),0)))</f>
        <v>#REF!</v>
      </c>
      <c r="H3043" s="105" t="e">
        <f t="shared" si="5235"/>
        <v>#REF!</v>
      </c>
      <c r="I3043" s="116" t="e">
        <f>IF($Q$2=2,IFERROR(INDEX($G3018:$L3024,MATCH(H3043,$F3018:$F3024,0),MATCH(INICIO!$C$59,$G3017:$L3017,0)),0),IF($Q$2=4,IFERROR(INDEX($P3018:$U3028,MATCH(H3043,$O3018:$O3028,0),MATCH(INICIO!$C$59,$P3017:$U3017,0)),0),IFERROR(INDEX($G3029:$L3037,MATCH(H3043,$F3029:$F3037,0),MATCH(INICIO!$C$59,$G3028:$L3028,0)),0)))</f>
        <v>#REF!</v>
      </c>
      <c r="J3043" s="105" t="e">
        <f t="shared" si="5236"/>
        <v>#REF!</v>
      </c>
      <c r="K3043" s="116" t="e">
        <f>IF($Q$2=2,IFERROR(INDEX($G3018:$L3024,MATCH(J3043,$F3018:$F3024,0),MATCH(INICIO!$C$59,$G3017:$L3017,0)),0),IF($Q$2=4,IFERROR(INDEX($P3018:$U3028,MATCH(J3043,$O3018:$O3028,0),MATCH(INICIO!$C$59,$P3017:$U3017,0)),0),IFERROR(INDEX($G3029:$L3037,MATCH(J3043,$F3029:$F3037,0),MATCH(INICIO!$C$59,$G3028:$L3028,0)),0)))</f>
        <v>#REF!</v>
      </c>
      <c r="L3043" s="105" t="e">
        <f t="shared" si="5237"/>
        <v>#REF!</v>
      </c>
      <c r="M3043" s="116" t="e">
        <f>IF($Q$2=2,IFERROR(INDEX($G3018:$L3024,MATCH(L3043,$F3018:$F3024,0),MATCH(INICIO!$C$59,$G3017:$L3017,0)),0),IF($Q$2=4,IFERROR(INDEX($P3018:$U3028,MATCH(L3043,$O3018:$O3028,0),MATCH(INICIO!$C$59,$P3017:$U3017,0)),0),IFERROR(INDEX($G3029:$L3037,MATCH(L3043,$F3029:$F3037,0),MATCH(INICIO!$C$59,$G3028:$L3028,0)),0)))</f>
        <v>#REF!</v>
      </c>
    </row>
    <row r="3044" spans="1:16" hidden="1" outlineLevel="2" x14ac:dyDescent="0.25">
      <c r="B3044" s="105" t="e">
        <f t="shared" si="5232"/>
        <v>#REF!</v>
      </c>
      <c r="C3044" s="116" t="e">
        <f>IF($Q$2=2,IFERROR(INDEX($G3018:$L3024,MATCH(B3044,$F3018:$F3024,0),MATCH(INICIO!$C$59,$G3017:$L3017,0)),0),IF($Q$2=4,IFERROR(INDEX($P3018:$U3028,MATCH(B3044,$O3018:$O3028,0),MATCH(INICIO!$C$59,$P3017:$U3017,0)),0),IFERROR(INDEX($G3029:$L3037,MATCH(B3044,$F3029:$F3037,0),MATCH(INICIO!$C$59,$G3028:$L3028,0)),0)))</f>
        <v>#REF!</v>
      </c>
      <c r="D3044" s="105" t="e">
        <f t="shared" si="5233"/>
        <v>#REF!</v>
      </c>
      <c r="E3044" s="116" t="e">
        <f>IF($Q$2=2,IFERROR(INDEX($G3018:$L3024,MATCH(D3044,$F3018:$F3024,0),MATCH(INICIO!$C$59,$G3017:$L3017,0)),0),IF($Q$2=4,IFERROR(INDEX($P3018:$U3028,MATCH(D3044,$O3018:$O3028,0),MATCH(INICIO!$C$59,$P3017:$U3017,0)),0),IFERROR(INDEX($G3029:$L3037,MATCH(D3044,$F3029:$F3037,0),MATCH(INICIO!$C$59,$G3028:$L3028,0)),0)))</f>
        <v>#REF!</v>
      </c>
      <c r="F3044" s="105" t="e">
        <f t="shared" si="5234"/>
        <v>#REF!</v>
      </c>
      <c r="G3044" s="116" t="e">
        <f>IF($Q$2=2,IFERROR(INDEX($G3018:$L3024,MATCH(F3044,$F3018:$F3024,0),MATCH(INICIO!$C$59,$G3017:$L3017,0)),0),IF($Q$2=4,IFERROR(INDEX($P3018:$U3028,MATCH(F3044,$O3018:$O3028,0),MATCH(INICIO!$C$59,$P3017:$U3017,0)),0),IFERROR(INDEX($G3029:$L3037,MATCH(F3044,$F3029:$F3037,0),MATCH(INICIO!$C$59,$G3028:$L3028,0)),0)))</f>
        <v>#REF!</v>
      </c>
      <c r="H3044" s="105" t="e">
        <f t="shared" si="5235"/>
        <v>#REF!</v>
      </c>
      <c r="I3044" s="116" t="e">
        <f>IF($Q$2=2,IFERROR(INDEX($G3018:$L3024,MATCH(H3044,$F3018:$F3024,0),MATCH(INICIO!$C$59,$G3017:$L3017,0)),0),IF($Q$2=4,IFERROR(INDEX($P3018:$U3028,MATCH(H3044,$O3018:$O3028,0),MATCH(INICIO!$C$59,$P3017:$U3017,0)),0),IFERROR(INDEX($G3029:$L3037,MATCH(H3044,$F3029:$F3037,0),MATCH(INICIO!$C$59,$G3028:$L3028,0)),0)))</f>
        <v>#REF!</v>
      </c>
      <c r="J3044" s="105" t="e">
        <f t="shared" si="5236"/>
        <v>#REF!</v>
      </c>
      <c r="K3044" s="116" t="e">
        <f>IF($Q$2=2,IFERROR(INDEX($G3018:$L3024,MATCH(J3044,$F3018:$F3024,0),MATCH(INICIO!$C$59,$G3017:$L3017,0)),0),IF($Q$2=4,IFERROR(INDEX($P3018:$U3028,MATCH(J3044,$O3018:$O3028,0),MATCH(INICIO!$C$59,$P3017:$U3017,0)),0),IFERROR(INDEX($G3029:$L3037,MATCH(J3044,$F3029:$F3037,0),MATCH(INICIO!$C$59,$G3028:$L3028,0)),0)))</f>
        <v>#REF!</v>
      </c>
      <c r="L3044" s="105" t="e">
        <f t="shared" si="5237"/>
        <v>#REF!</v>
      </c>
      <c r="M3044" s="116" t="e">
        <f>IF($Q$2=2,IFERROR(INDEX($G3018:$L3024,MATCH(L3044,$F3018:$F3024,0),MATCH(INICIO!$C$59,$G3017:$L3017,0)),0),IF($Q$2=4,IFERROR(INDEX($P3018:$U3028,MATCH(L3044,$O3018:$O3028,0),MATCH(INICIO!$C$59,$P3017:$U3017,0)),0),IFERROR(INDEX($G3029:$L3037,MATCH(L3044,$F3029:$F3037,0),MATCH(INICIO!$C$59,$G3028:$L3028,0)),0)))</f>
        <v>#REF!</v>
      </c>
    </row>
    <row r="3045" spans="1:16" hidden="1" outlineLevel="2" x14ac:dyDescent="0.25">
      <c r="B3045" s="105" t="e">
        <f t="shared" si="5232"/>
        <v>#REF!</v>
      </c>
      <c r="C3045" s="116" t="e">
        <f>IF($Q$2=2,IFERROR(INDEX($G3018:$L3024,MATCH(B3045,$F3018:$F3024,0),MATCH(INICIO!$C$59,$G3017:$L3017,0)),0),IF($Q$2=4,IFERROR(INDEX($P3018:$U3028,MATCH(B3045,$O3018:$O3028,0),MATCH(INICIO!$C$59,$P3017:$U3017,0)),0),IFERROR(INDEX($G3029:$L3037,MATCH(B3045,$F3029:$F3037,0),MATCH(INICIO!$C$59,$G3028:$L3028,0)),0)))</f>
        <v>#REF!</v>
      </c>
      <c r="D3045" s="105" t="e">
        <f t="shared" si="5233"/>
        <v>#REF!</v>
      </c>
      <c r="E3045" s="116" t="e">
        <f>IF($Q$2=2,IFERROR(INDEX($G3018:$L3024,MATCH(D3045,$F3018:$F3024,0),MATCH(INICIO!$C$59,$G3017:$L3017,0)),0),IF($Q$2=4,IFERROR(INDEX($P3018:$U3028,MATCH(D3045,$O3018:$O3028,0),MATCH(INICIO!$C$59,$P3017:$U3017,0)),0),IFERROR(INDEX($G3029:$L3037,MATCH(D3045,$F3029:$F3037,0),MATCH(INICIO!$C$59,$G3028:$L3028,0)),0)))</f>
        <v>#REF!</v>
      </c>
      <c r="F3045" s="105" t="e">
        <f t="shared" si="5234"/>
        <v>#REF!</v>
      </c>
      <c r="G3045" s="116" t="e">
        <f>IF($Q$2=2,IFERROR(INDEX($G3018:$L3024,MATCH(F3045,$F3018:$F3024,0),MATCH(INICIO!$C$59,$G3017:$L3017,0)),0),IF($Q$2=4,IFERROR(INDEX($P3018:$U3028,MATCH(F3045,$O3018:$O3028,0),MATCH(INICIO!$C$59,$P3017:$U3017,0)),0),IFERROR(INDEX($G3029:$L3037,MATCH(F3045,$F3029:$F3037,0),MATCH(INICIO!$C$59,$G3028:$L3028,0)),0)))</f>
        <v>#REF!</v>
      </c>
      <c r="H3045" s="105" t="e">
        <f t="shared" si="5235"/>
        <v>#REF!</v>
      </c>
      <c r="I3045" s="116" t="e">
        <f>IF($Q$2=2,IFERROR(INDEX($G3018:$L3024,MATCH(H3045,$F3018:$F3024,0),MATCH(INICIO!$C$59,$G3017:$L3017,0)),0),IF($Q$2=4,IFERROR(INDEX($P3018:$U3028,MATCH(H3045,$O3018:$O3028,0),MATCH(INICIO!$C$59,$P3017:$U3017,0)),0),IFERROR(INDEX($G3029:$L3037,MATCH(H3045,$F3029:$F3037,0),MATCH(INICIO!$C$59,$G3028:$L3028,0)),0)))</f>
        <v>#REF!</v>
      </c>
      <c r="J3045" s="105" t="e">
        <f t="shared" si="5236"/>
        <v>#REF!</v>
      </c>
      <c r="K3045" s="116" t="e">
        <f>IF($Q$2=2,IFERROR(INDEX($G3018:$L3024,MATCH(J3045,$F3018:$F3024,0),MATCH(INICIO!$C$59,$G3017:$L3017,0)),0),IF($Q$2=4,IFERROR(INDEX($P3018:$U3028,MATCH(J3045,$O3018:$O3028,0),MATCH(INICIO!$C$59,$P3017:$U3017,0)),0),IFERROR(INDEX($G3029:$L3037,MATCH(J3045,$F3029:$F3037,0),MATCH(INICIO!$C$59,$G3028:$L3028,0)),0)))</f>
        <v>#REF!</v>
      </c>
      <c r="L3045" s="105" t="e">
        <f t="shared" si="5237"/>
        <v>#REF!</v>
      </c>
      <c r="M3045" s="116" t="e">
        <f>IF($Q$2=2,IFERROR(INDEX($G3018:$L3024,MATCH(L3045,$F3018:$F3024,0),MATCH(INICIO!$C$59,$G3017:$L3017,0)),0),IF($Q$2=4,IFERROR(INDEX($P3018:$U3028,MATCH(L3045,$O3018:$O3028,0),MATCH(INICIO!$C$59,$P3017:$U3017,0)),0),IFERROR(INDEX($G3029:$L3037,MATCH(L3045,$F3029:$F3037,0),MATCH(INICIO!$C$59,$G3028:$L3028,0)),0)))</f>
        <v>#REF!</v>
      </c>
    </row>
    <row r="3046" spans="1:16" hidden="1" outlineLevel="2" x14ac:dyDescent="0.25">
      <c r="B3046" s="105" t="e">
        <f t="shared" si="5232"/>
        <v>#REF!</v>
      </c>
      <c r="C3046" s="116" t="e">
        <f>IF($Q$2=2,IFERROR(INDEX($G3018:$L3024,MATCH(B3046,$F3018:$F3024,0),MATCH(INICIO!$C$59,$G3017:$L3017,0)),0),IF($Q$2=4,IFERROR(INDEX($P3018:$U3028,MATCH(B3046,$O3018:$O3028,0),MATCH(INICIO!$C$59,$P3017:$U3017,0)),0),IFERROR(INDEX($G3029:$L3037,MATCH(B3046,$F3029:$F3037,0),MATCH(INICIO!$C$59,$G3028:$L3028,0)),0)))</f>
        <v>#REF!</v>
      </c>
      <c r="D3046" s="105" t="e">
        <f t="shared" si="5233"/>
        <v>#REF!</v>
      </c>
      <c r="E3046" s="116" t="e">
        <f>IF($Q$2=2,IFERROR(INDEX($G3018:$L3024,MATCH(D3046,$F3018:$F3024,0),MATCH(INICIO!$C$59,$G3017:$L3017,0)),0),IF($Q$2=4,IFERROR(INDEX($P3018:$U3028,MATCH(D3046,$O3018:$O3028,0),MATCH(INICIO!$C$59,$P3017:$U3017,0)),0),IFERROR(INDEX($G3029:$L3037,MATCH(D3046,$F3029:$F3037,0),MATCH(INICIO!$C$59,$G3028:$L3028,0)),0)))</f>
        <v>#REF!</v>
      </c>
      <c r="F3046" s="105" t="e">
        <f t="shared" si="5234"/>
        <v>#REF!</v>
      </c>
      <c r="G3046" s="116" t="e">
        <f>IF($Q$2=2,IFERROR(INDEX($G3018:$L3024,MATCH(F3046,$F3018:$F3024,0),MATCH(INICIO!$C$59,$G3017:$L3017,0)),0),IF($Q$2=4,IFERROR(INDEX($P3018:$U3028,MATCH(F3046,$O3018:$O3028,0),MATCH(INICIO!$C$59,$P3017:$U3017,0)),0),IFERROR(INDEX($G3029:$L3037,MATCH(F3046,$F3029:$F3037,0),MATCH(INICIO!$C$59,$G3028:$L3028,0)),0)))</f>
        <v>#REF!</v>
      </c>
      <c r="H3046" s="105" t="e">
        <f t="shared" si="5235"/>
        <v>#REF!</v>
      </c>
      <c r="I3046" s="116" t="e">
        <f>IF($Q$2=2,IFERROR(INDEX($G3018:$L3024,MATCH(H3046,$F3018:$F3024,0),MATCH(INICIO!$C$59,$G3017:$L3017,0)),0),IF($Q$2=4,IFERROR(INDEX($P3018:$U3028,MATCH(H3046,$O3018:$O3028,0),MATCH(INICIO!$C$59,$P3017:$U3017,0)),0),IFERROR(INDEX($G3029:$L3037,MATCH(H3046,$F3029:$F3037,0),MATCH(INICIO!$C$59,$G3028:$L3028,0)),0)))</f>
        <v>#REF!</v>
      </c>
      <c r="J3046" s="105" t="e">
        <f t="shared" si="5236"/>
        <v>#REF!</v>
      </c>
      <c r="K3046" s="116" t="e">
        <f>IF($Q$2=2,IFERROR(INDEX($G3018:$L3024,MATCH(J3046,$F3018:$F3024,0),MATCH(INICIO!$C$59,$G3017:$L3017,0)),0),IF($Q$2=4,IFERROR(INDEX($P3018:$U3028,MATCH(J3046,$O3018:$O3028,0),MATCH(INICIO!$C$59,$P3017:$U3017,0)),0),IFERROR(INDEX($G3029:$L3037,MATCH(J3046,$F3029:$F3037,0),MATCH(INICIO!$C$59,$G3028:$L3028,0)),0)))</f>
        <v>#REF!</v>
      </c>
      <c r="L3046" s="105" t="e">
        <f t="shared" si="5237"/>
        <v>#REF!</v>
      </c>
      <c r="M3046" s="116" t="e">
        <f>IF($Q$2=2,IFERROR(INDEX($G3018:$L3024,MATCH(L3046,$F3018:$F3024,0),MATCH(INICIO!$C$59,$G3017:$L3017,0)),0),IF($Q$2=4,IFERROR(INDEX($P3018:$U3028,MATCH(L3046,$O3018:$O3028,0),MATCH(INICIO!$C$59,$P3017:$U3017,0)),0),IFERROR(INDEX($G3029:$L3037,MATCH(L3046,$F3029:$F3037,0),MATCH(INICIO!$C$59,$G3028:$L3028,0)),0)))</f>
        <v>#REF!</v>
      </c>
    </row>
    <row r="3047" spans="1:16" hidden="1" outlineLevel="2" x14ac:dyDescent="0.25"/>
    <row r="3048" spans="1:16" s="119" customFormat="1" hidden="1" outlineLevel="2" x14ac:dyDescent="0.25">
      <c r="A3048" s="118" t="s">
        <v>43</v>
      </c>
    </row>
    <row r="3049" spans="1:16" hidden="1" outlineLevel="2" x14ac:dyDescent="0.25">
      <c r="C3049" s="121">
        <f t="shared" ref="C3049:H3049" si="5238">E$2</f>
        <v>1</v>
      </c>
      <c r="D3049" s="121">
        <f t="shared" si="5238"/>
        <v>2</v>
      </c>
      <c r="E3049" s="121">
        <f t="shared" si="5238"/>
        <v>3</v>
      </c>
      <c r="F3049" s="121">
        <f t="shared" si="5238"/>
        <v>4</v>
      </c>
      <c r="G3049" s="121">
        <f t="shared" si="5238"/>
        <v>5</v>
      </c>
      <c r="H3049" s="121">
        <f t="shared" si="5238"/>
        <v>6</v>
      </c>
    </row>
    <row r="3050" spans="1:16" hidden="1" outlineLevel="2" x14ac:dyDescent="0.25">
      <c r="B3050" s="122" t="s">
        <v>44</v>
      </c>
      <c r="C3050" s="123" t="e">
        <f t="array" ref="C3050:C3055">MMULT(MMULT(C$8:H$13,$AZ$8:$BE$13),C3041:C3046)+MMULT(MINVERSE(TRANSPOSE($AZ$8:$BE$13)),C3008:C3013)</f>
        <v>#REF!</v>
      </c>
      <c r="D3050" s="123" t="e">
        <f t="array" ref="D3050:D3055">MMULT(MMULT(K$8:P$13,$AZ$8:$BE$13),E3041:E3046)+MMULT(MINVERSE(TRANSPOSE($AZ$8:$BE$13)),E3008:E3013)</f>
        <v>#REF!</v>
      </c>
      <c r="E3050" s="123" t="e">
        <f t="array" ref="E3050:E3055">MMULT(MMULT(S$8:X$13,$AZ$8:$BE$13),G3041:G3046)+MMULT(MINVERSE(TRANSPOSE($AZ$8:$BE$13)),G3008:G3013)</f>
        <v>#REF!</v>
      </c>
      <c r="F3050" s="123" t="e">
        <f t="array" ref="F3050:F3055">MMULT(MMULT(AA$8:AF$13,$AZ$8:$BE$13),I3041:I3046)+MMULT(MINVERSE(TRANSPOSE($AZ$8:$BE$13)),I3008:I3013)</f>
        <v>#REF!</v>
      </c>
      <c r="G3050" s="123" t="e">
        <f t="array" ref="G3050:G3055">MMULT(MMULT(AI$8:AN$13,$AZ$8:$BE$13),K3041:K3046)+MMULT(MINVERSE(TRANSPOSE($AZ$8:$BE$13)),K3008:K3013)</f>
        <v>#REF!</v>
      </c>
      <c r="H3050" s="123" t="e">
        <f t="array" ref="H3050:H3055">MMULT(MMULT(AQ$8:AV$13,$AZ$8:$BE$13),M3041:M3046)+MMULT(MINVERSE(TRANSPOSE($AZ$8:$BE$13)),M3008:M3013)</f>
        <v>#REF!</v>
      </c>
      <c r="N3050" s="124"/>
      <c r="P3050" s="124"/>
    </row>
    <row r="3051" spans="1:16" hidden="1" outlineLevel="2" x14ac:dyDescent="0.25">
      <c r="B3051" s="122" t="s">
        <v>45</v>
      </c>
      <c r="C3051" s="123" t="e">
        <v>#REF!</v>
      </c>
      <c r="D3051" s="123" t="e">
        <v>#REF!</v>
      </c>
      <c r="E3051" s="123" t="e">
        <v>#REF!</v>
      </c>
      <c r="F3051" s="123" t="e">
        <v>#REF!</v>
      </c>
      <c r="G3051" s="123" t="e">
        <v>#REF!</v>
      </c>
      <c r="H3051" s="123" t="e">
        <v>#REF!</v>
      </c>
      <c r="N3051" s="124"/>
      <c r="P3051" s="124"/>
    </row>
    <row r="3052" spans="1:16" hidden="1" outlineLevel="2" x14ac:dyDescent="0.25">
      <c r="B3052" s="122" t="s">
        <v>46</v>
      </c>
      <c r="C3052" s="123" t="e">
        <v>#REF!</v>
      </c>
      <c r="D3052" s="123" t="e">
        <v>#REF!</v>
      </c>
      <c r="E3052" s="123" t="e">
        <v>#REF!</v>
      </c>
      <c r="F3052" s="123" t="e">
        <v>#REF!</v>
      </c>
      <c r="G3052" s="123" t="e">
        <v>#REF!</v>
      </c>
      <c r="H3052" s="123" t="e">
        <v>#REF!</v>
      </c>
      <c r="N3052" s="124"/>
      <c r="P3052" s="124"/>
    </row>
    <row r="3053" spans="1:16" hidden="1" outlineLevel="2" x14ac:dyDescent="0.25">
      <c r="B3053" s="122" t="s">
        <v>47</v>
      </c>
      <c r="C3053" s="123" t="e">
        <v>#REF!</v>
      </c>
      <c r="D3053" s="123" t="e">
        <v>#REF!</v>
      </c>
      <c r="E3053" s="123" t="e">
        <v>#REF!</v>
      </c>
      <c r="F3053" s="123" t="e">
        <v>#REF!</v>
      </c>
      <c r="G3053" s="123" t="e">
        <v>#REF!</v>
      </c>
      <c r="H3053" s="123" t="e">
        <v>#REF!</v>
      </c>
      <c r="N3053" s="124"/>
      <c r="P3053" s="124"/>
    </row>
    <row r="3054" spans="1:16" hidden="1" outlineLevel="2" x14ac:dyDescent="0.25">
      <c r="B3054" s="122" t="s">
        <v>48</v>
      </c>
      <c r="C3054" s="123" t="e">
        <v>#REF!</v>
      </c>
      <c r="D3054" s="123" t="e">
        <v>#REF!</v>
      </c>
      <c r="E3054" s="123" t="e">
        <v>#REF!</v>
      </c>
      <c r="F3054" s="123" t="e">
        <v>#REF!</v>
      </c>
      <c r="G3054" s="123" t="e">
        <v>#REF!</v>
      </c>
      <c r="H3054" s="123" t="e">
        <v>#REF!</v>
      </c>
      <c r="N3054" s="124"/>
      <c r="P3054" s="124"/>
    </row>
    <row r="3055" spans="1:16" hidden="1" outlineLevel="2" x14ac:dyDescent="0.25">
      <c r="B3055" s="122" t="s">
        <v>49</v>
      </c>
      <c r="C3055" s="123" t="e">
        <v>#REF!</v>
      </c>
      <c r="D3055" s="123" t="e">
        <v>#REF!</v>
      </c>
      <c r="E3055" s="123" t="e">
        <v>#REF!</v>
      </c>
      <c r="F3055" s="123" t="e">
        <v>#REF!</v>
      </c>
      <c r="G3055" s="123" t="e">
        <v>#REF!</v>
      </c>
      <c r="H3055" s="123" t="e">
        <v>#REF!</v>
      </c>
      <c r="N3055" s="124"/>
      <c r="P3055" s="124"/>
    </row>
    <row r="3056" spans="1:16" hidden="1" outlineLevel="2" x14ac:dyDescent="0.25"/>
    <row r="3057" spans="1:93" hidden="1" outlineLevel="2" x14ac:dyDescent="0.25">
      <c r="B3057" s="318" t="s">
        <v>50</v>
      </c>
      <c r="C3057" s="319"/>
      <c r="D3057" s="319"/>
      <c r="E3057" s="319"/>
      <c r="F3057" s="319"/>
      <c r="G3057" s="319"/>
      <c r="H3057" s="319"/>
      <c r="I3057" s="319"/>
      <c r="J3057" s="319"/>
      <c r="K3057" s="319"/>
      <c r="L3057" s="320"/>
      <c r="M3057" s="321" t="s">
        <v>51</v>
      </c>
      <c r="N3057" s="322"/>
      <c r="O3057" s="322"/>
      <c r="P3057" s="322"/>
      <c r="Q3057" s="322"/>
      <c r="R3057" s="322"/>
      <c r="S3057" s="322"/>
      <c r="T3057" s="322"/>
      <c r="U3057" s="322"/>
      <c r="V3057" s="323"/>
      <c r="W3057" s="321" t="s">
        <v>52</v>
      </c>
      <c r="X3057" s="322"/>
      <c r="Y3057" s="322"/>
      <c r="Z3057" s="322"/>
      <c r="AA3057" s="322"/>
      <c r="AB3057" s="322"/>
      <c r="AC3057" s="322"/>
      <c r="AD3057" s="322"/>
      <c r="AE3057" s="322"/>
      <c r="AF3057" s="323"/>
      <c r="AG3057" s="321" t="s">
        <v>53</v>
      </c>
      <c r="AH3057" s="322"/>
      <c r="AI3057" s="322"/>
      <c r="AJ3057" s="322"/>
      <c r="AK3057" s="322"/>
      <c r="AL3057" s="322"/>
      <c r="AM3057" s="322"/>
      <c r="AN3057" s="322"/>
      <c r="AO3057" s="322"/>
      <c r="AP3057" s="323"/>
      <c r="AQ3057" s="321" t="s">
        <v>54</v>
      </c>
      <c r="AR3057" s="322"/>
      <c r="AS3057" s="322"/>
      <c r="AT3057" s="322"/>
      <c r="AU3057" s="322"/>
      <c r="AV3057" s="322"/>
      <c r="AW3057" s="322"/>
      <c r="AX3057" s="322"/>
      <c r="AY3057" s="322"/>
      <c r="AZ3057" s="323"/>
      <c r="BA3057" s="321" t="s">
        <v>55</v>
      </c>
      <c r="BB3057" s="322"/>
      <c r="BC3057" s="322"/>
      <c r="BD3057" s="322"/>
      <c r="BE3057" s="322"/>
      <c r="BF3057" s="322"/>
      <c r="BG3057" s="322"/>
      <c r="BH3057" s="322"/>
      <c r="BI3057" s="322"/>
      <c r="BJ3057" s="323"/>
    </row>
    <row r="3058" spans="1:93" hidden="1" outlineLevel="2" x14ac:dyDescent="0.25">
      <c r="B3058" s="186">
        <f t="shared" ref="B3058" si="5239">E$2</f>
        <v>1</v>
      </c>
      <c r="C3058" s="187">
        <f t="shared" ref="C3058:L3061" si="5240">B3058</f>
        <v>1</v>
      </c>
      <c r="D3058" s="187">
        <f t="shared" si="5240"/>
        <v>1</v>
      </c>
      <c r="E3058" s="187">
        <f t="shared" si="5240"/>
        <v>1</v>
      </c>
      <c r="F3058" s="187">
        <f t="shared" si="5240"/>
        <v>1</v>
      </c>
      <c r="G3058" s="187">
        <f t="shared" si="5240"/>
        <v>1</v>
      </c>
      <c r="H3058" s="187">
        <f t="shared" si="5240"/>
        <v>1</v>
      </c>
      <c r="I3058" s="187">
        <f t="shared" si="5240"/>
        <v>1</v>
      </c>
      <c r="J3058" s="187">
        <f t="shared" si="5240"/>
        <v>1</v>
      </c>
      <c r="K3058" s="187">
        <f t="shared" si="5240"/>
        <v>1</v>
      </c>
      <c r="L3058" s="188">
        <f t="shared" si="5240"/>
        <v>1</v>
      </c>
      <c r="M3058" s="189">
        <f t="shared" ref="M3058" si="5241">F$2</f>
        <v>2</v>
      </c>
      <c r="N3058" s="187">
        <f t="shared" ref="N3058:V3061" si="5242">M3058</f>
        <v>2</v>
      </c>
      <c r="O3058" s="187">
        <f t="shared" si="5242"/>
        <v>2</v>
      </c>
      <c r="P3058" s="187">
        <f t="shared" si="5242"/>
        <v>2</v>
      </c>
      <c r="Q3058" s="187">
        <f t="shared" si="5242"/>
        <v>2</v>
      </c>
      <c r="R3058" s="187">
        <f t="shared" si="5242"/>
        <v>2</v>
      </c>
      <c r="S3058" s="187">
        <f t="shared" si="5242"/>
        <v>2</v>
      </c>
      <c r="T3058" s="187">
        <f t="shared" si="5242"/>
        <v>2</v>
      </c>
      <c r="U3058" s="187">
        <f t="shared" si="5242"/>
        <v>2</v>
      </c>
      <c r="V3058" s="188">
        <f t="shared" si="5242"/>
        <v>2</v>
      </c>
      <c r="W3058" s="189">
        <f>G$2</f>
        <v>3</v>
      </c>
      <c r="X3058" s="187">
        <f t="shared" ref="X3058:AF3061" si="5243">W3058</f>
        <v>3</v>
      </c>
      <c r="Y3058" s="187">
        <f t="shared" si="5243"/>
        <v>3</v>
      </c>
      <c r="Z3058" s="187">
        <f t="shared" si="5243"/>
        <v>3</v>
      </c>
      <c r="AA3058" s="187">
        <f t="shared" si="5243"/>
        <v>3</v>
      </c>
      <c r="AB3058" s="187">
        <f t="shared" si="5243"/>
        <v>3</v>
      </c>
      <c r="AC3058" s="187">
        <f t="shared" si="5243"/>
        <v>3</v>
      </c>
      <c r="AD3058" s="187">
        <f t="shared" si="5243"/>
        <v>3</v>
      </c>
      <c r="AE3058" s="187">
        <f t="shared" si="5243"/>
        <v>3</v>
      </c>
      <c r="AF3058" s="188">
        <f t="shared" si="5243"/>
        <v>3</v>
      </c>
      <c r="AG3058" s="189">
        <f>H$2</f>
        <v>4</v>
      </c>
      <c r="AH3058" s="187">
        <f t="shared" ref="AH3058:AP3061" si="5244">AG3058</f>
        <v>4</v>
      </c>
      <c r="AI3058" s="187">
        <f t="shared" si="5244"/>
        <v>4</v>
      </c>
      <c r="AJ3058" s="187">
        <f t="shared" si="5244"/>
        <v>4</v>
      </c>
      <c r="AK3058" s="187">
        <f t="shared" si="5244"/>
        <v>4</v>
      </c>
      <c r="AL3058" s="187">
        <f t="shared" si="5244"/>
        <v>4</v>
      </c>
      <c r="AM3058" s="187">
        <f t="shared" si="5244"/>
        <v>4</v>
      </c>
      <c r="AN3058" s="187">
        <f t="shared" si="5244"/>
        <v>4</v>
      </c>
      <c r="AO3058" s="187">
        <f t="shared" si="5244"/>
        <v>4</v>
      </c>
      <c r="AP3058" s="188">
        <f t="shared" si="5244"/>
        <v>4</v>
      </c>
      <c r="AQ3058" s="189">
        <f>I$2</f>
        <v>5</v>
      </c>
      <c r="AR3058" s="187">
        <f t="shared" ref="AR3058:AZ3061" si="5245">AQ3058</f>
        <v>5</v>
      </c>
      <c r="AS3058" s="187">
        <f t="shared" si="5245"/>
        <v>5</v>
      </c>
      <c r="AT3058" s="187">
        <f t="shared" si="5245"/>
        <v>5</v>
      </c>
      <c r="AU3058" s="187">
        <f t="shared" si="5245"/>
        <v>5</v>
      </c>
      <c r="AV3058" s="187">
        <f t="shared" si="5245"/>
        <v>5</v>
      </c>
      <c r="AW3058" s="187">
        <f t="shared" si="5245"/>
        <v>5</v>
      </c>
      <c r="AX3058" s="187">
        <f t="shared" si="5245"/>
        <v>5</v>
      </c>
      <c r="AY3058" s="187">
        <f t="shared" si="5245"/>
        <v>5</v>
      </c>
      <c r="AZ3058" s="188">
        <f t="shared" si="5245"/>
        <v>5</v>
      </c>
      <c r="BA3058" s="189">
        <f>J$2</f>
        <v>6</v>
      </c>
      <c r="BB3058" s="187">
        <f t="shared" ref="BB3058:BJ3061" si="5246">BA3058</f>
        <v>6</v>
      </c>
      <c r="BC3058" s="187">
        <f t="shared" si="5246"/>
        <v>6</v>
      </c>
      <c r="BD3058" s="187">
        <f t="shared" si="5246"/>
        <v>6</v>
      </c>
      <c r="BE3058" s="187">
        <f t="shared" si="5246"/>
        <v>6</v>
      </c>
      <c r="BF3058" s="187">
        <f t="shared" si="5246"/>
        <v>6</v>
      </c>
      <c r="BG3058" s="187">
        <f t="shared" si="5246"/>
        <v>6</v>
      </c>
      <c r="BH3058" s="187">
        <f t="shared" si="5246"/>
        <v>6</v>
      </c>
      <c r="BI3058" s="187">
        <f t="shared" si="5246"/>
        <v>6</v>
      </c>
      <c r="BJ3058" s="188">
        <f t="shared" si="5246"/>
        <v>6</v>
      </c>
    </row>
    <row r="3059" spans="1:93" s="2" customFormat="1" ht="15" hidden="1" customHeight="1" outlineLevel="2" x14ac:dyDescent="0.25">
      <c r="A3059" s="152" t="s">
        <v>192</v>
      </c>
      <c r="B3059" s="129" t="e">
        <f>C3052</f>
        <v>#REF!</v>
      </c>
      <c r="C3059" s="130" t="e">
        <f t="shared" si="5240"/>
        <v>#REF!</v>
      </c>
      <c r="D3059" s="130" t="e">
        <f t="shared" si="5240"/>
        <v>#REF!</v>
      </c>
      <c r="E3059" s="130" t="e">
        <f t="shared" si="5240"/>
        <v>#REF!</v>
      </c>
      <c r="F3059" s="130" t="e">
        <f t="shared" si="5240"/>
        <v>#REF!</v>
      </c>
      <c r="G3059" s="130" t="e">
        <f t="shared" si="5240"/>
        <v>#REF!</v>
      </c>
      <c r="H3059" s="130" t="e">
        <f t="shared" si="5240"/>
        <v>#REF!</v>
      </c>
      <c r="I3059" s="130" t="e">
        <f t="shared" si="5240"/>
        <v>#REF!</v>
      </c>
      <c r="J3059" s="190" t="e">
        <f t="shared" si="5240"/>
        <v>#REF!</v>
      </c>
      <c r="K3059" s="130" t="e">
        <f t="shared" si="5240"/>
        <v>#REF!</v>
      </c>
      <c r="L3059" s="131" t="e">
        <f t="shared" si="5240"/>
        <v>#REF!</v>
      </c>
      <c r="M3059" s="129" t="e">
        <f>D3052</f>
        <v>#REF!</v>
      </c>
      <c r="N3059" s="130" t="e">
        <f t="shared" si="5242"/>
        <v>#REF!</v>
      </c>
      <c r="O3059" s="130" t="e">
        <f t="shared" si="5242"/>
        <v>#REF!</v>
      </c>
      <c r="P3059" s="130" t="e">
        <f t="shared" si="5242"/>
        <v>#REF!</v>
      </c>
      <c r="Q3059" s="130" t="e">
        <f t="shared" si="5242"/>
        <v>#REF!</v>
      </c>
      <c r="R3059" s="130" t="e">
        <f t="shared" si="5242"/>
        <v>#REF!</v>
      </c>
      <c r="S3059" s="130" t="e">
        <f t="shared" si="5242"/>
        <v>#REF!</v>
      </c>
      <c r="T3059" s="130" t="e">
        <f t="shared" si="5242"/>
        <v>#REF!</v>
      </c>
      <c r="U3059" s="130" t="e">
        <f t="shared" si="5242"/>
        <v>#REF!</v>
      </c>
      <c r="V3059" s="131" t="e">
        <f t="shared" si="5242"/>
        <v>#REF!</v>
      </c>
      <c r="W3059" s="129" t="e">
        <f>E3052</f>
        <v>#REF!</v>
      </c>
      <c r="X3059" s="130" t="e">
        <f t="shared" si="5243"/>
        <v>#REF!</v>
      </c>
      <c r="Y3059" s="130" t="e">
        <f t="shared" si="5243"/>
        <v>#REF!</v>
      </c>
      <c r="Z3059" s="130" t="e">
        <f t="shared" si="5243"/>
        <v>#REF!</v>
      </c>
      <c r="AA3059" s="130" t="e">
        <f t="shared" si="5243"/>
        <v>#REF!</v>
      </c>
      <c r="AB3059" s="130" t="e">
        <f t="shared" si="5243"/>
        <v>#REF!</v>
      </c>
      <c r="AC3059" s="130" t="e">
        <f t="shared" si="5243"/>
        <v>#REF!</v>
      </c>
      <c r="AD3059" s="130" t="e">
        <f t="shared" si="5243"/>
        <v>#REF!</v>
      </c>
      <c r="AE3059" s="130" t="e">
        <f t="shared" si="5243"/>
        <v>#REF!</v>
      </c>
      <c r="AF3059" s="131" t="e">
        <f t="shared" si="5243"/>
        <v>#REF!</v>
      </c>
      <c r="AG3059" s="129" t="e">
        <f>F3052</f>
        <v>#REF!</v>
      </c>
      <c r="AH3059" s="130" t="e">
        <f t="shared" si="5244"/>
        <v>#REF!</v>
      </c>
      <c r="AI3059" s="130" t="e">
        <f t="shared" si="5244"/>
        <v>#REF!</v>
      </c>
      <c r="AJ3059" s="130" t="e">
        <f t="shared" si="5244"/>
        <v>#REF!</v>
      </c>
      <c r="AK3059" s="130" t="e">
        <f t="shared" si="5244"/>
        <v>#REF!</v>
      </c>
      <c r="AL3059" s="130" t="e">
        <f t="shared" si="5244"/>
        <v>#REF!</v>
      </c>
      <c r="AM3059" s="130" t="e">
        <f t="shared" si="5244"/>
        <v>#REF!</v>
      </c>
      <c r="AN3059" s="130" t="e">
        <f t="shared" si="5244"/>
        <v>#REF!</v>
      </c>
      <c r="AO3059" s="130" t="e">
        <f t="shared" si="5244"/>
        <v>#REF!</v>
      </c>
      <c r="AP3059" s="131" t="e">
        <f t="shared" si="5244"/>
        <v>#REF!</v>
      </c>
      <c r="AQ3059" s="129" t="e">
        <f>G3052</f>
        <v>#REF!</v>
      </c>
      <c r="AR3059" s="130" t="e">
        <f t="shared" si="5245"/>
        <v>#REF!</v>
      </c>
      <c r="AS3059" s="130" t="e">
        <f t="shared" si="5245"/>
        <v>#REF!</v>
      </c>
      <c r="AT3059" s="130" t="e">
        <f t="shared" si="5245"/>
        <v>#REF!</v>
      </c>
      <c r="AU3059" s="130" t="e">
        <f t="shared" si="5245"/>
        <v>#REF!</v>
      </c>
      <c r="AV3059" s="130" t="e">
        <f t="shared" si="5245"/>
        <v>#REF!</v>
      </c>
      <c r="AW3059" s="130" t="e">
        <f t="shared" si="5245"/>
        <v>#REF!</v>
      </c>
      <c r="AX3059" s="130" t="e">
        <f t="shared" si="5245"/>
        <v>#REF!</v>
      </c>
      <c r="AY3059" s="130" t="e">
        <f t="shared" si="5245"/>
        <v>#REF!</v>
      </c>
      <c r="AZ3059" s="131" t="e">
        <f t="shared" si="5245"/>
        <v>#REF!</v>
      </c>
      <c r="BA3059" s="129" t="e">
        <f>H3052</f>
        <v>#REF!</v>
      </c>
      <c r="BB3059" s="130" t="e">
        <f t="shared" si="5246"/>
        <v>#REF!</v>
      </c>
      <c r="BC3059" s="130" t="e">
        <f t="shared" si="5246"/>
        <v>#REF!</v>
      </c>
      <c r="BD3059" s="130" t="e">
        <f t="shared" si="5246"/>
        <v>#REF!</v>
      </c>
      <c r="BE3059" s="130" t="e">
        <f t="shared" si="5246"/>
        <v>#REF!</v>
      </c>
      <c r="BF3059" s="130" t="e">
        <f t="shared" si="5246"/>
        <v>#REF!</v>
      </c>
      <c r="BG3059" s="130" t="e">
        <f t="shared" si="5246"/>
        <v>#REF!</v>
      </c>
      <c r="BH3059" s="130" t="e">
        <f t="shared" si="5246"/>
        <v>#REF!</v>
      </c>
      <c r="BI3059" s="130" t="e">
        <f t="shared" si="5246"/>
        <v>#REF!</v>
      </c>
      <c r="BJ3059" s="131" t="e">
        <f t="shared" si="5246"/>
        <v>#REF!</v>
      </c>
      <c r="BK3059"/>
      <c r="BL3059"/>
      <c r="BM3059"/>
      <c r="BN3059"/>
      <c r="BO3059"/>
      <c r="BP3059"/>
      <c r="BQ3059"/>
      <c r="BR3059"/>
      <c r="BS3059"/>
      <c r="BT3059"/>
      <c r="BU3059"/>
      <c r="BV3059"/>
      <c r="BW3059"/>
      <c r="BX3059"/>
      <c r="BY3059"/>
      <c r="BZ3059"/>
      <c r="CA3059"/>
      <c r="CB3059"/>
      <c r="CC3059"/>
      <c r="CD3059"/>
      <c r="CE3059"/>
      <c r="CF3059"/>
      <c r="CG3059"/>
      <c r="CH3059"/>
      <c r="CI3059"/>
      <c r="CJ3059"/>
      <c r="CK3059"/>
      <c r="CL3059"/>
      <c r="CM3059"/>
      <c r="CN3059"/>
      <c r="CO3059"/>
    </row>
    <row r="3060" spans="1:93" s="2" customFormat="1" ht="15" hidden="1" customHeight="1" outlineLevel="2" x14ac:dyDescent="0.25">
      <c r="A3060" s="152" t="s">
        <v>47</v>
      </c>
      <c r="B3060" s="129" t="e">
        <f>C3053</f>
        <v>#REF!</v>
      </c>
      <c r="C3060" s="130" t="e">
        <f t="shared" si="5240"/>
        <v>#REF!</v>
      </c>
      <c r="D3060" s="130" t="e">
        <f t="shared" si="5240"/>
        <v>#REF!</v>
      </c>
      <c r="E3060" s="130" t="e">
        <f t="shared" si="5240"/>
        <v>#REF!</v>
      </c>
      <c r="F3060" s="130" t="e">
        <f t="shared" si="5240"/>
        <v>#REF!</v>
      </c>
      <c r="G3060" s="130" t="e">
        <f t="shared" si="5240"/>
        <v>#REF!</v>
      </c>
      <c r="H3060" s="130" t="e">
        <f t="shared" si="5240"/>
        <v>#REF!</v>
      </c>
      <c r="I3060" s="130" t="e">
        <f t="shared" si="5240"/>
        <v>#REF!</v>
      </c>
      <c r="J3060" s="190" t="e">
        <f t="shared" si="5240"/>
        <v>#REF!</v>
      </c>
      <c r="K3060" s="130" t="e">
        <f t="shared" si="5240"/>
        <v>#REF!</v>
      </c>
      <c r="L3060" s="131" t="e">
        <f t="shared" si="5240"/>
        <v>#REF!</v>
      </c>
      <c r="M3060" s="129" t="e">
        <f>D3053</f>
        <v>#REF!</v>
      </c>
      <c r="N3060" s="130" t="e">
        <f t="shared" si="5242"/>
        <v>#REF!</v>
      </c>
      <c r="O3060" s="130" t="e">
        <f t="shared" si="5242"/>
        <v>#REF!</v>
      </c>
      <c r="P3060" s="130" t="e">
        <f t="shared" si="5242"/>
        <v>#REF!</v>
      </c>
      <c r="Q3060" s="130" t="e">
        <f t="shared" si="5242"/>
        <v>#REF!</v>
      </c>
      <c r="R3060" s="130" t="e">
        <f t="shared" si="5242"/>
        <v>#REF!</v>
      </c>
      <c r="S3060" s="130" t="e">
        <f t="shared" si="5242"/>
        <v>#REF!</v>
      </c>
      <c r="T3060" s="130" t="e">
        <f t="shared" si="5242"/>
        <v>#REF!</v>
      </c>
      <c r="U3060" s="130" t="e">
        <f t="shared" si="5242"/>
        <v>#REF!</v>
      </c>
      <c r="V3060" s="131" t="e">
        <f t="shared" si="5242"/>
        <v>#REF!</v>
      </c>
      <c r="W3060" s="129" t="e">
        <f>E3053</f>
        <v>#REF!</v>
      </c>
      <c r="X3060" s="130" t="e">
        <f t="shared" si="5243"/>
        <v>#REF!</v>
      </c>
      <c r="Y3060" s="130" t="e">
        <f t="shared" si="5243"/>
        <v>#REF!</v>
      </c>
      <c r="Z3060" s="130" t="e">
        <f t="shared" si="5243"/>
        <v>#REF!</v>
      </c>
      <c r="AA3060" s="130" t="e">
        <f t="shared" si="5243"/>
        <v>#REF!</v>
      </c>
      <c r="AB3060" s="130" t="e">
        <f t="shared" si="5243"/>
        <v>#REF!</v>
      </c>
      <c r="AC3060" s="130" t="e">
        <f t="shared" si="5243"/>
        <v>#REF!</v>
      </c>
      <c r="AD3060" s="130" t="e">
        <f t="shared" si="5243"/>
        <v>#REF!</v>
      </c>
      <c r="AE3060" s="130" t="e">
        <f t="shared" si="5243"/>
        <v>#REF!</v>
      </c>
      <c r="AF3060" s="131" t="e">
        <f t="shared" si="5243"/>
        <v>#REF!</v>
      </c>
      <c r="AG3060" s="129" t="e">
        <f>F3053</f>
        <v>#REF!</v>
      </c>
      <c r="AH3060" s="130" t="e">
        <f t="shared" si="5244"/>
        <v>#REF!</v>
      </c>
      <c r="AI3060" s="130" t="e">
        <f t="shared" si="5244"/>
        <v>#REF!</v>
      </c>
      <c r="AJ3060" s="130" t="e">
        <f t="shared" si="5244"/>
        <v>#REF!</v>
      </c>
      <c r="AK3060" s="130" t="e">
        <f t="shared" si="5244"/>
        <v>#REF!</v>
      </c>
      <c r="AL3060" s="130" t="e">
        <f t="shared" si="5244"/>
        <v>#REF!</v>
      </c>
      <c r="AM3060" s="130" t="e">
        <f t="shared" si="5244"/>
        <v>#REF!</v>
      </c>
      <c r="AN3060" s="130" t="e">
        <f t="shared" si="5244"/>
        <v>#REF!</v>
      </c>
      <c r="AO3060" s="130" t="e">
        <f t="shared" si="5244"/>
        <v>#REF!</v>
      </c>
      <c r="AP3060" s="131" t="e">
        <f t="shared" si="5244"/>
        <v>#REF!</v>
      </c>
      <c r="AQ3060" s="129" t="e">
        <f>G3053</f>
        <v>#REF!</v>
      </c>
      <c r="AR3060" s="130" t="e">
        <f t="shared" si="5245"/>
        <v>#REF!</v>
      </c>
      <c r="AS3060" s="130" t="e">
        <f t="shared" si="5245"/>
        <v>#REF!</v>
      </c>
      <c r="AT3060" s="130" t="e">
        <f t="shared" si="5245"/>
        <v>#REF!</v>
      </c>
      <c r="AU3060" s="130" t="e">
        <f t="shared" si="5245"/>
        <v>#REF!</v>
      </c>
      <c r="AV3060" s="130" t="e">
        <f t="shared" si="5245"/>
        <v>#REF!</v>
      </c>
      <c r="AW3060" s="130" t="e">
        <f t="shared" si="5245"/>
        <v>#REF!</v>
      </c>
      <c r="AX3060" s="130" t="e">
        <f t="shared" si="5245"/>
        <v>#REF!</v>
      </c>
      <c r="AY3060" s="130" t="e">
        <f t="shared" si="5245"/>
        <v>#REF!</v>
      </c>
      <c r="AZ3060" s="131" t="e">
        <f t="shared" si="5245"/>
        <v>#REF!</v>
      </c>
      <c r="BA3060" s="129" t="e">
        <f>H3053</f>
        <v>#REF!</v>
      </c>
      <c r="BB3060" s="130" t="e">
        <f t="shared" si="5246"/>
        <v>#REF!</v>
      </c>
      <c r="BC3060" s="130" t="e">
        <f t="shared" si="5246"/>
        <v>#REF!</v>
      </c>
      <c r="BD3060" s="130" t="e">
        <f t="shared" si="5246"/>
        <v>#REF!</v>
      </c>
      <c r="BE3060" s="130" t="e">
        <f t="shared" si="5246"/>
        <v>#REF!</v>
      </c>
      <c r="BF3060" s="130" t="e">
        <f t="shared" si="5246"/>
        <v>#REF!</v>
      </c>
      <c r="BG3060" s="130" t="e">
        <f t="shared" si="5246"/>
        <v>#REF!</v>
      </c>
      <c r="BH3060" s="130" t="e">
        <f t="shared" si="5246"/>
        <v>#REF!</v>
      </c>
      <c r="BI3060" s="130" t="e">
        <f t="shared" si="5246"/>
        <v>#REF!</v>
      </c>
      <c r="BJ3060" s="131" t="e">
        <f t="shared" si="5246"/>
        <v>#REF!</v>
      </c>
      <c r="BK3060"/>
      <c r="BL3060"/>
      <c r="BM3060"/>
      <c r="BN3060"/>
      <c r="BO3060"/>
      <c r="BP3060"/>
      <c r="BQ3060"/>
      <c r="BR3060"/>
      <c r="BS3060"/>
      <c r="BT3060"/>
      <c r="BU3060"/>
      <c r="BV3060"/>
      <c r="BW3060"/>
      <c r="BX3060"/>
      <c r="BY3060"/>
      <c r="BZ3060"/>
      <c r="CA3060"/>
      <c r="CB3060"/>
      <c r="CC3060"/>
      <c r="CD3060"/>
      <c r="CE3060"/>
      <c r="CF3060"/>
      <c r="CG3060"/>
      <c r="CH3060"/>
      <c r="CI3060"/>
      <c r="CJ3060"/>
      <c r="CK3060"/>
      <c r="CL3060"/>
      <c r="CM3060"/>
      <c r="CN3060"/>
      <c r="CO3060"/>
    </row>
    <row r="3061" spans="1:93" s="2" customFormat="1" ht="15" hidden="1" customHeight="1" outlineLevel="2" x14ac:dyDescent="0.25">
      <c r="A3061" s="152" t="s">
        <v>57</v>
      </c>
      <c r="B3061" s="129">
        <f t="shared" ref="B3061" si="5247">E$3</f>
        <v>0.91</v>
      </c>
      <c r="C3061" s="130">
        <f t="shared" si="5240"/>
        <v>0.91</v>
      </c>
      <c r="D3061" s="130">
        <f t="shared" si="5240"/>
        <v>0.91</v>
      </c>
      <c r="E3061" s="130">
        <f t="shared" si="5240"/>
        <v>0.91</v>
      </c>
      <c r="F3061" s="130">
        <f t="shared" si="5240"/>
        <v>0.91</v>
      </c>
      <c r="G3061" s="130">
        <f t="shared" si="5240"/>
        <v>0.91</v>
      </c>
      <c r="H3061" s="130">
        <f t="shared" si="5240"/>
        <v>0.91</v>
      </c>
      <c r="I3061" s="130">
        <f t="shared" si="5240"/>
        <v>0.91</v>
      </c>
      <c r="J3061" s="190">
        <f t="shared" si="5240"/>
        <v>0.91</v>
      </c>
      <c r="K3061" s="130">
        <f t="shared" si="5240"/>
        <v>0.91</v>
      </c>
      <c r="L3061" s="131">
        <f t="shared" si="5240"/>
        <v>0.91</v>
      </c>
      <c r="M3061" s="129">
        <f t="shared" ref="M3061" si="5248">F$3</f>
        <v>3.6</v>
      </c>
      <c r="N3061" s="130">
        <f t="shared" si="5242"/>
        <v>3.6</v>
      </c>
      <c r="O3061" s="130">
        <f t="shared" si="5242"/>
        <v>3.6</v>
      </c>
      <c r="P3061" s="130">
        <f t="shared" si="5242"/>
        <v>3.6</v>
      </c>
      <c r="Q3061" s="130">
        <f t="shared" si="5242"/>
        <v>3.6</v>
      </c>
      <c r="R3061" s="130">
        <f t="shared" si="5242"/>
        <v>3.6</v>
      </c>
      <c r="S3061" s="130">
        <f t="shared" si="5242"/>
        <v>3.6</v>
      </c>
      <c r="T3061" s="130">
        <f t="shared" si="5242"/>
        <v>3.6</v>
      </c>
      <c r="U3061" s="130">
        <f t="shared" si="5242"/>
        <v>3.6</v>
      </c>
      <c r="V3061" s="131">
        <f t="shared" si="5242"/>
        <v>3.6</v>
      </c>
      <c r="W3061" s="129">
        <f t="shared" ref="W3061" si="5249">G$3</f>
        <v>3.6</v>
      </c>
      <c r="X3061" s="130">
        <f t="shared" si="5243"/>
        <v>3.6</v>
      </c>
      <c r="Y3061" s="130">
        <f t="shared" si="5243"/>
        <v>3.6</v>
      </c>
      <c r="Z3061" s="130">
        <f t="shared" si="5243"/>
        <v>3.6</v>
      </c>
      <c r="AA3061" s="130">
        <f t="shared" si="5243"/>
        <v>3.6</v>
      </c>
      <c r="AB3061" s="130">
        <f t="shared" si="5243"/>
        <v>3.6</v>
      </c>
      <c r="AC3061" s="130">
        <f t="shared" si="5243"/>
        <v>3.6</v>
      </c>
      <c r="AD3061" s="130">
        <f t="shared" si="5243"/>
        <v>3.6</v>
      </c>
      <c r="AE3061" s="130">
        <f t="shared" si="5243"/>
        <v>3.6</v>
      </c>
      <c r="AF3061" s="131">
        <f t="shared" si="5243"/>
        <v>3.6</v>
      </c>
      <c r="AG3061" s="129">
        <f t="shared" ref="AG3061" si="5250">H$3</f>
        <v>3.6</v>
      </c>
      <c r="AH3061" s="130">
        <f t="shared" si="5244"/>
        <v>3.6</v>
      </c>
      <c r="AI3061" s="130">
        <f t="shared" si="5244"/>
        <v>3.6</v>
      </c>
      <c r="AJ3061" s="130">
        <f t="shared" si="5244"/>
        <v>3.6</v>
      </c>
      <c r="AK3061" s="130">
        <f t="shared" si="5244"/>
        <v>3.6</v>
      </c>
      <c r="AL3061" s="130">
        <f t="shared" si="5244"/>
        <v>3.6</v>
      </c>
      <c r="AM3061" s="130">
        <f t="shared" si="5244"/>
        <v>3.6</v>
      </c>
      <c r="AN3061" s="130">
        <f t="shared" si="5244"/>
        <v>3.6</v>
      </c>
      <c r="AO3061" s="130">
        <f t="shared" si="5244"/>
        <v>3.6</v>
      </c>
      <c r="AP3061" s="131">
        <f t="shared" si="5244"/>
        <v>3.6</v>
      </c>
      <c r="AQ3061" s="129">
        <f t="shared" ref="AQ3061" si="5251">I$3</f>
        <v>0.91</v>
      </c>
      <c r="AR3061" s="130">
        <f t="shared" si="5245"/>
        <v>0.91</v>
      </c>
      <c r="AS3061" s="130">
        <f t="shared" si="5245"/>
        <v>0.91</v>
      </c>
      <c r="AT3061" s="130">
        <f t="shared" si="5245"/>
        <v>0.91</v>
      </c>
      <c r="AU3061" s="130">
        <f t="shared" si="5245"/>
        <v>0.91</v>
      </c>
      <c r="AV3061" s="130">
        <f t="shared" si="5245"/>
        <v>0.91</v>
      </c>
      <c r="AW3061" s="130">
        <f t="shared" si="5245"/>
        <v>0.91</v>
      </c>
      <c r="AX3061" s="130">
        <f t="shared" si="5245"/>
        <v>0.91</v>
      </c>
      <c r="AY3061" s="130">
        <f t="shared" si="5245"/>
        <v>0.91</v>
      </c>
      <c r="AZ3061" s="131">
        <f t="shared" si="5245"/>
        <v>0.91</v>
      </c>
      <c r="BA3061" s="129">
        <f t="shared" ref="BA3061" si="5252">J$3</f>
        <v>0</v>
      </c>
      <c r="BB3061" s="130">
        <f t="shared" si="5246"/>
        <v>0</v>
      </c>
      <c r="BC3061" s="130">
        <f t="shared" si="5246"/>
        <v>0</v>
      </c>
      <c r="BD3061" s="130">
        <f t="shared" si="5246"/>
        <v>0</v>
      </c>
      <c r="BE3061" s="130">
        <f t="shared" si="5246"/>
        <v>0</v>
      </c>
      <c r="BF3061" s="130">
        <f t="shared" si="5246"/>
        <v>0</v>
      </c>
      <c r="BG3061" s="130">
        <f t="shared" si="5246"/>
        <v>0</v>
      </c>
      <c r="BH3061" s="130">
        <f t="shared" si="5246"/>
        <v>0</v>
      </c>
      <c r="BI3061" s="130">
        <f t="shared" si="5246"/>
        <v>0</v>
      </c>
      <c r="BJ3061" s="131">
        <f t="shared" si="5246"/>
        <v>0</v>
      </c>
      <c r="BK3061"/>
      <c r="BL3061"/>
      <c r="BM3061"/>
      <c r="BN3061"/>
      <c r="BO3061"/>
      <c r="BP3061"/>
      <c r="BQ3061"/>
      <c r="BR3061"/>
      <c r="BS3061"/>
      <c r="BT3061"/>
      <c r="BU3061"/>
      <c r="BV3061"/>
      <c r="BW3061"/>
      <c r="BX3061"/>
      <c r="BY3061"/>
      <c r="BZ3061"/>
      <c r="CA3061"/>
      <c r="CB3061"/>
      <c r="CC3061"/>
      <c r="CD3061"/>
      <c r="CE3061"/>
      <c r="CF3061"/>
      <c r="CG3061"/>
      <c r="CH3061"/>
      <c r="CI3061"/>
      <c r="CJ3061"/>
      <c r="CK3061"/>
      <c r="CL3061"/>
      <c r="CM3061"/>
      <c r="CN3061"/>
      <c r="CO3061"/>
    </row>
    <row r="3062" spans="1:93" s="2" customFormat="1" ht="15" hidden="1" customHeight="1" outlineLevel="2" x14ac:dyDescent="0.25">
      <c r="A3062" s="152" t="s">
        <v>58</v>
      </c>
      <c r="B3062" s="132">
        <f t="shared" ref="B3062" si="5253">B3061/10*0</f>
        <v>0</v>
      </c>
      <c r="C3062" s="133">
        <f t="shared" ref="C3062" si="5254">C3061/10*1</f>
        <v>9.0999999999999998E-2</v>
      </c>
      <c r="D3062" s="133">
        <f t="shared" ref="D3062" si="5255">D3061/10*2</f>
        <v>0.182</v>
      </c>
      <c r="E3062" s="133">
        <f t="shared" ref="E3062" si="5256">E3061/10*3</f>
        <v>0.27300000000000002</v>
      </c>
      <c r="F3062" s="133">
        <f t="shared" ref="F3062" si="5257">F3061/10*4</f>
        <v>0.36399999999999999</v>
      </c>
      <c r="G3062" s="133">
        <f t="shared" ref="G3062" si="5258">G3061/10*5</f>
        <v>0.45499999999999996</v>
      </c>
      <c r="H3062" s="133">
        <f t="shared" ref="H3062" si="5259">H3061/10*6</f>
        <v>0.54600000000000004</v>
      </c>
      <c r="I3062" s="133">
        <f t="shared" ref="I3062" si="5260">I3061/10*7</f>
        <v>0.63700000000000001</v>
      </c>
      <c r="J3062" s="191">
        <f t="shared" ref="J3062" si="5261">J3061/10*8</f>
        <v>0.72799999999999998</v>
      </c>
      <c r="K3062" s="133">
        <f t="shared" ref="K3062" si="5262">K3061/10*9</f>
        <v>0.81899999999999995</v>
      </c>
      <c r="L3062" s="134">
        <f t="shared" ref="L3062" si="5263">L3061/10*10</f>
        <v>0.90999999999999992</v>
      </c>
      <c r="M3062" s="133">
        <f t="shared" ref="M3062" si="5264">M3061/10*1</f>
        <v>0.36</v>
      </c>
      <c r="N3062" s="133">
        <f t="shared" ref="N3062" si="5265">N3061/10*2</f>
        <v>0.72</v>
      </c>
      <c r="O3062" s="133">
        <f t="shared" ref="O3062" si="5266">O3061/10*3</f>
        <v>1.08</v>
      </c>
      <c r="P3062" s="133">
        <f t="shared" ref="P3062" si="5267">P3061/10*4</f>
        <v>1.44</v>
      </c>
      <c r="Q3062" s="133">
        <f t="shared" ref="Q3062" si="5268">Q3061/10*5</f>
        <v>1.7999999999999998</v>
      </c>
      <c r="R3062" s="133">
        <f t="shared" ref="R3062" si="5269">R3061/10*6</f>
        <v>2.16</v>
      </c>
      <c r="S3062" s="133">
        <f t="shared" ref="S3062" si="5270">S3061/10*7</f>
        <v>2.52</v>
      </c>
      <c r="T3062" s="133">
        <f t="shared" ref="T3062" si="5271">T3061/10*8</f>
        <v>2.88</v>
      </c>
      <c r="U3062" s="133">
        <f t="shared" ref="U3062" si="5272">U3061/10*9</f>
        <v>3.2399999999999998</v>
      </c>
      <c r="V3062" s="134">
        <f t="shared" ref="V3062" si="5273">V3061/10*10</f>
        <v>3.5999999999999996</v>
      </c>
      <c r="W3062" s="133">
        <f t="shared" ref="W3062" si="5274">W3061/10*1</f>
        <v>0.36</v>
      </c>
      <c r="X3062" s="133">
        <f t="shared" ref="X3062" si="5275">X3061/10*2</f>
        <v>0.72</v>
      </c>
      <c r="Y3062" s="133">
        <f t="shared" ref="Y3062" si="5276">Y3061/10*3</f>
        <v>1.08</v>
      </c>
      <c r="Z3062" s="133">
        <f t="shared" ref="Z3062" si="5277">Z3061/10*4</f>
        <v>1.44</v>
      </c>
      <c r="AA3062" s="133">
        <f t="shared" ref="AA3062" si="5278">AA3061/10*5</f>
        <v>1.7999999999999998</v>
      </c>
      <c r="AB3062" s="133">
        <f t="shared" ref="AB3062" si="5279">AB3061/10*6</f>
        <v>2.16</v>
      </c>
      <c r="AC3062" s="133">
        <f t="shared" ref="AC3062" si="5280">AC3061/10*7</f>
        <v>2.52</v>
      </c>
      <c r="AD3062" s="133">
        <f t="shared" ref="AD3062" si="5281">AD3061/10*8</f>
        <v>2.88</v>
      </c>
      <c r="AE3062" s="134">
        <f t="shared" ref="AE3062" si="5282">AE3061/10*9</f>
        <v>3.2399999999999998</v>
      </c>
      <c r="AF3062" s="134">
        <f t="shared" ref="AF3062" si="5283">AF3061/10*10</f>
        <v>3.5999999999999996</v>
      </c>
      <c r="AG3062" s="133">
        <f t="shared" ref="AG3062" si="5284">AG3061/10*1</f>
        <v>0.36</v>
      </c>
      <c r="AH3062" s="133">
        <f t="shared" ref="AH3062" si="5285">AH3061/10*2</f>
        <v>0.72</v>
      </c>
      <c r="AI3062" s="133">
        <f t="shared" ref="AI3062" si="5286">AI3061/10*3</f>
        <v>1.08</v>
      </c>
      <c r="AJ3062" s="133">
        <f t="shared" ref="AJ3062" si="5287">AJ3061/10*4</f>
        <v>1.44</v>
      </c>
      <c r="AK3062" s="133">
        <f t="shared" ref="AK3062" si="5288">AK3061/10*5</f>
        <v>1.7999999999999998</v>
      </c>
      <c r="AL3062" s="133">
        <f t="shared" ref="AL3062" si="5289">AL3061/10*6</f>
        <v>2.16</v>
      </c>
      <c r="AM3062" s="133">
        <f t="shared" ref="AM3062" si="5290">AM3061/10*7</f>
        <v>2.52</v>
      </c>
      <c r="AN3062" s="133">
        <f t="shared" ref="AN3062" si="5291">AN3061/10*8</f>
        <v>2.88</v>
      </c>
      <c r="AO3062" s="134">
        <f t="shared" ref="AO3062" si="5292">AO3061/10*9</f>
        <v>3.2399999999999998</v>
      </c>
      <c r="AP3062" s="134">
        <f t="shared" ref="AP3062" si="5293">AP3061/10*10</f>
        <v>3.5999999999999996</v>
      </c>
      <c r="AQ3062" s="133">
        <f t="shared" ref="AQ3062" si="5294">AQ3061/10*1</f>
        <v>9.0999999999999998E-2</v>
      </c>
      <c r="AR3062" s="133">
        <f t="shared" ref="AR3062" si="5295">AR3061/10*2</f>
        <v>0.182</v>
      </c>
      <c r="AS3062" s="133">
        <f t="shared" ref="AS3062" si="5296">AS3061/10*3</f>
        <v>0.27300000000000002</v>
      </c>
      <c r="AT3062" s="133">
        <f t="shared" ref="AT3062" si="5297">AT3061/10*4</f>
        <v>0.36399999999999999</v>
      </c>
      <c r="AU3062" s="133">
        <f t="shared" ref="AU3062" si="5298">AU3061/10*5</f>
        <v>0.45499999999999996</v>
      </c>
      <c r="AV3062" s="133">
        <f t="shared" ref="AV3062" si="5299">AV3061/10*6</f>
        <v>0.54600000000000004</v>
      </c>
      <c r="AW3062" s="133">
        <f t="shared" ref="AW3062" si="5300">AW3061/10*7</f>
        <v>0.63700000000000001</v>
      </c>
      <c r="AX3062" s="133">
        <f t="shared" ref="AX3062" si="5301">AX3061/10*8</f>
        <v>0.72799999999999998</v>
      </c>
      <c r="AY3062" s="134">
        <f t="shared" ref="AY3062" si="5302">AY3061/10*9</f>
        <v>0.81899999999999995</v>
      </c>
      <c r="AZ3062" s="134">
        <f t="shared" ref="AZ3062" si="5303">AZ3061/10*10</f>
        <v>0.90999999999999992</v>
      </c>
      <c r="BA3062" s="133">
        <f t="shared" ref="BA3062" si="5304">BA3061/10*1</f>
        <v>0</v>
      </c>
      <c r="BB3062" s="133">
        <f t="shared" ref="BB3062" si="5305">BB3061/10*2</f>
        <v>0</v>
      </c>
      <c r="BC3062" s="133">
        <f t="shared" ref="BC3062" si="5306">BC3061/10*3</f>
        <v>0</v>
      </c>
      <c r="BD3062" s="133">
        <f t="shared" ref="BD3062" si="5307">BD3061/10*4</f>
        <v>0</v>
      </c>
      <c r="BE3062" s="133">
        <f t="shared" ref="BE3062" si="5308">BE3061/10*5</f>
        <v>0</v>
      </c>
      <c r="BF3062" s="133">
        <f t="shared" ref="BF3062" si="5309">BF3061/10*6</f>
        <v>0</v>
      </c>
      <c r="BG3062" s="133">
        <f t="shared" ref="BG3062" si="5310">BG3061/10*7</f>
        <v>0</v>
      </c>
      <c r="BH3062" s="133">
        <f t="shared" ref="BH3062" si="5311">BH3061/10*8</f>
        <v>0</v>
      </c>
      <c r="BI3062" s="134">
        <f t="shared" ref="BI3062" si="5312">BI3061/10*9</f>
        <v>0</v>
      </c>
      <c r="BJ3062" s="134">
        <f t="shared" ref="BJ3062" si="5313">BJ3061/10*10</f>
        <v>0</v>
      </c>
      <c r="BK3062"/>
      <c r="BL3062"/>
      <c r="BM3062"/>
      <c r="BN3062"/>
      <c r="BO3062"/>
      <c r="BP3062"/>
      <c r="BQ3062"/>
      <c r="BR3062"/>
      <c r="BS3062"/>
      <c r="BT3062"/>
      <c r="BU3062"/>
      <c r="BV3062"/>
      <c r="BW3062"/>
      <c r="BX3062"/>
      <c r="BY3062"/>
      <c r="BZ3062"/>
      <c r="CA3062"/>
      <c r="CB3062"/>
      <c r="CC3062"/>
      <c r="CD3062"/>
      <c r="CE3062"/>
      <c r="CF3062"/>
      <c r="CG3062"/>
      <c r="CH3062"/>
      <c r="CI3062"/>
      <c r="CJ3062"/>
      <c r="CK3062"/>
      <c r="CL3062"/>
      <c r="CM3062"/>
      <c r="CN3062"/>
      <c r="CO3062"/>
    </row>
    <row r="3063" spans="1:93" ht="15.75" hidden="1" outlineLevel="2" thickBot="1" x14ac:dyDescent="0.3">
      <c r="A3063" s="152" t="s">
        <v>60</v>
      </c>
      <c r="B3063" s="192" t="e">
        <f t="shared" ref="B3063:BJ3063" si="5314">-B3060+B3059*B3062-1*IF(AND($A2474=B3058,B3062&gt;=$A3006),B3062-$A3006,0)</f>
        <v>#REF!</v>
      </c>
      <c r="C3063" s="193" t="e">
        <f t="shared" si="5314"/>
        <v>#REF!</v>
      </c>
      <c r="D3063" s="193" t="e">
        <f t="shared" si="5314"/>
        <v>#REF!</v>
      </c>
      <c r="E3063" s="193" t="e">
        <f t="shared" si="5314"/>
        <v>#REF!</v>
      </c>
      <c r="F3063" s="193" t="e">
        <f t="shared" si="5314"/>
        <v>#REF!</v>
      </c>
      <c r="G3063" s="193" t="e">
        <f t="shared" si="5314"/>
        <v>#REF!</v>
      </c>
      <c r="H3063" s="193" t="e">
        <f t="shared" si="5314"/>
        <v>#REF!</v>
      </c>
      <c r="I3063" s="193" t="e">
        <f t="shared" si="5314"/>
        <v>#REF!</v>
      </c>
      <c r="J3063" s="193" t="e">
        <f t="shared" si="5314"/>
        <v>#REF!</v>
      </c>
      <c r="K3063" s="193" t="e">
        <f t="shared" si="5314"/>
        <v>#REF!</v>
      </c>
      <c r="L3063" s="194" t="e">
        <f t="shared" si="5314"/>
        <v>#REF!</v>
      </c>
      <c r="M3063" s="192" t="e">
        <f t="shared" si="5314"/>
        <v>#REF!</v>
      </c>
      <c r="N3063" s="193" t="e">
        <f t="shared" si="5314"/>
        <v>#REF!</v>
      </c>
      <c r="O3063" s="193" t="e">
        <f t="shared" si="5314"/>
        <v>#REF!</v>
      </c>
      <c r="P3063" s="193" t="e">
        <f t="shared" si="5314"/>
        <v>#REF!</v>
      </c>
      <c r="Q3063" s="193" t="e">
        <f t="shared" si="5314"/>
        <v>#REF!</v>
      </c>
      <c r="R3063" s="193" t="e">
        <f t="shared" si="5314"/>
        <v>#REF!</v>
      </c>
      <c r="S3063" s="193" t="e">
        <f t="shared" si="5314"/>
        <v>#REF!</v>
      </c>
      <c r="T3063" s="193" t="e">
        <f t="shared" si="5314"/>
        <v>#REF!</v>
      </c>
      <c r="U3063" s="193" t="e">
        <f t="shared" si="5314"/>
        <v>#REF!</v>
      </c>
      <c r="V3063" s="194" t="e">
        <f t="shared" si="5314"/>
        <v>#REF!</v>
      </c>
      <c r="W3063" s="192" t="e">
        <f t="shared" si="5314"/>
        <v>#REF!</v>
      </c>
      <c r="X3063" s="193" t="e">
        <f t="shared" si="5314"/>
        <v>#REF!</v>
      </c>
      <c r="Y3063" s="193" t="e">
        <f t="shared" si="5314"/>
        <v>#REF!</v>
      </c>
      <c r="Z3063" s="193" t="e">
        <f t="shared" si="5314"/>
        <v>#REF!</v>
      </c>
      <c r="AA3063" s="193" t="e">
        <f t="shared" si="5314"/>
        <v>#REF!</v>
      </c>
      <c r="AB3063" s="193" t="e">
        <f t="shared" si="5314"/>
        <v>#REF!</v>
      </c>
      <c r="AC3063" s="193" t="e">
        <f t="shared" si="5314"/>
        <v>#REF!</v>
      </c>
      <c r="AD3063" s="193" t="e">
        <f t="shared" si="5314"/>
        <v>#REF!</v>
      </c>
      <c r="AE3063" s="193" t="e">
        <f t="shared" si="5314"/>
        <v>#REF!</v>
      </c>
      <c r="AF3063" s="194" t="e">
        <f t="shared" si="5314"/>
        <v>#REF!</v>
      </c>
      <c r="AG3063" s="192" t="e">
        <f t="shared" si="5314"/>
        <v>#REF!</v>
      </c>
      <c r="AH3063" s="193" t="e">
        <f t="shared" si="5314"/>
        <v>#REF!</v>
      </c>
      <c r="AI3063" s="193" t="e">
        <f t="shared" si="5314"/>
        <v>#REF!</v>
      </c>
      <c r="AJ3063" s="193" t="e">
        <f t="shared" si="5314"/>
        <v>#REF!</v>
      </c>
      <c r="AK3063" s="193" t="e">
        <f t="shared" si="5314"/>
        <v>#REF!</v>
      </c>
      <c r="AL3063" s="193" t="e">
        <f t="shared" si="5314"/>
        <v>#REF!</v>
      </c>
      <c r="AM3063" s="193" t="e">
        <f t="shared" si="5314"/>
        <v>#REF!</v>
      </c>
      <c r="AN3063" s="193" t="e">
        <f t="shared" si="5314"/>
        <v>#REF!</v>
      </c>
      <c r="AO3063" s="193" t="e">
        <f t="shared" si="5314"/>
        <v>#REF!</v>
      </c>
      <c r="AP3063" s="194" t="e">
        <f t="shared" si="5314"/>
        <v>#REF!</v>
      </c>
      <c r="AQ3063" s="192" t="e">
        <f t="shared" si="5314"/>
        <v>#REF!</v>
      </c>
      <c r="AR3063" s="193" t="e">
        <f t="shared" si="5314"/>
        <v>#REF!</v>
      </c>
      <c r="AS3063" s="193" t="e">
        <f t="shared" si="5314"/>
        <v>#REF!</v>
      </c>
      <c r="AT3063" s="193" t="e">
        <f t="shared" si="5314"/>
        <v>#REF!</v>
      </c>
      <c r="AU3063" s="193" t="e">
        <f t="shared" si="5314"/>
        <v>#REF!</v>
      </c>
      <c r="AV3063" s="193" t="e">
        <f t="shared" si="5314"/>
        <v>#REF!</v>
      </c>
      <c r="AW3063" s="193" t="e">
        <f t="shared" si="5314"/>
        <v>#REF!</v>
      </c>
      <c r="AX3063" s="193" t="e">
        <f t="shared" si="5314"/>
        <v>#REF!</v>
      </c>
      <c r="AY3063" s="193" t="e">
        <f t="shared" si="5314"/>
        <v>#REF!</v>
      </c>
      <c r="AZ3063" s="194" t="e">
        <f t="shared" si="5314"/>
        <v>#REF!</v>
      </c>
      <c r="BA3063" s="192" t="e">
        <f t="shared" si="5314"/>
        <v>#REF!</v>
      </c>
      <c r="BB3063" s="193" t="e">
        <f t="shared" si="5314"/>
        <v>#REF!</v>
      </c>
      <c r="BC3063" s="193" t="e">
        <f t="shared" si="5314"/>
        <v>#REF!</v>
      </c>
      <c r="BD3063" s="193" t="e">
        <f t="shared" si="5314"/>
        <v>#REF!</v>
      </c>
      <c r="BE3063" s="193" t="e">
        <f t="shared" si="5314"/>
        <v>#REF!</v>
      </c>
      <c r="BF3063" s="193" t="e">
        <f t="shared" si="5314"/>
        <v>#REF!</v>
      </c>
      <c r="BG3063" s="193" t="e">
        <f t="shared" si="5314"/>
        <v>#REF!</v>
      </c>
      <c r="BH3063" s="193" t="e">
        <f t="shared" si="5314"/>
        <v>#REF!</v>
      </c>
      <c r="BI3063" s="193" t="e">
        <f t="shared" si="5314"/>
        <v>#REF!</v>
      </c>
      <c r="BJ3063" s="194" t="e">
        <f t="shared" si="5314"/>
        <v>#REF!</v>
      </c>
    </row>
    <row r="3064" spans="1:93" hidden="1" outlineLevel="2" x14ac:dyDescent="0.25"/>
    <row r="3065" spans="1:93" hidden="1" outlineLevel="1" collapsed="1" x14ac:dyDescent="0.25"/>
    <row r="3066" spans="1:93" hidden="1" outlineLevel="1" x14ac:dyDescent="0.25">
      <c r="A3066" s="61">
        <v>6</v>
      </c>
      <c r="B3066" s="179" t="e">
        <f>HLOOKUP(A3066,#REF!,2,TRUE)</f>
        <v>#REF!</v>
      </c>
      <c r="C3066" s="180"/>
      <c r="D3066" s="180"/>
    </row>
    <row r="3067" spans="1:93" hidden="1" outlineLevel="1" x14ac:dyDescent="0.25">
      <c r="A3067" s="181" t="e">
        <f>1*B3066/10</f>
        <v>#REF!</v>
      </c>
      <c r="B3067" s="180"/>
      <c r="C3067" s="180"/>
      <c r="D3067" s="180"/>
    </row>
    <row r="3068" spans="1:93" hidden="1" outlineLevel="2" x14ac:dyDescent="0.25">
      <c r="B3068" s="316" t="e">
        <f>#REF!</f>
        <v>#REF!</v>
      </c>
      <c r="C3068" s="317"/>
      <c r="D3068" s="316" t="e">
        <f>#REF!</f>
        <v>#REF!</v>
      </c>
      <c r="E3068" s="317"/>
      <c r="F3068" s="316" t="e">
        <f>#REF!</f>
        <v>#REF!</v>
      </c>
      <c r="G3068" s="317"/>
      <c r="H3068" s="316" t="e">
        <f>#REF!</f>
        <v>#REF!</v>
      </c>
      <c r="I3068" s="317"/>
      <c r="J3068" s="316" t="e">
        <f>#REF!</f>
        <v>#REF!</v>
      </c>
      <c r="K3068" s="317"/>
      <c r="L3068" s="316" t="e">
        <f>#REF!</f>
        <v>#REF!</v>
      </c>
      <c r="M3068" s="317"/>
    </row>
    <row r="3069" spans="1:93" hidden="1" outlineLevel="2" x14ac:dyDescent="0.25">
      <c r="B3069" s="105" t="e">
        <f>#REF!</f>
        <v>#REF!</v>
      </c>
      <c r="C3069" s="106">
        <v>0</v>
      </c>
      <c r="D3069" s="107" t="e">
        <f>#REF!</f>
        <v>#REF!</v>
      </c>
      <c r="E3069" s="106">
        <v>0</v>
      </c>
      <c r="F3069" s="107" t="e">
        <f>#REF!</f>
        <v>#REF!</v>
      </c>
      <c r="G3069" s="106">
        <v>0</v>
      </c>
      <c r="H3069" s="107" t="e">
        <f>#REF!</f>
        <v>#REF!</v>
      </c>
      <c r="I3069" s="106">
        <v>0</v>
      </c>
      <c r="J3069" s="107" t="e">
        <f>#REF!</f>
        <v>#REF!</v>
      </c>
      <c r="K3069" s="106">
        <v>0</v>
      </c>
      <c r="L3069" s="107" t="e">
        <f>#REF!</f>
        <v>#REF!</v>
      </c>
      <c r="M3069" s="108">
        <v>0</v>
      </c>
      <c r="X3069" s="146"/>
      <c r="Y3069" s="147"/>
    </row>
    <row r="3070" spans="1:93" hidden="1" outlineLevel="2" x14ac:dyDescent="0.25">
      <c r="B3070" s="105" t="e">
        <f>#REF!</f>
        <v>#REF!</v>
      </c>
      <c r="C3070" s="106" t="e">
        <f>IF($A3066=B3068,1*($B3066-$A3067)^2*(2*$A3067+$B3066)/$B3066^3,0)</f>
        <v>#REF!</v>
      </c>
      <c r="D3070" s="107" t="e">
        <f>#REF!</f>
        <v>#REF!</v>
      </c>
      <c r="E3070" s="106" t="e">
        <f>IF($A3066=D3068,1*($B3066-$A3067)^2*(2*$A3067+$B3066)/$B3066^3,0)</f>
        <v>#REF!</v>
      </c>
      <c r="F3070" s="107" t="e">
        <f>#REF!</f>
        <v>#REF!</v>
      </c>
      <c r="G3070" s="106" t="e">
        <f>IF($A3066=F3068,1*($B3066-$A3067)^2*(2*$A3067+$B3066)/$B3066^3,0)</f>
        <v>#REF!</v>
      </c>
      <c r="H3070" s="107" t="e">
        <f>#REF!</f>
        <v>#REF!</v>
      </c>
      <c r="I3070" s="106" t="e">
        <f>IF($A3066=H3068,1*($B3066-$A3067)^2*(2*$A3067+$B3066)/$B3066^3,0)</f>
        <v>#REF!</v>
      </c>
      <c r="J3070" s="107" t="e">
        <f>#REF!</f>
        <v>#REF!</v>
      </c>
      <c r="K3070" s="106" t="e">
        <f>IF($A3066=J3068,1*($B3066-$A3067)^2*(2*$A3067+$B3066)/$B3066^3,0)</f>
        <v>#REF!</v>
      </c>
      <c r="L3070" s="107" t="e">
        <f>#REF!</f>
        <v>#REF!</v>
      </c>
      <c r="M3070" s="108" t="e">
        <f>IF($A3066=L3068,1*($B3066-$A3067)^2*(2*$A3067+$B3066)/$B3066^3,0)</f>
        <v>#REF!</v>
      </c>
    </row>
    <row r="3071" spans="1:93" hidden="1" outlineLevel="2" x14ac:dyDescent="0.25">
      <c r="A3071" t="s">
        <v>36</v>
      </c>
      <c r="B3071" s="105" t="e">
        <f>#REF!</f>
        <v>#REF!</v>
      </c>
      <c r="C3071" s="106" t="e">
        <f>IF($A3066=B3068,1*$A3067*($B3066-$A3067)^2/$B3066^2,0)</f>
        <v>#REF!</v>
      </c>
      <c r="D3071" s="107" t="e">
        <f>#REF!</f>
        <v>#REF!</v>
      </c>
      <c r="E3071" s="106" t="e">
        <f>IF($A3066=D3068,1*$A3067*($B3066-$A3067)^2/$B3066^2,0)</f>
        <v>#REF!</v>
      </c>
      <c r="F3071" s="107" t="e">
        <f>#REF!</f>
        <v>#REF!</v>
      </c>
      <c r="G3071" s="106" t="e">
        <f>IF($A3066=F3068,1*$A3067*($B3066-$A3067)^2/$B3066^2,0)</f>
        <v>#REF!</v>
      </c>
      <c r="H3071" s="107" t="e">
        <f>#REF!</f>
        <v>#REF!</v>
      </c>
      <c r="I3071" s="106" t="e">
        <f>IF($A3066=H3068,1*$A3067*($B3066-$A3067)^2/$B3066^2,0)</f>
        <v>#REF!</v>
      </c>
      <c r="J3071" s="107" t="e">
        <f>#REF!</f>
        <v>#REF!</v>
      </c>
      <c r="K3071" s="106" t="e">
        <f>IF($A3066=J3068,1*$A3067*($B3066-$A3067)^2/$B3066^2,0)</f>
        <v>#REF!</v>
      </c>
      <c r="L3071" s="107" t="e">
        <f>#REF!</f>
        <v>#REF!</v>
      </c>
      <c r="M3071" s="108" t="e">
        <f>IF($A3066=L3068,1*$A3067*($B3066-$A3067)^2/$B3066^2,0)</f>
        <v>#REF!</v>
      </c>
      <c r="X3071" s="149"/>
    </row>
    <row r="3072" spans="1:93" hidden="1" outlineLevel="2" x14ac:dyDescent="0.25">
      <c r="B3072" s="105" t="e">
        <f>#REF!</f>
        <v>#REF!</v>
      </c>
      <c r="C3072" s="108">
        <v>0</v>
      </c>
      <c r="D3072" s="107" t="e">
        <f>#REF!</f>
        <v>#REF!</v>
      </c>
      <c r="E3072" s="108">
        <v>0</v>
      </c>
      <c r="F3072" s="107" t="e">
        <f>#REF!</f>
        <v>#REF!</v>
      </c>
      <c r="G3072" s="108">
        <v>0</v>
      </c>
      <c r="H3072" s="107" t="e">
        <f>#REF!</f>
        <v>#REF!</v>
      </c>
      <c r="I3072" s="108">
        <v>0</v>
      </c>
      <c r="J3072" s="107" t="e">
        <f>#REF!</f>
        <v>#REF!</v>
      </c>
      <c r="K3072" s="108">
        <v>0</v>
      </c>
      <c r="L3072" s="107" t="e">
        <f>#REF!</f>
        <v>#REF!</v>
      </c>
      <c r="M3072" s="108">
        <v>0</v>
      </c>
    </row>
    <row r="3073" spans="2:34" hidden="1" outlineLevel="2" x14ac:dyDescent="0.25">
      <c r="B3073" s="105" t="e">
        <f>#REF!</f>
        <v>#REF!</v>
      </c>
      <c r="C3073" s="106" t="e">
        <f>IF($A3066=B3068,1*($A3067)^2*(3*$B3066-2*$A3067)/$B3066^3,0)</f>
        <v>#REF!</v>
      </c>
      <c r="D3073" s="107" t="e">
        <f>#REF!</f>
        <v>#REF!</v>
      </c>
      <c r="E3073" s="106" t="e">
        <f>IF($A3066=D3068,1*($A3067)^2*(3*$B3066-2*$A3067)/$B3066^3,0)</f>
        <v>#REF!</v>
      </c>
      <c r="F3073" s="107" t="e">
        <f>#REF!</f>
        <v>#REF!</v>
      </c>
      <c r="G3073" s="106" t="e">
        <f>IF($A3066=F3068,1*($A3067)^2*(3*$B3066-2*$A3067)/$B3066^3,0)</f>
        <v>#REF!</v>
      </c>
      <c r="H3073" s="107" t="e">
        <f>#REF!</f>
        <v>#REF!</v>
      </c>
      <c r="I3073" s="106" t="e">
        <f>IF($A3066=H3068,1*($A3067)^2*(3*$B3066-2*$A3067)/$B3066^3,0)</f>
        <v>#REF!</v>
      </c>
      <c r="J3073" s="107" t="e">
        <f>#REF!</f>
        <v>#REF!</v>
      </c>
      <c r="K3073" s="106" t="e">
        <f>IF($A3066=J3068,1*($A3067)^2*(3*$B3066-2*$A3067)/$B3066^3,0)</f>
        <v>#REF!</v>
      </c>
      <c r="L3073" s="107" t="e">
        <f>#REF!</f>
        <v>#REF!</v>
      </c>
      <c r="M3073" s="108" t="e">
        <f>IF($A3066=L3068,1*($A3067)^2*(3*$B3066-2*$A3067)/$B3066^3,0)</f>
        <v>#REF!</v>
      </c>
    </row>
    <row r="3074" spans="2:34" hidden="1" outlineLevel="2" x14ac:dyDescent="0.25">
      <c r="B3074" s="105" t="e">
        <f>#REF!</f>
        <v>#REF!</v>
      </c>
      <c r="C3074" s="108" t="e">
        <f>IF($A3066=B3068,-1*($B3066-$A3067)*$A3067^2/$B3066^2,0)</f>
        <v>#REF!</v>
      </c>
      <c r="D3074" s="107" t="e">
        <f>#REF!</f>
        <v>#REF!</v>
      </c>
      <c r="E3074" s="108" t="e">
        <f>IF($A3066=D3068,-1*($B3066-$A3067)*$A3067^2/$B3066^2,0)</f>
        <v>#REF!</v>
      </c>
      <c r="F3074" s="107" t="e">
        <f>#REF!</f>
        <v>#REF!</v>
      </c>
      <c r="G3074" s="108" t="e">
        <f>IF($A3066=F3068,-1*($B3066-$A3067)*$A3067^2/$B3066^2,0)</f>
        <v>#REF!</v>
      </c>
      <c r="H3074" s="107" t="e">
        <f>#REF!</f>
        <v>#REF!</v>
      </c>
      <c r="I3074" s="108" t="e">
        <f>IF($A3066=H3068,-1*($B3066-$A3067)*$A3067^2/$B3066^2,0)</f>
        <v>#REF!</v>
      </c>
      <c r="J3074" s="107" t="e">
        <f>#REF!</f>
        <v>#REF!</v>
      </c>
      <c r="K3074" s="108" t="e">
        <f>IF($A3066=J3068,-1*($B3066-$A3067)*$A3067^2/$B3066^2,0)</f>
        <v>#REF!</v>
      </c>
      <c r="L3074" s="107" t="e">
        <f>#REF!</f>
        <v>#REF!</v>
      </c>
      <c r="M3074" s="108" t="e">
        <f>IF($A3066=L3068,-1*($B3066-$A3067)*$A3067^2/$B3066^2,0)</f>
        <v>#REF!</v>
      </c>
    </row>
    <row r="3075" spans="2:34" hidden="1" outlineLevel="2" x14ac:dyDescent="0.25">
      <c r="C3075" t="s">
        <v>61</v>
      </c>
      <c r="D3075" s="182"/>
      <c r="E3075" s="183"/>
      <c r="F3075" s="182"/>
      <c r="G3075" s="183"/>
      <c r="H3075" s="182"/>
      <c r="I3075" s="183"/>
      <c r="J3075" s="182"/>
      <c r="K3075" s="183"/>
      <c r="L3075" s="182"/>
      <c r="M3075" s="183"/>
      <c r="N3075" s="182"/>
      <c r="O3075" s="183"/>
      <c r="P3075" s="182"/>
      <c r="Q3075" s="183"/>
      <c r="R3075" s="182"/>
      <c r="S3075" s="183"/>
    </row>
    <row r="3076" spans="2:34" hidden="1" outlineLevel="2" x14ac:dyDescent="0.25">
      <c r="B3076" s="105">
        <v>1</v>
      </c>
      <c r="C3076" s="108">
        <f t="shared" ref="C3076" si="5315">-(IFERROR(VLOOKUP($B3076,$B3069:$C3074,2,0),0)+IFERROR(VLOOKUP($B3076,$D3069:$E3074,2,0),0)+IFERROR(VLOOKUP($B3076,$F3069:$G3074,2,0),0)+IFERROR(VLOOKUP($B3076,$H3069:$I3074,2,0),0)+IFERROR(VLOOKUP($B3076,$J3069:$K3074,2,0),0)+IFERROR(VLOOKUP($B3076,$L3069:$M3074,2,0),0)+IFERROR(VLOOKUP($B3076,$N3069:$O3074,2,0),0)+IFERROR(VLOOKUP($B3076,$P3069:$Q3074,2,0),0)+IFERROR(VLOOKUP($B3076,$R3069:$S3074,2,0),0))</f>
        <v>0</v>
      </c>
      <c r="E3076" s="109"/>
      <c r="F3076" s="325" t="s">
        <v>37</v>
      </c>
      <c r="G3076" s="325"/>
      <c r="H3076" s="325"/>
      <c r="I3076" s="325"/>
      <c r="J3076" s="325"/>
      <c r="K3076" s="325"/>
      <c r="L3076" s="325"/>
      <c r="M3076" s="325"/>
      <c r="N3076" s="325"/>
      <c r="O3076" s="325"/>
      <c r="P3076" s="325"/>
      <c r="Q3076" s="325"/>
      <c r="R3076" s="325"/>
      <c r="S3076" s="325"/>
      <c r="T3076" s="325"/>
      <c r="U3076" s="325"/>
      <c r="V3076" s="325"/>
      <c r="W3076" s="325"/>
      <c r="X3076" s="325"/>
      <c r="Y3076" s="325"/>
      <c r="Z3076" s="325"/>
      <c r="AA3076" s="325"/>
      <c r="AB3076" s="110"/>
      <c r="AC3076" s="110"/>
      <c r="AD3076" s="110"/>
      <c r="AE3076" s="110"/>
      <c r="AF3076" s="110"/>
      <c r="AG3076" s="110"/>
      <c r="AH3076" s="110"/>
    </row>
    <row r="3077" spans="2:34" hidden="1" outlineLevel="2" x14ac:dyDescent="0.25">
      <c r="B3077" s="105">
        <v>2</v>
      </c>
      <c r="C3077" s="108">
        <f t="shared" ref="C3077" si="5316">-(IFERROR(VLOOKUP($B3077,$B3069:$C3074,2,0),0)+IFERROR(VLOOKUP($B3077,$D3069:$E3074,2,0),0)+IFERROR(VLOOKUP($B3077,$F3069:$G3074,2,0),0)+IFERROR(VLOOKUP($B3077,$H3069:$I3074,2,0),0)+IFERROR(VLOOKUP($B3077,$J3069:$K3074,2,0),0)+IFERROR(VLOOKUP($B3077,$L3069:$M3074,2,0),0)+IFERROR(VLOOKUP($B3077,$N3069:$O3074,2,0),0)+IFERROR(VLOOKUP($B3077,$P3069:$Q3074,2,0),0)+IFERROR(VLOOKUP($B3077,$R3069:$S3074,2,0),0))</f>
        <v>0</v>
      </c>
      <c r="E3077" s="110"/>
      <c r="F3077" s="110"/>
      <c r="G3077" s="326" t="s">
        <v>38</v>
      </c>
      <c r="H3077" s="326"/>
      <c r="I3077" s="326"/>
      <c r="J3077" s="326"/>
      <c r="K3077" s="326"/>
      <c r="L3077" s="326"/>
      <c r="M3077" s="110"/>
      <c r="N3077" s="110"/>
      <c r="O3077" s="110"/>
      <c r="P3077" s="327" t="s">
        <v>39</v>
      </c>
      <c r="Q3077" s="327"/>
      <c r="R3077" s="327"/>
      <c r="S3077" s="327"/>
      <c r="T3077" s="327"/>
      <c r="U3077" s="327"/>
      <c r="V3077" s="110"/>
      <c r="W3077" s="110"/>
      <c r="X3077" s="110"/>
      <c r="Y3077" s="110"/>
      <c r="Z3077" s="110"/>
      <c r="AA3077" s="110"/>
      <c r="AB3077" s="110"/>
      <c r="AC3077" s="110"/>
      <c r="AD3077" s="110"/>
      <c r="AE3077" s="110"/>
      <c r="AF3077" s="110"/>
      <c r="AG3077" s="110"/>
      <c r="AH3077" s="110"/>
    </row>
    <row r="3078" spans="2:34" hidden="1" outlineLevel="2" x14ac:dyDescent="0.25">
      <c r="B3078" s="105">
        <v>3</v>
      </c>
      <c r="C3078" s="108">
        <f t="shared" ref="C3078" si="5317">-(IFERROR(VLOOKUP($B3078,$B3069:$C3074,2,0),0)+IFERROR(VLOOKUP($B3078,$D3069:$E3074,2,0),0)+IFERROR(VLOOKUP($B3078,$F3069:$G3074,2,0),0)+IFERROR(VLOOKUP($B3078,$H3069:$I3074,2,0),0)+IFERROR(VLOOKUP($B3078,$J3069:$K3074,2,0),0)+IFERROR(VLOOKUP($B3078,$L3069:$M3074,2,0),0)+IFERROR(VLOOKUP($B3078,$N3069:$O3074,2,0),0)+IFERROR(VLOOKUP($B3078,$P3069:$Q3074,2,0),0)+IFERROR(VLOOKUP($B3078,$R3069:$S3074,2,0),0))</f>
        <v>0</v>
      </c>
      <c r="E3078" s="110"/>
      <c r="F3078" s="110"/>
      <c r="G3078" s="112">
        <v>6</v>
      </c>
      <c r="H3078" s="112">
        <v>5</v>
      </c>
      <c r="I3078" s="112">
        <v>4</v>
      </c>
      <c r="J3078" s="112">
        <v>3</v>
      </c>
      <c r="K3078" s="112">
        <v>2</v>
      </c>
      <c r="L3078" s="112">
        <v>1</v>
      </c>
      <c r="M3078" s="110"/>
      <c r="O3078" s="110"/>
      <c r="P3078" s="112">
        <v>6</v>
      </c>
      <c r="Q3078" s="112">
        <v>5</v>
      </c>
      <c r="R3078" s="112">
        <v>4</v>
      </c>
      <c r="S3078" s="112">
        <v>3</v>
      </c>
      <c r="T3078" s="112">
        <v>2</v>
      </c>
      <c r="U3078" s="112">
        <v>1</v>
      </c>
      <c r="AB3078" s="110"/>
      <c r="AC3078" s="110"/>
      <c r="AD3078" s="110"/>
      <c r="AE3078" s="110"/>
      <c r="AF3078" s="110"/>
      <c r="AG3078" s="110"/>
      <c r="AH3078" s="110"/>
    </row>
    <row r="3079" spans="2:34" hidden="1" outlineLevel="2" x14ac:dyDescent="0.25">
      <c r="B3079" s="105">
        <v>4</v>
      </c>
      <c r="C3079" s="108">
        <f t="shared" ref="C3079" si="5318">-(IFERROR(VLOOKUP($B3079,$B3069:$C3074,2,0),0)+IFERROR(VLOOKUP($B3079,$D3069:$E3074,2,0),0)+IFERROR(VLOOKUP($B3079,$F3069:$G3074,2,0),0)+IFERROR(VLOOKUP($B3079,$H3069:$I3074,2,0),0)+IFERROR(VLOOKUP($B3079,$J3069:$K3074,2,0),0)+IFERROR(VLOOKUP($B3079,$L3069:$M3074,2,0),0)+IFERROR(VLOOKUP($B3079,$N3069:$O3074,2,0),0)+IFERROR(VLOOKUP($B3079,$P3069:$Q3074,2,0),0)+IFERROR(VLOOKUP($B3079,$R3069:$S3074,2,0),0))</f>
        <v>0</v>
      </c>
      <c r="E3079" s="110"/>
      <c r="F3079" s="105">
        <v>1</v>
      </c>
      <c r="G3079" s="184" t="e">
        <f t="array" ref="G3079:G3085">MMULT(MINVERSE($C$24:$I$30),$C3076:$C3082)</f>
        <v>#NUM!</v>
      </c>
      <c r="H3079" s="184" t="e">
        <f t="array" ref="H3079:H3084">MMULT(MINVERSE($C$24:$H$29),$C3076:$C3081)</f>
        <v>#NUM!</v>
      </c>
      <c r="I3079" s="184" t="e">
        <f t="array" ref="I3079:I3083">MMULT(MINVERSE($C$24:$G$28),$C3076:$C3080)</f>
        <v>#NUM!</v>
      </c>
      <c r="J3079" s="184" t="e">
        <f t="array" ref="J3079:J3082">MMULT(MINVERSE($C$24:$F$27),$C3076:$C3079)</f>
        <v>#NUM!</v>
      </c>
      <c r="K3079" s="184" t="e">
        <f t="array" ref="K3079:K3081">MMULT(MINVERSE($C$24:$E$26),$C3076:$C3078)</f>
        <v>#NUM!</v>
      </c>
      <c r="L3079" s="184" t="e">
        <f t="array" ref="L3079:L3080">MMULT(MINVERSE($C$24:$D$25),$C3076:$C3077)</f>
        <v>#NUM!</v>
      </c>
      <c r="M3079" s="110"/>
      <c r="O3079" s="105">
        <v>1</v>
      </c>
      <c r="P3079" s="184" t="e">
        <f t="array" ref="P3079:P3089">MMULT(MINVERSE($C$24:$M$34),$C3076:$C3086)</f>
        <v>#NUM!</v>
      </c>
      <c r="Q3079" s="184" t="e">
        <f t="array" ref="Q3079:Q3088">MMULT(MINVERSE($C$24:$L$33),$C3076:$C3085)</f>
        <v>#NUM!</v>
      </c>
      <c r="R3079" s="184" t="e">
        <f t="array" ref="R3079:R3087">MMULT(MINVERSE($C$24:$K$32),$C3076:$C3084)</f>
        <v>#NUM!</v>
      </c>
      <c r="S3079" s="184" t="e">
        <f t="array" ref="S3079:S3086">MMULT(MINVERSE($C$24:$J$31),$C3076:$C3083)</f>
        <v>#NUM!</v>
      </c>
      <c r="T3079" s="114"/>
      <c r="U3079" s="114"/>
      <c r="V3079" s="110"/>
      <c r="W3079" s="110"/>
      <c r="X3079" s="110"/>
      <c r="Y3079" s="110"/>
      <c r="Z3079" s="110"/>
      <c r="AA3079" s="110"/>
      <c r="AB3079" s="110"/>
      <c r="AC3079" s="110"/>
      <c r="AD3079" s="110"/>
      <c r="AE3079" s="110"/>
      <c r="AF3079" s="110"/>
      <c r="AG3079" s="110"/>
      <c r="AH3079" s="110"/>
    </row>
    <row r="3080" spans="2:34" hidden="1" outlineLevel="2" x14ac:dyDescent="0.25">
      <c r="B3080" s="105">
        <v>5</v>
      </c>
      <c r="C3080" s="108">
        <f t="shared" ref="C3080" si="5319">-(IFERROR(VLOOKUP($B3080,$B3069:$C3074,2,0),0)+IFERROR(VLOOKUP($B3080,$D3069:$E3074,2,0),0)+IFERROR(VLOOKUP($B3080,$F3069:$G3074,2,0),0)+IFERROR(VLOOKUP($B3080,$H3069:$I3074,2,0),0)+IFERROR(VLOOKUP($B3080,$J3069:$K3074,2,0),0)+IFERROR(VLOOKUP($B3080,$L3069:$M3074,2,0),0)+IFERROR(VLOOKUP($B3080,$N3069:$O3074,2,0),0)+IFERROR(VLOOKUP($B3080,$P3069:$Q3074,2,0),0)+IFERROR(VLOOKUP($B3080,$R3069:$S3074,2,0),0))</f>
        <v>0</v>
      </c>
      <c r="E3080" s="110"/>
      <c r="F3080" s="105">
        <v>2</v>
      </c>
      <c r="G3080" s="185" t="e">
        <v>#NUM!</v>
      </c>
      <c r="H3080" s="185" t="e">
        <v>#NUM!</v>
      </c>
      <c r="I3080" s="185" t="e">
        <v>#NUM!</v>
      </c>
      <c r="J3080" s="185" t="e">
        <v>#NUM!</v>
      </c>
      <c r="K3080" s="185" t="e">
        <v>#NUM!</v>
      </c>
      <c r="L3080" s="185" t="e">
        <v>#NUM!</v>
      </c>
      <c r="M3080" s="110"/>
      <c r="O3080" s="105">
        <v>2</v>
      </c>
      <c r="P3080" s="185" t="e">
        <v>#NUM!</v>
      </c>
      <c r="Q3080" s="185" t="e">
        <v>#NUM!</v>
      </c>
      <c r="R3080" s="185" t="e">
        <v>#NUM!</v>
      </c>
      <c r="S3080" s="185" t="e">
        <v>#NUM!</v>
      </c>
      <c r="T3080" s="114"/>
      <c r="U3080" s="114"/>
    </row>
    <row r="3081" spans="2:34" hidden="1" outlineLevel="2" x14ac:dyDescent="0.25">
      <c r="B3081" s="105">
        <v>6</v>
      </c>
      <c r="C3081" s="108">
        <f t="shared" ref="C3081" si="5320">-(IFERROR(VLOOKUP($B3081,$B3069:$C3074,2,0),0)+IFERROR(VLOOKUP($B3081,$D3069:$E3074,2,0),0)+IFERROR(VLOOKUP($B3081,$F3069:$G3074,2,0),0)+IFERROR(VLOOKUP($B3081,$H3069:$I3074,2,0),0)+IFERROR(VLOOKUP($B3081,$J3069:$K3074,2,0),0)+IFERROR(VLOOKUP($B3081,$L3069:$M3074,2,0),0)+IFERROR(VLOOKUP($B3081,$N3069:$O3074,2,0),0)+IFERROR(VLOOKUP($B3081,$P3069:$Q3074,2,0),0)+IFERROR(VLOOKUP($B3081,$R3069:$S3074,2,0),0))</f>
        <v>0</v>
      </c>
      <c r="E3081" s="110"/>
      <c r="F3081" s="105">
        <v>3</v>
      </c>
      <c r="G3081" s="185" t="e">
        <v>#NUM!</v>
      </c>
      <c r="H3081" s="185" t="e">
        <v>#NUM!</v>
      </c>
      <c r="I3081" s="185" t="e">
        <v>#NUM!</v>
      </c>
      <c r="J3081" s="185" t="e">
        <v>#NUM!</v>
      </c>
      <c r="K3081" s="185" t="e">
        <v>#NUM!</v>
      </c>
      <c r="L3081" s="185"/>
      <c r="M3081" s="110"/>
      <c r="O3081" s="105">
        <v>3</v>
      </c>
      <c r="P3081" s="185" t="e">
        <v>#NUM!</v>
      </c>
      <c r="Q3081" s="185" t="e">
        <v>#NUM!</v>
      </c>
      <c r="R3081" s="185" t="e">
        <v>#NUM!</v>
      </c>
      <c r="S3081" s="185" t="e">
        <v>#NUM!</v>
      </c>
      <c r="T3081" s="114"/>
      <c r="U3081" s="114"/>
    </row>
    <row r="3082" spans="2:34" hidden="1" outlineLevel="2" x14ac:dyDescent="0.25">
      <c r="B3082" s="105">
        <v>7</v>
      </c>
      <c r="C3082" s="108">
        <f t="shared" ref="C3082" si="5321">-(IFERROR(VLOOKUP($B3082,$B3069:$C3074,2,0),0)+IFERROR(VLOOKUP($B3082,$D3069:$E3074,2,0),0)+IFERROR(VLOOKUP($B3082,$F3069:$G3074,2,0),0)+IFERROR(VLOOKUP($B3082,$H3069:$I3074,2,0),0)+IFERROR(VLOOKUP($B3082,$J3069:$K3074,2,0),0)+IFERROR(VLOOKUP($B3082,$L3069:$M3074,2,0),0)+IFERROR(VLOOKUP($B3082,$N3069:$O3074,2,0),0)+IFERROR(VLOOKUP($B3082,$P3069:$Q3074,2,0),0)+IFERROR(VLOOKUP($B3082,$R3069:$S3074,2,0),0))</f>
        <v>0</v>
      </c>
      <c r="E3082" s="110"/>
      <c r="F3082" s="105">
        <v>4</v>
      </c>
      <c r="G3082" s="185" t="e">
        <v>#NUM!</v>
      </c>
      <c r="H3082" s="185" t="e">
        <v>#NUM!</v>
      </c>
      <c r="I3082" s="185" t="e">
        <v>#NUM!</v>
      </c>
      <c r="J3082" s="185" t="e">
        <v>#NUM!</v>
      </c>
      <c r="K3082" s="185"/>
      <c r="L3082" s="185"/>
      <c r="M3082" s="110"/>
      <c r="O3082" s="105">
        <v>4</v>
      </c>
      <c r="P3082" s="185" t="e">
        <v>#NUM!</v>
      </c>
      <c r="Q3082" s="185" t="e">
        <v>#NUM!</v>
      </c>
      <c r="R3082" s="185" t="e">
        <v>#NUM!</v>
      </c>
      <c r="S3082" s="185" t="e">
        <v>#NUM!</v>
      </c>
      <c r="T3082" s="114"/>
      <c r="U3082" s="114"/>
    </row>
    <row r="3083" spans="2:34" hidden="1" outlineLevel="2" x14ac:dyDescent="0.25">
      <c r="B3083" s="105">
        <v>8</v>
      </c>
      <c r="C3083" s="108">
        <f t="shared" ref="C3083" si="5322">-(IFERROR(VLOOKUP($B3083,$B3069:$C3074,2,0),0)+IFERROR(VLOOKUP($B3083,$D3069:$E3074,2,0),0)+IFERROR(VLOOKUP($B3083,$F3069:$G3074,2,0),0)+IFERROR(VLOOKUP($B3083,$H3069:$I3074,2,0),0)+IFERROR(VLOOKUP($B3083,$J3069:$K3074,2,0),0)+IFERROR(VLOOKUP($B3083,$L3069:$M3074,2,0),0)+IFERROR(VLOOKUP($B3083,$N3069:$O3074,2,0),0)+IFERROR(VLOOKUP($B3083,$P3069:$Q3074,2,0),0)+IFERROR(VLOOKUP($B3083,$R3069:$S3074,2,0),0))</f>
        <v>0</v>
      </c>
      <c r="E3083" s="110" t="s">
        <v>40</v>
      </c>
      <c r="F3083" s="105">
        <v>5</v>
      </c>
      <c r="G3083" s="185" t="e">
        <v>#NUM!</v>
      </c>
      <c r="H3083" s="185" t="e">
        <v>#NUM!</v>
      </c>
      <c r="I3083" s="185" t="e">
        <v>#NUM!</v>
      </c>
      <c r="J3083" s="185"/>
      <c r="K3083" s="185"/>
      <c r="L3083" s="185"/>
      <c r="M3083" s="110"/>
      <c r="O3083" s="105">
        <v>5</v>
      </c>
      <c r="P3083" s="185" t="e">
        <v>#NUM!</v>
      </c>
      <c r="Q3083" s="185" t="e">
        <v>#NUM!</v>
      </c>
      <c r="R3083" s="185" t="e">
        <v>#NUM!</v>
      </c>
      <c r="S3083" s="185" t="e">
        <v>#NUM!</v>
      </c>
      <c r="T3083" s="114"/>
      <c r="U3083" s="114"/>
    </row>
    <row r="3084" spans="2:34" hidden="1" outlineLevel="2" x14ac:dyDescent="0.25">
      <c r="B3084" s="105">
        <v>9</v>
      </c>
      <c r="C3084" s="108">
        <f t="shared" ref="C3084" si="5323">-(IFERROR(VLOOKUP($B3084,$B3069:$C3074,2,0),0)+IFERROR(VLOOKUP($B3084,$D3069:$E3074,2,0),0)+IFERROR(VLOOKUP($B3084,$F3069:$G3074,2,0),0)+IFERROR(VLOOKUP($B3084,$H3069:$I3074,2,0),0)+IFERROR(VLOOKUP($B3084,$J3069:$K3074,2,0),0)+IFERROR(VLOOKUP($B3084,$L3069:$M3074,2,0),0)+IFERROR(VLOOKUP($B3084,$N3069:$O3074,2,0),0)+IFERROR(VLOOKUP($B3084,$P3069:$Q3074,2,0),0)+IFERROR(VLOOKUP($B3084,$R3069:$S3074,2,0),0))</f>
        <v>0</v>
      </c>
      <c r="E3084" s="110"/>
      <c r="F3084" s="105">
        <v>6</v>
      </c>
      <c r="G3084" s="185" t="e">
        <v>#NUM!</v>
      </c>
      <c r="H3084" s="185" t="e">
        <v>#NUM!</v>
      </c>
      <c r="I3084" s="185"/>
      <c r="J3084" s="185"/>
      <c r="K3084" s="185"/>
      <c r="L3084" s="185"/>
      <c r="M3084" s="110"/>
      <c r="O3084" s="105">
        <v>6</v>
      </c>
      <c r="P3084" s="185" t="e">
        <v>#NUM!</v>
      </c>
      <c r="Q3084" s="185" t="e">
        <v>#NUM!</v>
      </c>
      <c r="R3084" s="185" t="e">
        <v>#NUM!</v>
      </c>
      <c r="S3084" s="185" t="e">
        <v>#NUM!</v>
      </c>
      <c r="T3084" s="114"/>
      <c r="U3084" s="114"/>
    </row>
    <row r="3085" spans="2:34" hidden="1" outlineLevel="2" x14ac:dyDescent="0.25">
      <c r="B3085" s="105">
        <v>10</v>
      </c>
      <c r="C3085" s="108">
        <f t="shared" ref="C3085" si="5324">-(IFERROR(VLOOKUP($B3085,$B3069:$C3074,2,0),0)+IFERROR(VLOOKUP($B3085,$D3069:$E3074,2,0),0)+IFERROR(VLOOKUP($B3085,$F3069:$G3074,2,0),0)+IFERROR(VLOOKUP($B3085,$H3069:$I3074,2,0),0)+IFERROR(VLOOKUP($B3085,$J3069:$K3074,2,0),0)+IFERROR(VLOOKUP($B3085,$L3069:$M3074,2,0),0)+IFERROR(VLOOKUP($B3085,$N3069:$O3074,2,0),0)+IFERROR(VLOOKUP($B3085,$P3069:$Q3074,2,0),0)+IFERROR(VLOOKUP($B3085,$R3069:$S3074,2,0),0))</f>
        <v>0</v>
      </c>
      <c r="E3085" s="110"/>
      <c r="F3085" s="105">
        <v>7</v>
      </c>
      <c r="G3085" s="185" t="e">
        <v>#NUM!</v>
      </c>
      <c r="H3085" s="185"/>
      <c r="I3085" s="185"/>
      <c r="J3085" s="185"/>
      <c r="K3085" s="185"/>
      <c r="L3085" s="185"/>
      <c r="M3085" s="110"/>
      <c r="N3085" s="110" t="s">
        <v>40</v>
      </c>
      <c r="O3085" s="105">
        <v>7</v>
      </c>
      <c r="P3085" s="185" t="e">
        <v>#NUM!</v>
      </c>
      <c r="Q3085" s="185" t="e">
        <v>#NUM!</v>
      </c>
      <c r="R3085" s="185" t="e">
        <v>#NUM!</v>
      </c>
      <c r="S3085" s="185" t="e">
        <v>#NUM!</v>
      </c>
      <c r="T3085" s="114"/>
      <c r="U3085" s="114"/>
    </row>
    <row r="3086" spans="2:34" hidden="1" outlineLevel="2" x14ac:dyDescent="0.25">
      <c r="B3086" s="105">
        <v>11</v>
      </c>
      <c r="C3086" s="108">
        <f t="shared" ref="C3086" si="5325">-(IFERROR(VLOOKUP($B3086,$B3069:$C3074,2,0),0)+IFERROR(VLOOKUP($B3086,$D3069:$E3074,2,0),0)+IFERROR(VLOOKUP($B3086,$F3069:$G3074,2,0),0)+IFERROR(VLOOKUP($B3086,$H3069:$I3074,2,0),0)+IFERROR(VLOOKUP($B3086,$J3069:$K3074,2,0),0)+IFERROR(VLOOKUP($B3086,$L3069:$M3074,2,0),0)+IFERROR(VLOOKUP($B3086,$N3069:$O3074,2,0),0)+IFERROR(VLOOKUP($B3086,$P3069:$Q3074,2,0),0)+IFERROR(VLOOKUP($B3086,$R3069:$S3074,2,0),0))</f>
        <v>0</v>
      </c>
      <c r="E3086" s="110"/>
      <c r="M3086" s="110"/>
      <c r="O3086" s="105">
        <v>8</v>
      </c>
      <c r="P3086" s="185" t="e">
        <v>#NUM!</v>
      </c>
      <c r="Q3086" s="185" t="e">
        <v>#NUM!</v>
      </c>
      <c r="R3086" s="185" t="e">
        <v>#NUM!</v>
      </c>
      <c r="S3086" s="185" t="e">
        <v>#NUM!</v>
      </c>
      <c r="T3086" s="114"/>
      <c r="U3086" s="114"/>
    </row>
    <row r="3087" spans="2:34" hidden="1" outlineLevel="2" x14ac:dyDescent="0.25">
      <c r="B3087" s="105">
        <v>12</v>
      </c>
      <c r="C3087" s="108">
        <f t="shared" ref="C3087" si="5326">-(IFERROR(VLOOKUP($B3087,$B3069:$C3074,2,0),0)+IFERROR(VLOOKUP($B3087,$D3069:$E3074,2,0),0)+IFERROR(VLOOKUP($B3087,$F3069:$G3074,2,0),0)+IFERROR(VLOOKUP($B3087,$H3069:$I3074,2,0),0)+IFERROR(VLOOKUP($B3087,$J3069:$K3074,2,0),0)+IFERROR(VLOOKUP($B3087,$L3069:$M3074,2,0),0)+IFERROR(VLOOKUP($B3087,$N3069:$O3074,2,0),0)+IFERROR(VLOOKUP($B3087,$P3069:$Q3074,2,0),0)+IFERROR(VLOOKUP($B3087,$R3069:$S3074,2,0),0))</f>
        <v>0</v>
      </c>
      <c r="E3087" s="110"/>
      <c r="M3087" s="110"/>
      <c r="O3087" s="105">
        <v>9</v>
      </c>
      <c r="P3087" s="185" t="e">
        <v>#NUM!</v>
      </c>
      <c r="Q3087" s="185" t="e">
        <v>#NUM!</v>
      </c>
      <c r="R3087" s="185" t="e">
        <v>#NUM!</v>
      </c>
      <c r="S3087" s="185"/>
      <c r="T3087" s="114"/>
      <c r="U3087" s="114"/>
    </row>
    <row r="3088" spans="2:34" hidden="1" outlineLevel="2" x14ac:dyDescent="0.25">
      <c r="B3088" s="105">
        <v>13</v>
      </c>
      <c r="C3088" s="108">
        <f t="shared" ref="C3088" si="5327">-(IFERROR(VLOOKUP($B3088,$B3069:$C3074,2,0),0)+IFERROR(VLOOKUP($B3088,$D3069:$E3074,2,0),0)+IFERROR(VLOOKUP($B3088,$F3069:$G3074,2,0),0)+IFERROR(VLOOKUP($B3088,$H3069:$I3074,2,0),0)+IFERROR(VLOOKUP($B3088,$J3069:$K3074,2,0),0)+IFERROR(VLOOKUP($B3088,$L3069:$M3074,2,0),0)+IFERROR(VLOOKUP($B3088,$N3069:$O3074,2,0),0)+IFERROR(VLOOKUP($B3088,$P3069:$Q3074,2,0),0)+IFERROR(VLOOKUP($B3088,$R3069:$S3074,2,0),0))</f>
        <v>0</v>
      </c>
      <c r="E3088" s="110"/>
      <c r="F3088" s="110"/>
      <c r="G3088" s="324" t="s">
        <v>42</v>
      </c>
      <c r="H3088" s="324"/>
      <c r="I3088" s="324"/>
      <c r="J3088" s="324"/>
      <c r="K3088" s="324"/>
      <c r="L3088" s="324"/>
      <c r="M3088" s="110"/>
      <c r="O3088" s="105">
        <v>10</v>
      </c>
      <c r="P3088" s="185" t="e">
        <v>#NUM!</v>
      </c>
      <c r="Q3088" s="185" t="e">
        <v>#NUM!</v>
      </c>
      <c r="R3088" s="185"/>
      <c r="S3088" s="185"/>
      <c r="T3088" s="114"/>
      <c r="U3088" s="114"/>
    </row>
    <row r="3089" spans="1:24" hidden="1" outlineLevel="2" x14ac:dyDescent="0.25">
      <c r="B3089" s="105">
        <v>14</v>
      </c>
      <c r="C3089" s="108">
        <f t="shared" ref="C3089" si="5328">-(IFERROR(VLOOKUP($B3089,$B3069:$C3074,2,0),0)+IFERROR(VLOOKUP($B3089,$D3069:$E3074,2,0),0)+IFERROR(VLOOKUP($B3089,$F3069:$G3074,2,0),0)+IFERROR(VLOOKUP($B3089,$H3069:$I3074,2,0),0)+IFERROR(VLOOKUP($B3089,$J3069:$K3074,2,0),0)+IFERROR(VLOOKUP($B3089,$L3069:$M3074,2,0),0)+IFERROR(VLOOKUP($B3089,$N3069:$O3074,2,0),0)+IFERROR(VLOOKUP($B3089,$P3069:$Q3074,2,0),0)+IFERROR(VLOOKUP($B3089,$R3069:$S3074,2,0),0))</f>
        <v>0</v>
      </c>
      <c r="E3089" s="110"/>
      <c r="F3089" s="110"/>
      <c r="G3089" s="112">
        <v>6</v>
      </c>
      <c r="H3089" s="112">
        <v>5</v>
      </c>
      <c r="I3089" s="112">
        <v>4</v>
      </c>
      <c r="J3089" s="112">
        <v>3</v>
      </c>
      <c r="K3089" s="112">
        <v>2</v>
      </c>
      <c r="L3089" s="112">
        <v>1</v>
      </c>
      <c r="M3089" s="110"/>
      <c r="O3089" s="105">
        <v>11</v>
      </c>
      <c r="P3089" s="185" t="e">
        <v>#NUM!</v>
      </c>
      <c r="Q3089" s="185"/>
      <c r="R3089" s="185"/>
      <c r="S3089" s="185"/>
      <c r="T3089" s="114"/>
      <c r="U3089" s="114"/>
    </row>
    <row r="3090" spans="1:24" hidden="1" outlineLevel="2" x14ac:dyDescent="0.25">
      <c r="A3090" s="68" t="s">
        <v>41</v>
      </c>
      <c r="B3090" s="105">
        <v>15</v>
      </c>
      <c r="C3090" s="108">
        <f t="shared" ref="C3090" si="5329">-(IFERROR(VLOOKUP($B3090,$B3069:$C3074,2,0),0)+IFERROR(VLOOKUP($B3090,$D3069:$E3074,2,0),0)+IFERROR(VLOOKUP($B3090,$F3069:$G3074,2,0),0)+IFERROR(VLOOKUP($B3090,$H3069:$I3074,2,0),0)+IFERROR(VLOOKUP($B3090,$J3069:$K3074,2,0),0)+IFERROR(VLOOKUP($B3090,$L3069:$M3074,2,0),0)+IFERROR(VLOOKUP($B3090,$N3069:$O3074,2,0),0)+IFERROR(VLOOKUP($B3090,$P3069:$Q3074,2,0),0)+IFERROR(VLOOKUP($B3090,$R3069:$S3074,2,0),0))</f>
        <v>0</v>
      </c>
      <c r="E3090" s="110"/>
      <c r="F3090" s="105">
        <v>1</v>
      </c>
      <c r="G3090" s="184" t="e">
        <f t="array" ref="G3090:G3098">MMULT(MINVERSE($C$24:$K$32),$C3076:$C3084)</f>
        <v>#NUM!</v>
      </c>
      <c r="H3090" s="184" t="e">
        <f t="array" ref="H3090:H3097">MMULT(MINVERSE($C$24:$J$31),$C3076:$C3083)</f>
        <v>#NUM!</v>
      </c>
      <c r="I3090" s="184" t="e">
        <f t="array" ref="I3090:I3096">MMULT(MINVERSE($C$24:$I$30),$C3076:$C3082)</f>
        <v>#NUM!</v>
      </c>
      <c r="J3090" s="184" t="e">
        <f t="array" ref="J3090:J3095">MMULT(MINVERSE($C$24:$H$29),$C3076:$C3081)</f>
        <v>#NUM!</v>
      </c>
      <c r="K3090" s="184" t="e">
        <f t="array" ref="K3090:K3094">MMULT(MINVERSE($C$24:$G$28),$C3076:$C3080)</f>
        <v>#NUM!</v>
      </c>
      <c r="L3090" s="113"/>
      <c r="M3090" s="110"/>
      <c r="N3090" s="110"/>
      <c r="O3090" s="110"/>
      <c r="P3090" s="110"/>
    </row>
    <row r="3091" spans="1:24" hidden="1" outlineLevel="2" x14ac:dyDescent="0.25">
      <c r="B3091" s="105">
        <v>16</v>
      </c>
      <c r="C3091" s="108">
        <f t="shared" ref="C3091" si="5330">-(IFERROR(VLOOKUP($B3091,$B3069:$C3074,2,0),0)+IFERROR(VLOOKUP($B3091,$D3069:$E3074,2,0),0)+IFERROR(VLOOKUP($B3091,$F3069:$G3074,2,0),0)+IFERROR(VLOOKUP($B3091,$H3069:$I3074,2,0),0)+IFERROR(VLOOKUP($B3091,$J3069:$K3074,2,0),0)+IFERROR(VLOOKUP($B3091,$L3069:$M3074,2,0),0)+IFERROR(VLOOKUP($B3091,$N3069:$O3074,2,0),0)+IFERROR(VLOOKUP($B3091,$P3069:$Q3074,2,0),0)+IFERROR(VLOOKUP($B3091,$R3069:$S3074,2,0),0))</f>
        <v>0</v>
      </c>
      <c r="E3091" s="110"/>
      <c r="F3091" s="105">
        <v>2</v>
      </c>
      <c r="G3091" s="185" t="e">
        <v>#NUM!</v>
      </c>
      <c r="H3091" s="185" t="e">
        <v>#NUM!</v>
      </c>
      <c r="I3091" s="185" t="e">
        <v>#NUM!</v>
      </c>
      <c r="J3091" s="185" t="e">
        <v>#NUM!</v>
      </c>
      <c r="K3091" s="185" t="e">
        <v>#NUM!</v>
      </c>
      <c r="L3091" s="114"/>
      <c r="M3091" s="110"/>
      <c r="N3091" s="110"/>
      <c r="O3091" s="110"/>
      <c r="P3091" s="110"/>
    </row>
    <row r="3092" spans="1:24" hidden="1" outlineLevel="2" x14ac:dyDescent="0.25">
      <c r="B3092" s="105">
        <v>17</v>
      </c>
      <c r="C3092" s="108">
        <f t="shared" ref="C3092" si="5331">-(IFERROR(VLOOKUP($B3092,$B3069:$C3074,2,0),0)+IFERROR(VLOOKUP($B3092,$D3069:$E3074,2,0),0)+IFERROR(VLOOKUP($B3092,$F3069:$G3074,2,0),0)+IFERROR(VLOOKUP($B3092,$H3069:$I3074,2,0),0)+IFERROR(VLOOKUP($B3092,$J3069:$K3074,2,0),0)+IFERROR(VLOOKUP($B3092,$L3069:$M3074,2,0),0)+IFERROR(VLOOKUP($B3092,$N3069:$O3074,2,0),0)+IFERROR(VLOOKUP($B3092,$P3069:$Q3074,2,0),0)+IFERROR(VLOOKUP($B3092,$R3069:$S3074,2,0),0))</f>
        <v>0</v>
      </c>
      <c r="E3092" s="110"/>
      <c r="F3092" s="105">
        <v>3</v>
      </c>
      <c r="G3092" s="185" t="e">
        <v>#NUM!</v>
      </c>
      <c r="H3092" s="185" t="e">
        <v>#NUM!</v>
      </c>
      <c r="I3092" s="185" t="e">
        <v>#NUM!</v>
      </c>
      <c r="J3092" s="185" t="e">
        <v>#NUM!</v>
      </c>
      <c r="K3092" s="185" t="e">
        <v>#NUM!</v>
      </c>
      <c r="L3092" s="114"/>
      <c r="M3092" s="110"/>
    </row>
    <row r="3093" spans="1:24" hidden="1" outlineLevel="2" x14ac:dyDescent="0.25">
      <c r="B3093" s="105">
        <v>18</v>
      </c>
      <c r="C3093" s="108">
        <f t="shared" ref="C3093" si="5332">-(IFERROR(VLOOKUP($B3093,$B3069:$C3074,2,0),0)+IFERROR(VLOOKUP($B3093,$D3069:$E3074,2,0),0)+IFERROR(VLOOKUP($B3093,$F3069:$G3074,2,0),0)+IFERROR(VLOOKUP($B3093,$H3069:$I3074,2,0),0)+IFERROR(VLOOKUP($B3093,$J3069:$K3074,2,0),0)+IFERROR(VLOOKUP($B3093,$L3069:$M3074,2,0),0)+IFERROR(VLOOKUP($B3093,$N3069:$O3074,2,0),0)+IFERROR(VLOOKUP($B3093,$P3069:$Q3074,2,0),0)+IFERROR(VLOOKUP($B3093,$R3069:$S3074,2,0),0))</f>
        <v>0</v>
      </c>
      <c r="E3093" s="110"/>
      <c r="F3093" s="105">
        <v>4</v>
      </c>
      <c r="G3093" s="185" t="e">
        <v>#NUM!</v>
      </c>
      <c r="H3093" s="185" t="e">
        <v>#NUM!</v>
      </c>
      <c r="I3093" s="185" t="e">
        <v>#NUM!</v>
      </c>
      <c r="J3093" s="185" t="e">
        <v>#NUM!</v>
      </c>
      <c r="K3093" s="185" t="e">
        <v>#NUM!</v>
      </c>
      <c r="L3093" s="114"/>
      <c r="M3093" s="110"/>
    </row>
    <row r="3094" spans="1:24" hidden="1" outlineLevel="2" x14ac:dyDescent="0.25">
      <c r="B3094" s="105">
        <v>19</v>
      </c>
      <c r="C3094" s="108">
        <f t="shared" ref="C3094" si="5333">-(IFERROR(VLOOKUP($B3094,$B3069:$C3074,2,0),0)+IFERROR(VLOOKUP($B3094,$D3069:$E3074,2,0),0)+IFERROR(VLOOKUP($B3094,$F3069:$G3074,2,0),0)+IFERROR(VLOOKUP($B3094,$H3069:$I3074,2,0),0)+IFERROR(VLOOKUP($B3094,$J3069:$K3074,2,0),0)+IFERROR(VLOOKUP($B3094,$L3069:$M3074,2,0),0)+IFERROR(VLOOKUP($B3094,$N3069:$O3074,2,0),0)+IFERROR(VLOOKUP($B3094,$P3069:$Q3074,2,0),0)+IFERROR(VLOOKUP($B3094,$R3069:$S3074,2,0),0))</f>
        <v>0</v>
      </c>
      <c r="E3094" s="110"/>
      <c r="F3094" s="105">
        <v>5</v>
      </c>
      <c r="G3094" s="185" t="e">
        <v>#NUM!</v>
      </c>
      <c r="H3094" s="185" t="e">
        <v>#NUM!</v>
      </c>
      <c r="I3094" s="185" t="e">
        <v>#NUM!</v>
      </c>
      <c r="J3094" s="185" t="e">
        <v>#NUM!</v>
      </c>
      <c r="K3094" s="185" t="e">
        <v>#NUM!</v>
      </c>
      <c r="L3094" s="114"/>
      <c r="M3094" s="110"/>
    </row>
    <row r="3095" spans="1:24" hidden="1" outlineLevel="2" x14ac:dyDescent="0.25">
      <c r="B3095" s="105">
        <v>20</v>
      </c>
      <c r="C3095" s="108">
        <f t="shared" ref="C3095" si="5334">-(IFERROR(VLOOKUP($B3095,$B3069:$C3074,2,0),0)+IFERROR(VLOOKUP($B3095,$D3069:$E3074,2,0),0)+IFERROR(VLOOKUP($B3095,$F3069:$G3074,2,0),0)+IFERROR(VLOOKUP($B3095,$H3069:$I3074,2,0),0)+IFERROR(VLOOKUP($B3095,$J3069:$K3074,2,0),0)+IFERROR(VLOOKUP($B3095,$L3069:$M3074,2,0),0)+IFERROR(VLOOKUP($B3095,$N3069:$O3074,2,0),0)+IFERROR(VLOOKUP($B3095,$P3069:$Q3074,2,0),0)+IFERROR(VLOOKUP($B3095,$R3069:$S3074,2,0),0))</f>
        <v>0</v>
      </c>
      <c r="E3095" s="110" t="s">
        <v>40</v>
      </c>
      <c r="F3095" s="105">
        <v>6</v>
      </c>
      <c r="G3095" s="185" t="e">
        <v>#NUM!</v>
      </c>
      <c r="H3095" s="185" t="e">
        <v>#NUM!</v>
      </c>
      <c r="I3095" s="185" t="e">
        <v>#NUM!</v>
      </c>
      <c r="J3095" s="185" t="e">
        <v>#NUM!</v>
      </c>
      <c r="K3095" s="185"/>
      <c r="L3095" s="114"/>
      <c r="M3095" s="110"/>
    </row>
    <row r="3096" spans="1:24" hidden="1" outlineLevel="2" x14ac:dyDescent="0.25">
      <c r="B3096" s="105">
        <v>21</v>
      </c>
      <c r="C3096" s="108">
        <f t="shared" ref="C3096" si="5335">-(IFERROR(VLOOKUP($B3096,$B3069:$C3074,2,0),0)+IFERROR(VLOOKUP($B3096,$D3069:$E3074,2,0),0)+IFERROR(VLOOKUP($B3096,$F3069:$G3074,2,0),0)+IFERROR(VLOOKUP($B3096,$H3069:$I3074,2,0),0)+IFERROR(VLOOKUP($B3096,$J3069:$K3074,2,0),0)+IFERROR(VLOOKUP($B3096,$L3069:$M3074,2,0),0)+IFERROR(VLOOKUP($B3096,$N3069:$O3074,2,0),0)+IFERROR(VLOOKUP($B3096,$P3069:$Q3074,2,0),0)+IFERROR(VLOOKUP($B3096,$R3069:$S3074,2,0),0))</f>
        <v>0</v>
      </c>
      <c r="E3096" s="110"/>
      <c r="F3096" s="105">
        <v>7</v>
      </c>
      <c r="G3096" s="185" t="e">
        <v>#NUM!</v>
      </c>
      <c r="H3096" s="185" t="e">
        <v>#NUM!</v>
      </c>
      <c r="I3096" s="185" t="e">
        <v>#NUM!</v>
      </c>
      <c r="J3096" s="185"/>
      <c r="K3096" s="185"/>
      <c r="L3096" s="114"/>
      <c r="M3096" s="110"/>
    </row>
    <row r="3097" spans="1:24" hidden="1" outlineLevel="2" x14ac:dyDescent="0.25">
      <c r="E3097" s="110"/>
      <c r="F3097" s="105">
        <v>8</v>
      </c>
      <c r="G3097" s="185" t="e">
        <v>#NUM!</v>
      </c>
      <c r="H3097" s="185" t="e">
        <v>#NUM!</v>
      </c>
      <c r="I3097" s="185"/>
      <c r="J3097" s="185"/>
      <c r="K3097" s="185"/>
      <c r="L3097" s="114"/>
      <c r="M3097" s="110"/>
      <c r="X3097" s="110"/>
    </row>
    <row r="3098" spans="1:24" hidden="1" outlineLevel="2" x14ac:dyDescent="0.25">
      <c r="E3098" s="110"/>
      <c r="F3098" s="105">
        <v>9</v>
      </c>
      <c r="G3098" s="185" t="e">
        <v>#NUM!</v>
      </c>
      <c r="H3098" s="185"/>
      <c r="I3098" s="185"/>
      <c r="J3098" s="185"/>
      <c r="K3098" s="185"/>
      <c r="L3098" s="114"/>
      <c r="M3098" s="110"/>
      <c r="X3098" s="110"/>
    </row>
    <row r="3099" spans="1:24" hidden="1" outlineLevel="2" x14ac:dyDescent="0.25">
      <c r="A3099" s="117"/>
    </row>
    <row r="3100" spans="1:24" s="119" customFormat="1" hidden="1" outlineLevel="2" x14ac:dyDescent="0.25">
      <c r="A3100" s="118" t="s">
        <v>37</v>
      </c>
    </row>
    <row r="3101" spans="1:24" hidden="1" outlineLevel="2" x14ac:dyDescent="0.25">
      <c r="B3101" s="316" t="e">
        <f t="shared" ref="B3101:B3107" si="5336">B3068</f>
        <v>#REF!</v>
      </c>
      <c r="C3101" s="316"/>
      <c r="D3101" s="316" t="e">
        <f t="shared" ref="D3101:D3107" si="5337">D3068</f>
        <v>#REF!</v>
      </c>
      <c r="E3101" s="316"/>
      <c r="F3101" s="316" t="e">
        <f t="shared" ref="F3101:F3107" si="5338">F3068</f>
        <v>#REF!</v>
      </c>
      <c r="G3101" s="316"/>
      <c r="H3101" s="316" t="e">
        <f t="shared" ref="H3101:H3107" si="5339">H3068</f>
        <v>#REF!</v>
      </c>
      <c r="I3101" s="316"/>
      <c r="J3101" s="316" t="e">
        <f t="shared" ref="J3101:J3107" si="5340">J3068</f>
        <v>#REF!</v>
      </c>
      <c r="K3101" s="316"/>
      <c r="L3101" s="316" t="e">
        <f t="shared" ref="L3101:L3107" si="5341">L3068</f>
        <v>#REF!</v>
      </c>
      <c r="M3101" s="316"/>
    </row>
    <row r="3102" spans="1:24" hidden="1" outlineLevel="2" x14ac:dyDescent="0.25">
      <c r="B3102" s="105" t="e">
        <f t="shared" si="5336"/>
        <v>#REF!</v>
      </c>
      <c r="C3102" s="116" t="e">
        <f>IF($Q$2=2,IFERROR(INDEX($G3079:$L3085,MATCH(B3102,$F3079:$F3085,0),MATCH(INICIO!$C$59,$G3078:$L3078,0)),0),IF($Q$2=4,IFERROR(INDEX($P3079:$U3089,MATCH(B3102,$O3079:$O3089,0),MATCH(INICIO!$C$59,$P3078:$U3078,0)),0),IFERROR(INDEX($G3090:$L3098,MATCH(B3102,$F3090:$F3098,0),MATCH(INICIO!$C$59,$G3089:$L3089,0)),0)))</f>
        <v>#REF!</v>
      </c>
      <c r="D3102" s="105" t="e">
        <f t="shared" si="5337"/>
        <v>#REF!</v>
      </c>
      <c r="E3102" s="116" t="e">
        <f>IF($Q$2=2,IFERROR(INDEX($G3079:$L3085,MATCH(D3102,$F3079:$F3085,0),MATCH(INICIO!$C$59,$G3078:$L3078,0)),0),IF($Q$2=4,IFERROR(INDEX($P3079:$U3089,MATCH(D3102,$O3079:$O3089,0),MATCH(INICIO!$C$59,$P3078:$U3078,0)),0),IFERROR(INDEX($G3090:$L3098,MATCH(D3102,$F3090:$F3098,0),MATCH(INICIO!$C$59,$G3089:$L3089,0)),0)))</f>
        <v>#REF!</v>
      </c>
      <c r="F3102" s="105" t="e">
        <f t="shared" si="5338"/>
        <v>#REF!</v>
      </c>
      <c r="G3102" s="116" t="e">
        <f>IF($Q$2=2,IFERROR(INDEX($G3079:$L3085,MATCH(F3102,$F3079:$F3085,0),MATCH(INICIO!$C$59,$G3078:$L3078,0)),0),IF($Q$2=4,IFERROR(INDEX($P3079:$U3089,MATCH(F3102,$O3079:$O3089,0),MATCH(INICIO!$C$59,$P3078:$U3078,0)),0),IFERROR(INDEX($G3090:$L3098,MATCH(F3102,$F3090:$F3098,0),MATCH(INICIO!$C$59,$G3089:$L3089,0)),0)))</f>
        <v>#REF!</v>
      </c>
      <c r="H3102" s="105" t="e">
        <f t="shared" si="5339"/>
        <v>#REF!</v>
      </c>
      <c r="I3102" s="116" t="e">
        <f>IF($Q$2=2,IFERROR(INDEX($G3079:$L3085,MATCH(H3102,$F3079:$F3085,0),MATCH(INICIO!$C$59,$G3078:$L3078,0)),0),IF($Q$2=4,IFERROR(INDEX($P3079:$U3089,MATCH(H3102,$O3079:$O3089,0),MATCH(INICIO!$C$59,$P3078:$U3078,0)),0),IFERROR(INDEX($G3090:$L3098,MATCH(H3102,$F3090:$F3098,0),MATCH(INICIO!$C$59,$G3089:$L3089,0)),0)))</f>
        <v>#REF!</v>
      </c>
      <c r="J3102" s="105" t="e">
        <f t="shared" si="5340"/>
        <v>#REF!</v>
      </c>
      <c r="K3102" s="116" t="e">
        <f>IF($Q$2=2,IFERROR(INDEX($G3079:$L3085,MATCH(J3102,$F3079:$F3085,0),MATCH(INICIO!$C$59,$G3078:$L3078,0)),0),IF($Q$2=4,IFERROR(INDEX($P3079:$U3089,MATCH(J3102,$O3079:$O3089,0),MATCH(INICIO!$C$59,$P3078:$U3078,0)),0),IFERROR(INDEX($G3090:$L3098,MATCH(J3102,$F3090:$F3098,0),MATCH(INICIO!$C$59,$G3089:$L3089,0)),0)))</f>
        <v>#REF!</v>
      </c>
      <c r="L3102" s="105" t="e">
        <f t="shared" si="5341"/>
        <v>#REF!</v>
      </c>
      <c r="M3102" s="116" t="e">
        <f>IF($Q$2=2,IFERROR(INDEX($G3079:$L3085,MATCH(L3102,$F3079:$F3085,0),MATCH(INICIO!$C$59,$G3078:$L3078,0)),0),IF($Q$2=4,IFERROR(INDEX($P3079:$U3089,MATCH(L3102,$O3079:$O3089,0),MATCH(INICIO!$C$59,$P3078:$U3078,0)),0),IFERROR(INDEX($G3090:$L3098,MATCH(L3102,$F3090:$F3098,0),MATCH(INICIO!$C$59,$G3089:$L3089,0)),0)))</f>
        <v>#REF!</v>
      </c>
    </row>
    <row r="3103" spans="1:24" hidden="1" outlineLevel="2" x14ac:dyDescent="0.25">
      <c r="B3103" s="105" t="e">
        <f t="shared" si="5336"/>
        <v>#REF!</v>
      </c>
      <c r="C3103" s="116" t="e">
        <f>IF($Q$2=2,IFERROR(INDEX($G3079:$L3085,MATCH(B3103,$F3079:$F3085,0),MATCH(INICIO!$C$59,$G3078:$L3078,0)),0),IF($Q$2=4,IFERROR(INDEX($P3079:$U3089,MATCH(B3103,$O3079:$O3089,0),MATCH(INICIO!$C$59,$P3078:$U3078,0)),0),IFERROR(INDEX($G3090:$L3098,MATCH(B3103,$F3090:$F3098,0),MATCH(INICIO!$C$59,$G3089:$L3089,0)),0)))</f>
        <v>#REF!</v>
      </c>
      <c r="D3103" s="105" t="e">
        <f t="shared" si="5337"/>
        <v>#REF!</v>
      </c>
      <c r="E3103" s="116" t="e">
        <f>IF($Q$2=2,IFERROR(INDEX($G3079:$L3085,MATCH(D3103,$F3079:$F3085,0),MATCH(INICIO!$C$59,$G3078:$L3078,0)),0),IF($Q$2=4,IFERROR(INDEX($P3079:$U3089,MATCH(D3103,$O3079:$O3089,0),MATCH(INICIO!$C$59,$P3078:$U3078,0)),0),IFERROR(INDEX($G3090:$L3098,MATCH(D3103,$F3090:$F3098,0),MATCH(INICIO!$C$59,$G3089:$L3089,0)),0)))</f>
        <v>#REF!</v>
      </c>
      <c r="F3103" s="105" t="e">
        <f t="shared" si="5338"/>
        <v>#REF!</v>
      </c>
      <c r="G3103" s="116" t="e">
        <f>IF($Q$2=2,IFERROR(INDEX($G3079:$L3085,MATCH(F3103,$F3079:$F3085,0),MATCH(INICIO!$C$59,$G3078:$L3078,0)),0),IF($Q$2=4,IFERROR(INDEX($P3079:$U3089,MATCH(F3103,$O3079:$O3089,0),MATCH(INICIO!$C$59,$P3078:$U3078,0)),0),IFERROR(INDEX($G3090:$L3098,MATCH(F3103,$F3090:$F3098,0),MATCH(INICIO!$C$59,$G3089:$L3089,0)),0)))</f>
        <v>#REF!</v>
      </c>
      <c r="H3103" s="105" t="e">
        <f t="shared" si="5339"/>
        <v>#REF!</v>
      </c>
      <c r="I3103" s="116" t="e">
        <f>IF($Q$2=2,IFERROR(INDEX($G3079:$L3085,MATCH(H3103,$F3079:$F3085,0),MATCH(INICIO!$C$59,$G3078:$L3078,0)),0),IF($Q$2=4,IFERROR(INDEX($P3079:$U3089,MATCH(H3103,$O3079:$O3089,0),MATCH(INICIO!$C$59,$P3078:$U3078,0)),0),IFERROR(INDEX($G3090:$L3098,MATCH(H3103,$F3090:$F3098,0),MATCH(INICIO!$C$59,$G3089:$L3089,0)),0)))</f>
        <v>#REF!</v>
      </c>
      <c r="J3103" s="105" t="e">
        <f t="shared" si="5340"/>
        <v>#REF!</v>
      </c>
      <c r="K3103" s="116" t="e">
        <f>IF($Q$2=2,IFERROR(INDEX($G3079:$L3085,MATCH(J3103,$F3079:$F3085,0),MATCH(INICIO!$C$59,$G3078:$L3078,0)),0),IF($Q$2=4,IFERROR(INDEX($P3079:$U3089,MATCH(J3103,$O3079:$O3089,0),MATCH(INICIO!$C$59,$P3078:$U3078,0)),0),IFERROR(INDEX($G3090:$L3098,MATCH(J3103,$F3090:$F3098,0),MATCH(INICIO!$C$59,$G3089:$L3089,0)),0)))</f>
        <v>#REF!</v>
      </c>
      <c r="L3103" s="105" t="e">
        <f t="shared" si="5341"/>
        <v>#REF!</v>
      </c>
      <c r="M3103" s="116" t="e">
        <f>IF($Q$2=2,IFERROR(INDEX($G3079:$L3085,MATCH(L3103,$F3079:$F3085,0),MATCH(INICIO!$C$59,$G3078:$L3078,0)),0),IF($Q$2=4,IFERROR(INDEX($P3079:$U3089,MATCH(L3103,$O3079:$O3089,0),MATCH(INICIO!$C$59,$P3078:$U3078,0)),0),IFERROR(INDEX($G3090:$L3098,MATCH(L3103,$F3090:$F3098,0),MATCH(INICIO!$C$59,$G3089:$L3089,0)),0)))</f>
        <v>#REF!</v>
      </c>
    </row>
    <row r="3104" spans="1:24" hidden="1" outlineLevel="2" x14ac:dyDescent="0.25">
      <c r="B3104" s="105" t="e">
        <f t="shared" si="5336"/>
        <v>#REF!</v>
      </c>
      <c r="C3104" s="116" t="e">
        <f>IF($Q$2=2,IFERROR(INDEX($G3079:$L3085,MATCH(B3104,$F3079:$F3085,0),MATCH(INICIO!$C$59,$G3078:$L3078,0)),0),IF($Q$2=4,IFERROR(INDEX($P3079:$U3089,MATCH(B3104,$O3079:$O3089,0),MATCH(INICIO!$C$59,$P3078:$U3078,0)),0),IFERROR(INDEX($G3090:$L3098,MATCH(B3104,$F3090:$F3098,0),MATCH(INICIO!$C$59,$G3089:$L3089,0)),0)))</f>
        <v>#REF!</v>
      </c>
      <c r="D3104" s="105" t="e">
        <f t="shared" si="5337"/>
        <v>#REF!</v>
      </c>
      <c r="E3104" s="116" t="e">
        <f>IF($Q$2=2,IFERROR(INDEX($G3079:$L3085,MATCH(D3104,$F3079:$F3085,0),MATCH(INICIO!$C$59,$G3078:$L3078,0)),0),IF($Q$2=4,IFERROR(INDEX($P3079:$U3089,MATCH(D3104,$O3079:$O3089,0),MATCH(INICIO!$C$59,$P3078:$U3078,0)),0),IFERROR(INDEX($G3090:$L3098,MATCH(D3104,$F3090:$F3098,0),MATCH(INICIO!$C$59,$G3089:$L3089,0)),0)))</f>
        <v>#REF!</v>
      </c>
      <c r="F3104" s="105" t="e">
        <f t="shared" si="5338"/>
        <v>#REF!</v>
      </c>
      <c r="G3104" s="116" t="e">
        <f>IF($Q$2=2,IFERROR(INDEX($G3079:$L3085,MATCH(F3104,$F3079:$F3085,0),MATCH(INICIO!$C$59,$G3078:$L3078,0)),0),IF($Q$2=4,IFERROR(INDEX($P3079:$U3089,MATCH(F3104,$O3079:$O3089,0),MATCH(INICIO!$C$59,$P3078:$U3078,0)),0),IFERROR(INDEX($G3090:$L3098,MATCH(F3104,$F3090:$F3098,0),MATCH(INICIO!$C$59,$G3089:$L3089,0)),0)))</f>
        <v>#REF!</v>
      </c>
      <c r="H3104" s="105" t="e">
        <f t="shared" si="5339"/>
        <v>#REF!</v>
      </c>
      <c r="I3104" s="116" t="e">
        <f>IF($Q$2=2,IFERROR(INDEX($G3079:$L3085,MATCH(H3104,$F3079:$F3085,0),MATCH(INICIO!$C$59,$G3078:$L3078,0)),0),IF($Q$2=4,IFERROR(INDEX($P3079:$U3089,MATCH(H3104,$O3079:$O3089,0),MATCH(INICIO!$C$59,$P3078:$U3078,0)),0),IFERROR(INDEX($G3090:$L3098,MATCH(H3104,$F3090:$F3098,0),MATCH(INICIO!$C$59,$G3089:$L3089,0)),0)))</f>
        <v>#REF!</v>
      </c>
      <c r="J3104" s="105" t="e">
        <f t="shared" si="5340"/>
        <v>#REF!</v>
      </c>
      <c r="K3104" s="116" t="e">
        <f>IF($Q$2=2,IFERROR(INDEX($G3079:$L3085,MATCH(J3104,$F3079:$F3085,0),MATCH(INICIO!$C$59,$G3078:$L3078,0)),0),IF($Q$2=4,IFERROR(INDEX($P3079:$U3089,MATCH(J3104,$O3079:$O3089,0),MATCH(INICIO!$C$59,$P3078:$U3078,0)),0),IFERROR(INDEX($G3090:$L3098,MATCH(J3104,$F3090:$F3098,0),MATCH(INICIO!$C$59,$G3089:$L3089,0)),0)))</f>
        <v>#REF!</v>
      </c>
      <c r="L3104" s="105" t="e">
        <f t="shared" si="5341"/>
        <v>#REF!</v>
      </c>
      <c r="M3104" s="116" t="e">
        <f>IF($Q$2=2,IFERROR(INDEX($G3079:$L3085,MATCH(L3104,$F3079:$F3085,0),MATCH(INICIO!$C$59,$G3078:$L3078,0)),0),IF($Q$2=4,IFERROR(INDEX($P3079:$U3089,MATCH(L3104,$O3079:$O3089,0),MATCH(INICIO!$C$59,$P3078:$U3078,0)),0),IFERROR(INDEX($G3090:$L3098,MATCH(L3104,$F3090:$F3098,0),MATCH(INICIO!$C$59,$G3089:$L3089,0)),0)))</f>
        <v>#REF!</v>
      </c>
    </row>
    <row r="3105" spans="1:93" hidden="1" outlineLevel="2" x14ac:dyDescent="0.25">
      <c r="B3105" s="105" t="e">
        <f t="shared" si="5336"/>
        <v>#REF!</v>
      </c>
      <c r="C3105" s="116" t="e">
        <f>IF($Q$2=2,IFERROR(INDEX($G3079:$L3085,MATCH(B3105,$F3079:$F3085,0),MATCH(INICIO!$C$59,$G3078:$L3078,0)),0),IF($Q$2=4,IFERROR(INDEX($P3079:$U3089,MATCH(B3105,$O3079:$O3089,0),MATCH(INICIO!$C$59,$P3078:$U3078,0)),0),IFERROR(INDEX($G3090:$L3098,MATCH(B3105,$F3090:$F3098,0),MATCH(INICIO!$C$59,$G3089:$L3089,0)),0)))</f>
        <v>#REF!</v>
      </c>
      <c r="D3105" s="105" t="e">
        <f t="shared" si="5337"/>
        <v>#REF!</v>
      </c>
      <c r="E3105" s="116" t="e">
        <f>IF($Q$2=2,IFERROR(INDEX($G3079:$L3085,MATCH(D3105,$F3079:$F3085,0),MATCH(INICIO!$C$59,$G3078:$L3078,0)),0),IF($Q$2=4,IFERROR(INDEX($P3079:$U3089,MATCH(D3105,$O3079:$O3089,0),MATCH(INICIO!$C$59,$P3078:$U3078,0)),0),IFERROR(INDEX($G3090:$L3098,MATCH(D3105,$F3090:$F3098,0),MATCH(INICIO!$C$59,$G3089:$L3089,0)),0)))</f>
        <v>#REF!</v>
      </c>
      <c r="F3105" s="105" t="e">
        <f t="shared" si="5338"/>
        <v>#REF!</v>
      </c>
      <c r="G3105" s="116" t="e">
        <f>IF($Q$2=2,IFERROR(INDEX($G3079:$L3085,MATCH(F3105,$F3079:$F3085,0),MATCH(INICIO!$C$59,$G3078:$L3078,0)),0),IF($Q$2=4,IFERROR(INDEX($P3079:$U3089,MATCH(F3105,$O3079:$O3089,0),MATCH(INICIO!$C$59,$P3078:$U3078,0)),0),IFERROR(INDEX($G3090:$L3098,MATCH(F3105,$F3090:$F3098,0),MATCH(INICIO!$C$59,$G3089:$L3089,0)),0)))</f>
        <v>#REF!</v>
      </c>
      <c r="H3105" s="105" t="e">
        <f t="shared" si="5339"/>
        <v>#REF!</v>
      </c>
      <c r="I3105" s="116" t="e">
        <f>IF($Q$2=2,IFERROR(INDEX($G3079:$L3085,MATCH(H3105,$F3079:$F3085,0),MATCH(INICIO!$C$59,$G3078:$L3078,0)),0),IF($Q$2=4,IFERROR(INDEX($P3079:$U3089,MATCH(H3105,$O3079:$O3089,0),MATCH(INICIO!$C$59,$P3078:$U3078,0)),0),IFERROR(INDEX($G3090:$L3098,MATCH(H3105,$F3090:$F3098,0),MATCH(INICIO!$C$59,$G3089:$L3089,0)),0)))</f>
        <v>#REF!</v>
      </c>
      <c r="J3105" s="105" t="e">
        <f t="shared" si="5340"/>
        <v>#REF!</v>
      </c>
      <c r="K3105" s="116" t="e">
        <f>IF($Q$2=2,IFERROR(INDEX($G3079:$L3085,MATCH(J3105,$F3079:$F3085,0),MATCH(INICIO!$C$59,$G3078:$L3078,0)),0),IF($Q$2=4,IFERROR(INDEX($P3079:$U3089,MATCH(J3105,$O3079:$O3089,0),MATCH(INICIO!$C$59,$P3078:$U3078,0)),0),IFERROR(INDEX($G3090:$L3098,MATCH(J3105,$F3090:$F3098,0),MATCH(INICIO!$C$59,$G3089:$L3089,0)),0)))</f>
        <v>#REF!</v>
      </c>
      <c r="L3105" s="105" t="e">
        <f t="shared" si="5341"/>
        <v>#REF!</v>
      </c>
      <c r="M3105" s="116" t="e">
        <f>IF($Q$2=2,IFERROR(INDEX($G3079:$L3085,MATCH(L3105,$F3079:$F3085,0),MATCH(INICIO!$C$59,$G3078:$L3078,0)),0),IF($Q$2=4,IFERROR(INDEX($P3079:$U3089,MATCH(L3105,$O3079:$O3089,0),MATCH(INICIO!$C$59,$P3078:$U3078,0)),0),IFERROR(INDEX($G3090:$L3098,MATCH(L3105,$F3090:$F3098,0),MATCH(INICIO!$C$59,$G3089:$L3089,0)),0)))</f>
        <v>#REF!</v>
      </c>
    </row>
    <row r="3106" spans="1:93" hidden="1" outlineLevel="2" x14ac:dyDescent="0.25">
      <c r="B3106" s="105" t="e">
        <f t="shared" si="5336"/>
        <v>#REF!</v>
      </c>
      <c r="C3106" s="116" t="e">
        <f>IF($Q$2=2,IFERROR(INDEX($G3079:$L3085,MATCH(B3106,$F3079:$F3085,0),MATCH(INICIO!$C$59,$G3078:$L3078,0)),0),IF($Q$2=4,IFERROR(INDEX($P3079:$U3089,MATCH(B3106,$O3079:$O3089,0),MATCH(INICIO!$C$59,$P3078:$U3078,0)),0),IFERROR(INDEX($G3090:$L3098,MATCH(B3106,$F3090:$F3098,0),MATCH(INICIO!$C$59,$G3089:$L3089,0)),0)))</f>
        <v>#REF!</v>
      </c>
      <c r="D3106" s="105" t="e">
        <f t="shared" si="5337"/>
        <v>#REF!</v>
      </c>
      <c r="E3106" s="116" t="e">
        <f>IF($Q$2=2,IFERROR(INDEX($G3079:$L3085,MATCH(D3106,$F3079:$F3085,0),MATCH(INICIO!$C$59,$G3078:$L3078,0)),0),IF($Q$2=4,IFERROR(INDEX($P3079:$U3089,MATCH(D3106,$O3079:$O3089,0),MATCH(INICIO!$C$59,$P3078:$U3078,0)),0),IFERROR(INDEX($G3090:$L3098,MATCH(D3106,$F3090:$F3098,0),MATCH(INICIO!$C$59,$G3089:$L3089,0)),0)))</f>
        <v>#REF!</v>
      </c>
      <c r="F3106" s="105" t="e">
        <f t="shared" si="5338"/>
        <v>#REF!</v>
      </c>
      <c r="G3106" s="116" t="e">
        <f>IF($Q$2=2,IFERROR(INDEX($G3079:$L3085,MATCH(F3106,$F3079:$F3085,0),MATCH(INICIO!$C$59,$G3078:$L3078,0)),0),IF($Q$2=4,IFERROR(INDEX($P3079:$U3089,MATCH(F3106,$O3079:$O3089,0),MATCH(INICIO!$C$59,$P3078:$U3078,0)),0),IFERROR(INDEX($G3090:$L3098,MATCH(F3106,$F3090:$F3098,0),MATCH(INICIO!$C$59,$G3089:$L3089,0)),0)))</f>
        <v>#REF!</v>
      </c>
      <c r="H3106" s="105" t="e">
        <f t="shared" si="5339"/>
        <v>#REF!</v>
      </c>
      <c r="I3106" s="116" t="e">
        <f>IF($Q$2=2,IFERROR(INDEX($G3079:$L3085,MATCH(H3106,$F3079:$F3085,0),MATCH(INICIO!$C$59,$G3078:$L3078,0)),0),IF($Q$2=4,IFERROR(INDEX($P3079:$U3089,MATCH(H3106,$O3079:$O3089,0),MATCH(INICIO!$C$59,$P3078:$U3078,0)),0),IFERROR(INDEX($G3090:$L3098,MATCH(H3106,$F3090:$F3098,0),MATCH(INICIO!$C$59,$G3089:$L3089,0)),0)))</f>
        <v>#REF!</v>
      </c>
      <c r="J3106" s="105" t="e">
        <f t="shared" si="5340"/>
        <v>#REF!</v>
      </c>
      <c r="K3106" s="116" t="e">
        <f>IF($Q$2=2,IFERROR(INDEX($G3079:$L3085,MATCH(J3106,$F3079:$F3085,0),MATCH(INICIO!$C$59,$G3078:$L3078,0)),0),IF($Q$2=4,IFERROR(INDEX($P3079:$U3089,MATCH(J3106,$O3079:$O3089,0),MATCH(INICIO!$C$59,$P3078:$U3078,0)),0),IFERROR(INDEX($G3090:$L3098,MATCH(J3106,$F3090:$F3098,0),MATCH(INICIO!$C$59,$G3089:$L3089,0)),0)))</f>
        <v>#REF!</v>
      </c>
      <c r="L3106" s="105" t="e">
        <f t="shared" si="5341"/>
        <v>#REF!</v>
      </c>
      <c r="M3106" s="116" t="e">
        <f>IF($Q$2=2,IFERROR(INDEX($G3079:$L3085,MATCH(L3106,$F3079:$F3085,0),MATCH(INICIO!$C$59,$G3078:$L3078,0)),0),IF($Q$2=4,IFERROR(INDEX($P3079:$U3089,MATCH(L3106,$O3079:$O3089,0),MATCH(INICIO!$C$59,$P3078:$U3078,0)),0),IFERROR(INDEX($G3090:$L3098,MATCH(L3106,$F3090:$F3098,0),MATCH(INICIO!$C$59,$G3089:$L3089,0)),0)))</f>
        <v>#REF!</v>
      </c>
    </row>
    <row r="3107" spans="1:93" hidden="1" outlineLevel="2" x14ac:dyDescent="0.25">
      <c r="B3107" s="105" t="e">
        <f t="shared" si="5336"/>
        <v>#REF!</v>
      </c>
      <c r="C3107" s="116" t="e">
        <f>IF($Q$2=2,IFERROR(INDEX($G3079:$L3085,MATCH(B3107,$F3079:$F3085,0),MATCH(INICIO!$C$59,$G3078:$L3078,0)),0),IF($Q$2=4,IFERROR(INDEX($P3079:$U3089,MATCH(B3107,$O3079:$O3089,0),MATCH(INICIO!$C$59,$P3078:$U3078,0)),0),IFERROR(INDEX($G3090:$L3098,MATCH(B3107,$F3090:$F3098,0),MATCH(INICIO!$C$59,$G3089:$L3089,0)),0)))</f>
        <v>#REF!</v>
      </c>
      <c r="D3107" s="105" t="e">
        <f t="shared" si="5337"/>
        <v>#REF!</v>
      </c>
      <c r="E3107" s="116" t="e">
        <f>IF($Q$2=2,IFERROR(INDEX($G3079:$L3085,MATCH(D3107,$F3079:$F3085,0),MATCH(INICIO!$C$59,$G3078:$L3078,0)),0),IF($Q$2=4,IFERROR(INDEX($P3079:$U3089,MATCH(D3107,$O3079:$O3089,0),MATCH(INICIO!$C$59,$P3078:$U3078,0)),0),IFERROR(INDEX($G3090:$L3098,MATCH(D3107,$F3090:$F3098,0),MATCH(INICIO!$C$59,$G3089:$L3089,0)),0)))</f>
        <v>#REF!</v>
      </c>
      <c r="F3107" s="105" t="e">
        <f t="shared" si="5338"/>
        <v>#REF!</v>
      </c>
      <c r="G3107" s="116" t="e">
        <f>IF($Q$2=2,IFERROR(INDEX($G3079:$L3085,MATCH(F3107,$F3079:$F3085,0),MATCH(INICIO!$C$59,$G3078:$L3078,0)),0),IF($Q$2=4,IFERROR(INDEX($P3079:$U3089,MATCH(F3107,$O3079:$O3089,0),MATCH(INICIO!$C$59,$P3078:$U3078,0)),0),IFERROR(INDEX($G3090:$L3098,MATCH(F3107,$F3090:$F3098,0),MATCH(INICIO!$C$59,$G3089:$L3089,0)),0)))</f>
        <v>#REF!</v>
      </c>
      <c r="H3107" s="105" t="e">
        <f t="shared" si="5339"/>
        <v>#REF!</v>
      </c>
      <c r="I3107" s="116" t="e">
        <f>IF($Q$2=2,IFERROR(INDEX($G3079:$L3085,MATCH(H3107,$F3079:$F3085,0),MATCH(INICIO!$C$59,$G3078:$L3078,0)),0),IF($Q$2=4,IFERROR(INDEX($P3079:$U3089,MATCH(H3107,$O3079:$O3089,0),MATCH(INICIO!$C$59,$P3078:$U3078,0)),0),IFERROR(INDEX($G3090:$L3098,MATCH(H3107,$F3090:$F3098,0),MATCH(INICIO!$C$59,$G3089:$L3089,0)),0)))</f>
        <v>#REF!</v>
      </c>
      <c r="J3107" s="105" t="e">
        <f t="shared" si="5340"/>
        <v>#REF!</v>
      </c>
      <c r="K3107" s="116" t="e">
        <f>IF($Q$2=2,IFERROR(INDEX($G3079:$L3085,MATCH(J3107,$F3079:$F3085,0),MATCH(INICIO!$C$59,$G3078:$L3078,0)),0),IF($Q$2=4,IFERROR(INDEX($P3079:$U3089,MATCH(J3107,$O3079:$O3089,0),MATCH(INICIO!$C$59,$P3078:$U3078,0)),0),IFERROR(INDEX($G3090:$L3098,MATCH(J3107,$F3090:$F3098,0),MATCH(INICIO!$C$59,$G3089:$L3089,0)),0)))</f>
        <v>#REF!</v>
      </c>
      <c r="L3107" s="105" t="e">
        <f t="shared" si="5341"/>
        <v>#REF!</v>
      </c>
      <c r="M3107" s="116" t="e">
        <f>IF($Q$2=2,IFERROR(INDEX($G3079:$L3085,MATCH(L3107,$F3079:$F3085,0),MATCH(INICIO!$C$59,$G3078:$L3078,0)),0),IF($Q$2=4,IFERROR(INDEX($P3079:$U3089,MATCH(L3107,$O3079:$O3089,0),MATCH(INICIO!$C$59,$P3078:$U3078,0)),0),IFERROR(INDEX($G3090:$L3098,MATCH(L3107,$F3090:$F3098,0),MATCH(INICIO!$C$59,$G3089:$L3089,0)),0)))</f>
        <v>#REF!</v>
      </c>
    </row>
    <row r="3108" spans="1:93" hidden="1" outlineLevel="2" x14ac:dyDescent="0.25"/>
    <row r="3109" spans="1:93" s="119" customFormat="1" hidden="1" outlineLevel="2" x14ac:dyDescent="0.25">
      <c r="A3109" s="118" t="s">
        <v>43</v>
      </c>
    </row>
    <row r="3110" spans="1:93" hidden="1" outlineLevel="2" x14ac:dyDescent="0.25">
      <c r="C3110" s="121">
        <f t="shared" ref="C3110:H3110" si="5342">E$2</f>
        <v>1</v>
      </c>
      <c r="D3110" s="121">
        <f t="shared" si="5342"/>
        <v>2</v>
      </c>
      <c r="E3110" s="121">
        <f t="shared" si="5342"/>
        <v>3</v>
      </c>
      <c r="F3110" s="121">
        <f t="shared" si="5342"/>
        <v>4</v>
      </c>
      <c r="G3110" s="121">
        <f t="shared" si="5342"/>
        <v>5</v>
      </c>
      <c r="H3110" s="121">
        <f t="shared" si="5342"/>
        <v>6</v>
      </c>
    </row>
    <row r="3111" spans="1:93" hidden="1" outlineLevel="2" x14ac:dyDescent="0.25">
      <c r="B3111" s="122" t="s">
        <v>44</v>
      </c>
      <c r="C3111" s="123" t="e">
        <f t="array" ref="C3111:C3116">MMULT(MMULT(C$8:H$13,$AZ$8:$BE$13),C3102:C3107)+MMULT(MINVERSE(TRANSPOSE($AZ$8:$BE$13)),C3069:C3074)</f>
        <v>#REF!</v>
      </c>
      <c r="D3111" s="123" t="e">
        <f t="array" ref="D3111:D3116">MMULT(MMULT(K$8:P$13,$AZ$8:$BE$13),E3102:E3107)+MMULT(MINVERSE(TRANSPOSE($AZ$8:$BE$13)),E3069:E3074)</f>
        <v>#REF!</v>
      </c>
      <c r="E3111" s="123" t="e">
        <f t="array" ref="E3111:E3116">MMULT(MMULT(S$8:X$13,$AZ$8:$BE$13),G3102:G3107)+MMULT(MINVERSE(TRANSPOSE($AZ$8:$BE$13)),G3069:G3074)</f>
        <v>#REF!</v>
      </c>
      <c r="F3111" s="123" t="e">
        <f t="array" ref="F3111:F3116">MMULT(MMULT(AA$8:AF$13,$AZ$8:$BE$13),I3102:I3107)+MMULT(MINVERSE(TRANSPOSE($AZ$8:$BE$13)),I3069:I3074)</f>
        <v>#REF!</v>
      </c>
      <c r="G3111" s="123" t="e">
        <f t="array" ref="G3111:G3116">MMULT(MMULT(AI$8:AN$13,$AZ$8:$BE$13),K3102:K3107)+MMULT(MINVERSE(TRANSPOSE($AZ$8:$BE$13)),K3069:K3074)</f>
        <v>#REF!</v>
      </c>
      <c r="H3111" s="123" t="e">
        <f t="array" ref="H3111:H3116">MMULT(MMULT(AQ$8:AV$13,$AZ$8:$BE$13),M3102:M3107)+MMULT(MINVERSE(TRANSPOSE($AZ$8:$BE$13)),M3069:M3074)</f>
        <v>#REF!</v>
      </c>
      <c r="N3111" s="124"/>
      <c r="P3111" s="124"/>
    </row>
    <row r="3112" spans="1:93" hidden="1" outlineLevel="2" x14ac:dyDescent="0.25">
      <c r="B3112" s="122" t="s">
        <v>45</v>
      </c>
      <c r="C3112" s="123" t="e">
        <v>#REF!</v>
      </c>
      <c r="D3112" s="123" t="e">
        <v>#REF!</v>
      </c>
      <c r="E3112" s="123" t="e">
        <v>#REF!</v>
      </c>
      <c r="F3112" s="123" t="e">
        <v>#REF!</v>
      </c>
      <c r="G3112" s="123" t="e">
        <v>#REF!</v>
      </c>
      <c r="H3112" s="123" t="e">
        <v>#REF!</v>
      </c>
      <c r="N3112" s="124"/>
      <c r="P3112" s="124"/>
    </row>
    <row r="3113" spans="1:93" hidden="1" outlineLevel="2" x14ac:dyDescent="0.25">
      <c r="B3113" s="122" t="s">
        <v>46</v>
      </c>
      <c r="C3113" s="123" t="e">
        <v>#REF!</v>
      </c>
      <c r="D3113" s="123" t="e">
        <v>#REF!</v>
      </c>
      <c r="E3113" s="123" t="e">
        <v>#REF!</v>
      </c>
      <c r="F3113" s="123" t="e">
        <v>#REF!</v>
      </c>
      <c r="G3113" s="123" t="e">
        <v>#REF!</v>
      </c>
      <c r="H3113" s="123" t="e">
        <v>#REF!</v>
      </c>
      <c r="N3113" s="124"/>
      <c r="P3113" s="124"/>
    </row>
    <row r="3114" spans="1:93" hidden="1" outlineLevel="2" x14ac:dyDescent="0.25">
      <c r="B3114" s="122" t="s">
        <v>47</v>
      </c>
      <c r="C3114" s="123" t="e">
        <v>#REF!</v>
      </c>
      <c r="D3114" s="123" t="e">
        <v>#REF!</v>
      </c>
      <c r="E3114" s="123" t="e">
        <v>#REF!</v>
      </c>
      <c r="F3114" s="123" t="e">
        <v>#REF!</v>
      </c>
      <c r="G3114" s="123" t="e">
        <v>#REF!</v>
      </c>
      <c r="H3114" s="123" t="e">
        <v>#REF!</v>
      </c>
      <c r="N3114" s="124"/>
      <c r="P3114" s="124"/>
    </row>
    <row r="3115" spans="1:93" hidden="1" outlineLevel="2" x14ac:dyDescent="0.25">
      <c r="B3115" s="122" t="s">
        <v>48</v>
      </c>
      <c r="C3115" s="123" t="e">
        <v>#REF!</v>
      </c>
      <c r="D3115" s="123" t="e">
        <v>#REF!</v>
      </c>
      <c r="E3115" s="123" t="e">
        <v>#REF!</v>
      </c>
      <c r="F3115" s="123" t="e">
        <v>#REF!</v>
      </c>
      <c r="G3115" s="123" t="e">
        <v>#REF!</v>
      </c>
      <c r="H3115" s="123" t="e">
        <v>#REF!</v>
      </c>
      <c r="N3115" s="124"/>
      <c r="P3115" s="124"/>
    </row>
    <row r="3116" spans="1:93" hidden="1" outlineLevel="2" x14ac:dyDescent="0.25">
      <c r="B3116" s="122" t="s">
        <v>49</v>
      </c>
      <c r="C3116" s="123" t="e">
        <v>#REF!</v>
      </c>
      <c r="D3116" s="123" t="e">
        <v>#REF!</v>
      </c>
      <c r="E3116" s="123" t="e">
        <v>#REF!</v>
      </c>
      <c r="F3116" s="123" t="e">
        <v>#REF!</v>
      </c>
      <c r="G3116" s="123" t="e">
        <v>#REF!</v>
      </c>
      <c r="H3116" s="123" t="e">
        <v>#REF!</v>
      </c>
      <c r="N3116" s="124"/>
      <c r="P3116" s="124"/>
    </row>
    <row r="3117" spans="1:93" hidden="1" outlineLevel="2" x14ac:dyDescent="0.25"/>
    <row r="3118" spans="1:93" hidden="1" outlineLevel="2" x14ac:dyDescent="0.25">
      <c r="B3118" s="318" t="s">
        <v>50</v>
      </c>
      <c r="C3118" s="319"/>
      <c r="D3118" s="319"/>
      <c r="E3118" s="319"/>
      <c r="F3118" s="319"/>
      <c r="G3118" s="319"/>
      <c r="H3118" s="319"/>
      <c r="I3118" s="319"/>
      <c r="J3118" s="319"/>
      <c r="K3118" s="319"/>
      <c r="L3118" s="320"/>
      <c r="M3118" s="321" t="s">
        <v>51</v>
      </c>
      <c r="N3118" s="322"/>
      <c r="O3118" s="322"/>
      <c r="P3118" s="322"/>
      <c r="Q3118" s="322"/>
      <c r="R3118" s="322"/>
      <c r="S3118" s="322"/>
      <c r="T3118" s="322"/>
      <c r="U3118" s="322"/>
      <c r="V3118" s="323"/>
      <c r="W3118" s="321" t="s">
        <v>52</v>
      </c>
      <c r="X3118" s="322"/>
      <c r="Y3118" s="322"/>
      <c r="Z3118" s="322"/>
      <c r="AA3118" s="322"/>
      <c r="AB3118" s="322"/>
      <c r="AC3118" s="322"/>
      <c r="AD3118" s="322"/>
      <c r="AE3118" s="322"/>
      <c r="AF3118" s="323"/>
      <c r="AG3118" s="321" t="s">
        <v>53</v>
      </c>
      <c r="AH3118" s="322"/>
      <c r="AI3118" s="322"/>
      <c r="AJ3118" s="322"/>
      <c r="AK3118" s="322"/>
      <c r="AL3118" s="322"/>
      <c r="AM3118" s="322"/>
      <c r="AN3118" s="322"/>
      <c r="AO3118" s="322"/>
      <c r="AP3118" s="323"/>
      <c r="AQ3118" s="321" t="s">
        <v>54</v>
      </c>
      <c r="AR3118" s="322"/>
      <c r="AS3118" s="322"/>
      <c r="AT3118" s="322"/>
      <c r="AU3118" s="322"/>
      <c r="AV3118" s="322"/>
      <c r="AW3118" s="322"/>
      <c r="AX3118" s="322"/>
      <c r="AY3118" s="322"/>
      <c r="AZ3118" s="323"/>
      <c r="BA3118" s="321" t="s">
        <v>55</v>
      </c>
      <c r="BB3118" s="322"/>
      <c r="BC3118" s="322"/>
      <c r="BD3118" s="322"/>
      <c r="BE3118" s="322"/>
      <c r="BF3118" s="322"/>
      <c r="BG3118" s="322"/>
      <c r="BH3118" s="322"/>
      <c r="BI3118" s="322"/>
      <c r="BJ3118" s="323"/>
    </row>
    <row r="3119" spans="1:93" hidden="1" outlineLevel="2" x14ac:dyDescent="0.25">
      <c r="B3119" s="186">
        <f t="shared" ref="B3119" si="5343">E$2</f>
        <v>1</v>
      </c>
      <c r="C3119" s="187">
        <f t="shared" ref="C3119:L3122" si="5344">B3119</f>
        <v>1</v>
      </c>
      <c r="D3119" s="187">
        <f t="shared" si="5344"/>
        <v>1</v>
      </c>
      <c r="E3119" s="187">
        <f t="shared" si="5344"/>
        <v>1</v>
      </c>
      <c r="F3119" s="187">
        <f t="shared" si="5344"/>
        <v>1</v>
      </c>
      <c r="G3119" s="187">
        <f t="shared" si="5344"/>
        <v>1</v>
      </c>
      <c r="H3119" s="187">
        <f t="shared" si="5344"/>
        <v>1</v>
      </c>
      <c r="I3119" s="187">
        <f t="shared" si="5344"/>
        <v>1</v>
      </c>
      <c r="J3119" s="187">
        <f t="shared" si="5344"/>
        <v>1</v>
      </c>
      <c r="K3119" s="187">
        <f t="shared" si="5344"/>
        <v>1</v>
      </c>
      <c r="L3119" s="188">
        <f t="shared" si="5344"/>
        <v>1</v>
      </c>
      <c r="M3119" s="189">
        <f t="shared" ref="M3119" si="5345">F$2</f>
        <v>2</v>
      </c>
      <c r="N3119" s="187">
        <f t="shared" ref="N3119:V3122" si="5346">M3119</f>
        <v>2</v>
      </c>
      <c r="O3119" s="187">
        <f t="shared" si="5346"/>
        <v>2</v>
      </c>
      <c r="P3119" s="187">
        <f t="shared" si="5346"/>
        <v>2</v>
      </c>
      <c r="Q3119" s="187">
        <f t="shared" si="5346"/>
        <v>2</v>
      </c>
      <c r="R3119" s="187">
        <f t="shared" si="5346"/>
        <v>2</v>
      </c>
      <c r="S3119" s="187">
        <f t="shared" si="5346"/>
        <v>2</v>
      </c>
      <c r="T3119" s="187">
        <f t="shared" si="5346"/>
        <v>2</v>
      </c>
      <c r="U3119" s="187">
        <f t="shared" si="5346"/>
        <v>2</v>
      </c>
      <c r="V3119" s="188">
        <f t="shared" si="5346"/>
        <v>2</v>
      </c>
      <c r="W3119" s="189">
        <f>G$2</f>
        <v>3</v>
      </c>
      <c r="X3119" s="187">
        <f t="shared" ref="X3119:AF3122" si="5347">W3119</f>
        <v>3</v>
      </c>
      <c r="Y3119" s="187">
        <f t="shared" si="5347"/>
        <v>3</v>
      </c>
      <c r="Z3119" s="187">
        <f t="shared" si="5347"/>
        <v>3</v>
      </c>
      <c r="AA3119" s="187">
        <f t="shared" si="5347"/>
        <v>3</v>
      </c>
      <c r="AB3119" s="187">
        <f t="shared" si="5347"/>
        <v>3</v>
      </c>
      <c r="AC3119" s="187">
        <f t="shared" si="5347"/>
        <v>3</v>
      </c>
      <c r="AD3119" s="187">
        <f t="shared" si="5347"/>
        <v>3</v>
      </c>
      <c r="AE3119" s="187">
        <f t="shared" si="5347"/>
        <v>3</v>
      </c>
      <c r="AF3119" s="188">
        <f t="shared" si="5347"/>
        <v>3</v>
      </c>
      <c r="AG3119" s="189">
        <f>H$2</f>
        <v>4</v>
      </c>
      <c r="AH3119" s="187">
        <f t="shared" ref="AH3119:AP3122" si="5348">AG3119</f>
        <v>4</v>
      </c>
      <c r="AI3119" s="187">
        <f t="shared" si="5348"/>
        <v>4</v>
      </c>
      <c r="AJ3119" s="187">
        <f t="shared" si="5348"/>
        <v>4</v>
      </c>
      <c r="AK3119" s="187">
        <f t="shared" si="5348"/>
        <v>4</v>
      </c>
      <c r="AL3119" s="187">
        <f t="shared" si="5348"/>
        <v>4</v>
      </c>
      <c r="AM3119" s="187">
        <f t="shared" si="5348"/>
        <v>4</v>
      </c>
      <c r="AN3119" s="187">
        <f t="shared" si="5348"/>
        <v>4</v>
      </c>
      <c r="AO3119" s="187">
        <f t="shared" si="5348"/>
        <v>4</v>
      </c>
      <c r="AP3119" s="188">
        <f t="shared" si="5348"/>
        <v>4</v>
      </c>
      <c r="AQ3119" s="189">
        <f>I$2</f>
        <v>5</v>
      </c>
      <c r="AR3119" s="187">
        <f t="shared" ref="AR3119:AZ3122" si="5349">AQ3119</f>
        <v>5</v>
      </c>
      <c r="AS3119" s="187">
        <f t="shared" si="5349"/>
        <v>5</v>
      </c>
      <c r="AT3119" s="187">
        <f t="shared" si="5349"/>
        <v>5</v>
      </c>
      <c r="AU3119" s="187">
        <f t="shared" si="5349"/>
        <v>5</v>
      </c>
      <c r="AV3119" s="187">
        <f t="shared" si="5349"/>
        <v>5</v>
      </c>
      <c r="AW3119" s="187">
        <f t="shared" si="5349"/>
        <v>5</v>
      </c>
      <c r="AX3119" s="187">
        <f t="shared" si="5349"/>
        <v>5</v>
      </c>
      <c r="AY3119" s="187">
        <f t="shared" si="5349"/>
        <v>5</v>
      </c>
      <c r="AZ3119" s="188">
        <f t="shared" si="5349"/>
        <v>5</v>
      </c>
      <c r="BA3119" s="189">
        <f>J$2</f>
        <v>6</v>
      </c>
      <c r="BB3119" s="187">
        <f t="shared" ref="BB3119:BJ3122" si="5350">BA3119</f>
        <v>6</v>
      </c>
      <c r="BC3119" s="187">
        <f t="shared" si="5350"/>
        <v>6</v>
      </c>
      <c r="BD3119" s="187">
        <f t="shared" si="5350"/>
        <v>6</v>
      </c>
      <c r="BE3119" s="187">
        <f t="shared" si="5350"/>
        <v>6</v>
      </c>
      <c r="BF3119" s="187">
        <f t="shared" si="5350"/>
        <v>6</v>
      </c>
      <c r="BG3119" s="187">
        <f t="shared" si="5350"/>
        <v>6</v>
      </c>
      <c r="BH3119" s="187">
        <f t="shared" si="5350"/>
        <v>6</v>
      </c>
      <c r="BI3119" s="187">
        <f t="shared" si="5350"/>
        <v>6</v>
      </c>
      <c r="BJ3119" s="188">
        <f t="shared" si="5350"/>
        <v>6</v>
      </c>
    </row>
    <row r="3120" spans="1:93" s="2" customFormat="1" ht="15" hidden="1" customHeight="1" outlineLevel="2" x14ac:dyDescent="0.25">
      <c r="A3120" s="152" t="s">
        <v>192</v>
      </c>
      <c r="B3120" s="129" t="e">
        <f>C3113</f>
        <v>#REF!</v>
      </c>
      <c r="C3120" s="130" t="e">
        <f t="shared" si="5344"/>
        <v>#REF!</v>
      </c>
      <c r="D3120" s="130" t="e">
        <f t="shared" si="5344"/>
        <v>#REF!</v>
      </c>
      <c r="E3120" s="130" t="e">
        <f t="shared" si="5344"/>
        <v>#REF!</v>
      </c>
      <c r="F3120" s="130" t="e">
        <f t="shared" si="5344"/>
        <v>#REF!</v>
      </c>
      <c r="G3120" s="130" t="e">
        <f t="shared" si="5344"/>
        <v>#REF!</v>
      </c>
      <c r="H3120" s="130" t="e">
        <f t="shared" si="5344"/>
        <v>#REF!</v>
      </c>
      <c r="I3120" s="130" t="e">
        <f t="shared" si="5344"/>
        <v>#REF!</v>
      </c>
      <c r="J3120" s="190" t="e">
        <f t="shared" si="5344"/>
        <v>#REF!</v>
      </c>
      <c r="K3120" s="130" t="e">
        <f t="shared" si="5344"/>
        <v>#REF!</v>
      </c>
      <c r="L3120" s="131" t="e">
        <f t="shared" si="5344"/>
        <v>#REF!</v>
      </c>
      <c r="M3120" s="129" t="e">
        <f>D3113</f>
        <v>#REF!</v>
      </c>
      <c r="N3120" s="130" t="e">
        <f t="shared" si="5346"/>
        <v>#REF!</v>
      </c>
      <c r="O3120" s="130" t="e">
        <f t="shared" si="5346"/>
        <v>#REF!</v>
      </c>
      <c r="P3120" s="130" t="e">
        <f t="shared" si="5346"/>
        <v>#REF!</v>
      </c>
      <c r="Q3120" s="130" t="e">
        <f t="shared" si="5346"/>
        <v>#REF!</v>
      </c>
      <c r="R3120" s="130" t="e">
        <f t="shared" si="5346"/>
        <v>#REF!</v>
      </c>
      <c r="S3120" s="130" t="e">
        <f t="shared" si="5346"/>
        <v>#REF!</v>
      </c>
      <c r="T3120" s="130" t="e">
        <f t="shared" si="5346"/>
        <v>#REF!</v>
      </c>
      <c r="U3120" s="130" t="e">
        <f t="shared" si="5346"/>
        <v>#REF!</v>
      </c>
      <c r="V3120" s="131" t="e">
        <f t="shared" si="5346"/>
        <v>#REF!</v>
      </c>
      <c r="W3120" s="129" t="e">
        <f>E3113</f>
        <v>#REF!</v>
      </c>
      <c r="X3120" s="130" t="e">
        <f t="shared" si="5347"/>
        <v>#REF!</v>
      </c>
      <c r="Y3120" s="130" t="e">
        <f t="shared" si="5347"/>
        <v>#REF!</v>
      </c>
      <c r="Z3120" s="130" t="e">
        <f t="shared" si="5347"/>
        <v>#REF!</v>
      </c>
      <c r="AA3120" s="130" t="e">
        <f t="shared" si="5347"/>
        <v>#REF!</v>
      </c>
      <c r="AB3120" s="130" t="e">
        <f t="shared" si="5347"/>
        <v>#REF!</v>
      </c>
      <c r="AC3120" s="130" t="e">
        <f t="shared" si="5347"/>
        <v>#REF!</v>
      </c>
      <c r="AD3120" s="130" t="e">
        <f t="shared" si="5347"/>
        <v>#REF!</v>
      </c>
      <c r="AE3120" s="130" t="e">
        <f t="shared" si="5347"/>
        <v>#REF!</v>
      </c>
      <c r="AF3120" s="131" t="e">
        <f t="shared" si="5347"/>
        <v>#REF!</v>
      </c>
      <c r="AG3120" s="129" t="e">
        <f>F3113</f>
        <v>#REF!</v>
      </c>
      <c r="AH3120" s="130" t="e">
        <f t="shared" si="5348"/>
        <v>#REF!</v>
      </c>
      <c r="AI3120" s="130" t="e">
        <f t="shared" si="5348"/>
        <v>#REF!</v>
      </c>
      <c r="AJ3120" s="130" t="e">
        <f t="shared" si="5348"/>
        <v>#REF!</v>
      </c>
      <c r="AK3120" s="130" t="e">
        <f t="shared" si="5348"/>
        <v>#REF!</v>
      </c>
      <c r="AL3120" s="130" t="e">
        <f t="shared" si="5348"/>
        <v>#REF!</v>
      </c>
      <c r="AM3120" s="130" t="e">
        <f t="shared" si="5348"/>
        <v>#REF!</v>
      </c>
      <c r="AN3120" s="130" t="e">
        <f t="shared" si="5348"/>
        <v>#REF!</v>
      </c>
      <c r="AO3120" s="130" t="e">
        <f t="shared" si="5348"/>
        <v>#REF!</v>
      </c>
      <c r="AP3120" s="131" t="e">
        <f t="shared" si="5348"/>
        <v>#REF!</v>
      </c>
      <c r="AQ3120" s="129" t="e">
        <f>G3113</f>
        <v>#REF!</v>
      </c>
      <c r="AR3120" s="130" t="e">
        <f t="shared" si="5349"/>
        <v>#REF!</v>
      </c>
      <c r="AS3120" s="130" t="e">
        <f t="shared" si="5349"/>
        <v>#REF!</v>
      </c>
      <c r="AT3120" s="130" t="e">
        <f t="shared" si="5349"/>
        <v>#REF!</v>
      </c>
      <c r="AU3120" s="130" t="e">
        <f t="shared" si="5349"/>
        <v>#REF!</v>
      </c>
      <c r="AV3120" s="130" t="e">
        <f t="shared" si="5349"/>
        <v>#REF!</v>
      </c>
      <c r="AW3120" s="130" t="e">
        <f t="shared" si="5349"/>
        <v>#REF!</v>
      </c>
      <c r="AX3120" s="130" t="e">
        <f t="shared" si="5349"/>
        <v>#REF!</v>
      </c>
      <c r="AY3120" s="130" t="e">
        <f t="shared" si="5349"/>
        <v>#REF!</v>
      </c>
      <c r="AZ3120" s="131" t="e">
        <f t="shared" si="5349"/>
        <v>#REF!</v>
      </c>
      <c r="BA3120" s="129" t="e">
        <f>H3113</f>
        <v>#REF!</v>
      </c>
      <c r="BB3120" s="130" t="e">
        <f t="shared" si="5350"/>
        <v>#REF!</v>
      </c>
      <c r="BC3120" s="130" t="e">
        <f t="shared" si="5350"/>
        <v>#REF!</v>
      </c>
      <c r="BD3120" s="130" t="e">
        <f t="shared" si="5350"/>
        <v>#REF!</v>
      </c>
      <c r="BE3120" s="130" t="e">
        <f t="shared" si="5350"/>
        <v>#REF!</v>
      </c>
      <c r="BF3120" s="130" t="e">
        <f t="shared" si="5350"/>
        <v>#REF!</v>
      </c>
      <c r="BG3120" s="130" t="e">
        <f t="shared" si="5350"/>
        <v>#REF!</v>
      </c>
      <c r="BH3120" s="130" t="e">
        <f t="shared" si="5350"/>
        <v>#REF!</v>
      </c>
      <c r="BI3120" s="130" t="e">
        <f t="shared" si="5350"/>
        <v>#REF!</v>
      </c>
      <c r="BJ3120" s="131" t="e">
        <f t="shared" si="5350"/>
        <v>#REF!</v>
      </c>
      <c r="BK3120"/>
      <c r="BL3120"/>
      <c r="BM3120"/>
      <c r="BN3120"/>
      <c r="BO3120"/>
      <c r="BP3120"/>
      <c r="BQ3120"/>
      <c r="BR3120"/>
      <c r="BS3120"/>
      <c r="BT3120"/>
      <c r="BU3120"/>
      <c r="BV3120"/>
      <c r="BW3120"/>
      <c r="BX3120"/>
      <c r="BY3120"/>
      <c r="BZ3120"/>
      <c r="CA3120"/>
      <c r="CB3120"/>
      <c r="CC3120"/>
      <c r="CD3120"/>
      <c r="CE3120"/>
      <c r="CF3120"/>
      <c r="CG3120"/>
      <c r="CH3120"/>
      <c r="CI3120"/>
      <c r="CJ3120"/>
      <c r="CK3120"/>
      <c r="CL3120"/>
      <c r="CM3120"/>
      <c r="CN3120"/>
      <c r="CO3120"/>
    </row>
    <row r="3121" spans="1:93" s="2" customFormat="1" ht="15" hidden="1" customHeight="1" outlineLevel="2" x14ac:dyDescent="0.25">
      <c r="A3121" s="152" t="s">
        <v>47</v>
      </c>
      <c r="B3121" s="129" t="e">
        <f>C3114</f>
        <v>#REF!</v>
      </c>
      <c r="C3121" s="130" t="e">
        <f t="shared" si="5344"/>
        <v>#REF!</v>
      </c>
      <c r="D3121" s="130" t="e">
        <f t="shared" si="5344"/>
        <v>#REF!</v>
      </c>
      <c r="E3121" s="130" t="e">
        <f t="shared" si="5344"/>
        <v>#REF!</v>
      </c>
      <c r="F3121" s="130" t="e">
        <f t="shared" si="5344"/>
        <v>#REF!</v>
      </c>
      <c r="G3121" s="130" t="e">
        <f t="shared" si="5344"/>
        <v>#REF!</v>
      </c>
      <c r="H3121" s="130" t="e">
        <f t="shared" si="5344"/>
        <v>#REF!</v>
      </c>
      <c r="I3121" s="130" t="e">
        <f t="shared" si="5344"/>
        <v>#REF!</v>
      </c>
      <c r="J3121" s="190" t="e">
        <f t="shared" si="5344"/>
        <v>#REF!</v>
      </c>
      <c r="K3121" s="130" t="e">
        <f t="shared" si="5344"/>
        <v>#REF!</v>
      </c>
      <c r="L3121" s="131" t="e">
        <f t="shared" si="5344"/>
        <v>#REF!</v>
      </c>
      <c r="M3121" s="129" t="e">
        <f>D3114</f>
        <v>#REF!</v>
      </c>
      <c r="N3121" s="130" t="e">
        <f t="shared" si="5346"/>
        <v>#REF!</v>
      </c>
      <c r="O3121" s="130" t="e">
        <f t="shared" si="5346"/>
        <v>#REF!</v>
      </c>
      <c r="P3121" s="130" t="e">
        <f t="shared" si="5346"/>
        <v>#REF!</v>
      </c>
      <c r="Q3121" s="130" t="e">
        <f t="shared" si="5346"/>
        <v>#REF!</v>
      </c>
      <c r="R3121" s="130" t="e">
        <f t="shared" si="5346"/>
        <v>#REF!</v>
      </c>
      <c r="S3121" s="130" t="e">
        <f t="shared" si="5346"/>
        <v>#REF!</v>
      </c>
      <c r="T3121" s="130" t="e">
        <f t="shared" si="5346"/>
        <v>#REF!</v>
      </c>
      <c r="U3121" s="130" t="e">
        <f t="shared" si="5346"/>
        <v>#REF!</v>
      </c>
      <c r="V3121" s="131" t="e">
        <f t="shared" si="5346"/>
        <v>#REF!</v>
      </c>
      <c r="W3121" s="129" t="e">
        <f>E3114</f>
        <v>#REF!</v>
      </c>
      <c r="X3121" s="130" t="e">
        <f t="shared" si="5347"/>
        <v>#REF!</v>
      </c>
      <c r="Y3121" s="130" t="e">
        <f t="shared" si="5347"/>
        <v>#REF!</v>
      </c>
      <c r="Z3121" s="130" t="e">
        <f t="shared" si="5347"/>
        <v>#REF!</v>
      </c>
      <c r="AA3121" s="130" t="e">
        <f t="shared" si="5347"/>
        <v>#REF!</v>
      </c>
      <c r="AB3121" s="130" t="e">
        <f t="shared" si="5347"/>
        <v>#REF!</v>
      </c>
      <c r="AC3121" s="130" t="e">
        <f t="shared" si="5347"/>
        <v>#REF!</v>
      </c>
      <c r="AD3121" s="130" t="e">
        <f t="shared" si="5347"/>
        <v>#REF!</v>
      </c>
      <c r="AE3121" s="130" t="e">
        <f t="shared" si="5347"/>
        <v>#REF!</v>
      </c>
      <c r="AF3121" s="131" t="e">
        <f t="shared" si="5347"/>
        <v>#REF!</v>
      </c>
      <c r="AG3121" s="129" t="e">
        <f>F3114</f>
        <v>#REF!</v>
      </c>
      <c r="AH3121" s="130" t="e">
        <f t="shared" si="5348"/>
        <v>#REF!</v>
      </c>
      <c r="AI3121" s="130" t="e">
        <f t="shared" si="5348"/>
        <v>#REF!</v>
      </c>
      <c r="AJ3121" s="130" t="e">
        <f t="shared" si="5348"/>
        <v>#REF!</v>
      </c>
      <c r="AK3121" s="130" t="e">
        <f t="shared" si="5348"/>
        <v>#REF!</v>
      </c>
      <c r="AL3121" s="130" t="e">
        <f t="shared" si="5348"/>
        <v>#REF!</v>
      </c>
      <c r="AM3121" s="130" t="e">
        <f t="shared" si="5348"/>
        <v>#REF!</v>
      </c>
      <c r="AN3121" s="130" t="e">
        <f t="shared" si="5348"/>
        <v>#REF!</v>
      </c>
      <c r="AO3121" s="130" t="e">
        <f t="shared" si="5348"/>
        <v>#REF!</v>
      </c>
      <c r="AP3121" s="131" t="e">
        <f t="shared" si="5348"/>
        <v>#REF!</v>
      </c>
      <c r="AQ3121" s="129" t="e">
        <f>G3114</f>
        <v>#REF!</v>
      </c>
      <c r="AR3121" s="130" t="e">
        <f t="shared" si="5349"/>
        <v>#REF!</v>
      </c>
      <c r="AS3121" s="130" t="e">
        <f t="shared" si="5349"/>
        <v>#REF!</v>
      </c>
      <c r="AT3121" s="130" t="e">
        <f t="shared" si="5349"/>
        <v>#REF!</v>
      </c>
      <c r="AU3121" s="130" t="e">
        <f t="shared" si="5349"/>
        <v>#REF!</v>
      </c>
      <c r="AV3121" s="130" t="e">
        <f t="shared" si="5349"/>
        <v>#REF!</v>
      </c>
      <c r="AW3121" s="130" t="e">
        <f t="shared" si="5349"/>
        <v>#REF!</v>
      </c>
      <c r="AX3121" s="130" t="e">
        <f t="shared" si="5349"/>
        <v>#REF!</v>
      </c>
      <c r="AY3121" s="130" t="e">
        <f t="shared" si="5349"/>
        <v>#REF!</v>
      </c>
      <c r="AZ3121" s="131" t="e">
        <f t="shared" si="5349"/>
        <v>#REF!</v>
      </c>
      <c r="BA3121" s="129" t="e">
        <f>H3114</f>
        <v>#REF!</v>
      </c>
      <c r="BB3121" s="130" t="e">
        <f t="shared" si="5350"/>
        <v>#REF!</v>
      </c>
      <c r="BC3121" s="130" t="e">
        <f t="shared" si="5350"/>
        <v>#REF!</v>
      </c>
      <c r="BD3121" s="130" t="e">
        <f t="shared" si="5350"/>
        <v>#REF!</v>
      </c>
      <c r="BE3121" s="130" t="e">
        <f t="shared" si="5350"/>
        <v>#REF!</v>
      </c>
      <c r="BF3121" s="130" t="e">
        <f t="shared" si="5350"/>
        <v>#REF!</v>
      </c>
      <c r="BG3121" s="130" t="e">
        <f t="shared" si="5350"/>
        <v>#REF!</v>
      </c>
      <c r="BH3121" s="130" t="e">
        <f t="shared" si="5350"/>
        <v>#REF!</v>
      </c>
      <c r="BI3121" s="130" t="e">
        <f t="shared" si="5350"/>
        <v>#REF!</v>
      </c>
      <c r="BJ3121" s="131" t="e">
        <f t="shared" si="5350"/>
        <v>#REF!</v>
      </c>
      <c r="BK3121"/>
      <c r="BL3121"/>
      <c r="BM3121"/>
      <c r="BN3121"/>
      <c r="BO3121"/>
      <c r="BP3121"/>
      <c r="BQ3121"/>
      <c r="BR3121"/>
      <c r="BS3121"/>
      <c r="BT3121"/>
      <c r="BU3121"/>
      <c r="BV3121"/>
      <c r="BW3121"/>
      <c r="BX3121"/>
      <c r="BY3121"/>
      <c r="BZ3121"/>
      <c r="CA3121"/>
      <c r="CB3121"/>
      <c r="CC3121"/>
      <c r="CD3121"/>
      <c r="CE3121"/>
      <c r="CF3121"/>
      <c r="CG3121"/>
      <c r="CH3121"/>
      <c r="CI3121"/>
      <c r="CJ3121"/>
      <c r="CK3121"/>
      <c r="CL3121"/>
      <c r="CM3121"/>
      <c r="CN3121"/>
      <c r="CO3121"/>
    </row>
    <row r="3122" spans="1:93" s="2" customFormat="1" ht="15" hidden="1" customHeight="1" outlineLevel="2" x14ac:dyDescent="0.25">
      <c r="A3122" s="152" t="s">
        <v>57</v>
      </c>
      <c r="B3122" s="129">
        <f t="shared" ref="B3122" si="5351">E$3</f>
        <v>0.91</v>
      </c>
      <c r="C3122" s="130">
        <f t="shared" si="5344"/>
        <v>0.91</v>
      </c>
      <c r="D3122" s="130">
        <f t="shared" si="5344"/>
        <v>0.91</v>
      </c>
      <c r="E3122" s="130">
        <f t="shared" si="5344"/>
        <v>0.91</v>
      </c>
      <c r="F3122" s="130">
        <f t="shared" si="5344"/>
        <v>0.91</v>
      </c>
      <c r="G3122" s="130">
        <f t="shared" si="5344"/>
        <v>0.91</v>
      </c>
      <c r="H3122" s="130">
        <f t="shared" si="5344"/>
        <v>0.91</v>
      </c>
      <c r="I3122" s="130">
        <f t="shared" si="5344"/>
        <v>0.91</v>
      </c>
      <c r="J3122" s="190">
        <f t="shared" si="5344"/>
        <v>0.91</v>
      </c>
      <c r="K3122" s="130">
        <f t="shared" si="5344"/>
        <v>0.91</v>
      </c>
      <c r="L3122" s="131">
        <f t="shared" si="5344"/>
        <v>0.91</v>
      </c>
      <c r="M3122" s="129">
        <f t="shared" ref="M3122" si="5352">F$3</f>
        <v>3.6</v>
      </c>
      <c r="N3122" s="130">
        <f t="shared" si="5346"/>
        <v>3.6</v>
      </c>
      <c r="O3122" s="130">
        <f t="shared" si="5346"/>
        <v>3.6</v>
      </c>
      <c r="P3122" s="130">
        <f t="shared" si="5346"/>
        <v>3.6</v>
      </c>
      <c r="Q3122" s="130">
        <f t="shared" si="5346"/>
        <v>3.6</v>
      </c>
      <c r="R3122" s="130">
        <f t="shared" si="5346"/>
        <v>3.6</v>
      </c>
      <c r="S3122" s="130">
        <f t="shared" si="5346"/>
        <v>3.6</v>
      </c>
      <c r="T3122" s="130">
        <f t="shared" si="5346"/>
        <v>3.6</v>
      </c>
      <c r="U3122" s="130">
        <f t="shared" si="5346"/>
        <v>3.6</v>
      </c>
      <c r="V3122" s="131">
        <f t="shared" si="5346"/>
        <v>3.6</v>
      </c>
      <c r="W3122" s="129">
        <f t="shared" ref="W3122" si="5353">G$3</f>
        <v>3.6</v>
      </c>
      <c r="X3122" s="130">
        <f t="shared" si="5347"/>
        <v>3.6</v>
      </c>
      <c r="Y3122" s="130">
        <f t="shared" si="5347"/>
        <v>3.6</v>
      </c>
      <c r="Z3122" s="130">
        <f t="shared" si="5347"/>
        <v>3.6</v>
      </c>
      <c r="AA3122" s="130">
        <f t="shared" si="5347"/>
        <v>3.6</v>
      </c>
      <c r="AB3122" s="130">
        <f t="shared" si="5347"/>
        <v>3.6</v>
      </c>
      <c r="AC3122" s="130">
        <f t="shared" si="5347"/>
        <v>3.6</v>
      </c>
      <c r="AD3122" s="130">
        <f t="shared" si="5347"/>
        <v>3.6</v>
      </c>
      <c r="AE3122" s="130">
        <f t="shared" si="5347"/>
        <v>3.6</v>
      </c>
      <c r="AF3122" s="131">
        <f t="shared" si="5347"/>
        <v>3.6</v>
      </c>
      <c r="AG3122" s="129">
        <f t="shared" ref="AG3122" si="5354">H$3</f>
        <v>3.6</v>
      </c>
      <c r="AH3122" s="130">
        <f t="shared" si="5348"/>
        <v>3.6</v>
      </c>
      <c r="AI3122" s="130">
        <f t="shared" si="5348"/>
        <v>3.6</v>
      </c>
      <c r="AJ3122" s="130">
        <f t="shared" si="5348"/>
        <v>3.6</v>
      </c>
      <c r="AK3122" s="130">
        <f t="shared" si="5348"/>
        <v>3.6</v>
      </c>
      <c r="AL3122" s="130">
        <f t="shared" si="5348"/>
        <v>3.6</v>
      </c>
      <c r="AM3122" s="130">
        <f t="shared" si="5348"/>
        <v>3.6</v>
      </c>
      <c r="AN3122" s="130">
        <f t="shared" si="5348"/>
        <v>3.6</v>
      </c>
      <c r="AO3122" s="130">
        <f t="shared" si="5348"/>
        <v>3.6</v>
      </c>
      <c r="AP3122" s="131">
        <f t="shared" si="5348"/>
        <v>3.6</v>
      </c>
      <c r="AQ3122" s="129">
        <f t="shared" ref="AQ3122" si="5355">I$3</f>
        <v>0.91</v>
      </c>
      <c r="AR3122" s="130">
        <f t="shared" si="5349"/>
        <v>0.91</v>
      </c>
      <c r="AS3122" s="130">
        <f t="shared" si="5349"/>
        <v>0.91</v>
      </c>
      <c r="AT3122" s="130">
        <f t="shared" si="5349"/>
        <v>0.91</v>
      </c>
      <c r="AU3122" s="130">
        <f t="shared" si="5349"/>
        <v>0.91</v>
      </c>
      <c r="AV3122" s="130">
        <f t="shared" si="5349"/>
        <v>0.91</v>
      </c>
      <c r="AW3122" s="130">
        <f t="shared" si="5349"/>
        <v>0.91</v>
      </c>
      <c r="AX3122" s="130">
        <f t="shared" si="5349"/>
        <v>0.91</v>
      </c>
      <c r="AY3122" s="130">
        <f t="shared" si="5349"/>
        <v>0.91</v>
      </c>
      <c r="AZ3122" s="131">
        <f t="shared" si="5349"/>
        <v>0.91</v>
      </c>
      <c r="BA3122" s="129">
        <f t="shared" ref="BA3122" si="5356">J$3</f>
        <v>0</v>
      </c>
      <c r="BB3122" s="130">
        <f t="shared" si="5350"/>
        <v>0</v>
      </c>
      <c r="BC3122" s="130">
        <f t="shared" si="5350"/>
        <v>0</v>
      </c>
      <c r="BD3122" s="130">
        <f t="shared" si="5350"/>
        <v>0</v>
      </c>
      <c r="BE3122" s="130">
        <f t="shared" si="5350"/>
        <v>0</v>
      </c>
      <c r="BF3122" s="130">
        <f t="shared" si="5350"/>
        <v>0</v>
      </c>
      <c r="BG3122" s="130">
        <f t="shared" si="5350"/>
        <v>0</v>
      </c>
      <c r="BH3122" s="130">
        <f t="shared" si="5350"/>
        <v>0</v>
      </c>
      <c r="BI3122" s="130">
        <f t="shared" si="5350"/>
        <v>0</v>
      </c>
      <c r="BJ3122" s="131">
        <f t="shared" si="5350"/>
        <v>0</v>
      </c>
      <c r="BK3122"/>
      <c r="BL3122"/>
      <c r="BM3122"/>
      <c r="BN3122"/>
      <c r="BO3122"/>
      <c r="BP3122"/>
      <c r="BQ3122"/>
      <c r="BR3122"/>
      <c r="BS3122"/>
      <c r="BT3122"/>
      <c r="BU3122"/>
      <c r="BV3122"/>
      <c r="BW3122"/>
      <c r="BX3122"/>
      <c r="BY3122"/>
      <c r="BZ3122"/>
      <c r="CA3122"/>
      <c r="CB3122"/>
      <c r="CC3122"/>
      <c r="CD3122"/>
      <c r="CE3122"/>
      <c r="CF3122"/>
      <c r="CG3122"/>
      <c r="CH3122"/>
      <c r="CI3122"/>
      <c r="CJ3122"/>
      <c r="CK3122"/>
      <c r="CL3122"/>
      <c r="CM3122"/>
      <c r="CN3122"/>
      <c r="CO3122"/>
    </row>
    <row r="3123" spans="1:93" s="2" customFormat="1" ht="15" hidden="1" customHeight="1" outlineLevel="2" x14ac:dyDescent="0.25">
      <c r="A3123" s="152" t="s">
        <v>58</v>
      </c>
      <c r="B3123" s="132">
        <f t="shared" ref="B3123" si="5357">B3122/10*0</f>
        <v>0</v>
      </c>
      <c r="C3123" s="133">
        <f t="shared" ref="C3123" si="5358">C3122/10*1</f>
        <v>9.0999999999999998E-2</v>
      </c>
      <c r="D3123" s="133">
        <f t="shared" ref="D3123" si="5359">D3122/10*2</f>
        <v>0.182</v>
      </c>
      <c r="E3123" s="133">
        <f t="shared" ref="E3123" si="5360">E3122/10*3</f>
        <v>0.27300000000000002</v>
      </c>
      <c r="F3123" s="133">
        <f t="shared" ref="F3123" si="5361">F3122/10*4</f>
        <v>0.36399999999999999</v>
      </c>
      <c r="G3123" s="133">
        <f t="shared" ref="G3123" si="5362">G3122/10*5</f>
        <v>0.45499999999999996</v>
      </c>
      <c r="H3123" s="133">
        <f t="shared" ref="H3123" si="5363">H3122/10*6</f>
        <v>0.54600000000000004</v>
      </c>
      <c r="I3123" s="133">
        <f t="shared" ref="I3123" si="5364">I3122/10*7</f>
        <v>0.63700000000000001</v>
      </c>
      <c r="J3123" s="191">
        <f t="shared" ref="J3123" si="5365">J3122/10*8</f>
        <v>0.72799999999999998</v>
      </c>
      <c r="K3123" s="133">
        <f t="shared" ref="K3123" si="5366">K3122/10*9</f>
        <v>0.81899999999999995</v>
      </c>
      <c r="L3123" s="134">
        <f t="shared" ref="L3123" si="5367">L3122/10*10</f>
        <v>0.90999999999999992</v>
      </c>
      <c r="M3123" s="133">
        <f t="shared" ref="M3123" si="5368">M3122/10*1</f>
        <v>0.36</v>
      </c>
      <c r="N3123" s="133">
        <f t="shared" ref="N3123" si="5369">N3122/10*2</f>
        <v>0.72</v>
      </c>
      <c r="O3123" s="133">
        <f t="shared" ref="O3123" si="5370">O3122/10*3</f>
        <v>1.08</v>
      </c>
      <c r="P3123" s="133">
        <f t="shared" ref="P3123" si="5371">P3122/10*4</f>
        <v>1.44</v>
      </c>
      <c r="Q3123" s="133">
        <f t="shared" ref="Q3123" si="5372">Q3122/10*5</f>
        <v>1.7999999999999998</v>
      </c>
      <c r="R3123" s="133">
        <f t="shared" ref="R3123" si="5373">R3122/10*6</f>
        <v>2.16</v>
      </c>
      <c r="S3123" s="133">
        <f t="shared" ref="S3123" si="5374">S3122/10*7</f>
        <v>2.52</v>
      </c>
      <c r="T3123" s="133">
        <f t="shared" ref="T3123" si="5375">T3122/10*8</f>
        <v>2.88</v>
      </c>
      <c r="U3123" s="133">
        <f t="shared" ref="U3123" si="5376">U3122/10*9</f>
        <v>3.2399999999999998</v>
      </c>
      <c r="V3123" s="134">
        <f t="shared" ref="V3123" si="5377">V3122/10*10</f>
        <v>3.5999999999999996</v>
      </c>
      <c r="W3123" s="133">
        <f t="shared" ref="W3123" si="5378">W3122/10*1</f>
        <v>0.36</v>
      </c>
      <c r="X3123" s="133">
        <f t="shared" ref="X3123" si="5379">X3122/10*2</f>
        <v>0.72</v>
      </c>
      <c r="Y3123" s="133">
        <f t="shared" ref="Y3123" si="5380">Y3122/10*3</f>
        <v>1.08</v>
      </c>
      <c r="Z3123" s="133">
        <f t="shared" ref="Z3123" si="5381">Z3122/10*4</f>
        <v>1.44</v>
      </c>
      <c r="AA3123" s="133">
        <f t="shared" ref="AA3123" si="5382">AA3122/10*5</f>
        <v>1.7999999999999998</v>
      </c>
      <c r="AB3123" s="133">
        <f t="shared" ref="AB3123" si="5383">AB3122/10*6</f>
        <v>2.16</v>
      </c>
      <c r="AC3123" s="133">
        <f t="shared" ref="AC3123" si="5384">AC3122/10*7</f>
        <v>2.52</v>
      </c>
      <c r="AD3123" s="133">
        <f t="shared" ref="AD3123" si="5385">AD3122/10*8</f>
        <v>2.88</v>
      </c>
      <c r="AE3123" s="134">
        <f t="shared" ref="AE3123" si="5386">AE3122/10*9</f>
        <v>3.2399999999999998</v>
      </c>
      <c r="AF3123" s="134">
        <f t="shared" ref="AF3123" si="5387">AF3122/10*10</f>
        <v>3.5999999999999996</v>
      </c>
      <c r="AG3123" s="133">
        <f t="shared" ref="AG3123" si="5388">AG3122/10*1</f>
        <v>0.36</v>
      </c>
      <c r="AH3123" s="133">
        <f t="shared" ref="AH3123" si="5389">AH3122/10*2</f>
        <v>0.72</v>
      </c>
      <c r="AI3123" s="133">
        <f t="shared" ref="AI3123" si="5390">AI3122/10*3</f>
        <v>1.08</v>
      </c>
      <c r="AJ3123" s="133">
        <f t="shared" ref="AJ3123" si="5391">AJ3122/10*4</f>
        <v>1.44</v>
      </c>
      <c r="AK3123" s="133">
        <f t="shared" ref="AK3123" si="5392">AK3122/10*5</f>
        <v>1.7999999999999998</v>
      </c>
      <c r="AL3123" s="133">
        <f t="shared" ref="AL3123" si="5393">AL3122/10*6</f>
        <v>2.16</v>
      </c>
      <c r="AM3123" s="133">
        <f t="shared" ref="AM3123" si="5394">AM3122/10*7</f>
        <v>2.52</v>
      </c>
      <c r="AN3123" s="133">
        <f t="shared" ref="AN3123" si="5395">AN3122/10*8</f>
        <v>2.88</v>
      </c>
      <c r="AO3123" s="134">
        <f t="shared" ref="AO3123" si="5396">AO3122/10*9</f>
        <v>3.2399999999999998</v>
      </c>
      <c r="AP3123" s="134">
        <f t="shared" ref="AP3123" si="5397">AP3122/10*10</f>
        <v>3.5999999999999996</v>
      </c>
      <c r="AQ3123" s="133">
        <f t="shared" ref="AQ3123" si="5398">AQ3122/10*1</f>
        <v>9.0999999999999998E-2</v>
      </c>
      <c r="AR3123" s="133">
        <f t="shared" ref="AR3123" si="5399">AR3122/10*2</f>
        <v>0.182</v>
      </c>
      <c r="AS3123" s="133">
        <f t="shared" ref="AS3123" si="5400">AS3122/10*3</f>
        <v>0.27300000000000002</v>
      </c>
      <c r="AT3123" s="133">
        <f t="shared" ref="AT3123" si="5401">AT3122/10*4</f>
        <v>0.36399999999999999</v>
      </c>
      <c r="AU3123" s="133">
        <f t="shared" ref="AU3123" si="5402">AU3122/10*5</f>
        <v>0.45499999999999996</v>
      </c>
      <c r="AV3123" s="133">
        <f t="shared" ref="AV3123" si="5403">AV3122/10*6</f>
        <v>0.54600000000000004</v>
      </c>
      <c r="AW3123" s="133">
        <f t="shared" ref="AW3123" si="5404">AW3122/10*7</f>
        <v>0.63700000000000001</v>
      </c>
      <c r="AX3123" s="133">
        <f t="shared" ref="AX3123" si="5405">AX3122/10*8</f>
        <v>0.72799999999999998</v>
      </c>
      <c r="AY3123" s="134">
        <f t="shared" ref="AY3123" si="5406">AY3122/10*9</f>
        <v>0.81899999999999995</v>
      </c>
      <c r="AZ3123" s="134">
        <f t="shared" ref="AZ3123" si="5407">AZ3122/10*10</f>
        <v>0.90999999999999992</v>
      </c>
      <c r="BA3123" s="133">
        <f t="shared" ref="BA3123" si="5408">BA3122/10*1</f>
        <v>0</v>
      </c>
      <c r="BB3123" s="133">
        <f t="shared" ref="BB3123" si="5409">BB3122/10*2</f>
        <v>0</v>
      </c>
      <c r="BC3123" s="133">
        <f t="shared" ref="BC3123" si="5410">BC3122/10*3</f>
        <v>0</v>
      </c>
      <c r="BD3123" s="133">
        <f t="shared" ref="BD3123" si="5411">BD3122/10*4</f>
        <v>0</v>
      </c>
      <c r="BE3123" s="133">
        <f t="shared" ref="BE3123" si="5412">BE3122/10*5</f>
        <v>0</v>
      </c>
      <c r="BF3123" s="133">
        <f t="shared" ref="BF3123" si="5413">BF3122/10*6</f>
        <v>0</v>
      </c>
      <c r="BG3123" s="133">
        <f t="shared" ref="BG3123" si="5414">BG3122/10*7</f>
        <v>0</v>
      </c>
      <c r="BH3123" s="133">
        <f t="shared" ref="BH3123" si="5415">BH3122/10*8</f>
        <v>0</v>
      </c>
      <c r="BI3123" s="134">
        <f t="shared" ref="BI3123" si="5416">BI3122/10*9</f>
        <v>0</v>
      </c>
      <c r="BJ3123" s="134">
        <f t="shared" ref="BJ3123" si="5417">BJ3122/10*10</f>
        <v>0</v>
      </c>
      <c r="BK3123"/>
      <c r="BL3123"/>
      <c r="BM3123"/>
      <c r="BN3123"/>
      <c r="BO3123"/>
      <c r="BP3123"/>
      <c r="BQ3123"/>
      <c r="BR3123"/>
      <c r="BS3123"/>
      <c r="BT3123"/>
      <c r="BU3123"/>
      <c r="BV3123"/>
      <c r="BW3123"/>
      <c r="BX3123"/>
      <c r="BY3123"/>
      <c r="BZ3123"/>
      <c r="CA3123"/>
      <c r="CB3123"/>
      <c r="CC3123"/>
      <c r="CD3123"/>
      <c r="CE3123"/>
      <c r="CF3123"/>
      <c r="CG3123"/>
      <c r="CH3123"/>
      <c r="CI3123"/>
      <c r="CJ3123"/>
      <c r="CK3123"/>
      <c r="CL3123"/>
      <c r="CM3123"/>
      <c r="CN3123"/>
      <c r="CO3123"/>
    </row>
    <row r="3124" spans="1:93" ht="15.75" hidden="1" outlineLevel="2" thickBot="1" x14ac:dyDescent="0.3">
      <c r="A3124" s="152" t="s">
        <v>60</v>
      </c>
      <c r="B3124" s="192" t="e">
        <f t="shared" ref="B3124:BJ3124" si="5418">-B3121+B3120*B3123-1*IF(AND($A3066=B3119,B3123&gt;=$A3067),B3123-$A3067,0)</f>
        <v>#REF!</v>
      </c>
      <c r="C3124" s="193" t="e">
        <f t="shared" si="5418"/>
        <v>#REF!</v>
      </c>
      <c r="D3124" s="193" t="e">
        <f t="shared" si="5418"/>
        <v>#REF!</v>
      </c>
      <c r="E3124" s="193" t="e">
        <f t="shared" si="5418"/>
        <v>#REF!</v>
      </c>
      <c r="F3124" s="193" t="e">
        <f t="shared" si="5418"/>
        <v>#REF!</v>
      </c>
      <c r="G3124" s="193" t="e">
        <f t="shared" si="5418"/>
        <v>#REF!</v>
      </c>
      <c r="H3124" s="193" t="e">
        <f t="shared" si="5418"/>
        <v>#REF!</v>
      </c>
      <c r="I3124" s="193" t="e">
        <f t="shared" si="5418"/>
        <v>#REF!</v>
      </c>
      <c r="J3124" s="193" t="e">
        <f t="shared" si="5418"/>
        <v>#REF!</v>
      </c>
      <c r="K3124" s="193" t="e">
        <f t="shared" si="5418"/>
        <v>#REF!</v>
      </c>
      <c r="L3124" s="194" t="e">
        <f t="shared" si="5418"/>
        <v>#REF!</v>
      </c>
      <c r="M3124" s="192" t="e">
        <f t="shared" si="5418"/>
        <v>#REF!</v>
      </c>
      <c r="N3124" s="193" t="e">
        <f t="shared" si="5418"/>
        <v>#REF!</v>
      </c>
      <c r="O3124" s="193" t="e">
        <f t="shared" si="5418"/>
        <v>#REF!</v>
      </c>
      <c r="P3124" s="193" t="e">
        <f t="shared" si="5418"/>
        <v>#REF!</v>
      </c>
      <c r="Q3124" s="193" t="e">
        <f t="shared" si="5418"/>
        <v>#REF!</v>
      </c>
      <c r="R3124" s="193" t="e">
        <f t="shared" si="5418"/>
        <v>#REF!</v>
      </c>
      <c r="S3124" s="193" t="e">
        <f t="shared" si="5418"/>
        <v>#REF!</v>
      </c>
      <c r="T3124" s="193" t="e">
        <f t="shared" si="5418"/>
        <v>#REF!</v>
      </c>
      <c r="U3124" s="193" t="e">
        <f t="shared" si="5418"/>
        <v>#REF!</v>
      </c>
      <c r="V3124" s="194" t="e">
        <f t="shared" si="5418"/>
        <v>#REF!</v>
      </c>
      <c r="W3124" s="192" t="e">
        <f t="shared" si="5418"/>
        <v>#REF!</v>
      </c>
      <c r="X3124" s="193" t="e">
        <f t="shared" si="5418"/>
        <v>#REF!</v>
      </c>
      <c r="Y3124" s="193" t="e">
        <f t="shared" si="5418"/>
        <v>#REF!</v>
      </c>
      <c r="Z3124" s="193" t="e">
        <f t="shared" si="5418"/>
        <v>#REF!</v>
      </c>
      <c r="AA3124" s="193" t="e">
        <f t="shared" si="5418"/>
        <v>#REF!</v>
      </c>
      <c r="AB3124" s="193" t="e">
        <f t="shared" si="5418"/>
        <v>#REF!</v>
      </c>
      <c r="AC3124" s="193" t="e">
        <f t="shared" si="5418"/>
        <v>#REF!</v>
      </c>
      <c r="AD3124" s="193" t="e">
        <f t="shared" si="5418"/>
        <v>#REF!</v>
      </c>
      <c r="AE3124" s="193" t="e">
        <f t="shared" si="5418"/>
        <v>#REF!</v>
      </c>
      <c r="AF3124" s="194" t="e">
        <f t="shared" si="5418"/>
        <v>#REF!</v>
      </c>
      <c r="AG3124" s="192" t="e">
        <f t="shared" si="5418"/>
        <v>#REF!</v>
      </c>
      <c r="AH3124" s="193" t="e">
        <f t="shared" si="5418"/>
        <v>#REF!</v>
      </c>
      <c r="AI3124" s="193" t="e">
        <f t="shared" si="5418"/>
        <v>#REF!</v>
      </c>
      <c r="AJ3124" s="193" t="e">
        <f t="shared" si="5418"/>
        <v>#REF!</v>
      </c>
      <c r="AK3124" s="193" t="e">
        <f t="shared" si="5418"/>
        <v>#REF!</v>
      </c>
      <c r="AL3124" s="193" t="e">
        <f t="shared" si="5418"/>
        <v>#REF!</v>
      </c>
      <c r="AM3124" s="193" t="e">
        <f t="shared" si="5418"/>
        <v>#REF!</v>
      </c>
      <c r="AN3124" s="193" t="e">
        <f t="shared" si="5418"/>
        <v>#REF!</v>
      </c>
      <c r="AO3124" s="193" t="e">
        <f t="shared" si="5418"/>
        <v>#REF!</v>
      </c>
      <c r="AP3124" s="194" t="e">
        <f t="shared" si="5418"/>
        <v>#REF!</v>
      </c>
      <c r="AQ3124" s="192" t="e">
        <f t="shared" si="5418"/>
        <v>#REF!</v>
      </c>
      <c r="AR3124" s="193" t="e">
        <f t="shared" si="5418"/>
        <v>#REF!</v>
      </c>
      <c r="AS3124" s="193" t="e">
        <f t="shared" si="5418"/>
        <v>#REF!</v>
      </c>
      <c r="AT3124" s="193" t="e">
        <f t="shared" si="5418"/>
        <v>#REF!</v>
      </c>
      <c r="AU3124" s="193" t="e">
        <f t="shared" si="5418"/>
        <v>#REF!</v>
      </c>
      <c r="AV3124" s="193" t="e">
        <f t="shared" si="5418"/>
        <v>#REF!</v>
      </c>
      <c r="AW3124" s="193" t="e">
        <f t="shared" si="5418"/>
        <v>#REF!</v>
      </c>
      <c r="AX3124" s="193" t="e">
        <f t="shared" si="5418"/>
        <v>#REF!</v>
      </c>
      <c r="AY3124" s="193" t="e">
        <f t="shared" si="5418"/>
        <v>#REF!</v>
      </c>
      <c r="AZ3124" s="194" t="e">
        <f t="shared" si="5418"/>
        <v>#REF!</v>
      </c>
      <c r="BA3124" s="192" t="e">
        <f t="shared" si="5418"/>
        <v>#REF!</v>
      </c>
      <c r="BB3124" s="193" t="e">
        <f t="shared" si="5418"/>
        <v>#REF!</v>
      </c>
      <c r="BC3124" s="193" t="e">
        <f t="shared" si="5418"/>
        <v>#REF!</v>
      </c>
      <c r="BD3124" s="193" t="e">
        <f t="shared" si="5418"/>
        <v>#REF!</v>
      </c>
      <c r="BE3124" s="193" t="e">
        <f t="shared" si="5418"/>
        <v>#REF!</v>
      </c>
      <c r="BF3124" s="193" t="e">
        <f t="shared" si="5418"/>
        <v>#REF!</v>
      </c>
      <c r="BG3124" s="193" t="e">
        <f t="shared" si="5418"/>
        <v>#REF!</v>
      </c>
      <c r="BH3124" s="193" t="e">
        <f t="shared" si="5418"/>
        <v>#REF!</v>
      </c>
      <c r="BI3124" s="193" t="e">
        <f t="shared" si="5418"/>
        <v>#REF!</v>
      </c>
      <c r="BJ3124" s="194" t="e">
        <f t="shared" si="5418"/>
        <v>#REF!</v>
      </c>
    </row>
    <row r="3125" spans="1:93" hidden="1" outlineLevel="2" x14ac:dyDescent="0.25"/>
    <row r="3126" spans="1:93" hidden="1" outlineLevel="1" collapsed="1" x14ac:dyDescent="0.25">
      <c r="A3126" s="181" t="e">
        <f>2*B3066/10</f>
        <v>#REF!</v>
      </c>
      <c r="B3126" s="180"/>
      <c r="C3126" s="180"/>
      <c r="D3126" s="180"/>
    </row>
    <row r="3127" spans="1:93" hidden="1" outlineLevel="2" x14ac:dyDescent="0.25">
      <c r="B3127" s="316" t="e">
        <f>#REF!</f>
        <v>#REF!</v>
      </c>
      <c r="C3127" s="317"/>
      <c r="D3127" s="316" t="e">
        <f>#REF!</f>
        <v>#REF!</v>
      </c>
      <c r="E3127" s="317"/>
      <c r="F3127" s="316" t="e">
        <f>#REF!</f>
        <v>#REF!</v>
      </c>
      <c r="G3127" s="317"/>
      <c r="H3127" s="316" t="e">
        <f>#REF!</f>
        <v>#REF!</v>
      </c>
      <c r="I3127" s="317"/>
      <c r="J3127" s="316" t="e">
        <f>#REF!</f>
        <v>#REF!</v>
      </c>
      <c r="K3127" s="317"/>
      <c r="L3127" s="316" t="e">
        <f>#REF!</f>
        <v>#REF!</v>
      </c>
      <c r="M3127" s="317"/>
    </row>
    <row r="3128" spans="1:93" hidden="1" outlineLevel="2" x14ac:dyDescent="0.25">
      <c r="B3128" s="105" t="e">
        <f>#REF!</f>
        <v>#REF!</v>
      </c>
      <c r="C3128" s="106">
        <v>0</v>
      </c>
      <c r="D3128" s="107" t="e">
        <f>#REF!</f>
        <v>#REF!</v>
      </c>
      <c r="E3128" s="106">
        <v>0</v>
      </c>
      <c r="F3128" s="107" t="e">
        <f>#REF!</f>
        <v>#REF!</v>
      </c>
      <c r="G3128" s="106">
        <v>0</v>
      </c>
      <c r="H3128" s="107" t="e">
        <f>#REF!</f>
        <v>#REF!</v>
      </c>
      <c r="I3128" s="106">
        <v>0</v>
      </c>
      <c r="J3128" s="107" t="e">
        <f>#REF!</f>
        <v>#REF!</v>
      </c>
      <c r="K3128" s="106">
        <v>0</v>
      </c>
      <c r="L3128" s="107" t="e">
        <f>#REF!</f>
        <v>#REF!</v>
      </c>
      <c r="M3128" s="108">
        <v>0</v>
      </c>
      <c r="X3128" s="146"/>
      <c r="Y3128" s="147"/>
    </row>
    <row r="3129" spans="1:93" hidden="1" outlineLevel="2" x14ac:dyDescent="0.25">
      <c r="B3129" s="105" t="e">
        <f>#REF!</f>
        <v>#REF!</v>
      </c>
      <c r="C3129" s="106" t="e">
        <f>IF($A3066=B3127,1*($B3066-$A3126)^2*(2*$A3126+$B3066)/$B3066^3,0)</f>
        <v>#REF!</v>
      </c>
      <c r="D3129" s="107" t="e">
        <f>#REF!</f>
        <v>#REF!</v>
      </c>
      <c r="E3129" s="106" t="e">
        <f>IF($A3066=D3127,1*($B3066-$A3126)^2*(2*$A3126+$B3066)/$B3066^3,0)</f>
        <v>#REF!</v>
      </c>
      <c r="F3129" s="107" t="e">
        <f>#REF!</f>
        <v>#REF!</v>
      </c>
      <c r="G3129" s="106" t="e">
        <f>IF($A3066=F3127,1*($B3066-$A3126)^2*(2*$A3126+$B3066)/$B3066^3,0)</f>
        <v>#REF!</v>
      </c>
      <c r="H3129" s="107" t="e">
        <f>#REF!</f>
        <v>#REF!</v>
      </c>
      <c r="I3129" s="106" t="e">
        <f>IF($A3066=H3127,1*($B3066-$A3126)^2*(2*$A3126+$B3066)/$B3066^3,0)</f>
        <v>#REF!</v>
      </c>
      <c r="J3129" s="107" t="e">
        <f>#REF!</f>
        <v>#REF!</v>
      </c>
      <c r="K3129" s="106" t="e">
        <f>IF($A3066=J3127,1*($B3066-$A3126)^2*(2*$A3126+$B3066)/$B3066^3,0)</f>
        <v>#REF!</v>
      </c>
      <c r="L3129" s="107" t="e">
        <f>#REF!</f>
        <v>#REF!</v>
      </c>
      <c r="M3129" s="108" t="e">
        <f>IF($A3066=L3127,1*($B3066-$A3126)^2*(2*$A3126+$B3066)/$B3066^3,0)</f>
        <v>#REF!</v>
      </c>
    </row>
    <row r="3130" spans="1:93" hidden="1" outlineLevel="2" x14ac:dyDescent="0.25">
      <c r="A3130" t="s">
        <v>36</v>
      </c>
      <c r="B3130" s="105" t="e">
        <f>#REF!</f>
        <v>#REF!</v>
      </c>
      <c r="C3130" s="106" t="e">
        <f>IF($A3066=B3127,1*$A3126*($B3066-$A3126)^2/$B3066^2,0)</f>
        <v>#REF!</v>
      </c>
      <c r="D3130" s="107" t="e">
        <f>#REF!</f>
        <v>#REF!</v>
      </c>
      <c r="E3130" s="106" t="e">
        <f>IF($A3066=D3127,1*$A3126*($B3066-$A3126)^2/$B3066^2,0)</f>
        <v>#REF!</v>
      </c>
      <c r="F3130" s="107" t="e">
        <f>#REF!</f>
        <v>#REF!</v>
      </c>
      <c r="G3130" s="106" t="e">
        <f>IF($A3066=F3127,1*$A3126*($B3066-$A3126)^2/$B3066^2,0)</f>
        <v>#REF!</v>
      </c>
      <c r="H3130" s="107" t="e">
        <f>#REF!</f>
        <v>#REF!</v>
      </c>
      <c r="I3130" s="106" t="e">
        <f>IF($A3066=H3127,1*$A3126*($B3066-$A3126)^2/$B3066^2,0)</f>
        <v>#REF!</v>
      </c>
      <c r="J3130" s="107" t="e">
        <f>#REF!</f>
        <v>#REF!</v>
      </c>
      <c r="K3130" s="106" t="e">
        <f>IF($A3066=J3127,1*$A3126*($B3066-$A3126)^2/$B3066^2,0)</f>
        <v>#REF!</v>
      </c>
      <c r="L3130" s="107" t="e">
        <f>#REF!</f>
        <v>#REF!</v>
      </c>
      <c r="M3130" s="108" t="e">
        <f>IF($A3066=L3127,1*$A3126*($B3066-$A3126)^2/$B3066^2,0)</f>
        <v>#REF!</v>
      </c>
      <c r="X3130" s="149"/>
    </row>
    <row r="3131" spans="1:93" hidden="1" outlineLevel="2" x14ac:dyDescent="0.25">
      <c r="B3131" s="105" t="e">
        <f>#REF!</f>
        <v>#REF!</v>
      </c>
      <c r="C3131" s="108">
        <v>0</v>
      </c>
      <c r="D3131" s="107" t="e">
        <f>#REF!</f>
        <v>#REF!</v>
      </c>
      <c r="E3131" s="108">
        <v>0</v>
      </c>
      <c r="F3131" s="107" t="e">
        <f>#REF!</f>
        <v>#REF!</v>
      </c>
      <c r="G3131" s="108">
        <v>0</v>
      </c>
      <c r="H3131" s="107" t="e">
        <f>#REF!</f>
        <v>#REF!</v>
      </c>
      <c r="I3131" s="108">
        <v>0</v>
      </c>
      <c r="J3131" s="107" t="e">
        <f>#REF!</f>
        <v>#REF!</v>
      </c>
      <c r="K3131" s="108">
        <v>0</v>
      </c>
      <c r="L3131" s="107" t="e">
        <f>#REF!</f>
        <v>#REF!</v>
      </c>
      <c r="M3131" s="108">
        <v>0</v>
      </c>
    </row>
    <row r="3132" spans="1:93" hidden="1" outlineLevel="2" x14ac:dyDescent="0.25">
      <c r="B3132" s="105" t="e">
        <f>#REF!</f>
        <v>#REF!</v>
      </c>
      <c r="C3132" s="106" t="e">
        <f>IF($A3066=B3127,1*($A3126)^2*(3*$B3066-2*$A3126)/$B3066^3,0)</f>
        <v>#REF!</v>
      </c>
      <c r="D3132" s="107" t="e">
        <f>#REF!</f>
        <v>#REF!</v>
      </c>
      <c r="E3132" s="106" t="e">
        <f>IF($A3066=D3127,1*($A3126)^2*(3*$B3066-2*$A3126)/$B3066^3,0)</f>
        <v>#REF!</v>
      </c>
      <c r="F3132" s="107" t="e">
        <f>#REF!</f>
        <v>#REF!</v>
      </c>
      <c r="G3132" s="106" t="e">
        <f>IF($A3066=F3127,1*($A3126)^2*(3*$B3066-2*$A3126)/$B3066^3,0)</f>
        <v>#REF!</v>
      </c>
      <c r="H3132" s="107" t="e">
        <f>#REF!</f>
        <v>#REF!</v>
      </c>
      <c r="I3132" s="106" t="e">
        <f>IF($A3066=H3127,1*($A3126)^2*(3*$B3066-2*$A3126)/$B3066^3,0)</f>
        <v>#REF!</v>
      </c>
      <c r="J3132" s="107" t="e">
        <f>#REF!</f>
        <v>#REF!</v>
      </c>
      <c r="K3132" s="106" t="e">
        <f>IF($A3066=J3127,1*($A3126)^2*(3*$B3066-2*$A3126)/$B3066^3,0)</f>
        <v>#REF!</v>
      </c>
      <c r="L3132" s="107" t="e">
        <f>#REF!</f>
        <v>#REF!</v>
      </c>
      <c r="M3132" s="108" t="e">
        <f>IF($A3066=L3127,1*($A3126)^2*(3*$B3066-2*$A3126)/$B3066^3,0)</f>
        <v>#REF!</v>
      </c>
    </row>
    <row r="3133" spans="1:93" hidden="1" outlineLevel="2" x14ac:dyDescent="0.25">
      <c r="B3133" s="105" t="e">
        <f>#REF!</f>
        <v>#REF!</v>
      </c>
      <c r="C3133" s="108" t="e">
        <f>IF($A3066=B3127,-1*($B3066-$A3126)*$A3126^2/$B3066^2,0)</f>
        <v>#REF!</v>
      </c>
      <c r="D3133" s="107" t="e">
        <f>#REF!</f>
        <v>#REF!</v>
      </c>
      <c r="E3133" s="108" t="e">
        <f>IF($A3066=D3127,-1*($B3066-$A3126)*$A3126^2/$B3066^2,0)</f>
        <v>#REF!</v>
      </c>
      <c r="F3133" s="107" t="e">
        <f>#REF!</f>
        <v>#REF!</v>
      </c>
      <c r="G3133" s="108" t="e">
        <f>IF($A3066=F3127,-1*($B3066-$A3126)*$A3126^2/$B3066^2,0)</f>
        <v>#REF!</v>
      </c>
      <c r="H3133" s="107" t="e">
        <f>#REF!</f>
        <v>#REF!</v>
      </c>
      <c r="I3133" s="108" t="e">
        <f>IF($A3066=H3127,-1*($B3066-$A3126)*$A3126^2/$B3066^2,0)</f>
        <v>#REF!</v>
      </c>
      <c r="J3133" s="107" t="e">
        <f>#REF!</f>
        <v>#REF!</v>
      </c>
      <c r="K3133" s="108" t="e">
        <f>IF($A3066=J3127,-1*($B3066-$A3126)*$A3126^2/$B3066^2,0)</f>
        <v>#REF!</v>
      </c>
      <c r="L3133" s="107" t="e">
        <f>#REF!</f>
        <v>#REF!</v>
      </c>
      <c r="M3133" s="108" t="e">
        <f>IF($A3066=L3127,-1*($B3066-$A3126)*$A3126^2/$B3066^2,0)</f>
        <v>#REF!</v>
      </c>
    </row>
    <row r="3134" spans="1:93" hidden="1" outlineLevel="2" x14ac:dyDescent="0.25">
      <c r="C3134" t="s">
        <v>61</v>
      </c>
      <c r="D3134" s="182"/>
      <c r="E3134" s="183"/>
      <c r="F3134" s="182"/>
      <c r="G3134" s="183"/>
      <c r="H3134" s="182"/>
      <c r="I3134" s="183"/>
      <c r="J3134" s="182"/>
      <c r="K3134" s="183"/>
      <c r="L3134" s="182"/>
      <c r="M3134" s="183"/>
      <c r="N3134" s="182"/>
      <c r="O3134" s="183"/>
      <c r="P3134" s="182"/>
      <c r="Q3134" s="183"/>
      <c r="R3134" s="182"/>
      <c r="S3134" s="183"/>
    </row>
    <row r="3135" spans="1:93" hidden="1" outlineLevel="2" x14ac:dyDescent="0.25">
      <c r="B3135" s="105">
        <v>1</v>
      </c>
      <c r="C3135" s="108">
        <f t="shared" ref="C3135" si="5419">-(IFERROR(VLOOKUP($B3135,$B3128:$C3133,2,0),0)+IFERROR(VLOOKUP($B3135,$D3128:$E3133,2,0),0)+IFERROR(VLOOKUP($B3135,$F3128:$G3133,2,0),0)+IFERROR(VLOOKUP($B3135,$H3128:$I3133,2,0),0)+IFERROR(VLOOKUP($B3135,$J3128:$K3133,2,0),0)+IFERROR(VLOOKUP($B3135,$L3128:$M3133,2,0),0)+IFERROR(VLOOKUP($B3135,$N3128:$O3133,2,0),0)+IFERROR(VLOOKUP($B3135,$P3128:$Q3133,2,0),0)+IFERROR(VLOOKUP($B3135,$R3128:$S3133,2,0),0))</f>
        <v>0</v>
      </c>
      <c r="E3135" s="109"/>
      <c r="F3135" s="325" t="s">
        <v>37</v>
      </c>
      <c r="G3135" s="325"/>
      <c r="H3135" s="325"/>
      <c r="I3135" s="325"/>
      <c r="J3135" s="325"/>
      <c r="K3135" s="325"/>
      <c r="L3135" s="325"/>
      <c r="M3135" s="325"/>
      <c r="N3135" s="325"/>
      <c r="O3135" s="325"/>
      <c r="P3135" s="325"/>
      <c r="Q3135" s="325"/>
      <c r="R3135" s="325"/>
      <c r="S3135" s="325"/>
      <c r="T3135" s="325"/>
      <c r="U3135" s="325"/>
      <c r="V3135" s="325"/>
      <c r="W3135" s="325"/>
      <c r="X3135" s="325"/>
      <c r="Y3135" s="325"/>
      <c r="Z3135" s="325"/>
      <c r="AA3135" s="325"/>
      <c r="AB3135" s="110"/>
      <c r="AC3135" s="110"/>
      <c r="AD3135" s="110"/>
      <c r="AE3135" s="110"/>
      <c r="AF3135" s="110"/>
      <c r="AG3135" s="110"/>
      <c r="AH3135" s="110"/>
    </row>
    <row r="3136" spans="1:93" hidden="1" outlineLevel="2" x14ac:dyDescent="0.25">
      <c r="B3136" s="105">
        <v>2</v>
      </c>
      <c r="C3136" s="108">
        <f t="shared" ref="C3136" si="5420">-(IFERROR(VLOOKUP($B3136,$B3128:$C3133,2,0),0)+IFERROR(VLOOKUP($B3136,$D3128:$E3133,2,0),0)+IFERROR(VLOOKUP($B3136,$F3128:$G3133,2,0),0)+IFERROR(VLOOKUP($B3136,$H3128:$I3133,2,0),0)+IFERROR(VLOOKUP($B3136,$J3128:$K3133,2,0),0)+IFERROR(VLOOKUP($B3136,$L3128:$M3133,2,0),0)+IFERROR(VLOOKUP($B3136,$N3128:$O3133,2,0),0)+IFERROR(VLOOKUP($B3136,$P3128:$Q3133,2,0),0)+IFERROR(VLOOKUP($B3136,$R3128:$S3133,2,0),0))</f>
        <v>0</v>
      </c>
      <c r="E3136" s="110"/>
      <c r="F3136" s="110"/>
      <c r="G3136" s="326" t="s">
        <v>38</v>
      </c>
      <c r="H3136" s="326"/>
      <c r="I3136" s="326"/>
      <c r="J3136" s="326"/>
      <c r="K3136" s="326"/>
      <c r="L3136" s="326"/>
      <c r="M3136" s="110"/>
      <c r="N3136" s="110"/>
      <c r="O3136" s="110"/>
      <c r="P3136" s="327" t="s">
        <v>39</v>
      </c>
      <c r="Q3136" s="327"/>
      <c r="R3136" s="327"/>
      <c r="S3136" s="327"/>
      <c r="T3136" s="327"/>
      <c r="U3136" s="327"/>
      <c r="V3136" s="110"/>
      <c r="W3136" s="110"/>
      <c r="X3136" s="110"/>
      <c r="Y3136" s="110"/>
      <c r="Z3136" s="110"/>
      <c r="AA3136" s="110"/>
      <c r="AB3136" s="110"/>
      <c r="AC3136" s="110"/>
      <c r="AD3136" s="110"/>
      <c r="AE3136" s="110"/>
      <c r="AF3136" s="110"/>
      <c r="AG3136" s="110"/>
      <c r="AH3136" s="110"/>
    </row>
    <row r="3137" spans="1:34" hidden="1" outlineLevel="2" x14ac:dyDescent="0.25">
      <c r="B3137" s="105">
        <v>3</v>
      </c>
      <c r="C3137" s="108">
        <f t="shared" ref="C3137" si="5421">-(IFERROR(VLOOKUP($B3137,$B3128:$C3133,2,0),0)+IFERROR(VLOOKUP($B3137,$D3128:$E3133,2,0),0)+IFERROR(VLOOKUP($B3137,$F3128:$G3133,2,0),0)+IFERROR(VLOOKUP($B3137,$H3128:$I3133,2,0),0)+IFERROR(VLOOKUP($B3137,$J3128:$K3133,2,0),0)+IFERROR(VLOOKUP($B3137,$L3128:$M3133,2,0),0)+IFERROR(VLOOKUP($B3137,$N3128:$O3133,2,0),0)+IFERROR(VLOOKUP($B3137,$P3128:$Q3133,2,0),0)+IFERROR(VLOOKUP($B3137,$R3128:$S3133,2,0),0))</f>
        <v>0</v>
      </c>
      <c r="E3137" s="110"/>
      <c r="F3137" s="110"/>
      <c r="G3137" s="112">
        <v>6</v>
      </c>
      <c r="H3137" s="112">
        <v>5</v>
      </c>
      <c r="I3137" s="112">
        <v>4</v>
      </c>
      <c r="J3137" s="112">
        <v>3</v>
      </c>
      <c r="K3137" s="112">
        <v>2</v>
      </c>
      <c r="L3137" s="112">
        <v>1</v>
      </c>
      <c r="M3137" s="110"/>
      <c r="O3137" s="110"/>
      <c r="P3137" s="112">
        <v>6</v>
      </c>
      <c r="Q3137" s="112">
        <v>5</v>
      </c>
      <c r="R3137" s="112">
        <v>4</v>
      </c>
      <c r="S3137" s="112">
        <v>3</v>
      </c>
      <c r="T3137" s="112">
        <v>2</v>
      </c>
      <c r="U3137" s="112">
        <v>1</v>
      </c>
      <c r="AB3137" s="110"/>
      <c r="AC3137" s="110"/>
      <c r="AD3137" s="110"/>
      <c r="AE3137" s="110"/>
      <c r="AF3137" s="110"/>
      <c r="AG3137" s="110"/>
      <c r="AH3137" s="110"/>
    </row>
    <row r="3138" spans="1:34" hidden="1" outlineLevel="2" x14ac:dyDescent="0.25">
      <c r="B3138" s="105">
        <v>4</v>
      </c>
      <c r="C3138" s="108">
        <f t="shared" ref="C3138" si="5422">-(IFERROR(VLOOKUP($B3138,$B3128:$C3133,2,0),0)+IFERROR(VLOOKUP($B3138,$D3128:$E3133,2,0),0)+IFERROR(VLOOKUP($B3138,$F3128:$G3133,2,0),0)+IFERROR(VLOOKUP($B3138,$H3128:$I3133,2,0),0)+IFERROR(VLOOKUP($B3138,$J3128:$K3133,2,0),0)+IFERROR(VLOOKUP($B3138,$L3128:$M3133,2,0),0)+IFERROR(VLOOKUP($B3138,$N3128:$O3133,2,0),0)+IFERROR(VLOOKUP($B3138,$P3128:$Q3133,2,0),0)+IFERROR(VLOOKUP($B3138,$R3128:$S3133,2,0),0))</f>
        <v>0</v>
      </c>
      <c r="E3138" s="110"/>
      <c r="F3138" s="105">
        <v>1</v>
      </c>
      <c r="G3138" s="184" t="e">
        <f t="array" ref="G3138:G3144">MMULT(MINVERSE($C$24:$I$30),$C3135:$C3141)</f>
        <v>#NUM!</v>
      </c>
      <c r="H3138" s="184" t="e">
        <f t="array" ref="H3138:H3143">MMULT(MINVERSE($C$24:$H$29),$C3135:$C3140)</f>
        <v>#NUM!</v>
      </c>
      <c r="I3138" s="184" t="e">
        <f t="array" ref="I3138:I3142">MMULT(MINVERSE($C$24:$G$28),$C3135:$C3139)</f>
        <v>#NUM!</v>
      </c>
      <c r="J3138" s="184" t="e">
        <f t="array" ref="J3138:J3141">MMULT(MINVERSE($C$24:$F$27),$C3135:$C3138)</f>
        <v>#NUM!</v>
      </c>
      <c r="K3138" s="184" t="e">
        <f t="array" ref="K3138:K3140">MMULT(MINVERSE($C$24:$E$26),$C3135:$C3137)</f>
        <v>#NUM!</v>
      </c>
      <c r="L3138" s="184" t="e">
        <f t="array" ref="L3138:L3139">MMULT(MINVERSE($C$24:$D$25),$C3135:$C3136)</f>
        <v>#NUM!</v>
      </c>
      <c r="M3138" s="110"/>
      <c r="O3138" s="105">
        <v>1</v>
      </c>
      <c r="P3138" s="184" t="e">
        <f t="array" ref="P3138:P3148">MMULT(MINVERSE($C$24:$M$34),$C3135:$C3145)</f>
        <v>#NUM!</v>
      </c>
      <c r="Q3138" s="184" t="e">
        <f t="array" ref="Q3138:Q3147">MMULT(MINVERSE($C$24:$L$33),$C3135:$C3144)</f>
        <v>#NUM!</v>
      </c>
      <c r="R3138" s="184" t="e">
        <f t="array" ref="R3138:R3146">MMULT(MINVERSE($C$24:$K$32),$C3135:$C3143)</f>
        <v>#NUM!</v>
      </c>
      <c r="S3138" s="184" t="e">
        <f t="array" ref="S3138:S3145">MMULT(MINVERSE($C$24:$J$31),$C3135:$C3142)</f>
        <v>#NUM!</v>
      </c>
      <c r="T3138" s="114"/>
      <c r="U3138" s="114"/>
      <c r="V3138" s="110"/>
      <c r="W3138" s="110"/>
      <c r="X3138" s="110"/>
      <c r="Y3138" s="110"/>
      <c r="Z3138" s="110"/>
      <c r="AA3138" s="110"/>
      <c r="AB3138" s="110"/>
      <c r="AC3138" s="110"/>
      <c r="AD3138" s="110"/>
      <c r="AE3138" s="110"/>
      <c r="AF3138" s="110"/>
      <c r="AG3138" s="110"/>
      <c r="AH3138" s="110"/>
    </row>
    <row r="3139" spans="1:34" hidden="1" outlineLevel="2" x14ac:dyDescent="0.25">
      <c r="B3139" s="105">
        <v>5</v>
      </c>
      <c r="C3139" s="108">
        <f t="shared" ref="C3139" si="5423">-(IFERROR(VLOOKUP($B3139,$B3128:$C3133,2,0),0)+IFERROR(VLOOKUP($B3139,$D3128:$E3133,2,0),0)+IFERROR(VLOOKUP($B3139,$F3128:$G3133,2,0),0)+IFERROR(VLOOKUP($B3139,$H3128:$I3133,2,0),0)+IFERROR(VLOOKUP($B3139,$J3128:$K3133,2,0),0)+IFERROR(VLOOKUP($B3139,$L3128:$M3133,2,0),0)+IFERROR(VLOOKUP($B3139,$N3128:$O3133,2,0),0)+IFERROR(VLOOKUP($B3139,$P3128:$Q3133,2,0),0)+IFERROR(VLOOKUP($B3139,$R3128:$S3133,2,0),0))</f>
        <v>0</v>
      </c>
      <c r="E3139" s="110"/>
      <c r="F3139" s="105">
        <v>2</v>
      </c>
      <c r="G3139" s="185" t="e">
        <v>#NUM!</v>
      </c>
      <c r="H3139" s="185" t="e">
        <v>#NUM!</v>
      </c>
      <c r="I3139" s="185" t="e">
        <v>#NUM!</v>
      </c>
      <c r="J3139" s="185" t="e">
        <v>#NUM!</v>
      </c>
      <c r="K3139" s="185" t="e">
        <v>#NUM!</v>
      </c>
      <c r="L3139" s="185" t="e">
        <v>#NUM!</v>
      </c>
      <c r="M3139" s="110"/>
      <c r="O3139" s="105">
        <v>2</v>
      </c>
      <c r="P3139" s="185" t="e">
        <v>#NUM!</v>
      </c>
      <c r="Q3139" s="185" t="e">
        <v>#NUM!</v>
      </c>
      <c r="R3139" s="185" t="e">
        <v>#NUM!</v>
      </c>
      <c r="S3139" s="185" t="e">
        <v>#NUM!</v>
      </c>
      <c r="T3139" s="114"/>
      <c r="U3139" s="114"/>
    </row>
    <row r="3140" spans="1:34" hidden="1" outlineLevel="2" x14ac:dyDescent="0.25">
      <c r="B3140" s="105">
        <v>6</v>
      </c>
      <c r="C3140" s="108">
        <f t="shared" ref="C3140" si="5424">-(IFERROR(VLOOKUP($B3140,$B3128:$C3133,2,0),0)+IFERROR(VLOOKUP($B3140,$D3128:$E3133,2,0),0)+IFERROR(VLOOKUP($B3140,$F3128:$G3133,2,0),0)+IFERROR(VLOOKUP($B3140,$H3128:$I3133,2,0),0)+IFERROR(VLOOKUP($B3140,$J3128:$K3133,2,0),0)+IFERROR(VLOOKUP($B3140,$L3128:$M3133,2,0),0)+IFERROR(VLOOKUP($B3140,$N3128:$O3133,2,0),0)+IFERROR(VLOOKUP($B3140,$P3128:$Q3133,2,0),0)+IFERROR(VLOOKUP($B3140,$R3128:$S3133,2,0),0))</f>
        <v>0</v>
      </c>
      <c r="E3140" s="110"/>
      <c r="F3140" s="105">
        <v>3</v>
      </c>
      <c r="G3140" s="185" t="e">
        <v>#NUM!</v>
      </c>
      <c r="H3140" s="185" t="e">
        <v>#NUM!</v>
      </c>
      <c r="I3140" s="185" t="e">
        <v>#NUM!</v>
      </c>
      <c r="J3140" s="185" t="e">
        <v>#NUM!</v>
      </c>
      <c r="K3140" s="185" t="e">
        <v>#NUM!</v>
      </c>
      <c r="L3140" s="185"/>
      <c r="M3140" s="110"/>
      <c r="O3140" s="105">
        <v>3</v>
      </c>
      <c r="P3140" s="185" t="e">
        <v>#NUM!</v>
      </c>
      <c r="Q3140" s="185" t="e">
        <v>#NUM!</v>
      </c>
      <c r="R3140" s="185" t="e">
        <v>#NUM!</v>
      </c>
      <c r="S3140" s="185" t="e">
        <v>#NUM!</v>
      </c>
      <c r="T3140" s="114"/>
      <c r="U3140" s="114"/>
    </row>
    <row r="3141" spans="1:34" hidden="1" outlineLevel="2" x14ac:dyDescent="0.25">
      <c r="B3141" s="105">
        <v>7</v>
      </c>
      <c r="C3141" s="108">
        <f t="shared" ref="C3141" si="5425">-(IFERROR(VLOOKUP($B3141,$B3128:$C3133,2,0),0)+IFERROR(VLOOKUP($B3141,$D3128:$E3133,2,0),0)+IFERROR(VLOOKUP($B3141,$F3128:$G3133,2,0),0)+IFERROR(VLOOKUP($B3141,$H3128:$I3133,2,0),0)+IFERROR(VLOOKUP($B3141,$J3128:$K3133,2,0),0)+IFERROR(VLOOKUP($B3141,$L3128:$M3133,2,0),0)+IFERROR(VLOOKUP($B3141,$N3128:$O3133,2,0),0)+IFERROR(VLOOKUP($B3141,$P3128:$Q3133,2,0),0)+IFERROR(VLOOKUP($B3141,$R3128:$S3133,2,0),0))</f>
        <v>0</v>
      </c>
      <c r="E3141" s="110"/>
      <c r="F3141" s="105">
        <v>4</v>
      </c>
      <c r="G3141" s="185" t="e">
        <v>#NUM!</v>
      </c>
      <c r="H3141" s="185" t="e">
        <v>#NUM!</v>
      </c>
      <c r="I3141" s="185" t="e">
        <v>#NUM!</v>
      </c>
      <c r="J3141" s="185" t="e">
        <v>#NUM!</v>
      </c>
      <c r="K3141" s="185"/>
      <c r="L3141" s="185"/>
      <c r="M3141" s="110"/>
      <c r="O3141" s="105">
        <v>4</v>
      </c>
      <c r="P3141" s="185" t="e">
        <v>#NUM!</v>
      </c>
      <c r="Q3141" s="185" t="e">
        <v>#NUM!</v>
      </c>
      <c r="R3141" s="185" t="e">
        <v>#NUM!</v>
      </c>
      <c r="S3141" s="185" t="e">
        <v>#NUM!</v>
      </c>
      <c r="T3141" s="114"/>
      <c r="U3141" s="114"/>
    </row>
    <row r="3142" spans="1:34" hidden="1" outlineLevel="2" x14ac:dyDescent="0.25">
      <c r="B3142" s="105">
        <v>8</v>
      </c>
      <c r="C3142" s="108">
        <f t="shared" ref="C3142" si="5426">-(IFERROR(VLOOKUP($B3142,$B3128:$C3133,2,0),0)+IFERROR(VLOOKUP($B3142,$D3128:$E3133,2,0),0)+IFERROR(VLOOKUP($B3142,$F3128:$G3133,2,0),0)+IFERROR(VLOOKUP($B3142,$H3128:$I3133,2,0),0)+IFERROR(VLOOKUP($B3142,$J3128:$K3133,2,0),0)+IFERROR(VLOOKUP($B3142,$L3128:$M3133,2,0),0)+IFERROR(VLOOKUP($B3142,$N3128:$O3133,2,0),0)+IFERROR(VLOOKUP($B3142,$P3128:$Q3133,2,0),0)+IFERROR(VLOOKUP($B3142,$R3128:$S3133,2,0),0))</f>
        <v>0</v>
      </c>
      <c r="E3142" s="110" t="s">
        <v>40</v>
      </c>
      <c r="F3142" s="105">
        <v>5</v>
      </c>
      <c r="G3142" s="185" t="e">
        <v>#NUM!</v>
      </c>
      <c r="H3142" s="185" t="e">
        <v>#NUM!</v>
      </c>
      <c r="I3142" s="185" t="e">
        <v>#NUM!</v>
      </c>
      <c r="J3142" s="185"/>
      <c r="K3142" s="185"/>
      <c r="L3142" s="185"/>
      <c r="M3142" s="110"/>
      <c r="O3142" s="105">
        <v>5</v>
      </c>
      <c r="P3142" s="185" t="e">
        <v>#NUM!</v>
      </c>
      <c r="Q3142" s="185" t="e">
        <v>#NUM!</v>
      </c>
      <c r="R3142" s="185" t="e">
        <v>#NUM!</v>
      </c>
      <c r="S3142" s="185" t="e">
        <v>#NUM!</v>
      </c>
      <c r="T3142" s="114"/>
      <c r="U3142" s="114"/>
    </row>
    <row r="3143" spans="1:34" hidden="1" outlineLevel="2" x14ac:dyDescent="0.25">
      <c r="B3143" s="105">
        <v>9</v>
      </c>
      <c r="C3143" s="108">
        <f t="shared" ref="C3143" si="5427">-(IFERROR(VLOOKUP($B3143,$B3128:$C3133,2,0),0)+IFERROR(VLOOKUP($B3143,$D3128:$E3133,2,0),0)+IFERROR(VLOOKUP($B3143,$F3128:$G3133,2,0),0)+IFERROR(VLOOKUP($B3143,$H3128:$I3133,2,0),0)+IFERROR(VLOOKUP($B3143,$J3128:$K3133,2,0),0)+IFERROR(VLOOKUP($B3143,$L3128:$M3133,2,0),0)+IFERROR(VLOOKUP($B3143,$N3128:$O3133,2,0),0)+IFERROR(VLOOKUP($B3143,$P3128:$Q3133,2,0),0)+IFERROR(VLOOKUP($B3143,$R3128:$S3133,2,0),0))</f>
        <v>0</v>
      </c>
      <c r="E3143" s="110"/>
      <c r="F3143" s="105">
        <v>6</v>
      </c>
      <c r="G3143" s="185" t="e">
        <v>#NUM!</v>
      </c>
      <c r="H3143" s="185" t="e">
        <v>#NUM!</v>
      </c>
      <c r="I3143" s="185"/>
      <c r="J3143" s="185"/>
      <c r="K3143" s="185"/>
      <c r="L3143" s="185"/>
      <c r="M3143" s="110"/>
      <c r="O3143" s="105">
        <v>6</v>
      </c>
      <c r="P3143" s="185" t="e">
        <v>#NUM!</v>
      </c>
      <c r="Q3143" s="185" t="e">
        <v>#NUM!</v>
      </c>
      <c r="R3143" s="185" t="e">
        <v>#NUM!</v>
      </c>
      <c r="S3143" s="185" t="e">
        <v>#NUM!</v>
      </c>
      <c r="T3143" s="114"/>
      <c r="U3143" s="114"/>
    </row>
    <row r="3144" spans="1:34" hidden="1" outlineLevel="2" x14ac:dyDescent="0.25">
      <c r="B3144" s="105">
        <v>10</v>
      </c>
      <c r="C3144" s="108">
        <f t="shared" ref="C3144" si="5428">-(IFERROR(VLOOKUP($B3144,$B3128:$C3133,2,0),0)+IFERROR(VLOOKUP($B3144,$D3128:$E3133,2,0),0)+IFERROR(VLOOKUP($B3144,$F3128:$G3133,2,0),0)+IFERROR(VLOOKUP($B3144,$H3128:$I3133,2,0),0)+IFERROR(VLOOKUP($B3144,$J3128:$K3133,2,0),0)+IFERROR(VLOOKUP($B3144,$L3128:$M3133,2,0),0)+IFERROR(VLOOKUP($B3144,$N3128:$O3133,2,0),0)+IFERROR(VLOOKUP($B3144,$P3128:$Q3133,2,0),0)+IFERROR(VLOOKUP($B3144,$R3128:$S3133,2,0),0))</f>
        <v>0</v>
      </c>
      <c r="E3144" s="110"/>
      <c r="F3144" s="105">
        <v>7</v>
      </c>
      <c r="G3144" s="185" t="e">
        <v>#NUM!</v>
      </c>
      <c r="H3144" s="185"/>
      <c r="I3144" s="185"/>
      <c r="J3144" s="185"/>
      <c r="K3144" s="185"/>
      <c r="L3144" s="185"/>
      <c r="M3144" s="110"/>
      <c r="N3144" s="110" t="s">
        <v>40</v>
      </c>
      <c r="O3144" s="105">
        <v>7</v>
      </c>
      <c r="P3144" s="185" t="e">
        <v>#NUM!</v>
      </c>
      <c r="Q3144" s="185" t="e">
        <v>#NUM!</v>
      </c>
      <c r="R3144" s="185" t="e">
        <v>#NUM!</v>
      </c>
      <c r="S3144" s="185" t="e">
        <v>#NUM!</v>
      </c>
      <c r="T3144" s="114"/>
      <c r="U3144" s="114"/>
    </row>
    <row r="3145" spans="1:34" hidden="1" outlineLevel="2" x14ac:dyDescent="0.25">
      <c r="B3145" s="105">
        <v>11</v>
      </c>
      <c r="C3145" s="108">
        <f t="shared" ref="C3145" si="5429">-(IFERROR(VLOOKUP($B3145,$B3128:$C3133,2,0),0)+IFERROR(VLOOKUP($B3145,$D3128:$E3133,2,0),0)+IFERROR(VLOOKUP($B3145,$F3128:$G3133,2,0),0)+IFERROR(VLOOKUP($B3145,$H3128:$I3133,2,0),0)+IFERROR(VLOOKUP($B3145,$J3128:$K3133,2,0),0)+IFERROR(VLOOKUP($B3145,$L3128:$M3133,2,0),0)+IFERROR(VLOOKUP($B3145,$N3128:$O3133,2,0),0)+IFERROR(VLOOKUP($B3145,$P3128:$Q3133,2,0),0)+IFERROR(VLOOKUP($B3145,$R3128:$S3133,2,0),0))</f>
        <v>0</v>
      </c>
      <c r="E3145" s="110"/>
      <c r="M3145" s="110"/>
      <c r="O3145" s="105">
        <v>8</v>
      </c>
      <c r="P3145" s="185" t="e">
        <v>#NUM!</v>
      </c>
      <c r="Q3145" s="185" t="e">
        <v>#NUM!</v>
      </c>
      <c r="R3145" s="185" t="e">
        <v>#NUM!</v>
      </c>
      <c r="S3145" s="185" t="e">
        <v>#NUM!</v>
      </c>
      <c r="T3145" s="114"/>
      <c r="U3145" s="114"/>
    </row>
    <row r="3146" spans="1:34" hidden="1" outlineLevel="2" x14ac:dyDescent="0.25">
      <c r="B3146" s="105">
        <v>12</v>
      </c>
      <c r="C3146" s="108">
        <f t="shared" ref="C3146" si="5430">-(IFERROR(VLOOKUP($B3146,$B3128:$C3133,2,0),0)+IFERROR(VLOOKUP($B3146,$D3128:$E3133,2,0),0)+IFERROR(VLOOKUP($B3146,$F3128:$G3133,2,0),0)+IFERROR(VLOOKUP($B3146,$H3128:$I3133,2,0),0)+IFERROR(VLOOKUP($B3146,$J3128:$K3133,2,0),0)+IFERROR(VLOOKUP($B3146,$L3128:$M3133,2,0),0)+IFERROR(VLOOKUP($B3146,$N3128:$O3133,2,0),0)+IFERROR(VLOOKUP($B3146,$P3128:$Q3133,2,0),0)+IFERROR(VLOOKUP($B3146,$R3128:$S3133,2,0),0))</f>
        <v>0</v>
      </c>
      <c r="E3146" s="110"/>
      <c r="M3146" s="110"/>
      <c r="O3146" s="105">
        <v>9</v>
      </c>
      <c r="P3146" s="185" t="e">
        <v>#NUM!</v>
      </c>
      <c r="Q3146" s="185" t="e">
        <v>#NUM!</v>
      </c>
      <c r="R3146" s="185" t="e">
        <v>#NUM!</v>
      </c>
      <c r="S3146" s="185"/>
      <c r="T3146" s="114"/>
      <c r="U3146" s="114"/>
    </row>
    <row r="3147" spans="1:34" hidden="1" outlineLevel="2" x14ac:dyDescent="0.25">
      <c r="B3147" s="105">
        <v>13</v>
      </c>
      <c r="C3147" s="108">
        <f t="shared" ref="C3147" si="5431">-(IFERROR(VLOOKUP($B3147,$B3128:$C3133,2,0),0)+IFERROR(VLOOKUP($B3147,$D3128:$E3133,2,0),0)+IFERROR(VLOOKUP($B3147,$F3128:$G3133,2,0),0)+IFERROR(VLOOKUP($B3147,$H3128:$I3133,2,0),0)+IFERROR(VLOOKUP($B3147,$J3128:$K3133,2,0),0)+IFERROR(VLOOKUP($B3147,$L3128:$M3133,2,0),0)+IFERROR(VLOOKUP($B3147,$N3128:$O3133,2,0),0)+IFERROR(VLOOKUP($B3147,$P3128:$Q3133,2,0),0)+IFERROR(VLOOKUP($B3147,$R3128:$S3133,2,0),0))</f>
        <v>0</v>
      </c>
      <c r="E3147" s="110"/>
      <c r="F3147" s="110"/>
      <c r="G3147" s="324" t="s">
        <v>42</v>
      </c>
      <c r="H3147" s="324"/>
      <c r="I3147" s="324"/>
      <c r="J3147" s="324"/>
      <c r="K3147" s="324"/>
      <c r="L3147" s="324"/>
      <c r="M3147" s="110"/>
      <c r="O3147" s="105">
        <v>10</v>
      </c>
      <c r="P3147" s="185" t="e">
        <v>#NUM!</v>
      </c>
      <c r="Q3147" s="185" t="e">
        <v>#NUM!</v>
      </c>
      <c r="R3147" s="185"/>
      <c r="S3147" s="185"/>
      <c r="T3147" s="114"/>
      <c r="U3147" s="114"/>
    </row>
    <row r="3148" spans="1:34" hidden="1" outlineLevel="2" x14ac:dyDescent="0.25">
      <c r="B3148" s="105">
        <v>14</v>
      </c>
      <c r="C3148" s="108">
        <f t="shared" ref="C3148" si="5432">-(IFERROR(VLOOKUP($B3148,$B3128:$C3133,2,0),0)+IFERROR(VLOOKUP($B3148,$D3128:$E3133,2,0),0)+IFERROR(VLOOKUP($B3148,$F3128:$G3133,2,0),0)+IFERROR(VLOOKUP($B3148,$H3128:$I3133,2,0),0)+IFERROR(VLOOKUP($B3148,$J3128:$K3133,2,0),0)+IFERROR(VLOOKUP($B3148,$L3128:$M3133,2,0),0)+IFERROR(VLOOKUP($B3148,$N3128:$O3133,2,0),0)+IFERROR(VLOOKUP($B3148,$P3128:$Q3133,2,0),0)+IFERROR(VLOOKUP($B3148,$R3128:$S3133,2,0),0))</f>
        <v>0</v>
      </c>
      <c r="E3148" s="110"/>
      <c r="F3148" s="110"/>
      <c r="G3148" s="112">
        <v>6</v>
      </c>
      <c r="H3148" s="112">
        <v>5</v>
      </c>
      <c r="I3148" s="112">
        <v>4</v>
      </c>
      <c r="J3148" s="112">
        <v>3</v>
      </c>
      <c r="K3148" s="112">
        <v>2</v>
      </c>
      <c r="L3148" s="112">
        <v>1</v>
      </c>
      <c r="M3148" s="110"/>
      <c r="O3148" s="105">
        <v>11</v>
      </c>
      <c r="P3148" s="185" t="e">
        <v>#NUM!</v>
      </c>
      <c r="Q3148" s="185"/>
      <c r="R3148" s="185"/>
      <c r="S3148" s="185"/>
      <c r="T3148" s="114"/>
      <c r="U3148" s="114"/>
    </row>
    <row r="3149" spans="1:34" hidden="1" outlineLevel="2" x14ac:dyDescent="0.25">
      <c r="A3149" s="68" t="s">
        <v>41</v>
      </c>
      <c r="B3149" s="105">
        <v>15</v>
      </c>
      <c r="C3149" s="108">
        <f t="shared" ref="C3149" si="5433">-(IFERROR(VLOOKUP($B3149,$B3128:$C3133,2,0),0)+IFERROR(VLOOKUP($B3149,$D3128:$E3133,2,0),0)+IFERROR(VLOOKUP($B3149,$F3128:$G3133,2,0),0)+IFERROR(VLOOKUP($B3149,$H3128:$I3133,2,0),0)+IFERROR(VLOOKUP($B3149,$J3128:$K3133,2,0),0)+IFERROR(VLOOKUP($B3149,$L3128:$M3133,2,0),0)+IFERROR(VLOOKUP($B3149,$N3128:$O3133,2,0),0)+IFERROR(VLOOKUP($B3149,$P3128:$Q3133,2,0),0)+IFERROR(VLOOKUP($B3149,$R3128:$S3133,2,0),0))</f>
        <v>0</v>
      </c>
      <c r="E3149" s="110"/>
      <c r="F3149" s="105">
        <v>1</v>
      </c>
      <c r="G3149" s="184" t="e">
        <f t="array" ref="G3149:G3157">MMULT(MINVERSE($C$24:$K$32),$C3135:$C3143)</f>
        <v>#NUM!</v>
      </c>
      <c r="H3149" s="184" t="e">
        <f t="array" ref="H3149:H3156">MMULT(MINVERSE($C$24:$J$31),$C3135:$C3142)</f>
        <v>#NUM!</v>
      </c>
      <c r="I3149" s="184" t="e">
        <f t="array" ref="I3149:I3155">MMULT(MINVERSE($C$24:$I$30),$C3135:$C3141)</f>
        <v>#NUM!</v>
      </c>
      <c r="J3149" s="184" t="e">
        <f t="array" ref="J3149:J3154">MMULT(MINVERSE($C$24:$H$29),$C3135:$C3140)</f>
        <v>#NUM!</v>
      </c>
      <c r="K3149" s="184" t="e">
        <f t="array" ref="K3149:K3153">MMULT(MINVERSE($C$24:$G$28),$C3135:$C3139)</f>
        <v>#NUM!</v>
      </c>
      <c r="L3149" s="113"/>
      <c r="M3149" s="110"/>
      <c r="N3149" s="110"/>
      <c r="O3149" s="110"/>
      <c r="P3149" s="110"/>
    </row>
    <row r="3150" spans="1:34" hidden="1" outlineLevel="2" x14ac:dyDescent="0.25">
      <c r="B3150" s="105">
        <v>16</v>
      </c>
      <c r="C3150" s="108">
        <f t="shared" ref="C3150" si="5434">-(IFERROR(VLOOKUP($B3150,$B3128:$C3133,2,0),0)+IFERROR(VLOOKUP($B3150,$D3128:$E3133,2,0),0)+IFERROR(VLOOKUP($B3150,$F3128:$G3133,2,0),0)+IFERROR(VLOOKUP($B3150,$H3128:$I3133,2,0),0)+IFERROR(VLOOKUP($B3150,$J3128:$K3133,2,0),0)+IFERROR(VLOOKUP($B3150,$L3128:$M3133,2,0),0)+IFERROR(VLOOKUP($B3150,$N3128:$O3133,2,0),0)+IFERROR(VLOOKUP($B3150,$P3128:$Q3133,2,0),0)+IFERROR(VLOOKUP($B3150,$R3128:$S3133,2,0),0))</f>
        <v>0</v>
      </c>
      <c r="E3150" s="110"/>
      <c r="F3150" s="105">
        <v>2</v>
      </c>
      <c r="G3150" s="185" t="e">
        <v>#NUM!</v>
      </c>
      <c r="H3150" s="185" t="e">
        <v>#NUM!</v>
      </c>
      <c r="I3150" s="185" t="e">
        <v>#NUM!</v>
      </c>
      <c r="J3150" s="185" t="e">
        <v>#NUM!</v>
      </c>
      <c r="K3150" s="185" t="e">
        <v>#NUM!</v>
      </c>
      <c r="L3150" s="114"/>
      <c r="M3150" s="110"/>
      <c r="N3150" s="110"/>
      <c r="O3150" s="110"/>
      <c r="P3150" s="110"/>
    </row>
    <row r="3151" spans="1:34" hidden="1" outlineLevel="2" x14ac:dyDescent="0.25">
      <c r="B3151" s="105">
        <v>17</v>
      </c>
      <c r="C3151" s="108">
        <f t="shared" ref="C3151" si="5435">-(IFERROR(VLOOKUP($B3151,$B3128:$C3133,2,0),0)+IFERROR(VLOOKUP($B3151,$D3128:$E3133,2,0),0)+IFERROR(VLOOKUP($B3151,$F3128:$G3133,2,0),0)+IFERROR(VLOOKUP($B3151,$H3128:$I3133,2,0),0)+IFERROR(VLOOKUP($B3151,$J3128:$K3133,2,0),0)+IFERROR(VLOOKUP($B3151,$L3128:$M3133,2,0),0)+IFERROR(VLOOKUP($B3151,$N3128:$O3133,2,0),0)+IFERROR(VLOOKUP($B3151,$P3128:$Q3133,2,0),0)+IFERROR(VLOOKUP($B3151,$R3128:$S3133,2,0),0))</f>
        <v>0</v>
      </c>
      <c r="E3151" s="110"/>
      <c r="F3151" s="105">
        <v>3</v>
      </c>
      <c r="G3151" s="185" t="e">
        <v>#NUM!</v>
      </c>
      <c r="H3151" s="185" t="e">
        <v>#NUM!</v>
      </c>
      <c r="I3151" s="185" t="e">
        <v>#NUM!</v>
      </c>
      <c r="J3151" s="185" t="e">
        <v>#NUM!</v>
      </c>
      <c r="K3151" s="185" t="e">
        <v>#NUM!</v>
      </c>
      <c r="L3151" s="114"/>
      <c r="M3151" s="110"/>
    </row>
    <row r="3152" spans="1:34" hidden="1" outlineLevel="2" x14ac:dyDescent="0.25">
      <c r="B3152" s="105">
        <v>18</v>
      </c>
      <c r="C3152" s="108">
        <f t="shared" ref="C3152" si="5436">-(IFERROR(VLOOKUP($B3152,$B3128:$C3133,2,0),0)+IFERROR(VLOOKUP($B3152,$D3128:$E3133,2,0),0)+IFERROR(VLOOKUP($B3152,$F3128:$G3133,2,0),0)+IFERROR(VLOOKUP($B3152,$H3128:$I3133,2,0),0)+IFERROR(VLOOKUP($B3152,$J3128:$K3133,2,0),0)+IFERROR(VLOOKUP($B3152,$L3128:$M3133,2,0),0)+IFERROR(VLOOKUP($B3152,$N3128:$O3133,2,0),0)+IFERROR(VLOOKUP($B3152,$P3128:$Q3133,2,0),0)+IFERROR(VLOOKUP($B3152,$R3128:$S3133,2,0),0))</f>
        <v>0</v>
      </c>
      <c r="E3152" s="110"/>
      <c r="F3152" s="105">
        <v>4</v>
      </c>
      <c r="G3152" s="185" t="e">
        <v>#NUM!</v>
      </c>
      <c r="H3152" s="185" t="e">
        <v>#NUM!</v>
      </c>
      <c r="I3152" s="185" t="e">
        <v>#NUM!</v>
      </c>
      <c r="J3152" s="185" t="e">
        <v>#NUM!</v>
      </c>
      <c r="K3152" s="185" t="e">
        <v>#NUM!</v>
      </c>
      <c r="L3152" s="114"/>
      <c r="M3152" s="110"/>
    </row>
    <row r="3153" spans="1:24" hidden="1" outlineLevel="2" x14ac:dyDescent="0.25">
      <c r="B3153" s="105">
        <v>19</v>
      </c>
      <c r="C3153" s="108">
        <f t="shared" ref="C3153" si="5437">-(IFERROR(VLOOKUP($B3153,$B3128:$C3133,2,0),0)+IFERROR(VLOOKUP($B3153,$D3128:$E3133,2,0),0)+IFERROR(VLOOKUP($B3153,$F3128:$G3133,2,0),0)+IFERROR(VLOOKUP($B3153,$H3128:$I3133,2,0),0)+IFERROR(VLOOKUP($B3153,$J3128:$K3133,2,0),0)+IFERROR(VLOOKUP($B3153,$L3128:$M3133,2,0),0)+IFERROR(VLOOKUP($B3153,$N3128:$O3133,2,0),0)+IFERROR(VLOOKUP($B3153,$P3128:$Q3133,2,0),0)+IFERROR(VLOOKUP($B3153,$R3128:$S3133,2,0),0))</f>
        <v>0</v>
      </c>
      <c r="E3153" s="110"/>
      <c r="F3153" s="105">
        <v>5</v>
      </c>
      <c r="G3153" s="185" t="e">
        <v>#NUM!</v>
      </c>
      <c r="H3153" s="185" t="e">
        <v>#NUM!</v>
      </c>
      <c r="I3153" s="185" t="e">
        <v>#NUM!</v>
      </c>
      <c r="J3153" s="185" t="e">
        <v>#NUM!</v>
      </c>
      <c r="K3153" s="185" t="e">
        <v>#NUM!</v>
      </c>
      <c r="L3153" s="114"/>
      <c r="M3153" s="110"/>
    </row>
    <row r="3154" spans="1:24" hidden="1" outlineLevel="2" x14ac:dyDescent="0.25">
      <c r="B3154" s="105">
        <v>20</v>
      </c>
      <c r="C3154" s="108">
        <f t="shared" ref="C3154" si="5438">-(IFERROR(VLOOKUP($B3154,$B3128:$C3133,2,0),0)+IFERROR(VLOOKUP($B3154,$D3128:$E3133,2,0),0)+IFERROR(VLOOKUP($B3154,$F3128:$G3133,2,0),0)+IFERROR(VLOOKUP($B3154,$H3128:$I3133,2,0),0)+IFERROR(VLOOKUP($B3154,$J3128:$K3133,2,0),0)+IFERROR(VLOOKUP($B3154,$L3128:$M3133,2,0),0)+IFERROR(VLOOKUP($B3154,$N3128:$O3133,2,0),0)+IFERROR(VLOOKUP($B3154,$P3128:$Q3133,2,0),0)+IFERROR(VLOOKUP($B3154,$R3128:$S3133,2,0),0))</f>
        <v>0</v>
      </c>
      <c r="E3154" s="110" t="s">
        <v>40</v>
      </c>
      <c r="F3154" s="105">
        <v>6</v>
      </c>
      <c r="G3154" s="185" t="e">
        <v>#NUM!</v>
      </c>
      <c r="H3154" s="185" t="e">
        <v>#NUM!</v>
      </c>
      <c r="I3154" s="185" t="e">
        <v>#NUM!</v>
      </c>
      <c r="J3154" s="185" t="e">
        <v>#NUM!</v>
      </c>
      <c r="K3154" s="185"/>
      <c r="L3154" s="114"/>
      <c r="M3154" s="110"/>
    </row>
    <row r="3155" spans="1:24" hidden="1" outlineLevel="2" x14ac:dyDescent="0.25">
      <c r="B3155" s="105">
        <v>21</v>
      </c>
      <c r="C3155" s="108">
        <f t="shared" ref="C3155" si="5439">-(IFERROR(VLOOKUP($B3155,$B3128:$C3133,2,0),0)+IFERROR(VLOOKUP($B3155,$D3128:$E3133,2,0),0)+IFERROR(VLOOKUP($B3155,$F3128:$G3133,2,0),0)+IFERROR(VLOOKUP($B3155,$H3128:$I3133,2,0),0)+IFERROR(VLOOKUP($B3155,$J3128:$K3133,2,0),0)+IFERROR(VLOOKUP($B3155,$L3128:$M3133,2,0),0)+IFERROR(VLOOKUP($B3155,$N3128:$O3133,2,0),0)+IFERROR(VLOOKUP($B3155,$P3128:$Q3133,2,0),0)+IFERROR(VLOOKUP($B3155,$R3128:$S3133,2,0),0))</f>
        <v>0</v>
      </c>
      <c r="E3155" s="110"/>
      <c r="F3155" s="105">
        <v>7</v>
      </c>
      <c r="G3155" s="185" t="e">
        <v>#NUM!</v>
      </c>
      <c r="H3155" s="185" t="e">
        <v>#NUM!</v>
      </c>
      <c r="I3155" s="185" t="e">
        <v>#NUM!</v>
      </c>
      <c r="J3155" s="185"/>
      <c r="K3155" s="185"/>
      <c r="L3155" s="114"/>
      <c r="M3155" s="110"/>
    </row>
    <row r="3156" spans="1:24" hidden="1" outlineLevel="2" x14ac:dyDescent="0.25">
      <c r="E3156" s="110"/>
      <c r="F3156" s="105">
        <v>8</v>
      </c>
      <c r="G3156" s="185" t="e">
        <v>#NUM!</v>
      </c>
      <c r="H3156" s="185" t="e">
        <v>#NUM!</v>
      </c>
      <c r="I3156" s="185"/>
      <c r="J3156" s="185"/>
      <c r="K3156" s="185"/>
      <c r="L3156" s="114"/>
      <c r="M3156" s="110"/>
      <c r="X3156" s="110"/>
    </row>
    <row r="3157" spans="1:24" hidden="1" outlineLevel="2" x14ac:dyDescent="0.25">
      <c r="E3157" s="110"/>
      <c r="F3157" s="105">
        <v>9</v>
      </c>
      <c r="G3157" s="185" t="e">
        <v>#NUM!</v>
      </c>
      <c r="H3157" s="185"/>
      <c r="I3157" s="185"/>
      <c r="J3157" s="185"/>
      <c r="K3157" s="185"/>
      <c r="L3157" s="114"/>
      <c r="M3157" s="110"/>
      <c r="X3157" s="110"/>
    </row>
    <row r="3158" spans="1:24" hidden="1" outlineLevel="2" x14ac:dyDescent="0.25">
      <c r="A3158" s="117"/>
    </row>
    <row r="3159" spans="1:24" s="119" customFormat="1" hidden="1" outlineLevel="2" x14ac:dyDescent="0.25">
      <c r="A3159" s="118" t="s">
        <v>37</v>
      </c>
    </row>
    <row r="3160" spans="1:24" hidden="1" outlineLevel="2" x14ac:dyDescent="0.25">
      <c r="B3160" s="316" t="e">
        <f t="shared" ref="B3160:B3166" si="5440">B3127</f>
        <v>#REF!</v>
      </c>
      <c r="C3160" s="316"/>
      <c r="D3160" s="316" t="e">
        <f t="shared" ref="D3160:D3166" si="5441">D3127</f>
        <v>#REF!</v>
      </c>
      <c r="E3160" s="316"/>
      <c r="F3160" s="316" t="e">
        <f t="shared" ref="F3160:F3166" si="5442">F3127</f>
        <v>#REF!</v>
      </c>
      <c r="G3160" s="316"/>
      <c r="H3160" s="316" t="e">
        <f t="shared" ref="H3160:H3166" si="5443">H3127</f>
        <v>#REF!</v>
      </c>
      <c r="I3160" s="316"/>
      <c r="J3160" s="316" t="e">
        <f t="shared" ref="J3160:J3166" si="5444">J3127</f>
        <v>#REF!</v>
      </c>
      <c r="K3160" s="316"/>
      <c r="L3160" s="316" t="e">
        <f t="shared" ref="L3160:L3166" si="5445">L3127</f>
        <v>#REF!</v>
      </c>
      <c r="M3160" s="316"/>
    </row>
    <row r="3161" spans="1:24" hidden="1" outlineLevel="2" x14ac:dyDescent="0.25">
      <c r="B3161" s="105" t="e">
        <f t="shared" si="5440"/>
        <v>#REF!</v>
      </c>
      <c r="C3161" s="116" t="e">
        <f>IF($Q$2=2,IFERROR(INDEX($G3138:$L3144,MATCH(B3161,$F3138:$F3144,0),MATCH(INICIO!$C$59,$G3137:$L3137,0)),0),IF($Q$2=4,IFERROR(INDEX($P3138:$U3148,MATCH(B3161,$O3138:$O3148,0),MATCH(INICIO!$C$59,$P3137:$U3137,0)),0),IFERROR(INDEX($G3149:$L3157,MATCH(B3161,$F3149:$F3157,0),MATCH(INICIO!$C$59,$G3148:$L3148,0)),0)))</f>
        <v>#REF!</v>
      </c>
      <c r="D3161" s="105" t="e">
        <f t="shared" si="5441"/>
        <v>#REF!</v>
      </c>
      <c r="E3161" s="116" t="e">
        <f>IF($Q$2=2,IFERROR(INDEX($G3138:$L3144,MATCH(D3161,$F3138:$F3144,0),MATCH(INICIO!$C$59,$G3137:$L3137,0)),0),IF($Q$2=4,IFERROR(INDEX($P3138:$U3148,MATCH(D3161,$O3138:$O3148,0),MATCH(INICIO!$C$59,$P3137:$U3137,0)),0),IFERROR(INDEX($G3149:$L3157,MATCH(D3161,$F3149:$F3157,0),MATCH(INICIO!$C$59,$G3148:$L3148,0)),0)))</f>
        <v>#REF!</v>
      </c>
      <c r="F3161" s="105" t="e">
        <f t="shared" si="5442"/>
        <v>#REF!</v>
      </c>
      <c r="G3161" s="116" t="e">
        <f>IF($Q$2=2,IFERROR(INDEX($G3138:$L3144,MATCH(F3161,$F3138:$F3144,0),MATCH(INICIO!$C$59,$G3137:$L3137,0)),0),IF($Q$2=4,IFERROR(INDEX($P3138:$U3148,MATCH(F3161,$O3138:$O3148,0),MATCH(INICIO!$C$59,$P3137:$U3137,0)),0),IFERROR(INDEX($G3149:$L3157,MATCH(F3161,$F3149:$F3157,0),MATCH(INICIO!$C$59,$G3148:$L3148,0)),0)))</f>
        <v>#REF!</v>
      </c>
      <c r="H3161" s="105" t="e">
        <f t="shared" si="5443"/>
        <v>#REF!</v>
      </c>
      <c r="I3161" s="116" t="e">
        <f>IF($Q$2=2,IFERROR(INDEX($G3138:$L3144,MATCH(H3161,$F3138:$F3144,0),MATCH(INICIO!$C$59,$G3137:$L3137,0)),0),IF($Q$2=4,IFERROR(INDEX($P3138:$U3148,MATCH(H3161,$O3138:$O3148,0),MATCH(INICIO!$C$59,$P3137:$U3137,0)),0),IFERROR(INDEX($G3149:$L3157,MATCH(H3161,$F3149:$F3157,0),MATCH(INICIO!$C$59,$G3148:$L3148,0)),0)))</f>
        <v>#REF!</v>
      </c>
      <c r="J3161" s="105" t="e">
        <f t="shared" si="5444"/>
        <v>#REF!</v>
      </c>
      <c r="K3161" s="116" t="e">
        <f>IF($Q$2=2,IFERROR(INDEX($G3138:$L3144,MATCH(J3161,$F3138:$F3144,0),MATCH(INICIO!$C$59,$G3137:$L3137,0)),0),IF($Q$2=4,IFERROR(INDEX($P3138:$U3148,MATCH(J3161,$O3138:$O3148,0),MATCH(INICIO!$C$59,$P3137:$U3137,0)),0),IFERROR(INDEX($G3149:$L3157,MATCH(J3161,$F3149:$F3157,0),MATCH(INICIO!$C$59,$G3148:$L3148,0)),0)))</f>
        <v>#REF!</v>
      </c>
      <c r="L3161" s="105" t="e">
        <f t="shared" si="5445"/>
        <v>#REF!</v>
      </c>
      <c r="M3161" s="116" t="e">
        <f>IF($Q$2=2,IFERROR(INDEX($G3138:$L3144,MATCH(L3161,$F3138:$F3144,0),MATCH(INICIO!$C$59,$G3137:$L3137,0)),0),IF($Q$2=4,IFERROR(INDEX($P3138:$U3148,MATCH(L3161,$O3138:$O3148,0),MATCH(INICIO!$C$59,$P3137:$U3137,0)),0),IFERROR(INDEX($G3149:$L3157,MATCH(L3161,$F3149:$F3157,0),MATCH(INICIO!$C$59,$G3148:$L3148,0)),0)))</f>
        <v>#REF!</v>
      </c>
    </row>
    <row r="3162" spans="1:24" hidden="1" outlineLevel="2" x14ac:dyDescent="0.25">
      <c r="B3162" s="105" t="e">
        <f t="shared" si="5440"/>
        <v>#REF!</v>
      </c>
      <c r="C3162" s="116" t="e">
        <f>IF($Q$2=2,IFERROR(INDEX($G3138:$L3144,MATCH(B3162,$F3138:$F3144,0),MATCH(INICIO!$C$59,$G3137:$L3137,0)),0),IF($Q$2=4,IFERROR(INDEX($P3138:$U3148,MATCH(B3162,$O3138:$O3148,0),MATCH(INICIO!$C$59,$P3137:$U3137,0)),0),IFERROR(INDEX($G3149:$L3157,MATCH(B3162,$F3149:$F3157,0),MATCH(INICIO!$C$59,$G3148:$L3148,0)),0)))</f>
        <v>#REF!</v>
      </c>
      <c r="D3162" s="105" t="e">
        <f t="shared" si="5441"/>
        <v>#REF!</v>
      </c>
      <c r="E3162" s="116" t="e">
        <f>IF($Q$2=2,IFERROR(INDEX($G3138:$L3144,MATCH(D3162,$F3138:$F3144,0),MATCH(INICIO!$C$59,$G3137:$L3137,0)),0),IF($Q$2=4,IFERROR(INDEX($P3138:$U3148,MATCH(D3162,$O3138:$O3148,0),MATCH(INICIO!$C$59,$P3137:$U3137,0)),0),IFERROR(INDEX($G3149:$L3157,MATCH(D3162,$F3149:$F3157,0),MATCH(INICIO!$C$59,$G3148:$L3148,0)),0)))</f>
        <v>#REF!</v>
      </c>
      <c r="F3162" s="105" t="e">
        <f t="shared" si="5442"/>
        <v>#REF!</v>
      </c>
      <c r="G3162" s="116" t="e">
        <f>IF($Q$2=2,IFERROR(INDEX($G3138:$L3144,MATCH(F3162,$F3138:$F3144,0),MATCH(INICIO!$C$59,$G3137:$L3137,0)),0),IF($Q$2=4,IFERROR(INDEX($P3138:$U3148,MATCH(F3162,$O3138:$O3148,0),MATCH(INICIO!$C$59,$P3137:$U3137,0)),0),IFERROR(INDEX($G3149:$L3157,MATCH(F3162,$F3149:$F3157,0),MATCH(INICIO!$C$59,$G3148:$L3148,0)),0)))</f>
        <v>#REF!</v>
      </c>
      <c r="H3162" s="105" t="e">
        <f t="shared" si="5443"/>
        <v>#REF!</v>
      </c>
      <c r="I3162" s="116" t="e">
        <f>IF($Q$2=2,IFERROR(INDEX($G3138:$L3144,MATCH(H3162,$F3138:$F3144,0),MATCH(INICIO!$C$59,$G3137:$L3137,0)),0),IF($Q$2=4,IFERROR(INDEX($P3138:$U3148,MATCH(H3162,$O3138:$O3148,0),MATCH(INICIO!$C$59,$P3137:$U3137,0)),0),IFERROR(INDEX($G3149:$L3157,MATCH(H3162,$F3149:$F3157,0),MATCH(INICIO!$C$59,$G3148:$L3148,0)),0)))</f>
        <v>#REF!</v>
      </c>
      <c r="J3162" s="105" t="e">
        <f t="shared" si="5444"/>
        <v>#REF!</v>
      </c>
      <c r="K3162" s="116" t="e">
        <f>IF($Q$2=2,IFERROR(INDEX($G3138:$L3144,MATCH(J3162,$F3138:$F3144,0),MATCH(INICIO!$C$59,$G3137:$L3137,0)),0),IF($Q$2=4,IFERROR(INDEX($P3138:$U3148,MATCH(J3162,$O3138:$O3148,0),MATCH(INICIO!$C$59,$P3137:$U3137,0)),0),IFERROR(INDEX($G3149:$L3157,MATCH(J3162,$F3149:$F3157,0),MATCH(INICIO!$C$59,$G3148:$L3148,0)),0)))</f>
        <v>#REF!</v>
      </c>
      <c r="L3162" s="105" t="e">
        <f t="shared" si="5445"/>
        <v>#REF!</v>
      </c>
      <c r="M3162" s="116" t="e">
        <f>IF($Q$2=2,IFERROR(INDEX($G3138:$L3144,MATCH(L3162,$F3138:$F3144,0),MATCH(INICIO!$C$59,$G3137:$L3137,0)),0),IF($Q$2=4,IFERROR(INDEX($P3138:$U3148,MATCH(L3162,$O3138:$O3148,0),MATCH(INICIO!$C$59,$P3137:$U3137,0)),0),IFERROR(INDEX($G3149:$L3157,MATCH(L3162,$F3149:$F3157,0),MATCH(INICIO!$C$59,$G3148:$L3148,0)),0)))</f>
        <v>#REF!</v>
      </c>
    </row>
    <row r="3163" spans="1:24" hidden="1" outlineLevel="2" x14ac:dyDescent="0.25">
      <c r="B3163" s="105" t="e">
        <f t="shared" si="5440"/>
        <v>#REF!</v>
      </c>
      <c r="C3163" s="116" t="e">
        <f>IF($Q$2=2,IFERROR(INDEX($G3138:$L3144,MATCH(B3163,$F3138:$F3144,0),MATCH(INICIO!$C$59,$G3137:$L3137,0)),0),IF($Q$2=4,IFERROR(INDEX($P3138:$U3148,MATCH(B3163,$O3138:$O3148,0),MATCH(INICIO!$C$59,$P3137:$U3137,0)),0),IFERROR(INDEX($G3149:$L3157,MATCH(B3163,$F3149:$F3157,0),MATCH(INICIO!$C$59,$G3148:$L3148,0)),0)))</f>
        <v>#REF!</v>
      </c>
      <c r="D3163" s="105" t="e">
        <f t="shared" si="5441"/>
        <v>#REF!</v>
      </c>
      <c r="E3163" s="116" t="e">
        <f>IF($Q$2=2,IFERROR(INDEX($G3138:$L3144,MATCH(D3163,$F3138:$F3144,0),MATCH(INICIO!$C$59,$G3137:$L3137,0)),0),IF($Q$2=4,IFERROR(INDEX($P3138:$U3148,MATCH(D3163,$O3138:$O3148,0),MATCH(INICIO!$C$59,$P3137:$U3137,0)),0),IFERROR(INDEX($G3149:$L3157,MATCH(D3163,$F3149:$F3157,0),MATCH(INICIO!$C$59,$G3148:$L3148,0)),0)))</f>
        <v>#REF!</v>
      </c>
      <c r="F3163" s="105" t="e">
        <f t="shared" si="5442"/>
        <v>#REF!</v>
      </c>
      <c r="G3163" s="116" t="e">
        <f>IF($Q$2=2,IFERROR(INDEX($G3138:$L3144,MATCH(F3163,$F3138:$F3144,0),MATCH(INICIO!$C$59,$G3137:$L3137,0)),0),IF($Q$2=4,IFERROR(INDEX($P3138:$U3148,MATCH(F3163,$O3138:$O3148,0),MATCH(INICIO!$C$59,$P3137:$U3137,0)),0),IFERROR(INDEX($G3149:$L3157,MATCH(F3163,$F3149:$F3157,0),MATCH(INICIO!$C$59,$G3148:$L3148,0)),0)))</f>
        <v>#REF!</v>
      </c>
      <c r="H3163" s="105" t="e">
        <f t="shared" si="5443"/>
        <v>#REF!</v>
      </c>
      <c r="I3163" s="116" t="e">
        <f>IF($Q$2=2,IFERROR(INDEX($G3138:$L3144,MATCH(H3163,$F3138:$F3144,0),MATCH(INICIO!$C$59,$G3137:$L3137,0)),0),IF($Q$2=4,IFERROR(INDEX($P3138:$U3148,MATCH(H3163,$O3138:$O3148,0),MATCH(INICIO!$C$59,$P3137:$U3137,0)),0),IFERROR(INDEX($G3149:$L3157,MATCH(H3163,$F3149:$F3157,0),MATCH(INICIO!$C$59,$G3148:$L3148,0)),0)))</f>
        <v>#REF!</v>
      </c>
      <c r="J3163" s="105" t="e">
        <f t="shared" si="5444"/>
        <v>#REF!</v>
      </c>
      <c r="K3163" s="116" t="e">
        <f>IF($Q$2=2,IFERROR(INDEX($G3138:$L3144,MATCH(J3163,$F3138:$F3144,0),MATCH(INICIO!$C$59,$G3137:$L3137,0)),0),IF($Q$2=4,IFERROR(INDEX($P3138:$U3148,MATCH(J3163,$O3138:$O3148,0),MATCH(INICIO!$C$59,$P3137:$U3137,0)),0),IFERROR(INDEX($G3149:$L3157,MATCH(J3163,$F3149:$F3157,0),MATCH(INICIO!$C$59,$G3148:$L3148,0)),0)))</f>
        <v>#REF!</v>
      </c>
      <c r="L3163" s="105" t="e">
        <f t="shared" si="5445"/>
        <v>#REF!</v>
      </c>
      <c r="M3163" s="116" t="e">
        <f>IF($Q$2=2,IFERROR(INDEX($G3138:$L3144,MATCH(L3163,$F3138:$F3144,0),MATCH(INICIO!$C$59,$G3137:$L3137,0)),0),IF($Q$2=4,IFERROR(INDEX($P3138:$U3148,MATCH(L3163,$O3138:$O3148,0),MATCH(INICIO!$C$59,$P3137:$U3137,0)),0),IFERROR(INDEX($G3149:$L3157,MATCH(L3163,$F3149:$F3157,0),MATCH(INICIO!$C$59,$G3148:$L3148,0)),0)))</f>
        <v>#REF!</v>
      </c>
    </row>
    <row r="3164" spans="1:24" hidden="1" outlineLevel="2" x14ac:dyDescent="0.25">
      <c r="B3164" s="105" t="e">
        <f t="shared" si="5440"/>
        <v>#REF!</v>
      </c>
      <c r="C3164" s="116" t="e">
        <f>IF($Q$2=2,IFERROR(INDEX($G3138:$L3144,MATCH(B3164,$F3138:$F3144,0),MATCH(INICIO!$C$59,$G3137:$L3137,0)),0),IF($Q$2=4,IFERROR(INDEX($P3138:$U3148,MATCH(B3164,$O3138:$O3148,0),MATCH(INICIO!$C$59,$P3137:$U3137,0)),0),IFERROR(INDEX($G3149:$L3157,MATCH(B3164,$F3149:$F3157,0),MATCH(INICIO!$C$59,$G3148:$L3148,0)),0)))</f>
        <v>#REF!</v>
      </c>
      <c r="D3164" s="105" t="e">
        <f t="shared" si="5441"/>
        <v>#REF!</v>
      </c>
      <c r="E3164" s="116" t="e">
        <f>IF($Q$2=2,IFERROR(INDEX($G3138:$L3144,MATCH(D3164,$F3138:$F3144,0),MATCH(INICIO!$C$59,$G3137:$L3137,0)),0),IF($Q$2=4,IFERROR(INDEX($P3138:$U3148,MATCH(D3164,$O3138:$O3148,0),MATCH(INICIO!$C$59,$P3137:$U3137,0)),0),IFERROR(INDEX($G3149:$L3157,MATCH(D3164,$F3149:$F3157,0),MATCH(INICIO!$C$59,$G3148:$L3148,0)),0)))</f>
        <v>#REF!</v>
      </c>
      <c r="F3164" s="105" t="e">
        <f t="shared" si="5442"/>
        <v>#REF!</v>
      </c>
      <c r="G3164" s="116" t="e">
        <f>IF($Q$2=2,IFERROR(INDEX($G3138:$L3144,MATCH(F3164,$F3138:$F3144,0),MATCH(INICIO!$C$59,$G3137:$L3137,0)),0),IF($Q$2=4,IFERROR(INDEX($P3138:$U3148,MATCH(F3164,$O3138:$O3148,0),MATCH(INICIO!$C$59,$P3137:$U3137,0)),0),IFERROR(INDEX($G3149:$L3157,MATCH(F3164,$F3149:$F3157,0),MATCH(INICIO!$C$59,$G3148:$L3148,0)),0)))</f>
        <v>#REF!</v>
      </c>
      <c r="H3164" s="105" t="e">
        <f t="shared" si="5443"/>
        <v>#REF!</v>
      </c>
      <c r="I3164" s="116" t="e">
        <f>IF($Q$2=2,IFERROR(INDEX($G3138:$L3144,MATCH(H3164,$F3138:$F3144,0),MATCH(INICIO!$C$59,$G3137:$L3137,0)),0),IF($Q$2=4,IFERROR(INDEX($P3138:$U3148,MATCH(H3164,$O3138:$O3148,0),MATCH(INICIO!$C$59,$P3137:$U3137,0)),0),IFERROR(INDEX($G3149:$L3157,MATCH(H3164,$F3149:$F3157,0),MATCH(INICIO!$C$59,$G3148:$L3148,0)),0)))</f>
        <v>#REF!</v>
      </c>
      <c r="J3164" s="105" t="e">
        <f t="shared" si="5444"/>
        <v>#REF!</v>
      </c>
      <c r="K3164" s="116" t="e">
        <f>IF($Q$2=2,IFERROR(INDEX($G3138:$L3144,MATCH(J3164,$F3138:$F3144,0),MATCH(INICIO!$C$59,$G3137:$L3137,0)),0),IF($Q$2=4,IFERROR(INDEX($P3138:$U3148,MATCH(J3164,$O3138:$O3148,0),MATCH(INICIO!$C$59,$P3137:$U3137,0)),0),IFERROR(INDEX($G3149:$L3157,MATCH(J3164,$F3149:$F3157,0),MATCH(INICIO!$C$59,$G3148:$L3148,0)),0)))</f>
        <v>#REF!</v>
      </c>
      <c r="L3164" s="105" t="e">
        <f t="shared" si="5445"/>
        <v>#REF!</v>
      </c>
      <c r="M3164" s="116" t="e">
        <f>IF($Q$2=2,IFERROR(INDEX($G3138:$L3144,MATCH(L3164,$F3138:$F3144,0),MATCH(INICIO!$C$59,$G3137:$L3137,0)),0),IF($Q$2=4,IFERROR(INDEX($P3138:$U3148,MATCH(L3164,$O3138:$O3148,0),MATCH(INICIO!$C$59,$P3137:$U3137,0)),0),IFERROR(INDEX($G3149:$L3157,MATCH(L3164,$F3149:$F3157,0),MATCH(INICIO!$C$59,$G3148:$L3148,0)),0)))</f>
        <v>#REF!</v>
      </c>
    </row>
    <row r="3165" spans="1:24" hidden="1" outlineLevel="2" x14ac:dyDescent="0.25">
      <c r="B3165" s="105" t="e">
        <f t="shared" si="5440"/>
        <v>#REF!</v>
      </c>
      <c r="C3165" s="116" t="e">
        <f>IF($Q$2=2,IFERROR(INDEX($G3138:$L3144,MATCH(B3165,$F3138:$F3144,0),MATCH(INICIO!$C$59,$G3137:$L3137,0)),0),IF($Q$2=4,IFERROR(INDEX($P3138:$U3148,MATCH(B3165,$O3138:$O3148,0),MATCH(INICIO!$C$59,$P3137:$U3137,0)),0),IFERROR(INDEX($G3149:$L3157,MATCH(B3165,$F3149:$F3157,0),MATCH(INICIO!$C$59,$G3148:$L3148,0)),0)))</f>
        <v>#REF!</v>
      </c>
      <c r="D3165" s="105" t="e">
        <f t="shared" si="5441"/>
        <v>#REF!</v>
      </c>
      <c r="E3165" s="116" t="e">
        <f>IF($Q$2=2,IFERROR(INDEX($G3138:$L3144,MATCH(D3165,$F3138:$F3144,0),MATCH(INICIO!$C$59,$G3137:$L3137,0)),0),IF($Q$2=4,IFERROR(INDEX($P3138:$U3148,MATCH(D3165,$O3138:$O3148,0),MATCH(INICIO!$C$59,$P3137:$U3137,0)),0),IFERROR(INDEX($G3149:$L3157,MATCH(D3165,$F3149:$F3157,0),MATCH(INICIO!$C$59,$G3148:$L3148,0)),0)))</f>
        <v>#REF!</v>
      </c>
      <c r="F3165" s="105" t="e">
        <f t="shared" si="5442"/>
        <v>#REF!</v>
      </c>
      <c r="G3165" s="116" t="e">
        <f>IF($Q$2=2,IFERROR(INDEX($G3138:$L3144,MATCH(F3165,$F3138:$F3144,0),MATCH(INICIO!$C$59,$G3137:$L3137,0)),0),IF($Q$2=4,IFERROR(INDEX($P3138:$U3148,MATCH(F3165,$O3138:$O3148,0),MATCH(INICIO!$C$59,$P3137:$U3137,0)),0),IFERROR(INDEX($G3149:$L3157,MATCH(F3165,$F3149:$F3157,0),MATCH(INICIO!$C$59,$G3148:$L3148,0)),0)))</f>
        <v>#REF!</v>
      </c>
      <c r="H3165" s="105" t="e">
        <f t="shared" si="5443"/>
        <v>#REF!</v>
      </c>
      <c r="I3165" s="116" t="e">
        <f>IF($Q$2=2,IFERROR(INDEX($G3138:$L3144,MATCH(H3165,$F3138:$F3144,0),MATCH(INICIO!$C$59,$G3137:$L3137,0)),0),IF($Q$2=4,IFERROR(INDEX($P3138:$U3148,MATCH(H3165,$O3138:$O3148,0),MATCH(INICIO!$C$59,$P3137:$U3137,0)),0),IFERROR(INDEX($G3149:$L3157,MATCH(H3165,$F3149:$F3157,0),MATCH(INICIO!$C$59,$G3148:$L3148,0)),0)))</f>
        <v>#REF!</v>
      </c>
      <c r="J3165" s="105" t="e">
        <f t="shared" si="5444"/>
        <v>#REF!</v>
      </c>
      <c r="K3165" s="116" t="e">
        <f>IF($Q$2=2,IFERROR(INDEX($G3138:$L3144,MATCH(J3165,$F3138:$F3144,0),MATCH(INICIO!$C$59,$G3137:$L3137,0)),0),IF($Q$2=4,IFERROR(INDEX($P3138:$U3148,MATCH(J3165,$O3138:$O3148,0),MATCH(INICIO!$C$59,$P3137:$U3137,0)),0),IFERROR(INDEX($G3149:$L3157,MATCH(J3165,$F3149:$F3157,0),MATCH(INICIO!$C$59,$G3148:$L3148,0)),0)))</f>
        <v>#REF!</v>
      </c>
      <c r="L3165" s="105" t="e">
        <f t="shared" si="5445"/>
        <v>#REF!</v>
      </c>
      <c r="M3165" s="116" t="e">
        <f>IF($Q$2=2,IFERROR(INDEX($G3138:$L3144,MATCH(L3165,$F3138:$F3144,0),MATCH(INICIO!$C$59,$G3137:$L3137,0)),0),IF($Q$2=4,IFERROR(INDEX($P3138:$U3148,MATCH(L3165,$O3138:$O3148,0),MATCH(INICIO!$C$59,$P3137:$U3137,0)),0),IFERROR(INDEX($G3149:$L3157,MATCH(L3165,$F3149:$F3157,0),MATCH(INICIO!$C$59,$G3148:$L3148,0)),0)))</f>
        <v>#REF!</v>
      </c>
    </row>
    <row r="3166" spans="1:24" hidden="1" outlineLevel="2" x14ac:dyDescent="0.25">
      <c r="B3166" s="105" t="e">
        <f t="shared" si="5440"/>
        <v>#REF!</v>
      </c>
      <c r="C3166" s="116" t="e">
        <f>IF($Q$2=2,IFERROR(INDEX($G3138:$L3144,MATCH(B3166,$F3138:$F3144,0),MATCH(INICIO!$C$59,$G3137:$L3137,0)),0),IF($Q$2=4,IFERROR(INDEX($P3138:$U3148,MATCH(B3166,$O3138:$O3148,0),MATCH(INICIO!$C$59,$P3137:$U3137,0)),0),IFERROR(INDEX($G3149:$L3157,MATCH(B3166,$F3149:$F3157,0),MATCH(INICIO!$C$59,$G3148:$L3148,0)),0)))</f>
        <v>#REF!</v>
      </c>
      <c r="D3166" s="105" t="e">
        <f t="shared" si="5441"/>
        <v>#REF!</v>
      </c>
      <c r="E3166" s="116" t="e">
        <f>IF($Q$2=2,IFERROR(INDEX($G3138:$L3144,MATCH(D3166,$F3138:$F3144,0),MATCH(INICIO!$C$59,$G3137:$L3137,0)),0),IF($Q$2=4,IFERROR(INDEX($P3138:$U3148,MATCH(D3166,$O3138:$O3148,0),MATCH(INICIO!$C$59,$P3137:$U3137,0)),0),IFERROR(INDEX($G3149:$L3157,MATCH(D3166,$F3149:$F3157,0),MATCH(INICIO!$C$59,$G3148:$L3148,0)),0)))</f>
        <v>#REF!</v>
      </c>
      <c r="F3166" s="105" t="e">
        <f t="shared" si="5442"/>
        <v>#REF!</v>
      </c>
      <c r="G3166" s="116" t="e">
        <f>IF($Q$2=2,IFERROR(INDEX($G3138:$L3144,MATCH(F3166,$F3138:$F3144,0),MATCH(INICIO!$C$59,$G3137:$L3137,0)),0),IF($Q$2=4,IFERROR(INDEX($P3138:$U3148,MATCH(F3166,$O3138:$O3148,0),MATCH(INICIO!$C$59,$P3137:$U3137,0)),0),IFERROR(INDEX($G3149:$L3157,MATCH(F3166,$F3149:$F3157,0),MATCH(INICIO!$C$59,$G3148:$L3148,0)),0)))</f>
        <v>#REF!</v>
      </c>
      <c r="H3166" s="105" t="e">
        <f t="shared" si="5443"/>
        <v>#REF!</v>
      </c>
      <c r="I3166" s="116" t="e">
        <f>IF($Q$2=2,IFERROR(INDEX($G3138:$L3144,MATCH(H3166,$F3138:$F3144,0),MATCH(INICIO!$C$59,$G3137:$L3137,0)),0),IF($Q$2=4,IFERROR(INDEX($P3138:$U3148,MATCH(H3166,$O3138:$O3148,0),MATCH(INICIO!$C$59,$P3137:$U3137,0)),0),IFERROR(INDEX($G3149:$L3157,MATCH(H3166,$F3149:$F3157,0),MATCH(INICIO!$C$59,$G3148:$L3148,0)),0)))</f>
        <v>#REF!</v>
      </c>
      <c r="J3166" s="105" t="e">
        <f t="shared" si="5444"/>
        <v>#REF!</v>
      </c>
      <c r="K3166" s="116" t="e">
        <f>IF($Q$2=2,IFERROR(INDEX($G3138:$L3144,MATCH(J3166,$F3138:$F3144,0),MATCH(INICIO!$C$59,$G3137:$L3137,0)),0),IF($Q$2=4,IFERROR(INDEX($P3138:$U3148,MATCH(J3166,$O3138:$O3148,0),MATCH(INICIO!$C$59,$P3137:$U3137,0)),0),IFERROR(INDEX($G3149:$L3157,MATCH(J3166,$F3149:$F3157,0),MATCH(INICIO!$C$59,$G3148:$L3148,0)),0)))</f>
        <v>#REF!</v>
      </c>
      <c r="L3166" s="105" t="e">
        <f t="shared" si="5445"/>
        <v>#REF!</v>
      </c>
      <c r="M3166" s="116" t="e">
        <f>IF($Q$2=2,IFERROR(INDEX($G3138:$L3144,MATCH(L3166,$F3138:$F3144,0),MATCH(INICIO!$C$59,$G3137:$L3137,0)),0),IF($Q$2=4,IFERROR(INDEX($P3138:$U3148,MATCH(L3166,$O3138:$O3148,0),MATCH(INICIO!$C$59,$P3137:$U3137,0)),0),IFERROR(INDEX($G3149:$L3157,MATCH(L3166,$F3149:$F3157,0),MATCH(INICIO!$C$59,$G3148:$L3148,0)),0)))</f>
        <v>#REF!</v>
      </c>
    </row>
    <row r="3167" spans="1:24" hidden="1" outlineLevel="2" x14ac:dyDescent="0.25"/>
    <row r="3168" spans="1:24" s="119" customFormat="1" hidden="1" outlineLevel="2" x14ac:dyDescent="0.25">
      <c r="A3168" s="118" t="s">
        <v>43</v>
      </c>
    </row>
    <row r="3169" spans="1:93" hidden="1" outlineLevel="2" x14ac:dyDescent="0.25">
      <c r="C3169" s="121">
        <f t="shared" ref="C3169:H3169" si="5446">E$2</f>
        <v>1</v>
      </c>
      <c r="D3169" s="121">
        <f t="shared" si="5446"/>
        <v>2</v>
      </c>
      <c r="E3169" s="121">
        <f t="shared" si="5446"/>
        <v>3</v>
      </c>
      <c r="F3169" s="121">
        <f t="shared" si="5446"/>
        <v>4</v>
      </c>
      <c r="G3169" s="121">
        <f t="shared" si="5446"/>
        <v>5</v>
      </c>
      <c r="H3169" s="121">
        <f t="shared" si="5446"/>
        <v>6</v>
      </c>
    </row>
    <row r="3170" spans="1:93" hidden="1" outlineLevel="2" x14ac:dyDescent="0.25">
      <c r="B3170" s="122" t="s">
        <v>44</v>
      </c>
      <c r="C3170" s="123" t="e">
        <f t="array" ref="C3170:C3175">MMULT(MMULT(C$8:H$13,$AZ$8:$BE$13),C3161:C3166)+MMULT(MINVERSE(TRANSPOSE($AZ$8:$BE$13)),C3128:C3133)</f>
        <v>#REF!</v>
      </c>
      <c r="D3170" s="123" t="e">
        <f t="array" ref="D3170:D3175">MMULT(MMULT(K$8:P$13,$AZ$8:$BE$13),E3161:E3166)+MMULT(MINVERSE(TRANSPOSE($AZ$8:$BE$13)),E3128:E3133)</f>
        <v>#REF!</v>
      </c>
      <c r="E3170" s="123" t="e">
        <f t="array" ref="E3170:E3175">MMULT(MMULT(S$8:X$13,$AZ$8:$BE$13),G3161:G3166)+MMULT(MINVERSE(TRANSPOSE($AZ$8:$BE$13)),G3128:G3133)</f>
        <v>#REF!</v>
      </c>
      <c r="F3170" s="123" t="e">
        <f t="array" ref="F3170:F3175">MMULT(MMULT(AA$8:AF$13,$AZ$8:$BE$13),I3161:I3166)+MMULT(MINVERSE(TRANSPOSE($AZ$8:$BE$13)),I3128:I3133)</f>
        <v>#REF!</v>
      </c>
      <c r="G3170" s="123" t="e">
        <f t="array" ref="G3170:G3175">MMULT(MMULT(AI$8:AN$13,$AZ$8:$BE$13),K3161:K3166)+MMULT(MINVERSE(TRANSPOSE($AZ$8:$BE$13)),K3128:K3133)</f>
        <v>#REF!</v>
      </c>
      <c r="H3170" s="123" t="e">
        <f t="array" ref="H3170:H3175">MMULT(MMULT(AQ$8:AV$13,$AZ$8:$BE$13),M3161:M3166)+MMULT(MINVERSE(TRANSPOSE($AZ$8:$BE$13)),M3128:M3133)</f>
        <v>#REF!</v>
      </c>
      <c r="N3170" s="124"/>
      <c r="P3170" s="124"/>
    </row>
    <row r="3171" spans="1:93" hidden="1" outlineLevel="2" x14ac:dyDescent="0.25">
      <c r="B3171" s="122" t="s">
        <v>45</v>
      </c>
      <c r="C3171" s="123" t="e">
        <v>#REF!</v>
      </c>
      <c r="D3171" s="123" t="e">
        <v>#REF!</v>
      </c>
      <c r="E3171" s="123" t="e">
        <v>#REF!</v>
      </c>
      <c r="F3171" s="123" t="e">
        <v>#REF!</v>
      </c>
      <c r="G3171" s="123" t="e">
        <v>#REF!</v>
      </c>
      <c r="H3171" s="123" t="e">
        <v>#REF!</v>
      </c>
      <c r="N3171" s="124"/>
      <c r="P3171" s="124"/>
    </row>
    <row r="3172" spans="1:93" hidden="1" outlineLevel="2" x14ac:dyDescent="0.25">
      <c r="B3172" s="122" t="s">
        <v>46</v>
      </c>
      <c r="C3172" s="123" t="e">
        <v>#REF!</v>
      </c>
      <c r="D3172" s="123" t="e">
        <v>#REF!</v>
      </c>
      <c r="E3172" s="123" t="e">
        <v>#REF!</v>
      </c>
      <c r="F3172" s="123" t="e">
        <v>#REF!</v>
      </c>
      <c r="G3172" s="123" t="e">
        <v>#REF!</v>
      </c>
      <c r="H3172" s="123" t="e">
        <v>#REF!</v>
      </c>
      <c r="N3172" s="124"/>
      <c r="P3172" s="124"/>
    </row>
    <row r="3173" spans="1:93" hidden="1" outlineLevel="2" x14ac:dyDescent="0.25">
      <c r="B3173" s="122" t="s">
        <v>47</v>
      </c>
      <c r="C3173" s="123" t="e">
        <v>#REF!</v>
      </c>
      <c r="D3173" s="123" t="e">
        <v>#REF!</v>
      </c>
      <c r="E3173" s="123" t="e">
        <v>#REF!</v>
      </c>
      <c r="F3173" s="123" t="e">
        <v>#REF!</v>
      </c>
      <c r="G3173" s="123" t="e">
        <v>#REF!</v>
      </c>
      <c r="H3173" s="123" t="e">
        <v>#REF!</v>
      </c>
      <c r="N3173" s="124"/>
      <c r="P3173" s="124"/>
    </row>
    <row r="3174" spans="1:93" hidden="1" outlineLevel="2" x14ac:dyDescent="0.25">
      <c r="B3174" s="122" t="s">
        <v>48</v>
      </c>
      <c r="C3174" s="123" t="e">
        <v>#REF!</v>
      </c>
      <c r="D3174" s="123" t="e">
        <v>#REF!</v>
      </c>
      <c r="E3174" s="123" t="e">
        <v>#REF!</v>
      </c>
      <c r="F3174" s="123" t="e">
        <v>#REF!</v>
      </c>
      <c r="G3174" s="123" t="e">
        <v>#REF!</v>
      </c>
      <c r="H3174" s="123" t="e">
        <v>#REF!</v>
      </c>
      <c r="N3174" s="124"/>
      <c r="P3174" s="124"/>
    </row>
    <row r="3175" spans="1:93" hidden="1" outlineLevel="2" x14ac:dyDescent="0.25">
      <c r="B3175" s="122" t="s">
        <v>49</v>
      </c>
      <c r="C3175" s="123" t="e">
        <v>#REF!</v>
      </c>
      <c r="D3175" s="123" t="e">
        <v>#REF!</v>
      </c>
      <c r="E3175" s="123" t="e">
        <v>#REF!</v>
      </c>
      <c r="F3175" s="123" t="e">
        <v>#REF!</v>
      </c>
      <c r="G3175" s="123" t="e">
        <v>#REF!</v>
      </c>
      <c r="H3175" s="123" t="e">
        <v>#REF!</v>
      </c>
      <c r="N3175" s="124"/>
      <c r="P3175" s="124"/>
    </row>
    <row r="3176" spans="1:93" hidden="1" outlineLevel="2" x14ac:dyDescent="0.25"/>
    <row r="3177" spans="1:93" hidden="1" outlineLevel="2" x14ac:dyDescent="0.25">
      <c r="B3177" s="318" t="s">
        <v>50</v>
      </c>
      <c r="C3177" s="319"/>
      <c r="D3177" s="319"/>
      <c r="E3177" s="319"/>
      <c r="F3177" s="319"/>
      <c r="G3177" s="319"/>
      <c r="H3177" s="319"/>
      <c r="I3177" s="319"/>
      <c r="J3177" s="319"/>
      <c r="K3177" s="319"/>
      <c r="L3177" s="320"/>
      <c r="M3177" s="321" t="s">
        <v>51</v>
      </c>
      <c r="N3177" s="322"/>
      <c r="O3177" s="322"/>
      <c r="P3177" s="322"/>
      <c r="Q3177" s="322"/>
      <c r="R3177" s="322"/>
      <c r="S3177" s="322"/>
      <c r="T3177" s="322"/>
      <c r="U3177" s="322"/>
      <c r="V3177" s="323"/>
      <c r="W3177" s="321" t="s">
        <v>52</v>
      </c>
      <c r="X3177" s="322"/>
      <c r="Y3177" s="322"/>
      <c r="Z3177" s="322"/>
      <c r="AA3177" s="322"/>
      <c r="AB3177" s="322"/>
      <c r="AC3177" s="322"/>
      <c r="AD3177" s="322"/>
      <c r="AE3177" s="322"/>
      <c r="AF3177" s="323"/>
      <c r="AG3177" s="321" t="s">
        <v>53</v>
      </c>
      <c r="AH3177" s="322"/>
      <c r="AI3177" s="322"/>
      <c r="AJ3177" s="322"/>
      <c r="AK3177" s="322"/>
      <c r="AL3177" s="322"/>
      <c r="AM3177" s="322"/>
      <c r="AN3177" s="322"/>
      <c r="AO3177" s="322"/>
      <c r="AP3177" s="323"/>
      <c r="AQ3177" s="321" t="s">
        <v>54</v>
      </c>
      <c r="AR3177" s="322"/>
      <c r="AS3177" s="322"/>
      <c r="AT3177" s="322"/>
      <c r="AU3177" s="322"/>
      <c r="AV3177" s="322"/>
      <c r="AW3177" s="322"/>
      <c r="AX3177" s="322"/>
      <c r="AY3177" s="322"/>
      <c r="AZ3177" s="323"/>
      <c r="BA3177" s="321" t="s">
        <v>55</v>
      </c>
      <c r="BB3177" s="322"/>
      <c r="BC3177" s="322"/>
      <c r="BD3177" s="322"/>
      <c r="BE3177" s="322"/>
      <c r="BF3177" s="322"/>
      <c r="BG3177" s="322"/>
      <c r="BH3177" s="322"/>
      <c r="BI3177" s="322"/>
      <c r="BJ3177" s="323"/>
    </row>
    <row r="3178" spans="1:93" hidden="1" outlineLevel="2" x14ac:dyDescent="0.25">
      <c r="B3178" s="186">
        <f t="shared" ref="B3178" si="5447">E$2</f>
        <v>1</v>
      </c>
      <c r="C3178" s="187">
        <f t="shared" ref="C3178:L3181" si="5448">B3178</f>
        <v>1</v>
      </c>
      <c r="D3178" s="187">
        <f t="shared" si="5448"/>
        <v>1</v>
      </c>
      <c r="E3178" s="187">
        <f t="shared" si="5448"/>
        <v>1</v>
      </c>
      <c r="F3178" s="187">
        <f t="shared" si="5448"/>
        <v>1</v>
      </c>
      <c r="G3178" s="187">
        <f t="shared" si="5448"/>
        <v>1</v>
      </c>
      <c r="H3178" s="187">
        <f t="shared" si="5448"/>
        <v>1</v>
      </c>
      <c r="I3178" s="187">
        <f t="shared" si="5448"/>
        <v>1</v>
      </c>
      <c r="J3178" s="187">
        <f t="shared" si="5448"/>
        <v>1</v>
      </c>
      <c r="K3178" s="187">
        <f t="shared" si="5448"/>
        <v>1</v>
      </c>
      <c r="L3178" s="188">
        <f t="shared" si="5448"/>
        <v>1</v>
      </c>
      <c r="M3178" s="189">
        <f t="shared" ref="M3178" si="5449">F$2</f>
        <v>2</v>
      </c>
      <c r="N3178" s="187">
        <f t="shared" ref="N3178:V3181" si="5450">M3178</f>
        <v>2</v>
      </c>
      <c r="O3178" s="187">
        <f t="shared" si="5450"/>
        <v>2</v>
      </c>
      <c r="P3178" s="187">
        <f t="shared" si="5450"/>
        <v>2</v>
      </c>
      <c r="Q3178" s="187">
        <f t="shared" si="5450"/>
        <v>2</v>
      </c>
      <c r="R3178" s="187">
        <f t="shared" si="5450"/>
        <v>2</v>
      </c>
      <c r="S3178" s="187">
        <f t="shared" si="5450"/>
        <v>2</v>
      </c>
      <c r="T3178" s="187">
        <f t="shared" si="5450"/>
        <v>2</v>
      </c>
      <c r="U3178" s="187">
        <f t="shared" si="5450"/>
        <v>2</v>
      </c>
      <c r="V3178" s="188">
        <f t="shared" si="5450"/>
        <v>2</v>
      </c>
      <c r="W3178" s="189">
        <f>G$2</f>
        <v>3</v>
      </c>
      <c r="X3178" s="187">
        <f t="shared" ref="X3178:AF3181" si="5451">W3178</f>
        <v>3</v>
      </c>
      <c r="Y3178" s="187">
        <f t="shared" si="5451"/>
        <v>3</v>
      </c>
      <c r="Z3178" s="187">
        <f t="shared" si="5451"/>
        <v>3</v>
      </c>
      <c r="AA3178" s="187">
        <f t="shared" si="5451"/>
        <v>3</v>
      </c>
      <c r="AB3178" s="187">
        <f t="shared" si="5451"/>
        <v>3</v>
      </c>
      <c r="AC3178" s="187">
        <f t="shared" si="5451"/>
        <v>3</v>
      </c>
      <c r="AD3178" s="187">
        <f t="shared" si="5451"/>
        <v>3</v>
      </c>
      <c r="AE3178" s="187">
        <f t="shared" si="5451"/>
        <v>3</v>
      </c>
      <c r="AF3178" s="188">
        <f t="shared" si="5451"/>
        <v>3</v>
      </c>
      <c r="AG3178" s="189">
        <f>H$2</f>
        <v>4</v>
      </c>
      <c r="AH3178" s="187">
        <f t="shared" ref="AH3178:AP3181" si="5452">AG3178</f>
        <v>4</v>
      </c>
      <c r="AI3178" s="187">
        <f t="shared" si="5452"/>
        <v>4</v>
      </c>
      <c r="AJ3178" s="187">
        <f t="shared" si="5452"/>
        <v>4</v>
      </c>
      <c r="AK3178" s="187">
        <f t="shared" si="5452"/>
        <v>4</v>
      </c>
      <c r="AL3178" s="187">
        <f t="shared" si="5452"/>
        <v>4</v>
      </c>
      <c r="AM3178" s="187">
        <f t="shared" si="5452"/>
        <v>4</v>
      </c>
      <c r="AN3178" s="187">
        <f t="shared" si="5452"/>
        <v>4</v>
      </c>
      <c r="AO3178" s="187">
        <f t="shared" si="5452"/>
        <v>4</v>
      </c>
      <c r="AP3178" s="188">
        <f t="shared" si="5452"/>
        <v>4</v>
      </c>
      <c r="AQ3178" s="189">
        <f>I$2</f>
        <v>5</v>
      </c>
      <c r="AR3178" s="187">
        <f t="shared" ref="AR3178:AZ3181" si="5453">AQ3178</f>
        <v>5</v>
      </c>
      <c r="AS3178" s="187">
        <f t="shared" si="5453"/>
        <v>5</v>
      </c>
      <c r="AT3178" s="187">
        <f t="shared" si="5453"/>
        <v>5</v>
      </c>
      <c r="AU3178" s="187">
        <f t="shared" si="5453"/>
        <v>5</v>
      </c>
      <c r="AV3178" s="187">
        <f t="shared" si="5453"/>
        <v>5</v>
      </c>
      <c r="AW3178" s="187">
        <f t="shared" si="5453"/>
        <v>5</v>
      </c>
      <c r="AX3178" s="187">
        <f t="shared" si="5453"/>
        <v>5</v>
      </c>
      <c r="AY3178" s="187">
        <f t="shared" si="5453"/>
        <v>5</v>
      </c>
      <c r="AZ3178" s="188">
        <f t="shared" si="5453"/>
        <v>5</v>
      </c>
      <c r="BA3178" s="189">
        <f>J$2</f>
        <v>6</v>
      </c>
      <c r="BB3178" s="187">
        <f t="shared" ref="BB3178:BJ3181" si="5454">BA3178</f>
        <v>6</v>
      </c>
      <c r="BC3178" s="187">
        <f t="shared" si="5454"/>
        <v>6</v>
      </c>
      <c r="BD3178" s="187">
        <f t="shared" si="5454"/>
        <v>6</v>
      </c>
      <c r="BE3178" s="187">
        <f t="shared" si="5454"/>
        <v>6</v>
      </c>
      <c r="BF3178" s="187">
        <f t="shared" si="5454"/>
        <v>6</v>
      </c>
      <c r="BG3178" s="187">
        <f t="shared" si="5454"/>
        <v>6</v>
      </c>
      <c r="BH3178" s="187">
        <f t="shared" si="5454"/>
        <v>6</v>
      </c>
      <c r="BI3178" s="187">
        <f t="shared" si="5454"/>
        <v>6</v>
      </c>
      <c r="BJ3178" s="188">
        <f t="shared" si="5454"/>
        <v>6</v>
      </c>
    </row>
    <row r="3179" spans="1:93" s="2" customFormat="1" ht="15" hidden="1" customHeight="1" outlineLevel="2" x14ac:dyDescent="0.25">
      <c r="A3179" s="152" t="s">
        <v>192</v>
      </c>
      <c r="B3179" s="129" t="e">
        <f>C3172</f>
        <v>#REF!</v>
      </c>
      <c r="C3179" s="130" t="e">
        <f t="shared" si="5448"/>
        <v>#REF!</v>
      </c>
      <c r="D3179" s="130" t="e">
        <f t="shared" si="5448"/>
        <v>#REF!</v>
      </c>
      <c r="E3179" s="130" t="e">
        <f t="shared" si="5448"/>
        <v>#REF!</v>
      </c>
      <c r="F3179" s="130" t="e">
        <f t="shared" si="5448"/>
        <v>#REF!</v>
      </c>
      <c r="G3179" s="130" t="e">
        <f t="shared" si="5448"/>
        <v>#REF!</v>
      </c>
      <c r="H3179" s="130" t="e">
        <f t="shared" si="5448"/>
        <v>#REF!</v>
      </c>
      <c r="I3179" s="130" t="e">
        <f t="shared" si="5448"/>
        <v>#REF!</v>
      </c>
      <c r="J3179" s="190" t="e">
        <f t="shared" si="5448"/>
        <v>#REF!</v>
      </c>
      <c r="K3179" s="130" t="e">
        <f t="shared" si="5448"/>
        <v>#REF!</v>
      </c>
      <c r="L3179" s="131" t="e">
        <f t="shared" si="5448"/>
        <v>#REF!</v>
      </c>
      <c r="M3179" s="129" t="e">
        <f>D3172</f>
        <v>#REF!</v>
      </c>
      <c r="N3179" s="130" t="e">
        <f t="shared" si="5450"/>
        <v>#REF!</v>
      </c>
      <c r="O3179" s="130" t="e">
        <f t="shared" si="5450"/>
        <v>#REF!</v>
      </c>
      <c r="P3179" s="130" t="e">
        <f t="shared" si="5450"/>
        <v>#REF!</v>
      </c>
      <c r="Q3179" s="130" t="e">
        <f t="shared" si="5450"/>
        <v>#REF!</v>
      </c>
      <c r="R3179" s="130" t="e">
        <f t="shared" si="5450"/>
        <v>#REF!</v>
      </c>
      <c r="S3179" s="130" t="e">
        <f t="shared" si="5450"/>
        <v>#REF!</v>
      </c>
      <c r="T3179" s="130" t="e">
        <f t="shared" si="5450"/>
        <v>#REF!</v>
      </c>
      <c r="U3179" s="130" t="e">
        <f t="shared" si="5450"/>
        <v>#REF!</v>
      </c>
      <c r="V3179" s="131" t="e">
        <f t="shared" si="5450"/>
        <v>#REF!</v>
      </c>
      <c r="W3179" s="129" t="e">
        <f>E3172</f>
        <v>#REF!</v>
      </c>
      <c r="X3179" s="130" t="e">
        <f t="shared" si="5451"/>
        <v>#REF!</v>
      </c>
      <c r="Y3179" s="130" t="e">
        <f t="shared" si="5451"/>
        <v>#REF!</v>
      </c>
      <c r="Z3179" s="130" t="e">
        <f t="shared" si="5451"/>
        <v>#REF!</v>
      </c>
      <c r="AA3179" s="130" t="e">
        <f t="shared" si="5451"/>
        <v>#REF!</v>
      </c>
      <c r="AB3179" s="130" t="e">
        <f t="shared" si="5451"/>
        <v>#REF!</v>
      </c>
      <c r="AC3179" s="130" t="e">
        <f t="shared" si="5451"/>
        <v>#REF!</v>
      </c>
      <c r="AD3179" s="130" t="e">
        <f t="shared" si="5451"/>
        <v>#REF!</v>
      </c>
      <c r="AE3179" s="130" t="e">
        <f t="shared" si="5451"/>
        <v>#REF!</v>
      </c>
      <c r="AF3179" s="131" t="e">
        <f t="shared" si="5451"/>
        <v>#REF!</v>
      </c>
      <c r="AG3179" s="129" t="e">
        <f>F3172</f>
        <v>#REF!</v>
      </c>
      <c r="AH3179" s="130" t="e">
        <f t="shared" si="5452"/>
        <v>#REF!</v>
      </c>
      <c r="AI3179" s="130" t="e">
        <f t="shared" si="5452"/>
        <v>#REF!</v>
      </c>
      <c r="AJ3179" s="130" t="e">
        <f t="shared" si="5452"/>
        <v>#REF!</v>
      </c>
      <c r="AK3179" s="130" t="e">
        <f t="shared" si="5452"/>
        <v>#REF!</v>
      </c>
      <c r="AL3179" s="130" t="e">
        <f t="shared" si="5452"/>
        <v>#REF!</v>
      </c>
      <c r="AM3179" s="130" t="e">
        <f t="shared" si="5452"/>
        <v>#REF!</v>
      </c>
      <c r="AN3179" s="130" t="e">
        <f t="shared" si="5452"/>
        <v>#REF!</v>
      </c>
      <c r="AO3179" s="130" t="e">
        <f t="shared" si="5452"/>
        <v>#REF!</v>
      </c>
      <c r="AP3179" s="131" t="e">
        <f t="shared" si="5452"/>
        <v>#REF!</v>
      </c>
      <c r="AQ3179" s="129" t="e">
        <f>G3172</f>
        <v>#REF!</v>
      </c>
      <c r="AR3179" s="130" t="e">
        <f t="shared" si="5453"/>
        <v>#REF!</v>
      </c>
      <c r="AS3179" s="130" t="e">
        <f t="shared" si="5453"/>
        <v>#REF!</v>
      </c>
      <c r="AT3179" s="130" t="e">
        <f t="shared" si="5453"/>
        <v>#REF!</v>
      </c>
      <c r="AU3179" s="130" t="e">
        <f t="shared" si="5453"/>
        <v>#REF!</v>
      </c>
      <c r="AV3179" s="130" t="e">
        <f t="shared" si="5453"/>
        <v>#REF!</v>
      </c>
      <c r="AW3179" s="130" t="e">
        <f t="shared" si="5453"/>
        <v>#REF!</v>
      </c>
      <c r="AX3179" s="130" t="e">
        <f t="shared" si="5453"/>
        <v>#REF!</v>
      </c>
      <c r="AY3179" s="130" t="e">
        <f t="shared" si="5453"/>
        <v>#REF!</v>
      </c>
      <c r="AZ3179" s="131" t="e">
        <f t="shared" si="5453"/>
        <v>#REF!</v>
      </c>
      <c r="BA3179" s="129" t="e">
        <f>H3172</f>
        <v>#REF!</v>
      </c>
      <c r="BB3179" s="130" t="e">
        <f t="shared" si="5454"/>
        <v>#REF!</v>
      </c>
      <c r="BC3179" s="130" t="e">
        <f t="shared" si="5454"/>
        <v>#REF!</v>
      </c>
      <c r="BD3179" s="130" t="e">
        <f t="shared" si="5454"/>
        <v>#REF!</v>
      </c>
      <c r="BE3179" s="130" t="e">
        <f t="shared" si="5454"/>
        <v>#REF!</v>
      </c>
      <c r="BF3179" s="130" t="e">
        <f t="shared" si="5454"/>
        <v>#REF!</v>
      </c>
      <c r="BG3179" s="130" t="e">
        <f t="shared" si="5454"/>
        <v>#REF!</v>
      </c>
      <c r="BH3179" s="130" t="e">
        <f t="shared" si="5454"/>
        <v>#REF!</v>
      </c>
      <c r="BI3179" s="130" t="e">
        <f t="shared" si="5454"/>
        <v>#REF!</v>
      </c>
      <c r="BJ3179" s="131" t="e">
        <f t="shared" si="5454"/>
        <v>#REF!</v>
      </c>
      <c r="BK3179"/>
      <c r="BL3179"/>
      <c r="BM3179"/>
      <c r="BN3179"/>
      <c r="BO3179"/>
      <c r="BP3179"/>
      <c r="BQ3179"/>
      <c r="BR3179"/>
      <c r="BS3179"/>
      <c r="BT3179"/>
      <c r="BU3179"/>
      <c r="BV3179"/>
      <c r="BW3179"/>
      <c r="BX3179"/>
      <c r="BY3179"/>
      <c r="BZ3179"/>
      <c r="CA3179"/>
      <c r="CB3179"/>
      <c r="CC3179"/>
      <c r="CD3179"/>
      <c r="CE3179"/>
      <c r="CF3179"/>
      <c r="CG3179"/>
      <c r="CH3179"/>
      <c r="CI3179"/>
      <c r="CJ3179"/>
      <c r="CK3179"/>
      <c r="CL3179"/>
      <c r="CM3179"/>
      <c r="CN3179"/>
      <c r="CO3179"/>
    </row>
    <row r="3180" spans="1:93" s="2" customFormat="1" ht="15" hidden="1" customHeight="1" outlineLevel="2" x14ac:dyDescent="0.25">
      <c r="A3180" s="152" t="s">
        <v>47</v>
      </c>
      <c r="B3180" s="129" t="e">
        <f>C3173</f>
        <v>#REF!</v>
      </c>
      <c r="C3180" s="130" t="e">
        <f t="shared" si="5448"/>
        <v>#REF!</v>
      </c>
      <c r="D3180" s="130" t="e">
        <f t="shared" si="5448"/>
        <v>#REF!</v>
      </c>
      <c r="E3180" s="130" t="e">
        <f t="shared" si="5448"/>
        <v>#REF!</v>
      </c>
      <c r="F3180" s="130" t="e">
        <f t="shared" si="5448"/>
        <v>#REF!</v>
      </c>
      <c r="G3180" s="130" t="e">
        <f t="shared" si="5448"/>
        <v>#REF!</v>
      </c>
      <c r="H3180" s="130" t="e">
        <f t="shared" si="5448"/>
        <v>#REF!</v>
      </c>
      <c r="I3180" s="130" t="e">
        <f t="shared" si="5448"/>
        <v>#REF!</v>
      </c>
      <c r="J3180" s="190" t="e">
        <f t="shared" si="5448"/>
        <v>#REF!</v>
      </c>
      <c r="K3180" s="130" t="e">
        <f t="shared" si="5448"/>
        <v>#REF!</v>
      </c>
      <c r="L3180" s="131" t="e">
        <f t="shared" si="5448"/>
        <v>#REF!</v>
      </c>
      <c r="M3180" s="129" t="e">
        <f>D3173</f>
        <v>#REF!</v>
      </c>
      <c r="N3180" s="130" t="e">
        <f t="shared" si="5450"/>
        <v>#REF!</v>
      </c>
      <c r="O3180" s="130" t="e">
        <f t="shared" si="5450"/>
        <v>#REF!</v>
      </c>
      <c r="P3180" s="130" t="e">
        <f t="shared" si="5450"/>
        <v>#REF!</v>
      </c>
      <c r="Q3180" s="130" t="e">
        <f t="shared" si="5450"/>
        <v>#REF!</v>
      </c>
      <c r="R3180" s="130" t="e">
        <f t="shared" si="5450"/>
        <v>#REF!</v>
      </c>
      <c r="S3180" s="130" t="e">
        <f t="shared" si="5450"/>
        <v>#REF!</v>
      </c>
      <c r="T3180" s="130" t="e">
        <f t="shared" si="5450"/>
        <v>#REF!</v>
      </c>
      <c r="U3180" s="130" t="e">
        <f t="shared" si="5450"/>
        <v>#REF!</v>
      </c>
      <c r="V3180" s="131" t="e">
        <f t="shared" si="5450"/>
        <v>#REF!</v>
      </c>
      <c r="W3180" s="129" t="e">
        <f>E3173</f>
        <v>#REF!</v>
      </c>
      <c r="X3180" s="130" t="e">
        <f t="shared" si="5451"/>
        <v>#REF!</v>
      </c>
      <c r="Y3180" s="130" t="e">
        <f t="shared" si="5451"/>
        <v>#REF!</v>
      </c>
      <c r="Z3180" s="130" t="e">
        <f t="shared" si="5451"/>
        <v>#REF!</v>
      </c>
      <c r="AA3180" s="130" t="e">
        <f t="shared" si="5451"/>
        <v>#REF!</v>
      </c>
      <c r="AB3180" s="130" t="e">
        <f t="shared" si="5451"/>
        <v>#REF!</v>
      </c>
      <c r="AC3180" s="130" t="e">
        <f t="shared" si="5451"/>
        <v>#REF!</v>
      </c>
      <c r="AD3180" s="130" t="e">
        <f t="shared" si="5451"/>
        <v>#REF!</v>
      </c>
      <c r="AE3180" s="130" t="e">
        <f t="shared" si="5451"/>
        <v>#REF!</v>
      </c>
      <c r="AF3180" s="131" t="e">
        <f t="shared" si="5451"/>
        <v>#REF!</v>
      </c>
      <c r="AG3180" s="129" t="e">
        <f>F3173</f>
        <v>#REF!</v>
      </c>
      <c r="AH3180" s="130" t="e">
        <f t="shared" si="5452"/>
        <v>#REF!</v>
      </c>
      <c r="AI3180" s="130" t="e">
        <f t="shared" si="5452"/>
        <v>#REF!</v>
      </c>
      <c r="AJ3180" s="130" t="e">
        <f t="shared" si="5452"/>
        <v>#REF!</v>
      </c>
      <c r="AK3180" s="130" t="e">
        <f t="shared" si="5452"/>
        <v>#REF!</v>
      </c>
      <c r="AL3180" s="130" t="e">
        <f t="shared" si="5452"/>
        <v>#REF!</v>
      </c>
      <c r="AM3180" s="130" t="e">
        <f t="shared" si="5452"/>
        <v>#REF!</v>
      </c>
      <c r="AN3180" s="130" t="e">
        <f t="shared" si="5452"/>
        <v>#REF!</v>
      </c>
      <c r="AO3180" s="130" t="e">
        <f t="shared" si="5452"/>
        <v>#REF!</v>
      </c>
      <c r="AP3180" s="131" t="e">
        <f t="shared" si="5452"/>
        <v>#REF!</v>
      </c>
      <c r="AQ3180" s="129" t="e">
        <f>G3173</f>
        <v>#REF!</v>
      </c>
      <c r="AR3180" s="130" t="e">
        <f t="shared" si="5453"/>
        <v>#REF!</v>
      </c>
      <c r="AS3180" s="130" t="e">
        <f t="shared" si="5453"/>
        <v>#REF!</v>
      </c>
      <c r="AT3180" s="130" t="e">
        <f t="shared" si="5453"/>
        <v>#REF!</v>
      </c>
      <c r="AU3180" s="130" t="e">
        <f t="shared" si="5453"/>
        <v>#REF!</v>
      </c>
      <c r="AV3180" s="130" t="e">
        <f t="shared" si="5453"/>
        <v>#REF!</v>
      </c>
      <c r="AW3180" s="130" t="e">
        <f t="shared" si="5453"/>
        <v>#REF!</v>
      </c>
      <c r="AX3180" s="130" t="e">
        <f t="shared" si="5453"/>
        <v>#REF!</v>
      </c>
      <c r="AY3180" s="130" t="e">
        <f t="shared" si="5453"/>
        <v>#REF!</v>
      </c>
      <c r="AZ3180" s="131" t="e">
        <f t="shared" si="5453"/>
        <v>#REF!</v>
      </c>
      <c r="BA3180" s="129" t="e">
        <f>H3173</f>
        <v>#REF!</v>
      </c>
      <c r="BB3180" s="130" t="e">
        <f t="shared" si="5454"/>
        <v>#REF!</v>
      </c>
      <c r="BC3180" s="130" t="e">
        <f t="shared" si="5454"/>
        <v>#REF!</v>
      </c>
      <c r="BD3180" s="130" t="e">
        <f t="shared" si="5454"/>
        <v>#REF!</v>
      </c>
      <c r="BE3180" s="130" t="e">
        <f t="shared" si="5454"/>
        <v>#REF!</v>
      </c>
      <c r="BF3180" s="130" t="e">
        <f t="shared" si="5454"/>
        <v>#REF!</v>
      </c>
      <c r="BG3180" s="130" t="e">
        <f t="shared" si="5454"/>
        <v>#REF!</v>
      </c>
      <c r="BH3180" s="130" t="e">
        <f t="shared" si="5454"/>
        <v>#REF!</v>
      </c>
      <c r="BI3180" s="130" t="e">
        <f t="shared" si="5454"/>
        <v>#REF!</v>
      </c>
      <c r="BJ3180" s="131" t="e">
        <f t="shared" si="5454"/>
        <v>#REF!</v>
      </c>
      <c r="BK3180"/>
      <c r="BL3180"/>
      <c r="BM3180"/>
      <c r="BN3180"/>
      <c r="BO3180"/>
      <c r="BP3180"/>
      <c r="BQ3180"/>
      <c r="BR3180"/>
      <c r="BS3180"/>
      <c r="BT3180"/>
      <c r="BU3180"/>
      <c r="BV3180"/>
      <c r="BW3180"/>
      <c r="BX3180"/>
      <c r="BY3180"/>
      <c r="BZ3180"/>
      <c r="CA3180"/>
      <c r="CB3180"/>
      <c r="CC3180"/>
      <c r="CD3180"/>
      <c r="CE3180"/>
      <c r="CF3180"/>
      <c r="CG3180"/>
      <c r="CH3180"/>
      <c r="CI3180"/>
      <c r="CJ3180"/>
      <c r="CK3180"/>
      <c r="CL3180"/>
      <c r="CM3180"/>
      <c r="CN3180"/>
      <c r="CO3180"/>
    </row>
    <row r="3181" spans="1:93" s="2" customFormat="1" ht="15" hidden="1" customHeight="1" outlineLevel="2" x14ac:dyDescent="0.25">
      <c r="A3181" s="152" t="s">
        <v>57</v>
      </c>
      <c r="B3181" s="129">
        <f t="shared" ref="B3181" si="5455">E$3</f>
        <v>0.91</v>
      </c>
      <c r="C3181" s="130">
        <f t="shared" si="5448"/>
        <v>0.91</v>
      </c>
      <c r="D3181" s="130">
        <f t="shared" si="5448"/>
        <v>0.91</v>
      </c>
      <c r="E3181" s="130">
        <f t="shared" si="5448"/>
        <v>0.91</v>
      </c>
      <c r="F3181" s="130">
        <f t="shared" si="5448"/>
        <v>0.91</v>
      </c>
      <c r="G3181" s="130">
        <f t="shared" si="5448"/>
        <v>0.91</v>
      </c>
      <c r="H3181" s="130">
        <f t="shared" si="5448"/>
        <v>0.91</v>
      </c>
      <c r="I3181" s="130">
        <f t="shared" si="5448"/>
        <v>0.91</v>
      </c>
      <c r="J3181" s="190">
        <f t="shared" si="5448"/>
        <v>0.91</v>
      </c>
      <c r="K3181" s="130">
        <f t="shared" si="5448"/>
        <v>0.91</v>
      </c>
      <c r="L3181" s="131">
        <f t="shared" si="5448"/>
        <v>0.91</v>
      </c>
      <c r="M3181" s="129">
        <f t="shared" ref="M3181" si="5456">F$3</f>
        <v>3.6</v>
      </c>
      <c r="N3181" s="130">
        <f t="shared" si="5450"/>
        <v>3.6</v>
      </c>
      <c r="O3181" s="130">
        <f t="shared" si="5450"/>
        <v>3.6</v>
      </c>
      <c r="P3181" s="130">
        <f t="shared" si="5450"/>
        <v>3.6</v>
      </c>
      <c r="Q3181" s="130">
        <f t="shared" si="5450"/>
        <v>3.6</v>
      </c>
      <c r="R3181" s="130">
        <f t="shared" si="5450"/>
        <v>3.6</v>
      </c>
      <c r="S3181" s="130">
        <f t="shared" si="5450"/>
        <v>3.6</v>
      </c>
      <c r="T3181" s="130">
        <f t="shared" si="5450"/>
        <v>3.6</v>
      </c>
      <c r="U3181" s="130">
        <f t="shared" si="5450"/>
        <v>3.6</v>
      </c>
      <c r="V3181" s="131">
        <f t="shared" si="5450"/>
        <v>3.6</v>
      </c>
      <c r="W3181" s="129">
        <f t="shared" ref="W3181" si="5457">G$3</f>
        <v>3.6</v>
      </c>
      <c r="X3181" s="130">
        <f t="shared" si="5451"/>
        <v>3.6</v>
      </c>
      <c r="Y3181" s="130">
        <f t="shared" si="5451"/>
        <v>3.6</v>
      </c>
      <c r="Z3181" s="130">
        <f t="shared" si="5451"/>
        <v>3.6</v>
      </c>
      <c r="AA3181" s="130">
        <f t="shared" si="5451"/>
        <v>3.6</v>
      </c>
      <c r="AB3181" s="130">
        <f t="shared" si="5451"/>
        <v>3.6</v>
      </c>
      <c r="AC3181" s="130">
        <f t="shared" si="5451"/>
        <v>3.6</v>
      </c>
      <c r="AD3181" s="130">
        <f t="shared" si="5451"/>
        <v>3.6</v>
      </c>
      <c r="AE3181" s="130">
        <f t="shared" si="5451"/>
        <v>3.6</v>
      </c>
      <c r="AF3181" s="131">
        <f t="shared" si="5451"/>
        <v>3.6</v>
      </c>
      <c r="AG3181" s="129">
        <f t="shared" ref="AG3181" si="5458">H$3</f>
        <v>3.6</v>
      </c>
      <c r="AH3181" s="130">
        <f t="shared" si="5452"/>
        <v>3.6</v>
      </c>
      <c r="AI3181" s="130">
        <f t="shared" si="5452"/>
        <v>3.6</v>
      </c>
      <c r="AJ3181" s="130">
        <f t="shared" si="5452"/>
        <v>3.6</v>
      </c>
      <c r="AK3181" s="130">
        <f t="shared" si="5452"/>
        <v>3.6</v>
      </c>
      <c r="AL3181" s="130">
        <f t="shared" si="5452"/>
        <v>3.6</v>
      </c>
      <c r="AM3181" s="130">
        <f t="shared" si="5452"/>
        <v>3.6</v>
      </c>
      <c r="AN3181" s="130">
        <f t="shared" si="5452"/>
        <v>3.6</v>
      </c>
      <c r="AO3181" s="130">
        <f t="shared" si="5452"/>
        <v>3.6</v>
      </c>
      <c r="AP3181" s="131">
        <f t="shared" si="5452"/>
        <v>3.6</v>
      </c>
      <c r="AQ3181" s="129">
        <f t="shared" ref="AQ3181" si="5459">I$3</f>
        <v>0.91</v>
      </c>
      <c r="AR3181" s="130">
        <f t="shared" si="5453"/>
        <v>0.91</v>
      </c>
      <c r="AS3181" s="130">
        <f t="shared" si="5453"/>
        <v>0.91</v>
      </c>
      <c r="AT3181" s="130">
        <f t="shared" si="5453"/>
        <v>0.91</v>
      </c>
      <c r="AU3181" s="130">
        <f t="shared" si="5453"/>
        <v>0.91</v>
      </c>
      <c r="AV3181" s="130">
        <f t="shared" si="5453"/>
        <v>0.91</v>
      </c>
      <c r="AW3181" s="130">
        <f t="shared" si="5453"/>
        <v>0.91</v>
      </c>
      <c r="AX3181" s="130">
        <f t="shared" si="5453"/>
        <v>0.91</v>
      </c>
      <c r="AY3181" s="130">
        <f t="shared" si="5453"/>
        <v>0.91</v>
      </c>
      <c r="AZ3181" s="131">
        <f t="shared" si="5453"/>
        <v>0.91</v>
      </c>
      <c r="BA3181" s="129">
        <f t="shared" ref="BA3181" si="5460">J$3</f>
        <v>0</v>
      </c>
      <c r="BB3181" s="130">
        <f t="shared" si="5454"/>
        <v>0</v>
      </c>
      <c r="BC3181" s="130">
        <f t="shared" si="5454"/>
        <v>0</v>
      </c>
      <c r="BD3181" s="130">
        <f t="shared" si="5454"/>
        <v>0</v>
      </c>
      <c r="BE3181" s="130">
        <f t="shared" si="5454"/>
        <v>0</v>
      </c>
      <c r="BF3181" s="130">
        <f t="shared" si="5454"/>
        <v>0</v>
      </c>
      <c r="BG3181" s="130">
        <f t="shared" si="5454"/>
        <v>0</v>
      </c>
      <c r="BH3181" s="130">
        <f t="shared" si="5454"/>
        <v>0</v>
      </c>
      <c r="BI3181" s="130">
        <f t="shared" si="5454"/>
        <v>0</v>
      </c>
      <c r="BJ3181" s="131">
        <f t="shared" si="5454"/>
        <v>0</v>
      </c>
      <c r="BK3181"/>
      <c r="BL3181"/>
      <c r="BM3181"/>
      <c r="BN3181"/>
      <c r="BO3181"/>
      <c r="BP3181"/>
      <c r="BQ3181"/>
      <c r="BR3181"/>
      <c r="BS3181"/>
      <c r="BT3181"/>
      <c r="BU3181"/>
      <c r="BV3181"/>
      <c r="BW3181"/>
      <c r="BX3181"/>
      <c r="BY3181"/>
      <c r="BZ3181"/>
      <c r="CA3181"/>
      <c r="CB3181"/>
      <c r="CC3181"/>
      <c r="CD3181"/>
      <c r="CE3181"/>
      <c r="CF3181"/>
      <c r="CG3181"/>
      <c r="CH3181"/>
      <c r="CI3181"/>
      <c r="CJ3181"/>
      <c r="CK3181"/>
      <c r="CL3181"/>
      <c r="CM3181"/>
      <c r="CN3181"/>
      <c r="CO3181"/>
    </row>
    <row r="3182" spans="1:93" s="2" customFormat="1" ht="15" hidden="1" customHeight="1" outlineLevel="2" x14ac:dyDescent="0.25">
      <c r="A3182" s="152" t="s">
        <v>58</v>
      </c>
      <c r="B3182" s="132">
        <f t="shared" ref="B3182" si="5461">B3181/10*0</f>
        <v>0</v>
      </c>
      <c r="C3182" s="133">
        <f t="shared" ref="C3182" si="5462">C3181/10*1</f>
        <v>9.0999999999999998E-2</v>
      </c>
      <c r="D3182" s="133">
        <f t="shared" ref="D3182" si="5463">D3181/10*2</f>
        <v>0.182</v>
      </c>
      <c r="E3182" s="133">
        <f t="shared" ref="E3182" si="5464">E3181/10*3</f>
        <v>0.27300000000000002</v>
      </c>
      <c r="F3182" s="133">
        <f t="shared" ref="F3182" si="5465">F3181/10*4</f>
        <v>0.36399999999999999</v>
      </c>
      <c r="G3182" s="133">
        <f t="shared" ref="G3182" si="5466">G3181/10*5</f>
        <v>0.45499999999999996</v>
      </c>
      <c r="H3182" s="133">
        <f t="shared" ref="H3182" si="5467">H3181/10*6</f>
        <v>0.54600000000000004</v>
      </c>
      <c r="I3182" s="133">
        <f t="shared" ref="I3182" si="5468">I3181/10*7</f>
        <v>0.63700000000000001</v>
      </c>
      <c r="J3182" s="191">
        <f t="shared" ref="J3182" si="5469">J3181/10*8</f>
        <v>0.72799999999999998</v>
      </c>
      <c r="K3182" s="133">
        <f t="shared" ref="K3182" si="5470">K3181/10*9</f>
        <v>0.81899999999999995</v>
      </c>
      <c r="L3182" s="134">
        <f t="shared" ref="L3182" si="5471">L3181/10*10</f>
        <v>0.90999999999999992</v>
      </c>
      <c r="M3182" s="133">
        <f t="shared" ref="M3182" si="5472">M3181/10*1</f>
        <v>0.36</v>
      </c>
      <c r="N3182" s="133">
        <f t="shared" ref="N3182" si="5473">N3181/10*2</f>
        <v>0.72</v>
      </c>
      <c r="O3182" s="133">
        <f t="shared" ref="O3182" si="5474">O3181/10*3</f>
        <v>1.08</v>
      </c>
      <c r="P3182" s="133">
        <f t="shared" ref="P3182" si="5475">P3181/10*4</f>
        <v>1.44</v>
      </c>
      <c r="Q3182" s="133">
        <f t="shared" ref="Q3182" si="5476">Q3181/10*5</f>
        <v>1.7999999999999998</v>
      </c>
      <c r="R3182" s="133">
        <f t="shared" ref="R3182" si="5477">R3181/10*6</f>
        <v>2.16</v>
      </c>
      <c r="S3182" s="133">
        <f t="shared" ref="S3182" si="5478">S3181/10*7</f>
        <v>2.52</v>
      </c>
      <c r="T3182" s="133">
        <f t="shared" ref="T3182" si="5479">T3181/10*8</f>
        <v>2.88</v>
      </c>
      <c r="U3182" s="133">
        <f t="shared" ref="U3182" si="5480">U3181/10*9</f>
        <v>3.2399999999999998</v>
      </c>
      <c r="V3182" s="134">
        <f t="shared" ref="V3182" si="5481">V3181/10*10</f>
        <v>3.5999999999999996</v>
      </c>
      <c r="W3182" s="133">
        <f t="shared" ref="W3182" si="5482">W3181/10*1</f>
        <v>0.36</v>
      </c>
      <c r="X3182" s="133">
        <f t="shared" ref="X3182" si="5483">X3181/10*2</f>
        <v>0.72</v>
      </c>
      <c r="Y3182" s="133">
        <f t="shared" ref="Y3182" si="5484">Y3181/10*3</f>
        <v>1.08</v>
      </c>
      <c r="Z3182" s="133">
        <f t="shared" ref="Z3182" si="5485">Z3181/10*4</f>
        <v>1.44</v>
      </c>
      <c r="AA3182" s="133">
        <f t="shared" ref="AA3182" si="5486">AA3181/10*5</f>
        <v>1.7999999999999998</v>
      </c>
      <c r="AB3182" s="133">
        <f t="shared" ref="AB3182" si="5487">AB3181/10*6</f>
        <v>2.16</v>
      </c>
      <c r="AC3182" s="133">
        <f t="shared" ref="AC3182" si="5488">AC3181/10*7</f>
        <v>2.52</v>
      </c>
      <c r="AD3182" s="133">
        <f t="shared" ref="AD3182" si="5489">AD3181/10*8</f>
        <v>2.88</v>
      </c>
      <c r="AE3182" s="134">
        <f t="shared" ref="AE3182" si="5490">AE3181/10*9</f>
        <v>3.2399999999999998</v>
      </c>
      <c r="AF3182" s="134">
        <f t="shared" ref="AF3182" si="5491">AF3181/10*10</f>
        <v>3.5999999999999996</v>
      </c>
      <c r="AG3182" s="133">
        <f t="shared" ref="AG3182" si="5492">AG3181/10*1</f>
        <v>0.36</v>
      </c>
      <c r="AH3182" s="133">
        <f t="shared" ref="AH3182" si="5493">AH3181/10*2</f>
        <v>0.72</v>
      </c>
      <c r="AI3182" s="133">
        <f t="shared" ref="AI3182" si="5494">AI3181/10*3</f>
        <v>1.08</v>
      </c>
      <c r="AJ3182" s="133">
        <f t="shared" ref="AJ3182" si="5495">AJ3181/10*4</f>
        <v>1.44</v>
      </c>
      <c r="AK3182" s="133">
        <f t="shared" ref="AK3182" si="5496">AK3181/10*5</f>
        <v>1.7999999999999998</v>
      </c>
      <c r="AL3182" s="133">
        <f t="shared" ref="AL3182" si="5497">AL3181/10*6</f>
        <v>2.16</v>
      </c>
      <c r="AM3182" s="133">
        <f t="shared" ref="AM3182" si="5498">AM3181/10*7</f>
        <v>2.52</v>
      </c>
      <c r="AN3182" s="133">
        <f t="shared" ref="AN3182" si="5499">AN3181/10*8</f>
        <v>2.88</v>
      </c>
      <c r="AO3182" s="134">
        <f t="shared" ref="AO3182" si="5500">AO3181/10*9</f>
        <v>3.2399999999999998</v>
      </c>
      <c r="AP3182" s="134">
        <f t="shared" ref="AP3182" si="5501">AP3181/10*10</f>
        <v>3.5999999999999996</v>
      </c>
      <c r="AQ3182" s="133">
        <f t="shared" ref="AQ3182" si="5502">AQ3181/10*1</f>
        <v>9.0999999999999998E-2</v>
      </c>
      <c r="AR3182" s="133">
        <f t="shared" ref="AR3182" si="5503">AR3181/10*2</f>
        <v>0.182</v>
      </c>
      <c r="AS3182" s="133">
        <f t="shared" ref="AS3182" si="5504">AS3181/10*3</f>
        <v>0.27300000000000002</v>
      </c>
      <c r="AT3182" s="133">
        <f t="shared" ref="AT3182" si="5505">AT3181/10*4</f>
        <v>0.36399999999999999</v>
      </c>
      <c r="AU3182" s="133">
        <f t="shared" ref="AU3182" si="5506">AU3181/10*5</f>
        <v>0.45499999999999996</v>
      </c>
      <c r="AV3182" s="133">
        <f t="shared" ref="AV3182" si="5507">AV3181/10*6</f>
        <v>0.54600000000000004</v>
      </c>
      <c r="AW3182" s="133">
        <f t="shared" ref="AW3182" si="5508">AW3181/10*7</f>
        <v>0.63700000000000001</v>
      </c>
      <c r="AX3182" s="133">
        <f t="shared" ref="AX3182" si="5509">AX3181/10*8</f>
        <v>0.72799999999999998</v>
      </c>
      <c r="AY3182" s="134">
        <f t="shared" ref="AY3182" si="5510">AY3181/10*9</f>
        <v>0.81899999999999995</v>
      </c>
      <c r="AZ3182" s="134">
        <f t="shared" ref="AZ3182" si="5511">AZ3181/10*10</f>
        <v>0.90999999999999992</v>
      </c>
      <c r="BA3182" s="133">
        <f t="shared" ref="BA3182" si="5512">BA3181/10*1</f>
        <v>0</v>
      </c>
      <c r="BB3182" s="133">
        <f t="shared" ref="BB3182" si="5513">BB3181/10*2</f>
        <v>0</v>
      </c>
      <c r="BC3182" s="133">
        <f t="shared" ref="BC3182" si="5514">BC3181/10*3</f>
        <v>0</v>
      </c>
      <c r="BD3182" s="133">
        <f t="shared" ref="BD3182" si="5515">BD3181/10*4</f>
        <v>0</v>
      </c>
      <c r="BE3182" s="133">
        <f t="shared" ref="BE3182" si="5516">BE3181/10*5</f>
        <v>0</v>
      </c>
      <c r="BF3182" s="133">
        <f t="shared" ref="BF3182" si="5517">BF3181/10*6</f>
        <v>0</v>
      </c>
      <c r="BG3182" s="133">
        <f t="shared" ref="BG3182" si="5518">BG3181/10*7</f>
        <v>0</v>
      </c>
      <c r="BH3182" s="133">
        <f t="shared" ref="BH3182" si="5519">BH3181/10*8</f>
        <v>0</v>
      </c>
      <c r="BI3182" s="134">
        <f t="shared" ref="BI3182" si="5520">BI3181/10*9</f>
        <v>0</v>
      </c>
      <c r="BJ3182" s="134">
        <f t="shared" ref="BJ3182" si="5521">BJ3181/10*10</f>
        <v>0</v>
      </c>
      <c r="BK3182"/>
      <c r="BL3182"/>
      <c r="BM3182"/>
      <c r="BN3182"/>
      <c r="BO3182"/>
      <c r="BP3182"/>
      <c r="BQ3182"/>
      <c r="BR3182"/>
      <c r="BS3182"/>
      <c r="BT3182"/>
      <c r="BU3182"/>
      <c r="BV3182"/>
      <c r="BW3182"/>
      <c r="BX3182"/>
      <c r="BY3182"/>
      <c r="BZ3182"/>
      <c r="CA3182"/>
      <c r="CB3182"/>
      <c r="CC3182"/>
      <c r="CD3182"/>
      <c r="CE3182"/>
      <c r="CF3182"/>
      <c r="CG3182"/>
      <c r="CH3182"/>
      <c r="CI3182"/>
      <c r="CJ3182"/>
      <c r="CK3182"/>
      <c r="CL3182"/>
      <c r="CM3182"/>
      <c r="CN3182"/>
      <c r="CO3182"/>
    </row>
    <row r="3183" spans="1:93" ht="15.75" hidden="1" outlineLevel="2" thickBot="1" x14ac:dyDescent="0.3">
      <c r="A3183" s="152" t="s">
        <v>60</v>
      </c>
      <c r="B3183" s="192" t="e">
        <f t="shared" ref="B3183:BJ3183" si="5522">-B3180+B3179*B3182-1*IF(AND($A3066=B3178,B3182&gt;=$A3126),B3182-$A3126,0)</f>
        <v>#REF!</v>
      </c>
      <c r="C3183" s="193" t="e">
        <f t="shared" si="5522"/>
        <v>#REF!</v>
      </c>
      <c r="D3183" s="193" t="e">
        <f t="shared" si="5522"/>
        <v>#REF!</v>
      </c>
      <c r="E3183" s="193" t="e">
        <f t="shared" si="5522"/>
        <v>#REF!</v>
      </c>
      <c r="F3183" s="193" t="e">
        <f t="shared" si="5522"/>
        <v>#REF!</v>
      </c>
      <c r="G3183" s="193" t="e">
        <f t="shared" si="5522"/>
        <v>#REF!</v>
      </c>
      <c r="H3183" s="193" t="e">
        <f t="shared" si="5522"/>
        <v>#REF!</v>
      </c>
      <c r="I3183" s="193" t="e">
        <f t="shared" si="5522"/>
        <v>#REF!</v>
      </c>
      <c r="J3183" s="193" t="e">
        <f t="shared" si="5522"/>
        <v>#REF!</v>
      </c>
      <c r="K3183" s="193" t="e">
        <f t="shared" si="5522"/>
        <v>#REF!</v>
      </c>
      <c r="L3183" s="194" t="e">
        <f t="shared" si="5522"/>
        <v>#REF!</v>
      </c>
      <c r="M3183" s="192" t="e">
        <f t="shared" si="5522"/>
        <v>#REF!</v>
      </c>
      <c r="N3183" s="193" t="e">
        <f t="shared" si="5522"/>
        <v>#REF!</v>
      </c>
      <c r="O3183" s="193" t="e">
        <f t="shared" si="5522"/>
        <v>#REF!</v>
      </c>
      <c r="P3183" s="193" t="e">
        <f t="shared" si="5522"/>
        <v>#REF!</v>
      </c>
      <c r="Q3183" s="193" t="e">
        <f t="shared" si="5522"/>
        <v>#REF!</v>
      </c>
      <c r="R3183" s="193" t="e">
        <f t="shared" si="5522"/>
        <v>#REF!</v>
      </c>
      <c r="S3183" s="193" t="e">
        <f t="shared" si="5522"/>
        <v>#REF!</v>
      </c>
      <c r="T3183" s="193" t="e">
        <f t="shared" si="5522"/>
        <v>#REF!</v>
      </c>
      <c r="U3183" s="193" t="e">
        <f t="shared" si="5522"/>
        <v>#REF!</v>
      </c>
      <c r="V3183" s="194" t="e">
        <f t="shared" si="5522"/>
        <v>#REF!</v>
      </c>
      <c r="W3183" s="192" t="e">
        <f t="shared" si="5522"/>
        <v>#REF!</v>
      </c>
      <c r="X3183" s="193" t="e">
        <f t="shared" si="5522"/>
        <v>#REF!</v>
      </c>
      <c r="Y3183" s="193" t="e">
        <f t="shared" si="5522"/>
        <v>#REF!</v>
      </c>
      <c r="Z3183" s="193" t="e">
        <f t="shared" si="5522"/>
        <v>#REF!</v>
      </c>
      <c r="AA3183" s="193" t="e">
        <f t="shared" si="5522"/>
        <v>#REF!</v>
      </c>
      <c r="AB3183" s="193" t="e">
        <f t="shared" si="5522"/>
        <v>#REF!</v>
      </c>
      <c r="AC3183" s="193" t="e">
        <f t="shared" si="5522"/>
        <v>#REF!</v>
      </c>
      <c r="AD3183" s="193" t="e">
        <f t="shared" si="5522"/>
        <v>#REF!</v>
      </c>
      <c r="AE3183" s="193" t="e">
        <f t="shared" si="5522"/>
        <v>#REF!</v>
      </c>
      <c r="AF3183" s="194" t="e">
        <f t="shared" si="5522"/>
        <v>#REF!</v>
      </c>
      <c r="AG3183" s="192" t="e">
        <f t="shared" si="5522"/>
        <v>#REF!</v>
      </c>
      <c r="AH3183" s="193" t="e">
        <f t="shared" si="5522"/>
        <v>#REF!</v>
      </c>
      <c r="AI3183" s="193" t="e">
        <f t="shared" si="5522"/>
        <v>#REF!</v>
      </c>
      <c r="AJ3183" s="193" t="e">
        <f t="shared" si="5522"/>
        <v>#REF!</v>
      </c>
      <c r="AK3183" s="193" t="e">
        <f t="shared" si="5522"/>
        <v>#REF!</v>
      </c>
      <c r="AL3183" s="193" t="e">
        <f t="shared" si="5522"/>
        <v>#REF!</v>
      </c>
      <c r="AM3183" s="193" t="e">
        <f t="shared" si="5522"/>
        <v>#REF!</v>
      </c>
      <c r="AN3183" s="193" t="e">
        <f t="shared" si="5522"/>
        <v>#REF!</v>
      </c>
      <c r="AO3183" s="193" t="e">
        <f t="shared" si="5522"/>
        <v>#REF!</v>
      </c>
      <c r="AP3183" s="194" t="e">
        <f t="shared" si="5522"/>
        <v>#REF!</v>
      </c>
      <c r="AQ3183" s="192" t="e">
        <f t="shared" si="5522"/>
        <v>#REF!</v>
      </c>
      <c r="AR3183" s="193" t="e">
        <f t="shared" si="5522"/>
        <v>#REF!</v>
      </c>
      <c r="AS3183" s="193" t="e">
        <f t="shared" si="5522"/>
        <v>#REF!</v>
      </c>
      <c r="AT3183" s="193" t="e">
        <f t="shared" si="5522"/>
        <v>#REF!</v>
      </c>
      <c r="AU3183" s="193" t="e">
        <f t="shared" si="5522"/>
        <v>#REF!</v>
      </c>
      <c r="AV3183" s="193" t="e">
        <f t="shared" si="5522"/>
        <v>#REF!</v>
      </c>
      <c r="AW3183" s="193" t="e">
        <f t="shared" si="5522"/>
        <v>#REF!</v>
      </c>
      <c r="AX3183" s="193" t="e">
        <f t="shared" si="5522"/>
        <v>#REF!</v>
      </c>
      <c r="AY3183" s="193" t="e">
        <f t="shared" si="5522"/>
        <v>#REF!</v>
      </c>
      <c r="AZ3183" s="194" t="e">
        <f t="shared" si="5522"/>
        <v>#REF!</v>
      </c>
      <c r="BA3183" s="192" t="e">
        <f t="shared" si="5522"/>
        <v>#REF!</v>
      </c>
      <c r="BB3183" s="193" t="e">
        <f t="shared" si="5522"/>
        <v>#REF!</v>
      </c>
      <c r="BC3183" s="193" t="e">
        <f t="shared" si="5522"/>
        <v>#REF!</v>
      </c>
      <c r="BD3183" s="193" t="e">
        <f t="shared" si="5522"/>
        <v>#REF!</v>
      </c>
      <c r="BE3183" s="193" t="e">
        <f t="shared" si="5522"/>
        <v>#REF!</v>
      </c>
      <c r="BF3183" s="193" t="e">
        <f t="shared" si="5522"/>
        <v>#REF!</v>
      </c>
      <c r="BG3183" s="193" t="e">
        <f t="shared" si="5522"/>
        <v>#REF!</v>
      </c>
      <c r="BH3183" s="193" t="e">
        <f t="shared" si="5522"/>
        <v>#REF!</v>
      </c>
      <c r="BI3183" s="193" t="e">
        <f t="shared" si="5522"/>
        <v>#REF!</v>
      </c>
      <c r="BJ3183" s="194" t="e">
        <f t="shared" si="5522"/>
        <v>#REF!</v>
      </c>
    </row>
    <row r="3184" spans="1:93" hidden="1" outlineLevel="2" x14ac:dyDescent="0.25"/>
    <row r="3185" spans="1:34" hidden="1" outlineLevel="1" collapsed="1" x14ac:dyDescent="0.25">
      <c r="A3185" s="181" t="e">
        <f>3*B3066/10</f>
        <v>#REF!</v>
      </c>
      <c r="B3185" s="180"/>
      <c r="C3185" s="180"/>
      <c r="D3185" s="180"/>
    </row>
    <row r="3186" spans="1:34" hidden="1" outlineLevel="2" x14ac:dyDescent="0.25">
      <c r="B3186" s="316" t="e">
        <f>#REF!</f>
        <v>#REF!</v>
      </c>
      <c r="C3186" s="317"/>
      <c r="D3186" s="316" t="e">
        <f>#REF!</f>
        <v>#REF!</v>
      </c>
      <c r="E3186" s="317"/>
      <c r="F3186" s="316" t="e">
        <f>#REF!</f>
        <v>#REF!</v>
      </c>
      <c r="G3186" s="317"/>
      <c r="H3186" s="316" t="e">
        <f>#REF!</f>
        <v>#REF!</v>
      </c>
      <c r="I3186" s="317"/>
      <c r="J3186" s="316" t="e">
        <f>#REF!</f>
        <v>#REF!</v>
      </c>
      <c r="K3186" s="317"/>
      <c r="L3186" s="316" t="e">
        <f>#REF!</f>
        <v>#REF!</v>
      </c>
      <c r="M3186" s="317"/>
    </row>
    <row r="3187" spans="1:34" hidden="1" outlineLevel="2" x14ac:dyDescent="0.25">
      <c r="B3187" s="105" t="e">
        <f>#REF!</f>
        <v>#REF!</v>
      </c>
      <c r="C3187" s="108">
        <v>0</v>
      </c>
      <c r="D3187" s="107" t="e">
        <f>#REF!</f>
        <v>#REF!</v>
      </c>
      <c r="E3187" s="108">
        <v>0</v>
      </c>
      <c r="F3187" s="107" t="e">
        <f>#REF!</f>
        <v>#REF!</v>
      </c>
      <c r="G3187" s="108">
        <v>0</v>
      </c>
      <c r="H3187" s="107" t="e">
        <f>#REF!</f>
        <v>#REF!</v>
      </c>
      <c r="I3187" s="108">
        <v>0</v>
      </c>
      <c r="J3187" s="107" t="e">
        <f>#REF!</f>
        <v>#REF!</v>
      </c>
      <c r="K3187" s="108">
        <v>0</v>
      </c>
      <c r="L3187" s="107" t="e">
        <f>#REF!</f>
        <v>#REF!</v>
      </c>
      <c r="M3187" s="108">
        <v>0</v>
      </c>
      <c r="X3187" s="146"/>
      <c r="Y3187" s="147"/>
    </row>
    <row r="3188" spans="1:34" hidden="1" outlineLevel="2" x14ac:dyDescent="0.25">
      <c r="B3188" s="105" t="e">
        <f>#REF!</f>
        <v>#REF!</v>
      </c>
      <c r="C3188" s="108" t="e">
        <f>IF($A3066=B3186,1*($B3066-$A3185)^2*(2*$A3185+$B3066)/$B3066^3,0)</f>
        <v>#REF!</v>
      </c>
      <c r="D3188" s="107" t="e">
        <f>#REF!</f>
        <v>#REF!</v>
      </c>
      <c r="E3188" s="108" t="e">
        <f>IF($A3066=D3186,1*($B3066-$A3185)^2*(2*$A3185+$B3066)/$B3066^3,0)</f>
        <v>#REF!</v>
      </c>
      <c r="F3188" s="107" t="e">
        <f>#REF!</f>
        <v>#REF!</v>
      </c>
      <c r="G3188" s="108" t="e">
        <f>IF($A3066=F3186,1*($B3066-$A3185)^2*(2*$A3185+$B3066)/$B3066^3,0)</f>
        <v>#REF!</v>
      </c>
      <c r="H3188" s="107" t="e">
        <f>#REF!</f>
        <v>#REF!</v>
      </c>
      <c r="I3188" s="108" t="e">
        <f>IF($A3066=H3186,1*($B3066-$A3185)^2*(2*$A3185+$B3066)/$B3066^3,0)</f>
        <v>#REF!</v>
      </c>
      <c r="J3188" s="107" t="e">
        <f>#REF!</f>
        <v>#REF!</v>
      </c>
      <c r="K3188" s="108" t="e">
        <f>IF($A3066=J3186,1*($B3066-$A3185)^2*(2*$A3185+$B3066)/$B3066^3,0)</f>
        <v>#REF!</v>
      </c>
      <c r="L3188" s="107" t="e">
        <f>#REF!</f>
        <v>#REF!</v>
      </c>
      <c r="M3188" s="108" t="e">
        <f>IF($A3066=L3186,1*($B3066-$A3185)^2*(2*$A3185+$B3066)/$B3066^3,0)</f>
        <v>#REF!</v>
      </c>
    </row>
    <row r="3189" spans="1:34" hidden="1" outlineLevel="2" x14ac:dyDescent="0.25">
      <c r="A3189" t="s">
        <v>36</v>
      </c>
      <c r="B3189" s="105" t="e">
        <f>#REF!</f>
        <v>#REF!</v>
      </c>
      <c r="C3189" s="108" t="e">
        <f>IF($A3066=B3186,1*$A3185*($B3066-$A3185)^2/$B3066^2,0)</f>
        <v>#REF!</v>
      </c>
      <c r="D3189" s="107" t="e">
        <f>#REF!</f>
        <v>#REF!</v>
      </c>
      <c r="E3189" s="108" t="e">
        <f>IF($A3066=D3186,1*$A3185*($B3066-$A3185)^2/$B3066^2,0)</f>
        <v>#REF!</v>
      </c>
      <c r="F3189" s="107" t="e">
        <f>#REF!</f>
        <v>#REF!</v>
      </c>
      <c r="G3189" s="108" t="e">
        <f>IF($A3066=F3186,1*$A3185*($B3066-$A3185)^2/$B3066^2,0)</f>
        <v>#REF!</v>
      </c>
      <c r="H3189" s="107" t="e">
        <f>#REF!</f>
        <v>#REF!</v>
      </c>
      <c r="I3189" s="108" t="e">
        <f>IF($A3066=H3186,1*$A3185*($B3066-$A3185)^2/$B3066^2,0)</f>
        <v>#REF!</v>
      </c>
      <c r="J3189" s="107" t="e">
        <f>#REF!</f>
        <v>#REF!</v>
      </c>
      <c r="K3189" s="108" t="e">
        <f>IF($A3066=J3186,1*$A3185*($B3066-$A3185)^2/$B3066^2,0)</f>
        <v>#REF!</v>
      </c>
      <c r="L3189" s="107" t="e">
        <f>#REF!</f>
        <v>#REF!</v>
      </c>
      <c r="M3189" s="108" t="e">
        <f>IF($A3066=L3186,1*$A3185*($B3066-$A3185)^2/$B3066^2,0)</f>
        <v>#REF!</v>
      </c>
      <c r="X3189" s="149"/>
    </row>
    <row r="3190" spans="1:34" hidden="1" outlineLevel="2" x14ac:dyDescent="0.25">
      <c r="B3190" s="105" t="e">
        <f>#REF!</f>
        <v>#REF!</v>
      </c>
      <c r="C3190" s="108">
        <v>0</v>
      </c>
      <c r="D3190" s="107" t="e">
        <f>#REF!</f>
        <v>#REF!</v>
      </c>
      <c r="E3190" s="108">
        <v>0</v>
      </c>
      <c r="F3190" s="107" t="e">
        <f>#REF!</f>
        <v>#REF!</v>
      </c>
      <c r="G3190" s="108">
        <v>0</v>
      </c>
      <c r="H3190" s="107" t="e">
        <f>#REF!</f>
        <v>#REF!</v>
      </c>
      <c r="I3190" s="108">
        <v>0</v>
      </c>
      <c r="J3190" s="107" t="e">
        <f>#REF!</f>
        <v>#REF!</v>
      </c>
      <c r="K3190" s="108">
        <v>0</v>
      </c>
      <c r="L3190" s="107" t="e">
        <f>#REF!</f>
        <v>#REF!</v>
      </c>
      <c r="M3190" s="108">
        <v>0</v>
      </c>
    </row>
    <row r="3191" spans="1:34" hidden="1" outlineLevel="2" x14ac:dyDescent="0.25">
      <c r="B3191" s="105" t="e">
        <f>#REF!</f>
        <v>#REF!</v>
      </c>
      <c r="C3191" s="108" t="e">
        <f>IF($A3066=B3186,1*($A3185)^2*(3*$B3066-2*$A3185)/$B3066^3,0)</f>
        <v>#REF!</v>
      </c>
      <c r="D3191" s="107" t="e">
        <f>#REF!</f>
        <v>#REF!</v>
      </c>
      <c r="E3191" s="108" t="e">
        <f>IF($A3066=D3186,1*($A3185)^2*(3*$B3066-2*$A3185)/$B3066^3,0)</f>
        <v>#REF!</v>
      </c>
      <c r="F3191" s="107" t="e">
        <f>#REF!</f>
        <v>#REF!</v>
      </c>
      <c r="G3191" s="108" t="e">
        <f>IF($A3066=F3186,1*($A3185)^2*(3*$B3066-2*$A3185)/$B3066^3,0)</f>
        <v>#REF!</v>
      </c>
      <c r="H3191" s="107" t="e">
        <f>#REF!</f>
        <v>#REF!</v>
      </c>
      <c r="I3191" s="108" t="e">
        <f>IF($A3066=H3186,1*($A3185)^2*(3*$B3066-2*$A3185)/$B3066^3,0)</f>
        <v>#REF!</v>
      </c>
      <c r="J3191" s="107" t="e">
        <f>#REF!</f>
        <v>#REF!</v>
      </c>
      <c r="K3191" s="108" t="e">
        <f>IF($A3066=J3186,1*($A3185)^2*(3*$B3066-2*$A3185)/$B3066^3,0)</f>
        <v>#REF!</v>
      </c>
      <c r="L3191" s="107" t="e">
        <f>#REF!</f>
        <v>#REF!</v>
      </c>
      <c r="M3191" s="108" t="e">
        <f>IF($A3066=L3186,1*($A3185)^2*(3*$B3066-2*$A3185)/$B3066^3,0)</f>
        <v>#REF!</v>
      </c>
    </row>
    <row r="3192" spans="1:34" hidden="1" outlineLevel="2" x14ac:dyDescent="0.25">
      <c r="B3192" s="105" t="e">
        <f>#REF!</f>
        <v>#REF!</v>
      </c>
      <c r="C3192" s="108" t="e">
        <f>IF($A3066=B3186,-1*($B3066-$A3185)*$A3185^2/$B3066^2,0)</f>
        <v>#REF!</v>
      </c>
      <c r="D3192" s="107" t="e">
        <f>#REF!</f>
        <v>#REF!</v>
      </c>
      <c r="E3192" s="108" t="e">
        <f>IF($A3066=D3186,-1*($B3066-$A3185)*$A3185^2/$B3066^2,0)</f>
        <v>#REF!</v>
      </c>
      <c r="F3192" s="107" t="e">
        <f>#REF!</f>
        <v>#REF!</v>
      </c>
      <c r="G3192" s="108" t="e">
        <f>IF($A3066=F3186,-1*($B3066-$A3185)*$A3185^2/$B3066^2,0)</f>
        <v>#REF!</v>
      </c>
      <c r="H3192" s="107" t="e">
        <f>#REF!</f>
        <v>#REF!</v>
      </c>
      <c r="I3192" s="108" t="e">
        <f>IF($A3066=H3186,-1*($B3066-$A3185)*$A3185^2/$B3066^2,0)</f>
        <v>#REF!</v>
      </c>
      <c r="J3192" s="107" t="e">
        <f>#REF!</f>
        <v>#REF!</v>
      </c>
      <c r="K3192" s="108" t="e">
        <f>IF($A3066=J3186,-1*($B3066-$A3185)*$A3185^2/$B3066^2,0)</f>
        <v>#REF!</v>
      </c>
      <c r="L3192" s="107" t="e">
        <f>#REF!</f>
        <v>#REF!</v>
      </c>
      <c r="M3192" s="108" t="e">
        <f>IF($A3066=L3186,-1*($B3066-$A3185)*$A3185^2/$B3066^2,0)</f>
        <v>#REF!</v>
      </c>
    </row>
    <row r="3193" spans="1:34" hidden="1" outlineLevel="2" x14ac:dyDescent="0.25">
      <c r="C3193" t="s">
        <v>61</v>
      </c>
      <c r="D3193" s="182"/>
      <c r="E3193" s="183"/>
      <c r="F3193" s="182"/>
      <c r="G3193" s="183"/>
      <c r="H3193" s="182"/>
      <c r="I3193" s="183"/>
      <c r="J3193" s="182"/>
      <c r="K3193" s="183"/>
      <c r="L3193" s="182"/>
      <c r="M3193" s="183"/>
      <c r="N3193" s="182"/>
      <c r="O3193" s="183"/>
      <c r="P3193" s="182"/>
      <c r="Q3193" s="183"/>
      <c r="R3193" s="182"/>
      <c r="S3193" s="183"/>
    </row>
    <row r="3194" spans="1:34" hidden="1" outlineLevel="2" x14ac:dyDescent="0.25">
      <c r="B3194" s="105">
        <v>1</v>
      </c>
      <c r="C3194" s="108">
        <f t="shared" ref="C3194" si="5523">-(IFERROR(VLOOKUP($B3194,$B3187:$C3192,2,0),0)+IFERROR(VLOOKUP($B3194,$D3187:$E3192,2,0),0)+IFERROR(VLOOKUP($B3194,$F3187:$G3192,2,0),0)+IFERROR(VLOOKUP($B3194,$H3187:$I3192,2,0),0)+IFERROR(VLOOKUP($B3194,$J3187:$K3192,2,0),0)+IFERROR(VLOOKUP($B3194,$L3187:$M3192,2,0),0)+IFERROR(VLOOKUP($B3194,$N3187:$O3192,2,0),0)+IFERROR(VLOOKUP($B3194,$P3187:$Q3192,2,0),0)+IFERROR(VLOOKUP($B3194,$R3187:$S3192,2,0),0))</f>
        <v>0</v>
      </c>
      <c r="E3194" s="109"/>
      <c r="F3194" s="325" t="s">
        <v>37</v>
      </c>
      <c r="G3194" s="325"/>
      <c r="H3194" s="325"/>
      <c r="I3194" s="325"/>
      <c r="J3194" s="325"/>
      <c r="K3194" s="325"/>
      <c r="L3194" s="325"/>
      <c r="M3194" s="325"/>
      <c r="N3194" s="325"/>
      <c r="O3194" s="325"/>
      <c r="P3194" s="325"/>
      <c r="Q3194" s="325"/>
      <c r="R3194" s="325"/>
      <c r="S3194" s="325"/>
      <c r="T3194" s="325"/>
      <c r="U3194" s="325"/>
      <c r="V3194" s="325"/>
      <c r="W3194" s="325"/>
      <c r="X3194" s="325"/>
      <c r="Y3194" s="325"/>
      <c r="Z3194" s="325"/>
      <c r="AA3194" s="325"/>
      <c r="AB3194" s="110"/>
      <c r="AC3194" s="110"/>
      <c r="AD3194" s="110"/>
      <c r="AE3194" s="110"/>
      <c r="AF3194" s="110"/>
      <c r="AG3194" s="110"/>
      <c r="AH3194" s="110"/>
    </row>
    <row r="3195" spans="1:34" hidden="1" outlineLevel="2" x14ac:dyDescent="0.25">
      <c r="B3195" s="105">
        <v>2</v>
      </c>
      <c r="C3195" s="108">
        <f t="shared" ref="C3195" si="5524">-(IFERROR(VLOOKUP($B3195,$B3187:$C3192,2,0),0)+IFERROR(VLOOKUP($B3195,$D3187:$E3192,2,0),0)+IFERROR(VLOOKUP($B3195,$F3187:$G3192,2,0),0)+IFERROR(VLOOKUP($B3195,$H3187:$I3192,2,0),0)+IFERROR(VLOOKUP($B3195,$J3187:$K3192,2,0),0)+IFERROR(VLOOKUP($B3195,$L3187:$M3192,2,0),0)+IFERROR(VLOOKUP($B3195,$N3187:$O3192,2,0),0)+IFERROR(VLOOKUP($B3195,$P3187:$Q3192,2,0),0)+IFERROR(VLOOKUP($B3195,$R3187:$S3192,2,0),0))</f>
        <v>0</v>
      </c>
      <c r="E3195" s="110"/>
      <c r="F3195" s="110"/>
      <c r="G3195" s="326" t="s">
        <v>38</v>
      </c>
      <c r="H3195" s="326"/>
      <c r="I3195" s="326"/>
      <c r="J3195" s="326"/>
      <c r="K3195" s="326"/>
      <c r="L3195" s="326"/>
      <c r="M3195" s="110"/>
      <c r="N3195" s="110"/>
      <c r="O3195" s="110"/>
      <c r="P3195" s="327" t="s">
        <v>39</v>
      </c>
      <c r="Q3195" s="327"/>
      <c r="R3195" s="327"/>
      <c r="S3195" s="327"/>
      <c r="T3195" s="327"/>
      <c r="U3195" s="327"/>
      <c r="V3195" s="110"/>
      <c r="W3195" s="110"/>
      <c r="X3195" s="110"/>
      <c r="Y3195" s="110"/>
      <c r="Z3195" s="110"/>
      <c r="AA3195" s="110"/>
      <c r="AB3195" s="110"/>
      <c r="AC3195" s="110"/>
      <c r="AD3195" s="110"/>
      <c r="AE3195" s="110"/>
      <c r="AF3195" s="110"/>
      <c r="AG3195" s="110"/>
      <c r="AH3195" s="110"/>
    </row>
    <row r="3196" spans="1:34" hidden="1" outlineLevel="2" x14ac:dyDescent="0.25">
      <c r="B3196" s="105">
        <v>3</v>
      </c>
      <c r="C3196" s="108">
        <f t="shared" ref="C3196" si="5525">-(IFERROR(VLOOKUP($B3196,$B3187:$C3192,2,0),0)+IFERROR(VLOOKUP($B3196,$D3187:$E3192,2,0),0)+IFERROR(VLOOKUP($B3196,$F3187:$G3192,2,0),0)+IFERROR(VLOOKUP($B3196,$H3187:$I3192,2,0),0)+IFERROR(VLOOKUP($B3196,$J3187:$K3192,2,0),0)+IFERROR(VLOOKUP($B3196,$L3187:$M3192,2,0),0)+IFERROR(VLOOKUP($B3196,$N3187:$O3192,2,0),0)+IFERROR(VLOOKUP($B3196,$P3187:$Q3192,2,0),0)+IFERROR(VLOOKUP($B3196,$R3187:$S3192,2,0),0))</f>
        <v>0</v>
      </c>
      <c r="E3196" s="110"/>
      <c r="F3196" s="110"/>
      <c r="G3196" s="112">
        <v>6</v>
      </c>
      <c r="H3196" s="112">
        <v>5</v>
      </c>
      <c r="I3196" s="112">
        <v>4</v>
      </c>
      <c r="J3196" s="112">
        <v>3</v>
      </c>
      <c r="K3196" s="112">
        <v>2</v>
      </c>
      <c r="L3196" s="112">
        <v>1</v>
      </c>
      <c r="M3196" s="110"/>
      <c r="O3196" s="110"/>
      <c r="P3196" s="112">
        <v>6</v>
      </c>
      <c r="Q3196" s="112">
        <v>5</v>
      </c>
      <c r="R3196" s="112">
        <v>4</v>
      </c>
      <c r="S3196" s="112">
        <v>3</v>
      </c>
      <c r="T3196" s="112">
        <v>2</v>
      </c>
      <c r="U3196" s="112">
        <v>1</v>
      </c>
      <c r="AB3196" s="110"/>
      <c r="AC3196" s="110"/>
      <c r="AD3196" s="110"/>
      <c r="AE3196" s="110"/>
      <c r="AF3196" s="110"/>
      <c r="AG3196" s="110"/>
      <c r="AH3196" s="110"/>
    </row>
    <row r="3197" spans="1:34" hidden="1" outlineLevel="2" x14ac:dyDescent="0.25">
      <c r="B3197" s="105">
        <v>4</v>
      </c>
      <c r="C3197" s="108">
        <f t="shared" ref="C3197" si="5526">-(IFERROR(VLOOKUP($B3197,$B3187:$C3192,2,0),0)+IFERROR(VLOOKUP($B3197,$D3187:$E3192,2,0),0)+IFERROR(VLOOKUP($B3197,$F3187:$G3192,2,0),0)+IFERROR(VLOOKUP($B3197,$H3187:$I3192,2,0),0)+IFERROR(VLOOKUP($B3197,$J3187:$K3192,2,0),0)+IFERROR(VLOOKUP($B3197,$L3187:$M3192,2,0),0)+IFERROR(VLOOKUP($B3197,$N3187:$O3192,2,0),0)+IFERROR(VLOOKUP($B3197,$P3187:$Q3192,2,0),0)+IFERROR(VLOOKUP($B3197,$R3187:$S3192,2,0),0))</f>
        <v>0</v>
      </c>
      <c r="E3197" s="110"/>
      <c r="F3197" s="105">
        <v>1</v>
      </c>
      <c r="G3197" s="184" t="e">
        <f t="array" ref="G3197:G3203">MMULT(MINVERSE($C$24:$I$30),$C3194:$C3200)</f>
        <v>#NUM!</v>
      </c>
      <c r="H3197" s="184" t="e">
        <f t="array" ref="H3197:H3202">MMULT(MINVERSE($C$24:$H$29),$C3194:$C3199)</f>
        <v>#NUM!</v>
      </c>
      <c r="I3197" s="184" t="e">
        <f t="array" ref="I3197:I3201">MMULT(MINVERSE($C$24:$G$28),$C3194:$C3198)</f>
        <v>#NUM!</v>
      </c>
      <c r="J3197" s="184" t="e">
        <f t="array" ref="J3197:J3200">MMULT(MINVERSE($C$24:$F$27),$C3194:$C3197)</f>
        <v>#NUM!</v>
      </c>
      <c r="K3197" s="184" t="e">
        <f t="array" ref="K3197:K3199">MMULT(MINVERSE($C$24:$E$26),$C3194:$C3196)</f>
        <v>#NUM!</v>
      </c>
      <c r="L3197" s="184" t="e">
        <f t="array" ref="L3197:L3198">MMULT(MINVERSE($C$24:$D$25),$C3194:$C3195)</f>
        <v>#NUM!</v>
      </c>
      <c r="M3197" s="110"/>
      <c r="O3197" s="105">
        <v>1</v>
      </c>
      <c r="P3197" s="184" t="e">
        <f t="array" ref="P3197:P3207">MMULT(MINVERSE($C$24:$M$34),$C3194:$C3204)</f>
        <v>#NUM!</v>
      </c>
      <c r="Q3197" s="184" t="e">
        <f t="array" ref="Q3197:Q3206">MMULT(MINVERSE($C$24:$L$33),$C3194:$C3203)</f>
        <v>#NUM!</v>
      </c>
      <c r="R3197" s="184" t="e">
        <f t="array" ref="R3197:R3205">MMULT(MINVERSE($C$24:$K$32),$C3194:$C3202)</f>
        <v>#NUM!</v>
      </c>
      <c r="S3197" s="184" t="e">
        <f t="array" ref="S3197:S3204">MMULT(MINVERSE($C$24:$J$31),$C3194:$C3201)</f>
        <v>#NUM!</v>
      </c>
      <c r="T3197" s="114"/>
      <c r="U3197" s="114"/>
      <c r="V3197" s="110"/>
      <c r="W3197" s="110"/>
      <c r="X3197" s="110"/>
      <c r="Y3197" s="110"/>
      <c r="Z3197" s="110"/>
      <c r="AA3197" s="110"/>
      <c r="AB3197" s="110"/>
      <c r="AC3197" s="110"/>
      <c r="AD3197" s="110"/>
      <c r="AE3197" s="110"/>
      <c r="AF3197" s="110"/>
      <c r="AG3197" s="110"/>
      <c r="AH3197" s="110"/>
    </row>
    <row r="3198" spans="1:34" hidden="1" outlineLevel="2" x14ac:dyDescent="0.25">
      <c r="B3198" s="105">
        <v>5</v>
      </c>
      <c r="C3198" s="108">
        <f t="shared" ref="C3198" si="5527">-(IFERROR(VLOOKUP($B3198,$B3187:$C3192,2,0),0)+IFERROR(VLOOKUP($B3198,$D3187:$E3192,2,0),0)+IFERROR(VLOOKUP($B3198,$F3187:$G3192,2,0),0)+IFERROR(VLOOKUP($B3198,$H3187:$I3192,2,0),0)+IFERROR(VLOOKUP($B3198,$J3187:$K3192,2,0),0)+IFERROR(VLOOKUP($B3198,$L3187:$M3192,2,0),0)+IFERROR(VLOOKUP($B3198,$N3187:$O3192,2,0),0)+IFERROR(VLOOKUP($B3198,$P3187:$Q3192,2,0),0)+IFERROR(VLOOKUP($B3198,$R3187:$S3192,2,0),0))</f>
        <v>0</v>
      </c>
      <c r="E3198" s="110"/>
      <c r="F3198" s="105">
        <v>2</v>
      </c>
      <c r="G3198" s="185" t="e">
        <v>#NUM!</v>
      </c>
      <c r="H3198" s="185" t="e">
        <v>#NUM!</v>
      </c>
      <c r="I3198" s="185" t="e">
        <v>#NUM!</v>
      </c>
      <c r="J3198" s="185" t="e">
        <v>#NUM!</v>
      </c>
      <c r="K3198" s="185" t="e">
        <v>#NUM!</v>
      </c>
      <c r="L3198" s="185" t="e">
        <v>#NUM!</v>
      </c>
      <c r="M3198" s="110"/>
      <c r="O3198" s="105">
        <v>2</v>
      </c>
      <c r="P3198" s="185" t="e">
        <v>#NUM!</v>
      </c>
      <c r="Q3198" s="185" t="e">
        <v>#NUM!</v>
      </c>
      <c r="R3198" s="185" t="e">
        <v>#NUM!</v>
      </c>
      <c r="S3198" s="185" t="e">
        <v>#NUM!</v>
      </c>
      <c r="T3198" s="114"/>
      <c r="U3198" s="114"/>
    </row>
    <row r="3199" spans="1:34" hidden="1" outlineLevel="2" x14ac:dyDescent="0.25">
      <c r="B3199" s="105">
        <v>6</v>
      </c>
      <c r="C3199" s="108">
        <f t="shared" ref="C3199" si="5528">-(IFERROR(VLOOKUP($B3199,$B3187:$C3192,2,0),0)+IFERROR(VLOOKUP($B3199,$D3187:$E3192,2,0),0)+IFERROR(VLOOKUP($B3199,$F3187:$G3192,2,0),0)+IFERROR(VLOOKUP($B3199,$H3187:$I3192,2,0),0)+IFERROR(VLOOKUP($B3199,$J3187:$K3192,2,0),0)+IFERROR(VLOOKUP($B3199,$L3187:$M3192,2,0),0)+IFERROR(VLOOKUP($B3199,$N3187:$O3192,2,0),0)+IFERROR(VLOOKUP($B3199,$P3187:$Q3192,2,0),0)+IFERROR(VLOOKUP($B3199,$R3187:$S3192,2,0),0))</f>
        <v>0</v>
      </c>
      <c r="E3199" s="110"/>
      <c r="F3199" s="105">
        <v>3</v>
      </c>
      <c r="G3199" s="185" t="e">
        <v>#NUM!</v>
      </c>
      <c r="H3199" s="185" t="e">
        <v>#NUM!</v>
      </c>
      <c r="I3199" s="185" t="e">
        <v>#NUM!</v>
      </c>
      <c r="J3199" s="185" t="e">
        <v>#NUM!</v>
      </c>
      <c r="K3199" s="185" t="e">
        <v>#NUM!</v>
      </c>
      <c r="L3199" s="185"/>
      <c r="M3199" s="110"/>
      <c r="O3199" s="105">
        <v>3</v>
      </c>
      <c r="P3199" s="185" t="e">
        <v>#NUM!</v>
      </c>
      <c r="Q3199" s="185" t="e">
        <v>#NUM!</v>
      </c>
      <c r="R3199" s="185" t="e">
        <v>#NUM!</v>
      </c>
      <c r="S3199" s="185" t="e">
        <v>#NUM!</v>
      </c>
      <c r="T3199" s="114"/>
      <c r="U3199" s="114"/>
    </row>
    <row r="3200" spans="1:34" hidden="1" outlineLevel="2" x14ac:dyDescent="0.25">
      <c r="B3200" s="105">
        <v>7</v>
      </c>
      <c r="C3200" s="108">
        <f t="shared" ref="C3200" si="5529">-(IFERROR(VLOOKUP($B3200,$B3187:$C3192,2,0),0)+IFERROR(VLOOKUP($B3200,$D3187:$E3192,2,0),0)+IFERROR(VLOOKUP($B3200,$F3187:$G3192,2,0),0)+IFERROR(VLOOKUP($B3200,$H3187:$I3192,2,0),0)+IFERROR(VLOOKUP($B3200,$J3187:$K3192,2,0),0)+IFERROR(VLOOKUP($B3200,$L3187:$M3192,2,0),0)+IFERROR(VLOOKUP($B3200,$N3187:$O3192,2,0),0)+IFERROR(VLOOKUP($B3200,$P3187:$Q3192,2,0),0)+IFERROR(VLOOKUP($B3200,$R3187:$S3192,2,0),0))</f>
        <v>0</v>
      </c>
      <c r="E3200" s="110"/>
      <c r="F3200" s="105">
        <v>4</v>
      </c>
      <c r="G3200" s="185" t="e">
        <v>#NUM!</v>
      </c>
      <c r="H3200" s="185" t="e">
        <v>#NUM!</v>
      </c>
      <c r="I3200" s="185" t="e">
        <v>#NUM!</v>
      </c>
      <c r="J3200" s="185" t="e">
        <v>#NUM!</v>
      </c>
      <c r="K3200" s="185"/>
      <c r="L3200" s="185"/>
      <c r="M3200" s="110"/>
      <c r="O3200" s="105">
        <v>4</v>
      </c>
      <c r="P3200" s="185" t="e">
        <v>#NUM!</v>
      </c>
      <c r="Q3200" s="185" t="e">
        <v>#NUM!</v>
      </c>
      <c r="R3200" s="185" t="e">
        <v>#NUM!</v>
      </c>
      <c r="S3200" s="185" t="e">
        <v>#NUM!</v>
      </c>
      <c r="T3200" s="114"/>
      <c r="U3200" s="114"/>
    </row>
    <row r="3201" spans="1:24" hidden="1" outlineLevel="2" x14ac:dyDescent="0.25">
      <c r="B3201" s="105">
        <v>8</v>
      </c>
      <c r="C3201" s="108">
        <f t="shared" ref="C3201" si="5530">-(IFERROR(VLOOKUP($B3201,$B3187:$C3192,2,0),0)+IFERROR(VLOOKUP($B3201,$D3187:$E3192,2,0),0)+IFERROR(VLOOKUP($B3201,$F3187:$G3192,2,0),0)+IFERROR(VLOOKUP($B3201,$H3187:$I3192,2,0),0)+IFERROR(VLOOKUP($B3201,$J3187:$K3192,2,0),0)+IFERROR(VLOOKUP($B3201,$L3187:$M3192,2,0),0)+IFERROR(VLOOKUP($B3201,$N3187:$O3192,2,0),0)+IFERROR(VLOOKUP($B3201,$P3187:$Q3192,2,0),0)+IFERROR(VLOOKUP($B3201,$R3187:$S3192,2,0),0))</f>
        <v>0</v>
      </c>
      <c r="E3201" s="110" t="s">
        <v>40</v>
      </c>
      <c r="F3201" s="105">
        <v>5</v>
      </c>
      <c r="G3201" s="185" t="e">
        <v>#NUM!</v>
      </c>
      <c r="H3201" s="185" t="e">
        <v>#NUM!</v>
      </c>
      <c r="I3201" s="185" t="e">
        <v>#NUM!</v>
      </c>
      <c r="J3201" s="185"/>
      <c r="K3201" s="185"/>
      <c r="L3201" s="185"/>
      <c r="M3201" s="110"/>
      <c r="O3201" s="105">
        <v>5</v>
      </c>
      <c r="P3201" s="185" t="e">
        <v>#NUM!</v>
      </c>
      <c r="Q3201" s="185" t="e">
        <v>#NUM!</v>
      </c>
      <c r="R3201" s="185" t="e">
        <v>#NUM!</v>
      </c>
      <c r="S3201" s="185" t="e">
        <v>#NUM!</v>
      </c>
      <c r="T3201" s="114"/>
      <c r="U3201" s="114"/>
    </row>
    <row r="3202" spans="1:24" hidden="1" outlineLevel="2" x14ac:dyDescent="0.25">
      <c r="B3202" s="105">
        <v>9</v>
      </c>
      <c r="C3202" s="108">
        <f t="shared" ref="C3202" si="5531">-(IFERROR(VLOOKUP($B3202,$B3187:$C3192,2,0),0)+IFERROR(VLOOKUP($B3202,$D3187:$E3192,2,0),0)+IFERROR(VLOOKUP($B3202,$F3187:$G3192,2,0),0)+IFERROR(VLOOKUP($B3202,$H3187:$I3192,2,0),0)+IFERROR(VLOOKUP($B3202,$J3187:$K3192,2,0),0)+IFERROR(VLOOKUP($B3202,$L3187:$M3192,2,0),0)+IFERROR(VLOOKUP($B3202,$N3187:$O3192,2,0),0)+IFERROR(VLOOKUP($B3202,$P3187:$Q3192,2,0),0)+IFERROR(VLOOKUP($B3202,$R3187:$S3192,2,0),0))</f>
        <v>0</v>
      </c>
      <c r="E3202" s="110"/>
      <c r="F3202" s="105">
        <v>6</v>
      </c>
      <c r="G3202" s="185" t="e">
        <v>#NUM!</v>
      </c>
      <c r="H3202" s="185" t="e">
        <v>#NUM!</v>
      </c>
      <c r="I3202" s="185"/>
      <c r="J3202" s="185"/>
      <c r="K3202" s="185"/>
      <c r="L3202" s="185"/>
      <c r="M3202" s="110"/>
      <c r="O3202" s="105">
        <v>6</v>
      </c>
      <c r="P3202" s="185" t="e">
        <v>#NUM!</v>
      </c>
      <c r="Q3202" s="185" t="e">
        <v>#NUM!</v>
      </c>
      <c r="R3202" s="185" t="e">
        <v>#NUM!</v>
      </c>
      <c r="S3202" s="185" t="e">
        <v>#NUM!</v>
      </c>
      <c r="T3202" s="114"/>
      <c r="U3202" s="114"/>
    </row>
    <row r="3203" spans="1:24" hidden="1" outlineLevel="2" x14ac:dyDescent="0.25">
      <c r="B3203" s="105">
        <v>10</v>
      </c>
      <c r="C3203" s="108">
        <f t="shared" ref="C3203" si="5532">-(IFERROR(VLOOKUP($B3203,$B3187:$C3192,2,0),0)+IFERROR(VLOOKUP($B3203,$D3187:$E3192,2,0),0)+IFERROR(VLOOKUP($B3203,$F3187:$G3192,2,0),0)+IFERROR(VLOOKUP($B3203,$H3187:$I3192,2,0),0)+IFERROR(VLOOKUP($B3203,$J3187:$K3192,2,0),0)+IFERROR(VLOOKUP($B3203,$L3187:$M3192,2,0),0)+IFERROR(VLOOKUP($B3203,$N3187:$O3192,2,0),0)+IFERROR(VLOOKUP($B3203,$P3187:$Q3192,2,0),0)+IFERROR(VLOOKUP($B3203,$R3187:$S3192,2,0),0))</f>
        <v>0</v>
      </c>
      <c r="E3203" s="110"/>
      <c r="F3203" s="105">
        <v>7</v>
      </c>
      <c r="G3203" s="185" t="e">
        <v>#NUM!</v>
      </c>
      <c r="H3203" s="185"/>
      <c r="I3203" s="185"/>
      <c r="J3203" s="185"/>
      <c r="K3203" s="185"/>
      <c r="L3203" s="185"/>
      <c r="M3203" s="110"/>
      <c r="N3203" s="110" t="s">
        <v>40</v>
      </c>
      <c r="O3203" s="105">
        <v>7</v>
      </c>
      <c r="P3203" s="185" t="e">
        <v>#NUM!</v>
      </c>
      <c r="Q3203" s="185" t="e">
        <v>#NUM!</v>
      </c>
      <c r="R3203" s="185" t="e">
        <v>#NUM!</v>
      </c>
      <c r="S3203" s="185" t="e">
        <v>#NUM!</v>
      </c>
      <c r="T3203" s="114"/>
      <c r="U3203" s="114"/>
    </row>
    <row r="3204" spans="1:24" hidden="1" outlineLevel="2" x14ac:dyDescent="0.25">
      <c r="B3204" s="105">
        <v>11</v>
      </c>
      <c r="C3204" s="108">
        <f t="shared" ref="C3204" si="5533">-(IFERROR(VLOOKUP($B3204,$B3187:$C3192,2,0),0)+IFERROR(VLOOKUP($B3204,$D3187:$E3192,2,0),0)+IFERROR(VLOOKUP($B3204,$F3187:$G3192,2,0),0)+IFERROR(VLOOKUP($B3204,$H3187:$I3192,2,0),0)+IFERROR(VLOOKUP($B3204,$J3187:$K3192,2,0),0)+IFERROR(VLOOKUP($B3204,$L3187:$M3192,2,0),0)+IFERROR(VLOOKUP($B3204,$N3187:$O3192,2,0),0)+IFERROR(VLOOKUP($B3204,$P3187:$Q3192,2,0),0)+IFERROR(VLOOKUP($B3204,$R3187:$S3192,2,0),0))</f>
        <v>0</v>
      </c>
      <c r="E3204" s="110"/>
      <c r="M3204" s="110"/>
      <c r="O3204" s="105">
        <v>8</v>
      </c>
      <c r="P3204" s="185" t="e">
        <v>#NUM!</v>
      </c>
      <c r="Q3204" s="185" t="e">
        <v>#NUM!</v>
      </c>
      <c r="R3204" s="185" t="e">
        <v>#NUM!</v>
      </c>
      <c r="S3204" s="185" t="e">
        <v>#NUM!</v>
      </c>
      <c r="T3204" s="114"/>
      <c r="U3204" s="114"/>
    </row>
    <row r="3205" spans="1:24" hidden="1" outlineLevel="2" x14ac:dyDescent="0.25">
      <c r="B3205" s="105">
        <v>12</v>
      </c>
      <c r="C3205" s="108">
        <f t="shared" ref="C3205" si="5534">-(IFERROR(VLOOKUP($B3205,$B3187:$C3192,2,0),0)+IFERROR(VLOOKUP($B3205,$D3187:$E3192,2,0),0)+IFERROR(VLOOKUP($B3205,$F3187:$G3192,2,0),0)+IFERROR(VLOOKUP($B3205,$H3187:$I3192,2,0),0)+IFERROR(VLOOKUP($B3205,$J3187:$K3192,2,0),0)+IFERROR(VLOOKUP($B3205,$L3187:$M3192,2,0),0)+IFERROR(VLOOKUP($B3205,$N3187:$O3192,2,0),0)+IFERROR(VLOOKUP($B3205,$P3187:$Q3192,2,0),0)+IFERROR(VLOOKUP($B3205,$R3187:$S3192,2,0),0))</f>
        <v>0</v>
      </c>
      <c r="E3205" s="110"/>
      <c r="M3205" s="110"/>
      <c r="O3205" s="105">
        <v>9</v>
      </c>
      <c r="P3205" s="185" t="e">
        <v>#NUM!</v>
      </c>
      <c r="Q3205" s="185" t="e">
        <v>#NUM!</v>
      </c>
      <c r="R3205" s="185" t="e">
        <v>#NUM!</v>
      </c>
      <c r="S3205" s="185"/>
      <c r="T3205" s="114"/>
      <c r="U3205" s="114"/>
    </row>
    <row r="3206" spans="1:24" hidden="1" outlineLevel="2" x14ac:dyDescent="0.25">
      <c r="B3206" s="105">
        <v>13</v>
      </c>
      <c r="C3206" s="108">
        <f t="shared" ref="C3206" si="5535">-(IFERROR(VLOOKUP($B3206,$B3187:$C3192,2,0),0)+IFERROR(VLOOKUP($B3206,$D3187:$E3192,2,0),0)+IFERROR(VLOOKUP($B3206,$F3187:$G3192,2,0),0)+IFERROR(VLOOKUP($B3206,$H3187:$I3192,2,0),0)+IFERROR(VLOOKUP($B3206,$J3187:$K3192,2,0),0)+IFERROR(VLOOKUP($B3206,$L3187:$M3192,2,0),0)+IFERROR(VLOOKUP($B3206,$N3187:$O3192,2,0),0)+IFERROR(VLOOKUP($B3206,$P3187:$Q3192,2,0),0)+IFERROR(VLOOKUP($B3206,$R3187:$S3192,2,0),0))</f>
        <v>0</v>
      </c>
      <c r="E3206" s="110"/>
      <c r="F3206" s="110"/>
      <c r="G3206" s="324" t="s">
        <v>42</v>
      </c>
      <c r="H3206" s="324"/>
      <c r="I3206" s="324"/>
      <c r="J3206" s="324"/>
      <c r="K3206" s="324"/>
      <c r="L3206" s="324"/>
      <c r="M3206" s="110"/>
      <c r="O3206" s="105">
        <v>10</v>
      </c>
      <c r="P3206" s="185" t="e">
        <v>#NUM!</v>
      </c>
      <c r="Q3206" s="185" t="e">
        <v>#NUM!</v>
      </c>
      <c r="R3206" s="185"/>
      <c r="S3206" s="185"/>
      <c r="T3206" s="114"/>
      <c r="U3206" s="114"/>
    </row>
    <row r="3207" spans="1:24" hidden="1" outlineLevel="2" x14ac:dyDescent="0.25">
      <c r="B3207" s="105">
        <v>14</v>
      </c>
      <c r="C3207" s="108">
        <f t="shared" ref="C3207" si="5536">-(IFERROR(VLOOKUP($B3207,$B3187:$C3192,2,0),0)+IFERROR(VLOOKUP($B3207,$D3187:$E3192,2,0),0)+IFERROR(VLOOKUP($B3207,$F3187:$G3192,2,0),0)+IFERROR(VLOOKUP($B3207,$H3187:$I3192,2,0),0)+IFERROR(VLOOKUP($B3207,$J3187:$K3192,2,0),0)+IFERROR(VLOOKUP($B3207,$L3187:$M3192,2,0),0)+IFERROR(VLOOKUP($B3207,$N3187:$O3192,2,0),0)+IFERROR(VLOOKUP($B3207,$P3187:$Q3192,2,0),0)+IFERROR(VLOOKUP($B3207,$R3187:$S3192,2,0),0))</f>
        <v>0</v>
      </c>
      <c r="E3207" s="110"/>
      <c r="F3207" s="110"/>
      <c r="G3207" s="112">
        <v>6</v>
      </c>
      <c r="H3207" s="112">
        <v>5</v>
      </c>
      <c r="I3207" s="112">
        <v>4</v>
      </c>
      <c r="J3207" s="112">
        <v>3</v>
      </c>
      <c r="K3207" s="112">
        <v>2</v>
      </c>
      <c r="L3207" s="112">
        <v>1</v>
      </c>
      <c r="M3207" s="110"/>
      <c r="O3207" s="105">
        <v>11</v>
      </c>
      <c r="P3207" s="185" t="e">
        <v>#NUM!</v>
      </c>
      <c r="Q3207" s="185"/>
      <c r="R3207" s="185"/>
      <c r="S3207" s="185"/>
      <c r="T3207" s="114"/>
      <c r="U3207" s="114"/>
    </row>
    <row r="3208" spans="1:24" hidden="1" outlineLevel="2" x14ac:dyDescent="0.25">
      <c r="A3208" s="68" t="s">
        <v>41</v>
      </c>
      <c r="B3208" s="105">
        <v>15</v>
      </c>
      <c r="C3208" s="108">
        <f t="shared" ref="C3208" si="5537">-(IFERROR(VLOOKUP($B3208,$B3187:$C3192,2,0),0)+IFERROR(VLOOKUP($B3208,$D3187:$E3192,2,0),0)+IFERROR(VLOOKUP($B3208,$F3187:$G3192,2,0),0)+IFERROR(VLOOKUP($B3208,$H3187:$I3192,2,0),0)+IFERROR(VLOOKUP($B3208,$J3187:$K3192,2,0),0)+IFERROR(VLOOKUP($B3208,$L3187:$M3192,2,0),0)+IFERROR(VLOOKUP($B3208,$N3187:$O3192,2,0),0)+IFERROR(VLOOKUP($B3208,$P3187:$Q3192,2,0),0)+IFERROR(VLOOKUP($B3208,$R3187:$S3192,2,0),0))</f>
        <v>0</v>
      </c>
      <c r="E3208" s="110"/>
      <c r="F3208" s="105">
        <v>1</v>
      </c>
      <c r="G3208" s="184" t="e">
        <f t="array" ref="G3208:G3216">MMULT(MINVERSE($C$24:$K$32),$C3194:$C3202)</f>
        <v>#NUM!</v>
      </c>
      <c r="H3208" s="184" t="e">
        <f t="array" ref="H3208:H3215">MMULT(MINVERSE($C$24:$J$31),$C3194:$C3201)</f>
        <v>#NUM!</v>
      </c>
      <c r="I3208" s="184" t="e">
        <f t="array" ref="I3208:I3214">MMULT(MINVERSE($C$24:$I$30),$C3194:$C3200)</f>
        <v>#NUM!</v>
      </c>
      <c r="J3208" s="184" t="e">
        <f t="array" ref="J3208:J3213">MMULT(MINVERSE($C$24:$H$29),$C3194:$C3199)</f>
        <v>#NUM!</v>
      </c>
      <c r="K3208" s="184" t="e">
        <f t="array" ref="K3208:K3212">MMULT(MINVERSE($C$24:$G$28),$C3194:$C3198)</f>
        <v>#NUM!</v>
      </c>
      <c r="L3208" s="113"/>
      <c r="M3208" s="110"/>
      <c r="N3208" s="110"/>
      <c r="O3208" s="110"/>
      <c r="P3208" s="110"/>
    </row>
    <row r="3209" spans="1:24" hidden="1" outlineLevel="2" x14ac:dyDescent="0.25">
      <c r="B3209" s="105">
        <v>16</v>
      </c>
      <c r="C3209" s="108">
        <f t="shared" ref="C3209" si="5538">-(IFERROR(VLOOKUP($B3209,$B3187:$C3192,2,0),0)+IFERROR(VLOOKUP($B3209,$D3187:$E3192,2,0),0)+IFERROR(VLOOKUP($B3209,$F3187:$G3192,2,0),0)+IFERROR(VLOOKUP($B3209,$H3187:$I3192,2,0),0)+IFERROR(VLOOKUP($B3209,$J3187:$K3192,2,0),0)+IFERROR(VLOOKUP($B3209,$L3187:$M3192,2,0),0)+IFERROR(VLOOKUP($B3209,$N3187:$O3192,2,0),0)+IFERROR(VLOOKUP($B3209,$P3187:$Q3192,2,0),0)+IFERROR(VLOOKUP($B3209,$R3187:$S3192,2,0),0))</f>
        <v>0</v>
      </c>
      <c r="E3209" s="110"/>
      <c r="F3209" s="105">
        <v>2</v>
      </c>
      <c r="G3209" s="185" t="e">
        <v>#NUM!</v>
      </c>
      <c r="H3209" s="185" t="e">
        <v>#NUM!</v>
      </c>
      <c r="I3209" s="185" t="e">
        <v>#NUM!</v>
      </c>
      <c r="J3209" s="185" t="e">
        <v>#NUM!</v>
      </c>
      <c r="K3209" s="185" t="e">
        <v>#NUM!</v>
      </c>
      <c r="L3209" s="114"/>
      <c r="M3209" s="110"/>
      <c r="N3209" s="110"/>
      <c r="O3209" s="110"/>
      <c r="P3209" s="110"/>
    </row>
    <row r="3210" spans="1:24" hidden="1" outlineLevel="2" x14ac:dyDescent="0.25">
      <c r="B3210" s="105">
        <v>17</v>
      </c>
      <c r="C3210" s="108">
        <f t="shared" ref="C3210" si="5539">-(IFERROR(VLOOKUP($B3210,$B3187:$C3192,2,0),0)+IFERROR(VLOOKUP($B3210,$D3187:$E3192,2,0),0)+IFERROR(VLOOKUP($B3210,$F3187:$G3192,2,0),0)+IFERROR(VLOOKUP($B3210,$H3187:$I3192,2,0),0)+IFERROR(VLOOKUP($B3210,$J3187:$K3192,2,0),0)+IFERROR(VLOOKUP($B3210,$L3187:$M3192,2,0),0)+IFERROR(VLOOKUP($B3210,$N3187:$O3192,2,0),0)+IFERROR(VLOOKUP($B3210,$P3187:$Q3192,2,0),0)+IFERROR(VLOOKUP($B3210,$R3187:$S3192,2,0),0))</f>
        <v>0</v>
      </c>
      <c r="E3210" s="110"/>
      <c r="F3210" s="105">
        <v>3</v>
      </c>
      <c r="G3210" s="185" t="e">
        <v>#NUM!</v>
      </c>
      <c r="H3210" s="185" t="e">
        <v>#NUM!</v>
      </c>
      <c r="I3210" s="185" t="e">
        <v>#NUM!</v>
      </c>
      <c r="J3210" s="185" t="e">
        <v>#NUM!</v>
      </c>
      <c r="K3210" s="185" t="e">
        <v>#NUM!</v>
      </c>
      <c r="L3210" s="114"/>
      <c r="M3210" s="110"/>
    </row>
    <row r="3211" spans="1:24" hidden="1" outlineLevel="2" x14ac:dyDescent="0.25">
      <c r="B3211" s="105">
        <v>18</v>
      </c>
      <c r="C3211" s="108">
        <f t="shared" ref="C3211" si="5540">-(IFERROR(VLOOKUP($B3211,$B3187:$C3192,2,0),0)+IFERROR(VLOOKUP($B3211,$D3187:$E3192,2,0),0)+IFERROR(VLOOKUP($B3211,$F3187:$G3192,2,0),0)+IFERROR(VLOOKUP($B3211,$H3187:$I3192,2,0),0)+IFERROR(VLOOKUP($B3211,$J3187:$K3192,2,0),0)+IFERROR(VLOOKUP($B3211,$L3187:$M3192,2,0),0)+IFERROR(VLOOKUP($B3211,$N3187:$O3192,2,0),0)+IFERROR(VLOOKUP($B3211,$P3187:$Q3192,2,0),0)+IFERROR(VLOOKUP($B3211,$R3187:$S3192,2,0),0))</f>
        <v>0</v>
      </c>
      <c r="E3211" s="110"/>
      <c r="F3211" s="105">
        <v>4</v>
      </c>
      <c r="G3211" s="185" t="e">
        <v>#NUM!</v>
      </c>
      <c r="H3211" s="185" t="e">
        <v>#NUM!</v>
      </c>
      <c r="I3211" s="185" t="e">
        <v>#NUM!</v>
      </c>
      <c r="J3211" s="185" t="e">
        <v>#NUM!</v>
      </c>
      <c r="K3211" s="185" t="e">
        <v>#NUM!</v>
      </c>
      <c r="L3211" s="114"/>
      <c r="M3211" s="110"/>
    </row>
    <row r="3212" spans="1:24" hidden="1" outlineLevel="2" x14ac:dyDescent="0.25">
      <c r="B3212" s="105">
        <v>19</v>
      </c>
      <c r="C3212" s="108">
        <f t="shared" ref="C3212" si="5541">-(IFERROR(VLOOKUP($B3212,$B3187:$C3192,2,0),0)+IFERROR(VLOOKUP($B3212,$D3187:$E3192,2,0),0)+IFERROR(VLOOKUP($B3212,$F3187:$G3192,2,0),0)+IFERROR(VLOOKUP($B3212,$H3187:$I3192,2,0),0)+IFERROR(VLOOKUP($B3212,$J3187:$K3192,2,0),0)+IFERROR(VLOOKUP($B3212,$L3187:$M3192,2,0),0)+IFERROR(VLOOKUP($B3212,$N3187:$O3192,2,0),0)+IFERROR(VLOOKUP($B3212,$P3187:$Q3192,2,0),0)+IFERROR(VLOOKUP($B3212,$R3187:$S3192,2,0),0))</f>
        <v>0</v>
      </c>
      <c r="E3212" s="110"/>
      <c r="F3212" s="105">
        <v>5</v>
      </c>
      <c r="G3212" s="185" t="e">
        <v>#NUM!</v>
      </c>
      <c r="H3212" s="185" t="e">
        <v>#NUM!</v>
      </c>
      <c r="I3212" s="185" t="e">
        <v>#NUM!</v>
      </c>
      <c r="J3212" s="185" t="e">
        <v>#NUM!</v>
      </c>
      <c r="K3212" s="185" t="e">
        <v>#NUM!</v>
      </c>
      <c r="L3212" s="114"/>
      <c r="M3212" s="110"/>
    </row>
    <row r="3213" spans="1:24" hidden="1" outlineLevel="2" x14ac:dyDescent="0.25">
      <c r="B3213" s="105">
        <v>20</v>
      </c>
      <c r="C3213" s="108">
        <f t="shared" ref="C3213" si="5542">-(IFERROR(VLOOKUP($B3213,$B3187:$C3192,2,0),0)+IFERROR(VLOOKUP($B3213,$D3187:$E3192,2,0),0)+IFERROR(VLOOKUP($B3213,$F3187:$G3192,2,0),0)+IFERROR(VLOOKUP($B3213,$H3187:$I3192,2,0),0)+IFERROR(VLOOKUP($B3213,$J3187:$K3192,2,0),0)+IFERROR(VLOOKUP($B3213,$L3187:$M3192,2,0),0)+IFERROR(VLOOKUP($B3213,$N3187:$O3192,2,0),0)+IFERROR(VLOOKUP($B3213,$P3187:$Q3192,2,0),0)+IFERROR(VLOOKUP($B3213,$R3187:$S3192,2,0),0))</f>
        <v>0</v>
      </c>
      <c r="E3213" s="110" t="s">
        <v>40</v>
      </c>
      <c r="F3213" s="105">
        <v>6</v>
      </c>
      <c r="G3213" s="185" t="e">
        <v>#NUM!</v>
      </c>
      <c r="H3213" s="185" t="e">
        <v>#NUM!</v>
      </c>
      <c r="I3213" s="185" t="e">
        <v>#NUM!</v>
      </c>
      <c r="J3213" s="185" t="e">
        <v>#NUM!</v>
      </c>
      <c r="K3213" s="185"/>
      <c r="L3213" s="114"/>
      <c r="M3213" s="110"/>
    </row>
    <row r="3214" spans="1:24" hidden="1" outlineLevel="2" x14ac:dyDescent="0.25">
      <c r="B3214" s="105">
        <v>21</v>
      </c>
      <c r="C3214" s="108">
        <f t="shared" ref="C3214" si="5543">-(IFERROR(VLOOKUP($B3214,$B3187:$C3192,2,0),0)+IFERROR(VLOOKUP($B3214,$D3187:$E3192,2,0),0)+IFERROR(VLOOKUP($B3214,$F3187:$G3192,2,0),0)+IFERROR(VLOOKUP($B3214,$H3187:$I3192,2,0),0)+IFERROR(VLOOKUP($B3214,$J3187:$K3192,2,0),0)+IFERROR(VLOOKUP($B3214,$L3187:$M3192,2,0),0)+IFERROR(VLOOKUP($B3214,$N3187:$O3192,2,0),0)+IFERROR(VLOOKUP($B3214,$P3187:$Q3192,2,0),0)+IFERROR(VLOOKUP($B3214,$R3187:$S3192,2,0),0))</f>
        <v>0</v>
      </c>
      <c r="E3214" s="110"/>
      <c r="F3214" s="105">
        <v>7</v>
      </c>
      <c r="G3214" s="185" t="e">
        <v>#NUM!</v>
      </c>
      <c r="H3214" s="185" t="e">
        <v>#NUM!</v>
      </c>
      <c r="I3214" s="185" t="e">
        <v>#NUM!</v>
      </c>
      <c r="J3214" s="185"/>
      <c r="K3214" s="185"/>
      <c r="L3214" s="114"/>
      <c r="M3214" s="110"/>
    </row>
    <row r="3215" spans="1:24" hidden="1" outlineLevel="2" x14ac:dyDescent="0.25">
      <c r="E3215" s="110"/>
      <c r="F3215" s="105">
        <v>8</v>
      </c>
      <c r="G3215" s="185" t="e">
        <v>#NUM!</v>
      </c>
      <c r="H3215" s="185" t="e">
        <v>#NUM!</v>
      </c>
      <c r="I3215" s="185"/>
      <c r="J3215" s="185"/>
      <c r="K3215" s="185"/>
      <c r="L3215" s="114"/>
      <c r="M3215" s="110"/>
      <c r="X3215" s="110"/>
    </row>
    <row r="3216" spans="1:24" hidden="1" outlineLevel="2" x14ac:dyDescent="0.25">
      <c r="E3216" s="110"/>
      <c r="F3216" s="105">
        <v>9</v>
      </c>
      <c r="G3216" s="185" t="e">
        <v>#NUM!</v>
      </c>
      <c r="H3216" s="185"/>
      <c r="I3216" s="185"/>
      <c r="J3216" s="185"/>
      <c r="K3216" s="185"/>
      <c r="L3216" s="114"/>
      <c r="M3216" s="110"/>
      <c r="X3216" s="110"/>
    </row>
    <row r="3217" spans="1:16" hidden="1" outlineLevel="2" x14ac:dyDescent="0.25">
      <c r="A3217" s="117"/>
    </row>
    <row r="3218" spans="1:16" s="119" customFormat="1" hidden="1" outlineLevel="2" x14ac:dyDescent="0.25">
      <c r="A3218" s="118" t="s">
        <v>37</v>
      </c>
    </row>
    <row r="3219" spans="1:16" hidden="1" outlineLevel="2" x14ac:dyDescent="0.25">
      <c r="B3219" s="316" t="e">
        <f t="shared" ref="B3219:B3225" si="5544">B3186</f>
        <v>#REF!</v>
      </c>
      <c r="C3219" s="316"/>
      <c r="D3219" s="316" t="e">
        <f t="shared" ref="D3219:D3225" si="5545">D3186</f>
        <v>#REF!</v>
      </c>
      <c r="E3219" s="316"/>
      <c r="F3219" s="316" t="e">
        <f t="shared" ref="F3219:F3225" si="5546">F3186</f>
        <v>#REF!</v>
      </c>
      <c r="G3219" s="316"/>
      <c r="H3219" s="316" t="e">
        <f t="shared" ref="H3219:H3225" si="5547">H3186</f>
        <v>#REF!</v>
      </c>
      <c r="I3219" s="316"/>
      <c r="J3219" s="316" t="e">
        <f t="shared" ref="J3219:J3225" si="5548">J3186</f>
        <v>#REF!</v>
      </c>
      <c r="K3219" s="316"/>
      <c r="L3219" s="316" t="e">
        <f t="shared" ref="L3219:L3225" si="5549">L3186</f>
        <v>#REF!</v>
      </c>
      <c r="M3219" s="316"/>
    </row>
    <row r="3220" spans="1:16" hidden="1" outlineLevel="2" x14ac:dyDescent="0.25">
      <c r="B3220" s="105" t="e">
        <f t="shared" si="5544"/>
        <v>#REF!</v>
      </c>
      <c r="C3220" s="116" t="e">
        <f>IF($Q$2=2,IFERROR(INDEX($G3197:$L3203,MATCH(B3220,$F3197:$F3203,0),MATCH(INICIO!$C$59,$G3196:$L3196,0)),0),IF($Q$2=4,IFERROR(INDEX($P3197:$U3207,MATCH(B3220,$O3197:$O3207,0),MATCH(INICIO!$C$59,$P3196:$U3196,0)),0),IFERROR(INDEX($G3208:$L3216,MATCH(B3220,$F3208:$F3216,0),MATCH(INICIO!$C$59,$G3207:$L3207,0)),0)))</f>
        <v>#REF!</v>
      </c>
      <c r="D3220" s="105" t="e">
        <f t="shared" si="5545"/>
        <v>#REF!</v>
      </c>
      <c r="E3220" s="116" t="e">
        <f>IF($Q$2=2,IFERROR(INDEX($G3197:$L3203,MATCH(D3220,$F3197:$F3203,0),MATCH(INICIO!$C$59,$G3196:$L3196,0)),0),IF($Q$2=4,IFERROR(INDEX($P3197:$U3207,MATCH(D3220,$O3197:$O3207,0),MATCH(INICIO!$C$59,$P3196:$U3196,0)),0),IFERROR(INDEX($G3208:$L3216,MATCH(D3220,$F3208:$F3216,0),MATCH(INICIO!$C$59,$G3207:$L3207,0)),0)))</f>
        <v>#REF!</v>
      </c>
      <c r="F3220" s="105" t="e">
        <f t="shared" si="5546"/>
        <v>#REF!</v>
      </c>
      <c r="G3220" s="116" t="e">
        <f>IF($Q$2=2,IFERROR(INDEX($G3197:$L3203,MATCH(F3220,$F3197:$F3203,0),MATCH(INICIO!$C$59,$G3196:$L3196,0)),0),IF($Q$2=4,IFERROR(INDEX($P3197:$U3207,MATCH(F3220,$O3197:$O3207,0),MATCH(INICIO!$C$59,$P3196:$U3196,0)),0),IFERROR(INDEX($G3208:$L3216,MATCH(F3220,$F3208:$F3216,0),MATCH(INICIO!$C$59,$G3207:$L3207,0)),0)))</f>
        <v>#REF!</v>
      </c>
      <c r="H3220" s="105" t="e">
        <f t="shared" si="5547"/>
        <v>#REF!</v>
      </c>
      <c r="I3220" s="116" t="e">
        <f>IF($Q$2=2,IFERROR(INDEX($G3197:$L3203,MATCH(H3220,$F3197:$F3203,0),MATCH(INICIO!$C$59,$G3196:$L3196,0)),0),IF($Q$2=4,IFERROR(INDEX($P3197:$U3207,MATCH(H3220,$O3197:$O3207,0),MATCH(INICIO!$C$59,$P3196:$U3196,0)),0),IFERROR(INDEX($G3208:$L3216,MATCH(H3220,$F3208:$F3216,0),MATCH(INICIO!$C$59,$G3207:$L3207,0)),0)))</f>
        <v>#REF!</v>
      </c>
      <c r="J3220" s="105" t="e">
        <f t="shared" si="5548"/>
        <v>#REF!</v>
      </c>
      <c r="K3220" s="116" t="e">
        <f>IF($Q$2=2,IFERROR(INDEX($G3197:$L3203,MATCH(J3220,$F3197:$F3203,0),MATCH(INICIO!$C$59,$G3196:$L3196,0)),0),IF($Q$2=4,IFERROR(INDEX($P3197:$U3207,MATCH(J3220,$O3197:$O3207,0),MATCH(INICIO!$C$59,$P3196:$U3196,0)),0),IFERROR(INDEX($G3208:$L3216,MATCH(J3220,$F3208:$F3216,0),MATCH(INICIO!$C$59,$G3207:$L3207,0)),0)))</f>
        <v>#REF!</v>
      </c>
      <c r="L3220" s="105" t="e">
        <f t="shared" si="5549"/>
        <v>#REF!</v>
      </c>
      <c r="M3220" s="116" t="e">
        <f>IF($Q$2=2,IFERROR(INDEX($G3197:$L3203,MATCH(L3220,$F3197:$F3203,0),MATCH(INICIO!$C$59,$G3196:$L3196,0)),0),IF($Q$2=4,IFERROR(INDEX($P3197:$U3207,MATCH(L3220,$O3197:$O3207,0),MATCH(INICIO!$C$59,$P3196:$U3196,0)),0),IFERROR(INDEX($G3208:$L3216,MATCH(L3220,$F3208:$F3216,0),MATCH(INICIO!$C$59,$G3207:$L3207,0)),0)))</f>
        <v>#REF!</v>
      </c>
    </row>
    <row r="3221" spans="1:16" hidden="1" outlineLevel="2" x14ac:dyDescent="0.25">
      <c r="B3221" s="105" t="e">
        <f t="shared" si="5544"/>
        <v>#REF!</v>
      </c>
      <c r="C3221" s="116" t="e">
        <f>IF($Q$2=2,IFERROR(INDEX($G3197:$L3203,MATCH(B3221,$F3197:$F3203,0),MATCH(INICIO!$C$59,$G3196:$L3196,0)),0),IF($Q$2=4,IFERROR(INDEX($P3197:$U3207,MATCH(B3221,$O3197:$O3207,0),MATCH(INICIO!$C$59,$P3196:$U3196,0)),0),IFERROR(INDEX($G3208:$L3216,MATCH(B3221,$F3208:$F3216,0),MATCH(INICIO!$C$59,$G3207:$L3207,0)),0)))</f>
        <v>#REF!</v>
      </c>
      <c r="D3221" s="105" t="e">
        <f t="shared" si="5545"/>
        <v>#REF!</v>
      </c>
      <c r="E3221" s="116" t="e">
        <f>IF($Q$2=2,IFERROR(INDEX($G3197:$L3203,MATCH(D3221,$F3197:$F3203,0),MATCH(INICIO!$C$59,$G3196:$L3196,0)),0),IF($Q$2=4,IFERROR(INDEX($P3197:$U3207,MATCH(D3221,$O3197:$O3207,0),MATCH(INICIO!$C$59,$P3196:$U3196,0)),0),IFERROR(INDEX($G3208:$L3216,MATCH(D3221,$F3208:$F3216,0),MATCH(INICIO!$C$59,$G3207:$L3207,0)),0)))</f>
        <v>#REF!</v>
      </c>
      <c r="F3221" s="105" t="e">
        <f t="shared" si="5546"/>
        <v>#REF!</v>
      </c>
      <c r="G3221" s="116" t="e">
        <f>IF($Q$2=2,IFERROR(INDEX($G3197:$L3203,MATCH(F3221,$F3197:$F3203,0),MATCH(INICIO!$C$59,$G3196:$L3196,0)),0),IF($Q$2=4,IFERROR(INDEX($P3197:$U3207,MATCH(F3221,$O3197:$O3207,0),MATCH(INICIO!$C$59,$P3196:$U3196,0)),0),IFERROR(INDEX($G3208:$L3216,MATCH(F3221,$F3208:$F3216,0),MATCH(INICIO!$C$59,$G3207:$L3207,0)),0)))</f>
        <v>#REF!</v>
      </c>
      <c r="H3221" s="105" t="e">
        <f t="shared" si="5547"/>
        <v>#REF!</v>
      </c>
      <c r="I3221" s="116" t="e">
        <f>IF($Q$2=2,IFERROR(INDEX($G3197:$L3203,MATCH(H3221,$F3197:$F3203,0),MATCH(INICIO!$C$59,$G3196:$L3196,0)),0),IF($Q$2=4,IFERROR(INDEX($P3197:$U3207,MATCH(H3221,$O3197:$O3207,0),MATCH(INICIO!$C$59,$P3196:$U3196,0)),0),IFERROR(INDEX($G3208:$L3216,MATCH(H3221,$F3208:$F3216,0),MATCH(INICIO!$C$59,$G3207:$L3207,0)),0)))</f>
        <v>#REF!</v>
      </c>
      <c r="J3221" s="105" t="e">
        <f t="shared" si="5548"/>
        <v>#REF!</v>
      </c>
      <c r="K3221" s="116" t="e">
        <f>IF($Q$2=2,IFERROR(INDEX($G3197:$L3203,MATCH(J3221,$F3197:$F3203,0),MATCH(INICIO!$C$59,$G3196:$L3196,0)),0),IF($Q$2=4,IFERROR(INDEX($P3197:$U3207,MATCH(J3221,$O3197:$O3207,0),MATCH(INICIO!$C$59,$P3196:$U3196,0)),0),IFERROR(INDEX($G3208:$L3216,MATCH(J3221,$F3208:$F3216,0),MATCH(INICIO!$C$59,$G3207:$L3207,0)),0)))</f>
        <v>#REF!</v>
      </c>
      <c r="L3221" s="105" t="e">
        <f t="shared" si="5549"/>
        <v>#REF!</v>
      </c>
      <c r="M3221" s="116" t="e">
        <f>IF($Q$2=2,IFERROR(INDEX($G3197:$L3203,MATCH(L3221,$F3197:$F3203,0),MATCH(INICIO!$C$59,$G3196:$L3196,0)),0),IF($Q$2=4,IFERROR(INDEX($P3197:$U3207,MATCH(L3221,$O3197:$O3207,0),MATCH(INICIO!$C$59,$P3196:$U3196,0)),0),IFERROR(INDEX($G3208:$L3216,MATCH(L3221,$F3208:$F3216,0),MATCH(INICIO!$C$59,$G3207:$L3207,0)),0)))</f>
        <v>#REF!</v>
      </c>
    </row>
    <row r="3222" spans="1:16" hidden="1" outlineLevel="2" x14ac:dyDescent="0.25">
      <c r="B3222" s="105" t="e">
        <f t="shared" si="5544"/>
        <v>#REF!</v>
      </c>
      <c r="C3222" s="116" t="e">
        <f>IF($Q$2=2,IFERROR(INDEX($G3197:$L3203,MATCH(B3222,$F3197:$F3203,0),MATCH(INICIO!$C$59,$G3196:$L3196,0)),0),IF($Q$2=4,IFERROR(INDEX($P3197:$U3207,MATCH(B3222,$O3197:$O3207,0),MATCH(INICIO!$C$59,$P3196:$U3196,0)),0),IFERROR(INDEX($G3208:$L3216,MATCH(B3222,$F3208:$F3216,0),MATCH(INICIO!$C$59,$G3207:$L3207,0)),0)))</f>
        <v>#REF!</v>
      </c>
      <c r="D3222" s="105" t="e">
        <f t="shared" si="5545"/>
        <v>#REF!</v>
      </c>
      <c r="E3222" s="116" t="e">
        <f>IF($Q$2=2,IFERROR(INDEX($G3197:$L3203,MATCH(D3222,$F3197:$F3203,0),MATCH(INICIO!$C$59,$G3196:$L3196,0)),0),IF($Q$2=4,IFERROR(INDEX($P3197:$U3207,MATCH(D3222,$O3197:$O3207,0),MATCH(INICIO!$C$59,$P3196:$U3196,0)),0),IFERROR(INDEX($G3208:$L3216,MATCH(D3222,$F3208:$F3216,0),MATCH(INICIO!$C$59,$G3207:$L3207,0)),0)))</f>
        <v>#REF!</v>
      </c>
      <c r="F3222" s="105" t="e">
        <f t="shared" si="5546"/>
        <v>#REF!</v>
      </c>
      <c r="G3222" s="116" t="e">
        <f>IF($Q$2=2,IFERROR(INDEX($G3197:$L3203,MATCH(F3222,$F3197:$F3203,0),MATCH(INICIO!$C$59,$G3196:$L3196,0)),0),IF($Q$2=4,IFERROR(INDEX($P3197:$U3207,MATCH(F3222,$O3197:$O3207,0),MATCH(INICIO!$C$59,$P3196:$U3196,0)),0),IFERROR(INDEX($G3208:$L3216,MATCH(F3222,$F3208:$F3216,0),MATCH(INICIO!$C$59,$G3207:$L3207,0)),0)))</f>
        <v>#REF!</v>
      </c>
      <c r="H3222" s="105" t="e">
        <f t="shared" si="5547"/>
        <v>#REF!</v>
      </c>
      <c r="I3222" s="116" t="e">
        <f>IF($Q$2=2,IFERROR(INDEX($G3197:$L3203,MATCH(H3222,$F3197:$F3203,0),MATCH(INICIO!$C$59,$G3196:$L3196,0)),0),IF($Q$2=4,IFERROR(INDEX($P3197:$U3207,MATCH(H3222,$O3197:$O3207,0),MATCH(INICIO!$C$59,$P3196:$U3196,0)),0),IFERROR(INDEX($G3208:$L3216,MATCH(H3222,$F3208:$F3216,0),MATCH(INICIO!$C$59,$G3207:$L3207,0)),0)))</f>
        <v>#REF!</v>
      </c>
      <c r="J3222" s="105" t="e">
        <f t="shared" si="5548"/>
        <v>#REF!</v>
      </c>
      <c r="K3222" s="116" t="e">
        <f>IF($Q$2=2,IFERROR(INDEX($G3197:$L3203,MATCH(J3222,$F3197:$F3203,0),MATCH(INICIO!$C$59,$G3196:$L3196,0)),0),IF($Q$2=4,IFERROR(INDEX($P3197:$U3207,MATCH(J3222,$O3197:$O3207,0),MATCH(INICIO!$C$59,$P3196:$U3196,0)),0),IFERROR(INDEX($G3208:$L3216,MATCH(J3222,$F3208:$F3216,0),MATCH(INICIO!$C$59,$G3207:$L3207,0)),0)))</f>
        <v>#REF!</v>
      </c>
      <c r="L3222" s="105" t="e">
        <f t="shared" si="5549"/>
        <v>#REF!</v>
      </c>
      <c r="M3222" s="116" t="e">
        <f>IF($Q$2=2,IFERROR(INDEX($G3197:$L3203,MATCH(L3222,$F3197:$F3203,0),MATCH(INICIO!$C$59,$G3196:$L3196,0)),0),IF($Q$2=4,IFERROR(INDEX($P3197:$U3207,MATCH(L3222,$O3197:$O3207,0),MATCH(INICIO!$C$59,$P3196:$U3196,0)),0),IFERROR(INDEX($G3208:$L3216,MATCH(L3222,$F3208:$F3216,0),MATCH(INICIO!$C$59,$G3207:$L3207,0)),0)))</f>
        <v>#REF!</v>
      </c>
    </row>
    <row r="3223" spans="1:16" hidden="1" outlineLevel="2" x14ac:dyDescent="0.25">
      <c r="B3223" s="105" t="e">
        <f t="shared" si="5544"/>
        <v>#REF!</v>
      </c>
      <c r="C3223" s="116" t="e">
        <f>IF($Q$2=2,IFERROR(INDEX($G3197:$L3203,MATCH(B3223,$F3197:$F3203,0),MATCH(INICIO!$C$59,$G3196:$L3196,0)),0),IF($Q$2=4,IFERROR(INDEX($P3197:$U3207,MATCH(B3223,$O3197:$O3207,0),MATCH(INICIO!$C$59,$P3196:$U3196,0)),0),IFERROR(INDEX($G3208:$L3216,MATCH(B3223,$F3208:$F3216,0),MATCH(INICIO!$C$59,$G3207:$L3207,0)),0)))</f>
        <v>#REF!</v>
      </c>
      <c r="D3223" s="105" t="e">
        <f t="shared" si="5545"/>
        <v>#REF!</v>
      </c>
      <c r="E3223" s="116" t="e">
        <f>IF($Q$2=2,IFERROR(INDEX($G3197:$L3203,MATCH(D3223,$F3197:$F3203,0),MATCH(INICIO!$C$59,$G3196:$L3196,0)),0),IF($Q$2=4,IFERROR(INDEX($P3197:$U3207,MATCH(D3223,$O3197:$O3207,0),MATCH(INICIO!$C$59,$P3196:$U3196,0)),0),IFERROR(INDEX($G3208:$L3216,MATCH(D3223,$F3208:$F3216,0),MATCH(INICIO!$C$59,$G3207:$L3207,0)),0)))</f>
        <v>#REF!</v>
      </c>
      <c r="F3223" s="105" t="e">
        <f t="shared" si="5546"/>
        <v>#REF!</v>
      </c>
      <c r="G3223" s="116" t="e">
        <f>IF($Q$2=2,IFERROR(INDEX($G3197:$L3203,MATCH(F3223,$F3197:$F3203,0),MATCH(INICIO!$C$59,$G3196:$L3196,0)),0),IF($Q$2=4,IFERROR(INDEX($P3197:$U3207,MATCH(F3223,$O3197:$O3207,0),MATCH(INICIO!$C$59,$P3196:$U3196,0)),0),IFERROR(INDEX($G3208:$L3216,MATCH(F3223,$F3208:$F3216,0),MATCH(INICIO!$C$59,$G3207:$L3207,0)),0)))</f>
        <v>#REF!</v>
      </c>
      <c r="H3223" s="105" t="e">
        <f t="shared" si="5547"/>
        <v>#REF!</v>
      </c>
      <c r="I3223" s="116" t="e">
        <f>IF($Q$2=2,IFERROR(INDEX($G3197:$L3203,MATCH(H3223,$F3197:$F3203,0),MATCH(INICIO!$C$59,$G3196:$L3196,0)),0),IF($Q$2=4,IFERROR(INDEX($P3197:$U3207,MATCH(H3223,$O3197:$O3207,0),MATCH(INICIO!$C$59,$P3196:$U3196,0)),0),IFERROR(INDEX($G3208:$L3216,MATCH(H3223,$F3208:$F3216,0),MATCH(INICIO!$C$59,$G3207:$L3207,0)),0)))</f>
        <v>#REF!</v>
      </c>
      <c r="J3223" s="105" t="e">
        <f t="shared" si="5548"/>
        <v>#REF!</v>
      </c>
      <c r="K3223" s="116" t="e">
        <f>IF($Q$2=2,IFERROR(INDEX($G3197:$L3203,MATCH(J3223,$F3197:$F3203,0),MATCH(INICIO!$C$59,$G3196:$L3196,0)),0),IF($Q$2=4,IFERROR(INDEX($P3197:$U3207,MATCH(J3223,$O3197:$O3207,0),MATCH(INICIO!$C$59,$P3196:$U3196,0)),0),IFERROR(INDEX($G3208:$L3216,MATCH(J3223,$F3208:$F3216,0),MATCH(INICIO!$C$59,$G3207:$L3207,0)),0)))</f>
        <v>#REF!</v>
      </c>
      <c r="L3223" s="105" t="e">
        <f t="shared" si="5549"/>
        <v>#REF!</v>
      </c>
      <c r="M3223" s="116" t="e">
        <f>IF($Q$2=2,IFERROR(INDEX($G3197:$L3203,MATCH(L3223,$F3197:$F3203,0),MATCH(INICIO!$C$59,$G3196:$L3196,0)),0),IF($Q$2=4,IFERROR(INDEX($P3197:$U3207,MATCH(L3223,$O3197:$O3207,0),MATCH(INICIO!$C$59,$P3196:$U3196,0)),0),IFERROR(INDEX($G3208:$L3216,MATCH(L3223,$F3208:$F3216,0),MATCH(INICIO!$C$59,$G3207:$L3207,0)),0)))</f>
        <v>#REF!</v>
      </c>
    </row>
    <row r="3224" spans="1:16" hidden="1" outlineLevel="2" x14ac:dyDescent="0.25">
      <c r="B3224" s="105" t="e">
        <f t="shared" si="5544"/>
        <v>#REF!</v>
      </c>
      <c r="C3224" s="116" t="e">
        <f>IF($Q$2=2,IFERROR(INDEX($G3197:$L3203,MATCH(B3224,$F3197:$F3203,0),MATCH(INICIO!$C$59,$G3196:$L3196,0)),0),IF($Q$2=4,IFERROR(INDEX($P3197:$U3207,MATCH(B3224,$O3197:$O3207,0),MATCH(INICIO!$C$59,$P3196:$U3196,0)),0),IFERROR(INDEX($G3208:$L3216,MATCH(B3224,$F3208:$F3216,0),MATCH(INICIO!$C$59,$G3207:$L3207,0)),0)))</f>
        <v>#REF!</v>
      </c>
      <c r="D3224" s="105" t="e">
        <f t="shared" si="5545"/>
        <v>#REF!</v>
      </c>
      <c r="E3224" s="116" t="e">
        <f>IF($Q$2=2,IFERROR(INDEX($G3197:$L3203,MATCH(D3224,$F3197:$F3203,0),MATCH(INICIO!$C$59,$G3196:$L3196,0)),0),IF($Q$2=4,IFERROR(INDEX($P3197:$U3207,MATCH(D3224,$O3197:$O3207,0),MATCH(INICIO!$C$59,$P3196:$U3196,0)),0),IFERROR(INDEX($G3208:$L3216,MATCH(D3224,$F3208:$F3216,0),MATCH(INICIO!$C$59,$G3207:$L3207,0)),0)))</f>
        <v>#REF!</v>
      </c>
      <c r="F3224" s="105" t="e">
        <f t="shared" si="5546"/>
        <v>#REF!</v>
      </c>
      <c r="G3224" s="116" t="e">
        <f>IF($Q$2=2,IFERROR(INDEX($G3197:$L3203,MATCH(F3224,$F3197:$F3203,0),MATCH(INICIO!$C$59,$G3196:$L3196,0)),0),IF($Q$2=4,IFERROR(INDEX($P3197:$U3207,MATCH(F3224,$O3197:$O3207,0),MATCH(INICIO!$C$59,$P3196:$U3196,0)),0),IFERROR(INDEX($G3208:$L3216,MATCH(F3224,$F3208:$F3216,0),MATCH(INICIO!$C$59,$G3207:$L3207,0)),0)))</f>
        <v>#REF!</v>
      </c>
      <c r="H3224" s="105" t="e">
        <f t="shared" si="5547"/>
        <v>#REF!</v>
      </c>
      <c r="I3224" s="116" t="e">
        <f>IF($Q$2=2,IFERROR(INDEX($G3197:$L3203,MATCH(H3224,$F3197:$F3203,0),MATCH(INICIO!$C$59,$G3196:$L3196,0)),0),IF($Q$2=4,IFERROR(INDEX($P3197:$U3207,MATCH(H3224,$O3197:$O3207,0),MATCH(INICIO!$C$59,$P3196:$U3196,0)),0),IFERROR(INDEX($G3208:$L3216,MATCH(H3224,$F3208:$F3216,0),MATCH(INICIO!$C$59,$G3207:$L3207,0)),0)))</f>
        <v>#REF!</v>
      </c>
      <c r="J3224" s="105" t="e">
        <f t="shared" si="5548"/>
        <v>#REF!</v>
      </c>
      <c r="K3224" s="116" t="e">
        <f>IF($Q$2=2,IFERROR(INDEX($G3197:$L3203,MATCH(J3224,$F3197:$F3203,0),MATCH(INICIO!$C$59,$G3196:$L3196,0)),0),IF($Q$2=4,IFERROR(INDEX($P3197:$U3207,MATCH(J3224,$O3197:$O3207,0),MATCH(INICIO!$C$59,$P3196:$U3196,0)),0),IFERROR(INDEX($G3208:$L3216,MATCH(J3224,$F3208:$F3216,0),MATCH(INICIO!$C$59,$G3207:$L3207,0)),0)))</f>
        <v>#REF!</v>
      </c>
      <c r="L3224" s="105" t="e">
        <f t="shared" si="5549"/>
        <v>#REF!</v>
      </c>
      <c r="M3224" s="116" t="e">
        <f>IF($Q$2=2,IFERROR(INDEX($G3197:$L3203,MATCH(L3224,$F3197:$F3203,0),MATCH(INICIO!$C$59,$G3196:$L3196,0)),0),IF($Q$2=4,IFERROR(INDEX($P3197:$U3207,MATCH(L3224,$O3197:$O3207,0),MATCH(INICIO!$C$59,$P3196:$U3196,0)),0),IFERROR(INDEX($G3208:$L3216,MATCH(L3224,$F3208:$F3216,0),MATCH(INICIO!$C$59,$G3207:$L3207,0)),0)))</f>
        <v>#REF!</v>
      </c>
    </row>
    <row r="3225" spans="1:16" hidden="1" outlineLevel="2" x14ac:dyDescent="0.25">
      <c r="B3225" s="105" t="e">
        <f t="shared" si="5544"/>
        <v>#REF!</v>
      </c>
      <c r="C3225" s="116" t="e">
        <f>IF($Q$2=2,IFERROR(INDEX($G3197:$L3203,MATCH(B3225,$F3197:$F3203,0),MATCH(INICIO!$C$59,$G3196:$L3196,0)),0),IF($Q$2=4,IFERROR(INDEX($P3197:$U3207,MATCH(B3225,$O3197:$O3207,0),MATCH(INICIO!$C$59,$P3196:$U3196,0)),0),IFERROR(INDEX($G3208:$L3216,MATCH(B3225,$F3208:$F3216,0),MATCH(INICIO!$C$59,$G3207:$L3207,0)),0)))</f>
        <v>#REF!</v>
      </c>
      <c r="D3225" s="105" t="e">
        <f t="shared" si="5545"/>
        <v>#REF!</v>
      </c>
      <c r="E3225" s="116" t="e">
        <f>IF($Q$2=2,IFERROR(INDEX($G3197:$L3203,MATCH(D3225,$F3197:$F3203,0),MATCH(INICIO!$C$59,$G3196:$L3196,0)),0),IF($Q$2=4,IFERROR(INDEX($P3197:$U3207,MATCH(D3225,$O3197:$O3207,0),MATCH(INICIO!$C$59,$P3196:$U3196,0)),0),IFERROR(INDEX($G3208:$L3216,MATCH(D3225,$F3208:$F3216,0),MATCH(INICIO!$C$59,$G3207:$L3207,0)),0)))</f>
        <v>#REF!</v>
      </c>
      <c r="F3225" s="105" t="e">
        <f t="shared" si="5546"/>
        <v>#REF!</v>
      </c>
      <c r="G3225" s="116" t="e">
        <f>IF($Q$2=2,IFERROR(INDEX($G3197:$L3203,MATCH(F3225,$F3197:$F3203,0),MATCH(INICIO!$C$59,$G3196:$L3196,0)),0),IF($Q$2=4,IFERROR(INDEX($P3197:$U3207,MATCH(F3225,$O3197:$O3207,0),MATCH(INICIO!$C$59,$P3196:$U3196,0)),0),IFERROR(INDEX($G3208:$L3216,MATCH(F3225,$F3208:$F3216,0),MATCH(INICIO!$C$59,$G3207:$L3207,0)),0)))</f>
        <v>#REF!</v>
      </c>
      <c r="H3225" s="105" t="e">
        <f t="shared" si="5547"/>
        <v>#REF!</v>
      </c>
      <c r="I3225" s="116" t="e">
        <f>IF($Q$2=2,IFERROR(INDEX($G3197:$L3203,MATCH(H3225,$F3197:$F3203,0),MATCH(INICIO!$C$59,$G3196:$L3196,0)),0),IF($Q$2=4,IFERROR(INDEX($P3197:$U3207,MATCH(H3225,$O3197:$O3207,0),MATCH(INICIO!$C$59,$P3196:$U3196,0)),0),IFERROR(INDEX($G3208:$L3216,MATCH(H3225,$F3208:$F3216,0),MATCH(INICIO!$C$59,$G3207:$L3207,0)),0)))</f>
        <v>#REF!</v>
      </c>
      <c r="J3225" s="105" t="e">
        <f t="shared" si="5548"/>
        <v>#REF!</v>
      </c>
      <c r="K3225" s="116" t="e">
        <f>IF($Q$2=2,IFERROR(INDEX($G3197:$L3203,MATCH(J3225,$F3197:$F3203,0),MATCH(INICIO!$C$59,$G3196:$L3196,0)),0),IF($Q$2=4,IFERROR(INDEX($P3197:$U3207,MATCH(J3225,$O3197:$O3207,0),MATCH(INICIO!$C$59,$P3196:$U3196,0)),0),IFERROR(INDEX($G3208:$L3216,MATCH(J3225,$F3208:$F3216,0),MATCH(INICIO!$C$59,$G3207:$L3207,0)),0)))</f>
        <v>#REF!</v>
      </c>
      <c r="L3225" s="105" t="e">
        <f t="shared" si="5549"/>
        <v>#REF!</v>
      </c>
      <c r="M3225" s="116" t="e">
        <f>IF($Q$2=2,IFERROR(INDEX($G3197:$L3203,MATCH(L3225,$F3197:$F3203,0),MATCH(INICIO!$C$59,$G3196:$L3196,0)),0),IF($Q$2=4,IFERROR(INDEX($P3197:$U3207,MATCH(L3225,$O3197:$O3207,0),MATCH(INICIO!$C$59,$P3196:$U3196,0)),0),IFERROR(INDEX($G3208:$L3216,MATCH(L3225,$F3208:$F3216,0),MATCH(INICIO!$C$59,$G3207:$L3207,0)),0)))</f>
        <v>#REF!</v>
      </c>
    </row>
    <row r="3226" spans="1:16" hidden="1" outlineLevel="2" x14ac:dyDescent="0.25"/>
    <row r="3227" spans="1:16" s="119" customFormat="1" hidden="1" outlineLevel="2" x14ac:dyDescent="0.25">
      <c r="A3227" s="118" t="s">
        <v>43</v>
      </c>
    </row>
    <row r="3228" spans="1:16" hidden="1" outlineLevel="2" x14ac:dyDescent="0.25">
      <c r="C3228" s="121">
        <f t="shared" ref="C3228:H3228" si="5550">E$2</f>
        <v>1</v>
      </c>
      <c r="D3228" s="121">
        <f t="shared" si="5550"/>
        <v>2</v>
      </c>
      <c r="E3228" s="121">
        <f t="shared" si="5550"/>
        <v>3</v>
      </c>
      <c r="F3228" s="121">
        <f t="shared" si="5550"/>
        <v>4</v>
      </c>
      <c r="G3228" s="121">
        <f t="shared" si="5550"/>
        <v>5</v>
      </c>
      <c r="H3228" s="121">
        <f t="shared" si="5550"/>
        <v>6</v>
      </c>
    </row>
    <row r="3229" spans="1:16" hidden="1" outlineLevel="2" x14ac:dyDescent="0.25">
      <c r="B3229" s="122" t="s">
        <v>44</v>
      </c>
      <c r="C3229" s="123" t="e">
        <f t="array" ref="C3229:C3234">MMULT(MMULT(C$8:H$13,$AZ$8:$BE$13),C3220:C3225)+MMULT(MINVERSE(TRANSPOSE($AZ$8:$BE$13)),C3187:C3192)</f>
        <v>#REF!</v>
      </c>
      <c r="D3229" s="123" t="e">
        <f t="array" ref="D3229:D3234">MMULT(MMULT(K$8:P$13,$AZ$8:$BE$13),E3220:E3225)+MMULT(MINVERSE(TRANSPOSE($AZ$8:$BE$13)),E3187:E3192)</f>
        <v>#REF!</v>
      </c>
      <c r="E3229" s="123" t="e">
        <f t="array" ref="E3229:E3234">MMULT(MMULT(S$8:X$13,$AZ$8:$BE$13),G3220:G3225)+MMULT(MINVERSE(TRANSPOSE($AZ$8:$BE$13)),G3187:G3192)</f>
        <v>#REF!</v>
      </c>
      <c r="F3229" s="123" t="e">
        <f t="array" ref="F3229:F3234">MMULT(MMULT(AA$8:AF$13,$AZ$8:$BE$13),I3220:I3225)+MMULT(MINVERSE(TRANSPOSE($AZ$8:$BE$13)),I3187:I3192)</f>
        <v>#REF!</v>
      </c>
      <c r="G3229" s="123" t="e">
        <f t="array" ref="G3229:G3234">MMULT(MMULT(AI$8:AN$13,$AZ$8:$BE$13),K3220:K3225)+MMULT(MINVERSE(TRANSPOSE($AZ$8:$BE$13)),K3187:K3192)</f>
        <v>#REF!</v>
      </c>
      <c r="H3229" s="123" t="e">
        <f t="array" ref="H3229:H3234">MMULT(MMULT(AQ$8:AV$13,$AZ$8:$BE$13),M3220:M3225)+MMULT(MINVERSE(TRANSPOSE($AZ$8:$BE$13)),M3187:M3192)</f>
        <v>#REF!</v>
      </c>
      <c r="N3229" s="124"/>
      <c r="P3229" s="124"/>
    </row>
    <row r="3230" spans="1:16" hidden="1" outlineLevel="2" x14ac:dyDescent="0.25">
      <c r="B3230" s="122" t="s">
        <v>45</v>
      </c>
      <c r="C3230" s="123" t="e">
        <v>#REF!</v>
      </c>
      <c r="D3230" s="123" t="e">
        <v>#REF!</v>
      </c>
      <c r="E3230" s="123" t="e">
        <v>#REF!</v>
      </c>
      <c r="F3230" s="123" t="e">
        <v>#REF!</v>
      </c>
      <c r="G3230" s="123" t="e">
        <v>#REF!</v>
      </c>
      <c r="H3230" s="123" t="e">
        <v>#REF!</v>
      </c>
      <c r="N3230" s="124"/>
      <c r="P3230" s="124"/>
    </row>
    <row r="3231" spans="1:16" hidden="1" outlineLevel="2" x14ac:dyDescent="0.25">
      <c r="B3231" s="122" t="s">
        <v>46</v>
      </c>
      <c r="C3231" s="123" t="e">
        <v>#REF!</v>
      </c>
      <c r="D3231" s="123" t="e">
        <v>#REF!</v>
      </c>
      <c r="E3231" s="123" t="e">
        <v>#REF!</v>
      </c>
      <c r="F3231" s="123" t="e">
        <v>#REF!</v>
      </c>
      <c r="G3231" s="123" t="e">
        <v>#REF!</v>
      </c>
      <c r="H3231" s="123" t="e">
        <v>#REF!</v>
      </c>
      <c r="N3231" s="124"/>
      <c r="P3231" s="124"/>
    </row>
    <row r="3232" spans="1:16" hidden="1" outlineLevel="2" x14ac:dyDescent="0.25">
      <c r="B3232" s="122" t="s">
        <v>47</v>
      </c>
      <c r="C3232" s="123" t="e">
        <v>#REF!</v>
      </c>
      <c r="D3232" s="123" t="e">
        <v>#REF!</v>
      </c>
      <c r="E3232" s="123" t="e">
        <v>#REF!</v>
      </c>
      <c r="F3232" s="123" t="e">
        <v>#REF!</v>
      </c>
      <c r="G3232" s="123" t="e">
        <v>#REF!</v>
      </c>
      <c r="H3232" s="123" t="e">
        <v>#REF!</v>
      </c>
      <c r="N3232" s="124"/>
      <c r="P3232" s="124"/>
    </row>
    <row r="3233" spans="1:93" hidden="1" outlineLevel="2" x14ac:dyDescent="0.25">
      <c r="B3233" s="122" t="s">
        <v>48</v>
      </c>
      <c r="C3233" s="123" t="e">
        <v>#REF!</v>
      </c>
      <c r="D3233" s="123" t="e">
        <v>#REF!</v>
      </c>
      <c r="E3233" s="123" t="e">
        <v>#REF!</v>
      </c>
      <c r="F3233" s="123" t="e">
        <v>#REF!</v>
      </c>
      <c r="G3233" s="123" t="e">
        <v>#REF!</v>
      </c>
      <c r="H3233" s="123" t="e">
        <v>#REF!</v>
      </c>
      <c r="N3233" s="124"/>
      <c r="P3233" s="124"/>
    </row>
    <row r="3234" spans="1:93" hidden="1" outlineLevel="2" x14ac:dyDescent="0.25">
      <c r="B3234" s="122" t="s">
        <v>49</v>
      </c>
      <c r="C3234" s="123" t="e">
        <v>#REF!</v>
      </c>
      <c r="D3234" s="123" t="e">
        <v>#REF!</v>
      </c>
      <c r="E3234" s="123" t="e">
        <v>#REF!</v>
      </c>
      <c r="F3234" s="123" t="e">
        <v>#REF!</v>
      </c>
      <c r="G3234" s="123" t="e">
        <v>#REF!</v>
      </c>
      <c r="H3234" s="123" t="e">
        <v>#REF!</v>
      </c>
      <c r="N3234" s="124"/>
      <c r="P3234" s="124"/>
    </row>
    <row r="3235" spans="1:93" hidden="1" outlineLevel="2" x14ac:dyDescent="0.25"/>
    <row r="3236" spans="1:93" hidden="1" outlineLevel="2" x14ac:dyDescent="0.25">
      <c r="B3236" s="318" t="s">
        <v>50</v>
      </c>
      <c r="C3236" s="319"/>
      <c r="D3236" s="319"/>
      <c r="E3236" s="319"/>
      <c r="F3236" s="319"/>
      <c r="G3236" s="319"/>
      <c r="H3236" s="319"/>
      <c r="I3236" s="319"/>
      <c r="J3236" s="319"/>
      <c r="K3236" s="319"/>
      <c r="L3236" s="320"/>
      <c r="M3236" s="321" t="s">
        <v>51</v>
      </c>
      <c r="N3236" s="322"/>
      <c r="O3236" s="322"/>
      <c r="P3236" s="322"/>
      <c r="Q3236" s="322"/>
      <c r="R3236" s="322"/>
      <c r="S3236" s="322"/>
      <c r="T3236" s="322"/>
      <c r="U3236" s="322"/>
      <c r="V3236" s="323"/>
      <c r="W3236" s="321" t="s">
        <v>52</v>
      </c>
      <c r="X3236" s="322"/>
      <c r="Y3236" s="322"/>
      <c r="Z3236" s="322"/>
      <c r="AA3236" s="322"/>
      <c r="AB3236" s="322"/>
      <c r="AC3236" s="322"/>
      <c r="AD3236" s="322"/>
      <c r="AE3236" s="322"/>
      <c r="AF3236" s="323"/>
      <c r="AG3236" s="321" t="s">
        <v>53</v>
      </c>
      <c r="AH3236" s="322"/>
      <c r="AI3236" s="322"/>
      <c r="AJ3236" s="322"/>
      <c r="AK3236" s="322"/>
      <c r="AL3236" s="322"/>
      <c r="AM3236" s="322"/>
      <c r="AN3236" s="322"/>
      <c r="AO3236" s="322"/>
      <c r="AP3236" s="323"/>
      <c r="AQ3236" s="321" t="s">
        <v>54</v>
      </c>
      <c r="AR3236" s="322"/>
      <c r="AS3236" s="322"/>
      <c r="AT3236" s="322"/>
      <c r="AU3236" s="322"/>
      <c r="AV3236" s="322"/>
      <c r="AW3236" s="322"/>
      <c r="AX3236" s="322"/>
      <c r="AY3236" s="322"/>
      <c r="AZ3236" s="323"/>
      <c r="BA3236" s="321" t="s">
        <v>55</v>
      </c>
      <c r="BB3236" s="322"/>
      <c r="BC3236" s="322"/>
      <c r="BD3236" s="322"/>
      <c r="BE3236" s="322"/>
      <c r="BF3236" s="322"/>
      <c r="BG3236" s="322"/>
      <c r="BH3236" s="322"/>
      <c r="BI3236" s="322"/>
      <c r="BJ3236" s="323"/>
    </row>
    <row r="3237" spans="1:93" hidden="1" outlineLevel="2" x14ac:dyDescent="0.25">
      <c r="B3237" s="186">
        <f t="shared" ref="B3237" si="5551">E$2</f>
        <v>1</v>
      </c>
      <c r="C3237" s="187">
        <f t="shared" ref="C3237:L3240" si="5552">B3237</f>
        <v>1</v>
      </c>
      <c r="D3237" s="187">
        <f t="shared" si="5552"/>
        <v>1</v>
      </c>
      <c r="E3237" s="187">
        <f t="shared" si="5552"/>
        <v>1</v>
      </c>
      <c r="F3237" s="187">
        <f t="shared" si="5552"/>
        <v>1</v>
      </c>
      <c r="G3237" s="187">
        <f t="shared" si="5552"/>
        <v>1</v>
      </c>
      <c r="H3237" s="187">
        <f t="shared" si="5552"/>
        <v>1</v>
      </c>
      <c r="I3237" s="187">
        <f t="shared" si="5552"/>
        <v>1</v>
      </c>
      <c r="J3237" s="187">
        <f t="shared" si="5552"/>
        <v>1</v>
      </c>
      <c r="K3237" s="187">
        <f t="shared" si="5552"/>
        <v>1</v>
      </c>
      <c r="L3237" s="188">
        <f t="shared" si="5552"/>
        <v>1</v>
      </c>
      <c r="M3237" s="189">
        <f t="shared" ref="M3237" si="5553">F$2</f>
        <v>2</v>
      </c>
      <c r="N3237" s="187">
        <f t="shared" ref="N3237:V3240" si="5554">M3237</f>
        <v>2</v>
      </c>
      <c r="O3237" s="187">
        <f t="shared" si="5554"/>
        <v>2</v>
      </c>
      <c r="P3237" s="187">
        <f t="shared" si="5554"/>
        <v>2</v>
      </c>
      <c r="Q3237" s="187">
        <f t="shared" si="5554"/>
        <v>2</v>
      </c>
      <c r="R3237" s="187">
        <f t="shared" si="5554"/>
        <v>2</v>
      </c>
      <c r="S3237" s="187">
        <f t="shared" si="5554"/>
        <v>2</v>
      </c>
      <c r="T3237" s="187">
        <f t="shared" si="5554"/>
        <v>2</v>
      </c>
      <c r="U3237" s="187">
        <f t="shared" si="5554"/>
        <v>2</v>
      </c>
      <c r="V3237" s="188">
        <f t="shared" si="5554"/>
        <v>2</v>
      </c>
      <c r="W3237" s="189">
        <f>G$2</f>
        <v>3</v>
      </c>
      <c r="X3237" s="187">
        <f t="shared" ref="X3237:AF3240" si="5555">W3237</f>
        <v>3</v>
      </c>
      <c r="Y3237" s="187">
        <f t="shared" si="5555"/>
        <v>3</v>
      </c>
      <c r="Z3237" s="187">
        <f t="shared" si="5555"/>
        <v>3</v>
      </c>
      <c r="AA3237" s="187">
        <f t="shared" si="5555"/>
        <v>3</v>
      </c>
      <c r="AB3237" s="187">
        <f t="shared" si="5555"/>
        <v>3</v>
      </c>
      <c r="AC3237" s="187">
        <f t="shared" si="5555"/>
        <v>3</v>
      </c>
      <c r="AD3237" s="187">
        <f t="shared" si="5555"/>
        <v>3</v>
      </c>
      <c r="AE3237" s="187">
        <f t="shared" si="5555"/>
        <v>3</v>
      </c>
      <c r="AF3237" s="188">
        <f t="shared" si="5555"/>
        <v>3</v>
      </c>
      <c r="AG3237" s="189">
        <f>H$2</f>
        <v>4</v>
      </c>
      <c r="AH3237" s="187">
        <f t="shared" ref="AH3237:AP3240" si="5556">AG3237</f>
        <v>4</v>
      </c>
      <c r="AI3237" s="187">
        <f t="shared" si="5556"/>
        <v>4</v>
      </c>
      <c r="AJ3237" s="187">
        <f t="shared" si="5556"/>
        <v>4</v>
      </c>
      <c r="AK3237" s="187">
        <f t="shared" si="5556"/>
        <v>4</v>
      </c>
      <c r="AL3237" s="187">
        <f t="shared" si="5556"/>
        <v>4</v>
      </c>
      <c r="AM3237" s="187">
        <f t="shared" si="5556"/>
        <v>4</v>
      </c>
      <c r="AN3237" s="187">
        <f t="shared" si="5556"/>
        <v>4</v>
      </c>
      <c r="AO3237" s="187">
        <f t="shared" si="5556"/>
        <v>4</v>
      </c>
      <c r="AP3237" s="188">
        <f t="shared" si="5556"/>
        <v>4</v>
      </c>
      <c r="AQ3237" s="189">
        <f>I$2</f>
        <v>5</v>
      </c>
      <c r="AR3237" s="187">
        <f t="shared" ref="AR3237:AZ3240" si="5557">AQ3237</f>
        <v>5</v>
      </c>
      <c r="AS3237" s="187">
        <f t="shared" si="5557"/>
        <v>5</v>
      </c>
      <c r="AT3237" s="187">
        <f t="shared" si="5557"/>
        <v>5</v>
      </c>
      <c r="AU3237" s="187">
        <f t="shared" si="5557"/>
        <v>5</v>
      </c>
      <c r="AV3237" s="187">
        <f t="shared" si="5557"/>
        <v>5</v>
      </c>
      <c r="AW3237" s="187">
        <f t="shared" si="5557"/>
        <v>5</v>
      </c>
      <c r="AX3237" s="187">
        <f t="shared" si="5557"/>
        <v>5</v>
      </c>
      <c r="AY3237" s="187">
        <f t="shared" si="5557"/>
        <v>5</v>
      </c>
      <c r="AZ3237" s="188">
        <f t="shared" si="5557"/>
        <v>5</v>
      </c>
      <c r="BA3237" s="189">
        <f>J$2</f>
        <v>6</v>
      </c>
      <c r="BB3237" s="187">
        <f t="shared" ref="BB3237:BJ3240" si="5558">BA3237</f>
        <v>6</v>
      </c>
      <c r="BC3237" s="187">
        <f t="shared" si="5558"/>
        <v>6</v>
      </c>
      <c r="BD3237" s="187">
        <f t="shared" si="5558"/>
        <v>6</v>
      </c>
      <c r="BE3237" s="187">
        <f t="shared" si="5558"/>
        <v>6</v>
      </c>
      <c r="BF3237" s="187">
        <f t="shared" si="5558"/>
        <v>6</v>
      </c>
      <c r="BG3237" s="187">
        <f t="shared" si="5558"/>
        <v>6</v>
      </c>
      <c r="BH3237" s="187">
        <f t="shared" si="5558"/>
        <v>6</v>
      </c>
      <c r="BI3237" s="187">
        <f t="shared" si="5558"/>
        <v>6</v>
      </c>
      <c r="BJ3237" s="188">
        <f t="shared" si="5558"/>
        <v>6</v>
      </c>
    </row>
    <row r="3238" spans="1:93" s="2" customFormat="1" ht="15" hidden="1" customHeight="1" outlineLevel="2" x14ac:dyDescent="0.25">
      <c r="A3238" s="152" t="s">
        <v>192</v>
      </c>
      <c r="B3238" s="129" t="e">
        <f>C3231</f>
        <v>#REF!</v>
      </c>
      <c r="C3238" s="130" t="e">
        <f t="shared" si="5552"/>
        <v>#REF!</v>
      </c>
      <c r="D3238" s="130" t="e">
        <f t="shared" si="5552"/>
        <v>#REF!</v>
      </c>
      <c r="E3238" s="130" t="e">
        <f t="shared" si="5552"/>
        <v>#REF!</v>
      </c>
      <c r="F3238" s="130" t="e">
        <f t="shared" si="5552"/>
        <v>#REF!</v>
      </c>
      <c r="G3238" s="130" t="e">
        <f t="shared" si="5552"/>
        <v>#REF!</v>
      </c>
      <c r="H3238" s="130" t="e">
        <f t="shared" si="5552"/>
        <v>#REF!</v>
      </c>
      <c r="I3238" s="130" t="e">
        <f t="shared" si="5552"/>
        <v>#REF!</v>
      </c>
      <c r="J3238" s="190" t="e">
        <f t="shared" si="5552"/>
        <v>#REF!</v>
      </c>
      <c r="K3238" s="130" t="e">
        <f t="shared" si="5552"/>
        <v>#REF!</v>
      </c>
      <c r="L3238" s="131" t="e">
        <f t="shared" si="5552"/>
        <v>#REF!</v>
      </c>
      <c r="M3238" s="129" t="e">
        <f>D3231</f>
        <v>#REF!</v>
      </c>
      <c r="N3238" s="130" t="e">
        <f t="shared" si="5554"/>
        <v>#REF!</v>
      </c>
      <c r="O3238" s="130" t="e">
        <f t="shared" si="5554"/>
        <v>#REF!</v>
      </c>
      <c r="P3238" s="130" t="e">
        <f t="shared" si="5554"/>
        <v>#REF!</v>
      </c>
      <c r="Q3238" s="130" t="e">
        <f t="shared" si="5554"/>
        <v>#REF!</v>
      </c>
      <c r="R3238" s="130" t="e">
        <f t="shared" si="5554"/>
        <v>#REF!</v>
      </c>
      <c r="S3238" s="130" t="e">
        <f t="shared" si="5554"/>
        <v>#REF!</v>
      </c>
      <c r="T3238" s="130" t="e">
        <f t="shared" si="5554"/>
        <v>#REF!</v>
      </c>
      <c r="U3238" s="130" t="e">
        <f t="shared" si="5554"/>
        <v>#REF!</v>
      </c>
      <c r="V3238" s="131" t="e">
        <f t="shared" si="5554"/>
        <v>#REF!</v>
      </c>
      <c r="W3238" s="129" t="e">
        <f>E3231</f>
        <v>#REF!</v>
      </c>
      <c r="X3238" s="130" t="e">
        <f t="shared" si="5555"/>
        <v>#REF!</v>
      </c>
      <c r="Y3238" s="130" t="e">
        <f t="shared" si="5555"/>
        <v>#REF!</v>
      </c>
      <c r="Z3238" s="130" t="e">
        <f t="shared" si="5555"/>
        <v>#REF!</v>
      </c>
      <c r="AA3238" s="130" t="e">
        <f t="shared" si="5555"/>
        <v>#REF!</v>
      </c>
      <c r="AB3238" s="130" t="e">
        <f t="shared" si="5555"/>
        <v>#REF!</v>
      </c>
      <c r="AC3238" s="130" t="e">
        <f t="shared" si="5555"/>
        <v>#REF!</v>
      </c>
      <c r="AD3238" s="130" t="e">
        <f t="shared" si="5555"/>
        <v>#REF!</v>
      </c>
      <c r="AE3238" s="130" t="e">
        <f t="shared" si="5555"/>
        <v>#REF!</v>
      </c>
      <c r="AF3238" s="131" t="e">
        <f t="shared" si="5555"/>
        <v>#REF!</v>
      </c>
      <c r="AG3238" s="129" t="e">
        <f>F3231</f>
        <v>#REF!</v>
      </c>
      <c r="AH3238" s="130" t="e">
        <f t="shared" si="5556"/>
        <v>#REF!</v>
      </c>
      <c r="AI3238" s="130" t="e">
        <f t="shared" si="5556"/>
        <v>#REF!</v>
      </c>
      <c r="AJ3238" s="130" t="e">
        <f t="shared" si="5556"/>
        <v>#REF!</v>
      </c>
      <c r="AK3238" s="130" t="e">
        <f t="shared" si="5556"/>
        <v>#REF!</v>
      </c>
      <c r="AL3238" s="130" t="e">
        <f t="shared" si="5556"/>
        <v>#REF!</v>
      </c>
      <c r="AM3238" s="130" t="e">
        <f t="shared" si="5556"/>
        <v>#REF!</v>
      </c>
      <c r="AN3238" s="130" t="e">
        <f t="shared" si="5556"/>
        <v>#REF!</v>
      </c>
      <c r="AO3238" s="130" t="e">
        <f t="shared" si="5556"/>
        <v>#REF!</v>
      </c>
      <c r="AP3238" s="131" t="e">
        <f t="shared" si="5556"/>
        <v>#REF!</v>
      </c>
      <c r="AQ3238" s="129" t="e">
        <f>G3231</f>
        <v>#REF!</v>
      </c>
      <c r="AR3238" s="130" t="e">
        <f t="shared" si="5557"/>
        <v>#REF!</v>
      </c>
      <c r="AS3238" s="130" t="e">
        <f t="shared" si="5557"/>
        <v>#REF!</v>
      </c>
      <c r="AT3238" s="130" t="e">
        <f t="shared" si="5557"/>
        <v>#REF!</v>
      </c>
      <c r="AU3238" s="130" t="e">
        <f t="shared" si="5557"/>
        <v>#REF!</v>
      </c>
      <c r="AV3238" s="130" t="e">
        <f t="shared" si="5557"/>
        <v>#REF!</v>
      </c>
      <c r="AW3238" s="130" t="e">
        <f t="shared" si="5557"/>
        <v>#REF!</v>
      </c>
      <c r="AX3238" s="130" t="e">
        <f t="shared" si="5557"/>
        <v>#REF!</v>
      </c>
      <c r="AY3238" s="130" t="e">
        <f t="shared" si="5557"/>
        <v>#REF!</v>
      </c>
      <c r="AZ3238" s="131" t="e">
        <f t="shared" si="5557"/>
        <v>#REF!</v>
      </c>
      <c r="BA3238" s="129" t="e">
        <f>H3231</f>
        <v>#REF!</v>
      </c>
      <c r="BB3238" s="130" t="e">
        <f t="shared" si="5558"/>
        <v>#REF!</v>
      </c>
      <c r="BC3238" s="130" t="e">
        <f t="shared" si="5558"/>
        <v>#REF!</v>
      </c>
      <c r="BD3238" s="130" t="e">
        <f t="shared" si="5558"/>
        <v>#REF!</v>
      </c>
      <c r="BE3238" s="130" t="e">
        <f t="shared" si="5558"/>
        <v>#REF!</v>
      </c>
      <c r="BF3238" s="130" t="e">
        <f t="shared" si="5558"/>
        <v>#REF!</v>
      </c>
      <c r="BG3238" s="130" t="e">
        <f t="shared" si="5558"/>
        <v>#REF!</v>
      </c>
      <c r="BH3238" s="130" t="e">
        <f t="shared" si="5558"/>
        <v>#REF!</v>
      </c>
      <c r="BI3238" s="130" t="e">
        <f t="shared" si="5558"/>
        <v>#REF!</v>
      </c>
      <c r="BJ3238" s="131" t="e">
        <f t="shared" si="5558"/>
        <v>#REF!</v>
      </c>
      <c r="BK3238"/>
      <c r="BL3238"/>
      <c r="BM3238"/>
      <c r="BN3238"/>
      <c r="BO3238"/>
      <c r="BP3238"/>
      <c r="BQ3238"/>
      <c r="BR3238"/>
      <c r="BS3238"/>
      <c r="BT3238"/>
      <c r="BU3238"/>
      <c r="BV3238"/>
      <c r="BW3238"/>
      <c r="BX3238"/>
      <c r="BY3238"/>
      <c r="BZ3238"/>
      <c r="CA3238"/>
      <c r="CB3238"/>
      <c r="CC3238"/>
      <c r="CD3238"/>
      <c r="CE3238"/>
      <c r="CF3238"/>
      <c r="CG3238"/>
      <c r="CH3238"/>
      <c r="CI3238"/>
      <c r="CJ3238"/>
      <c r="CK3238"/>
      <c r="CL3238"/>
      <c r="CM3238"/>
      <c r="CN3238"/>
      <c r="CO3238"/>
    </row>
    <row r="3239" spans="1:93" s="2" customFormat="1" ht="15" hidden="1" customHeight="1" outlineLevel="2" x14ac:dyDescent="0.25">
      <c r="A3239" s="152" t="s">
        <v>47</v>
      </c>
      <c r="B3239" s="129" t="e">
        <f>C3232</f>
        <v>#REF!</v>
      </c>
      <c r="C3239" s="130" t="e">
        <f t="shared" si="5552"/>
        <v>#REF!</v>
      </c>
      <c r="D3239" s="130" t="e">
        <f t="shared" si="5552"/>
        <v>#REF!</v>
      </c>
      <c r="E3239" s="130" t="e">
        <f t="shared" si="5552"/>
        <v>#REF!</v>
      </c>
      <c r="F3239" s="130" t="e">
        <f t="shared" si="5552"/>
        <v>#REF!</v>
      </c>
      <c r="G3239" s="130" t="e">
        <f t="shared" si="5552"/>
        <v>#REF!</v>
      </c>
      <c r="H3239" s="130" t="e">
        <f t="shared" si="5552"/>
        <v>#REF!</v>
      </c>
      <c r="I3239" s="130" t="e">
        <f t="shared" si="5552"/>
        <v>#REF!</v>
      </c>
      <c r="J3239" s="190" t="e">
        <f t="shared" si="5552"/>
        <v>#REF!</v>
      </c>
      <c r="K3239" s="130" t="e">
        <f t="shared" si="5552"/>
        <v>#REF!</v>
      </c>
      <c r="L3239" s="131" t="e">
        <f t="shared" si="5552"/>
        <v>#REF!</v>
      </c>
      <c r="M3239" s="129" t="e">
        <f>D3232</f>
        <v>#REF!</v>
      </c>
      <c r="N3239" s="130" t="e">
        <f t="shared" si="5554"/>
        <v>#REF!</v>
      </c>
      <c r="O3239" s="130" t="e">
        <f t="shared" si="5554"/>
        <v>#REF!</v>
      </c>
      <c r="P3239" s="130" t="e">
        <f t="shared" si="5554"/>
        <v>#REF!</v>
      </c>
      <c r="Q3239" s="130" t="e">
        <f t="shared" si="5554"/>
        <v>#REF!</v>
      </c>
      <c r="R3239" s="130" t="e">
        <f t="shared" si="5554"/>
        <v>#REF!</v>
      </c>
      <c r="S3239" s="130" t="e">
        <f t="shared" si="5554"/>
        <v>#REF!</v>
      </c>
      <c r="T3239" s="130" t="e">
        <f t="shared" si="5554"/>
        <v>#REF!</v>
      </c>
      <c r="U3239" s="130" t="e">
        <f t="shared" si="5554"/>
        <v>#REF!</v>
      </c>
      <c r="V3239" s="131" t="e">
        <f t="shared" si="5554"/>
        <v>#REF!</v>
      </c>
      <c r="W3239" s="129" t="e">
        <f>E3232</f>
        <v>#REF!</v>
      </c>
      <c r="X3239" s="130" t="e">
        <f t="shared" si="5555"/>
        <v>#REF!</v>
      </c>
      <c r="Y3239" s="130" t="e">
        <f t="shared" si="5555"/>
        <v>#REF!</v>
      </c>
      <c r="Z3239" s="130" t="e">
        <f t="shared" si="5555"/>
        <v>#REF!</v>
      </c>
      <c r="AA3239" s="130" t="e">
        <f t="shared" si="5555"/>
        <v>#REF!</v>
      </c>
      <c r="AB3239" s="130" t="e">
        <f t="shared" si="5555"/>
        <v>#REF!</v>
      </c>
      <c r="AC3239" s="130" t="e">
        <f t="shared" si="5555"/>
        <v>#REF!</v>
      </c>
      <c r="AD3239" s="130" t="e">
        <f t="shared" si="5555"/>
        <v>#REF!</v>
      </c>
      <c r="AE3239" s="130" t="e">
        <f t="shared" si="5555"/>
        <v>#REF!</v>
      </c>
      <c r="AF3239" s="131" t="e">
        <f t="shared" si="5555"/>
        <v>#REF!</v>
      </c>
      <c r="AG3239" s="129" t="e">
        <f>F3232</f>
        <v>#REF!</v>
      </c>
      <c r="AH3239" s="130" t="e">
        <f t="shared" si="5556"/>
        <v>#REF!</v>
      </c>
      <c r="AI3239" s="130" t="e">
        <f t="shared" si="5556"/>
        <v>#REF!</v>
      </c>
      <c r="AJ3239" s="130" t="e">
        <f t="shared" si="5556"/>
        <v>#REF!</v>
      </c>
      <c r="AK3239" s="130" t="e">
        <f t="shared" si="5556"/>
        <v>#REF!</v>
      </c>
      <c r="AL3239" s="130" t="e">
        <f t="shared" si="5556"/>
        <v>#REF!</v>
      </c>
      <c r="AM3239" s="130" t="e">
        <f t="shared" si="5556"/>
        <v>#REF!</v>
      </c>
      <c r="AN3239" s="130" t="e">
        <f t="shared" si="5556"/>
        <v>#REF!</v>
      </c>
      <c r="AO3239" s="130" t="e">
        <f t="shared" si="5556"/>
        <v>#REF!</v>
      </c>
      <c r="AP3239" s="131" t="e">
        <f t="shared" si="5556"/>
        <v>#REF!</v>
      </c>
      <c r="AQ3239" s="129" t="e">
        <f>G3232</f>
        <v>#REF!</v>
      </c>
      <c r="AR3239" s="130" t="e">
        <f t="shared" si="5557"/>
        <v>#REF!</v>
      </c>
      <c r="AS3239" s="130" t="e">
        <f t="shared" si="5557"/>
        <v>#REF!</v>
      </c>
      <c r="AT3239" s="130" t="e">
        <f t="shared" si="5557"/>
        <v>#REF!</v>
      </c>
      <c r="AU3239" s="130" t="e">
        <f t="shared" si="5557"/>
        <v>#REF!</v>
      </c>
      <c r="AV3239" s="130" t="e">
        <f t="shared" si="5557"/>
        <v>#REF!</v>
      </c>
      <c r="AW3239" s="130" t="e">
        <f t="shared" si="5557"/>
        <v>#REF!</v>
      </c>
      <c r="AX3239" s="130" t="e">
        <f t="shared" si="5557"/>
        <v>#REF!</v>
      </c>
      <c r="AY3239" s="130" t="e">
        <f t="shared" si="5557"/>
        <v>#REF!</v>
      </c>
      <c r="AZ3239" s="131" t="e">
        <f t="shared" si="5557"/>
        <v>#REF!</v>
      </c>
      <c r="BA3239" s="129" t="e">
        <f>H3232</f>
        <v>#REF!</v>
      </c>
      <c r="BB3239" s="130" t="e">
        <f t="shared" si="5558"/>
        <v>#REF!</v>
      </c>
      <c r="BC3239" s="130" t="e">
        <f t="shared" si="5558"/>
        <v>#REF!</v>
      </c>
      <c r="BD3239" s="130" t="e">
        <f t="shared" si="5558"/>
        <v>#REF!</v>
      </c>
      <c r="BE3239" s="130" t="e">
        <f t="shared" si="5558"/>
        <v>#REF!</v>
      </c>
      <c r="BF3239" s="130" t="e">
        <f t="shared" si="5558"/>
        <v>#REF!</v>
      </c>
      <c r="BG3239" s="130" t="e">
        <f t="shared" si="5558"/>
        <v>#REF!</v>
      </c>
      <c r="BH3239" s="130" t="e">
        <f t="shared" si="5558"/>
        <v>#REF!</v>
      </c>
      <c r="BI3239" s="130" t="e">
        <f t="shared" si="5558"/>
        <v>#REF!</v>
      </c>
      <c r="BJ3239" s="131" t="e">
        <f t="shared" si="5558"/>
        <v>#REF!</v>
      </c>
      <c r="BK3239"/>
      <c r="BL3239"/>
      <c r="BM3239"/>
      <c r="BN3239"/>
      <c r="BO3239"/>
      <c r="BP3239"/>
      <c r="BQ3239"/>
      <c r="BR3239"/>
      <c r="BS3239"/>
      <c r="BT3239"/>
      <c r="BU3239"/>
      <c r="BV3239"/>
      <c r="BW3239"/>
      <c r="BX3239"/>
      <c r="BY3239"/>
      <c r="BZ3239"/>
      <c r="CA3239"/>
      <c r="CB3239"/>
      <c r="CC3239"/>
      <c r="CD3239"/>
      <c r="CE3239"/>
      <c r="CF3239"/>
      <c r="CG3239"/>
      <c r="CH3239"/>
      <c r="CI3239"/>
      <c r="CJ3239"/>
      <c r="CK3239"/>
      <c r="CL3239"/>
      <c r="CM3239"/>
      <c r="CN3239"/>
      <c r="CO3239"/>
    </row>
    <row r="3240" spans="1:93" s="2" customFormat="1" ht="15" hidden="1" customHeight="1" outlineLevel="2" x14ac:dyDescent="0.25">
      <c r="A3240" s="152" t="s">
        <v>57</v>
      </c>
      <c r="B3240" s="129">
        <f t="shared" ref="B3240" si="5559">E$3</f>
        <v>0.91</v>
      </c>
      <c r="C3240" s="130">
        <f t="shared" si="5552"/>
        <v>0.91</v>
      </c>
      <c r="D3240" s="130">
        <f t="shared" si="5552"/>
        <v>0.91</v>
      </c>
      <c r="E3240" s="130">
        <f t="shared" si="5552"/>
        <v>0.91</v>
      </c>
      <c r="F3240" s="130">
        <f t="shared" si="5552"/>
        <v>0.91</v>
      </c>
      <c r="G3240" s="130">
        <f t="shared" si="5552"/>
        <v>0.91</v>
      </c>
      <c r="H3240" s="130">
        <f t="shared" si="5552"/>
        <v>0.91</v>
      </c>
      <c r="I3240" s="130">
        <f t="shared" si="5552"/>
        <v>0.91</v>
      </c>
      <c r="J3240" s="190">
        <f t="shared" si="5552"/>
        <v>0.91</v>
      </c>
      <c r="K3240" s="130">
        <f t="shared" si="5552"/>
        <v>0.91</v>
      </c>
      <c r="L3240" s="131">
        <f t="shared" si="5552"/>
        <v>0.91</v>
      </c>
      <c r="M3240" s="129">
        <f t="shared" ref="M3240" si="5560">F$3</f>
        <v>3.6</v>
      </c>
      <c r="N3240" s="130">
        <f t="shared" si="5554"/>
        <v>3.6</v>
      </c>
      <c r="O3240" s="130">
        <f t="shared" si="5554"/>
        <v>3.6</v>
      </c>
      <c r="P3240" s="130">
        <f t="shared" si="5554"/>
        <v>3.6</v>
      </c>
      <c r="Q3240" s="130">
        <f t="shared" si="5554"/>
        <v>3.6</v>
      </c>
      <c r="R3240" s="130">
        <f t="shared" si="5554"/>
        <v>3.6</v>
      </c>
      <c r="S3240" s="130">
        <f t="shared" si="5554"/>
        <v>3.6</v>
      </c>
      <c r="T3240" s="130">
        <f t="shared" si="5554"/>
        <v>3.6</v>
      </c>
      <c r="U3240" s="130">
        <f t="shared" si="5554"/>
        <v>3.6</v>
      </c>
      <c r="V3240" s="131">
        <f t="shared" si="5554"/>
        <v>3.6</v>
      </c>
      <c r="W3240" s="129">
        <f t="shared" ref="W3240" si="5561">G$3</f>
        <v>3.6</v>
      </c>
      <c r="X3240" s="130">
        <f t="shared" si="5555"/>
        <v>3.6</v>
      </c>
      <c r="Y3240" s="130">
        <f t="shared" si="5555"/>
        <v>3.6</v>
      </c>
      <c r="Z3240" s="130">
        <f t="shared" si="5555"/>
        <v>3.6</v>
      </c>
      <c r="AA3240" s="130">
        <f t="shared" si="5555"/>
        <v>3.6</v>
      </c>
      <c r="AB3240" s="130">
        <f t="shared" si="5555"/>
        <v>3.6</v>
      </c>
      <c r="AC3240" s="130">
        <f t="shared" si="5555"/>
        <v>3.6</v>
      </c>
      <c r="AD3240" s="130">
        <f t="shared" si="5555"/>
        <v>3.6</v>
      </c>
      <c r="AE3240" s="130">
        <f t="shared" si="5555"/>
        <v>3.6</v>
      </c>
      <c r="AF3240" s="131">
        <f t="shared" si="5555"/>
        <v>3.6</v>
      </c>
      <c r="AG3240" s="129">
        <f t="shared" ref="AG3240" si="5562">H$3</f>
        <v>3.6</v>
      </c>
      <c r="AH3240" s="130">
        <f t="shared" si="5556"/>
        <v>3.6</v>
      </c>
      <c r="AI3240" s="130">
        <f t="shared" si="5556"/>
        <v>3.6</v>
      </c>
      <c r="AJ3240" s="130">
        <f t="shared" si="5556"/>
        <v>3.6</v>
      </c>
      <c r="AK3240" s="130">
        <f t="shared" si="5556"/>
        <v>3.6</v>
      </c>
      <c r="AL3240" s="130">
        <f t="shared" si="5556"/>
        <v>3.6</v>
      </c>
      <c r="AM3240" s="130">
        <f t="shared" si="5556"/>
        <v>3.6</v>
      </c>
      <c r="AN3240" s="130">
        <f t="shared" si="5556"/>
        <v>3.6</v>
      </c>
      <c r="AO3240" s="130">
        <f t="shared" si="5556"/>
        <v>3.6</v>
      </c>
      <c r="AP3240" s="131">
        <f t="shared" si="5556"/>
        <v>3.6</v>
      </c>
      <c r="AQ3240" s="129">
        <f t="shared" ref="AQ3240" si="5563">I$3</f>
        <v>0.91</v>
      </c>
      <c r="AR3240" s="130">
        <f t="shared" si="5557"/>
        <v>0.91</v>
      </c>
      <c r="AS3240" s="130">
        <f t="shared" si="5557"/>
        <v>0.91</v>
      </c>
      <c r="AT3240" s="130">
        <f t="shared" si="5557"/>
        <v>0.91</v>
      </c>
      <c r="AU3240" s="130">
        <f t="shared" si="5557"/>
        <v>0.91</v>
      </c>
      <c r="AV3240" s="130">
        <f t="shared" si="5557"/>
        <v>0.91</v>
      </c>
      <c r="AW3240" s="130">
        <f t="shared" si="5557"/>
        <v>0.91</v>
      </c>
      <c r="AX3240" s="130">
        <f t="shared" si="5557"/>
        <v>0.91</v>
      </c>
      <c r="AY3240" s="130">
        <f t="shared" si="5557"/>
        <v>0.91</v>
      </c>
      <c r="AZ3240" s="131">
        <f t="shared" si="5557"/>
        <v>0.91</v>
      </c>
      <c r="BA3240" s="129">
        <f t="shared" ref="BA3240" si="5564">J$3</f>
        <v>0</v>
      </c>
      <c r="BB3240" s="130">
        <f t="shared" si="5558"/>
        <v>0</v>
      </c>
      <c r="BC3240" s="130">
        <f t="shared" si="5558"/>
        <v>0</v>
      </c>
      <c r="BD3240" s="130">
        <f t="shared" si="5558"/>
        <v>0</v>
      </c>
      <c r="BE3240" s="130">
        <f t="shared" si="5558"/>
        <v>0</v>
      </c>
      <c r="BF3240" s="130">
        <f t="shared" si="5558"/>
        <v>0</v>
      </c>
      <c r="BG3240" s="130">
        <f t="shared" si="5558"/>
        <v>0</v>
      </c>
      <c r="BH3240" s="130">
        <f t="shared" si="5558"/>
        <v>0</v>
      </c>
      <c r="BI3240" s="130">
        <f t="shared" si="5558"/>
        <v>0</v>
      </c>
      <c r="BJ3240" s="131">
        <f t="shared" si="5558"/>
        <v>0</v>
      </c>
      <c r="BK3240"/>
      <c r="BL3240"/>
      <c r="BM3240"/>
      <c r="BN3240"/>
      <c r="BO3240"/>
      <c r="BP3240"/>
      <c r="BQ3240"/>
      <c r="BR3240"/>
      <c r="BS3240"/>
      <c r="BT3240"/>
      <c r="BU3240"/>
      <c r="BV3240"/>
      <c r="BW3240"/>
      <c r="BX3240"/>
      <c r="BY3240"/>
      <c r="BZ3240"/>
      <c r="CA3240"/>
      <c r="CB3240"/>
      <c r="CC3240"/>
      <c r="CD3240"/>
      <c r="CE3240"/>
      <c r="CF3240"/>
      <c r="CG3240"/>
      <c r="CH3240"/>
      <c r="CI3240"/>
      <c r="CJ3240"/>
      <c r="CK3240"/>
      <c r="CL3240"/>
      <c r="CM3240"/>
      <c r="CN3240"/>
      <c r="CO3240"/>
    </row>
    <row r="3241" spans="1:93" s="2" customFormat="1" ht="15" hidden="1" customHeight="1" outlineLevel="2" x14ac:dyDescent="0.25">
      <c r="A3241" s="152" t="s">
        <v>58</v>
      </c>
      <c r="B3241" s="132">
        <f t="shared" ref="B3241" si="5565">B3240/10*0</f>
        <v>0</v>
      </c>
      <c r="C3241" s="133">
        <f t="shared" ref="C3241" si="5566">C3240/10*1</f>
        <v>9.0999999999999998E-2</v>
      </c>
      <c r="D3241" s="133">
        <f t="shared" ref="D3241" si="5567">D3240/10*2</f>
        <v>0.182</v>
      </c>
      <c r="E3241" s="133">
        <f t="shared" ref="E3241" si="5568">E3240/10*3</f>
        <v>0.27300000000000002</v>
      </c>
      <c r="F3241" s="133">
        <f t="shared" ref="F3241" si="5569">F3240/10*4</f>
        <v>0.36399999999999999</v>
      </c>
      <c r="G3241" s="133">
        <f t="shared" ref="G3241" si="5570">G3240/10*5</f>
        <v>0.45499999999999996</v>
      </c>
      <c r="H3241" s="133">
        <f t="shared" ref="H3241" si="5571">H3240/10*6</f>
        <v>0.54600000000000004</v>
      </c>
      <c r="I3241" s="133">
        <f t="shared" ref="I3241" si="5572">I3240/10*7</f>
        <v>0.63700000000000001</v>
      </c>
      <c r="J3241" s="191">
        <f t="shared" ref="J3241" si="5573">J3240/10*8</f>
        <v>0.72799999999999998</v>
      </c>
      <c r="K3241" s="133">
        <f t="shared" ref="K3241" si="5574">K3240/10*9</f>
        <v>0.81899999999999995</v>
      </c>
      <c r="L3241" s="134">
        <f t="shared" ref="L3241" si="5575">L3240/10*10</f>
        <v>0.90999999999999992</v>
      </c>
      <c r="M3241" s="133">
        <f t="shared" ref="M3241" si="5576">M3240/10*1</f>
        <v>0.36</v>
      </c>
      <c r="N3241" s="133">
        <f t="shared" ref="N3241" si="5577">N3240/10*2</f>
        <v>0.72</v>
      </c>
      <c r="O3241" s="133">
        <f t="shared" ref="O3241" si="5578">O3240/10*3</f>
        <v>1.08</v>
      </c>
      <c r="P3241" s="133">
        <f t="shared" ref="P3241" si="5579">P3240/10*4</f>
        <v>1.44</v>
      </c>
      <c r="Q3241" s="133">
        <f t="shared" ref="Q3241" si="5580">Q3240/10*5</f>
        <v>1.7999999999999998</v>
      </c>
      <c r="R3241" s="133">
        <f t="shared" ref="R3241" si="5581">R3240/10*6</f>
        <v>2.16</v>
      </c>
      <c r="S3241" s="133">
        <f t="shared" ref="S3241" si="5582">S3240/10*7</f>
        <v>2.52</v>
      </c>
      <c r="T3241" s="133">
        <f t="shared" ref="T3241" si="5583">T3240/10*8</f>
        <v>2.88</v>
      </c>
      <c r="U3241" s="133">
        <f t="shared" ref="U3241" si="5584">U3240/10*9</f>
        <v>3.2399999999999998</v>
      </c>
      <c r="V3241" s="134">
        <f t="shared" ref="V3241" si="5585">V3240/10*10</f>
        <v>3.5999999999999996</v>
      </c>
      <c r="W3241" s="133">
        <f t="shared" ref="W3241" si="5586">W3240/10*1</f>
        <v>0.36</v>
      </c>
      <c r="X3241" s="133">
        <f t="shared" ref="X3241" si="5587">X3240/10*2</f>
        <v>0.72</v>
      </c>
      <c r="Y3241" s="133">
        <f t="shared" ref="Y3241" si="5588">Y3240/10*3</f>
        <v>1.08</v>
      </c>
      <c r="Z3241" s="133">
        <f t="shared" ref="Z3241" si="5589">Z3240/10*4</f>
        <v>1.44</v>
      </c>
      <c r="AA3241" s="133">
        <f t="shared" ref="AA3241" si="5590">AA3240/10*5</f>
        <v>1.7999999999999998</v>
      </c>
      <c r="AB3241" s="133">
        <f t="shared" ref="AB3241" si="5591">AB3240/10*6</f>
        <v>2.16</v>
      </c>
      <c r="AC3241" s="133">
        <f t="shared" ref="AC3241" si="5592">AC3240/10*7</f>
        <v>2.52</v>
      </c>
      <c r="AD3241" s="133">
        <f t="shared" ref="AD3241" si="5593">AD3240/10*8</f>
        <v>2.88</v>
      </c>
      <c r="AE3241" s="134">
        <f t="shared" ref="AE3241" si="5594">AE3240/10*9</f>
        <v>3.2399999999999998</v>
      </c>
      <c r="AF3241" s="134">
        <f t="shared" ref="AF3241" si="5595">AF3240/10*10</f>
        <v>3.5999999999999996</v>
      </c>
      <c r="AG3241" s="133">
        <f t="shared" ref="AG3241" si="5596">AG3240/10*1</f>
        <v>0.36</v>
      </c>
      <c r="AH3241" s="133">
        <f t="shared" ref="AH3241" si="5597">AH3240/10*2</f>
        <v>0.72</v>
      </c>
      <c r="AI3241" s="133">
        <f t="shared" ref="AI3241" si="5598">AI3240/10*3</f>
        <v>1.08</v>
      </c>
      <c r="AJ3241" s="133">
        <f t="shared" ref="AJ3241" si="5599">AJ3240/10*4</f>
        <v>1.44</v>
      </c>
      <c r="AK3241" s="133">
        <f t="shared" ref="AK3241" si="5600">AK3240/10*5</f>
        <v>1.7999999999999998</v>
      </c>
      <c r="AL3241" s="133">
        <f t="shared" ref="AL3241" si="5601">AL3240/10*6</f>
        <v>2.16</v>
      </c>
      <c r="AM3241" s="133">
        <f t="shared" ref="AM3241" si="5602">AM3240/10*7</f>
        <v>2.52</v>
      </c>
      <c r="AN3241" s="133">
        <f t="shared" ref="AN3241" si="5603">AN3240/10*8</f>
        <v>2.88</v>
      </c>
      <c r="AO3241" s="134">
        <f t="shared" ref="AO3241" si="5604">AO3240/10*9</f>
        <v>3.2399999999999998</v>
      </c>
      <c r="AP3241" s="134">
        <f t="shared" ref="AP3241" si="5605">AP3240/10*10</f>
        <v>3.5999999999999996</v>
      </c>
      <c r="AQ3241" s="133">
        <f t="shared" ref="AQ3241" si="5606">AQ3240/10*1</f>
        <v>9.0999999999999998E-2</v>
      </c>
      <c r="AR3241" s="133">
        <f t="shared" ref="AR3241" si="5607">AR3240/10*2</f>
        <v>0.182</v>
      </c>
      <c r="AS3241" s="133">
        <f t="shared" ref="AS3241" si="5608">AS3240/10*3</f>
        <v>0.27300000000000002</v>
      </c>
      <c r="AT3241" s="133">
        <f t="shared" ref="AT3241" si="5609">AT3240/10*4</f>
        <v>0.36399999999999999</v>
      </c>
      <c r="AU3241" s="133">
        <f t="shared" ref="AU3241" si="5610">AU3240/10*5</f>
        <v>0.45499999999999996</v>
      </c>
      <c r="AV3241" s="133">
        <f t="shared" ref="AV3241" si="5611">AV3240/10*6</f>
        <v>0.54600000000000004</v>
      </c>
      <c r="AW3241" s="133">
        <f t="shared" ref="AW3241" si="5612">AW3240/10*7</f>
        <v>0.63700000000000001</v>
      </c>
      <c r="AX3241" s="133">
        <f t="shared" ref="AX3241" si="5613">AX3240/10*8</f>
        <v>0.72799999999999998</v>
      </c>
      <c r="AY3241" s="134">
        <f t="shared" ref="AY3241" si="5614">AY3240/10*9</f>
        <v>0.81899999999999995</v>
      </c>
      <c r="AZ3241" s="134">
        <f t="shared" ref="AZ3241" si="5615">AZ3240/10*10</f>
        <v>0.90999999999999992</v>
      </c>
      <c r="BA3241" s="133">
        <f t="shared" ref="BA3241" si="5616">BA3240/10*1</f>
        <v>0</v>
      </c>
      <c r="BB3241" s="133">
        <f t="shared" ref="BB3241" si="5617">BB3240/10*2</f>
        <v>0</v>
      </c>
      <c r="BC3241" s="133">
        <f t="shared" ref="BC3241" si="5618">BC3240/10*3</f>
        <v>0</v>
      </c>
      <c r="BD3241" s="133">
        <f t="shared" ref="BD3241" si="5619">BD3240/10*4</f>
        <v>0</v>
      </c>
      <c r="BE3241" s="133">
        <f t="shared" ref="BE3241" si="5620">BE3240/10*5</f>
        <v>0</v>
      </c>
      <c r="BF3241" s="133">
        <f t="shared" ref="BF3241" si="5621">BF3240/10*6</f>
        <v>0</v>
      </c>
      <c r="BG3241" s="133">
        <f t="shared" ref="BG3241" si="5622">BG3240/10*7</f>
        <v>0</v>
      </c>
      <c r="BH3241" s="133">
        <f t="shared" ref="BH3241" si="5623">BH3240/10*8</f>
        <v>0</v>
      </c>
      <c r="BI3241" s="134">
        <f t="shared" ref="BI3241" si="5624">BI3240/10*9</f>
        <v>0</v>
      </c>
      <c r="BJ3241" s="134">
        <f t="shared" ref="BJ3241" si="5625">BJ3240/10*10</f>
        <v>0</v>
      </c>
      <c r="BK3241"/>
      <c r="BL3241"/>
      <c r="BM3241"/>
      <c r="BN3241"/>
      <c r="BO3241"/>
      <c r="BP3241"/>
      <c r="BQ3241"/>
      <c r="BR3241"/>
      <c r="BS3241"/>
      <c r="BT3241"/>
      <c r="BU3241"/>
      <c r="BV3241"/>
      <c r="BW3241"/>
      <c r="BX3241"/>
      <c r="BY3241"/>
      <c r="BZ3241"/>
      <c r="CA3241"/>
      <c r="CB3241"/>
      <c r="CC3241"/>
      <c r="CD3241"/>
      <c r="CE3241"/>
      <c r="CF3241"/>
      <c r="CG3241"/>
      <c r="CH3241"/>
      <c r="CI3241"/>
      <c r="CJ3241"/>
      <c r="CK3241"/>
      <c r="CL3241"/>
      <c r="CM3241"/>
      <c r="CN3241"/>
      <c r="CO3241"/>
    </row>
    <row r="3242" spans="1:93" ht="15.75" hidden="1" outlineLevel="2" thickBot="1" x14ac:dyDescent="0.3">
      <c r="A3242" s="152" t="s">
        <v>60</v>
      </c>
      <c r="B3242" s="192" t="e">
        <f t="shared" ref="B3242:BJ3242" si="5626">-B3239+B3238*B3241-1*IF(AND($A3066=B3237,B3241&gt;=$A3185),B3241-$A3185,0)</f>
        <v>#REF!</v>
      </c>
      <c r="C3242" s="193" t="e">
        <f t="shared" si="5626"/>
        <v>#REF!</v>
      </c>
      <c r="D3242" s="193" t="e">
        <f t="shared" si="5626"/>
        <v>#REF!</v>
      </c>
      <c r="E3242" s="193" t="e">
        <f t="shared" si="5626"/>
        <v>#REF!</v>
      </c>
      <c r="F3242" s="193" t="e">
        <f t="shared" si="5626"/>
        <v>#REF!</v>
      </c>
      <c r="G3242" s="193" t="e">
        <f t="shared" si="5626"/>
        <v>#REF!</v>
      </c>
      <c r="H3242" s="193" t="e">
        <f t="shared" si="5626"/>
        <v>#REF!</v>
      </c>
      <c r="I3242" s="193" t="e">
        <f t="shared" si="5626"/>
        <v>#REF!</v>
      </c>
      <c r="J3242" s="193" t="e">
        <f t="shared" si="5626"/>
        <v>#REF!</v>
      </c>
      <c r="K3242" s="193" t="e">
        <f t="shared" si="5626"/>
        <v>#REF!</v>
      </c>
      <c r="L3242" s="194" t="e">
        <f t="shared" si="5626"/>
        <v>#REF!</v>
      </c>
      <c r="M3242" s="192" t="e">
        <f t="shared" si="5626"/>
        <v>#REF!</v>
      </c>
      <c r="N3242" s="193" t="e">
        <f t="shared" si="5626"/>
        <v>#REF!</v>
      </c>
      <c r="O3242" s="193" t="e">
        <f t="shared" si="5626"/>
        <v>#REF!</v>
      </c>
      <c r="P3242" s="193" t="e">
        <f t="shared" si="5626"/>
        <v>#REF!</v>
      </c>
      <c r="Q3242" s="193" t="e">
        <f t="shared" si="5626"/>
        <v>#REF!</v>
      </c>
      <c r="R3242" s="193" t="e">
        <f t="shared" si="5626"/>
        <v>#REF!</v>
      </c>
      <c r="S3242" s="193" t="e">
        <f t="shared" si="5626"/>
        <v>#REF!</v>
      </c>
      <c r="T3242" s="193" t="e">
        <f t="shared" si="5626"/>
        <v>#REF!</v>
      </c>
      <c r="U3242" s="193" t="e">
        <f t="shared" si="5626"/>
        <v>#REF!</v>
      </c>
      <c r="V3242" s="194" t="e">
        <f t="shared" si="5626"/>
        <v>#REF!</v>
      </c>
      <c r="W3242" s="192" t="e">
        <f t="shared" si="5626"/>
        <v>#REF!</v>
      </c>
      <c r="X3242" s="193" t="e">
        <f t="shared" si="5626"/>
        <v>#REF!</v>
      </c>
      <c r="Y3242" s="193" t="e">
        <f t="shared" si="5626"/>
        <v>#REF!</v>
      </c>
      <c r="Z3242" s="193" t="e">
        <f t="shared" si="5626"/>
        <v>#REF!</v>
      </c>
      <c r="AA3242" s="193" t="e">
        <f t="shared" si="5626"/>
        <v>#REF!</v>
      </c>
      <c r="AB3242" s="193" t="e">
        <f t="shared" si="5626"/>
        <v>#REF!</v>
      </c>
      <c r="AC3242" s="193" t="e">
        <f t="shared" si="5626"/>
        <v>#REF!</v>
      </c>
      <c r="AD3242" s="193" t="e">
        <f t="shared" si="5626"/>
        <v>#REF!</v>
      </c>
      <c r="AE3242" s="193" t="e">
        <f t="shared" si="5626"/>
        <v>#REF!</v>
      </c>
      <c r="AF3242" s="194" t="e">
        <f t="shared" si="5626"/>
        <v>#REF!</v>
      </c>
      <c r="AG3242" s="192" t="e">
        <f t="shared" si="5626"/>
        <v>#REF!</v>
      </c>
      <c r="AH3242" s="193" t="e">
        <f t="shared" si="5626"/>
        <v>#REF!</v>
      </c>
      <c r="AI3242" s="193" t="e">
        <f t="shared" si="5626"/>
        <v>#REF!</v>
      </c>
      <c r="AJ3242" s="193" t="e">
        <f t="shared" si="5626"/>
        <v>#REF!</v>
      </c>
      <c r="AK3242" s="193" t="e">
        <f t="shared" si="5626"/>
        <v>#REF!</v>
      </c>
      <c r="AL3242" s="193" t="e">
        <f t="shared" si="5626"/>
        <v>#REF!</v>
      </c>
      <c r="AM3242" s="193" t="e">
        <f t="shared" si="5626"/>
        <v>#REF!</v>
      </c>
      <c r="AN3242" s="193" t="e">
        <f t="shared" si="5626"/>
        <v>#REF!</v>
      </c>
      <c r="AO3242" s="193" t="e">
        <f t="shared" si="5626"/>
        <v>#REF!</v>
      </c>
      <c r="AP3242" s="194" t="e">
        <f t="shared" si="5626"/>
        <v>#REF!</v>
      </c>
      <c r="AQ3242" s="192" t="e">
        <f t="shared" si="5626"/>
        <v>#REF!</v>
      </c>
      <c r="AR3242" s="193" t="e">
        <f t="shared" si="5626"/>
        <v>#REF!</v>
      </c>
      <c r="AS3242" s="193" t="e">
        <f t="shared" si="5626"/>
        <v>#REF!</v>
      </c>
      <c r="AT3242" s="193" t="e">
        <f t="shared" si="5626"/>
        <v>#REF!</v>
      </c>
      <c r="AU3242" s="193" t="e">
        <f t="shared" si="5626"/>
        <v>#REF!</v>
      </c>
      <c r="AV3242" s="193" t="e">
        <f t="shared" si="5626"/>
        <v>#REF!</v>
      </c>
      <c r="AW3242" s="193" t="e">
        <f t="shared" si="5626"/>
        <v>#REF!</v>
      </c>
      <c r="AX3242" s="193" t="e">
        <f t="shared" si="5626"/>
        <v>#REF!</v>
      </c>
      <c r="AY3242" s="193" t="e">
        <f t="shared" si="5626"/>
        <v>#REF!</v>
      </c>
      <c r="AZ3242" s="194" t="e">
        <f t="shared" si="5626"/>
        <v>#REF!</v>
      </c>
      <c r="BA3242" s="192" t="e">
        <f t="shared" si="5626"/>
        <v>#REF!</v>
      </c>
      <c r="BB3242" s="193" t="e">
        <f t="shared" si="5626"/>
        <v>#REF!</v>
      </c>
      <c r="BC3242" s="193" t="e">
        <f t="shared" si="5626"/>
        <v>#REF!</v>
      </c>
      <c r="BD3242" s="193" t="e">
        <f t="shared" si="5626"/>
        <v>#REF!</v>
      </c>
      <c r="BE3242" s="193" t="e">
        <f t="shared" si="5626"/>
        <v>#REF!</v>
      </c>
      <c r="BF3242" s="193" t="e">
        <f t="shared" si="5626"/>
        <v>#REF!</v>
      </c>
      <c r="BG3242" s="193" t="e">
        <f t="shared" si="5626"/>
        <v>#REF!</v>
      </c>
      <c r="BH3242" s="193" t="e">
        <f t="shared" si="5626"/>
        <v>#REF!</v>
      </c>
      <c r="BI3242" s="193" t="e">
        <f t="shared" si="5626"/>
        <v>#REF!</v>
      </c>
      <c r="BJ3242" s="194" t="e">
        <f t="shared" si="5626"/>
        <v>#REF!</v>
      </c>
    </row>
    <row r="3243" spans="1:93" hidden="1" outlineLevel="2" x14ac:dyDescent="0.25"/>
    <row r="3244" spans="1:93" hidden="1" outlineLevel="1" collapsed="1" x14ac:dyDescent="0.25">
      <c r="A3244" s="181" t="e">
        <f>4*B3066/10</f>
        <v>#REF!</v>
      </c>
      <c r="B3244" s="180"/>
      <c r="C3244" s="180"/>
      <c r="D3244" s="180"/>
    </row>
    <row r="3245" spans="1:93" hidden="1" outlineLevel="2" x14ac:dyDescent="0.25">
      <c r="B3245" s="316" t="e">
        <f>#REF!</f>
        <v>#REF!</v>
      </c>
      <c r="C3245" s="317"/>
      <c r="D3245" s="316" t="e">
        <f>#REF!</f>
        <v>#REF!</v>
      </c>
      <c r="E3245" s="317"/>
      <c r="F3245" s="316" t="e">
        <f>#REF!</f>
        <v>#REF!</v>
      </c>
      <c r="G3245" s="317"/>
      <c r="H3245" s="316" t="e">
        <f>#REF!</f>
        <v>#REF!</v>
      </c>
      <c r="I3245" s="317"/>
      <c r="J3245" s="316" t="e">
        <f>#REF!</f>
        <v>#REF!</v>
      </c>
      <c r="K3245" s="317"/>
      <c r="L3245" s="316" t="e">
        <f>#REF!</f>
        <v>#REF!</v>
      </c>
      <c r="M3245" s="317"/>
    </row>
    <row r="3246" spans="1:93" hidden="1" outlineLevel="2" x14ac:dyDescent="0.25">
      <c r="B3246" s="105" t="e">
        <f>#REF!</f>
        <v>#REF!</v>
      </c>
      <c r="C3246" s="106">
        <v>0</v>
      </c>
      <c r="D3246" s="107" t="e">
        <f>#REF!</f>
        <v>#REF!</v>
      </c>
      <c r="E3246" s="106">
        <v>0</v>
      </c>
      <c r="F3246" s="107" t="e">
        <f>#REF!</f>
        <v>#REF!</v>
      </c>
      <c r="G3246" s="106">
        <v>0</v>
      </c>
      <c r="H3246" s="107" t="e">
        <f>#REF!</f>
        <v>#REF!</v>
      </c>
      <c r="I3246" s="106">
        <v>0</v>
      </c>
      <c r="J3246" s="107" t="e">
        <f>#REF!</f>
        <v>#REF!</v>
      </c>
      <c r="K3246" s="106">
        <v>0</v>
      </c>
      <c r="L3246" s="107" t="e">
        <f>#REF!</f>
        <v>#REF!</v>
      </c>
      <c r="M3246" s="106">
        <v>0</v>
      </c>
      <c r="X3246" s="146"/>
      <c r="Y3246" s="147"/>
    </row>
    <row r="3247" spans="1:93" hidden="1" outlineLevel="2" x14ac:dyDescent="0.25">
      <c r="B3247" s="105" t="e">
        <f>#REF!</f>
        <v>#REF!</v>
      </c>
      <c r="C3247" s="106" t="e">
        <f>IF($A3066=B3245,1*($B3066-$A3244)^2*(2*$A3244+$B3066)/$B3066^3,0)</f>
        <v>#REF!</v>
      </c>
      <c r="D3247" s="107" t="e">
        <f>#REF!</f>
        <v>#REF!</v>
      </c>
      <c r="E3247" s="106" t="e">
        <f>IF($A3066=D3245,1*($B3066-$A3244)^2*(2*$A3244+$B3066)/$B3066^3,0)</f>
        <v>#REF!</v>
      </c>
      <c r="F3247" s="107" t="e">
        <f>#REF!</f>
        <v>#REF!</v>
      </c>
      <c r="G3247" s="106" t="e">
        <f>IF($A3066=F3245,1*($B3066-$A3244)^2*(2*$A3244+$B3066)/$B3066^3,0)</f>
        <v>#REF!</v>
      </c>
      <c r="H3247" s="107" t="e">
        <f>#REF!</f>
        <v>#REF!</v>
      </c>
      <c r="I3247" s="106" t="e">
        <f>IF($A3066=H3245,1*($B3066-$A3244)^2*(2*$A3244+$B3066)/$B3066^3,0)</f>
        <v>#REF!</v>
      </c>
      <c r="J3247" s="107" t="e">
        <f>#REF!</f>
        <v>#REF!</v>
      </c>
      <c r="K3247" s="106" t="e">
        <f>IF($A3066=J3245,1*($B3066-$A3244)^2*(2*$A3244+$B3066)/$B3066^3,0)</f>
        <v>#REF!</v>
      </c>
      <c r="L3247" s="107" t="e">
        <f>#REF!</f>
        <v>#REF!</v>
      </c>
      <c r="M3247" s="106" t="e">
        <f>IF($A3066=L3245,1*($B3066-$A3244)^2*(2*$A3244+$B3066)/$B3066^3,0)</f>
        <v>#REF!</v>
      </c>
    </row>
    <row r="3248" spans="1:93" hidden="1" outlineLevel="2" x14ac:dyDescent="0.25">
      <c r="A3248" t="s">
        <v>36</v>
      </c>
      <c r="B3248" s="105" t="e">
        <f>#REF!</f>
        <v>#REF!</v>
      </c>
      <c r="C3248" s="106" t="e">
        <f>IF($A3066=B3245,1*$A3244*($B3066-$A3244)^2/$B3066^2,0)</f>
        <v>#REF!</v>
      </c>
      <c r="D3248" s="107" t="e">
        <f>#REF!</f>
        <v>#REF!</v>
      </c>
      <c r="E3248" s="106" t="e">
        <f>IF($A3066=D3245,1*$A3244*($B3066-$A3244)^2/$B3066^2,0)</f>
        <v>#REF!</v>
      </c>
      <c r="F3248" s="107" t="e">
        <f>#REF!</f>
        <v>#REF!</v>
      </c>
      <c r="G3248" s="106" t="e">
        <f>IF($A3066=F3245,1*$A3244*($B3066-$A3244)^2/$B3066^2,0)</f>
        <v>#REF!</v>
      </c>
      <c r="H3248" s="107" t="e">
        <f>#REF!</f>
        <v>#REF!</v>
      </c>
      <c r="I3248" s="106" t="e">
        <f>IF($A3066=H3245,1*$A3244*($B3066-$A3244)^2/$B3066^2,0)</f>
        <v>#REF!</v>
      </c>
      <c r="J3248" s="107" t="e">
        <f>#REF!</f>
        <v>#REF!</v>
      </c>
      <c r="K3248" s="106" t="e">
        <f>IF($A3066=J3245,1*$A3244*($B3066-$A3244)^2/$B3066^2,0)</f>
        <v>#REF!</v>
      </c>
      <c r="L3248" s="107" t="e">
        <f>#REF!</f>
        <v>#REF!</v>
      </c>
      <c r="M3248" s="106" t="e">
        <f>IF($A3066=L3245,1*$A3244*($B3066-$A3244)^2/$B3066^2,0)</f>
        <v>#REF!</v>
      </c>
      <c r="X3248" s="149"/>
    </row>
    <row r="3249" spans="2:34" hidden="1" outlineLevel="2" x14ac:dyDescent="0.25">
      <c r="B3249" s="105" t="e">
        <f>#REF!</f>
        <v>#REF!</v>
      </c>
      <c r="C3249" s="108">
        <v>0</v>
      </c>
      <c r="D3249" s="107" t="e">
        <f>#REF!</f>
        <v>#REF!</v>
      </c>
      <c r="E3249" s="108">
        <v>0</v>
      </c>
      <c r="F3249" s="107" t="e">
        <f>#REF!</f>
        <v>#REF!</v>
      </c>
      <c r="G3249" s="108">
        <v>0</v>
      </c>
      <c r="H3249" s="107" t="e">
        <f>#REF!</f>
        <v>#REF!</v>
      </c>
      <c r="I3249" s="108">
        <v>0</v>
      </c>
      <c r="J3249" s="107" t="e">
        <f>#REF!</f>
        <v>#REF!</v>
      </c>
      <c r="K3249" s="108">
        <v>0</v>
      </c>
      <c r="L3249" s="107" t="e">
        <f>#REF!</f>
        <v>#REF!</v>
      </c>
      <c r="M3249" s="108">
        <v>0</v>
      </c>
    </row>
    <row r="3250" spans="2:34" hidden="1" outlineLevel="2" x14ac:dyDescent="0.25">
      <c r="B3250" s="105" t="e">
        <f>#REF!</f>
        <v>#REF!</v>
      </c>
      <c r="C3250" s="106" t="e">
        <f>IF($A3066=B3245,1*($A3244)^2*(3*$B3066-2*$A3244)/$B3066^3,0)</f>
        <v>#REF!</v>
      </c>
      <c r="D3250" s="107" t="e">
        <f>#REF!</f>
        <v>#REF!</v>
      </c>
      <c r="E3250" s="106" t="e">
        <f>IF($A3066=D3245,1*($A3244)^2*(3*$B3066-2*$A3244)/$B3066^3,0)</f>
        <v>#REF!</v>
      </c>
      <c r="F3250" s="107" t="e">
        <f>#REF!</f>
        <v>#REF!</v>
      </c>
      <c r="G3250" s="106" t="e">
        <f>IF($A3066=F3245,1*($A3244)^2*(3*$B3066-2*$A3244)/$B3066^3,0)</f>
        <v>#REF!</v>
      </c>
      <c r="H3250" s="107" t="e">
        <f>#REF!</f>
        <v>#REF!</v>
      </c>
      <c r="I3250" s="106" t="e">
        <f>IF($A3066=H3245,1*($A3244)^2*(3*$B3066-2*$A3244)/$B3066^3,0)</f>
        <v>#REF!</v>
      </c>
      <c r="J3250" s="107" t="e">
        <f>#REF!</f>
        <v>#REF!</v>
      </c>
      <c r="K3250" s="106" t="e">
        <f>IF($A3066=J3245,1*($A3244)^2*(3*$B3066-2*$A3244)/$B3066^3,0)</f>
        <v>#REF!</v>
      </c>
      <c r="L3250" s="107" t="e">
        <f>#REF!</f>
        <v>#REF!</v>
      </c>
      <c r="M3250" s="106" t="e">
        <f>IF($A3066=L3245,1*($A3244)^2*(3*$B3066-2*$A3244)/$B3066^3,0)</f>
        <v>#REF!</v>
      </c>
    </row>
    <row r="3251" spans="2:34" hidden="1" outlineLevel="2" x14ac:dyDescent="0.25">
      <c r="B3251" s="105" t="e">
        <f>#REF!</f>
        <v>#REF!</v>
      </c>
      <c r="C3251" s="108" t="e">
        <f>IF($A3066=B3245,-1*($B3066-$A3244)*$A3244^2/$B3066^2,0)</f>
        <v>#REF!</v>
      </c>
      <c r="D3251" s="107" t="e">
        <f>#REF!</f>
        <v>#REF!</v>
      </c>
      <c r="E3251" s="108" t="e">
        <f>IF($A3066=D3245,-1*($B3066-$A3244)*$A3244^2/$B3066^2,0)</f>
        <v>#REF!</v>
      </c>
      <c r="F3251" s="107" t="e">
        <f>#REF!</f>
        <v>#REF!</v>
      </c>
      <c r="G3251" s="108" t="e">
        <f>IF($A3066=F3245,-1*($B3066-$A3244)*$A3244^2/$B3066^2,0)</f>
        <v>#REF!</v>
      </c>
      <c r="H3251" s="107" t="e">
        <f>#REF!</f>
        <v>#REF!</v>
      </c>
      <c r="I3251" s="108" t="e">
        <f>IF($A3066=H3245,-1*($B3066-$A3244)*$A3244^2/$B3066^2,0)</f>
        <v>#REF!</v>
      </c>
      <c r="J3251" s="107" t="e">
        <f>#REF!</f>
        <v>#REF!</v>
      </c>
      <c r="K3251" s="108" t="e">
        <f>IF($A3066=J3245,-1*($B3066-$A3244)*$A3244^2/$B3066^2,0)</f>
        <v>#REF!</v>
      </c>
      <c r="L3251" s="107" t="e">
        <f>#REF!</f>
        <v>#REF!</v>
      </c>
      <c r="M3251" s="108" t="e">
        <f>IF($A3066=L3245,-1*($B3066-$A3244)*$A3244^2/$B3066^2,0)</f>
        <v>#REF!</v>
      </c>
    </row>
    <row r="3252" spans="2:34" hidden="1" outlineLevel="2" x14ac:dyDescent="0.25">
      <c r="C3252" t="s">
        <v>61</v>
      </c>
      <c r="D3252" s="182"/>
      <c r="E3252" s="183"/>
      <c r="F3252" s="182"/>
      <c r="G3252" s="183"/>
      <c r="H3252" s="182"/>
      <c r="I3252" s="183"/>
      <c r="J3252" s="182"/>
      <c r="K3252" s="183"/>
      <c r="L3252" s="182"/>
      <c r="M3252" s="183"/>
      <c r="N3252" s="182"/>
      <c r="O3252" s="183"/>
      <c r="P3252" s="182"/>
      <c r="Q3252" s="183"/>
      <c r="R3252" s="182"/>
      <c r="S3252" s="183"/>
    </row>
    <row r="3253" spans="2:34" hidden="1" outlineLevel="2" x14ac:dyDescent="0.25">
      <c r="B3253" s="105">
        <v>1</v>
      </c>
      <c r="C3253" s="108">
        <f t="shared" ref="C3253" si="5627">-(IFERROR(VLOOKUP($B3253,$B3246:$C3251,2,0),0)+IFERROR(VLOOKUP($B3253,$D3246:$E3251,2,0),0)+IFERROR(VLOOKUP($B3253,$F3246:$G3251,2,0),0)+IFERROR(VLOOKUP($B3253,$H3246:$I3251,2,0),0)+IFERROR(VLOOKUP($B3253,$J3246:$K3251,2,0),0)+IFERROR(VLOOKUP($B3253,$L3246:$M3251,2,0),0)+IFERROR(VLOOKUP($B3253,$N3246:$O3251,2,0),0)+IFERROR(VLOOKUP($B3253,$P3246:$Q3251,2,0),0)+IFERROR(VLOOKUP($B3253,$R3246:$S3251,2,0),0))</f>
        <v>0</v>
      </c>
      <c r="E3253" s="109"/>
      <c r="F3253" s="325" t="s">
        <v>37</v>
      </c>
      <c r="G3253" s="325"/>
      <c r="H3253" s="325"/>
      <c r="I3253" s="325"/>
      <c r="J3253" s="325"/>
      <c r="K3253" s="325"/>
      <c r="L3253" s="325"/>
      <c r="M3253" s="325"/>
      <c r="N3253" s="325"/>
      <c r="O3253" s="325"/>
      <c r="P3253" s="325"/>
      <c r="Q3253" s="325"/>
      <c r="R3253" s="325"/>
      <c r="S3253" s="325"/>
      <c r="T3253" s="325"/>
      <c r="U3253" s="325"/>
      <c r="V3253" s="325"/>
      <c r="W3253" s="325"/>
      <c r="X3253" s="325"/>
      <c r="Y3253" s="325"/>
      <c r="Z3253" s="325"/>
      <c r="AA3253" s="325"/>
      <c r="AB3253" s="110"/>
      <c r="AC3253" s="110"/>
      <c r="AD3253" s="110"/>
      <c r="AE3253" s="110"/>
      <c r="AF3253" s="110"/>
      <c r="AG3253" s="110"/>
      <c r="AH3253" s="110"/>
    </row>
    <row r="3254" spans="2:34" hidden="1" outlineLevel="2" x14ac:dyDescent="0.25">
      <c r="B3254" s="105">
        <v>2</v>
      </c>
      <c r="C3254" s="108">
        <f t="shared" ref="C3254" si="5628">-(IFERROR(VLOOKUP($B3254,$B3246:$C3251,2,0),0)+IFERROR(VLOOKUP($B3254,$D3246:$E3251,2,0),0)+IFERROR(VLOOKUP($B3254,$F3246:$G3251,2,0),0)+IFERROR(VLOOKUP($B3254,$H3246:$I3251,2,0),0)+IFERROR(VLOOKUP($B3254,$J3246:$K3251,2,0),0)+IFERROR(VLOOKUP($B3254,$L3246:$M3251,2,0),0)+IFERROR(VLOOKUP($B3254,$N3246:$O3251,2,0),0)+IFERROR(VLOOKUP($B3254,$P3246:$Q3251,2,0),0)+IFERROR(VLOOKUP($B3254,$R3246:$S3251,2,0),0))</f>
        <v>0</v>
      </c>
      <c r="E3254" s="110"/>
      <c r="F3254" s="110"/>
      <c r="G3254" s="326" t="s">
        <v>38</v>
      </c>
      <c r="H3254" s="326"/>
      <c r="I3254" s="326"/>
      <c r="J3254" s="326"/>
      <c r="K3254" s="326"/>
      <c r="L3254" s="326"/>
      <c r="M3254" s="110"/>
      <c r="N3254" s="110"/>
      <c r="O3254" s="110"/>
      <c r="P3254" s="327" t="s">
        <v>39</v>
      </c>
      <c r="Q3254" s="327"/>
      <c r="R3254" s="327"/>
      <c r="S3254" s="327"/>
      <c r="T3254" s="327"/>
      <c r="U3254" s="327"/>
      <c r="V3254" s="110"/>
      <c r="W3254" s="110"/>
      <c r="X3254" s="110"/>
      <c r="Y3254" s="110"/>
      <c r="Z3254" s="110"/>
      <c r="AA3254" s="110"/>
      <c r="AB3254" s="110"/>
      <c r="AC3254" s="110"/>
      <c r="AD3254" s="110"/>
      <c r="AE3254" s="110"/>
      <c r="AF3254" s="110"/>
      <c r="AG3254" s="110"/>
      <c r="AH3254" s="110"/>
    </row>
    <row r="3255" spans="2:34" hidden="1" outlineLevel="2" x14ac:dyDescent="0.25">
      <c r="B3255" s="105">
        <v>3</v>
      </c>
      <c r="C3255" s="108">
        <f t="shared" ref="C3255" si="5629">-(IFERROR(VLOOKUP($B3255,$B3246:$C3251,2,0),0)+IFERROR(VLOOKUP($B3255,$D3246:$E3251,2,0),0)+IFERROR(VLOOKUP($B3255,$F3246:$G3251,2,0),0)+IFERROR(VLOOKUP($B3255,$H3246:$I3251,2,0),0)+IFERROR(VLOOKUP($B3255,$J3246:$K3251,2,0),0)+IFERROR(VLOOKUP($B3255,$L3246:$M3251,2,0),0)+IFERROR(VLOOKUP($B3255,$N3246:$O3251,2,0),0)+IFERROR(VLOOKUP($B3255,$P3246:$Q3251,2,0),0)+IFERROR(VLOOKUP($B3255,$R3246:$S3251,2,0),0))</f>
        <v>0</v>
      </c>
      <c r="E3255" s="110"/>
      <c r="F3255" s="110"/>
      <c r="G3255" s="112">
        <v>6</v>
      </c>
      <c r="H3255" s="112">
        <v>5</v>
      </c>
      <c r="I3255" s="112">
        <v>4</v>
      </c>
      <c r="J3255" s="112">
        <v>3</v>
      </c>
      <c r="K3255" s="112">
        <v>2</v>
      </c>
      <c r="L3255" s="112">
        <v>1</v>
      </c>
      <c r="M3255" s="110"/>
      <c r="O3255" s="110"/>
      <c r="P3255" s="112">
        <v>6</v>
      </c>
      <c r="Q3255" s="112">
        <v>5</v>
      </c>
      <c r="R3255" s="112">
        <v>4</v>
      </c>
      <c r="S3255" s="112">
        <v>3</v>
      </c>
      <c r="T3255" s="112">
        <v>2</v>
      </c>
      <c r="U3255" s="112">
        <v>1</v>
      </c>
      <c r="AB3255" s="110"/>
      <c r="AC3255" s="110"/>
      <c r="AD3255" s="110"/>
      <c r="AE3255" s="110"/>
      <c r="AF3255" s="110"/>
      <c r="AG3255" s="110"/>
      <c r="AH3255" s="110"/>
    </row>
    <row r="3256" spans="2:34" hidden="1" outlineLevel="2" x14ac:dyDescent="0.25">
      <c r="B3256" s="105">
        <v>4</v>
      </c>
      <c r="C3256" s="108">
        <f t="shared" ref="C3256" si="5630">-(IFERROR(VLOOKUP($B3256,$B3246:$C3251,2,0),0)+IFERROR(VLOOKUP($B3256,$D3246:$E3251,2,0),0)+IFERROR(VLOOKUP($B3256,$F3246:$G3251,2,0),0)+IFERROR(VLOOKUP($B3256,$H3246:$I3251,2,0),0)+IFERROR(VLOOKUP($B3256,$J3246:$K3251,2,0),0)+IFERROR(VLOOKUP($B3256,$L3246:$M3251,2,0),0)+IFERROR(VLOOKUP($B3256,$N3246:$O3251,2,0),0)+IFERROR(VLOOKUP($B3256,$P3246:$Q3251,2,0),0)+IFERROR(VLOOKUP($B3256,$R3246:$S3251,2,0),0))</f>
        <v>0</v>
      </c>
      <c r="E3256" s="110"/>
      <c r="F3256" s="105">
        <v>1</v>
      </c>
      <c r="G3256" s="184" t="e">
        <f t="array" ref="G3256:G3262">MMULT(MINVERSE($C$24:$I$30),$C3253:$C3259)</f>
        <v>#NUM!</v>
      </c>
      <c r="H3256" s="184" t="e">
        <f t="array" ref="H3256:H3261">MMULT(MINVERSE($C$24:$H$29),$C3253:$C3258)</f>
        <v>#NUM!</v>
      </c>
      <c r="I3256" s="184" t="e">
        <f t="array" ref="I3256:I3260">MMULT(MINVERSE($C$24:$G$28),$C3253:$C3257)</f>
        <v>#NUM!</v>
      </c>
      <c r="J3256" s="184" t="e">
        <f t="array" ref="J3256:J3259">MMULT(MINVERSE($C$24:$F$27),$C3253:$C3256)</f>
        <v>#NUM!</v>
      </c>
      <c r="K3256" s="184" t="e">
        <f t="array" ref="K3256:K3258">MMULT(MINVERSE($C$24:$E$26),$C3253:$C3255)</f>
        <v>#NUM!</v>
      </c>
      <c r="L3256" s="184" t="e">
        <f t="array" ref="L3256:L3257">MMULT(MINVERSE($C$24:$D$25),$C3253:$C3254)</f>
        <v>#NUM!</v>
      </c>
      <c r="M3256" s="110"/>
      <c r="O3256" s="105">
        <v>1</v>
      </c>
      <c r="P3256" s="184" t="e">
        <f t="array" ref="P3256:P3266">MMULT(MINVERSE($C$24:$M$34),$C3253:$C3263)</f>
        <v>#NUM!</v>
      </c>
      <c r="Q3256" s="184" t="e">
        <f t="array" ref="Q3256:Q3265">MMULT(MINVERSE($C$24:$L$33),$C3253:$C3262)</f>
        <v>#NUM!</v>
      </c>
      <c r="R3256" s="184" t="e">
        <f t="array" ref="R3256:R3264">MMULT(MINVERSE($C$24:$K$32),$C3253:$C3261)</f>
        <v>#NUM!</v>
      </c>
      <c r="S3256" s="184" t="e">
        <f t="array" ref="S3256:S3263">MMULT(MINVERSE($C$24:$J$31),$C3253:$C3260)</f>
        <v>#NUM!</v>
      </c>
      <c r="T3256" s="114"/>
      <c r="U3256" s="114"/>
      <c r="V3256" s="110"/>
      <c r="W3256" s="110"/>
      <c r="X3256" s="110"/>
      <c r="Y3256" s="110"/>
      <c r="Z3256" s="110"/>
      <c r="AA3256" s="110"/>
      <c r="AB3256" s="110"/>
      <c r="AC3256" s="110"/>
      <c r="AD3256" s="110"/>
      <c r="AE3256" s="110"/>
      <c r="AF3256" s="110"/>
      <c r="AG3256" s="110"/>
      <c r="AH3256" s="110"/>
    </row>
    <row r="3257" spans="2:34" hidden="1" outlineLevel="2" x14ac:dyDescent="0.25">
      <c r="B3257" s="105">
        <v>5</v>
      </c>
      <c r="C3257" s="108">
        <f t="shared" ref="C3257" si="5631">-(IFERROR(VLOOKUP($B3257,$B3246:$C3251,2,0),0)+IFERROR(VLOOKUP($B3257,$D3246:$E3251,2,0),0)+IFERROR(VLOOKUP($B3257,$F3246:$G3251,2,0),0)+IFERROR(VLOOKUP($B3257,$H3246:$I3251,2,0),0)+IFERROR(VLOOKUP($B3257,$J3246:$K3251,2,0),0)+IFERROR(VLOOKUP($B3257,$L3246:$M3251,2,0),0)+IFERROR(VLOOKUP($B3257,$N3246:$O3251,2,0),0)+IFERROR(VLOOKUP($B3257,$P3246:$Q3251,2,0),0)+IFERROR(VLOOKUP($B3257,$R3246:$S3251,2,0),0))</f>
        <v>0</v>
      </c>
      <c r="E3257" s="110"/>
      <c r="F3257" s="105">
        <v>2</v>
      </c>
      <c r="G3257" s="185" t="e">
        <v>#NUM!</v>
      </c>
      <c r="H3257" s="185" t="e">
        <v>#NUM!</v>
      </c>
      <c r="I3257" s="185" t="e">
        <v>#NUM!</v>
      </c>
      <c r="J3257" s="185" t="e">
        <v>#NUM!</v>
      </c>
      <c r="K3257" s="185" t="e">
        <v>#NUM!</v>
      </c>
      <c r="L3257" s="185" t="e">
        <v>#NUM!</v>
      </c>
      <c r="M3257" s="110"/>
      <c r="O3257" s="105">
        <v>2</v>
      </c>
      <c r="P3257" s="185" t="e">
        <v>#NUM!</v>
      </c>
      <c r="Q3257" s="185" t="e">
        <v>#NUM!</v>
      </c>
      <c r="R3257" s="185" t="e">
        <v>#NUM!</v>
      </c>
      <c r="S3257" s="185" t="e">
        <v>#NUM!</v>
      </c>
      <c r="T3257" s="114"/>
      <c r="U3257" s="114"/>
    </row>
    <row r="3258" spans="2:34" hidden="1" outlineLevel="2" x14ac:dyDescent="0.25">
      <c r="B3258" s="105">
        <v>6</v>
      </c>
      <c r="C3258" s="108">
        <f t="shared" ref="C3258" si="5632">-(IFERROR(VLOOKUP($B3258,$B3246:$C3251,2,0),0)+IFERROR(VLOOKUP($B3258,$D3246:$E3251,2,0),0)+IFERROR(VLOOKUP($B3258,$F3246:$G3251,2,0),0)+IFERROR(VLOOKUP($B3258,$H3246:$I3251,2,0),0)+IFERROR(VLOOKUP($B3258,$J3246:$K3251,2,0),0)+IFERROR(VLOOKUP($B3258,$L3246:$M3251,2,0),0)+IFERROR(VLOOKUP($B3258,$N3246:$O3251,2,0),0)+IFERROR(VLOOKUP($B3258,$P3246:$Q3251,2,0),0)+IFERROR(VLOOKUP($B3258,$R3246:$S3251,2,0),0))</f>
        <v>0</v>
      </c>
      <c r="E3258" s="110"/>
      <c r="F3258" s="105">
        <v>3</v>
      </c>
      <c r="G3258" s="185" t="e">
        <v>#NUM!</v>
      </c>
      <c r="H3258" s="185" t="e">
        <v>#NUM!</v>
      </c>
      <c r="I3258" s="185" t="e">
        <v>#NUM!</v>
      </c>
      <c r="J3258" s="185" t="e">
        <v>#NUM!</v>
      </c>
      <c r="K3258" s="185" t="e">
        <v>#NUM!</v>
      </c>
      <c r="L3258" s="185"/>
      <c r="M3258" s="110"/>
      <c r="O3258" s="105">
        <v>3</v>
      </c>
      <c r="P3258" s="185" t="e">
        <v>#NUM!</v>
      </c>
      <c r="Q3258" s="185" t="e">
        <v>#NUM!</v>
      </c>
      <c r="R3258" s="185" t="e">
        <v>#NUM!</v>
      </c>
      <c r="S3258" s="185" t="e">
        <v>#NUM!</v>
      </c>
      <c r="T3258" s="114"/>
      <c r="U3258" s="114"/>
    </row>
    <row r="3259" spans="2:34" hidden="1" outlineLevel="2" x14ac:dyDescent="0.25">
      <c r="B3259" s="105">
        <v>7</v>
      </c>
      <c r="C3259" s="108">
        <f t="shared" ref="C3259" si="5633">-(IFERROR(VLOOKUP($B3259,$B3246:$C3251,2,0),0)+IFERROR(VLOOKUP($B3259,$D3246:$E3251,2,0),0)+IFERROR(VLOOKUP($B3259,$F3246:$G3251,2,0),0)+IFERROR(VLOOKUP($B3259,$H3246:$I3251,2,0),0)+IFERROR(VLOOKUP($B3259,$J3246:$K3251,2,0),0)+IFERROR(VLOOKUP($B3259,$L3246:$M3251,2,0),0)+IFERROR(VLOOKUP($B3259,$N3246:$O3251,2,0),0)+IFERROR(VLOOKUP($B3259,$P3246:$Q3251,2,0),0)+IFERROR(VLOOKUP($B3259,$R3246:$S3251,2,0),0))</f>
        <v>0</v>
      </c>
      <c r="E3259" s="110"/>
      <c r="F3259" s="105">
        <v>4</v>
      </c>
      <c r="G3259" s="185" t="e">
        <v>#NUM!</v>
      </c>
      <c r="H3259" s="185" t="e">
        <v>#NUM!</v>
      </c>
      <c r="I3259" s="185" t="e">
        <v>#NUM!</v>
      </c>
      <c r="J3259" s="185" t="e">
        <v>#NUM!</v>
      </c>
      <c r="K3259" s="185"/>
      <c r="L3259" s="185"/>
      <c r="M3259" s="110"/>
      <c r="O3259" s="105">
        <v>4</v>
      </c>
      <c r="P3259" s="185" t="e">
        <v>#NUM!</v>
      </c>
      <c r="Q3259" s="185" t="e">
        <v>#NUM!</v>
      </c>
      <c r="R3259" s="185" t="e">
        <v>#NUM!</v>
      </c>
      <c r="S3259" s="185" t="e">
        <v>#NUM!</v>
      </c>
      <c r="T3259" s="114"/>
      <c r="U3259" s="114"/>
    </row>
    <row r="3260" spans="2:34" hidden="1" outlineLevel="2" x14ac:dyDescent="0.25">
      <c r="B3260" s="105">
        <v>8</v>
      </c>
      <c r="C3260" s="108">
        <f t="shared" ref="C3260" si="5634">-(IFERROR(VLOOKUP($B3260,$B3246:$C3251,2,0),0)+IFERROR(VLOOKUP($B3260,$D3246:$E3251,2,0),0)+IFERROR(VLOOKUP($B3260,$F3246:$G3251,2,0),0)+IFERROR(VLOOKUP($B3260,$H3246:$I3251,2,0),0)+IFERROR(VLOOKUP($B3260,$J3246:$K3251,2,0),0)+IFERROR(VLOOKUP($B3260,$L3246:$M3251,2,0),0)+IFERROR(VLOOKUP($B3260,$N3246:$O3251,2,0),0)+IFERROR(VLOOKUP($B3260,$P3246:$Q3251,2,0),0)+IFERROR(VLOOKUP($B3260,$R3246:$S3251,2,0),0))</f>
        <v>0</v>
      </c>
      <c r="E3260" s="110" t="s">
        <v>40</v>
      </c>
      <c r="F3260" s="105">
        <v>5</v>
      </c>
      <c r="G3260" s="185" t="e">
        <v>#NUM!</v>
      </c>
      <c r="H3260" s="185" t="e">
        <v>#NUM!</v>
      </c>
      <c r="I3260" s="185" t="e">
        <v>#NUM!</v>
      </c>
      <c r="J3260" s="185"/>
      <c r="K3260" s="185"/>
      <c r="L3260" s="185"/>
      <c r="M3260" s="110"/>
      <c r="O3260" s="105">
        <v>5</v>
      </c>
      <c r="P3260" s="185" t="e">
        <v>#NUM!</v>
      </c>
      <c r="Q3260" s="185" t="e">
        <v>#NUM!</v>
      </c>
      <c r="R3260" s="185" t="e">
        <v>#NUM!</v>
      </c>
      <c r="S3260" s="185" t="e">
        <v>#NUM!</v>
      </c>
      <c r="T3260" s="114"/>
      <c r="U3260" s="114"/>
    </row>
    <row r="3261" spans="2:34" hidden="1" outlineLevel="2" x14ac:dyDescent="0.25">
      <c r="B3261" s="105">
        <v>9</v>
      </c>
      <c r="C3261" s="108">
        <f t="shared" ref="C3261" si="5635">-(IFERROR(VLOOKUP($B3261,$B3246:$C3251,2,0),0)+IFERROR(VLOOKUP($B3261,$D3246:$E3251,2,0),0)+IFERROR(VLOOKUP($B3261,$F3246:$G3251,2,0),0)+IFERROR(VLOOKUP($B3261,$H3246:$I3251,2,0),0)+IFERROR(VLOOKUP($B3261,$J3246:$K3251,2,0),0)+IFERROR(VLOOKUP($B3261,$L3246:$M3251,2,0),0)+IFERROR(VLOOKUP($B3261,$N3246:$O3251,2,0),0)+IFERROR(VLOOKUP($B3261,$P3246:$Q3251,2,0),0)+IFERROR(VLOOKUP($B3261,$R3246:$S3251,2,0),0))</f>
        <v>0</v>
      </c>
      <c r="E3261" s="110"/>
      <c r="F3261" s="105">
        <v>6</v>
      </c>
      <c r="G3261" s="185" t="e">
        <v>#NUM!</v>
      </c>
      <c r="H3261" s="185" t="e">
        <v>#NUM!</v>
      </c>
      <c r="I3261" s="185"/>
      <c r="J3261" s="185"/>
      <c r="K3261" s="185"/>
      <c r="L3261" s="185"/>
      <c r="M3261" s="110"/>
      <c r="O3261" s="105">
        <v>6</v>
      </c>
      <c r="P3261" s="185" t="e">
        <v>#NUM!</v>
      </c>
      <c r="Q3261" s="185" t="e">
        <v>#NUM!</v>
      </c>
      <c r="R3261" s="185" t="e">
        <v>#NUM!</v>
      </c>
      <c r="S3261" s="185" t="e">
        <v>#NUM!</v>
      </c>
      <c r="T3261" s="114"/>
      <c r="U3261" s="114"/>
    </row>
    <row r="3262" spans="2:34" hidden="1" outlineLevel="2" x14ac:dyDescent="0.25">
      <c r="B3262" s="105">
        <v>10</v>
      </c>
      <c r="C3262" s="108">
        <f t="shared" ref="C3262" si="5636">-(IFERROR(VLOOKUP($B3262,$B3246:$C3251,2,0),0)+IFERROR(VLOOKUP($B3262,$D3246:$E3251,2,0),0)+IFERROR(VLOOKUP($B3262,$F3246:$G3251,2,0),0)+IFERROR(VLOOKUP($B3262,$H3246:$I3251,2,0),0)+IFERROR(VLOOKUP($B3262,$J3246:$K3251,2,0),0)+IFERROR(VLOOKUP($B3262,$L3246:$M3251,2,0),0)+IFERROR(VLOOKUP($B3262,$N3246:$O3251,2,0),0)+IFERROR(VLOOKUP($B3262,$P3246:$Q3251,2,0),0)+IFERROR(VLOOKUP($B3262,$R3246:$S3251,2,0),0))</f>
        <v>0</v>
      </c>
      <c r="E3262" s="110"/>
      <c r="F3262" s="105">
        <v>7</v>
      </c>
      <c r="G3262" s="185" t="e">
        <v>#NUM!</v>
      </c>
      <c r="H3262" s="185"/>
      <c r="I3262" s="185"/>
      <c r="J3262" s="185"/>
      <c r="K3262" s="185"/>
      <c r="L3262" s="185"/>
      <c r="M3262" s="110"/>
      <c r="N3262" s="110" t="s">
        <v>40</v>
      </c>
      <c r="O3262" s="105">
        <v>7</v>
      </c>
      <c r="P3262" s="185" t="e">
        <v>#NUM!</v>
      </c>
      <c r="Q3262" s="185" t="e">
        <v>#NUM!</v>
      </c>
      <c r="R3262" s="185" t="e">
        <v>#NUM!</v>
      </c>
      <c r="S3262" s="185" t="e">
        <v>#NUM!</v>
      </c>
      <c r="T3262" s="114"/>
      <c r="U3262" s="114"/>
    </row>
    <row r="3263" spans="2:34" hidden="1" outlineLevel="2" x14ac:dyDescent="0.25">
      <c r="B3263" s="105">
        <v>11</v>
      </c>
      <c r="C3263" s="108">
        <f t="shared" ref="C3263" si="5637">-(IFERROR(VLOOKUP($B3263,$B3246:$C3251,2,0),0)+IFERROR(VLOOKUP($B3263,$D3246:$E3251,2,0),0)+IFERROR(VLOOKUP($B3263,$F3246:$G3251,2,0),0)+IFERROR(VLOOKUP($B3263,$H3246:$I3251,2,0),0)+IFERROR(VLOOKUP($B3263,$J3246:$K3251,2,0),0)+IFERROR(VLOOKUP($B3263,$L3246:$M3251,2,0),0)+IFERROR(VLOOKUP($B3263,$N3246:$O3251,2,0),0)+IFERROR(VLOOKUP($B3263,$P3246:$Q3251,2,0),0)+IFERROR(VLOOKUP($B3263,$R3246:$S3251,2,0),0))</f>
        <v>0</v>
      </c>
      <c r="E3263" s="110"/>
      <c r="M3263" s="110"/>
      <c r="O3263" s="105">
        <v>8</v>
      </c>
      <c r="P3263" s="185" t="e">
        <v>#NUM!</v>
      </c>
      <c r="Q3263" s="185" t="e">
        <v>#NUM!</v>
      </c>
      <c r="R3263" s="185" t="e">
        <v>#NUM!</v>
      </c>
      <c r="S3263" s="185" t="e">
        <v>#NUM!</v>
      </c>
      <c r="T3263" s="114"/>
      <c r="U3263" s="114"/>
    </row>
    <row r="3264" spans="2:34" hidden="1" outlineLevel="2" x14ac:dyDescent="0.25">
      <c r="B3264" s="105">
        <v>12</v>
      </c>
      <c r="C3264" s="108">
        <f t="shared" ref="C3264" si="5638">-(IFERROR(VLOOKUP($B3264,$B3246:$C3251,2,0),0)+IFERROR(VLOOKUP($B3264,$D3246:$E3251,2,0),0)+IFERROR(VLOOKUP($B3264,$F3246:$G3251,2,0),0)+IFERROR(VLOOKUP($B3264,$H3246:$I3251,2,0),0)+IFERROR(VLOOKUP($B3264,$J3246:$K3251,2,0),0)+IFERROR(VLOOKUP($B3264,$L3246:$M3251,2,0),0)+IFERROR(VLOOKUP($B3264,$N3246:$O3251,2,0),0)+IFERROR(VLOOKUP($B3264,$P3246:$Q3251,2,0),0)+IFERROR(VLOOKUP($B3264,$R3246:$S3251,2,0),0))</f>
        <v>0</v>
      </c>
      <c r="E3264" s="110"/>
      <c r="M3264" s="110"/>
      <c r="O3264" s="105">
        <v>9</v>
      </c>
      <c r="P3264" s="185" t="e">
        <v>#NUM!</v>
      </c>
      <c r="Q3264" s="185" t="e">
        <v>#NUM!</v>
      </c>
      <c r="R3264" s="185" t="e">
        <v>#NUM!</v>
      </c>
      <c r="S3264" s="185"/>
      <c r="T3264" s="114"/>
      <c r="U3264" s="114"/>
    </row>
    <row r="3265" spans="1:24" hidden="1" outlineLevel="2" x14ac:dyDescent="0.25">
      <c r="B3265" s="105">
        <v>13</v>
      </c>
      <c r="C3265" s="108">
        <f t="shared" ref="C3265" si="5639">-(IFERROR(VLOOKUP($B3265,$B3246:$C3251,2,0),0)+IFERROR(VLOOKUP($B3265,$D3246:$E3251,2,0),0)+IFERROR(VLOOKUP($B3265,$F3246:$G3251,2,0),0)+IFERROR(VLOOKUP($B3265,$H3246:$I3251,2,0),0)+IFERROR(VLOOKUP($B3265,$J3246:$K3251,2,0),0)+IFERROR(VLOOKUP($B3265,$L3246:$M3251,2,0),0)+IFERROR(VLOOKUP($B3265,$N3246:$O3251,2,0),0)+IFERROR(VLOOKUP($B3265,$P3246:$Q3251,2,0),0)+IFERROR(VLOOKUP($B3265,$R3246:$S3251,2,0),0))</f>
        <v>0</v>
      </c>
      <c r="E3265" s="110"/>
      <c r="F3265" s="110"/>
      <c r="G3265" s="324" t="s">
        <v>42</v>
      </c>
      <c r="H3265" s="324"/>
      <c r="I3265" s="324"/>
      <c r="J3265" s="324"/>
      <c r="K3265" s="324"/>
      <c r="L3265" s="324"/>
      <c r="M3265" s="110"/>
      <c r="O3265" s="105">
        <v>10</v>
      </c>
      <c r="P3265" s="185" t="e">
        <v>#NUM!</v>
      </c>
      <c r="Q3265" s="185" t="e">
        <v>#NUM!</v>
      </c>
      <c r="R3265" s="185"/>
      <c r="S3265" s="185"/>
      <c r="T3265" s="114"/>
      <c r="U3265" s="114"/>
    </row>
    <row r="3266" spans="1:24" hidden="1" outlineLevel="2" x14ac:dyDescent="0.25">
      <c r="B3266" s="105">
        <v>14</v>
      </c>
      <c r="C3266" s="108">
        <f t="shared" ref="C3266" si="5640">-(IFERROR(VLOOKUP($B3266,$B3246:$C3251,2,0),0)+IFERROR(VLOOKUP($B3266,$D3246:$E3251,2,0),0)+IFERROR(VLOOKUP($B3266,$F3246:$G3251,2,0),0)+IFERROR(VLOOKUP($B3266,$H3246:$I3251,2,0),0)+IFERROR(VLOOKUP($B3266,$J3246:$K3251,2,0),0)+IFERROR(VLOOKUP($B3266,$L3246:$M3251,2,0),0)+IFERROR(VLOOKUP($B3266,$N3246:$O3251,2,0),0)+IFERROR(VLOOKUP($B3266,$P3246:$Q3251,2,0),0)+IFERROR(VLOOKUP($B3266,$R3246:$S3251,2,0),0))</f>
        <v>0</v>
      </c>
      <c r="E3266" s="110"/>
      <c r="F3266" s="110"/>
      <c r="G3266" s="112">
        <v>6</v>
      </c>
      <c r="H3266" s="112">
        <v>5</v>
      </c>
      <c r="I3266" s="112">
        <v>4</v>
      </c>
      <c r="J3266" s="112">
        <v>3</v>
      </c>
      <c r="K3266" s="112">
        <v>2</v>
      </c>
      <c r="L3266" s="112">
        <v>1</v>
      </c>
      <c r="M3266" s="110"/>
      <c r="O3266" s="105">
        <v>11</v>
      </c>
      <c r="P3266" s="185" t="e">
        <v>#NUM!</v>
      </c>
      <c r="Q3266" s="185"/>
      <c r="R3266" s="185"/>
      <c r="S3266" s="185"/>
      <c r="T3266" s="114"/>
      <c r="U3266" s="114"/>
    </row>
    <row r="3267" spans="1:24" hidden="1" outlineLevel="2" x14ac:dyDescent="0.25">
      <c r="A3267" s="68" t="s">
        <v>41</v>
      </c>
      <c r="B3267" s="105">
        <v>15</v>
      </c>
      <c r="C3267" s="108">
        <f t="shared" ref="C3267" si="5641">-(IFERROR(VLOOKUP($B3267,$B3246:$C3251,2,0),0)+IFERROR(VLOOKUP($B3267,$D3246:$E3251,2,0),0)+IFERROR(VLOOKUP($B3267,$F3246:$G3251,2,0),0)+IFERROR(VLOOKUP($B3267,$H3246:$I3251,2,0),0)+IFERROR(VLOOKUP($B3267,$J3246:$K3251,2,0),0)+IFERROR(VLOOKUP($B3267,$L3246:$M3251,2,0),0)+IFERROR(VLOOKUP($B3267,$N3246:$O3251,2,0),0)+IFERROR(VLOOKUP($B3267,$P3246:$Q3251,2,0),0)+IFERROR(VLOOKUP($B3267,$R3246:$S3251,2,0),0))</f>
        <v>0</v>
      </c>
      <c r="E3267" s="110"/>
      <c r="F3267" s="105">
        <v>1</v>
      </c>
      <c r="G3267" s="184" t="e">
        <f t="array" ref="G3267:G3275">MMULT(MINVERSE($C$24:$K$32),$C3253:$C3261)</f>
        <v>#NUM!</v>
      </c>
      <c r="H3267" s="184" t="e">
        <f t="array" ref="H3267:H3274">MMULT(MINVERSE($C$24:$J$31),$C3253:$C3260)</f>
        <v>#NUM!</v>
      </c>
      <c r="I3267" s="184" t="e">
        <f t="array" ref="I3267:I3273">MMULT(MINVERSE($C$24:$I$30),$C3253:$C3259)</f>
        <v>#NUM!</v>
      </c>
      <c r="J3267" s="184" t="e">
        <f t="array" ref="J3267:J3272">MMULT(MINVERSE($C$24:$H$29),$C3253:$C3258)</f>
        <v>#NUM!</v>
      </c>
      <c r="K3267" s="184" t="e">
        <f t="array" ref="K3267:K3271">MMULT(MINVERSE($C$24:$G$28),$C3253:$C3257)</f>
        <v>#NUM!</v>
      </c>
      <c r="L3267" s="113"/>
      <c r="M3267" s="110"/>
      <c r="N3267" s="110"/>
      <c r="O3267" s="110"/>
      <c r="P3267" s="110"/>
    </row>
    <row r="3268" spans="1:24" hidden="1" outlineLevel="2" x14ac:dyDescent="0.25">
      <c r="B3268" s="105">
        <v>16</v>
      </c>
      <c r="C3268" s="108">
        <f t="shared" ref="C3268" si="5642">-(IFERROR(VLOOKUP($B3268,$B3246:$C3251,2,0),0)+IFERROR(VLOOKUP($B3268,$D3246:$E3251,2,0),0)+IFERROR(VLOOKUP($B3268,$F3246:$G3251,2,0),0)+IFERROR(VLOOKUP($B3268,$H3246:$I3251,2,0),0)+IFERROR(VLOOKUP($B3268,$J3246:$K3251,2,0),0)+IFERROR(VLOOKUP($B3268,$L3246:$M3251,2,0),0)+IFERROR(VLOOKUP($B3268,$N3246:$O3251,2,0),0)+IFERROR(VLOOKUP($B3268,$P3246:$Q3251,2,0),0)+IFERROR(VLOOKUP($B3268,$R3246:$S3251,2,0),0))</f>
        <v>0</v>
      </c>
      <c r="E3268" s="110"/>
      <c r="F3268" s="105">
        <v>2</v>
      </c>
      <c r="G3268" s="185" t="e">
        <v>#NUM!</v>
      </c>
      <c r="H3268" s="185" t="e">
        <v>#NUM!</v>
      </c>
      <c r="I3268" s="185" t="e">
        <v>#NUM!</v>
      </c>
      <c r="J3268" s="185" t="e">
        <v>#NUM!</v>
      </c>
      <c r="K3268" s="185" t="e">
        <v>#NUM!</v>
      </c>
      <c r="L3268" s="114"/>
      <c r="M3268" s="110"/>
      <c r="N3268" s="110"/>
      <c r="O3268" s="110"/>
      <c r="P3268" s="110"/>
    </row>
    <row r="3269" spans="1:24" hidden="1" outlineLevel="2" x14ac:dyDescent="0.25">
      <c r="B3269" s="105">
        <v>17</v>
      </c>
      <c r="C3269" s="108">
        <f t="shared" ref="C3269" si="5643">-(IFERROR(VLOOKUP($B3269,$B3246:$C3251,2,0),0)+IFERROR(VLOOKUP($B3269,$D3246:$E3251,2,0),0)+IFERROR(VLOOKUP($B3269,$F3246:$G3251,2,0),0)+IFERROR(VLOOKUP($B3269,$H3246:$I3251,2,0),0)+IFERROR(VLOOKUP($B3269,$J3246:$K3251,2,0),0)+IFERROR(VLOOKUP($B3269,$L3246:$M3251,2,0),0)+IFERROR(VLOOKUP($B3269,$N3246:$O3251,2,0),0)+IFERROR(VLOOKUP($B3269,$P3246:$Q3251,2,0),0)+IFERROR(VLOOKUP($B3269,$R3246:$S3251,2,0),0))</f>
        <v>0</v>
      </c>
      <c r="E3269" s="110"/>
      <c r="F3269" s="105">
        <v>3</v>
      </c>
      <c r="G3269" s="185" t="e">
        <v>#NUM!</v>
      </c>
      <c r="H3269" s="185" t="e">
        <v>#NUM!</v>
      </c>
      <c r="I3269" s="185" t="e">
        <v>#NUM!</v>
      </c>
      <c r="J3269" s="185" t="e">
        <v>#NUM!</v>
      </c>
      <c r="K3269" s="185" t="e">
        <v>#NUM!</v>
      </c>
      <c r="L3269" s="114"/>
      <c r="M3269" s="110"/>
    </row>
    <row r="3270" spans="1:24" hidden="1" outlineLevel="2" x14ac:dyDescent="0.25">
      <c r="B3270" s="105">
        <v>18</v>
      </c>
      <c r="C3270" s="108">
        <f t="shared" ref="C3270" si="5644">-(IFERROR(VLOOKUP($B3270,$B3246:$C3251,2,0),0)+IFERROR(VLOOKUP($B3270,$D3246:$E3251,2,0),0)+IFERROR(VLOOKUP($B3270,$F3246:$G3251,2,0),0)+IFERROR(VLOOKUP($B3270,$H3246:$I3251,2,0),0)+IFERROR(VLOOKUP($B3270,$J3246:$K3251,2,0),0)+IFERROR(VLOOKUP($B3270,$L3246:$M3251,2,0),0)+IFERROR(VLOOKUP($B3270,$N3246:$O3251,2,0),0)+IFERROR(VLOOKUP($B3270,$P3246:$Q3251,2,0),0)+IFERROR(VLOOKUP($B3270,$R3246:$S3251,2,0),0))</f>
        <v>0</v>
      </c>
      <c r="E3270" s="110"/>
      <c r="F3270" s="105">
        <v>4</v>
      </c>
      <c r="G3270" s="185" t="e">
        <v>#NUM!</v>
      </c>
      <c r="H3270" s="185" t="e">
        <v>#NUM!</v>
      </c>
      <c r="I3270" s="185" t="e">
        <v>#NUM!</v>
      </c>
      <c r="J3270" s="185" t="e">
        <v>#NUM!</v>
      </c>
      <c r="K3270" s="185" t="e">
        <v>#NUM!</v>
      </c>
      <c r="L3270" s="114"/>
      <c r="M3270" s="110"/>
    </row>
    <row r="3271" spans="1:24" hidden="1" outlineLevel="2" x14ac:dyDescent="0.25">
      <c r="B3271" s="105">
        <v>19</v>
      </c>
      <c r="C3271" s="108">
        <f t="shared" ref="C3271" si="5645">-(IFERROR(VLOOKUP($B3271,$B3246:$C3251,2,0),0)+IFERROR(VLOOKUP($B3271,$D3246:$E3251,2,0),0)+IFERROR(VLOOKUP($B3271,$F3246:$G3251,2,0),0)+IFERROR(VLOOKUP($B3271,$H3246:$I3251,2,0),0)+IFERROR(VLOOKUP($B3271,$J3246:$K3251,2,0),0)+IFERROR(VLOOKUP($B3271,$L3246:$M3251,2,0),0)+IFERROR(VLOOKUP($B3271,$N3246:$O3251,2,0),0)+IFERROR(VLOOKUP($B3271,$P3246:$Q3251,2,0),0)+IFERROR(VLOOKUP($B3271,$R3246:$S3251,2,0),0))</f>
        <v>0</v>
      </c>
      <c r="E3271" s="110"/>
      <c r="F3271" s="105">
        <v>5</v>
      </c>
      <c r="G3271" s="185" t="e">
        <v>#NUM!</v>
      </c>
      <c r="H3271" s="185" t="e">
        <v>#NUM!</v>
      </c>
      <c r="I3271" s="185" t="e">
        <v>#NUM!</v>
      </c>
      <c r="J3271" s="185" t="e">
        <v>#NUM!</v>
      </c>
      <c r="K3271" s="185" t="e">
        <v>#NUM!</v>
      </c>
      <c r="L3271" s="114"/>
      <c r="M3271" s="110"/>
    </row>
    <row r="3272" spans="1:24" hidden="1" outlineLevel="2" x14ac:dyDescent="0.25">
      <c r="B3272" s="105">
        <v>20</v>
      </c>
      <c r="C3272" s="108">
        <f t="shared" ref="C3272" si="5646">-(IFERROR(VLOOKUP($B3272,$B3246:$C3251,2,0),0)+IFERROR(VLOOKUP($B3272,$D3246:$E3251,2,0),0)+IFERROR(VLOOKUP($B3272,$F3246:$G3251,2,0),0)+IFERROR(VLOOKUP($B3272,$H3246:$I3251,2,0),0)+IFERROR(VLOOKUP($B3272,$J3246:$K3251,2,0),0)+IFERROR(VLOOKUP($B3272,$L3246:$M3251,2,0),0)+IFERROR(VLOOKUP($B3272,$N3246:$O3251,2,0),0)+IFERROR(VLOOKUP($B3272,$P3246:$Q3251,2,0),0)+IFERROR(VLOOKUP($B3272,$R3246:$S3251,2,0),0))</f>
        <v>0</v>
      </c>
      <c r="E3272" s="110" t="s">
        <v>40</v>
      </c>
      <c r="F3272" s="105">
        <v>6</v>
      </c>
      <c r="G3272" s="185" t="e">
        <v>#NUM!</v>
      </c>
      <c r="H3272" s="185" t="e">
        <v>#NUM!</v>
      </c>
      <c r="I3272" s="185" t="e">
        <v>#NUM!</v>
      </c>
      <c r="J3272" s="185" t="e">
        <v>#NUM!</v>
      </c>
      <c r="K3272" s="185"/>
      <c r="L3272" s="114"/>
      <c r="M3272" s="110"/>
    </row>
    <row r="3273" spans="1:24" hidden="1" outlineLevel="2" x14ac:dyDescent="0.25">
      <c r="B3273" s="105">
        <v>21</v>
      </c>
      <c r="C3273" s="108">
        <f t="shared" ref="C3273" si="5647">-(IFERROR(VLOOKUP($B3273,$B3246:$C3251,2,0),0)+IFERROR(VLOOKUP($B3273,$D3246:$E3251,2,0),0)+IFERROR(VLOOKUP($B3273,$F3246:$G3251,2,0),0)+IFERROR(VLOOKUP($B3273,$H3246:$I3251,2,0),0)+IFERROR(VLOOKUP($B3273,$J3246:$K3251,2,0),0)+IFERROR(VLOOKUP($B3273,$L3246:$M3251,2,0),0)+IFERROR(VLOOKUP($B3273,$N3246:$O3251,2,0),0)+IFERROR(VLOOKUP($B3273,$P3246:$Q3251,2,0),0)+IFERROR(VLOOKUP($B3273,$R3246:$S3251,2,0),0))</f>
        <v>0</v>
      </c>
      <c r="E3273" s="110"/>
      <c r="F3273" s="105">
        <v>7</v>
      </c>
      <c r="G3273" s="185" t="e">
        <v>#NUM!</v>
      </c>
      <c r="H3273" s="185" t="e">
        <v>#NUM!</v>
      </c>
      <c r="I3273" s="185" t="e">
        <v>#NUM!</v>
      </c>
      <c r="J3273" s="185"/>
      <c r="K3273" s="185"/>
      <c r="L3273" s="114"/>
      <c r="M3273" s="110"/>
    </row>
    <row r="3274" spans="1:24" hidden="1" outlineLevel="2" x14ac:dyDescent="0.25">
      <c r="E3274" s="110"/>
      <c r="F3274" s="105">
        <v>8</v>
      </c>
      <c r="G3274" s="185" t="e">
        <v>#NUM!</v>
      </c>
      <c r="H3274" s="185" t="e">
        <v>#NUM!</v>
      </c>
      <c r="I3274" s="185"/>
      <c r="J3274" s="185"/>
      <c r="K3274" s="185"/>
      <c r="L3274" s="114"/>
      <c r="M3274" s="110"/>
      <c r="X3274" s="110"/>
    </row>
    <row r="3275" spans="1:24" hidden="1" outlineLevel="2" x14ac:dyDescent="0.25">
      <c r="E3275" s="110"/>
      <c r="F3275" s="105">
        <v>9</v>
      </c>
      <c r="G3275" s="185" t="e">
        <v>#NUM!</v>
      </c>
      <c r="H3275" s="185"/>
      <c r="I3275" s="185"/>
      <c r="J3275" s="185"/>
      <c r="K3275" s="185"/>
      <c r="L3275" s="114"/>
      <c r="M3275" s="110"/>
      <c r="X3275" s="110"/>
    </row>
    <row r="3276" spans="1:24" hidden="1" outlineLevel="2" x14ac:dyDescent="0.25">
      <c r="A3276" s="117"/>
    </row>
    <row r="3277" spans="1:24" s="119" customFormat="1" hidden="1" outlineLevel="2" x14ac:dyDescent="0.25">
      <c r="A3277" s="118" t="s">
        <v>37</v>
      </c>
    </row>
    <row r="3278" spans="1:24" hidden="1" outlineLevel="2" x14ac:dyDescent="0.25">
      <c r="B3278" s="316" t="e">
        <f t="shared" ref="B3278:B3284" si="5648">B3245</f>
        <v>#REF!</v>
      </c>
      <c r="C3278" s="316"/>
      <c r="D3278" s="316" t="e">
        <f t="shared" ref="D3278:D3284" si="5649">D3245</f>
        <v>#REF!</v>
      </c>
      <c r="E3278" s="316"/>
      <c r="F3278" s="316" t="e">
        <f t="shared" ref="F3278:F3284" si="5650">F3245</f>
        <v>#REF!</v>
      </c>
      <c r="G3278" s="316"/>
      <c r="H3278" s="316" t="e">
        <f t="shared" ref="H3278:H3284" si="5651">H3245</f>
        <v>#REF!</v>
      </c>
      <c r="I3278" s="316"/>
      <c r="J3278" s="316" t="e">
        <f t="shared" ref="J3278:J3284" si="5652">J3245</f>
        <v>#REF!</v>
      </c>
      <c r="K3278" s="316"/>
      <c r="L3278" s="316" t="e">
        <f t="shared" ref="L3278:L3284" si="5653">L3245</f>
        <v>#REF!</v>
      </c>
      <c r="M3278" s="316"/>
    </row>
    <row r="3279" spans="1:24" hidden="1" outlineLevel="2" x14ac:dyDescent="0.25">
      <c r="B3279" s="105" t="e">
        <f t="shared" si="5648"/>
        <v>#REF!</v>
      </c>
      <c r="C3279" s="116" t="e">
        <f>IF($Q$2=2,IFERROR(INDEX($G3256:$L3262,MATCH(B3279,$F3256:$F3262,0),MATCH(INICIO!$C$59,$G3255:$L3255,0)),0),IF($Q$2=4,IFERROR(INDEX($P3256:$U3266,MATCH(B3279,$O3256:$O3266,0),MATCH(INICIO!$C$59,$P3255:$U3255,0)),0),IFERROR(INDEX($G3267:$L3275,MATCH(B3279,$F3267:$F3275,0),MATCH(INICIO!$C$59,$G3266:$L3266,0)),0)))</f>
        <v>#REF!</v>
      </c>
      <c r="D3279" s="105" t="e">
        <f t="shared" si="5649"/>
        <v>#REF!</v>
      </c>
      <c r="E3279" s="116" t="e">
        <f>IF($Q$2=2,IFERROR(INDEX($G3256:$L3262,MATCH(D3279,$F3256:$F3262,0),MATCH(INICIO!$C$59,$G3255:$L3255,0)),0),IF($Q$2=4,IFERROR(INDEX($P3256:$U3266,MATCH(D3279,$O3256:$O3266,0),MATCH(INICIO!$C$59,$P3255:$U3255,0)),0),IFERROR(INDEX($G3267:$L3275,MATCH(D3279,$F3267:$F3275,0),MATCH(INICIO!$C$59,$G3266:$L3266,0)),0)))</f>
        <v>#REF!</v>
      </c>
      <c r="F3279" s="105" t="e">
        <f t="shared" si="5650"/>
        <v>#REF!</v>
      </c>
      <c r="G3279" s="116" t="e">
        <f>IF($Q$2=2,IFERROR(INDEX($G3256:$L3262,MATCH(F3279,$F3256:$F3262,0),MATCH(INICIO!$C$59,$G3255:$L3255,0)),0),IF($Q$2=4,IFERROR(INDEX($P3256:$U3266,MATCH(F3279,$O3256:$O3266,0),MATCH(INICIO!$C$59,$P3255:$U3255,0)),0),IFERROR(INDEX($G3267:$L3275,MATCH(F3279,$F3267:$F3275,0),MATCH(INICIO!$C$59,$G3266:$L3266,0)),0)))</f>
        <v>#REF!</v>
      </c>
      <c r="H3279" s="105" t="e">
        <f t="shared" si="5651"/>
        <v>#REF!</v>
      </c>
      <c r="I3279" s="116" t="e">
        <f>IF($Q$2=2,IFERROR(INDEX($G3256:$L3262,MATCH(H3279,$F3256:$F3262,0),MATCH(INICIO!$C$59,$G3255:$L3255,0)),0),IF($Q$2=4,IFERROR(INDEX($P3256:$U3266,MATCH(H3279,$O3256:$O3266,0),MATCH(INICIO!$C$59,$P3255:$U3255,0)),0),IFERROR(INDEX($G3267:$L3275,MATCH(H3279,$F3267:$F3275,0),MATCH(INICIO!$C$59,$G3266:$L3266,0)),0)))</f>
        <v>#REF!</v>
      </c>
      <c r="J3279" s="105" t="e">
        <f t="shared" si="5652"/>
        <v>#REF!</v>
      </c>
      <c r="K3279" s="116" t="e">
        <f>IF($Q$2=2,IFERROR(INDEX($G3256:$L3262,MATCH(J3279,$F3256:$F3262,0),MATCH(INICIO!$C$59,$G3255:$L3255,0)),0),IF($Q$2=4,IFERROR(INDEX($P3256:$U3266,MATCH(J3279,$O3256:$O3266,0),MATCH(INICIO!$C$59,$P3255:$U3255,0)),0),IFERROR(INDEX($G3267:$L3275,MATCH(J3279,$F3267:$F3275,0),MATCH(INICIO!$C$59,$G3266:$L3266,0)),0)))</f>
        <v>#REF!</v>
      </c>
      <c r="L3279" s="105" t="e">
        <f t="shared" si="5653"/>
        <v>#REF!</v>
      </c>
      <c r="M3279" s="116" t="e">
        <f>IF($Q$2=2,IFERROR(INDEX($G3256:$L3262,MATCH(L3279,$F3256:$F3262,0),MATCH(INICIO!$C$59,$G3255:$L3255,0)),0),IF($Q$2=4,IFERROR(INDEX($P3256:$U3266,MATCH(L3279,$O3256:$O3266,0),MATCH(INICIO!$C$59,$P3255:$U3255,0)),0),IFERROR(INDEX($G3267:$L3275,MATCH(L3279,$F3267:$F3275,0),MATCH(INICIO!$C$59,$G3266:$L3266,0)),0)))</f>
        <v>#REF!</v>
      </c>
    </row>
    <row r="3280" spans="1:24" hidden="1" outlineLevel="2" x14ac:dyDescent="0.25">
      <c r="B3280" s="105" t="e">
        <f t="shared" si="5648"/>
        <v>#REF!</v>
      </c>
      <c r="C3280" s="116" t="e">
        <f>IF($Q$2=2,IFERROR(INDEX($G3256:$L3262,MATCH(B3280,$F3256:$F3262,0),MATCH(INICIO!$C$59,$G3255:$L3255,0)),0),IF($Q$2=4,IFERROR(INDEX($P3256:$U3266,MATCH(B3280,$O3256:$O3266,0),MATCH(INICIO!$C$59,$P3255:$U3255,0)),0),IFERROR(INDEX($G3267:$L3275,MATCH(B3280,$F3267:$F3275,0),MATCH(INICIO!$C$59,$G3266:$L3266,0)),0)))</f>
        <v>#REF!</v>
      </c>
      <c r="D3280" s="105" t="e">
        <f t="shared" si="5649"/>
        <v>#REF!</v>
      </c>
      <c r="E3280" s="116" t="e">
        <f>IF($Q$2=2,IFERROR(INDEX($G3256:$L3262,MATCH(D3280,$F3256:$F3262,0),MATCH(INICIO!$C$59,$G3255:$L3255,0)),0),IF($Q$2=4,IFERROR(INDEX($P3256:$U3266,MATCH(D3280,$O3256:$O3266,0),MATCH(INICIO!$C$59,$P3255:$U3255,0)),0),IFERROR(INDEX($G3267:$L3275,MATCH(D3280,$F3267:$F3275,0),MATCH(INICIO!$C$59,$G3266:$L3266,0)),0)))</f>
        <v>#REF!</v>
      </c>
      <c r="F3280" s="105" t="e">
        <f t="shared" si="5650"/>
        <v>#REF!</v>
      </c>
      <c r="G3280" s="116" t="e">
        <f>IF($Q$2=2,IFERROR(INDEX($G3256:$L3262,MATCH(F3280,$F3256:$F3262,0),MATCH(INICIO!$C$59,$G3255:$L3255,0)),0),IF($Q$2=4,IFERROR(INDEX($P3256:$U3266,MATCH(F3280,$O3256:$O3266,0),MATCH(INICIO!$C$59,$P3255:$U3255,0)),0),IFERROR(INDEX($G3267:$L3275,MATCH(F3280,$F3267:$F3275,0),MATCH(INICIO!$C$59,$G3266:$L3266,0)),0)))</f>
        <v>#REF!</v>
      </c>
      <c r="H3280" s="105" t="e">
        <f t="shared" si="5651"/>
        <v>#REF!</v>
      </c>
      <c r="I3280" s="116" t="e">
        <f>IF($Q$2=2,IFERROR(INDEX($G3256:$L3262,MATCH(H3280,$F3256:$F3262,0),MATCH(INICIO!$C$59,$G3255:$L3255,0)),0),IF($Q$2=4,IFERROR(INDEX($P3256:$U3266,MATCH(H3280,$O3256:$O3266,0),MATCH(INICIO!$C$59,$P3255:$U3255,0)),0),IFERROR(INDEX($G3267:$L3275,MATCH(H3280,$F3267:$F3275,0),MATCH(INICIO!$C$59,$G3266:$L3266,0)),0)))</f>
        <v>#REF!</v>
      </c>
      <c r="J3280" s="105" t="e">
        <f t="shared" si="5652"/>
        <v>#REF!</v>
      </c>
      <c r="K3280" s="116" t="e">
        <f>IF($Q$2=2,IFERROR(INDEX($G3256:$L3262,MATCH(J3280,$F3256:$F3262,0),MATCH(INICIO!$C$59,$G3255:$L3255,0)),0),IF($Q$2=4,IFERROR(INDEX($P3256:$U3266,MATCH(J3280,$O3256:$O3266,0),MATCH(INICIO!$C$59,$P3255:$U3255,0)),0),IFERROR(INDEX($G3267:$L3275,MATCH(J3280,$F3267:$F3275,0),MATCH(INICIO!$C$59,$G3266:$L3266,0)),0)))</f>
        <v>#REF!</v>
      </c>
      <c r="L3280" s="105" t="e">
        <f t="shared" si="5653"/>
        <v>#REF!</v>
      </c>
      <c r="M3280" s="116" t="e">
        <f>IF($Q$2=2,IFERROR(INDEX($G3256:$L3262,MATCH(L3280,$F3256:$F3262,0),MATCH(INICIO!$C$59,$G3255:$L3255,0)),0),IF($Q$2=4,IFERROR(INDEX($P3256:$U3266,MATCH(L3280,$O3256:$O3266,0),MATCH(INICIO!$C$59,$P3255:$U3255,0)),0),IFERROR(INDEX($G3267:$L3275,MATCH(L3280,$F3267:$F3275,0),MATCH(INICIO!$C$59,$G3266:$L3266,0)),0)))</f>
        <v>#REF!</v>
      </c>
    </row>
    <row r="3281" spans="1:62" hidden="1" outlineLevel="2" x14ac:dyDescent="0.25">
      <c r="B3281" s="105" t="e">
        <f t="shared" si="5648"/>
        <v>#REF!</v>
      </c>
      <c r="C3281" s="116" t="e">
        <f>IF($Q$2=2,IFERROR(INDEX($G3256:$L3262,MATCH(B3281,$F3256:$F3262,0),MATCH(INICIO!$C$59,$G3255:$L3255,0)),0),IF($Q$2=4,IFERROR(INDEX($P3256:$U3266,MATCH(B3281,$O3256:$O3266,0),MATCH(INICIO!$C$59,$P3255:$U3255,0)),0),IFERROR(INDEX($G3267:$L3275,MATCH(B3281,$F3267:$F3275,0),MATCH(INICIO!$C$59,$G3266:$L3266,0)),0)))</f>
        <v>#REF!</v>
      </c>
      <c r="D3281" s="105" t="e">
        <f t="shared" si="5649"/>
        <v>#REF!</v>
      </c>
      <c r="E3281" s="116" t="e">
        <f>IF($Q$2=2,IFERROR(INDEX($G3256:$L3262,MATCH(D3281,$F3256:$F3262,0),MATCH(INICIO!$C$59,$G3255:$L3255,0)),0),IF($Q$2=4,IFERROR(INDEX($P3256:$U3266,MATCH(D3281,$O3256:$O3266,0),MATCH(INICIO!$C$59,$P3255:$U3255,0)),0),IFERROR(INDEX($G3267:$L3275,MATCH(D3281,$F3267:$F3275,0),MATCH(INICIO!$C$59,$G3266:$L3266,0)),0)))</f>
        <v>#REF!</v>
      </c>
      <c r="F3281" s="105" t="e">
        <f t="shared" si="5650"/>
        <v>#REF!</v>
      </c>
      <c r="G3281" s="116" t="e">
        <f>IF($Q$2=2,IFERROR(INDEX($G3256:$L3262,MATCH(F3281,$F3256:$F3262,0),MATCH(INICIO!$C$59,$G3255:$L3255,0)),0),IF($Q$2=4,IFERROR(INDEX($P3256:$U3266,MATCH(F3281,$O3256:$O3266,0),MATCH(INICIO!$C$59,$P3255:$U3255,0)),0),IFERROR(INDEX($G3267:$L3275,MATCH(F3281,$F3267:$F3275,0),MATCH(INICIO!$C$59,$G3266:$L3266,0)),0)))</f>
        <v>#REF!</v>
      </c>
      <c r="H3281" s="105" t="e">
        <f t="shared" si="5651"/>
        <v>#REF!</v>
      </c>
      <c r="I3281" s="116" t="e">
        <f>IF($Q$2=2,IFERROR(INDEX($G3256:$L3262,MATCH(H3281,$F3256:$F3262,0),MATCH(INICIO!$C$59,$G3255:$L3255,0)),0),IF($Q$2=4,IFERROR(INDEX($P3256:$U3266,MATCH(H3281,$O3256:$O3266,0),MATCH(INICIO!$C$59,$P3255:$U3255,0)),0),IFERROR(INDEX($G3267:$L3275,MATCH(H3281,$F3267:$F3275,0),MATCH(INICIO!$C$59,$G3266:$L3266,0)),0)))</f>
        <v>#REF!</v>
      </c>
      <c r="J3281" s="105" t="e">
        <f t="shared" si="5652"/>
        <v>#REF!</v>
      </c>
      <c r="K3281" s="116" t="e">
        <f>IF($Q$2=2,IFERROR(INDEX($G3256:$L3262,MATCH(J3281,$F3256:$F3262,0),MATCH(INICIO!$C$59,$G3255:$L3255,0)),0),IF($Q$2=4,IFERROR(INDEX($P3256:$U3266,MATCH(J3281,$O3256:$O3266,0),MATCH(INICIO!$C$59,$P3255:$U3255,0)),0),IFERROR(INDEX($G3267:$L3275,MATCH(J3281,$F3267:$F3275,0),MATCH(INICIO!$C$59,$G3266:$L3266,0)),0)))</f>
        <v>#REF!</v>
      </c>
      <c r="L3281" s="105" t="e">
        <f t="shared" si="5653"/>
        <v>#REF!</v>
      </c>
      <c r="M3281" s="116" t="e">
        <f>IF($Q$2=2,IFERROR(INDEX($G3256:$L3262,MATCH(L3281,$F3256:$F3262,0),MATCH(INICIO!$C$59,$G3255:$L3255,0)),0),IF($Q$2=4,IFERROR(INDEX($P3256:$U3266,MATCH(L3281,$O3256:$O3266,0),MATCH(INICIO!$C$59,$P3255:$U3255,0)),0),IFERROR(INDEX($G3267:$L3275,MATCH(L3281,$F3267:$F3275,0),MATCH(INICIO!$C$59,$G3266:$L3266,0)),0)))</f>
        <v>#REF!</v>
      </c>
    </row>
    <row r="3282" spans="1:62" hidden="1" outlineLevel="2" x14ac:dyDescent="0.25">
      <c r="B3282" s="105" t="e">
        <f t="shared" si="5648"/>
        <v>#REF!</v>
      </c>
      <c r="C3282" s="116" t="e">
        <f>IF($Q$2=2,IFERROR(INDEX($G3256:$L3262,MATCH(B3282,$F3256:$F3262,0),MATCH(INICIO!$C$59,$G3255:$L3255,0)),0),IF($Q$2=4,IFERROR(INDEX($P3256:$U3266,MATCH(B3282,$O3256:$O3266,0),MATCH(INICIO!$C$59,$P3255:$U3255,0)),0),IFERROR(INDEX($G3267:$L3275,MATCH(B3282,$F3267:$F3275,0),MATCH(INICIO!$C$59,$G3266:$L3266,0)),0)))</f>
        <v>#REF!</v>
      </c>
      <c r="D3282" s="105" t="e">
        <f t="shared" si="5649"/>
        <v>#REF!</v>
      </c>
      <c r="E3282" s="116" t="e">
        <f>IF($Q$2=2,IFERROR(INDEX($G3256:$L3262,MATCH(D3282,$F3256:$F3262,0),MATCH(INICIO!$C$59,$G3255:$L3255,0)),0),IF($Q$2=4,IFERROR(INDEX($P3256:$U3266,MATCH(D3282,$O3256:$O3266,0),MATCH(INICIO!$C$59,$P3255:$U3255,0)),0),IFERROR(INDEX($G3267:$L3275,MATCH(D3282,$F3267:$F3275,0),MATCH(INICIO!$C$59,$G3266:$L3266,0)),0)))</f>
        <v>#REF!</v>
      </c>
      <c r="F3282" s="105" t="e">
        <f t="shared" si="5650"/>
        <v>#REF!</v>
      </c>
      <c r="G3282" s="116" t="e">
        <f>IF($Q$2=2,IFERROR(INDEX($G3256:$L3262,MATCH(F3282,$F3256:$F3262,0),MATCH(INICIO!$C$59,$G3255:$L3255,0)),0),IF($Q$2=4,IFERROR(INDEX($P3256:$U3266,MATCH(F3282,$O3256:$O3266,0),MATCH(INICIO!$C$59,$P3255:$U3255,0)),0),IFERROR(INDEX($G3267:$L3275,MATCH(F3282,$F3267:$F3275,0),MATCH(INICIO!$C$59,$G3266:$L3266,0)),0)))</f>
        <v>#REF!</v>
      </c>
      <c r="H3282" s="105" t="e">
        <f t="shared" si="5651"/>
        <v>#REF!</v>
      </c>
      <c r="I3282" s="116" t="e">
        <f>IF($Q$2=2,IFERROR(INDEX($G3256:$L3262,MATCH(H3282,$F3256:$F3262,0),MATCH(INICIO!$C$59,$G3255:$L3255,0)),0),IF($Q$2=4,IFERROR(INDEX($P3256:$U3266,MATCH(H3282,$O3256:$O3266,0),MATCH(INICIO!$C$59,$P3255:$U3255,0)),0),IFERROR(INDEX($G3267:$L3275,MATCH(H3282,$F3267:$F3275,0),MATCH(INICIO!$C$59,$G3266:$L3266,0)),0)))</f>
        <v>#REF!</v>
      </c>
      <c r="J3282" s="105" t="e">
        <f t="shared" si="5652"/>
        <v>#REF!</v>
      </c>
      <c r="K3282" s="116" t="e">
        <f>IF($Q$2=2,IFERROR(INDEX($G3256:$L3262,MATCH(J3282,$F3256:$F3262,0),MATCH(INICIO!$C$59,$G3255:$L3255,0)),0),IF($Q$2=4,IFERROR(INDEX($P3256:$U3266,MATCH(J3282,$O3256:$O3266,0),MATCH(INICIO!$C$59,$P3255:$U3255,0)),0),IFERROR(INDEX($G3267:$L3275,MATCH(J3282,$F3267:$F3275,0),MATCH(INICIO!$C$59,$G3266:$L3266,0)),0)))</f>
        <v>#REF!</v>
      </c>
      <c r="L3282" s="105" t="e">
        <f t="shared" si="5653"/>
        <v>#REF!</v>
      </c>
      <c r="M3282" s="116" t="e">
        <f>IF($Q$2=2,IFERROR(INDEX($G3256:$L3262,MATCH(L3282,$F3256:$F3262,0),MATCH(INICIO!$C$59,$G3255:$L3255,0)),0),IF($Q$2=4,IFERROR(INDEX($P3256:$U3266,MATCH(L3282,$O3256:$O3266,0),MATCH(INICIO!$C$59,$P3255:$U3255,0)),0),IFERROR(INDEX($G3267:$L3275,MATCH(L3282,$F3267:$F3275,0),MATCH(INICIO!$C$59,$G3266:$L3266,0)),0)))</f>
        <v>#REF!</v>
      </c>
    </row>
    <row r="3283" spans="1:62" hidden="1" outlineLevel="2" x14ac:dyDescent="0.25">
      <c r="B3283" s="105" t="e">
        <f t="shared" si="5648"/>
        <v>#REF!</v>
      </c>
      <c r="C3283" s="116" t="e">
        <f>IF($Q$2=2,IFERROR(INDEX($G3256:$L3262,MATCH(B3283,$F3256:$F3262,0),MATCH(INICIO!$C$59,$G3255:$L3255,0)),0),IF($Q$2=4,IFERROR(INDEX($P3256:$U3266,MATCH(B3283,$O3256:$O3266,0),MATCH(INICIO!$C$59,$P3255:$U3255,0)),0),IFERROR(INDEX($G3267:$L3275,MATCH(B3283,$F3267:$F3275,0),MATCH(INICIO!$C$59,$G3266:$L3266,0)),0)))</f>
        <v>#REF!</v>
      </c>
      <c r="D3283" s="105" t="e">
        <f t="shared" si="5649"/>
        <v>#REF!</v>
      </c>
      <c r="E3283" s="116" t="e">
        <f>IF($Q$2=2,IFERROR(INDEX($G3256:$L3262,MATCH(D3283,$F3256:$F3262,0),MATCH(INICIO!$C$59,$G3255:$L3255,0)),0),IF($Q$2=4,IFERROR(INDEX($P3256:$U3266,MATCH(D3283,$O3256:$O3266,0),MATCH(INICIO!$C$59,$P3255:$U3255,0)),0),IFERROR(INDEX($G3267:$L3275,MATCH(D3283,$F3267:$F3275,0),MATCH(INICIO!$C$59,$G3266:$L3266,0)),0)))</f>
        <v>#REF!</v>
      </c>
      <c r="F3283" s="105" t="e">
        <f t="shared" si="5650"/>
        <v>#REF!</v>
      </c>
      <c r="G3283" s="116" t="e">
        <f>IF($Q$2=2,IFERROR(INDEX($G3256:$L3262,MATCH(F3283,$F3256:$F3262,0),MATCH(INICIO!$C$59,$G3255:$L3255,0)),0),IF($Q$2=4,IFERROR(INDEX($P3256:$U3266,MATCH(F3283,$O3256:$O3266,0),MATCH(INICIO!$C$59,$P3255:$U3255,0)),0),IFERROR(INDEX($G3267:$L3275,MATCH(F3283,$F3267:$F3275,0),MATCH(INICIO!$C$59,$G3266:$L3266,0)),0)))</f>
        <v>#REF!</v>
      </c>
      <c r="H3283" s="105" t="e">
        <f t="shared" si="5651"/>
        <v>#REF!</v>
      </c>
      <c r="I3283" s="116" t="e">
        <f>IF($Q$2=2,IFERROR(INDEX($G3256:$L3262,MATCH(H3283,$F3256:$F3262,0),MATCH(INICIO!$C$59,$G3255:$L3255,0)),0),IF($Q$2=4,IFERROR(INDEX($P3256:$U3266,MATCH(H3283,$O3256:$O3266,0),MATCH(INICIO!$C$59,$P3255:$U3255,0)),0),IFERROR(INDEX($G3267:$L3275,MATCH(H3283,$F3267:$F3275,0),MATCH(INICIO!$C$59,$G3266:$L3266,0)),0)))</f>
        <v>#REF!</v>
      </c>
      <c r="J3283" s="105" t="e">
        <f t="shared" si="5652"/>
        <v>#REF!</v>
      </c>
      <c r="K3283" s="116" t="e">
        <f>IF($Q$2=2,IFERROR(INDEX($G3256:$L3262,MATCH(J3283,$F3256:$F3262,0),MATCH(INICIO!$C$59,$G3255:$L3255,0)),0),IF($Q$2=4,IFERROR(INDEX($P3256:$U3266,MATCH(J3283,$O3256:$O3266,0),MATCH(INICIO!$C$59,$P3255:$U3255,0)),0),IFERROR(INDEX($G3267:$L3275,MATCH(J3283,$F3267:$F3275,0),MATCH(INICIO!$C$59,$G3266:$L3266,0)),0)))</f>
        <v>#REF!</v>
      </c>
      <c r="L3283" s="105" t="e">
        <f t="shared" si="5653"/>
        <v>#REF!</v>
      </c>
      <c r="M3283" s="116" t="e">
        <f>IF($Q$2=2,IFERROR(INDEX($G3256:$L3262,MATCH(L3283,$F3256:$F3262,0),MATCH(INICIO!$C$59,$G3255:$L3255,0)),0),IF($Q$2=4,IFERROR(INDEX($P3256:$U3266,MATCH(L3283,$O3256:$O3266,0),MATCH(INICIO!$C$59,$P3255:$U3255,0)),0),IFERROR(INDEX($G3267:$L3275,MATCH(L3283,$F3267:$F3275,0),MATCH(INICIO!$C$59,$G3266:$L3266,0)),0)))</f>
        <v>#REF!</v>
      </c>
    </row>
    <row r="3284" spans="1:62" hidden="1" outlineLevel="2" x14ac:dyDescent="0.25">
      <c r="B3284" s="105" t="e">
        <f t="shared" si="5648"/>
        <v>#REF!</v>
      </c>
      <c r="C3284" s="116" t="e">
        <f>IF($Q$2=2,IFERROR(INDEX($G3256:$L3262,MATCH(B3284,$F3256:$F3262,0),MATCH(INICIO!$C$59,$G3255:$L3255,0)),0),IF($Q$2=4,IFERROR(INDEX($P3256:$U3266,MATCH(B3284,$O3256:$O3266,0),MATCH(INICIO!$C$59,$P3255:$U3255,0)),0),IFERROR(INDEX($G3267:$L3275,MATCH(B3284,$F3267:$F3275,0),MATCH(INICIO!$C$59,$G3266:$L3266,0)),0)))</f>
        <v>#REF!</v>
      </c>
      <c r="D3284" s="105" t="e">
        <f t="shared" si="5649"/>
        <v>#REF!</v>
      </c>
      <c r="E3284" s="116" t="e">
        <f>IF($Q$2=2,IFERROR(INDEX($G3256:$L3262,MATCH(D3284,$F3256:$F3262,0),MATCH(INICIO!$C$59,$G3255:$L3255,0)),0),IF($Q$2=4,IFERROR(INDEX($P3256:$U3266,MATCH(D3284,$O3256:$O3266,0),MATCH(INICIO!$C$59,$P3255:$U3255,0)),0),IFERROR(INDEX($G3267:$L3275,MATCH(D3284,$F3267:$F3275,0),MATCH(INICIO!$C$59,$G3266:$L3266,0)),0)))</f>
        <v>#REF!</v>
      </c>
      <c r="F3284" s="105" t="e">
        <f t="shared" si="5650"/>
        <v>#REF!</v>
      </c>
      <c r="G3284" s="116" t="e">
        <f>IF($Q$2=2,IFERROR(INDEX($G3256:$L3262,MATCH(F3284,$F3256:$F3262,0),MATCH(INICIO!$C$59,$G3255:$L3255,0)),0),IF($Q$2=4,IFERROR(INDEX($P3256:$U3266,MATCH(F3284,$O3256:$O3266,0),MATCH(INICIO!$C$59,$P3255:$U3255,0)),0),IFERROR(INDEX($G3267:$L3275,MATCH(F3284,$F3267:$F3275,0),MATCH(INICIO!$C$59,$G3266:$L3266,0)),0)))</f>
        <v>#REF!</v>
      </c>
      <c r="H3284" s="105" t="e">
        <f t="shared" si="5651"/>
        <v>#REF!</v>
      </c>
      <c r="I3284" s="116" t="e">
        <f>IF($Q$2=2,IFERROR(INDEX($G3256:$L3262,MATCH(H3284,$F3256:$F3262,0),MATCH(INICIO!$C$59,$G3255:$L3255,0)),0),IF($Q$2=4,IFERROR(INDEX($P3256:$U3266,MATCH(H3284,$O3256:$O3266,0),MATCH(INICIO!$C$59,$P3255:$U3255,0)),0),IFERROR(INDEX($G3267:$L3275,MATCH(H3284,$F3267:$F3275,0),MATCH(INICIO!$C$59,$G3266:$L3266,0)),0)))</f>
        <v>#REF!</v>
      </c>
      <c r="J3284" s="105" t="e">
        <f t="shared" si="5652"/>
        <v>#REF!</v>
      </c>
      <c r="K3284" s="116" t="e">
        <f>IF($Q$2=2,IFERROR(INDEX($G3256:$L3262,MATCH(J3284,$F3256:$F3262,0),MATCH(INICIO!$C$59,$G3255:$L3255,0)),0),IF($Q$2=4,IFERROR(INDEX($P3256:$U3266,MATCH(J3284,$O3256:$O3266,0),MATCH(INICIO!$C$59,$P3255:$U3255,0)),0),IFERROR(INDEX($G3267:$L3275,MATCH(J3284,$F3267:$F3275,0),MATCH(INICIO!$C$59,$G3266:$L3266,0)),0)))</f>
        <v>#REF!</v>
      </c>
      <c r="L3284" s="105" t="e">
        <f t="shared" si="5653"/>
        <v>#REF!</v>
      </c>
      <c r="M3284" s="116" t="e">
        <f>IF($Q$2=2,IFERROR(INDEX($G3256:$L3262,MATCH(L3284,$F3256:$F3262,0),MATCH(INICIO!$C$59,$G3255:$L3255,0)),0),IF($Q$2=4,IFERROR(INDEX($P3256:$U3266,MATCH(L3284,$O3256:$O3266,0),MATCH(INICIO!$C$59,$P3255:$U3255,0)),0),IFERROR(INDEX($G3267:$L3275,MATCH(L3284,$F3267:$F3275,0),MATCH(INICIO!$C$59,$G3266:$L3266,0)),0)))</f>
        <v>#REF!</v>
      </c>
    </row>
    <row r="3285" spans="1:62" hidden="1" outlineLevel="2" x14ac:dyDescent="0.25"/>
    <row r="3286" spans="1:62" s="119" customFormat="1" hidden="1" outlineLevel="2" x14ac:dyDescent="0.25">
      <c r="A3286" s="118" t="s">
        <v>43</v>
      </c>
    </row>
    <row r="3287" spans="1:62" hidden="1" outlineLevel="2" x14ac:dyDescent="0.25">
      <c r="C3287" s="121">
        <f t="shared" ref="C3287:H3287" si="5654">E$2</f>
        <v>1</v>
      </c>
      <c r="D3287" s="121">
        <f t="shared" si="5654"/>
        <v>2</v>
      </c>
      <c r="E3287" s="121">
        <f t="shared" si="5654"/>
        <v>3</v>
      </c>
      <c r="F3287" s="121">
        <f t="shared" si="5654"/>
        <v>4</v>
      </c>
      <c r="G3287" s="121">
        <f t="shared" si="5654"/>
        <v>5</v>
      </c>
      <c r="H3287" s="121">
        <f t="shared" si="5654"/>
        <v>6</v>
      </c>
    </row>
    <row r="3288" spans="1:62" hidden="1" outlineLevel="2" x14ac:dyDescent="0.25">
      <c r="B3288" s="122" t="s">
        <v>44</v>
      </c>
      <c r="C3288" s="123" t="e">
        <f t="array" ref="C3288:C3293">MMULT(MMULT(C$8:H$13,$AZ$8:$BE$13),C3279:C3284)+MMULT(MINVERSE(TRANSPOSE($AZ$8:$BE$13)),C3246:C3251)</f>
        <v>#REF!</v>
      </c>
      <c r="D3288" s="123" t="e">
        <f t="array" ref="D3288:D3293">MMULT(MMULT(K$8:P$13,$AZ$8:$BE$13),E3279:E3284)+MMULT(MINVERSE(TRANSPOSE($AZ$8:$BE$13)),E3246:E3251)</f>
        <v>#REF!</v>
      </c>
      <c r="E3288" s="123" t="e">
        <f t="array" ref="E3288:E3293">MMULT(MMULT(S$8:X$13,$AZ$8:$BE$13),G3279:G3284)+MMULT(MINVERSE(TRANSPOSE($AZ$8:$BE$13)),G3246:G3251)</f>
        <v>#REF!</v>
      </c>
      <c r="F3288" s="123" t="e">
        <f t="array" ref="F3288:F3293">MMULT(MMULT(AA$8:AF$13,$AZ$8:$BE$13),I3279:I3284)+MMULT(MINVERSE(TRANSPOSE($AZ$8:$BE$13)),I3246:I3251)</f>
        <v>#REF!</v>
      </c>
      <c r="G3288" s="123" t="e">
        <f t="array" ref="G3288:G3293">MMULT(MMULT(AI$8:AN$13,$AZ$8:$BE$13),K3279:K3284)+MMULT(MINVERSE(TRANSPOSE($AZ$8:$BE$13)),K3246:K3251)</f>
        <v>#REF!</v>
      </c>
      <c r="H3288" s="123" t="e">
        <f t="array" ref="H3288:H3293">MMULT(MMULT(AQ$8:AV$13,$AZ$8:$BE$13),M3279:M3284)+MMULT(MINVERSE(TRANSPOSE($AZ$8:$BE$13)),M3246:M3251)</f>
        <v>#REF!</v>
      </c>
      <c r="N3288" s="124"/>
      <c r="P3288" s="124"/>
    </row>
    <row r="3289" spans="1:62" hidden="1" outlineLevel="2" x14ac:dyDescent="0.25">
      <c r="B3289" s="122" t="s">
        <v>45</v>
      </c>
      <c r="C3289" s="123" t="e">
        <v>#REF!</v>
      </c>
      <c r="D3289" s="123" t="e">
        <v>#REF!</v>
      </c>
      <c r="E3289" s="123" t="e">
        <v>#REF!</v>
      </c>
      <c r="F3289" s="123" t="e">
        <v>#REF!</v>
      </c>
      <c r="G3289" s="123" t="e">
        <v>#REF!</v>
      </c>
      <c r="H3289" s="123" t="e">
        <v>#REF!</v>
      </c>
      <c r="N3289" s="124"/>
      <c r="P3289" s="124"/>
    </row>
    <row r="3290" spans="1:62" hidden="1" outlineLevel="2" x14ac:dyDescent="0.25">
      <c r="B3290" s="122" t="s">
        <v>46</v>
      </c>
      <c r="C3290" s="123" t="e">
        <v>#REF!</v>
      </c>
      <c r="D3290" s="123" t="e">
        <v>#REF!</v>
      </c>
      <c r="E3290" s="123" t="e">
        <v>#REF!</v>
      </c>
      <c r="F3290" s="123" t="e">
        <v>#REF!</v>
      </c>
      <c r="G3290" s="123" t="e">
        <v>#REF!</v>
      </c>
      <c r="H3290" s="123" t="e">
        <v>#REF!</v>
      </c>
      <c r="N3290" s="124"/>
      <c r="P3290" s="124"/>
    </row>
    <row r="3291" spans="1:62" hidden="1" outlineLevel="2" x14ac:dyDescent="0.25">
      <c r="B3291" s="122" t="s">
        <v>47</v>
      </c>
      <c r="C3291" s="123" t="e">
        <v>#REF!</v>
      </c>
      <c r="D3291" s="123" t="e">
        <v>#REF!</v>
      </c>
      <c r="E3291" s="123" t="e">
        <v>#REF!</v>
      </c>
      <c r="F3291" s="123" t="e">
        <v>#REF!</v>
      </c>
      <c r="G3291" s="123" t="e">
        <v>#REF!</v>
      </c>
      <c r="H3291" s="123" t="e">
        <v>#REF!</v>
      </c>
      <c r="N3291" s="124"/>
      <c r="P3291" s="124"/>
    </row>
    <row r="3292" spans="1:62" hidden="1" outlineLevel="2" x14ac:dyDescent="0.25">
      <c r="B3292" s="122" t="s">
        <v>48</v>
      </c>
      <c r="C3292" s="123" t="e">
        <v>#REF!</v>
      </c>
      <c r="D3292" s="123" t="e">
        <v>#REF!</v>
      </c>
      <c r="E3292" s="123" t="e">
        <v>#REF!</v>
      </c>
      <c r="F3292" s="123" t="e">
        <v>#REF!</v>
      </c>
      <c r="G3292" s="123" t="e">
        <v>#REF!</v>
      </c>
      <c r="H3292" s="123" t="e">
        <v>#REF!</v>
      </c>
      <c r="N3292" s="124"/>
      <c r="P3292" s="124"/>
    </row>
    <row r="3293" spans="1:62" hidden="1" outlineLevel="2" x14ac:dyDescent="0.25">
      <c r="B3293" s="122" t="s">
        <v>49</v>
      </c>
      <c r="C3293" s="123" t="e">
        <v>#REF!</v>
      </c>
      <c r="D3293" s="123" t="e">
        <v>#REF!</v>
      </c>
      <c r="E3293" s="123" t="e">
        <v>#REF!</v>
      </c>
      <c r="F3293" s="123" t="e">
        <v>#REF!</v>
      </c>
      <c r="G3293" s="123" t="e">
        <v>#REF!</v>
      </c>
      <c r="H3293" s="123" t="e">
        <v>#REF!</v>
      </c>
      <c r="N3293" s="124"/>
      <c r="P3293" s="124"/>
    </row>
    <row r="3294" spans="1:62" hidden="1" outlineLevel="2" x14ac:dyDescent="0.25"/>
    <row r="3295" spans="1:62" hidden="1" outlineLevel="2" x14ac:dyDescent="0.25">
      <c r="B3295" s="318" t="s">
        <v>50</v>
      </c>
      <c r="C3295" s="319"/>
      <c r="D3295" s="319"/>
      <c r="E3295" s="319"/>
      <c r="F3295" s="319"/>
      <c r="G3295" s="319"/>
      <c r="H3295" s="319"/>
      <c r="I3295" s="319"/>
      <c r="J3295" s="319"/>
      <c r="K3295" s="319"/>
      <c r="L3295" s="320"/>
      <c r="M3295" s="321" t="s">
        <v>51</v>
      </c>
      <c r="N3295" s="322"/>
      <c r="O3295" s="322"/>
      <c r="P3295" s="322"/>
      <c r="Q3295" s="322"/>
      <c r="R3295" s="322"/>
      <c r="S3295" s="322"/>
      <c r="T3295" s="322"/>
      <c r="U3295" s="322"/>
      <c r="V3295" s="323"/>
      <c r="W3295" s="321" t="s">
        <v>52</v>
      </c>
      <c r="X3295" s="322"/>
      <c r="Y3295" s="322"/>
      <c r="Z3295" s="322"/>
      <c r="AA3295" s="322"/>
      <c r="AB3295" s="322"/>
      <c r="AC3295" s="322"/>
      <c r="AD3295" s="322"/>
      <c r="AE3295" s="322"/>
      <c r="AF3295" s="323"/>
      <c r="AG3295" s="321" t="s">
        <v>53</v>
      </c>
      <c r="AH3295" s="322"/>
      <c r="AI3295" s="322"/>
      <c r="AJ3295" s="322"/>
      <c r="AK3295" s="322"/>
      <c r="AL3295" s="322"/>
      <c r="AM3295" s="322"/>
      <c r="AN3295" s="322"/>
      <c r="AO3295" s="322"/>
      <c r="AP3295" s="323"/>
      <c r="AQ3295" s="321" t="s">
        <v>54</v>
      </c>
      <c r="AR3295" s="322"/>
      <c r="AS3295" s="322"/>
      <c r="AT3295" s="322"/>
      <c r="AU3295" s="322"/>
      <c r="AV3295" s="322"/>
      <c r="AW3295" s="322"/>
      <c r="AX3295" s="322"/>
      <c r="AY3295" s="322"/>
      <c r="AZ3295" s="323"/>
      <c r="BA3295" s="321" t="s">
        <v>55</v>
      </c>
      <c r="BB3295" s="322"/>
      <c r="BC3295" s="322"/>
      <c r="BD3295" s="322"/>
      <c r="BE3295" s="322"/>
      <c r="BF3295" s="322"/>
      <c r="BG3295" s="322"/>
      <c r="BH3295" s="322"/>
      <c r="BI3295" s="322"/>
      <c r="BJ3295" s="323"/>
    </row>
    <row r="3296" spans="1:62" hidden="1" outlineLevel="2" x14ac:dyDescent="0.25">
      <c r="B3296" s="186">
        <f t="shared" ref="B3296" si="5655">E$2</f>
        <v>1</v>
      </c>
      <c r="C3296" s="187">
        <f t="shared" ref="C3296:L3299" si="5656">B3296</f>
        <v>1</v>
      </c>
      <c r="D3296" s="187">
        <f t="shared" si="5656"/>
        <v>1</v>
      </c>
      <c r="E3296" s="187">
        <f t="shared" si="5656"/>
        <v>1</v>
      </c>
      <c r="F3296" s="187">
        <f t="shared" si="5656"/>
        <v>1</v>
      </c>
      <c r="G3296" s="187">
        <f t="shared" si="5656"/>
        <v>1</v>
      </c>
      <c r="H3296" s="187">
        <f t="shared" si="5656"/>
        <v>1</v>
      </c>
      <c r="I3296" s="187">
        <f t="shared" si="5656"/>
        <v>1</v>
      </c>
      <c r="J3296" s="187">
        <f t="shared" si="5656"/>
        <v>1</v>
      </c>
      <c r="K3296" s="187">
        <f t="shared" si="5656"/>
        <v>1</v>
      </c>
      <c r="L3296" s="188">
        <f t="shared" si="5656"/>
        <v>1</v>
      </c>
      <c r="M3296" s="189">
        <f t="shared" ref="M3296" si="5657">F$2</f>
        <v>2</v>
      </c>
      <c r="N3296" s="187">
        <f t="shared" ref="N3296:V3299" si="5658">M3296</f>
        <v>2</v>
      </c>
      <c r="O3296" s="187">
        <f t="shared" si="5658"/>
        <v>2</v>
      </c>
      <c r="P3296" s="187">
        <f t="shared" si="5658"/>
        <v>2</v>
      </c>
      <c r="Q3296" s="187">
        <f t="shared" si="5658"/>
        <v>2</v>
      </c>
      <c r="R3296" s="187">
        <f t="shared" si="5658"/>
        <v>2</v>
      </c>
      <c r="S3296" s="187">
        <f t="shared" si="5658"/>
        <v>2</v>
      </c>
      <c r="T3296" s="187">
        <f t="shared" si="5658"/>
        <v>2</v>
      </c>
      <c r="U3296" s="187">
        <f t="shared" si="5658"/>
        <v>2</v>
      </c>
      <c r="V3296" s="188">
        <f t="shared" si="5658"/>
        <v>2</v>
      </c>
      <c r="W3296" s="189">
        <f>G$2</f>
        <v>3</v>
      </c>
      <c r="X3296" s="187">
        <f t="shared" ref="X3296:AF3299" si="5659">W3296</f>
        <v>3</v>
      </c>
      <c r="Y3296" s="187">
        <f t="shared" si="5659"/>
        <v>3</v>
      </c>
      <c r="Z3296" s="187">
        <f t="shared" si="5659"/>
        <v>3</v>
      </c>
      <c r="AA3296" s="187">
        <f t="shared" si="5659"/>
        <v>3</v>
      </c>
      <c r="AB3296" s="187">
        <f t="shared" si="5659"/>
        <v>3</v>
      </c>
      <c r="AC3296" s="187">
        <f t="shared" si="5659"/>
        <v>3</v>
      </c>
      <c r="AD3296" s="187">
        <f t="shared" si="5659"/>
        <v>3</v>
      </c>
      <c r="AE3296" s="187">
        <f t="shared" si="5659"/>
        <v>3</v>
      </c>
      <c r="AF3296" s="188">
        <f t="shared" si="5659"/>
        <v>3</v>
      </c>
      <c r="AG3296" s="189">
        <f>H$2</f>
        <v>4</v>
      </c>
      <c r="AH3296" s="187">
        <f t="shared" ref="AH3296:AP3299" si="5660">AG3296</f>
        <v>4</v>
      </c>
      <c r="AI3296" s="187">
        <f t="shared" si="5660"/>
        <v>4</v>
      </c>
      <c r="AJ3296" s="187">
        <f t="shared" si="5660"/>
        <v>4</v>
      </c>
      <c r="AK3296" s="187">
        <f t="shared" si="5660"/>
        <v>4</v>
      </c>
      <c r="AL3296" s="187">
        <f t="shared" si="5660"/>
        <v>4</v>
      </c>
      <c r="AM3296" s="187">
        <f t="shared" si="5660"/>
        <v>4</v>
      </c>
      <c r="AN3296" s="187">
        <f t="shared" si="5660"/>
        <v>4</v>
      </c>
      <c r="AO3296" s="187">
        <f t="shared" si="5660"/>
        <v>4</v>
      </c>
      <c r="AP3296" s="188">
        <f t="shared" si="5660"/>
        <v>4</v>
      </c>
      <c r="AQ3296" s="189">
        <f>I$2</f>
        <v>5</v>
      </c>
      <c r="AR3296" s="187">
        <f t="shared" ref="AR3296:AZ3299" si="5661">AQ3296</f>
        <v>5</v>
      </c>
      <c r="AS3296" s="187">
        <f t="shared" si="5661"/>
        <v>5</v>
      </c>
      <c r="AT3296" s="187">
        <f t="shared" si="5661"/>
        <v>5</v>
      </c>
      <c r="AU3296" s="187">
        <f t="shared" si="5661"/>
        <v>5</v>
      </c>
      <c r="AV3296" s="187">
        <f t="shared" si="5661"/>
        <v>5</v>
      </c>
      <c r="AW3296" s="187">
        <f t="shared" si="5661"/>
        <v>5</v>
      </c>
      <c r="AX3296" s="187">
        <f t="shared" si="5661"/>
        <v>5</v>
      </c>
      <c r="AY3296" s="187">
        <f t="shared" si="5661"/>
        <v>5</v>
      </c>
      <c r="AZ3296" s="188">
        <f t="shared" si="5661"/>
        <v>5</v>
      </c>
      <c r="BA3296" s="189">
        <f>J$2</f>
        <v>6</v>
      </c>
      <c r="BB3296" s="187">
        <f t="shared" ref="BB3296:BJ3299" si="5662">BA3296</f>
        <v>6</v>
      </c>
      <c r="BC3296" s="187">
        <f t="shared" si="5662"/>
        <v>6</v>
      </c>
      <c r="BD3296" s="187">
        <f t="shared" si="5662"/>
        <v>6</v>
      </c>
      <c r="BE3296" s="187">
        <f t="shared" si="5662"/>
        <v>6</v>
      </c>
      <c r="BF3296" s="187">
        <f t="shared" si="5662"/>
        <v>6</v>
      </c>
      <c r="BG3296" s="187">
        <f t="shared" si="5662"/>
        <v>6</v>
      </c>
      <c r="BH3296" s="187">
        <f t="shared" si="5662"/>
        <v>6</v>
      </c>
      <c r="BI3296" s="187">
        <f t="shared" si="5662"/>
        <v>6</v>
      </c>
      <c r="BJ3296" s="188">
        <f t="shared" si="5662"/>
        <v>6</v>
      </c>
    </row>
    <row r="3297" spans="1:93" s="2" customFormat="1" ht="15" hidden="1" customHeight="1" outlineLevel="2" x14ac:dyDescent="0.25">
      <c r="A3297" s="152" t="s">
        <v>192</v>
      </c>
      <c r="B3297" s="129" t="e">
        <f>C3290</f>
        <v>#REF!</v>
      </c>
      <c r="C3297" s="130" t="e">
        <f t="shared" si="5656"/>
        <v>#REF!</v>
      </c>
      <c r="D3297" s="130" t="e">
        <f t="shared" si="5656"/>
        <v>#REF!</v>
      </c>
      <c r="E3297" s="130" t="e">
        <f t="shared" si="5656"/>
        <v>#REF!</v>
      </c>
      <c r="F3297" s="130" t="e">
        <f t="shared" si="5656"/>
        <v>#REF!</v>
      </c>
      <c r="G3297" s="130" t="e">
        <f t="shared" si="5656"/>
        <v>#REF!</v>
      </c>
      <c r="H3297" s="130" t="e">
        <f t="shared" si="5656"/>
        <v>#REF!</v>
      </c>
      <c r="I3297" s="130" t="e">
        <f t="shared" si="5656"/>
        <v>#REF!</v>
      </c>
      <c r="J3297" s="190" t="e">
        <f t="shared" si="5656"/>
        <v>#REF!</v>
      </c>
      <c r="K3297" s="130" t="e">
        <f t="shared" si="5656"/>
        <v>#REF!</v>
      </c>
      <c r="L3297" s="131" t="e">
        <f t="shared" si="5656"/>
        <v>#REF!</v>
      </c>
      <c r="M3297" s="129" t="e">
        <f>D3290</f>
        <v>#REF!</v>
      </c>
      <c r="N3297" s="130" t="e">
        <f t="shared" si="5658"/>
        <v>#REF!</v>
      </c>
      <c r="O3297" s="130" t="e">
        <f t="shared" si="5658"/>
        <v>#REF!</v>
      </c>
      <c r="P3297" s="130" t="e">
        <f t="shared" si="5658"/>
        <v>#REF!</v>
      </c>
      <c r="Q3297" s="130" t="e">
        <f t="shared" si="5658"/>
        <v>#REF!</v>
      </c>
      <c r="R3297" s="130" t="e">
        <f t="shared" si="5658"/>
        <v>#REF!</v>
      </c>
      <c r="S3297" s="130" t="e">
        <f t="shared" si="5658"/>
        <v>#REF!</v>
      </c>
      <c r="T3297" s="130" t="e">
        <f t="shared" si="5658"/>
        <v>#REF!</v>
      </c>
      <c r="U3297" s="130" t="e">
        <f t="shared" si="5658"/>
        <v>#REF!</v>
      </c>
      <c r="V3297" s="131" t="e">
        <f t="shared" si="5658"/>
        <v>#REF!</v>
      </c>
      <c r="W3297" s="129" t="e">
        <f>E3290</f>
        <v>#REF!</v>
      </c>
      <c r="X3297" s="130" t="e">
        <f t="shared" si="5659"/>
        <v>#REF!</v>
      </c>
      <c r="Y3297" s="130" t="e">
        <f t="shared" si="5659"/>
        <v>#REF!</v>
      </c>
      <c r="Z3297" s="130" t="e">
        <f t="shared" si="5659"/>
        <v>#REF!</v>
      </c>
      <c r="AA3297" s="130" t="e">
        <f t="shared" si="5659"/>
        <v>#REF!</v>
      </c>
      <c r="AB3297" s="130" t="e">
        <f t="shared" si="5659"/>
        <v>#REF!</v>
      </c>
      <c r="AC3297" s="130" t="e">
        <f t="shared" si="5659"/>
        <v>#REF!</v>
      </c>
      <c r="AD3297" s="130" t="e">
        <f t="shared" si="5659"/>
        <v>#REF!</v>
      </c>
      <c r="AE3297" s="130" t="e">
        <f t="shared" si="5659"/>
        <v>#REF!</v>
      </c>
      <c r="AF3297" s="131" t="e">
        <f t="shared" si="5659"/>
        <v>#REF!</v>
      </c>
      <c r="AG3297" s="129" t="e">
        <f>F3290</f>
        <v>#REF!</v>
      </c>
      <c r="AH3297" s="130" t="e">
        <f t="shared" si="5660"/>
        <v>#REF!</v>
      </c>
      <c r="AI3297" s="130" t="e">
        <f t="shared" si="5660"/>
        <v>#REF!</v>
      </c>
      <c r="AJ3297" s="130" t="e">
        <f t="shared" si="5660"/>
        <v>#REF!</v>
      </c>
      <c r="AK3297" s="130" t="e">
        <f t="shared" si="5660"/>
        <v>#REF!</v>
      </c>
      <c r="AL3297" s="130" t="e">
        <f t="shared" si="5660"/>
        <v>#REF!</v>
      </c>
      <c r="AM3297" s="130" t="e">
        <f t="shared" si="5660"/>
        <v>#REF!</v>
      </c>
      <c r="AN3297" s="130" t="e">
        <f t="shared" si="5660"/>
        <v>#REF!</v>
      </c>
      <c r="AO3297" s="130" t="e">
        <f t="shared" si="5660"/>
        <v>#REF!</v>
      </c>
      <c r="AP3297" s="131" t="e">
        <f t="shared" si="5660"/>
        <v>#REF!</v>
      </c>
      <c r="AQ3297" s="129" t="e">
        <f>G3290</f>
        <v>#REF!</v>
      </c>
      <c r="AR3297" s="130" t="e">
        <f t="shared" si="5661"/>
        <v>#REF!</v>
      </c>
      <c r="AS3297" s="130" t="e">
        <f t="shared" si="5661"/>
        <v>#REF!</v>
      </c>
      <c r="AT3297" s="130" t="e">
        <f t="shared" si="5661"/>
        <v>#REF!</v>
      </c>
      <c r="AU3297" s="130" t="e">
        <f t="shared" si="5661"/>
        <v>#REF!</v>
      </c>
      <c r="AV3297" s="130" t="e">
        <f t="shared" si="5661"/>
        <v>#REF!</v>
      </c>
      <c r="AW3297" s="130" t="e">
        <f t="shared" si="5661"/>
        <v>#REF!</v>
      </c>
      <c r="AX3297" s="130" t="e">
        <f t="shared" si="5661"/>
        <v>#REF!</v>
      </c>
      <c r="AY3297" s="130" t="e">
        <f t="shared" si="5661"/>
        <v>#REF!</v>
      </c>
      <c r="AZ3297" s="131" t="e">
        <f t="shared" si="5661"/>
        <v>#REF!</v>
      </c>
      <c r="BA3297" s="129" t="e">
        <f>H3290</f>
        <v>#REF!</v>
      </c>
      <c r="BB3297" s="130" t="e">
        <f t="shared" si="5662"/>
        <v>#REF!</v>
      </c>
      <c r="BC3297" s="130" t="e">
        <f t="shared" si="5662"/>
        <v>#REF!</v>
      </c>
      <c r="BD3297" s="130" t="e">
        <f t="shared" si="5662"/>
        <v>#REF!</v>
      </c>
      <c r="BE3297" s="130" t="e">
        <f t="shared" si="5662"/>
        <v>#REF!</v>
      </c>
      <c r="BF3297" s="130" t="e">
        <f t="shared" si="5662"/>
        <v>#REF!</v>
      </c>
      <c r="BG3297" s="130" t="e">
        <f t="shared" si="5662"/>
        <v>#REF!</v>
      </c>
      <c r="BH3297" s="130" t="e">
        <f t="shared" si="5662"/>
        <v>#REF!</v>
      </c>
      <c r="BI3297" s="130" t="e">
        <f t="shared" si="5662"/>
        <v>#REF!</v>
      </c>
      <c r="BJ3297" s="131" t="e">
        <f t="shared" si="5662"/>
        <v>#REF!</v>
      </c>
      <c r="BK3297"/>
      <c r="BL3297"/>
      <c r="BM3297"/>
      <c r="BN3297"/>
      <c r="BO3297"/>
      <c r="BP3297"/>
      <c r="BQ3297"/>
      <c r="BR3297"/>
      <c r="BS3297"/>
      <c r="BT3297"/>
      <c r="BU3297"/>
      <c r="BV3297"/>
      <c r="BW3297"/>
      <c r="BX3297"/>
      <c r="BY3297"/>
      <c r="BZ3297"/>
      <c r="CA3297"/>
      <c r="CB3297"/>
      <c r="CC3297"/>
      <c r="CD3297"/>
      <c r="CE3297"/>
      <c r="CF3297"/>
      <c r="CG3297"/>
      <c r="CH3297"/>
      <c r="CI3297"/>
      <c r="CJ3297"/>
      <c r="CK3297"/>
      <c r="CL3297"/>
      <c r="CM3297"/>
      <c r="CN3297"/>
      <c r="CO3297"/>
    </row>
    <row r="3298" spans="1:93" s="2" customFormat="1" ht="15" hidden="1" customHeight="1" outlineLevel="2" x14ac:dyDescent="0.25">
      <c r="A3298" s="152" t="s">
        <v>47</v>
      </c>
      <c r="B3298" s="129" t="e">
        <f>C3291</f>
        <v>#REF!</v>
      </c>
      <c r="C3298" s="130" t="e">
        <f t="shared" si="5656"/>
        <v>#REF!</v>
      </c>
      <c r="D3298" s="130" t="e">
        <f t="shared" si="5656"/>
        <v>#REF!</v>
      </c>
      <c r="E3298" s="130" t="e">
        <f t="shared" si="5656"/>
        <v>#REF!</v>
      </c>
      <c r="F3298" s="130" t="e">
        <f t="shared" si="5656"/>
        <v>#REF!</v>
      </c>
      <c r="G3298" s="130" t="e">
        <f t="shared" si="5656"/>
        <v>#REF!</v>
      </c>
      <c r="H3298" s="130" t="e">
        <f t="shared" si="5656"/>
        <v>#REF!</v>
      </c>
      <c r="I3298" s="130" t="e">
        <f t="shared" si="5656"/>
        <v>#REF!</v>
      </c>
      <c r="J3298" s="190" t="e">
        <f t="shared" si="5656"/>
        <v>#REF!</v>
      </c>
      <c r="K3298" s="130" t="e">
        <f t="shared" si="5656"/>
        <v>#REF!</v>
      </c>
      <c r="L3298" s="131" t="e">
        <f t="shared" si="5656"/>
        <v>#REF!</v>
      </c>
      <c r="M3298" s="129" t="e">
        <f>D3291</f>
        <v>#REF!</v>
      </c>
      <c r="N3298" s="130" t="e">
        <f t="shared" si="5658"/>
        <v>#REF!</v>
      </c>
      <c r="O3298" s="130" t="e">
        <f t="shared" si="5658"/>
        <v>#REF!</v>
      </c>
      <c r="P3298" s="130" t="e">
        <f t="shared" si="5658"/>
        <v>#REF!</v>
      </c>
      <c r="Q3298" s="130" t="e">
        <f t="shared" si="5658"/>
        <v>#REF!</v>
      </c>
      <c r="R3298" s="130" t="e">
        <f t="shared" si="5658"/>
        <v>#REF!</v>
      </c>
      <c r="S3298" s="130" t="e">
        <f t="shared" si="5658"/>
        <v>#REF!</v>
      </c>
      <c r="T3298" s="130" t="e">
        <f t="shared" si="5658"/>
        <v>#REF!</v>
      </c>
      <c r="U3298" s="130" t="e">
        <f t="shared" si="5658"/>
        <v>#REF!</v>
      </c>
      <c r="V3298" s="131" t="e">
        <f t="shared" si="5658"/>
        <v>#REF!</v>
      </c>
      <c r="W3298" s="129" t="e">
        <f>E3291</f>
        <v>#REF!</v>
      </c>
      <c r="X3298" s="130" t="e">
        <f t="shared" si="5659"/>
        <v>#REF!</v>
      </c>
      <c r="Y3298" s="130" t="e">
        <f t="shared" si="5659"/>
        <v>#REF!</v>
      </c>
      <c r="Z3298" s="130" t="e">
        <f t="shared" si="5659"/>
        <v>#REF!</v>
      </c>
      <c r="AA3298" s="130" t="e">
        <f t="shared" si="5659"/>
        <v>#REF!</v>
      </c>
      <c r="AB3298" s="130" t="e">
        <f t="shared" si="5659"/>
        <v>#REF!</v>
      </c>
      <c r="AC3298" s="130" t="e">
        <f t="shared" si="5659"/>
        <v>#REF!</v>
      </c>
      <c r="AD3298" s="130" t="e">
        <f t="shared" si="5659"/>
        <v>#REF!</v>
      </c>
      <c r="AE3298" s="130" t="e">
        <f t="shared" si="5659"/>
        <v>#REF!</v>
      </c>
      <c r="AF3298" s="131" t="e">
        <f t="shared" si="5659"/>
        <v>#REF!</v>
      </c>
      <c r="AG3298" s="129" t="e">
        <f>F3291</f>
        <v>#REF!</v>
      </c>
      <c r="AH3298" s="130" t="e">
        <f t="shared" si="5660"/>
        <v>#REF!</v>
      </c>
      <c r="AI3298" s="130" t="e">
        <f t="shared" si="5660"/>
        <v>#REF!</v>
      </c>
      <c r="AJ3298" s="130" t="e">
        <f t="shared" si="5660"/>
        <v>#REF!</v>
      </c>
      <c r="AK3298" s="130" t="e">
        <f t="shared" si="5660"/>
        <v>#REF!</v>
      </c>
      <c r="AL3298" s="130" t="e">
        <f t="shared" si="5660"/>
        <v>#REF!</v>
      </c>
      <c r="AM3298" s="130" t="e">
        <f t="shared" si="5660"/>
        <v>#REF!</v>
      </c>
      <c r="AN3298" s="130" t="e">
        <f t="shared" si="5660"/>
        <v>#REF!</v>
      </c>
      <c r="AO3298" s="130" t="e">
        <f t="shared" si="5660"/>
        <v>#REF!</v>
      </c>
      <c r="AP3298" s="131" t="e">
        <f t="shared" si="5660"/>
        <v>#REF!</v>
      </c>
      <c r="AQ3298" s="129" t="e">
        <f>G3291</f>
        <v>#REF!</v>
      </c>
      <c r="AR3298" s="130" t="e">
        <f t="shared" si="5661"/>
        <v>#REF!</v>
      </c>
      <c r="AS3298" s="130" t="e">
        <f t="shared" si="5661"/>
        <v>#REF!</v>
      </c>
      <c r="AT3298" s="130" t="e">
        <f t="shared" si="5661"/>
        <v>#REF!</v>
      </c>
      <c r="AU3298" s="130" t="e">
        <f t="shared" si="5661"/>
        <v>#REF!</v>
      </c>
      <c r="AV3298" s="130" t="e">
        <f t="shared" si="5661"/>
        <v>#REF!</v>
      </c>
      <c r="AW3298" s="130" t="e">
        <f t="shared" si="5661"/>
        <v>#REF!</v>
      </c>
      <c r="AX3298" s="130" t="e">
        <f t="shared" si="5661"/>
        <v>#REF!</v>
      </c>
      <c r="AY3298" s="130" t="e">
        <f t="shared" si="5661"/>
        <v>#REF!</v>
      </c>
      <c r="AZ3298" s="131" t="e">
        <f t="shared" si="5661"/>
        <v>#REF!</v>
      </c>
      <c r="BA3298" s="129" t="e">
        <f>H3291</f>
        <v>#REF!</v>
      </c>
      <c r="BB3298" s="130" t="e">
        <f t="shared" si="5662"/>
        <v>#REF!</v>
      </c>
      <c r="BC3298" s="130" t="e">
        <f t="shared" si="5662"/>
        <v>#REF!</v>
      </c>
      <c r="BD3298" s="130" t="e">
        <f t="shared" si="5662"/>
        <v>#REF!</v>
      </c>
      <c r="BE3298" s="130" t="e">
        <f t="shared" si="5662"/>
        <v>#REF!</v>
      </c>
      <c r="BF3298" s="130" t="e">
        <f t="shared" si="5662"/>
        <v>#REF!</v>
      </c>
      <c r="BG3298" s="130" t="e">
        <f t="shared" si="5662"/>
        <v>#REF!</v>
      </c>
      <c r="BH3298" s="130" t="e">
        <f t="shared" si="5662"/>
        <v>#REF!</v>
      </c>
      <c r="BI3298" s="130" t="e">
        <f t="shared" si="5662"/>
        <v>#REF!</v>
      </c>
      <c r="BJ3298" s="131" t="e">
        <f t="shared" si="5662"/>
        <v>#REF!</v>
      </c>
      <c r="BK3298"/>
      <c r="BL3298"/>
      <c r="BM3298"/>
      <c r="BN3298"/>
      <c r="BO3298"/>
      <c r="BP3298"/>
      <c r="BQ3298"/>
      <c r="BR3298"/>
      <c r="BS3298"/>
      <c r="BT3298"/>
      <c r="BU3298"/>
      <c r="BV3298"/>
      <c r="BW3298"/>
      <c r="BX3298"/>
      <c r="BY3298"/>
      <c r="BZ3298"/>
      <c r="CA3298"/>
      <c r="CB3298"/>
      <c r="CC3298"/>
      <c r="CD3298"/>
      <c r="CE3298"/>
      <c r="CF3298"/>
      <c r="CG3298"/>
      <c r="CH3298"/>
      <c r="CI3298"/>
      <c r="CJ3298"/>
      <c r="CK3298"/>
      <c r="CL3298"/>
      <c r="CM3298"/>
      <c r="CN3298"/>
      <c r="CO3298"/>
    </row>
    <row r="3299" spans="1:93" s="2" customFormat="1" ht="15" hidden="1" customHeight="1" outlineLevel="2" x14ac:dyDescent="0.25">
      <c r="A3299" s="152" t="s">
        <v>57</v>
      </c>
      <c r="B3299" s="129">
        <f t="shared" ref="B3299" si="5663">E$3</f>
        <v>0.91</v>
      </c>
      <c r="C3299" s="130">
        <f t="shared" si="5656"/>
        <v>0.91</v>
      </c>
      <c r="D3299" s="130">
        <f t="shared" si="5656"/>
        <v>0.91</v>
      </c>
      <c r="E3299" s="130">
        <f t="shared" si="5656"/>
        <v>0.91</v>
      </c>
      <c r="F3299" s="130">
        <f t="shared" si="5656"/>
        <v>0.91</v>
      </c>
      <c r="G3299" s="130">
        <f t="shared" si="5656"/>
        <v>0.91</v>
      </c>
      <c r="H3299" s="130">
        <f t="shared" si="5656"/>
        <v>0.91</v>
      </c>
      <c r="I3299" s="130">
        <f t="shared" si="5656"/>
        <v>0.91</v>
      </c>
      <c r="J3299" s="190">
        <f t="shared" si="5656"/>
        <v>0.91</v>
      </c>
      <c r="K3299" s="130">
        <f t="shared" si="5656"/>
        <v>0.91</v>
      </c>
      <c r="L3299" s="131">
        <f t="shared" si="5656"/>
        <v>0.91</v>
      </c>
      <c r="M3299" s="129">
        <f t="shared" ref="M3299" si="5664">F$3</f>
        <v>3.6</v>
      </c>
      <c r="N3299" s="130">
        <f t="shared" si="5658"/>
        <v>3.6</v>
      </c>
      <c r="O3299" s="130">
        <f t="shared" si="5658"/>
        <v>3.6</v>
      </c>
      <c r="P3299" s="130">
        <f t="shared" si="5658"/>
        <v>3.6</v>
      </c>
      <c r="Q3299" s="130">
        <f t="shared" si="5658"/>
        <v>3.6</v>
      </c>
      <c r="R3299" s="130">
        <f t="shared" si="5658"/>
        <v>3.6</v>
      </c>
      <c r="S3299" s="130">
        <f t="shared" si="5658"/>
        <v>3.6</v>
      </c>
      <c r="T3299" s="130">
        <f t="shared" si="5658"/>
        <v>3.6</v>
      </c>
      <c r="U3299" s="130">
        <f t="shared" si="5658"/>
        <v>3.6</v>
      </c>
      <c r="V3299" s="131">
        <f t="shared" si="5658"/>
        <v>3.6</v>
      </c>
      <c r="W3299" s="129">
        <f t="shared" ref="W3299" si="5665">G$3</f>
        <v>3.6</v>
      </c>
      <c r="X3299" s="130">
        <f t="shared" si="5659"/>
        <v>3.6</v>
      </c>
      <c r="Y3299" s="130">
        <f t="shared" si="5659"/>
        <v>3.6</v>
      </c>
      <c r="Z3299" s="130">
        <f t="shared" si="5659"/>
        <v>3.6</v>
      </c>
      <c r="AA3299" s="130">
        <f t="shared" si="5659"/>
        <v>3.6</v>
      </c>
      <c r="AB3299" s="130">
        <f t="shared" si="5659"/>
        <v>3.6</v>
      </c>
      <c r="AC3299" s="130">
        <f t="shared" si="5659"/>
        <v>3.6</v>
      </c>
      <c r="AD3299" s="130">
        <f t="shared" si="5659"/>
        <v>3.6</v>
      </c>
      <c r="AE3299" s="130">
        <f t="shared" si="5659"/>
        <v>3.6</v>
      </c>
      <c r="AF3299" s="131">
        <f t="shared" si="5659"/>
        <v>3.6</v>
      </c>
      <c r="AG3299" s="129">
        <f t="shared" ref="AG3299" si="5666">H$3</f>
        <v>3.6</v>
      </c>
      <c r="AH3299" s="130">
        <f t="shared" si="5660"/>
        <v>3.6</v>
      </c>
      <c r="AI3299" s="130">
        <f t="shared" si="5660"/>
        <v>3.6</v>
      </c>
      <c r="AJ3299" s="130">
        <f t="shared" si="5660"/>
        <v>3.6</v>
      </c>
      <c r="AK3299" s="130">
        <f t="shared" si="5660"/>
        <v>3.6</v>
      </c>
      <c r="AL3299" s="130">
        <f t="shared" si="5660"/>
        <v>3.6</v>
      </c>
      <c r="AM3299" s="130">
        <f t="shared" si="5660"/>
        <v>3.6</v>
      </c>
      <c r="AN3299" s="130">
        <f t="shared" si="5660"/>
        <v>3.6</v>
      </c>
      <c r="AO3299" s="130">
        <f t="shared" si="5660"/>
        <v>3.6</v>
      </c>
      <c r="AP3299" s="131">
        <f t="shared" si="5660"/>
        <v>3.6</v>
      </c>
      <c r="AQ3299" s="129">
        <f t="shared" ref="AQ3299" si="5667">I$3</f>
        <v>0.91</v>
      </c>
      <c r="AR3299" s="130">
        <f t="shared" si="5661"/>
        <v>0.91</v>
      </c>
      <c r="AS3299" s="130">
        <f t="shared" si="5661"/>
        <v>0.91</v>
      </c>
      <c r="AT3299" s="130">
        <f t="shared" si="5661"/>
        <v>0.91</v>
      </c>
      <c r="AU3299" s="130">
        <f t="shared" si="5661"/>
        <v>0.91</v>
      </c>
      <c r="AV3299" s="130">
        <f t="shared" si="5661"/>
        <v>0.91</v>
      </c>
      <c r="AW3299" s="130">
        <f t="shared" si="5661"/>
        <v>0.91</v>
      </c>
      <c r="AX3299" s="130">
        <f t="shared" si="5661"/>
        <v>0.91</v>
      </c>
      <c r="AY3299" s="130">
        <f t="shared" si="5661"/>
        <v>0.91</v>
      </c>
      <c r="AZ3299" s="131">
        <f t="shared" si="5661"/>
        <v>0.91</v>
      </c>
      <c r="BA3299" s="129">
        <f t="shared" ref="BA3299" si="5668">J$3</f>
        <v>0</v>
      </c>
      <c r="BB3299" s="130">
        <f t="shared" si="5662"/>
        <v>0</v>
      </c>
      <c r="BC3299" s="130">
        <f t="shared" si="5662"/>
        <v>0</v>
      </c>
      <c r="BD3299" s="130">
        <f t="shared" si="5662"/>
        <v>0</v>
      </c>
      <c r="BE3299" s="130">
        <f t="shared" si="5662"/>
        <v>0</v>
      </c>
      <c r="BF3299" s="130">
        <f t="shared" si="5662"/>
        <v>0</v>
      </c>
      <c r="BG3299" s="130">
        <f t="shared" si="5662"/>
        <v>0</v>
      </c>
      <c r="BH3299" s="130">
        <f t="shared" si="5662"/>
        <v>0</v>
      </c>
      <c r="BI3299" s="130">
        <f t="shared" si="5662"/>
        <v>0</v>
      </c>
      <c r="BJ3299" s="131">
        <f t="shared" si="5662"/>
        <v>0</v>
      </c>
      <c r="BK3299"/>
      <c r="BL3299"/>
      <c r="BM3299"/>
      <c r="BN3299"/>
      <c r="BO3299"/>
      <c r="BP3299"/>
      <c r="BQ3299"/>
      <c r="BR3299"/>
      <c r="BS3299"/>
      <c r="BT3299"/>
      <c r="BU3299"/>
      <c r="BV3299"/>
      <c r="BW3299"/>
      <c r="BX3299"/>
      <c r="BY3299"/>
      <c r="BZ3299"/>
      <c r="CA3299"/>
      <c r="CB3299"/>
      <c r="CC3299"/>
      <c r="CD3299"/>
      <c r="CE3299"/>
      <c r="CF3299"/>
      <c r="CG3299"/>
      <c r="CH3299"/>
      <c r="CI3299"/>
      <c r="CJ3299"/>
      <c r="CK3299"/>
      <c r="CL3299"/>
      <c r="CM3299"/>
      <c r="CN3299"/>
      <c r="CO3299"/>
    </row>
    <row r="3300" spans="1:93" s="2" customFormat="1" ht="15" hidden="1" customHeight="1" outlineLevel="2" x14ac:dyDescent="0.25">
      <c r="A3300" s="152" t="s">
        <v>58</v>
      </c>
      <c r="B3300" s="132">
        <f t="shared" ref="B3300" si="5669">B3299/10*0</f>
        <v>0</v>
      </c>
      <c r="C3300" s="133">
        <f t="shared" ref="C3300" si="5670">C3299/10*1</f>
        <v>9.0999999999999998E-2</v>
      </c>
      <c r="D3300" s="133">
        <f t="shared" ref="D3300" si="5671">D3299/10*2</f>
        <v>0.182</v>
      </c>
      <c r="E3300" s="133">
        <f t="shared" ref="E3300" si="5672">E3299/10*3</f>
        <v>0.27300000000000002</v>
      </c>
      <c r="F3300" s="133">
        <f t="shared" ref="F3300" si="5673">F3299/10*4</f>
        <v>0.36399999999999999</v>
      </c>
      <c r="G3300" s="133">
        <f t="shared" ref="G3300" si="5674">G3299/10*5</f>
        <v>0.45499999999999996</v>
      </c>
      <c r="H3300" s="133">
        <f t="shared" ref="H3300" si="5675">H3299/10*6</f>
        <v>0.54600000000000004</v>
      </c>
      <c r="I3300" s="133">
        <f t="shared" ref="I3300" si="5676">I3299/10*7</f>
        <v>0.63700000000000001</v>
      </c>
      <c r="J3300" s="191">
        <f t="shared" ref="J3300" si="5677">J3299/10*8</f>
        <v>0.72799999999999998</v>
      </c>
      <c r="K3300" s="133">
        <f t="shared" ref="K3300" si="5678">K3299/10*9</f>
        <v>0.81899999999999995</v>
      </c>
      <c r="L3300" s="134">
        <f t="shared" ref="L3300" si="5679">L3299/10*10</f>
        <v>0.90999999999999992</v>
      </c>
      <c r="M3300" s="133">
        <f t="shared" ref="M3300" si="5680">M3299/10*1</f>
        <v>0.36</v>
      </c>
      <c r="N3300" s="133">
        <f t="shared" ref="N3300" si="5681">N3299/10*2</f>
        <v>0.72</v>
      </c>
      <c r="O3300" s="133">
        <f t="shared" ref="O3300" si="5682">O3299/10*3</f>
        <v>1.08</v>
      </c>
      <c r="P3300" s="133">
        <f t="shared" ref="P3300" si="5683">P3299/10*4</f>
        <v>1.44</v>
      </c>
      <c r="Q3300" s="133">
        <f t="shared" ref="Q3300" si="5684">Q3299/10*5</f>
        <v>1.7999999999999998</v>
      </c>
      <c r="R3300" s="133">
        <f t="shared" ref="R3300" si="5685">R3299/10*6</f>
        <v>2.16</v>
      </c>
      <c r="S3300" s="133">
        <f t="shared" ref="S3300" si="5686">S3299/10*7</f>
        <v>2.52</v>
      </c>
      <c r="T3300" s="133">
        <f t="shared" ref="T3300" si="5687">T3299/10*8</f>
        <v>2.88</v>
      </c>
      <c r="U3300" s="133">
        <f t="shared" ref="U3300" si="5688">U3299/10*9</f>
        <v>3.2399999999999998</v>
      </c>
      <c r="V3300" s="134">
        <f t="shared" ref="V3300" si="5689">V3299/10*10</f>
        <v>3.5999999999999996</v>
      </c>
      <c r="W3300" s="133">
        <f t="shared" ref="W3300" si="5690">W3299/10*1</f>
        <v>0.36</v>
      </c>
      <c r="X3300" s="133">
        <f t="shared" ref="X3300" si="5691">X3299/10*2</f>
        <v>0.72</v>
      </c>
      <c r="Y3300" s="133">
        <f t="shared" ref="Y3300" si="5692">Y3299/10*3</f>
        <v>1.08</v>
      </c>
      <c r="Z3300" s="133">
        <f t="shared" ref="Z3300" si="5693">Z3299/10*4</f>
        <v>1.44</v>
      </c>
      <c r="AA3300" s="133">
        <f t="shared" ref="AA3300" si="5694">AA3299/10*5</f>
        <v>1.7999999999999998</v>
      </c>
      <c r="AB3300" s="133">
        <f t="shared" ref="AB3300" si="5695">AB3299/10*6</f>
        <v>2.16</v>
      </c>
      <c r="AC3300" s="133">
        <f t="shared" ref="AC3300" si="5696">AC3299/10*7</f>
        <v>2.52</v>
      </c>
      <c r="AD3300" s="133">
        <f t="shared" ref="AD3300" si="5697">AD3299/10*8</f>
        <v>2.88</v>
      </c>
      <c r="AE3300" s="134">
        <f t="shared" ref="AE3300" si="5698">AE3299/10*9</f>
        <v>3.2399999999999998</v>
      </c>
      <c r="AF3300" s="134">
        <f t="shared" ref="AF3300" si="5699">AF3299/10*10</f>
        <v>3.5999999999999996</v>
      </c>
      <c r="AG3300" s="133">
        <f t="shared" ref="AG3300" si="5700">AG3299/10*1</f>
        <v>0.36</v>
      </c>
      <c r="AH3300" s="133">
        <f t="shared" ref="AH3300" si="5701">AH3299/10*2</f>
        <v>0.72</v>
      </c>
      <c r="AI3300" s="133">
        <f t="shared" ref="AI3300" si="5702">AI3299/10*3</f>
        <v>1.08</v>
      </c>
      <c r="AJ3300" s="133">
        <f t="shared" ref="AJ3300" si="5703">AJ3299/10*4</f>
        <v>1.44</v>
      </c>
      <c r="AK3300" s="133">
        <f t="shared" ref="AK3300" si="5704">AK3299/10*5</f>
        <v>1.7999999999999998</v>
      </c>
      <c r="AL3300" s="133">
        <f t="shared" ref="AL3300" si="5705">AL3299/10*6</f>
        <v>2.16</v>
      </c>
      <c r="AM3300" s="133">
        <f t="shared" ref="AM3300" si="5706">AM3299/10*7</f>
        <v>2.52</v>
      </c>
      <c r="AN3300" s="133">
        <f t="shared" ref="AN3300" si="5707">AN3299/10*8</f>
        <v>2.88</v>
      </c>
      <c r="AO3300" s="134">
        <f t="shared" ref="AO3300" si="5708">AO3299/10*9</f>
        <v>3.2399999999999998</v>
      </c>
      <c r="AP3300" s="134">
        <f t="shared" ref="AP3300" si="5709">AP3299/10*10</f>
        <v>3.5999999999999996</v>
      </c>
      <c r="AQ3300" s="133">
        <f t="shared" ref="AQ3300" si="5710">AQ3299/10*1</f>
        <v>9.0999999999999998E-2</v>
      </c>
      <c r="AR3300" s="133">
        <f t="shared" ref="AR3300" si="5711">AR3299/10*2</f>
        <v>0.182</v>
      </c>
      <c r="AS3300" s="133">
        <f t="shared" ref="AS3300" si="5712">AS3299/10*3</f>
        <v>0.27300000000000002</v>
      </c>
      <c r="AT3300" s="133">
        <f t="shared" ref="AT3300" si="5713">AT3299/10*4</f>
        <v>0.36399999999999999</v>
      </c>
      <c r="AU3300" s="133">
        <f t="shared" ref="AU3300" si="5714">AU3299/10*5</f>
        <v>0.45499999999999996</v>
      </c>
      <c r="AV3300" s="133">
        <f t="shared" ref="AV3300" si="5715">AV3299/10*6</f>
        <v>0.54600000000000004</v>
      </c>
      <c r="AW3300" s="133">
        <f t="shared" ref="AW3300" si="5716">AW3299/10*7</f>
        <v>0.63700000000000001</v>
      </c>
      <c r="AX3300" s="133">
        <f t="shared" ref="AX3300" si="5717">AX3299/10*8</f>
        <v>0.72799999999999998</v>
      </c>
      <c r="AY3300" s="134">
        <f t="shared" ref="AY3300" si="5718">AY3299/10*9</f>
        <v>0.81899999999999995</v>
      </c>
      <c r="AZ3300" s="134">
        <f t="shared" ref="AZ3300" si="5719">AZ3299/10*10</f>
        <v>0.90999999999999992</v>
      </c>
      <c r="BA3300" s="133">
        <f t="shared" ref="BA3300" si="5720">BA3299/10*1</f>
        <v>0</v>
      </c>
      <c r="BB3300" s="133">
        <f t="shared" ref="BB3300" si="5721">BB3299/10*2</f>
        <v>0</v>
      </c>
      <c r="BC3300" s="133">
        <f t="shared" ref="BC3300" si="5722">BC3299/10*3</f>
        <v>0</v>
      </c>
      <c r="BD3300" s="133">
        <f t="shared" ref="BD3300" si="5723">BD3299/10*4</f>
        <v>0</v>
      </c>
      <c r="BE3300" s="133">
        <f t="shared" ref="BE3300" si="5724">BE3299/10*5</f>
        <v>0</v>
      </c>
      <c r="BF3300" s="133">
        <f t="shared" ref="BF3300" si="5725">BF3299/10*6</f>
        <v>0</v>
      </c>
      <c r="BG3300" s="133">
        <f t="shared" ref="BG3300" si="5726">BG3299/10*7</f>
        <v>0</v>
      </c>
      <c r="BH3300" s="133">
        <f t="shared" ref="BH3300" si="5727">BH3299/10*8</f>
        <v>0</v>
      </c>
      <c r="BI3300" s="134">
        <f t="shared" ref="BI3300" si="5728">BI3299/10*9</f>
        <v>0</v>
      </c>
      <c r="BJ3300" s="134">
        <f t="shared" ref="BJ3300" si="5729">BJ3299/10*10</f>
        <v>0</v>
      </c>
      <c r="BK3300"/>
      <c r="BL3300"/>
      <c r="BM3300"/>
      <c r="BN3300"/>
      <c r="BO3300"/>
      <c r="BP3300"/>
      <c r="BQ3300"/>
      <c r="BR3300"/>
      <c r="BS3300"/>
      <c r="BT3300"/>
      <c r="BU3300"/>
      <c r="BV3300"/>
      <c r="BW3300"/>
      <c r="BX3300"/>
      <c r="BY3300"/>
      <c r="BZ3300"/>
      <c r="CA3300"/>
      <c r="CB3300"/>
      <c r="CC3300"/>
      <c r="CD3300"/>
      <c r="CE3300"/>
      <c r="CF3300"/>
      <c r="CG3300"/>
      <c r="CH3300"/>
      <c r="CI3300"/>
      <c r="CJ3300"/>
      <c r="CK3300"/>
      <c r="CL3300"/>
      <c r="CM3300"/>
      <c r="CN3300"/>
      <c r="CO3300"/>
    </row>
    <row r="3301" spans="1:93" ht="15.75" hidden="1" outlineLevel="2" thickBot="1" x14ac:dyDescent="0.3">
      <c r="A3301" s="152" t="s">
        <v>60</v>
      </c>
      <c r="B3301" s="192" t="e">
        <f t="shared" ref="B3301:BJ3301" si="5730">-B3298+B3297*B3300-1*IF(AND($A3066=B3296,B3300&gt;=$A3244),B3300-$A3244,0)</f>
        <v>#REF!</v>
      </c>
      <c r="C3301" s="193" t="e">
        <f t="shared" si="5730"/>
        <v>#REF!</v>
      </c>
      <c r="D3301" s="193" t="e">
        <f t="shared" si="5730"/>
        <v>#REF!</v>
      </c>
      <c r="E3301" s="193" t="e">
        <f t="shared" si="5730"/>
        <v>#REF!</v>
      </c>
      <c r="F3301" s="193" t="e">
        <f t="shared" si="5730"/>
        <v>#REF!</v>
      </c>
      <c r="G3301" s="193" t="e">
        <f t="shared" si="5730"/>
        <v>#REF!</v>
      </c>
      <c r="H3301" s="193" t="e">
        <f t="shared" si="5730"/>
        <v>#REF!</v>
      </c>
      <c r="I3301" s="193" t="e">
        <f t="shared" si="5730"/>
        <v>#REF!</v>
      </c>
      <c r="J3301" s="193" t="e">
        <f t="shared" si="5730"/>
        <v>#REF!</v>
      </c>
      <c r="K3301" s="193" t="e">
        <f t="shared" si="5730"/>
        <v>#REF!</v>
      </c>
      <c r="L3301" s="194" t="e">
        <f t="shared" si="5730"/>
        <v>#REF!</v>
      </c>
      <c r="M3301" s="192" t="e">
        <f t="shared" si="5730"/>
        <v>#REF!</v>
      </c>
      <c r="N3301" s="193" t="e">
        <f t="shared" si="5730"/>
        <v>#REF!</v>
      </c>
      <c r="O3301" s="193" t="e">
        <f t="shared" si="5730"/>
        <v>#REF!</v>
      </c>
      <c r="P3301" s="193" t="e">
        <f t="shared" si="5730"/>
        <v>#REF!</v>
      </c>
      <c r="Q3301" s="193" t="e">
        <f t="shared" si="5730"/>
        <v>#REF!</v>
      </c>
      <c r="R3301" s="193" t="e">
        <f t="shared" si="5730"/>
        <v>#REF!</v>
      </c>
      <c r="S3301" s="193" t="e">
        <f t="shared" si="5730"/>
        <v>#REF!</v>
      </c>
      <c r="T3301" s="193" t="e">
        <f t="shared" si="5730"/>
        <v>#REF!</v>
      </c>
      <c r="U3301" s="193" t="e">
        <f t="shared" si="5730"/>
        <v>#REF!</v>
      </c>
      <c r="V3301" s="194" t="e">
        <f t="shared" si="5730"/>
        <v>#REF!</v>
      </c>
      <c r="W3301" s="192" t="e">
        <f t="shared" si="5730"/>
        <v>#REF!</v>
      </c>
      <c r="X3301" s="193" t="e">
        <f t="shared" si="5730"/>
        <v>#REF!</v>
      </c>
      <c r="Y3301" s="193" t="e">
        <f t="shared" si="5730"/>
        <v>#REF!</v>
      </c>
      <c r="Z3301" s="193" t="e">
        <f t="shared" si="5730"/>
        <v>#REF!</v>
      </c>
      <c r="AA3301" s="193" t="e">
        <f t="shared" si="5730"/>
        <v>#REF!</v>
      </c>
      <c r="AB3301" s="193" t="e">
        <f t="shared" si="5730"/>
        <v>#REF!</v>
      </c>
      <c r="AC3301" s="193" t="e">
        <f t="shared" si="5730"/>
        <v>#REF!</v>
      </c>
      <c r="AD3301" s="193" t="e">
        <f t="shared" si="5730"/>
        <v>#REF!</v>
      </c>
      <c r="AE3301" s="193" t="e">
        <f t="shared" si="5730"/>
        <v>#REF!</v>
      </c>
      <c r="AF3301" s="194" t="e">
        <f t="shared" si="5730"/>
        <v>#REF!</v>
      </c>
      <c r="AG3301" s="192" t="e">
        <f t="shared" si="5730"/>
        <v>#REF!</v>
      </c>
      <c r="AH3301" s="193" t="e">
        <f t="shared" si="5730"/>
        <v>#REF!</v>
      </c>
      <c r="AI3301" s="193" t="e">
        <f t="shared" si="5730"/>
        <v>#REF!</v>
      </c>
      <c r="AJ3301" s="193" t="e">
        <f t="shared" si="5730"/>
        <v>#REF!</v>
      </c>
      <c r="AK3301" s="193" t="e">
        <f t="shared" si="5730"/>
        <v>#REF!</v>
      </c>
      <c r="AL3301" s="193" t="e">
        <f t="shared" si="5730"/>
        <v>#REF!</v>
      </c>
      <c r="AM3301" s="193" t="e">
        <f t="shared" si="5730"/>
        <v>#REF!</v>
      </c>
      <c r="AN3301" s="193" t="e">
        <f t="shared" si="5730"/>
        <v>#REF!</v>
      </c>
      <c r="AO3301" s="193" t="e">
        <f t="shared" si="5730"/>
        <v>#REF!</v>
      </c>
      <c r="AP3301" s="194" t="e">
        <f t="shared" si="5730"/>
        <v>#REF!</v>
      </c>
      <c r="AQ3301" s="192" t="e">
        <f t="shared" si="5730"/>
        <v>#REF!</v>
      </c>
      <c r="AR3301" s="193" t="e">
        <f t="shared" si="5730"/>
        <v>#REF!</v>
      </c>
      <c r="AS3301" s="193" t="e">
        <f t="shared" si="5730"/>
        <v>#REF!</v>
      </c>
      <c r="AT3301" s="193" t="e">
        <f t="shared" si="5730"/>
        <v>#REF!</v>
      </c>
      <c r="AU3301" s="193" t="e">
        <f t="shared" si="5730"/>
        <v>#REF!</v>
      </c>
      <c r="AV3301" s="193" t="e">
        <f t="shared" si="5730"/>
        <v>#REF!</v>
      </c>
      <c r="AW3301" s="193" t="e">
        <f t="shared" si="5730"/>
        <v>#REF!</v>
      </c>
      <c r="AX3301" s="193" t="e">
        <f t="shared" si="5730"/>
        <v>#REF!</v>
      </c>
      <c r="AY3301" s="193" t="e">
        <f t="shared" si="5730"/>
        <v>#REF!</v>
      </c>
      <c r="AZ3301" s="194" t="e">
        <f t="shared" si="5730"/>
        <v>#REF!</v>
      </c>
      <c r="BA3301" s="192" t="e">
        <f t="shared" si="5730"/>
        <v>#REF!</v>
      </c>
      <c r="BB3301" s="193" t="e">
        <f t="shared" si="5730"/>
        <v>#REF!</v>
      </c>
      <c r="BC3301" s="193" t="e">
        <f t="shared" si="5730"/>
        <v>#REF!</v>
      </c>
      <c r="BD3301" s="193" t="e">
        <f t="shared" si="5730"/>
        <v>#REF!</v>
      </c>
      <c r="BE3301" s="193" t="e">
        <f t="shared" si="5730"/>
        <v>#REF!</v>
      </c>
      <c r="BF3301" s="193" t="e">
        <f t="shared" si="5730"/>
        <v>#REF!</v>
      </c>
      <c r="BG3301" s="193" t="e">
        <f t="shared" si="5730"/>
        <v>#REF!</v>
      </c>
      <c r="BH3301" s="193" t="e">
        <f t="shared" si="5730"/>
        <v>#REF!</v>
      </c>
      <c r="BI3301" s="193" t="e">
        <f t="shared" si="5730"/>
        <v>#REF!</v>
      </c>
      <c r="BJ3301" s="194" t="e">
        <f t="shared" si="5730"/>
        <v>#REF!</v>
      </c>
    </row>
    <row r="3302" spans="1:93" hidden="1" outlineLevel="2" x14ac:dyDescent="0.25"/>
    <row r="3303" spans="1:93" hidden="1" outlineLevel="1" collapsed="1" x14ac:dyDescent="0.25">
      <c r="A3303" s="181" t="e">
        <f>5*B3066/10</f>
        <v>#REF!</v>
      </c>
      <c r="B3303" s="180"/>
      <c r="C3303" s="180"/>
      <c r="D3303" s="180"/>
    </row>
    <row r="3304" spans="1:93" hidden="1" outlineLevel="2" x14ac:dyDescent="0.25">
      <c r="B3304" s="316" t="e">
        <f>#REF!</f>
        <v>#REF!</v>
      </c>
      <c r="C3304" s="317"/>
      <c r="D3304" s="316" t="e">
        <f>#REF!</f>
        <v>#REF!</v>
      </c>
      <c r="E3304" s="317"/>
      <c r="F3304" s="316" t="e">
        <f>#REF!</f>
        <v>#REF!</v>
      </c>
      <c r="G3304" s="317"/>
      <c r="H3304" s="316" t="e">
        <f>#REF!</f>
        <v>#REF!</v>
      </c>
      <c r="I3304" s="317"/>
      <c r="J3304" s="316" t="e">
        <f>#REF!</f>
        <v>#REF!</v>
      </c>
      <c r="K3304" s="317"/>
      <c r="L3304" s="316" t="e">
        <f>#REF!</f>
        <v>#REF!</v>
      </c>
      <c r="M3304" s="317"/>
    </row>
    <row r="3305" spans="1:93" hidden="1" outlineLevel="2" x14ac:dyDescent="0.25">
      <c r="B3305" s="105" t="e">
        <f>#REF!</f>
        <v>#REF!</v>
      </c>
      <c r="C3305" s="106">
        <v>0</v>
      </c>
      <c r="D3305" s="107" t="e">
        <f>#REF!</f>
        <v>#REF!</v>
      </c>
      <c r="E3305" s="106">
        <v>0</v>
      </c>
      <c r="F3305" s="107" t="e">
        <f>#REF!</f>
        <v>#REF!</v>
      </c>
      <c r="G3305" s="106">
        <v>0</v>
      </c>
      <c r="H3305" s="107" t="e">
        <f>#REF!</f>
        <v>#REF!</v>
      </c>
      <c r="I3305" s="106">
        <v>0</v>
      </c>
      <c r="J3305" s="107" t="e">
        <f>#REF!</f>
        <v>#REF!</v>
      </c>
      <c r="K3305" s="106">
        <v>0</v>
      </c>
      <c r="L3305" s="107" t="e">
        <f>#REF!</f>
        <v>#REF!</v>
      </c>
      <c r="M3305" s="106">
        <v>0</v>
      </c>
      <c r="X3305" s="146"/>
      <c r="Y3305" s="147"/>
    </row>
    <row r="3306" spans="1:93" hidden="1" outlineLevel="2" x14ac:dyDescent="0.25">
      <c r="B3306" s="105" t="e">
        <f>#REF!</f>
        <v>#REF!</v>
      </c>
      <c r="C3306" s="106" t="e">
        <f>IF($A3066=B3304,1*($B3066-$A3303)^2*(2*$A3303+$B3066)/$B3066^3,0)</f>
        <v>#REF!</v>
      </c>
      <c r="D3306" s="107" t="e">
        <f>#REF!</f>
        <v>#REF!</v>
      </c>
      <c r="E3306" s="106" t="e">
        <f>IF($A3066=D3304,1*($B3066-$A3303)^2*(2*$A3303+$B3066)/$B3066^3,0)</f>
        <v>#REF!</v>
      </c>
      <c r="F3306" s="107" t="e">
        <f>#REF!</f>
        <v>#REF!</v>
      </c>
      <c r="G3306" s="106" t="e">
        <f>IF($A3066=F3304,1*($B3066-$A3303)^2*(2*$A3303+$B3066)/$B3066^3,0)</f>
        <v>#REF!</v>
      </c>
      <c r="H3306" s="107" t="e">
        <f>#REF!</f>
        <v>#REF!</v>
      </c>
      <c r="I3306" s="106" t="e">
        <f>IF($A3066=H3304,1*($B3066-$A3303)^2*(2*$A3303+$B3066)/$B3066^3,0)</f>
        <v>#REF!</v>
      </c>
      <c r="J3306" s="107" t="e">
        <f>#REF!</f>
        <v>#REF!</v>
      </c>
      <c r="K3306" s="106" t="e">
        <f>IF($A3066=J3304,1*($B3066-$A3303)^2*(2*$A3303+$B3066)/$B3066^3,0)</f>
        <v>#REF!</v>
      </c>
      <c r="L3306" s="107" t="e">
        <f>#REF!</f>
        <v>#REF!</v>
      </c>
      <c r="M3306" s="106" t="e">
        <f>IF($A3066=L3304,1*($B3066-$A3303)^2*(2*$A3303+$B3066)/$B3066^3,0)</f>
        <v>#REF!</v>
      </c>
    </row>
    <row r="3307" spans="1:93" hidden="1" outlineLevel="2" x14ac:dyDescent="0.25">
      <c r="A3307" t="s">
        <v>36</v>
      </c>
      <c r="B3307" s="105" t="e">
        <f>#REF!</f>
        <v>#REF!</v>
      </c>
      <c r="C3307" s="106" t="e">
        <f>IF($A3066=B3304,1*$A3303*($B3066-$A3303)^2/$B3066^2,0)</f>
        <v>#REF!</v>
      </c>
      <c r="D3307" s="107" t="e">
        <f>#REF!</f>
        <v>#REF!</v>
      </c>
      <c r="E3307" s="106" t="e">
        <f>IF($A3066=D3304,1*$A3303*($B3066-$A3303)^2/$B3066^2,0)</f>
        <v>#REF!</v>
      </c>
      <c r="F3307" s="107" t="e">
        <f>#REF!</f>
        <v>#REF!</v>
      </c>
      <c r="G3307" s="106" t="e">
        <f>IF($A3066=F3304,1*$A3303*($B3066-$A3303)^2/$B3066^2,0)</f>
        <v>#REF!</v>
      </c>
      <c r="H3307" s="107" t="e">
        <f>#REF!</f>
        <v>#REF!</v>
      </c>
      <c r="I3307" s="106" t="e">
        <f>IF($A3066=H3304,1*$A3303*($B3066-$A3303)^2/$B3066^2,0)</f>
        <v>#REF!</v>
      </c>
      <c r="J3307" s="107" t="e">
        <f>#REF!</f>
        <v>#REF!</v>
      </c>
      <c r="K3307" s="106" t="e">
        <f>IF($A3066=J3304,1*$A3303*($B3066-$A3303)^2/$B3066^2,0)</f>
        <v>#REF!</v>
      </c>
      <c r="L3307" s="107" t="e">
        <f>#REF!</f>
        <v>#REF!</v>
      </c>
      <c r="M3307" s="106" t="e">
        <f>IF($A3066=L3304,1*$A3303*($B3066-$A3303)^2/$B3066^2,0)</f>
        <v>#REF!</v>
      </c>
      <c r="X3307" s="149"/>
    </row>
    <row r="3308" spans="1:93" hidden="1" outlineLevel="2" x14ac:dyDescent="0.25">
      <c r="B3308" s="105" t="e">
        <f>#REF!</f>
        <v>#REF!</v>
      </c>
      <c r="C3308" s="108">
        <v>0</v>
      </c>
      <c r="D3308" s="107" t="e">
        <f>#REF!</f>
        <v>#REF!</v>
      </c>
      <c r="E3308" s="108">
        <v>0</v>
      </c>
      <c r="F3308" s="107" t="e">
        <f>#REF!</f>
        <v>#REF!</v>
      </c>
      <c r="G3308" s="108">
        <v>0</v>
      </c>
      <c r="H3308" s="107" t="e">
        <f>#REF!</f>
        <v>#REF!</v>
      </c>
      <c r="I3308" s="108">
        <v>0</v>
      </c>
      <c r="J3308" s="107" t="e">
        <f>#REF!</f>
        <v>#REF!</v>
      </c>
      <c r="K3308" s="108">
        <v>0</v>
      </c>
      <c r="L3308" s="107" t="e">
        <f>#REF!</f>
        <v>#REF!</v>
      </c>
      <c r="M3308" s="108">
        <v>0</v>
      </c>
    </row>
    <row r="3309" spans="1:93" hidden="1" outlineLevel="2" x14ac:dyDescent="0.25">
      <c r="B3309" s="105" t="e">
        <f>#REF!</f>
        <v>#REF!</v>
      </c>
      <c r="C3309" s="106" t="e">
        <f>IF($A3066=B3304,1*($A3303)^2*(3*$B3066-2*$A3303)/$B3066^3,0)</f>
        <v>#REF!</v>
      </c>
      <c r="D3309" s="107" t="e">
        <f>#REF!</f>
        <v>#REF!</v>
      </c>
      <c r="E3309" s="106" t="e">
        <f>IF($A3066=D3304,1*($A3303)^2*(3*$B3066-2*$A3303)/$B3066^3,0)</f>
        <v>#REF!</v>
      </c>
      <c r="F3309" s="107" t="e">
        <f>#REF!</f>
        <v>#REF!</v>
      </c>
      <c r="G3309" s="106" t="e">
        <f>IF($A3066=F3304,1*($A3303)^2*(3*$B3066-2*$A3303)/$B3066^3,0)</f>
        <v>#REF!</v>
      </c>
      <c r="H3309" s="107" t="e">
        <f>#REF!</f>
        <v>#REF!</v>
      </c>
      <c r="I3309" s="106" t="e">
        <f>IF($A3066=H3304,1*($A3303)^2*(3*$B3066-2*$A3303)/$B3066^3,0)</f>
        <v>#REF!</v>
      </c>
      <c r="J3309" s="107" t="e">
        <f>#REF!</f>
        <v>#REF!</v>
      </c>
      <c r="K3309" s="106" t="e">
        <f>IF($A3066=J3304,1*($A3303)^2*(3*$B3066-2*$A3303)/$B3066^3,0)</f>
        <v>#REF!</v>
      </c>
      <c r="L3309" s="107" t="e">
        <f>#REF!</f>
        <v>#REF!</v>
      </c>
      <c r="M3309" s="106" t="e">
        <f>IF($A3066=L3304,1*($A3303)^2*(3*$B3066-2*$A3303)/$B3066^3,0)</f>
        <v>#REF!</v>
      </c>
    </row>
    <row r="3310" spans="1:93" hidden="1" outlineLevel="2" x14ac:dyDescent="0.25">
      <c r="B3310" s="105" t="e">
        <f>#REF!</f>
        <v>#REF!</v>
      </c>
      <c r="C3310" s="108" t="e">
        <f>IF($A3066=B3304,-1*($B3066-$A3303)*$A3303^2/$B3066^2,0)</f>
        <v>#REF!</v>
      </c>
      <c r="D3310" s="107" t="e">
        <f>#REF!</f>
        <v>#REF!</v>
      </c>
      <c r="E3310" s="108" t="e">
        <f>IF($A3066=D3304,-1*($B3066-$A3303)*$A3303^2/$B3066^2,0)</f>
        <v>#REF!</v>
      </c>
      <c r="F3310" s="107" t="e">
        <f>#REF!</f>
        <v>#REF!</v>
      </c>
      <c r="G3310" s="108" t="e">
        <f>IF($A3066=F3304,-1*($B3066-$A3303)*$A3303^2/$B3066^2,0)</f>
        <v>#REF!</v>
      </c>
      <c r="H3310" s="107" t="e">
        <f>#REF!</f>
        <v>#REF!</v>
      </c>
      <c r="I3310" s="108" t="e">
        <f>IF($A3066=H3304,-1*($B3066-$A3303)*$A3303^2/$B3066^2,0)</f>
        <v>#REF!</v>
      </c>
      <c r="J3310" s="107" t="e">
        <f>#REF!</f>
        <v>#REF!</v>
      </c>
      <c r="K3310" s="108" t="e">
        <f>IF($A3066=J3304,-1*($B3066-$A3303)*$A3303^2/$B3066^2,0)</f>
        <v>#REF!</v>
      </c>
      <c r="L3310" s="107" t="e">
        <f>#REF!</f>
        <v>#REF!</v>
      </c>
      <c r="M3310" s="108" t="e">
        <f>IF($A3066=L3304,-1*($B3066-$A3303)*$A3303^2/$B3066^2,0)</f>
        <v>#REF!</v>
      </c>
    </row>
    <row r="3311" spans="1:93" hidden="1" outlineLevel="2" x14ac:dyDescent="0.25">
      <c r="C3311" t="s">
        <v>61</v>
      </c>
      <c r="D3311" s="182"/>
      <c r="E3311" s="183"/>
      <c r="F3311" s="182"/>
      <c r="G3311" s="183"/>
      <c r="H3311" s="182"/>
      <c r="I3311" s="183"/>
      <c r="J3311" s="182"/>
      <c r="K3311" s="183"/>
      <c r="L3311" s="182"/>
      <c r="M3311" s="183"/>
      <c r="N3311" s="182"/>
      <c r="O3311" s="183"/>
      <c r="P3311" s="182"/>
      <c r="Q3311" s="183"/>
      <c r="R3311" s="182"/>
      <c r="S3311" s="183"/>
    </row>
    <row r="3312" spans="1:93" hidden="1" outlineLevel="2" x14ac:dyDescent="0.25">
      <c r="B3312" s="105">
        <v>1</v>
      </c>
      <c r="C3312" s="108">
        <f t="shared" ref="C3312" si="5731">-(IFERROR(VLOOKUP($B3312,$B3305:$C3310,2,0),0)+IFERROR(VLOOKUP($B3312,$D3305:$E3310,2,0),0)+IFERROR(VLOOKUP($B3312,$F3305:$G3310,2,0),0)+IFERROR(VLOOKUP($B3312,$H3305:$I3310,2,0),0)+IFERROR(VLOOKUP($B3312,$J3305:$K3310,2,0),0)+IFERROR(VLOOKUP($B3312,$L3305:$M3310,2,0),0)+IFERROR(VLOOKUP($B3312,$N3305:$O3310,2,0),0)+IFERROR(VLOOKUP($B3312,$P3305:$Q3310,2,0),0)+IFERROR(VLOOKUP($B3312,$R3305:$S3310,2,0),0))</f>
        <v>0</v>
      </c>
      <c r="E3312" s="109"/>
      <c r="F3312" s="325" t="s">
        <v>37</v>
      </c>
      <c r="G3312" s="325"/>
      <c r="H3312" s="325"/>
      <c r="I3312" s="325"/>
      <c r="J3312" s="325"/>
      <c r="K3312" s="325"/>
      <c r="L3312" s="325"/>
      <c r="M3312" s="325"/>
      <c r="N3312" s="325"/>
      <c r="O3312" s="325"/>
      <c r="P3312" s="325"/>
      <c r="Q3312" s="325"/>
      <c r="R3312" s="325"/>
      <c r="S3312" s="325"/>
      <c r="T3312" s="325"/>
      <c r="U3312" s="325"/>
      <c r="V3312" s="325"/>
      <c r="W3312" s="325"/>
      <c r="X3312" s="325"/>
      <c r="Y3312" s="325"/>
      <c r="Z3312" s="325"/>
      <c r="AA3312" s="325"/>
      <c r="AB3312" s="110"/>
      <c r="AC3312" s="110"/>
      <c r="AD3312" s="110"/>
      <c r="AE3312" s="110"/>
      <c r="AF3312" s="110"/>
      <c r="AG3312" s="110"/>
      <c r="AH3312" s="110"/>
    </row>
    <row r="3313" spans="1:34" hidden="1" outlineLevel="2" x14ac:dyDescent="0.25">
      <c r="B3313" s="105">
        <v>2</v>
      </c>
      <c r="C3313" s="108">
        <f t="shared" ref="C3313" si="5732">-(IFERROR(VLOOKUP($B3313,$B3305:$C3310,2,0),0)+IFERROR(VLOOKUP($B3313,$D3305:$E3310,2,0),0)+IFERROR(VLOOKUP($B3313,$F3305:$G3310,2,0),0)+IFERROR(VLOOKUP($B3313,$H3305:$I3310,2,0),0)+IFERROR(VLOOKUP($B3313,$J3305:$K3310,2,0),0)+IFERROR(VLOOKUP($B3313,$L3305:$M3310,2,0),0)+IFERROR(VLOOKUP($B3313,$N3305:$O3310,2,0),0)+IFERROR(VLOOKUP($B3313,$P3305:$Q3310,2,0),0)+IFERROR(VLOOKUP($B3313,$R3305:$S3310,2,0),0))</f>
        <v>0</v>
      </c>
      <c r="E3313" s="110"/>
      <c r="F3313" s="110"/>
      <c r="G3313" s="326" t="s">
        <v>38</v>
      </c>
      <c r="H3313" s="326"/>
      <c r="I3313" s="326"/>
      <c r="J3313" s="326"/>
      <c r="K3313" s="326"/>
      <c r="L3313" s="326"/>
      <c r="M3313" s="110"/>
      <c r="N3313" s="110"/>
      <c r="O3313" s="110"/>
      <c r="P3313" s="327" t="s">
        <v>39</v>
      </c>
      <c r="Q3313" s="327"/>
      <c r="R3313" s="327"/>
      <c r="S3313" s="327"/>
      <c r="T3313" s="327"/>
      <c r="U3313" s="327"/>
      <c r="V3313" s="110"/>
      <c r="W3313" s="110"/>
      <c r="X3313" s="110"/>
      <c r="Y3313" s="110"/>
      <c r="Z3313" s="110"/>
      <c r="AA3313" s="110"/>
      <c r="AB3313" s="110"/>
      <c r="AC3313" s="110"/>
      <c r="AD3313" s="110"/>
      <c r="AE3313" s="110"/>
      <c r="AF3313" s="110"/>
      <c r="AG3313" s="110"/>
      <c r="AH3313" s="110"/>
    </row>
    <row r="3314" spans="1:34" hidden="1" outlineLevel="2" x14ac:dyDescent="0.25">
      <c r="B3314" s="105">
        <v>3</v>
      </c>
      <c r="C3314" s="108">
        <f t="shared" ref="C3314" si="5733">-(IFERROR(VLOOKUP($B3314,$B3305:$C3310,2,0),0)+IFERROR(VLOOKUP($B3314,$D3305:$E3310,2,0),0)+IFERROR(VLOOKUP($B3314,$F3305:$G3310,2,0),0)+IFERROR(VLOOKUP($B3314,$H3305:$I3310,2,0),0)+IFERROR(VLOOKUP($B3314,$J3305:$K3310,2,0),0)+IFERROR(VLOOKUP($B3314,$L3305:$M3310,2,0),0)+IFERROR(VLOOKUP($B3314,$N3305:$O3310,2,0),0)+IFERROR(VLOOKUP($B3314,$P3305:$Q3310,2,0),0)+IFERROR(VLOOKUP($B3314,$R3305:$S3310,2,0),0))</f>
        <v>0</v>
      </c>
      <c r="E3314" s="110"/>
      <c r="F3314" s="110"/>
      <c r="G3314" s="112">
        <v>6</v>
      </c>
      <c r="H3314" s="112">
        <v>5</v>
      </c>
      <c r="I3314" s="112">
        <v>4</v>
      </c>
      <c r="J3314" s="112">
        <v>3</v>
      </c>
      <c r="K3314" s="112">
        <v>2</v>
      </c>
      <c r="L3314" s="112">
        <v>1</v>
      </c>
      <c r="M3314" s="110"/>
      <c r="O3314" s="110"/>
      <c r="P3314" s="112">
        <v>6</v>
      </c>
      <c r="Q3314" s="112">
        <v>5</v>
      </c>
      <c r="R3314" s="112">
        <v>4</v>
      </c>
      <c r="S3314" s="112">
        <v>3</v>
      </c>
      <c r="T3314" s="112">
        <v>2</v>
      </c>
      <c r="U3314" s="112">
        <v>1</v>
      </c>
      <c r="AB3314" s="110"/>
      <c r="AC3314" s="110"/>
      <c r="AD3314" s="110"/>
      <c r="AE3314" s="110"/>
      <c r="AF3314" s="110"/>
      <c r="AG3314" s="110"/>
      <c r="AH3314" s="110"/>
    </row>
    <row r="3315" spans="1:34" hidden="1" outlineLevel="2" x14ac:dyDescent="0.25">
      <c r="B3315" s="105">
        <v>4</v>
      </c>
      <c r="C3315" s="108">
        <f t="shared" ref="C3315" si="5734">-(IFERROR(VLOOKUP($B3315,$B3305:$C3310,2,0),0)+IFERROR(VLOOKUP($B3315,$D3305:$E3310,2,0),0)+IFERROR(VLOOKUP($B3315,$F3305:$G3310,2,0),0)+IFERROR(VLOOKUP($B3315,$H3305:$I3310,2,0),0)+IFERROR(VLOOKUP($B3315,$J3305:$K3310,2,0),0)+IFERROR(VLOOKUP($B3315,$L3305:$M3310,2,0),0)+IFERROR(VLOOKUP($B3315,$N3305:$O3310,2,0),0)+IFERROR(VLOOKUP($B3315,$P3305:$Q3310,2,0),0)+IFERROR(VLOOKUP($B3315,$R3305:$S3310,2,0),0))</f>
        <v>0</v>
      </c>
      <c r="E3315" s="110"/>
      <c r="F3315" s="105">
        <v>1</v>
      </c>
      <c r="G3315" s="184" t="e">
        <f t="array" ref="G3315:G3321">MMULT(MINVERSE($C$24:$I$30),$C3312:$C3318)</f>
        <v>#NUM!</v>
      </c>
      <c r="H3315" s="184" t="e">
        <f t="array" ref="H3315:H3320">MMULT(MINVERSE($C$24:$H$29),$C3312:$C3317)</f>
        <v>#NUM!</v>
      </c>
      <c r="I3315" s="184" t="e">
        <f t="array" ref="I3315:I3319">MMULT(MINVERSE($C$24:$G$28),$C3312:$C3316)</f>
        <v>#NUM!</v>
      </c>
      <c r="J3315" s="184" t="e">
        <f t="array" ref="J3315:J3318">MMULT(MINVERSE($C$24:$F$27),$C3312:$C3315)</f>
        <v>#NUM!</v>
      </c>
      <c r="K3315" s="184" t="e">
        <f t="array" ref="K3315:K3317">MMULT(MINVERSE($C$24:$E$26),$C3312:$C3314)</f>
        <v>#NUM!</v>
      </c>
      <c r="L3315" s="184" t="e">
        <f t="array" ref="L3315:L3316">MMULT(MINVERSE($C$24:$D$25),$C3312:$C3313)</f>
        <v>#NUM!</v>
      </c>
      <c r="M3315" s="110"/>
      <c r="O3315" s="105">
        <v>1</v>
      </c>
      <c r="P3315" s="184" t="e">
        <f t="array" ref="P3315:P3325">MMULT(MINVERSE($C$24:$M$34),$C3312:$C3322)</f>
        <v>#NUM!</v>
      </c>
      <c r="Q3315" s="184" t="e">
        <f t="array" ref="Q3315:Q3324">MMULT(MINVERSE($C$24:$L$33),$C3312:$C3321)</f>
        <v>#NUM!</v>
      </c>
      <c r="R3315" s="184" t="e">
        <f t="array" ref="R3315:R3323">MMULT(MINVERSE($C$24:$K$32),$C3312:$C3320)</f>
        <v>#NUM!</v>
      </c>
      <c r="S3315" s="184" t="e">
        <f t="array" ref="S3315:S3322">MMULT(MINVERSE($C$24:$J$31),$C3312:$C3319)</f>
        <v>#NUM!</v>
      </c>
      <c r="T3315" s="114"/>
      <c r="U3315" s="114"/>
      <c r="V3315" s="110"/>
      <c r="W3315" s="110"/>
      <c r="X3315" s="110"/>
      <c r="Y3315" s="110"/>
      <c r="Z3315" s="110"/>
      <c r="AA3315" s="110"/>
      <c r="AB3315" s="110"/>
      <c r="AC3315" s="110"/>
      <c r="AD3315" s="110"/>
      <c r="AE3315" s="110"/>
      <c r="AF3315" s="110"/>
      <c r="AG3315" s="110"/>
      <c r="AH3315" s="110"/>
    </row>
    <row r="3316" spans="1:34" hidden="1" outlineLevel="2" x14ac:dyDescent="0.25">
      <c r="B3316" s="105">
        <v>5</v>
      </c>
      <c r="C3316" s="108">
        <f t="shared" ref="C3316" si="5735">-(IFERROR(VLOOKUP($B3316,$B3305:$C3310,2,0),0)+IFERROR(VLOOKUP($B3316,$D3305:$E3310,2,0),0)+IFERROR(VLOOKUP($B3316,$F3305:$G3310,2,0),0)+IFERROR(VLOOKUP($B3316,$H3305:$I3310,2,0),0)+IFERROR(VLOOKUP($B3316,$J3305:$K3310,2,0),0)+IFERROR(VLOOKUP($B3316,$L3305:$M3310,2,0),0)+IFERROR(VLOOKUP($B3316,$N3305:$O3310,2,0),0)+IFERROR(VLOOKUP($B3316,$P3305:$Q3310,2,0),0)+IFERROR(VLOOKUP($B3316,$R3305:$S3310,2,0),0))</f>
        <v>0</v>
      </c>
      <c r="E3316" s="110"/>
      <c r="F3316" s="105">
        <v>2</v>
      </c>
      <c r="G3316" s="185" t="e">
        <v>#NUM!</v>
      </c>
      <c r="H3316" s="185" t="e">
        <v>#NUM!</v>
      </c>
      <c r="I3316" s="185" t="e">
        <v>#NUM!</v>
      </c>
      <c r="J3316" s="185" t="e">
        <v>#NUM!</v>
      </c>
      <c r="K3316" s="185" t="e">
        <v>#NUM!</v>
      </c>
      <c r="L3316" s="185" t="e">
        <v>#NUM!</v>
      </c>
      <c r="M3316" s="110"/>
      <c r="O3316" s="105">
        <v>2</v>
      </c>
      <c r="P3316" s="185" t="e">
        <v>#NUM!</v>
      </c>
      <c r="Q3316" s="185" t="e">
        <v>#NUM!</v>
      </c>
      <c r="R3316" s="185" t="e">
        <v>#NUM!</v>
      </c>
      <c r="S3316" s="185" t="e">
        <v>#NUM!</v>
      </c>
      <c r="T3316" s="114"/>
      <c r="U3316" s="114"/>
    </row>
    <row r="3317" spans="1:34" hidden="1" outlineLevel="2" x14ac:dyDescent="0.25">
      <c r="B3317" s="105">
        <v>6</v>
      </c>
      <c r="C3317" s="108">
        <f t="shared" ref="C3317" si="5736">-(IFERROR(VLOOKUP($B3317,$B3305:$C3310,2,0),0)+IFERROR(VLOOKUP($B3317,$D3305:$E3310,2,0),0)+IFERROR(VLOOKUP($B3317,$F3305:$G3310,2,0),0)+IFERROR(VLOOKUP($B3317,$H3305:$I3310,2,0),0)+IFERROR(VLOOKUP($B3317,$J3305:$K3310,2,0),0)+IFERROR(VLOOKUP($B3317,$L3305:$M3310,2,0),0)+IFERROR(VLOOKUP($B3317,$N3305:$O3310,2,0),0)+IFERROR(VLOOKUP($B3317,$P3305:$Q3310,2,0),0)+IFERROR(VLOOKUP($B3317,$R3305:$S3310,2,0),0))</f>
        <v>0</v>
      </c>
      <c r="E3317" s="110"/>
      <c r="F3317" s="105">
        <v>3</v>
      </c>
      <c r="G3317" s="185" t="e">
        <v>#NUM!</v>
      </c>
      <c r="H3317" s="185" t="e">
        <v>#NUM!</v>
      </c>
      <c r="I3317" s="185" t="e">
        <v>#NUM!</v>
      </c>
      <c r="J3317" s="185" t="e">
        <v>#NUM!</v>
      </c>
      <c r="K3317" s="185" t="e">
        <v>#NUM!</v>
      </c>
      <c r="L3317" s="185"/>
      <c r="M3317" s="110"/>
      <c r="O3317" s="105">
        <v>3</v>
      </c>
      <c r="P3317" s="185" t="e">
        <v>#NUM!</v>
      </c>
      <c r="Q3317" s="185" t="e">
        <v>#NUM!</v>
      </c>
      <c r="R3317" s="185" t="e">
        <v>#NUM!</v>
      </c>
      <c r="S3317" s="185" t="e">
        <v>#NUM!</v>
      </c>
      <c r="T3317" s="114"/>
      <c r="U3317" s="114"/>
    </row>
    <row r="3318" spans="1:34" hidden="1" outlineLevel="2" x14ac:dyDescent="0.25">
      <c r="B3318" s="105">
        <v>7</v>
      </c>
      <c r="C3318" s="108">
        <f t="shared" ref="C3318" si="5737">-(IFERROR(VLOOKUP($B3318,$B3305:$C3310,2,0),0)+IFERROR(VLOOKUP($B3318,$D3305:$E3310,2,0),0)+IFERROR(VLOOKUP($B3318,$F3305:$G3310,2,0),0)+IFERROR(VLOOKUP($B3318,$H3305:$I3310,2,0),0)+IFERROR(VLOOKUP($B3318,$J3305:$K3310,2,0),0)+IFERROR(VLOOKUP($B3318,$L3305:$M3310,2,0),0)+IFERROR(VLOOKUP($B3318,$N3305:$O3310,2,0),0)+IFERROR(VLOOKUP($B3318,$P3305:$Q3310,2,0),0)+IFERROR(VLOOKUP($B3318,$R3305:$S3310,2,0),0))</f>
        <v>0</v>
      </c>
      <c r="E3318" s="110"/>
      <c r="F3318" s="105">
        <v>4</v>
      </c>
      <c r="G3318" s="185" t="e">
        <v>#NUM!</v>
      </c>
      <c r="H3318" s="185" t="e">
        <v>#NUM!</v>
      </c>
      <c r="I3318" s="185" t="e">
        <v>#NUM!</v>
      </c>
      <c r="J3318" s="185" t="e">
        <v>#NUM!</v>
      </c>
      <c r="K3318" s="185"/>
      <c r="L3318" s="185"/>
      <c r="M3318" s="110"/>
      <c r="O3318" s="105">
        <v>4</v>
      </c>
      <c r="P3318" s="185" t="e">
        <v>#NUM!</v>
      </c>
      <c r="Q3318" s="185" t="e">
        <v>#NUM!</v>
      </c>
      <c r="R3318" s="185" t="e">
        <v>#NUM!</v>
      </c>
      <c r="S3318" s="185" t="e">
        <v>#NUM!</v>
      </c>
      <c r="T3318" s="114"/>
      <c r="U3318" s="114"/>
    </row>
    <row r="3319" spans="1:34" hidden="1" outlineLevel="2" x14ac:dyDescent="0.25">
      <c r="B3319" s="105">
        <v>8</v>
      </c>
      <c r="C3319" s="108">
        <f t="shared" ref="C3319" si="5738">-(IFERROR(VLOOKUP($B3319,$B3305:$C3310,2,0),0)+IFERROR(VLOOKUP($B3319,$D3305:$E3310,2,0),0)+IFERROR(VLOOKUP($B3319,$F3305:$G3310,2,0),0)+IFERROR(VLOOKUP($B3319,$H3305:$I3310,2,0),0)+IFERROR(VLOOKUP($B3319,$J3305:$K3310,2,0),0)+IFERROR(VLOOKUP($B3319,$L3305:$M3310,2,0),0)+IFERROR(VLOOKUP($B3319,$N3305:$O3310,2,0),0)+IFERROR(VLOOKUP($B3319,$P3305:$Q3310,2,0),0)+IFERROR(VLOOKUP($B3319,$R3305:$S3310,2,0),0))</f>
        <v>0</v>
      </c>
      <c r="E3319" s="110" t="s">
        <v>40</v>
      </c>
      <c r="F3319" s="105">
        <v>5</v>
      </c>
      <c r="G3319" s="185" t="e">
        <v>#NUM!</v>
      </c>
      <c r="H3319" s="185" t="e">
        <v>#NUM!</v>
      </c>
      <c r="I3319" s="185" t="e">
        <v>#NUM!</v>
      </c>
      <c r="J3319" s="185"/>
      <c r="K3319" s="185"/>
      <c r="L3319" s="185"/>
      <c r="M3319" s="110"/>
      <c r="O3319" s="105">
        <v>5</v>
      </c>
      <c r="P3319" s="185" t="e">
        <v>#NUM!</v>
      </c>
      <c r="Q3319" s="185" t="e">
        <v>#NUM!</v>
      </c>
      <c r="R3319" s="185" t="e">
        <v>#NUM!</v>
      </c>
      <c r="S3319" s="185" t="e">
        <v>#NUM!</v>
      </c>
      <c r="T3319" s="114"/>
      <c r="U3319" s="114"/>
    </row>
    <row r="3320" spans="1:34" hidden="1" outlineLevel="2" x14ac:dyDescent="0.25">
      <c r="B3320" s="105">
        <v>9</v>
      </c>
      <c r="C3320" s="108">
        <f t="shared" ref="C3320" si="5739">-(IFERROR(VLOOKUP($B3320,$B3305:$C3310,2,0),0)+IFERROR(VLOOKUP($B3320,$D3305:$E3310,2,0),0)+IFERROR(VLOOKUP($B3320,$F3305:$G3310,2,0),0)+IFERROR(VLOOKUP($B3320,$H3305:$I3310,2,0),0)+IFERROR(VLOOKUP($B3320,$J3305:$K3310,2,0),0)+IFERROR(VLOOKUP($B3320,$L3305:$M3310,2,0),0)+IFERROR(VLOOKUP($B3320,$N3305:$O3310,2,0),0)+IFERROR(VLOOKUP($B3320,$P3305:$Q3310,2,0),0)+IFERROR(VLOOKUP($B3320,$R3305:$S3310,2,0),0))</f>
        <v>0</v>
      </c>
      <c r="E3320" s="110"/>
      <c r="F3320" s="105">
        <v>6</v>
      </c>
      <c r="G3320" s="185" t="e">
        <v>#NUM!</v>
      </c>
      <c r="H3320" s="185" t="e">
        <v>#NUM!</v>
      </c>
      <c r="I3320" s="185"/>
      <c r="J3320" s="185"/>
      <c r="K3320" s="185"/>
      <c r="L3320" s="185"/>
      <c r="M3320" s="110"/>
      <c r="O3320" s="105">
        <v>6</v>
      </c>
      <c r="P3320" s="185" t="e">
        <v>#NUM!</v>
      </c>
      <c r="Q3320" s="185" t="e">
        <v>#NUM!</v>
      </c>
      <c r="R3320" s="185" t="e">
        <v>#NUM!</v>
      </c>
      <c r="S3320" s="185" t="e">
        <v>#NUM!</v>
      </c>
      <c r="T3320" s="114"/>
      <c r="U3320" s="114"/>
    </row>
    <row r="3321" spans="1:34" hidden="1" outlineLevel="2" x14ac:dyDescent="0.25">
      <c r="B3321" s="105">
        <v>10</v>
      </c>
      <c r="C3321" s="108">
        <f t="shared" ref="C3321" si="5740">-(IFERROR(VLOOKUP($B3321,$B3305:$C3310,2,0),0)+IFERROR(VLOOKUP($B3321,$D3305:$E3310,2,0),0)+IFERROR(VLOOKUP($B3321,$F3305:$G3310,2,0),0)+IFERROR(VLOOKUP($B3321,$H3305:$I3310,2,0),0)+IFERROR(VLOOKUP($B3321,$J3305:$K3310,2,0),0)+IFERROR(VLOOKUP($B3321,$L3305:$M3310,2,0),0)+IFERROR(VLOOKUP($B3321,$N3305:$O3310,2,0),0)+IFERROR(VLOOKUP($B3321,$P3305:$Q3310,2,0),0)+IFERROR(VLOOKUP($B3321,$R3305:$S3310,2,0),0))</f>
        <v>0</v>
      </c>
      <c r="E3321" s="110"/>
      <c r="F3321" s="105">
        <v>7</v>
      </c>
      <c r="G3321" s="185" t="e">
        <v>#NUM!</v>
      </c>
      <c r="H3321" s="185"/>
      <c r="I3321" s="185"/>
      <c r="J3321" s="185"/>
      <c r="K3321" s="185"/>
      <c r="L3321" s="185"/>
      <c r="M3321" s="110"/>
      <c r="N3321" s="110" t="s">
        <v>40</v>
      </c>
      <c r="O3321" s="105">
        <v>7</v>
      </c>
      <c r="P3321" s="185" t="e">
        <v>#NUM!</v>
      </c>
      <c r="Q3321" s="185" t="e">
        <v>#NUM!</v>
      </c>
      <c r="R3321" s="185" t="e">
        <v>#NUM!</v>
      </c>
      <c r="S3321" s="185" t="e">
        <v>#NUM!</v>
      </c>
      <c r="T3321" s="114"/>
      <c r="U3321" s="114"/>
    </row>
    <row r="3322" spans="1:34" hidden="1" outlineLevel="2" x14ac:dyDescent="0.25">
      <c r="B3322" s="105">
        <v>11</v>
      </c>
      <c r="C3322" s="108">
        <f t="shared" ref="C3322" si="5741">-(IFERROR(VLOOKUP($B3322,$B3305:$C3310,2,0),0)+IFERROR(VLOOKUP($B3322,$D3305:$E3310,2,0),0)+IFERROR(VLOOKUP($B3322,$F3305:$G3310,2,0),0)+IFERROR(VLOOKUP($B3322,$H3305:$I3310,2,0),0)+IFERROR(VLOOKUP($B3322,$J3305:$K3310,2,0),0)+IFERROR(VLOOKUP($B3322,$L3305:$M3310,2,0),0)+IFERROR(VLOOKUP($B3322,$N3305:$O3310,2,0),0)+IFERROR(VLOOKUP($B3322,$P3305:$Q3310,2,0),0)+IFERROR(VLOOKUP($B3322,$R3305:$S3310,2,0),0))</f>
        <v>0</v>
      </c>
      <c r="E3322" s="110"/>
      <c r="M3322" s="110"/>
      <c r="O3322" s="105">
        <v>8</v>
      </c>
      <c r="P3322" s="185" t="e">
        <v>#NUM!</v>
      </c>
      <c r="Q3322" s="185" t="e">
        <v>#NUM!</v>
      </c>
      <c r="R3322" s="185" t="e">
        <v>#NUM!</v>
      </c>
      <c r="S3322" s="185" t="e">
        <v>#NUM!</v>
      </c>
      <c r="T3322" s="114"/>
      <c r="U3322" s="114"/>
    </row>
    <row r="3323" spans="1:34" hidden="1" outlineLevel="2" x14ac:dyDescent="0.25">
      <c r="B3323" s="105">
        <v>12</v>
      </c>
      <c r="C3323" s="108">
        <f t="shared" ref="C3323" si="5742">-(IFERROR(VLOOKUP($B3323,$B3305:$C3310,2,0),0)+IFERROR(VLOOKUP($B3323,$D3305:$E3310,2,0),0)+IFERROR(VLOOKUP($B3323,$F3305:$G3310,2,0),0)+IFERROR(VLOOKUP($B3323,$H3305:$I3310,2,0),0)+IFERROR(VLOOKUP($B3323,$J3305:$K3310,2,0),0)+IFERROR(VLOOKUP($B3323,$L3305:$M3310,2,0),0)+IFERROR(VLOOKUP($B3323,$N3305:$O3310,2,0),0)+IFERROR(VLOOKUP($B3323,$P3305:$Q3310,2,0),0)+IFERROR(VLOOKUP($B3323,$R3305:$S3310,2,0),0))</f>
        <v>0</v>
      </c>
      <c r="E3323" s="110"/>
      <c r="M3323" s="110"/>
      <c r="O3323" s="105">
        <v>9</v>
      </c>
      <c r="P3323" s="185" t="e">
        <v>#NUM!</v>
      </c>
      <c r="Q3323" s="185" t="e">
        <v>#NUM!</v>
      </c>
      <c r="R3323" s="185" t="e">
        <v>#NUM!</v>
      </c>
      <c r="S3323" s="185"/>
      <c r="T3323" s="114"/>
      <c r="U3323" s="114"/>
    </row>
    <row r="3324" spans="1:34" hidden="1" outlineLevel="2" x14ac:dyDescent="0.25">
      <c r="B3324" s="105">
        <v>13</v>
      </c>
      <c r="C3324" s="108">
        <f t="shared" ref="C3324" si="5743">-(IFERROR(VLOOKUP($B3324,$B3305:$C3310,2,0),0)+IFERROR(VLOOKUP($B3324,$D3305:$E3310,2,0),0)+IFERROR(VLOOKUP($B3324,$F3305:$G3310,2,0),0)+IFERROR(VLOOKUP($B3324,$H3305:$I3310,2,0),0)+IFERROR(VLOOKUP($B3324,$J3305:$K3310,2,0),0)+IFERROR(VLOOKUP($B3324,$L3305:$M3310,2,0),0)+IFERROR(VLOOKUP($B3324,$N3305:$O3310,2,0),0)+IFERROR(VLOOKUP($B3324,$P3305:$Q3310,2,0),0)+IFERROR(VLOOKUP($B3324,$R3305:$S3310,2,0),0))</f>
        <v>0</v>
      </c>
      <c r="E3324" s="110"/>
      <c r="F3324" s="110"/>
      <c r="G3324" s="324" t="s">
        <v>42</v>
      </c>
      <c r="H3324" s="324"/>
      <c r="I3324" s="324"/>
      <c r="J3324" s="324"/>
      <c r="K3324" s="324"/>
      <c r="L3324" s="324"/>
      <c r="M3324" s="110"/>
      <c r="O3324" s="105">
        <v>10</v>
      </c>
      <c r="P3324" s="185" t="e">
        <v>#NUM!</v>
      </c>
      <c r="Q3324" s="185" t="e">
        <v>#NUM!</v>
      </c>
      <c r="R3324" s="185"/>
      <c r="S3324" s="185"/>
      <c r="T3324" s="114"/>
      <c r="U3324" s="114"/>
    </row>
    <row r="3325" spans="1:34" hidden="1" outlineLevel="2" x14ac:dyDescent="0.25">
      <c r="B3325" s="105">
        <v>14</v>
      </c>
      <c r="C3325" s="108">
        <f t="shared" ref="C3325" si="5744">-(IFERROR(VLOOKUP($B3325,$B3305:$C3310,2,0),0)+IFERROR(VLOOKUP($B3325,$D3305:$E3310,2,0),0)+IFERROR(VLOOKUP($B3325,$F3305:$G3310,2,0),0)+IFERROR(VLOOKUP($B3325,$H3305:$I3310,2,0),0)+IFERROR(VLOOKUP($B3325,$J3305:$K3310,2,0),0)+IFERROR(VLOOKUP($B3325,$L3305:$M3310,2,0),0)+IFERROR(VLOOKUP($B3325,$N3305:$O3310,2,0),0)+IFERROR(VLOOKUP($B3325,$P3305:$Q3310,2,0),0)+IFERROR(VLOOKUP($B3325,$R3305:$S3310,2,0),0))</f>
        <v>0</v>
      </c>
      <c r="E3325" s="110"/>
      <c r="F3325" s="110"/>
      <c r="G3325" s="112">
        <v>6</v>
      </c>
      <c r="H3325" s="112">
        <v>5</v>
      </c>
      <c r="I3325" s="112">
        <v>4</v>
      </c>
      <c r="J3325" s="112">
        <v>3</v>
      </c>
      <c r="K3325" s="112">
        <v>2</v>
      </c>
      <c r="L3325" s="112">
        <v>1</v>
      </c>
      <c r="M3325" s="110"/>
      <c r="O3325" s="105">
        <v>11</v>
      </c>
      <c r="P3325" s="185" t="e">
        <v>#NUM!</v>
      </c>
      <c r="Q3325" s="185"/>
      <c r="R3325" s="185"/>
      <c r="S3325" s="185"/>
      <c r="T3325" s="114"/>
      <c r="U3325" s="114"/>
    </row>
    <row r="3326" spans="1:34" hidden="1" outlineLevel="2" x14ac:dyDescent="0.25">
      <c r="A3326" s="68" t="s">
        <v>41</v>
      </c>
      <c r="B3326" s="105">
        <v>15</v>
      </c>
      <c r="C3326" s="108">
        <f t="shared" ref="C3326" si="5745">-(IFERROR(VLOOKUP($B3326,$B3305:$C3310,2,0),0)+IFERROR(VLOOKUP($B3326,$D3305:$E3310,2,0),0)+IFERROR(VLOOKUP($B3326,$F3305:$G3310,2,0),0)+IFERROR(VLOOKUP($B3326,$H3305:$I3310,2,0),0)+IFERROR(VLOOKUP($B3326,$J3305:$K3310,2,0),0)+IFERROR(VLOOKUP($B3326,$L3305:$M3310,2,0),0)+IFERROR(VLOOKUP($B3326,$N3305:$O3310,2,0),0)+IFERROR(VLOOKUP($B3326,$P3305:$Q3310,2,0),0)+IFERROR(VLOOKUP($B3326,$R3305:$S3310,2,0),0))</f>
        <v>0</v>
      </c>
      <c r="E3326" s="110"/>
      <c r="F3326" s="105">
        <v>1</v>
      </c>
      <c r="G3326" s="184" t="e">
        <f t="array" ref="G3326:G3334">MMULT(MINVERSE($C$24:$K$32),$C3312:$C3320)</f>
        <v>#NUM!</v>
      </c>
      <c r="H3326" s="184" t="e">
        <f t="array" ref="H3326:H3333">MMULT(MINVERSE($C$24:$J$31),$C3312:$C3319)</f>
        <v>#NUM!</v>
      </c>
      <c r="I3326" s="184" t="e">
        <f t="array" ref="I3326:I3332">MMULT(MINVERSE($C$24:$I$30),$C3312:$C3318)</f>
        <v>#NUM!</v>
      </c>
      <c r="J3326" s="184" t="e">
        <f t="array" ref="J3326:J3331">MMULT(MINVERSE($C$24:$H$29),$C3312:$C3317)</f>
        <v>#NUM!</v>
      </c>
      <c r="K3326" s="184" t="e">
        <f t="array" ref="K3326:K3330">MMULT(MINVERSE($C$24:$G$28),$C3312:$C3316)</f>
        <v>#NUM!</v>
      </c>
      <c r="L3326" s="113"/>
      <c r="M3326" s="110"/>
      <c r="N3326" s="110"/>
      <c r="O3326" s="110"/>
      <c r="P3326" s="110"/>
    </row>
    <row r="3327" spans="1:34" hidden="1" outlineLevel="2" x14ac:dyDescent="0.25">
      <c r="B3327" s="105">
        <v>16</v>
      </c>
      <c r="C3327" s="108">
        <f t="shared" ref="C3327" si="5746">-(IFERROR(VLOOKUP($B3327,$B3305:$C3310,2,0),0)+IFERROR(VLOOKUP($B3327,$D3305:$E3310,2,0),0)+IFERROR(VLOOKUP($B3327,$F3305:$G3310,2,0),0)+IFERROR(VLOOKUP($B3327,$H3305:$I3310,2,0),0)+IFERROR(VLOOKUP($B3327,$J3305:$K3310,2,0),0)+IFERROR(VLOOKUP($B3327,$L3305:$M3310,2,0),0)+IFERROR(VLOOKUP($B3327,$N3305:$O3310,2,0),0)+IFERROR(VLOOKUP($B3327,$P3305:$Q3310,2,0),0)+IFERROR(VLOOKUP($B3327,$R3305:$S3310,2,0),0))</f>
        <v>0</v>
      </c>
      <c r="E3327" s="110"/>
      <c r="F3327" s="105">
        <v>2</v>
      </c>
      <c r="G3327" s="185" t="e">
        <v>#NUM!</v>
      </c>
      <c r="H3327" s="185" t="e">
        <v>#NUM!</v>
      </c>
      <c r="I3327" s="185" t="e">
        <v>#NUM!</v>
      </c>
      <c r="J3327" s="185" t="e">
        <v>#NUM!</v>
      </c>
      <c r="K3327" s="185" t="e">
        <v>#NUM!</v>
      </c>
      <c r="L3327" s="114"/>
      <c r="M3327" s="110"/>
      <c r="N3327" s="110"/>
      <c r="O3327" s="110"/>
      <c r="P3327" s="110"/>
    </row>
    <row r="3328" spans="1:34" hidden="1" outlineLevel="2" x14ac:dyDescent="0.25">
      <c r="B3328" s="105">
        <v>17</v>
      </c>
      <c r="C3328" s="108">
        <f t="shared" ref="C3328" si="5747">-(IFERROR(VLOOKUP($B3328,$B3305:$C3310,2,0),0)+IFERROR(VLOOKUP($B3328,$D3305:$E3310,2,0),0)+IFERROR(VLOOKUP($B3328,$F3305:$G3310,2,0),0)+IFERROR(VLOOKUP($B3328,$H3305:$I3310,2,0),0)+IFERROR(VLOOKUP($B3328,$J3305:$K3310,2,0),0)+IFERROR(VLOOKUP($B3328,$L3305:$M3310,2,0),0)+IFERROR(VLOOKUP($B3328,$N3305:$O3310,2,0),0)+IFERROR(VLOOKUP($B3328,$P3305:$Q3310,2,0),0)+IFERROR(VLOOKUP($B3328,$R3305:$S3310,2,0),0))</f>
        <v>0</v>
      </c>
      <c r="E3328" s="110"/>
      <c r="F3328" s="105">
        <v>3</v>
      </c>
      <c r="G3328" s="185" t="e">
        <v>#NUM!</v>
      </c>
      <c r="H3328" s="185" t="e">
        <v>#NUM!</v>
      </c>
      <c r="I3328" s="185" t="e">
        <v>#NUM!</v>
      </c>
      <c r="J3328" s="185" t="e">
        <v>#NUM!</v>
      </c>
      <c r="K3328" s="185" t="e">
        <v>#NUM!</v>
      </c>
      <c r="L3328" s="114"/>
      <c r="M3328" s="110"/>
    </row>
    <row r="3329" spans="1:24" hidden="1" outlineLevel="2" x14ac:dyDescent="0.25">
      <c r="B3329" s="105">
        <v>18</v>
      </c>
      <c r="C3329" s="108">
        <f t="shared" ref="C3329" si="5748">-(IFERROR(VLOOKUP($B3329,$B3305:$C3310,2,0),0)+IFERROR(VLOOKUP($B3329,$D3305:$E3310,2,0),0)+IFERROR(VLOOKUP($B3329,$F3305:$G3310,2,0),0)+IFERROR(VLOOKUP($B3329,$H3305:$I3310,2,0),0)+IFERROR(VLOOKUP($B3329,$J3305:$K3310,2,0),0)+IFERROR(VLOOKUP($B3329,$L3305:$M3310,2,0),0)+IFERROR(VLOOKUP($B3329,$N3305:$O3310,2,0),0)+IFERROR(VLOOKUP($B3329,$P3305:$Q3310,2,0),0)+IFERROR(VLOOKUP($B3329,$R3305:$S3310,2,0),0))</f>
        <v>0</v>
      </c>
      <c r="E3329" s="110"/>
      <c r="F3329" s="105">
        <v>4</v>
      </c>
      <c r="G3329" s="185" t="e">
        <v>#NUM!</v>
      </c>
      <c r="H3329" s="185" t="e">
        <v>#NUM!</v>
      </c>
      <c r="I3329" s="185" t="e">
        <v>#NUM!</v>
      </c>
      <c r="J3329" s="185" t="e">
        <v>#NUM!</v>
      </c>
      <c r="K3329" s="185" t="e">
        <v>#NUM!</v>
      </c>
      <c r="L3329" s="114"/>
      <c r="M3329" s="110"/>
    </row>
    <row r="3330" spans="1:24" hidden="1" outlineLevel="2" x14ac:dyDescent="0.25">
      <c r="B3330" s="105">
        <v>19</v>
      </c>
      <c r="C3330" s="108">
        <f t="shared" ref="C3330" si="5749">-(IFERROR(VLOOKUP($B3330,$B3305:$C3310,2,0),0)+IFERROR(VLOOKUP($B3330,$D3305:$E3310,2,0),0)+IFERROR(VLOOKUP($B3330,$F3305:$G3310,2,0),0)+IFERROR(VLOOKUP($B3330,$H3305:$I3310,2,0),0)+IFERROR(VLOOKUP($B3330,$J3305:$K3310,2,0),0)+IFERROR(VLOOKUP($B3330,$L3305:$M3310,2,0),0)+IFERROR(VLOOKUP($B3330,$N3305:$O3310,2,0),0)+IFERROR(VLOOKUP($B3330,$P3305:$Q3310,2,0),0)+IFERROR(VLOOKUP($B3330,$R3305:$S3310,2,0),0))</f>
        <v>0</v>
      </c>
      <c r="E3330" s="110"/>
      <c r="F3330" s="105">
        <v>5</v>
      </c>
      <c r="G3330" s="185" t="e">
        <v>#NUM!</v>
      </c>
      <c r="H3330" s="185" t="e">
        <v>#NUM!</v>
      </c>
      <c r="I3330" s="185" t="e">
        <v>#NUM!</v>
      </c>
      <c r="J3330" s="185" t="e">
        <v>#NUM!</v>
      </c>
      <c r="K3330" s="185" t="e">
        <v>#NUM!</v>
      </c>
      <c r="L3330" s="114"/>
      <c r="M3330" s="110"/>
    </row>
    <row r="3331" spans="1:24" hidden="1" outlineLevel="2" x14ac:dyDescent="0.25">
      <c r="B3331" s="105">
        <v>20</v>
      </c>
      <c r="C3331" s="108">
        <f t="shared" ref="C3331" si="5750">-(IFERROR(VLOOKUP($B3331,$B3305:$C3310,2,0),0)+IFERROR(VLOOKUP($B3331,$D3305:$E3310,2,0),0)+IFERROR(VLOOKUP($B3331,$F3305:$G3310,2,0),0)+IFERROR(VLOOKUP($B3331,$H3305:$I3310,2,0),0)+IFERROR(VLOOKUP($B3331,$J3305:$K3310,2,0),0)+IFERROR(VLOOKUP($B3331,$L3305:$M3310,2,0),0)+IFERROR(VLOOKUP($B3331,$N3305:$O3310,2,0),0)+IFERROR(VLOOKUP($B3331,$P3305:$Q3310,2,0),0)+IFERROR(VLOOKUP($B3331,$R3305:$S3310,2,0),0))</f>
        <v>0</v>
      </c>
      <c r="E3331" s="110" t="s">
        <v>40</v>
      </c>
      <c r="F3331" s="105">
        <v>6</v>
      </c>
      <c r="G3331" s="185" t="e">
        <v>#NUM!</v>
      </c>
      <c r="H3331" s="185" t="e">
        <v>#NUM!</v>
      </c>
      <c r="I3331" s="185" t="e">
        <v>#NUM!</v>
      </c>
      <c r="J3331" s="185" t="e">
        <v>#NUM!</v>
      </c>
      <c r="K3331" s="185"/>
      <c r="L3331" s="114"/>
      <c r="M3331" s="110"/>
    </row>
    <row r="3332" spans="1:24" hidden="1" outlineLevel="2" x14ac:dyDescent="0.25">
      <c r="B3332" s="105">
        <v>21</v>
      </c>
      <c r="C3332" s="108">
        <f t="shared" ref="C3332" si="5751">-(IFERROR(VLOOKUP($B3332,$B3305:$C3310,2,0),0)+IFERROR(VLOOKUP($B3332,$D3305:$E3310,2,0),0)+IFERROR(VLOOKUP($B3332,$F3305:$G3310,2,0),0)+IFERROR(VLOOKUP($B3332,$H3305:$I3310,2,0),0)+IFERROR(VLOOKUP($B3332,$J3305:$K3310,2,0),0)+IFERROR(VLOOKUP($B3332,$L3305:$M3310,2,0),0)+IFERROR(VLOOKUP($B3332,$N3305:$O3310,2,0),0)+IFERROR(VLOOKUP($B3332,$P3305:$Q3310,2,0),0)+IFERROR(VLOOKUP($B3332,$R3305:$S3310,2,0),0))</f>
        <v>0</v>
      </c>
      <c r="E3332" s="110"/>
      <c r="F3332" s="105">
        <v>7</v>
      </c>
      <c r="G3332" s="185" t="e">
        <v>#NUM!</v>
      </c>
      <c r="H3332" s="185" t="e">
        <v>#NUM!</v>
      </c>
      <c r="I3332" s="185" t="e">
        <v>#NUM!</v>
      </c>
      <c r="J3332" s="185"/>
      <c r="K3332" s="185"/>
      <c r="L3332" s="114"/>
      <c r="M3332" s="110"/>
    </row>
    <row r="3333" spans="1:24" hidden="1" outlineLevel="2" x14ac:dyDescent="0.25">
      <c r="E3333" s="110"/>
      <c r="F3333" s="105">
        <v>8</v>
      </c>
      <c r="G3333" s="185" t="e">
        <v>#NUM!</v>
      </c>
      <c r="H3333" s="185" t="e">
        <v>#NUM!</v>
      </c>
      <c r="I3333" s="185"/>
      <c r="J3333" s="185"/>
      <c r="K3333" s="185"/>
      <c r="L3333" s="114"/>
      <c r="M3333" s="110"/>
      <c r="X3333" s="110"/>
    </row>
    <row r="3334" spans="1:24" hidden="1" outlineLevel="2" x14ac:dyDescent="0.25">
      <c r="E3334" s="110"/>
      <c r="F3334" s="105">
        <v>9</v>
      </c>
      <c r="G3334" s="185" t="e">
        <v>#NUM!</v>
      </c>
      <c r="H3334" s="185"/>
      <c r="I3334" s="185"/>
      <c r="J3334" s="185"/>
      <c r="K3334" s="185"/>
      <c r="L3334" s="114"/>
      <c r="M3334" s="110"/>
      <c r="X3334" s="110"/>
    </row>
    <row r="3335" spans="1:24" hidden="1" outlineLevel="2" x14ac:dyDescent="0.25">
      <c r="A3335" s="117"/>
    </row>
    <row r="3336" spans="1:24" s="119" customFormat="1" hidden="1" outlineLevel="2" x14ac:dyDescent="0.25">
      <c r="A3336" s="118" t="s">
        <v>37</v>
      </c>
    </row>
    <row r="3337" spans="1:24" hidden="1" outlineLevel="2" x14ac:dyDescent="0.25">
      <c r="B3337" s="316" t="e">
        <f t="shared" ref="B3337:B3343" si="5752">B3304</f>
        <v>#REF!</v>
      </c>
      <c r="C3337" s="316"/>
      <c r="D3337" s="316" t="e">
        <f t="shared" ref="D3337:D3343" si="5753">D3304</f>
        <v>#REF!</v>
      </c>
      <c r="E3337" s="316"/>
      <c r="F3337" s="316" t="e">
        <f t="shared" ref="F3337:F3343" si="5754">F3304</f>
        <v>#REF!</v>
      </c>
      <c r="G3337" s="316"/>
      <c r="H3337" s="316" t="e">
        <f t="shared" ref="H3337:H3343" si="5755">H3304</f>
        <v>#REF!</v>
      </c>
      <c r="I3337" s="316"/>
      <c r="J3337" s="316" t="e">
        <f t="shared" ref="J3337:J3343" si="5756">J3304</f>
        <v>#REF!</v>
      </c>
      <c r="K3337" s="316"/>
      <c r="L3337" s="316" t="e">
        <f t="shared" ref="L3337:L3343" si="5757">L3304</f>
        <v>#REF!</v>
      </c>
      <c r="M3337" s="316"/>
    </row>
    <row r="3338" spans="1:24" hidden="1" outlineLevel="2" x14ac:dyDescent="0.25">
      <c r="B3338" s="105" t="e">
        <f t="shared" si="5752"/>
        <v>#REF!</v>
      </c>
      <c r="C3338" s="116" t="e">
        <f>IF($Q$2=2,IFERROR(INDEX($G3315:$L3321,MATCH(B3338,$F3315:$F3321,0),MATCH(INICIO!$C$59,$G3314:$L3314,0)),0),IF($Q$2=4,IFERROR(INDEX($P3315:$U3325,MATCH(B3338,$O3315:$O3325,0),MATCH(INICIO!$C$59,$P3314:$U3314,0)),0),IFERROR(INDEX($G3326:$L3334,MATCH(B3338,$F3326:$F3334,0),MATCH(INICIO!$C$59,$G3325:$L3325,0)),0)))</f>
        <v>#REF!</v>
      </c>
      <c r="D3338" s="105" t="e">
        <f t="shared" si="5753"/>
        <v>#REF!</v>
      </c>
      <c r="E3338" s="116" t="e">
        <f>IF($Q$2=2,IFERROR(INDEX($G3315:$L3321,MATCH(D3338,$F3315:$F3321,0),MATCH(INICIO!$C$59,$G3314:$L3314,0)),0),IF($Q$2=4,IFERROR(INDEX($P3315:$U3325,MATCH(D3338,$O3315:$O3325,0),MATCH(INICIO!$C$59,$P3314:$U3314,0)),0),IFERROR(INDEX($G3326:$L3334,MATCH(D3338,$F3326:$F3334,0),MATCH(INICIO!$C$59,$G3325:$L3325,0)),0)))</f>
        <v>#REF!</v>
      </c>
      <c r="F3338" s="105" t="e">
        <f t="shared" si="5754"/>
        <v>#REF!</v>
      </c>
      <c r="G3338" s="116" t="e">
        <f>IF($Q$2=2,IFERROR(INDEX($G3315:$L3321,MATCH(F3338,$F3315:$F3321,0),MATCH(INICIO!$C$59,$G3314:$L3314,0)),0),IF($Q$2=4,IFERROR(INDEX($P3315:$U3325,MATCH(F3338,$O3315:$O3325,0),MATCH(INICIO!$C$59,$P3314:$U3314,0)),0),IFERROR(INDEX($G3326:$L3334,MATCH(F3338,$F3326:$F3334,0),MATCH(INICIO!$C$59,$G3325:$L3325,0)),0)))</f>
        <v>#REF!</v>
      </c>
      <c r="H3338" s="105" t="e">
        <f t="shared" si="5755"/>
        <v>#REF!</v>
      </c>
      <c r="I3338" s="116" t="e">
        <f>IF($Q$2=2,IFERROR(INDEX($G3315:$L3321,MATCH(H3338,$F3315:$F3321,0),MATCH(INICIO!$C$59,$G3314:$L3314,0)),0),IF($Q$2=4,IFERROR(INDEX($P3315:$U3325,MATCH(H3338,$O3315:$O3325,0),MATCH(INICIO!$C$59,$P3314:$U3314,0)),0),IFERROR(INDEX($G3326:$L3334,MATCH(H3338,$F3326:$F3334,0),MATCH(INICIO!$C$59,$G3325:$L3325,0)),0)))</f>
        <v>#REF!</v>
      </c>
      <c r="J3338" s="105" t="e">
        <f t="shared" si="5756"/>
        <v>#REF!</v>
      </c>
      <c r="K3338" s="116" t="e">
        <f>IF($Q$2=2,IFERROR(INDEX($G3315:$L3321,MATCH(J3338,$F3315:$F3321,0),MATCH(INICIO!$C$59,$G3314:$L3314,0)),0),IF($Q$2=4,IFERROR(INDEX($P3315:$U3325,MATCH(J3338,$O3315:$O3325,0),MATCH(INICIO!$C$59,$P3314:$U3314,0)),0),IFERROR(INDEX($G3326:$L3334,MATCH(J3338,$F3326:$F3334,0),MATCH(INICIO!$C$59,$G3325:$L3325,0)),0)))</f>
        <v>#REF!</v>
      </c>
      <c r="L3338" s="105" t="e">
        <f t="shared" si="5757"/>
        <v>#REF!</v>
      </c>
      <c r="M3338" s="116" t="e">
        <f>IF($Q$2=2,IFERROR(INDEX($G3315:$L3321,MATCH(L3338,$F3315:$F3321,0),MATCH(INICIO!$C$59,$G3314:$L3314,0)),0),IF($Q$2=4,IFERROR(INDEX($P3315:$U3325,MATCH(L3338,$O3315:$O3325,0),MATCH(INICIO!$C$59,$P3314:$U3314,0)),0),IFERROR(INDEX($G3326:$L3334,MATCH(L3338,$F3326:$F3334,0),MATCH(INICIO!$C$59,$G3325:$L3325,0)),0)))</f>
        <v>#REF!</v>
      </c>
    </row>
    <row r="3339" spans="1:24" hidden="1" outlineLevel="2" x14ac:dyDescent="0.25">
      <c r="B3339" s="105" t="e">
        <f t="shared" si="5752"/>
        <v>#REF!</v>
      </c>
      <c r="C3339" s="116" t="e">
        <f>IF($Q$2=2,IFERROR(INDEX($G3315:$L3321,MATCH(B3339,$F3315:$F3321,0),MATCH(INICIO!$C$59,$G3314:$L3314,0)),0),IF($Q$2=4,IFERROR(INDEX($P3315:$U3325,MATCH(B3339,$O3315:$O3325,0),MATCH(INICIO!$C$59,$P3314:$U3314,0)),0),IFERROR(INDEX($G3326:$L3334,MATCH(B3339,$F3326:$F3334,0),MATCH(INICIO!$C$59,$G3325:$L3325,0)),0)))</f>
        <v>#REF!</v>
      </c>
      <c r="D3339" s="105" t="e">
        <f t="shared" si="5753"/>
        <v>#REF!</v>
      </c>
      <c r="E3339" s="116" t="e">
        <f>IF($Q$2=2,IFERROR(INDEX($G3315:$L3321,MATCH(D3339,$F3315:$F3321,0),MATCH(INICIO!$C$59,$G3314:$L3314,0)),0),IF($Q$2=4,IFERROR(INDEX($P3315:$U3325,MATCH(D3339,$O3315:$O3325,0),MATCH(INICIO!$C$59,$P3314:$U3314,0)),0),IFERROR(INDEX($G3326:$L3334,MATCH(D3339,$F3326:$F3334,0),MATCH(INICIO!$C$59,$G3325:$L3325,0)),0)))</f>
        <v>#REF!</v>
      </c>
      <c r="F3339" s="105" t="e">
        <f t="shared" si="5754"/>
        <v>#REF!</v>
      </c>
      <c r="G3339" s="116" t="e">
        <f>IF($Q$2=2,IFERROR(INDEX($G3315:$L3321,MATCH(F3339,$F3315:$F3321,0),MATCH(INICIO!$C$59,$G3314:$L3314,0)),0),IF($Q$2=4,IFERROR(INDEX($P3315:$U3325,MATCH(F3339,$O3315:$O3325,0),MATCH(INICIO!$C$59,$P3314:$U3314,0)),0),IFERROR(INDEX($G3326:$L3334,MATCH(F3339,$F3326:$F3334,0),MATCH(INICIO!$C$59,$G3325:$L3325,0)),0)))</f>
        <v>#REF!</v>
      </c>
      <c r="H3339" s="105" t="e">
        <f t="shared" si="5755"/>
        <v>#REF!</v>
      </c>
      <c r="I3339" s="116" t="e">
        <f>IF($Q$2=2,IFERROR(INDEX($G3315:$L3321,MATCH(H3339,$F3315:$F3321,0),MATCH(INICIO!$C$59,$G3314:$L3314,0)),0),IF($Q$2=4,IFERROR(INDEX($P3315:$U3325,MATCH(H3339,$O3315:$O3325,0),MATCH(INICIO!$C$59,$P3314:$U3314,0)),0),IFERROR(INDEX($G3326:$L3334,MATCH(H3339,$F3326:$F3334,0),MATCH(INICIO!$C$59,$G3325:$L3325,0)),0)))</f>
        <v>#REF!</v>
      </c>
      <c r="J3339" s="105" t="e">
        <f t="shared" si="5756"/>
        <v>#REF!</v>
      </c>
      <c r="K3339" s="116" t="e">
        <f>IF($Q$2=2,IFERROR(INDEX($G3315:$L3321,MATCH(J3339,$F3315:$F3321,0),MATCH(INICIO!$C$59,$G3314:$L3314,0)),0),IF($Q$2=4,IFERROR(INDEX($P3315:$U3325,MATCH(J3339,$O3315:$O3325,0),MATCH(INICIO!$C$59,$P3314:$U3314,0)),0),IFERROR(INDEX($G3326:$L3334,MATCH(J3339,$F3326:$F3334,0),MATCH(INICIO!$C$59,$G3325:$L3325,0)),0)))</f>
        <v>#REF!</v>
      </c>
      <c r="L3339" s="105" t="e">
        <f t="shared" si="5757"/>
        <v>#REF!</v>
      </c>
      <c r="M3339" s="116" t="e">
        <f>IF($Q$2=2,IFERROR(INDEX($G3315:$L3321,MATCH(L3339,$F3315:$F3321,0),MATCH(INICIO!$C$59,$G3314:$L3314,0)),0),IF($Q$2=4,IFERROR(INDEX($P3315:$U3325,MATCH(L3339,$O3315:$O3325,0),MATCH(INICIO!$C$59,$P3314:$U3314,0)),0),IFERROR(INDEX($G3326:$L3334,MATCH(L3339,$F3326:$F3334,0),MATCH(INICIO!$C$59,$G3325:$L3325,0)),0)))</f>
        <v>#REF!</v>
      </c>
    </row>
    <row r="3340" spans="1:24" hidden="1" outlineLevel="2" x14ac:dyDescent="0.25">
      <c r="B3340" s="105" t="e">
        <f t="shared" si="5752"/>
        <v>#REF!</v>
      </c>
      <c r="C3340" s="116" t="e">
        <f>IF($Q$2=2,IFERROR(INDEX($G3315:$L3321,MATCH(B3340,$F3315:$F3321,0),MATCH(INICIO!$C$59,$G3314:$L3314,0)),0),IF($Q$2=4,IFERROR(INDEX($P3315:$U3325,MATCH(B3340,$O3315:$O3325,0),MATCH(INICIO!$C$59,$P3314:$U3314,0)),0),IFERROR(INDEX($G3326:$L3334,MATCH(B3340,$F3326:$F3334,0),MATCH(INICIO!$C$59,$G3325:$L3325,0)),0)))</f>
        <v>#REF!</v>
      </c>
      <c r="D3340" s="105" t="e">
        <f t="shared" si="5753"/>
        <v>#REF!</v>
      </c>
      <c r="E3340" s="116" t="e">
        <f>IF($Q$2=2,IFERROR(INDEX($G3315:$L3321,MATCH(D3340,$F3315:$F3321,0),MATCH(INICIO!$C$59,$G3314:$L3314,0)),0),IF($Q$2=4,IFERROR(INDEX($P3315:$U3325,MATCH(D3340,$O3315:$O3325,0),MATCH(INICIO!$C$59,$P3314:$U3314,0)),0),IFERROR(INDEX($G3326:$L3334,MATCH(D3340,$F3326:$F3334,0),MATCH(INICIO!$C$59,$G3325:$L3325,0)),0)))</f>
        <v>#REF!</v>
      </c>
      <c r="F3340" s="105" t="e">
        <f t="shared" si="5754"/>
        <v>#REF!</v>
      </c>
      <c r="G3340" s="116" t="e">
        <f>IF($Q$2=2,IFERROR(INDEX($G3315:$L3321,MATCH(F3340,$F3315:$F3321,0),MATCH(INICIO!$C$59,$G3314:$L3314,0)),0),IF($Q$2=4,IFERROR(INDEX($P3315:$U3325,MATCH(F3340,$O3315:$O3325,0),MATCH(INICIO!$C$59,$P3314:$U3314,0)),0),IFERROR(INDEX($G3326:$L3334,MATCH(F3340,$F3326:$F3334,0),MATCH(INICIO!$C$59,$G3325:$L3325,0)),0)))</f>
        <v>#REF!</v>
      </c>
      <c r="H3340" s="105" t="e">
        <f t="shared" si="5755"/>
        <v>#REF!</v>
      </c>
      <c r="I3340" s="116" t="e">
        <f>IF($Q$2=2,IFERROR(INDEX($G3315:$L3321,MATCH(H3340,$F3315:$F3321,0),MATCH(INICIO!$C$59,$G3314:$L3314,0)),0),IF($Q$2=4,IFERROR(INDEX($P3315:$U3325,MATCH(H3340,$O3315:$O3325,0),MATCH(INICIO!$C$59,$P3314:$U3314,0)),0),IFERROR(INDEX($G3326:$L3334,MATCH(H3340,$F3326:$F3334,0),MATCH(INICIO!$C$59,$G3325:$L3325,0)),0)))</f>
        <v>#REF!</v>
      </c>
      <c r="J3340" s="105" t="e">
        <f t="shared" si="5756"/>
        <v>#REF!</v>
      </c>
      <c r="K3340" s="116" t="e">
        <f>IF($Q$2=2,IFERROR(INDEX($G3315:$L3321,MATCH(J3340,$F3315:$F3321,0),MATCH(INICIO!$C$59,$G3314:$L3314,0)),0),IF($Q$2=4,IFERROR(INDEX($P3315:$U3325,MATCH(J3340,$O3315:$O3325,0),MATCH(INICIO!$C$59,$P3314:$U3314,0)),0),IFERROR(INDEX($G3326:$L3334,MATCH(J3340,$F3326:$F3334,0),MATCH(INICIO!$C$59,$G3325:$L3325,0)),0)))</f>
        <v>#REF!</v>
      </c>
      <c r="L3340" s="105" t="e">
        <f t="shared" si="5757"/>
        <v>#REF!</v>
      </c>
      <c r="M3340" s="116" t="e">
        <f>IF($Q$2=2,IFERROR(INDEX($G3315:$L3321,MATCH(L3340,$F3315:$F3321,0),MATCH(INICIO!$C$59,$G3314:$L3314,0)),0),IF($Q$2=4,IFERROR(INDEX($P3315:$U3325,MATCH(L3340,$O3315:$O3325,0),MATCH(INICIO!$C$59,$P3314:$U3314,0)),0),IFERROR(INDEX($G3326:$L3334,MATCH(L3340,$F3326:$F3334,0),MATCH(INICIO!$C$59,$G3325:$L3325,0)),0)))</f>
        <v>#REF!</v>
      </c>
    </row>
    <row r="3341" spans="1:24" hidden="1" outlineLevel="2" x14ac:dyDescent="0.25">
      <c r="B3341" s="105" t="e">
        <f t="shared" si="5752"/>
        <v>#REF!</v>
      </c>
      <c r="C3341" s="116" t="e">
        <f>IF($Q$2=2,IFERROR(INDEX($G3315:$L3321,MATCH(B3341,$F3315:$F3321,0),MATCH(INICIO!$C$59,$G3314:$L3314,0)),0),IF($Q$2=4,IFERROR(INDEX($P3315:$U3325,MATCH(B3341,$O3315:$O3325,0),MATCH(INICIO!$C$59,$P3314:$U3314,0)),0),IFERROR(INDEX($G3326:$L3334,MATCH(B3341,$F3326:$F3334,0),MATCH(INICIO!$C$59,$G3325:$L3325,0)),0)))</f>
        <v>#REF!</v>
      </c>
      <c r="D3341" s="105" t="e">
        <f t="shared" si="5753"/>
        <v>#REF!</v>
      </c>
      <c r="E3341" s="116" t="e">
        <f>IF($Q$2=2,IFERROR(INDEX($G3315:$L3321,MATCH(D3341,$F3315:$F3321,0),MATCH(INICIO!$C$59,$G3314:$L3314,0)),0),IF($Q$2=4,IFERROR(INDEX($P3315:$U3325,MATCH(D3341,$O3315:$O3325,0),MATCH(INICIO!$C$59,$P3314:$U3314,0)),0),IFERROR(INDEX($G3326:$L3334,MATCH(D3341,$F3326:$F3334,0),MATCH(INICIO!$C$59,$G3325:$L3325,0)),0)))</f>
        <v>#REF!</v>
      </c>
      <c r="F3341" s="105" t="e">
        <f t="shared" si="5754"/>
        <v>#REF!</v>
      </c>
      <c r="G3341" s="116" t="e">
        <f>IF($Q$2=2,IFERROR(INDEX($G3315:$L3321,MATCH(F3341,$F3315:$F3321,0),MATCH(INICIO!$C$59,$G3314:$L3314,0)),0),IF($Q$2=4,IFERROR(INDEX($P3315:$U3325,MATCH(F3341,$O3315:$O3325,0),MATCH(INICIO!$C$59,$P3314:$U3314,0)),0),IFERROR(INDEX($G3326:$L3334,MATCH(F3341,$F3326:$F3334,0),MATCH(INICIO!$C$59,$G3325:$L3325,0)),0)))</f>
        <v>#REF!</v>
      </c>
      <c r="H3341" s="105" t="e">
        <f t="shared" si="5755"/>
        <v>#REF!</v>
      </c>
      <c r="I3341" s="116" t="e">
        <f>IF($Q$2=2,IFERROR(INDEX($G3315:$L3321,MATCH(H3341,$F3315:$F3321,0),MATCH(INICIO!$C$59,$G3314:$L3314,0)),0),IF($Q$2=4,IFERROR(INDEX($P3315:$U3325,MATCH(H3341,$O3315:$O3325,0),MATCH(INICIO!$C$59,$P3314:$U3314,0)),0),IFERROR(INDEX($G3326:$L3334,MATCH(H3341,$F3326:$F3334,0),MATCH(INICIO!$C$59,$G3325:$L3325,0)),0)))</f>
        <v>#REF!</v>
      </c>
      <c r="J3341" s="105" t="e">
        <f t="shared" si="5756"/>
        <v>#REF!</v>
      </c>
      <c r="K3341" s="116" t="e">
        <f>IF($Q$2=2,IFERROR(INDEX($G3315:$L3321,MATCH(J3341,$F3315:$F3321,0),MATCH(INICIO!$C$59,$G3314:$L3314,0)),0),IF($Q$2=4,IFERROR(INDEX($P3315:$U3325,MATCH(J3341,$O3315:$O3325,0),MATCH(INICIO!$C$59,$P3314:$U3314,0)),0),IFERROR(INDEX($G3326:$L3334,MATCH(J3341,$F3326:$F3334,0),MATCH(INICIO!$C$59,$G3325:$L3325,0)),0)))</f>
        <v>#REF!</v>
      </c>
      <c r="L3341" s="105" t="e">
        <f t="shared" si="5757"/>
        <v>#REF!</v>
      </c>
      <c r="M3341" s="116" t="e">
        <f>IF($Q$2=2,IFERROR(INDEX($G3315:$L3321,MATCH(L3341,$F3315:$F3321,0),MATCH(INICIO!$C$59,$G3314:$L3314,0)),0),IF($Q$2=4,IFERROR(INDEX($P3315:$U3325,MATCH(L3341,$O3315:$O3325,0),MATCH(INICIO!$C$59,$P3314:$U3314,0)),0),IFERROR(INDEX($G3326:$L3334,MATCH(L3341,$F3326:$F3334,0),MATCH(INICIO!$C$59,$G3325:$L3325,0)),0)))</f>
        <v>#REF!</v>
      </c>
    </row>
    <row r="3342" spans="1:24" hidden="1" outlineLevel="2" x14ac:dyDescent="0.25">
      <c r="B3342" s="105" t="e">
        <f t="shared" si="5752"/>
        <v>#REF!</v>
      </c>
      <c r="C3342" s="116" t="e">
        <f>IF($Q$2=2,IFERROR(INDEX($G3315:$L3321,MATCH(B3342,$F3315:$F3321,0),MATCH(INICIO!$C$59,$G3314:$L3314,0)),0),IF($Q$2=4,IFERROR(INDEX($P3315:$U3325,MATCH(B3342,$O3315:$O3325,0),MATCH(INICIO!$C$59,$P3314:$U3314,0)),0),IFERROR(INDEX($G3326:$L3334,MATCH(B3342,$F3326:$F3334,0),MATCH(INICIO!$C$59,$G3325:$L3325,0)),0)))</f>
        <v>#REF!</v>
      </c>
      <c r="D3342" s="105" t="e">
        <f t="shared" si="5753"/>
        <v>#REF!</v>
      </c>
      <c r="E3342" s="116" t="e">
        <f>IF($Q$2=2,IFERROR(INDEX($G3315:$L3321,MATCH(D3342,$F3315:$F3321,0),MATCH(INICIO!$C$59,$G3314:$L3314,0)),0),IF($Q$2=4,IFERROR(INDEX($P3315:$U3325,MATCH(D3342,$O3315:$O3325,0),MATCH(INICIO!$C$59,$P3314:$U3314,0)),0),IFERROR(INDEX($G3326:$L3334,MATCH(D3342,$F3326:$F3334,0),MATCH(INICIO!$C$59,$G3325:$L3325,0)),0)))</f>
        <v>#REF!</v>
      </c>
      <c r="F3342" s="105" t="e">
        <f t="shared" si="5754"/>
        <v>#REF!</v>
      </c>
      <c r="G3342" s="116" t="e">
        <f>IF($Q$2=2,IFERROR(INDEX($G3315:$L3321,MATCH(F3342,$F3315:$F3321,0),MATCH(INICIO!$C$59,$G3314:$L3314,0)),0),IF($Q$2=4,IFERROR(INDEX($P3315:$U3325,MATCH(F3342,$O3315:$O3325,0),MATCH(INICIO!$C$59,$P3314:$U3314,0)),0),IFERROR(INDEX($G3326:$L3334,MATCH(F3342,$F3326:$F3334,0),MATCH(INICIO!$C$59,$G3325:$L3325,0)),0)))</f>
        <v>#REF!</v>
      </c>
      <c r="H3342" s="105" t="e">
        <f t="shared" si="5755"/>
        <v>#REF!</v>
      </c>
      <c r="I3342" s="116" t="e">
        <f>IF($Q$2=2,IFERROR(INDEX($G3315:$L3321,MATCH(H3342,$F3315:$F3321,0),MATCH(INICIO!$C$59,$G3314:$L3314,0)),0),IF($Q$2=4,IFERROR(INDEX($P3315:$U3325,MATCH(H3342,$O3315:$O3325,0),MATCH(INICIO!$C$59,$P3314:$U3314,0)),0),IFERROR(INDEX($G3326:$L3334,MATCH(H3342,$F3326:$F3334,0),MATCH(INICIO!$C$59,$G3325:$L3325,0)),0)))</f>
        <v>#REF!</v>
      </c>
      <c r="J3342" s="105" t="e">
        <f t="shared" si="5756"/>
        <v>#REF!</v>
      </c>
      <c r="K3342" s="116" t="e">
        <f>IF($Q$2=2,IFERROR(INDEX($G3315:$L3321,MATCH(J3342,$F3315:$F3321,0),MATCH(INICIO!$C$59,$G3314:$L3314,0)),0),IF($Q$2=4,IFERROR(INDEX($P3315:$U3325,MATCH(J3342,$O3315:$O3325,0),MATCH(INICIO!$C$59,$P3314:$U3314,0)),0),IFERROR(INDEX($G3326:$L3334,MATCH(J3342,$F3326:$F3334,0),MATCH(INICIO!$C$59,$G3325:$L3325,0)),0)))</f>
        <v>#REF!</v>
      </c>
      <c r="L3342" s="105" t="e">
        <f t="shared" si="5757"/>
        <v>#REF!</v>
      </c>
      <c r="M3342" s="116" t="e">
        <f>IF($Q$2=2,IFERROR(INDEX($G3315:$L3321,MATCH(L3342,$F3315:$F3321,0),MATCH(INICIO!$C$59,$G3314:$L3314,0)),0),IF($Q$2=4,IFERROR(INDEX($P3315:$U3325,MATCH(L3342,$O3315:$O3325,0),MATCH(INICIO!$C$59,$P3314:$U3314,0)),0),IFERROR(INDEX($G3326:$L3334,MATCH(L3342,$F3326:$F3334,0),MATCH(INICIO!$C$59,$G3325:$L3325,0)),0)))</f>
        <v>#REF!</v>
      </c>
    </row>
    <row r="3343" spans="1:24" hidden="1" outlineLevel="2" x14ac:dyDescent="0.25">
      <c r="B3343" s="105" t="e">
        <f t="shared" si="5752"/>
        <v>#REF!</v>
      </c>
      <c r="C3343" s="116" t="e">
        <f>IF($Q$2=2,IFERROR(INDEX($G3315:$L3321,MATCH(B3343,$F3315:$F3321,0),MATCH(INICIO!$C$59,$G3314:$L3314,0)),0),IF($Q$2=4,IFERROR(INDEX($P3315:$U3325,MATCH(B3343,$O3315:$O3325,0),MATCH(INICIO!$C$59,$P3314:$U3314,0)),0),IFERROR(INDEX($G3326:$L3334,MATCH(B3343,$F3326:$F3334,0),MATCH(INICIO!$C$59,$G3325:$L3325,0)),0)))</f>
        <v>#REF!</v>
      </c>
      <c r="D3343" s="105" t="e">
        <f t="shared" si="5753"/>
        <v>#REF!</v>
      </c>
      <c r="E3343" s="116" t="e">
        <f>IF($Q$2=2,IFERROR(INDEX($G3315:$L3321,MATCH(D3343,$F3315:$F3321,0),MATCH(INICIO!$C$59,$G3314:$L3314,0)),0),IF($Q$2=4,IFERROR(INDEX($P3315:$U3325,MATCH(D3343,$O3315:$O3325,0),MATCH(INICIO!$C$59,$P3314:$U3314,0)),0),IFERROR(INDEX($G3326:$L3334,MATCH(D3343,$F3326:$F3334,0),MATCH(INICIO!$C$59,$G3325:$L3325,0)),0)))</f>
        <v>#REF!</v>
      </c>
      <c r="F3343" s="105" t="e">
        <f t="shared" si="5754"/>
        <v>#REF!</v>
      </c>
      <c r="G3343" s="116" t="e">
        <f>IF($Q$2=2,IFERROR(INDEX($G3315:$L3321,MATCH(F3343,$F3315:$F3321,0),MATCH(INICIO!$C$59,$G3314:$L3314,0)),0),IF($Q$2=4,IFERROR(INDEX($P3315:$U3325,MATCH(F3343,$O3315:$O3325,0),MATCH(INICIO!$C$59,$P3314:$U3314,0)),0),IFERROR(INDEX($G3326:$L3334,MATCH(F3343,$F3326:$F3334,0),MATCH(INICIO!$C$59,$G3325:$L3325,0)),0)))</f>
        <v>#REF!</v>
      </c>
      <c r="H3343" s="105" t="e">
        <f t="shared" si="5755"/>
        <v>#REF!</v>
      </c>
      <c r="I3343" s="116" t="e">
        <f>IF($Q$2=2,IFERROR(INDEX($G3315:$L3321,MATCH(H3343,$F3315:$F3321,0),MATCH(INICIO!$C$59,$G3314:$L3314,0)),0),IF($Q$2=4,IFERROR(INDEX($P3315:$U3325,MATCH(H3343,$O3315:$O3325,0),MATCH(INICIO!$C$59,$P3314:$U3314,0)),0),IFERROR(INDEX($G3326:$L3334,MATCH(H3343,$F3326:$F3334,0),MATCH(INICIO!$C$59,$G3325:$L3325,0)),0)))</f>
        <v>#REF!</v>
      </c>
      <c r="J3343" s="105" t="e">
        <f t="shared" si="5756"/>
        <v>#REF!</v>
      </c>
      <c r="K3343" s="116" t="e">
        <f>IF($Q$2=2,IFERROR(INDEX($G3315:$L3321,MATCH(J3343,$F3315:$F3321,0),MATCH(INICIO!$C$59,$G3314:$L3314,0)),0),IF($Q$2=4,IFERROR(INDEX($P3315:$U3325,MATCH(J3343,$O3315:$O3325,0),MATCH(INICIO!$C$59,$P3314:$U3314,0)),0),IFERROR(INDEX($G3326:$L3334,MATCH(J3343,$F3326:$F3334,0),MATCH(INICIO!$C$59,$G3325:$L3325,0)),0)))</f>
        <v>#REF!</v>
      </c>
      <c r="L3343" s="105" t="e">
        <f t="shared" si="5757"/>
        <v>#REF!</v>
      </c>
      <c r="M3343" s="116" t="e">
        <f>IF($Q$2=2,IFERROR(INDEX($G3315:$L3321,MATCH(L3343,$F3315:$F3321,0),MATCH(INICIO!$C$59,$G3314:$L3314,0)),0),IF($Q$2=4,IFERROR(INDEX($P3315:$U3325,MATCH(L3343,$O3315:$O3325,0),MATCH(INICIO!$C$59,$P3314:$U3314,0)),0),IFERROR(INDEX($G3326:$L3334,MATCH(L3343,$F3326:$F3334,0),MATCH(INICIO!$C$59,$G3325:$L3325,0)),0)))</f>
        <v>#REF!</v>
      </c>
    </row>
    <row r="3344" spans="1:24" hidden="1" outlineLevel="2" x14ac:dyDescent="0.25"/>
    <row r="3345" spans="1:93" s="119" customFormat="1" hidden="1" outlineLevel="2" x14ac:dyDescent="0.25">
      <c r="A3345" s="118" t="s">
        <v>43</v>
      </c>
    </row>
    <row r="3346" spans="1:93" hidden="1" outlineLevel="2" x14ac:dyDescent="0.25">
      <c r="C3346" s="121">
        <f t="shared" ref="C3346:H3346" si="5758">E$2</f>
        <v>1</v>
      </c>
      <c r="D3346" s="121">
        <f t="shared" si="5758"/>
        <v>2</v>
      </c>
      <c r="E3346" s="121">
        <f t="shared" si="5758"/>
        <v>3</v>
      </c>
      <c r="F3346" s="121">
        <f t="shared" si="5758"/>
        <v>4</v>
      </c>
      <c r="G3346" s="121">
        <f t="shared" si="5758"/>
        <v>5</v>
      </c>
      <c r="H3346" s="121">
        <f t="shared" si="5758"/>
        <v>6</v>
      </c>
    </row>
    <row r="3347" spans="1:93" hidden="1" outlineLevel="2" x14ac:dyDescent="0.25">
      <c r="B3347" s="122" t="s">
        <v>44</v>
      </c>
      <c r="C3347" s="123" t="e">
        <f t="array" ref="C3347:C3352">MMULT(MMULT(C$8:H$13,$AZ$8:$BE$13),C3338:C3343)+MMULT(MINVERSE(TRANSPOSE($AZ$8:$BE$13)),C3305:C3310)</f>
        <v>#REF!</v>
      </c>
      <c r="D3347" s="123" t="e">
        <f t="array" ref="D3347:D3352">MMULT(MMULT(K$8:P$13,$AZ$8:$BE$13),E3338:E3343)+MMULT(MINVERSE(TRANSPOSE($AZ$8:$BE$13)),E3305:E3310)</f>
        <v>#REF!</v>
      </c>
      <c r="E3347" s="123" t="e">
        <f t="array" ref="E3347:E3352">MMULT(MMULT(S$8:X$13,$AZ$8:$BE$13),G3338:G3343)+MMULT(MINVERSE(TRANSPOSE($AZ$8:$BE$13)),G3305:G3310)</f>
        <v>#REF!</v>
      </c>
      <c r="F3347" s="123" t="e">
        <f t="array" ref="F3347:F3352">MMULT(MMULT(AA$8:AF$13,$AZ$8:$BE$13),I3338:I3343)+MMULT(MINVERSE(TRANSPOSE($AZ$8:$BE$13)),I3305:I3310)</f>
        <v>#REF!</v>
      </c>
      <c r="G3347" s="123" t="e">
        <f t="array" ref="G3347:G3352">MMULT(MMULT(AI$8:AN$13,$AZ$8:$BE$13),K3338:K3343)+MMULT(MINVERSE(TRANSPOSE($AZ$8:$BE$13)),K3305:K3310)</f>
        <v>#REF!</v>
      </c>
      <c r="H3347" s="123" t="e">
        <f t="array" ref="H3347:H3352">MMULT(MMULT(AQ$8:AV$13,$AZ$8:$BE$13),M3338:M3343)+MMULT(MINVERSE(TRANSPOSE($AZ$8:$BE$13)),M3305:M3310)</f>
        <v>#REF!</v>
      </c>
      <c r="N3347" s="124"/>
      <c r="P3347" s="124"/>
    </row>
    <row r="3348" spans="1:93" hidden="1" outlineLevel="2" x14ac:dyDescent="0.25">
      <c r="B3348" s="122" t="s">
        <v>45</v>
      </c>
      <c r="C3348" s="123" t="e">
        <v>#REF!</v>
      </c>
      <c r="D3348" s="123" t="e">
        <v>#REF!</v>
      </c>
      <c r="E3348" s="123" t="e">
        <v>#REF!</v>
      </c>
      <c r="F3348" s="123" t="e">
        <v>#REF!</v>
      </c>
      <c r="G3348" s="123" t="e">
        <v>#REF!</v>
      </c>
      <c r="H3348" s="123" t="e">
        <v>#REF!</v>
      </c>
      <c r="N3348" s="124"/>
      <c r="P3348" s="124"/>
    </row>
    <row r="3349" spans="1:93" hidden="1" outlineLevel="2" x14ac:dyDescent="0.25">
      <c r="B3349" s="122" t="s">
        <v>46</v>
      </c>
      <c r="C3349" s="123" t="e">
        <v>#REF!</v>
      </c>
      <c r="D3349" s="123" t="e">
        <v>#REF!</v>
      </c>
      <c r="E3349" s="123" t="e">
        <v>#REF!</v>
      </c>
      <c r="F3349" s="123" t="e">
        <v>#REF!</v>
      </c>
      <c r="G3349" s="123" t="e">
        <v>#REF!</v>
      </c>
      <c r="H3349" s="123" t="e">
        <v>#REF!</v>
      </c>
      <c r="N3349" s="124"/>
      <c r="P3349" s="124"/>
    </row>
    <row r="3350" spans="1:93" hidden="1" outlineLevel="2" x14ac:dyDescent="0.25">
      <c r="B3350" s="122" t="s">
        <v>47</v>
      </c>
      <c r="C3350" s="123" t="e">
        <v>#REF!</v>
      </c>
      <c r="D3350" s="123" t="e">
        <v>#REF!</v>
      </c>
      <c r="E3350" s="123" t="e">
        <v>#REF!</v>
      </c>
      <c r="F3350" s="123" t="e">
        <v>#REF!</v>
      </c>
      <c r="G3350" s="123" t="e">
        <v>#REF!</v>
      </c>
      <c r="H3350" s="123" t="e">
        <v>#REF!</v>
      </c>
      <c r="N3350" s="124"/>
      <c r="P3350" s="124"/>
    </row>
    <row r="3351" spans="1:93" hidden="1" outlineLevel="2" x14ac:dyDescent="0.25">
      <c r="B3351" s="122" t="s">
        <v>48</v>
      </c>
      <c r="C3351" s="123" t="e">
        <v>#REF!</v>
      </c>
      <c r="D3351" s="123" t="e">
        <v>#REF!</v>
      </c>
      <c r="E3351" s="123" t="e">
        <v>#REF!</v>
      </c>
      <c r="F3351" s="123" t="e">
        <v>#REF!</v>
      </c>
      <c r="G3351" s="123" t="e">
        <v>#REF!</v>
      </c>
      <c r="H3351" s="123" t="e">
        <v>#REF!</v>
      </c>
      <c r="N3351" s="124"/>
      <c r="P3351" s="124"/>
    </row>
    <row r="3352" spans="1:93" hidden="1" outlineLevel="2" x14ac:dyDescent="0.25">
      <c r="B3352" s="122" t="s">
        <v>49</v>
      </c>
      <c r="C3352" s="123" t="e">
        <v>#REF!</v>
      </c>
      <c r="D3352" s="123" t="e">
        <v>#REF!</v>
      </c>
      <c r="E3352" s="123" t="e">
        <v>#REF!</v>
      </c>
      <c r="F3352" s="123" t="e">
        <v>#REF!</v>
      </c>
      <c r="G3352" s="123" t="e">
        <v>#REF!</v>
      </c>
      <c r="H3352" s="123" t="e">
        <v>#REF!</v>
      </c>
      <c r="N3352" s="124"/>
      <c r="P3352" s="124"/>
    </row>
    <row r="3353" spans="1:93" hidden="1" outlineLevel="2" x14ac:dyDescent="0.25"/>
    <row r="3354" spans="1:93" hidden="1" outlineLevel="2" x14ac:dyDescent="0.25">
      <c r="B3354" s="318" t="s">
        <v>50</v>
      </c>
      <c r="C3354" s="319"/>
      <c r="D3354" s="319"/>
      <c r="E3354" s="319"/>
      <c r="F3354" s="319"/>
      <c r="G3354" s="319"/>
      <c r="H3354" s="319"/>
      <c r="I3354" s="319"/>
      <c r="J3354" s="319"/>
      <c r="K3354" s="319"/>
      <c r="L3354" s="320"/>
      <c r="M3354" s="321" t="s">
        <v>51</v>
      </c>
      <c r="N3354" s="322"/>
      <c r="O3354" s="322"/>
      <c r="P3354" s="322"/>
      <c r="Q3354" s="322"/>
      <c r="R3354" s="322"/>
      <c r="S3354" s="322"/>
      <c r="T3354" s="322"/>
      <c r="U3354" s="322"/>
      <c r="V3354" s="323"/>
      <c r="W3354" s="321" t="s">
        <v>52</v>
      </c>
      <c r="X3354" s="322"/>
      <c r="Y3354" s="322"/>
      <c r="Z3354" s="322"/>
      <c r="AA3354" s="322"/>
      <c r="AB3354" s="322"/>
      <c r="AC3354" s="322"/>
      <c r="AD3354" s="322"/>
      <c r="AE3354" s="322"/>
      <c r="AF3354" s="323"/>
      <c r="AG3354" s="321" t="s">
        <v>53</v>
      </c>
      <c r="AH3354" s="322"/>
      <c r="AI3354" s="322"/>
      <c r="AJ3354" s="322"/>
      <c r="AK3354" s="322"/>
      <c r="AL3354" s="322"/>
      <c r="AM3354" s="322"/>
      <c r="AN3354" s="322"/>
      <c r="AO3354" s="322"/>
      <c r="AP3354" s="323"/>
      <c r="AQ3354" s="321" t="s">
        <v>54</v>
      </c>
      <c r="AR3354" s="322"/>
      <c r="AS3354" s="322"/>
      <c r="AT3354" s="322"/>
      <c r="AU3354" s="322"/>
      <c r="AV3354" s="322"/>
      <c r="AW3354" s="322"/>
      <c r="AX3354" s="322"/>
      <c r="AY3354" s="322"/>
      <c r="AZ3354" s="323"/>
      <c r="BA3354" s="321" t="s">
        <v>55</v>
      </c>
      <c r="BB3354" s="322"/>
      <c r="BC3354" s="322"/>
      <c r="BD3354" s="322"/>
      <c r="BE3354" s="322"/>
      <c r="BF3354" s="322"/>
      <c r="BG3354" s="322"/>
      <c r="BH3354" s="322"/>
      <c r="BI3354" s="322"/>
      <c r="BJ3354" s="323"/>
    </row>
    <row r="3355" spans="1:93" hidden="1" outlineLevel="2" x14ac:dyDescent="0.25">
      <c r="B3355" s="186">
        <f t="shared" ref="B3355" si="5759">E$2</f>
        <v>1</v>
      </c>
      <c r="C3355" s="187">
        <f t="shared" ref="C3355:L3358" si="5760">B3355</f>
        <v>1</v>
      </c>
      <c r="D3355" s="187">
        <f t="shared" si="5760"/>
        <v>1</v>
      </c>
      <c r="E3355" s="187">
        <f t="shared" si="5760"/>
        <v>1</v>
      </c>
      <c r="F3355" s="187">
        <f t="shared" si="5760"/>
        <v>1</v>
      </c>
      <c r="G3355" s="187">
        <f t="shared" si="5760"/>
        <v>1</v>
      </c>
      <c r="H3355" s="187">
        <f t="shared" si="5760"/>
        <v>1</v>
      </c>
      <c r="I3355" s="187">
        <f t="shared" si="5760"/>
        <v>1</v>
      </c>
      <c r="J3355" s="187">
        <f t="shared" si="5760"/>
        <v>1</v>
      </c>
      <c r="K3355" s="187">
        <f t="shared" si="5760"/>
        <v>1</v>
      </c>
      <c r="L3355" s="188">
        <f t="shared" si="5760"/>
        <v>1</v>
      </c>
      <c r="M3355" s="189">
        <f t="shared" ref="M3355" si="5761">F$2</f>
        <v>2</v>
      </c>
      <c r="N3355" s="187">
        <f t="shared" ref="N3355:V3358" si="5762">M3355</f>
        <v>2</v>
      </c>
      <c r="O3355" s="187">
        <f t="shared" si="5762"/>
        <v>2</v>
      </c>
      <c r="P3355" s="187">
        <f t="shared" si="5762"/>
        <v>2</v>
      </c>
      <c r="Q3355" s="187">
        <f t="shared" si="5762"/>
        <v>2</v>
      </c>
      <c r="R3355" s="187">
        <f t="shared" si="5762"/>
        <v>2</v>
      </c>
      <c r="S3355" s="187">
        <f t="shared" si="5762"/>
        <v>2</v>
      </c>
      <c r="T3355" s="187">
        <f t="shared" si="5762"/>
        <v>2</v>
      </c>
      <c r="U3355" s="187">
        <f t="shared" si="5762"/>
        <v>2</v>
      </c>
      <c r="V3355" s="188">
        <f t="shared" si="5762"/>
        <v>2</v>
      </c>
      <c r="W3355" s="189">
        <f>G$2</f>
        <v>3</v>
      </c>
      <c r="X3355" s="187">
        <f t="shared" ref="X3355:AF3358" si="5763">W3355</f>
        <v>3</v>
      </c>
      <c r="Y3355" s="187">
        <f t="shared" si="5763"/>
        <v>3</v>
      </c>
      <c r="Z3355" s="187">
        <f t="shared" si="5763"/>
        <v>3</v>
      </c>
      <c r="AA3355" s="187">
        <f t="shared" si="5763"/>
        <v>3</v>
      </c>
      <c r="AB3355" s="187">
        <f t="shared" si="5763"/>
        <v>3</v>
      </c>
      <c r="AC3355" s="187">
        <f t="shared" si="5763"/>
        <v>3</v>
      </c>
      <c r="AD3355" s="187">
        <f t="shared" si="5763"/>
        <v>3</v>
      </c>
      <c r="AE3355" s="187">
        <f t="shared" si="5763"/>
        <v>3</v>
      </c>
      <c r="AF3355" s="188">
        <f t="shared" si="5763"/>
        <v>3</v>
      </c>
      <c r="AG3355" s="189">
        <f>H$2</f>
        <v>4</v>
      </c>
      <c r="AH3355" s="187">
        <f t="shared" ref="AH3355:AP3358" si="5764">AG3355</f>
        <v>4</v>
      </c>
      <c r="AI3355" s="187">
        <f t="shared" si="5764"/>
        <v>4</v>
      </c>
      <c r="AJ3355" s="187">
        <f t="shared" si="5764"/>
        <v>4</v>
      </c>
      <c r="AK3355" s="187">
        <f t="shared" si="5764"/>
        <v>4</v>
      </c>
      <c r="AL3355" s="187">
        <f t="shared" si="5764"/>
        <v>4</v>
      </c>
      <c r="AM3355" s="187">
        <f t="shared" si="5764"/>
        <v>4</v>
      </c>
      <c r="AN3355" s="187">
        <f t="shared" si="5764"/>
        <v>4</v>
      </c>
      <c r="AO3355" s="187">
        <f t="shared" si="5764"/>
        <v>4</v>
      </c>
      <c r="AP3355" s="188">
        <f t="shared" si="5764"/>
        <v>4</v>
      </c>
      <c r="AQ3355" s="189">
        <f>I$2</f>
        <v>5</v>
      </c>
      <c r="AR3355" s="187">
        <f t="shared" ref="AR3355:AZ3358" si="5765">AQ3355</f>
        <v>5</v>
      </c>
      <c r="AS3355" s="187">
        <f t="shared" si="5765"/>
        <v>5</v>
      </c>
      <c r="AT3355" s="187">
        <f t="shared" si="5765"/>
        <v>5</v>
      </c>
      <c r="AU3355" s="187">
        <f t="shared" si="5765"/>
        <v>5</v>
      </c>
      <c r="AV3355" s="187">
        <f t="shared" si="5765"/>
        <v>5</v>
      </c>
      <c r="AW3355" s="187">
        <f t="shared" si="5765"/>
        <v>5</v>
      </c>
      <c r="AX3355" s="187">
        <f t="shared" si="5765"/>
        <v>5</v>
      </c>
      <c r="AY3355" s="187">
        <f t="shared" si="5765"/>
        <v>5</v>
      </c>
      <c r="AZ3355" s="188">
        <f t="shared" si="5765"/>
        <v>5</v>
      </c>
      <c r="BA3355" s="189">
        <f>J$2</f>
        <v>6</v>
      </c>
      <c r="BB3355" s="187">
        <f t="shared" ref="BB3355:BJ3358" si="5766">BA3355</f>
        <v>6</v>
      </c>
      <c r="BC3355" s="187">
        <f t="shared" si="5766"/>
        <v>6</v>
      </c>
      <c r="BD3355" s="187">
        <f t="shared" si="5766"/>
        <v>6</v>
      </c>
      <c r="BE3355" s="187">
        <f t="shared" si="5766"/>
        <v>6</v>
      </c>
      <c r="BF3355" s="187">
        <f t="shared" si="5766"/>
        <v>6</v>
      </c>
      <c r="BG3355" s="187">
        <f t="shared" si="5766"/>
        <v>6</v>
      </c>
      <c r="BH3355" s="187">
        <f t="shared" si="5766"/>
        <v>6</v>
      </c>
      <c r="BI3355" s="187">
        <f t="shared" si="5766"/>
        <v>6</v>
      </c>
      <c r="BJ3355" s="188">
        <f t="shared" si="5766"/>
        <v>6</v>
      </c>
    </row>
    <row r="3356" spans="1:93" s="2" customFormat="1" ht="15" hidden="1" customHeight="1" outlineLevel="2" x14ac:dyDescent="0.25">
      <c r="A3356" s="152" t="s">
        <v>192</v>
      </c>
      <c r="B3356" s="129" t="e">
        <f>C3349</f>
        <v>#REF!</v>
      </c>
      <c r="C3356" s="130" t="e">
        <f t="shared" si="5760"/>
        <v>#REF!</v>
      </c>
      <c r="D3356" s="130" t="e">
        <f t="shared" si="5760"/>
        <v>#REF!</v>
      </c>
      <c r="E3356" s="130" t="e">
        <f t="shared" si="5760"/>
        <v>#REF!</v>
      </c>
      <c r="F3356" s="130" t="e">
        <f t="shared" si="5760"/>
        <v>#REF!</v>
      </c>
      <c r="G3356" s="130" t="e">
        <f t="shared" si="5760"/>
        <v>#REF!</v>
      </c>
      <c r="H3356" s="130" t="e">
        <f t="shared" si="5760"/>
        <v>#REF!</v>
      </c>
      <c r="I3356" s="130" t="e">
        <f t="shared" si="5760"/>
        <v>#REF!</v>
      </c>
      <c r="J3356" s="190" t="e">
        <f t="shared" si="5760"/>
        <v>#REF!</v>
      </c>
      <c r="K3356" s="130" t="e">
        <f t="shared" si="5760"/>
        <v>#REF!</v>
      </c>
      <c r="L3356" s="131" t="e">
        <f t="shared" si="5760"/>
        <v>#REF!</v>
      </c>
      <c r="M3356" s="129" t="e">
        <f>D3349</f>
        <v>#REF!</v>
      </c>
      <c r="N3356" s="130" t="e">
        <f t="shared" si="5762"/>
        <v>#REF!</v>
      </c>
      <c r="O3356" s="130" t="e">
        <f t="shared" si="5762"/>
        <v>#REF!</v>
      </c>
      <c r="P3356" s="130" t="e">
        <f t="shared" si="5762"/>
        <v>#REF!</v>
      </c>
      <c r="Q3356" s="130" t="e">
        <f t="shared" si="5762"/>
        <v>#REF!</v>
      </c>
      <c r="R3356" s="130" t="e">
        <f t="shared" si="5762"/>
        <v>#REF!</v>
      </c>
      <c r="S3356" s="130" t="e">
        <f t="shared" si="5762"/>
        <v>#REF!</v>
      </c>
      <c r="T3356" s="130" t="e">
        <f t="shared" si="5762"/>
        <v>#REF!</v>
      </c>
      <c r="U3356" s="130" t="e">
        <f t="shared" si="5762"/>
        <v>#REF!</v>
      </c>
      <c r="V3356" s="131" t="e">
        <f t="shared" si="5762"/>
        <v>#REF!</v>
      </c>
      <c r="W3356" s="129" t="e">
        <f>E3349</f>
        <v>#REF!</v>
      </c>
      <c r="X3356" s="130" t="e">
        <f t="shared" si="5763"/>
        <v>#REF!</v>
      </c>
      <c r="Y3356" s="130" t="e">
        <f t="shared" si="5763"/>
        <v>#REF!</v>
      </c>
      <c r="Z3356" s="130" t="e">
        <f t="shared" si="5763"/>
        <v>#REF!</v>
      </c>
      <c r="AA3356" s="130" t="e">
        <f t="shared" si="5763"/>
        <v>#REF!</v>
      </c>
      <c r="AB3356" s="130" t="e">
        <f t="shared" si="5763"/>
        <v>#REF!</v>
      </c>
      <c r="AC3356" s="130" t="e">
        <f t="shared" si="5763"/>
        <v>#REF!</v>
      </c>
      <c r="AD3356" s="130" t="e">
        <f t="shared" si="5763"/>
        <v>#REF!</v>
      </c>
      <c r="AE3356" s="130" t="e">
        <f t="shared" si="5763"/>
        <v>#REF!</v>
      </c>
      <c r="AF3356" s="131" t="e">
        <f t="shared" si="5763"/>
        <v>#REF!</v>
      </c>
      <c r="AG3356" s="129" t="e">
        <f>F3349</f>
        <v>#REF!</v>
      </c>
      <c r="AH3356" s="130" t="e">
        <f t="shared" si="5764"/>
        <v>#REF!</v>
      </c>
      <c r="AI3356" s="130" t="e">
        <f t="shared" si="5764"/>
        <v>#REF!</v>
      </c>
      <c r="AJ3356" s="130" t="e">
        <f t="shared" si="5764"/>
        <v>#REF!</v>
      </c>
      <c r="AK3356" s="130" t="e">
        <f t="shared" si="5764"/>
        <v>#REF!</v>
      </c>
      <c r="AL3356" s="130" t="e">
        <f t="shared" si="5764"/>
        <v>#REF!</v>
      </c>
      <c r="AM3356" s="130" t="e">
        <f t="shared" si="5764"/>
        <v>#REF!</v>
      </c>
      <c r="AN3356" s="130" t="e">
        <f t="shared" si="5764"/>
        <v>#REF!</v>
      </c>
      <c r="AO3356" s="130" t="e">
        <f t="shared" si="5764"/>
        <v>#REF!</v>
      </c>
      <c r="AP3356" s="131" t="e">
        <f t="shared" si="5764"/>
        <v>#REF!</v>
      </c>
      <c r="AQ3356" s="129" t="e">
        <f>G3349</f>
        <v>#REF!</v>
      </c>
      <c r="AR3356" s="130" t="e">
        <f t="shared" si="5765"/>
        <v>#REF!</v>
      </c>
      <c r="AS3356" s="130" t="e">
        <f t="shared" si="5765"/>
        <v>#REF!</v>
      </c>
      <c r="AT3356" s="130" t="e">
        <f t="shared" si="5765"/>
        <v>#REF!</v>
      </c>
      <c r="AU3356" s="130" t="e">
        <f t="shared" si="5765"/>
        <v>#REF!</v>
      </c>
      <c r="AV3356" s="130" t="e">
        <f t="shared" si="5765"/>
        <v>#REF!</v>
      </c>
      <c r="AW3356" s="130" t="e">
        <f t="shared" si="5765"/>
        <v>#REF!</v>
      </c>
      <c r="AX3356" s="130" t="e">
        <f t="shared" si="5765"/>
        <v>#REF!</v>
      </c>
      <c r="AY3356" s="130" t="e">
        <f t="shared" si="5765"/>
        <v>#REF!</v>
      </c>
      <c r="AZ3356" s="131" t="e">
        <f t="shared" si="5765"/>
        <v>#REF!</v>
      </c>
      <c r="BA3356" s="129" t="e">
        <f>H3349</f>
        <v>#REF!</v>
      </c>
      <c r="BB3356" s="130" t="e">
        <f t="shared" si="5766"/>
        <v>#REF!</v>
      </c>
      <c r="BC3356" s="130" t="e">
        <f t="shared" si="5766"/>
        <v>#REF!</v>
      </c>
      <c r="BD3356" s="130" t="e">
        <f t="shared" si="5766"/>
        <v>#REF!</v>
      </c>
      <c r="BE3356" s="130" t="e">
        <f t="shared" si="5766"/>
        <v>#REF!</v>
      </c>
      <c r="BF3356" s="130" t="e">
        <f t="shared" si="5766"/>
        <v>#REF!</v>
      </c>
      <c r="BG3356" s="130" t="e">
        <f t="shared" si="5766"/>
        <v>#REF!</v>
      </c>
      <c r="BH3356" s="130" t="e">
        <f t="shared" si="5766"/>
        <v>#REF!</v>
      </c>
      <c r="BI3356" s="130" t="e">
        <f t="shared" si="5766"/>
        <v>#REF!</v>
      </c>
      <c r="BJ3356" s="131" t="e">
        <f t="shared" si="5766"/>
        <v>#REF!</v>
      </c>
      <c r="BK3356"/>
      <c r="BL3356"/>
      <c r="BM3356"/>
      <c r="BN3356"/>
      <c r="BO3356"/>
      <c r="BP3356"/>
      <c r="BQ3356"/>
      <c r="BR3356"/>
      <c r="BS3356"/>
      <c r="BT3356"/>
      <c r="BU3356"/>
      <c r="BV3356"/>
      <c r="BW3356"/>
      <c r="BX3356"/>
      <c r="BY3356"/>
      <c r="BZ3356"/>
      <c r="CA3356"/>
      <c r="CB3356"/>
      <c r="CC3356"/>
      <c r="CD3356"/>
      <c r="CE3356"/>
      <c r="CF3356"/>
      <c r="CG3356"/>
      <c r="CH3356"/>
      <c r="CI3356"/>
      <c r="CJ3356"/>
      <c r="CK3356"/>
      <c r="CL3356"/>
      <c r="CM3356"/>
      <c r="CN3356"/>
      <c r="CO3356"/>
    </row>
    <row r="3357" spans="1:93" s="2" customFormat="1" ht="15" hidden="1" customHeight="1" outlineLevel="2" x14ac:dyDescent="0.25">
      <c r="A3357" s="152" t="s">
        <v>47</v>
      </c>
      <c r="B3357" s="129" t="e">
        <f>C3350</f>
        <v>#REF!</v>
      </c>
      <c r="C3357" s="130" t="e">
        <f t="shared" si="5760"/>
        <v>#REF!</v>
      </c>
      <c r="D3357" s="130" t="e">
        <f t="shared" si="5760"/>
        <v>#REF!</v>
      </c>
      <c r="E3357" s="130" t="e">
        <f t="shared" si="5760"/>
        <v>#REF!</v>
      </c>
      <c r="F3357" s="130" t="e">
        <f t="shared" si="5760"/>
        <v>#REF!</v>
      </c>
      <c r="G3357" s="130" t="e">
        <f t="shared" si="5760"/>
        <v>#REF!</v>
      </c>
      <c r="H3357" s="130" t="e">
        <f t="shared" si="5760"/>
        <v>#REF!</v>
      </c>
      <c r="I3357" s="130" t="e">
        <f t="shared" si="5760"/>
        <v>#REF!</v>
      </c>
      <c r="J3357" s="190" t="e">
        <f t="shared" si="5760"/>
        <v>#REF!</v>
      </c>
      <c r="K3357" s="130" t="e">
        <f t="shared" si="5760"/>
        <v>#REF!</v>
      </c>
      <c r="L3357" s="131" t="e">
        <f t="shared" si="5760"/>
        <v>#REF!</v>
      </c>
      <c r="M3357" s="129" t="e">
        <f>D3350</f>
        <v>#REF!</v>
      </c>
      <c r="N3357" s="130" t="e">
        <f t="shared" si="5762"/>
        <v>#REF!</v>
      </c>
      <c r="O3357" s="130" t="e">
        <f t="shared" si="5762"/>
        <v>#REF!</v>
      </c>
      <c r="P3357" s="130" t="e">
        <f t="shared" si="5762"/>
        <v>#REF!</v>
      </c>
      <c r="Q3357" s="130" t="e">
        <f t="shared" si="5762"/>
        <v>#REF!</v>
      </c>
      <c r="R3357" s="130" t="e">
        <f t="shared" si="5762"/>
        <v>#REF!</v>
      </c>
      <c r="S3357" s="130" t="e">
        <f t="shared" si="5762"/>
        <v>#REF!</v>
      </c>
      <c r="T3357" s="130" t="e">
        <f t="shared" si="5762"/>
        <v>#REF!</v>
      </c>
      <c r="U3357" s="130" t="e">
        <f t="shared" si="5762"/>
        <v>#REF!</v>
      </c>
      <c r="V3357" s="131" t="e">
        <f t="shared" si="5762"/>
        <v>#REF!</v>
      </c>
      <c r="W3357" s="129" t="e">
        <f>E3350</f>
        <v>#REF!</v>
      </c>
      <c r="X3357" s="130" t="e">
        <f t="shared" si="5763"/>
        <v>#REF!</v>
      </c>
      <c r="Y3357" s="130" t="e">
        <f t="shared" si="5763"/>
        <v>#REF!</v>
      </c>
      <c r="Z3357" s="130" t="e">
        <f t="shared" si="5763"/>
        <v>#REF!</v>
      </c>
      <c r="AA3357" s="130" t="e">
        <f t="shared" si="5763"/>
        <v>#REF!</v>
      </c>
      <c r="AB3357" s="130" t="e">
        <f t="shared" si="5763"/>
        <v>#REF!</v>
      </c>
      <c r="AC3357" s="130" t="e">
        <f t="shared" si="5763"/>
        <v>#REF!</v>
      </c>
      <c r="AD3357" s="130" t="e">
        <f t="shared" si="5763"/>
        <v>#REF!</v>
      </c>
      <c r="AE3357" s="130" t="e">
        <f t="shared" si="5763"/>
        <v>#REF!</v>
      </c>
      <c r="AF3357" s="131" t="e">
        <f t="shared" si="5763"/>
        <v>#REF!</v>
      </c>
      <c r="AG3357" s="129" t="e">
        <f>F3350</f>
        <v>#REF!</v>
      </c>
      <c r="AH3357" s="130" t="e">
        <f t="shared" si="5764"/>
        <v>#REF!</v>
      </c>
      <c r="AI3357" s="130" t="e">
        <f t="shared" si="5764"/>
        <v>#REF!</v>
      </c>
      <c r="AJ3357" s="130" t="e">
        <f t="shared" si="5764"/>
        <v>#REF!</v>
      </c>
      <c r="AK3357" s="130" t="e">
        <f t="shared" si="5764"/>
        <v>#REF!</v>
      </c>
      <c r="AL3357" s="130" t="e">
        <f t="shared" si="5764"/>
        <v>#REF!</v>
      </c>
      <c r="AM3357" s="130" t="e">
        <f t="shared" si="5764"/>
        <v>#REF!</v>
      </c>
      <c r="AN3357" s="130" t="e">
        <f t="shared" si="5764"/>
        <v>#REF!</v>
      </c>
      <c r="AO3357" s="130" t="e">
        <f t="shared" si="5764"/>
        <v>#REF!</v>
      </c>
      <c r="AP3357" s="131" t="e">
        <f t="shared" si="5764"/>
        <v>#REF!</v>
      </c>
      <c r="AQ3357" s="129" t="e">
        <f>G3350</f>
        <v>#REF!</v>
      </c>
      <c r="AR3357" s="130" t="e">
        <f t="shared" si="5765"/>
        <v>#REF!</v>
      </c>
      <c r="AS3357" s="130" t="e">
        <f t="shared" si="5765"/>
        <v>#REF!</v>
      </c>
      <c r="AT3357" s="130" t="e">
        <f t="shared" si="5765"/>
        <v>#REF!</v>
      </c>
      <c r="AU3357" s="130" t="e">
        <f t="shared" si="5765"/>
        <v>#REF!</v>
      </c>
      <c r="AV3357" s="130" t="e">
        <f t="shared" si="5765"/>
        <v>#REF!</v>
      </c>
      <c r="AW3357" s="130" t="e">
        <f t="shared" si="5765"/>
        <v>#REF!</v>
      </c>
      <c r="AX3357" s="130" t="e">
        <f t="shared" si="5765"/>
        <v>#REF!</v>
      </c>
      <c r="AY3357" s="130" t="e">
        <f t="shared" si="5765"/>
        <v>#REF!</v>
      </c>
      <c r="AZ3357" s="131" t="e">
        <f t="shared" si="5765"/>
        <v>#REF!</v>
      </c>
      <c r="BA3357" s="129" t="e">
        <f>H3350</f>
        <v>#REF!</v>
      </c>
      <c r="BB3357" s="130" t="e">
        <f t="shared" si="5766"/>
        <v>#REF!</v>
      </c>
      <c r="BC3357" s="130" t="e">
        <f t="shared" si="5766"/>
        <v>#REF!</v>
      </c>
      <c r="BD3357" s="130" t="e">
        <f t="shared" si="5766"/>
        <v>#REF!</v>
      </c>
      <c r="BE3357" s="130" t="e">
        <f t="shared" si="5766"/>
        <v>#REF!</v>
      </c>
      <c r="BF3357" s="130" t="e">
        <f t="shared" si="5766"/>
        <v>#REF!</v>
      </c>
      <c r="BG3357" s="130" t="e">
        <f t="shared" si="5766"/>
        <v>#REF!</v>
      </c>
      <c r="BH3357" s="130" t="e">
        <f t="shared" si="5766"/>
        <v>#REF!</v>
      </c>
      <c r="BI3357" s="130" t="e">
        <f t="shared" si="5766"/>
        <v>#REF!</v>
      </c>
      <c r="BJ3357" s="131" t="e">
        <f t="shared" si="5766"/>
        <v>#REF!</v>
      </c>
      <c r="BK3357"/>
      <c r="BL3357"/>
      <c r="BM3357"/>
      <c r="BN3357"/>
      <c r="BO3357"/>
      <c r="BP3357"/>
      <c r="BQ3357"/>
      <c r="BR3357"/>
      <c r="BS3357"/>
      <c r="BT3357"/>
      <c r="BU3357"/>
      <c r="BV3357"/>
      <c r="BW3357"/>
      <c r="BX3357"/>
      <c r="BY3357"/>
      <c r="BZ3357"/>
      <c r="CA3357"/>
      <c r="CB3357"/>
      <c r="CC3357"/>
      <c r="CD3357"/>
      <c r="CE3357"/>
      <c r="CF3357"/>
      <c r="CG3357"/>
      <c r="CH3357"/>
      <c r="CI3357"/>
      <c r="CJ3357"/>
      <c r="CK3357"/>
      <c r="CL3357"/>
      <c r="CM3357"/>
      <c r="CN3357"/>
      <c r="CO3357"/>
    </row>
    <row r="3358" spans="1:93" s="2" customFormat="1" ht="15" hidden="1" customHeight="1" outlineLevel="2" x14ac:dyDescent="0.25">
      <c r="A3358" s="152" t="s">
        <v>57</v>
      </c>
      <c r="B3358" s="129">
        <f t="shared" ref="B3358" si="5767">E$3</f>
        <v>0.91</v>
      </c>
      <c r="C3358" s="130">
        <f t="shared" si="5760"/>
        <v>0.91</v>
      </c>
      <c r="D3358" s="130">
        <f t="shared" si="5760"/>
        <v>0.91</v>
      </c>
      <c r="E3358" s="130">
        <f t="shared" si="5760"/>
        <v>0.91</v>
      </c>
      <c r="F3358" s="130">
        <f t="shared" si="5760"/>
        <v>0.91</v>
      </c>
      <c r="G3358" s="130">
        <f t="shared" si="5760"/>
        <v>0.91</v>
      </c>
      <c r="H3358" s="130">
        <f t="shared" si="5760"/>
        <v>0.91</v>
      </c>
      <c r="I3358" s="130">
        <f t="shared" si="5760"/>
        <v>0.91</v>
      </c>
      <c r="J3358" s="190">
        <f t="shared" si="5760"/>
        <v>0.91</v>
      </c>
      <c r="K3358" s="130">
        <f t="shared" si="5760"/>
        <v>0.91</v>
      </c>
      <c r="L3358" s="131">
        <f t="shared" si="5760"/>
        <v>0.91</v>
      </c>
      <c r="M3358" s="129">
        <f t="shared" ref="M3358" si="5768">F$3</f>
        <v>3.6</v>
      </c>
      <c r="N3358" s="130">
        <f t="shared" si="5762"/>
        <v>3.6</v>
      </c>
      <c r="O3358" s="130">
        <f t="shared" si="5762"/>
        <v>3.6</v>
      </c>
      <c r="P3358" s="130">
        <f t="shared" si="5762"/>
        <v>3.6</v>
      </c>
      <c r="Q3358" s="130">
        <f t="shared" si="5762"/>
        <v>3.6</v>
      </c>
      <c r="R3358" s="130">
        <f t="shared" si="5762"/>
        <v>3.6</v>
      </c>
      <c r="S3358" s="130">
        <f t="shared" si="5762"/>
        <v>3.6</v>
      </c>
      <c r="T3358" s="130">
        <f t="shared" si="5762"/>
        <v>3.6</v>
      </c>
      <c r="U3358" s="130">
        <f t="shared" si="5762"/>
        <v>3.6</v>
      </c>
      <c r="V3358" s="131">
        <f t="shared" si="5762"/>
        <v>3.6</v>
      </c>
      <c r="W3358" s="129">
        <f t="shared" ref="W3358" si="5769">G$3</f>
        <v>3.6</v>
      </c>
      <c r="X3358" s="130">
        <f t="shared" si="5763"/>
        <v>3.6</v>
      </c>
      <c r="Y3358" s="130">
        <f t="shared" si="5763"/>
        <v>3.6</v>
      </c>
      <c r="Z3358" s="130">
        <f t="shared" si="5763"/>
        <v>3.6</v>
      </c>
      <c r="AA3358" s="130">
        <f t="shared" si="5763"/>
        <v>3.6</v>
      </c>
      <c r="AB3358" s="130">
        <f t="shared" si="5763"/>
        <v>3.6</v>
      </c>
      <c r="AC3358" s="130">
        <f t="shared" si="5763"/>
        <v>3.6</v>
      </c>
      <c r="AD3358" s="130">
        <f t="shared" si="5763"/>
        <v>3.6</v>
      </c>
      <c r="AE3358" s="130">
        <f t="shared" si="5763"/>
        <v>3.6</v>
      </c>
      <c r="AF3358" s="131">
        <f t="shared" si="5763"/>
        <v>3.6</v>
      </c>
      <c r="AG3358" s="129">
        <f t="shared" ref="AG3358" si="5770">H$3</f>
        <v>3.6</v>
      </c>
      <c r="AH3358" s="130">
        <f t="shared" si="5764"/>
        <v>3.6</v>
      </c>
      <c r="AI3358" s="130">
        <f t="shared" si="5764"/>
        <v>3.6</v>
      </c>
      <c r="AJ3358" s="130">
        <f t="shared" si="5764"/>
        <v>3.6</v>
      </c>
      <c r="AK3358" s="130">
        <f t="shared" si="5764"/>
        <v>3.6</v>
      </c>
      <c r="AL3358" s="130">
        <f t="shared" si="5764"/>
        <v>3.6</v>
      </c>
      <c r="AM3358" s="130">
        <f t="shared" si="5764"/>
        <v>3.6</v>
      </c>
      <c r="AN3358" s="130">
        <f t="shared" si="5764"/>
        <v>3.6</v>
      </c>
      <c r="AO3358" s="130">
        <f t="shared" si="5764"/>
        <v>3.6</v>
      </c>
      <c r="AP3358" s="131">
        <f t="shared" si="5764"/>
        <v>3.6</v>
      </c>
      <c r="AQ3358" s="129">
        <f t="shared" ref="AQ3358" si="5771">I$3</f>
        <v>0.91</v>
      </c>
      <c r="AR3358" s="130">
        <f t="shared" si="5765"/>
        <v>0.91</v>
      </c>
      <c r="AS3358" s="130">
        <f t="shared" si="5765"/>
        <v>0.91</v>
      </c>
      <c r="AT3358" s="130">
        <f t="shared" si="5765"/>
        <v>0.91</v>
      </c>
      <c r="AU3358" s="130">
        <f t="shared" si="5765"/>
        <v>0.91</v>
      </c>
      <c r="AV3358" s="130">
        <f t="shared" si="5765"/>
        <v>0.91</v>
      </c>
      <c r="AW3358" s="130">
        <f t="shared" si="5765"/>
        <v>0.91</v>
      </c>
      <c r="AX3358" s="130">
        <f t="shared" si="5765"/>
        <v>0.91</v>
      </c>
      <c r="AY3358" s="130">
        <f t="shared" si="5765"/>
        <v>0.91</v>
      </c>
      <c r="AZ3358" s="131">
        <f t="shared" si="5765"/>
        <v>0.91</v>
      </c>
      <c r="BA3358" s="129">
        <f t="shared" ref="BA3358" si="5772">J$3</f>
        <v>0</v>
      </c>
      <c r="BB3358" s="130">
        <f t="shared" si="5766"/>
        <v>0</v>
      </c>
      <c r="BC3358" s="130">
        <f t="shared" si="5766"/>
        <v>0</v>
      </c>
      <c r="BD3358" s="130">
        <f t="shared" si="5766"/>
        <v>0</v>
      </c>
      <c r="BE3358" s="130">
        <f t="shared" si="5766"/>
        <v>0</v>
      </c>
      <c r="BF3358" s="130">
        <f t="shared" si="5766"/>
        <v>0</v>
      </c>
      <c r="BG3358" s="130">
        <f t="shared" si="5766"/>
        <v>0</v>
      </c>
      <c r="BH3358" s="130">
        <f t="shared" si="5766"/>
        <v>0</v>
      </c>
      <c r="BI3358" s="130">
        <f t="shared" si="5766"/>
        <v>0</v>
      </c>
      <c r="BJ3358" s="131">
        <f t="shared" si="5766"/>
        <v>0</v>
      </c>
      <c r="BK3358"/>
      <c r="BL3358"/>
      <c r="BM3358"/>
      <c r="BN3358"/>
      <c r="BO3358"/>
      <c r="BP3358"/>
      <c r="BQ3358"/>
      <c r="BR3358"/>
      <c r="BS3358"/>
      <c r="BT3358"/>
      <c r="BU3358"/>
      <c r="BV3358"/>
      <c r="BW3358"/>
      <c r="BX3358"/>
      <c r="BY3358"/>
      <c r="BZ3358"/>
      <c r="CA3358"/>
      <c r="CB3358"/>
      <c r="CC3358"/>
      <c r="CD3358"/>
      <c r="CE3358"/>
      <c r="CF3358"/>
      <c r="CG3358"/>
      <c r="CH3358"/>
      <c r="CI3358"/>
      <c r="CJ3358"/>
      <c r="CK3358"/>
      <c r="CL3358"/>
      <c r="CM3358"/>
      <c r="CN3358"/>
      <c r="CO3358"/>
    </row>
    <row r="3359" spans="1:93" s="2" customFormat="1" ht="15" hidden="1" customHeight="1" outlineLevel="2" x14ac:dyDescent="0.25">
      <c r="A3359" s="152" t="s">
        <v>58</v>
      </c>
      <c r="B3359" s="132">
        <f t="shared" ref="B3359" si="5773">B3358/10*0</f>
        <v>0</v>
      </c>
      <c r="C3359" s="133">
        <f t="shared" ref="C3359" si="5774">C3358/10*1</f>
        <v>9.0999999999999998E-2</v>
      </c>
      <c r="D3359" s="133">
        <f t="shared" ref="D3359" si="5775">D3358/10*2</f>
        <v>0.182</v>
      </c>
      <c r="E3359" s="133">
        <f t="shared" ref="E3359" si="5776">E3358/10*3</f>
        <v>0.27300000000000002</v>
      </c>
      <c r="F3359" s="133">
        <f t="shared" ref="F3359" si="5777">F3358/10*4</f>
        <v>0.36399999999999999</v>
      </c>
      <c r="G3359" s="133">
        <f t="shared" ref="G3359" si="5778">G3358/10*5</f>
        <v>0.45499999999999996</v>
      </c>
      <c r="H3359" s="133">
        <f t="shared" ref="H3359" si="5779">H3358/10*6</f>
        <v>0.54600000000000004</v>
      </c>
      <c r="I3359" s="133">
        <f t="shared" ref="I3359" si="5780">I3358/10*7</f>
        <v>0.63700000000000001</v>
      </c>
      <c r="J3359" s="191">
        <f t="shared" ref="J3359" si="5781">J3358/10*8</f>
        <v>0.72799999999999998</v>
      </c>
      <c r="K3359" s="133">
        <f t="shared" ref="K3359" si="5782">K3358/10*9</f>
        <v>0.81899999999999995</v>
      </c>
      <c r="L3359" s="134">
        <f t="shared" ref="L3359" si="5783">L3358/10*10</f>
        <v>0.90999999999999992</v>
      </c>
      <c r="M3359" s="133">
        <f t="shared" ref="M3359" si="5784">M3358/10*1</f>
        <v>0.36</v>
      </c>
      <c r="N3359" s="133">
        <f t="shared" ref="N3359" si="5785">N3358/10*2</f>
        <v>0.72</v>
      </c>
      <c r="O3359" s="133">
        <f t="shared" ref="O3359" si="5786">O3358/10*3</f>
        <v>1.08</v>
      </c>
      <c r="P3359" s="133">
        <f t="shared" ref="P3359" si="5787">P3358/10*4</f>
        <v>1.44</v>
      </c>
      <c r="Q3359" s="133">
        <f t="shared" ref="Q3359" si="5788">Q3358/10*5</f>
        <v>1.7999999999999998</v>
      </c>
      <c r="R3359" s="133">
        <f t="shared" ref="R3359" si="5789">R3358/10*6</f>
        <v>2.16</v>
      </c>
      <c r="S3359" s="133">
        <f t="shared" ref="S3359" si="5790">S3358/10*7</f>
        <v>2.52</v>
      </c>
      <c r="T3359" s="133">
        <f t="shared" ref="T3359" si="5791">T3358/10*8</f>
        <v>2.88</v>
      </c>
      <c r="U3359" s="133">
        <f t="shared" ref="U3359" si="5792">U3358/10*9</f>
        <v>3.2399999999999998</v>
      </c>
      <c r="V3359" s="134">
        <f t="shared" ref="V3359" si="5793">V3358/10*10</f>
        <v>3.5999999999999996</v>
      </c>
      <c r="W3359" s="133">
        <f t="shared" ref="W3359" si="5794">W3358/10*1</f>
        <v>0.36</v>
      </c>
      <c r="X3359" s="133">
        <f t="shared" ref="X3359" si="5795">X3358/10*2</f>
        <v>0.72</v>
      </c>
      <c r="Y3359" s="133">
        <f t="shared" ref="Y3359" si="5796">Y3358/10*3</f>
        <v>1.08</v>
      </c>
      <c r="Z3359" s="133">
        <f t="shared" ref="Z3359" si="5797">Z3358/10*4</f>
        <v>1.44</v>
      </c>
      <c r="AA3359" s="133">
        <f t="shared" ref="AA3359" si="5798">AA3358/10*5</f>
        <v>1.7999999999999998</v>
      </c>
      <c r="AB3359" s="133">
        <f t="shared" ref="AB3359" si="5799">AB3358/10*6</f>
        <v>2.16</v>
      </c>
      <c r="AC3359" s="133">
        <f t="shared" ref="AC3359" si="5800">AC3358/10*7</f>
        <v>2.52</v>
      </c>
      <c r="AD3359" s="133">
        <f t="shared" ref="AD3359" si="5801">AD3358/10*8</f>
        <v>2.88</v>
      </c>
      <c r="AE3359" s="134">
        <f t="shared" ref="AE3359" si="5802">AE3358/10*9</f>
        <v>3.2399999999999998</v>
      </c>
      <c r="AF3359" s="134">
        <f t="shared" ref="AF3359" si="5803">AF3358/10*10</f>
        <v>3.5999999999999996</v>
      </c>
      <c r="AG3359" s="133">
        <f t="shared" ref="AG3359" si="5804">AG3358/10*1</f>
        <v>0.36</v>
      </c>
      <c r="AH3359" s="133">
        <f t="shared" ref="AH3359" si="5805">AH3358/10*2</f>
        <v>0.72</v>
      </c>
      <c r="AI3359" s="133">
        <f t="shared" ref="AI3359" si="5806">AI3358/10*3</f>
        <v>1.08</v>
      </c>
      <c r="AJ3359" s="133">
        <f t="shared" ref="AJ3359" si="5807">AJ3358/10*4</f>
        <v>1.44</v>
      </c>
      <c r="AK3359" s="133">
        <f t="shared" ref="AK3359" si="5808">AK3358/10*5</f>
        <v>1.7999999999999998</v>
      </c>
      <c r="AL3359" s="133">
        <f t="shared" ref="AL3359" si="5809">AL3358/10*6</f>
        <v>2.16</v>
      </c>
      <c r="AM3359" s="133">
        <f t="shared" ref="AM3359" si="5810">AM3358/10*7</f>
        <v>2.52</v>
      </c>
      <c r="AN3359" s="133">
        <f t="shared" ref="AN3359" si="5811">AN3358/10*8</f>
        <v>2.88</v>
      </c>
      <c r="AO3359" s="134">
        <f t="shared" ref="AO3359" si="5812">AO3358/10*9</f>
        <v>3.2399999999999998</v>
      </c>
      <c r="AP3359" s="134">
        <f t="shared" ref="AP3359" si="5813">AP3358/10*10</f>
        <v>3.5999999999999996</v>
      </c>
      <c r="AQ3359" s="133">
        <f t="shared" ref="AQ3359" si="5814">AQ3358/10*1</f>
        <v>9.0999999999999998E-2</v>
      </c>
      <c r="AR3359" s="133">
        <f t="shared" ref="AR3359" si="5815">AR3358/10*2</f>
        <v>0.182</v>
      </c>
      <c r="AS3359" s="133">
        <f t="shared" ref="AS3359" si="5816">AS3358/10*3</f>
        <v>0.27300000000000002</v>
      </c>
      <c r="AT3359" s="133">
        <f t="shared" ref="AT3359" si="5817">AT3358/10*4</f>
        <v>0.36399999999999999</v>
      </c>
      <c r="AU3359" s="133">
        <f t="shared" ref="AU3359" si="5818">AU3358/10*5</f>
        <v>0.45499999999999996</v>
      </c>
      <c r="AV3359" s="133">
        <f t="shared" ref="AV3359" si="5819">AV3358/10*6</f>
        <v>0.54600000000000004</v>
      </c>
      <c r="AW3359" s="133">
        <f t="shared" ref="AW3359" si="5820">AW3358/10*7</f>
        <v>0.63700000000000001</v>
      </c>
      <c r="AX3359" s="133">
        <f t="shared" ref="AX3359" si="5821">AX3358/10*8</f>
        <v>0.72799999999999998</v>
      </c>
      <c r="AY3359" s="134">
        <f t="shared" ref="AY3359" si="5822">AY3358/10*9</f>
        <v>0.81899999999999995</v>
      </c>
      <c r="AZ3359" s="134">
        <f t="shared" ref="AZ3359" si="5823">AZ3358/10*10</f>
        <v>0.90999999999999992</v>
      </c>
      <c r="BA3359" s="133">
        <f t="shared" ref="BA3359" si="5824">BA3358/10*1</f>
        <v>0</v>
      </c>
      <c r="BB3359" s="133">
        <f t="shared" ref="BB3359" si="5825">BB3358/10*2</f>
        <v>0</v>
      </c>
      <c r="BC3359" s="133">
        <f t="shared" ref="BC3359" si="5826">BC3358/10*3</f>
        <v>0</v>
      </c>
      <c r="BD3359" s="133">
        <f t="shared" ref="BD3359" si="5827">BD3358/10*4</f>
        <v>0</v>
      </c>
      <c r="BE3359" s="133">
        <f t="shared" ref="BE3359" si="5828">BE3358/10*5</f>
        <v>0</v>
      </c>
      <c r="BF3359" s="133">
        <f t="shared" ref="BF3359" si="5829">BF3358/10*6</f>
        <v>0</v>
      </c>
      <c r="BG3359" s="133">
        <f t="shared" ref="BG3359" si="5830">BG3358/10*7</f>
        <v>0</v>
      </c>
      <c r="BH3359" s="133">
        <f t="shared" ref="BH3359" si="5831">BH3358/10*8</f>
        <v>0</v>
      </c>
      <c r="BI3359" s="134">
        <f t="shared" ref="BI3359" si="5832">BI3358/10*9</f>
        <v>0</v>
      </c>
      <c r="BJ3359" s="134">
        <f t="shared" ref="BJ3359" si="5833">BJ3358/10*10</f>
        <v>0</v>
      </c>
      <c r="BK3359"/>
      <c r="BL3359"/>
      <c r="BM3359"/>
      <c r="BN3359"/>
      <c r="BO3359"/>
      <c r="BP3359"/>
      <c r="BQ3359"/>
      <c r="BR3359"/>
      <c r="BS3359"/>
      <c r="BT3359"/>
      <c r="BU3359"/>
      <c r="BV3359"/>
      <c r="BW3359"/>
      <c r="BX3359"/>
      <c r="BY3359"/>
      <c r="BZ3359"/>
      <c r="CA3359"/>
      <c r="CB3359"/>
      <c r="CC3359"/>
      <c r="CD3359"/>
      <c r="CE3359"/>
      <c r="CF3359"/>
      <c r="CG3359"/>
      <c r="CH3359"/>
      <c r="CI3359"/>
      <c r="CJ3359"/>
      <c r="CK3359"/>
      <c r="CL3359"/>
      <c r="CM3359"/>
      <c r="CN3359"/>
      <c r="CO3359"/>
    </row>
    <row r="3360" spans="1:93" ht="15.75" hidden="1" outlineLevel="2" thickBot="1" x14ac:dyDescent="0.3">
      <c r="A3360" s="152" t="s">
        <v>60</v>
      </c>
      <c r="B3360" s="192" t="e">
        <f t="shared" ref="B3360:BJ3360" si="5834">-B3357+B3356*B3359-1*IF(AND($A3066=B3355,B3359&gt;=$A3303),B3359-$A3303,0)</f>
        <v>#REF!</v>
      </c>
      <c r="C3360" s="193" t="e">
        <f t="shared" si="5834"/>
        <v>#REF!</v>
      </c>
      <c r="D3360" s="193" t="e">
        <f t="shared" si="5834"/>
        <v>#REF!</v>
      </c>
      <c r="E3360" s="193" t="e">
        <f t="shared" si="5834"/>
        <v>#REF!</v>
      </c>
      <c r="F3360" s="193" t="e">
        <f t="shared" si="5834"/>
        <v>#REF!</v>
      </c>
      <c r="G3360" s="193" t="e">
        <f t="shared" si="5834"/>
        <v>#REF!</v>
      </c>
      <c r="H3360" s="193" t="e">
        <f t="shared" si="5834"/>
        <v>#REF!</v>
      </c>
      <c r="I3360" s="193" t="e">
        <f t="shared" si="5834"/>
        <v>#REF!</v>
      </c>
      <c r="J3360" s="193" t="e">
        <f t="shared" si="5834"/>
        <v>#REF!</v>
      </c>
      <c r="K3360" s="193" t="e">
        <f t="shared" si="5834"/>
        <v>#REF!</v>
      </c>
      <c r="L3360" s="194" t="e">
        <f t="shared" si="5834"/>
        <v>#REF!</v>
      </c>
      <c r="M3360" s="192" t="e">
        <f t="shared" si="5834"/>
        <v>#REF!</v>
      </c>
      <c r="N3360" s="193" t="e">
        <f t="shared" si="5834"/>
        <v>#REF!</v>
      </c>
      <c r="O3360" s="193" t="e">
        <f t="shared" si="5834"/>
        <v>#REF!</v>
      </c>
      <c r="P3360" s="193" t="e">
        <f t="shared" si="5834"/>
        <v>#REF!</v>
      </c>
      <c r="Q3360" s="193" t="e">
        <f t="shared" si="5834"/>
        <v>#REF!</v>
      </c>
      <c r="R3360" s="193" t="e">
        <f t="shared" si="5834"/>
        <v>#REF!</v>
      </c>
      <c r="S3360" s="193" t="e">
        <f t="shared" si="5834"/>
        <v>#REF!</v>
      </c>
      <c r="T3360" s="193" t="e">
        <f t="shared" si="5834"/>
        <v>#REF!</v>
      </c>
      <c r="U3360" s="193" t="e">
        <f t="shared" si="5834"/>
        <v>#REF!</v>
      </c>
      <c r="V3360" s="194" t="e">
        <f t="shared" si="5834"/>
        <v>#REF!</v>
      </c>
      <c r="W3360" s="192" t="e">
        <f t="shared" si="5834"/>
        <v>#REF!</v>
      </c>
      <c r="X3360" s="193" t="e">
        <f t="shared" si="5834"/>
        <v>#REF!</v>
      </c>
      <c r="Y3360" s="193" t="e">
        <f t="shared" si="5834"/>
        <v>#REF!</v>
      </c>
      <c r="Z3360" s="193" t="e">
        <f t="shared" si="5834"/>
        <v>#REF!</v>
      </c>
      <c r="AA3360" s="193" t="e">
        <f t="shared" si="5834"/>
        <v>#REF!</v>
      </c>
      <c r="AB3360" s="193" t="e">
        <f t="shared" si="5834"/>
        <v>#REF!</v>
      </c>
      <c r="AC3360" s="193" t="e">
        <f t="shared" si="5834"/>
        <v>#REF!</v>
      </c>
      <c r="AD3360" s="193" t="e">
        <f t="shared" si="5834"/>
        <v>#REF!</v>
      </c>
      <c r="AE3360" s="193" t="e">
        <f t="shared" si="5834"/>
        <v>#REF!</v>
      </c>
      <c r="AF3360" s="194" t="e">
        <f t="shared" si="5834"/>
        <v>#REF!</v>
      </c>
      <c r="AG3360" s="192" t="e">
        <f t="shared" si="5834"/>
        <v>#REF!</v>
      </c>
      <c r="AH3360" s="193" t="e">
        <f t="shared" si="5834"/>
        <v>#REF!</v>
      </c>
      <c r="AI3360" s="193" t="e">
        <f t="shared" si="5834"/>
        <v>#REF!</v>
      </c>
      <c r="AJ3360" s="193" t="e">
        <f t="shared" si="5834"/>
        <v>#REF!</v>
      </c>
      <c r="AK3360" s="193" t="e">
        <f t="shared" si="5834"/>
        <v>#REF!</v>
      </c>
      <c r="AL3360" s="193" t="e">
        <f t="shared" si="5834"/>
        <v>#REF!</v>
      </c>
      <c r="AM3360" s="193" t="e">
        <f t="shared" si="5834"/>
        <v>#REF!</v>
      </c>
      <c r="AN3360" s="193" t="e">
        <f t="shared" si="5834"/>
        <v>#REF!</v>
      </c>
      <c r="AO3360" s="193" t="e">
        <f t="shared" si="5834"/>
        <v>#REF!</v>
      </c>
      <c r="AP3360" s="194" t="e">
        <f t="shared" si="5834"/>
        <v>#REF!</v>
      </c>
      <c r="AQ3360" s="192" t="e">
        <f t="shared" si="5834"/>
        <v>#REF!</v>
      </c>
      <c r="AR3360" s="193" t="e">
        <f t="shared" si="5834"/>
        <v>#REF!</v>
      </c>
      <c r="AS3360" s="193" t="e">
        <f t="shared" si="5834"/>
        <v>#REF!</v>
      </c>
      <c r="AT3360" s="193" t="e">
        <f t="shared" si="5834"/>
        <v>#REF!</v>
      </c>
      <c r="AU3360" s="193" t="e">
        <f t="shared" si="5834"/>
        <v>#REF!</v>
      </c>
      <c r="AV3360" s="193" t="e">
        <f t="shared" si="5834"/>
        <v>#REF!</v>
      </c>
      <c r="AW3360" s="193" t="e">
        <f t="shared" si="5834"/>
        <v>#REF!</v>
      </c>
      <c r="AX3360" s="193" t="e">
        <f t="shared" si="5834"/>
        <v>#REF!</v>
      </c>
      <c r="AY3360" s="193" t="e">
        <f t="shared" si="5834"/>
        <v>#REF!</v>
      </c>
      <c r="AZ3360" s="194" t="e">
        <f t="shared" si="5834"/>
        <v>#REF!</v>
      </c>
      <c r="BA3360" s="192" t="e">
        <f t="shared" si="5834"/>
        <v>#REF!</v>
      </c>
      <c r="BB3360" s="193" t="e">
        <f t="shared" si="5834"/>
        <v>#REF!</v>
      </c>
      <c r="BC3360" s="193" t="e">
        <f t="shared" si="5834"/>
        <v>#REF!</v>
      </c>
      <c r="BD3360" s="193" t="e">
        <f t="shared" si="5834"/>
        <v>#REF!</v>
      </c>
      <c r="BE3360" s="193" t="e">
        <f t="shared" si="5834"/>
        <v>#REF!</v>
      </c>
      <c r="BF3360" s="193" t="e">
        <f t="shared" si="5834"/>
        <v>#REF!</v>
      </c>
      <c r="BG3360" s="193" t="e">
        <f t="shared" si="5834"/>
        <v>#REF!</v>
      </c>
      <c r="BH3360" s="193" t="e">
        <f t="shared" si="5834"/>
        <v>#REF!</v>
      </c>
      <c r="BI3360" s="193" t="e">
        <f t="shared" si="5834"/>
        <v>#REF!</v>
      </c>
      <c r="BJ3360" s="194" t="e">
        <f t="shared" si="5834"/>
        <v>#REF!</v>
      </c>
    </row>
    <row r="3361" spans="1:34" hidden="1" outlineLevel="2" x14ac:dyDescent="0.25"/>
    <row r="3362" spans="1:34" hidden="1" outlineLevel="1" collapsed="1" x14ac:dyDescent="0.25">
      <c r="A3362" s="181" t="e">
        <f>6*B3066/10</f>
        <v>#REF!</v>
      </c>
      <c r="B3362" s="180"/>
      <c r="C3362" s="180"/>
      <c r="D3362" s="180"/>
    </row>
    <row r="3363" spans="1:34" hidden="1" outlineLevel="2" x14ac:dyDescent="0.25">
      <c r="B3363" s="316" t="e">
        <f>#REF!</f>
        <v>#REF!</v>
      </c>
      <c r="C3363" s="317"/>
      <c r="D3363" s="316" t="e">
        <f>#REF!</f>
        <v>#REF!</v>
      </c>
      <c r="E3363" s="317"/>
      <c r="F3363" s="316" t="e">
        <f>#REF!</f>
        <v>#REF!</v>
      </c>
      <c r="G3363" s="317"/>
      <c r="H3363" s="316" t="e">
        <f>#REF!</f>
        <v>#REF!</v>
      </c>
      <c r="I3363" s="317"/>
      <c r="J3363" s="316" t="e">
        <f>#REF!</f>
        <v>#REF!</v>
      </c>
      <c r="K3363" s="317"/>
      <c r="L3363" s="316" t="e">
        <f>#REF!</f>
        <v>#REF!</v>
      </c>
      <c r="M3363" s="317"/>
    </row>
    <row r="3364" spans="1:34" hidden="1" outlineLevel="2" x14ac:dyDescent="0.25">
      <c r="B3364" s="105" t="e">
        <f>#REF!</f>
        <v>#REF!</v>
      </c>
      <c r="C3364" s="106">
        <v>0</v>
      </c>
      <c r="D3364" s="107" t="e">
        <f>#REF!</f>
        <v>#REF!</v>
      </c>
      <c r="E3364" s="106">
        <v>0</v>
      </c>
      <c r="F3364" s="107" t="e">
        <f>#REF!</f>
        <v>#REF!</v>
      </c>
      <c r="G3364" s="106">
        <v>0</v>
      </c>
      <c r="H3364" s="107" t="e">
        <f>#REF!</f>
        <v>#REF!</v>
      </c>
      <c r="I3364" s="106">
        <v>0</v>
      </c>
      <c r="J3364" s="107" t="e">
        <f>#REF!</f>
        <v>#REF!</v>
      </c>
      <c r="K3364" s="106">
        <v>0</v>
      </c>
      <c r="L3364" s="107" t="e">
        <f>#REF!</f>
        <v>#REF!</v>
      </c>
      <c r="M3364" s="106">
        <v>0</v>
      </c>
      <c r="X3364" s="146"/>
      <c r="Y3364" s="147"/>
    </row>
    <row r="3365" spans="1:34" hidden="1" outlineLevel="2" x14ac:dyDescent="0.25">
      <c r="B3365" s="105" t="e">
        <f>#REF!</f>
        <v>#REF!</v>
      </c>
      <c r="C3365" s="106" t="e">
        <f>IF($A3066=B3363,1*($B3066-$A3362)^2*(2*$A3362+$B3066)/$B3066^3,0)</f>
        <v>#REF!</v>
      </c>
      <c r="D3365" s="107" t="e">
        <f>#REF!</f>
        <v>#REF!</v>
      </c>
      <c r="E3365" s="106" t="e">
        <f>IF($A3066=D3363,1*($B3066-$A3362)^2*(2*$A3362+$B3066)/$B3066^3,0)</f>
        <v>#REF!</v>
      </c>
      <c r="F3365" s="107" t="e">
        <f>#REF!</f>
        <v>#REF!</v>
      </c>
      <c r="G3365" s="106" t="e">
        <f>IF($A3066=F3363,1*($B3066-$A3362)^2*(2*$A3362+$B3066)/$B3066^3,0)</f>
        <v>#REF!</v>
      </c>
      <c r="H3365" s="107" t="e">
        <f>#REF!</f>
        <v>#REF!</v>
      </c>
      <c r="I3365" s="106" t="e">
        <f>IF($A3066=H3363,1*($B3066-$A3362)^2*(2*$A3362+$B3066)/$B3066^3,0)</f>
        <v>#REF!</v>
      </c>
      <c r="J3365" s="107" t="e">
        <f>#REF!</f>
        <v>#REF!</v>
      </c>
      <c r="K3365" s="106" t="e">
        <f>IF($A3066=J3363,1*($B3066-$A3362)^2*(2*$A3362+$B3066)/$B3066^3,0)</f>
        <v>#REF!</v>
      </c>
      <c r="L3365" s="107" t="e">
        <f>#REF!</f>
        <v>#REF!</v>
      </c>
      <c r="M3365" s="106" t="e">
        <f>IF($A3066=L3363,1*($B3066-$A3362)^2*(2*$A3362+$B3066)/$B3066^3,0)</f>
        <v>#REF!</v>
      </c>
    </row>
    <row r="3366" spans="1:34" hidden="1" outlineLevel="2" x14ac:dyDescent="0.25">
      <c r="A3366" t="s">
        <v>36</v>
      </c>
      <c r="B3366" s="105" t="e">
        <f>#REF!</f>
        <v>#REF!</v>
      </c>
      <c r="C3366" s="106" t="e">
        <f>IF($A3066=B3363,1*$A3362*($B3066-$A3362)^2/$B3066^2,0)</f>
        <v>#REF!</v>
      </c>
      <c r="D3366" s="107" t="e">
        <f>#REF!</f>
        <v>#REF!</v>
      </c>
      <c r="E3366" s="106" t="e">
        <f>IF($A3066=D3363,1*$A3362*($B3066-$A3362)^2/$B3066^2,0)</f>
        <v>#REF!</v>
      </c>
      <c r="F3366" s="107" t="e">
        <f>#REF!</f>
        <v>#REF!</v>
      </c>
      <c r="G3366" s="106" t="e">
        <f>IF($A3066=F3363,1*$A3362*($B3066-$A3362)^2/$B3066^2,0)</f>
        <v>#REF!</v>
      </c>
      <c r="H3366" s="107" t="e">
        <f>#REF!</f>
        <v>#REF!</v>
      </c>
      <c r="I3366" s="106" t="e">
        <f>IF($A3066=H3363,1*$A3362*($B3066-$A3362)^2/$B3066^2,0)</f>
        <v>#REF!</v>
      </c>
      <c r="J3366" s="107" t="e">
        <f>#REF!</f>
        <v>#REF!</v>
      </c>
      <c r="K3366" s="106" t="e">
        <f>IF($A3066=J3363,1*$A3362*($B3066-$A3362)^2/$B3066^2,0)</f>
        <v>#REF!</v>
      </c>
      <c r="L3366" s="107" t="e">
        <f>#REF!</f>
        <v>#REF!</v>
      </c>
      <c r="M3366" s="106" t="e">
        <f>IF($A3066=L3363,1*$A3362*($B3066-$A3362)^2/$B3066^2,0)</f>
        <v>#REF!</v>
      </c>
      <c r="X3366" s="149"/>
    </row>
    <row r="3367" spans="1:34" hidden="1" outlineLevel="2" x14ac:dyDescent="0.25">
      <c r="B3367" s="105" t="e">
        <f>#REF!</f>
        <v>#REF!</v>
      </c>
      <c r="C3367" s="108">
        <v>0</v>
      </c>
      <c r="D3367" s="107" t="e">
        <f>#REF!</f>
        <v>#REF!</v>
      </c>
      <c r="E3367" s="108">
        <v>0</v>
      </c>
      <c r="F3367" s="107" t="e">
        <f>#REF!</f>
        <v>#REF!</v>
      </c>
      <c r="G3367" s="108">
        <v>0</v>
      </c>
      <c r="H3367" s="107" t="e">
        <f>#REF!</f>
        <v>#REF!</v>
      </c>
      <c r="I3367" s="108">
        <v>0</v>
      </c>
      <c r="J3367" s="107" t="e">
        <f>#REF!</f>
        <v>#REF!</v>
      </c>
      <c r="K3367" s="108">
        <v>0</v>
      </c>
      <c r="L3367" s="107" t="e">
        <f>#REF!</f>
        <v>#REF!</v>
      </c>
      <c r="M3367" s="108">
        <v>0</v>
      </c>
    </row>
    <row r="3368" spans="1:34" hidden="1" outlineLevel="2" x14ac:dyDescent="0.25">
      <c r="B3368" s="105" t="e">
        <f>#REF!</f>
        <v>#REF!</v>
      </c>
      <c r="C3368" s="106" t="e">
        <f>IF($A3066=B3363,1*($A3362)^2*(3*$B3066-2*$A3362)/$B3066^3,0)</f>
        <v>#REF!</v>
      </c>
      <c r="D3368" s="107" t="e">
        <f>#REF!</f>
        <v>#REF!</v>
      </c>
      <c r="E3368" s="106" t="e">
        <f>IF($A3066=D3363,1*($A3362)^2*(3*$B3066-2*$A3362)/$B3066^3,0)</f>
        <v>#REF!</v>
      </c>
      <c r="F3368" s="107" t="e">
        <f>#REF!</f>
        <v>#REF!</v>
      </c>
      <c r="G3368" s="106" t="e">
        <f>IF($A3066=F3363,1*($A3362)^2*(3*$B3066-2*$A3362)/$B3066^3,0)</f>
        <v>#REF!</v>
      </c>
      <c r="H3368" s="107" t="e">
        <f>#REF!</f>
        <v>#REF!</v>
      </c>
      <c r="I3368" s="106" t="e">
        <f>IF($A3066=H3363,1*($A3362)^2*(3*$B3066-2*$A3362)/$B3066^3,0)</f>
        <v>#REF!</v>
      </c>
      <c r="J3368" s="107" t="e">
        <f>#REF!</f>
        <v>#REF!</v>
      </c>
      <c r="K3368" s="106" t="e">
        <f>IF($A3066=J3363,1*($A3362)^2*(3*$B3066-2*$A3362)/$B3066^3,0)</f>
        <v>#REF!</v>
      </c>
      <c r="L3368" s="107" t="e">
        <f>#REF!</f>
        <v>#REF!</v>
      </c>
      <c r="M3368" s="106" t="e">
        <f>IF($A3066=L3363,1*($A3362)^2*(3*$B3066-2*$A3362)/$B3066^3,0)</f>
        <v>#REF!</v>
      </c>
    </row>
    <row r="3369" spans="1:34" hidden="1" outlineLevel="2" x14ac:dyDescent="0.25">
      <c r="B3369" s="105" t="e">
        <f>#REF!</f>
        <v>#REF!</v>
      </c>
      <c r="C3369" s="108" t="e">
        <f>IF($A3066=B3363,-1*($B3066-$A3362)*$A3362^2/$B3066^2,0)</f>
        <v>#REF!</v>
      </c>
      <c r="D3369" s="107" t="e">
        <f>#REF!</f>
        <v>#REF!</v>
      </c>
      <c r="E3369" s="108" t="e">
        <f>IF($A3066=D3363,-1*($B3066-$A3362)*$A3362^2/$B3066^2,0)</f>
        <v>#REF!</v>
      </c>
      <c r="F3369" s="107" t="e">
        <f>#REF!</f>
        <v>#REF!</v>
      </c>
      <c r="G3369" s="108" t="e">
        <f>IF($A3066=F3363,-1*($B3066-$A3362)*$A3362^2/$B3066^2,0)</f>
        <v>#REF!</v>
      </c>
      <c r="H3369" s="107" t="e">
        <f>#REF!</f>
        <v>#REF!</v>
      </c>
      <c r="I3369" s="108" t="e">
        <f>IF($A3066=H3363,-1*($B3066-$A3362)*$A3362^2/$B3066^2,0)</f>
        <v>#REF!</v>
      </c>
      <c r="J3369" s="107" t="e">
        <f>#REF!</f>
        <v>#REF!</v>
      </c>
      <c r="K3369" s="108" t="e">
        <f>IF($A3066=J3363,-1*($B3066-$A3362)*$A3362^2/$B3066^2,0)</f>
        <v>#REF!</v>
      </c>
      <c r="L3369" s="107" t="e">
        <f>#REF!</f>
        <v>#REF!</v>
      </c>
      <c r="M3369" s="108" t="e">
        <f>IF($A3066=L3363,-1*($B3066-$A3362)*$A3362^2/$B3066^2,0)</f>
        <v>#REF!</v>
      </c>
    </row>
    <row r="3370" spans="1:34" hidden="1" outlineLevel="2" x14ac:dyDescent="0.25">
      <c r="C3370" t="s">
        <v>61</v>
      </c>
      <c r="D3370" s="182"/>
      <c r="E3370" s="183"/>
      <c r="F3370" s="182"/>
      <c r="G3370" s="183"/>
      <c r="H3370" s="182"/>
      <c r="I3370" s="183"/>
      <c r="J3370" s="182"/>
      <c r="K3370" s="183"/>
      <c r="L3370" s="182"/>
      <c r="M3370" s="183"/>
      <c r="N3370" s="182"/>
      <c r="O3370" s="183"/>
      <c r="P3370" s="182"/>
      <c r="Q3370" s="183"/>
      <c r="R3370" s="182"/>
      <c r="S3370" s="183"/>
    </row>
    <row r="3371" spans="1:34" hidden="1" outlineLevel="2" x14ac:dyDescent="0.25">
      <c r="B3371" s="105">
        <v>1</v>
      </c>
      <c r="C3371" s="108">
        <f t="shared" ref="C3371" si="5835">-(IFERROR(VLOOKUP($B3371,$B3364:$C3369,2,0),0)+IFERROR(VLOOKUP($B3371,$D3364:$E3369,2,0),0)+IFERROR(VLOOKUP($B3371,$F3364:$G3369,2,0),0)+IFERROR(VLOOKUP($B3371,$H3364:$I3369,2,0),0)+IFERROR(VLOOKUP($B3371,$J3364:$K3369,2,0),0)+IFERROR(VLOOKUP($B3371,$L3364:$M3369,2,0),0)+IFERROR(VLOOKUP($B3371,$N3364:$O3369,2,0),0)+IFERROR(VLOOKUP($B3371,$P3364:$Q3369,2,0),0)+IFERROR(VLOOKUP($B3371,$R3364:$S3369,2,0),0))</f>
        <v>0</v>
      </c>
      <c r="E3371" s="109"/>
      <c r="F3371" s="325" t="s">
        <v>37</v>
      </c>
      <c r="G3371" s="325"/>
      <c r="H3371" s="325"/>
      <c r="I3371" s="325"/>
      <c r="J3371" s="325"/>
      <c r="K3371" s="325"/>
      <c r="L3371" s="325"/>
      <c r="M3371" s="325"/>
      <c r="N3371" s="325"/>
      <c r="O3371" s="325"/>
      <c r="P3371" s="325"/>
      <c r="Q3371" s="325"/>
      <c r="R3371" s="325"/>
      <c r="S3371" s="325"/>
      <c r="T3371" s="325"/>
      <c r="U3371" s="325"/>
      <c r="V3371" s="325"/>
      <c r="W3371" s="325"/>
      <c r="X3371" s="325"/>
      <c r="Y3371" s="325"/>
      <c r="Z3371" s="325"/>
      <c r="AA3371" s="325"/>
      <c r="AB3371" s="110"/>
      <c r="AC3371" s="110"/>
      <c r="AD3371" s="110"/>
      <c r="AE3371" s="110"/>
      <c r="AF3371" s="110"/>
      <c r="AG3371" s="110"/>
      <c r="AH3371" s="110"/>
    </row>
    <row r="3372" spans="1:34" hidden="1" outlineLevel="2" x14ac:dyDescent="0.25">
      <c r="B3372" s="105">
        <v>2</v>
      </c>
      <c r="C3372" s="108">
        <f t="shared" ref="C3372" si="5836">-(IFERROR(VLOOKUP($B3372,$B3364:$C3369,2,0),0)+IFERROR(VLOOKUP($B3372,$D3364:$E3369,2,0),0)+IFERROR(VLOOKUP($B3372,$F3364:$G3369,2,0),0)+IFERROR(VLOOKUP($B3372,$H3364:$I3369,2,0),0)+IFERROR(VLOOKUP($B3372,$J3364:$K3369,2,0),0)+IFERROR(VLOOKUP($B3372,$L3364:$M3369,2,0),0)+IFERROR(VLOOKUP($B3372,$N3364:$O3369,2,0),0)+IFERROR(VLOOKUP($B3372,$P3364:$Q3369,2,0),0)+IFERROR(VLOOKUP($B3372,$R3364:$S3369,2,0),0))</f>
        <v>0</v>
      </c>
      <c r="E3372" s="110"/>
      <c r="F3372" s="110"/>
      <c r="G3372" s="326" t="s">
        <v>38</v>
      </c>
      <c r="H3372" s="326"/>
      <c r="I3372" s="326"/>
      <c r="J3372" s="326"/>
      <c r="K3372" s="326"/>
      <c r="L3372" s="326"/>
      <c r="M3372" s="110"/>
      <c r="N3372" s="110"/>
      <c r="O3372" s="110"/>
      <c r="P3372" s="327" t="s">
        <v>39</v>
      </c>
      <c r="Q3372" s="327"/>
      <c r="R3372" s="327"/>
      <c r="S3372" s="327"/>
      <c r="T3372" s="327"/>
      <c r="U3372" s="327"/>
      <c r="V3372" s="110"/>
      <c r="W3372" s="110"/>
      <c r="X3372" s="110"/>
      <c r="Y3372" s="110"/>
      <c r="Z3372" s="110"/>
      <c r="AA3372" s="110"/>
      <c r="AB3372" s="110"/>
      <c r="AC3372" s="110"/>
      <c r="AD3372" s="110"/>
      <c r="AE3372" s="110"/>
      <c r="AF3372" s="110"/>
      <c r="AG3372" s="110"/>
      <c r="AH3372" s="110"/>
    </row>
    <row r="3373" spans="1:34" hidden="1" outlineLevel="2" x14ac:dyDescent="0.25">
      <c r="B3373" s="105">
        <v>3</v>
      </c>
      <c r="C3373" s="108">
        <f t="shared" ref="C3373" si="5837">-(IFERROR(VLOOKUP($B3373,$B3364:$C3369,2,0),0)+IFERROR(VLOOKUP($B3373,$D3364:$E3369,2,0),0)+IFERROR(VLOOKUP($B3373,$F3364:$G3369,2,0),0)+IFERROR(VLOOKUP($B3373,$H3364:$I3369,2,0),0)+IFERROR(VLOOKUP($B3373,$J3364:$K3369,2,0),0)+IFERROR(VLOOKUP($B3373,$L3364:$M3369,2,0),0)+IFERROR(VLOOKUP($B3373,$N3364:$O3369,2,0),0)+IFERROR(VLOOKUP($B3373,$P3364:$Q3369,2,0),0)+IFERROR(VLOOKUP($B3373,$R3364:$S3369,2,0),0))</f>
        <v>0</v>
      </c>
      <c r="E3373" s="110"/>
      <c r="F3373" s="110"/>
      <c r="G3373" s="112">
        <v>6</v>
      </c>
      <c r="H3373" s="112">
        <v>5</v>
      </c>
      <c r="I3373" s="112">
        <v>4</v>
      </c>
      <c r="J3373" s="112">
        <v>3</v>
      </c>
      <c r="K3373" s="112">
        <v>2</v>
      </c>
      <c r="L3373" s="112">
        <v>1</v>
      </c>
      <c r="M3373" s="110"/>
      <c r="O3373" s="110"/>
      <c r="P3373" s="112">
        <v>6</v>
      </c>
      <c r="Q3373" s="112">
        <v>5</v>
      </c>
      <c r="R3373" s="112">
        <v>4</v>
      </c>
      <c r="S3373" s="112">
        <v>3</v>
      </c>
      <c r="T3373" s="112">
        <v>2</v>
      </c>
      <c r="U3373" s="112">
        <v>1</v>
      </c>
      <c r="AB3373" s="110"/>
      <c r="AC3373" s="110"/>
      <c r="AD3373" s="110"/>
      <c r="AE3373" s="110"/>
      <c r="AF3373" s="110"/>
      <c r="AG3373" s="110"/>
      <c r="AH3373" s="110"/>
    </row>
    <row r="3374" spans="1:34" hidden="1" outlineLevel="2" x14ac:dyDescent="0.25">
      <c r="B3374" s="105">
        <v>4</v>
      </c>
      <c r="C3374" s="108">
        <f t="shared" ref="C3374" si="5838">-(IFERROR(VLOOKUP($B3374,$B3364:$C3369,2,0),0)+IFERROR(VLOOKUP($B3374,$D3364:$E3369,2,0),0)+IFERROR(VLOOKUP($B3374,$F3364:$G3369,2,0),0)+IFERROR(VLOOKUP($B3374,$H3364:$I3369,2,0),0)+IFERROR(VLOOKUP($B3374,$J3364:$K3369,2,0),0)+IFERROR(VLOOKUP($B3374,$L3364:$M3369,2,0),0)+IFERROR(VLOOKUP($B3374,$N3364:$O3369,2,0),0)+IFERROR(VLOOKUP($B3374,$P3364:$Q3369,2,0),0)+IFERROR(VLOOKUP($B3374,$R3364:$S3369,2,0),0))</f>
        <v>0</v>
      </c>
      <c r="E3374" s="110"/>
      <c r="F3374" s="105">
        <v>1</v>
      </c>
      <c r="G3374" s="184" t="e">
        <f t="array" ref="G3374:G3380">MMULT(MINVERSE($C$24:$I$30),$C3371:$C3377)</f>
        <v>#NUM!</v>
      </c>
      <c r="H3374" s="184" t="e">
        <f t="array" ref="H3374:H3379">MMULT(MINVERSE($C$24:$H$29),$C3371:$C3376)</f>
        <v>#NUM!</v>
      </c>
      <c r="I3374" s="184" t="e">
        <f t="array" ref="I3374:I3378">MMULT(MINVERSE($C$24:$G$28),$C3371:$C3375)</f>
        <v>#NUM!</v>
      </c>
      <c r="J3374" s="184" t="e">
        <f t="array" ref="J3374:J3377">MMULT(MINVERSE($C$24:$F$27),$C3371:$C3374)</f>
        <v>#NUM!</v>
      </c>
      <c r="K3374" s="184" t="e">
        <f t="array" ref="K3374:K3376">MMULT(MINVERSE($C$24:$E$26),$C3371:$C3373)</f>
        <v>#NUM!</v>
      </c>
      <c r="L3374" s="184" t="e">
        <f t="array" ref="L3374:L3375">MMULT(MINVERSE($C$24:$D$25),$C3371:$C3372)</f>
        <v>#NUM!</v>
      </c>
      <c r="M3374" s="110"/>
      <c r="O3374" s="105">
        <v>1</v>
      </c>
      <c r="P3374" s="184" t="e">
        <f t="array" ref="P3374:P3384">MMULT(MINVERSE($C$24:$M$34),$C3371:$C3381)</f>
        <v>#NUM!</v>
      </c>
      <c r="Q3374" s="184" t="e">
        <f t="array" ref="Q3374:Q3383">MMULT(MINVERSE($C$24:$L$33),$C3371:$C3380)</f>
        <v>#NUM!</v>
      </c>
      <c r="R3374" s="184" t="e">
        <f t="array" ref="R3374:R3382">MMULT(MINVERSE($C$24:$K$32),$C3371:$C3379)</f>
        <v>#NUM!</v>
      </c>
      <c r="S3374" s="184" t="e">
        <f t="array" ref="S3374:S3381">MMULT(MINVERSE($C$24:$J$31),$C3371:$C3378)</f>
        <v>#NUM!</v>
      </c>
      <c r="T3374" s="114"/>
      <c r="U3374" s="114"/>
      <c r="V3374" s="110"/>
      <c r="W3374" s="110"/>
      <c r="X3374" s="110"/>
      <c r="Y3374" s="110"/>
      <c r="Z3374" s="110"/>
      <c r="AA3374" s="110"/>
      <c r="AB3374" s="110"/>
      <c r="AC3374" s="110"/>
      <c r="AD3374" s="110"/>
      <c r="AE3374" s="110"/>
      <c r="AF3374" s="110"/>
      <c r="AG3374" s="110"/>
      <c r="AH3374" s="110"/>
    </row>
    <row r="3375" spans="1:34" hidden="1" outlineLevel="2" x14ac:dyDescent="0.25">
      <c r="B3375" s="105">
        <v>5</v>
      </c>
      <c r="C3375" s="108">
        <f t="shared" ref="C3375" si="5839">-(IFERROR(VLOOKUP($B3375,$B3364:$C3369,2,0),0)+IFERROR(VLOOKUP($B3375,$D3364:$E3369,2,0),0)+IFERROR(VLOOKUP($B3375,$F3364:$G3369,2,0),0)+IFERROR(VLOOKUP($B3375,$H3364:$I3369,2,0),0)+IFERROR(VLOOKUP($B3375,$J3364:$K3369,2,0),0)+IFERROR(VLOOKUP($B3375,$L3364:$M3369,2,0),0)+IFERROR(VLOOKUP($B3375,$N3364:$O3369,2,0),0)+IFERROR(VLOOKUP($B3375,$P3364:$Q3369,2,0),0)+IFERROR(VLOOKUP($B3375,$R3364:$S3369,2,0),0))</f>
        <v>0</v>
      </c>
      <c r="E3375" s="110"/>
      <c r="F3375" s="105">
        <v>2</v>
      </c>
      <c r="G3375" s="185" t="e">
        <v>#NUM!</v>
      </c>
      <c r="H3375" s="185" t="e">
        <v>#NUM!</v>
      </c>
      <c r="I3375" s="185" t="e">
        <v>#NUM!</v>
      </c>
      <c r="J3375" s="185" t="e">
        <v>#NUM!</v>
      </c>
      <c r="K3375" s="185" t="e">
        <v>#NUM!</v>
      </c>
      <c r="L3375" s="185" t="e">
        <v>#NUM!</v>
      </c>
      <c r="M3375" s="110"/>
      <c r="O3375" s="105">
        <v>2</v>
      </c>
      <c r="P3375" s="185" t="e">
        <v>#NUM!</v>
      </c>
      <c r="Q3375" s="185" t="e">
        <v>#NUM!</v>
      </c>
      <c r="R3375" s="185" t="e">
        <v>#NUM!</v>
      </c>
      <c r="S3375" s="185" t="e">
        <v>#NUM!</v>
      </c>
      <c r="T3375" s="114"/>
      <c r="U3375" s="114"/>
    </row>
    <row r="3376" spans="1:34" hidden="1" outlineLevel="2" x14ac:dyDescent="0.25">
      <c r="B3376" s="105">
        <v>6</v>
      </c>
      <c r="C3376" s="108">
        <f t="shared" ref="C3376" si="5840">-(IFERROR(VLOOKUP($B3376,$B3364:$C3369,2,0),0)+IFERROR(VLOOKUP($B3376,$D3364:$E3369,2,0),0)+IFERROR(VLOOKUP($B3376,$F3364:$G3369,2,0),0)+IFERROR(VLOOKUP($B3376,$H3364:$I3369,2,0),0)+IFERROR(VLOOKUP($B3376,$J3364:$K3369,2,0),0)+IFERROR(VLOOKUP($B3376,$L3364:$M3369,2,0),0)+IFERROR(VLOOKUP($B3376,$N3364:$O3369,2,0),0)+IFERROR(VLOOKUP($B3376,$P3364:$Q3369,2,0),0)+IFERROR(VLOOKUP($B3376,$R3364:$S3369,2,0),0))</f>
        <v>0</v>
      </c>
      <c r="E3376" s="110"/>
      <c r="F3376" s="105">
        <v>3</v>
      </c>
      <c r="G3376" s="185" t="e">
        <v>#NUM!</v>
      </c>
      <c r="H3376" s="185" t="e">
        <v>#NUM!</v>
      </c>
      <c r="I3376" s="185" t="e">
        <v>#NUM!</v>
      </c>
      <c r="J3376" s="185" t="e">
        <v>#NUM!</v>
      </c>
      <c r="K3376" s="185" t="e">
        <v>#NUM!</v>
      </c>
      <c r="L3376" s="185"/>
      <c r="M3376" s="110"/>
      <c r="O3376" s="105">
        <v>3</v>
      </c>
      <c r="P3376" s="185" t="e">
        <v>#NUM!</v>
      </c>
      <c r="Q3376" s="185" t="e">
        <v>#NUM!</v>
      </c>
      <c r="R3376" s="185" t="e">
        <v>#NUM!</v>
      </c>
      <c r="S3376" s="185" t="e">
        <v>#NUM!</v>
      </c>
      <c r="T3376" s="114"/>
      <c r="U3376" s="114"/>
    </row>
    <row r="3377" spans="1:24" hidden="1" outlineLevel="2" x14ac:dyDescent="0.25">
      <c r="B3377" s="105">
        <v>7</v>
      </c>
      <c r="C3377" s="108">
        <f t="shared" ref="C3377" si="5841">-(IFERROR(VLOOKUP($B3377,$B3364:$C3369,2,0),0)+IFERROR(VLOOKUP($B3377,$D3364:$E3369,2,0),0)+IFERROR(VLOOKUP($B3377,$F3364:$G3369,2,0),0)+IFERROR(VLOOKUP($B3377,$H3364:$I3369,2,0),0)+IFERROR(VLOOKUP($B3377,$J3364:$K3369,2,0),0)+IFERROR(VLOOKUP($B3377,$L3364:$M3369,2,0),0)+IFERROR(VLOOKUP($B3377,$N3364:$O3369,2,0),0)+IFERROR(VLOOKUP($B3377,$P3364:$Q3369,2,0),0)+IFERROR(VLOOKUP($B3377,$R3364:$S3369,2,0),0))</f>
        <v>0</v>
      </c>
      <c r="E3377" s="110"/>
      <c r="F3377" s="105">
        <v>4</v>
      </c>
      <c r="G3377" s="185" t="e">
        <v>#NUM!</v>
      </c>
      <c r="H3377" s="185" t="e">
        <v>#NUM!</v>
      </c>
      <c r="I3377" s="185" t="e">
        <v>#NUM!</v>
      </c>
      <c r="J3377" s="185" t="e">
        <v>#NUM!</v>
      </c>
      <c r="K3377" s="185"/>
      <c r="L3377" s="185"/>
      <c r="M3377" s="110"/>
      <c r="O3377" s="105">
        <v>4</v>
      </c>
      <c r="P3377" s="185" t="e">
        <v>#NUM!</v>
      </c>
      <c r="Q3377" s="185" t="e">
        <v>#NUM!</v>
      </c>
      <c r="R3377" s="185" t="e">
        <v>#NUM!</v>
      </c>
      <c r="S3377" s="185" t="e">
        <v>#NUM!</v>
      </c>
      <c r="T3377" s="114"/>
      <c r="U3377" s="114"/>
    </row>
    <row r="3378" spans="1:24" hidden="1" outlineLevel="2" x14ac:dyDescent="0.25">
      <c r="B3378" s="105">
        <v>8</v>
      </c>
      <c r="C3378" s="108">
        <f t="shared" ref="C3378" si="5842">-(IFERROR(VLOOKUP($B3378,$B3364:$C3369,2,0),0)+IFERROR(VLOOKUP($B3378,$D3364:$E3369,2,0),0)+IFERROR(VLOOKUP($B3378,$F3364:$G3369,2,0),0)+IFERROR(VLOOKUP($B3378,$H3364:$I3369,2,0),0)+IFERROR(VLOOKUP($B3378,$J3364:$K3369,2,0),0)+IFERROR(VLOOKUP($B3378,$L3364:$M3369,2,0),0)+IFERROR(VLOOKUP($B3378,$N3364:$O3369,2,0),0)+IFERROR(VLOOKUP($B3378,$P3364:$Q3369,2,0),0)+IFERROR(VLOOKUP($B3378,$R3364:$S3369,2,0),0))</f>
        <v>0</v>
      </c>
      <c r="E3378" s="110" t="s">
        <v>40</v>
      </c>
      <c r="F3378" s="105">
        <v>5</v>
      </c>
      <c r="G3378" s="185" t="e">
        <v>#NUM!</v>
      </c>
      <c r="H3378" s="185" t="e">
        <v>#NUM!</v>
      </c>
      <c r="I3378" s="185" t="e">
        <v>#NUM!</v>
      </c>
      <c r="J3378" s="185"/>
      <c r="K3378" s="185"/>
      <c r="L3378" s="185"/>
      <c r="M3378" s="110"/>
      <c r="O3378" s="105">
        <v>5</v>
      </c>
      <c r="P3378" s="185" t="e">
        <v>#NUM!</v>
      </c>
      <c r="Q3378" s="185" t="e">
        <v>#NUM!</v>
      </c>
      <c r="R3378" s="185" t="e">
        <v>#NUM!</v>
      </c>
      <c r="S3378" s="185" t="e">
        <v>#NUM!</v>
      </c>
      <c r="T3378" s="114"/>
      <c r="U3378" s="114"/>
    </row>
    <row r="3379" spans="1:24" hidden="1" outlineLevel="2" x14ac:dyDescent="0.25">
      <c r="B3379" s="105">
        <v>9</v>
      </c>
      <c r="C3379" s="108">
        <f t="shared" ref="C3379" si="5843">-(IFERROR(VLOOKUP($B3379,$B3364:$C3369,2,0),0)+IFERROR(VLOOKUP($B3379,$D3364:$E3369,2,0),0)+IFERROR(VLOOKUP($B3379,$F3364:$G3369,2,0),0)+IFERROR(VLOOKUP($B3379,$H3364:$I3369,2,0),0)+IFERROR(VLOOKUP($B3379,$J3364:$K3369,2,0),0)+IFERROR(VLOOKUP($B3379,$L3364:$M3369,2,0),0)+IFERROR(VLOOKUP($B3379,$N3364:$O3369,2,0),0)+IFERROR(VLOOKUP($B3379,$P3364:$Q3369,2,0),0)+IFERROR(VLOOKUP($B3379,$R3364:$S3369,2,0),0))</f>
        <v>0</v>
      </c>
      <c r="E3379" s="110"/>
      <c r="F3379" s="105">
        <v>6</v>
      </c>
      <c r="G3379" s="185" t="e">
        <v>#NUM!</v>
      </c>
      <c r="H3379" s="185" t="e">
        <v>#NUM!</v>
      </c>
      <c r="I3379" s="185"/>
      <c r="J3379" s="185"/>
      <c r="K3379" s="185"/>
      <c r="L3379" s="185"/>
      <c r="M3379" s="110"/>
      <c r="O3379" s="105">
        <v>6</v>
      </c>
      <c r="P3379" s="185" t="e">
        <v>#NUM!</v>
      </c>
      <c r="Q3379" s="185" t="e">
        <v>#NUM!</v>
      </c>
      <c r="R3379" s="185" t="e">
        <v>#NUM!</v>
      </c>
      <c r="S3379" s="185" t="e">
        <v>#NUM!</v>
      </c>
      <c r="T3379" s="114"/>
      <c r="U3379" s="114"/>
    </row>
    <row r="3380" spans="1:24" hidden="1" outlineLevel="2" x14ac:dyDescent="0.25">
      <c r="B3380" s="105">
        <v>10</v>
      </c>
      <c r="C3380" s="108">
        <f t="shared" ref="C3380" si="5844">-(IFERROR(VLOOKUP($B3380,$B3364:$C3369,2,0),0)+IFERROR(VLOOKUP($B3380,$D3364:$E3369,2,0),0)+IFERROR(VLOOKUP($B3380,$F3364:$G3369,2,0),0)+IFERROR(VLOOKUP($B3380,$H3364:$I3369,2,0),0)+IFERROR(VLOOKUP($B3380,$J3364:$K3369,2,0),0)+IFERROR(VLOOKUP($B3380,$L3364:$M3369,2,0),0)+IFERROR(VLOOKUP($B3380,$N3364:$O3369,2,0),0)+IFERROR(VLOOKUP($B3380,$P3364:$Q3369,2,0),0)+IFERROR(VLOOKUP($B3380,$R3364:$S3369,2,0),0))</f>
        <v>0</v>
      </c>
      <c r="E3380" s="110"/>
      <c r="F3380" s="105">
        <v>7</v>
      </c>
      <c r="G3380" s="185" t="e">
        <v>#NUM!</v>
      </c>
      <c r="H3380" s="185"/>
      <c r="I3380" s="185"/>
      <c r="J3380" s="185"/>
      <c r="K3380" s="185"/>
      <c r="L3380" s="185"/>
      <c r="M3380" s="110"/>
      <c r="N3380" s="110" t="s">
        <v>40</v>
      </c>
      <c r="O3380" s="105">
        <v>7</v>
      </c>
      <c r="P3380" s="185" t="e">
        <v>#NUM!</v>
      </c>
      <c r="Q3380" s="185" t="e">
        <v>#NUM!</v>
      </c>
      <c r="R3380" s="185" t="e">
        <v>#NUM!</v>
      </c>
      <c r="S3380" s="185" t="e">
        <v>#NUM!</v>
      </c>
      <c r="T3380" s="114"/>
      <c r="U3380" s="114"/>
    </row>
    <row r="3381" spans="1:24" hidden="1" outlineLevel="2" x14ac:dyDescent="0.25">
      <c r="B3381" s="105">
        <v>11</v>
      </c>
      <c r="C3381" s="108">
        <f t="shared" ref="C3381" si="5845">-(IFERROR(VLOOKUP($B3381,$B3364:$C3369,2,0),0)+IFERROR(VLOOKUP($B3381,$D3364:$E3369,2,0),0)+IFERROR(VLOOKUP($B3381,$F3364:$G3369,2,0),0)+IFERROR(VLOOKUP($B3381,$H3364:$I3369,2,0),0)+IFERROR(VLOOKUP($B3381,$J3364:$K3369,2,0),0)+IFERROR(VLOOKUP($B3381,$L3364:$M3369,2,0),0)+IFERROR(VLOOKUP($B3381,$N3364:$O3369,2,0),0)+IFERROR(VLOOKUP($B3381,$P3364:$Q3369,2,0),0)+IFERROR(VLOOKUP($B3381,$R3364:$S3369,2,0),0))</f>
        <v>0</v>
      </c>
      <c r="E3381" s="110"/>
      <c r="M3381" s="110"/>
      <c r="O3381" s="105">
        <v>8</v>
      </c>
      <c r="P3381" s="185" t="e">
        <v>#NUM!</v>
      </c>
      <c r="Q3381" s="185" t="e">
        <v>#NUM!</v>
      </c>
      <c r="R3381" s="185" t="e">
        <v>#NUM!</v>
      </c>
      <c r="S3381" s="185" t="e">
        <v>#NUM!</v>
      </c>
      <c r="T3381" s="114"/>
      <c r="U3381" s="114"/>
    </row>
    <row r="3382" spans="1:24" hidden="1" outlineLevel="2" x14ac:dyDescent="0.25">
      <c r="B3382" s="105">
        <v>12</v>
      </c>
      <c r="C3382" s="108">
        <f t="shared" ref="C3382" si="5846">-(IFERROR(VLOOKUP($B3382,$B3364:$C3369,2,0),0)+IFERROR(VLOOKUP($B3382,$D3364:$E3369,2,0),0)+IFERROR(VLOOKUP($B3382,$F3364:$G3369,2,0),0)+IFERROR(VLOOKUP($B3382,$H3364:$I3369,2,0),0)+IFERROR(VLOOKUP($B3382,$J3364:$K3369,2,0),0)+IFERROR(VLOOKUP($B3382,$L3364:$M3369,2,0),0)+IFERROR(VLOOKUP($B3382,$N3364:$O3369,2,0),0)+IFERROR(VLOOKUP($B3382,$P3364:$Q3369,2,0),0)+IFERROR(VLOOKUP($B3382,$R3364:$S3369,2,0),0))</f>
        <v>0</v>
      </c>
      <c r="E3382" s="110"/>
      <c r="M3382" s="110"/>
      <c r="O3382" s="105">
        <v>9</v>
      </c>
      <c r="P3382" s="185" t="e">
        <v>#NUM!</v>
      </c>
      <c r="Q3382" s="185" t="e">
        <v>#NUM!</v>
      </c>
      <c r="R3382" s="185" t="e">
        <v>#NUM!</v>
      </c>
      <c r="S3382" s="185"/>
      <c r="T3382" s="114"/>
      <c r="U3382" s="114"/>
    </row>
    <row r="3383" spans="1:24" hidden="1" outlineLevel="2" x14ac:dyDescent="0.25">
      <c r="B3383" s="105">
        <v>13</v>
      </c>
      <c r="C3383" s="108">
        <f t="shared" ref="C3383" si="5847">-(IFERROR(VLOOKUP($B3383,$B3364:$C3369,2,0),0)+IFERROR(VLOOKUP($B3383,$D3364:$E3369,2,0),0)+IFERROR(VLOOKUP($B3383,$F3364:$G3369,2,0),0)+IFERROR(VLOOKUP($B3383,$H3364:$I3369,2,0),0)+IFERROR(VLOOKUP($B3383,$J3364:$K3369,2,0),0)+IFERROR(VLOOKUP($B3383,$L3364:$M3369,2,0),0)+IFERROR(VLOOKUP($B3383,$N3364:$O3369,2,0),0)+IFERROR(VLOOKUP($B3383,$P3364:$Q3369,2,0),0)+IFERROR(VLOOKUP($B3383,$R3364:$S3369,2,0),0))</f>
        <v>0</v>
      </c>
      <c r="E3383" s="110"/>
      <c r="F3383" s="110"/>
      <c r="G3383" s="324" t="s">
        <v>42</v>
      </c>
      <c r="H3383" s="324"/>
      <c r="I3383" s="324"/>
      <c r="J3383" s="324"/>
      <c r="K3383" s="324"/>
      <c r="L3383" s="324"/>
      <c r="M3383" s="110"/>
      <c r="O3383" s="105">
        <v>10</v>
      </c>
      <c r="P3383" s="185" t="e">
        <v>#NUM!</v>
      </c>
      <c r="Q3383" s="185" t="e">
        <v>#NUM!</v>
      </c>
      <c r="R3383" s="185"/>
      <c r="S3383" s="185"/>
      <c r="T3383" s="114"/>
      <c r="U3383" s="114"/>
    </row>
    <row r="3384" spans="1:24" hidden="1" outlineLevel="2" x14ac:dyDescent="0.25">
      <c r="B3384" s="105">
        <v>14</v>
      </c>
      <c r="C3384" s="108">
        <f t="shared" ref="C3384" si="5848">-(IFERROR(VLOOKUP($B3384,$B3364:$C3369,2,0),0)+IFERROR(VLOOKUP($B3384,$D3364:$E3369,2,0),0)+IFERROR(VLOOKUP($B3384,$F3364:$G3369,2,0),0)+IFERROR(VLOOKUP($B3384,$H3364:$I3369,2,0),0)+IFERROR(VLOOKUP($B3384,$J3364:$K3369,2,0),0)+IFERROR(VLOOKUP($B3384,$L3364:$M3369,2,0),0)+IFERROR(VLOOKUP($B3384,$N3364:$O3369,2,0),0)+IFERROR(VLOOKUP($B3384,$P3364:$Q3369,2,0),0)+IFERROR(VLOOKUP($B3384,$R3364:$S3369,2,0),0))</f>
        <v>0</v>
      </c>
      <c r="E3384" s="110"/>
      <c r="F3384" s="110"/>
      <c r="G3384" s="112">
        <v>6</v>
      </c>
      <c r="H3384" s="112">
        <v>5</v>
      </c>
      <c r="I3384" s="112">
        <v>4</v>
      </c>
      <c r="J3384" s="112">
        <v>3</v>
      </c>
      <c r="K3384" s="112">
        <v>2</v>
      </c>
      <c r="L3384" s="112">
        <v>1</v>
      </c>
      <c r="M3384" s="110"/>
      <c r="O3384" s="105">
        <v>11</v>
      </c>
      <c r="P3384" s="185" t="e">
        <v>#NUM!</v>
      </c>
      <c r="Q3384" s="185"/>
      <c r="R3384" s="185"/>
      <c r="S3384" s="185"/>
      <c r="T3384" s="114"/>
      <c r="U3384" s="114"/>
    </row>
    <row r="3385" spans="1:24" hidden="1" outlineLevel="2" x14ac:dyDescent="0.25">
      <c r="A3385" s="68" t="s">
        <v>41</v>
      </c>
      <c r="B3385" s="105">
        <v>15</v>
      </c>
      <c r="C3385" s="108">
        <f t="shared" ref="C3385" si="5849">-(IFERROR(VLOOKUP($B3385,$B3364:$C3369,2,0),0)+IFERROR(VLOOKUP($B3385,$D3364:$E3369,2,0),0)+IFERROR(VLOOKUP($B3385,$F3364:$G3369,2,0),0)+IFERROR(VLOOKUP($B3385,$H3364:$I3369,2,0),0)+IFERROR(VLOOKUP($B3385,$J3364:$K3369,2,0),0)+IFERROR(VLOOKUP($B3385,$L3364:$M3369,2,0),0)+IFERROR(VLOOKUP($B3385,$N3364:$O3369,2,0),0)+IFERROR(VLOOKUP($B3385,$P3364:$Q3369,2,0),0)+IFERROR(VLOOKUP($B3385,$R3364:$S3369,2,0),0))</f>
        <v>0</v>
      </c>
      <c r="E3385" s="110"/>
      <c r="F3385" s="105">
        <v>1</v>
      </c>
      <c r="G3385" s="184" t="e">
        <f t="array" ref="G3385:G3393">MMULT(MINVERSE($C$24:$K$32),$C3371:$C3379)</f>
        <v>#NUM!</v>
      </c>
      <c r="H3385" s="184" t="e">
        <f t="array" ref="H3385:H3392">MMULT(MINVERSE($C$24:$J$31),$C3371:$C3378)</f>
        <v>#NUM!</v>
      </c>
      <c r="I3385" s="184" t="e">
        <f t="array" ref="I3385:I3391">MMULT(MINVERSE($C$24:$I$30),$C3371:$C3377)</f>
        <v>#NUM!</v>
      </c>
      <c r="J3385" s="184" t="e">
        <f t="array" ref="J3385:J3390">MMULT(MINVERSE($C$24:$H$29),$C3371:$C3376)</f>
        <v>#NUM!</v>
      </c>
      <c r="K3385" s="184" t="e">
        <f t="array" ref="K3385:K3389">MMULT(MINVERSE($C$24:$G$28),$C3371:$C3375)</f>
        <v>#NUM!</v>
      </c>
      <c r="L3385" s="113"/>
      <c r="M3385" s="110"/>
      <c r="N3385" s="110"/>
      <c r="O3385" s="110"/>
      <c r="P3385" s="110"/>
    </row>
    <row r="3386" spans="1:24" hidden="1" outlineLevel="2" x14ac:dyDescent="0.25">
      <c r="B3386" s="105">
        <v>16</v>
      </c>
      <c r="C3386" s="108">
        <f t="shared" ref="C3386" si="5850">-(IFERROR(VLOOKUP($B3386,$B3364:$C3369,2,0),0)+IFERROR(VLOOKUP($B3386,$D3364:$E3369,2,0),0)+IFERROR(VLOOKUP($B3386,$F3364:$G3369,2,0),0)+IFERROR(VLOOKUP($B3386,$H3364:$I3369,2,0),0)+IFERROR(VLOOKUP($B3386,$J3364:$K3369,2,0),0)+IFERROR(VLOOKUP($B3386,$L3364:$M3369,2,0),0)+IFERROR(VLOOKUP($B3386,$N3364:$O3369,2,0),0)+IFERROR(VLOOKUP($B3386,$P3364:$Q3369,2,0),0)+IFERROR(VLOOKUP($B3386,$R3364:$S3369,2,0),0))</f>
        <v>0</v>
      </c>
      <c r="E3386" s="110"/>
      <c r="F3386" s="105">
        <v>2</v>
      </c>
      <c r="G3386" s="185" t="e">
        <v>#NUM!</v>
      </c>
      <c r="H3386" s="185" t="e">
        <v>#NUM!</v>
      </c>
      <c r="I3386" s="185" t="e">
        <v>#NUM!</v>
      </c>
      <c r="J3386" s="185" t="e">
        <v>#NUM!</v>
      </c>
      <c r="K3386" s="185" t="e">
        <v>#NUM!</v>
      </c>
      <c r="L3386" s="114"/>
      <c r="M3386" s="110"/>
      <c r="N3386" s="110"/>
      <c r="O3386" s="110"/>
      <c r="P3386" s="110"/>
    </row>
    <row r="3387" spans="1:24" hidden="1" outlineLevel="2" x14ac:dyDescent="0.25">
      <c r="B3387" s="105">
        <v>17</v>
      </c>
      <c r="C3387" s="108">
        <f t="shared" ref="C3387" si="5851">-(IFERROR(VLOOKUP($B3387,$B3364:$C3369,2,0),0)+IFERROR(VLOOKUP($B3387,$D3364:$E3369,2,0),0)+IFERROR(VLOOKUP($B3387,$F3364:$G3369,2,0),0)+IFERROR(VLOOKUP($B3387,$H3364:$I3369,2,0),0)+IFERROR(VLOOKUP($B3387,$J3364:$K3369,2,0),0)+IFERROR(VLOOKUP($B3387,$L3364:$M3369,2,0),0)+IFERROR(VLOOKUP($B3387,$N3364:$O3369,2,0),0)+IFERROR(VLOOKUP($B3387,$P3364:$Q3369,2,0),0)+IFERROR(VLOOKUP($B3387,$R3364:$S3369,2,0),0))</f>
        <v>0</v>
      </c>
      <c r="E3387" s="110"/>
      <c r="F3387" s="105">
        <v>3</v>
      </c>
      <c r="G3387" s="185" t="e">
        <v>#NUM!</v>
      </c>
      <c r="H3387" s="185" t="e">
        <v>#NUM!</v>
      </c>
      <c r="I3387" s="185" t="e">
        <v>#NUM!</v>
      </c>
      <c r="J3387" s="185" t="e">
        <v>#NUM!</v>
      </c>
      <c r="K3387" s="185" t="e">
        <v>#NUM!</v>
      </c>
      <c r="L3387" s="114"/>
      <c r="M3387" s="110"/>
    </row>
    <row r="3388" spans="1:24" hidden="1" outlineLevel="2" x14ac:dyDescent="0.25">
      <c r="B3388" s="105">
        <v>18</v>
      </c>
      <c r="C3388" s="108">
        <f t="shared" ref="C3388" si="5852">-(IFERROR(VLOOKUP($B3388,$B3364:$C3369,2,0),0)+IFERROR(VLOOKUP($B3388,$D3364:$E3369,2,0),0)+IFERROR(VLOOKUP($B3388,$F3364:$G3369,2,0),0)+IFERROR(VLOOKUP($B3388,$H3364:$I3369,2,0),0)+IFERROR(VLOOKUP($B3388,$J3364:$K3369,2,0),0)+IFERROR(VLOOKUP($B3388,$L3364:$M3369,2,0),0)+IFERROR(VLOOKUP($B3388,$N3364:$O3369,2,0),0)+IFERROR(VLOOKUP($B3388,$P3364:$Q3369,2,0),0)+IFERROR(VLOOKUP($B3388,$R3364:$S3369,2,0),0))</f>
        <v>0</v>
      </c>
      <c r="E3388" s="110"/>
      <c r="F3388" s="105">
        <v>4</v>
      </c>
      <c r="G3388" s="185" t="e">
        <v>#NUM!</v>
      </c>
      <c r="H3388" s="185" t="e">
        <v>#NUM!</v>
      </c>
      <c r="I3388" s="185" t="e">
        <v>#NUM!</v>
      </c>
      <c r="J3388" s="185" t="e">
        <v>#NUM!</v>
      </c>
      <c r="K3388" s="185" t="e">
        <v>#NUM!</v>
      </c>
      <c r="L3388" s="114"/>
      <c r="M3388" s="110"/>
    </row>
    <row r="3389" spans="1:24" hidden="1" outlineLevel="2" x14ac:dyDescent="0.25">
      <c r="B3389" s="105">
        <v>19</v>
      </c>
      <c r="C3389" s="108">
        <f t="shared" ref="C3389" si="5853">-(IFERROR(VLOOKUP($B3389,$B3364:$C3369,2,0),0)+IFERROR(VLOOKUP($B3389,$D3364:$E3369,2,0),0)+IFERROR(VLOOKUP($B3389,$F3364:$G3369,2,0),0)+IFERROR(VLOOKUP($B3389,$H3364:$I3369,2,0),0)+IFERROR(VLOOKUP($B3389,$J3364:$K3369,2,0),0)+IFERROR(VLOOKUP($B3389,$L3364:$M3369,2,0),0)+IFERROR(VLOOKUP($B3389,$N3364:$O3369,2,0),0)+IFERROR(VLOOKUP($B3389,$P3364:$Q3369,2,0),0)+IFERROR(VLOOKUP($B3389,$R3364:$S3369,2,0),0))</f>
        <v>0</v>
      </c>
      <c r="E3389" s="110"/>
      <c r="F3389" s="105">
        <v>5</v>
      </c>
      <c r="G3389" s="185" t="e">
        <v>#NUM!</v>
      </c>
      <c r="H3389" s="185" t="e">
        <v>#NUM!</v>
      </c>
      <c r="I3389" s="185" t="e">
        <v>#NUM!</v>
      </c>
      <c r="J3389" s="185" t="e">
        <v>#NUM!</v>
      </c>
      <c r="K3389" s="185" t="e">
        <v>#NUM!</v>
      </c>
      <c r="L3389" s="114"/>
      <c r="M3389" s="110"/>
    </row>
    <row r="3390" spans="1:24" hidden="1" outlineLevel="2" x14ac:dyDescent="0.25">
      <c r="B3390" s="105">
        <v>20</v>
      </c>
      <c r="C3390" s="108">
        <f t="shared" ref="C3390" si="5854">-(IFERROR(VLOOKUP($B3390,$B3364:$C3369,2,0),0)+IFERROR(VLOOKUP($B3390,$D3364:$E3369,2,0),0)+IFERROR(VLOOKUP($B3390,$F3364:$G3369,2,0),0)+IFERROR(VLOOKUP($B3390,$H3364:$I3369,2,0),0)+IFERROR(VLOOKUP($B3390,$J3364:$K3369,2,0),0)+IFERROR(VLOOKUP($B3390,$L3364:$M3369,2,0),0)+IFERROR(VLOOKUP($B3390,$N3364:$O3369,2,0),0)+IFERROR(VLOOKUP($B3390,$P3364:$Q3369,2,0),0)+IFERROR(VLOOKUP($B3390,$R3364:$S3369,2,0),0))</f>
        <v>0</v>
      </c>
      <c r="E3390" s="110" t="s">
        <v>40</v>
      </c>
      <c r="F3390" s="105">
        <v>6</v>
      </c>
      <c r="G3390" s="185" t="e">
        <v>#NUM!</v>
      </c>
      <c r="H3390" s="185" t="e">
        <v>#NUM!</v>
      </c>
      <c r="I3390" s="185" t="e">
        <v>#NUM!</v>
      </c>
      <c r="J3390" s="185" t="e">
        <v>#NUM!</v>
      </c>
      <c r="K3390" s="185"/>
      <c r="L3390" s="114"/>
      <c r="M3390" s="110"/>
    </row>
    <row r="3391" spans="1:24" hidden="1" outlineLevel="2" x14ac:dyDescent="0.25">
      <c r="B3391" s="105">
        <v>21</v>
      </c>
      <c r="C3391" s="108">
        <f t="shared" ref="C3391" si="5855">-(IFERROR(VLOOKUP($B3391,$B3364:$C3369,2,0),0)+IFERROR(VLOOKUP($B3391,$D3364:$E3369,2,0),0)+IFERROR(VLOOKUP($B3391,$F3364:$G3369,2,0),0)+IFERROR(VLOOKUP($B3391,$H3364:$I3369,2,0),0)+IFERROR(VLOOKUP($B3391,$J3364:$K3369,2,0),0)+IFERROR(VLOOKUP($B3391,$L3364:$M3369,2,0),0)+IFERROR(VLOOKUP($B3391,$N3364:$O3369,2,0),0)+IFERROR(VLOOKUP($B3391,$P3364:$Q3369,2,0),0)+IFERROR(VLOOKUP($B3391,$R3364:$S3369,2,0),0))</f>
        <v>0</v>
      </c>
      <c r="E3391" s="110"/>
      <c r="F3391" s="105">
        <v>7</v>
      </c>
      <c r="G3391" s="185" t="e">
        <v>#NUM!</v>
      </c>
      <c r="H3391" s="185" t="e">
        <v>#NUM!</v>
      </c>
      <c r="I3391" s="185" t="e">
        <v>#NUM!</v>
      </c>
      <c r="J3391" s="185"/>
      <c r="K3391" s="185"/>
      <c r="L3391" s="114"/>
      <c r="M3391" s="110"/>
    </row>
    <row r="3392" spans="1:24" hidden="1" outlineLevel="2" x14ac:dyDescent="0.25">
      <c r="E3392" s="110"/>
      <c r="F3392" s="105">
        <v>8</v>
      </c>
      <c r="G3392" s="185" t="e">
        <v>#NUM!</v>
      </c>
      <c r="H3392" s="185" t="e">
        <v>#NUM!</v>
      </c>
      <c r="I3392" s="185"/>
      <c r="J3392" s="185"/>
      <c r="K3392" s="185"/>
      <c r="L3392" s="114"/>
      <c r="M3392" s="110"/>
      <c r="X3392" s="110"/>
    </row>
    <row r="3393" spans="1:24" hidden="1" outlineLevel="2" x14ac:dyDescent="0.25">
      <c r="E3393" s="110"/>
      <c r="F3393" s="105">
        <v>9</v>
      </c>
      <c r="G3393" s="185" t="e">
        <v>#NUM!</v>
      </c>
      <c r="H3393" s="185"/>
      <c r="I3393" s="185"/>
      <c r="J3393" s="185"/>
      <c r="K3393" s="185"/>
      <c r="L3393" s="114"/>
      <c r="M3393" s="110"/>
      <c r="X3393" s="110"/>
    </row>
    <row r="3394" spans="1:24" hidden="1" outlineLevel="2" x14ac:dyDescent="0.25">
      <c r="A3394" s="117"/>
    </row>
    <row r="3395" spans="1:24" s="119" customFormat="1" hidden="1" outlineLevel="2" x14ac:dyDescent="0.25">
      <c r="A3395" s="118" t="s">
        <v>37</v>
      </c>
    </row>
    <row r="3396" spans="1:24" hidden="1" outlineLevel="2" x14ac:dyDescent="0.25">
      <c r="B3396" s="316" t="e">
        <f t="shared" ref="B3396:B3402" si="5856">B3363</f>
        <v>#REF!</v>
      </c>
      <c r="C3396" s="316"/>
      <c r="D3396" s="316" t="e">
        <f t="shared" ref="D3396:D3402" si="5857">D3363</f>
        <v>#REF!</v>
      </c>
      <c r="E3396" s="316"/>
      <c r="F3396" s="316" t="e">
        <f t="shared" ref="F3396:F3402" si="5858">F3363</f>
        <v>#REF!</v>
      </c>
      <c r="G3396" s="316"/>
      <c r="H3396" s="316" t="e">
        <f t="shared" ref="H3396:H3402" si="5859">H3363</f>
        <v>#REF!</v>
      </c>
      <c r="I3396" s="316"/>
      <c r="J3396" s="316" t="e">
        <f t="shared" ref="J3396:J3402" si="5860">J3363</f>
        <v>#REF!</v>
      </c>
      <c r="K3396" s="316"/>
      <c r="L3396" s="316" t="e">
        <f t="shared" ref="L3396:L3402" si="5861">L3363</f>
        <v>#REF!</v>
      </c>
      <c r="M3396" s="316"/>
    </row>
    <row r="3397" spans="1:24" hidden="1" outlineLevel="2" x14ac:dyDescent="0.25">
      <c r="B3397" s="105" t="e">
        <f t="shared" si="5856"/>
        <v>#REF!</v>
      </c>
      <c r="C3397" s="116" t="e">
        <f>IF($Q$2=2,IFERROR(INDEX($G3374:$L3380,MATCH(B3397,$F3374:$F3380,0),MATCH(INICIO!$C$59,$G3373:$L3373,0)),0),IF($Q$2=4,IFERROR(INDEX($P3374:$U3384,MATCH(B3397,$O3374:$O3384,0),MATCH(INICIO!$C$59,$P3373:$U3373,0)),0),IFERROR(INDEX($G3385:$L3393,MATCH(B3397,$F3385:$F3393,0),MATCH(INICIO!$C$59,$G3384:$L3384,0)),0)))</f>
        <v>#REF!</v>
      </c>
      <c r="D3397" s="105" t="e">
        <f t="shared" si="5857"/>
        <v>#REF!</v>
      </c>
      <c r="E3397" s="116" t="e">
        <f>IF($Q$2=2,IFERROR(INDEX($G3374:$L3380,MATCH(D3397,$F3374:$F3380,0),MATCH(INICIO!$C$59,$G3373:$L3373,0)),0),IF($Q$2=4,IFERROR(INDEX($P3374:$U3384,MATCH(D3397,$O3374:$O3384,0),MATCH(INICIO!$C$59,$P3373:$U3373,0)),0),IFERROR(INDEX($G3385:$L3393,MATCH(D3397,$F3385:$F3393,0),MATCH(INICIO!$C$59,$G3384:$L3384,0)),0)))</f>
        <v>#REF!</v>
      </c>
      <c r="F3397" s="105" t="e">
        <f t="shared" si="5858"/>
        <v>#REF!</v>
      </c>
      <c r="G3397" s="116" t="e">
        <f>IF($Q$2=2,IFERROR(INDEX($G3374:$L3380,MATCH(F3397,$F3374:$F3380,0),MATCH(INICIO!$C$59,$G3373:$L3373,0)),0),IF($Q$2=4,IFERROR(INDEX($P3374:$U3384,MATCH(F3397,$O3374:$O3384,0),MATCH(INICIO!$C$59,$P3373:$U3373,0)),0),IFERROR(INDEX($G3385:$L3393,MATCH(F3397,$F3385:$F3393,0),MATCH(INICIO!$C$59,$G3384:$L3384,0)),0)))</f>
        <v>#REF!</v>
      </c>
      <c r="H3397" s="105" t="e">
        <f t="shared" si="5859"/>
        <v>#REF!</v>
      </c>
      <c r="I3397" s="116" t="e">
        <f>IF($Q$2=2,IFERROR(INDEX($G3374:$L3380,MATCH(H3397,$F3374:$F3380,0),MATCH(INICIO!$C$59,$G3373:$L3373,0)),0),IF($Q$2=4,IFERROR(INDEX($P3374:$U3384,MATCH(H3397,$O3374:$O3384,0),MATCH(INICIO!$C$59,$P3373:$U3373,0)),0),IFERROR(INDEX($G3385:$L3393,MATCH(H3397,$F3385:$F3393,0),MATCH(INICIO!$C$59,$G3384:$L3384,0)),0)))</f>
        <v>#REF!</v>
      </c>
      <c r="J3397" s="105" t="e">
        <f t="shared" si="5860"/>
        <v>#REF!</v>
      </c>
      <c r="K3397" s="116" t="e">
        <f>IF($Q$2=2,IFERROR(INDEX($G3374:$L3380,MATCH(J3397,$F3374:$F3380,0),MATCH(INICIO!$C$59,$G3373:$L3373,0)),0),IF($Q$2=4,IFERROR(INDEX($P3374:$U3384,MATCH(J3397,$O3374:$O3384,0),MATCH(INICIO!$C$59,$P3373:$U3373,0)),0),IFERROR(INDEX($G3385:$L3393,MATCH(J3397,$F3385:$F3393,0),MATCH(INICIO!$C$59,$G3384:$L3384,0)),0)))</f>
        <v>#REF!</v>
      </c>
      <c r="L3397" s="105" t="e">
        <f t="shared" si="5861"/>
        <v>#REF!</v>
      </c>
      <c r="M3397" s="116" t="e">
        <f>IF($Q$2=2,IFERROR(INDEX($G3374:$L3380,MATCH(L3397,$F3374:$F3380,0),MATCH(INICIO!$C$59,$G3373:$L3373,0)),0),IF($Q$2=4,IFERROR(INDEX($P3374:$U3384,MATCH(L3397,$O3374:$O3384,0),MATCH(INICIO!$C$59,$P3373:$U3373,0)),0),IFERROR(INDEX($G3385:$L3393,MATCH(L3397,$F3385:$F3393,0),MATCH(INICIO!$C$59,$G3384:$L3384,0)),0)))</f>
        <v>#REF!</v>
      </c>
    </row>
    <row r="3398" spans="1:24" hidden="1" outlineLevel="2" x14ac:dyDescent="0.25">
      <c r="B3398" s="105" t="e">
        <f t="shared" si="5856"/>
        <v>#REF!</v>
      </c>
      <c r="C3398" s="116" t="e">
        <f>IF($Q$2=2,IFERROR(INDEX($G3374:$L3380,MATCH(B3398,$F3374:$F3380,0),MATCH(INICIO!$C$59,$G3373:$L3373,0)),0),IF($Q$2=4,IFERROR(INDEX($P3374:$U3384,MATCH(B3398,$O3374:$O3384,0),MATCH(INICIO!$C$59,$P3373:$U3373,0)),0),IFERROR(INDEX($G3385:$L3393,MATCH(B3398,$F3385:$F3393,0),MATCH(INICIO!$C$59,$G3384:$L3384,0)),0)))</f>
        <v>#REF!</v>
      </c>
      <c r="D3398" s="105" t="e">
        <f t="shared" si="5857"/>
        <v>#REF!</v>
      </c>
      <c r="E3398" s="116" t="e">
        <f>IF($Q$2=2,IFERROR(INDEX($G3374:$L3380,MATCH(D3398,$F3374:$F3380,0),MATCH(INICIO!$C$59,$G3373:$L3373,0)),0),IF($Q$2=4,IFERROR(INDEX($P3374:$U3384,MATCH(D3398,$O3374:$O3384,0),MATCH(INICIO!$C$59,$P3373:$U3373,0)),0),IFERROR(INDEX($G3385:$L3393,MATCH(D3398,$F3385:$F3393,0),MATCH(INICIO!$C$59,$G3384:$L3384,0)),0)))</f>
        <v>#REF!</v>
      </c>
      <c r="F3398" s="105" t="e">
        <f t="shared" si="5858"/>
        <v>#REF!</v>
      </c>
      <c r="G3398" s="116" t="e">
        <f>IF($Q$2=2,IFERROR(INDEX($G3374:$L3380,MATCH(F3398,$F3374:$F3380,0),MATCH(INICIO!$C$59,$G3373:$L3373,0)),0),IF($Q$2=4,IFERROR(INDEX($P3374:$U3384,MATCH(F3398,$O3374:$O3384,0),MATCH(INICIO!$C$59,$P3373:$U3373,0)),0),IFERROR(INDEX($G3385:$L3393,MATCH(F3398,$F3385:$F3393,0),MATCH(INICIO!$C$59,$G3384:$L3384,0)),0)))</f>
        <v>#REF!</v>
      </c>
      <c r="H3398" s="105" t="e">
        <f t="shared" si="5859"/>
        <v>#REF!</v>
      </c>
      <c r="I3398" s="116" t="e">
        <f>IF($Q$2=2,IFERROR(INDEX($G3374:$L3380,MATCH(H3398,$F3374:$F3380,0),MATCH(INICIO!$C$59,$G3373:$L3373,0)),0),IF($Q$2=4,IFERROR(INDEX($P3374:$U3384,MATCH(H3398,$O3374:$O3384,0),MATCH(INICIO!$C$59,$P3373:$U3373,0)),0),IFERROR(INDEX($G3385:$L3393,MATCH(H3398,$F3385:$F3393,0),MATCH(INICIO!$C$59,$G3384:$L3384,0)),0)))</f>
        <v>#REF!</v>
      </c>
      <c r="J3398" s="105" t="e">
        <f t="shared" si="5860"/>
        <v>#REF!</v>
      </c>
      <c r="K3398" s="116" t="e">
        <f>IF($Q$2=2,IFERROR(INDEX($G3374:$L3380,MATCH(J3398,$F3374:$F3380,0),MATCH(INICIO!$C$59,$G3373:$L3373,0)),0),IF($Q$2=4,IFERROR(INDEX($P3374:$U3384,MATCH(J3398,$O3374:$O3384,0),MATCH(INICIO!$C$59,$P3373:$U3373,0)),0),IFERROR(INDEX($G3385:$L3393,MATCH(J3398,$F3385:$F3393,0),MATCH(INICIO!$C$59,$G3384:$L3384,0)),0)))</f>
        <v>#REF!</v>
      </c>
      <c r="L3398" s="105" t="e">
        <f t="shared" si="5861"/>
        <v>#REF!</v>
      </c>
      <c r="M3398" s="116" t="e">
        <f>IF($Q$2=2,IFERROR(INDEX($G3374:$L3380,MATCH(L3398,$F3374:$F3380,0),MATCH(INICIO!$C$59,$G3373:$L3373,0)),0),IF($Q$2=4,IFERROR(INDEX($P3374:$U3384,MATCH(L3398,$O3374:$O3384,0),MATCH(INICIO!$C$59,$P3373:$U3373,0)),0),IFERROR(INDEX($G3385:$L3393,MATCH(L3398,$F3385:$F3393,0),MATCH(INICIO!$C$59,$G3384:$L3384,0)),0)))</f>
        <v>#REF!</v>
      </c>
    </row>
    <row r="3399" spans="1:24" hidden="1" outlineLevel="2" x14ac:dyDescent="0.25">
      <c r="B3399" s="105" t="e">
        <f t="shared" si="5856"/>
        <v>#REF!</v>
      </c>
      <c r="C3399" s="116" t="e">
        <f>IF($Q$2=2,IFERROR(INDEX($G3374:$L3380,MATCH(B3399,$F3374:$F3380,0),MATCH(INICIO!$C$59,$G3373:$L3373,0)),0),IF($Q$2=4,IFERROR(INDEX($P3374:$U3384,MATCH(B3399,$O3374:$O3384,0),MATCH(INICIO!$C$59,$P3373:$U3373,0)),0),IFERROR(INDEX($G3385:$L3393,MATCH(B3399,$F3385:$F3393,0),MATCH(INICIO!$C$59,$G3384:$L3384,0)),0)))</f>
        <v>#REF!</v>
      </c>
      <c r="D3399" s="105" t="e">
        <f t="shared" si="5857"/>
        <v>#REF!</v>
      </c>
      <c r="E3399" s="116" t="e">
        <f>IF($Q$2=2,IFERROR(INDEX($G3374:$L3380,MATCH(D3399,$F3374:$F3380,0),MATCH(INICIO!$C$59,$G3373:$L3373,0)),0),IF($Q$2=4,IFERROR(INDEX($P3374:$U3384,MATCH(D3399,$O3374:$O3384,0),MATCH(INICIO!$C$59,$P3373:$U3373,0)),0),IFERROR(INDEX($G3385:$L3393,MATCH(D3399,$F3385:$F3393,0),MATCH(INICIO!$C$59,$G3384:$L3384,0)),0)))</f>
        <v>#REF!</v>
      </c>
      <c r="F3399" s="105" t="e">
        <f t="shared" si="5858"/>
        <v>#REF!</v>
      </c>
      <c r="G3399" s="116" t="e">
        <f>IF($Q$2=2,IFERROR(INDEX($G3374:$L3380,MATCH(F3399,$F3374:$F3380,0),MATCH(INICIO!$C$59,$G3373:$L3373,0)),0),IF($Q$2=4,IFERROR(INDEX($P3374:$U3384,MATCH(F3399,$O3374:$O3384,0),MATCH(INICIO!$C$59,$P3373:$U3373,0)),0),IFERROR(INDEX($G3385:$L3393,MATCH(F3399,$F3385:$F3393,0),MATCH(INICIO!$C$59,$G3384:$L3384,0)),0)))</f>
        <v>#REF!</v>
      </c>
      <c r="H3399" s="105" t="e">
        <f t="shared" si="5859"/>
        <v>#REF!</v>
      </c>
      <c r="I3399" s="116" t="e">
        <f>IF($Q$2=2,IFERROR(INDEX($G3374:$L3380,MATCH(H3399,$F3374:$F3380,0),MATCH(INICIO!$C$59,$G3373:$L3373,0)),0),IF($Q$2=4,IFERROR(INDEX($P3374:$U3384,MATCH(H3399,$O3374:$O3384,0),MATCH(INICIO!$C$59,$P3373:$U3373,0)),0),IFERROR(INDEX($G3385:$L3393,MATCH(H3399,$F3385:$F3393,0),MATCH(INICIO!$C$59,$G3384:$L3384,0)),0)))</f>
        <v>#REF!</v>
      </c>
      <c r="J3399" s="105" t="e">
        <f t="shared" si="5860"/>
        <v>#REF!</v>
      </c>
      <c r="K3399" s="116" t="e">
        <f>IF($Q$2=2,IFERROR(INDEX($G3374:$L3380,MATCH(J3399,$F3374:$F3380,0),MATCH(INICIO!$C$59,$G3373:$L3373,0)),0),IF($Q$2=4,IFERROR(INDEX($P3374:$U3384,MATCH(J3399,$O3374:$O3384,0),MATCH(INICIO!$C$59,$P3373:$U3373,0)),0),IFERROR(INDEX($G3385:$L3393,MATCH(J3399,$F3385:$F3393,0),MATCH(INICIO!$C$59,$G3384:$L3384,0)),0)))</f>
        <v>#REF!</v>
      </c>
      <c r="L3399" s="105" t="e">
        <f t="shared" si="5861"/>
        <v>#REF!</v>
      </c>
      <c r="M3399" s="116" t="e">
        <f>IF($Q$2=2,IFERROR(INDEX($G3374:$L3380,MATCH(L3399,$F3374:$F3380,0),MATCH(INICIO!$C$59,$G3373:$L3373,0)),0),IF($Q$2=4,IFERROR(INDEX($P3374:$U3384,MATCH(L3399,$O3374:$O3384,0),MATCH(INICIO!$C$59,$P3373:$U3373,0)),0),IFERROR(INDEX($G3385:$L3393,MATCH(L3399,$F3385:$F3393,0),MATCH(INICIO!$C$59,$G3384:$L3384,0)),0)))</f>
        <v>#REF!</v>
      </c>
    </row>
    <row r="3400" spans="1:24" hidden="1" outlineLevel="2" x14ac:dyDescent="0.25">
      <c r="B3400" s="105" t="e">
        <f t="shared" si="5856"/>
        <v>#REF!</v>
      </c>
      <c r="C3400" s="116" t="e">
        <f>IF($Q$2=2,IFERROR(INDEX($G3374:$L3380,MATCH(B3400,$F3374:$F3380,0),MATCH(INICIO!$C$59,$G3373:$L3373,0)),0),IF($Q$2=4,IFERROR(INDEX($P3374:$U3384,MATCH(B3400,$O3374:$O3384,0),MATCH(INICIO!$C$59,$P3373:$U3373,0)),0),IFERROR(INDEX($G3385:$L3393,MATCH(B3400,$F3385:$F3393,0),MATCH(INICIO!$C$59,$G3384:$L3384,0)),0)))</f>
        <v>#REF!</v>
      </c>
      <c r="D3400" s="105" t="e">
        <f t="shared" si="5857"/>
        <v>#REF!</v>
      </c>
      <c r="E3400" s="116" t="e">
        <f>IF($Q$2=2,IFERROR(INDEX($G3374:$L3380,MATCH(D3400,$F3374:$F3380,0),MATCH(INICIO!$C$59,$G3373:$L3373,0)),0),IF($Q$2=4,IFERROR(INDEX($P3374:$U3384,MATCH(D3400,$O3374:$O3384,0),MATCH(INICIO!$C$59,$P3373:$U3373,0)),0),IFERROR(INDEX($G3385:$L3393,MATCH(D3400,$F3385:$F3393,0),MATCH(INICIO!$C$59,$G3384:$L3384,0)),0)))</f>
        <v>#REF!</v>
      </c>
      <c r="F3400" s="105" t="e">
        <f t="shared" si="5858"/>
        <v>#REF!</v>
      </c>
      <c r="G3400" s="116" t="e">
        <f>IF($Q$2=2,IFERROR(INDEX($G3374:$L3380,MATCH(F3400,$F3374:$F3380,0),MATCH(INICIO!$C$59,$G3373:$L3373,0)),0),IF($Q$2=4,IFERROR(INDEX($P3374:$U3384,MATCH(F3400,$O3374:$O3384,0),MATCH(INICIO!$C$59,$P3373:$U3373,0)),0),IFERROR(INDEX($G3385:$L3393,MATCH(F3400,$F3385:$F3393,0),MATCH(INICIO!$C$59,$G3384:$L3384,0)),0)))</f>
        <v>#REF!</v>
      </c>
      <c r="H3400" s="105" t="e">
        <f t="shared" si="5859"/>
        <v>#REF!</v>
      </c>
      <c r="I3400" s="116" t="e">
        <f>IF($Q$2=2,IFERROR(INDEX($G3374:$L3380,MATCH(H3400,$F3374:$F3380,0),MATCH(INICIO!$C$59,$G3373:$L3373,0)),0),IF($Q$2=4,IFERROR(INDEX($P3374:$U3384,MATCH(H3400,$O3374:$O3384,0),MATCH(INICIO!$C$59,$P3373:$U3373,0)),0),IFERROR(INDEX($G3385:$L3393,MATCH(H3400,$F3385:$F3393,0),MATCH(INICIO!$C$59,$G3384:$L3384,0)),0)))</f>
        <v>#REF!</v>
      </c>
      <c r="J3400" s="105" t="e">
        <f t="shared" si="5860"/>
        <v>#REF!</v>
      </c>
      <c r="K3400" s="116" t="e">
        <f>IF($Q$2=2,IFERROR(INDEX($G3374:$L3380,MATCH(J3400,$F3374:$F3380,0),MATCH(INICIO!$C$59,$G3373:$L3373,0)),0),IF($Q$2=4,IFERROR(INDEX($P3374:$U3384,MATCH(J3400,$O3374:$O3384,0),MATCH(INICIO!$C$59,$P3373:$U3373,0)),0),IFERROR(INDEX($G3385:$L3393,MATCH(J3400,$F3385:$F3393,0),MATCH(INICIO!$C$59,$G3384:$L3384,0)),0)))</f>
        <v>#REF!</v>
      </c>
      <c r="L3400" s="105" t="e">
        <f t="shared" si="5861"/>
        <v>#REF!</v>
      </c>
      <c r="M3400" s="116" t="e">
        <f>IF($Q$2=2,IFERROR(INDEX($G3374:$L3380,MATCH(L3400,$F3374:$F3380,0),MATCH(INICIO!$C$59,$G3373:$L3373,0)),0),IF($Q$2=4,IFERROR(INDEX($P3374:$U3384,MATCH(L3400,$O3374:$O3384,0),MATCH(INICIO!$C$59,$P3373:$U3373,0)),0),IFERROR(INDEX($G3385:$L3393,MATCH(L3400,$F3385:$F3393,0),MATCH(INICIO!$C$59,$G3384:$L3384,0)),0)))</f>
        <v>#REF!</v>
      </c>
    </row>
    <row r="3401" spans="1:24" hidden="1" outlineLevel="2" x14ac:dyDescent="0.25">
      <c r="B3401" s="105" t="e">
        <f t="shared" si="5856"/>
        <v>#REF!</v>
      </c>
      <c r="C3401" s="116" t="e">
        <f>IF($Q$2=2,IFERROR(INDEX($G3374:$L3380,MATCH(B3401,$F3374:$F3380,0),MATCH(INICIO!$C$59,$G3373:$L3373,0)),0),IF($Q$2=4,IFERROR(INDEX($P3374:$U3384,MATCH(B3401,$O3374:$O3384,0),MATCH(INICIO!$C$59,$P3373:$U3373,0)),0),IFERROR(INDEX($G3385:$L3393,MATCH(B3401,$F3385:$F3393,0),MATCH(INICIO!$C$59,$G3384:$L3384,0)),0)))</f>
        <v>#REF!</v>
      </c>
      <c r="D3401" s="105" t="e">
        <f t="shared" si="5857"/>
        <v>#REF!</v>
      </c>
      <c r="E3401" s="116" t="e">
        <f>IF($Q$2=2,IFERROR(INDEX($G3374:$L3380,MATCH(D3401,$F3374:$F3380,0),MATCH(INICIO!$C$59,$G3373:$L3373,0)),0),IF($Q$2=4,IFERROR(INDEX($P3374:$U3384,MATCH(D3401,$O3374:$O3384,0),MATCH(INICIO!$C$59,$P3373:$U3373,0)),0),IFERROR(INDEX($G3385:$L3393,MATCH(D3401,$F3385:$F3393,0),MATCH(INICIO!$C$59,$G3384:$L3384,0)),0)))</f>
        <v>#REF!</v>
      </c>
      <c r="F3401" s="105" t="e">
        <f t="shared" si="5858"/>
        <v>#REF!</v>
      </c>
      <c r="G3401" s="116" t="e">
        <f>IF($Q$2=2,IFERROR(INDEX($G3374:$L3380,MATCH(F3401,$F3374:$F3380,0),MATCH(INICIO!$C$59,$G3373:$L3373,0)),0),IF($Q$2=4,IFERROR(INDEX($P3374:$U3384,MATCH(F3401,$O3374:$O3384,0),MATCH(INICIO!$C$59,$P3373:$U3373,0)),0),IFERROR(INDEX($G3385:$L3393,MATCH(F3401,$F3385:$F3393,0),MATCH(INICIO!$C$59,$G3384:$L3384,0)),0)))</f>
        <v>#REF!</v>
      </c>
      <c r="H3401" s="105" t="e">
        <f t="shared" si="5859"/>
        <v>#REF!</v>
      </c>
      <c r="I3401" s="116" t="e">
        <f>IF($Q$2=2,IFERROR(INDEX($G3374:$L3380,MATCH(H3401,$F3374:$F3380,0),MATCH(INICIO!$C$59,$G3373:$L3373,0)),0),IF($Q$2=4,IFERROR(INDEX($P3374:$U3384,MATCH(H3401,$O3374:$O3384,0),MATCH(INICIO!$C$59,$P3373:$U3373,0)),0),IFERROR(INDEX($G3385:$L3393,MATCH(H3401,$F3385:$F3393,0),MATCH(INICIO!$C$59,$G3384:$L3384,0)),0)))</f>
        <v>#REF!</v>
      </c>
      <c r="J3401" s="105" t="e">
        <f t="shared" si="5860"/>
        <v>#REF!</v>
      </c>
      <c r="K3401" s="116" t="e">
        <f>IF($Q$2=2,IFERROR(INDEX($G3374:$L3380,MATCH(J3401,$F3374:$F3380,0),MATCH(INICIO!$C$59,$G3373:$L3373,0)),0),IF($Q$2=4,IFERROR(INDEX($P3374:$U3384,MATCH(J3401,$O3374:$O3384,0),MATCH(INICIO!$C$59,$P3373:$U3373,0)),0),IFERROR(INDEX($G3385:$L3393,MATCH(J3401,$F3385:$F3393,0),MATCH(INICIO!$C$59,$G3384:$L3384,0)),0)))</f>
        <v>#REF!</v>
      </c>
      <c r="L3401" s="105" t="e">
        <f t="shared" si="5861"/>
        <v>#REF!</v>
      </c>
      <c r="M3401" s="116" t="e">
        <f>IF($Q$2=2,IFERROR(INDEX($G3374:$L3380,MATCH(L3401,$F3374:$F3380,0),MATCH(INICIO!$C$59,$G3373:$L3373,0)),0),IF($Q$2=4,IFERROR(INDEX($P3374:$U3384,MATCH(L3401,$O3374:$O3384,0),MATCH(INICIO!$C$59,$P3373:$U3373,0)),0),IFERROR(INDEX($G3385:$L3393,MATCH(L3401,$F3385:$F3393,0),MATCH(INICIO!$C$59,$G3384:$L3384,0)),0)))</f>
        <v>#REF!</v>
      </c>
    </row>
    <row r="3402" spans="1:24" hidden="1" outlineLevel="2" x14ac:dyDescent="0.25">
      <c r="B3402" s="105" t="e">
        <f t="shared" si="5856"/>
        <v>#REF!</v>
      </c>
      <c r="C3402" s="116" t="e">
        <f>IF($Q$2=2,IFERROR(INDEX($G3374:$L3380,MATCH(B3402,$F3374:$F3380,0),MATCH(INICIO!$C$59,$G3373:$L3373,0)),0),IF($Q$2=4,IFERROR(INDEX($P3374:$U3384,MATCH(B3402,$O3374:$O3384,0),MATCH(INICIO!$C$59,$P3373:$U3373,0)),0),IFERROR(INDEX($G3385:$L3393,MATCH(B3402,$F3385:$F3393,0),MATCH(INICIO!$C$59,$G3384:$L3384,0)),0)))</f>
        <v>#REF!</v>
      </c>
      <c r="D3402" s="105" t="e">
        <f t="shared" si="5857"/>
        <v>#REF!</v>
      </c>
      <c r="E3402" s="116" t="e">
        <f>IF($Q$2=2,IFERROR(INDEX($G3374:$L3380,MATCH(D3402,$F3374:$F3380,0),MATCH(INICIO!$C$59,$G3373:$L3373,0)),0),IF($Q$2=4,IFERROR(INDEX($P3374:$U3384,MATCH(D3402,$O3374:$O3384,0),MATCH(INICIO!$C$59,$P3373:$U3373,0)),0),IFERROR(INDEX($G3385:$L3393,MATCH(D3402,$F3385:$F3393,0),MATCH(INICIO!$C$59,$G3384:$L3384,0)),0)))</f>
        <v>#REF!</v>
      </c>
      <c r="F3402" s="105" t="e">
        <f t="shared" si="5858"/>
        <v>#REF!</v>
      </c>
      <c r="G3402" s="116" t="e">
        <f>IF($Q$2=2,IFERROR(INDEX($G3374:$L3380,MATCH(F3402,$F3374:$F3380,0),MATCH(INICIO!$C$59,$G3373:$L3373,0)),0),IF($Q$2=4,IFERROR(INDEX($P3374:$U3384,MATCH(F3402,$O3374:$O3384,0),MATCH(INICIO!$C$59,$P3373:$U3373,0)),0),IFERROR(INDEX($G3385:$L3393,MATCH(F3402,$F3385:$F3393,0),MATCH(INICIO!$C$59,$G3384:$L3384,0)),0)))</f>
        <v>#REF!</v>
      </c>
      <c r="H3402" s="105" t="e">
        <f t="shared" si="5859"/>
        <v>#REF!</v>
      </c>
      <c r="I3402" s="116" t="e">
        <f>IF($Q$2=2,IFERROR(INDEX($G3374:$L3380,MATCH(H3402,$F3374:$F3380,0),MATCH(INICIO!$C$59,$G3373:$L3373,0)),0),IF($Q$2=4,IFERROR(INDEX($P3374:$U3384,MATCH(H3402,$O3374:$O3384,0),MATCH(INICIO!$C$59,$P3373:$U3373,0)),0),IFERROR(INDEX($G3385:$L3393,MATCH(H3402,$F3385:$F3393,0),MATCH(INICIO!$C$59,$G3384:$L3384,0)),0)))</f>
        <v>#REF!</v>
      </c>
      <c r="J3402" s="105" t="e">
        <f t="shared" si="5860"/>
        <v>#REF!</v>
      </c>
      <c r="K3402" s="116" t="e">
        <f>IF($Q$2=2,IFERROR(INDEX($G3374:$L3380,MATCH(J3402,$F3374:$F3380,0),MATCH(INICIO!$C$59,$G3373:$L3373,0)),0),IF($Q$2=4,IFERROR(INDEX($P3374:$U3384,MATCH(J3402,$O3374:$O3384,0),MATCH(INICIO!$C$59,$P3373:$U3373,0)),0),IFERROR(INDEX($G3385:$L3393,MATCH(J3402,$F3385:$F3393,0),MATCH(INICIO!$C$59,$G3384:$L3384,0)),0)))</f>
        <v>#REF!</v>
      </c>
      <c r="L3402" s="105" t="e">
        <f t="shared" si="5861"/>
        <v>#REF!</v>
      </c>
      <c r="M3402" s="116" t="e">
        <f>IF($Q$2=2,IFERROR(INDEX($G3374:$L3380,MATCH(L3402,$F3374:$F3380,0),MATCH(INICIO!$C$59,$G3373:$L3373,0)),0),IF($Q$2=4,IFERROR(INDEX($P3374:$U3384,MATCH(L3402,$O3374:$O3384,0),MATCH(INICIO!$C$59,$P3373:$U3373,0)),0),IFERROR(INDEX($G3385:$L3393,MATCH(L3402,$F3385:$F3393,0),MATCH(INICIO!$C$59,$G3384:$L3384,0)),0)))</f>
        <v>#REF!</v>
      </c>
    </row>
    <row r="3403" spans="1:24" hidden="1" outlineLevel="2" x14ac:dyDescent="0.25"/>
    <row r="3404" spans="1:24" s="119" customFormat="1" hidden="1" outlineLevel="2" x14ac:dyDescent="0.25">
      <c r="A3404" s="118" t="s">
        <v>43</v>
      </c>
    </row>
    <row r="3405" spans="1:24" hidden="1" outlineLevel="2" x14ac:dyDescent="0.25">
      <c r="C3405" s="121">
        <f t="shared" ref="C3405:H3405" si="5862">E$2</f>
        <v>1</v>
      </c>
      <c r="D3405" s="121">
        <f t="shared" si="5862"/>
        <v>2</v>
      </c>
      <c r="E3405" s="121">
        <f t="shared" si="5862"/>
        <v>3</v>
      </c>
      <c r="F3405" s="121">
        <f t="shared" si="5862"/>
        <v>4</v>
      </c>
      <c r="G3405" s="121">
        <f t="shared" si="5862"/>
        <v>5</v>
      </c>
      <c r="H3405" s="121">
        <f t="shared" si="5862"/>
        <v>6</v>
      </c>
    </row>
    <row r="3406" spans="1:24" hidden="1" outlineLevel="2" x14ac:dyDescent="0.25">
      <c r="B3406" s="122" t="s">
        <v>44</v>
      </c>
      <c r="C3406" s="123" t="e">
        <f t="array" ref="C3406:C3411">MMULT(MMULT(C$8:H$13,$AZ$8:$BE$13),C3397:C3402)+MMULT(MINVERSE(TRANSPOSE($AZ$8:$BE$13)),C3364:C3369)</f>
        <v>#REF!</v>
      </c>
      <c r="D3406" s="123" t="e">
        <f t="array" ref="D3406:D3411">MMULT(MMULT(K$8:P$13,$AZ$8:$BE$13),E3397:E3402)+MMULT(MINVERSE(TRANSPOSE($AZ$8:$BE$13)),E3364:E3369)</f>
        <v>#REF!</v>
      </c>
      <c r="E3406" s="123" t="e">
        <f t="array" ref="E3406:E3411">MMULT(MMULT(S$8:X$13,$AZ$8:$BE$13),G3397:G3402)+MMULT(MINVERSE(TRANSPOSE($AZ$8:$BE$13)),G3364:G3369)</f>
        <v>#REF!</v>
      </c>
      <c r="F3406" s="123" t="e">
        <f t="array" ref="F3406:F3411">MMULT(MMULT(AA$8:AF$13,$AZ$8:$BE$13),I3397:I3402)+MMULT(MINVERSE(TRANSPOSE($AZ$8:$BE$13)),I3364:I3369)</f>
        <v>#REF!</v>
      </c>
      <c r="G3406" s="123" t="e">
        <f t="array" ref="G3406:G3411">MMULT(MMULT(AI$8:AN$13,$AZ$8:$BE$13),K3397:K3402)+MMULT(MINVERSE(TRANSPOSE($AZ$8:$BE$13)),K3364:K3369)</f>
        <v>#REF!</v>
      </c>
      <c r="H3406" s="123" t="e">
        <f t="array" ref="H3406:H3411">MMULT(MMULT(AQ$8:AV$13,$AZ$8:$BE$13),M3397:M3402)+MMULT(MINVERSE(TRANSPOSE($AZ$8:$BE$13)),M3364:M3369)</f>
        <v>#REF!</v>
      </c>
      <c r="N3406" s="124"/>
      <c r="P3406" s="124"/>
    </row>
    <row r="3407" spans="1:24" hidden="1" outlineLevel="2" x14ac:dyDescent="0.25">
      <c r="B3407" s="122" t="s">
        <v>45</v>
      </c>
      <c r="C3407" s="123" t="e">
        <v>#REF!</v>
      </c>
      <c r="D3407" s="123" t="e">
        <v>#REF!</v>
      </c>
      <c r="E3407" s="123" t="e">
        <v>#REF!</v>
      </c>
      <c r="F3407" s="123" t="e">
        <v>#REF!</v>
      </c>
      <c r="G3407" s="123" t="e">
        <v>#REF!</v>
      </c>
      <c r="H3407" s="123" t="e">
        <v>#REF!</v>
      </c>
      <c r="N3407" s="124"/>
      <c r="P3407" s="124"/>
    </row>
    <row r="3408" spans="1:24" hidden="1" outlineLevel="2" x14ac:dyDescent="0.25">
      <c r="B3408" s="122" t="s">
        <v>46</v>
      </c>
      <c r="C3408" s="123" t="e">
        <v>#REF!</v>
      </c>
      <c r="D3408" s="123" t="e">
        <v>#REF!</v>
      </c>
      <c r="E3408" s="123" t="e">
        <v>#REF!</v>
      </c>
      <c r="F3408" s="123" t="e">
        <v>#REF!</v>
      </c>
      <c r="G3408" s="123" t="e">
        <v>#REF!</v>
      </c>
      <c r="H3408" s="123" t="e">
        <v>#REF!</v>
      </c>
      <c r="N3408" s="124"/>
      <c r="P3408" s="124"/>
    </row>
    <row r="3409" spans="1:93" hidden="1" outlineLevel="2" x14ac:dyDescent="0.25">
      <c r="B3409" s="122" t="s">
        <v>47</v>
      </c>
      <c r="C3409" s="123" t="e">
        <v>#REF!</v>
      </c>
      <c r="D3409" s="123" t="e">
        <v>#REF!</v>
      </c>
      <c r="E3409" s="123" t="e">
        <v>#REF!</v>
      </c>
      <c r="F3409" s="123" t="e">
        <v>#REF!</v>
      </c>
      <c r="G3409" s="123" t="e">
        <v>#REF!</v>
      </c>
      <c r="H3409" s="123" t="e">
        <v>#REF!</v>
      </c>
      <c r="N3409" s="124"/>
      <c r="P3409" s="124"/>
    </row>
    <row r="3410" spans="1:93" hidden="1" outlineLevel="2" x14ac:dyDescent="0.25">
      <c r="B3410" s="122" t="s">
        <v>48</v>
      </c>
      <c r="C3410" s="123" t="e">
        <v>#REF!</v>
      </c>
      <c r="D3410" s="123" t="e">
        <v>#REF!</v>
      </c>
      <c r="E3410" s="123" t="e">
        <v>#REF!</v>
      </c>
      <c r="F3410" s="123" t="e">
        <v>#REF!</v>
      </c>
      <c r="G3410" s="123" t="e">
        <v>#REF!</v>
      </c>
      <c r="H3410" s="123" t="e">
        <v>#REF!</v>
      </c>
      <c r="N3410" s="124"/>
      <c r="P3410" s="124"/>
    </row>
    <row r="3411" spans="1:93" hidden="1" outlineLevel="2" x14ac:dyDescent="0.25">
      <c r="B3411" s="122" t="s">
        <v>49</v>
      </c>
      <c r="C3411" s="123" t="e">
        <v>#REF!</v>
      </c>
      <c r="D3411" s="123" t="e">
        <v>#REF!</v>
      </c>
      <c r="E3411" s="123" t="e">
        <v>#REF!</v>
      </c>
      <c r="F3411" s="123" t="e">
        <v>#REF!</v>
      </c>
      <c r="G3411" s="123" t="e">
        <v>#REF!</v>
      </c>
      <c r="H3411" s="123" t="e">
        <v>#REF!</v>
      </c>
      <c r="N3411" s="124"/>
      <c r="P3411" s="124"/>
    </row>
    <row r="3412" spans="1:93" hidden="1" outlineLevel="2" x14ac:dyDescent="0.25"/>
    <row r="3413" spans="1:93" hidden="1" outlineLevel="2" x14ac:dyDescent="0.25">
      <c r="B3413" s="318" t="s">
        <v>50</v>
      </c>
      <c r="C3413" s="319"/>
      <c r="D3413" s="319"/>
      <c r="E3413" s="319"/>
      <c r="F3413" s="319"/>
      <c r="G3413" s="319"/>
      <c r="H3413" s="319"/>
      <c r="I3413" s="319"/>
      <c r="J3413" s="319"/>
      <c r="K3413" s="319"/>
      <c r="L3413" s="320"/>
      <c r="M3413" s="321" t="s">
        <v>51</v>
      </c>
      <c r="N3413" s="322"/>
      <c r="O3413" s="322"/>
      <c r="P3413" s="322"/>
      <c r="Q3413" s="322"/>
      <c r="R3413" s="322"/>
      <c r="S3413" s="322"/>
      <c r="T3413" s="322"/>
      <c r="U3413" s="322"/>
      <c r="V3413" s="323"/>
      <c r="W3413" s="321" t="s">
        <v>52</v>
      </c>
      <c r="X3413" s="322"/>
      <c r="Y3413" s="322"/>
      <c r="Z3413" s="322"/>
      <c r="AA3413" s="322"/>
      <c r="AB3413" s="322"/>
      <c r="AC3413" s="322"/>
      <c r="AD3413" s="322"/>
      <c r="AE3413" s="322"/>
      <c r="AF3413" s="323"/>
      <c r="AG3413" s="321" t="s">
        <v>53</v>
      </c>
      <c r="AH3413" s="322"/>
      <c r="AI3413" s="322"/>
      <c r="AJ3413" s="322"/>
      <c r="AK3413" s="322"/>
      <c r="AL3413" s="322"/>
      <c r="AM3413" s="322"/>
      <c r="AN3413" s="322"/>
      <c r="AO3413" s="322"/>
      <c r="AP3413" s="323"/>
      <c r="AQ3413" s="321" t="s">
        <v>54</v>
      </c>
      <c r="AR3413" s="322"/>
      <c r="AS3413" s="322"/>
      <c r="AT3413" s="322"/>
      <c r="AU3413" s="322"/>
      <c r="AV3413" s="322"/>
      <c r="AW3413" s="322"/>
      <c r="AX3413" s="322"/>
      <c r="AY3413" s="322"/>
      <c r="AZ3413" s="323"/>
      <c r="BA3413" s="321" t="s">
        <v>55</v>
      </c>
      <c r="BB3413" s="322"/>
      <c r="BC3413" s="322"/>
      <c r="BD3413" s="322"/>
      <c r="BE3413" s="322"/>
      <c r="BF3413" s="322"/>
      <c r="BG3413" s="322"/>
      <c r="BH3413" s="322"/>
      <c r="BI3413" s="322"/>
      <c r="BJ3413" s="323"/>
    </row>
    <row r="3414" spans="1:93" hidden="1" outlineLevel="2" x14ac:dyDescent="0.25">
      <c r="B3414" s="186">
        <f t="shared" ref="B3414" si="5863">E$2</f>
        <v>1</v>
      </c>
      <c r="C3414" s="187">
        <f t="shared" ref="C3414:L3417" si="5864">B3414</f>
        <v>1</v>
      </c>
      <c r="D3414" s="187">
        <f t="shared" si="5864"/>
        <v>1</v>
      </c>
      <c r="E3414" s="187">
        <f t="shared" si="5864"/>
        <v>1</v>
      </c>
      <c r="F3414" s="187">
        <f t="shared" si="5864"/>
        <v>1</v>
      </c>
      <c r="G3414" s="187">
        <f t="shared" si="5864"/>
        <v>1</v>
      </c>
      <c r="H3414" s="187">
        <f t="shared" si="5864"/>
        <v>1</v>
      </c>
      <c r="I3414" s="187">
        <f t="shared" si="5864"/>
        <v>1</v>
      </c>
      <c r="J3414" s="187">
        <f t="shared" si="5864"/>
        <v>1</v>
      </c>
      <c r="K3414" s="187">
        <f t="shared" si="5864"/>
        <v>1</v>
      </c>
      <c r="L3414" s="188">
        <f t="shared" si="5864"/>
        <v>1</v>
      </c>
      <c r="M3414" s="189">
        <f t="shared" ref="M3414" si="5865">F$2</f>
        <v>2</v>
      </c>
      <c r="N3414" s="187">
        <f t="shared" ref="N3414:V3417" si="5866">M3414</f>
        <v>2</v>
      </c>
      <c r="O3414" s="187">
        <f t="shared" si="5866"/>
        <v>2</v>
      </c>
      <c r="P3414" s="187">
        <f t="shared" si="5866"/>
        <v>2</v>
      </c>
      <c r="Q3414" s="187">
        <f t="shared" si="5866"/>
        <v>2</v>
      </c>
      <c r="R3414" s="187">
        <f t="shared" si="5866"/>
        <v>2</v>
      </c>
      <c r="S3414" s="187">
        <f t="shared" si="5866"/>
        <v>2</v>
      </c>
      <c r="T3414" s="187">
        <f t="shared" si="5866"/>
        <v>2</v>
      </c>
      <c r="U3414" s="187">
        <f t="shared" si="5866"/>
        <v>2</v>
      </c>
      <c r="V3414" s="188">
        <f t="shared" si="5866"/>
        <v>2</v>
      </c>
      <c r="W3414" s="189">
        <f>G$2</f>
        <v>3</v>
      </c>
      <c r="X3414" s="187">
        <f t="shared" ref="X3414:AF3417" si="5867">W3414</f>
        <v>3</v>
      </c>
      <c r="Y3414" s="187">
        <f t="shared" si="5867"/>
        <v>3</v>
      </c>
      <c r="Z3414" s="187">
        <f t="shared" si="5867"/>
        <v>3</v>
      </c>
      <c r="AA3414" s="187">
        <f t="shared" si="5867"/>
        <v>3</v>
      </c>
      <c r="AB3414" s="187">
        <f t="shared" si="5867"/>
        <v>3</v>
      </c>
      <c r="AC3414" s="187">
        <f t="shared" si="5867"/>
        <v>3</v>
      </c>
      <c r="AD3414" s="187">
        <f t="shared" si="5867"/>
        <v>3</v>
      </c>
      <c r="AE3414" s="187">
        <f t="shared" si="5867"/>
        <v>3</v>
      </c>
      <c r="AF3414" s="188">
        <f t="shared" si="5867"/>
        <v>3</v>
      </c>
      <c r="AG3414" s="189">
        <f>H$2</f>
        <v>4</v>
      </c>
      <c r="AH3414" s="187">
        <f t="shared" ref="AH3414:AP3417" si="5868">AG3414</f>
        <v>4</v>
      </c>
      <c r="AI3414" s="187">
        <f t="shared" si="5868"/>
        <v>4</v>
      </c>
      <c r="AJ3414" s="187">
        <f t="shared" si="5868"/>
        <v>4</v>
      </c>
      <c r="AK3414" s="187">
        <f t="shared" si="5868"/>
        <v>4</v>
      </c>
      <c r="AL3414" s="187">
        <f t="shared" si="5868"/>
        <v>4</v>
      </c>
      <c r="AM3414" s="187">
        <f t="shared" si="5868"/>
        <v>4</v>
      </c>
      <c r="AN3414" s="187">
        <f t="shared" si="5868"/>
        <v>4</v>
      </c>
      <c r="AO3414" s="187">
        <f t="shared" si="5868"/>
        <v>4</v>
      </c>
      <c r="AP3414" s="188">
        <f t="shared" si="5868"/>
        <v>4</v>
      </c>
      <c r="AQ3414" s="189">
        <f>I$2</f>
        <v>5</v>
      </c>
      <c r="AR3414" s="187">
        <f t="shared" ref="AR3414:AZ3417" si="5869">AQ3414</f>
        <v>5</v>
      </c>
      <c r="AS3414" s="187">
        <f t="shared" si="5869"/>
        <v>5</v>
      </c>
      <c r="AT3414" s="187">
        <f t="shared" si="5869"/>
        <v>5</v>
      </c>
      <c r="AU3414" s="187">
        <f t="shared" si="5869"/>
        <v>5</v>
      </c>
      <c r="AV3414" s="187">
        <f t="shared" si="5869"/>
        <v>5</v>
      </c>
      <c r="AW3414" s="187">
        <f t="shared" si="5869"/>
        <v>5</v>
      </c>
      <c r="AX3414" s="187">
        <f t="shared" si="5869"/>
        <v>5</v>
      </c>
      <c r="AY3414" s="187">
        <f t="shared" si="5869"/>
        <v>5</v>
      </c>
      <c r="AZ3414" s="188">
        <f t="shared" si="5869"/>
        <v>5</v>
      </c>
      <c r="BA3414" s="189">
        <f>J$2</f>
        <v>6</v>
      </c>
      <c r="BB3414" s="187">
        <f t="shared" ref="BB3414:BJ3417" si="5870">BA3414</f>
        <v>6</v>
      </c>
      <c r="BC3414" s="187">
        <f t="shared" si="5870"/>
        <v>6</v>
      </c>
      <c r="BD3414" s="187">
        <f t="shared" si="5870"/>
        <v>6</v>
      </c>
      <c r="BE3414" s="187">
        <f t="shared" si="5870"/>
        <v>6</v>
      </c>
      <c r="BF3414" s="187">
        <f t="shared" si="5870"/>
        <v>6</v>
      </c>
      <c r="BG3414" s="187">
        <f t="shared" si="5870"/>
        <v>6</v>
      </c>
      <c r="BH3414" s="187">
        <f t="shared" si="5870"/>
        <v>6</v>
      </c>
      <c r="BI3414" s="187">
        <f t="shared" si="5870"/>
        <v>6</v>
      </c>
      <c r="BJ3414" s="188">
        <f t="shared" si="5870"/>
        <v>6</v>
      </c>
    </row>
    <row r="3415" spans="1:93" s="2" customFormat="1" ht="15" hidden="1" customHeight="1" outlineLevel="2" x14ac:dyDescent="0.25">
      <c r="A3415" s="152" t="s">
        <v>192</v>
      </c>
      <c r="B3415" s="129" t="e">
        <f>C3408</f>
        <v>#REF!</v>
      </c>
      <c r="C3415" s="130" t="e">
        <f t="shared" si="5864"/>
        <v>#REF!</v>
      </c>
      <c r="D3415" s="130" t="e">
        <f t="shared" si="5864"/>
        <v>#REF!</v>
      </c>
      <c r="E3415" s="130" t="e">
        <f t="shared" si="5864"/>
        <v>#REF!</v>
      </c>
      <c r="F3415" s="130" t="e">
        <f t="shared" si="5864"/>
        <v>#REF!</v>
      </c>
      <c r="G3415" s="130" t="e">
        <f t="shared" si="5864"/>
        <v>#REF!</v>
      </c>
      <c r="H3415" s="130" t="e">
        <f t="shared" si="5864"/>
        <v>#REF!</v>
      </c>
      <c r="I3415" s="130" t="e">
        <f t="shared" si="5864"/>
        <v>#REF!</v>
      </c>
      <c r="J3415" s="190" t="e">
        <f t="shared" si="5864"/>
        <v>#REF!</v>
      </c>
      <c r="K3415" s="130" t="e">
        <f t="shared" si="5864"/>
        <v>#REF!</v>
      </c>
      <c r="L3415" s="131" t="e">
        <f t="shared" si="5864"/>
        <v>#REF!</v>
      </c>
      <c r="M3415" s="129" t="e">
        <f>D3408</f>
        <v>#REF!</v>
      </c>
      <c r="N3415" s="130" t="e">
        <f t="shared" si="5866"/>
        <v>#REF!</v>
      </c>
      <c r="O3415" s="130" t="e">
        <f t="shared" si="5866"/>
        <v>#REF!</v>
      </c>
      <c r="P3415" s="130" t="e">
        <f t="shared" si="5866"/>
        <v>#REF!</v>
      </c>
      <c r="Q3415" s="130" t="e">
        <f t="shared" si="5866"/>
        <v>#REF!</v>
      </c>
      <c r="R3415" s="130" t="e">
        <f t="shared" si="5866"/>
        <v>#REF!</v>
      </c>
      <c r="S3415" s="130" t="e">
        <f t="shared" si="5866"/>
        <v>#REF!</v>
      </c>
      <c r="T3415" s="130" t="e">
        <f t="shared" si="5866"/>
        <v>#REF!</v>
      </c>
      <c r="U3415" s="130" t="e">
        <f t="shared" si="5866"/>
        <v>#REF!</v>
      </c>
      <c r="V3415" s="131" t="e">
        <f t="shared" si="5866"/>
        <v>#REF!</v>
      </c>
      <c r="W3415" s="129" t="e">
        <f>E3408</f>
        <v>#REF!</v>
      </c>
      <c r="X3415" s="130" t="e">
        <f t="shared" si="5867"/>
        <v>#REF!</v>
      </c>
      <c r="Y3415" s="130" t="e">
        <f t="shared" si="5867"/>
        <v>#REF!</v>
      </c>
      <c r="Z3415" s="130" t="e">
        <f t="shared" si="5867"/>
        <v>#REF!</v>
      </c>
      <c r="AA3415" s="130" t="e">
        <f t="shared" si="5867"/>
        <v>#REF!</v>
      </c>
      <c r="AB3415" s="130" t="e">
        <f t="shared" si="5867"/>
        <v>#REF!</v>
      </c>
      <c r="AC3415" s="130" t="e">
        <f t="shared" si="5867"/>
        <v>#REF!</v>
      </c>
      <c r="AD3415" s="130" t="e">
        <f t="shared" si="5867"/>
        <v>#REF!</v>
      </c>
      <c r="AE3415" s="130" t="e">
        <f t="shared" si="5867"/>
        <v>#REF!</v>
      </c>
      <c r="AF3415" s="131" t="e">
        <f t="shared" si="5867"/>
        <v>#REF!</v>
      </c>
      <c r="AG3415" s="129" t="e">
        <f>F3408</f>
        <v>#REF!</v>
      </c>
      <c r="AH3415" s="130" t="e">
        <f t="shared" si="5868"/>
        <v>#REF!</v>
      </c>
      <c r="AI3415" s="130" t="e">
        <f t="shared" si="5868"/>
        <v>#REF!</v>
      </c>
      <c r="AJ3415" s="130" t="e">
        <f t="shared" si="5868"/>
        <v>#REF!</v>
      </c>
      <c r="AK3415" s="130" t="e">
        <f t="shared" si="5868"/>
        <v>#REF!</v>
      </c>
      <c r="AL3415" s="130" t="e">
        <f t="shared" si="5868"/>
        <v>#REF!</v>
      </c>
      <c r="AM3415" s="130" t="e">
        <f t="shared" si="5868"/>
        <v>#REF!</v>
      </c>
      <c r="AN3415" s="130" t="e">
        <f t="shared" si="5868"/>
        <v>#REF!</v>
      </c>
      <c r="AO3415" s="130" t="e">
        <f t="shared" si="5868"/>
        <v>#REF!</v>
      </c>
      <c r="AP3415" s="131" t="e">
        <f t="shared" si="5868"/>
        <v>#REF!</v>
      </c>
      <c r="AQ3415" s="129" t="e">
        <f>G3408</f>
        <v>#REF!</v>
      </c>
      <c r="AR3415" s="130" t="e">
        <f t="shared" si="5869"/>
        <v>#REF!</v>
      </c>
      <c r="AS3415" s="130" t="e">
        <f t="shared" si="5869"/>
        <v>#REF!</v>
      </c>
      <c r="AT3415" s="130" t="e">
        <f t="shared" si="5869"/>
        <v>#REF!</v>
      </c>
      <c r="AU3415" s="130" t="e">
        <f t="shared" si="5869"/>
        <v>#REF!</v>
      </c>
      <c r="AV3415" s="130" t="e">
        <f t="shared" si="5869"/>
        <v>#REF!</v>
      </c>
      <c r="AW3415" s="130" t="e">
        <f t="shared" si="5869"/>
        <v>#REF!</v>
      </c>
      <c r="AX3415" s="130" t="e">
        <f t="shared" si="5869"/>
        <v>#REF!</v>
      </c>
      <c r="AY3415" s="130" t="e">
        <f t="shared" si="5869"/>
        <v>#REF!</v>
      </c>
      <c r="AZ3415" s="131" t="e">
        <f t="shared" si="5869"/>
        <v>#REF!</v>
      </c>
      <c r="BA3415" s="129" t="e">
        <f>H3408</f>
        <v>#REF!</v>
      </c>
      <c r="BB3415" s="130" t="e">
        <f t="shared" si="5870"/>
        <v>#REF!</v>
      </c>
      <c r="BC3415" s="130" t="e">
        <f t="shared" si="5870"/>
        <v>#REF!</v>
      </c>
      <c r="BD3415" s="130" t="e">
        <f t="shared" si="5870"/>
        <v>#REF!</v>
      </c>
      <c r="BE3415" s="130" t="e">
        <f t="shared" si="5870"/>
        <v>#REF!</v>
      </c>
      <c r="BF3415" s="130" t="e">
        <f t="shared" si="5870"/>
        <v>#REF!</v>
      </c>
      <c r="BG3415" s="130" t="e">
        <f t="shared" si="5870"/>
        <v>#REF!</v>
      </c>
      <c r="BH3415" s="130" t="e">
        <f t="shared" si="5870"/>
        <v>#REF!</v>
      </c>
      <c r="BI3415" s="130" t="e">
        <f t="shared" si="5870"/>
        <v>#REF!</v>
      </c>
      <c r="BJ3415" s="131" t="e">
        <f t="shared" si="5870"/>
        <v>#REF!</v>
      </c>
      <c r="BK3415"/>
      <c r="BL3415"/>
      <c r="BM3415"/>
      <c r="BN3415"/>
      <c r="BO3415"/>
      <c r="BP3415"/>
      <c r="BQ3415"/>
      <c r="BR3415"/>
      <c r="BS3415"/>
      <c r="BT3415"/>
      <c r="BU3415"/>
      <c r="BV3415"/>
      <c r="BW3415"/>
      <c r="BX3415"/>
      <c r="BY3415"/>
      <c r="BZ3415"/>
      <c r="CA3415"/>
      <c r="CB3415"/>
      <c r="CC3415"/>
      <c r="CD3415"/>
      <c r="CE3415"/>
      <c r="CF3415"/>
      <c r="CG3415"/>
      <c r="CH3415"/>
      <c r="CI3415"/>
      <c r="CJ3415"/>
      <c r="CK3415"/>
      <c r="CL3415"/>
      <c r="CM3415"/>
      <c r="CN3415"/>
      <c r="CO3415"/>
    </row>
    <row r="3416" spans="1:93" s="2" customFormat="1" ht="15" hidden="1" customHeight="1" outlineLevel="2" x14ac:dyDescent="0.25">
      <c r="A3416" s="152" t="s">
        <v>47</v>
      </c>
      <c r="B3416" s="129" t="e">
        <f>C3409</f>
        <v>#REF!</v>
      </c>
      <c r="C3416" s="130" t="e">
        <f t="shared" si="5864"/>
        <v>#REF!</v>
      </c>
      <c r="D3416" s="130" t="e">
        <f t="shared" si="5864"/>
        <v>#REF!</v>
      </c>
      <c r="E3416" s="130" t="e">
        <f t="shared" si="5864"/>
        <v>#REF!</v>
      </c>
      <c r="F3416" s="130" t="e">
        <f t="shared" si="5864"/>
        <v>#REF!</v>
      </c>
      <c r="G3416" s="130" t="e">
        <f t="shared" si="5864"/>
        <v>#REF!</v>
      </c>
      <c r="H3416" s="130" t="e">
        <f t="shared" si="5864"/>
        <v>#REF!</v>
      </c>
      <c r="I3416" s="130" t="e">
        <f t="shared" si="5864"/>
        <v>#REF!</v>
      </c>
      <c r="J3416" s="190" t="e">
        <f t="shared" si="5864"/>
        <v>#REF!</v>
      </c>
      <c r="K3416" s="130" t="e">
        <f t="shared" si="5864"/>
        <v>#REF!</v>
      </c>
      <c r="L3416" s="131" t="e">
        <f t="shared" si="5864"/>
        <v>#REF!</v>
      </c>
      <c r="M3416" s="129" t="e">
        <f>D3409</f>
        <v>#REF!</v>
      </c>
      <c r="N3416" s="130" t="e">
        <f t="shared" si="5866"/>
        <v>#REF!</v>
      </c>
      <c r="O3416" s="130" t="e">
        <f t="shared" si="5866"/>
        <v>#REF!</v>
      </c>
      <c r="P3416" s="130" t="e">
        <f t="shared" si="5866"/>
        <v>#REF!</v>
      </c>
      <c r="Q3416" s="130" t="e">
        <f t="shared" si="5866"/>
        <v>#REF!</v>
      </c>
      <c r="R3416" s="130" t="e">
        <f t="shared" si="5866"/>
        <v>#REF!</v>
      </c>
      <c r="S3416" s="130" t="e">
        <f t="shared" si="5866"/>
        <v>#REF!</v>
      </c>
      <c r="T3416" s="130" t="e">
        <f t="shared" si="5866"/>
        <v>#REF!</v>
      </c>
      <c r="U3416" s="130" t="e">
        <f t="shared" si="5866"/>
        <v>#REF!</v>
      </c>
      <c r="V3416" s="131" t="e">
        <f t="shared" si="5866"/>
        <v>#REF!</v>
      </c>
      <c r="W3416" s="129" t="e">
        <f>E3409</f>
        <v>#REF!</v>
      </c>
      <c r="X3416" s="130" t="e">
        <f t="shared" si="5867"/>
        <v>#REF!</v>
      </c>
      <c r="Y3416" s="130" t="e">
        <f t="shared" si="5867"/>
        <v>#REF!</v>
      </c>
      <c r="Z3416" s="130" t="e">
        <f t="shared" si="5867"/>
        <v>#REF!</v>
      </c>
      <c r="AA3416" s="130" t="e">
        <f t="shared" si="5867"/>
        <v>#REF!</v>
      </c>
      <c r="AB3416" s="130" t="e">
        <f t="shared" si="5867"/>
        <v>#REF!</v>
      </c>
      <c r="AC3416" s="130" t="e">
        <f t="shared" si="5867"/>
        <v>#REF!</v>
      </c>
      <c r="AD3416" s="130" t="e">
        <f t="shared" si="5867"/>
        <v>#REF!</v>
      </c>
      <c r="AE3416" s="130" t="e">
        <f t="shared" si="5867"/>
        <v>#REF!</v>
      </c>
      <c r="AF3416" s="131" t="e">
        <f t="shared" si="5867"/>
        <v>#REF!</v>
      </c>
      <c r="AG3416" s="129" t="e">
        <f>F3409</f>
        <v>#REF!</v>
      </c>
      <c r="AH3416" s="130" t="e">
        <f t="shared" si="5868"/>
        <v>#REF!</v>
      </c>
      <c r="AI3416" s="130" t="e">
        <f t="shared" si="5868"/>
        <v>#REF!</v>
      </c>
      <c r="AJ3416" s="130" t="e">
        <f t="shared" si="5868"/>
        <v>#REF!</v>
      </c>
      <c r="AK3416" s="130" t="e">
        <f t="shared" si="5868"/>
        <v>#REF!</v>
      </c>
      <c r="AL3416" s="130" t="e">
        <f t="shared" si="5868"/>
        <v>#REF!</v>
      </c>
      <c r="AM3416" s="130" t="e">
        <f t="shared" si="5868"/>
        <v>#REF!</v>
      </c>
      <c r="AN3416" s="130" t="e">
        <f t="shared" si="5868"/>
        <v>#REF!</v>
      </c>
      <c r="AO3416" s="130" t="e">
        <f t="shared" si="5868"/>
        <v>#REF!</v>
      </c>
      <c r="AP3416" s="131" t="e">
        <f t="shared" si="5868"/>
        <v>#REF!</v>
      </c>
      <c r="AQ3416" s="129" t="e">
        <f>G3409</f>
        <v>#REF!</v>
      </c>
      <c r="AR3416" s="130" t="e">
        <f t="shared" si="5869"/>
        <v>#REF!</v>
      </c>
      <c r="AS3416" s="130" t="e">
        <f t="shared" si="5869"/>
        <v>#REF!</v>
      </c>
      <c r="AT3416" s="130" t="e">
        <f t="shared" si="5869"/>
        <v>#REF!</v>
      </c>
      <c r="AU3416" s="130" t="e">
        <f t="shared" si="5869"/>
        <v>#REF!</v>
      </c>
      <c r="AV3416" s="130" t="e">
        <f t="shared" si="5869"/>
        <v>#REF!</v>
      </c>
      <c r="AW3416" s="130" t="e">
        <f t="shared" si="5869"/>
        <v>#REF!</v>
      </c>
      <c r="AX3416" s="130" t="e">
        <f t="shared" si="5869"/>
        <v>#REF!</v>
      </c>
      <c r="AY3416" s="130" t="e">
        <f t="shared" si="5869"/>
        <v>#REF!</v>
      </c>
      <c r="AZ3416" s="131" t="e">
        <f t="shared" si="5869"/>
        <v>#REF!</v>
      </c>
      <c r="BA3416" s="129" t="e">
        <f>H3409</f>
        <v>#REF!</v>
      </c>
      <c r="BB3416" s="130" t="e">
        <f t="shared" si="5870"/>
        <v>#REF!</v>
      </c>
      <c r="BC3416" s="130" t="e">
        <f t="shared" si="5870"/>
        <v>#REF!</v>
      </c>
      <c r="BD3416" s="130" t="e">
        <f t="shared" si="5870"/>
        <v>#REF!</v>
      </c>
      <c r="BE3416" s="130" t="e">
        <f t="shared" si="5870"/>
        <v>#REF!</v>
      </c>
      <c r="BF3416" s="130" t="e">
        <f t="shared" si="5870"/>
        <v>#REF!</v>
      </c>
      <c r="BG3416" s="130" t="e">
        <f t="shared" si="5870"/>
        <v>#REF!</v>
      </c>
      <c r="BH3416" s="130" t="e">
        <f t="shared" si="5870"/>
        <v>#REF!</v>
      </c>
      <c r="BI3416" s="130" t="e">
        <f t="shared" si="5870"/>
        <v>#REF!</v>
      </c>
      <c r="BJ3416" s="131" t="e">
        <f t="shared" si="5870"/>
        <v>#REF!</v>
      </c>
      <c r="BK3416"/>
      <c r="BL3416"/>
      <c r="BM3416"/>
      <c r="BN3416"/>
      <c r="BO3416"/>
      <c r="BP3416"/>
      <c r="BQ3416"/>
      <c r="BR3416"/>
      <c r="BS3416"/>
      <c r="BT3416"/>
      <c r="BU3416"/>
      <c r="BV3416"/>
      <c r="BW3416"/>
      <c r="BX3416"/>
      <c r="BY3416"/>
      <c r="BZ3416"/>
      <c r="CA3416"/>
      <c r="CB3416"/>
      <c r="CC3416"/>
      <c r="CD3416"/>
      <c r="CE3416"/>
      <c r="CF3416"/>
      <c r="CG3416"/>
      <c r="CH3416"/>
      <c r="CI3416"/>
      <c r="CJ3416"/>
      <c r="CK3416"/>
      <c r="CL3416"/>
      <c r="CM3416"/>
      <c r="CN3416"/>
      <c r="CO3416"/>
    </row>
    <row r="3417" spans="1:93" s="2" customFormat="1" ht="15" hidden="1" customHeight="1" outlineLevel="2" x14ac:dyDescent="0.25">
      <c r="A3417" s="152" t="s">
        <v>57</v>
      </c>
      <c r="B3417" s="129">
        <f t="shared" ref="B3417" si="5871">E$3</f>
        <v>0.91</v>
      </c>
      <c r="C3417" s="130">
        <f t="shared" si="5864"/>
        <v>0.91</v>
      </c>
      <c r="D3417" s="130">
        <f t="shared" si="5864"/>
        <v>0.91</v>
      </c>
      <c r="E3417" s="130">
        <f t="shared" si="5864"/>
        <v>0.91</v>
      </c>
      <c r="F3417" s="130">
        <f t="shared" si="5864"/>
        <v>0.91</v>
      </c>
      <c r="G3417" s="130">
        <f t="shared" si="5864"/>
        <v>0.91</v>
      </c>
      <c r="H3417" s="130">
        <f t="shared" si="5864"/>
        <v>0.91</v>
      </c>
      <c r="I3417" s="130">
        <f t="shared" si="5864"/>
        <v>0.91</v>
      </c>
      <c r="J3417" s="190">
        <f t="shared" si="5864"/>
        <v>0.91</v>
      </c>
      <c r="K3417" s="130">
        <f t="shared" si="5864"/>
        <v>0.91</v>
      </c>
      <c r="L3417" s="131">
        <f t="shared" si="5864"/>
        <v>0.91</v>
      </c>
      <c r="M3417" s="129">
        <f t="shared" ref="M3417" si="5872">F$3</f>
        <v>3.6</v>
      </c>
      <c r="N3417" s="130">
        <f t="shared" si="5866"/>
        <v>3.6</v>
      </c>
      <c r="O3417" s="130">
        <f t="shared" si="5866"/>
        <v>3.6</v>
      </c>
      <c r="P3417" s="130">
        <f t="shared" si="5866"/>
        <v>3.6</v>
      </c>
      <c r="Q3417" s="130">
        <f t="shared" si="5866"/>
        <v>3.6</v>
      </c>
      <c r="R3417" s="130">
        <f t="shared" si="5866"/>
        <v>3.6</v>
      </c>
      <c r="S3417" s="130">
        <f t="shared" si="5866"/>
        <v>3.6</v>
      </c>
      <c r="T3417" s="130">
        <f t="shared" si="5866"/>
        <v>3.6</v>
      </c>
      <c r="U3417" s="130">
        <f t="shared" si="5866"/>
        <v>3.6</v>
      </c>
      <c r="V3417" s="131">
        <f t="shared" si="5866"/>
        <v>3.6</v>
      </c>
      <c r="W3417" s="129">
        <f t="shared" ref="W3417" si="5873">G$3</f>
        <v>3.6</v>
      </c>
      <c r="X3417" s="130">
        <f t="shared" si="5867"/>
        <v>3.6</v>
      </c>
      <c r="Y3417" s="130">
        <f t="shared" si="5867"/>
        <v>3.6</v>
      </c>
      <c r="Z3417" s="130">
        <f t="shared" si="5867"/>
        <v>3.6</v>
      </c>
      <c r="AA3417" s="130">
        <f t="shared" si="5867"/>
        <v>3.6</v>
      </c>
      <c r="AB3417" s="130">
        <f t="shared" si="5867"/>
        <v>3.6</v>
      </c>
      <c r="AC3417" s="130">
        <f t="shared" si="5867"/>
        <v>3.6</v>
      </c>
      <c r="AD3417" s="130">
        <f t="shared" si="5867"/>
        <v>3.6</v>
      </c>
      <c r="AE3417" s="130">
        <f t="shared" si="5867"/>
        <v>3.6</v>
      </c>
      <c r="AF3417" s="131">
        <f t="shared" si="5867"/>
        <v>3.6</v>
      </c>
      <c r="AG3417" s="129">
        <f t="shared" ref="AG3417" si="5874">H$3</f>
        <v>3.6</v>
      </c>
      <c r="AH3417" s="130">
        <f t="shared" si="5868"/>
        <v>3.6</v>
      </c>
      <c r="AI3417" s="130">
        <f t="shared" si="5868"/>
        <v>3.6</v>
      </c>
      <c r="AJ3417" s="130">
        <f t="shared" si="5868"/>
        <v>3.6</v>
      </c>
      <c r="AK3417" s="130">
        <f t="shared" si="5868"/>
        <v>3.6</v>
      </c>
      <c r="AL3417" s="130">
        <f t="shared" si="5868"/>
        <v>3.6</v>
      </c>
      <c r="AM3417" s="130">
        <f t="shared" si="5868"/>
        <v>3.6</v>
      </c>
      <c r="AN3417" s="130">
        <f t="shared" si="5868"/>
        <v>3.6</v>
      </c>
      <c r="AO3417" s="130">
        <f t="shared" si="5868"/>
        <v>3.6</v>
      </c>
      <c r="AP3417" s="131">
        <f t="shared" si="5868"/>
        <v>3.6</v>
      </c>
      <c r="AQ3417" s="129">
        <f t="shared" ref="AQ3417" si="5875">I$3</f>
        <v>0.91</v>
      </c>
      <c r="AR3417" s="130">
        <f t="shared" si="5869"/>
        <v>0.91</v>
      </c>
      <c r="AS3417" s="130">
        <f t="shared" si="5869"/>
        <v>0.91</v>
      </c>
      <c r="AT3417" s="130">
        <f t="shared" si="5869"/>
        <v>0.91</v>
      </c>
      <c r="AU3417" s="130">
        <f t="shared" si="5869"/>
        <v>0.91</v>
      </c>
      <c r="AV3417" s="130">
        <f t="shared" si="5869"/>
        <v>0.91</v>
      </c>
      <c r="AW3417" s="130">
        <f t="shared" si="5869"/>
        <v>0.91</v>
      </c>
      <c r="AX3417" s="130">
        <f t="shared" si="5869"/>
        <v>0.91</v>
      </c>
      <c r="AY3417" s="130">
        <f t="shared" si="5869"/>
        <v>0.91</v>
      </c>
      <c r="AZ3417" s="131">
        <f t="shared" si="5869"/>
        <v>0.91</v>
      </c>
      <c r="BA3417" s="129">
        <f t="shared" ref="BA3417" si="5876">J$3</f>
        <v>0</v>
      </c>
      <c r="BB3417" s="130">
        <f t="shared" si="5870"/>
        <v>0</v>
      </c>
      <c r="BC3417" s="130">
        <f t="shared" si="5870"/>
        <v>0</v>
      </c>
      <c r="BD3417" s="130">
        <f t="shared" si="5870"/>
        <v>0</v>
      </c>
      <c r="BE3417" s="130">
        <f t="shared" si="5870"/>
        <v>0</v>
      </c>
      <c r="BF3417" s="130">
        <f t="shared" si="5870"/>
        <v>0</v>
      </c>
      <c r="BG3417" s="130">
        <f t="shared" si="5870"/>
        <v>0</v>
      </c>
      <c r="BH3417" s="130">
        <f t="shared" si="5870"/>
        <v>0</v>
      </c>
      <c r="BI3417" s="130">
        <f t="shared" si="5870"/>
        <v>0</v>
      </c>
      <c r="BJ3417" s="131">
        <f t="shared" si="5870"/>
        <v>0</v>
      </c>
      <c r="BK3417"/>
      <c r="BL3417"/>
      <c r="BM3417"/>
      <c r="BN3417"/>
      <c r="BO3417"/>
      <c r="BP3417"/>
      <c r="BQ3417"/>
      <c r="BR3417"/>
      <c r="BS3417"/>
      <c r="BT3417"/>
      <c r="BU3417"/>
      <c r="BV3417"/>
      <c r="BW3417"/>
      <c r="BX3417"/>
      <c r="BY3417"/>
      <c r="BZ3417"/>
      <c r="CA3417"/>
      <c r="CB3417"/>
      <c r="CC3417"/>
      <c r="CD3417"/>
      <c r="CE3417"/>
      <c r="CF3417"/>
      <c r="CG3417"/>
      <c r="CH3417"/>
      <c r="CI3417"/>
      <c r="CJ3417"/>
      <c r="CK3417"/>
      <c r="CL3417"/>
      <c r="CM3417"/>
      <c r="CN3417"/>
      <c r="CO3417"/>
    </row>
    <row r="3418" spans="1:93" s="2" customFormat="1" ht="15" hidden="1" customHeight="1" outlineLevel="2" x14ac:dyDescent="0.25">
      <c r="A3418" s="152" t="s">
        <v>58</v>
      </c>
      <c r="B3418" s="132">
        <f t="shared" ref="B3418" si="5877">B3417/10*0</f>
        <v>0</v>
      </c>
      <c r="C3418" s="133">
        <f t="shared" ref="C3418" si="5878">C3417/10*1</f>
        <v>9.0999999999999998E-2</v>
      </c>
      <c r="D3418" s="133">
        <f t="shared" ref="D3418" si="5879">D3417/10*2</f>
        <v>0.182</v>
      </c>
      <c r="E3418" s="133">
        <f t="shared" ref="E3418" si="5880">E3417/10*3</f>
        <v>0.27300000000000002</v>
      </c>
      <c r="F3418" s="133">
        <f t="shared" ref="F3418" si="5881">F3417/10*4</f>
        <v>0.36399999999999999</v>
      </c>
      <c r="G3418" s="133">
        <f t="shared" ref="G3418" si="5882">G3417/10*5</f>
        <v>0.45499999999999996</v>
      </c>
      <c r="H3418" s="133">
        <f t="shared" ref="H3418" si="5883">H3417/10*6</f>
        <v>0.54600000000000004</v>
      </c>
      <c r="I3418" s="133">
        <f t="shared" ref="I3418" si="5884">I3417/10*7</f>
        <v>0.63700000000000001</v>
      </c>
      <c r="J3418" s="191">
        <f t="shared" ref="J3418" si="5885">J3417/10*8</f>
        <v>0.72799999999999998</v>
      </c>
      <c r="K3418" s="133">
        <f t="shared" ref="K3418" si="5886">K3417/10*9</f>
        <v>0.81899999999999995</v>
      </c>
      <c r="L3418" s="134">
        <f t="shared" ref="L3418" si="5887">L3417/10*10</f>
        <v>0.90999999999999992</v>
      </c>
      <c r="M3418" s="133">
        <f t="shared" ref="M3418" si="5888">M3417/10*1</f>
        <v>0.36</v>
      </c>
      <c r="N3418" s="133">
        <f t="shared" ref="N3418" si="5889">N3417/10*2</f>
        <v>0.72</v>
      </c>
      <c r="O3418" s="133">
        <f t="shared" ref="O3418" si="5890">O3417/10*3</f>
        <v>1.08</v>
      </c>
      <c r="P3418" s="133">
        <f t="shared" ref="P3418" si="5891">P3417/10*4</f>
        <v>1.44</v>
      </c>
      <c r="Q3418" s="133">
        <f t="shared" ref="Q3418" si="5892">Q3417/10*5</f>
        <v>1.7999999999999998</v>
      </c>
      <c r="R3418" s="133">
        <f t="shared" ref="R3418" si="5893">R3417/10*6</f>
        <v>2.16</v>
      </c>
      <c r="S3418" s="133">
        <f t="shared" ref="S3418" si="5894">S3417/10*7</f>
        <v>2.52</v>
      </c>
      <c r="T3418" s="133">
        <f t="shared" ref="T3418" si="5895">T3417/10*8</f>
        <v>2.88</v>
      </c>
      <c r="U3418" s="133">
        <f t="shared" ref="U3418" si="5896">U3417/10*9</f>
        <v>3.2399999999999998</v>
      </c>
      <c r="V3418" s="134">
        <f t="shared" ref="V3418" si="5897">V3417/10*10</f>
        <v>3.5999999999999996</v>
      </c>
      <c r="W3418" s="133">
        <f t="shared" ref="W3418" si="5898">W3417/10*1</f>
        <v>0.36</v>
      </c>
      <c r="X3418" s="133">
        <f t="shared" ref="X3418" si="5899">X3417/10*2</f>
        <v>0.72</v>
      </c>
      <c r="Y3418" s="133">
        <f t="shared" ref="Y3418" si="5900">Y3417/10*3</f>
        <v>1.08</v>
      </c>
      <c r="Z3418" s="133">
        <f t="shared" ref="Z3418" si="5901">Z3417/10*4</f>
        <v>1.44</v>
      </c>
      <c r="AA3418" s="133">
        <f t="shared" ref="AA3418" si="5902">AA3417/10*5</f>
        <v>1.7999999999999998</v>
      </c>
      <c r="AB3418" s="133">
        <f t="shared" ref="AB3418" si="5903">AB3417/10*6</f>
        <v>2.16</v>
      </c>
      <c r="AC3418" s="133">
        <f t="shared" ref="AC3418" si="5904">AC3417/10*7</f>
        <v>2.52</v>
      </c>
      <c r="AD3418" s="133">
        <f t="shared" ref="AD3418" si="5905">AD3417/10*8</f>
        <v>2.88</v>
      </c>
      <c r="AE3418" s="134">
        <f t="shared" ref="AE3418" si="5906">AE3417/10*9</f>
        <v>3.2399999999999998</v>
      </c>
      <c r="AF3418" s="134">
        <f t="shared" ref="AF3418" si="5907">AF3417/10*10</f>
        <v>3.5999999999999996</v>
      </c>
      <c r="AG3418" s="133">
        <f t="shared" ref="AG3418" si="5908">AG3417/10*1</f>
        <v>0.36</v>
      </c>
      <c r="AH3418" s="133">
        <f t="shared" ref="AH3418" si="5909">AH3417/10*2</f>
        <v>0.72</v>
      </c>
      <c r="AI3418" s="133">
        <f t="shared" ref="AI3418" si="5910">AI3417/10*3</f>
        <v>1.08</v>
      </c>
      <c r="AJ3418" s="133">
        <f t="shared" ref="AJ3418" si="5911">AJ3417/10*4</f>
        <v>1.44</v>
      </c>
      <c r="AK3418" s="133">
        <f t="shared" ref="AK3418" si="5912">AK3417/10*5</f>
        <v>1.7999999999999998</v>
      </c>
      <c r="AL3418" s="133">
        <f t="shared" ref="AL3418" si="5913">AL3417/10*6</f>
        <v>2.16</v>
      </c>
      <c r="AM3418" s="133">
        <f t="shared" ref="AM3418" si="5914">AM3417/10*7</f>
        <v>2.52</v>
      </c>
      <c r="AN3418" s="133">
        <f t="shared" ref="AN3418" si="5915">AN3417/10*8</f>
        <v>2.88</v>
      </c>
      <c r="AO3418" s="134">
        <f t="shared" ref="AO3418" si="5916">AO3417/10*9</f>
        <v>3.2399999999999998</v>
      </c>
      <c r="AP3418" s="134">
        <f t="shared" ref="AP3418" si="5917">AP3417/10*10</f>
        <v>3.5999999999999996</v>
      </c>
      <c r="AQ3418" s="133">
        <f t="shared" ref="AQ3418" si="5918">AQ3417/10*1</f>
        <v>9.0999999999999998E-2</v>
      </c>
      <c r="AR3418" s="133">
        <f t="shared" ref="AR3418" si="5919">AR3417/10*2</f>
        <v>0.182</v>
      </c>
      <c r="AS3418" s="133">
        <f t="shared" ref="AS3418" si="5920">AS3417/10*3</f>
        <v>0.27300000000000002</v>
      </c>
      <c r="AT3418" s="133">
        <f t="shared" ref="AT3418" si="5921">AT3417/10*4</f>
        <v>0.36399999999999999</v>
      </c>
      <c r="AU3418" s="133">
        <f t="shared" ref="AU3418" si="5922">AU3417/10*5</f>
        <v>0.45499999999999996</v>
      </c>
      <c r="AV3418" s="133">
        <f t="shared" ref="AV3418" si="5923">AV3417/10*6</f>
        <v>0.54600000000000004</v>
      </c>
      <c r="AW3418" s="133">
        <f t="shared" ref="AW3418" si="5924">AW3417/10*7</f>
        <v>0.63700000000000001</v>
      </c>
      <c r="AX3418" s="133">
        <f t="shared" ref="AX3418" si="5925">AX3417/10*8</f>
        <v>0.72799999999999998</v>
      </c>
      <c r="AY3418" s="134">
        <f t="shared" ref="AY3418" si="5926">AY3417/10*9</f>
        <v>0.81899999999999995</v>
      </c>
      <c r="AZ3418" s="134">
        <f t="shared" ref="AZ3418" si="5927">AZ3417/10*10</f>
        <v>0.90999999999999992</v>
      </c>
      <c r="BA3418" s="133">
        <f t="shared" ref="BA3418" si="5928">BA3417/10*1</f>
        <v>0</v>
      </c>
      <c r="BB3418" s="133">
        <f t="shared" ref="BB3418" si="5929">BB3417/10*2</f>
        <v>0</v>
      </c>
      <c r="BC3418" s="133">
        <f t="shared" ref="BC3418" si="5930">BC3417/10*3</f>
        <v>0</v>
      </c>
      <c r="BD3418" s="133">
        <f t="shared" ref="BD3418" si="5931">BD3417/10*4</f>
        <v>0</v>
      </c>
      <c r="BE3418" s="133">
        <f t="shared" ref="BE3418" si="5932">BE3417/10*5</f>
        <v>0</v>
      </c>
      <c r="BF3418" s="133">
        <f t="shared" ref="BF3418" si="5933">BF3417/10*6</f>
        <v>0</v>
      </c>
      <c r="BG3418" s="133">
        <f t="shared" ref="BG3418" si="5934">BG3417/10*7</f>
        <v>0</v>
      </c>
      <c r="BH3418" s="133">
        <f t="shared" ref="BH3418" si="5935">BH3417/10*8</f>
        <v>0</v>
      </c>
      <c r="BI3418" s="134">
        <f t="shared" ref="BI3418" si="5936">BI3417/10*9</f>
        <v>0</v>
      </c>
      <c r="BJ3418" s="134">
        <f t="shared" ref="BJ3418" si="5937">BJ3417/10*10</f>
        <v>0</v>
      </c>
      <c r="BK3418"/>
      <c r="BL3418"/>
      <c r="BM3418"/>
      <c r="BN3418"/>
      <c r="BO3418"/>
      <c r="BP3418"/>
      <c r="BQ3418"/>
      <c r="BR3418"/>
      <c r="BS3418"/>
      <c r="BT3418"/>
      <c r="BU3418"/>
      <c r="BV3418"/>
      <c r="BW3418"/>
      <c r="BX3418"/>
      <c r="BY3418"/>
      <c r="BZ3418"/>
      <c r="CA3418"/>
      <c r="CB3418"/>
      <c r="CC3418"/>
      <c r="CD3418"/>
      <c r="CE3418"/>
      <c r="CF3418"/>
      <c r="CG3418"/>
      <c r="CH3418"/>
      <c r="CI3418"/>
      <c r="CJ3418"/>
      <c r="CK3418"/>
      <c r="CL3418"/>
      <c r="CM3418"/>
      <c r="CN3418"/>
      <c r="CO3418"/>
    </row>
    <row r="3419" spans="1:93" ht="15.75" hidden="1" outlineLevel="2" thickBot="1" x14ac:dyDescent="0.3">
      <c r="A3419" s="152" t="s">
        <v>60</v>
      </c>
      <c r="B3419" s="192" t="e">
        <f t="shared" ref="B3419:BJ3419" si="5938">-B3416+B3415*B3418-1*IF(AND($A3066=B3414,B3418&gt;=$A3362),B3418-$A3362,0)</f>
        <v>#REF!</v>
      </c>
      <c r="C3419" s="193" t="e">
        <f t="shared" si="5938"/>
        <v>#REF!</v>
      </c>
      <c r="D3419" s="193" t="e">
        <f t="shared" si="5938"/>
        <v>#REF!</v>
      </c>
      <c r="E3419" s="193" t="e">
        <f t="shared" si="5938"/>
        <v>#REF!</v>
      </c>
      <c r="F3419" s="193" t="e">
        <f t="shared" si="5938"/>
        <v>#REF!</v>
      </c>
      <c r="G3419" s="193" t="e">
        <f t="shared" si="5938"/>
        <v>#REF!</v>
      </c>
      <c r="H3419" s="193" t="e">
        <f t="shared" si="5938"/>
        <v>#REF!</v>
      </c>
      <c r="I3419" s="193" t="e">
        <f t="shared" si="5938"/>
        <v>#REF!</v>
      </c>
      <c r="J3419" s="193" t="e">
        <f t="shared" si="5938"/>
        <v>#REF!</v>
      </c>
      <c r="K3419" s="193" t="e">
        <f t="shared" si="5938"/>
        <v>#REF!</v>
      </c>
      <c r="L3419" s="194" t="e">
        <f t="shared" si="5938"/>
        <v>#REF!</v>
      </c>
      <c r="M3419" s="192" t="e">
        <f t="shared" si="5938"/>
        <v>#REF!</v>
      </c>
      <c r="N3419" s="193" t="e">
        <f t="shared" si="5938"/>
        <v>#REF!</v>
      </c>
      <c r="O3419" s="193" t="e">
        <f t="shared" si="5938"/>
        <v>#REF!</v>
      </c>
      <c r="P3419" s="193" t="e">
        <f t="shared" si="5938"/>
        <v>#REF!</v>
      </c>
      <c r="Q3419" s="193" t="e">
        <f t="shared" si="5938"/>
        <v>#REF!</v>
      </c>
      <c r="R3419" s="193" t="e">
        <f t="shared" si="5938"/>
        <v>#REF!</v>
      </c>
      <c r="S3419" s="193" t="e">
        <f t="shared" si="5938"/>
        <v>#REF!</v>
      </c>
      <c r="T3419" s="193" t="e">
        <f t="shared" si="5938"/>
        <v>#REF!</v>
      </c>
      <c r="U3419" s="193" t="e">
        <f t="shared" si="5938"/>
        <v>#REF!</v>
      </c>
      <c r="V3419" s="194" t="e">
        <f t="shared" si="5938"/>
        <v>#REF!</v>
      </c>
      <c r="W3419" s="192" t="e">
        <f t="shared" si="5938"/>
        <v>#REF!</v>
      </c>
      <c r="X3419" s="193" t="e">
        <f t="shared" si="5938"/>
        <v>#REF!</v>
      </c>
      <c r="Y3419" s="193" t="e">
        <f t="shared" si="5938"/>
        <v>#REF!</v>
      </c>
      <c r="Z3419" s="193" t="e">
        <f t="shared" si="5938"/>
        <v>#REF!</v>
      </c>
      <c r="AA3419" s="193" t="e">
        <f t="shared" si="5938"/>
        <v>#REF!</v>
      </c>
      <c r="AB3419" s="193" t="e">
        <f t="shared" si="5938"/>
        <v>#REF!</v>
      </c>
      <c r="AC3419" s="193" t="e">
        <f t="shared" si="5938"/>
        <v>#REF!</v>
      </c>
      <c r="AD3419" s="193" t="e">
        <f t="shared" si="5938"/>
        <v>#REF!</v>
      </c>
      <c r="AE3419" s="193" t="e">
        <f t="shared" si="5938"/>
        <v>#REF!</v>
      </c>
      <c r="AF3419" s="194" t="e">
        <f t="shared" si="5938"/>
        <v>#REF!</v>
      </c>
      <c r="AG3419" s="192" t="e">
        <f t="shared" si="5938"/>
        <v>#REF!</v>
      </c>
      <c r="AH3419" s="193" t="e">
        <f t="shared" si="5938"/>
        <v>#REF!</v>
      </c>
      <c r="AI3419" s="193" t="e">
        <f t="shared" si="5938"/>
        <v>#REF!</v>
      </c>
      <c r="AJ3419" s="193" t="e">
        <f t="shared" si="5938"/>
        <v>#REF!</v>
      </c>
      <c r="AK3419" s="193" t="e">
        <f t="shared" si="5938"/>
        <v>#REF!</v>
      </c>
      <c r="AL3419" s="193" t="e">
        <f t="shared" si="5938"/>
        <v>#REF!</v>
      </c>
      <c r="AM3419" s="193" t="e">
        <f t="shared" si="5938"/>
        <v>#REF!</v>
      </c>
      <c r="AN3419" s="193" t="e">
        <f t="shared" si="5938"/>
        <v>#REF!</v>
      </c>
      <c r="AO3419" s="193" t="e">
        <f t="shared" si="5938"/>
        <v>#REF!</v>
      </c>
      <c r="AP3419" s="194" t="e">
        <f t="shared" si="5938"/>
        <v>#REF!</v>
      </c>
      <c r="AQ3419" s="192" t="e">
        <f t="shared" si="5938"/>
        <v>#REF!</v>
      </c>
      <c r="AR3419" s="193" t="e">
        <f t="shared" si="5938"/>
        <v>#REF!</v>
      </c>
      <c r="AS3419" s="193" t="e">
        <f t="shared" si="5938"/>
        <v>#REF!</v>
      </c>
      <c r="AT3419" s="193" t="e">
        <f t="shared" si="5938"/>
        <v>#REF!</v>
      </c>
      <c r="AU3419" s="193" t="e">
        <f t="shared" si="5938"/>
        <v>#REF!</v>
      </c>
      <c r="AV3419" s="193" t="e">
        <f t="shared" si="5938"/>
        <v>#REF!</v>
      </c>
      <c r="AW3419" s="193" t="e">
        <f t="shared" si="5938"/>
        <v>#REF!</v>
      </c>
      <c r="AX3419" s="193" t="e">
        <f t="shared" si="5938"/>
        <v>#REF!</v>
      </c>
      <c r="AY3419" s="193" t="e">
        <f t="shared" si="5938"/>
        <v>#REF!</v>
      </c>
      <c r="AZ3419" s="194" t="e">
        <f t="shared" si="5938"/>
        <v>#REF!</v>
      </c>
      <c r="BA3419" s="192" t="e">
        <f t="shared" si="5938"/>
        <v>#REF!</v>
      </c>
      <c r="BB3419" s="193" t="e">
        <f t="shared" si="5938"/>
        <v>#REF!</v>
      </c>
      <c r="BC3419" s="193" t="e">
        <f t="shared" si="5938"/>
        <v>#REF!</v>
      </c>
      <c r="BD3419" s="193" t="e">
        <f t="shared" si="5938"/>
        <v>#REF!</v>
      </c>
      <c r="BE3419" s="193" t="e">
        <f t="shared" si="5938"/>
        <v>#REF!</v>
      </c>
      <c r="BF3419" s="193" t="e">
        <f t="shared" si="5938"/>
        <v>#REF!</v>
      </c>
      <c r="BG3419" s="193" t="e">
        <f t="shared" si="5938"/>
        <v>#REF!</v>
      </c>
      <c r="BH3419" s="193" t="e">
        <f t="shared" si="5938"/>
        <v>#REF!</v>
      </c>
      <c r="BI3419" s="193" t="e">
        <f t="shared" si="5938"/>
        <v>#REF!</v>
      </c>
      <c r="BJ3419" s="194" t="e">
        <f t="shared" si="5938"/>
        <v>#REF!</v>
      </c>
    </row>
    <row r="3420" spans="1:93" hidden="1" outlineLevel="2" x14ac:dyDescent="0.25"/>
    <row r="3421" spans="1:93" hidden="1" outlineLevel="1" collapsed="1" x14ac:dyDescent="0.25">
      <c r="A3421" s="181" t="e">
        <f>7*B3066/10</f>
        <v>#REF!</v>
      </c>
      <c r="B3421" s="180"/>
      <c r="C3421" s="180"/>
      <c r="D3421" s="180"/>
    </row>
    <row r="3422" spans="1:93" hidden="1" outlineLevel="2" x14ac:dyDescent="0.25">
      <c r="B3422" s="316" t="e">
        <f>#REF!</f>
        <v>#REF!</v>
      </c>
      <c r="C3422" s="317"/>
      <c r="D3422" s="316" t="e">
        <f>#REF!</f>
        <v>#REF!</v>
      </c>
      <c r="E3422" s="317"/>
      <c r="F3422" s="316" t="e">
        <f>#REF!</f>
        <v>#REF!</v>
      </c>
      <c r="G3422" s="317"/>
      <c r="H3422" s="316" t="e">
        <f>#REF!</f>
        <v>#REF!</v>
      </c>
      <c r="I3422" s="317"/>
      <c r="J3422" s="316" t="e">
        <f>#REF!</f>
        <v>#REF!</v>
      </c>
      <c r="K3422" s="317"/>
      <c r="L3422" s="316" t="e">
        <f>#REF!</f>
        <v>#REF!</v>
      </c>
      <c r="M3422" s="317"/>
    </row>
    <row r="3423" spans="1:93" hidden="1" outlineLevel="2" x14ac:dyDescent="0.25">
      <c r="B3423" s="105" t="e">
        <f>#REF!</f>
        <v>#REF!</v>
      </c>
      <c r="C3423" s="106">
        <v>0</v>
      </c>
      <c r="D3423" s="107" t="e">
        <f>#REF!</f>
        <v>#REF!</v>
      </c>
      <c r="E3423" s="106">
        <v>0</v>
      </c>
      <c r="F3423" s="107" t="e">
        <f>#REF!</f>
        <v>#REF!</v>
      </c>
      <c r="G3423" s="106">
        <v>0</v>
      </c>
      <c r="H3423" s="107" t="e">
        <f>#REF!</f>
        <v>#REF!</v>
      </c>
      <c r="I3423" s="106">
        <v>0</v>
      </c>
      <c r="J3423" s="107" t="e">
        <f>#REF!</f>
        <v>#REF!</v>
      </c>
      <c r="K3423" s="106">
        <v>0</v>
      </c>
      <c r="L3423" s="107" t="e">
        <f>#REF!</f>
        <v>#REF!</v>
      </c>
      <c r="M3423" s="106">
        <v>0</v>
      </c>
      <c r="X3423" s="146"/>
      <c r="Y3423" s="147"/>
    </row>
    <row r="3424" spans="1:93" hidden="1" outlineLevel="2" x14ac:dyDescent="0.25">
      <c r="B3424" s="105" t="e">
        <f>#REF!</f>
        <v>#REF!</v>
      </c>
      <c r="C3424" s="106" t="e">
        <f>IF($A3066=B3422,1*($B3066-$A3421)^2*(2*$A3421+$B3066)/$B3066^3,0)</f>
        <v>#REF!</v>
      </c>
      <c r="D3424" s="107" t="e">
        <f>#REF!</f>
        <v>#REF!</v>
      </c>
      <c r="E3424" s="106" t="e">
        <f>IF($A3066=D3422,1*($B3066-$A3421)^2*(2*$A3421+$B3066)/$B3066^3,0)</f>
        <v>#REF!</v>
      </c>
      <c r="F3424" s="107" t="e">
        <f>#REF!</f>
        <v>#REF!</v>
      </c>
      <c r="G3424" s="106" t="e">
        <f>IF($A3066=F3422,1*($B3066-$A3421)^2*(2*$A3421+$B3066)/$B3066^3,0)</f>
        <v>#REF!</v>
      </c>
      <c r="H3424" s="107" t="e">
        <f>#REF!</f>
        <v>#REF!</v>
      </c>
      <c r="I3424" s="106" t="e">
        <f>IF($A3066=H3422,1*($B3066-$A3421)^2*(2*$A3421+$B3066)/$B3066^3,0)</f>
        <v>#REF!</v>
      </c>
      <c r="J3424" s="107" t="e">
        <f>#REF!</f>
        <v>#REF!</v>
      </c>
      <c r="K3424" s="106" t="e">
        <f>IF($A3066=J3422,1*($B3066-$A3421)^2*(2*$A3421+$B3066)/$B3066^3,0)</f>
        <v>#REF!</v>
      </c>
      <c r="L3424" s="107" t="e">
        <f>#REF!</f>
        <v>#REF!</v>
      </c>
      <c r="M3424" s="106" t="e">
        <f>IF($A3066=L3422,1*($B3066-$A3421)^2*(2*$A3421+$B3066)/$B3066^3,0)</f>
        <v>#REF!</v>
      </c>
    </row>
    <row r="3425" spans="1:34" hidden="1" outlineLevel="2" x14ac:dyDescent="0.25">
      <c r="A3425" t="s">
        <v>36</v>
      </c>
      <c r="B3425" s="105" t="e">
        <f>#REF!</f>
        <v>#REF!</v>
      </c>
      <c r="C3425" s="106" t="e">
        <f>IF($A3066=B3422,1*$A3421*($B3066-$A3421)^2/$B3066^2,0)</f>
        <v>#REF!</v>
      </c>
      <c r="D3425" s="107" t="e">
        <f>#REF!</f>
        <v>#REF!</v>
      </c>
      <c r="E3425" s="106" t="e">
        <f>IF($A3066=D3422,1*$A3421*($B3066-$A3421)^2/$B3066^2,0)</f>
        <v>#REF!</v>
      </c>
      <c r="F3425" s="107" t="e">
        <f>#REF!</f>
        <v>#REF!</v>
      </c>
      <c r="G3425" s="106" t="e">
        <f>IF($A3066=F3422,1*$A3421*($B3066-$A3421)^2/$B3066^2,0)</f>
        <v>#REF!</v>
      </c>
      <c r="H3425" s="107" t="e">
        <f>#REF!</f>
        <v>#REF!</v>
      </c>
      <c r="I3425" s="106" t="e">
        <f>IF($A3066=H3422,1*$A3421*($B3066-$A3421)^2/$B3066^2,0)</f>
        <v>#REF!</v>
      </c>
      <c r="J3425" s="107" t="e">
        <f>#REF!</f>
        <v>#REF!</v>
      </c>
      <c r="K3425" s="106" t="e">
        <f>IF($A3066=J3422,1*$A3421*($B3066-$A3421)^2/$B3066^2,0)</f>
        <v>#REF!</v>
      </c>
      <c r="L3425" s="107" t="e">
        <f>#REF!</f>
        <v>#REF!</v>
      </c>
      <c r="M3425" s="106" t="e">
        <f>IF($A3066=L3422,1*$A3421*($B3066-$A3421)^2/$B3066^2,0)</f>
        <v>#REF!</v>
      </c>
      <c r="X3425" s="149"/>
    </row>
    <row r="3426" spans="1:34" hidden="1" outlineLevel="2" x14ac:dyDescent="0.25">
      <c r="B3426" s="105" t="e">
        <f>#REF!</f>
        <v>#REF!</v>
      </c>
      <c r="C3426" s="108">
        <v>0</v>
      </c>
      <c r="D3426" s="107" t="e">
        <f>#REF!</f>
        <v>#REF!</v>
      </c>
      <c r="E3426" s="108">
        <v>0</v>
      </c>
      <c r="F3426" s="107" t="e">
        <f>#REF!</f>
        <v>#REF!</v>
      </c>
      <c r="G3426" s="108">
        <v>0</v>
      </c>
      <c r="H3426" s="107" t="e">
        <f>#REF!</f>
        <v>#REF!</v>
      </c>
      <c r="I3426" s="108">
        <v>0</v>
      </c>
      <c r="J3426" s="107" t="e">
        <f>#REF!</f>
        <v>#REF!</v>
      </c>
      <c r="K3426" s="108">
        <v>0</v>
      </c>
      <c r="L3426" s="107" t="e">
        <f>#REF!</f>
        <v>#REF!</v>
      </c>
      <c r="M3426" s="108">
        <v>0</v>
      </c>
    </row>
    <row r="3427" spans="1:34" hidden="1" outlineLevel="2" x14ac:dyDescent="0.25">
      <c r="B3427" s="105" t="e">
        <f>#REF!</f>
        <v>#REF!</v>
      </c>
      <c r="C3427" s="106" t="e">
        <f>IF($A3066=B3422,1*($A3421)^2*(3*$B3066-2*$A3421)/$B3066^3,0)</f>
        <v>#REF!</v>
      </c>
      <c r="D3427" s="107" t="e">
        <f>#REF!</f>
        <v>#REF!</v>
      </c>
      <c r="E3427" s="106" t="e">
        <f>IF($A3066=D3422,1*($A3421)^2*(3*$B3066-2*$A3421)/$B3066^3,0)</f>
        <v>#REF!</v>
      </c>
      <c r="F3427" s="107" t="e">
        <f>#REF!</f>
        <v>#REF!</v>
      </c>
      <c r="G3427" s="106" t="e">
        <f>IF($A3066=F3422,1*($A3421)^2*(3*$B3066-2*$A3421)/$B3066^3,0)</f>
        <v>#REF!</v>
      </c>
      <c r="H3427" s="107" t="e">
        <f>#REF!</f>
        <v>#REF!</v>
      </c>
      <c r="I3427" s="106" t="e">
        <f>IF($A3066=H3422,1*($A3421)^2*(3*$B3066-2*$A3421)/$B3066^3,0)</f>
        <v>#REF!</v>
      </c>
      <c r="J3427" s="107" t="e">
        <f>#REF!</f>
        <v>#REF!</v>
      </c>
      <c r="K3427" s="106" t="e">
        <f>IF($A3066=J3422,1*($A3421)^2*(3*$B3066-2*$A3421)/$B3066^3,0)</f>
        <v>#REF!</v>
      </c>
      <c r="L3427" s="107" t="e">
        <f>#REF!</f>
        <v>#REF!</v>
      </c>
      <c r="M3427" s="106" t="e">
        <f>IF($A3066=L3422,1*($A3421)^2*(3*$B3066-2*$A3421)/$B3066^3,0)</f>
        <v>#REF!</v>
      </c>
    </row>
    <row r="3428" spans="1:34" hidden="1" outlineLevel="2" x14ac:dyDescent="0.25">
      <c r="B3428" s="105" t="e">
        <f>#REF!</f>
        <v>#REF!</v>
      </c>
      <c r="C3428" s="108" t="e">
        <f>IF($A3066=B3422,-1*($B3066-$A3421)*$A3421^2/$B3066^2,0)</f>
        <v>#REF!</v>
      </c>
      <c r="D3428" s="107" t="e">
        <f>#REF!</f>
        <v>#REF!</v>
      </c>
      <c r="E3428" s="108" t="e">
        <f>IF($A3066=D3422,-1*($B3066-$A3421)*$A3421^2/$B3066^2,0)</f>
        <v>#REF!</v>
      </c>
      <c r="F3428" s="107" t="e">
        <f>#REF!</f>
        <v>#REF!</v>
      </c>
      <c r="G3428" s="108" t="e">
        <f>IF($A3066=F3422,-1*($B3066-$A3421)*$A3421^2/$B3066^2,0)</f>
        <v>#REF!</v>
      </c>
      <c r="H3428" s="107" t="e">
        <f>#REF!</f>
        <v>#REF!</v>
      </c>
      <c r="I3428" s="108" t="e">
        <f>IF($A3066=H3422,-1*($B3066-$A3421)*$A3421^2/$B3066^2,0)</f>
        <v>#REF!</v>
      </c>
      <c r="J3428" s="107" t="e">
        <f>#REF!</f>
        <v>#REF!</v>
      </c>
      <c r="K3428" s="108" t="e">
        <f>IF($A3066=J3422,-1*($B3066-$A3421)*$A3421^2/$B3066^2,0)</f>
        <v>#REF!</v>
      </c>
      <c r="L3428" s="107" t="e">
        <f>#REF!</f>
        <v>#REF!</v>
      </c>
      <c r="M3428" s="108" t="e">
        <f>IF($A3066=L3422,-1*($B3066-$A3421)*$A3421^2/$B3066^2,0)</f>
        <v>#REF!</v>
      </c>
    </row>
    <row r="3429" spans="1:34" hidden="1" outlineLevel="2" x14ac:dyDescent="0.25">
      <c r="C3429" t="s">
        <v>61</v>
      </c>
      <c r="D3429" s="182"/>
      <c r="E3429" s="183"/>
      <c r="F3429" s="182"/>
      <c r="G3429" s="183"/>
      <c r="H3429" s="182"/>
      <c r="I3429" s="183"/>
      <c r="J3429" s="182"/>
      <c r="K3429" s="183"/>
      <c r="L3429" s="182"/>
      <c r="M3429" s="183"/>
      <c r="N3429" s="182"/>
      <c r="O3429" s="183"/>
      <c r="P3429" s="182"/>
      <c r="Q3429" s="183"/>
      <c r="R3429" s="182"/>
      <c r="S3429" s="183"/>
    </row>
    <row r="3430" spans="1:34" hidden="1" outlineLevel="2" x14ac:dyDescent="0.25">
      <c r="B3430" s="105">
        <v>1</v>
      </c>
      <c r="C3430" s="108">
        <f t="shared" ref="C3430" si="5939">-(IFERROR(VLOOKUP($B3430,$B3423:$C3428,2,0),0)+IFERROR(VLOOKUP($B3430,$D3423:$E3428,2,0),0)+IFERROR(VLOOKUP($B3430,$F3423:$G3428,2,0),0)+IFERROR(VLOOKUP($B3430,$H3423:$I3428,2,0),0)+IFERROR(VLOOKUP($B3430,$J3423:$K3428,2,0),0)+IFERROR(VLOOKUP($B3430,$L3423:$M3428,2,0),0)+IFERROR(VLOOKUP($B3430,$N3423:$O3428,2,0),0)+IFERROR(VLOOKUP($B3430,$P3423:$Q3428,2,0),0)+IFERROR(VLOOKUP($B3430,$R3423:$S3428,2,0),0))</f>
        <v>0</v>
      </c>
      <c r="E3430" s="109"/>
      <c r="F3430" s="325" t="s">
        <v>37</v>
      </c>
      <c r="G3430" s="325"/>
      <c r="H3430" s="325"/>
      <c r="I3430" s="325"/>
      <c r="J3430" s="325"/>
      <c r="K3430" s="325"/>
      <c r="L3430" s="325"/>
      <c r="M3430" s="325"/>
      <c r="N3430" s="325"/>
      <c r="O3430" s="325"/>
      <c r="P3430" s="325"/>
      <c r="Q3430" s="325"/>
      <c r="R3430" s="325"/>
      <c r="S3430" s="325"/>
      <c r="T3430" s="325"/>
      <c r="U3430" s="325"/>
      <c r="V3430" s="325"/>
      <c r="W3430" s="325"/>
      <c r="X3430" s="325"/>
      <c r="Y3430" s="325"/>
      <c r="Z3430" s="325"/>
      <c r="AA3430" s="325"/>
      <c r="AB3430" s="110"/>
      <c r="AC3430" s="110"/>
      <c r="AD3430" s="110"/>
      <c r="AE3430" s="110"/>
      <c r="AF3430" s="110"/>
      <c r="AG3430" s="110"/>
      <c r="AH3430" s="110"/>
    </row>
    <row r="3431" spans="1:34" hidden="1" outlineLevel="2" x14ac:dyDescent="0.25">
      <c r="B3431" s="105">
        <v>2</v>
      </c>
      <c r="C3431" s="108">
        <f t="shared" ref="C3431" si="5940">-(IFERROR(VLOOKUP($B3431,$B3423:$C3428,2,0),0)+IFERROR(VLOOKUP($B3431,$D3423:$E3428,2,0),0)+IFERROR(VLOOKUP($B3431,$F3423:$G3428,2,0),0)+IFERROR(VLOOKUP($B3431,$H3423:$I3428,2,0),0)+IFERROR(VLOOKUP($B3431,$J3423:$K3428,2,0),0)+IFERROR(VLOOKUP($B3431,$L3423:$M3428,2,0),0)+IFERROR(VLOOKUP($B3431,$N3423:$O3428,2,0),0)+IFERROR(VLOOKUP($B3431,$P3423:$Q3428,2,0),0)+IFERROR(VLOOKUP($B3431,$R3423:$S3428,2,0),0))</f>
        <v>0</v>
      </c>
      <c r="E3431" s="110"/>
      <c r="F3431" s="110"/>
      <c r="G3431" s="326" t="s">
        <v>38</v>
      </c>
      <c r="H3431" s="326"/>
      <c r="I3431" s="326"/>
      <c r="J3431" s="326"/>
      <c r="K3431" s="326"/>
      <c r="L3431" s="326"/>
      <c r="M3431" s="110"/>
      <c r="N3431" s="110"/>
      <c r="O3431" s="110"/>
      <c r="P3431" s="327" t="s">
        <v>39</v>
      </c>
      <c r="Q3431" s="327"/>
      <c r="R3431" s="327"/>
      <c r="S3431" s="327"/>
      <c r="T3431" s="327"/>
      <c r="U3431" s="327"/>
      <c r="V3431" s="110"/>
      <c r="W3431" s="110"/>
      <c r="X3431" s="110"/>
      <c r="Y3431" s="110"/>
      <c r="Z3431" s="110"/>
      <c r="AA3431" s="110"/>
      <c r="AB3431" s="110"/>
      <c r="AC3431" s="110"/>
      <c r="AD3431" s="110"/>
      <c r="AE3431" s="110"/>
      <c r="AF3431" s="110"/>
      <c r="AG3431" s="110"/>
      <c r="AH3431" s="110"/>
    </row>
    <row r="3432" spans="1:34" hidden="1" outlineLevel="2" x14ac:dyDescent="0.25">
      <c r="B3432" s="105">
        <v>3</v>
      </c>
      <c r="C3432" s="108">
        <f t="shared" ref="C3432" si="5941">-(IFERROR(VLOOKUP($B3432,$B3423:$C3428,2,0),0)+IFERROR(VLOOKUP($B3432,$D3423:$E3428,2,0),0)+IFERROR(VLOOKUP($B3432,$F3423:$G3428,2,0),0)+IFERROR(VLOOKUP($B3432,$H3423:$I3428,2,0),0)+IFERROR(VLOOKUP($B3432,$J3423:$K3428,2,0),0)+IFERROR(VLOOKUP($B3432,$L3423:$M3428,2,0),0)+IFERROR(VLOOKUP($B3432,$N3423:$O3428,2,0),0)+IFERROR(VLOOKUP($B3432,$P3423:$Q3428,2,0),0)+IFERROR(VLOOKUP($B3432,$R3423:$S3428,2,0),0))</f>
        <v>0</v>
      </c>
      <c r="E3432" s="110"/>
      <c r="F3432" s="110"/>
      <c r="G3432" s="112">
        <v>6</v>
      </c>
      <c r="H3432" s="112">
        <v>5</v>
      </c>
      <c r="I3432" s="112">
        <v>4</v>
      </c>
      <c r="J3432" s="112">
        <v>3</v>
      </c>
      <c r="K3432" s="112">
        <v>2</v>
      </c>
      <c r="L3432" s="112">
        <v>1</v>
      </c>
      <c r="M3432" s="110"/>
      <c r="O3432" s="110"/>
      <c r="P3432" s="112">
        <v>6</v>
      </c>
      <c r="Q3432" s="112">
        <v>5</v>
      </c>
      <c r="R3432" s="112">
        <v>4</v>
      </c>
      <c r="S3432" s="112">
        <v>3</v>
      </c>
      <c r="T3432" s="112">
        <v>2</v>
      </c>
      <c r="U3432" s="112">
        <v>1</v>
      </c>
      <c r="AB3432" s="110"/>
      <c r="AC3432" s="110"/>
      <c r="AD3432" s="110"/>
      <c r="AE3432" s="110"/>
      <c r="AF3432" s="110"/>
      <c r="AG3432" s="110"/>
      <c r="AH3432" s="110"/>
    </row>
    <row r="3433" spans="1:34" hidden="1" outlineLevel="2" x14ac:dyDescent="0.25">
      <c r="B3433" s="105">
        <v>4</v>
      </c>
      <c r="C3433" s="108">
        <f t="shared" ref="C3433" si="5942">-(IFERROR(VLOOKUP($B3433,$B3423:$C3428,2,0),0)+IFERROR(VLOOKUP($B3433,$D3423:$E3428,2,0),0)+IFERROR(VLOOKUP($B3433,$F3423:$G3428,2,0),0)+IFERROR(VLOOKUP($B3433,$H3423:$I3428,2,0),0)+IFERROR(VLOOKUP($B3433,$J3423:$K3428,2,0),0)+IFERROR(VLOOKUP($B3433,$L3423:$M3428,2,0),0)+IFERROR(VLOOKUP($B3433,$N3423:$O3428,2,0),0)+IFERROR(VLOOKUP($B3433,$P3423:$Q3428,2,0),0)+IFERROR(VLOOKUP($B3433,$R3423:$S3428,2,0),0))</f>
        <v>0</v>
      </c>
      <c r="E3433" s="110"/>
      <c r="F3433" s="105">
        <v>1</v>
      </c>
      <c r="G3433" s="184" t="e">
        <f t="array" ref="G3433:G3439">MMULT(MINVERSE($C$24:$I$30),$C3430:$C3436)</f>
        <v>#NUM!</v>
      </c>
      <c r="H3433" s="184" t="e">
        <f t="array" ref="H3433:H3438">MMULT(MINVERSE($C$24:$H$29),$C3430:$C3435)</f>
        <v>#NUM!</v>
      </c>
      <c r="I3433" s="184" t="e">
        <f t="array" ref="I3433:I3437">MMULT(MINVERSE($C$24:$G$28),$C3430:$C3434)</f>
        <v>#NUM!</v>
      </c>
      <c r="J3433" s="184" t="e">
        <f t="array" ref="J3433:J3436">MMULT(MINVERSE($C$24:$F$27),$C3430:$C3433)</f>
        <v>#NUM!</v>
      </c>
      <c r="K3433" s="184" t="e">
        <f t="array" ref="K3433:K3435">MMULT(MINVERSE($C$24:$E$26),$C3430:$C3432)</f>
        <v>#NUM!</v>
      </c>
      <c r="L3433" s="184" t="e">
        <f t="array" ref="L3433:L3434">MMULT(MINVERSE($C$24:$D$25),$C3430:$C3431)</f>
        <v>#NUM!</v>
      </c>
      <c r="M3433" s="110"/>
      <c r="O3433" s="105">
        <v>1</v>
      </c>
      <c r="P3433" s="184" t="e">
        <f t="array" ref="P3433:P3443">MMULT(MINVERSE($C$24:$M$34),$C3430:$C3440)</f>
        <v>#NUM!</v>
      </c>
      <c r="Q3433" s="184" t="e">
        <f t="array" ref="Q3433:Q3442">MMULT(MINVERSE($C$24:$L$33),$C3430:$C3439)</f>
        <v>#NUM!</v>
      </c>
      <c r="R3433" s="184" t="e">
        <f t="array" ref="R3433:R3441">MMULT(MINVERSE($C$24:$K$32),$C3430:$C3438)</f>
        <v>#NUM!</v>
      </c>
      <c r="S3433" s="184" t="e">
        <f t="array" ref="S3433:S3440">MMULT(MINVERSE($C$24:$J$31),$C3430:$C3437)</f>
        <v>#NUM!</v>
      </c>
      <c r="T3433" s="114"/>
      <c r="U3433" s="114"/>
      <c r="V3433" s="110"/>
      <c r="W3433" s="110"/>
      <c r="X3433" s="110"/>
      <c r="Y3433" s="110"/>
      <c r="Z3433" s="110"/>
      <c r="AA3433" s="110"/>
      <c r="AB3433" s="110"/>
      <c r="AC3433" s="110"/>
      <c r="AD3433" s="110"/>
      <c r="AE3433" s="110"/>
      <c r="AF3433" s="110"/>
      <c r="AG3433" s="110"/>
      <c r="AH3433" s="110"/>
    </row>
    <row r="3434" spans="1:34" hidden="1" outlineLevel="2" x14ac:dyDescent="0.25">
      <c r="B3434" s="105">
        <v>5</v>
      </c>
      <c r="C3434" s="108">
        <f t="shared" ref="C3434" si="5943">-(IFERROR(VLOOKUP($B3434,$B3423:$C3428,2,0),0)+IFERROR(VLOOKUP($B3434,$D3423:$E3428,2,0),0)+IFERROR(VLOOKUP($B3434,$F3423:$G3428,2,0),0)+IFERROR(VLOOKUP($B3434,$H3423:$I3428,2,0),0)+IFERROR(VLOOKUP($B3434,$J3423:$K3428,2,0),0)+IFERROR(VLOOKUP($B3434,$L3423:$M3428,2,0),0)+IFERROR(VLOOKUP($B3434,$N3423:$O3428,2,0),0)+IFERROR(VLOOKUP($B3434,$P3423:$Q3428,2,0),0)+IFERROR(VLOOKUP($B3434,$R3423:$S3428,2,0),0))</f>
        <v>0</v>
      </c>
      <c r="E3434" s="110"/>
      <c r="F3434" s="105">
        <v>2</v>
      </c>
      <c r="G3434" s="185" t="e">
        <v>#NUM!</v>
      </c>
      <c r="H3434" s="185" t="e">
        <v>#NUM!</v>
      </c>
      <c r="I3434" s="185" t="e">
        <v>#NUM!</v>
      </c>
      <c r="J3434" s="185" t="e">
        <v>#NUM!</v>
      </c>
      <c r="K3434" s="185" t="e">
        <v>#NUM!</v>
      </c>
      <c r="L3434" s="185" t="e">
        <v>#NUM!</v>
      </c>
      <c r="M3434" s="110"/>
      <c r="O3434" s="105">
        <v>2</v>
      </c>
      <c r="P3434" s="185" t="e">
        <v>#NUM!</v>
      </c>
      <c r="Q3434" s="185" t="e">
        <v>#NUM!</v>
      </c>
      <c r="R3434" s="185" t="e">
        <v>#NUM!</v>
      </c>
      <c r="S3434" s="185" t="e">
        <v>#NUM!</v>
      </c>
      <c r="T3434" s="114"/>
      <c r="U3434" s="114"/>
    </row>
    <row r="3435" spans="1:34" hidden="1" outlineLevel="2" x14ac:dyDescent="0.25">
      <c r="B3435" s="105">
        <v>6</v>
      </c>
      <c r="C3435" s="108">
        <f t="shared" ref="C3435" si="5944">-(IFERROR(VLOOKUP($B3435,$B3423:$C3428,2,0),0)+IFERROR(VLOOKUP($B3435,$D3423:$E3428,2,0),0)+IFERROR(VLOOKUP($B3435,$F3423:$G3428,2,0),0)+IFERROR(VLOOKUP($B3435,$H3423:$I3428,2,0),0)+IFERROR(VLOOKUP($B3435,$J3423:$K3428,2,0),0)+IFERROR(VLOOKUP($B3435,$L3423:$M3428,2,0),0)+IFERROR(VLOOKUP($B3435,$N3423:$O3428,2,0),0)+IFERROR(VLOOKUP($B3435,$P3423:$Q3428,2,0),0)+IFERROR(VLOOKUP($B3435,$R3423:$S3428,2,0),0))</f>
        <v>0</v>
      </c>
      <c r="E3435" s="110"/>
      <c r="F3435" s="105">
        <v>3</v>
      </c>
      <c r="G3435" s="185" t="e">
        <v>#NUM!</v>
      </c>
      <c r="H3435" s="185" t="e">
        <v>#NUM!</v>
      </c>
      <c r="I3435" s="185" t="e">
        <v>#NUM!</v>
      </c>
      <c r="J3435" s="185" t="e">
        <v>#NUM!</v>
      </c>
      <c r="K3435" s="185" t="e">
        <v>#NUM!</v>
      </c>
      <c r="L3435" s="185"/>
      <c r="M3435" s="110"/>
      <c r="O3435" s="105">
        <v>3</v>
      </c>
      <c r="P3435" s="185" t="e">
        <v>#NUM!</v>
      </c>
      <c r="Q3435" s="185" t="e">
        <v>#NUM!</v>
      </c>
      <c r="R3435" s="185" t="e">
        <v>#NUM!</v>
      </c>
      <c r="S3435" s="185" t="e">
        <v>#NUM!</v>
      </c>
      <c r="T3435" s="114"/>
      <c r="U3435" s="114"/>
    </row>
    <row r="3436" spans="1:34" hidden="1" outlineLevel="2" x14ac:dyDescent="0.25">
      <c r="B3436" s="105">
        <v>7</v>
      </c>
      <c r="C3436" s="108">
        <f t="shared" ref="C3436" si="5945">-(IFERROR(VLOOKUP($B3436,$B3423:$C3428,2,0),0)+IFERROR(VLOOKUP($B3436,$D3423:$E3428,2,0),0)+IFERROR(VLOOKUP($B3436,$F3423:$G3428,2,0),0)+IFERROR(VLOOKUP($B3436,$H3423:$I3428,2,0),0)+IFERROR(VLOOKUP($B3436,$J3423:$K3428,2,0),0)+IFERROR(VLOOKUP($B3436,$L3423:$M3428,2,0),0)+IFERROR(VLOOKUP($B3436,$N3423:$O3428,2,0),0)+IFERROR(VLOOKUP($B3436,$P3423:$Q3428,2,0),0)+IFERROR(VLOOKUP($B3436,$R3423:$S3428,2,0),0))</f>
        <v>0</v>
      </c>
      <c r="E3436" s="110"/>
      <c r="F3436" s="105">
        <v>4</v>
      </c>
      <c r="G3436" s="185" t="e">
        <v>#NUM!</v>
      </c>
      <c r="H3436" s="185" t="e">
        <v>#NUM!</v>
      </c>
      <c r="I3436" s="185" t="e">
        <v>#NUM!</v>
      </c>
      <c r="J3436" s="185" t="e">
        <v>#NUM!</v>
      </c>
      <c r="K3436" s="185"/>
      <c r="L3436" s="185"/>
      <c r="M3436" s="110"/>
      <c r="O3436" s="105">
        <v>4</v>
      </c>
      <c r="P3436" s="185" t="e">
        <v>#NUM!</v>
      </c>
      <c r="Q3436" s="185" t="e">
        <v>#NUM!</v>
      </c>
      <c r="R3436" s="185" t="e">
        <v>#NUM!</v>
      </c>
      <c r="S3436" s="185" t="e">
        <v>#NUM!</v>
      </c>
      <c r="T3436" s="114"/>
      <c r="U3436" s="114"/>
    </row>
    <row r="3437" spans="1:34" hidden="1" outlineLevel="2" x14ac:dyDescent="0.25">
      <c r="B3437" s="105">
        <v>8</v>
      </c>
      <c r="C3437" s="108">
        <f t="shared" ref="C3437" si="5946">-(IFERROR(VLOOKUP($B3437,$B3423:$C3428,2,0),0)+IFERROR(VLOOKUP($B3437,$D3423:$E3428,2,0),0)+IFERROR(VLOOKUP($B3437,$F3423:$G3428,2,0),0)+IFERROR(VLOOKUP($B3437,$H3423:$I3428,2,0),0)+IFERROR(VLOOKUP($B3437,$J3423:$K3428,2,0),0)+IFERROR(VLOOKUP($B3437,$L3423:$M3428,2,0),0)+IFERROR(VLOOKUP($B3437,$N3423:$O3428,2,0),0)+IFERROR(VLOOKUP($B3437,$P3423:$Q3428,2,0),0)+IFERROR(VLOOKUP($B3437,$R3423:$S3428,2,0),0))</f>
        <v>0</v>
      </c>
      <c r="E3437" s="110" t="s">
        <v>40</v>
      </c>
      <c r="F3437" s="105">
        <v>5</v>
      </c>
      <c r="G3437" s="185" t="e">
        <v>#NUM!</v>
      </c>
      <c r="H3437" s="185" t="e">
        <v>#NUM!</v>
      </c>
      <c r="I3437" s="185" t="e">
        <v>#NUM!</v>
      </c>
      <c r="J3437" s="185"/>
      <c r="K3437" s="185"/>
      <c r="L3437" s="185"/>
      <c r="M3437" s="110"/>
      <c r="O3437" s="105">
        <v>5</v>
      </c>
      <c r="P3437" s="185" t="e">
        <v>#NUM!</v>
      </c>
      <c r="Q3437" s="185" t="e">
        <v>#NUM!</v>
      </c>
      <c r="R3437" s="185" t="e">
        <v>#NUM!</v>
      </c>
      <c r="S3437" s="185" t="e">
        <v>#NUM!</v>
      </c>
      <c r="T3437" s="114"/>
      <c r="U3437" s="114"/>
    </row>
    <row r="3438" spans="1:34" hidden="1" outlineLevel="2" x14ac:dyDescent="0.25">
      <c r="B3438" s="105">
        <v>9</v>
      </c>
      <c r="C3438" s="108">
        <f t="shared" ref="C3438" si="5947">-(IFERROR(VLOOKUP($B3438,$B3423:$C3428,2,0),0)+IFERROR(VLOOKUP($B3438,$D3423:$E3428,2,0),0)+IFERROR(VLOOKUP($B3438,$F3423:$G3428,2,0),0)+IFERROR(VLOOKUP($B3438,$H3423:$I3428,2,0),0)+IFERROR(VLOOKUP($B3438,$J3423:$K3428,2,0),0)+IFERROR(VLOOKUP($B3438,$L3423:$M3428,2,0),0)+IFERROR(VLOOKUP($B3438,$N3423:$O3428,2,0),0)+IFERROR(VLOOKUP($B3438,$P3423:$Q3428,2,0),0)+IFERROR(VLOOKUP($B3438,$R3423:$S3428,2,0),0))</f>
        <v>0</v>
      </c>
      <c r="E3438" s="110"/>
      <c r="F3438" s="105">
        <v>6</v>
      </c>
      <c r="G3438" s="185" t="e">
        <v>#NUM!</v>
      </c>
      <c r="H3438" s="185" t="e">
        <v>#NUM!</v>
      </c>
      <c r="I3438" s="185"/>
      <c r="J3438" s="185"/>
      <c r="K3438" s="185"/>
      <c r="L3438" s="185"/>
      <c r="M3438" s="110"/>
      <c r="O3438" s="105">
        <v>6</v>
      </c>
      <c r="P3438" s="185" t="e">
        <v>#NUM!</v>
      </c>
      <c r="Q3438" s="185" t="e">
        <v>#NUM!</v>
      </c>
      <c r="R3438" s="185" t="e">
        <v>#NUM!</v>
      </c>
      <c r="S3438" s="185" t="e">
        <v>#NUM!</v>
      </c>
      <c r="T3438" s="114"/>
      <c r="U3438" s="114"/>
    </row>
    <row r="3439" spans="1:34" hidden="1" outlineLevel="2" x14ac:dyDescent="0.25">
      <c r="B3439" s="105">
        <v>10</v>
      </c>
      <c r="C3439" s="108">
        <f t="shared" ref="C3439" si="5948">-(IFERROR(VLOOKUP($B3439,$B3423:$C3428,2,0),0)+IFERROR(VLOOKUP($B3439,$D3423:$E3428,2,0),0)+IFERROR(VLOOKUP($B3439,$F3423:$G3428,2,0),0)+IFERROR(VLOOKUP($B3439,$H3423:$I3428,2,0),0)+IFERROR(VLOOKUP($B3439,$J3423:$K3428,2,0),0)+IFERROR(VLOOKUP($B3439,$L3423:$M3428,2,0),0)+IFERROR(VLOOKUP($B3439,$N3423:$O3428,2,0),0)+IFERROR(VLOOKUP($B3439,$P3423:$Q3428,2,0),0)+IFERROR(VLOOKUP($B3439,$R3423:$S3428,2,0),0))</f>
        <v>0</v>
      </c>
      <c r="E3439" s="110"/>
      <c r="F3439" s="105">
        <v>7</v>
      </c>
      <c r="G3439" s="185" t="e">
        <v>#NUM!</v>
      </c>
      <c r="H3439" s="185"/>
      <c r="I3439" s="185"/>
      <c r="J3439" s="185"/>
      <c r="K3439" s="185"/>
      <c r="L3439" s="185"/>
      <c r="M3439" s="110"/>
      <c r="N3439" s="110" t="s">
        <v>40</v>
      </c>
      <c r="O3439" s="105">
        <v>7</v>
      </c>
      <c r="P3439" s="185" t="e">
        <v>#NUM!</v>
      </c>
      <c r="Q3439" s="185" t="e">
        <v>#NUM!</v>
      </c>
      <c r="R3439" s="185" t="e">
        <v>#NUM!</v>
      </c>
      <c r="S3439" s="185" t="e">
        <v>#NUM!</v>
      </c>
      <c r="T3439" s="114"/>
      <c r="U3439" s="114"/>
    </row>
    <row r="3440" spans="1:34" hidden="1" outlineLevel="2" x14ac:dyDescent="0.25">
      <c r="B3440" s="105">
        <v>11</v>
      </c>
      <c r="C3440" s="108">
        <f t="shared" ref="C3440" si="5949">-(IFERROR(VLOOKUP($B3440,$B3423:$C3428,2,0),0)+IFERROR(VLOOKUP($B3440,$D3423:$E3428,2,0),0)+IFERROR(VLOOKUP($B3440,$F3423:$G3428,2,0),0)+IFERROR(VLOOKUP($B3440,$H3423:$I3428,2,0),0)+IFERROR(VLOOKUP($B3440,$J3423:$K3428,2,0),0)+IFERROR(VLOOKUP($B3440,$L3423:$M3428,2,0),0)+IFERROR(VLOOKUP($B3440,$N3423:$O3428,2,0),0)+IFERROR(VLOOKUP($B3440,$P3423:$Q3428,2,0),0)+IFERROR(VLOOKUP($B3440,$R3423:$S3428,2,0),0))</f>
        <v>0</v>
      </c>
      <c r="E3440" s="110"/>
      <c r="M3440" s="110"/>
      <c r="O3440" s="105">
        <v>8</v>
      </c>
      <c r="P3440" s="185" t="e">
        <v>#NUM!</v>
      </c>
      <c r="Q3440" s="185" t="e">
        <v>#NUM!</v>
      </c>
      <c r="R3440" s="185" t="e">
        <v>#NUM!</v>
      </c>
      <c r="S3440" s="185" t="e">
        <v>#NUM!</v>
      </c>
      <c r="T3440" s="114"/>
      <c r="U3440" s="114"/>
    </row>
    <row r="3441" spans="1:24" hidden="1" outlineLevel="2" x14ac:dyDescent="0.25">
      <c r="B3441" s="105">
        <v>12</v>
      </c>
      <c r="C3441" s="108">
        <f t="shared" ref="C3441" si="5950">-(IFERROR(VLOOKUP($B3441,$B3423:$C3428,2,0),0)+IFERROR(VLOOKUP($B3441,$D3423:$E3428,2,0),0)+IFERROR(VLOOKUP($B3441,$F3423:$G3428,2,0),0)+IFERROR(VLOOKUP($B3441,$H3423:$I3428,2,0),0)+IFERROR(VLOOKUP($B3441,$J3423:$K3428,2,0),0)+IFERROR(VLOOKUP($B3441,$L3423:$M3428,2,0),0)+IFERROR(VLOOKUP($B3441,$N3423:$O3428,2,0),0)+IFERROR(VLOOKUP($B3441,$P3423:$Q3428,2,0),0)+IFERROR(VLOOKUP($B3441,$R3423:$S3428,2,0),0))</f>
        <v>0</v>
      </c>
      <c r="E3441" s="110"/>
      <c r="M3441" s="110"/>
      <c r="O3441" s="105">
        <v>9</v>
      </c>
      <c r="P3441" s="185" t="e">
        <v>#NUM!</v>
      </c>
      <c r="Q3441" s="185" t="e">
        <v>#NUM!</v>
      </c>
      <c r="R3441" s="185" t="e">
        <v>#NUM!</v>
      </c>
      <c r="S3441" s="185"/>
      <c r="T3441" s="114"/>
      <c r="U3441" s="114"/>
    </row>
    <row r="3442" spans="1:24" hidden="1" outlineLevel="2" x14ac:dyDescent="0.25">
      <c r="B3442" s="105">
        <v>13</v>
      </c>
      <c r="C3442" s="108">
        <f t="shared" ref="C3442" si="5951">-(IFERROR(VLOOKUP($B3442,$B3423:$C3428,2,0),0)+IFERROR(VLOOKUP($B3442,$D3423:$E3428,2,0),0)+IFERROR(VLOOKUP($B3442,$F3423:$G3428,2,0),0)+IFERROR(VLOOKUP($B3442,$H3423:$I3428,2,0),0)+IFERROR(VLOOKUP($B3442,$J3423:$K3428,2,0),0)+IFERROR(VLOOKUP($B3442,$L3423:$M3428,2,0),0)+IFERROR(VLOOKUP($B3442,$N3423:$O3428,2,0),0)+IFERROR(VLOOKUP($B3442,$P3423:$Q3428,2,0),0)+IFERROR(VLOOKUP($B3442,$R3423:$S3428,2,0),0))</f>
        <v>0</v>
      </c>
      <c r="E3442" s="110"/>
      <c r="F3442" s="110"/>
      <c r="G3442" s="324" t="s">
        <v>42</v>
      </c>
      <c r="H3442" s="324"/>
      <c r="I3442" s="324"/>
      <c r="J3442" s="324"/>
      <c r="K3442" s="324"/>
      <c r="L3442" s="324"/>
      <c r="M3442" s="110"/>
      <c r="O3442" s="105">
        <v>10</v>
      </c>
      <c r="P3442" s="185" t="e">
        <v>#NUM!</v>
      </c>
      <c r="Q3442" s="185" t="e">
        <v>#NUM!</v>
      </c>
      <c r="R3442" s="185"/>
      <c r="S3442" s="185"/>
      <c r="T3442" s="114"/>
      <c r="U3442" s="114"/>
    </row>
    <row r="3443" spans="1:24" hidden="1" outlineLevel="2" x14ac:dyDescent="0.25">
      <c r="B3443" s="105">
        <v>14</v>
      </c>
      <c r="C3443" s="108">
        <f t="shared" ref="C3443" si="5952">-(IFERROR(VLOOKUP($B3443,$B3423:$C3428,2,0),0)+IFERROR(VLOOKUP($B3443,$D3423:$E3428,2,0),0)+IFERROR(VLOOKUP($B3443,$F3423:$G3428,2,0),0)+IFERROR(VLOOKUP($B3443,$H3423:$I3428,2,0),0)+IFERROR(VLOOKUP($B3443,$J3423:$K3428,2,0),0)+IFERROR(VLOOKUP($B3443,$L3423:$M3428,2,0),0)+IFERROR(VLOOKUP($B3443,$N3423:$O3428,2,0),0)+IFERROR(VLOOKUP($B3443,$P3423:$Q3428,2,0),0)+IFERROR(VLOOKUP($B3443,$R3423:$S3428,2,0),0))</f>
        <v>0</v>
      </c>
      <c r="E3443" s="110"/>
      <c r="F3443" s="110"/>
      <c r="G3443" s="112">
        <v>6</v>
      </c>
      <c r="H3443" s="112">
        <v>5</v>
      </c>
      <c r="I3443" s="112">
        <v>4</v>
      </c>
      <c r="J3443" s="112">
        <v>3</v>
      </c>
      <c r="K3443" s="112">
        <v>2</v>
      </c>
      <c r="L3443" s="112">
        <v>1</v>
      </c>
      <c r="M3443" s="110"/>
      <c r="O3443" s="105">
        <v>11</v>
      </c>
      <c r="P3443" s="185" t="e">
        <v>#NUM!</v>
      </c>
      <c r="Q3443" s="185"/>
      <c r="R3443" s="185"/>
      <c r="S3443" s="185"/>
      <c r="T3443" s="114"/>
      <c r="U3443" s="114"/>
    </row>
    <row r="3444" spans="1:24" hidden="1" outlineLevel="2" x14ac:dyDescent="0.25">
      <c r="A3444" s="68" t="s">
        <v>41</v>
      </c>
      <c r="B3444" s="105">
        <v>15</v>
      </c>
      <c r="C3444" s="108">
        <f t="shared" ref="C3444" si="5953">-(IFERROR(VLOOKUP($B3444,$B3423:$C3428,2,0),0)+IFERROR(VLOOKUP($B3444,$D3423:$E3428,2,0),0)+IFERROR(VLOOKUP($B3444,$F3423:$G3428,2,0),0)+IFERROR(VLOOKUP($B3444,$H3423:$I3428,2,0),0)+IFERROR(VLOOKUP($B3444,$J3423:$K3428,2,0),0)+IFERROR(VLOOKUP($B3444,$L3423:$M3428,2,0),0)+IFERROR(VLOOKUP($B3444,$N3423:$O3428,2,0),0)+IFERROR(VLOOKUP($B3444,$P3423:$Q3428,2,0),0)+IFERROR(VLOOKUP($B3444,$R3423:$S3428,2,0),0))</f>
        <v>0</v>
      </c>
      <c r="E3444" s="110"/>
      <c r="F3444" s="105">
        <v>1</v>
      </c>
      <c r="G3444" s="184" t="e">
        <f t="array" ref="G3444:G3452">MMULT(MINVERSE($C$24:$K$32),$C3430:$C3438)</f>
        <v>#NUM!</v>
      </c>
      <c r="H3444" s="184" t="e">
        <f t="array" ref="H3444:H3451">MMULT(MINVERSE($C$24:$J$31),$C3430:$C3437)</f>
        <v>#NUM!</v>
      </c>
      <c r="I3444" s="184" t="e">
        <f t="array" ref="I3444:I3450">MMULT(MINVERSE($C$24:$I$30),$C3430:$C3436)</f>
        <v>#NUM!</v>
      </c>
      <c r="J3444" s="184" t="e">
        <f t="array" ref="J3444:J3449">MMULT(MINVERSE($C$24:$H$29),$C3430:$C3435)</f>
        <v>#NUM!</v>
      </c>
      <c r="K3444" s="184" t="e">
        <f t="array" ref="K3444:K3448">MMULT(MINVERSE($C$24:$G$28),$C3430:$C3434)</f>
        <v>#NUM!</v>
      </c>
      <c r="L3444" s="113"/>
      <c r="M3444" s="110"/>
      <c r="N3444" s="110"/>
      <c r="O3444" s="110"/>
      <c r="P3444" s="110"/>
    </row>
    <row r="3445" spans="1:24" hidden="1" outlineLevel="2" x14ac:dyDescent="0.25">
      <c r="B3445" s="105">
        <v>16</v>
      </c>
      <c r="C3445" s="108">
        <f t="shared" ref="C3445" si="5954">-(IFERROR(VLOOKUP($B3445,$B3423:$C3428,2,0),0)+IFERROR(VLOOKUP($B3445,$D3423:$E3428,2,0),0)+IFERROR(VLOOKUP($B3445,$F3423:$G3428,2,0),0)+IFERROR(VLOOKUP($B3445,$H3423:$I3428,2,0),0)+IFERROR(VLOOKUP($B3445,$J3423:$K3428,2,0),0)+IFERROR(VLOOKUP($B3445,$L3423:$M3428,2,0),0)+IFERROR(VLOOKUP($B3445,$N3423:$O3428,2,0),0)+IFERROR(VLOOKUP($B3445,$P3423:$Q3428,2,0),0)+IFERROR(VLOOKUP($B3445,$R3423:$S3428,2,0),0))</f>
        <v>0</v>
      </c>
      <c r="E3445" s="110"/>
      <c r="F3445" s="105">
        <v>2</v>
      </c>
      <c r="G3445" s="185" t="e">
        <v>#NUM!</v>
      </c>
      <c r="H3445" s="185" t="e">
        <v>#NUM!</v>
      </c>
      <c r="I3445" s="185" t="e">
        <v>#NUM!</v>
      </c>
      <c r="J3445" s="185" t="e">
        <v>#NUM!</v>
      </c>
      <c r="K3445" s="185" t="e">
        <v>#NUM!</v>
      </c>
      <c r="L3445" s="114"/>
      <c r="M3445" s="110"/>
      <c r="N3445" s="110"/>
      <c r="O3445" s="110"/>
      <c r="P3445" s="110"/>
    </row>
    <row r="3446" spans="1:24" hidden="1" outlineLevel="2" x14ac:dyDescent="0.25">
      <c r="B3446" s="105">
        <v>17</v>
      </c>
      <c r="C3446" s="108">
        <f t="shared" ref="C3446" si="5955">-(IFERROR(VLOOKUP($B3446,$B3423:$C3428,2,0),0)+IFERROR(VLOOKUP($B3446,$D3423:$E3428,2,0),0)+IFERROR(VLOOKUP($B3446,$F3423:$G3428,2,0),0)+IFERROR(VLOOKUP($B3446,$H3423:$I3428,2,0),0)+IFERROR(VLOOKUP($B3446,$J3423:$K3428,2,0),0)+IFERROR(VLOOKUP($B3446,$L3423:$M3428,2,0),0)+IFERROR(VLOOKUP($B3446,$N3423:$O3428,2,0),0)+IFERROR(VLOOKUP($B3446,$P3423:$Q3428,2,0),0)+IFERROR(VLOOKUP($B3446,$R3423:$S3428,2,0),0))</f>
        <v>0</v>
      </c>
      <c r="E3446" s="110"/>
      <c r="F3446" s="105">
        <v>3</v>
      </c>
      <c r="G3446" s="185" t="e">
        <v>#NUM!</v>
      </c>
      <c r="H3446" s="185" t="e">
        <v>#NUM!</v>
      </c>
      <c r="I3446" s="185" t="e">
        <v>#NUM!</v>
      </c>
      <c r="J3446" s="185" t="e">
        <v>#NUM!</v>
      </c>
      <c r="K3446" s="185" t="e">
        <v>#NUM!</v>
      </c>
      <c r="L3446" s="114"/>
      <c r="M3446" s="110"/>
    </row>
    <row r="3447" spans="1:24" hidden="1" outlineLevel="2" x14ac:dyDescent="0.25">
      <c r="B3447" s="105">
        <v>18</v>
      </c>
      <c r="C3447" s="108">
        <f t="shared" ref="C3447" si="5956">-(IFERROR(VLOOKUP($B3447,$B3423:$C3428,2,0),0)+IFERROR(VLOOKUP($B3447,$D3423:$E3428,2,0),0)+IFERROR(VLOOKUP($B3447,$F3423:$G3428,2,0),0)+IFERROR(VLOOKUP($B3447,$H3423:$I3428,2,0),0)+IFERROR(VLOOKUP($B3447,$J3423:$K3428,2,0),0)+IFERROR(VLOOKUP($B3447,$L3423:$M3428,2,0),0)+IFERROR(VLOOKUP($B3447,$N3423:$O3428,2,0),0)+IFERROR(VLOOKUP($B3447,$P3423:$Q3428,2,0),0)+IFERROR(VLOOKUP($B3447,$R3423:$S3428,2,0),0))</f>
        <v>0</v>
      </c>
      <c r="E3447" s="110"/>
      <c r="F3447" s="105">
        <v>4</v>
      </c>
      <c r="G3447" s="185" t="e">
        <v>#NUM!</v>
      </c>
      <c r="H3447" s="185" t="e">
        <v>#NUM!</v>
      </c>
      <c r="I3447" s="185" t="e">
        <v>#NUM!</v>
      </c>
      <c r="J3447" s="185" t="e">
        <v>#NUM!</v>
      </c>
      <c r="K3447" s="185" t="e">
        <v>#NUM!</v>
      </c>
      <c r="L3447" s="114"/>
      <c r="M3447" s="110"/>
    </row>
    <row r="3448" spans="1:24" hidden="1" outlineLevel="2" x14ac:dyDescent="0.25">
      <c r="B3448" s="105">
        <v>19</v>
      </c>
      <c r="C3448" s="108">
        <f t="shared" ref="C3448" si="5957">-(IFERROR(VLOOKUP($B3448,$B3423:$C3428,2,0),0)+IFERROR(VLOOKUP($B3448,$D3423:$E3428,2,0),0)+IFERROR(VLOOKUP($B3448,$F3423:$G3428,2,0),0)+IFERROR(VLOOKUP($B3448,$H3423:$I3428,2,0),0)+IFERROR(VLOOKUP($B3448,$J3423:$K3428,2,0),0)+IFERROR(VLOOKUP($B3448,$L3423:$M3428,2,0),0)+IFERROR(VLOOKUP($B3448,$N3423:$O3428,2,0),0)+IFERROR(VLOOKUP($B3448,$P3423:$Q3428,2,0),0)+IFERROR(VLOOKUP($B3448,$R3423:$S3428,2,0),0))</f>
        <v>0</v>
      </c>
      <c r="E3448" s="110"/>
      <c r="F3448" s="105">
        <v>5</v>
      </c>
      <c r="G3448" s="185" t="e">
        <v>#NUM!</v>
      </c>
      <c r="H3448" s="185" t="e">
        <v>#NUM!</v>
      </c>
      <c r="I3448" s="185" t="e">
        <v>#NUM!</v>
      </c>
      <c r="J3448" s="185" t="e">
        <v>#NUM!</v>
      </c>
      <c r="K3448" s="185" t="e">
        <v>#NUM!</v>
      </c>
      <c r="L3448" s="114"/>
      <c r="M3448" s="110"/>
    </row>
    <row r="3449" spans="1:24" hidden="1" outlineLevel="2" x14ac:dyDescent="0.25">
      <c r="B3449" s="105">
        <v>20</v>
      </c>
      <c r="C3449" s="108">
        <f t="shared" ref="C3449" si="5958">-(IFERROR(VLOOKUP($B3449,$B3423:$C3428,2,0),0)+IFERROR(VLOOKUP($B3449,$D3423:$E3428,2,0),0)+IFERROR(VLOOKUP($B3449,$F3423:$G3428,2,0),0)+IFERROR(VLOOKUP($B3449,$H3423:$I3428,2,0),0)+IFERROR(VLOOKUP($B3449,$J3423:$K3428,2,0),0)+IFERROR(VLOOKUP($B3449,$L3423:$M3428,2,0),0)+IFERROR(VLOOKUP($B3449,$N3423:$O3428,2,0),0)+IFERROR(VLOOKUP($B3449,$P3423:$Q3428,2,0),0)+IFERROR(VLOOKUP($B3449,$R3423:$S3428,2,0),0))</f>
        <v>0</v>
      </c>
      <c r="E3449" s="110" t="s">
        <v>40</v>
      </c>
      <c r="F3449" s="105">
        <v>6</v>
      </c>
      <c r="G3449" s="185" t="e">
        <v>#NUM!</v>
      </c>
      <c r="H3449" s="185" t="e">
        <v>#NUM!</v>
      </c>
      <c r="I3449" s="185" t="e">
        <v>#NUM!</v>
      </c>
      <c r="J3449" s="185" t="e">
        <v>#NUM!</v>
      </c>
      <c r="K3449" s="185"/>
      <c r="L3449" s="114"/>
      <c r="M3449" s="110"/>
    </row>
    <row r="3450" spans="1:24" hidden="1" outlineLevel="2" x14ac:dyDescent="0.25">
      <c r="B3450" s="105">
        <v>21</v>
      </c>
      <c r="C3450" s="108">
        <f t="shared" ref="C3450" si="5959">-(IFERROR(VLOOKUP($B3450,$B3423:$C3428,2,0),0)+IFERROR(VLOOKUP($B3450,$D3423:$E3428,2,0),0)+IFERROR(VLOOKUP($B3450,$F3423:$G3428,2,0),0)+IFERROR(VLOOKUP($B3450,$H3423:$I3428,2,0),0)+IFERROR(VLOOKUP($B3450,$J3423:$K3428,2,0),0)+IFERROR(VLOOKUP($B3450,$L3423:$M3428,2,0),0)+IFERROR(VLOOKUP($B3450,$N3423:$O3428,2,0),0)+IFERROR(VLOOKUP($B3450,$P3423:$Q3428,2,0),0)+IFERROR(VLOOKUP($B3450,$R3423:$S3428,2,0),0))</f>
        <v>0</v>
      </c>
      <c r="E3450" s="110"/>
      <c r="F3450" s="105">
        <v>7</v>
      </c>
      <c r="G3450" s="185" t="e">
        <v>#NUM!</v>
      </c>
      <c r="H3450" s="185" t="e">
        <v>#NUM!</v>
      </c>
      <c r="I3450" s="185" t="e">
        <v>#NUM!</v>
      </c>
      <c r="J3450" s="185"/>
      <c r="K3450" s="185"/>
      <c r="L3450" s="114"/>
      <c r="M3450" s="110"/>
    </row>
    <row r="3451" spans="1:24" hidden="1" outlineLevel="2" x14ac:dyDescent="0.25">
      <c r="E3451" s="110"/>
      <c r="F3451" s="105">
        <v>8</v>
      </c>
      <c r="G3451" s="185" t="e">
        <v>#NUM!</v>
      </c>
      <c r="H3451" s="185" t="e">
        <v>#NUM!</v>
      </c>
      <c r="I3451" s="185"/>
      <c r="J3451" s="185"/>
      <c r="K3451" s="185"/>
      <c r="L3451" s="114"/>
      <c r="M3451" s="110"/>
      <c r="X3451" s="110"/>
    </row>
    <row r="3452" spans="1:24" hidden="1" outlineLevel="2" x14ac:dyDescent="0.25">
      <c r="E3452" s="110"/>
      <c r="F3452" s="105">
        <v>9</v>
      </c>
      <c r="G3452" s="185" t="e">
        <v>#NUM!</v>
      </c>
      <c r="H3452" s="185"/>
      <c r="I3452" s="185"/>
      <c r="J3452" s="185"/>
      <c r="K3452" s="185"/>
      <c r="L3452" s="114"/>
      <c r="M3452" s="110"/>
      <c r="X3452" s="110"/>
    </row>
    <row r="3453" spans="1:24" hidden="1" outlineLevel="2" x14ac:dyDescent="0.25">
      <c r="A3453" s="117"/>
    </row>
    <row r="3454" spans="1:24" s="119" customFormat="1" hidden="1" outlineLevel="2" x14ac:dyDescent="0.25">
      <c r="A3454" s="118" t="s">
        <v>37</v>
      </c>
    </row>
    <row r="3455" spans="1:24" hidden="1" outlineLevel="2" x14ac:dyDescent="0.25">
      <c r="B3455" s="316" t="e">
        <f t="shared" ref="B3455:B3461" si="5960">B3422</f>
        <v>#REF!</v>
      </c>
      <c r="C3455" s="316"/>
      <c r="D3455" s="316" t="e">
        <f t="shared" ref="D3455:D3461" si="5961">D3422</f>
        <v>#REF!</v>
      </c>
      <c r="E3455" s="316"/>
      <c r="F3455" s="316" t="e">
        <f t="shared" ref="F3455:F3461" si="5962">F3422</f>
        <v>#REF!</v>
      </c>
      <c r="G3455" s="316"/>
      <c r="H3455" s="316" t="e">
        <f t="shared" ref="H3455:H3461" si="5963">H3422</f>
        <v>#REF!</v>
      </c>
      <c r="I3455" s="316"/>
      <c r="J3455" s="316" t="e">
        <f t="shared" ref="J3455:J3461" si="5964">J3422</f>
        <v>#REF!</v>
      </c>
      <c r="K3455" s="316"/>
      <c r="L3455" s="316" t="e">
        <f t="shared" ref="L3455:L3461" si="5965">L3422</f>
        <v>#REF!</v>
      </c>
      <c r="M3455" s="316"/>
    </row>
    <row r="3456" spans="1:24" hidden="1" outlineLevel="2" x14ac:dyDescent="0.25">
      <c r="B3456" s="105" t="e">
        <f t="shared" si="5960"/>
        <v>#REF!</v>
      </c>
      <c r="C3456" s="116" t="e">
        <f>IF($Q$2=2,IFERROR(INDEX($G3433:$L3439,MATCH(B3456,$F3433:$F3439,0),MATCH(INICIO!$C$59,$G3432:$L3432,0)),0),IF($Q$2=4,IFERROR(INDEX($P3433:$U3443,MATCH(B3456,$O3433:$O3443,0),MATCH(INICIO!$C$59,$P3432:$U3432,0)),0),IFERROR(INDEX($G3444:$L3452,MATCH(B3456,$F3444:$F3452,0),MATCH(INICIO!$C$59,$G3443:$L3443,0)),0)))</f>
        <v>#REF!</v>
      </c>
      <c r="D3456" s="105" t="e">
        <f t="shared" si="5961"/>
        <v>#REF!</v>
      </c>
      <c r="E3456" s="116" t="e">
        <f>IF($Q$2=2,IFERROR(INDEX($G3433:$L3439,MATCH(D3456,$F3433:$F3439,0),MATCH(INICIO!$C$59,$G3432:$L3432,0)),0),IF($Q$2=4,IFERROR(INDEX($P3433:$U3443,MATCH(D3456,$O3433:$O3443,0),MATCH(INICIO!$C$59,$P3432:$U3432,0)),0),IFERROR(INDEX($G3444:$L3452,MATCH(D3456,$F3444:$F3452,0),MATCH(INICIO!$C$59,$G3443:$L3443,0)),0)))</f>
        <v>#REF!</v>
      </c>
      <c r="F3456" s="105" t="e">
        <f t="shared" si="5962"/>
        <v>#REF!</v>
      </c>
      <c r="G3456" s="116" t="e">
        <f>IF($Q$2=2,IFERROR(INDEX($G3433:$L3439,MATCH(F3456,$F3433:$F3439,0),MATCH(INICIO!$C$59,$G3432:$L3432,0)),0),IF($Q$2=4,IFERROR(INDEX($P3433:$U3443,MATCH(F3456,$O3433:$O3443,0),MATCH(INICIO!$C$59,$P3432:$U3432,0)),0),IFERROR(INDEX($G3444:$L3452,MATCH(F3456,$F3444:$F3452,0),MATCH(INICIO!$C$59,$G3443:$L3443,0)),0)))</f>
        <v>#REF!</v>
      </c>
      <c r="H3456" s="105" t="e">
        <f t="shared" si="5963"/>
        <v>#REF!</v>
      </c>
      <c r="I3456" s="116" t="e">
        <f>IF($Q$2=2,IFERROR(INDEX($G3433:$L3439,MATCH(H3456,$F3433:$F3439,0),MATCH(INICIO!$C$59,$G3432:$L3432,0)),0),IF($Q$2=4,IFERROR(INDEX($P3433:$U3443,MATCH(H3456,$O3433:$O3443,0),MATCH(INICIO!$C$59,$P3432:$U3432,0)),0),IFERROR(INDEX($G3444:$L3452,MATCH(H3456,$F3444:$F3452,0),MATCH(INICIO!$C$59,$G3443:$L3443,0)),0)))</f>
        <v>#REF!</v>
      </c>
      <c r="J3456" s="105" t="e">
        <f t="shared" si="5964"/>
        <v>#REF!</v>
      </c>
      <c r="K3456" s="116" t="e">
        <f>IF($Q$2=2,IFERROR(INDEX($G3433:$L3439,MATCH(J3456,$F3433:$F3439,0),MATCH(INICIO!$C$59,$G3432:$L3432,0)),0),IF($Q$2=4,IFERROR(INDEX($P3433:$U3443,MATCH(J3456,$O3433:$O3443,0),MATCH(INICIO!$C$59,$P3432:$U3432,0)),0),IFERROR(INDEX($G3444:$L3452,MATCH(J3456,$F3444:$F3452,0),MATCH(INICIO!$C$59,$G3443:$L3443,0)),0)))</f>
        <v>#REF!</v>
      </c>
      <c r="L3456" s="105" t="e">
        <f t="shared" si="5965"/>
        <v>#REF!</v>
      </c>
      <c r="M3456" s="116" t="e">
        <f>IF($Q$2=2,IFERROR(INDEX($G3433:$L3439,MATCH(L3456,$F3433:$F3439,0),MATCH(INICIO!$C$59,$G3432:$L3432,0)),0),IF($Q$2=4,IFERROR(INDEX($P3433:$U3443,MATCH(L3456,$O3433:$O3443,0),MATCH(INICIO!$C$59,$P3432:$U3432,0)),0),IFERROR(INDEX($G3444:$L3452,MATCH(L3456,$F3444:$F3452,0),MATCH(INICIO!$C$59,$G3443:$L3443,0)),0)))</f>
        <v>#REF!</v>
      </c>
    </row>
    <row r="3457" spans="1:62" hidden="1" outlineLevel="2" x14ac:dyDescent="0.25">
      <c r="B3457" s="105" t="e">
        <f t="shared" si="5960"/>
        <v>#REF!</v>
      </c>
      <c r="C3457" s="116" t="e">
        <f>IF($Q$2=2,IFERROR(INDEX($G3433:$L3439,MATCH(B3457,$F3433:$F3439,0),MATCH(INICIO!$C$59,$G3432:$L3432,0)),0),IF($Q$2=4,IFERROR(INDEX($P3433:$U3443,MATCH(B3457,$O3433:$O3443,0),MATCH(INICIO!$C$59,$P3432:$U3432,0)),0),IFERROR(INDEX($G3444:$L3452,MATCH(B3457,$F3444:$F3452,0),MATCH(INICIO!$C$59,$G3443:$L3443,0)),0)))</f>
        <v>#REF!</v>
      </c>
      <c r="D3457" s="105" t="e">
        <f t="shared" si="5961"/>
        <v>#REF!</v>
      </c>
      <c r="E3457" s="116" t="e">
        <f>IF($Q$2=2,IFERROR(INDEX($G3433:$L3439,MATCH(D3457,$F3433:$F3439,0),MATCH(INICIO!$C$59,$G3432:$L3432,0)),0),IF($Q$2=4,IFERROR(INDEX($P3433:$U3443,MATCH(D3457,$O3433:$O3443,0),MATCH(INICIO!$C$59,$P3432:$U3432,0)),0),IFERROR(INDEX($G3444:$L3452,MATCH(D3457,$F3444:$F3452,0),MATCH(INICIO!$C$59,$G3443:$L3443,0)),0)))</f>
        <v>#REF!</v>
      </c>
      <c r="F3457" s="105" t="e">
        <f t="shared" si="5962"/>
        <v>#REF!</v>
      </c>
      <c r="G3457" s="116" t="e">
        <f>IF($Q$2=2,IFERROR(INDEX($G3433:$L3439,MATCH(F3457,$F3433:$F3439,0),MATCH(INICIO!$C$59,$G3432:$L3432,0)),0),IF($Q$2=4,IFERROR(INDEX($P3433:$U3443,MATCH(F3457,$O3433:$O3443,0),MATCH(INICIO!$C$59,$P3432:$U3432,0)),0),IFERROR(INDEX($G3444:$L3452,MATCH(F3457,$F3444:$F3452,0),MATCH(INICIO!$C$59,$G3443:$L3443,0)),0)))</f>
        <v>#REF!</v>
      </c>
      <c r="H3457" s="105" t="e">
        <f t="shared" si="5963"/>
        <v>#REF!</v>
      </c>
      <c r="I3457" s="116" t="e">
        <f>IF($Q$2=2,IFERROR(INDEX($G3433:$L3439,MATCH(H3457,$F3433:$F3439,0),MATCH(INICIO!$C$59,$G3432:$L3432,0)),0),IF($Q$2=4,IFERROR(INDEX($P3433:$U3443,MATCH(H3457,$O3433:$O3443,0),MATCH(INICIO!$C$59,$P3432:$U3432,0)),0),IFERROR(INDEX($G3444:$L3452,MATCH(H3457,$F3444:$F3452,0),MATCH(INICIO!$C$59,$G3443:$L3443,0)),0)))</f>
        <v>#REF!</v>
      </c>
      <c r="J3457" s="105" t="e">
        <f t="shared" si="5964"/>
        <v>#REF!</v>
      </c>
      <c r="K3457" s="116" t="e">
        <f>IF($Q$2=2,IFERROR(INDEX($G3433:$L3439,MATCH(J3457,$F3433:$F3439,0),MATCH(INICIO!$C$59,$G3432:$L3432,0)),0),IF($Q$2=4,IFERROR(INDEX($P3433:$U3443,MATCH(J3457,$O3433:$O3443,0),MATCH(INICIO!$C$59,$P3432:$U3432,0)),0),IFERROR(INDEX($G3444:$L3452,MATCH(J3457,$F3444:$F3452,0),MATCH(INICIO!$C$59,$G3443:$L3443,0)),0)))</f>
        <v>#REF!</v>
      </c>
      <c r="L3457" s="105" t="e">
        <f t="shared" si="5965"/>
        <v>#REF!</v>
      </c>
      <c r="M3457" s="116" t="e">
        <f>IF($Q$2=2,IFERROR(INDEX($G3433:$L3439,MATCH(L3457,$F3433:$F3439,0),MATCH(INICIO!$C$59,$G3432:$L3432,0)),0),IF($Q$2=4,IFERROR(INDEX($P3433:$U3443,MATCH(L3457,$O3433:$O3443,0),MATCH(INICIO!$C$59,$P3432:$U3432,0)),0),IFERROR(INDEX($G3444:$L3452,MATCH(L3457,$F3444:$F3452,0),MATCH(INICIO!$C$59,$G3443:$L3443,0)),0)))</f>
        <v>#REF!</v>
      </c>
    </row>
    <row r="3458" spans="1:62" hidden="1" outlineLevel="2" x14ac:dyDescent="0.25">
      <c r="B3458" s="105" t="e">
        <f t="shared" si="5960"/>
        <v>#REF!</v>
      </c>
      <c r="C3458" s="116" t="e">
        <f>IF($Q$2=2,IFERROR(INDEX($G3433:$L3439,MATCH(B3458,$F3433:$F3439,0),MATCH(INICIO!$C$59,$G3432:$L3432,0)),0),IF($Q$2=4,IFERROR(INDEX($P3433:$U3443,MATCH(B3458,$O3433:$O3443,0),MATCH(INICIO!$C$59,$P3432:$U3432,0)),0),IFERROR(INDEX($G3444:$L3452,MATCH(B3458,$F3444:$F3452,0),MATCH(INICIO!$C$59,$G3443:$L3443,0)),0)))</f>
        <v>#REF!</v>
      </c>
      <c r="D3458" s="105" t="e">
        <f t="shared" si="5961"/>
        <v>#REF!</v>
      </c>
      <c r="E3458" s="116" t="e">
        <f>IF($Q$2=2,IFERROR(INDEX($G3433:$L3439,MATCH(D3458,$F3433:$F3439,0),MATCH(INICIO!$C$59,$G3432:$L3432,0)),0),IF($Q$2=4,IFERROR(INDEX($P3433:$U3443,MATCH(D3458,$O3433:$O3443,0),MATCH(INICIO!$C$59,$P3432:$U3432,0)),0),IFERROR(INDEX($G3444:$L3452,MATCH(D3458,$F3444:$F3452,0),MATCH(INICIO!$C$59,$G3443:$L3443,0)),0)))</f>
        <v>#REF!</v>
      </c>
      <c r="F3458" s="105" t="e">
        <f t="shared" si="5962"/>
        <v>#REF!</v>
      </c>
      <c r="G3458" s="116" t="e">
        <f>IF($Q$2=2,IFERROR(INDEX($G3433:$L3439,MATCH(F3458,$F3433:$F3439,0),MATCH(INICIO!$C$59,$G3432:$L3432,0)),0),IF($Q$2=4,IFERROR(INDEX($P3433:$U3443,MATCH(F3458,$O3433:$O3443,0),MATCH(INICIO!$C$59,$P3432:$U3432,0)),0),IFERROR(INDEX($G3444:$L3452,MATCH(F3458,$F3444:$F3452,0),MATCH(INICIO!$C$59,$G3443:$L3443,0)),0)))</f>
        <v>#REF!</v>
      </c>
      <c r="H3458" s="105" t="e">
        <f t="shared" si="5963"/>
        <v>#REF!</v>
      </c>
      <c r="I3458" s="116" t="e">
        <f>IF($Q$2=2,IFERROR(INDEX($G3433:$L3439,MATCH(H3458,$F3433:$F3439,0),MATCH(INICIO!$C$59,$G3432:$L3432,0)),0),IF($Q$2=4,IFERROR(INDEX($P3433:$U3443,MATCH(H3458,$O3433:$O3443,0),MATCH(INICIO!$C$59,$P3432:$U3432,0)),0),IFERROR(INDEX($G3444:$L3452,MATCH(H3458,$F3444:$F3452,0),MATCH(INICIO!$C$59,$G3443:$L3443,0)),0)))</f>
        <v>#REF!</v>
      </c>
      <c r="J3458" s="105" t="e">
        <f t="shared" si="5964"/>
        <v>#REF!</v>
      </c>
      <c r="K3458" s="116" t="e">
        <f>IF($Q$2=2,IFERROR(INDEX($G3433:$L3439,MATCH(J3458,$F3433:$F3439,0),MATCH(INICIO!$C$59,$G3432:$L3432,0)),0),IF($Q$2=4,IFERROR(INDEX($P3433:$U3443,MATCH(J3458,$O3433:$O3443,0),MATCH(INICIO!$C$59,$P3432:$U3432,0)),0),IFERROR(INDEX($G3444:$L3452,MATCH(J3458,$F3444:$F3452,0),MATCH(INICIO!$C$59,$G3443:$L3443,0)),0)))</f>
        <v>#REF!</v>
      </c>
      <c r="L3458" s="105" t="e">
        <f t="shared" si="5965"/>
        <v>#REF!</v>
      </c>
      <c r="M3458" s="116" t="e">
        <f>IF($Q$2=2,IFERROR(INDEX($G3433:$L3439,MATCH(L3458,$F3433:$F3439,0),MATCH(INICIO!$C$59,$G3432:$L3432,0)),0),IF($Q$2=4,IFERROR(INDEX($P3433:$U3443,MATCH(L3458,$O3433:$O3443,0),MATCH(INICIO!$C$59,$P3432:$U3432,0)),0),IFERROR(INDEX($G3444:$L3452,MATCH(L3458,$F3444:$F3452,0),MATCH(INICIO!$C$59,$G3443:$L3443,0)),0)))</f>
        <v>#REF!</v>
      </c>
    </row>
    <row r="3459" spans="1:62" hidden="1" outlineLevel="2" x14ac:dyDescent="0.25">
      <c r="B3459" s="105" t="e">
        <f t="shared" si="5960"/>
        <v>#REF!</v>
      </c>
      <c r="C3459" s="116" t="e">
        <f>IF($Q$2=2,IFERROR(INDEX($G3433:$L3439,MATCH(B3459,$F3433:$F3439,0),MATCH(INICIO!$C$59,$G3432:$L3432,0)),0),IF($Q$2=4,IFERROR(INDEX($P3433:$U3443,MATCH(B3459,$O3433:$O3443,0),MATCH(INICIO!$C$59,$P3432:$U3432,0)),0),IFERROR(INDEX($G3444:$L3452,MATCH(B3459,$F3444:$F3452,0),MATCH(INICIO!$C$59,$G3443:$L3443,0)),0)))</f>
        <v>#REF!</v>
      </c>
      <c r="D3459" s="105" t="e">
        <f t="shared" si="5961"/>
        <v>#REF!</v>
      </c>
      <c r="E3459" s="116" t="e">
        <f>IF($Q$2=2,IFERROR(INDEX($G3433:$L3439,MATCH(D3459,$F3433:$F3439,0),MATCH(INICIO!$C$59,$G3432:$L3432,0)),0),IF($Q$2=4,IFERROR(INDEX($P3433:$U3443,MATCH(D3459,$O3433:$O3443,0),MATCH(INICIO!$C$59,$P3432:$U3432,0)),0),IFERROR(INDEX($G3444:$L3452,MATCH(D3459,$F3444:$F3452,0),MATCH(INICIO!$C$59,$G3443:$L3443,0)),0)))</f>
        <v>#REF!</v>
      </c>
      <c r="F3459" s="105" t="e">
        <f t="shared" si="5962"/>
        <v>#REF!</v>
      </c>
      <c r="G3459" s="116" t="e">
        <f>IF($Q$2=2,IFERROR(INDEX($G3433:$L3439,MATCH(F3459,$F3433:$F3439,0),MATCH(INICIO!$C$59,$G3432:$L3432,0)),0),IF($Q$2=4,IFERROR(INDEX($P3433:$U3443,MATCH(F3459,$O3433:$O3443,0),MATCH(INICIO!$C$59,$P3432:$U3432,0)),0),IFERROR(INDEX($G3444:$L3452,MATCH(F3459,$F3444:$F3452,0),MATCH(INICIO!$C$59,$G3443:$L3443,0)),0)))</f>
        <v>#REF!</v>
      </c>
      <c r="H3459" s="105" t="e">
        <f t="shared" si="5963"/>
        <v>#REF!</v>
      </c>
      <c r="I3459" s="116" t="e">
        <f>IF($Q$2=2,IFERROR(INDEX($G3433:$L3439,MATCH(H3459,$F3433:$F3439,0),MATCH(INICIO!$C$59,$G3432:$L3432,0)),0),IF($Q$2=4,IFERROR(INDEX($P3433:$U3443,MATCH(H3459,$O3433:$O3443,0),MATCH(INICIO!$C$59,$P3432:$U3432,0)),0),IFERROR(INDEX($G3444:$L3452,MATCH(H3459,$F3444:$F3452,0),MATCH(INICIO!$C$59,$G3443:$L3443,0)),0)))</f>
        <v>#REF!</v>
      </c>
      <c r="J3459" s="105" t="e">
        <f t="shared" si="5964"/>
        <v>#REF!</v>
      </c>
      <c r="K3459" s="116" t="e">
        <f>IF($Q$2=2,IFERROR(INDEX($G3433:$L3439,MATCH(J3459,$F3433:$F3439,0),MATCH(INICIO!$C$59,$G3432:$L3432,0)),0),IF($Q$2=4,IFERROR(INDEX($P3433:$U3443,MATCH(J3459,$O3433:$O3443,0),MATCH(INICIO!$C$59,$P3432:$U3432,0)),0),IFERROR(INDEX($G3444:$L3452,MATCH(J3459,$F3444:$F3452,0),MATCH(INICIO!$C$59,$G3443:$L3443,0)),0)))</f>
        <v>#REF!</v>
      </c>
      <c r="L3459" s="105" t="e">
        <f t="shared" si="5965"/>
        <v>#REF!</v>
      </c>
      <c r="M3459" s="116" t="e">
        <f>IF($Q$2=2,IFERROR(INDEX($G3433:$L3439,MATCH(L3459,$F3433:$F3439,0),MATCH(INICIO!$C$59,$G3432:$L3432,0)),0),IF($Q$2=4,IFERROR(INDEX($P3433:$U3443,MATCH(L3459,$O3433:$O3443,0),MATCH(INICIO!$C$59,$P3432:$U3432,0)),0),IFERROR(INDEX($G3444:$L3452,MATCH(L3459,$F3444:$F3452,0),MATCH(INICIO!$C$59,$G3443:$L3443,0)),0)))</f>
        <v>#REF!</v>
      </c>
    </row>
    <row r="3460" spans="1:62" hidden="1" outlineLevel="2" x14ac:dyDescent="0.25">
      <c r="B3460" s="105" t="e">
        <f t="shared" si="5960"/>
        <v>#REF!</v>
      </c>
      <c r="C3460" s="116" t="e">
        <f>IF($Q$2=2,IFERROR(INDEX($G3433:$L3439,MATCH(B3460,$F3433:$F3439,0),MATCH(INICIO!$C$59,$G3432:$L3432,0)),0),IF($Q$2=4,IFERROR(INDEX($P3433:$U3443,MATCH(B3460,$O3433:$O3443,0),MATCH(INICIO!$C$59,$P3432:$U3432,0)),0),IFERROR(INDEX($G3444:$L3452,MATCH(B3460,$F3444:$F3452,0),MATCH(INICIO!$C$59,$G3443:$L3443,0)),0)))</f>
        <v>#REF!</v>
      </c>
      <c r="D3460" s="105" t="e">
        <f t="shared" si="5961"/>
        <v>#REF!</v>
      </c>
      <c r="E3460" s="116" t="e">
        <f>IF($Q$2=2,IFERROR(INDEX($G3433:$L3439,MATCH(D3460,$F3433:$F3439,0),MATCH(INICIO!$C$59,$G3432:$L3432,0)),0),IF($Q$2=4,IFERROR(INDEX($P3433:$U3443,MATCH(D3460,$O3433:$O3443,0),MATCH(INICIO!$C$59,$P3432:$U3432,0)),0),IFERROR(INDEX($G3444:$L3452,MATCH(D3460,$F3444:$F3452,0),MATCH(INICIO!$C$59,$G3443:$L3443,0)),0)))</f>
        <v>#REF!</v>
      </c>
      <c r="F3460" s="105" t="e">
        <f t="shared" si="5962"/>
        <v>#REF!</v>
      </c>
      <c r="G3460" s="116" t="e">
        <f>IF($Q$2=2,IFERROR(INDEX($G3433:$L3439,MATCH(F3460,$F3433:$F3439,0),MATCH(INICIO!$C$59,$G3432:$L3432,0)),0),IF($Q$2=4,IFERROR(INDEX($P3433:$U3443,MATCH(F3460,$O3433:$O3443,0),MATCH(INICIO!$C$59,$P3432:$U3432,0)),0),IFERROR(INDEX($G3444:$L3452,MATCH(F3460,$F3444:$F3452,0),MATCH(INICIO!$C$59,$G3443:$L3443,0)),0)))</f>
        <v>#REF!</v>
      </c>
      <c r="H3460" s="105" t="e">
        <f t="shared" si="5963"/>
        <v>#REF!</v>
      </c>
      <c r="I3460" s="116" t="e">
        <f>IF($Q$2=2,IFERROR(INDEX($G3433:$L3439,MATCH(H3460,$F3433:$F3439,0),MATCH(INICIO!$C$59,$G3432:$L3432,0)),0),IF($Q$2=4,IFERROR(INDEX($P3433:$U3443,MATCH(H3460,$O3433:$O3443,0),MATCH(INICIO!$C$59,$P3432:$U3432,0)),0),IFERROR(INDEX($G3444:$L3452,MATCH(H3460,$F3444:$F3452,0),MATCH(INICIO!$C$59,$G3443:$L3443,0)),0)))</f>
        <v>#REF!</v>
      </c>
      <c r="J3460" s="105" t="e">
        <f t="shared" si="5964"/>
        <v>#REF!</v>
      </c>
      <c r="K3460" s="116" t="e">
        <f>IF($Q$2=2,IFERROR(INDEX($G3433:$L3439,MATCH(J3460,$F3433:$F3439,0),MATCH(INICIO!$C$59,$G3432:$L3432,0)),0),IF($Q$2=4,IFERROR(INDEX($P3433:$U3443,MATCH(J3460,$O3433:$O3443,0),MATCH(INICIO!$C$59,$P3432:$U3432,0)),0),IFERROR(INDEX($G3444:$L3452,MATCH(J3460,$F3444:$F3452,0),MATCH(INICIO!$C$59,$G3443:$L3443,0)),0)))</f>
        <v>#REF!</v>
      </c>
      <c r="L3460" s="105" t="e">
        <f t="shared" si="5965"/>
        <v>#REF!</v>
      </c>
      <c r="M3460" s="116" t="e">
        <f>IF($Q$2=2,IFERROR(INDEX($G3433:$L3439,MATCH(L3460,$F3433:$F3439,0),MATCH(INICIO!$C$59,$G3432:$L3432,0)),0),IF($Q$2=4,IFERROR(INDEX($P3433:$U3443,MATCH(L3460,$O3433:$O3443,0),MATCH(INICIO!$C$59,$P3432:$U3432,0)),0),IFERROR(INDEX($G3444:$L3452,MATCH(L3460,$F3444:$F3452,0),MATCH(INICIO!$C$59,$G3443:$L3443,0)),0)))</f>
        <v>#REF!</v>
      </c>
    </row>
    <row r="3461" spans="1:62" hidden="1" outlineLevel="2" x14ac:dyDescent="0.25">
      <c r="B3461" s="105" t="e">
        <f t="shared" si="5960"/>
        <v>#REF!</v>
      </c>
      <c r="C3461" s="116" t="e">
        <f>IF($Q$2=2,IFERROR(INDEX($G3433:$L3439,MATCH(B3461,$F3433:$F3439,0),MATCH(INICIO!$C$59,$G3432:$L3432,0)),0),IF($Q$2=4,IFERROR(INDEX($P3433:$U3443,MATCH(B3461,$O3433:$O3443,0),MATCH(INICIO!$C$59,$P3432:$U3432,0)),0),IFERROR(INDEX($G3444:$L3452,MATCH(B3461,$F3444:$F3452,0),MATCH(INICIO!$C$59,$G3443:$L3443,0)),0)))</f>
        <v>#REF!</v>
      </c>
      <c r="D3461" s="105" t="e">
        <f t="shared" si="5961"/>
        <v>#REF!</v>
      </c>
      <c r="E3461" s="116" t="e">
        <f>IF($Q$2=2,IFERROR(INDEX($G3433:$L3439,MATCH(D3461,$F3433:$F3439,0),MATCH(INICIO!$C$59,$G3432:$L3432,0)),0),IF($Q$2=4,IFERROR(INDEX($P3433:$U3443,MATCH(D3461,$O3433:$O3443,0),MATCH(INICIO!$C$59,$P3432:$U3432,0)),0),IFERROR(INDEX($G3444:$L3452,MATCH(D3461,$F3444:$F3452,0),MATCH(INICIO!$C$59,$G3443:$L3443,0)),0)))</f>
        <v>#REF!</v>
      </c>
      <c r="F3461" s="105" t="e">
        <f t="shared" si="5962"/>
        <v>#REF!</v>
      </c>
      <c r="G3461" s="116" t="e">
        <f>IF($Q$2=2,IFERROR(INDEX($G3433:$L3439,MATCH(F3461,$F3433:$F3439,0),MATCH(INICIO!$C$59,$G3432:$L3432,0)),0),IF($Q$2=4,IFERROR(INDEX($P3433:$U3443,MATCH(F3461,$O3433:$O3443,0),MATCH(INICIO!$C$59,$P3432:$U3432,0)),0),IFERROR(INDEX($G3444:$L3452,MATCH(F3461,$F3444:$F3452,0),MATCH(INICIO!$C$59,$G3443:$L3443,0)),0)))</f>
        <v>#REF!</v>
      </c>
      <c r="H3461" s="105" t="e">
        <f t="shared" si="5963"/>
        <v>#REF!</v>
      </c>
      <c r="I3461" s="116" t="e">
        <f>IF($Q$2=2,IFERROR(INDEX($G3433:$L3439,MATCH(H3461,$F3433:$F3439,0),MATCH(INICIO!$C$59,$G3432:$L3432,0)),0),IF($Q$2=4,IFERROR(INDEX($P3433:$U3443,MATCH(H3461,$O3433:$O3443,0),MATCH(INICIO!$C$59,$P3432:$U3432,0)),0),IFERROR(INDEX($G3444:$L3452,MATCH(H3461,$F3444:$F3452,0),MATCH(INICIO!$C$59,$G3443:$L3443,0)),0)))</f>
        <v>#REF!</v>
      </c>
      <c r="J3461" s="105" t="e">
        <f t="shared" si="5964"/>
        <v>#REF!</v>
      </c>
      <c r="K3461" s="116" t="e">
        <f>IF($Q$2=2,IFERROR(INDEX($G3433:$L3439,MATCH(J3461,$F3433:$F3439,0),MATCH(INICIO!$C$59,$G3432:$L3432,0)),0),IF($Q$2=4,IFERROR(INDEX($P3433:$U3443,MATCH(J3461,$O3433:$O3443,0),MATCH(INICIO!$C$59,$P3432:$U3432,0)),0),IFERROR(INDEX($G3444:$L3452,MATCH(J3461,$F3444:$F3452,0),MATCH(INICIO!$C$59,$G3443:$L3443,0)),0)))</f>
        <v>#REF!</v>
      </c>
      <c r="L3461" s="105" t="e">
        <f t="shared" si="5965"/>
        <v>#REF!</v>
      </c>
      <c r="M3461" s="116" t="e">
        <f>IF($Q$2=2,IFERROR(INDEX($G3433:$L3439,MATCH(L3461,$F3433:$F3439,0),MATCH(INICIO!$C$59,$G3432:$L3432,0)),0),IF($Q$2=4,IFERROR(INDEX($P3433:$U3443,MATCH(L3461,$O3433:$O3443,0),MATCH(INICIO!$C$59,$P3432:$U3432,0)),0),IFERROR(INDEX($G3444:$L3452,MATCH(L3461,$F3444:$F3452,0),MATCH(INICIO!$C$59,$G3443:$L3443,0)),0)))</f>
        <v>#REF!</v>
      </c>
    </row>
    <row r="3462" spans="1:62" hidden="1" outlineLevel="2" x14ac:dyDescent="0.25"/>
    <row r="3463" spans="1:62" s="119" customFormat="1" hidden="1" outlineLevel="2" x14ac:dyDescent="0.25">
      <c r="A3463" s="118" t="s">
        <v>43</v>
      </c>
    </row>
    <row r="3464" spans="1:62" hidden="1" outlineLevel="2" x14ac:dyDescent="0.25">
      <c r="C3464" s="121">
        <f t="shared" ref="C3464:H3464" si="5966">E$2</f>
        <v>1</v>
      </c>
      <c r="D3464" s="121">
        <f t="shared" si="5966"/>
        <v>2</v>
      </c>
      <c r="E3464" s="121">
        <f t="shared" si="5966"/>
        <v>3</v>
      </c>
      <c r="F3464" s="121">
        <f t="shared" si="5966"/>
        <v>4</v>
      </c>
      <c r="G3464" s="121">
        <f t="shared" si="5966"/>
        <v>5</v>
      </c>
      <c r="H3464" s="121">
        <f t="shared" si="5966"/>
        <v>6</v>
      </c>
    </row>
    <row r="3465" spans="1:62" hidden="1" outlineLevel="2" x14ac:dyDescent="0.25">
      <c r="B3465" s="122" t="s">
        <v>44</v>
      </c>
      <c r="C3465" s="123" t="e">
        <f t="array" ref="C3465:C3470">MMULT(MMULT(C$8:H$13,$AZ$8:$BE$13),C3456:C3461)+MMULT(MINVERSE(TRANSPOSE($AZ$8:$BE$13)),C3423:C3428)</f>
        <v>#REF!</v>
      </c>
      <c r="D3465" s="123" t="e">
        <f t="array" ref="D3465:D3470">MMULT(MMULT(K$8:P$13,$AZ$8:$BE$13),E3456:E3461)+MMULT(MINVERSE(TRANSPOSE($AZ$8:$BE$13)),E3423:E3428)</f>
        <v>#REF!</v>
      </c>
      <c r="E3465" s="123" t="e">
        <f t="array" ref="E3465:E3470">MMULT(MMULT(S$8:X$13,$AZ$8:$BE$13),G3456:G3461)+MMULT(MINVERSE(TRANSPOSE($AZ$8:$BE$13)),G3423:G3428)</f>
        <v>#REF!</v>
      </c>
      <c r="F3465" s="123" t="e">
        <f t="array" ref="F3465:F3470">MMULT(MMULT(AA$8:AF$13,$AZ$8:$BE$13),I3456:I3461)+MMULT(MINVERSE(TRANSPOSE($AZ$8:$BE$13)),I3423:I3428)</f>
        <v>#REF!</v>
      </c>
      <c r="G3465" s="123" t="e">
        <f t="array" ref="G3465:G3470">MMULT(MMULT(AI$8:AN$13,$AZ$8:$BE$13),K3456:K3461)+MMULT(MINVERSE(TRANSPOSE($AZ$8:$BE$13)),K3423:K3428)</f>
        <v>#REF!</v>
      </c>
      <c r="H3465" s="123" t="e">
        <f t="array" ref="H3465:H3470">MMULT(MMULT(AQ$8:AV$13,$AZ$8:$BE$13),M3456:M3461)+MMULT(MINVERSE(TRANSPOSE($AZ$8:$BE$13)),M3423:M3428)</f>
        <v>#REF!</v>
      </c>
      <c r="N3465" s="124"/>
      <c r="P3465" s="124"/>
    </row>
    <row r="3466" spans="1:62" hidden="1" outlineLevel="2" x14ac:dyDescent="0.25">
      <c r="B3466" s="122" t="s">
        <v>45</v>
      </c>
      <c r="C3466" s="123" t="e">
        <v>#REF!</v>
      </c>
      <c r="D3466" s="123" t="e">
        <v>#REF!</v>
      </c>
      <c r="E3466" s="123" t="e">
        <v>#REF!</v>
      </c>
      <c r="F3466" s="123" t="e">
        <v>#REF!</v>
      </c>
      <c r="G3466" s="123" t="e">
        <v>#REF!</v>
      </c>
      <c r="H3466" s="123" t="e">
        <v>#REF!</v>
      </c>
      <c r="N3466" s="124"/>
      <c r="P3466" s="124"/>
    </row>
    <row r="3467" spans="1:62" hidden="1" outlineLevel="2" x14ac:dyDescent="0.25">
      <c r="B3467" s="122" t="s">
        <v>46</v>
      </c>
      <c r="C3467" s="123" t="e">
        <v>#REF!</v>
      </c>
      <c r="D3467" s="123" t="e">
        <v>#REF!</v>
      </c>
      <c r="E3467" s="123" t="e">
        <v>#REF!</v>
      </c>
      <c r="F3467" s="123" t="e">
        <v>#REF!</v>
      </c>
      <c r="G3467" s="123" t="e">
        <v>#REF!</v>
      </c>
      <c r="H3467" s="123" t="e">
        <v>#REF!</v>
      </c>
      <c r="N3467" s="124"/>
      <c r="P3467" s="124"/>
    </row>
    <row r="3468" spans="1:62" hidden="1" outlineLevel="2" x14ac:dyDescent="0.25">
      <c r="B3468" s="122" t="s">
        <v>47</v>
      </c>
      <c r="C3468" s="123" t="e">
        <v>#REF!</v>
      </c>
      <c r="D3468" s="123" t="e">
        <v>#REF!</v>
      </c>
      <c r="E3468" s="123" t="e">
        <v>#REF!</v>
      </c>
      <c r="F3468" s="123" t="e">
        <v>#REF!</v>
      </c>
      <c r="G3468" s="123" t="e">
        <v>#REF!</v>
      </c>
      <c r="H3468" s="123" t="e">
        <v>#REF!</v>
      </c>
      <c r="N3468" s="124"/>
      <c r="P3468" s="124"/>
    </row>
    <row r="3469" spans="1:62" hidden="1" outlineLevel="2" x14ac:dyDescent="0.25">
      <c r="B3469" s="122" t="s">
        <v>48</v>
      </c>
      <c r="C3469" s="123" t="e">
        <v>#REF!</v>
      </c>
      <c r="D3469" s="123" t="e">
        <v>#REF!</v>
      </c>
      <c r="E3469" s="123" t="e">
        <v>#REF!</v>
      </c>
      <c r="F3469" s="123" t="e">
        <v>#REF!</v>
      </c>
      <c r="G3469" s="123" t="e">
        <v>#REF!</v>
      </c>
      <c r="H3469" s="123" t="e">
        <v>#REF!</v>
      </c>
      <c r="N3469" s="124"/>
      <c r="P3469" s="124"/>
    </row>
    <row r="3470" spans="1:62" hidden="1" outlineLevel="2" x14ac:dyDescent="0.25">
      <c r="B3470" s="122" t="s">
        <v>49</v>
      </c>
      <c r="C3470" s="123" t="e">
        <v>#REF!</v>
      </c>
      <c r="D3470" s="123" t="e">
        <v>#REF!</v>
      </c>
      <c r="E3470" s="123" t="e">
        <v>#REF!</v>
      </c>
      <c r="F3470" s="123" t="e">
        <v>#REF!</v>
      </c>
      <c r="G3470" s="123" t="e">
        <v>#REF!</v>
      </c>
      <c r="H3470" s="123" t="e">
        <v>#REF!</v>
      </c>
      <c r="N3470" s="124"/>
      <c r="P3470" s="124"/>
    </row>
    <row r="3471" spans="1:62" hidden="1" outlineLevel="2" x14ac:dyDescent="0.25"/>
    <row r="3472" spans="1:62" hidden="1" outlineLevel="2" x14ac:dyDescent="0.25">
      <c r="B3472" s="318" t="s">
        <v>50</v>
      </c>
      <c r="C3472" s="319"/>
      <c r="D3472" s="319"/>
      <c r="E3472" s="319"/>
      <c r="F3472" s="319"/>
      <c r="G3472" s="319"/>
      <c r="H3472" s="319"/>
      <c r="I3472" s="319"/>
      <c r="J3472" s="319"/>
      <c r="K3472" s="319"/>
      <c r="L3472" s="320"/>
      <c r="M3472" s="321" t="s">
        <v>51</v>
      </c>
      <c r="N3472" s="322"/>
      <c r="O3472" s="322"/>
      <c r="P3472" s="322"/>
      <c r="Q3472" s="322"/>
      <c r="R3472" s="322"/>
      <c r="S3472" s="322"/>
      <c r="T3472" s="322"/>
      <c r="U3472" s="322"/>
      <c r="V3472" s="323"/>
      <c r="W3472" s="321" t="s">
        <v>52</v>
      </c>
      <c r="X3472" s="322"/>
      <c r="Y3472" s="322"/>
      <c r="Z3472" s="322"/>
      <c r="AA3472" s="322"/>
      <c r="AB3472" s="322"/>
      <c r="AC3472" s="322"/>
      <c r="AD3472" s="322"/>
      <c r="AE3472" s="322"/>
      <c r="AF3472" s="323"/>
      <c r="AG3472" s="321" t="s">
        <v>53</v>
      </c>
      <c r="AH3472" s="322"/>
      <c r="AI3472" s="322"/>
      <c r="AJ3472" s="322"/>
      <c r="AK3472" s="322"/>
      <c r="AL3472" s="322"/>
      <c r="AM3472" s="322"/>
      <c r="AN3472" s="322"/>
      <c r="AO3472" s="322"/>
      <c r="AP3472" s="323"/>
      <c r="AQ3472" s="321" t="s">
        <v>54</v>
      </c>
      <c r="AR3472" s="322"/>
      <c r="AS3472" s="322"/>
      <c r="AT3472" s="322"/>
      <c r="AU3472" s="322"/>
      <c r="AV3472" s="322"/>
      <c r="AW3472" s="322"/>
      <c r="AX3472" s="322"/>
      <c r="AY3472" s="322"/>
      <c r="AZ3472" s="323"/>
      <c r="BA3472" s="321" t="s">
        <v>55</v>
      </c>
      <c r="BB3472" s="322"/>
      <c r="BC3472" s="322"/>
      <c r="BD3472" s="322"/>
      <c r="BE3472" s="322"/>
      <c r="BF3472" s="322"/>
      <c r="BG3472" s="322"/>
      <c r="BH3472" s="322"/>
      <c r="BI3472" s="322"/>
      <c r="BJ3472" s="323"/>
    </row>
    <row r="3473" spans="1:93" hidden="1" outlineLevel="2" x14ac:dyDescent="0.25">
      <c r="B3473" s="186">
        <f t="shared" ref="B3473" si="5967">E$2</f>
        <v>1</v>
      </c>
      <c r="C3473" s="187">
        <f t="shared" ref="C3473:L3476" si="5968">B3473</f>
        <v>1</v>
      </c>
      <c r="D3473" s="187">
        <f t="shared" si="5968"/>
        <v>1</v>
      </c>
      <c r="E3473" s="187">
        <f t="shared" si="5968"/>
        <v>1</v>
      </c>
      <c r="F3473" s="187">
        <f t="shared" si="5968"/>
        <v>1</v>
      </c>
      <c r="G3473" s="187">
        <f t="shared" si="5968"/>
        <v>1</v>
      </c>
      <c r="H3473" s="187">
        <f t="shared" si="5968"/>
        <v>1</v>
      </c>
      <c r="I3473" s="187">
        <f t="shared" si="5968"/>
        <v>1</v>
      </c>
      <c r="J3473" s="187">
        <f t="shared" si="5968"/>
        <v>1</v>
      </c>
      <c r="K3473" s="187">
        <f t="shared" si="5968"/>
        <v>1</v>
      </c>
      <c r="L3473" s="188">
        <f t="shared" si="5968"/>
        <v>1</v>
      </c>
      <c r="M3473" s="189">
        <f t="shared" ref="M3473" si="5969">F$2</f>
        <v>2</v>
      </c>
      <c r="N3473" s="187">
        <f t="shared" ref="N3473:V3476" si="5970">M3473</f>
        <v>2</v>
      </c>
      <c r="O3473" s="187">
        <f t="shared" si="5970"/>
        <v>2</v>
      </c>
      <c r="P3473" s="187">
        <f t="shared" si="5970"/>
        <v>2</v>
      </c>
      <c r="Q3473" s="187">
        <f t="shared" si="5970"/>
        <v>2</v>
      </c>
      <c r="R3473" s="187">
        <f t="shared" si="5970"/>
        <v>2</v>
      </c>
      <c r="S3473" s="187">
        <f t="shared" si="5970"/>
        <v>2</v>
      </c>
      <c r="T3473" s="187">
        <f t="shared" si="5970"/>
        <v>2</v>
      </c>
      <c r="U3473" s="187">
        <f t="shared" si="5970"/>
        <v>2</v>
      </c>
      <c r="V3473" s="188">
        <f t="shared" si="5970"/>
        <v>2</v>
      </c>
      <c r="W3473" s="189">
        <f>G$2</f>
        <v>3</v>
      </c>
      <c r="X3473" s="187">
        <f t="shared" ref="X3473:AF3476" si="5971">W3473</f>
        <v>3</v>
      </c>
      <c r="Y3473" s="187">
        <f t="shared" si="5971"/>
        <v>3</v>
      </c>
      <c r="Z3473" s="187">
        <f t="shared" si="5971"/>
        <v>3</v>
      </c>
      <c r="AA3473" s="187">
        <f t="shared" si="5971"/>
        <v>3</v>
      </c>
      <c r="AB3473" s="187">
        <f t="shared" si="5971"/>
        <v>3</v>
      </c>
      <c r="AC3473" s="187">
        <f t="shared" si="5971"/>
        <v>3</v>
      </c>
      <c r="AD3473" s="187">
        <f t="shared" si="5971"/>
        <v>3</v>
      </c>
      <c r="AE3473" s="187">
        <f t="shared" si="5971"/>
        <v>3</v>
      </c>
      <c r="AF3473" s="188">
        <f t="shared" si="5971"/>
        <v>3</v>
      </c>
      <c r="AG3473" s="189">
        <f>H$2</f>
        <v>4</v>
      </c>
      <c r="AH3473" s="187">
        <f t="shared" ref="AH3473:AP3476" si="5972">AG3473</f>
        <v>4</v>
      </c>
      <c r="AI3473" s="187">
        <f t="shared" si="5972"/>
        <v>4</v>
      </c>
      <c r="AJ3473" s="187">
        <f t="shared" si="5972"/>
        <v>4</v>
      </c>
      <c r="AK3473" s="187">
        <f t="shared" si="5972"/>
        <v>4</v>
      </c>
      <c r="AL3473" s="187">
        <f t="shared" si="5972"/>
        <v>4</v>
      </c>
      <c r="AM3473" s="187">
        <f t="shared" si="5972"/>
        <v>4</v>
      </c>
      <c r="AN3473" s="187">
        <f t="shared" si="5972"/>
        <v>4</v>
      </c>
      <c r="AO3473" s="187">
        <f t="shared" si="5972"/>
        <v>4</v>
      </c>
      <c r="AP3473" s="188">
        <f t="shared" si="5972"/>
        <v>4</v>
      </c>
      <c r="AQ3473" s="189">
        <f>I$2</f>
        <v>5</v>
      </c>
      <c r="AR3473" s="187">
        <f t="shared" ref="AR3473:AZ3476" si="5973">AQ3473</f>
        <v>5</v>
      </c>
      <c r="AS3473" s="187">
        <f t="shared" si="5973"/>
        <v>5</v>
      </c>
      <c r="AT3473" s="187">
        <f t="shared" si="5973"/>
        <v>5</v>
      </c>
      <c r="AU3473" s="187">
        <f t="shared" si="5973"/>
        <v>5</v>
      </c>
      <c r="AV3473" s="187">
        <f t="shared" si="5973"/>
        <v>5</v>
      </c>
      <c r="AW3473" s="187">
        <f t="shared" si="5973"/>
        <v>5</v>
      </c>
      <c r="AX3473" s="187">
        <f t="shared" si="5973"/>
        <v>5</v>
      </c>
      <c r="AY3473" s="187">
        <f t="shared" si="5973"/>
        <v>5</v>
      </c>
      <c r="AZ3473" s="188">
        <f t="shared" si="5973"/>
        <v>5</v>
      </c>
      <c r="BA3473" s="189">
        <f>J$2</f>
        <v>6</v>
      </c>
      <c r="BB3473" s="187">
        <f t="shared" ref="BB3473:BJ3476" si="5974">BA3473</f>
        <v>6</v>
      </c>
      <c r="BC3473" s="187">
        <f t="shared" si="5974"/>
        <v>6</v>
      </c>
      <c r="BD3473" s="187">
        <f t="shared" si="5974"/>
        <v>6</v>
      </c>
      <c r="BE3473" s="187">
        <f t="shared" si="5974"/>
        <v>6</v>
      </c>
      <c r="BF3473" s="187">
        <f t="shared" si="5974"/>
        <v>6</v>
      </c>
      <c r="BG3473" s="187">
        <f t="shared" si="5974"/>
        <v>6</v>
      </c>
      <c r="BH3473" s="187">
        <f t="shared" si="5974"/>
        <v>6</v>
      </c>
      <c r="BI3473" s="187">
        <f t="shared" si="5974"/>
        <v>6</v>
      </c>
      <c r="BJ3473" s="188">
        <f t="shared" si="5974"/>
        <v>6</v>
      </c>
    </row>
    <row r="3474" spans="1:93" s="2" customFormat="1" ht="15" hidden="1" customHeight="1" outlineLevel="2" x14ac:dyDescent="0.25">
      <c r="A3474" s="152" t="s">
        <v>192</v>
      </c>
      <c r="B3474" s="129" t="e">
        <f>C3467</f>
        <v>#REF!</v>
      </c>
      <c r="C3474" s="130" t="e">
        <f t="shared" si="5968"/>
        <v>#REF!</v>
      </c>
      <c r="D3474" s="130" t="e">
        <f t="shared" si="5968"/>
        <v>#REF!</v>
      </c>
      <c r="E3474" s="130" t="e">
        <f t="shared" si="5968"/>
        <v>#REF!</v>
      </c>
      <c r="F3474" s="130" t="e">
        <f t="shared" si="5968"/>
        <v>#REF!</v>
      </c>
      <c r="G3474" s="130" t="e">
        <f t="shared" si="5968"/>
        <v>#REF!</v>
      </c>
      <c r="H3474" s="130" t="e">
        <f t="shared" si="5968"/>
        <v>#REF!</v>
      </c>
      <c r="I3474" s="130" t="e">
        <f t="shared" si="5968"/>
        <v>#REF!</v>
      </c>
      <c r="J3474" s="190" t="e">
        <f t="shared" si="5968"/>
        <v>#REF!</v>
      </c>
      <c r="K3474" s="130" t="e">
        <f t="shared" si="5968"/>
        <v>#REF!</v>
      </c>
      <c r="L3474" s="131" t="e">
        <f t="shared" si="5968"/>
        <v>#REF!</v>
      </c>
      <c r="M3474" s="129" t="e">
        <f>D3467</f>
        <v>#REF!</v>
      </c>
      <c r="N3474" s="130" t="e">
        <f t="shared" si="5970"/>
        <v>#REF!</v>
      </c>
      <c r="O3474" s="130" t="e">
        <f t="shared" si="5970"/>
        <v>#REF!</v>
      </c>
      <c r="P3474" s="130" t="e">
        <f t="shared" si="5970"/>
        <v>#REF!</v>
      </c>
      <c r="Q3474" s="130" t="e">
        <f t="shared" si="5970"/>
        <v>#REF!</v>
      </c>
      <c r="R3474" s="130" t="e">
        <f t="shared" si="5970"/>
        <v>#REF!</v>
      </c>
      <c r="S3474" s="130" t="e">
        <f t="shared" si="5970"/>
        <v>#REF!</v>
      </c>
      <c r="T3474" s="130" t="e">
        <f t="shared" si="5970"/>
        <v>#REF!</v>
      </c>
      <c r="U3474" s="130" t="e">
        <f t="shared" si="5970"/>
        <v>#REF!</v>
      </c>
      <c r="V3474" s="131" t="e">
        <f t="shared" si="5970"/>
        <v>#REF!</v>
      </c>
      <c r="W3474" s="129" t="e">
        <f>E3467</f>
        <v>#REF!</v>
      </c>
      <c r="X3474" s="130" t="e">
        <f t="shared" si="5971"/>
        <v>#REF!</v>
      </c>
      <c r="Y3474" s="130" t="e">
        <f t="shared" si="5971"/>
        <v>#REF!</v>
      </c>
      <c r="Z3474" s="130" t="e">
        <f t="shared" si="5971"/>
        <v>#REF!</v>
      </c>
      <c r="AA3474" s="130" t="e">
        <f t="shared" si="5971"/>
        <v>#REF!</v>
      </c>
      <c r="AB3474" s="130" t="e">
        <f t="shared" si="5971"/>
        <v>#REF!</v>
      </c>
      <c r="AC3474" s="130" t="e">
        <f t="shared" si="5971"/>
        <v>#REF!</v>
      </c>
      <c r="AD3474" s="130" t="e">
        <f t="shared" si="5971"/>
        <v>#REF!</v>
      </c>
      <c r="AE3474" s="130" t="e">
        <f t="shared" si="5971"/>
        <v>#REF!</v>
      </c>
      <c r="AF3474" s="131" t="e">
        <f t="shared" si="5971"/>
        <v>#REF!</v>
      </c>
      <c r="AG3474" s="129" t="e">
        <f>F3467</f>
        <v>#REF!</v>
      </c>
      <c r="AH3474" s="130" t="e">
        <f t="shared" si="5972"/>
        <v>#REF!</v>
      </c>
      <c r="AI3474" s="130" t="e">
        <f t="shared" si="5972"/>
        <v>#REF!</v>
      </c>
      <c r="AJ3474" s="130" t="e">
        <f t="shared" si="5972"/>
        <v>#REF!</v>
      </c>
      <c r="AK3474" s="130" t="e">
        <f t="shared" si="5972"/>
        <v>#REF!</v>
      </c>
      <c r="AL3474" s="130" t="e">
        <f t="shared" si="5972"/>
        <v>#REF!</v>
      </c>
      <c r="AM3474" s="130" t="e">
        <f t="shared" si="5972"/>
        <v>#REF!</v>
      </c>
      <c r="AN3474" s="130" t="e">
        <f t="shared" si="5972"/>
        <v>#REF!</v>
      </c>
      <c r="AO3474" s="130" t="e">
        <f t="shared" si="5972"/>
        <v>#REF!</v>
      </c>
      <c r="AP3474" s="131" t="e">
        <f t="shared" si="5972"/>
        <v>#REF!</v>
      </c>
      <c r="AQ3474" s="129" t="e">
        <f>G3467</f>
        <v>#REF!</v>
      </c>
      <c r="AR3474" s="130" t="e">
        <f t="shared" si="5973"/>
        <v>#REF!</v>
      </c>
      <c r="AS3474" s="130" t="e">
        <f t="shared" si="5973"/>
        <v>#REF!</v>
      </c>
      <c r="AT3474" s="130" t="e">
        <f t="shared" si="5973"/>
        <v>#REF!</v>
      </c>
      <c r="AU3474" s="130" t="e">
        <f t="shared" si="5973"/>
        <v>#REF!</v>
      </c>
      <c r="AV3474" s="130" t="e">
        <f t="shared" si="5973"/>
        <v>#REF!</v>
      </c>
      <c r="AW3474" s="130" t="e">
        <f t="shared" si="5973"/>
        <v>#REF!</v>
      </c>
      <c r="AX3474" s="130" t="e">
        <f t="shared" si="5973"/>
        <v>#REF!</v>
      </c>
      <c r="AY3474" s="130" t="e">
        <f t="shared" si="5973"/>
        <v>#REF!</v>
      </c>
      <c r="AZ3474" s="131" t="e">
        <f t="shared" si="5973"/>
        <v>#REF!</v>
      </c>
      <c r="BA3474" s="129" t="e">
        <f>H3467</f>
        <v>#REF!</v>
      </c>
      <c r="BB3474" s="130" t="e">
        <f t="shared" si="5974"/>
        <v>#REF!</v>
      </c>
      <c r="BC3474" s="130" t="e">
        <f t="shared" si="5974"/>
        <v>#REF!</v>
      </c>
      <c r="BD3474" s="130" t="e">
        <f t="shared" si="5974"/>
        <v>#REF!</v>
      </c>
      <c r="BE3474" s="130" t="e">
        <f t="shared" si="5974"/>
        <v>#REF!</v>
      </c>
      <c r="BF3474" s="130" t="e">
        <f t="shared" si="5974"/>
        <v>#REF!</v>
      </c>
      <c r="BG3474" s="130" t="e">
        <f t="shared" si="5974"/>
        <v>#REF!</v>
      </c>
      <c r="BH3474" s="130" t="e">
        <f t="shared" si="5974"/>
        <v>#REF!</v>
      </c>
      <c r="BI3474" s="130" t="e">
        <f t="shared" si="5974"/>
        <v>#REF!</v>
      </c>
      <c r="BJ3474" s="131" t="e">
        <f t="shared" si="5974"/>
        <v>#REF!</v>
      </c>
      <c r="BK3474"/>
      <c r="BL3474"/>
      <c r="BM3474"/>
      <c r="BN3474"/>
      <c r="BO3474"/>
      <c r="BP3474"/>
      <c r="BQ3474"/>
      <c r="BR3474"/>
      <c r="BS3474"/>
      <c r="BT3474"/>
      <c r="BU3474"/>
      <c r="BV3474"/>
      <c r="BW3474"/>
      <c r="BX3474"/>
      <c r="BY3474"/>
      <c r="BZ3474"/>
      <c r="CA3474"/>
      <c r="CB3474"/>
      <c r="CC3474"/>
      <c r="CD3474"/>
      <c r="CE3474"/>
      <c r="CF3474"/>
      <c r="CG3474"/>
      <c r="CH3474"/>
      <c r="CI3474"/>
      <c r="CJ3474"/>
      <c r="CK3474"/>
      <c r="CL3474"/>
      <c r="CM3474"/>
      <c r="CN3474"/>
      <c r="CO3474"/>
    </row>
    <row r="3475" spans="1:93" s="2" customFormat="1" ht="15" hidden="1" customHeight="1" outlineLevel="2" x14ac:dyDescent="0.25">
      <c r="A3475" s="152" t="s">
        <v>47</v>
      </c>
      <c r="B3475" s="129" t="e">
        <f>C3468</f>
        <v>#REF!</v>
      </c>
      <c r="C3475" s="130" t="e">
        <f t="shared" si="5968"/>
        <v>#REF!</v>
      </c>
      <c r="D3475" s="130" t="e">
        <f t="shared" si="5968"/>
        <v>#REF!</v>
      </c>
      <c r="E3475" s="130" t="e">
        <f t="shared" si="5968"/>
        <v>#REF!</v>
      </c>
      <c r="F3475" s="130" t="e">
        <f t="shared" si="5968"/>
        <v>#REF!</v>
      </c>
      <c r="G3475" s="130" t="e">
        <f t="shared" si="5968"/>
        <v>#REF!</v>
      </c>
      <c r="H3475" s="130" t="e">
        <f t="shared" si="5968"/>
        <v>#REF!</v>
      </c>
      <c r="I3475" s="130" t="e">
        <f t="shared" si="5968"/>
        <v>#REF!</v>
      </c>
      <c r="J3475" s="190" t="e">
        <f t="shared" si="5968"/>
        <v>#REF!</v>
      </c>
      <c r="K3475" s="130" t="e">
        <f t="shared" si="5968"/>
        <v>#REF!</v>
      </c>
      <c r="L3475" s="131" t="e">
        <f t="shared" si="5968"/>
        <v>#REF!</v>
      </c>
      <c r="M3475" s="129" t="e">
        <f>D3468</f>
        <v>#REF!</v>
      </c>
      <c r="N3475" s="130" t="e">
        <f t="shared" si="5970"/>
        <v>#REF!</v>
      </c>
      <c r="O3475" s="130" t="e">
        <f t="shared" si="5970"/>
        <v>#REF!</v>
      </c>
      <c r="P3475" s="130" t="e">
        <f t="shared" si="5970"/>
        <v>#REF!</v>
      </c>
      <c r="Q3475" s="130" t="e">
        <f t="shared" si="5970"/>
        <v>#REF!</v>
      </c>
      <c r="R3475" s="130" t="e">
        <f t="shared" si="5970"/>
        <v>#REF!</v>
      </c>
      <c r="S3475" s="130" t="e">
        <f t="shared" si="5970"/>
        <v>#REF!</v>
      </c>
      <c r="T3475" s="130" t="e">
        <f t="shared" si="5970"/>
        <v>#REF!</v>
      </c>
      <c r="U3475" s="130" t="e">
        <f t="shared" si="5970"/>
        <v>#REF!</v>
      </c>
      <c r="V3475" s="131" t="e">
        <f t="shared" si="5970"/>
        <v>#REF!</v>
      </c>
      <c r="W3475" s="129" t="e">
        <f>E3468</f>
        <v>#REF!</v>
      </c>
      <c r="X3475" s="130" t="e">
        <f t="shared" si="5971"/>
        <v>#REF!</v>
      </c>
      <c r="Y3475" s="130" t="e">
        <f t="shared" si="5971"/>
        <v>#REF!</v>
      </c>
      <c r="Z3475" s="130" t="e">
        <f t="shared" si="5971"/>
        <v>#REF!</v>
      </c>
      <c r="AA3475" s="130" t="e">
        <f t="shared" si="5971"/>
        <v>#REF!</v>
      </c>
      <c r="AB3475" s="130" t="e">
        <f t="shared" si="5971"/>
        <v>#REF!</v>
      </c>
      <c r="AC3475" s="130" t="e">
        <f t="shared" si="5971"/>
        <v>#REF!</v>
      </c>
      <c r="AD3475" s="130" t="e">
        <f t="shared" si="5971"/>
        <v>#REF!</v>
      </c>
      <c r="AE3475" s="130" t="e">
        <f t="shared" si="5971"/>
        <v>#REF!</v>
      </c>
      <c r="AF3475" s="131" t="e">
        <f t="shared" si="5971"/>
        <v>#REF!</v>
      </c>
      <c r="AG3475" s="129" t="e">
        <f>F3468</f>
        <v>#REF!</v>
      </c>
      <c r="AH3475" s="130" t="e">
        <f t="shared" si="5972"/>
        <v>#REF!</v>
      </c>
      <c r="AI3475" s="130" t="e">
        <f t="shared" si="5972"/>
        <v>#REF!</v>
      </c>
      <c r="AJ3475" s="130" t="e">
        <f t="shared" si="5972"/>
        <v>#REF!</v>
      </c>
      <c r="AK3475" s="130" t="e">
        <f t="shared" si="5972"/>
        <v>#REF!</v>
      </c>
      <c r="AL3475" s="130" t="e">
        <f t="shared" si="5972"/>
        <v>#REF!</v>
      </c>
      <c r="AM3475" s="130" t="e">
        <f t="shared" si="5972"/>
        <v>#REF!</v>
      </c>
      <c r="AN3475" s="130" t="e">
        <f t="shared" si="5972"/>
        <v>#REF!</v>
      </c>
      <c r="AO3475" s="130" t="e">
        <f t="shared" si="5972"/>
        <v>#REF!</v>
      </c>
      <c r="AP3475" s="131" t="e">
        <f t="shared" si="5972"/>
        <v>#REF!</v>
      </c>
      <c r="AQ3475" s="129" t="e">
        <f>G3468</f>
        <v>#REF!</v>
      </c>
      <c r="AR3475" s="130" t="e">
        <f t="shared" si="5973"/>
        <v>#REF!</v>
      </c>
      <c r="AS3475" s="130" t="e">
        <f t="shared" si="5973"/>
        <v>#REF!</v>
      </c>
      <c r="AT3475" s="130" t="e">
        <f t="shared" si="5973"/>
        <v>#REF!</v>
      </c>
      <c r="AU3475" s="130" t="e">
        <f t="shared" si="5973"/>
        <v>#REF!</v>
      </c>
      <c r="AV3475" s="130" t="e">
        <f t="shared" si="5973"/>
        <v>#REF!</v>
      </c>
      <c r="AW3475" s="130" t="e">
        <f t="shared" si="5973"/>
        <v>#REF!</v>
      </c>
      <c r="AX3475" s="130" t="e">
        <f t="shared" si="5973"/>
        <v>#REF!</v>
      </c>
      <c r="AY3475" s="130" t="e">
        <f t="shared" si="5973"/>
        <v>#REF!</v>
      </c>
      <c r="AZ3475" s="131" t="e">
        <f t="shared" si="5973"/>
        <v>#REF!</v>
      </c>
      <c r="BA3475" s="129" t="e">
        <f>H3468</f>
        <v>#REF!</v>
      </c>
      <c r="BB3475" s="130" t="e">
        <f t="shared" si="5974"/>
        <v>#REF!</v>
      </c>
      <c r="BC3475" s="130" t="e">
        <f t="shared" si="5974"/>
        <v>#REF!</v>
      </c>
      <c r="BD3475" s="130" t="e">
        <f t="shared" si="5974"/>
        <v>#REF!</v>
      </c>
      <c r="BE3475" s="130" t="e">
        <f t="shared" si="5974"/>
        <v>#REF!</v>
      </c>
      <c r="BF3475" s="130" t="e">
        <f t="shared" si="5974"/>
        <v>#REF!</v>
      </c>
      <c r="BG3475" s="130" t="e">
        <f t="shared" si="5974"/>
        <v>#REF!</v>
      </c>
      <c r="BH3475" s="130" t="e">
        <f t="shared" si="5974"/>
        <v>#REF!</v>
      </c>
      <c r="BI3475" s="130" t="e">
        <f t="shared" si="5974"/>
        <v>#REF!</v>
      </c>
      <c r="BJ3475" s="131" t="e">
        <f t="shared" si="5974"/>
        <v>#REF!</v>
      </c>
      <c r="BK3475"/>
      <c r="BL3475"/>
      <c r="BM3475"/>
      <c r="BN3475"/>
      <c r="BO3475"/>
      <c r="BP3475"/>
      <c r="BQ3475"/>
      <c r="BR3475"/>
      <c r="BS3475"/>
      <c r="BT3475"/>
      <c r="BU3475"/>
      <c r="BV3475"/>
      <c r="BW3475"/>
      <c r="BX3475"/>
      <c r="BY3475"/>
      <c r="BZ3475"/>
      <c r="CA3475"/>
      <c r="CB3475"/>
      <c r="CC3475"/>
      <c r="CD3475"/>
      <c r="CE3475"/>
      <c r="CF3475"/>
      <c r="CG3475"/>
      <c r="CH3475"/>
      <c r="CI3475"/>
      <c r="CJ3475"/>
      <c r="CK3475"/>
      <c r="CL3475"/>
      <c r="CM3475"/>
      <c r="CN3475"/>
      <c r="CO3475"/>
    </row>
    <row r="3476" spans="1:93" s="2" customFormat="1" ht="15" hidden="1" customHeight="1" outlineLevel="2" x14ac:dyDescent="0.25">
      <c r="A3476" s="152" t="s">
        <v>57</v>
      </c>
      <c r="B3476" s="129">
        <f t="shared" ref="B3476" si="5975">E$3</f>
        <v>0.91</v>
      </c>
      <c r="C3476" s="130">
        <f t="shared" si="5968"/>
        <v>0.91</v>
      </c>
      <c r="D3476" s="130">
        <f t="shared" si="5968"/>
        <v>0.91</v>
      </c>
      <c r="E3476" s="130">
        <f t="shared" si="5968"/>
        <v>0.91</v>
      </c>
      <c r="F3476" s="130">
        <f t="shared" si="5968"/>
        <v>0.91</v>
      </c>
      <c r="G3476" s="130">
        <f t="shared" si="5968"/>
        <v>0.91</v>
      </c>
      <c r="H3476" s="130">
        <f t="shared" si="5968"/>
        <v>0.91</v>
      </c>
      <c r="I3476" s="130">
        <f t="shared" si="5968"/>
        <v>0.91</v>
      </c>
      <c r="J3476" s="190">
        <f t="shared" si="5968"/>
        <v>0.91</v>
      </c>
      <c r="K3476" s="130">
        <f t="shared" si="5968"/>
        <v>0.91</v>
      </c>
      <c r="L3476" s="131">
        <f t="shared" si="5968"/>
        <v>0.91</v>
      </c>
      <c r="M3476" s="129">
        <f t="shared" ref="M3476" si="5976">F$3</f>
        <v>3.6</v>
      </c>
      <c r="N3476" s="130">
        <f t="shared" si="5970"/>
        <v>3.6</v>
      </c>
      <c r="O3476" s="130">
        <f t="shared" si="5970"/>
        <v>3.6</v>
      </c>
      <c r="P3476" s="130">
        <f t="shared" si="5970"/>
        <v>3.6</v>
      </c>
      <c r="Q3476" s="130">
        <f t="shared" si="5970"/>
        <v>3.6</v>
      </c>
      <c r="R3476" s="130">
        <f t="shared" si="5970"/>
        <v>3.6</v>
      </c>
      <c r="S3476" s="130">
        <f t="shared" si="5970"/>
        <v>3.6</v>
      </c>
      <c r="T3476" s="130">
        <f t="shared" si="5970"/>
        <v>3.6</v>
      </c>
      <c r="U3476" s="130">
        <f t="shared" si="5970"/>
        <v>3.6</v>
      </c>
      <c r="V3476" s="131">
        <f t="shared" si="5970"/>
        <v>3.6</v>
      </c>
      <c r="W3476" s="129">
        <f t="shared" ref="W3476" si="5977">G$3</f>
        <v>3.6</v>
      </c>
      <c r="X3476" s="130">
        <f t="shared" si="5971"/>
        <v>3.6</v>
      </c>
      <c r="Y3476" s="130">
        <f t="shared" si="5971"/>
        <v>3.6</v>
      </c>
      <c r="Z3476" s="130">
        <f t="shared" si="5971"/>
        <v>3.6</v>
      </c>
      <c r="AA3476" s="130">
        <f t="shared" si="5971"/>
        <v>3.6</v>
      </c>
      <c r="AB3476" s="130">
        <f t="shared" si="5971"/>
        <v>3.6</v>
      </c>
      <c r="AC3476" s="130">
        <f t="shared" si="5971"/>
        <v>3.6</v>
      </c>
      <c r="AD3476" s="130">
        <f t="shared" si="5971"/>
        <v>3.6</v>
      </c>
      <c r="AE3476" s="130">
        <f t="shared" si="5971"/>
        <v>3.6</v>
      </c>
      <c r="AF3476" s="131">
        <f t="shared" si="5971"/>
        <v>3.6</v>
      </c>
      <c r="AG3476" s="129">
        <f t="shared" ref="AG3476" si="5978">H$3</f>
        <v>3.6</v>
      </c>
      <c r="AH3476" s="130">
        <f t="shared" si="5972"/>
        <v>3.6</v>
      </c>
      <c r="AI3476" s="130">
        <f t="shared" si="5972"/>
        <v>3.6</v>
      </c>
      <c r="AJ3476" s="130">
        <f t="shared" si="5972"/>
        <v>3.6</v>
      </c>
      <c r="AK3476" s="130">
        <f t="shared" si="5972"/>
        <v>3.6</v>
      </c>
      <c r="AL3476" s="130">
        <f t="shared" si="5972"/>
        <v>3.6</v>
      </c>
      <c r="AM3476" s="130">
        <f t="shared" si="5972"/>
        <v>3.6</v>
      </c>
      <c r="AN3476" s="130">
        <f t="shared" si="5972"/>
        <v>3.6</v>
      </c>
      <c r="AO3476" s="130">
        <f t="shared" si="5972"/>
        <v>3.6</v>
      </c>
      <c r="AP3476" s="131">
        <f t="shared" si="5972"/>
        <v>3.6</v>
      </c>
      <c r="AQ3476" s="129">
        <f t="shared" ref="AQ3476" si="5979">I$3</f>
        <v>0.91</v>
      </c>
      <c r="AR3476" s="130">
        <f t="shared" si="5973"/>
        <v>0.91</v>
      </c>
      <c r="AS3476" s="130">
        <f t="shared" si="5973"/>
        <v>0.91</v>
      </c>
      <c r="AT3476" s="130">
        <f t="shared" si="5973"/>
        <v>0.91</v>
      </c>
      <c r="AU3476" s="130">
        <f t="shared" si="5973"/>
        <v>0.91</v>
      </c>
      <c r="AV3476" s="130">
        <f t="shared" si="5973"/>
        <v>0.91</v>
      </c>
      <c r="AW3476" s="130">
        <f t="shared" si="5973"/>
        <v>0.91</v>
      </c>
      <c r="AX3476" s="130">
        <f t="shared" si="5973"/>
        <v>0.91</v>
      </c>
      <c r="AY3476" s="130">
        <f t="shared" si="5973"/>
        <v>0.91</v>
      </c>
      <c r="AZ3476" s="131">
        <f t="shared" si="5973"/>
        <v>0.91</v>
      </c>
      <c r="BA3476" s="129">
        <f t="shared" ref="BA3476" si="5980">J$3</f>
        <v>0</v>
      </c>
      <c r="BB3476" s="130">
        <f t="shared" si="5974"/>
        <v>0</v>
      </c>
      <c r="BC3476" s="130">
        <f t="shared" si="5974"/>
        <v>0</v>
      </c>
      <c r="BD3476" s="130">
        <f t="shared" si="5974"/>
        <v>0</v>
      </c>
      <c r="BE3476" s="130">
        <f t="shared" si="5974"/>
        <v>0</v>
      </c>
      <c r="BF3476" s="130">
        <f t="shared" si="5974"/>
        <v>0</v>
      </c>
      <c r="BG3476" s="130">
        <f t="shared" si="5974"/>
        <v>0</v>
      </c>
      <c r="BH3476" s="130">
        <f t="shared" si="5974"/>
        <v>0</v>
      </c>
      <c r="BI3476" s="130">
        <f t="shared" si="5974"/>
        <v>0</v>
      </c>
      <c r="BJ3476" s="131">
        <f t="shared" si="5974"/>
        <v>0</v>
      </c>
      <c r="BK3476"/>
      <c r="BL3476"/>
      <c r="BM3476"/>
      <c r="BN3476"/>
      <c r="BO3476"/>
      <c r="BP3476"/>
      <c r="BQ3476"/>
      <c r="BR3476"/>
      <c r="BS3476"/>
      <c r="BT3476"/>
      <c r="BU3476"/>
      <c r="BV3476"/>
      <c r="BW3476"/>
      <c r="BX3476"/>
      <c r="BY3476"/>
      <c r="BZ3476"/>
      <c r="CA3476"/>
      <c r="CB3476"/>
      <c r="CC3476"/>
      <c r="CD3476"/>
      <c r="CE3476"/>
      <c r="CF3476"/>
      <c r="CG3476"/>
      <c r="CH3476"/>
      <c r="CI3476"/>
      <c r="CJ3476"/>
      <c r="CK3476"/>
      <c r="CL3476"/>
      <c r="CM3476"/>
      <c r="CN3476"/>
      <c r="CO3476"/>
    </row>
    <row r="3477" spans="1:93" s="2" customFormat="1" ht="15" hidden="1" customHeight="1" outlineLevel="2" x14ac:dyDescent="0.25">
      <c r="A3477" s="152" t="s">
        <v>58</v>
      </c>
      <c r="B3477" s="132">
        <f t="shared" ref="B3477" si="5981">B3476/10*0</f>
        <v>0</v>
      </c>
      <c r="C3477" s="133">
        <f t="shared" ref="C3477" si="5982">C3476/10*1</f>
        <v>9.0999999999999998E-2</v>
      </c>
      <c r="D3477" s="133">
        <f t="shared" ref="D3477" si="5983">D3476/10*2</f>
        <v>0.182</v>
      </c>
      <c r="E3477" s="133">
        <f t="shared" ref="E3477" si="5984">E3476/10*3</f>
        <v>0.27300000000000002</v>
      </c>
      <c r="F3477" s="133">
        <f t="shared" ref="F3477" si="5985">F3476/10*4</f>
        <v>0.36399999999999999</v>
      </c>
      <c r="G3477" s="133">
        <f t="shared" ref="G3477" si="5986">G3476/10*5</f>
        <v>0.45499999999999996</v>
      </c>
      <c r="H3477" s="133">
        <f t="shared" ref="H3477" si="5987">H3476/10*6</f>
        <v>0.54600000000000004</v>
      </c>
      <c r="I3477" s="133">
        <f t="shared" ref="I3477" si="5988">I3476/10*7</f>
        <v>0.63700000000000001</v>
      </c>
      <c r="J3477" s="191">
        <f t="shared" ref="J3477" si="5989">J3476/10*8</f>
        <v>0.72799999999999998</v>
      </c>
      <c r="K3477" s="133">
        <f t="shared" ref="K3477" si="5990">K3476/10*9</f>
        <v>0.81899999999999995</v>
      </c>
      <c r="L3477" s="134">
        <f t="shared" ref="L3477" si="5991">L3476/10*10</f>
        <v>0.90999999999999992</v>
      </c>
      <c r="M3477" s="133">
        <f t="shared" ref="M3477" si="5992">M3476/10*1</f>
        <v>0.36</v>
      </c>
      <c r="N3477" s="133">
        <f t="shared" ref="N3477" si="5993">N3476/10*2</f>
        <v>0.72</v>
      </c>
      <c r="O3477" s="133">
        <f t="shared" ref="O3477" si="5994">O3476/10*3</f>
        <v>1.08</v>
      </c>
      <c r="P3477" s="133">
        <f t="shared" ref="P3477" si="5995">P3476/10*4</f>
        <v>1.44</v>
      </c>
      <c r="Q3477" s="133">
        <f t="shared" ref="Q3477" si="5996">Q3476/10*5</f>
        <v>1.7999999999999998</v>
      </c>
      <c r="R3477" s="133">
        <f t="shared" ref="R3477" si="5997">R3476/10*6</f>
        <v>2.16</v>
      </c>
      <c r="S3477" s="133">
        <f t="shared" ref="S3477" si="5998">S3476/10*7</f>
        <v>2.52</v>
      </c>
      <c r="T3477" s="133">
        <f t="shared" ref="T3477" si="5999">T3476/10*8</f>
        <v>2.88</v>
      </c>
      <c r="U3477" s="133">
        <f t="shared" ref="U3477" si="6000">U3476/10*9</f>
        <v>3.2399999999999998</v>
      </c>
      <c r="V3477" s="134">
        <f t="shared" ref="V3477" si="6001">V3476/10*10</f>
        <v>3.5999999999999996</v>
      </c>
      <c r="W3477" s="133">
        <f t="shared" ref="W3477" si="6002">W3476/10*1</f>
        <v>0.36</v>
      </c>
      <c r="X3477" s="133">
        <f t="shared" ref="X3477" si="6003">X3476/10*2</f>
        <v>0.72</v>
      </c>
      <c r="Y3477" s="133">
        <f t="shared" ref="Y3477" si="6004">Y3476/10*3</f>
        <v>1.08</v>
      </c>
      <c r="Z3477" s="133">
        <f t="shared" ref="Z3477" si="6005">Z3476/10*4</f>
        <v>1.44</v>
      </c>
      <c r="AA3477" s="133">
        <f t="shared" ref="AA3477" si="6006">AA3476/10*5</f>
        <v>1.7999999999999998</v>
      </c>
      <c r="AB3477" s="133">
        <f t="shared" ref="AB3477" si="6007">AB3476/10*6</f>
        <v>2.16</v>
      </c>
      <c r="AC3477" s="133">
        <f t="shared" ref="AC3477" si="6008">AC3476/10*7</f>
        <v>2.52</v>
      </c>
      <c r="AD3477" s="133">
        <f t="shared" ref="AD3477" si="6009">AD3476/10*8</f>
        <v>2.88</v>
      </c>
      <c r="AE3477" s="134">
        <f t="shared" ref="AE3477" si="6010">AE3476/10*9</f>
        <v>3.2399999999999998</v>
      </c>
      <c r="AF3477" s="134">
        <f t="shared" ref="AF3477" si="6011">AF3476/10*10</f>
        <v>3.5999999999999996</v>
      </c>
      <c r="AG3477" s="133">
        <f t="shared" ref="AG3477" si="6012">AG3476/10*1</f>
        <v>0.36</v>
      </c>
      <c r="AH3477" s="133">
        <f t="shared" ref="AH3477" si="6013">AH3476/10*2</f>
        <v>0.72</v>
      </c>
      <c r="AI3477" s="133">
        <f t="shared" ref="AI3477" si="6014">AI3476/10*3</f>
        <v>1.08</v>
      </c>
      <c r="AJ3477" s="133">
        <f t="shared" ref="AJ3477" si="6015">AJ3476/10*4</f>
        <v>1.44</v>
      </c>
      <c r="AK3477" s="133">
        <f t="shared" ref="AK3477" si="6016">AK3476/10*5</f>
        <v>1.7999999999999998</v>
      </c>
      <c r="AL3477" s="133">
        <f t="shared" ref="AL3477" si="6017">AL3476/10*6</f>
        <v>2.16</v>
      </c>
      <c r="AM3477" s="133">
        <f t="shared" ref="AM3477" si="6018">AM3476/10*7</f>
        <v>2.52</v>
      </c>
      <c r="AN3477" s="133">
        <f t="shared" ref="AN3477" si="6019">AN3476/10*8</f>
        <v>2.88</v>
      </c>
      <c r="AO3477" s="134">
        <f t="shared" ref="AO3477" si="6020">AO3476/10*9</f>
        <v>3.2399999999999998</v>
      </c>
      <c r="AP3477" s="134">
        <f t="shared" ref="AP3477" si="6021">AP3476/10*10</f>
        <v>3.5999999999999996</v>
      </c>
      <c r="AQ3477" s="133">
        <f t="shared" ref="AQ3477" si="6022">AQ3476/10*1</f>
        <v>9.0999999999999998E-2</v>
      </c>
      <c r="AR3477" s="133">
        <f t="shared" ref="AR3477" si="6023">AR3476/10*2</f>
        <v>0.182</v>
      </c>
      <c r="AS3477" s="133">
        <f t="shared" ref="AS3477" si="6024">AS3476/10*3</f>
        <v>0.27300000000000002</v>
      </c>
      <c r="AT3477" s="133">
        <f t="shared" ref="AT3477" si="6025">AT3476/10*4</f>
        <v>0.36399999999999999</v>
      </c>
      <c r="AU3477" s="133">
        <f t="shared" ref="AU3477" si="6026">AU3476/10*5</f>
        <v>0.45499999999999996</v>
      </c>
      <c r="AV3477" s="133">
        <f t="shared" ref="AV3477" si="6027">AV3476/10*6</f>
        <v>0.54600000000000004</v>
      </c>
      <c r="AW3477" s="133">
        <f t="shared" ref="AW3477" si="6028">AW3476/10*7</f>
        <v>0.63700000000000001</v>
      </c>
      <c r="AX3477" s="133">
        <f t="shared" ref="AX3477" si="6029">AX3476/10*8</f>
        <v>0.72799999999999998</v>
      </c>
      <c r="AY3477" s="134">
        <f t="shared" ref="AY3477" si="6030">AY3476/10*9</f>
        <v>0.81899999999999995</v>
      </c>
      <c r="AZ3477" s="134">
        <f t="shared" ref="AZ3477" si="6031">AZ3476/10*10</f>
        <v>0.90999999999999992</v>
      </c>
      <c r="BA3477" s="133">
        <f t="shared" ref="BA3477" si="6032">BA3476/10*1</f>
        <v>0</v>
      </c>
      <c r="BB3477" s="133">
        <f t="shared" ref="BB3477" si="6033">BB3476/10*2</f>
        <v>0</v>
      </c>
      <c r="BC3477" s="133">
        <f t="shared" ref="BC3477" si="6034">BC3476/10*3</f>
        <v>0</v>
      </c>
      <c r="BD3477" s="133">
        <f t="shared" ref="BD3477" si="6035">BD3476/10*4</f>
        <v>0</v>
      </c>
      <c r="BE3477" s="133">
        <f t="shared" ref="BE3477" si="6036">BE3476/10*5</f>
        <v>0</v>
      </c>
      <c r="BF3477" s="133">
        <f t="shared" ref="BF3477" si="6037">BF3476/10*6</f>
        <v>0</v>
      </c>
      <c r="BG3477" s="133">
        <f t="shared" ref="BG3477" si="6038">BG3476/10*7</f>
        <v>0</v>
      </c>
      <c r="BH3477" s="133">
        <f t="shared" ref="BH3477" si="6039">BH3476/10*8</f>
        <v>0</v>
      </c>
      <c r="BI3477" s="134">
        <f t="shared" ref="BI3477" si="6040">BI3476/10*9</f>
        <v>0</v>
      </c>
      <c r="BJ3477" s="134">
        <f t="shared" ref="BJ3477" si="6041">BJ3476/10*10</f>
        <v>0</v>
      </c>
      <c r="BK3477"/>
      <c r="BL3477"/>
      <c r="BM3477"/>
      <c r="BN3477"/>
      <c r="BO3477"/>
      <c r="BP3477"/>
      <c r="BQ3477"/>
      <c r="BR3477"/>
      <c r="BS3477"/>
      <c r="BT3477"/>
      <c r="BU3477"/>
      <c r="BV3477"/>
      <c r="BW3477"/>
      <c r="BX3477"/>
      <c r="BY3477"/>
      <c r="BZ3477"/>
      <c r="CA3477"/>
      <c r="CB3477"/>
      <c r="CC3477"/>
      <c r="CD3477"/>
      <c r="CE3477"/>
      <c r="CF3477"/>
      <c r="CG3477"/>
      <c r="CH3477"/>
      <c r="CI3477"/>
      <c r="CJ3477"/>
      <c r="CK3477"/>
      <c r="CL3477"/>
      <c r="CM3477"/>
      <c r="CN3477"/>
      <c r="CO3477"/>
    </row>
    <row r="3478" spans="1:93" ht="15.75" hidden="1" outlineLevel="2" thickBot="1" x14ac:dyDescent="0.3">
      <c r="A3478" s="152" t="s">
        <v>60</v>
      </c>
      <c r="B3478" s="192" t="e">
        <f t="shared" ref="B3478:BJ3478" si="6042">-B3475+B3474*B3477-1*IF(AND($A3066=B3473,B3477&gt;=$A3421),B3477-$A3421,0)</f>
        <v>#REF!</v>
      </c>
      <c r="C3478" s="193" t="e">
        <f t="shared" si="6042"/>
        <v>#REF!</v>
      </c>
      <c r="D3478" s="193" t="e">
        <f t="shared" si="6042"/>
        <v>#REF!</v>
      </c>
      <c r="E3478" s="193" t="e">
        <f t="shared" si="6042"/>
        <v>#REF!</v>
      </c>
      <c r="F3478" s="193" t="e">
        <f t="shared" si="6042"/>
        <v>#REF!</v>
      </c>
      <c r="G3478" s="193" t="e">
        <f t="shared" si="6042"/>
        <v>#REF!</v>
      </c>
      <c r="H3478" s="193" t="e">
        <f t="shared" si="6042"/>
        <v>#REF!</v>
      </c>
      <c r="I3478" s="193" t="e">
        <f t="shared" si="6042"/>
        <v>#REF!</v>
      </c>
      <c r="J3478" s="193" t="e">
        <f t="shared" si="6042"/>
        <v>#REF!</v>
      </c>
      <c r="K3478" s="193" t="e">
        <f t="shared" si="6042"/>
        <v>#REF!</v>
      </c>
      <c r="L3478" s="194" t="e">
        <f t="shared" si="6042"/>
        <v>#REF!</v>
      </c>
      <c r="M3478" s="192" t="e">
        <f t="shared" si="6042"/>
        <v>#REF!</v>
      </c>
      <c r="N3478" s="193" t="e">
        <f t="shared" si="6042"/>
        <v>#REF!</v>
      </c>
      <c r="O3478" s="193" t="e">
        <f t="shared" si="6042"/>
        <v>#REF!</v>
      </c>
      <c r="P3478" s="193" t="e">
        <f t="shared" si="6042"/>
        <v>#REF!</v>
      </c>
      <c r="Q3478" s="193" t="e">
        <f t="shared" si="6042"/>
        <v>#REF!</v>
      </c>
      <c r="R3478" s="193" t="e">
        <f t="shared" si="6042"/>
        <v>#REF!</v>
      </c>
      <c r="S3478" s="193" t="e">
        <f t="shared" si="6042"/>
        <v>#REF!</v>
      </c>
      <c r="T3478" s="193" t="e">
        <f t="shared" si="6042"/>
        <v>#REF!</v>
      </c>
      <c r="U3478" s="193" t="e">
        <f t="shared" si="6042"/>
        <v>#REF!</v>
      </c>
      <c r="V3478" s="194" t="e">
        <f t="shared" si="6042"/>
        <v>#REF!</v>
      </c>
      <c r="W3478" s="192" t="e">
        <f t="shared" si="6042"/>
        <v>#REF!</v>
      </c>
      <c r="X3478" s="193" t="e">
        <f t="shared" si="6042"/>
        <v>#REF!</v>
      </c>
      <c r="Y3478" s="193" t="e">
        <f t="shared" si="6042"/>
        <v>#REF!</v>
      </c>
      <c r="Z3478" s="193" t="e">
        <f t="shared" si="6042"/>
        <v>#REF!</v>
      </c>
      <c r="AA3478" s="193" t="e">
        <f t="shared" si="6042"/>
        <v>#REF!</v>
      </c>
      <c r="AB3478" s="193" t="e">
        <f t="shared" si="6042"/>
        <v>#REF!</v>
      </c>
      <c r="AC3478" s="193" t="e">
        <f t="shared" si="6042"/>
        <v>#REF!</v>
      </c>
      <c r="AD3478" s="193" t="e">
        <f t="shared" si="6042"/>
        <v>#REF!</v>
      </c>
      <c r="AE3478" s="193" t="e">
        <f t="shared" si="6042"/>
        <v>#REF!</v>
      </c>
      <c r="AF3478" s="194" t="e">
        <f t="shared" si="6042"/>
        <v>#REF!</v>
      </c>
      <c r="AG3478" s="192" t="e">
        <f t="shared" si="6042"/>
        <v>#REF!</v>
      </c>
      <c r="AH3478" s="193" t="e">
        <f t="shared" si="6042"/>
        <v>#REF!</v>
      </c>
      <c r="AI3478" s="193" t="e">
        <f t="shared" si="6042"/>
        <v>#REF!</v>
      </c>
      <c r="AJ3478" s="193" t="e">
        <f t="shared" si="6042"/>
        <v>#REF!</v>
      </c>
      <c r="AK3478" s="193" t="e">
        <f t="shared" si="6042"/>
        <v>#REF!</v>
      </c>
      <c r="AL3478" s="193" t="e">
        <f t="shared" si="6042"/>
        <v>#REF!</v>
      </c>
      <c r="AM3478" s="193" t="e">
        <f t="shared" si="6042"/>
        <v>#REF!</v>
      </c>
      <c r="AN3478" s="193" t="e">
        <f t="shared" si="6042"/>
        <v>#REF!</v>
      </c>
      <c r="AO3478" s="193" t="e">
        <f t="shared" si="6042"/>
        <v>#REF!</v>
      </c>
      <c r="AP3478" s="194" t="e">
        <f t="shared" si="6042"/>
        <v>#REF!</v>
      </c>
      <c r="AQ3478" s="192" t="e">
        <f t="shared" si="6042"/>
        <v>#REF!</v>
      </c>
      <c r="AR3478" s="193" t="e">
        <f t="shared" si="6042"/>
        <v>#REF!</v>
      </c>
      <c r="AS3478" s="193" t="e">
        <f t="shared" si="6042"/>
        <v>#REF!</v>
      </c>
      <c r="AT3478" s="193" t="e">
        <f t="shared" si="6042"/>
        <v>#REF!</v>
      </c>
      <c r="AU3478" s="193" t="e">
        <f t="shared" si="6042"/>
        <v>#REF!</v>
      </c>
      <c r="AV3478" s="193" t="e">
        <f t="shared" si="6042"/>
        <v>#REF!</v>
      </c>
      <c r="AW3478" s="193" t="e">
        <f t="shared" si="6042"/>
        <v>#REF!</v>
      </c>
      <c r="AX3478" s="193" t="e">
        <f t="shared" si="6042"/>
        <v>#REF!</v>
      </c>
      <c r="AY3478" s="193" t="e">
        <f t="shared" si="6042"/>
        <v>#REF!</v>
      </c>
      <c r="AZ3478" s="194" t="e">
        <f t="shared" si="6042"/>
        <v>#REF!</v>
      </c>
      <c r="BA3478" s="192" t="e">
        <f t="shared" si="6042"/>
        <v>#REF!</v>
      </c>
      <c r="BB3478" s="193" t="e">
        <f t="shared" si="6042"/>
        <v>#REF!</v>
      </c>
      <c r="BC3478" s="193" t="e">
        <f t="shared" si="6042"/>
        <v>#REF!</v>
      </c>
      <c r="BD3478" s="193" t="e">
        <f t="shared" si="6042"/>
        <v>#REF!</v>
      </c>
      <c r="BE3478" s="193" t="e">
        <f t="shared" si="6042"/>
        <v>#REF!</v>
      </c>
      <c r="BF3478" s="193" t="e">
        <f t="shared" si="6042"/>
        <v>#REF!</v>
      </c>
      <c r="BG3478" s="193" t="e">
        <f t="shared" si="6042"/>
        <v>#REF!</v>
      </c>
      <c r="BH3478" s="193" t="e">
        <f t="shared" si="6042"/>
        <v>#REF!</v>
      </c>
      <c r="BI3478" s="193" t="e">
        <f t="shared" si="6042"/>
        <v>#REF!</v>
      </c>
      <c r="BJ3478" s="194" t="e">
        <f t="shared" si="6042"/>
        <v>#REF!</v>
      </c>
    </row>
    <row r="3479" spans="1:93" hidden="1" outlineLevel="2" x14ac:dyDescent="0.25"/>
    <row r="3480" spans="1:93" hidden="1" outlineLevel="1" collapsed="1" x14ac:dyDescent="0.25">
      <c r="A3480" s="181" t="e">
        <f>8*B3066/10</f>
        <v>#REF!</v>
      </c>
      <c r="B3480" s="180"/>
      <c r="C3480" s="180"/>
      <c r="D3480" s="180"/>
    </row>
    <row r="3481" spans="1:93" hidden="1" outlineLevel="2" x14ac:dyDescent="0.25">
      <c r="B3481" s="316" t="e">
        <f>#REF!</f>
        <v>#REF!</v>
      </c>
      <c r="C3481" s="317"/>
      <c r="D3481" s="316" t="e">
        <f>#REF!</f>
        <v>#REF!</v>
      </c>
      <c r="E3481" s="317"/>
      <c r="F3481" s="316" t="e">
        <f>#REF!</f>
        <v>#REF!</v>
      </c>
      <c r="G3481" s="317"/>
      <c r="H3481" s="316" t="e">
        <f>#REF!</f>
        <v>#REF!</v>
      </c>
      <c r="I3481" s="317"/>
      <c r="J3481" s="316" t="e">
        <f>#REF!</f>
        <v>#REF!</v>
      </c>
      <c r="K3481" s="317"/>
      <c r="L3481" s="316" t="e">
        <f>#REF!</f>
        <v>#REF!</v>
      </c>
      <c r="M3481" s="317"/>
    </row>
    <row r="3482" spans="1:93" hidden="1" outlineLevel="2" x14ac:dyDescent="0.25">
      <c r="B3482" s="105" t="e">
        <f>#REF!</f>
        <v>#REF!</v>
      </c>
      <c r="C3482" s="106">
        <v>0</v>
      </c>
      <c r="D3482" s="107" t="e">
        <f>#REF!</f>
        <v>#REF!</v>
      </c>
      <c r="E3482" s="106">
        <v>0</v>
      </c>
      <c r="F3482" s="107" t="e">
        <f>#REF!</f>
        <v>#REF!</v>
      </c>
      <c r="G3482" s="106">
        <v>0</v>
      </c>
      <c r="H3482" s="107" t="e">
        <f>#REF!</f>
        <v>#REF!</v>
      </c>
      <c r="I3482" s="106">
        <v>0</v>
      </c>
      <c r="J3482" s="107" t="e">
        <f>#REF!</f>
        <v>#REF!</v>
      </c>
      <c r="K3482" s="106">
        <v>0</v>
      </c>
      <c r="L3482" s="107" t="e">
        <f>#REF!</f>
        <v>#REF!</v>
      </c>
      <c r="M3482" s="108">
        <v>0</v>
      </c>
      <c r="X3482" s="146"/>
      <c r="Y3482" s="147"/>
    </row>
    <row r="3483" spans="1:93" hidden="1" outlineLevel="2" x14ac:dyDescent="0.25">
      <c r="B3483" s="105" t="e">
        <f>#REF!</f>
        <v>#REF!</v>
      </c>
      <c r="C3483" s="106" t="e">
        <f>IF($A3066=B3481,1*($B3066-$A3480)^2*(2*$A3480+$B3066)/$B3066^3,0)</f>
        <v>#REF!</v>
      </c>
      <c r="D3483" s="107" t="e">
        <f>#REF!</f>
        <v>#REF!</v>
      </c>
      <c r="E3483" s="106" t="e">
        <f>IF($A3066=D3481,1*($B3066-$A3480)^2*(2*$A3480+$B3066)/$B3066^3,0)</f>
        <v>#REF!</v>
      </c>
      <c r="F3483" s="107" t="e">
        <f>#REF!</f>
        <v>#REF!</v>
      </c>
      <c r="G3483" s="106" t="e">
        <f>IF($A3066=F3481,1*($B3066-$A3480)^2*(2*$A3480+$B3066)/$B3066^3,0)</f>
        <v>#REF!</v>
      </c>
      <c r="H3483" s="107" t="e">
        <f>#REF!</f>
        <v>#REF!</v>
      </c>
      <c r="I3483" s="106" t="e">
        <f>IF($A3066=H3481,1*($B3066-$A3480)^2*(2*$A3480+$B3066)/$B3066^3,0)</f>
        <v>#REF!</v>
      </c>
      <c r="J3483" s="107" t="e">
        <f>#REF!</f>
        <v>#REF!</v>
      </c>
      <c r="K3483" s="106" t="e">
        <f>IF($A3066=J3481,1*($B3066-$A3480)^2*(2*$A3480+$B3066)/$B3066^3,0)</f>
        <v>#REF!</v>
      </c>
      <c r="L3483" s="107" t="e">
        <f>#REF!</f>
        <v>#REF!</v>
      </c>
      <c r="M3483" s="108" t="e">
        <f>IF($A3066=L3481,1*($B3066-$A3480)^2*(2*$A3480+$B3066)/$B3066^3,0)</f>
        <v>#REF!</v>
      </c>
    </row>
    <row r="3484" spans="1:93" hidden="1" outlineLevel="2" x14ac:dyDescent="0.25">
      <c r="A3484" t="s">
        <v>36</v>
      </c>
      <c r="B3484" s="105" t="e">
        <f>#REF!</f>
        <v>#REF!</v>
      </c>
      <c r="C3484" s="106" t="e">
        <f>IF($A3066=B3481,1*$A3480*($B3066-$A3480)^2/$B3066^2,0)</f>
        <v>#REF!</v>
      </c>
      <c r="D3484" s="107" t="e">
        <f>#REF!</f>
        <v>#REF!</v>
      </c>
      <c r="E3484" s="106" t="e">
        <f>IF($A3066=D3481,1*$A3480*($B3066-$A3480)^2/$B3066^2,0)</f>
        <v>#REF!</v>
      </c>
      <c r="F3484" s="107" t="e">
        <f>#REF!</f>
        <v>#REF!</v>
      </c>
      <c r="G3484" s="106" t="e">
        <f>IF($A3066=F3481,1*$A3480*($B3066-$A3480)^2/$B3066^2,0)</f>
        <v>#REF!</v>
      </c>
      <c r="H3484" s="107" t="e">
        <f>#REF!</f>
        <v>#REF!</v>
      </c>
      <c r="I3484" s="106" t="e">
        <f>IF($A3066=H3481,1*$A3480*($B3066-$A3480)^2/$B3066^2,0)</f>
        <v>#REF!</v>
      </c>
      <c r="J3484" s="107" t="e">
        <f>#REF!</f>
        <v>#REF!</v>
      </c>
      <c r="K3484" s="106" t="e">
        <f>IF($A3066=J3481,1*$A3480*($B3066-$A3480)^2/$B3066^2,0)</f>
        <v>#REF!</v>
      </c>
      <c r="L3484" s="107" t="e">
        <f>#REF!</f>
        <v>#REF!</v>
      </c>
      <c r="M3484" s="108" t="e">
        <f>IF($A3066=L3481,1*$A3480*($B3066-$A3480)^2/$B3066^2,0)</f>
        <v>#REF!</v>
      </c>
      <c r="X3484" s="149"/>
    </row>
    <row r="3485" spans="1:93" hidden="1" outlineLevel="2" x14ac:dyDescent="0.25">
      <c r="B3485" s="105" t="e">
        <f>#REF!</f>
        <v>#REF!</v>
      </c>
      <c r="C3485" s="108">
        <v>0</v>
      </c>
      <c r="D3485" s="107" t="e">
        <f>#REF!</f>
        <v>#REF!</v>
      </c>
      <c r="E3485" s="108">
        <v>0</v>
      </c>
      <c r="F3485" s="107" t="e">
        <f>#REF!</f>
        <v>#REF!</v>
      </c>
      <c r="G3485" s="108">
        <v>0</v>
      </c>
      <c r="H3485" s="107" t="e">
        <f>#REF!</f>
        <v>#REF!</v>
      </c>
      <c r="I3485" s="108">
        <v>0</v>
      </c>
      <c r="J3485" s="107" t="e">
        <f>#REF!</f>
        <v>#REF!</v>
      </c>
      <c r="K3485" s="108">
        <v>0</v>
      </c>
      <c r="L3485" s="107" t="e">
        <f>#REF!</f>
        <v>#REF!</v>
      </c>
      <c r="M3485" s="108">
        <v>0</v>
      </c>
    </row>
    <row r="3486" spans="1:93" hidden="1" outlineLevel="2" x14ac:dyDescent="0.25">
      <c r="B3486" s="105" t="e">
        <f>#REF!</f>
        <v>#REF!</v>
      </c>
      <c r="C3486" s="106" t="e">
        <f>IF($A3066=B3481,1*($A3480)^2*(3*$B3066-2*$A3480)/$B3066^3,0)</f>
        <v>#REF!</v>
      </c>
      <c r="D3486" s="107" t="e">
        <f>#REF!</f>
        <v>#REF!</v>
      </c>
      <c r="E3486" s="106" t="e">
        <f>IF($A3066=D3481,1*($A3480)^2*(3*$B3066-2*$A3480)/$B3066^3,0)</f>
        <v>#REF!</v>
      </c>
      <c r="F3486" s="107" t="e">
        <f>#REF!</f>
        <v>#REF!</v>
      </c>
      <c r="G3486" s="106" t="e">
        <f>IF($A3066=F3481,1*($A3480)^2*(3*$B3066-2*$A3480)/$B3066^3,0)</f>
        <v>#REF!</v>
      </c>
      <c r="H3486" s="107" t="e">
        <f>#REF!</f>
        <v>#REF!</v>
      </c>
      <c r="I3486" s="106" t="e">
        <f>IF($A3066=H3481,1*($A3480)^2*(3*$B3066-2*$A3480)/$B3066^3,0)</f>
        <v>#REF!</v>
      </c>
      <c r="J3486" s="107" t="e">
        <f>#REF!</f>
        <v>#REF!</v>
      </c>
      <c r="K3486" s="106" t="e">
        <f>IF($A3066=J3481,1*($A3480)^2*(3*$B3066-2*$A3480)/$B3066^3,0)</f>
        <v>#REF!</v>
      </c>
      <c r="L3486" s="107" t="e">
        <f>#REF!</f>
        <v>#REF!</v>
      </c>
      <c r="M3486" s="108" t="e">
        <f>IF($A3066=L3481,1*($A3480)^2*(3*$B3066-2*$A3480)/$B3066^3,0)</f>
        <v>#REF!</v>
      </c>
    </row>
    <row r="3487" spans="1:93" hidden="1" outlineLevel="2" x14ac:dyDescent="0.25">
      <c r="B3487" s="105" t="e">
        <f>#REF!</f>
        <v>#REF!</v>
      </c>
      <c r="C3487" s="108" t="e">
        <f>IF($A3066=B3481,-1*($B3066-$A3480)*$A3480^2/$B3066^2,0)</f>
        <v>#REF!</v>
      </c>
      <c r="D3487" s="107" t="e">
        <f>#REF!</f>
        <v>#REF!</v>
      </c>
      <c r="E3487" s="108" t="e">
        <f>IF($A3066=D3481,-1*($B3066-$A3480)*$A3480^2/$B3066^2,0)</f>
        <v>#REF!</v>
      </c>
      <c r="F3487" s="107" t="e">
        <f>#REF!</f>
        <v>#REF!</v>
      </c>
      <c r="G3487" s="108" t="e">
        <f>IF($A3066=F3481,-1*($B3066-$A3480)*$A3480^2/$B3066^2,0)</f>
        <v>#REF!</v>
      </c>
      <c r="H3487" s="107" t="e">
        <f>#REF!</f>
        <v>#REF!</v>
      </c>
      <c r="I3487" s="108" t="e">
        <f>IF($A3066=H3481,-1*($B3066-$A3480)*$A3480^2/$B3066^2,0)</f>
        <v>#REF!</v>
      </c>
      <c r="J3487" s="107" t="e">
        <f>#REF!</f>
        <v>#REF!</v>
      </c>
      <c r="K3487" s="108" t="e">
        <f>IF($A3066=J3481,-1*($B3066-$A3480)*$A3480^2/$B3066^2,0)</f>
        <v>#REF!</v>
      </c>
      <c r="L3487" s="107" t="e">
        <f>#REF!</f>
        <v>#REF!</v>
      </c>
      <c r="M3487" s="108" t="e">
        <f>IF($A3066=L3481,-1*($B3066-$A3480)*$A3480^2/$B3066^2,0)</f>
        <v>#REF!</v>
      </c>
    </row>
    <row r="3488" spans="1:93" hidden="1" outlineLevel="2" x14ac:dyDescent="0.25">
      <c r="C3488" t="s">
        <v>61</v>
      </c>
      <c r="D3488" s="182"/>
      <c r="E3488" s="183"/>
      <c r="F3488" s="182"/>
      <c r="G3488" s="183"/>
      <c r="H3488" s="182"/>
      <c r="I3488" s="183"/>
      <c r="J3488" s="182"/>
      <c r="K3488" s="183"/>
      <c r="L3488" s="182"/>
      <c r="M3488" s="183"/>
      <c r="N3488" s="182"/>
      <c r="O3488" s="183"/>
      <c r="P3488" s="182"/>
      <c r="Q3488" s="183"/>
      <c r="R3488" s="182"/>
      <c r="S3488" s="183"/>
    </row>
    <row r="3489" spans="1:34" hidden="1" outlineLevel="2" x14ac:dyDescent="0.25">
      <c r="B3489" s="105">
        <v>1</v>
      </c>
      <c r="C3489" s="108">
        <f t="shared" ref="C3489" si="6043">-(IFERROR(VLOOKUP($B3489,$B3482:$C3487,2,0),0)+IFERROR(VLOOKUP($B3489,$D3482:$E3487,2,0),0)+IFERROR(VLOOKUP($B3489,$F3482:$G3487,2,0),0)+IFERROR(VLOOKUP($B3489,$H3482:$I3487,2,0),0)+IFERROR(VLOOKUP($B3489,$J3482:$K3487,2,0),0)+IFERROR(VLOOKUP($B3489,$L3482:$M3487,2,0),0)+IFERROR(VLOOKUP($B3489,$N3482:$O3487,2,0),0)+IFERROR(VLOOKUP($B3489,$P3482:$Q3487,2,0),0)+IFERROR(VLOOKUP($B3489,$R3482:$S3487,2,0),0))</f>
        <v>0</v>
      </c>
      <c r="E3489" s="109"/>
      <c r="F3489" s="325" t="s">
        <v>37</v>
      </c>
      <c r="G3489" s="325"/>
      <c r="H3489" s="325"/>
      <c r="I3489" s="325"/>
      <c r="J3489" s="325"/>
      <c r="K3489" s="325"/>
      <c r="L3489" s="325"/>
      <c r="M3489" s="325"/>
      <c r="N3489" s="325"/>
      <c r="O3489" s="325"/>
      <c r="P3489" s="325"/>
      <c r="Q3489" s="325"/>
      <c r="R3489" s="325"/>
      <c r="S3489" s="325"/>
      <c r="T3489" s="325"/>
      <c r="U3489" s="325"/>
      <c r="V3489" s="325"/>
      <c r="W3489" s="325"/>
      <c r="X3489" s="325"/>
      <c r="Y3489" s="325"/>
      <c r="Z3489" s="325"/>
      <c r="AA3489" s="325"/>
      <c r="AB3489" s="110"/>
      <c r="AC3489" s="110"/>
      <c r="AD3489" s="110"/>
      <c r="AE3489" s="110"/>
      <c r="AF3489" s="110"/>
      <c r="AG3489" s="110"/>
      <c r="AH3489" s="110"/>
    </row>
    <row r="3490" spans="1:34" hidden="1" outlineLevel="2" x14ac:dyDescent="0.25">
      <c r="B3490" s="105">
        <v>2</v>
      </c>
      <c r="C3490" s="108">
        <f t="shared" ref="C3490" si="6044">-(IFERROR(VLOOKUP($B3490,$B3482:$C3487,2,0),0)+IFERROR(VLOOKUP($B3490,$D3482:$E3487,2,0),0)+IFERROR(VLOOKUP($B3490,$F3482:$G3487,2,0),0)+IFERROR(VLOOKUP($B3490,$H3482:$I3487,2,0),0)+IFERROR(VLOOKUP($B3490,$J3482:$K3487,2,0),0)+IFERROR(VLOOKUP($B3490,$L3482:$M3487,2,0),0)+IFERROR(VLOOKUP($B3490,$N3482:$O3487,2,0),0)+IFERROR(VLOOKUP($B3490,$P3482:$Q3487,2,0),0)+IFERROR(VLOOKUP($B3490,$R3482:$S3487,2,0),0))</f>
        <v>0</v>
      </c>
      <c r="E3490" s="110"/>
      <c r="F3490" s="110"/>
      <c r="G3490" s="326" t="s">
        <v>38</v>
      </c>
      <c r="H3490" s="326"/>
      <c r="I3490" s="326"/>
      <c r="J3490" s="326"/>
      <c r="K3490" s="326"/>
      <c r="L3490" s="326"/>
      <c r="M3490" s="110"/>
      <c r="N3490" s="110"/>
      <c r="O3490" s="110"/>
      <c r="P3490" s="327" t="s">
        <v>39</v>
      </c>
      <c r="Q3490" s="327"/>
      <c r="R3490" s="327"/>
      <c r="S3490" s="327"/>
      <c r="T3490" s="327"/>
      <c r="U3490" s="327"/>
      <c r="V3490" s="110"/>
      <c r="W3490" s="110"/>
      <c r="X3490" s="110"/>
      <c r="Y3490" s="110"/>
      <c r="Z3490" s="110"/>
      <c r="AA3490" s="110"/>
      <c r="AB3490" s="110"/>
      <c r="AC3490" s="110"/>
      <c r="AD3490" s="110"/>
      <c r="AE3490" s="110"/>
      <c r="AF3490" s="110"/>
      <c r="AG3490" s="110"/>
      <c r="AH3490" s="110"/>
    </row>
    <row r="3491" spans="1:34" hidden="1" outlineLevel="2" x14ac:dyDescent="0.25">
      <c r="B3491" s="105">
        <v>3</v>
      </c>
      <c r="C3491" s="108">
        <f t="shared" ref="C3491" si="6045">-(IFERROR(VLOOKUP($B3491,$B3482:$C3487,2,0),0)+IFERROR(VLOOKUP($B3491,$D3482:$E3487,2,0),0)+IFERROR(VLOOKUP($B3491,$F3482:$G3487,2,0),0)+IFERROR(VLOOKUP($B3491,$H3482:$I3487,2,0),0)+IFERROR(VLOOKUP($B3491,$J3482:$K3487,2,0),0)+IFERROR(VLOOKUP($B3491,$L3482:$M3487,2,0),0)+IFERROR(VLOOKUP($B3491,$N3482:$O3487,2,0),0)+IFERROR(VLOOKUP($B3491,$P3482:$Q3487,2,0),0)+IFERROR(VLOOKUP($B3491,$R3482:$S3487,2,0),0))</f>
        <v>0</v>
      </c>
      <c r="E3491" s="110"/>
      <c r="F3491" s="110"/>
      <c r="G3491" s="112">
        <v>6</v>
      </c>
      <c r="H3491" s="112">
        <v>5</v>
      </c>
      <c r="I3491" s="112">
        <v>4</v>
      </c>
      <c r="J3491" s="112">
        <v>3</v>
      </c>
      <c r="K3491" s="112">
        <v>2</v>
      </c>
      <c r="L3491" s="112">
        <v>1</v>
      </c>
      <c r="M3491" s="110"/>
      <c r="O3491" s="110"/>
      <c r="P3491" s="112">
        <v>6</v>
      </c>
      <c r="Q3491" s="112">
        <v>5</v>
      </c>
      <c r="R3491" s="112">
        <v>4</v>
      </c>
      <c r="S3491" s="112">
        <v>3</v>
      </c>
      <c r="T3491" s="112">
        <v>2</v>
      </c>
      <c r="U3491" s="112">
        <v>1</v>
      </c>
      <c r="AB3491" s="110"/>
      <c r="AC3491" s="110"/>
      <c r="AD3491" s="110"/>
      <c r="AE3491" s="110"/>
      <c r="AF3491" s="110"/>
      <c r="AG3491" s="110"/>
      <c r="AH3491" s="110"/>
    </row>
    <row r="3492" spans="1:34" hidden="1" outlineLevel="2" x14ac:dyDescent="0.25">
      <c r="B3492" s="105">
        <v>4</v>
      </c>
      <c r="C3492" s="108">
        <f t="shared" ref="C3492" si="6046">-(IFERROR(VLOOKUP($B3492,$B3482:$C3487,2,0),0)+IFERROR(VLOOKUP($B3492,$D3482:$E3487,2,0),0)+IFERROR(VLOOKUP($B3492,$F3482:$G3487,2,0),0)+IFERROR(VLOOKUP($B3492,$H3482:$I3487,2,0),0)+IFERROR(VLOOKUP($B3492,$J3482:$K3487,2,0),0)+IFERROR(VLOOKUP($B3492,$L3482:$M3487,2,0),0)+IFERROR(VLOOKUP($B3492,$N3482:$O3487,2,0),0)+IFERROR(VLOOKUP($B3492,$P3482:$Q3487,2,0),0)+IFERROR(VLOOKUP($B3492,$R3482:$S3487,2,0),0))</f>
        <v>0</v>
      </c>
      <c r="E3492" s="110"/>
      <c r="F3492" s="105">
        <v>1</v>
      </c>
      <c r="G3492" s="184" t="e">
        <f t="array" ref="G3492:G3498">MMULT(MINVERSE($C$24:$I$30),$C3489:$C3495)</f>
        <v>#NUM!</v>
      </c>
      <c r="H3492" s="184" t="e">
        <f t="array" ref="H3492:H3497">MMULT(MINVERSE($C$24:$H$29),$C3489:$C3494)</f>
        <v>#NUM!</v>
      </c>
      <c r="I3492" s="184" t="e">
        <f t="array" ref="I3492:I3496">MMULT(MINVERSE($C$24:$G$28),$C3489:$C3493)</f>
        <v>#NUM!</v>
      </c>
      <c r="J3492" s="184" t="e">
        <f t="array" ref="J3492:J3495">MMULT(MINVERSE($C$24:$F$27),$C3489:$C3492)</f>
        <v>#NUM!</v>
      </c>
      <c r="K3492" s="184" t="e">
        <f t="array" ref="K3492:K3494">MMULT(MINVERSE($C$24:$E$26),$C3489:$C3491)</f>
        <v>#NUM!</v>
      </c>
      <c r="L3492" s="184" t="e">
        <f t="array" ref="L3492:L3493">MMULT(MINVERSE($C$24:$D$25),$C3489:$C3490)</f>
        <v>#NUM!</v>
      </c>
      <c r="M3492" s="110"/>
      <c r="O3492" s="105">
        <v>1</v>
      </c>
      <c r="P3492" s="184" t="e">
        <f t="array" ref="P3492:P3502">MMULT(MINVERSE($C$24:$M$34),$C3489:$C3499)</f>
        <v>#NUM!</v>
      </c>
      <c r="Q3492" s="184" t="e">
        <f t="array" ref="Q3492:Q3501">MMULT(MINVERSE($C$24:$L$33),$C3489:$C3498)</f>
        <v>#NUM!</v>
      </c>
      <c r="R3492" s="184" t="e">
        <f t="array" ref="R3492:R3500">MMULT(MINVERSE($C$24:$K$32),$C3489:$C3497)</f>
        <v>#NUM!</v>
      </c>
      <c r="S3492" s="184" t="e">
        <f t="array" ref="S3492:S3499">MMULT(MINVERSE($C$24:$J$31),$C3489:$C3496)</f>
        <v>#NUM!</v>
      </c>
      <c r="T3492" s="114"/>
      <c r="U3492" s="114"/>
      <c r="V3492" s="110"/>
      <c r="W3492" s="110"/>
      <c r="X3492" s="110"/>
      <c r="Y3492" s="110"/>
      <c r="Z3492" s="110"/>
      <c r="AA3492" s="110"/>
      <c r="AB3492" s="110"/>
      <c r="AC3492" s="110"/>
      <c r="AD3492" s="110"/>
      <c r="AE3492" s="110"/>
      <c r="AF3492" s="110"/>
      <c r="AG3492" s="110"/>
      <c r="AH3492" s="110"/>
    </row>
    <row r="3493" spans="1:34" hidden="1" outlineLevel="2" x14ac:dyDescent="0.25">
      <c r="B3493" s="105">
        <v>5</v>
      </c>
      <c r="C3493" s="108">
        <f t="shared" ref="C3493" si="6047">-(IFERROR(VLOOKUP($B3493,$B3482:$C3487,2,0),0)+IFERROR(VLOOKUP($B3493,$D3482:$E3487,2,0),0)+IFERROR(VLOOKUP($B3493,$F3482:$G3487,2,0),0)+IFERROR(VLOOKUP($B3493,$H3482:$I3487,2,0),0)+IFERROR(VLOOKUP($B3493,$J3482:$K3487,2,0),0)+IFERROR(VLOOKUP($B3493,$L3482:$M3487,2,0),0)+IFERROR(VLOOKUP($B3493,$N3482:$O3487,2,0),0)+IFERROR(VLOOKUP($B3493,$P3482:$Q3487,2,0),0)+IFERROR(VLOOKUP($B3493,$R3482:$S3487,2,0),0))</f>
        <v>0</v>
      </c>
      <c r="E3493" s="110"/>
      <c r="F3493" s="105">
        <v>2</v>
      </c>
      <c r="G3493" s="185" t="e">
        <v>#NUM!</v>
      </c>
      <c r="H3493" s="185" t="e">
        <v>#NUM!</v>
      </c>
      <c r="I3493" s="185" t="e">
        <v>#NUM!</v>
      </c>
      <c r="J3493" s="185" t="e">
        <v>#NUM!</v>
      </c>
      <c r="K3493" s="185" t="e">
        <v>#NUM!</v>
      </c>
      <c r="L3493" s="185" t="e">
        <v>#NUM!</v>
      </c>
      <c r="M3493" s="110"/>
      <c r="O3493" s="105">
        <v>2</v>
      </c>
      <c r="P3493" s="185" t="e">
        <v>#NUM!</v>
      </c>
      <c r="Q3493" s="185" t="e">
        <v>#NUM!</v>
      </c>
      <c r="R3493" s="185" t="e">
        <v>#NUM!</v>
      </c>
      <c r="S3493" s="185" t="e">
        <v>#NUM!</v>
      </c>
      <c r="T3493" s="114"/>
      <c r="U3493" s="114"/>
    </row>
    <row r="3494" spans="1:34" hidden="1" outlineLevel="2" x14ac:dyDescent="0.25">
      <c r="B3494" s="105">
        <v>6</v>
      </c>
      <c r="C3494" s="108">
        <f t="shared" ref="C3494" si="6048">-(IFERROR(VLOOKUP($B3494,$B3482:$C3487,2,0),0)+IFERROR(VLOOKUP($B3494,$D3482:$E3487,2,0),0)+IFERROR(VLOOKUP($B3494,$F3482:$G3487,2,0),0)+IFERROR(VLOOKUP($B3494,$H3482:$I3487,2,0),0)+IFERROR(VLOOKUP($B3494,$J3482:$K3487,2,0),0)+IFERROR(VLOOKUP($B3494,$L3482:$M3487,2,0),0)+IFERROR(VLOOKUP($B3494,$N3482:$O3487,2,0),0)+IFERROR(VLOOKUP($B3494,$P3482:$Q3487,2,0),0)+IFERROR(VLOOKUP($B3494,$R3482:$S3487,2,0),0))</f>
        <v>0</v>
      </c>
      <c r="E3494" s="110"/>
      <c r="F3494" s="105">
        <v>3</v>
      </c>
      <c r="G3494" s="185" t="e">
        <v>#NUM!</v>
      </c>
      <c r="H3494" s="185" t="e">
        <v>#NUM!</v>
      </c>
      <c r="I3494" s="185" t="e">
        <v>#NUM!</v>
      </c>
      <c r="J3494" s="185" t="e">
        <v>#NUM!</v>
      </c>
      <c r="K3494" s="185" t="e">
        <v>#NUM!</v>
      </c>
      <c r="L3494" s="185"/>
      <c r="M3494" s="110"/>
      <c r="O3494" s="105">
        <v>3</v>
      </c>
      <c r="P3494" s="185" t="e">
        <v>#NUM!</v>
      </c>
      <c r="Q3494" s="185" t="e">
        <v>#NUM!</v>
      </c>
      <c r="R3494" s="185" t="e">
        <v>#NUM!</v>
      </c>
      <c r="S3494" s="185" t="e">
        <v>#NUM!</v>
      </c>
      <c r="T3494" s="114"/>
      <c r="U3494" s="114"/>
    </row>
    <row r="3495" spans="1:34" hidden="1" outlineLevel="2" x14ac:dyDescent="0.25">
      <c r="B3495" s="105">
        <v>7</v>
      </c>
      <c r="C3495" s="108">
        <f t="shared" ref="C3495" si="6049">-(IFERROR(VLOOKUP($B3495,$B3482:$C3487,2,0),0)+IFERROR(VLOOKUP($B3495,$D3482:$E3487,2,0),0)+IFERROR(VLOOKUP($B3495,$F3482:$G3487,2,0),0)+IFERROR(VLOOKUP($B3495,$H3482:$I3487,2,0),0)+IFERROR(VLOOKUP($B3495,$J3482:$K3487,2,0),0)+IFERROR(VLOOKUP($B3495,$L3482:$M3487,2,0),0)+IFERROR(VLOOKUP($B3495,$N3482:$O3487,2,0),0)+IFERROR(VLOOKUP($B3495,$P3482:$Q3487,2,0),0)+IFERROR(VLOOKUP($B3495,$R3482:$S3487,2,0),0))</f>
        <v>0</v>
      </c>
      <c r="E3495" s="110"/>
      <c r="F3495" s="105">
        <v>4</v>
      </c>
      <c r="G3495" s="185" t="e">
        <v>#NUM!</v>
      </c>
      <c r="H3495" s="185" t="e">
        <v>#NUM!</v>
      </c>
      <c r="I3495" s="185" t="e">
        <v>#NUM!</v>
      </c>
      <c r="J3495" s="185" t="e">
        <v>#NUM!</v>
      </c>
      <c r="K3495" s="185"/>
      <c r="L3495" s="185"/>
      <c r="M3495" s="110"/>
      <c r="O3495" s="105">
        <v>4</v>
      </c>
      <c r="P3495" s="185" t="e">
        <v>#NUM!</v>
      </c>
      <c r="Q3495" s="185" t="e">
        <v>#NUM!</v>
      </c>
      <c r="R3495" s="185" t="e">
        <v>#NUM!</v>
      </c>
      <c r="S3495" s="185" t="e">
        <v>#NUM!</v>
      </c>
      <c r="T3495" s="114"/>
      <c r="U3495" s="114"/>
    </row>
    <row r="3496" spans="1:34" hidden="1" outlineLevel="2" x14ac:dyDescent="0.25">
      <c r="B3496" s="105">
        <v>8</v>
      </c>
      <c r="C3496" s="108">
        <f t="shared" ref="C3496" si="6050">-(IFERROR(VLOOKUP($B3496,$B3482:$C3487,2,0),0)+IFERROR(VLOOKUP($B3496,$D3482:$E3487,2,0),0)+IFERROR(VLOOKUP($B3496,$F3482:$G3487,2,0),0)+IFERROR(VLOOKUP($B3496,$H3482:$I3487,2,0),0)+IFERROR(VLOOKUP($B3496,$J3482:$K3487,2,0),0)+IFERROR(VLOOKUP($B3496,$L3482:$M3487,2,0),0)+IFERROR(VLOOKUP($B3496,$N3482:$O3487,2,0),0)+IFERROR(VLOOKUP($B3496,$P3482:$Q3487,2,0),0)+IFERROR(VLOOKUP($B3496,$R3482:$S3487,2,0),0))</f>
        <v>0</v>
      </c>
      <c r="E3496" s="110" t="s">
        <v>40</v>
      </c>
      <c r="F3496" s="105">
        <v>5</v>
      </c>
      <c r="G3496" s="185" t="e">
        <v>#NUM!</v>
      </c>
      <c r="H3496" s="185" t="e">
        <v>#NUM!</v>
      </c>
      <c r="I3496" s="185" t="e">
        <v>#NUM!</v>
      </c>
      <c r="J3496" s="185"/>
      <c r="K3496" s="185"/>
      <c r="L3496" s="185"/>
      <c r="M3496" s="110"/>
      <c r="O3496" s="105">
        <v>5</v>
      </c>
      <c r="P3496" s="185" t="e">
        <v>#NUM!</v>
      </c>
      <c r="Q3496" s="185" t="e">
        <v>#NUM!</v>
      </c>
      <c r="R3496" s="185" t="e">
        <v>#NUM!</v>
      </c>
      <c r="S3496" s="185" t="e">
        <v>#NUM!</v>
      </c>
      <c r="T3496" s="114"/>
      <c r="U3496" s="114"/>
    </row>
    <row r="3497" spans="1:34" hidden="1" outlineLevel="2" x14ac:dyDescent="0.25">
      <c r="B3497" s="105">
        <v>9</v>
      </c>
      <c r="C3497" s="108">
        <f t="shared" ref="C3497" si="6051">-(IFERROR(VLOOKUP($B3497,$B3482:$C3487,2,0),0)+IFERROR(VLOOKUP($B3497,$D3482:$E3487,2,0),0)+IFERROR(VLOOKUP($B3497,$F3482:$G3487,2,0),0)+IFERROR(VLOOKUP($B3497,$H3482:$I3487,2,0),0)+IFERROR(VLOOKUP($B3497,$J3482:$K3487,2,0),0)+IFERROR(VLOOKUP($B3497,$L3482:$M3487,2,0),0)+IFERROR(VLOOKUP($B3497,$N3482:$O3487,2,0),0)+IFERROR(VLOOKUP($B3497,$P3482:$Q3487,2,0),0)+IFERROR(VLOOKUP($B3497,$R3482:$S3487,2,0),0))</f>
        <v>0</v>
      </c>
      <c r="E3497" s="110"/>
      <c r="F3497" s="105">
        <v>6</v>
      </c>
      <c r="G3497" s="185" t="e">
        <v>#NUM!</v>
      </c>
      <c r="H3497" s="185" t="e">
        <v>#NUM!</v>
      </c>
      <c r="I3497" s="185"/>
      <c r="J3497" s="185"/>
      <c r="K3497" s="185"/>
      <c r="L3497" s="185"/>
      <c r="M3497" s="110"/>
      <c r="O3497" s="105">
        <v>6</v>
      </c>
      <c r="P3497" s="185" t="e">
        <v>#NUM!</v>
      </c>
      <c r="Q3497" s="185" t="e">
        <v>#NUM!</v>
      </c>
      <c r="R3497" s="185" t="e">
        <v>#NUM!</v>
      </c>
      <c r="S3497" s="185" t="e">
        <v>#NUM!</v>
      </c>
      <c r="T3497" s="114"/>
      <c r="U3497" s="114"/>
    </row>
    <row r="3498" spans="1:34" hidden="1" outlineLevel="2" x14ac:dyDescent="0.25">
      <c r="B3498" s="105">
        <v>10</v>
      </c>
      <c r="C3498" s="108">
        <f t="shared" ref="C3498" si="6052">-(IFERROR(VLOOKUP($B3498,$B3482:$C3487,2,0),0)+IFERROR(VLOOKUP($B3498,$D3482:$E3487,2,0),0)+IFERROR(VLOOKUP($B3498,$F3482:$G3487,2,0),0)+IFERROR(VLOOKUP($B3498,$H3482:$I3487,2,0),0)+IFERROR(VLOOKUP($B3498,$J3482:$K3487,2,0),0)+IFERROR(VLOOKUP($B3498,$L3482:$M3487,2,0),0)+IFERROR(VLOOKUP($B3498,$N3482:$O3487,2,0),0)+IFERROR(VLOOKUP($B3498,$P3482:$Q3487,2,0),0)+IFERROR(VLOOKUP($B3498,$R3482:$S3487,2,0),0))</f>
        <v>0</v>
      </c>
      <c r="E3498" s="110"/>
      <c r="F3498" s="105">
        <v>7</v>
      </c>
      <c r="G3498" s="185" t="e">
        <v>#NUM!</v>
      </c>
      <c r="H3498" s="185"/>
      <c r="I3498" s="185"/>
      <c r="J3498" s="185"/>
      <c r="K3498" s="185"/>
      <c r="L3498" s="185"/>
      <c r="M3498" s="110"/>
      <c r="N3498" s="110" t="s">
        <v>40</v>
      </c>
      <c r="O3498" s="105">
        <v>7</v>
      </c>
      <c r="P3498" s="185" t="e">
        <v>#NUM!</v>
      </c>
      <c r="Q3498" s="185" t="e">
        <v>#NUM!</v>
      </c>
      <c r="R3498" s="185" t="e">
        <v>#NUM!</v>
      </c>
      <c r="S3498" s="185" t="e">
        <v>#NUM!</v>
      </c>
      <c r="T3498" s="114"/>
      <c r="U3498" s="114"/>
    </row>
    <row r="3499" spans="1:34" hidden="1" outlineLevel="2" x14ac:dyDescent="0.25">
      <c r="B3499" s="105">
        <v>11</v>
      </c>
      <c r="C3499" s="108">
        <f t="shared" ref="C3499" si="6053">-(IFERROR(VLOOKUP($B3499,$B3482:$C3487,2,0),0)+IFERROR(VLOOKUP($B3499,$D3482:$E3487,2,0),0)+IFERROR(VLOOKUP($B3499,$F3482:$G3487,2,0),0)+IFERROR(VLOOKUP($B3499,$H3482:$I3487,2,0),0)+IFERROR(VLOOKUP($B3499,$J3482:$K3487,2,0),0)+IFERROR(VLOOKUP($B3499,$L3482:$M3487,2,0),0)+IFERROR(VLOOKUP($B3499,$N3482:$O3487,2,0),0)+IFERROR(VLOOKUP($B3499,$P3482:$Q3487,2,0),0)+IFERROR(VLOOKUP($B3499,$R3482:$S3487,2,0),0))</f>
        <v>0</v>
      </c>
      <c r="E3499" s="110"/>
      <c r="M3499" s="110"/>
      <c r="O3499" s="105">
        <v>8</v>
      </c>
      <c r="P3499" s="185" t="e">
        <v>#NUM!</v>
      </c>
      <c r="Q3499" s="185" t="e">
        <v>#NUM!</v>
      </c>
      <c r="R3499" s="185" t="e">
        <v>#NUM!</v>
      </c>
      <c r="S3499" s="185" t="e">
        <v>#NUM!</v>
      </c>
      <c r="T3499" s="114"/>
      <c r="U3499" s="114"/>
    </row>
    <row r="3500" spans="1:34" hidden="1" outlineLevel="2" x14ac:dyDescent="0.25">
      <c r="B3500" s="105">
        <v>12</v>
      </c>
      <c r="C3500" s="108">
        <f t="shared" ref="C3500" si="6054">-(IFERROR(VLOOKUP($B3500,$B3482:$C3487,2,0),0)+IFERROR(VLOOKUP($B3500,$D3482:$E3487,2,0),0)+IFERROR(VLOOKUP($B3500,$F3482:$G3487,2,0),0)+IFERROR(VLOOKUP($B3500,$H3482:$I3487,2,0),0)+IFERROR(VLOOKUP($B3500,$J3482:$K3487,2,0),0)+IFERROR(VLOOKUP($B3500,$L3482:$M3487,2,0),0)+IFERROR(VLOOKUP($B3500,$N3482:$O3487,2,0),0)+IFERROR(VLOOKUP($B3500,$P3482:$Q3487,2,0),0)+IFERROR(VLOOKUP($B3500,$R3482:$S3487,2,0),0))</f>
        <v>0</v>
      </c>
      <c r="E3500" s="110"/>
      <c r="M3500" s="110"/>
      <c r="O3500" s="105">
        <v>9</v>
      </c>
      <c r="P3500" s="185" t="e">
        <v>#NUM!</v>
      </c>
      <c r="Q3500" s="185" t="e">
        <v>#NUM!</v>
      </c>
      <c r="R3500" s="185" t="e">
        <v>#NUM!</v>
      </c>
      <c r="S3500" s="185"/>
      <c r="T3500" s="114"/>
      <c r="U3500" s="114"/>
    </row>
    <row r="3501" spans="1:34" hidden="1" outlineLevel="2" x14ac:dyDescent="0.25">
      <c r="B3501" s="105">
        <v>13</v>
      </c>
      <c r="C3501" s="108">
        <f t="shared" ref="C3501" si="6055">-(IFERROR(VLOOKUP($B3501,$B3482:$C3487,2,0),0)+IFERROR(VLOOKUP($B3501,$D3482:$E3487,2,0),0)+IFERROR(VLOOKUP($B3501,$F3482:$G3487,2,0),0)+IFERROR(VLOOKUP($B3501,$H3482:$I3487,2,0),0)+IFERROR(VLOOKUP($B3501,$J3482:$K3487,2,0),0)+IFERROR(VLOOKUP($B3501,$L3482:$M3487,2,0),0)+IFERROR(VLOOKUP($B3501,$N3482:$O3487,2,0),0)+IFERROR(VLOOKUP($B3501,$P3482:$Q3487,2,0),0)+IFERROR(VLOOKUP($B3501,$R3482:$S3487,2,0),0))</f>
        <v>0</v>
      </c>
      <c r="E3501" s="110"/>
      <c r="F3501" s="110"/>
      <c r="G3501" s="324" t="s">
        <v>42</v>
      </c>
      <c r="H3501" s="324"/>
      <c r="I3501" s="324"/>
      <c r="J3501" s="324"/>
      <c r="K3501" s="324"/>
      <c r="L3501" s="324"/>
      <c r="M3501" s="110"/>
      <c r="O3501" s="105">
        <v>10</v>
      </c>
      <c r="P3501" s="185" t="e">
        <v>#NUM!</v>
      </c>
      <c r="Q3501" s="185" t="e">
        <v>#NUM!</v>
      </c>
      <c r="R3501" s="185"/>
      <c r="S3501" s="185"/>
      <c r="T3501" s="114"/>
      <c r="U3501" s="114"/>
    </row>
    <row r="3502" spans="1:34" hidden="1" outlineLevel="2" x14ac:dyDescent="0.25">
      <c r="B3502" s="105">
        <v>14</v>
      </c>
      <c r="C3502" s="108">
        <f t="shared" ref="C3502" si="6056">-(IFERROR(VLOOKUP($B3502,$B3482:$C3487,2,0),0)+IFERROR(VLOOKUP($B3502,$D3482:$E3487,2,0),0)+IFERROR(VLOOKUP($B3502,$F3482:$G3487,2,0),0)+IFERROR(VLOOKUP($B3502,$H3482:$I3487,2,0),0)+IFERROR(VLOOKUP($B3502,$J3482:$K3487,2,0),0)+IFERROR(VLOOKUP($B3502,$L3482:$M3487,2,0),0)+IFERROR(VLOOKUP($B3502,$N3482:$O3487,2,0),0)+IFERROR(VLOOKUP($B3502,$P3482:$Q3487,2,0),0)+IFERROR(VLOOKUP($B3502,$R3482:$S3487,2,0),0))</f>
        <v>0</v>
      </c>
      <c r="E3502" s="110"/>
      <c r="F3502" s="110"/>
      <c r="G3502" s="112">
        <v>6</v>
      </c>
      <c r="H3502" s="112">
        <v>5</v>
      </c>
      <c r="I3502" s="112">
        <v>4</v>
      </c>
      <c r="J3502" s="112">
        <v>3</v>
      </c>
      <c r="K3502" s="112">
        <v>2</v>
      </c>
      <c r="L3502" s="112">
        <v>1</v>
      </c>
      <c r="M3502" s="110"/>
      <c r="O3502" s="105">
        <v>11</v>
      </c>
      <c r="P3502" s="185" t="e">
        <v>#NUM!</v>
      </c>
      <c r="Q3502" s="185"/>
      <c r="R3502" s="185"/>
      <c r="S3502" s="185"/>
      <c r="T3502" s="114"/>
      <c r="U3502" s="114"/>
    </row>
    <row r="3503" spans="1:34" hidden="1" outlineLevel="2" x14ac:dyDescent="0.25">
      <c r="A3503" s="68" t="s">
        <v>41</v>
      </c>
      <c r="B3503" s="105">
        <v>15</v>
      </c>
      <c r="C3503" s="108">
        <f t="shared" ref="C3503" si="6057">-(IFERROR(VLOOKUP($B3503,$B3482:$C3487,2,0),0)+IFERROR(VLOOKUP($B3503,$D3482:$E3487,2,0),0)+IFERROR(VLOOKUP($B3503,$F3482:$G3487,2,0),0)+IFERROR(VLOOKUP($B3503,$H3482:$I3487,2,0),0)+IFERROR(VLOOKUP($B3503,$J3482:$K3487,2,0),0)+IFERROR(VLOOKUP($B3503,$L3482:$M3487,2,0),0)+IFERROR(VLOOKUP($B3503,$N3482:$O3487,2,0),0)+IFERROR(VLOOKUP($B3503,$P3482:$Q3487,2,0),0)+IFERROR(VLOOKUP($B3503,$R3482:$S3487,2,0),0))</f>
        <v>0</v>
      </c>
      <c r="E3503" s="110"/>
      <c r="F3503" s="105">
        <v>1</v>
      </c>
      <c r="G3503" s="184" t="e">
        <f t="array" ref="G3503:G3511">MMULT(MINVERSE($C$24:$K$32),$C3489:$C3497)</f>
        <v>#NUM!</v>
      </c>
      <c r="H3503" s="184" t="e">
        <f t="array" ref="H3503:H3510">MMULT(MINVERSE($C$24:$J$31),$C3489:$C3496)</f>
        <v>#NUM!</v>
      </c>
      <c r="I3503" s="184" t="e">
        <f t="array" ref="I3503:I3509">MMULT(MINVERSE($C$24:$I$30),$C3489:$C3495)</f>
        <v>#NUM!</v>
      </c>
      <c r="J3503" s="184" t="e">
        <f t="array" ref="J3503:J3508">MMULT(MINVERSE($C$24:$H$29),$C3489:$C3494)</f>
        <v>#NUM!</v>
      </c>
      <c r="K3503" s="184" t="e">
        <f t="array" ref="K3503:K3507">MMULT(MINVERSE($C$24:$G$28),$C3489:$C3493)</f>
        <v>#NUM!</v>
      </c>
      <c r="L3503" s="113"/>
      <c r="M3503" s="110"/>
      <c r="N3503" s="110"/>
      <c r="O3503" s="110"/>
      <c r="P3503" s="110"/>
    </row>
    <row r="3504" spans="1:34" hidden="1" outlineLevel="2" x14ac:dyDescent="0.25">
      <c r="B3504" s="105">
        <v>16</v>
      </c>
      <c r="C3504" s="108">
        <f t="shared" ref="C3504" si="6058">-(IFERROR(VLOOKUP($B3504,$B3482:$C3487,2,0),0)+IFERROR(VLOOKUP($B3504,$D3482:$E3487,2,0),0)+IFERROR(VLOOKUP($B3504,$F3482:$G3487,2,0),0)+IFERROR(VLOOKUP($B3504,$H3482:$I3487,2,0),0)+IFERROR(VLOOKUP($B3504,$J3482:$K3487,2,0),0)+IFERROR(VLOOKUP($B3504,$L3482:$M3487,2,0),0)+IFERROR(VLOOKUP($B3504,$N3482:$O3487,2,0),0)+IFERROR(VLOOKUP($B3504,$P3482:$Q3487,2,0),0)+IFERROR(VLOOKUP($B3504,$R3482:$S3487,2,0),0))</f>
        <v>0</v>
      </c>
      <c r="E3504" s="110"/>
      <c r="F3504" s="105">
        <v>2</v>
      </c>
      <c r="G3504" s="185" t="e">
        <v>#NUM!</v>
      </c>
      <c r="H3504" s="185" t="e">
        <v>#NUM!</v>
      </c>
      <c r="I3504" s="185" t="e">
        <v>#NUM!</v>
      </c>
      <c r="J3504" s="185" t="e">
        <v>#NUM!</v>
      </c>
      <c r="K3504" s="185" t="e">
        <v>#NUM!</v>
      </c>
      <c r="L3504" s="114"/>
      <c r="M3504" s="110"/>
      <c r="N3504" s="110"/>
      <c r="O3504" s="110"/>
      <c r="P3504" s="110"/>
    </row>
    <row r="3505" spans="1:24" hidden="1" outlineLevel="2" x14ac:dyDescent="0.25">
      <c r="B3505" s="105">
        <v>17</v>
      </c>
      <c r="C3505" s="108">
        <f t="shared" ref="C3505" si="6059">-(IFERROR(VLOOKUP($B3505,$B3482:$C3487,2,0),0)+IFERROR(VLOOKUP($B3505,$D3482:$E3487,2,0),0)+IFERROR(VLOOKUP($B3505,$F3482:$G3487,2,0),0)+IFERROR(VLOOKUP($B3505,$H3482:$I3487,2,0),0)+IFERROR(VLOOKUP($B3505,$J3482:$K3487,2,0),0)+IFERROR(VLOOKUP($B3505,$L3482:$M3487,2,0),0)+IFERROR(VLOOKUP($B3505,$N3482:$O3487,2,0),0)+IFERROR(VLOOKUP($B3505,$P3482:$Q3487,2,0),0)+IFERROR(VLOOKUP($B3505,$R3482:$S3487,2,0),0))</f>
        <v>0</v>
      </c>
      <c r="E3505" s="110"/>
      <c r="F3505" s="105">
        <v>3</v>
      </c>
      <c r="G3505" s="185" t="e">
        <v>#NUM!</v>
      </c>
      <c r="H3505" s="185" t="e">
        <v>#NUM!</v>
      </c>
      <c r="I3505" s="185" t="e">
        <v>#NUM!</v>
      </c>
      <c r="J3505" s="185" t="e">
        <v>#NUM!</v>
      </c>
      <c r="K3505" s="185" t="e">
        <v>#NUM!</v>
      </c>
      <c r="L3505" s="114"/>
      <c r="M3505" s="110"/>
    </row>
    <row r="3506" spans="1:24" hidden="1" outlineLevel="2" x14ac:dyDescent="0.25">
      <c r="B3506" s="105">
        <v>18</v>
      </c>
      <c r="C3506" s="108">
        <f t="shared" ref="C3506" si="6060">-(IFERROR(VLOOKUP($B3506,$B3482:$C3487,2,0),0)+IFERROR(VLOOKUP($B3506,$D3482:$E3487,2,0),0)+IFERROR(VLOOKUP($B3506,$F3482:$G3487,2,0),0)+IFERROR(VLOOKUP($B3506,$H3482:$I3487,2,0),0)+IFERROR(VLOOKUP($B3506,$J3482:$K3487,2,0),0)+IFERROR(VLOOKUP($B3506,$L3482:$M3487,2,0),0)+IFERROR(VLOOKUP($B3506,$N3482:$O3487,2,0),0)+IFERROR(VLOOKUP($B3506,$P3482:$Q3487,2,0),0)+IFERROR(VLOOKUP($B3506,$R3482:$S3487,2,0),0))</f>
        <v>0</v>
      </c>
      <c r="E3506" s="110"/>
      <c r="F3506" s="105">
        <v>4</v>
      </c>
      <c r="G3506" s="185" t="e">
        <v>#NUM!</v>
      </c>
      <c r="H3506" s="185" t="e">
        <v>#NUM!</v>
      </c>
      <c r="I3506" s="185" t="e">
        <v>#NUM!</v>
      </c>
      <c r="J3506" s="185" t="e">
        <v>#NUM!</v>
      </c>
      <c r="K3506" s="185" t="e">
        <v>#NUM!</v>
      </c>
      <c r="L3506" s="114"/>
      <c r="M3506" s="110"/>
    </row>
    <row r="3507" spans="1:24" hidden="1" outlineLevel="2" x14ac:dyDescent="0.25">
      <c r="B3507" s="105">
        <v>19</v>
      </c>
      <c r="C3507" s="108">
        <f t="shared" ref="C3507" si="6061">-(IFERROR(VLOOKUP($B3507,$B3482:$C3487,2,0),0)+IFERROR(VLOOKUP($B3507,$D3482:$E3487,2,0),0)+IFERROR(VLOOKUP($B3507,$F3482:$G3487,2,0),0)+IFERROR(VLOOKUP($B3507,$H3482:$I3487,2,0),0)+IFERROR(VLOOKUP($B3507,$J3482:$K3487,2,0),0)+IFERROR(VLOOKUP($B3507,$L3482:$M3487,2,0),0)+IFERROR(VLOOKUP($B3507,$N3482:$O3487,2,0),0)+IFERROR(VLOOKUP($B3507,$P3482:$Q3487,2,0),0)+IFERROR(VLOOKUP($B3507,$R3482:$S3487,2,0),0))</f>
        <v>0</v>
      </c>
      <c r="E3507" s="110"/>
      <c r="F3507" s="105">
        <v>5</v>
      </c>
      <c r="G3507" s="185" t="e">
        <v>#NUM!</v>
      </c>
      <c r="H3507" s="185" t="e">
        <v>#NUM!</v>
      </c>
      <c r="I3507" s="185" t="e">
        <v>#NUM!</v>
      </c>
      <c r="J3507" s="185" t="e">
        <v>#NUM!</v>
      </c>
      <c r="K3507" s="185" t="e">
        <v>#NUM!</v>
      </c>
      <c r="L3507" s="114"/>
      <c r="M3507" s="110"/>
    </row>
    <row r="3508" spans="1:24" hidden="1" outlineLevel="2" x14ac:dyDescent="0.25">
      <c r="B3508" s="105">
        <v>20</v>
      </c>
      <c r="C3508" s="108">
        <f t="shared" ref="C3508" si="6062">-(IFERROR(VLOOKUP($B3508,$B3482:$C3487,2,0),0)+IFERROR(VLOOKUP($B3508,$D3482:$E3487,2,0),0)+IFERROR(VLOOKUP($B3508,$F3482:$G3487,2,0),0)+IFERROR(VLOOKUP($B3508,$H3482:$I3487,2,0),0)+IFERROR(VLOOKUP($B3508,$J3482:$K3487,2,0),0)+IFERROR(VLOOKUP($B3508,$L3482:$M3487,2,0),0)+IFERROR(VLOOKUP($B3508,$N3482:$O3487,2,0),0)+IFERROR(VLOOKUP($B3508,$P3482:$Q3487,2,0),0)+IFERROR(VLOOKUP($B3508,$R3482:$S3487,2,0),0))</f>
        <v>0</v>
      </c>
      <c r="E3508" s="110" t="s">
        <v>40</v>
      </c>
      <c r="F3508" s="105">
        <v>6</v>
      </c>
      <c r="G3508" s="185" t="e">
        <v>#NUM!</v>
      </c>
      <c r="H3508" s="185" t="e">
        <v>#NUM!</v>
      </c>
      <c r="I3508" s="185" t="e">
        <v>#NUM!</v>
      </c>
      <c r="J3508" s="185" t="e">
        <v>#NUM!</v>
      </c>
      <c r="K3508" s="185"/>
      <c r="L3508" s="114"/>
      <c r="M3508" s="110"/>
    </row>
    <row r="3509" spans="1:24" hidden="1" outlineLevel="2" x14ac:dyDescent="0.25">
      <c r="B3509" s="105">
        <v>21</v>
      </c>
      <c r="C3509" s="108">
        <f t="shared" ref="C3509" si="6063">-(IFERROR(VLOOKUP($B3509,$B3482:$C3487,2,0),0)+IFERROR(VLOOKUP($B3509,$D3482:$E3487,2,0),0)+IFERROR(VLOOKUP($B3509,$F3482:$G3487,2,0),0)+IFERROR(VLOOKUP($B3509,$H3482:$I3487,2,0),0)+IFERROR(VLOOKUP($B3509,$J3482:$K3487,2,0),0)+IFERROR(VLOOKUP($B3509,$L3482:$M3487,2,0),0)+IFERROR(VLOOKUP($B3509,$N3482:$O3487,2,0),0)+IFERROR(VLOOKUP($B3509,$P3482:$Q3487,2,0),0)+IFERROR(VLOOKUP($B3509,$R3482:$S3487,2,0),0))</f>
        <v>0</v>
      </c>
      <c r="E3509" s="110"/>
      <c r="F3509" s="105">
        <v>7</v>
      </c>
      <c r="G3509" s="185" t="e">
        <v>#NUM!</v>
      </c>
      <c r="H3509" s="185" t="e">
        <v>#NUM!</v>
      </c>
      <c r="I3509" s="185" t="e">
        <v>#NUM!</v>
      </c>
      <c r="J3509" s="185"/>
      <c r="K3509" s="185"/>
      <c r="L3509" s="114"/>
      <c r="M3509" s="110"/>
    </row>
    <row r="3510" spans="1:24" hidden="1" outlineLevel="2" x14ac:dyDescent="0.25">
      <c r="E3510" s="110"/>
      <c r="F3510" s="105">
        <v>8</v>
      </c>
      <c r="G3510" s="185" t="e">
        <v>#NUM!</v>
      </c>
      <c r="H3510" s="185" t="e">
        <v>#NUM!</v>
      </c>
      <c r="I3510" s="185"/>
      <c r="J3510" s="185"/>
      <c r="K3510" s="185"/>
      <c r="L3510" s="114"/>
      <c r="M3510" s="110"/>
      <c r="X3510" s="110"/>
    </row>
    <row r="3511" spans="1:24" hidden="1" outlineLevel="2" x14ac:dyDescent="0.25">
      <c r="E3511" s="110"/>
      <c r="F3511" s="105">
        <v>9</v>
      </c>
      <c r="G3511" s="185" t="e">
        <v>#NUM!</v>
      </c>
      <c r="H3511" s="185"/>
      <c r="I3511" s="185"/>
      <c r="J3511" s="185"/>
      <c r="K3511" s="185"/>
      <c r="L3511" s="114"/>
      <c r="M3511" s="110"/>
      <c r="X3511" s="110"/>
    </row>
    <row r="3512" spans="1:24" hidden="1" outlineLevel="2" x14ac:dyDescent="0.25">
      <c r="A3512" s="117"/>
    </row>
    <row r="3513" spans="1:24" s="119" customFormat="1" hidden="1" outlineLevel="2" x14ac:dyDescent="0.25">
      <c r="A3513" s="118" t="s">
        <v>37</v>
      </c>
    </row>
    <row r="3514" spans="1:24" hidden="1" outlineLevel="2" x14ac:dyDescent="0.25">
      <c r="B3514" s="316" t="e">
        <f t="shared" ref="B3514:B3520" si="6064">B3481</f>
        <v>#REF!</v>
      </c>
      <c r="C3514" s="316"/>
      <c r="D3514" s="316" t="e">
        <f t="shared" ref="D3514:D3520" si="6065">D3481</f>
        <v>#REF!</v>
      </c>
      <c r="E3514" s="316"/>
      <c r="F3514" s="316" t="e">
        <f t="shared" ref="F3514:F3520" si="6066">F3481</f>
        <v>#REF!</v>
      </c>
      <c r="G3514" s="316"/>
      <c r="H3514" s="316" t="e">
        <f t="shared" ref="H3514:H3520" si="6067">H3481</f>
        <v>#REF!</v>
      </c>
      <c r="I3514" s="316"/>
      <c r="J3514" s="316" t="e">
        <f t="shared" ref="J3514:J3520" si="6068">J3481</f>
        <v>#REF!</v>
      </c>
      <c r="K3514" s="316"/>
      <c r="L3514" s="316" t="e">
        <f t="shared" ref="L3514:L3520" si="6069">L3481</f>
        <v>#REF!</v>
      </c>
      <c r="M3514" s="316"/>
    </row>
    <row r="3515" spans="1:24" hidden="1" outlineLevel="2" x14ac:dyDescent="0.25">
      <c r="B3515" s="105" t="e">
        <f t="shared" si="6064"/>
        <v>#REF!</v>
      </c>
      <c r="C3515" s="116" t="e">
        <f>IF($Q$2=2,IFERROR(INDEX($G3492:$L3498,MATCH(B3515,$F3492:$F3498,0),MATCH(INICIO!$C$59,$G3491:$L3491,0)),0),IF($Q$2=4,IFERROR(INDEX($P3492:$U3502,MATCH(B3515,$O3492:$O3502,0),MATCH(INICIO!$C$59,$P3491:$U3491,0)),0),IFERROR(INDEX($G3503:$L3511,MATCH(B3515,$F3503:$F3511,0),MATCH(INICIO!$C$59,$G3502:$L3502,0)),0)))</f>
        <v>#REF!</v>
      </c>
      <c r="D3515" s="105" t="e">
        <f t="shared" si="6065"/>
        <v>#REF!</v>
      </c>
      <c r="E3515" s="116" t="e">
        <f>IF($Q$2=2,IFERROR(INDEX($G3492:$L3498,MATCH(D3515,$F3492:$F3498,0),MATCH(INICIO!$C$59,$G3491:$L3491,0)),0),IF($Q$2=4,IFERROR(INDEX($P3492:$U3502,MATCH(D3515,$O3492:$O3502,0),MATCH(INICIO!$C$59,$P3491:$U3491,0)),0),IFERROR(INDEX($G3503:$L3511,MATCH(D3515,$F3503:$F3511,0),MATCH(INICIO!$C$59,$G3502:$L3502,0)),0)))</f>
        <v>#REF!</v>
      </c>
      <c r="F3515" s="105" t="e">
        <f t="shared" si="6066"/>
        <v>#REF!</v>
      </c>
      <c r="G3515" s="116" t="e">
        <f>IF($Q$2=2,IFERROR(INDEX($G3492:$L3498,MATCH(F3515,$F3492:$F3498,0),MATCH(INICIO!$C$59,$G3491:$L3491,0)),0),IF($Q$2=4,IFERROR(INDEX($P3492:$U3502,MATCH(F3515,$O3492:$O3502,0),MATCH(INICIO!$C$59,$P3491:$U3491,0)),0),IFERROR(INDEX($G3503:$L3511,MATCH(F3515,$F3503:$F3511,0),MATCH(INICIO!$C$59,$G3502:$L3502,0)),0)))</f>
        <v>#REF!</v>
      </c>
      <c r="H3515" s="105" t="e">
        <f t="shared" si="6067"/>
        <v>#REF!</v>
      </c>
      <c r="I3515" s="116" t="e">
        <f>IF($Q$2=2,IFERROR(INDEX($G3492:$L3498,MATCH(H3515,$F3492:$F3498,0),MATCH(INICIO!$C$59,$G3491:$L3491,0)),0),IF($Q$2=4,IFERROR(INDEX($P3492:$U3502,MATCH(H3515,$O3492:$O3502,0),MATCH(INICIO!$C$59,$P3491:$U3491,0)),0),IFERROR(INDEX($G3503:$L3511,MATCH(H3515,$F3503:$F3511,0),MATCH(INICIO!$C$59,$G3502:$L3502,0)),0)))</f>
        <v>#REF!</v>
      </c>
      <c r="J3515" s="105" t="e">
        <f t="shared" si="6068"/>
        <v>#REF!</v>
      </c>
      <c r="K3515" s="116" t="e">
        <f>IF($Q$2=2,IFERROR(INDEX($G3492:$L3498,MATCH(J3515,$F3492:$F3498,0),MATCH(INICIO!$C$59,$G3491:$L3491,0)),0),IF($Q$2=4,IFERROR(INDEX($P3492:$U3502,MATCH(J3515,$O3492:$O3502,0),MATCH(INICIO!$C$59,$P3491:$U3491,0)),0),IFERROR(INDEX($G3503:$L3511,MATCH(J3515,$F3503:$F3511,0),MATCH(INICIO!$C$59,$G3502:$L3502,0)),0)))</f>
        <v>#REF!</v>
      </c>
      <c r="L3515" s="105" t="e">
        <f t="shared" si="6069"/>
        <v>#REF!</v>
      </c>
      <c r="M3515" s="116" t="e">
        <f>IF($Q$2=2,IFERROR(INDEX($G3492:$L3498,MATCH(L3515,$F3492:$F3498,0),MATCH(INICIO!$C$59,$G3491:$L3491,0)),0),IF($Q$2=4,IFERROR(INDEX($P3492:$U3502,MATCH(L3515,$O3492:$O3502,0),MATCH(INICIO!$C$59,$P3491:$U3491,0)),0),IFERROR(INDEX($G3503:$L3511,MATCH(L3515,$F3503:$F3511,0),MATCH(INICIO!$C$59,$G3502:$L3502,0)),0)))</f>
        <v>#REF!</v>
      </c>
    </row>
    <row r="3516" spans="1:24" hidden="1" outlineLevel="2" x14ac:dyDescent="0.25">
      <c r="B3516" s="105" t="e">
        <f t="shared" si="6064"/>
        <v>#REF!</v>
      </c>
      <c r="C3516" s="116" t="e">
        <f>IF($Q$2=2,IFERROR(INDEX($G3492:$L3498,MATCH(B3516,$F3492:$F3498,0),MATCH(INICIO!$C$59,$G3491:$L3491,0)),0),IF($Q$2=4,IFERROR(INDEX($P3492:$U3502,MATCH(B3516,$O3492:$O3502,0),MATCH(INICIO!$C$59,$P3491:$U3491,0)),0),IFERROR(INDEX($G3503:$L3511,MATCH(B3516,$F3503:$F3511,0),MATCH(INICIO!$C$59,$G3502:$L3502,0)),0)))</f>
        <v>#REF!</v>
      </c>
      <c r="D3516" s="105" t="e">
        <f t="shared" si="6065"/>
        <v>#REF!</v>
      </c>
      <c r="E3516" s="116" t="e">
        <f>IF($Q$2=2,IFERROR(INDEX($G3492:$L3498,MATCH(D3516,$F3492:$F3498,0),MATCH(INICIO!$C$59,$G3491:$L3491,0)),0),IF($Q$2=4,IFERROR(INDEX($P3492:$U3502,MATCH(D3516,$O3492:$O3502,0),MATCH(INICIO!$C$59,$P3491:$U3491,0)),0),IFERROR(INDEX($G3503:$L3511,MATCH(D3516,$F3503:$F3511,0),MATCH(INICIO!$C$59,$G3502:$L3502,0)),0)))</f>
        <v>#REF!</v>
      </c>
      <c r="F3516" s="105" t="e">
        <f t="shared" si="6066"/>
        <v>#REF!</v>
      </c>
      <c r="G3516" s="116" t="e">
        <f>IF($Q$2=2,IFERROR(INDEX($G3492:$L3498,MATCH(F3516,$F3492:$F3498,0),MATCH(INICIO!$C$59,$G3491:$L3491,0)),0),IF($Q$2=4,IFERROR(INDEX($P3492:$U3502,MATCH(F3516,$O3492:$O3502,0),MATCH(INICIO!$C$59,$P3491:$U3491,0)),0),IFERROR(INDEX($G3503:$L3511,MATCH(F3516,$F3503:$F3511,0),MATCH(INICIO!$C$59,$G3502:$L3502,0)),0)))</f>
        <v>#REF!</v>
      </c>
      <c r="H3516" s="105" t="e">
        <f t="shared" si="6067"/>
        <v>#REF!</v>
      </c>
      <c r="I3516" s="116" t="e">
        <f>IF($Q$2=2,IFERROR(INDEX($G3492:$L3498,MATCH(H3516,$F3492:$F3498,0),MATCH(INICIO!$C$59,$G3491:$L3491,0)),0),IF($Q$2=4,IFERROR(INDEX($P3492:$U3502,MATCH(H3516,$O3492:$O3502,0),MATCH(INICIO!$C$59,$P3491:$U3491,0)),0),IFERROR(INDEX($G3503:$L3511,MATCH(H3516,$F3503:$F3511,0),MATCH(INICIO!$C$59,$G3502:$L3502,0)),0)))</f>
        <v>#REF!</v>
      </c>
      <c r="J3516" s="105" t="e">
        <f t="shared" si="6068"/>
        <v>#REF!</v>
      </c>
      <c r="K3516" s="116" t="e">
        <f>IF($Q$2=2,IFERROR(INDEX($G3492:$L3498,MATCH(J3516,$F3492:$F3498,0),MATCH(INICIO!$C$59,$G3491:$L3491,0)),0),IF($Q$2=4,IFERROR(INDEX($P3492:$U3502,MATCH(J3516,$O3492:$O3502,0),MATCH(INICIO!$C$59,$P3491:$U3491,0)),0),IFERROR(INDEX($G3503:$L3511,MATCH(J3516,$F3503:$F3511,0),MATCH(INICIO!$C$59,$G3502:$L3502,0)),0)))</f>
        <v>#REF!</v>
      </c>
      <c r="L3516" s="105" t="e">
        <f t="shared" si="6069"/>
        <v>#REF!</v>
      </c>
      <c r="M3516" s="116" t="e">
        <f>IF($Q$2=2,IFERROR(INDEX($G3492:$L3498,MATCH(L3516,$F3492:$F3498,0),MATCH(INICIO!$C$59,$G3491:$L3491,0)),0),IF($Q$2=4,IFERROR(INDEX($P3492:$U3502,MATCH(L3516,$O3492:$O3502,0),MATCH(INICIO!$C$59,$P3491:$U3491,0)),0),IFERROR(INDEX($G3503:$L3511,MATCH(L3516,$F3503:$F3511,0),MATCH(INICIO!$C$59,$G3502:$L3502,0)),0)))</f>
        <v>#REF!</v>
      </c>
    </row>
    <row r="3517" spans="1:24" hidden="1" outlineLevel="2" x14ac:dyDescent="0.25">
      <c r="B3517" s="105" t="e">
        <f t="shared" si="6064"/>
        <v>#REF!</v>
      </c>
      <c r="C3517" s="116" t="e">
        <f>IF($Q$2=2,IFERROR(INDEX($G3492:$L3498,MATCH(B3517,$F3492:$F3498,0),MATCH(INICIO!$C$59,$G3491:$L3491,0)),0),IF($Q$2=4,IFERROR(INDEX($P3492:$U3502,MATCH(B3517,$O3492:$O3502,0),MATCH(INICIO!$C$59,$P3491:$U3491,0)),0),IFERROR(INDEX($G3503:$L3511,MATCH(B3517,$F3503:$F3511,0),MATCH(INICIO!$C$59,$G3502:$L3502,0)),0)))</f>
        <v>#REF!</v>
      </c>
      <c r="D3517" s="105" t="e">
        <f t="shared" si="6065"/>
        <v>#REF!</v>
      </c>
      <c r="E3517" s="116" t="e">
        <f>IF($Q$2=2,IFERROR(INDEX($G3492:$L3498,MATCH(D3517,$F3492:$F3498,0),MATCH(INICIO!$C$59,$G3491:$L3491,0)),0),IF($Q$2=4,IFERROR(INDEX($P3492:$U3502,MATCH(D3517,$O3492:$O3502,0),MATCH(INICIO!$C$59,$P3491:$U3491,0)),0),IFERROR(INDEX($G3503:$L3511,MATCH(D3517,$F3503:$F3511,0),MATCH(INICIO!$C$59,$G3502:$L3502,0)),0)))</f>
        <v>#REF!</v>
      </c>
      <c r="F3517" s="105" t="e">
        <f t="shared" si="6066"/>
        <v>#REF!</v>
      </c>
      <c r="G3517" s="116" t="e">
        <f>IF($Q$2=2,IFERROR(INDEX($G3492:$L3498,MATCH(F3517,$F3492:$F3498,0),MATCH(INICIO!$C$59,$G3491:$L3491,0)),0),IF($Q$2=4,IFERROR(INDEX($P3492:$U3502,MATCH(F3517,$O3492:$O3502,0),MATCH(INICIO!$C$59,$P3491:$U3491,0)),0),IFERROR(INDEX($G3503:$L3511,MATCH(F3517,$F3503:$F3511,0),MATCH(INICIO!$C$59,$G3502:$L3502,0)),0)))</f>
        <v>#REF!</v>
      </c>
      <c r="H3517" s="105" t="e">
        <f t="shared" si="6067"/>
        <v>#REF!</v>
      </c>
      <c r="I3517" s="116" t="e">
        <f>IF($Q$2=2,IFERROR(INDEX($G3492:$L3498,MATCH(H3517,$F3492:$F3498,0),MATCH(INICIO!$C$59,$G3491:$L3491,0)),0),IF($Q$2=4,IFERROR(INDEX($P3492:$U3502,MATCH(H3517,$O3492:$O3502,0),MATCH(INICIO!$C$59,$P3491:$U3491,0)),0),IFERROR(INDEX($G3503:$L3511,MATCH(H3517,$F3503:$F3511,0),MATCH(INICIO!$C$59,$G3502:$L3502,0)),0)))</f>
        <v>#REF!</v>
      </c>
      <c r="J3517" s="105" t="e">
        <f t="shared" si="6068"/>
        <v>#REF!</v>
      </c>
      <c r="K3517" s="116" t="e">
        <f>IF($Q$2=2,IFERROR(INDEX($G3492:$L3498,MATCH(J3517,$F3492:$F3498,0),MATCH(INICIO!$C$59,$G3491:$L3491,0)),0),IF($Q$2=4,IFERROR(INDEX($P3492:$U3502,MATCH(J3517,$O3492:$O3502,0),MATCH(INICIO!$C$59,$P3491:$U3491,0)),0),IFERROR(INDEX($G3503:$L3511,MATCH(J3517,$F3503:$F3511,0),MATCH(INICIO!$C$59,$G3502:$L3502,0)),0)))</f>
        <v>#REF!</v>
      </c>
      <c r="L3517" s="105" t="e">
        <f t="shared" si="6069"/>
        <v>#REF!</v>
      </c>
      <c r="M3517" s="116" t="e">
        <f>IF($Q$2=2,IFERROR(INDEX($G3492:$L3498,MATCH(L3517,$F3492:$F3498,0),MATCH(INICIO!$C$59,$G3491:$L3491,0)),0),IF($Q$2=4,IFERROR(INDEX($P3492:$U3502,MATCH(L3517,$O3492:$O3502,0),MATCH(INICIO!$C$59,$P3491:$U3491,0)),0),IFERROR(INDEX($G3503:$L3511,MATCH(L3517,$F3503:$F3511,0),MATCH(INICIO!$C$59,$G3502:$L3502,0)),0)))</f>
        <v>#REF!</v>
      </c>
    </row>
    <row r="3518" spans="1:24" hidden="1" outlineLevel="2" x14ac:dyDescent="0.25">
      <c r="B3518" s="105" t="e">
        <f t="shared" si="6064"/>
        <v>#REF!</v>
      </c>
      <c r="C3518" s="116" t="e">
        <f>IF($Q$2=2,IFERROR(INDEX($G3492:$L3498,MATCH(B3518,$F3492:$F3498,0),MATCH(INICIO!$C$59,$G3491:$L3491,0)),0),IF($Q$2=4,IFERROR(INDEX($P3492:$U3502,MATCH(B3518,$O3492:$O3502,0),MATCH(INICIO!$C$59,$P3491:$U3491,0)),0),IFERROR(INDEX($G3503:$L3511,MATCH(B3518,$F3503:$F3511,0),MATCH(INICIO!$C$59,$G3502:$L3502,0)),0)))</f>
        <v>#REF!</v>
      </c>
      <c r="D3518" s="105" t="e">
        <f t="shared" si="6065"/>
        <v>#REF!</v>
      </c>
      <c r="E3518" s="116" t="e">
        <f>IF($Q$2=2,IFERROR(INDEX($G3492:$L3498,MATCH(D3518,$F3492:$F3498,0),MATCH(INICIO!$C$59,$G3491:$L3491,0)),0),IF($Q$2=4,IFERROR(INDEX($P3492:$U3502,MATCH(D3518,$O3492:$O3502,0),MATCH(INICIO!$C$59,$P3491:$U3491,0)),0),IFERROR(INDEX($G3503:$L3511,MATCH(D3518,$F3503:$F3511,0),MATCH(INICIO!$C$59,$G3502:$L3502,0)),0)))</f>
        <v>#REF!</v>
      </c>
      <c r="F3518" s="105" t="e">
        <f t="shared" si="6066"/>
        <v>#REF!</v>
      </c>
      <c r="G3518" s="116" t="e">
        <f>IF($Q$2=2,IFERROR(INDEX($G3492:$L3498,MATCH(F3518,$F3492:$F3498,0),MATCH(INICIO!$C$59,$G3491:$L3491,0)),0),IF($Q$2=4,IFERROR(INDEX($P3492:$U3502,MATCH(F3518,$O3492:$O3502,0),MATCH(INICIO!$C$59,$P3491:$U3491,0)),0),IFERROR(INDEX($G3503:$L3511,MATCH(F3518,$F3503:$F3511,0),MATCH(INICIO!$C$59,$G3502:$L3502,0)),0)))</f>
        <v>#REF!</v>
      </c>
      <c r="H3518" s="105" t="e">
        <f t="shared" si="6067"/>
        <v>#REF!</v>
      </c>
      <c r="I3518" s="116" t="e">
        <f>IF($Q$2=2,IFERROR(INDEX($G3492:$L3498,MATCH(H3518,$F3492:$F3498,0),MATCH(INICIO!$C$59,$G3491:$L3491,0)),0),IF($Q$2=4,IFERROR(INDEX($P3492:$U3502,MATCH(H3518,$O3492:$O3502,0),MATCH(INICIO!$C$59,$P3491:$U3491,0)),0),IFERROR(INDEX($G3503:$L3511,MATCH(H3518,$F3503:$F3511,0),MATCH(INICIO!$C$59,$G3502:$L3502,0)),0)))</f>
        <v>#REF!</v>
      </c>
      <c r="J3518" s="105" t="e">
        <f t="shared" si="6068"/>
        <v>#REF!</v>
      </c>
      <c r="K3518" s="116" t="e">
        <f>IF($Q$2=2,IFERROR(INDEX($G3492:$L3498,MATCH(J3518,$F3492:$F3498,0),MATCH(INICIO!$C$59,$G3491:$L3491,0)),0),IF($Q$2=4,IFERROR(INDEX($P3492:$U3502,MATCH(J3518,$O3492:$O3502,0),MATCH(INICIO!$C$59,$P3491:$U3491,0)),0),IFERROR(INDEX($G3503:$L3511,MATCH(J3518,$F3503:$F3511,0),MATCH(INICIO!$C$59,$G3502:$L3502,0)),0)))</f>
        <v>#REF!</v>
      </c>
      <c r="L3518" s="105" t="e">
        <f t="shared" si="6069"/>
        <v>#REF!</v>
      </c>
      <c r="M3518" s="116" t="e">
        <f>IF($Q$2=2,IFERROR(INDEX($G3492:$L3498,MATCH(L3518,$F3492:$F3498,0),MATCH(INICIO!$C$59,$G3491:$L3491,0)),0),IF($Q$2=4,IFERROR(INDEX($P3492:$U3502,MATCH(L3518,$O3492:$O3502,0),MATCH(INICIO!$C$59,$P3491:$U3491,0)),0),IFERROR(INDEX($G3503:$L3511,MATCH(L3518,$F3503:$F3511,0),MATCH(INICIO!$C$59,$G3502:$L3502,0)),0)))</f>
        <v>#REF!</v>
      </c>
    </row>
    <row r="3519" spans="1:24" hidden="1" outlineLevel="2" x14ac:dyDescent="0.25">
      <c r="B3519" s="105" t="e">
        <f t="shared" si="6064"/>
        <v>#REF!</v>
      </c>
      <c r="C3519" s="116" t="e">
        <f>IF($Q$2=2,IFERROR(INDEX($G3492:$L3498,MATCH(B3519,$F3492:$F3498,0),MATCH(INICIO!$C$59,$G3491:$L3491,0)),0),IF($Q$2=4,IFERROR(INDEX($P3492:$U3502,MATCH(B3519,$O3492:$O3502,0),MATCH(INICIO!$C$59,$P3491:$U3491,0)),0),IFERROR(INDEX($G3503:$L3511,MATCH(B3519,$F3503:$F3511,0),MATCH(INICIO!$C$59,$G3502:$L3502,0)),0)))</f>
        <v>#REF!</v>
      </c>
      <c r="D3519" s="105" t="e">
        <f t="shared" si="6065"/>
        <v>#REF!</v>
      </c>
      <c r="E3519" s="116" t="e">
        <f>IF($Q$2=2,IFERROR(INDEX($G3492:$L3498,MATCH(D3519,$F3492:$F3498,0),MATCH(INICIO!$C$59,$G3491:$L3491,0)),0),IF($Q$2=4,IFERROR(INDEX($P3492:$U3502,MATCH(D3519,$O3492:$O3502,0),MATCH(INICIO!$C$59,$P3491:$U3491,0)),0),IFERROR(INDEX($G3503:$L3511,MATCH(D3519,$F3503:$F3511,0),MATCH(INICIO!$C$59,$G3502:$L3502,0)),0)))</f>
        <v>#REF!</v>
      </c>
      <c r="F3519" s="105" t="e">
        <f t="shared" si="6066"/>
        <v>#REF!</v>
      </c>
      <c r="G3519" s="116" t="e">
        <f>IF($Q$2=2,IFERROR(INDEX($G3492:$L3498,MATCH(F3519,$F3492:$F3498,0),MATCH(INICIO!$C$59,$G3491:$L3491,0)),0),IF($Q$2=4,IFERROR(INDEX($P3492:$U3502,MATCH(F3519,$O3492:$O3502,0),MATCH(INICIO!$C$59,$P3491:$U3491,0)),0),IFERROR(INDEX($G3503:$L3511,MATCH(F3519,$F3503:$F3511,0),MATCH(INICIO!$C$59,$G3502:$L3502,0)),0)))</f>
        <v>#REF!</v>
      </c>
      <c r="H3519" s="105" t="e">
        <f t="shared" si="6067"/>
        <v>#REF!</v>
      </c>
      <c r="I3519" s="116" t="e">
        <f>IF($Q$2=2,IFERROR(INDEX($G3492:$L3498,MATCH(H3519,$F3492:$F3498,0),MATCH(INICIO!$C$59,$G3491:$L3491,0)),0),IF($Q$2=4,IFERROR(INDEX($P3492:$U3502,MATCH(H3519,$O3492:$O3502,0),MATCH(INICIO!$C$59,$P3491:$U3491,0)),0),IFERROR(INDEX($G3503:$L3511,MATCH(H3519,$F3503:$F3511,0),MATCH(INICIO!$C$59,$G3502:$L3502,0)),0)))</f>
        <v>#REF!</v>
      </c>
      <c r="J3519" s="105" t="e">
        <f t="shared" si="6068"/>
        <v>#REF!</v>
      </c>
      <c r="K3519" s="116" t="e">
        <f>IF($Q$2=2,IFERROR(INDEX($G3492:$L3498,MATCH(J3519,$F3492:$F3498,0),MATCH(INICIO!$C$59,$G3491:$L3491,0)),0),IF($Q$2=4,IFERROR(INDEX($P3492:$U3502,MATCH(J3519,$O3492:$O3502,0),MATCH(INICIO!$C$59,$P3491:$U3491,0)),0),IFERROR(INDEX($G3503:$L3511,MATCH(J3519,$F3503:$F3511,0),MATCH(INICIO!$C$59,$G3502:$L3502,0)),0)))</f>
        <v>#REF!</v>
      </c>
      <c r="L3519" s="105" t="e">
        <f t="shared" si="6069"/>
        <v>#REF!</v>
      </c>
      <c r="M3519" s="116" t="e">
        <f>IF($Q$2=2,IFERROR(INDEX($G3492:$L3498,MATCH(L3519,$F3492:$F3498,0),MATCH(INICIO!$C$59,$G3491:$L3491,0)),0),IF($Q$2=4,IFERROR(INDEX($P3492:$U3502,MATCH(L3519,$O3492:$O3502,0),MATCH(INICIO!$C$59,$P3491:$U3491,0)),0),IFERROR(INDEX($G3503:$L3511,MATCH(L3519,$F3503:$F3511,0),MATCH(INICIO!$C$59,$G3502:$L3502,0)),0)))</f>
        <v>#REF!</v>
      </c>
    </row>
    <row r="3520" spans="1:24" hidden="1" outlineLevel="2" x14ac:dyDescent="0.25">
      <c r="B3520" s="105" t="e">
        <f t="shared" si="6064"/>
        <v>#REF!</v>
      </c>
      <c r="C3520" s="116" t="e">
        <f>IF($Q$2=2,IFERROR(INDEX($G3492:$L3498,MATCH(B3520,$F3492:$F3498,0),MATCH(INICIO!$C$59,$G3491:$L3491,0)),0),IF($Q$2=4,IFERROR(INDEX($P3492:$U3502,MATCH(B3520,$O3492:$O3502,0),MATCH(INICIO!$C$59,$P3491:$U3491,0)),0),IFERROR(INDEX($G3503:$L3511,MATCH(B3520,$F3503:$F3511,0),MATCH(INICIO!$C$59,$G3502:$L3502,0)),0)))</f>
        <v>#REF!</v>
      </c>
      <c r="D3520" s="105" t="e">
        <f t="shared" si="6065"/>
        <v>#REF!</v>
      </c>
      <c r="E3520" s="116" t="e">
        <f>IF($Q$2=2,IFERROR(INDEX($G3492:$L3498,MATCH(D3520,$F3492:$F3498,0),MATCH(INICIO!$C$59,$G3491:$L3491,0)),0),IF($Q$2=4,IFERROR(INDEX($P3492:$U3502,MATCH(D3520,$O3492:$O3502,0),MATCH(INICIO!$C$59,$P3491:$U3491,0)),0),IFERROR(INDEX($G3503:$L3511,MATCH(D3520,$F3503:$F3511,0),MATCH(INICIO!$C$59,$G3502:$L3502,0)),0)))</f>
        <v>#REF!</v>
      </c>
      <c r="F3520" s="105" t="e">
        <f t="shared" si="6066"/>
        <v>#REF!</v>
      </c>
      <c r="G3520" s="116" t="e">
        <f>IF($Q$2=2,IFERROR(INDEX($G3492:$L3498,MATCH(F3520,$F3492:$F3498,0),MATCH(INICIO!$C$59,$G3491:$L3491,0)),0),IF($Q$2=4,IFERROR(INDEX($P3492:$U3502,MATCH(F3520,$O3492:$O3502,0),MATCH(INICIO!$C$59,$P3491:$U3491,0)),0),IFERROR(INDEX($G3503:$L3511,MATCH(F3520,$F3503:$F3511,0),MATCH(INICIO!$C$59,$G3502:$L3502,0)),0)))</f>
        <v>#REF!</v>
      </c>
      <c r="H3520" s="105" t="e">
        <f t="shared" si="6067"/>
        <v>#REF!</v>
      </c>
      <c r="I3520" s="116" t="e">
        <f>IF($Q$2=2,IFERROR(INDEX($G3492:$L3498,MATCH(H3520,$F3492:$F3498,0),MATCH(INICIO!$C$59,$G3491:$L3491,0)),0),IF($Q$2=4,IFERROR(INDEX($P3492:$U3502,MATCH(H3520,$O3492:$O3502,0),MATCH(INICIO!$C$59,$P3491:$U3491,0)),0),IFERROR(INDEX($G3503:$L3511,MATCH(H3520,$F3503:$F3511,0),MATCH(INICIO!$C$59,$G3502:$L3502,0)),0)))</f>
        <v>#REF!</v>
      </c>
      <c r="J3520" s="105" t="e">
        <f t="shared" si="6068"/>
        <v>#REF!</v>
      </c>
      <c r="K3520" s="116" t="e">
        <f>IF($Q$2=2,IFERROR(INDEX($G3492:$L3498,MATCH(J3520,$F3492:$F3498,0),MATCH(INICIO!$C$59,$G3491:$L3491,0)),0),IF($Q$2=4,IFERROR(INDEX($P3492:$U3502,MATCH(J3520,$O3492:$O3502,0),MATCH(INICIO!$C$59,$P3491:$U3491,0)),0),IFERROR(INDEX($G3503:$L3511,MATCH(J3520,$F3503:$F3511,0),MATCH(INICIO!$C$59,$G3502:$L3502,0)),0)))</f>
        <v>#REF!</v>
      </c>
      <c r="L3520" s="105" t="e">
        <f t="shared" si="6069"/>
        <v>#REF!</v>
      </c>
      <c r="M3520" s="116" t="e">
        <f>IF($Q$2=2,IFERROR(INDEX($G3492:$L3498,MATCH(L3520,$F3492:$F3498,0),MATCH(INICIO!$C$59,$G3491:$L3491,0)),0),IF($Q$2=4,IFERROR(INDEX($P3492:$U3502,MATCH(L3520,$O3492:$O3502,0),MATCH(INICIO!$C$59,$P3491:$U3491,0)),0),IFERROR(INDEX($G3503:$L3511,MATCH(L3520,$F3503:$F3511,0),MATCH(INICIO!$C$59,$G3502:$L3502,0)),0)))</f>
        <v>#REF!</v>
      </c>
    </row>
    <row r="3521" spans="1:93" hidden="1" outlineLevel="2" x14ac:dyDescent="0.25"/>
    <row r="3522" spans="1:93" s="119" customFormat="1" hidden="1" outlineLevel="2" x14ac:dyDescent="0.25">
      <c r="A3522" s="118" t="s">
        <v>43</v>
      </c>
    </row>
    <row r="3523" spans="1:93" hidden="1" outlineLevel="2" x14ac:dyDescent="0.25">
      <c r="C3523" s="121">
        <f t="shared" ref="C3523:H3523" si="6070">E$2</f>
        <v>1</v>
      </c>
      <c r="D3523" s="121">
        <f t="shared" si="6070"/>
        <v>2</v>
      </c>
      <c r="E3523" s="121">
        <f t="shared" si="6070"/>
        <v>3</v>
      </c>
      <c r="F3523" s="121">
        <f t="shared" si="6070"/>
        <v>4</v>
      </c>
      <c r="G3523" s="121">
        <f t="shared" si="6070"/>
        <v>5</v>
      </c>
      <c r="H3523" s="121">
        <f t="shared" si="6070"/>
        <v>6</v>
      </c>
    </row>
    <row r="3524" spans="1:93" hidden="1" outlineLevel="2" x14ac:dyDescent="0.25">
      <c r="B3524" s="122" t="s">
        <v>44</v>
      </c>
      <c r="C3524" s="123" t="e">
        <f t="array" ref="C3524:C3529">MMULT(MMULT(C$8:H$13,$AZ$8:$BE$13),C3515:C3520)+MMULT(MINVERSE(TRANSPOSE($AZ$8:$BE$13)),C3482:C3487)</f>
        <v>#REF!</v>
      </c>
      <c r="D3524" s="123" t="e">
        <f t="array" ref="D3524:D3529">MMULT(MMULT(K$8:P$13,$AZ$8:$BE$13),E3515:E3520)+MMULT(MINVERSE(TRANSPOSE($AZ$8:$BE$13)),E3482:E3487)</f>
        <v>#REF!</v>
      </c>
      <c r="E3524" s="123" t="e">
        <f t="array" ref="E3524:E3529">MMULT(MMULT(S$8:X$13,$AZ$8:$BE$13),G3515:G3520)+MMULT(MINVERSE(TRANSPOSE($AZ$8:$BE$13)),G3482:G3487)</f>
        <v>#REF!</v>
      </c>
      <c r="F3524" s="123" t="e">
        <f t="array" ref="F3524:F3529">MMULT(MMULT(AA$8:AF$13,$AZ$8:$BE$13),I3515:I3520)+MMULT(MINVERSE(TRANSPOSE($AZ$8:$BE$13)),I3482:I3487)</f>
        <v>#REF!</v>
      </c>
      <c r="G3524" s="123" t="e">
        <f t="array" ref="G3524:G3529">MMULT(MMULT(AI$8:AN$13,$AZ$8:$BE$13),K3515:K3520)+MMULT(MINVERSE(TRANSPOSE($AZ$8:$BE$13)),K3482:K3487)</f>
        <v>#REF!</v>
      </c>
      <c r="H3524" s="123" t="e">
        <f t="array" ref="H3524:H3529">MMULT(MMULT(AQ$8:AV$13,$AZ$8:$BE$13),M3515:M3520)+MMULT(MINVERSE(TRANSPOSE($AZ$8:$BE$13)),M3482:M3487)</f>
        <v>#REF!</v>
      </c>
      <c r="N3524" s="124"/>
      <c r="P3524" s="124"/>
    </row>
    <row r="3525" spans="1:93" hidden="1" outlineLevel="2" x14ac:dyDescent="0.25">
      <c r="B3525" s="122" t="s">
        <v>45</v>
      </c>
      <c r="C3525" s="123" t="e">
        <v>#REF!</v>
      </c>
      <c r="D3525" s="123" t="e">
        <v>#REF!</v>
      </c>
      <c r="E3525" s="123" t="e">
        <v>#REF!</v>
      </c>
      <c r="F3525" s="123" t="e">
        <v>#REF!</v>
      </c>
      <c r="G3525" s="123" t="e">
        <v>#REF!</v>
      </c>
      <c r="H3525" s="123" t="e">
        <v>#REF!</v>
      </c>
      <c r="N3525" s="124"/>
      <c r="P3525" s="124"/>
    </row>
    <row r="3526" spans="1:93" hidden="1" outlineLevel="2" x14ac:dyDescent="0.25">
      <c r="B3526" s="122" t="s">
        <v>46</v>
      </c>
      <c r="C3526" s="123" t="e">
        <v>#REF!</v>
      </c>
      <c r="D3526" s="123" t="e">
        <v>#REF!</v>
      </c>
      <c r="E3526" s="123" t="e">
        <v>#REF!</v>
      </c>
      <c r="F3526" s="123" t="e">
        <v>#REF!</v>
      </c>
      <c r="G3526" s="123" t="e">
        <v>#REF!</v>
      </c>
      <c r="H3526" s="123" t="e">
        <v>#REF!</v>
      </c>
      <c r="N3526" s="124"/>
      <c r="P3526" s="124"/>
    </row>
    <row r="3527" spans="1:93" hidden="1" outlineLevel="2" x14ac:dyDescent="0.25">
      <c r="B3527" s="122" t="s">
        <v>47</v>
      </c>
      <c r="C3527" s="123" t="e">
        <v>#REF!</v>
      </c>
      <c r="D3527" s="123" t="e">
        <v>#REF!</v>
      </c>
      <c r="E3527" s="123" t="e">
        <v>#REF!</v>
      </c>
      <c r="F3527" s="123" t="e">
        <v>#REF!</v>
      </c>
      <c r="G3527" s="123" t="e">
        <v>#REF!</v>
      </c>
      <c r="H3527" s="123" t="e">
        <v>#REF!</v>
      </c>
      <c r="N3527" s="124"/>
      <c r="P3527" s="124"/>
    </row>
    <row r="3528" spans="1:93" hidden="1" outlineLevel="2" x14ac:dyDescent="0.25">
      <c r="B3528" s="122" t="s">
        <v>48</v>
      </c>
      <c r="C3528" s="123" t="e">
        <v>#REF!</v>
      </c>
      <c r="D3528" s="123" t="e">
        <v>#REF!</v>
      </c>
      <c r="E3528" s="123" t="e">
        <v>#REF!</v>
      </c>
      <c r="F3528" s="123" t="e">
        <v>#REF!</v>
      </c>
      <c r="G3528" s="123" t="e">
        <v>#REF!</v>
      </c>
      <c r="H3528" s="123" t="e">
        <v>#REF!</v>
      </c>
      <c r="N3528" s="124"/>
      <c r="P3528" s="124"/>
    </row>
    <row r="3529" spans="1:93" hidden="1" outlineLevel="2" x14ac:dyDescent="0.25">
      <c r="B3529" s="122" t="s">
        <v>49</v>
      </c>
      <c r="C3529" s="123" t="e">
        <v>#REF!</v>
      </c>
      <c r="D3529" s="123" t="e">
        <v>#REF!</v>
      </c>
      <c r="E3529" s="123" t="e">
        <v>#REF!</v>
      </c>
      <c r="F3529" s="123" t="e">
        <v>#REF!</v>
      </c>
      <c r="G3529" s="123" t="e">
        <v>#REF!</v>
      </c>
      <c r="H3529" s="123" t="e">
        <v>#REF!</v>
      </c>
      <c r="N3529" s="124"/>
      <c r="P3529" s="124"/>
    </row>
    <row r="3530" spans="1:93" hidden="1" outlineLevel="2" x14ac:dyDescent="0.25"/>
    <row r="3531" spans="1:93" hidden="1" outlineLevel="2" x14ac:dyDescent="0.25">
      <c r="B3531" s="318" t="s">
        <v>50</v>
      </c>
      <c r="C3531" s="319"/>
      <c r="D3531" s="319"/>
      <c r="E3531" s="319"/>
      <c r="F3531" s="319"/>
      <c r="G3531" s="319"/>
      <c r="H3531" s="319"/>
      <c r="I3531" s="319"/>
      <c r="J3531" s="319"/>
      <c r="K3531" s="319"/>
      <c r="L3531" s="320"/>
      <c r="M3531" s="321" t="s">
        <v>51</v>
      </c>
      <c r="N3531" s="322"/>
      <c r="O3531" s="322"/>
      <c r="P3531" s="322"/>
      <c r="Q3531" s="322"/>
      <c r="R3531" s="322"/>
      <c r="S3531" s="322"/>
      <c r="T3531" s="322"/>
      <c r="U3531" s="322"/>
      <c r="V3531" s="323"/>
      <c r="W3531" s="321" t="s">
        <v>52</v>
      </c>
      <c r="X3531" s="322"/>
      <c r="Y3531" s="322"/>
      <c r="Z3531" s="322"/>
      <c r="AA3531" s="322"/>
      <c r="AB3531" s="322"/>
      <c r="AC3531" s="322"/>
      <c r="AD3531" s="322"/>
      <c r="AE3531" s="322"/>
      <c r="AF3531" s="323"/>
      <c r="AG3531" s="321" t="s">
        <v>53</v>
      </c>
      <c r="AH3531" s="322"/>
      <c r="AI3531" s="322"/>
      <c r="AJ3531" s="322"/>
      <c r="AK3531" s="322"/>
      <c r="AL3531" s="322"/>
      <c r="AM3531" s="322"/>
      <c r="AN3531" s="322"/>
      <c r="AO3531" s="322"/>
      <c r="AP3531" s="323"/>
      <c r="AQ3531" s="321" t="s">
        <v>54</v>
      </c>
      <c r="AR3531" s="322"/>
      <c r="AS3531" s="322"/>
      <c r="AT3531" s="322"/>
      <c r="AU3531" s="322"/>
      <c r="AV3531" s="322"/>
      <c r="AW3531" s="322"/>
      <c r="AX3531" s="322"/>
      <c r="AY3531" s="322"/>
      <c r="AZ3531" s="323"/>
      <c r="BA3531" s="321" t="s">
        <v>55</v>
      </c>
      <c r="BB3531" s="322"/>
      <c r="BC3531" s="322"/>
      <c r="BD3531" s="322"/>
      <c r="BE3531" s="322"/>
      <c r="BF3531" s="322"/>
      <c r="BG3531" s="322"/>
      <c r="BH3531" s="322"/>
      <c r="BI3531" s="322"/>
      <c r="BJ3531" s="323"/>
    </row>
    <row r="3532" spans="1:93" hidden="1" outlineLevel="2" x14ac:dyDescent="0.25">
      <c r="B3532" s="186">
        <f t="shared" ref="B3532" si="6071">E$2</f>
        <v>1</v>
      </c>
      <c r="C3532" s="187">
        <f t="shared" ref="C3532:L3535" si="6072">B3532</f>
        <v>1</v>
      </c>
      <c r="D3532" s="187">
        <f t="shared" si="6072"/>
        <v>1</v>
      </c>
      <c r="E3532" s="187">
        <f t="shared" si="6072"/>
        <v>1</v>
      </c>
      <c r="F3532" s="187">
        <f t="shared" si="6072"/>
        <v>1</v>
      </c>
      <c r="G3532" s="187">
        <f t="shared" si="6072"/>
        <v>1</v>
      </c>
      <c r="H3532" s="187">
        <f t="shared" si="6072"/>
        <v>1</v>
      </c>
      <c r="I3532" s="187">
        <f t="shared" si="6072"/>
        <v>1</v>
      </c>
      <c r="J3532" s="187">
        <f t="shared" si="6072"/>
        <v>1</v>
      </c>
      <c r="K3532" s="187">
        <f t="shared" si="6072"/>
        <v>1</v>
      </c>
      <c r="L3532" s="188">
        <f t="shared" si="6072"/>
        <v>1</v>
      </c>
      <c r="M3532" s="189">
        <f t="shared" ref="M3532" si="6073">F$2</f>
        <v>2</v>
      </c>
      <c r="N3532" s="187">
        <f t="shared" ref="N3532:V3535" si="6074">M3532</f>
        <v>2</v>
      </c>
      <c r="O3532" s="187">
        <f t="shared" si="6074"/>
        <v>2</v>
      </c>
      <c r="P3532" s="187">
        <f t="shared" si="6074"/>
        <v>2</v>
      </c>
      <c r="Q3532" s="187">
        <f t="shared" si="6074"/>
        <v>2</v>
      </c>
      <c r="R3532" s="187">
        <f t="shared" si="6074"/>
        <v>2</v>
      </c>
      <c r="S3532" s="187">
        <f t="shared" si="6074"/>
        <v>2</v>
      </c>
      <c r="T3532" s="187">
        <f t="shared" si="6074"/>
        <v>2</v>
      </c>
      <c r="U3532" s="187">
        <f t="shared" si="6074"/>
        <v>2</v>
      </c>
      <c r="V3532" s="188">
        <f t="shared" si="6074"/>
        <v>2</v>
      </c>
      <c r="W3532" s="189">
        <f>G$2</f>
        <v>3</v>
      </c>
      <c r="X3532" s="187">
        <f t="shared" ref="X3532:AF3535" si="6075">W3532</f>
        <v>3</v>
      </c>
      <c r="Y3532" s="187">
        <f t="shared" si="6075"/>
        <v>3</v>
      </c>
      <c r="Z3532" s="187">
        <f t="shared" si="6075"/>
        <v>3</v>
      </c>
      <c r="AA3532" s="187">
        <f t="shared" si="6075"/>
        <v>3</v>
      </c>
      <c r="AB3532" s="187">
        <f t="shared" si="6075"/>
        <v>3</v>
      </c>
      <c r="AC3532" s="187">
        <f t="shared" si="6075"/>
        <v>3</v>
      </c>
      <c r="AD3532" s="187">
        <f t="shared" si="6075"/>
        <v>3</v>
      </c>
      <c r="AE3532" s="187">
        <f t="shared" si="6075"/>
        <v>3</v>
      </c>
      <c r="AF3532" s="188">
        <f t="shared" si="6075"/>
        <v>3</v>
      </c>
      <c r="AG3532" s="189">
        <f>H$2</f>
        <v>4</v>
      </c>
      <c r="AH3532" s="187">
        <f t="shared" ref="AH3532:AP3535" si="6076">AG3532</f>
        <v>4</v>
      </c>
      <c r="AI3532" s="187">
        <f t="shared" si="6076"/>
        <v>4</v>
      </c>
      <c r="AJ3532" s="187">
        <f t="shared" si="6076"/>
        <v>4</v>
      </c>
      <c r="AK3532" s="187">
        <f t="shared" si="6076"/>
        <v>4</v>
      </c>
      <c r="AL3532" s="187">
        <f t="shared" si="6076"/>
        <v>4</v>
      </c>
      <c r="AM3532" s="187">
        <f t="shared" si="6076"/>
        <v>4</v>
      </c>
      <c r="AN3532" s="187">
        <f t="shared" si="6076"/>
        <v>4</v>
      </c>
      <c r="AO3532" s="187">
        <f t="shared" si="6076"/>
        <v>4</v>
      </c>
      <c r="AP3532" s="188">
        <f t="shared" si="6076"/>
        <v>4</v>
      </c>
      <c r="AQ3532" s="189">
        <f>I$2</f>
        <v>5</v>
      </c>
      <c r="AR3532" s="187">
        <f t="shared" ref="AR3532:AZ3535" si="6077">AQ3532</f>
        <v>5</v>
      </c>
      <c r="AS3532" s="187">
        <f t="shared" si="6077"/>
        <v>5</v>
      </c>
      <c r="AT3532" s="187">
        <f t="shared" si="6077"/>
        <v>5</v>
      </c>
      <c r="AU3532" s="187">
        <f t="shared" si="6077"/>
        <v>5</v>
      </c>
      <c r="AV3532" s="187">
        <f t="shared" si="6077"/>
        <v>5</v>
      </c>
      <c r="AW3532" s="187">
        <f t="shared" si="6077"/>
        <v>5</v>
      </c>
      <c r="AX3532" s="187">
        <f t="shared" si="6077"/>
        <v>5</v>
      </c>
      <c r="AY3532" s="187">
        <f t="shared" si="6077"/>
        <v>5</v>
      </c>
      <c r="AZ3532" s="188">
        <f t="shared" si="6077"/>
        <v>5</v>
      </c>
      <c r="BA3532" s="189">
        <f>J$2</f>
        <v>6</v>
      </c>
      <c r="BB3532" s="187">
        <f t="shared" ref="BB3532:BJ3535" si="6078">BA3532</f>
        <v>6</v>
      </c>
      <c r="BC3532" s="187">
        <f t="shared" si="6078"/>
        <v>6</v>
      </c>
      <c r="BD3532" s="187">
        <f t="shared" si="6078"/>
        <v>6</v>
      </c>
      <c r="BE3532" s="187">
        <f t="shared" si="6078"/>
        <v>6</v>
      </c>
      <c r="BF3532" s="187">
        <f t="shared" si="6078"/>
        <v>6</v>
      </c>
      <c r="BG3532" s="187">
        <f t="shared" si="6078"/>
        <v>6</v>
      </c>
      <c r="BH3532" s="187">
        <f t="shared" si="6078"/>
        <v>6</v>
      </c>
      <c r="BI3532" s="187">
        <f t="shared" si="6078"/>
        <v>6</v>
      </c>
      <c r="BJ3532" s="188">
        <f t="shared" si="6078"/>
        <v>6</v>
      </c>
    </row>
    <row r="3533" spans="1:93" s="2" customFormat="1" ht="15" hidden="1" customHeight="1" outlineLevel="2" x14ac:dyDescent="0.25">
      <c r="A3533" s="152" t="s">
        <v>192</v>
      </c>
      <c r="B3533" s="129" t="e">
        <f>C3526</f>
        <v>#REF!</v>
      </c>
      <c r="C3533" s="130" t="e">
        <f t="shared" si="6072"/>
        <v>#REF!</v>
      </c>
      <c r="D3533" s="130" t="e">
        <f t="shared" si="6072"/>
        <v>#REF!</v>
      </c>
      <c r="E3533" s="130" t="e">
        <f t="shared" si="6072"/>
        <v>#REF!</v>
      </c>
      <c r="F3533" s="130" t="e">
        <f t="shared" si="6072"/>
        <v>#REF!</v>
      </c>
      <c r="G3533" s="130" t="e">
        <f t="shared" si="6072"/>
        <v>#REF!</v>
      </c>
      <c r="H3533" s="130" t="e">
        <f t="shared" si="6072"/>
        <v>#REF!</v>
      </c>
      <c r="I3533" s="130" t="e">
        <f t="shared" si="6072"/>
        <v>#REF!</v>
      </c>
      <c r="J3533" s="190" t="e">
        <f t="shared" si="6072"/>
        <v>#REF!</v>
      </c>
      <c r="K3533" s="130" t="e">
        <f t="shared" si="6072"/>
        <v>#REF!</v>
      </c>
      <c r="L3533" s="131" t="e">
        <f t="shared" si="6072"/>
        <v>#REF!</v>
      </c>
      <c r="M3533" s="129" t="e">
        <f>D3526</f>
        <v>#REF!</v>
      </c>
      <c r="N3533" s="130" t="e">
        <f t="shared" si="6074"/>
        <v>#REF!</v>
      </c>
      <c r="O3533" s="130" t="e">
        <f t="shared" si="6074"/>
        <v>#REF!</v>
      </c>
      <c r="P3533" s="130" t="e">
        <f t="shared" si="6074"/>
        <v>#REF!</v>
      </c>
      <c r="Q3533" s="130" t="e">
        <f t="shared" si="6074"/>
        <v>#REF!</v>
      </c>
      <c r="R3533" s="130" t="e">
        <f t="shared" si="6074"/>
        <v>#REF!</v>
      </c>
      <c r="S3533" s="130" t="e">
        <f t="shared" si="6074"/>
        <v>#REF!</v>
      </c>
      <c r="T3533" s="130" t="e">
        <f t="shared" si="6074"/>
        <v>#REF!</v>
      </c>
      <c r="U3533" s="130" t="e">
        <f t="shared" si="6074"/>
        <v>#REF!</v>
      </c>
      <c r="V3533" s="131" t="e">
        <f t="shared" si="6074"/>
        <v>#REF!</v>
      </c>
      <c r="W3533" s="129" t="e">
        <f>E3526</f>
        <v>#REF!</v>
      </c>
      <c r="X3533" s="130" t="e">
        <f t="shared" si="6075"/>
        <v>#REF!</v>
      </c>
      <c r="Y3533" s="130" t="e">
        <f t="shared" si="6075"/>
        <v>#REF!</v>
      </c>
      <c r="Z3533" s="130" t="e">
        <f t="shared" si="6075"/>
        <v>#REF!</v>
      </c>
      <c r="AA3533" s="130" t="e">
        <f t="shared" si="6075"/>
        <v>#REF!</v>
      </c>
      <c r="AB3533" s="130" t="e">
        <f t="shared" si="6075"/>
        <v>#REF!</v>
      </c>
      <c r="AC3533" s="130" t="e">
        <f t="shared" si="6075"/>
        <v>#REF!</v>
      </c>
      <c r="AD3533" s="130" t="e">
        <f t="shared" si="6075"/>
        <v>#REF!</v>
      </c>
      <c r="AE3533" s="130" t="e">
        <f t="shared" si="6075"/>
        <v>#REF!</v>
      </c>
      <c r="AF3533" s="131" t="e">
        <f t="shared" si="6075"/>
        <v>#REF!</v>
      </c>
      <c r="AG3533" s="129" t="e">
        <f>F3526</f>
        <v>#REF!</v>
      </c>
      <c r="AH3533" s="130" t="e">
        <f t="shared" si="6076"/>
        <v>#REF!</v>
      </c>
      <c r="AI3533" s="130" t="e">
        <f t="shared" si="6076"/>
        <v>#REF!</v>
      </c>
      <c r="AJ3533" s="130" t="e">
        <f t="shared" si="6076"/>
        <v>#REF!</v>
      </c>
      <c r="AK3533" s="130" t="e">
        <f t="shared" si="6076"/>
        <v>#REF!</v>
      </c>
      <c r="AL3533" s="130" t="e">
        <f t="shared" si="6076"/>
        <v>#REF!</v>
      </c>
      <c r="AM3533" s="130" t="e">
        <f t="shared" si="6076"/>
        <v>#REF!</v>
      </c>
      <c r="AN3533" s="130" t="e">
        <f t="shared" si="6076"/>
        <v>#REF!</v>
      </c>
      <c r="AO3533" s="130" t="e">
        <f t="shared" si="6076"/>
        <v>#REF!</v>
      </c>
      <c r="AP3533" s="131" t="e">
        <f t="shared" si="6076"/>
        <v>#REF!</v>
      </c>
      <c r="AQ3533" s="129" t="e">
        <f>G3526</f>
        <v>#REF!</v>
      </c>
      <c r="AR3533" s="130" t="e">
        <f t="shared" si="6077"/>
        <v>#REF!</v>
      </c>
      <c r="AS3533" s="130" t="e">
        <f t="shared" si="6077"/>
        <v>#REF!</v>
      </c>
      <c r="AT3533" s="130" t="e">
        <f t="shared" si="6077"/>
        <v>#REF!</v>
      </c>
      <c r="AU3533" s="130" t="e">
        <f t="shared" si="6077"/>
        <v>#REF!</v>
      </c>
      <c r="AV3533" s="130" t="e">
        <f t="shared" si="6077"/>
        <v>#REF!</v>
      </c>
      <c r="AW3533" s="130" t="e">
        <f t="shared" si="6077"/>
        <v>#REF!</v>
      </c>
      <c r="AX3533" s="130" t="e">
        <f t="shared" si="6077"/>
        <v>#REF!</v>
      </c>
      <c r="AY3533" s="130" t="e">
        <f t="shared" si="6077"/>
        <v>#REF!</v>
      </c>
      <c r="AZ3533" s="131" t="e">
        <f t="shared" si="6077"/>
        <v>#REF!</v>
      </c>
      <c r="BA3533" s="129" t="e">
        <f>H3526</f>
        <v>#REF!</v>
      </c>
      <c r="BB3533" s="130" t="e">
        <f t="shared" si="6078"/>
        <v>#REF!</v>
      </c>
      <c r="BC3533" s="130" t="e">
        <f t="shared" si="6078"/>
        <v>#REF!</v>
      </c>
      <c r="BD3533" s="130" t="e">
        <f t="shared" si="6078"/>
        <v>#REF!</v>
      </c>
      <c r="BE3533" s="130" t="e">
        <f t="shared" si="6078"/>
        <v>#REF!</v>
      </c>
      <c r="BF3533" s="130" t="e">
        <f t="shared" si="6078"/>
        <v>#REF!</v>
      </c>
      <c r="BG3533" s="130" t="e">
        <f t="shared" si="6078"/>
        <v>#REF!</v>
      </c>
      <c r="BH3533" s="130" t="e">
        <f t="shared" si="6078"/>
        <v>#REF!</v>
      </c>
      <c r="BI3533" s="130" t="e">
        <f t="shared" si="6078"/>
        <v>#REF!</v>
      </c>
      <c r="BJ3533" s="131" t="e">
        <f t="shared" si="6078"/>
        <v>#REF!</v>
      </c>
      <c r="BK3533"/>
      <c r="BL3533"/>
      <c r="BM3533"/>
      <c r="BN3533"/>
      <c r="BO3533"/>
      <c r="BP3533"/>
      <c r="BQ3533"/>
      <c r="BR3533"/>
      <c r="BS3533"/>
      <c r="BT3533"/>
      <c r="BU3533"/>
      <c r="BV3533"/>
      <c r="BW3533"/>
      <c r="BX3533"/>
      <c r="BY3533"/>
      <c r="BZ3533"/>
      <c r="CA3533"/>
      <c r="CB3533"/>
      <c r="CC3533"/>
      <c r="CD3533"/>
      <c r="CE3533"/>
      <c r="CF3533"/>
      <c r="CG3533"/>
      <c r="CH3533"/>
      <c r="CI3533"/>
      <c r="CJ3533"/>
      <c r="CK3533"/>
      <c r="CL3533"/>
      <c r="CM3533"/>
      <c r="CN3533"/>
      <c r="CO3533"/>
    </row>
    <row r="3534" spans="1:93" s="2" customFormat="1" ht="15" hidden="1" customHeight="1" outlineLevel="2" x14ac:dyDescent="0.25">
      <c r="A3534" s="152" t="s">
        <v>47</v>
      </c>
      <c r="B3534" s="129" t="e">
        <f>C3527</f>
        <v>#REF!</v>
      </c>
      <c r="C3534" s="130" t="e">
        <f t="shared" si="6072"/>
        <v>#REF!</v>
      </c>
      <c r="D3534" s="130" t="e">
        <f t="shared" si="6072"/>
        <v>#REF!</v>
      </c>
      <c r="E3534" s="130" t="e">
        <f t="shared" si="6072"/>
        <v>#REF!</v>
      </c>
      <c r="F3534" s="130" t="e">
        <f t="shared" si="6072"/>
        <v>#REF!</v>
      </c>
      <c r="G3534" s="130" t="e">
        <f t="shared" si="6072"/>
        <v>#REF!</v>
      </c>
      <c r="H3534" s="130" t="e">
        <f t="shared" si="6072"/>
        <v>#REF!</v>
      </c>
      <c r="I3534" s="130" t="e">
        <f t="shared" si="6072"/>
        <v>#REF!</v>
      </c>
      <c r="J3534" s="190" t="e">
        <f t="shared" si="6072"/>
        <v>#REF!</v>
      </c>
      <c r="K3534" s="130" t="e">
        <f t="shared" si="6072"/>
        <v>#REF!</v>
      </c>
      <c r="L3534" s="131" t="e">
        <f t="shared" si="6072"/>
        <v>#REF!</v>
      </c>
      <c r="M3534" s="129" t="e">
        <f>D3527</f>
        <v>#REF!</v>
      </c>
      <c r="N3534" s="130" t="e">
        <f t="shared" si="6074"/>
        <v>#REF!</v>
      </c>
      <c r="O3534" s="130" t="e">
        <f t="shared" si="6074"/>
        <v>#REF!</v>
      </c>
      <c r="P3534" s="130" t="e">
        <f t="shared" si="6074"/>
        <v>#REF!</v>
      </c>
      <c r="Q3534" s="130" t="e">
        <f t="shared" si="6074"/>
        <v>#REF!</v>
      </c>
      <c r="R3534" s="130" t="e">
        <f t="shared" si="6074"/>
        <v>#REF!</v>
      </c>
      <c r="S3534" s="130" t="e">
        <f t="shared" si="6074"/>
        <v>#REF!</v>
      </c>
      <c r="T3534" s="130" t="e">
        <f t="shared" si="6074"/>
        <v>#REF!</v>
      </c>
      <c r="U3534" s="130" t="e">
        <f t="shared" si="6074"/>
        <v>#REF!</v>
      </c>
      <c r="V3534" s="131" t="e">
        <f t="shared" si="6074"/>
        <v>#REF!</v>
      </c>
      <c r="W3534" s="129" t="e">
        <f>E3527</f>
        <v>#REF!</v>
      </c>
      <c r="X3534" s="130" t="e">
        <f t="shared" si="6075"/>
        <v>#REF!</v>
      </c>
      <c r="Y3534" s="130" t="e">
        <f t="shared" si="6075"/>
        <v>#REF!</v>
      </c>
      <c r="Z3534" s="130" t="e">
        <f t="shared" si="6075"/>
        <v>#REF!</v>
      </c>
      <c r="AA3534" s="130" t="e">
        <f t="shared" si="6075"/>
        <v>#REF!</v>
      </c>
      <c r="AB3534" s="130" t="e">
        <f t="shared" si="6075"/>
        <v>#REF!</v>
      </c>
      <c r="AC3534" s="130" t="e">
        <f t="shared" si="6075"/>
        <v>#REF!</v>
      </c>
      <c r="AD3534" s="130" t="e">
        <f t="shared" si="6075"/>
        <v>#REF!</v>
      </c>
      <c r="AE3534" s="130" t="e">
        <f t="shared" si="6075"/>
        <v>#REF!</v>
      </c>
      <c r="AF3534" s="131" t="e">
        <f t="shared" si="6075"/>
        <v>#REF!</v>
      </c>
      <c r="AG3534" s="129" t="e">
        <f>F3527</f>
        <v>#REF!</v>
      </c>
      <c r="AH3534" s="130" t="e">
        <f t="shared" si="6076"/>
        <v>#REF!</v>
      </c>
      <c r="AI3534" s="130" t="e">
        <f t="shared" si="6076"/>
        <v>#REF!</v>
      </c>
      <c r="AJ3534" s="130" t="e">
        <f t="shared" si="6076"/>
        <v>#REF!</v>
      </c>
      <c r="AK3534" s="130" t="e">
        <f t="shared" si="6076"/>
        <v>#REF!</v>
      </c>
      <c r="AL3534" s="130" t="e">
        <f t="shared" si="6076"/>
        <v>#REF!</v>
      </c>
      <c r="AM3534" s="130" t="e">
        <f t="shared" si="6076"/>
        <v>#REF!</v>
      </c>
      <c r="AN3534" s="130" t="e">
        <f t="shared" si="6076"/>
        <v>#REF!</v>
      </c>
      <c r="AO3534" s="130" t="e">
        <f t="shared" si="6076"/>
        <v>#REF!</v>
      </c>
      <c r="AP3534" s="131" t="e">
        <f t="shared" si="6076"/>
        <v>#REF!</v>
      </c>
      <c r="AQ3534" s="129" t="e">
        <f>G3527</f>
        <v>#REF!</v>
      </c>
      <c r="AR3534" s="130" t="e">
        <f t="shared" si="6077"/>
        <v>#REF!</v>
      </c>
      <c r="AS3534" s="130" t="e">
        <f t="shared" si="6077"/>
        <v>#REF!</v>
      </c>
      <c r="AT3534" s="130" t="e">
        <f t="shared" si="6077"/>
        <v>#REF!</v>
      </c>
      <c r="AU3534" s="130" t="e">
        <f t="shared" si="6077"/>
        <v>#REF!</v>
      </c>
      <c r="AV3534" s="130" t="e">
        <f t="shared" si="6077"/>
        <v>#REF!</v>
      </c>
      <c r="AW3534" s="130" t="e">
        <f t="shared" si="6077"/>
        <v>#REF!</v>
      </c>
      <c r="AX3534" s="130" t="e">
        <f t="shared" si="6077"/>
        <v>#REF!</v>
      </c>
      <c r="AY3534" s="130" t="e">
        <f t="shared" si="6077"/>
        <v>#REF!</v>
      </c>
      <c r="AZ3534" s="131" t="e">
        <f t="shared" si="6077"/>
        <v>#REF!</v>
      </c>
      <c r="BA3534" s="129" t="e">
        <f>H3527</f>
        <v>#REF!</v>
      </c>
      <c r="BB3534" s="130" t="e">
        <f t="shared" si="6078"/>
        <v>#REF!</v>
      </c>
      <c r="BC3534" s="130" t="e">
        <f t="shared" si="6078"/>
        <v>#REF!</v>
      </c>
      <c r="BD3534" s="130" t="e">
        <f t="shared" si="6078"/>
        <v>#REF!</v>
      </c>
      <c r="BE3534" s="130" t="e">
        <f t="shared" si="6078"/>
        <v>#REF!</v>
      </c>
      <c r="BF3534" s="130" t="e">
        <f t="shared" si="6078"/>
        <v>#REF!</v>
      </c>
      <c r="BG3534" s="130" t="e">
        <f t="shared" si="6078"/>
        <v>#REF!</v>
      </c>
      <c r="BH3534" s="130" t="e">
        <f t="shared" si="6078"/>
        <v>#REF!</v>
      </c>
      <c r="BI3534" s="130" t="e">
        <f t="shared" si="6078"/>
        <v>#REF!</v>
      </c>
      <c r="BJ3534" s="131" t="e">
        <f t="shared" si="6078"/>
        <v>#REF!</v>
      </c>
      <c r="BK3534"/>
      <c r="BL3534"/>
      <c r="BM3534"/>
      <c r="BN3534"/>
      <c r="BO3534"/>
      <c r="BP3534"/>
      <c r="BQ3534"/>
      <c r="BR3534"/>
      <c r="BS3534"/>
      <c r="BT3534"/>
      <c r="BU3534"/>
      <c r="BV3534"/>
      <c r="BW3534"/>
      <c r="BX3534"/>
      <c r="BY3534"/>
      <c r="BZ3534"/>
      <c r="CA3534"/>
      <c r="CB3534"/>
      <c r="CC3534"/>
      <c r="CD3534"/>
      <c r="CE3534"/>
      <c r="CF3534"/>
      <c r="CG3534"/>
      <c r="CH3534"/>
      <c r="CI3534"/>
      <c r="CJ3534"/>
      <c r="CK3534"/>
      <c r="CL3534"/>
      <c r="CM3534"/>
      <c r="CN3534"/>
      <c r="CO3534"/>
    </row>
    <row r="3535" spans="1:93" s="2" customFormat="1" ht="15" hidden="1" customHeight="1" outlineLevel="2" x14ac:dyDescent="0.25">
      <c r="A3535" s="152" t="s">
        <v>57</v>
      </c>
      <c r="B3535" s="129">
        <f t="shared" ref="B3535" si="6079">E$3</f>
        <v>0.91</v>
      </c>
      <c r="C3535" s="130">
        <f t="shared" si="6072"/>
        <v>0.91</v>
      </c>
      <c r="D3535" s="130">
        <f t="shared" si="6072"/>
        <v>0.91</v>
      </c>
      <c r="E3535" s="130">
        <f t="shared" si="6072"/>
        <v>0.91</v>
      </c>
      <c r="F3535" s="130">
        <f t="shared" si="6072"/>
        <v>0.91</v>
      </c>
      <c r="G3535" s="130">
        <f t="shared" si="6072"/>
        <v>0.91</v>
      </c>
      <c r="H3535" s="130">
        <f t="shared" si="6072"/>
        <v>0.91</v>
      </c>
      <c r="I3535" s="130">
        <f t="shared" si="6072"/>
        <v>0.91</v>
      </c>
      <c r="J3535" s="190">
        <f t="shared" si="6072"/>
        <v>0.91</v>
      </c>
      <c r="K3535" s="130">
        <f t="shared" si="6072"/>
        <v>0.91</v>
      </c>
      <c r="L3535" s="131">
        <f t="shared" si="6072"/>
        <v>0.91</v>
      </c>
      <c r="M3535" s="129">
        <f t="shared" ref="M3535" si="6080">F$3</f>
        <v>3.6</v>
      </c>
      <c r="N3535" s="130">
        <f t="shared" si="6074"/>
        <v>3.6</v>
      </c>
      <c r="O3535" s="130">
        <f t="shared" si="6074"/>
        <v>3.6</v>
      </c>
      <c r="P3535" s="130">
        <f t="shared" si="6074"/>
        <v>3.6</v>
      </c>
      <c r="Q3535" s="130">
        <f t="shared" si="6074"/>
        <v>3.6</v>
      </c>
      <c r="R3535" s="130">
        <f t="shared" si="6074"/>
        <v>3.6</v>
      </c>
      <c r="S3535" s="130">
        <f t="shared" si="6074"/>
        <v>3.6</v>
      </c>
      <c r="T3535" s="130">
        <f t="shared" si="6074"/>
        <v>3.6</v>
      </c>
      <c r="U3535" s="130">
        <f t="shared" si="6074"/>
        <v>3.6</v>
      </c>
      <c r="V3535" s="131">
        <f t="shared" si="6074"/>
        <v>3.6</v>
      </c>
      <c r="W3535" s="129">
        <f t="shared" ref="W3535" si="6081">G$3</f>
        <v>3.6</v>
      </c>
      <c r="X3535" s="130">
        <f t="shared" si="6075"/>
        <v>3.6</v>
      </c>
      <c r="Y3535" s="130">
        <f t="shared" si="6075"/>
        <v>3.6</v>
      </c>
      <c r="Z3535" s="130">
        <f t="shared" si="6075"/>
        <v>3.6</v>
      </c>
      <c r="AA3535" s="130">
        <f t="shared" si="6075"/>
        <v>3.6</v>
      </c>
      <c r="AB3535" s="130">
        <f t="shared" si="6075"/>
        <v>3.6</v>
      </c>
      <c r="AC3535" s="130">
        <f t="shared" si="6075"/>
        <v>3.6</v>
      </c>
      <c r="AD3535" s="130">
        <f t="shared" si="6075"/>
        <v>3.6</v>
      </c>
      <c r="AE3535" s="130">
        <f t="shared" si="6075"/>
        <v>3.6</v>
      </c>
      <c r="AF3535" s="131">
        <f t="shared" si="6075"/>
        <v>3.6</v>
      </c>
      <c r="AG3535" s="129">
        <f t="shared" ref="AG3535" si="6082">H$3</f>
        <v>3.6</v>
      </c>
      <c r="AH3535" s="130">
        <f t="shared" si="6076"/>
        <v>3.6</v>
      </c>
      <c r="AI3535" s="130">
        <f t="shared" si="6076"/>
        <v>3.6</v>
      </c>
      <c r="AJ3535" s="130">
        <f t="shared" si="6076"/>
        <v>3.6</v>
      </c>
      <c r="AK3535" s="130">
        <f t="shared" si="6076"/>
        <v>3.6</v>
      </c>
      <c r="AL3535" s="130">
        <f t="shared" si="6076"/>
        <v>3.6</v>
      </c>
      <c r="AM3535" s="130">
        <f t="shared" si="6076"/>
        <v>3.6</v>
      </c>
      <c r="AN3535" s="130">
        <f t="shared" si="6076"/>
        <v>3.6</v>
      </c>
      <c r="AO3535" s="130">
        <f t="shared" si="6076"/>
        <v>3.6</v>
      </c>
      <c r="AP3535" s="131">
        <f t="shared" si="6076"/>
        <v>3.6</v>
      </c>
      <c r="AQ3535" s="129">
        <f t="shared" ref="AQ3535" si="6083">I$3</f>
        <v>0.91</v>
      </c>
      <c r="AR3535" s="130">
        <f t="shared" si="6077"/>
        <v>0.91</v>
      </c>
      <c r="AS3535" s="130">
        <f t="shared" si="6077"/>
        <v>0.91</v>
      </c>
      <c r="AT3535" s="130">
        <f t="shared" si="6077"/>
        <v>0.91</v>
      </c>
      <c r="AU3535" s="130">
        <f t="shared" si="6077"/>
        <v>0.91</v>
      </c>
      <c r="AV3535" s="130">
        <f t="shared" si="6077"/>
        <v>0.91</v>
      </c>
      <c r="AW3535" s="130">
        <f t="shared" si="6077"/>
        <v>0.91</v>
      </c>
      <c r="AX3535" s="130">
        <f t="shared" si="6077"/>
        <v>0.91</v>
      </c>
      <c r="AY3535" s="130">
        <f t="shared" si="6077"/>
        <v>0.91</v>
      </c>
      <c r="AZ3535" s="131">
        <f t="shared" si="6077"/>
        <v>0.91</v>
      </c>
      <c r="BA3535" s="129">
        <f t="shared" ref="BA3535" si="6084">J$3</f>
        <v>0</v>
      </c>
      <c r="BB3535" s="130">
        <f t="shared" si="6078"/>
        <v>0</v>
      </c>
      <c r="BC3535" s="130">
        <f t="shared" si="6078"/>
        <v>0</v>
      </c>
      <c r="BD3535" s="130">
        <f t="shared" si="6078"/>
        <v>0</v>
      </c>
      <c r="BE3535" s="130">
        <f t="shared" si="6078"/>
        <v>0</v>
      </c>
      <c r="BF3535" s="130">
        <f t="shared" si="6078"/>
        <v>0</v>
      </c>
      <c r="BG3535" s="130">
        <f t="shared" si="6078"/>
        <v>0</v>
      </c>
      <c r="BH3535" s="130">
        <f t="shared" si="6078"/>
        <v>0</v>
      </c>
      <c r="BI3535" s="130">
        <f t="shared" si="6078"/>
        <v>0</v>
      </c>
      <c r="BJ3535" s="131">
        <f t="shared" si="6078"/>
        <v>0</v>
      </c>
      <c r="BK3535"/>
      <c r="BL3535"/>
      <c r="BM3535"/>
      <c r="BN3535"/>
      <c r="BO3535"/>
      <c r="BP3535"/>
      <c r="BQ3535"/>
      <c r="BR3535"/>
      <c r="BS3535"/>
      <c r="BT3535"/>
      <c r="BU3535"/>
      <c r="BV3535"/>
      <c r="BW3535"/>
      <c r="BX3535"/>
      <c r="BY3535"/>
      <c r="BZ3535"/>
      <c r="CA3535"/>
      <c r="CB3535"/>
      <c r="CC3535"/>
      <c r="CD3535"/>
      <c r="CE3535"/>
      <c r="CF3535"/>
      <c r="CG3535"/>
      <c r="CH3535"/>
      <c r="CI3535"/>
      <c r="CJ3535"/>
      <c r="CK3535"/>
      <c r="CL3535"/>
      <c r="CM3535"/>
      <c r="CN3535"/>
      <c r="CO3535"/>
    </row>
    <row r="3536" spans="1:93" s="2" customFormat="1" ht="15" hidden="1" customHeight="1" outlineLevel="2" x14ac:dyDescent="0.25">
      <c r="A3536" s="152" t="s">
        <v>58</v>
      </c>
      <c r="B3536" s="132">
        <f t="shared" ref="B3536" si="6085">B3535/10*0</f>
        <v>0</v>
      </c>
      <c r="C3536" s="133">
        <f t="shared" ref="C3536" si="6086">C3535/10*1</f>
        <v>9.0999999999999998E-2</v>
      </c>
      <c r="D3536" s="133">
        <f t="shared" ref="D3536" si="6087">D3535/10*2</f>
        <v>0.182</v>
      </c>
      <c r="E3536" s="133">
        <f t="shared" ref="E3536" si="6088">E3535/10*3</f>
        <v>0.27300000000000002</v>
      </c>
      <c r="F3536" s="133">
        <f t="shared" ref="F3536" si="6089">F3535/10*4</f>
        <v>0.36399999999999999</v>
      </c>
      <c r="G3536" s="133">
        <f t="shared" ref="G3536" si="6090">G3535/10*5</f>
        <v>0.45499999999999996</v>
      </c>
      <c r="H3536" s="133">
        <f t="shared" ref="H3536" si="6091">H3535/10*6</f>
        <v>0.54600000000000004</v>
      </c>
      <c r="I3536" s="133">
        <f t="shared" ref="I3536" si="6092">I3535/10*7</f>
        <v>0.63700000000000001</v>
      </c>
      <c r="J3536" s="191">
        <f t="shared" ref="J3536" si="6093">J3535/10*8</f>
        <v>0.72799999999999998</v>
      </c>
      <c r="K3536" s="133">
        <f t="shared" ref="K3536" si="6094">K3535/10*9</f>
        <v>0.81899999999999995</v>
      </c>
      <c r="L3536" s="134">
        <f t="shared" ref="L3536" si="6095">L3535/10*10</f>
        <v>0.90999999999999992</v>
      </c>
      <c r="M3536" s="133">
        <f t="shared" ref="M3536" si="6096">M3535/10*1</f>
        <v>0.36</v>
      </c>
      <c r="N3536" s="133">
        <f t="shared" ref="N3536" si="6097">N3535/10*2</f>
        <v>0.72</v>
      </c>
      <c r="O3536" s="133">
        <f t="shared" ref="O3536" si="6098">O3535/10*3</f>
        <v>1.08</v>
      </c>
      <c r="P3536" s="133">
        <f t="shared" ref="P3536" si="6099">P3535/10*4</f>
        <v>1.44</v>
      </c>
      <c r="Q3536" s="133">
        <f t="shared" ref="Q3536" si="6100">Q3535/10*5</f>
        <v>1.7999999999999998</v>
      </c>
      <c r="R3536" s="133">
        <f t="shared" ref="R3536" si="6101">R3535/10*6</f>
        <v>2.16</v>
      </c>
      <c r="S3536" s="133">
        <f t="shared" ref="S3536" si="6102">S3535/10*7</f>
        <v>2.52</v>
      </c>
      <c r="T3536" s="133">
        <f t="shared" ref="T3536" si="6103">T3535/10*8</f>
        <v>2.88</v>
      </c>
      <c r="U3536" s="133">
        <f t="shared" ref="U3536" si="6104">U3535/10*9</f>
        <v>3.2399999999999998</v>
      </c>
      <c r="V3536" s="134">
        <f t="shared" ref="V3536" si="6105">V3535/10*10</f>
        <v>3.5999999999999996</v>
      </c>
      <c r="W3536" s="133">
        <f t="shared" ref="W3536" si="6106">W3535/10*1</f>
        <v>0.36</v>
      </c>
      <c r="X3536" s="133">
        <f t="shared" ref="X3536" si="6107">X3535/10*2</f>
        <v>0.72</v>
      </c>
      <c r="Y3536" s="133">
        <f t="shared" ref="Y3536" si="6108">Y3535/10*3</f>
        <v>1.08</v>
      </c>
      <c r="Z3536" s="133">
        <f t="shared" ref="Z3536" si="6109">Z3535/10*4</f>
        <v>1.44</v>
      </c>
      <c r="AA3536" s="133">
        <f t="shared" ref="AA3536" si="6110">AA3535/10*5</f>
        <v>1.7999999999999998</v>
      </c>
      <c r="AB3536" s="133">
        <f t="shared" ref="AB3536" si="6111">AB3535/10*6</f>
        <v>2.16</v>
      </c>
      <c r="AC3536" s="133">
        <f t="shared" ref="AC3536" si="6112">AC3535/10*7</f>
        <v>2.52</v>
      </c>
      <c r="AD3536" s="133">
        <f t="shared" ref="AD3536" si="6113">AD3535/10*8</f>
        <v>2.88</v>
      </c>
      <c r="AE3536" s="134">
        <f t="shared" ref="AE3536" si="6114">AE3535/10*9</f>
        <v>3.2399999999999998</v>
      </c>
      <c r="AF3536" s="134">
        <f t="shared" ref="AF3536" si="6115">AF3535/10*10</f>
        <v>3.5999999999999996</v>
      </c>
      <c r="AG3536" s="133">
        <f t="shared" ref="AG3536" si="6116">AG3535/10*1</f>
        <v>0.36</v>
      </c>
      <c r="AH3536" s="133">
        <f t="shared" ref="AH3536" si="6117">AH3535/10*2</f>
        <v>0.72</v>
      </c>
      <c r="AI3536" s="133">
        <f t="shared" ref="AI3536" si="6118">AI3535/10*3</f>
        <v>1.08</v>
      </c>
      <c r="AJ3536" s="133">
        <f t="shared" ref="AJ3536" si="6119">AJ3535/10*4</f>
        <v>1.44</v>
      </c>
      <c r="AK3536" s="133">
        <f t="shared" ref="AK3536" si="6120">AK3535/10*5</f>
        <v>1.7999999999999998</v>
      </c>
      <c r="AL3536" s="133">
        <f t="shared" ref="AL3536" si="6121">AL3535/10*6</f>
        <v>2.16</v>
      </c>
      <c r="AM3536" s="133">
        <f t="shared" ref="AM3536" si="6122">AM3535/10*7</f>
        <v>2.52</v>
      </c>
      <c r="AN3536" s="133">
        <f t="shared" ref="AN3536" si="6123">AN3535/10*8</f>
        <v>2.88</v>
      </c>
      <c r="AO3536" s="134">
        <f t="shared" ref="AO3536" si="6124">AO3535/10*9</f>
        <v>3.2399999999999998</v>
      </c>
      <c r="AP3536" s="134">
        <f t="shared" ref="AP3536" si="6125">AP3535/10*10</f>
        <v>3.5999999999999996</v>
      </c>
      <c r="AQ3536" s="133">
        <f t="shared" ref="AQ3536" si="6126">AQ3535/10*1</f>
        <v>9.0999999999999998E-2</v>
      </c>
      <c r="AR3536" s="133">
        <f t="shared" ref="AR3536" si="6127">AR3535/10*2</f>
        <v>0.182</v>
      </c>
      <c r="AS3536" s="133">
        <f t="shared" ref="AS3536" si="6128">AS3535/10*3</f>
        <v>0.27300000000000002</v>
      </c>
      <c r="AT3536" s="133">
        <f t="shared" ref="AT3536" si="6129">AT3535/10*4</f>
        <v>0.36399999999999999</v>
      </c>
      <c r="AU3536" s="133">
        <f t="shared" ref="AU3536" si="6130">AU3535/10*5</f>
        <v>0.45499999999999996</v>
      </c>
      <c r="AV3536" s="133">
        <f t="shared" ref="AV3536" si="6131">AV3535/10*6</f>
        <v>0.54600000000000004</v>
      </c>
      <c r="AW3536" s="133">
        <f t="shared" ref="AW3536" si="6132">AW3535/10*7</f>
        <v>0.63700000000000001</v>
      </c>
      <c r="AX3536" s="133">
        <f t="shared" ref="AX3536" si="6133">AX3535/10*8</f>
        <v>0.72799999999999998</v>
      </c>
      <c r="AY3536" s="134">
        <f t="shared" ref="AY3536" si="6134">AY3535/10*9</f>
        <v>0.81899999999999995</v>
      </c>
      <c r="AZ3536" s="134">
        <f t="shared" ref="AZ3536" si="6135">AZ3535/10*10</f>
        <v>0.90999999999999992</v>
      </c>
      <c r="BA3536" s="133">
        <f t="shared" ref="BA3536" si="6136">BA3535/10*1</f>
        <v>0</v>
      </c>
      <c r="BB3536" s="133">
        <f t="shared" ref="BB3536" si="6137">BB3535/10*2</f>
        <v>0</v>
      </c>
      <c r="BC3536" s="133">
        <f t="shared" ref="BC3536" si="6138">BC3535/10*3</f>
        <v>0</v>
      </c>
      <c r="BD3536" s="133">
        <f t="shared" ref="BD3536" si="6139">BD3535/10*4</f>
        <v>0</v>
      </c>
      <c r="BE3536" s="133">
        <f t="shared" ref="BE3536" si="6140">BE3535/10*5</f>
        <v>0</v>
      </c>
      <c r="BF3536" s="133">
        <f t="shared" ref="BF3536" si="6141">BF3535/10*6</f>
        <v>0</v>
      </c>
      <c r="BG3536" s="133">
        <f t="shared" ref="BG3536" si="6142">BG3535/10*7</f>
        <v>0</v>
      </c>
      <c r="BH3536" s="133">
        <f t="shared" ref="BH3536" si="6143">BH3535/10*8</f>
        <v>0</v>
      </c>
      <c r="BI3536" s="134">
        <f t="shared" ref="BI3536" si="6144">BI3535/10*9</f>
        <v>0</v>
      </c>
      <c r="BJ3536" s="134">
        <f t="shared" ref="BJ3536" si="6145">BJ3535/10*10</f>
        <v>0</v>
      </c>
      <c r="BK3536"/>
      <c r="BL3536"/>
      <c r="BM3536"/>
      <c r="BN3536"/>
      <c r="BO3536"/>
      <c r="BP3536"/>
      <c r="BQ3536"/>
      <c r="BR3536"/>
      <c r="BS3536"/>
      <c r="BT3536"/>
      <c r="BU3536"/>
      <c r="BV3536"/>
      <c r="BW3536"/>
      <c r="BX3536"/>
      <c r="BY3536"/>
      <c r="BZ3536"/>
      <c r="CA3536"/>
      <c r="CB3536"/>
      <c r="CC3536"/>
      <c r="CD3536"/>
      <c r="CE3536"/>
      <c r="CF3536"/>
      <c r="CG3536"/>
      <c r="CH3536"/>
      <c r="CI3536"/>
      <c r="CJ3536"/>
      <c r="CK3536"/>
      <c r="CL3536"/>
      <c r="CM3536"/>
      <c r="CN3536"/>
      <c r="CO3536"/>
    </row>
    <row r="3537" spans="1:62" ht="15.75" hidden="1" outlineLevel="2" thickBot="1" x14ac:dyDescent="0.3">
      <c r="A3537" s="152" t="s">
        <v>60</v>
      </c>
      <c r="B3537" s="192" t="e">
        <f t="shared" ref="B3537:BJ3537" si="6146">-B3534+B3533*B3536-1*IF(AND($A3066=B3532,B3536&gt;=$A3480),B3536-$A3480,0)</f>
        <v>#REF!</v>
      </c>
      <c r="C3537" s="193" t="e">
        <f t="shared" si="6146"/>
        <v>#REF!</v>
      </c>
      <c r="D3537" s="193" t="e">
        <f t="shared" si="6146"/>
        <v>#REF!</v>
      </c>
      <c r="E3537" s="193" t="e">
        <f t="shared" si="6146"/>
        <v>#REF!</v>
      </c>
      <c r="F3537" s="193" t="e">
        <f t="shared" si="6146"/>
        <v>#REF!</v>
      </c>
      <c r="G3537" s="193" t="e">
        <f t="shared" si="6146"/>
        <v>#REF!</v>
      </c>
      <c r="H3537" s="193" t="e">
        <f t="shared" si="6146"/>
        <v>#REF!</v>
      </c>
      <c r="I3537" s="193" t="e">
        <f t="shared" si="6146"/>
        <v>#REF!</v>
      </c>
      <c r="J3537" s="193" t="e">
        <f t="shared" si="6146"/>
        <v>#REF!</v>
      </c>
      <c r="K3537" s="193" t="e">
        <f t="shared" si="6146"/>
        <v>#REF!</v>
      </c>
      <c r="L3537" s="194" t="e">
        <f t="shared" si="6146"/>
        <v>#REF!</v>
      </c>
      <c r="M3537" s="192" t="e">
        <f t="shared" si="6146"/>
        <v>#REF!</v>
      </c>
      <c r="N3537" s="193" t="e">
        <f t="shared" si="6146"/>
        <v>#REF!</v>
      </c>
      <c r="O3537" s="193" t="e">
        <f t="shared" si="6146"/>
        <v>#REF!</v>
      </c>
      <c r="P3537" s="193" t="e">
        <f t="shared" si="6146"/>
        <v>#REF!</v>
      </c>
      <c r="Q3537" s="193" t="e">
        <f t="shared" si="6146"/>
        <v>#REF!</v>
      </c>
      <c r="R3537" s="193" t="e">
        <f t="shared" si="6146"/>
        <v>#REF!</v>
      </c>
      <c r="S3537" s="193" t="e">
        <f t="shared" si="6146"/>
        <v>#REF!</v>
      </c>
      <c r="T3537" s="193" t="e">
        <f t="shared" si="6146"/>
        <v>#REF!</v>
      </c>
      <c r="U3537" s="193" t="e">
        <f t="shared" si="6146"/>
        <v>#REF!</v>
      </c>
      <c r="V3537" s="194" t="e">
        <f t="shared" si="6146"/>
        <v>#REF!</v>
      </c>
      <c r="W3537" s="192" t="e">
        <f t="shared" si="6146"/>
        <v>#REF!</v>
      </c>
      <c r="X3537" s="193" t="e">
        <f t="shared" si="6146"/>
        <v>#REF!</v>
      </c>
      <c r="Y3537" s="193" t="e">
        <f t="shared" si="6146"/>
        <v>#REF!</v>
      </c>
      <c r="Z3537" s="193" t="e">
        <f t="shared" si="6146"/>
        <v>#REF!</v>
      </c>
      <c r="AA3537" s="193" t="e">
        <f t="shared" si="6146"/>
        <v>#REF!</v>
      </c>
      <c r="AB3537" s="193" t="e">
        <f t="shared" si="6146"/>
        <v>#REF!</v>
      </c>
      <c r="AC3537" s="193" t="e">
        <f t="shared" si="6146"/>
        <v>#REF!</v>
      </c>
      <c r="AD3537" s="193" t="e">
        <f t="shared" si="6146"/>
        <v>#REF!</v>
      </c>
      <c r="AE3537" s="193" t="e">
        <f t="shared" si="6146"/>
        <v>#REF!</v>
      </c>
      <c r="AF3537" s="194" t="e">
        <f t="shared" si="6146"/>
        <v>#REF!</v>
      </c>
      <c r="AG3537" s="192" t="e">
        <f t="shared" si="6146"/>
        <v>#REF!</v>
      </c>
      <c r="AH3537" s="193" t="e">
        <f t="shared" si="6146"/>
        <v>#REF!</v>
      </c>
      <c r="AI3537" s="193" t="e">
        <f t="shared" si="6146"/>
        <v>#REF!</v>
      </c>
      <c r="AJ3537" s="193" t="e">
        <f t="shared" si="6146"/>
        <v>#REF!</v>
      </c>
      <c r="AK3537" s="193" t="e">
        <f t="shared" si="6146"/>
        <v>#REF!</v>
      </c>
      <c r="AL3537" s="193" t="e">
        <f t="shared" si="6146"/>
        <v>#REF!</v>
      </c>
      <c r="AM3537" s="193" t="e">
        <f t="shared" si="6146"/>
        <v>#REF!</v>
      </c>
      <c r="AN3537" s="193" t="e">
        <f t="shared" si="6146"/>
        <v>#REF!</v>
      </c>
      <c r="AO3537" s="193" t="e">
        <f t="shared" si="6146"/>
        <v>#REF!</v>
      </c>
      <c r="AP3537" s="194" t="e">
        <f t="shared" si="6146"/>
        <v>#REF!</v>
      </c>
      <c r="AQ3537" s="192" t="e">
        <f t="shared" si="6146"/>
        <v>#REF!</v>
      </c>
      <c r="AR3537" s="193" t="e">
        <f t="shared" si="6146"/>
        <v>#REF!</v>
      </c>
      <c r="AS3537" s="193" t="e">
        <f t="shared" si="6146"/>
        <v>#REF!</v>
      </c>
      <c r="AT3537" s="193" t="e">
        <f t="shared" si="6146"/>
        <v>#REF!</v>
      </c>
      <c r="AU3537" s="193" t="e">
        <f t="shared" si="6146"/>
        <v>#REF!</v>
      </c>
      <c r="AV3537" s="193" t="e">
        <f t="shared" si="6146"/>
        <v>#REF!</v>
      </c>
      <c r="AW3537" s="193" t="e">
        <f t="shared" si="6146"/>
        <v>#REF!</v>
      </c>
      <c r="AX3537" s="193" t="e">
        <f t="shared" si="6146"/>
        <v>#REF!</v>
      </c>
      <c r="AY3537" s="193" t="e">
        <f t="shared" si="6146"/>
        <v>#REF!</v>
      </c>
      <c r="AZ3537" s="194" t="e">
        <f t="shared" si="6146"/>
        <v>#REF!</v>
      </c>
      <c r="BA3537" s="192" t="e">
        <f t="shared" si="6146"/>
        <v>#REF!</v>
      </c>
      <c r="BB3537" s="193" t="e">
        <f t="shared" si="6146"/>
        <v>#REF!</v>
      </c>
      <c r="BC3537" s="193" t="e">
        <f t="shared" si="6146"/>
        <v>#REF!</v>
      </c>
      <c r="BD3537" s="193" t="e">
        <f t="shared" si="6146"/>
        <v>#REF!</v>
      </c>
      <c r="BE3537" s="193" t="e">
        <f t="shared" si="6146"/>
        <v>#REF!</v>
      </c>
      <c r="BF3537" s="193" t="e">
        <f t="shared" si="6146"/>
        <v>#REF!</v>
      </c>
      <c r="BG3537" s="193" t="e">
        <f t="shared" si="6146"/>
        <v>#REF!</v>
      </c>
      <c r="BH3537" s="193" t="e">
        <f t="shared" si="6146"/>
        <v>#REF!</v>
      </c>
      <c r="BI3537" s="193" t="e">
        <f t="shared" si="6146"/>
        <v>#REF!</v>
      </c>
      <c r="BJ3537" s="194" t="e">
        <f t="shared" si="6146"/>
        <v>#REF!</v>
      </c>
    </row>
    <row r="3538" spans="1:62" hidden="1" outlineLevel="2" x14ac:dyDescent="0.25"/>
    <row r="3539" spans="1:62" hidden="1" outlineLevel="1" collapsed="1" x14ac:dyDescent="0.25">
      <c r="A3539" s="181" t="e">
        <f>9*B3066/10</f>
        <v>#REF!</v>
      </c>
      <c r="B3539" s="180"/>
      <c r="C3539" s="180"/>
      <c r="D3539" s="180"/>
    </row>
    <row r="3540" spans="1:62" hidden="1" outlineLevel="2" x14ac:dyDescent="0.25">
      <c r="B3540" s="316" t="e">
        <f>#REF!</f>
        <v>#REF!</v>
      </c>
      <c r="C3540" s="317"/>
      <c r="D3540" s="316" t="e">
        <f>#REF!</f>
        <v>#REF!</v>
      </c>
      <c r="E3540" s="317"/>
      <c r="F3540" s="316" t="e">
        <f>#REF!</f>
        <v>#REF!</v>
      </c>
      <c r="G3540" s="317"/>
      <c r="H3540" s="316" t="e">
        <f>#REF!</f>
        <v>#REF!</v>
      </c>
      <c r="I3540" s="317"/>
      <c r="J3540" s="316" t="e">
        <f>#REF!</f>
        <v>#REF!</v>
      </c>
      <c r="K3540" s="317"/>
      <c r="L3540" s="316" t="e">
        <f>#REF!</f>
        <v>#REF!</v>
      </c>
      <c r="M3540" s="317"/>
    </row>
    <row r="3541" spans="1:62" hidden="1" outlineLevel="2" x14ac:dyDescent="0.25">
      <c r="B3541" s="105" t="e">
        <f>#REF!</f>
        <v>#REF!</v>
      </c>
      <c r="C3541" s="106">
        <v>0</v>
      </c>
      <c r="D3541" s="107" t="e">
        <f>#REF!</f>
        <v>#REF!</v>
      </c>
      <c r="E3541" s="106">
        <v>0</v>
      </c>
      <c r="F3541" s="107" t="e">
        <f>#REF!</f>
        <v>#REF!</v>
      </c>
      <c r="G3541" s="106">
        <v>0</v>
      </c>
      <c r="H3541" s="107" t="e">
        <f>#REF!</f>
        <v>#REF!</v>
      </c>
      <c r="I3541" s="106">
        <v>0</v>
      </c>
      <c r="J3541" s="107" t="e">
        <f>#REF!</f>
        <v>#REF!</v>
      </c>
      <c r="K3541" s="106">
        <v>0</v>
      </c>
      <c r="L3541" s="107" t="e">
        <f>#REF!</f>
        <v>#REF!</v>
      </c>
      <c r="M3541" s="106">
        <v>0</v>
      </c>
      <c r="X3541" s="146"/>
      <c r="Y3541" s="147"/>
    </row>
    <row r="3542" spans="1:62" hidden="1" outlineLevel="2" x14ac:dyDescent="0.25">
      <c r="B3542" s="105" t="e">
        <f>#REF!</f>
        <v>#REF!</v>
      </c>
      <c r="C3542" s="106" t="e">
        <f>IF($A3066=B3540,1*($B3066-$A3539)^2*(2*$A3539+$B3066)/$B3066^3,0)</f>
        <v>#REF!</v>
      </c>
      <c r="D3542" s="107" t="e">
        <f>#REF!</f>
        <v>#REF!</v>
      </c>
      <c r="E3542" s="106" t="e">
        <f>IF($A3066=D3540,1*($B3066-$A3539)^2*(2*$A3539+$B3066)/$B3066^3,0)</f>
        <v>#REF!</v>
      </c>
      <c r="F3542" s="107" t="e">
        <f>#REF!</f>
        <v>#REF!</v>
      </c>
      <c r="G3542" s="106" t="e">
        <f>IF($A3066=F3540,1*($B3066-$A3539)^2*(2*$A3539+$B3066)/$B3066^3,0)</f>
        <v>#REF!</v>
      </c>
      <c r="H3542" s="107" t="e">
        <f>#REF!</f>
        <v>#REF!</v>
      </c>
      <c r="I3542" s="106" t="e">
        <f>IF($A3066=H3540,1*($B3066-$A3539)^2*(2*$A3539+$B3066)/$B3066^3,0)</f>
        <v>#REF!</v>
      </c>
      <c r="J3542" s="107" t="e">
        <f>#REF!</f>
        <v>#REF!</v>
      </c>
      <c r="K3542" s="106" t="e">
        <f>IF($A3066=J3540,1*($B3066-$A3539)^2*(2*$A3539+$B3066)/$B3066^3,0)</f>
        <v>#REF!</v>
      </c>
      <c r="L3542" s="107" t="e">
        <f>#REF!</f>
        <v>#REF!</v>
      </c>
      <c r="M3542" s="106" t="e">
        <f>IF($A3066=L3540,1*($B3066-$A3539)^2*(2*$A3539+$B3066)/$B3066^3,0)</f>
        <v>#REF!</v>
      </c>
    </row>
    <row r="3543" spans="1:62" hidden="1" outlineLevel="2" x14ac:dyDescent="0.25">
      <c r="A3543" t="s">
        <v>36</v>
      </c>
      <c r="B3543" s="105" t="e">
        <f>#REF!</f>
        <v>#REF!</v>
      </c>
      <c r="C3543" s="106" t="e">
        <f>IF($A3066=B3540,1*$A3539*($B3066-$A3539)^2/$B3066^2,0)</f>
        <v>#REF!</v>
      </c>
      <c r="D3543" s="107" t="e">
        <f>#REF!</f>
        <v>#REF!</v>
      </c>
      <c r="E3543" s="106" t="e">
        <f>IF($A3066=D3540,1*$A3539*($B3066-$A3539)^2/$B3066^2,0)</f>
        <v>#REF!</v>
      </c>
      <c r="F3543" s="107" t="e">
        <f>#REF!</f>
        <v>#REF!</v>
      </c>
      <c r="G3543" s="106" t="e">
        <f>IF($A3066=F3540,1*$A3539*($B3066-$A3539)^2/$B3066^2,0)</f>
        <v>#REF!</v>
      </c>
      <c r="H3543" s="107" t="e">
        <f>#REF!</f>
        <v>#REF!</v>
      </c>
      <c r="I3543" s="106" t="e">
        <f>IF($A3066=H3540,1*$A3539*($B3066-$A3539)^2/$B3066^2,0)</f>
        <v>#REF!</v>
      </c>
      <c r="J3543" s="107" t="e">
        <f>#REF!</f>
        <v>#REF!</v>
      </c>
      <c r="K3543" s="106" t="e">
        <f>IF($A3066=J3540,1*$A3539*($B3066-$A3539)^2/$B3066^2,0)</f>
        <v>#REF!</v>
      </c>
      <c r="L3543" s="107" t="e">
        <f>#REF!</f>
        <v>#REF!</v>
      </c>
      <c r="M3543" s="106" t="e">
        <f>IF($A3066=L3540,1*$A3539*($B3066-$A3539)^2/$B3066^2,0)</f>
        <v>#REF!</v>
      </c>
      <c r="X3543" s="149"/>
    </row>
    <row r="3544" spans="1:62" hidden="1" outlineLevel="2" x14ac:dyDescent="0.25">
      <c r="B3544" s="105" t="e">
        <f>#REF!</f>
        <v>#REF!</v>
      </c>
      <c r="C3544" s="108">
        <v>0</v>
      </c>
      <c r="D3544" s="107" t="e">
        <f>#REF!</f>
        <v>#REF!</v>
      </c>
      <c r="E3544" s="108">
        <v>0</v>
      </c>
      <c r="F3544" s="107" t="e">
        <f>#REF!</f>
        <v>#REF!</v>
      </c>
      <c r="G3544" s="108">
        <v>0</v>
      </c>
      <c r="H3544" s="107" t="e">
        <f>#REF!</f>
        <v>#REF!</v>
      </c>
      <c r="I3544" s="108">
        <v>0</v>
      </c>
      <c r="J3544" s="107" t="e">
        <f>#REF!</f>
        <v>#REF!</v>
      </c>
      <c r="K3544" s="108">
        <v>0</v>
      </c>
      <c r="L3544" s="107" t="e">
        <f>#REF!</f>
        <v>#REF!</v>
      </c>
      <c r="M3544" s="108">
        <v>0</v>
      </c>
    </row>
    <row r="3545" spans="1:62" hidden="1" outlineLevel="2" x14ac:dyDescent="0.25">
      <c r="B3545" s="105" t="e">
        <f>#REF!</f>
        <v>#REF!</v>
      </c>
      <c r="C3545" s="106" t="e">
        <f>IF($A3066=B3540,1*($A3539)^2*(3*$B3066-2*$A3539)/$B3066^3,0)</f>
        <v>#REF!</v>
      </c>
      <c r="D3545" s="107" t="e">
        <f>#REF!</f>
        <v>#REF!</v>
      </c>
      <c r="E3545" s="106" t="e">
        <f>IF($A3066=D3540,1*($A3539)^2*(3*$B3066-2*$A3539)/$B3066^3,0)</f>
        <v>#REF!</v>
      </c>
      <c r="F3545" s="107" t="e">
        <f>#REF!</f>
        <v>#REF!</v>
      </c>
      <c r="G3545" s="106" t="e">
        <f>IF($A3066=F3540,1*($A3539)^2*(3*$B3066-2*$A3539)/$B3066^3,0)</f>
        <v>#REF!</v>
      </c>
      <c r="H3545" s="107" t="e">
        <f>#REF!</f>
        <v>#REF!</v>
      </c>
      <c r="I3545" s="106" t="e">
        <f>IF($A3066=H3540,1*($A3539)^2*(3*$B3066-2*$A3539)/$B3066^3,0)</f>
        <v>#REF!</v>
      </c>
      <c r="J3545" s="107" t="e">
        <f>#REF!</f>
        <v>#REF!</v>
      </c>
      <c r="K3545" s="106" t="e">
        <f>IF($A3066=J3540,1*($A3539)^2*(3*$B3066-2*$A3539)/$B3066^3,0)</f>
        <v>#REF!</v>
      </c>
      <c r="L3545" s="107" t="e">
        <f>#REF!</f>
        <v>#REF!</v>
      </c>
      <c r="M3545" s="106" t="e">
        <f>IF($A3066=L3540,1*($A3539)^2*(3*$B3066-2*$A3539)/$B3066^3,0)</f>
        <v>#REF!</v>
      </c>
    </row>
    <row r="3546" spans="1:62" hidden="1" outlineLevel="2" x14ac:dyDescent="0.25">
      <c r="B3546" s="105" t="e">
        <f>#REF!</f>
        <v>#REF!</v>
      </c>
      <c r="C3546" s="108" t="e">
        <f>IF($A3066=B3540,-1*($B3066-$A3539)*$A3539^2/$B3066^2,0)</f>
        <v>#REF!</v>
      </c>
      <c r="D3546" s="107" t="e">
        <f>#REF!</f>
        <v>#REF!</v>
      </c>
      <c r="E3546" s="108" t="e">
        <f>IF($A3066=D3540,-1*($B3066-$A3539)*$A3539^2/$B3066^2,0)</f>
        <v>#REF!</v>
      </c>
      <c r="F3546" s="107" t="e">
        <f>#REF!</f>
        <v>#REF!</v>
      </c>
      <c r="G3546" s="108" t="e">
        <f>IF($A3066=F3540,-1*($B3066-$A3539)*$A3539^2/$B3066^2,0)</f>
        <v>#REF!</v>
      </c>
      <c r="H3546" s="107" t="e">
        <f>#REF!</f>
        <v>#REF!</v>
      </c>
      <c r="I3546" s="108" t="e">
        <f>IF($A3066=H3540,-1*($B3066-$A3539)*$A3539^2/$B3066^2,0)</f>
        <v>#REF!</v>
      </c>
      <c r="J3546" s="107" t="e">
        <f>#REF!</f>
        <v>#REF!</v>
      </c>
      <c r="K3546" s="108" t="e">
        <f>IF($A3066=J3540,-1*($B3066-$A3539)*$A3539^2/$B3066^2,0)</f>
        <v>#REF!</v>
      </c>
      <c r="L3546" s="107" t="e">
        <f>#REF!</f>
        <v>#REF!</v>
      </c>
      <c r="M3546" s="108" t="e">
        <f>IF($A3066=L3540,-1*($B3066-$A3539)*$A3539^2/$B3066^2,0)</f>
        <v>#REF!</v>
      </c>
    </row>
    <row r="3547" spans="1:62" hidden="1" outlineLevel="2" x14ac:dyDescent="0.25">
      <c r="C3547" t="s">
        <v>61</v>
      </c>
      <c r="D3547" s="182"/>
      <c r="E3547" s="183"/>
      <c r="F3547" s="182"/>
      <c r="G3547" s="183"/>
      <c r="H3547" s="182"/>
      <c r="I3547" s="183"/>
      <c r="J3547" s="182"/>
      <c r="K3547" s="183"/>
      <c r="L3547" s="182"/>
      <c r="M3547" s="183"/>
      <c r="N3547" s="182"/>
      <c r="O3547" s="183"/>
      <c r="P3547" s="182"/>
      <c r="Q3547" s="183"/>
      <c r="R3547" s="182"/>
      <c r="S3547" s="183"/>
    </row>
    <row r="3548" spans="1:62" hidden="1" outlineLevel="2" x14ac:dyDescent="0.25">
      <c r="B3548" s="105">
        <v>1</v>
      </c>
      <c r="C3548" s="108">
        <f t="shared" ref="C3548" si="6147">-(IFERROR(VLOOKUP($B3548,$B3541:$C3546,2,0),0)+IFERROR(VLOOKUP($B3548,$D3541:$E3546,2,0),0)+IFERROR(VLOOKUP($B3548,$F3541:$G3546,2,0),0)+IFERROR(VLOOKUP($B3548,$H3541:$I3546,2,0),0)+IFERROR(VLOOKUP($B3548,$J3541:$K3546,2,0),0)+IFERROR(VLOOKUP($B3548,$L3541:$M3546,2,0),0)+IFERROR(VLOOKUP($B3548,$N3541:$O3546,2,0),0)+IFERROR(VLOOKUP($B3548,$P3541:$Q3546,2,0),0)+IFERROR(VLOOKUP($B3548,$R3541:$S3546,2,0),0))</f>
        <v>0</v>
      </c>
      <c r="E3548" s="109"/>
      <c r="F3548" s="325" t="s">
        <v>37</v>
      </c>
      <c r="G3548" s="325"/>
      <c r="H3548" s="325"/>
      <c r="I3548" s="325"/>
      <c r="J3548" s="325"/>
      <c r="K3548" s="325"/>
      <c r="L3548" s="325"/>
      <c r="M3548" s="325"/>
      <c r="N3548" s="325"/>
      <c r="O3548" s="325"/>
      <c r="P3548" s="325"/>
      <c r="Q3548" s="325"/>
      <c r="R3548" s="325"/>
      <c r="S3548" s="325"/>
      <c r="T3548" s="325"/>
      <c r="U3548" s="325"/>
      <c r="V3548" s="325"/>
      <c r="W3548" s="325"/>
      <c r="X3548" s="325"/>
      <c r="Y3548" s="325"/>
      <c r="Z3548" s="325"/>
      <c r="AA3548" s="325"/>
      <c r="AB3548" s="110"/>
      <c r="AC3548" s="110"/>
      <c r="AD3548" s="110"/>
      <c r="AE3548" s="110"/>
      <c r="AF3548" s="110"/>
      <c r="AG3548" s="110"/>
      <c r="AH3548" s="110"/>
    </row>
    <row r="3549" spans="1:62" hidden="1" outlineLevel="2" x14ac:dyDescent="0.25">
      <c r="B3549" s="105">
        <v>2</v>
      </c>
      <c r="C3549" s="108">
        <f t="shared" ref="C3549" si="6148">-(IFERROR(VLOOKUP($B3549,$B3541:$C3546,2,0),0)+IFERROR(VLOOKUP($B3549,$D3541:$E3546,2,0),0)+IFERROR(VLOOKUP($B3549,$F3541:$G3546,2,0),0)+IFERROR(VLOOKUP($B3549,$H3541:$I3546,2,0),0)+IFERROR(VLOOKUP($B3549,$J3541:$K3546,2,0),0)+IFERROR(VLOOKUP($B3549,$L3541:$M3546,2,0),0)+IFERROR(VLOOKUP($B3549,$N3541:$O3546,2,0),0)+IFERROR(VLOOKUP($B3549,$P3541:$Q3546,2,0),0)+IFERROR(VLOOKUP($B3549,$R3541:$S3546,2,0),0))</f>
        <v>0</v>
      </c>
      <c r="E3549" s="110"/>
      <c r="F3549" s="110"/>
      <c r="G3549" s="326" t="s">
        <v>38</v>
      </c>
      <c r="H3549" s="326"/>
      <c r="I3549" s="326"/>
      <c r="J3549" s="326"/>
      <c r="K3549" s="326"/>
      <c r="L3549" s="326"/>
      <c r="M3549" s="110"/>
      <c r="N3549" s="110"/>
      <c r="O3549" s="110"/>
      <c r="P3549" s="327" t="s">
        <v>39</v>
      </c>
      <c r="Q3549" s="327"/>
      <c r="R3549" s="327"/>
      <c r="S3549" s="327"/>
      <c r="T3549" s="327"/>
      <c r="U3549" s="327"/>
      <c r="V3549" s="110"/>
      <c r="W3549" s="110"/>
      <c r="X3549" s="110"/>
      <c r="Y3549" s="110"/>
      <c r="Z3549" s="110"/>
      <c r="AA3549" s="110"/>
      <c r="AB3549" s="110"/>
      <c r="AC3549" s="110"/>
      <c r="AD3549" s="110"/>
      <c r="AE3549" s="110"/>
      <c r="AF3549" s="110"/>
      <c r="AG3549" s="110"/>
      <c r="AH3549" s="110"/>
    </row>
    <row r="3550" spans="1:62" hidden="1" outlineLevel="2" x14ac:dyDescent="0.25">
      <c r="B3550" s="105">
        <v>3</v>
      </c>
      <c r="C3550" s="108">
        <f t="shared" ref="C3550" si="6149">-(IFERROR(VLOOKUP($B3550,$B3541:$C3546,2,0),0)+IFERROR(VLOOKUP($B3550,$D3541:$E3546,2,0),0)+IFERROR(VLOOKUP($B3550,$F3541:$G3546,2,0),0)+IFERROR(VLOOKUP($B3550,$H3541:$I3546,2,0),0)+IFERROR(VLOOKUP($B3550,$J3541:$K3546,2,0),0)+IFERROR(VLOOKUP($B3550,$L3541:$M3546,2,0),0)+IFERROR(VLOOKUP($B3550,$N3541:$O3546,2,0),0)+IFERROR(VLOOKUP($B3550,$P3541:$Q3546,2,0),0)+IFERROR(VLOOKUP($B3550,$R3541:$S3546,2,0),0))</f>
        <v>0</v>
      </c>
      <c r="E3550" s="110"/>
      <c r="F3550" s="110"/>
      <c r="G3550" s="112">
        <v>6</v>
      </c>
      <c r="H3550" s="112">
        <v>5</v>
      </c>
      <c r="I3550" s="112">
        <v>4</v>
      </c>
      <c r="J3550" s="112">
        <v>3</v>
      </c>
      <c r="K3550" s="112">
        <v>2</v>
      </c>
      <c r="L3550" s="112">
        <v>1</v>
      </c>
      <c r="M3550" s="110"/>
      <c r="O3550" s="110"/>
      <c r="P3550" s="112">
        <v>6</v>
      </c>
      <c r="Q3550" s="112">
        <v>5</v>
      </c>
      <c r="R3550" s="112">
        <v>4</v>
      </c>
      <c r="S3550" s="112">
        <v>3</v>
      </c>
      <c r="T3550" s="112">
        <v>2</v>
      </c>
      <c r="U3550" s="112">
        <v>1</v>
      </c>
      <c r="AB3550" s="110"/>
      <c r="AC3550" s="110"/>
      <c r="AD3550" s="110"/>
      <c r="AE3550" s="110"/>
      <c r="AF3550" s="110"/>
      <c r="AG3550" s="110"/>
      <c r="AH3550" s="110"/>
    </row>
    <row r="3551" spans="1:62" hidden="1" outlineLevel="2" x14ac:dyDescent="0.25">
      <c r="B3551" s="105">
        <v>4</v>
      </c>
      <c r="C3551" s="108">
        <f t="shared" ref="C3551" si="6150">-(IFERROR(VLOOKUP($B3551,$B3541:$C3546,2,0),0)+IFERROR(VLOOKUP($B3551,$D3541:$E3546,2,0),0)+IFERROR(VLOOKUP($B3551,$F3541:$G3546,2,0),0)+IFERROR(VLOOKUP($B3551,$H3541:$I3546,2,0),0)+IFERROR(VLOOKUP($B3551,$J3541:$K3546,2,0),0)+IFERROR(VLOOKUP($B3551,$L3541:$M3546,2,0),0)+IFERROR(VLOOKUP($B3551,$N3541:$O3546,2,0),0)+IFERROR(VLOOKUP($B3551,$P3541:$Q3546,2,0),0)+IFERROR(VLOOKUP($B3551,$R3541:$S3546,2,0),0))</f>
        <v>0</v>
      </c>
      <c r="E3551" s="110"/>
      <c r="F3551" s="105">
        <v>1</v>
      </c>
      <c r="G3551" s="184" t="e">
        <f t="array" ref="G3551:G3557">MMULT(MINVERSE($C$24:$I$30),$C3548:$C3554)</f>
        <v>#NUM!</v>
      </c>
      <c r="H3551" s="184" t="e">
        <f t="array" ref="H3551:H3556">MMULT(MINVERSE($C$24:$H$29),$C3548:$C3553)</f>
        <v>#NUM!</v>
      </c>
      <c r="I3551" s="184" t="e">
        <f t="array" ref="I3551:I3555">MMULT(MINVERSE($C$24:$G$28),$C3548:$C3552)</f>
        <v>#NUM!</v>
      </c>
      <c r="J3551" s="184" t="e">
        <f t="array" ref="J3551:J3554">MMULT(MINVERSE($C$24:$F$27),$C3548:$C3551)</f>
        <v>#NUM!</v>
      </c>
      <c r="K3551" s="184" t="e">
        <f t="array" ref="K3551:K3553">MMULT(MINVERSE($C$24:$E$26),$C3548:$C3550)</f>
        <v>#NUM!</v>
      </c>
      <c r="L3551" s="184" t="e">
        <f t="array" ref="L3551:L3552">MMULT(MINVERSE($C$24:$D$25),$C3548:$C3549)</f>
        <v>#NUM!</v>
      </c>
      <c r="M3551" s="110"/>
      <c r="O3551" s="105">
        <v>1</v>
      </c>
      <c r="P3551" s="184" t="e">
        <f t="array" ref="P3551:P3561">MMULT(MINVERSE($C$24:$M$34),$C3548:$C3558)</f>
        <v>#NUM!</v>
      </c>
      <c r="Q3551" s="184" t="e">
        <f t="array" ref="Q3551:Q3560">MMULT(MINVERSE($C$24:$L$33),$C3548:$C3557)</f>
        <v>#NUM!</v>
      </c>
      <c r="R3551" s="184" t="e">
        <f t="array" ref="R3551:R3559">MMULT(MINVERSE($C$24:$K$32),$C3548:$C3556)</f>
        <v>#NUM!</v>
      </c>
      <c r="S3551" s="184" t="e">
        <f t="array" ref="S3551:S3558">MMULT(MINVERSE($C$24:$J$31),$C3548:$C3555)</f>
        <v>#NUM!</v>
      </c>
      <c r="T3551" s="114"/>
      <c r="U3551" s="114"/>
      <c r="V3551" s="110"/>
      <c r="W3551" s="110"/>
      <c r="X3551" s="110"/>
      <c r="Y3551" s="110"/>
      <c r="Z3551" s="110"/>
      <c r="AA3551" s="110"/>
      <c r="AB3551" s="110"/>
      <c r="AC3551" s="110"/>
      <c r="AD3551" s="110"/>
      <c r="AE3551" s="110"/>
      <c r="AF3551" s="110"/>
      <c r="AG3551" s="110"/>
      <c r="AH3551" s="110"/>
    </row>
    <row r="3552" spans="1:62" hidden="1" outlineLevel="2" x14ac:dyDescent="0.25">
      <c r="B3552" s="105">
        <v>5</v>
      </c>
      <c r="C3552" s="108">
        <f t="shared" ref="C3552" si="6151">-(IFERROR(VLOOKUP($B3552,$B3541:$C3546,2,0),0)+IFERROR(VLOOKUP($B3552,$D3541:$E3546,2,0),0)+IFERROR(VLOOKUP($B3552,$F3541:$G3546,2,0),0)+IFERROR(VLOOKUP($B3552,$H3541:$I3546,2,0),0)+IFERROR(VLOOKUP($B3552,$J3541:$K3546,2,0),0)+IFERROR(VLOOKUP($B3552,$L3541:$M3546,2,0),0)+IFERROR(VLOOKUP($B3552,$N3541:$O3546,2,0),0)+IFERROR(VLOOKUP($B3552,$P3541:$Q3546,2,0),0)+IFERROR(VLOOKUP($B3552,$R3541:$S3546,2,0),0))</f>
        <v>0</v>
      </c>
      <c r="E3552" s="110"/>
      <c r="F3552" s="105">
        <v>2</v>
      </c>
      <c r="G3552" s="185" t="e">
        <v>#NUM!</v>
      </c>
      <c r="H3552" s="185" t="e">
        <v>#NUM!</v>
      </c>
      <c r="I3552" s="185" t="e">
        <v>#NUM!</v>
      </c>
      <c r="J3552" s="185" t="e">
        <v>#NUM!</v>
      </c>
      <c r="K3552" s="185" t="e">
        <v>#NUM!</v>
      </c>
      <c r="L3552" s="185" t="e">
        <v>#NUM!</v>
      </c>
      <c r="M3552" s="110"/>
      <c r="O3552" s="105">
        <v>2</v>
      </c>
      <c r="P3552" s="185" t="e">
        <v>#NUM!</v>
      </c>
      <c r="Q3552" s="185" t="e">
        <v>#NUM!</v>
      </c>
      <c r="R3552" s="185" t="e">
        <v>#NUM!</v>
      </c>
      <c r="S3552" s="185" t="e">
        <v>#NUM!</v>
      </c>
      <c r="T3552" s="114"/>
      <c r="U3552" s="114"/>
    </row>
    <row r="3553" spans="1:21" hidden="1" outlineLevel="2" x14ac:dyDescent="0.25">
      <c r="B3553" s="105">
        <v>6</v>
      </c>
      <c r="C3553" s="108">
        <f t="shared" ref="C3553" si="6152">-(IFERROR(VLOOKUP($B3553,$B3541:$C3546,2,0),0)+IFERROR(VLOOKUP($B3553,$D3541:$E3546,2,0),0)+IFERROR(VLOOKUP($B3553,$F3541:$G3546,2,0),0)+IFERROR(VLOOKUP($B3553,$H3541:$I3546,2,0),0)+IFERROR(VLOOKUP($B3553,$J3541:$K3546,2,0),0)+IFERROR(VLOOKUP($B3553,$L3541:$M3546,2,0),0)+IFERROR(VLOOKUP($B3553,$N3541:$O3546,2,0),0)+IFERROR(VLOOKUP($B3553,$P3541:$Q3546,2,0),0)+IFERROR(VLOOKUP($B3553,$R3541:$S3546,2,0),0))</f>
        <v>0</v>
      </c>
      <c r="E3553" s="110"/>
      <c r="F3553" s="105">
        <v>3</v>
      </c>
      <c r="G3553" s="185" t="e">
        <v>#NUM!</v>
      </c>
      <c r="H3553" s="185" t="e">
        <v>#NUM!</v>
      </c>
      <c r="I3553" s="185" t="e">
        <v>#NUM!</v>
      </c>
      <c r="J3553" s="185" t="e">
        <v>#NUM!</v>
      </c>
      <c r="K3553" s="185" t="e">
        <v>#NUM!</v>
      </c>
      <c r="L3553" s="185"/>
      <c r="M3553" s="110"/>
      <c r="O3553" s="105">
        <v>3</v>
      </c>
      <c r="P3553" s="185" t="e">
        <v>#NUM!</v>
      </c>
      <c r="Q3553" s="185" t="e">
        <v>#NUM!</v>
      </c>
      <c r="R3553" s="185" t="e">
        <v>#NUM!</v>
      </c>
      <c r="S3553" s="185" t="e">
        <v>#NUM!</v>
      </c>
      <c r="T3553" s="114"/>
      <c r="U3553" s="114"/>
    </row>
    <row r="3554" spans="1:21" hidden="1" outlineLevel="2" x14ac:dyDescent="0.25">
      <c r="B3554" s="105">
        <v>7</v>
      </c>
      <c r="C3554" s="108">
        <f t="shared" ref="C3554" si="6153">-(IFERROR(VLOOKUP($B3554,$B3541:$C3546,2,0),0)+IFERROR(VLOOKUP($B3554,$D3541:$E3546,2,0),0)+IFERROR(VLOOKUP($B3554,$F3541:$G3546,2,0),0)+IFERROR(VLOOKUP($B3554,$H3541:$I3546,2,0),0)+IFERROR(VLOOKUP($B3554,$J3541:$K3546,2,0),0)+IFERROR(VLOOKUP($B3554,$L3541:$M3546,2,0),0)+IFERROR(VLOOKUP($B3554,$N3541:$O3546,2,0),0)+IFERROR(VLOOKUP($B3554,$P3541:$Q3546,2,0),0)+IFERROR(VLOOKUP($B3554,$R3541:$S3546,2,0),0))</f>
        <v>0</v>
      </c>
      <c r="E3554" s="110"/>
      <c r="F3554" s="105">
        <v>4</v>
      </c>
      <c r="G3554" s="185" t="e">
        <v>#NUM!</v>
      </c>
      <c r="H3554" s="185" t="e">
        <v>#NUM!</v>
      </c>
      <c r="I3554" s="185" t="e">
        <v>#NUM!</v>
      </c>
      <c r="J3554" s="185" t="e">
        <v>#NUM!</v>
      </c>
      <c r="K3554" s="185"/>
      <c r="L3554" s="185"/>
      <c r="M3554" s="110"/>
      <c r="O3554" s="105">
        <v>4</v>
      </c>
      <c r="P3554" s="185" t="e">
        <v>#NUM!</v>
      </c>
      <c r="Q3554" s="185" t="e">
        <v>#NUM!</v>
      </c>
      <c r="R3554" s="185" t="e">
        <v>#NUM!</v>
      </c>
      <c r="S3554" s="185" t="e">
        <v>#NUM!</v>
      </c>
      <c r="T3554" s="114"/>
      <c r="U3554" s="114"/>
    </row>
    <row r="3555" spans="1:21" hidden="1" outlineLevel="2" x14ac:dyDescent="0.25">
      <c r="B3555" s="105">
        <v>8</v>
      </c>
      <c r="C3555" s="108">
        <f t="shared" ref="C3555" si="6154">-(IFERROR(VLOOKUP($B3555,$B3541:$C3546,2,0),0)+IFERROR(VLOOKUP($B3555,$D3541:$E3546,2,0),0)+IFERROR(VLOOKUP($B3555,$F3541:$G3546,2,0),0)+IFERROR(VLOOKUP($B3555,$H3541:$I3546,2,0),0)+IFERROR(VLOOKUP($B3555,$J3541:$K3546,2,0),0)+IFERROR(VLOOKUP($B3555,$L3541:$M3546,2,0),0)+IFERROR(VLOOKUP($B3555,$N3541:$O3546,2,0),0)+IFERROR(VLOOKUP($B3555,$P3541:$Q3546,2,0),0)+IFERROR(VLOOKUP($B3555,$R3541:$S3546,2,0),0))</f>
        <v>0</v>
      </c>
      <c r="E3555" s="110" t="s">
        <v>40</v>
      </c>
      <c r="F3555" s="105">
        <v>5</v>
      </c>
      <c r="G3555" s="185" t="e">
        <v>#NUM!</v>
      </c>
      <c r="H3555" s="185" t="e">
        <v>#NUM!</v>
      </c>
      <c r="I3555" s="185" t="e">
        <v>#NUM!</v>
      </c>
      <c r="J3555" s="185"/>
      <c r="K3555" s="185"/>
      <c r="L3555" s="185"/>
      <c r="M3555" s="110"/>
      <c r="O3555" s="105">
        <v>5</v>
      </c>
      <c r="P3555" s="185" t="e">
        <v>#NUM!</v>
      </c>
      <c r="Q3555" s="185" t="e">
        <v>#NUM!</v>
      </c>
      <c r="R3555" s="185" t="e">
        <v>#NUM!</v>
      </c>
      <c r="S3555" s="185" t="e">
        <v>#NUM!</v>
      </c>
      <c r="T3555" s="114"/>
      <c r="U3555" s="114"/>
    </row>
    <row r="3556" spans="1:21" hidden="1" outlineLevel="2" x14ac:dyDescent="0.25">
      <c r="B3556" s="105">
        <v>9</v>
      </c>
      <c r="C3556" s="108">
        <f t="shared" ref="C3556" si="6155">-(IFERROR(VLOOKUP($B3556,$B3541:$C3546,2,0),0)+IFERROR(VLOOKUP($B3556,$D3541:$E3546,2,0),0)+IFERROR(VLOOKUP($B3556,$F3541:$G3546,2,0),0)+IFERROR(VLOOKUP($B3556,$H3541:$I3546,2,0),0)+IFERROR(VLOOKUP($B3556,$J3541:$K3546,2,0),0)+IFERROR(VLOOKUP($B3556,$L3541:$M3546,2,0),0)+IFERROR(VLOOKUP($B3556,$N3541:$O3546,2,0),0)+IFERROR(VLOOKUP($B3556,$P3541:$Q3546,2,0),0)+IFERROR(VLOOKUP($B3556,$R3541:$S3546,2,0),0))</f>
        <v>0</v>
      </c>
      <c r="E3556" s="110"/>
      <c r="F3556" s="105">
        <v>6</v>
      </c>
      <c r="G3556" s="185" t="e">
        <v>#NUM!</v>
      </c>
      <c r="H3556" s="185" t="e">
        <v>#NUM!</v>
      </c>
      <c r="I3556" s="185"/>
      <c r="J3556" s="185"/>
      <c r="K3556" s="185"/>
      <c r="L3556" s="185"/>
      <c r="M3556" s="110"/>
      <c r="O3556" s="105">
        <v>6</v>
      </c>
      <c r="P3556" s="185" t="e">
        <v>#NUM!</v>
      </c>
      <c r="Q3556" s="185" t="e">
        <v>#NUM!</v>
      </c>
      <c r="R3556" s="185" t="e">
        <v>#NUM!</v>
      </c>
      <c r="S3556" s="185" t="e">
        <v>#NUM!</v>
      </c>
      <c r="T3556" s="114"/>
      <c r="U3556" s="114"/>
    </row>
    <row r="3557" spans="1:21" hidden="1" outlineLevel="2" x14ac:dyDescent="0.25">
      <c r="B3557" s="105">
        <v>10</v>
      </c>
      <c r="C3557" s="108">
        <f t="shared" ref="C3557" si="6156">-(IFERROR(VLOOKUP($B3557,$B3541:$C3546,2,0),0)+IFERROR(VLOOKUP($B3557,$D3541:$E3546,2,0),0)+IFERROR(VLOOKUP($B3557,$F3541:$G3546,2,0),0)+IFERROR(VLOOKUP($B3557,$H3541:$I3546,2,0),0)+IFERROR(VLOOKUP($B3557,$J3541:$K3546,2,0),0)+IFERROR(VLOOKUP($B3557,$L3541:$M3546,2,0),0)+IFERROR(VLOOKUP($B3557,$N3541:$O3546,2,0),0)+IFERROR(VLOOKUP($B3557,$P3541:$Q3546,2,0),0)+IFERROR(VLOOKUP($B3557,$R3541:$S3546,2,0),0))</f>
        <v>0</v>
      </c>
      <c r="E3557" s="110"/>
      <c r="F3557" s="105">
        <v>7</v>
      </c>
      <c r="G3557" s="185" t="e">
        <v>#NUM!</v>
      </c>
      <c r="H3557" s="185"/>
      <c r="I3557" s="185"/>
      <c r="J3557" s="185"/>
      <c r="K3557" s="185"/>
      <c r="L3557" s="185"/>
      <c r="M3557" s="110"/>
      <c r="N3557" s="110" t="s">
        <v>40</v>
      </c>
      <c r="O3557" s="105">
        <v>7</v>
      </c>
      <c r="P3557" s="185" t="e">
        <v>#NUM!</v>
      </c>
      <c r="Q3557" s="185" t="e">
        <v>#NUM!</v>
      </c>
      <c r="R3557" s="185" t="e">
        <v>#NUM!</v>
      </c>
      <c r="S3557" s="185" t="e">
        <v>#NUM!</v>
      </c>
      <c r="T3557" s="114"/>
      <c r="U3557" s="114"/>
    </row>
    <row r="3558" spans="1:21" hidden="1" outlineLevel="2" x14ac:dyDescent="0.25">
      <c r="B3558" s="105">
        <v>11</v>
      </c>
      <c r="C3558" s="108">
        <f t="shared" ref="C3558" si="6157">-(IFERROR(VLOOKUP($B3558,$B3541:$C3546,2,0),0)+IFERROR(VLOOKUP($B3558,$D3541:$E3546,2,0),0)+IFERROR(VLOOKUP($B3558,$F3541:$G3546,2,0),0)+IFERROR(VLOOKUP($B3558,$H3541:$I3546,2,0),0)+IFERROR(VLOOKUP($B3558,$J3541:$K3546,2,0),0)+IFERROR(VLOOKUP($B3558,$L3541:$M3546,2,0),0)+IFERROR(VLOOKUP($B3558,$N3541:$O3546,2,0),0)+IFERROR(VLOOKUP($B3558,$P3541:$Q3546,2,0),0)+IFERROR(VLOOKUP($B3558,$R3541:$S3546,2,0),0))</f>
        <v>0</v>
      </c>
      <c r="E3558" s="110"/>
      <c r="M3558" s="110"/>
      <c r="O3558" s="105">
        <v>8</v>
      </c>
      <c r="P3558" s="185" t="e">
        <v>#NUM!</v>
      </c>
      <c r="Q3558" s="185" t="e">
        <v>#NUM!</v>
      </c>
      <c r="R3558" s="185" t="e">
        <v>#NUM!</v>
      </c>
      <c r="S3558" s="185" t="e">
        <v>#NUM!</v>
      </c>
      <c r="T3558" s="114"/>
      <c r="U3558" s="114"/>
    </row>
    <row r="3559" spans="1:21" hidden="1" outlineLevel="2" x14ac:dyDescent="0.25">
      <c r="B3559" s="105">
        <v>12</v>
      </c>
      <c r="C3559" s="108">
        <f t="shared" ref="C3559" si="6158">-(IFERROR(VLOOKUP($B3559,$B3541:$C3546,2,0),0)+IFERROR(VLOOKUP($B3559,$D3541:$E3546,2,0),0)+IFERROR(VLOOKUP($B3559,$F3541:$G3546,2,0),0)+IFERROR(VLOOKUP($B3559,$H3541:$I3546,2,0),0)+IFERROR(VLOOKUP($B3559,$J3541:$K3546,2,0),0)+IFERROR(VLOOKUP($B3559,$L3541:$M3546,2,0),0)+IFERROR(VLOOKUP($B3559,$N3541:$O3546,2,0),0)+IFERROR(VLOOKUP($B3559,$P3541:$Q3546,2,0),0)+IFERROR(VLOOKUP($B3559,$R3541:$S3546,2,0),0))</f>
        <v>0</v>
      </c>
      <c r="E3559" s="110"/>
      <c r="M3559" s="110"/>
      <c r="O3559" s="105">
        <v>9</v>
      </c>
      <c r="P3559" s="185" t="e">
        <v>#NUM!</v>
      </c>
      <c r="Q3559" s="185" t="e">
        <v>#NUM!</v>
      </c>
      <c r="R3559" s="185" t="e">
        <v>#NUM!</v>
      </c>
      <c r="S3559" s="185"/>
      <c r="T3559" s="114"/>
      <c r="U3559" s="114"/>
    </row>
    <row r="3560" spans="1:21" hidden="1" outlineLevel="2" x14ac:dyDescent="0.25">
      <c r="B3560" s="105">
        <v>13</v>
      </c>
      <c r="C3560" s="108">
        <f t="shared" ref="C3560" si="6159">-(IFERROR(VLOOKUP($B3560,$B3541:$C3546,2,0),0)+IFERROR(VLOOKUP($B3560,$D3541:$E3546,2,0),0)+IFERROR(VLOOKUP($B3560,$F3541:$G3546,2,0),0)+IFERROR(VLOOKUP($B3560,$H3541:$I3546,2,0),0)+IFERROR(VLOOKUP($B3560,$J3541:$K3546,2,0),0)+IFERROR(VLOOKUP($B3560,$L3541:$M3546,2,0),0)+IFERROR(VLOOKUP($B3560,$N3541:$O3546,2,0),0)+IFERROR(VLOOKUP($B3560,$P3541:$Q3546,2,0),0)+IFERROR(VLOOKUP($B3560,$R3541:$S3546,2,0),0))</f>
        <v>0</v>
      </c>
      <c r="E3560" s="110"/>
      <c r="F3560" s="110"/>
      <c r="G3560" s="324" t="s">
        <v>42</v>
      </c>
      <c r="H3560" s="324"/>
      <c r="I3560" s="324"/>
      <c r="J3560" s="324"/>
      <c r="K3560" s="324"/>
      <c r="L3560" s="324"/>
      <c r="M3560" s="110"/>
      <c r="O3560" s="105">
        <v>10</v>
      </c>
      <c r="P3560" s="185" t="e">
        <v>#NUM!</v>
      </c>
      <c r="Q3560" s="185" t="e">
        <v>#NUM!</v>
      </c>
      <c r="R3560" s="185"/>
      <c r="S3560" s="185"/>
      <c r="T3560" s="114"/>
      <c r="U3560" s="114"/>
    </row>
    <row r="3561" spans="1:21" hidden="1" outlineLevel="2" x14ac:dyDescent="0.25">
      <c r="B3561" s="105">
        <v>14</v>
      </c>
      <c r="C3561" s="108">
        <f t="shared" ref="C3561" si="6160">-(IFERROR(VLOOKUP($B3561,$B3541:$C3546,2,0),0)+IFERROR(VLOOKUP($B3561,$D3541:$E3546,2,0),0)+IFERROR(VLOOKUP($B3561,$F3541:$G3546,2,0),0)+IFERROR(VLOOKUP($B3561,$H3541:$I3546,2,0),0)+IFERROR(VLOOKUP($B3561,$J3541:$K3546,2,0),0)+IFERROR(VLOOKUP($B3561,$L3541:$M3546,2,0),0)+IFERROR(VLOOKUP($B3561,$N3541:$O3546,2,0),0)+IFERROR(VLOOKUP($B3561,$P3541:$Q3546,2,0),0)+IFERROR(VLOOKUP($B3561,$R3541:$S3546,2,0),0))</f>
        <v>0</v>
      </c>
      <c r="E3561" s="110"/>
      <c r="F3561" s="110"/>
      <c r="G3561" s="112">
        <v>6</v>
      </c>
      <c r="H3561" s="112">
        <v>5</v>
      </c>
      <c r="I3561" s="112">
        <v>4</v>
      </c>
      <c r="J3561" s="112">
        <v>3</v>
      </c>
      <c r="K3561" s="112">
        <v>2</v>
      </c>
      <c r="L3561" s="112">
        <v>1</v>
      </c>
      <c r="M3561" s="110"/>
      <c r="O3561" s="105">
        <v>11</v>
      </c>
      <c r="P3561" s="185" t="e">
        <v>#NUM!</v>
      </c>
      <c r="Q3561" s="185"/>
      <c r="R3561" s="185"/>
      <c r="S3561" s="185"/>
      <c r="T3561" s="114"/>
      <c r="U3561" s="114"/>
    </row>
    <row r="3562" spans="1:21" hidden="1" outlineLevel="2" x14ac:dyDescent="0.25">
      <c r="A3562" s="68" t="s">
        <v>41</v>
      </c>
      <c r="B3562" s="105">
        <v>15</v>
      </c>
      <c r="C3562" s="108">
        <f t="shared" ref="C3562" si="6161">-(IFERROR(VLOOKUP($B3562,$B3541:$C3546,2,0),0)+IFERROR(VLOOKUP($B3562,$D3541:$E3546,2,0),0)+IFERROR(VLOOKUP($B3562,$F3541:$G3546,2,0),0)+IFERROR(VLOOKUP($B3562,$H3541:$I3546,2,0),0)+IFERROR(VLOOKUP($B3562,$J3541:$K3546,2,0),0)+IFERROR(VLOOKUP($B3562,$L3541:$M3546,2,0),0)+IFERROR(VLOOKUP($B3562,$N3541:$O3546,2,0),0)+IFERROR(VLOOKUP($B3562,$P3541:$Q3546,2,0),0)+IFERROR(VLOOKUP($B3562,$R3541:$S3546,2,0),0))</f>
        <v>0</v>
      </c>
      <c r="E3562" s="110"/>
      <c r="F3562" s="105">
        <v>1</v>
      </c>
      <c r="G3562" s="184" t="e">
        <f t="array" ref="G3562:G3570">MMULT(MINVERSE($C$24:$K$32),$C3548:$C3556)</f>
        <v>#NUM!</v>
      </c>
      <c r="H3562" s="184" t="e">
        <f t="array" ref="H3562:H3569">MMULT(MINVERSE($C$24:$J$31),$C3548:$C3555)</f>
        <v>#NUM!</v>
      </c>
      <c r="I3562" s="184" t="e">
        <f t="array" ref="I3562:I3568">MMULT(MINVERSE($C$24:$I$30),$C3548:$C3554)</f>
        <v>#NUM!</v>
      </c>
      <c r="J3562" s="184" t="e">
        <f t="array" ref="J3562:J3567">MMULT(MINVERSE($C$24:$H$29),$C3548:$C3553)</f>
        <v>#NUM!</v>
      </c>
      <c r="K3562" s="184" t="e">
        <f t="array" ref="K3562:K3566">MMULT(MINVERSE($C$24:$G$28),$C3548:$C3552)</f>
        <v>#NUM!</v>
      </c>
      <c r="L3562" s="113"/>
      <c r="M3562" s="110"/>
      <c r="N3562" s="110"/>
      <c r="O3562" s="110"/>
      <c r="P3562" s="110"/>
    </row>
    <row r="3563" spans="1:21" hidden="1" outlineLevel="2" x14ac:dyDescent="0.25">
      <c r="B3563" s="105">
        <v>16</v>
      </c>
      <c r="C3563" s="108">
        <f t="shared" ref="C3563" si="6162">-(IFERROR(VLOOKUP($B3563,$B3541:$C3546,2,0),0)+IFERROR(VLOOKUP($B3563,$D3541:$E3546,2,0),0)+IFERROR(VLOOKUP($B3563,$F3541:$G3546,2,0),0)+IFERROR(VLOOKUP($B3563,$H3541:$I3546,2,0),0)+IFERROR(VLOOKUP($B3563,$J3541:$K3546,2,0),0)+IFERROR(VLOOKUP($B3563,$L3541:$M3546,2,0),0)+IFERROR(VLOOKUP($B3563,$N3541:$O3546,2,0),0)+IFERROR(VLOOKUP($B3563,$P3541:$Q3546,2,0),0)+IFERROR(VLOOKUP($B3563,$R3541:$S3546,2,0),0))</f>
        <v>0</v>
      </c>
      <c r="E3563" s="110"/>
      <c r="F3563" s="105">
        <v>2</v>
      </c>
      <c r="G3563" s="185" t="e">
        <v>#NUM!</v>
      </c>
      <c r="H3563" s="185" t="e">
        <v>#NUM!</v>
      </c>
      <c r="I3563" s="185" t="e">
        <v>#NUM!</v>
      </c>
      <c r="J3563" s="185" t="e">
        <v>#NUM!</v>
      </c>
      <c r="K3563" s="185" t="e">
        <v>#NUM!</v>
      </c>
      <c r="L3563" s="114"/>
      <c r="M3563" s="110"/>
      <c r="N3563" s="110"/>
      <c r="O3563" s="110"/>
      <c r="P3563" s="110"/>
    </row>
    <row r="3564" spans="1:21" hidden="1" outlineLevel="2" x14ac:dyDescent="0.25">
      <c r="B3564" s="105">
        <v>17</v>
      </c>
      <c r="C3564" s="108">
        <f t="shared" ref="C3564" si="6163">-(IFERROR(VLOOKUP($B3564,$B3541:$C3546,2,0),0)+IFERROR(VLOOKUP($B3564,$D3541:$E3546,2,0),0)+IFERROR(VLOOKUP($B3564,$F3541:$G3546,2,0),0)+IFERROR(VLOOKUP($B3564,$H3541:$I3546,2,0),0)+IFERROR(VLOOKUP($B3564,$J3541:$K3546,2,0),0)+IFERROR(VLOOKUP($B3564,$L3541:$M3546,2,0),0)+IFERROR(VLOOKUP($B3564,$N3541:$O3546,2,0),0)+IFERROR(VLOOKUP($B3564,$P3541:$Q3546,2,0),0)+IFERROR(VLOOKUP($B3564,$R3541:$S3546,2,0),0))</f>
        <v>0</v>
      </c>
      <c r="E3564" s="110"/>
      <c r="F3564" s="105">
        <v>3</v>
      </c>
      <c r="G3564" s="185" t="e">
        <v>#NUM!</v>
      </c>
      <c r="H3564" s="185" t="e">
        <v>#NUM!</v>
      </c>
      <c r="I3564" s="185" t="e">
        <v>#NUM!</v>
      </c>
      <c r="J3564" s="185" t="e">
        <v>#NUM!</v>
      </c>
      <c r="K3564" s="185" t="e">
        <v>#NUM!</v>
      </c>
      <c r="L3564" s="114"/>
      <c r="M3564" s="110"/>
    </row>
    <row r="3565" spans="1:21" hidden="1" outlineLevel="2" x14ac:dyDescent="0.25">
      <c r="B3565" s="105">
        <v>18</v>
      </c>
      <c r="C3565" s="108">
        <f t="shared" ref="C3565" si="6164">-(IFERROR(VLOOKUP($B3565,$B3541:$C3546,2,0),0)+IFERROR(VLOOKUP($B3565,$D3541:$E3546,2,0),0)+IFERROR(VLOOKUP($B3565,$F3541:$G3546,2,0),0)+IFERROR(VLOOKUP($B3565,$H3541:$I3546,2,0),0)+IFERROR(VLOOKUP($B3565,$J3541:$K3546,2,0),0)+IFERROR(VLOOKUP($B3565,$L3541:$M3546,2,0),0)+IFERROR(VLOOKUP($B3565,$N3541:$O3546,2,0),0)+IFERROR(VLOOKUP($B3565,$P3541:$Q3546,2,0),0)+IFERROR(VLOOKUP($B3565,$R3541:$S3546,2,0),0))</f>
        <v>0</v>
      </c>
      <c r="E3565" s="110"/>
      <c r="F3565" s="105">
        <v>4</v>
      </c>
      <c r="G3565" s="185" t="e">
        <v>#NUM!</v>
      </c>
      <c r="H3565" s="185" t="e">
        <v>#NUM!</v>
      </c>
      <c r="I3565" s="185" t="e">
        <v>#NUM!</v>
      </c>
      <c r="J3565" s="185" t="e">
        <v>#NUM!</v>
      </c>
      <c r="K3565" s="185" t="e">
        <v>#NUM!</v>
      </c>
      <c r="L3565" s="114"/>
      <c r="M3565" s="110"/>
    </row>
    <row r="3566" spans="1:21" hidden="1" outlineLevel="2" x14ac:dyDescent="0.25">
      <c r="B3566" s="105">
        <v>19</v>
      </c>
      <c r="C3566" s="108">
        <f t="shared" ref="C3566" si="6165">-(IFERROR(VLOOKUP($B3566,$B3541:$C3546,2,0),0)+IFERROR(VLOOKUP($B3566,$D3541:$E3546,2,0),0)+IFERROR(VLOOKUP($B3566,$F3541:$G3546,2,0),0)+IFERROR(VLOOKUP($B3566,$H3541:$I3546,2,0),0)+IFERROR(VLOOKUP($B3566,$J3541:$K3546,2,0),0)+IFERROR(VLOOKUP($B3566,$L3541:$M3546,2,0),0)+IFERROR(VLOOKUP($B3566,$N3541:$O3546,2,0),0)+IFERROR(VLOOKUP($B3566,$P3541:$Q3546,2,0),0)+IFERROR(VLOOKUP($B3566,$R3541:$S3546,2,0),0))</f>
        <v>0</v>
      </c>
      <c r="E3566" s="110" t="s">
        <v>40</v>
      </c>
      <c r="F3566" s="105">
        <v>5</v>
      </c>
      <c r="G3566" s="185" t="e">
        <v>#NUM!</v>
      </c>
      <c r="H3566" s="185" t="e">
        <v>#NUM!</v>
      </c>
      <c r="I3566" s="185" t="e">
        <v>#NUM!</v>
      </c>
      <c r="J3566" s="185" t="e">
        <v>#NUM!</v>
      </c>
      <c r="K3566" s="185" t="e">
        <v>#NUM!</v>
      </c>
      <c r="L3566" s="114"/>
      <c r="M3566" s="110"/>
    </row>
    <row r="3567" spans="1:21" hidden="1" outlineLevel="2" x14ac:dyDescent="0.25">
      <c r="B3567" s="105">
        <v>20</v>
      </c>
      <c r="C3567" s="108">
        <f t="shared" ref="C3567" si="6166">-(IFERROR(VLOOKUP($B3567,$B3541:$C3546,2,0),0)+IFERROR(VLOOKUP($B3567,$D3541:$E3546,2,0),0)+IFERROR(VLOOKUP($B3567,$F3541:$G3546,2,0),0)+IFERROR(VLOOKUP($B3567,$H3541:$I3546,2,0),0)+IFERROR(VLOOKUP($B3567,$J3541:$K3546,2,0),0)+IFERROR(VLOOKUP($B3567,$L3541:$M3546,2,0),0)+IFERROR(VLOOKUP($B3567,$N3541:$O3546,2,0),0)+IFERROR(VLOOKUP($B3567,$P3541:$Q3546,2,0),0)+IFERROR(VLOOKUP($B3567,$R3541:$S3546,2,0),0))</f>
        <v>0</v>
      </c>
      <c r="F3567" s="105">
        <v>6</v>
      </c>
      <c r="G3567" s="185" t="e">
        <v>#NUM!</v>
      </c>
      <c r="H3567" s="185" t="e">
        <v>#NUM!</v>
      </c>
      <c r="I3567" s="185" t="e">
        <v>#NUM!</v>
      </c>
      <c r="J3567" s="185" t="e">
        <v>#NUM!</v>
      </c>
      <c r="K3567" s="185"/>
      <c r="L3567" s="114"/>
      <c r="M3567" s="110"/>
    </row>
    <row r="3568" spans="1:21" hidden="1" outlineLevel="2" x14ac:dyDescent="0.25">
      <c r="B3568" s="105">
        <v>21</v>
      </c>
      <c r="C3568" s="108">
        <f t="shared" ref="C3568" si="6167">-(IFERROR(VLOOKUP($B3568,$B3541:$C3546,2,0),0)+IFERROR(VLOOKUP($B3568,$D3541:$E3546,2,0),0)+IFERROR(VLOOKUP($B3568,$F3541:$G3546,2,0),0)+IFERROR(VLOOKUP($B3568,$H3541:$I3546,2,0),0)+IFERROR(VLOOKUP($B3568,$J3541:$K3546,2,0),0)+IFERROR(VLOOKUP($B3568,$L3541:$M3546,2,0),0)+IFERROR(VLOOKUP($B3568,$N3541:$O3546,2,0),0)+IFERROR(VLOOKUP($B3568,$P3541:$Q3546,2,0),0)+IFERROR(VLOOKUP($B3568,$R3541:$S3546,2,0),0))</f>
        <v>0</v>
      </c>
      <c r="E3568" s="110"/>
      <c r="F3568" s="105">
        <v>7</v>
      </c>
      <c r="G3568" s="185" t="e">
        <v>#NUM!</v>
      </c>
      <c r="H3568" s="185" t="e">
        <v>#NUM!</v>
      </c>
      <c r="I3568" s="185" t="e">
        <v>#NUM!</v>
      </c>
      <c r="J3568" s="185"/>
      <c r="K3568" s="185"/>
      <c r="L3568" s="114"/>
      <c r="M3568" s="110"/>
    </row>
    <row r="3569" spans="1:24" hidden="1" outlineLevel="2" x14ac:dyDescent="0.25">
      <c r="E3569" s="110"/>
      <c r="F3569" s="105">
        <v>8</v>
      </c>
      <c r="G3569" s="185" t="e">
        <v>#NUM!</v>
      </c>
      <c r="H3569" s="185" t="e">
        <v>#NUM!</v>
      </c>
      <c r="I3569" s="185"/>
      <c r="J3569" s="185"/>
      <c r="K3569" s="185"/>
      <c r="L3569" s="114"/>
      <c r="M3569" s="110"/>
      <c r="X3569" s="110"/>
    </row>
    <row r="3570" spans="1:24" hidden="1" outlineLevel="2" x14ac:dyDescent="0.25">
      <c r="E3570" s="110"/>
      <c r="F3570" s="105">
        <v>9</v>
      </c>
      <c r="G3570" s="185" t="e">
        <v>#NUM!</v>
      </c>
      <c r="H3570" s="185"/>
      <c r="I3570" s="185"/>
      <c r="J3570" s="185"/>
      <c r="K3570" s="185"/>
      <c r="L3570" s="114"/>
      <c r="M3570" s="110"/>
      <c r="X3570" s="110"/>
    </row>
    <row r="3571" spans="1:24" hidden="1" outlineLevel="2" x14ac:dyDescent="0.25">
      <c r="A3571" s="117"/>
    </row>
    <row r="3572" spans="1:24" s="119" customFormat="1" hidden="1" outlineLevel="2" x14ac:dyDescent="0.25">
      <c r="A3572" s="118" t="s">
        <v>37</v>
      </c>
    </row>
    <row r="3573" spans="1:24" hidden="1" outlineLevel="2" x14ac:dyDescent="0.25">
      <c r="B3573" s="316" t="e">
        <f t="shared" ref="B3573:B3579" si="6168">B3540</f>
        <v>#REF!</v>
      </c>
      <c r="C3573" s="316"/>
      <c r="D3573" s="316" t="e">
        <f t="shared" ref="D3573:D3579" si="6169">D3540</f>
        <v>#REF!</v>
      </c>
      <c r="E3573" s="316"/>
      <c r="F3573" s="316" t="e">
        <f t="shared" ref="F3573:F3579" si="6170">F3540</f>
        <v>#REF!</v>
      </c>
      <c r="G3573" s="316"/>
      <c r="H3573" s="316" t="e">
        <f t="shared" ref="H3573:H3579" si="6171">H3540</f>
        <v>#REF!</v>
      </c>
      <c r="I3573" s="316"/>
      <c r="J3573" s="316" t="e">
        <f t="shared" ref="J3573:J3579" si="6172">J3540</f>
        <v>#REF!</v>
      </c>
      <c r="K3573" s="316"/>
      <c r="L3573" s="316" t="e">
        <f t="shared" ref="L3573:L3579" si="6173">L3540</f>
        <v>#REF!</v>
      </c>
      <c r="M3573" s="316"/>
    </row>
    <row r="3574" spans="1:24" hidden="1" outlineLevel="2" x14ac:dyDescent="0.25">
      <c r="B3574" s="105" t="e">
        <f t="shared" si="6168"/>
        <v>#REF!</v>
      </c>
      <c r="C3574" s="116" t="e">
        <f>IF($Q$2=2,IFERROR(INDEX($G3551:$L3557,MATCH(B3574,$F3551:$F3557,0),MATCH(INICIO!$C$59,$G3550:$L3550,0)),0),IF($Q$2=4,IFERROR(INDEX($P3551:$U3561,MATCH(B3574,$O3551:$O3561,0),MATCH(INICIO!$C$59,$P3550:$U3550,0)),0),IFERROR(INDEX($G3562:$L3570,MATCH(B3574,$F3562:$F3570,0),MATCH(INICIO!$C$59,$G3561:$L3561,0)),0)))</f>
        <v>#REF!</v>
      </c>
      <c r="D3574" s="105" t="e">
        <f t="shared" si="6169"/>
        <v>#REF!</v>
      </c>
      <c r="E3574" s="116" t="e">
        <f>IF($Q$2=2,IFERROR(INDEX($G3551:$L3557,MATCH(D3574,$F3551:$F3557,0),MATCH(INICIO!$C$59,$G3550:$L3550,0)),0),IF($Q$2=4,IFERROR(INDEX($P3551:$U3561,MATCH(D3574,$O3551:$O3561,0),MATCH(INICIO!$C$59,$P3550:$U3550,0)),0),IFERROR(INDEX($G3562:$L3570,MATCH(D3574,$F3562:$F3570,0),MATCH(INICIO!$C$59,$G3561:$L3561,0)),0)))</f>
        <v>#REF!</v>
      </c>
      <c r="F3574" s="105" t="e">
        <f t="shared" si="6170"/>
        <v>#REF!</v>
      </c>
      <c r="G3574" s="116" t="e">
        <f>IF($Q$2=2,IFERROR(INDEX($G3551:$L3557,MATCH(F3574,$F3551:$F3557,0),MATCH(INICIO!$C$59,$G3550:$L3550,0)),0),IF($Q$2=4,IFERROR(INDEX($P3551:$U3561,MATCH(F3574,$O3551:$O3561,0),MATCH(INICIO!$C$59,$P3550:$U3550,0)),0),IFERROR(INDEX($G3562:$L3570,MATCH(F3574,$F3562:$F3570,0),MATCH(INICIO!$C$59,$G3561:$L3561,0)),0)))</f>
        <v>#REF!</v>
      </c>
      <c r="H3574" s="105" t="e">
        <f t="shared" si="6171"/>
        <v>#REF!</v>
      </c>
      <c r="I3574" s="116" t="e">
        <f>IF($Q$2=2,IFERROR(INDEX($G3551:$L3557,MATCH(H3574,$F3551:$F3557,0),MATCH(INICIO!$C$59,$G3550:$L3550,0)),0),IF($Q$2=4,IFERROR(INDEX($P3551:$U3561,MATCH(H3574,$O3551:$O3561,0),MATCH(INICIO!$C$59,$P3550:$U3550,0)),0),IFERROR(INDEX($G3562:$L3570,MATCH(H3574,$F3562:$F3570,0),MATCH(INICIO!$C$59,$G3561:$L3561,0)),0)))</f>
        <v>#REF!</v>
      </c>
      <c r="J3574" s="105" t="e">
        <f t="shared" si="6172"/>
        <v>#REF!</v>
      </c>
      <c r="K3574" s="116" t="e">
        <f>IF($Q$2=2,IFERROR(INDEX($G3551:$L3557,MATCH(J3574,$F3551:$F3557,0),MATCH(INICIO!$C$59,$G3550:$L3550,0)),0),IF($Q$2=4,IFERROR(INDEX($P3551:$U3561,MATCH(J3574,$O3551:$O3561,0),MATCH(INICIO!$C$59,$P3550:$U3550,0)),0),IFERROR(INDEX($G3562:$L3570,MATCH(J3574,$F3562:$F3570,0),MATCH(INICIO!$C$59,$G3561:$L3561,0)),0)))</f>
        <v>#REF!</v>
      </c>
      <c r="L3574" s="105" t="e">
        <f t="shared" si="6173"/>
        <v>#REF!</v>
      </c>
      <c r="M3574" s="116" t="e">
        <f>IF($Q$2=2,IFERROR(INDEX($G3551:$L3557,MATCH(L3574,$F3551:$F3557,0),MATCH(INICIO!$C$59,$G3550:$L3550,0)),0),IF($Q$2=4,IFERROR(INDEX($P3551:$U3561,MATCH(L3574,$O3551:$O3561,0),MATCH(INICIO!$C$59,$P3550:$U3550,0)),0),IFERROR(INDEX($G3562:$L3570,MATCH(L3574,$F3562:$F3570,0),MATCH(INICIO!$C$59,$G3561:$L3561,0)),0)))</f>
        <v>#REF!</v>
      </c>
    </row>
    <row r="3575" spans="1:24" hidden="1" outlineLevel="2" x14ac:dyDescent="0.25">
      <c r="B3575" s="105" t="e">
        <f t="shared" si="6168"/>
        <v>#REF!</v>
      </c>
      <c r="C3575" s="116" t="e">
        <f>IF($Q$2=2,IFERROR(INDEX($G3551:$L3557,MATCH(B3575,$F3551:$F3557,0),MATCH(INICIO!$C$59,$G3550:$L3550,0)),0),IF($Q$2=4,IFERROR(INDEX($P3551:$U3561,MATCH(B3575,$O3551:$O3561,0),MATCH(INICIO!$C$59,$P3550:$U3550,0)),0),IFERROR(INDEX($G3562:$L3570,MATCH(B3575,$F3562:$F3570,0),MATCH(INICIO!$C$59,$G3561:$L3561,0)),0)))</f>
        <v>#REF!</v>
      </c>
      <c r="D3575" s="105" t="e">
        <f t="shared" si="6169"/>
        <v>#REF!</v>
      </c>
      <c r="E3575" s="116" t="e">
        <f>IF($Q$2=2,IFERROR(INDEX($G3551:$L3557,MATCH(D3575,$F3551:$F3557,0),MATCH(INICIO!$C$59,$G3550:$L3550,0)),0),IF($Q$2=4,IFERROR(INDEX($P3551:$U3561,MATCH(D3575,$O3551:$O3561,0),MATCH(INICIO!$C$59,$P3550:$U3550,0)),0),IFERROR(INDEX($G3562:$L3570,MATCH(D3575,$F3562:$F3570,0),MATCH(INICIO!$C$59,$G3561:$L3561,0)),0)))</f>
        <v>#REF!</v>
      </c>
      <c r="F3575" s="105" t="e">
        <f t="shared" si="6170"/>
        <v>#REF!</v>
      </c>
      <c r="G3575" s="116" t="e">
        <f>IF($Q$2=2,IFERROR(INDEX($G3551:$L3557,MATCH(F3575,$F3551:$F3557,0),MATCH(INICIO!$C$59,$G3550:$L3550,0)),0),IF($Q$2=4,IFERROR(INDEX($P3551:$U3561,MATCH(F3575,$O3551:$O3561,0),MATCH(INICIO!$C$59,$P3550:$U3550,0)),0),IFERROR(INDEX($G3562:$L3570,MATCH(F3575,$F3562:$F3570,0),MATCH(INICIO!$C$59,$G3561:$L3561,0)),0)))</f>
        <v>#REF!</v>
      </c>
      <c r="H3575" s="105" t="e">
        <f t="shared" si="6171"/>
        <v>#REF!</v>
      </c>
      <c r="I3575" s="116" t="e">
        <f>IF($Q$2=2,IFERROR(INDEX($G3551:$L3557,MATCH(H3575,$F3551:$F3557,0),MATCH(INICIO!$C$59,$G3550:$L3550,0)),0),IF($Q$2=4,IFERROR(INDEX($P3551:$U3561,MATCH(H3575,$O3551:$O3561,0),MATCH(INICIO!$C$59,$P3550:$U3550,0)),0),IFERROR(INDEX($G3562:$L3570,MATCH(H3575,$F3562:$F3570,0),MATCH(INICIO!$C$59,$G3561:$L3561,0)),0)))</f>
        <v>#REF!</v>
      </c>
      <c r="J3575" s="105" t="e">
        <f t="shared" si="6172"/>
        <v>#REF!</v>
      </c>
      <c r="K3575" s="116" t="e">
        <f>IF($Q$2=2,IFERROR(INDEX($G3551:$L3557,MATCH(J3575,$F3551:$F3557,0),MATCH(INICIO!$C$59,$G3550:$L3550,0)),0),IF($Q$2=4,IFERROR(INDEX($P3551:$U3561,MATCH(J3575,$O3551:$O3561,0),MATCH(INICIO!$C$59,$P3550:$U3550,0)),0),IFERROR(INDEX($G3562:$L3570,MATCH(J3575,$F3562:$F3570,0),MATCH(INICIO!$C$59,$G3561:$L3561,0)),0)))</f>
        <v>#REF!</v>
      </c>
      <c r="L3575" s="105" t="e">
        <f t="shared" si="6173"/>
        <v>#REF!</v>
      </c>
      <c r="M3575" s="116" t="e">
        <f>IF($Q$2=2,IFERROR(INDEX($G3551:$L3557,MATCH(L3575,$F3551:$F3557,0),MATCH(INICIO!$C$59,$G3550:$L3550,0)),0),IF($Q$2=4,IFERROR(INDEX($P3551:$U3561,MATCH(L3575,$O3551:$O3561,0),MATCH(INICIO!$C$59,$P3550:$U3550,0)),0),IFERROR(INDEX($G3562:$L3570,MATCH(L3575,$F3562:$F3570,0),MATCH(INICIO!$C$59,$G3561:$L3561,0)),0)))</f>
        <v>#REF!</v>
      </c>
    </row>
    <row r="3576" spans="1:24" hidden="1" outlineLevel="2" x14ac:dyDescent="0.25">
      <c r="B3576" s="105" t="e">
        <f t="shared" si="6168"/>
        <v>#REF!</v>
      </c>
      <c r="C3576" s="116" t="e">
        <f>IF($Q$2=2,IFERROR(INDEX($G3551:$L3557,MATCH(B3576,$F3551:$F3557,0),MATCH(INICIO!$C$59,$G3550:$L3550,0)),0),IF($Q$2=4,IFERROR(INDEX($P3551:$U3561,MATCH(B3576,$O3551:$O3561,0),MATCH(INICIO!$C$59,$P3550:$U3550,0)),0),IFERROR(INDEX($G3562:$L3570,MATCH(B3576,$F3562:$F3570,0),MATCH(INICIO!$C$59,$G3561:$L3561,0)),0)))</f>
        <v>#REF!</v>
      </c>
      <c r="D3576" s="105" t="e">
        <f t="shared" si="6169"/>
        <v>#REF!</v>
      </c>
      <c r="E3576" s="116" t="e">
        <f>IF($Q$2=2,IFERROR(INDEX($G3551:$L3557,MATCH(D3576,$F3551:$F3557,0),MATCH(INICIO!$C$59,$G3550:$L3550,0)),0),IF($Q$2=4,IFERROR(INDEX($P3551:$U3561,MATCH(D3576,$O3551:$O3561,0),MATCH(INICIO!$C$59,$P3550:$U3550,0)),0),IFERROR(INDEX($G3562:$L3570,MATCH(D3576,$F3562:$F3570,0),MATCH(INICIO!$C$59,$G3561:$L3561,0)),0)))</f>
        <v>#REF!</v>
      </c>
      <c r="F3576" s="105" t="e">
        <f t="shared" si="6170"/>
        <v>#REF!</v>
      </c>
      <c r="G3576" s="116" t="e">
        <f>IF($Q$2=2,IFERROR(INDEX($G3551:$L3557,MATCH(F3576,$F3551:$F3557,0),MATCH(INICIO!$C$59,$G3550:$L3550,0)),0),IF($Q$2=4,IFERROR(INDEX($P3551:$U3561,MATCH(F3576,$O3551:$O3561,0),MATCH(INICIO!$C$59,$P3550:$U3550,0)),0),IFERROR(INDEX($G3562:$L3570,MATCH(F3576,$F3562:$F3570,0),MATCH(INICIO!$C$59,$G3561:$L3561,0)),0)))</f>
        <v>#REF!</v>
      </c>
      <c r="H3576" s="105" t="e">
        <f t="shared" si="6171"/>
        <v>#REF!</v>
      </c>
      <c r="I3576" s="116" t="e">
        <f>IF($Q$2=2,IFERROR(INDEX($G3551:$L3557,MATCH(H3576,$F3551:$F3557,0),MATCH(INICIO!$C$59,$G3550:$L3550,0)),0),IF($Q$2=4,IFERROR(INDEX($P3551:$U3561,MATCH(H3576,$O3551:$O3561,0),MATCH(INICIO!$C$59,$P3550:$U3550,0)),0),IFERROR(INDEX($G3562:$L3570,MATCH(H3576,$F3562:$F3570,0),MATCH(INICIO!$C$59,$G3561:$L3561,0)),0)))</f>
        <v>#REF!</v>
      </c>
      <c r="J3576" s="105" t="e">
        <f t="shared" si="6172"/>
        <v>#REF!</v>
      </c>
      <c r="K3576" s="116" t="e">
        <f>IF($Q$2=2,IFERROR(INDEX($G3551:$L3557,MATCH(J3576,$F3551:$F3557,0),MATCH(INICIO!$C$59,$G3550:$L3550,0)),0),IF($Q$2=4,IFERROR(INDEX($P3551:$U3561,MATCH(J3576,$O3551:$O3561,0),MATCH(INICIO!$C$59,$P3550:$U3550,0)),0),IFERROR(INDEX($G3562:$L3570,MATCH(J3576,$F3562:$F3570,0),MATCH(INICIO!$C$59,$G3561:$L3561,0)),0)))</f>
        <v>#REF!</v>
      </c>
      <c r="L3576" s="105" t="e">
        <f t="shared" si="6173"/>
        <v>#REF!</v>
      </c>
      <c r="M3576" s="116" t="e">
        <f>IF($Q$2=2,IFERROR(INDEX($G3551:$L3557,MATCH(L3576,$F3551:$F3557,0),MATCH(INICIO!$C$59,$G3550:$L3550,0)),0),IF($Q$2=4,IFERROR(INDEX($P3551:$U3561,MATCH(L3576,$O3551:$O3561,0),MATCH(INICIO!$C$59,$P3550:$U3550,0)),0),IFERROR(INDEX($G3562:$L3570,MATCH(L3576,$F3562:$F3570,0),MATCH(INICIO!$C$59,$G3561:$L3561,0)),0)))</f>
        <v>#REF!</v>
      </c>
    </row>
    <row r="3577" spans="1:24" hidden="1" outlineLevel="2" x14ac:dyDescent="0.25">
      <c r="B3577" s="105" t="e">
        <f t="shared" si="6168"/>
        <v>#REF!</v>
      </c>
      <c r="C3577" s="116" t="e">
        <f>IF($Q$2=2,IFERROR(INDEX($G3551:$L3557,MATCH(B3577,$F3551:$F3557,0),MATCH(INICIO!$C$59,$G3550:$L3550,0)),0),IF($Q$2=4,IFERROR(INDEX($P3551:$U3561,MATCH(B3577,$O3551:$O3561,0),MATCH(INICIO!$C$59,$P3550:$U3550,0)),0),IFERROR(INDEX($G3562:$L3570,MATCH(B3577,$F3562:$F3570,0),MATCH(INICIO!$C$59,$G3561:$L3561,0)),0)))</f>
        <v>#REF!</v>
      </c>
      <c r="D3577" s="105" t="e">
        <f t="shared" si="6169"/>
        <v>#REF!</v>
      </c>
      <c r="E3577" s="116" t="e">
        <f>IF($Q$2=2,IFERROR(INDEX($G3551:$L3557,MATCH(D3577,$F3551:$F3557,0),MATCH(INICIO!$C$59,$G3550:$L3550,0)),0),IF($Q$2=4,IFERROR(INDEX($P3551:$U3561,MATCH(D3577,$O3551:$O3561,0),MATCH(INICIO!$C$59,$P3550:$U3550,0)),0),IFERROR(INDEX($G3562:$L3570,MATCH(D3577,$F3562:$F3570,0),MATCH(INICIO!$C$59,$G3561:$L3561,0)),0)))</f>
        <v>#REF!</v>
      </c>
      <c r="F3577" s="105" t="e">
        <f t="shared" si="6170"/>
        <v>#REF!</v>
      </c>
      <c r="G3577" s="116" t="e">
        <f>IF($Q$2=2,IFERROR(INDEX($G3551:$L3557,MATCH(F3577,$F3551:$F3557,0),MATCH(INICIO!$C$59,$G3550:$L3550,0)),0),IF($Q$2=4,IFERROR(INDEX($P3551:$U3561,MATCH(F3577,$O3551:$O3561,0),MATCH(INICIO!$C$59,$P3550:$U3550,0)),0),IFERROR(INDEX($G3562:$L3570,MATCH(F3577,$F3562:$F3570,0),MATCH(INICIO!$C$59,$G3561:$L3561,0)),0)))</f>
        <v>#REF!</v>
      </c>
      <c r="H3577" s="105" t="e">
        <f t="shared" si="6171"/>
        <v>#REF!</v>
      </c>
      <c r="I3577" s="116" t="e">
        <f>IF($Q$2=2,IFERROR(INDEX($G3551:$L3557,MATCH(H3577,$F3551:$F3557,0),MATCH(INICIO!$C$59,$G3550:$L3550,0)),0),IF($Q$2=4,IFERROR(INDEX($P3551:$U3561,MATCH(H3577,$O3551:$O3561,0),MATCH(INICIO!$C$59,$P3550:$U3550,0)),0),IFERROR(INDEX($G3562:$L3570,MATCH(H3577,$F3562:$F3570,0),MATCH(INICIO!$C$59,$G3561:$L3561,0)),0)))</f>
        <v>#REF!</v>
      </c>
      <c r="J3577" s="105" t="e">
        <f t="shared" si="6172"/>
        <v>#REF!</v>
      </c>
      <c r="K3577" s="116" t="e">
        <f>IF($Q$2=2,IFERROR(INDEX($G3551:$L3557,MATCH(J3577,$F3551:$F3557,0),MATCH(INICIO!$C$59,$G3550:$L3550,0)),0),IF($Q$2=4,IFERROR(INDEX($P3551:$U3561,MATCH(J3577,$O3551:$O3561,0),MATCH(INICIO!$C$59,$P3550:$U3550,0)),0),IFERROR(INDEX($G3562:$L3570,MATCH(J3577,$F3562:$F3570,0),MATCH(INICIO!$C$59,$G3561:$L3561,0)),0)))</f>
        <v>#REF!</v>
      </c>
      <c r="L3577" s="105" t="e">
        <f t="shared" si="6173"/>
        <v>#REF!</v>
      </c>
      <c r="M3577" s="116" t="e">
        <f>IF($Q$2=2,IFERROR(INDEX($G3551:$L3557,MATCH(L3577,$F3551:$F3557,0),MATCH(INICIO!$C$59,$G3550:$L3550,0)),0),IF($Q$2=4,IFERROR(INDEX($P3551:$U3561,MATCH(L3577,$O3551:$O3561,0),MATCH(INICIO!$C$59,$P3550:$U3550,0)),0),IFERROR(INDEX($G3562:$L3570,MATCH(L3577,$F3562:$F3570,0),MATCH(INICIO!$C$59,$G3561:$L3561,0)),0)))</f>
        <v>#REF!</v>
      </c>
    </row>
    <row r="3578" spans="1:24" hidden="1" outlineLevel="2" x14ac:dyDescent="0.25">
      <c r="B3578" s="105" t="e">
        <f t="shared" si="6168"/>
        <v>#REF!</v>
      </c>
      <c r="C3578" s="116" t="e">
        <f>IF($Q$2=2,IFERROR(INDEX($G3551:$L3557,MATCH(B3578,$F3551:$F3557,0),MATCH(INICIO!$C$59,$G3550:$L3550,0)),0),IF($Q$2=4,IFERROR(INDEX($P3551:$U3561,MATCH(B3578,$O3551:$O3561,0),MATCH(INICIO!$C$59,$P3550:$U3550,0)),0),IFERROR(INDEX($G3562:$L3570,MATCH(B3578,$F3562:$F3570,0),MATCH(INICIO!$C$59,$G3561:$L3561,0)),0)))</f>
        <v>#REF!</v>
      </c>
      <c r="D3578" s="105" t="e">
        <f t="shared" si="6169"/>
        <v>#REF!</v>
      </c>
      <c r="E3578" s="116" t="e">
        <f>IF($Q$2=2,IFERROR(INDEX($G3551:$L3557,MATCH(D3578,$F3551:$F3557,0),MATCH(INICIO!$C$59,$G3550:$L3550,0)),0),IF($Q$2=4,IFERROR(INDEX($P3551:$U3561,MATCH(D3578,$O3551:$O3561,0),MATCH(INICIO!$C$59,$P3550:$U3550,0)),0),IFERROR(INDEX($G3562:$L3570,MATCH(D3578,$F3562:$F3570,0),MATCH(INICIO!$C$59,$G3561:$L3561,0)),0)))</f>
        <v>#REF!</v>
      </c>
      <c r="F3578" s="105" t="e">
        <f t="shared" si="6170"/>
        <v>#REF!</v>
      </c>
      <c r="G3578" s="116" t="e">
        <f>IF($Q$2=2,IFERROR(INDEX($G3551:$L3557,MATCH(F3578,$F3551:$F3557,0),MATCH(INICIO!$C$59,$G3550:$L3550,0)),0),IF($Q$2=4,IFERROR(INDEX($P3551:$U3561,MATCH(F3578,$O3551:$O3561,0),MATCH(INICIO!$C$59,$P3550:$U3550,0)),0),IFERROR(INDEX($G3562:$L3570,MATCH(F3578,$F3562:$F3570,0),MATCH(INICIO!$C$59,$G3561:$L3561,0)),0)))</f>
        <v>#REF!</v>
      </c>
      <c r="H3578" s="105" t="e">
        <f t="shared" si="6171"/>
        <v>#REF!</v>
      </c>
      <c r="I3578" s="116" t="e">
        <f>IF($Q$2=2,IFERROR(INDEX($G3551:$L3557,MATCH(H3578,$F3551:$F3557,0),MATCH(INICIO!$C$59,$G3550:$L3550,0)),0),IF($Q$2=4,IFERROR(INDEX($P3551:$U3561,MATCH(H3578,$O3551:$O3561,0),MATCH(INICIO!$C$59,$P3550:$U3550,0)),0),IFERROR(INDEX($G3562:$L3570,MATCH(H3578,$F3562:$F3570,0),MATCH(INICIO!$C$59,$G3561:$L3561,0)),0)))</f>
        <v>#REF!</v>
      </c>
      <c r="J3578" s="105" t="e">
        <f t="shared" si="6172"/>
        <v>#REF!</v>
      </c>
      <c r="K3578" s="116" t="e">
        <f>IF($Q$2=2,IFERROR(INDEX($G3551:$L3557,MATCH(J3578,$F3551:$F3557,0),MATCH(INICIO!$C$59,$G3550:$L3550,0)),0),IF($Q$2=4,IFERROR(INDEX($P3551:$U3561,MATCH(J3578,$O3551:$O3561,0),MATCH(INICIO!$C$59,$P3550:$U3550,0)),0),IFERROR(INDEX($G3562:$L3570,MATCH(J3578,$F3562:$F3570,0),MATCH(INICIO!$C$59,$G3561:$L3561,0)),0)))</f>
        <v>#REF!</v>
      </c>
      <c r="L3578" s="105" t="e">
        <f t="shared" si="6173"/>
        <v>#REF!</v>
      </c>
      <c r="M3578" s="116" t="e">
        <f>IF($Q$2=2,IFERROR(INDEX($G3551:$L3557,MATCH(L3578,$F3551:$F3557,0),MATCH(INICIO!$C$59,$G3550:$L3550,0)),0),IF($Q$2=4,IFERROR(INDEX($P3551:$U3561,MATCH(L3578,$O3551:$O3561,0),MATCH(INICIO!$C$59,$P3550:$U3550,0)),0),IFERROR(INDEX($G3562:$L3570,MATCH(L3578,$F3562:$F3570,0),MATCH(INICIO!$C$59,$G3561:$L3561,0)),0)))</f>
        <v>#REF!</v>
      </c>
    </row>
    <row r="3579" spans="1:24" hidden="1" outlineLevel="2" x14ac:dyDescent="0.25">
      <c r="B3579" s="105" t="e">
        <f t="shared" si="6168"/>
        <v>#REF!</v>
      </c>
      <c r="C3579" s="116" t="e">
        <f>IF($Q$2=2,IFERROR(INDEX($G3551:$L3557,MATCH(B3579,$F3551:$F3557,0),MATCH(INICIO!$C$59,$G3550:$L3550,0)),0),IF($Q$2=4,IFERROR(INDEX($P3551:$U3561,MATCH(B3579,$O3551:$O3561,0),MATCH(INICIO!$C$59,$P3550:$U3550,0)),0),IFERROR(INDEX($G3562:$L3570,MATCH(B3579,$F3562:$F3570,0),MATCH(INICIO!$C$59,$G3561:$L3561,0)),0)))</f>
        <v>#REF!</v>
      </c>
      <c r="D3579" s="105" t="e">
        <f t="shared" si="6169"/>
        <v>#REF!</v>
      </c>
      <c r="E3579" s="116" t="e">
        <f>IF($Q$2=2,IFERROR(INDEX($G3551:$L3557,MATCH(D3579,$F3551:$F3557,0),MATCH(INICIO!$C$59,$G3550:$L3550,0)),0),IF($Q$2=4,IFERROR(INDEX($P3551:$U3561,MATCH(D3579,$O3551:$O3561,0),MATCH(INICIO!$C$59,$P3550:$U3550,0)),0),IFERROR(INDEX($G3562:$L3570,MATCH(D3579,$F3562:$F3570,0),MATCH(INICIO!$C$59,$G3561:$L3561,0)),0)))</f>
        <v>#REF!</v>
      </c>
      <c r="F3579" s="105" t="e">
        <f t="shared" si="6170"/>
        <v>#REF!</v>
      </c>
      <c r="G3579" s="116" t="e">
        <f>IF($Q$2=2,IFERROR(INDEX($G3551:$L3557,MATCH(F3579,$F3551:$F3557,0),MATCH(INICIO!$C$59,$G3550:$L3550,0)),0),IF($Q$2=4,IFERROR(INDEX($P3551:$U3561,MATCH(F3579,$O3551:$O3561,0),MATCH(INICIO!$C$59,$P3550:$U3550,0)),0),IFERROR(INDEX($G3562:$L3570,MATCH(F3579,$F3562:$F3570,0),MATCH(INICIO!$C$59,$G3561:$L3561,0)),0)))</f>
        <v>#REF!</v>
      </c>
      <c r="H3579" s="105" t="e">
        <f t="shared" si="6171"/>
        <v>#REF!</v>
      </c>
      <c r="I3579" s="116" t="e">
        <f>IF($Q$2=2,IFERROR(INDEX($G3551:$L3557,MATCH(H3579,$F3551:$F3557,0),MATCH(INICIO!$C$59,$G3550:$L3550,0)),0),IF($Q$2=4,IFERROR(INDEX($P3551:$U3561,MATCH(H3579,$O3551:$O3561,0),MATCH(INICIO!$C$59,$P3550:$U3550,0)),0),IFERROR(INDEX($G3562:$L3570,MATCH(H3579,$F3562:$F3570,0),MATCH(INICIO!$C$59,$G3561:$L3561,0)),0)))</f>
        <v>#REF!</v>
      </c>
      <c r="J3579" s="105" t="e">
        <f t="shared" si="6172"/>
        <v>#REF!</v>
      </c>
      <c r="K3579" s="116" t="e">
        <f>IF($Q$2=2,IFERROR(INDEX($G3551:$L3557,MATCH(J3579,$F3551:$F3557,0),MATCH(INICIO!$C$59,$G3550:$L3550,0)),0),IF($Q$2=4,IFERROR(INDEX($P3551:$U3561,MATCH(J3579,$O3551:$O3561,0),MATCH(INICIO!$C$59,$P3550:$U3550,0)),0),IFERROR(INDEX($G3562:$L3570,MATCH(J3579,$F3562:$F3570,0),MATCH(INICIO!$C$59,$G3561:$L3561,0)),0)))</f>
        <v>#REF!</v>
      </c>
      <c r="L3579" s="105" t="e">
        <f t="shared" si="6173"/>
        <v>#REF!</v>
      </c>
      <c r="M3579" s="116" t="e">
        <f>IF($Q$2=2,IFERROR(INDEX($G3551:$L3557,MATCH(L3579,$F3551:$F3557,0),MATCH(INICIO!$C$59,$G3550:$L3550,0)),0),IF($Q$2=4,IFERROR(INDEX($P3551:$U3561,MATCH(L3579,$O3551:$O3561,0),MATCH(INICIO!$C$59,$P3550:$U3550,0)),0),IFERROR(INDEX($G3562:$L3570,MATCH(L3579,$F3562:$F3570,0),MATCH(INICIO!$C$59,$G3561:$L3561,0)),0)))</f>
        <v>#REF!</v>
      </c>
    </row>
    <row r="3580" spans="1:24" hidden="1" outlineLevel="2" x14ac:dyDescent="0.25"/>
    <row r="3581" spans="1:24" s="119" customFormat="1" hidden="1" outlineLevel="2" x14ac:dyDescent="0.25">
      <c r="A3581" s="118" t="s">
        <v>43</v>
      </c>
    </row>
    <row r="3582" spans="1:24" hidden="1" outlineLevel="2" x14ac:dyDescent="0.25">
      <c r="C3582" s="196">
        <f t="shared" ref="C3582:H3582" si="6174">E$2</f>
        <v>1</v>
      </c>
      <c r="D3582" s="196">
        <f t="shared" si="6174"/>
        <v>2</v>
      </c>
      <c r="E3582" s="196">
        <f t="shared" si="6174"/>
        <v>3</v>
      </c>
      <c r="F3582" s="196">
        <f t="shared" si="6174"/>
        <v>4</v>
      </c>
      <c r="G3582" s="196">
        <f t="shared" si="6174"/>
        <v>5</v>
      </c>
      <c r="H3582" s="196">
        <f t="shared" si="6174"/>
        <v>6</v>
      </c>
    </row>
    <row r="3583" spans="1:24" hidden="1" outlineLevel="2" x14ac:dyDescent="0.25">
      <c r="B3583" s="122" t="s">
        <v>44</v>
      </c>
      <c r="C3583" s="123" t="e">
        <f t="array" ref="C3583:C3588">MMULT(MMULT(C$8:H$13,$AZ$8:$BE$13),C3574:C3579)+MMULT(MINVERSE(TRANSPOSE($AZ$8:$BE$13)),C3541:C3546)</f>
        <v>#REF!</v>
      </c>
      <c r="D3583" s="123" t="e">
        <f t="array" ref="D3583:D3588">MMULT(MMULT(K$8:P$13,$AZ$8:$BE$13),E3574:E3579)+MMULT(MINVERSE(TRANSPOSE($AZ$8:$BE$13)),E3541:E3546)</f>
        <v>#REF!</v>
      </c>
      <c r="E3583" s="123" t="e">
        <f t="array" ref="E3583:E3588">MMULT(MMULT(S$8:X$13,$AZ$8:$BE$13),G3574:G3579)+MMULT(MINVERSE(TRANSPOSE($AZ$8:$BE$13)),G3541:G3546)</f>
        <v>#REF!</v>
      </c>
      <c r="F3583" s="123" t="e">
        <f t="array" ref="F3583:F3588">MMULT(MMULT(AA$8:AF$13,$AZ$8:$BE$13),I3574:I3579)+MMULT(MINVERSE(TRANSPOSE($AZ$8:$BE$13)),I3541:I3546)</f>
        <v>#REF!</v>
      </c>
      <c r="G3583" s="123" t="e">
        <f t="array" ref="G3583:G3588">MMULT(MMULT(AI$8:AN$13,$AZ$8:$BE$13),K3574:K3579)+MMULT(MINVERSE(TRANSPOSE($AZ$8:$BE$13)),K3541:K3546)</f>
        <v>#REF!</v>
      </c>
      <c r="H3583" s="123" t="e">
        <f t="array" ref="H3583:H3588">MMULT(MMULT(AQ$8:AV$13,$AZ$8:$BE$13),M3574:M3579)+MMULT(MINVERSE(TRANSPOSE($AZ$8:$BE$13)),M3541:M3546)</f>
        <v>#REF!</v>
      </c>
      <c r="N3583" s="124"/>
      <c r="P3583" s="124"/>
    </row>
    <row r="3584" spans="1:24" hidden="1" outlineLevel="2" x14ac:dyDescent="0.25">
      <c r="B3584" s="122" t="s">
        <v>45</v>
      </c>
      <c r="C3584" s="123" t="e">
        <v>#REF!</v>
      </c>
      <c r="D3584" s="123" t="e">
        <v>#REF!</v>
      </c>
      <c r="E3584" s="123" t="e">
        <v>#REF!</v>
      </c>
      <c r="F3584" s="123" t="e">
        <v>#REF!</v>
      </c>
      <c r="G3584" s="123" t="e">
        <v>#REF!</v>
      </c>
      <c r="H3584" s="123" t="e">
        <v>#REF!</v>
      </c>
      <c r="N3584" s="124"/>
      <c r="P3584" s="124"/>
    </row>
    <row r="3585" spans="1:93" hidden="1" outlineLevel="2" x14ac:dyDescent="0.25">
      <c r="B3585" s="122" t="s">
        <v>46</v>
      </c>
      <c r="C3585" s="123" t="e">
        <v>#REF!</v>
      </c>
      <c r="D3585" s="195" t="e">
        <v>#REF!</v>
      </c>
      <c r="E3585" s="123" t="e">
        <v>#REF!</v>
      </c>
      <c r="F3585" s="123" t="e">
        <v>#REF!</v>
      </c>
      <c r="G3585" s="123" t="e">
        <v>#REF!</v>
      </c>
      <c r="H3585" s="123" t="e">
        <v>#REF!</v>
      </c>
      <c r="N3585" s="124"/>
      <c r="P3585" s="124"/>
    </row>
    <row r="3586" spans="1:93" hidden="1" outlineLevel="2" x14ac:dyDescent="0.25">
      <c r="B3586" s="122" t="s">
        <v>47</v>
      </c>
      <c r="C3586" s="123" t="e">
        <v>#REF!</v>
      </c>
      <c r="D3586" s="123" t="e">
        <v>#REF!</v>
      </c>
      <c r="E3586" s="123" t="e">
        <v>#REF!</v>
      </c>
      <c r="F3586" s="123" t="e">
        <v>#REF!</v>
      </c>
      <c r="G3586" s="123" t="e">
        <v>#REF!</v>
      </c>
      <c r="H3586" s="123" t="e">
        <v>#REF!</v>
      </c>
      <c r="N3586" s="124"/>
      <c r="P3586" s="124"/>
    </row>
    <row r="3587" spans="1:93" hidden="1" outlineLevel="2" x14ac:dyDescent="0.25">
      <c r="B3587" s="122" t="s">
        <v>48</v>
      </c>
      <c r="C3587" s="123" t="e">
        <v>#REF!</v>
      </c>
      <c r="D3587" s="123" t="e">
        <v>#REF!</v>
      </c>
      <c r="E3587" s="123" t="e">
        <v>#REF!</v>
      </c>
      <c r="F3587" s="123" t="e">
        <v>#REF!</v>
      </c>
      <c r="G3587" s="123" t="e">
        <v>#REF!</v>
      </c>
      <c r="H3587" s="123" t="e">
        <v>#REF!</v>
      </c>
      <c r="N3587" s="124"/>
      <c r="P3587" s="124"/>
    </row>
    <row r="3588" spans="1:93" hidden="1" outlineLevel="2" x14ac:dyDescent="0.25">
      <c r="B3588" s="122" t="s">
        <v>49</v>
      </c>
      <c r="C3588" s="123" t="e">
        <v>#REF!</v>
      </c>
      <c r="D3588" s="123" t="e">
        <v>#REF!</v>
      </c>
      <c r="E3588" s="123" t="e">
        <v>#REF!</v>
      </c>
      <c r="F3588" s="123" t="e">
        <v>#REF!</v>
      </c>
      <c r="G3588" s="123" t="e">
        <v>#REF!</v>
      </c>
      <c r="H3588" s="123" t="e">
        <v>#REF!</v>
      </c>
      <c r="N3588" s="124"/>
      <c r="P3588" s="124"/>
    </row>
    <row r="3589" spans="1:93" hidden="1" outlineLevel="2" x14ac:dyDescent="0.25"/>
    <row r="3590" spans="1:93" hidden="1" outlineLevel="2" x14ac:dyDescent="0.25">
      <c r="B3590" s="318" t="s">
        <v>50</v>
      </c>
      <c r="C3590" s="319"/>
      <c r="D3590" s="319"/>
      <c r="E3590" s="319"/>
      <c r="F3590" s="319"/>
      <c r="G3590" s="319"/>
      <c r="H3590" s="319"/>
      <c r="I3590" s="319"/>
      <c r="J3590" s="319"/>
      <c r="K3590" s="319"/>
      <c r="L3590" s="320"/>
      <c r="M3590" s="321" t="s">
        <v>51</v>
      </c>
      <c r="N3590" s="322"/>
      <c r="O3590" s="322"/>
      <c r="P3590" s="322"/>
      <c r="Q3590" s="322"/>
      <c r="R3590" s="322"/>
      <c r="S3590" s="322"/>
      <c r="T3590" s="322"/>
      <c r="U3590" s="322"/>
      <c r="V3590" s="323"/>
      <c r="W3590" s="321" t="s">
        <v>52</v>
      </c>
      <c r="X3590" s="322"/>
      <c r="Y3590" s="322"/>
      <c r="Z3590" s="322"/>
      <c r="AA3590" s="322"/>
      <c r="AB3590" s="322"/>
      <c r="AC3590" s="322"/>
      <c r="AD3590" s="322"/>
      <c r="AE3590" s="322"/>
      <c r="AF3590" s="323"/>
      <c r="AG3590" s="321" t="s">
        <v>53</v>
      </c>
      <c r="AH3590" s="322"/>
      <c r="AI3590" s="322"/>
      <c r="AJ3590" s="322"/>
      <c r="AK3590" s="322"/>
      <c r="AL3590" s="322"/>
      <c r="AM3590" s="322"/>
      <c r="AN3590" s="322"/>
      <c r="AO3590" s="322"/>
      <c r="AP3590" s="323"/>
      <c r="AQ3590" s="321" t="s">
        <v>54</v>
      </c>
      <c r="AR3590" s="322"/>
      <c r="AS3590" s="322"/>
      <c r="AT3590" s="322"/>
      <c r="AU3590" s="322"/>
      <c r="AV3590" s="322"/>
      <c r="AW3590" s="322"/>
      <c r="AX3590" s="322"/>
      <c r="AY3590" s="322"/>
      <c r="AZ3590" s="323"/>
      <c r="BA3590" s="321" t="s">
        <v>55</v>
      </c>
      <c r="BB3590" s="322"/>
      <c r="BC3590" s="322"/>
      <c r="BD3590" s="322"/>
      <c r="BE3590" s="322"/>
      <c r="BF3590" s="322"/>
      <c r="BG3590" s="322"/>
      <c r="BH3590" s="322"/>
      <c r="BI3590" s="322"/>
      <c r="BJ3590" s="323"/>
    </row>
    <row r="3591" spans="1:93" hidden="1" outlineLevel="2" x14ac:dyDescent="0.25">
      <c r="B3591" s="186">
        <f t="shared" ref="B3591" si="6175">E$2</f>
        <v>1</v>
      </c>
      <c r="C3591" s="187">
        <f t="shared" ref="C3591:L3594" si="6176">B3591</f>
        <v>1</v>
      </c>
      <c r="D3591" s="187">
        <f t="shared" si="6176"/>
        <v>1</v>
      </c>
      <c r="E3591" s="187">
        <f t="shared" si="6176"/>
        <v>1</v>
      </c>
      <c r="F3591" s="187">
        <f t="shared" si="6176"/>
        <v>1</v>
      </c>
      <c r="G3591" s="187">
        <f t="shared" si="6176"/>
        <v>1</v>
      </c>
      <c r="H3591" s="187">
        <f t="shared" si="6176"/>
        <v>1</v>
      </c>
      <c r="I3591" s="187">
        <f t="shared" si="6176"/>
        <v>1</v>
      </c>
      <c r="J3591" s="187">
        <f t="shared" si="6176"/>
        <v>1</v>
      </c>
      <c r="K3591" s="187">
        <f t="shared" si="6176"/>
        <v>1</v>
      </c>
      <c r="L3591" s="188">
        <f t="shared" si="6176"/>
        <v>1</v>
      </c>
      <c r="M3591" s="189">
        <f t="shared" ref="M3591" si="6177">F$2</f>
        <v>2</v>
      </c>
      <c r="N3591" s="187">
        <f t="shared" ref="N3591:V3594" si="6178">M3591</f>
        <v>2</v>
      </c>
      <c r="O3591" s="187">
        <f t="shared" si="6178"/>
        <v>2</v>
      </c>
      <c r="P3591" s="187">
        <f t="shared" si="6178"/>
        <v>2</v>
      </c>
      <c r="Q3591" s="187">
        <f t="shared" si="6178"/>
        <v>2</v>
      </c>
      <c r="R3591" s="187">
        <f t="shared" si="6178"/>
        <v>2</v>
      </c>
      <c r="S3591" s="187">
        <f t="shared" si="6178"/>
        <v>2</v>
      </c>
      <c r="T3591" s="187">
        <f t="shared" si="6178"/>
        <v>2</v>
      </c>
      <c r="U3591" s="187">
        <f t="shared" si="6178"/>
        <v>2</v>
      </c>
      <c r="V3591" s="188">
        <f t="shared" si="6178"/>
        <v>2</v>
      </c>
      <c r="W3591" s="189">
        <f>G$2</f>
        <v>3</v>
      </c>
      <c r="X3591" s="187">
        <f t="shared" ref="X3591:AF3594" si="6179">W3591</f>
        <v>3</v>
      </c>
      <c r="Y3591" s="187">
        <f t="shared" si="6179"/>
        <v>3</v>
      </c>
      <c r="Z3591" s="187">
        <f t="shared" si="6179"/>
        <v>3</v>
      </c>
      <c r="AA3591" s="187">
        <f t="shared" si="6179"/>
        <v>3</v>
      </c>
      <c r="AB3591" s="187">
        <f t="shared" si="6179"/>
        <v>3</v>
      </c>
      <c r="AC3591" s="187">
        <f t="shared" si="6179"/>
        <v>3</v>
      </c>
      <c r="AD3591" s="187">
        <f t="shared" si="6179"/>
        <v>3</v>
      </c>
      <c r="AE3591" s="187">
        <f t="shared" si="6179"/>
        <v>3</v>
      </c>
      <c r="AF3591" s="188">
        <f t="shared" si="6179"/>
        <v>3</v>
      </c>
      <c r="AG3591" s="189">
        <f>H$2</f>
        <v>4</v>
      </c>
      <c r="AH3591" s="187">
        <f t="shared" ref="AH3591:AP3594" si="6180">AG3591</f>
        <v>4</v>
      </c>
      <c r="AI3591" s="187">
        <f t="shared" si="6180"/>
        <v>4</v>
      </c>
      <c r="AJ3591" s="187">
        <f t="shared" si="6180"/>
        <v>4</v>
      </c>
      <c r="AK3591" s="187">
        <f t="shared" si="6180"/>
        <v>4</v>
      </c>
      <c r="AL3591" s="187">
        <f t="shared" si="6180"/>
        <v>4</v>
      </c>
      <c r="AM3591" s="187">
        <f t="shared" si="6180"/>
        <v>4</v>
      </c>
      <c r="AN3591" s="187">
        <f t="shared" si="6180"/>
        <v>4</v>
      </c>
      <c r="AO3591" s="187">
        <f t="shared" si="6180"/>
        <v>4</v>
      </c>
      <c r="AP3591" s="188">
        <f t="shared" si="6180"/>
        <v>4</v>
      </c>
      <c r="AQ3591" s="189">
        <f>I$2</f>
        <v>5</v>
      </c>
      <c r="AR3591" s="187">
        <f t="shared" ref="AR3591:AZ3594" si="6181">AQ3591</f>
        <v>5</v>
      </c>
      <c r="AS3591" s="187">
        <f t="shared" si="6181"/>
        <v>5</v>
      </c>
      <c r="AT3591" s="187">
        <f t="shared" si="6181"/>
        <v>5</v>
      </c>
      <c r="AU3591" s="187">
        <f t="shared" si="6181"/>
        <v>5</v>
      </c>
      <c r="AV3591" s="187">
        <f t="shared" si="6181"/>
        <v>5</v>
      </c>
      <c r="AW3591" s="187">
        <f t="shared" si="6181"/>
        <v>5</v>
      </c>
      <c r="AX3591" s="187">
        <f t="shared" si="6181"/>
        <v>5</v>
      </c>
      <c r="AY3591" s="187">
        <f t="shared" si="6181"/>
        <v>5</v>
      </c>
      <c r="AZ3591" s="188">
        <f t="shared" si="6181"/>
        <v>5</v>
      </c>
      <c r="BA3591" s="189">
        <f>J$2</f>
        <v>6</v>
      </c>
      <c r="BB3591" s="187">
        <f t="shared" ref="BB3591:BJ3594" si="6182">BA3591</f>
        <v>6</v>
      </c>
      <c r="BC3591" s="187">
        <f t="shared" si="6182"/>
        <v>6</v>
      </c>
      <c r="BD3591" s="187">
        <f t="shared" si="6182"/>
        <v>6</v>
      </c>
      <c r="BE3591" s="187">
        <f t="shared" si="6182"/>
        <v>6</v>
      </c>
      <c r="BF3591" s="187">
        <f t="shared" si="6182"/>
        <v>6</v>
      </c>
      <c r="BG3591" s="187">
        <f t="shared" si="6182"/>
        <v>6</v>
      </c>
      <c r="BH3591" s="187">
        <f t="shared" si="6182"/>
        <v>6</v>
      </c>
      <c r="BI3591" s="187">
        <f t="shared" si="6182"/>
        <v>6</v>
      </c>
      <c r="BJ3591" s="188">
        <f t="shared" si="6182"/>
        <v>6</v>
      </c>
    </row>
    <row r="3592" spans="1:93" s="2" customFormat="1" ht="15" hidden="1" customHeight="1" outlineLevel="2" x14ac:dyDescent="0.25">
      <c r="A3592" s="152" t="s">
        <v>192</v>
      </c>
      <c r="B3592" s="129" t="e">
        <f>C3585</f>
        <v>#REF!</v>
      </c>
      <c r="C3592" s="130" t="e">
        <f t="shared" si="6176"/>
        <v>#REF!</v>
      </c>
      <c r="D3592" s="130" t="e">
        <f t="shared" si="6176"/>
        <v>#REF!</v>
      </c>
      <c r="E3592" s="130" t="e">
        <f t="shared" si="6176"/>
        <v>#REF!</v>
      </c>
      <c r="F3592" s="130" t="e">
        <f t="shared" si="6176"/>
        <v>#REF!</v>
      </c>
      <c r="G3592" s="130" t="e">
        <f t="shared" si="6176"/>
        <v>#REF!</v>
      </c>
      <c r="H3592" s="130" t="e">
        <f t="shared" si="6176"/>
        <v>#REF!</v>
      </c>
      <c r="I3592" s="130" t="e">
        <f t="shared" si="6176"/>
        <v>#REF!</v>
      </c>
      <c r="J3592" s="190" t="e">
        <f t="shared" si="6176"/>
        <v>#REF!</v>
      </c>
      <c r="K3592" s="130" t="e">
        <f t="shared" si="6176"/>
        <v>#REF!</v>
      </c>
      <c r="L3592" s="131" t="e">
        <f t="shared" si="6176"/>
        <v>#REF!</v>
      </c>
      <c r="M3592" s="129" t="e">
        <f>D3585</f>
        <v>#REF!</v>
      </c>
      <c r="N3592" s="130" t="e">
        <f t="shared" si="6178"/>
        <v>#REF!</v>
      </c>
      <c r="O3592" s="130" t="e">
        <f t="shared" si="6178"/>
        <v>#REF!</v>
      </c>
      <c r="P3592" s="130" t="e">
        <f t="shared" si="6178"/>
        <v>#REF!</v>
      </c>
      <c r="Q3592" s="130" t="e">
        <f t="shared" si="6178"/>
        <v>#REF!</v>
      </c>
      <c r="R3592" s="130" t="e">
        <f t="shared" si="6178"/>
        <v>#REF!</v>
      </c>
      <c r="S3592" s="130" t="e">
        <f t="shared" si="6178"/>
        <v>#REF!</v>
      </c>
      <c r="T3592" s="130" t="e">
        <f t="shared" si="6178"/>
        <v>#REF!</v>
      </c>
      <c r="U3592" s="130" t="e">
        <f t="shared" si="6178"/>
        <v>#REF!</v>
      </c>
      <c r="V3592" s="131" t="e">
        <f t="shared" si="6178"/>
        <v>#REF!</v>
      </c>
      <c r="W3592" s="129" t="e">
        <f>E3585</f>
        <v>#REF!</v>
      </c>
      <c r="X3592" s="130" t="e">
        <f t="shared" si="6179"/>
        <v>#REF!</v>
      </c>
      <c r="Y3592" s="130" t="e">
        <f t="shared" si="6179"/>
        <v>#REF!</v>
      </c>
      <c r="Z3592" s="130" t="e">
        <f t="shared" si="6179"/>
        <v>#REF!</v>
      </c>
      <c r="AA3592" s="130" t="e">
        <f t="shared" si="6179"/>
        <v>#REF!</v>
      </c>
      <c r="AB3592" s="130" t="e">
        <f t="shared" si="6179"/>
        <v>#REF!</v>
      </c>
      <c r="AC3592" s="130" t="e">
        <f t="shared" si="6179"/>
        <v>#REF!</v>
      </c>
      <c r="AD3592" s="130" t="e">
        <f t="shared" si="6179"/>
        <v>#REF!</v>
      </c>
      <c r="AE3592" s="130" t="e">
        <f t="shared" si="6179"/>
        <v>#REF!</v>
      </c>
      <c r="AF3592" s="131" t="e">
        <f t="shared" si="6179"/>
        <v>#REF!</v>
      </c>
      <c r="AG3592" s="129" t="e">
        <f>F3585</f>
        <v>#REF!</v>
      </c>
      <c r="AH3592" s="130" t="e">
        <f t="shared" si="6180"/>
        <v>#REF!</v>
      </c>
      <c r="AI3592" s="130" t="e">
        <f t="shared" si="6180"/>
        <v>#REF!</v>
      </c>
      <c r="AJ3592" s="130" t="e">
        <f t="shared" si="6180"/>
        <v>#REF!</v>
      </c>
      <c r="AK3592" s="130" t="e">
        <f t="shared" si="6180"/>
        <v>#REF!</v>
      </c>
      <c r="AL3592" s="130" t="e">
        <f t="shared" si="6180"/>
        <v>#REF!</v>
      </c>
      <c r="AM3592" s="130" t="e">
        <f t="shared" si="6180"/>
        <v>#REF!</v>
      </c>
      <c r="AN3592" s="130" t="e">
        <f t="shared" si="6180"/>
        <v>#REF!</v>
      </c>
      <c r="AO3592" s="130" t="e">
        <f t="shared" si="6180"/>
        <v>#REF!</v>
      </c>
      <c r="AP3592" s="131" t="e">
        <f t="shared" si="6180"/>
        <v>#REF!</v>
      </c>
      <c r="AQ3592" s="129" t="e">
        <f>G3585</f>
        <v>#REF!</v>
      </c>
      <c r="AR3592" s="130" t="e">
        <f t="shared" si="6181"/>
        <v>#REF!</v>
      </c>
      <c r="AS3592" s="130" t="e">
        <f t="shared" si="6181"/>
        <v>#REF!</v>
      </c>
      <c r="AT3592" s="130" t="e">
        <f t="shared" si="6181"/>
        <v>#REF!</v>
      </c>
      <c r="AU3592" s="130" t="e">
        <f t="shared" si="6181"/>
        <v>#REF!</v>
      </c>
      <c r="AV3592" s="130" t="e">
        <f t="shared" si="6181"/>
        <v>#REF!</v>
      </c>
      <c r="AW3592" s="130" t="e">
        <f t="shared" si="6181"/>
        <v>#REF!</v>
      </c>
      <c r="AX3592" s="130" t="e">
        <f t="shared" si="6181"/>
        <v>#REF!</v>
      </c>
      <c r="AY3592" s="130" t="e">
        <f t="shared" si="6181"/>
        <v>#REF!</v>
      </c>
      <c r="AZ3592" s="131" t="e">
        <f t="shared" si="6181"/>
        <v>#REF!</v>
      </c>
      <c r="BA3592" s="129" t="e">
        <f>H3585</f>
        <v>#REF!</v>
      </c>
      <c r="BB3592" s="130" t="e">
        <f t="shared" si="6182"/>
        <v>#REF!</v>
      </c>
      <c r="BC3592" s="130" t="e">
        <f t="shared" si="6182"/>
        <v>#REF!</v>
      </c>
      <c r="BD3592" s="130" t="e">
        <f t="shared" si="6182"/>
        <v>#REF!</v>
      </c>
      <c r="BE3592" s="130" t="e">
        <f t="shared" si="6182"/>
        <v>#REF!</v>
      </c>
      <c r="BF3592" s="130" t="e">
        <f t="shared" si="6182"/>
        <v>#REF!</v>
      </c>
      <c r="BG3592" s="130" t="e">
        <f t="shared" si="6182"/>
        <v>#REF!</v>
      </c>
      <c r="BH3592" s="130" t="e">
        <f t="shared" si="6182"/>
        <v>#REF!</v>
      </c>
      <c r="BI3592" s="130" t="e">
        <f t="shared" si="6182"/>
        <v>#REF!</v>
      </c>
      <c r="BJ3592" s="131" t="e">
        <f t="shared" si="6182"/>
        <v>#REF!</v>
      </c>
      <c r="BK3592"/>
      <c r="BL3592"/>
      <c r="BM3592"/>
      <c r="BN3592"/>
      <c r="BO3592"/>
      <c r="BP3592"/>
      <c r="BQ3592"/>
      <c r="BR3592"/>
      <c r="BS3592"/>
      <c r="BT3592"/>
      <c r="BU3592"/>
      <c r="BV3592"/>
      <c r="BW3592"/>
      <c r="BX3592"/>
      <c r="BY3592"/>
      <c r="BZ3592"/>
      <c r="CA3592"/>
      <c r="CB3592"/>
      <c r="CC3592"/>
      <c r="CD3592"/>
      <c r="CE3592"/>
      <c r="CF3592"/>
      <c r="CG3592"/>
      <c r="CH3592"/>
      <c r="CI3592"/>
      <c r="CJ3592"/>
      <c r="CK3592"/>
      <c r="CL3592"/>
      <c r="CM3592"/>
      <c r="CN3592"/>
      <c r="CO3592"/>
    </row>
    <row r="3593" spans="1:93" s="2" customFormat="1" ht="15" hidden="1" customHeight="1" outlineLevel="2" x14ac:dyDescent="0.25">
      <c r="A3593" s="152" t="s">
        <v>47</v>
      </c>
      <c r="B3593" s="129" t="e">
        <f>C3586</f>
        <v>#REF!</v>
      </c>
      <c r="C3593" s="130" t="e">
        <f t="shared" si="6176"/>
        <v>#REF!</v>
      </c>
      <c r="D3593" s="130" t="e">
        <f t="shared" si="6176"/>
        <v>#REF!</v>
      </c>
      <c r="E3593" s="130" t="e">
        <f t="shared" si="6176"/>
        <v>#REF!</v>
      </c>
      <c r="F3593" s="130" t="e">
        <f t="shared" si="6176"/>
        <v>#REF!</v>
      </c>
      <c r="G3593" s="130" t="e">
        <f t="shared" si="6176"/>
        <v>#REF!</v>
      </c>
      <c r="H3593" s="130" t="e">
        <f t="shared" si="6176"/>
        <v>#REF!</v>
      </c>
      <c r="I3593" s="130" t="e">
        <f t="shared" si="6176"/>
        <v>#REF!</v>
      </c>
      <c r="J3593" s="190" t="e">
        <f t="shared" si="6176"/>
        <v>#REF!</v>
      </c>
      <c r="K3593" s="130" t="e">
        <f t="shared" si="6176"/>
        <v>#REF!</v>
      </c>
      <c r="L3593" s="131" t="e">
        <f t="shared" si="6176"/>
        <v>#REF!</v>
      </c>
      <c r="M3593" s="129" t="e">
        <f>D3586</f>
        <v>#REF!</v>
      </c>
      <c r="N3593" s="130" t="e">
        <f t="shared" si="6178"/>
        <v>#REF!</v>
      </c>
      <c r="O3593" s="130" t="e">
        <f t="shared" si="6178"/>
        <v>#REF!</v>
      </c>
      <c r="P3593" s="130" t="e">
        <f t="shared" si="6178"/>
        <v>#REF!</v>
      </c>
      <c r="Q3593" s="130" t="e">
        <f t="shared" si="6178"/>
        <v>#REF!</v>
      </c>
      <c r="R3593" s="130" t="e">
        <f t="shared" si="6178"/>
        <v>#REF!</v>
      </c>
      <c r="S3593" s="130" t="e">
        <f t="shared" si="6178"/>
        <v>#REF!</v>
      </c>
      <c r="T3593" s="130" t="e">
        <f t="shared" si="6178"/>
        <v>#REF!</v>
      </c>
      <c r="U3593" s="130" t="e">
        <f t="shared" si="6178"/>
        <v>#REF!</v>
      </c>
      <c r="V3593" s="131" t="e">
        <f t="shared" si="6178"/>
        <v>#REF!</v>
      </c>
      <c r="W3593" s="129" t="e">
        <f>E3586</f>
        <v>#REF!</v>
      </c>
      <c r="X3593" s="130" t="e">
        <f t="shared" si="6179"/>
        <v>#REF!</v>
      </c>
      <c r="Y3593" s="130" t="e">
        <f t="shared" si="6179"/>
        <v>#REF!</v>
      </c>
      <c r="Z3593" s="130" t="e">
        <f t="shared" si="6179"/>
        <v>#REF!</v>
      </c>
      <c r="AA3593" s="130" t="e">
        <f t="shared" si="6179"/>
        <v>#REF!</v>
      </c>
      <c r="AB3593" s="130" t="e">
        <f t="shared" si="6179"/>
        <v>#REF!</v>
      </c>
      <c r="AC3593" s="130" t="e">
        <f t="shared" si="6179"/>
        <v>#REF!</v>
      </c>
      <c r="AD3593" s="130" t="e">
        <f t="shared" si="6179"/>
        <v>#REF!</v>
      </c>
      <c r="AE3593" s="130" t="e">
        <f t="shared" si="6179"/>
        <v>#REF!</v>
      </c>
      <c r="AF3593" s="131" t="e">
        <f t="shared" si="6179"/>
        <v>#REF!</v>
      </c>
      <c r="AG3593" s="129" t="e">
        <f>F3586</f>
        <v>#REF!</v>
      </c>
      <c r="AH3593" s="130" t="e">
        <f t="shared" si="6180"/>
        <v>#REF!</v>
      </c>
      <c r="AI3593" s="130" t="e">
        <f t="shared" si="6180"/>
        <v>#REF!</v>
      </c>
      <c r="AJ3593" s="130" t="e">
        <f t="shared" si="6180"/>
        <v>#REF!</v>
      </c>
      <c r="AK3593" s="130" t="e">
        <f t="shared" si="6180"/>
        <v>#REF!</v>
      </c>
      <c r="AL3593" s="130" t="e">
        <f t="shared" si="6180"/>
        <v>#REF!</v>
      </c>
      <c r="AM3593" s="130" t="e">
        <f t="shared" si="6180"/>
        <v>#REF!</v>
      </c>
      <c r="AN3593" s="130" t="e">
        <f t="shared" si="6180"/>
        <v>#REF!</v>
      </c>
      <c r="AO3593" s="130" t="e">
        <f t="shared" si="6180"/>
        <v>#REF!</v>
      </c>
      <c r="AP3593" s="131" t="e">
        <f t="shared" si="6180"/>
        <v>#REF!</v>
      </c>
      <c r="AQ3593" s="129" t="e">
        <f>G3586</f>
        <v>#REF!</v>
      </c>
      <c r="AR3593" s="130" t="e">
        <f t="shared" si="6181"/>
        <v>#REF!</v>
      </c>
      <c r="AS3593" s="130" t="e">
        <f t="shared" si="6181"/>
        <v>#REF!</v>
      </c>
      <c r="AT3593" s="130" t="e">
        <f t="shared" si="6181"/>
        <v>#REF!</v>
      </c>
      <c r="AU3593" s="130" t="e">
        <f t="shared" si="6181"/>
        <v>#REF!</v>
      </c>
      <c r="AV3593" s="130" t="e">
        <f t="shared" si="6181"/>
        <v>#REF!</v>
      </c>
      <c r="AW3593" s="130" t="e">
        <f t="shared" si="6181"/>
        <v>#REF!</v>
      </c>
      <c r="AX3593" s="130" t="e">
        <f t="shared" si="6181"/>
        <v>#REF!</v>
      </c>
      <c r="AY3593" s="130" t="e">
        <f t="shared" si="6181"/>
        <v>#REF!</v>
      </c>
      <c r="AZ3593" s="131" t="e">
        <f t="shared" si="6181"/>
        <v>#REF!</v>
      </c>
      <c r="BA3593" s="129" t="e">
        <f>H3586</f>
        <v>#REF!</v>
      </c>
      <c r="BB3593" s="130" t="e">
        <f t="shared" si="6182"/>
        <v>#REF!</v>
      </c>
      <c r="BC3593" s="130" t="e">
        <f t="shared" si="6182"/>
        <v>#REF!</v>
      </c>
      <c r="BD3593" s="130" t="e">
        <f t="shared" si="6182"/>
        <v>#REF!</v>
      </c>
      <c r="BE3593" s="130" t="e">
        <f t="shared" si="6182"/>
        <v>#REF!</v>
      </c>
      <c r="BF3593" s="130" t="e">
        <f t="shared" si="6182"/>
        <v>#REF!</v>
      </c>
      <c r="BG3593" s="130" t="e">
        <f t="shared" si="6182"/>
        <v>#REF!</v>
      </c>
      <c r="BH3593" s="130" t="e">
        <f t="shared" si="6182"/>
        <v>#REF!</v>
      </c>
      <c r="BI3593" s="130" t="e">
        <f t="shared" si="6182"/>
        <v>#REF!</v>
      </c>
      <c r="BJ3593" s="131" t="e">
        <f t="shared" si="6182"/>
        <v>#REF!</v>
      </c>
      <c r="BK3593"/>
      <c r="BL3593"/>
      <c r="BM3593"/>
      <c r="BN3593"/>
      <c r="BO3593"/>
      <c r="BP3593"/>
      <c r="BQ3593"/>
      <c r="BR3593"/>
      <c r="BS3593"/>
      <c r="BT3593"/>
      <c r="BU3593"/>
      <c r="BV3593"/>
      <c r="BW3593"/>
      <c r="BX3593"/>
      <c r="BY3593"/>
      <c r="BZ3593"/>
      <c r="CA3593"/>
      <c r="CB3593"/>
      <c r="CC3593"/>
      <c r="CD3593"/>
      <c r="CE3593"/>
      <c r="CF3593"/>
      <c r="CG3593"/>
      <c r="CH3593"/>
      <c r="CI3593"/>
      <c r="CJ3593"/>
      <c r="CK3593"/>
      <c r="CL3593"/>
      <c r="CM3593"/>
      <c r="CN3593"/>
      <c r="CO3593"/>
    </row>
    <row r="3594" spans="1:93" s="2" customFormat="1" ht="15" hidden="1" customHeight="1" outlineLevel="2" x14ac:dyDescent="0.25">
      <c r="A3594" s="152" t="s">
        <v>57</v>
      </c>
      <c r="B3594" s="129">
        <f t="shared" ref="B3594" si="6183">E$3</f>
        <v>0.91</v>
      </c>
      <c r="C3594" s="130">
        <f t="shared" si="6176"/>
        <v>0.91</v>
      </c>
      <c r="D3594" s="130">
        <f t="shared" si="6176"/>
        <v>0.91</v>
      </c>
      <c r="E3594" s="130">
        <f t="shared" si="6176"/>
        <v>0.91</v>
      </c>
      <c r="F3594" s="130">
        <f t="shared" si="6176"/>
        <v>0.91</v>
      </c>
      <c r="G3594" s="130">
        <f t="shared" si="6176"/>
        <v>0.91</v>
      </c>
      <c r="H3594" s="130">
        <f t="shared" si="6176"/>
        <v>0.91</v>
      </c>
      <c r="I3594" s="130">
        <f t="shared" si="6176"/>
        <v>0.91</v>
      </c>
      <c r="J3594" s="190">
        <f t="shared" si="6176"/>
        <v>0.91</v>
      </c>
      <c r="K3594" s="130">
        <f t="shared" si="6176"/>
        <v>0.91</v>
      </c>
      <c r="L3594" s="131">
        <f t="shared" si="6176"/>
        <v>0.91</v>
      </c>
      <c r="M3594" s="129">
        <f t="shared" ref="M3594" si="6184">F$3</f>
        <v>3.6</v>
      </c>
      <c r="N3594" s="130">
        <f t="shared" si="6178"/>
        <v>3.6</v>
      </c>
      <c r="O3594" s="130">
        <f t="shared" si="6178"/>
        <v>3.6</v>
      </c>
      <c r="P3594" s="130">
        <f t="shared" si="6178"/>
        <v>3.6</v>
      </c>
      <c r="Q3594" s="130">
        <f t="shared" si="6178"/>
        <v>3.6</v>
      </c>
      <c r="R3594" s="130">
        <f t="shared" si="6178"/>
        <v>3.6</v>
      </c>
      <c r="S3594" s="130">
        <f t="shared" si="6178"/>
        <v>3.6</v>
      </c>
      <c r="T3594" s="130">
        <f t="shared" si="6178"/>
        <v>3.6</v>
      </c>
      <c r="U3594" s="130">
        <f t="shared" si="6178"/>
        <v>3.6</v>
      </c>
      <c r="V3594" s="131">
        <f t="shared" si="6178"/>
        <v>3.6</v>
      </c>
      <c r="W3594" s="129">
        <f t="shared" ref="W3594" si="6185">G$3</f>
        <v>3.6</v>
      </c>
      <c r="X3594" s="130">
        <f t="shared" si="6179"/>
        <v>3.6</v>
      </c>
      <c r="Y3594" s="130">
        <f t="shared" si="6179"/>
        <v>3.6</v>
      </c>
      <c r="Z3594" s="130">
        <f t="shared" si="6179"/>
        <v>3.6</v>
      </c>
      <c r="AA3594" s="130">
        <f t="shared" si="6179"/>
        <v>3.6</v>
      </c>
      <c r="AB3594" s="130">
        <f t="shared" si="6179"/>
        <v>3.6</v>
      </c>
      <c r="AC3594" s="130">
        <f t="shared" si="6179"/>
        <v>3.6</v>
      </c>
      <c r="AD3594" s="130">
        <f t="shared" si="6179"/>
        <v>3.6</v>
      </c>
      <c r="AE3594" s="130">
        <f t="shared" si="6179"/>
        <v>3.6</v>
      </c>
      <c r="AF3594" s="131">
        <f t="shared" si="6179"/>
        <v>3.6</v>
      </c>
      <c r="AG3594" s="129">
        <f t="shared" ref="AG3594" si="6186">H$3</f>
        <v>3.6</v>
      </c>
      <c r="AH3594" s="130">
        <f t="shared" si="6180"/>
        <v>3.6</v>
      </c>
      <c r="AI3594" s="130">
        <f t="shared" si="6180"/>
        <v>3.6</v>
      </c>
      <c r="AJ3594" s="130">
        <f t="shared" si="6180"/>
        <v>3.6</v>
      </c>
      <c r="AK3594" s="130">
        <f t="shared" si="6180"/>
        <v>3.6</v>
      </c>
      <c r="AL3594" s="130">
        <f t="shared" si="6180"/>
        <v>3.6</v>
      </c>
      <c r="AM3594" s="130">
        <f t="shared" si="6180"/>
        <v>3.6</v>
      </c>
      <c r="AN3594" s="130">
        <f t="shared" si="6180"/>
        <v>3.6</v>
      </c>
      <c r="AO3594" s="130">
        <f t="shared" si="6180"/>
        <v>3.6</v>
      </c>
      <c r="AP3594" s="131">
        <f t="shared" si="6180"/>
        <v>3.6</v>
      </c>
      <c r="AQ3594" s="129">
        <f t="shared" ref="AQ3594" si="6187">I$3</f>
        <v>0.91</v>
      </c>
      <c r="AR3594" s="130">
        <f t="shared" si="6181"/>
        <v>0.91</v>
      </c>
      <c r="AS3594" s="130">
        <f t="shared" si="6181"/>
        <v>0.91</v>
      </c>
      <c r="AT3594" s="130">
        <f t="shared" si="6181"/>
        <v>0.91</v>
      </c>
      <c r="AU3594" s="130">
        <f t="shared" si="6181"/>
        <v>0.91</v>
      </c>
      <c r="AV3594" s="130">
        <f t="shared" si="6181"/>
        <v>0.91</v>
      </c>
      <c r="AW3594" s="130">
        <f t="shared" si="6181"/>
        <v>0.91</v>
      </c>
      <c r="AX3594" s="130">
        <f t="shared" si="6181"/>
        <v>0.91</v>
      </c>
      <c r="AY3594" s="130">
        <f t="shared" si="6181"/>
        <v>0.91</v>
      </c>
      <c r="AZ3594" s="131">
        <f t="shared" si="6181"/>
        <v>0.91</v>
      </c>
      <c r="BA3594" s="129">
        <f t="shared" ref="BA3594" si="6188">J$3</f>
        <v>0</v>
      </c>
      <c r="BB3594" s="130">
        <f t="shared" si="6182"/>
        <v>0</v>
      </c>
      <c r="BC3594" s="130">
        <f t="shared" si="6182"/>
        <v>0</v>
      </c>
      <c r="BD3594" s="130">
        <f t="shared" si="6182"/>
        <v>0</v>
      </c>
      <c r="BE3594" s="130">
        <f t="shared" si="6182"/>
        <v>0</v>
      </c>
      <c r="BF3594" s="130">
        <f t="shared" si="6182"/>
        <v>0</v>
      </c>
      <c r="BG3594" s="130">
        <f t="shared" si="6182"/>
        <v>0</v>
      </c>
      <c r="BH3594" s="130">
        <f t="shared" si="6182"/>
        <v>0</v>
      </c>
      <c r="BI3594" s="130">
        <f t="shared" si="6182"/>
        <v>0</v>
      </c>
      <c r="BJ3594" s="131">
        <f t="shared" si="6182"/>
        <v>0</v>
      </c>
      <c r="BK3594"/>
      <c r="BL3594"/>
      <c r="BM3594"/>
      <c r="BN3594"/>
      <c r="BO3594"/>
      <c r="BP3594"/>
      <c r="BQ3594"/>
      <c r="BR3594"/>
      <c r="BS3594"/>
      <c r="BT3594"/>
      <c r="BU3594"/>
      <c r="BV3594"/>
      <c r="BW3594"/>
      <c r="BX3594"/>
      <c r="BY3594"/>
      <c r="BZ3594"/>
      <c r="CA3594"/>
      <c r="CB3594"/>
      <c r="CC3594"/>
      <c r="CD3594"/>
      <c r="CE3594"/>
      <c r="CF3594"/>
      <c r="CG3594"/>
      <c r="CH3594"/>
      <c r="CI3594"/>
      <c r="CJ3594"/>
      <c r="CK3594"/>
      <c r="CL3594"/>
      <c r="CM3594"/>
      <c r="CN3594"/>
      <c r="CO3594"/>
    </row>
    <row r="3595" spans="1:93" s="2" customFormat="1" ht="15" hidden="1" customHeight="1" outlineLevel="2" x14ac:dyDescent="0.25">
      <c r="A3595" s="152" t="s">
        <v>58</v>
      </c>
      <c r="B3595" s="132">
        <f t="shared" ref="B3595" si="6189">B3594/10*0</f>
        <v>0</v>
      </c>
      <c r="C3595" s="133">
        <f t="shared" ref="C3595" si="6190">C3594/10*1</f>
        <v>9.0999999999999998E-2</v>
      </c>
      <c r="D3595" s="133">
        <f t="shared" ref="D3595" si="6191">D3594/10*2</f>
        <v>0.182</v>
      </c>
      <c r="E3595" s="133">
        <f t="shared" ref="E3595" si="6192">E3594/10*3</f>
        <v>0.27300000000000002</v>
      </c>
      <c r="F3595" s="133">
        <f t="shared" ref="F3595" si="6193">F3594/10*4</f>
        <v>0.36399999999999999</v>
      </c>
      <c r="G3595" s="133">
        <f t="shared" ref="G3595" si="6194">G3594/10*5</f>
        <v>0.45499999999999996</v>
      </c>
      <c r="H3595" s="133">
        <f t="shared" ref="H3595" si="6195">H3594/10*6</f>
        <v>0.54600000000000004</v>
      </c>
      <c r="I3595" s="133">
        <f t="shared" ref="I3595" si="6196">I3594/10*7</f>
        <v>0.63700000000000001</v>
      </c>
      <c r="J3595" s="191">
        <f t="shared" ref="J3595" si="6197">J3594/10*8</f>
        <v>0.72799999999999998</v>
      </c>
      <c r="K3595" s="133">
        <f t="shared" ref="K3595" si="6198">K3594/10*9</f>
        <v>0.81899999999999995</v>
      </c>
      <c r="L3595" s="134">
        <f t="shared" ref="L3595" si="6199">L3594/10*10</f>
        <v>0.90999999999999992</v>
      </c>
      <c r="M3595" s="133">
        <f t="shared" ref="M3595" si="6200">M3594/10*1</f>
        <v>0.36</v>
      </c>
      <c r="N3595" s="133">
        <f t="shared" ref="N3595" si="6201">N3594/10*2</f>
        <v>0.72</v>
      </c>
      <c r="O3595" s="133">
        <f t="shared" ref="O3595" si="6202">O3594/10*3</f>
        <v>1.08</v>
      </c>
      <c r="P3595" s="133">
        <f t="shared" ref="P3595" si="6203">P3594/10*4</f>
        <v>1.44</v>
      </c>
      <c r="Q3595" s="133">
        <f t="shared" ref="Q3595" si="6204">Q3594/10*5</f>
        <v>1.7999999999999998</v>
      </c>
      <c r="R3595" s="133">
        <f t="shared" ref="R3595" si="6205">R3594/10*6</f>
        <v>2.16</v>
      </c>
      <c r="S3595" s="133">
        <f t="shared" ref="S3595" si="6206">S3594/10*7</f>
        <v>2.52</v>
      </c>
      <c r="T3595" s="133">
        <f t="shared" ref="T3595" si="6207">T3594/10*8</f>
        <v>2.88</v>
      </c>
      <c r="U3595" s="133">
        <f t="shared" ref="U3595" si="6208">U3594/10*9</f>
        <v>3.2399999999999998</v>
      </c>
      <c r="V3595" s="134">
        <f t="shared" ref="V3595" si="6209">V3594/10*10</f>
        <v>3.5999999999999996</v>
      </c>
      <c r="W3595" s="133">
        <f t="shared" ref="W3595" si="6210">W3594/10*1</f>
        <v>0.36</v>
      </c>
      <c r="X3595" s="133">
        <f t="shared" ref="X3595" si="6211">X3594/10*2</f>
        <v>0.72</v>
      </c>
      <c r="Y3595" s="133">
        <f t="shared" ref="Y3595" si="6212">Y3594/10*3</f>
        <v>1.08</v>
      </c>
      <c r="Z3595" s="133">
        <f t="shared" ref="Z3595" si="6213">Z3594/10*4</f>
        <v>1.44</v>
      </c>
      <c r="AA3595" s="133">
        <f t="shared" ref="AA3595" si="6214">AA3594/10*5</f>
        <v>1.7999999999999998</v>
      </c>
      <c r="AB3595" s="133">
        <f t="shared" ref="AB3595" si="6215">AB3594/10*6</f>
        <v>2.16</v>
      </c>
      <c r="AC3595" s="133">
        <f t="shared" ref="AC3595" si="6216">AC3594/10*7</f>
        <v>2.52</v>
      </c>
      <c r="AD3595" s="133">
        <f t="shared" ref="AD3595" si="6217">AD3594/10*8</f>
        <v>2.88</v>
      </c>
      <c r="AE3595" s="134">
        <f t="shared" ref="AE3595" si="6218">AE3594/10*9</f>
        <v>3.2399999999999998</v>
      </c>
      <c r="AF3595" s="134">
        <f t="shared" ref="AF3595" si="6219">AF3594/10*10</f>
        <v>3.5999999999999996</v>
      </c>
      <c r="AG3595" s="133">
        <f t="shared" ref="AG3595" si="6220">AG3594/10*1</f>
        <v>0.36</v>
      </c>
      <c r="AH3595" s="133">
        <f t="shared" ref="AH3595" si="6221">AH3594/10*2</f>
        <v>0.72</v>
      </c>
      <c r="AI3595" s="133">
        <f t="shared" ref="AI3595" si="6222">AI3594/10*3</f>
        <v>1.08</v>
      </c>
      <c r="AJ3595" s="133">
        <f t="shared" ref="AJ3595" si="6223">AJ3594/10*4</f>
        <v>1.44</v>
      </c>
      <c r="AK3595" s="133">
        <f t="shared" ref="AK3595" si="6224">AK3594/10*5</f>
        <v>1.7999999999999998</v>
      </c>
      <c r="AL3595" s="133">
        <f t="shared" ref="AL3595" si="6225">AL3594/10*6</f>
        <v>2.16</v>
      </c>
      <c r="AM3595" s="133">
        <f t="shared" ref="AM3595" si="6226">AM3594/10*7</f>
        <v>2.52</v>
      </c>
      <c r="AN3595" s="133">
        <f t="shared" ref="AN3595" si="6227">AN3594/10*8</f>
        <v>2.88</v>
      </c>
      <c r="AO3595" s="134">
        <f t="shared" ref="AO3595" si="6228">AO3594/10*9</f>
        <v>3.2399999999999998</v>
      </c>
      <c r="AP3595" s="134">
        <f t="shared" ref="AP3595" si="6229">AP3594/10*10</f>
        <v>3.5999999999999996</v>
      </c>
      <c r="AQ3595" s="133">
        <f t="shared" ref="AQ3595" si="6230">AQ3594/10*1</f>
        <v>9.0999999999999998E-2</v>
      </c>
      <c r="AR3595" s="133">
        <f t="shared" ref="AR3595" si="6231">AR3594/10*2</f>
        <v>0.182</v>
      </c>
      <c r="AS3595" s="133">
        <f t="shared" ref="AS3595" si="6232">AS3594/10*3</f>
        <v>0.27300000000000002</v>
      </c>
      <c r="AT3595" s="133">
        <f t="shared" ref="AT3595" si="6233">AT3594/10*4</f>
        <v>0.36399999999999999</v>
      </c>
      <c r="AU3595" s="133">
        <f t="shared" ref="AU3595" si="6234">AU3594/10*5</f>
        <v>0.45499999999999996</v>
      </c>
      <c r="AV3595" s="133">
        <f t="shared" ref="AV3595" si="6235">AV3594/10*6</f>
        <v>0.54600000000000004</v>
      </c>
      <c r="AW3595" s="133">
        <f t="shared" ref="AW3595" si="6236">AW3594/10*7</f>
        <v>0.63700000000000001</v>
      </c>
      <c r="AX3595" s="133">
        <f t="shared" ref="AX3595" si="6237">AX3594/10*8</f>
        <v>0.72799999999999998</v>
      </c>
      <c r="AY3595" s="134">
        <f t="shared" ref="AY3595" si="6238">AY3594/10*9</f>
        <v>0.81899999999999995</v>
      </c>
      <c r="AZ3595" s="134">
        <f t="shared" ref="AZ3595" si="6239">AZ3594/10*10</f>
        <v>0.90999999999999992</v>
      </c>
      <c r="BA3595" s="133">
        <f t="shared" ref="BA3595" si="6240">BA3594/10*1</f>
        <v>0</v>
      </c>
      <c r="BB3595" s="133">
        <f t="shared" ref="BB3595" si="6241">BB3594/10*2</f>
        <v>0</v>
      </c>
      <c r="BC3595" s="133">
        <f t="shared" ref="BC3595" si="6242">BC3594/10*3</f>
        <v>0</v>
      </c>
      <c r="BD3595" s="133">
        <f t="shared" ref="BD3595" si="6243">BD3594/10*4</f>
        <v>0</v>
      </c>
      <c r="BE3595" s="133">
        <f t="shared" ref="BE3595" si="6244">BE3594/10*5</f>
        <v>0</v>
      </c>
      <c r="BF3595" s="133">
        <f t="shared" ref="BF3595" si="6245">BF3594/10*6</f>
        <v>0</v>
      </c>
      <c r="BG3595" s="133">
        <f t="shared" ref="BG3595" si="6246">BG3594/10*7</f>
        <v>0</v>
      </c>
      <c r="BH3595" s="133">
        <f t="shared" ref="BH3595" si="6247">BH3594/10*8</f>
        <v>0</v>
      </c>
      <c r="BI3595" s="134">
        <f t="shared" ref="BI3595" si="6248">BI3594/10*9</f>
        <v>0</v>
      </c>
      <c r="BJ3595" s="134">
        <f t="shared" ref="BJ3595" si="6249">BJ3594/10*10</f>
        <v>0</v>
      </c>
      <c r="BK3595"/>
      <c r="BL3595"/>
      <c r="BM3595"/>
      <c r="BN3595"/>
      <c r="BO3595"/>
      <c r="BP3595"/>
      <c r="BQ3595"/>
      <c r="BR3595"/>
      <c r="BS3595"/>
      <c r="BT3595"/>
      <c r="BU3595"/>
      <c r="BV3595"/>
      <c r="BW3595"/>
      <c r="BX3595"/>
      <c r="BY3595"/>
      <c r="BZ3595"/>
      <c r="CA3595"/>
      <c r="CB3595"/>
      <c r="CC3595"/>
      <c r="CD3595"/>
      <c r="CE3595"/>
      <c r="CF3595"/>
      <c r="CG3595"/>
      <c r="CH3595"/>
      <c r="CI3595"/>
      <c r="CJ3595"/>
      <c r="CK3595"/>
      <c r="CL3595"/>
      <c r="CM3595"/>
      <c r="CN3595"/>
      <c r="CO3595"/>
    </row>
    <row r="3596" spans="1:93" ht="15.75" hidden="1" outlineLevel="2" thickBot="1" x14ac:dyDescent="0.3">
      <c r="A3596" s="152" t="s">
        <v>60</v>
      </c>
      <c r="B3596" s="192" t="e">
        <f t="shared" ref="B3596:L3596" si="6250">-B3593+B3592*B3595-1*IF(AND($A3066=B3591,B3595&gt;=$A3539),B3595-$A3539,0)</f>
        <v>#REF!</v>
      </c>
      <c r="C3596" s="193" t="e">
        <f t="shared" si="6250"/>
        <v>#REF!</v>
      </c>
      <c r="D3596" s="193" t="e">
        <f t="shared" si="6250"/>
        <v>#REF!</v>
      </c>
      <c r="E3596" s="193" t="e">
        <f t="shared" si="6250"/>
        <v>#REF!</v>
      </c>
      <c r="F3596" s="193" t="e">
        <f t="shared" si="6250"/>
        <v>#REF!</v>
      </c>
      <c r="G3596" s="193" t="e">
        <f t="shared" si="6250"/>
        <v>#REF!</v>
      </c>
      <c r="H3596" s="193" t="e">
        <f t="shared" si="6250"/>
        <v>#REF!</v>
      </c>
      <c r="I3596" s="193" t="e">
        <f t="shared" si="6250"/>
        <v>#REF!</v>
      </c>
      <c r="J3596" s="193" t="e">
        <f t="shared" si="6250"/>
        <v>#REF!</v>
      </c>
      <c r="K3596" s="193" t="e">
        <f t="shared" si="6250"/>
        <v>#REF!</v>
      </c>
      <c r="L3596" s="193" t="e">
        <f t="shared" si="6250"/>
        <v>#REF!</v>
      </c>
      <c r="M3596" s="192" t="e">
        <f>-M3593+M3592*M3595-1*IF(AND($A3066=M3591,M3595&gt;=$A3539),M3595-$A3539,0)</f>
        <v>#REF!</v>
      </c>
      <c r="N3596" s="193" t="e">
        <f>-N3593+N3592*N3595-1*IF(AND($A3066=N3591,N3595&gt;=$A3539),N3595-$A3539,0)</f>
        <v>#REF!</v>
      </c>
      <c r="O3596" s="193" t="e">
        <f t="shared" ref="O3596:U3596" si="6251">-O3593+O3592*O3595-1*IF(AND($A3066=O3591,O3595&gt;=$A3539),O3595-$A3539,0)</f>
        <v>#REF!</v>
      </c>
      <c r="P3596" s="193" t="e">
        <f t="shared" si="6251"/>
        <v>#REF!</v>
      </c>
      <c r="Q3596" s="193" t="e">
        <f t="shared" si="6251"/>
        <v>#REF!</v>
      </c>
      <c r="R3596" s="193" t="e">
        <f t="shared" si="6251"/>
        <v>#REF!</v>
      </c>
      <c r="S3596" s="193" t="e">
        <f t="shared" si="6251"/>
        <v>#REF!</v>
      </c>
      <c r="T3596" s="193" t="e">
        <f t="shared" si="6251"/>
        <v>#REF!</v>
      </c>
      <c r="U3596" s="193" t="e">
        <f t="shared" si="6251"/>
        <v>#REF!</v>
      </c>
      <c r="V3596" s="194" t="e">
        <f>-V3593+V3592*V3595-1*IF(AND($A3066=V3591,V3595&gt;=$A3539),V3595-$A3539,0)</f>
        <v>#REF!</v>
      </c>
      <c r="W3596" s="192" t="e">
        <f t="shared" ref="W3596:BJ3596" si="6252">-W3593+W3592*W3595-1*IF(AND($A3066=W3591,W3595&gt;=$A3539),W3595-$A3539,0)</f>
        <v>#REF!</v>
      </c>
      <c r="X3596" s="193" t="e">
        <f t="shared" si="6252"/>
        <v>#REF!</v>
      </c>
      <c r="Y3596" s="193" t="e">
        <f t="shared" si="6252"/>
        <v>#REF!</v>
      </c>
      <c r="Z3596" s="193" t="e">
        <f t="shared" si="6252"/>
        <v>#REF!</v>
      </c>
      <c r="AA3596" s="193" t="e">
        <f t="shared" si="6252"/>
        <v>#REF!</v>
      </c>
      <c r="AB3596" s="193" t="e">
        <f t="shared" si="6252"/>
        <v>#REF!</v>
      </c>
      <c r="AC3596" s="193" t="e">
        <f t="shared" si="6252"/>
        <v>#REF!</v>
      </c>
      <c r="AD3596" s="193" t="e">
        <f t="shared" si="6252"/>
        <v>#REF!</v>
      </c>
      <c r="AE3596" s="193" t="e">
        <f t="shared" si="6252"/>
        <v>#REF!</v>
      </c>
      <c r="AF3596" s="194" t="e">
        <f t="shared" si="6252"/>
        <v>#REF!</v>
      </c>
      <c r="AG3596" s="192" t="e">
        <f t="shared" si="6252"/>
        <v>#REF!</v>
      </c>
      <c r="AH3596" s="193" t="e">
        <f t="shared" si="6252"/>
        <v>#REF!</v>
      </c>
      <c r="AI3596" s="193" t="e">
        <f t="shared" si="6252"/>
        <v>#REF!</v>
      </c>
      <c r="AJ3596" s="193" t="e">
        <f t="shared" si="6252"/>
        <v>#REF!</v>
      </c>
      <c r="AK3596" s="193" t="e">
        <f t="shared" si="6252"/>
        <v>#REF!</v>
      </c>
      <c r="AL3596" s="193" t="e">
        <f t="shared" si="6252"/>
        <v>#REF!</v>
      </c>
      <c r="AM3596" s="193" t="e">
        <f t="shared" si="6252"/>
        <v>#REF!</v>
      </c>
      <c r="AN3596" s="193" t="e">
        <f t="shared" si="6252"/>
        <v>#REF!</v>
      </c>
      <c r="AO3596" s="193" t="e">
        <f t="shared" si="6252"/>
        <v>#REF!</v>
      </c>
      <c r="AP3596" s="194" t="e">
        <f t="shared" si="6252"/>
        <v>#REF!</v>
      </c>
      <c r="AQ3596" s="192" t="e">
        <f t="shared" si="6252"/>
        <v>#REF!</v>
      </c>
      <c r="AR3596" s="193" t="e">
        <f t="shared" si="6252"/>
        <v>#REF!</v>
      </c>
      <c r="AS3596" s="193" t="e">
        <f t="shared" si="6252"/>
        <v>#REF!</v>
      </c>
      <c r="AT3596" s="193" t="e">
        <f t="shared" si="6252"/>
        <v>#REF!</v>
      </c>
      <c r="AU3596" s="193" t="e">
        <f t="shared" si="6252"/>
        <v>#REF!</v>
      </c>
      <c r="AV3596" s="193" t="e">
        <f t="shared" si="6252"/>
        <v>#REF!</v>
      </c>
      <c r="AW3596" s="193" t="e">
        <f t="shared" si="6252"/>
        <v>#REF!</v>
      </c>
      <c r="AX3596" s="193" t="e">
        <f t="shared" si="6252"/>
        <v>#REF!</v>
      </c>
      <c r="AY3596" s="193" t="e">
        <f t="shared" si="6252"/>
        <v>#REF!</v>
      </c>
      <c r="AZ3596" s="194" t="e">
        <f t="shared" si="6252"/>
        <v>#REF!</v>
      </c>
      <c r="BA3596" s="192" t="e">
        <f t="shared" si="6252"/>
        <v>#REF!</v>
      </c>
      <c r="BB3596" s="193" t="e">
        <f t="shared" si="6252"/>
        <v>#REF!</v>
      </c>
      <c r="BC3596" s="193" t="e">
        <f t="shared" si="6252"/>
        <v>#REF!</v>
      </c>
      <c r="BD3596" s="193" t="e">
        <f t="shared" si="6252"/>
        <v>#REF!</v>
      </c>
      <c r="BE3596" s="193" t="e">
        <f t="shared" si="6252"/>
        <v>#REF!</v>
      </c>
      <c r="BF3596" s="193" t="e">
        <f t="shared" si="6252"/>
        <v>#REF!</v>
      </c>
      <c r="BG3596" s="193" t="e">
        <f t="shared" si="6252"/>
        <v>#REF!</v>
      </c>
      <c r="BH3596" s="193" t="e">
        <f t="shared" si="6252"/>
        <v>#REF!</v>
      </c>
      <c r="BI3596" s="193" t="e">
        <f t="shared" si="6252"/>
        <v>#REF!</v>
      </c>
      <c r="BJ3596" s="194" t="e">
        <f t="shared" si="6252"/>
        <v>#REF!</v>
      </c>
    </row>
    <row r="3597" spans="1:93" hidden="1" outlineLevel="2" x14ac:dyDescent="0.25"/>
    <row r="3598" spans="1:93" hidden="1" outlineLevel="1" collapsed="1" x14ac:dyDescent="0.25">
      <c r="A3598" s="181" t="e">
        <f>10*B3066/10</f>
        <v>#REF!</v>
      </c>
      <c r="B3598" s="180"/>
      <c r="C3598" s="180"/>
      <c r="D3598" s="180"/>
    </row>
    <row r="3599" spans="1:93" hidden="1" outlineLevel="2" x14ac:dyDescent="0.25">
      <c r="B3599" s="316" t="e">
        <f>#REF!</f>
        <v>#REF!</v>
      </c>
      <c r="C3599" s="317"/>
      <c r="D3599" s="316" t="e">
        <f>#REF!</f>
        <v>#REF!</v>
      </c>
      <c r="E3599" s="317"/>
      <c r="F3599" s="316" t="e">
        <f>#REF!</f>
        <v>#REF!</v>
      </c>
      <c r="G3599" s="317"/>
      <c r="H3599" s="316" t="e">
        <f>#REF!</f>
        <v>#REF!</v>
      </c>
      <c r="I3599" s="317"/>
      <c r="J3599" s="316" t="e">
        <f>#REF!</f>
        <v>#REF!</v>
      </c>
      <c r="K3599" s="317"/>
      <c r="L3599" s="316" t="e">
        <f>#REF!</f>
        <v>#REF!</v>
      </c>
      <c r="M3599" s="317"/>
    </row>
    <row r="3600" spans="1:93" hidden="1" outlineLevel="2" x14ac:dyDescent="0.25">
      <c r="B3600" s="105" t="e">
        <f>#REF!</f>
        <v>#REF!</v>
      </c>
      <c r="C3600" s="106">
        <v>0</v>
      </c>
      <c r="D3600" s="107" t="e">
        <f>#REF!</f>
        <v>#REF!</v>
      </c>
      <c r="E3600" s="106">
        <v>0</v>
      </c>
      <c r="F3600" s="107" t="e">
        <f>#REF!</f>
        <v>#REF!</v>
      </c>
      <c r="G3600" s="106">
        <v>0</v>
      </c>
      <c r="H3600" s="107" t="e">
        <f>#REF!</f>
        <v>#REF!</v>
      </c>
      <c r="I3600" s="106">
        <v>0</v>
      </c>
      <c r="J3600" s="107" t="e">
        <f>#REF!</f>
        <v>#REF!</v>
      </c>
      <c r="K3600" s="106">
        <v>0</v>
      </c>
      <c r="L3600" s="107" t="e">
        <f>#REF!</f>
        <v>#REF!</v>
      </c>
      <c r="M3600" s="108">
        <v>0</v>
      </c>
      <c r="X3600" s="146"/>
      <c r="Y3600" s="147"/>
    </row>
    <row r="3601" spans="1:34" hidden="1" outlineLevel="2" x14ac:dyDescent="0.25">
      <c r="B3601" s="105" t="e">
        <f>#REF!</f>
        <v>#REF!</v>
      </c>
      <c r="C3601" s="106" t="e">
        <f>IF($A3066=B3599,1*($B3066-$A3598)^2*(2*$A3598+$B3066)/$B3066^3,0)</f>
        <v>#REF!</v>
      </c>
      <c r="D3601" s="107" t="e">
        <f>#REF!</f>
        <v>#REF!</v>
      </c>
      <c r="E3601" s="106" t="e">
        <f>IF($A3066=D3599,1*($B3066-$A3598)^2*(2*$A3598+$B3066)/$B3066^3,0)</f>
        <v>#REF!</v>
      </c>
      <c r="F3601" s="107" t="e">
        <f>#REF!</f>
        <v>#REF!</v>
      </c>
      <c r="G3601" s="106" t="e">
        <f>IF($A3066=F3599,1*($B3066-$A3598)^2*(2*$A3598+$B3066)/$B3066^3,0)</f>
        <v>#REF!</v>
      </c>
      <c r="H3601" s="107" t="e">
        <f>#REF!</f>
        <v>#REF!</v>
      </c>
      <c r="I3601" s="106" t="e">
        <f>IF($A3066=H3599,1*($B3066-$A3598)^2*(2*$A3598+$B3066)/$B3066^3,0)</f>
        <v>#REF!</v>
      </c>
      <c r="J3601" s="107" t="e">
        <f>#REF!</f>
        <v>#REF!</v>
      </c>
      <c r="K3601" s="106" t="e">
        <f>IF($A3066=J3599,1*($B3066-$A3598)^2*(2*$A3598+$B3066)/$B3066^3,0)</f>
        <v>#REF!</v>
      </c>
      <c r="L3601" s="107" t="e">
        <f>#REF!</f>
        <v>#REF!</v>
      </c>
      <c r="M3601" s="108" t="e">
        <f>IF($A3066=L3599,1*($B3066-$A3598)^2*(2*$A3598+$B3066)/$B3066^3,0)</f>
        <v>#REF!</v>
      </c>
    </row>
    <row r="3602" spans="1:34" hidden="1" outlineLevel="2" x14ac:dyDescent="0.25">
      <c r="A3602" t="s">
        <v>36</v>
      </c>
      <c r="B3602" s="105" t="e">
        <f>#REF!</f>
        <v>#REF!</v>
      </c>
      <c r="C3602" s="106" t="e">
        <f>IF($A3066=B3599,1*$A3598*($B3066-$A3598)^2/$B3066^2,0)</f>
        <v>#REF!</v>
      </c>
      <c r="D3602" s="107" t="e">
        <f>#REF!</f>
        <v>#REF!</v>
      </c>
      <c r="E3602" s="106" t="e">
        <f>IF($A3066=D3599,1*$A3598*($B3066-$A3598)^2/$B3066^2,0)</f>
        <v>#REF!</v>
      </c>
      <c r="F3602" s="107" t="e">
        <f>#REF!</f>
        <v>#REF!</v>
      </c>
      <c r="G3602" s="106" t="e">
        <f>IF($A3066=F3599,1*$A3598*($B3066-$A3598)^2/$B3066^2,0)</f>
        <v>#REF!</v>
      </c>
      <c r="H3602" s="107" t="e">
        <f>#REF!</f>
        <v>#REF!</v>
      </c>
      <c r="I3602" s="106" t="e">
        <f>IF($A3066=H3599,1*$A3598*($B3066-$A3598)^2/$B3066^2,0)</f>
        <v>#REF!</v>
      </c>
      <c r="J3602" s="107" t="e">
        <f>#REF!</f>
        <v>#REF!</v>
      </c>
      <c r="K3602" s="106" t="e">
        <f>IF($A3066=J3599,1*$A3598*($B3066-$A3598)^2/$B3066^2,0)</f>
        <v>#REF!</v>
      </c>
      <c r="L3602" s="107" t="e">
        <f>#REF!</f>
        <v>#REF!</v>
      </c>
      <c r="M3602" s="108" t="e">
        <f>IF($A3066=L3599,1*$A3598*($B3066-$A3598)^2/$B3066^2,0)</f>
        <v>#REF!</v>
      </c>
      <c r="X3602" s="149"/>
    </row>
    <row r="3603" spans="1:34" hidden="1" outlineLevel="2" x14ac:dyDescent="0.25">
      <c r="B3603" s="105" t="e">
        <f>#REF!</f>
        <v>#REF!</v>
      </c>
      <c r="C3603" s="108">
        <v>0</v>
      </c>
      <c r="D3603" s="107" t="e">
        <f>#REF!</f>
        <v>#REF!</v>
      </c>
      <c r="E3603" s="108">
        <v>0</v>
      </c>
      <c r="F3603" s="107" t="e">
        <f>#REF!</f>
        <v>#REF!</v>
      </c>
      <c r="G3603" s="108">
        <v>0</v>
      </c>
      <c r="H3603" s="107" t="e">
        <f>#REF!</f>
        <v>#REF!</v>
      </c>
      <c r="I3603" s="108">
        <v>0</v>
      </c>
      <c r="J3603" s="107" t="e">
        <f>#REF!</f>
        <v>#REF!</v>
      </c>
      <c r="K3603" s="108">
        <v>0</v>
      </c>
      <c r="L3603" s="107" t="e">
        <f>#REF!</f>
        <v>#REF!</v>
      </c>
      <c r="M3603" s="108">
        <v>0</v>
      </c>
    </row>
    <row r="3604" spans="1:34" hidden="1" outlineLevel="2" x14ac:dyDescent="0.25">
      <c r="B3604" s="105" t="e">
        <f>#REF!</f>
        <v>#REF!</v>
      </c>
      <c r="C3604" s="106" t="e">
        <f>IF($A3066=B3599,1*($A3598)^2*(3*$B3066-2*$A3598)/$B3066^3,0)</f>
        <v>#REF!</v>
      </c>
      <c r="D3604" s="107" t="e">
        <f>#REF!</f>
        <v>#REF!</v>
      </c>
      <c r="E3604" s="106" t="e">
        <f>IF($A3066=D3599,1*($A3598)^2*(3*$B3066-2*$A3598)/$B3066^3,0)</f>
        <v>#REF!</v>
      </c>
      <c r="F3604" s="107" t="e">
        <f>#REF!</f>
        <v>#REF!</v>
      </c>
      <c r="G3604" s="106" t="e">
        <f>IF($A3066=F3599,1*($A3598)^2*(3*$B3066-2*$A3598)/$B3066^3,0)</f>
        <v>#REF!</v>
      </c>
      <c r="H3604" s="107" t="e">
        <f>#REF!</f>
        <v>#REF!</v>
      </c>
      <c r="I3604" s="106" t="e">
        <f>IF($A3066=H3599,1*($A3598)^2*(3*$B3066-2*$A3598)/$B3066^3,0)</f>
        <v>#REF!</v>
      </c>
      <c r="J3604" s="107" t="e">
        <f>#REF!</f>
        <v>#REF!</v>
      </c>
      <c r="K3604" s="106" t="e">
        <f>IF($A3066=J3599,1*($A3598)^2*(3*$B3066-2*$A3598)/$B3066^3,0)</f>
        <v>#REF!</v>
      </c>
      <c r="L3604" s="107" t="e">
        <f>#REF!</f>
        <v>#REF!</v>
      </c>
      <c r="M3604" s="108" t="e">
        <f>IF($A3066=L3599,1*($A3598)^2*(3*$B3066-2*$A3598)/$B3066^3,0)</f>
        <v>#REF!</v>
      </c>
    </row>
    <row r="3605" spans="1:34" hidden="1" outlineLevel="2" x14ac:dyDescent="0.25">
      <c r="B3605" s="105" t="e">
        <f>#REF!</f>
        <v>#REF!</v>
      </c>
      <c r="C3605" s="108" t="e">
        <f>IF($A3066=B3599,-1*($B3066-$A3598)*$A3598^2/$B3066^2,0)</f>
        <v>#REF!</v>
      </c>
      <c r="D3605" s="107" t="e">
        <f>#REF!</f>
        <v>#REF!</v>
      </c>
      <c r="E3605" s="108" t="e">
        <f>IF($A3066=D3599,-1*($B3066-$A3598)*$A3598^2/$B3066^2,0)</f>
        <v>#REF!</v>
      </c>
      <c r="F3605" s="107" t="e">
        <f>#REF!</f>
        <v>#REF!</v>
      </c>
      <c r="G3605" s="108" t="e">
        <f>IF($A3066=F3599,-1*($B3066-$A3598)*$A3598^2/$B3066^2,0)</f>
        <v>#REF!</v>
      </c>
      <c r="H3605" s="107" t="e">
        <f>#REF!</f>
        <v>#REF!</v>
      </c>
      <c r="I3605" s="108" t="e">
        <f>IF($A3066=H3599,-1*($B3066-$A3598)*$A3598^2/$B3066^2,0)</f>
        <v>#REF!</v>
      </c>
      <c r="J3605" s="107" t="e">
        <f>#REF!</f>
        <v>#REF!</v>
      </c>
      <c r="K3605" s="108" t="e">
        <f>IF($A3066=J3599,-1*($B3066-$A3598)*$A3598^2/$B3066^2,0)</f>
        <v>#REF!</v>
      </c>
      <c r="L3605" s="107" t="e">
        <f>#REF!</f>
        <v>#REF!</v>
      </c>
      <c r="M3605" s="108" t="e">
        <f>IF($A3066=L3599,-1*($B3066-$A3598)*$A3598^2/$B3066^2,0)</f>
        <v>#REF!</v>
      </c>
    </row>
    <row r="3606" spans="1:34" hidden="1" outlineLevel="2" x14ac:dyDescent="0.25">
      <c r="C3606" t="s">
        <v>61</v>
      </c>
      <c r="D3606" s="182"/>
      <c r="E3606" s="183"/>
      <c r="F3606" s="182"/>
      <c r="G3606" s="183"/>
      <c r="H3606" s="182"/>
      <c r="I3606" s="183"/>
      <c r="J3606" s="182"/>
      <c r="K3606" s="183"/>
      <c r="L3606" s="182"/>
      <c r="M3606" s="183"/>
      <c r="N3606" s="182"/>
      <c r="O3606" s="183"/>
      <c r="P3606" s="182"/>
      <c r="Q3606" s="183"/>
      <c r="R3606" s="182"/>
      <c r="S3606" s="183"/>
    </row>
    <row r="3607" spans="1:34" hidden="1" outlineLevel="2" x14ac:dyDescent="0.25">
      <c r="B3607" s="105">
        <v>1</v>
      </c>
      <c r="C3607" s="108">
        <f t="shared" ref="C3607" si="6253">-(IFERROR(VLOOKUP($B3607,$B3600:$C3605,2,0),0)+IFERROR(VLOOKUP($B3607,$D3600:$E3605,2,0),0)+IFERROR(VLOOKUP($B3607,$F3600:$G3605,2,0),0)+IFERROR(VLOOKUP($B3607,$H3600:$I3605,2,0),0)+IFERROR(VLOOKUP($B3607,$J3600:$K3605,2,0),0)+IFERROR(VLOOKUP($B3607,$L3600:$M3605,2,0),0)+IFERROR(VLOOKUP($B3607,$N3600:$O3605,2,0),0)+IFERROR(VLOOKUP($B3607,$P3600:$Q3605,2,0),0)+IFERROR(VLOOKUP($B3607,$R3600:$S3605,2,0),0))</f>
        <v>0</v>
      </c>
      <c r="E3607" s="109"/>
      <c r="F3607" s="325" t="s">
        <v>37</v>
      </c>
      <c r="G3607" s="325"/>
      <c r="H3607" s="325"/>
      <c r="I3607" s="325"/>
      <c r="J3607" s="325"/>
      <c r="K3607" s="325"/>
      <c r="L3607" s="325"/>
      <c r="M3607" s="325"/>
      <c r="N3607" s="325"/>
      <c r="O3607" s="325"/>
      <c r="P3607" s="325"/>
      <c r="Q3607" s="325"/>
      <c r="R3607" s="325"/>
      <c r="S3607" s="325"/>
      <c r="T3607" s="325"/>
      <c r="U3607" s="325"/>
      <c r="V3607" s="325"/>
      <c r="W3607" s="325"/>
      <c r="X3607" s="325"/>
      <c r="Y3607" s="325"/>
      <c r="Z3607" s="325"/>
      <c r="AA3607" s="325"/>
      <c r="AB3607" s="110"/>
      <c r="AC3607" s="110"/>
      <c r="AD3607" s="110"/>
      <c r="AE3607" s="110"/>
      <c r="AF3607" s="110"/>
      <c r="AG3607" s="110"/>
      <c r="AH3607" s="110"/>
    </row>
    <row r="3608" spans="1:34" hidden="1" outlineLevel="2" x14ac:dyDescent="0.25">
      <c r="B3608" s="105">
        <v>2</v>
      </c>
      <c r="C3608" s="108">
        <f t="shared" ref="C3608" si="6254">-(IFERROR(VLOOKUP($B3608,$B3600:$C3605,2,0),0)+IFERROR(VLOOKUP($B3608,$D3600:$E3605,2,0),0)+IFERROR(VLOOKUP($B3608,$F3600:$G3605,2,0),0)+IFERROR(VLOOKUP($B3608,$H3600:$I3605,2,0),0)+IFERROR(VLOOKUP($B3608,$J3600:$K3605,2,0),0)+IFERROR(VLOOKUP($B3608,$L3600:$M3605,2,0),0)+IFERROR(VLOOKUP($B3608,$N3600:$O3605,2,0),0)+IFERROR(VLOOKUP($B3608,$P3600:$Q3605,2,0),0)+IFERROR(VLOOKUP($B3608,$R3600:$S3605,2,0),0))</f>
        <v>0</v>
      </c>
      <c r="E3608" s="110"/>
      <c r="F3608" s="110"/>
      <c r="G3608" s="326" t="s">
        <v>38</v>
      </c>
      <c r="H3608" s="326"/>
      <c r="I3608" s="326"/>
      <c r="J3608" s="326"/>
      <c r="K3608" s="326"/>
      <c r="L3608" s="326"/>
      <c r="M3608" s="110"/>
      <c r="N3608" s="110"/>
      <c r="O3608" s="110"/>
      <c r="P3608" s="327" t="s">
        <v>39</v>
      </c>
      <c r="Q3608" s="327"/>
      <c r="R3608" s="327"/>
      <c r="S3608" s="327"/>
      <c r="T3608" s="327"/>
      <c r="U3608" s="327"/>
      <c r="V3608" s="110"/>
      <c r="W3608" s="110"/>
      <c r="X3608" s="110"/>
      <c r="Y3608" s="110"/>
      <c r="Z3608" s="110"/>
      <c r="AA3608" s="110"/>
      <c r="AB3608" s="110"/>
      <c r="AC3608" s="110"/>
      <c r="AD3608" s="110"/>
      <c r="AE3608" s="110"/>
      <c r="AF3608" s="110"/>
      <c r="AG3608" s="110"/>
      <c r="AH3608" s="110"/>
    </row>
    <row r="3609" spans="1:34" hidden="1" outlineLevel="2" x14ac:dyDescent="0.25">
      <c r="B3609" s="105">
        <v>3</v>
      </c>
      <c r="C3609" s="108">
        <f t="shared" ref="C3609" si="6255">-(IFERROR(VLOOKUP($B3609,$B3600:$C3605,2,0),0)+IFERROR(VLOOKUP($B3609,$D3600:$E3605,2,0),0)+IFERROR(VLOOKUP($B3609,$F3600:$G3605,2,0),0)+IFERROR(VLOOKUP($B3609,$H3600:$I3605,2,0),0)+IFERROR(VLOOKUP($B3609,$J3600:$K3605,2,0),0)+IFERROR(VLOOKUP($B3609,$L3600:$M3605,2,0),0)+IFERROR(VLOOKUP($B3609,$N3600:$O3605,2,0),0)+IFERROR(VLOOKUP($B3609,$P3600:$Q3605,2,0),0)+IFERROR(VLOOKUP($B3609,$R3600:$S3605,2,0),0))</f>
        <v>0</v>
      </c>
      <c r="E3609" s="110"/>
      <c r="F3609" s="110"/>
      <c r="G3609" s="112">
        <v>6</v>
      </c>
      <c r="H3609" s="112">
        <v>5</v>
      </c>
      <c r="I3609" s="112">
        <v>4</v>
      </c>
      <c r="J3609" s="112">
        <v>3</v>
      </c>
      <c r="K3609" s="112">
        <v>2</v>
      </c>
      <c r="L3609" s="112">
        <v>1</v>
      </c>
      <c r="M3609" s="110"/>
      <c r="O3609" s="110"/>
      <c r="P3609" s="112">
        <v>6</v>
      </c>
      <c r="Q3609" s="112">
        <v>5</v>
      </c>
      <c r="R3609" s="112">
        <v>4</v>
      </c>
      <c r="S3609" s="112">
        <v>3</v>
      </c>
      <c r="T3609" s="112">
        <v>2</v>
      </c>
      <c r="U3609" s="112">
        <v>1</v>
      </c>
      <c r="AB3609" s="110"/>
      <c r="AC3609" s="110"/>
      <c r="AD3609" s="110"/>
      <c r="AE3609" s="110"/>
      <c r="AF3609" s="110"/>
      <c r="AG3609" s="110"/>
      <c r="AH3609" s="110"/>
    </row>
    <row r="3610" spans="1:34" hidden="1" outlineLevel="2" x14ac:dyDescent="0.25">
      <c r="B3610" s="105">
        <v>4</v>
      </c>
      <c r="C3610" s="108">
        <f t="shared" ref="C3610" si="6256">-(IFERROR(VLOOKUP($B3610,$B3600:$C3605,2,0),0)+IFERROR(VLOOKUP($B3610,$D3600:$E3605,2,0),0)+IFERROR(VLOOKUP($B3610,$F3600:$G3605,2,0),0)+IFERROR(VLOOKUP($B3610,$H3600:$I3605,2,0),0)+IFERROR(VLOOKUP($B3610,$J3600:$K3605,2,0),0)+IFERROR(VLOOKUP($B3610,$L3600:$M3605,2,0),0)+IFERROR(VLOOKUP($B3610,$N3600:$O3605,2,0),0)+IFERROR(VLOOKUP($B3610,$P3600:$Q3605,2,0),0)+IFERROR(VLOOKUP($B3610,$R3600:$S3605,2,0),0))</f>
        <v>0</v>
      </c>
      <c r="E3610" s="110"/>
      <c r="F3610" s="105">
        <v>1</v>
      </c>
      <c r="G3610" s="184" t="e">
        <f t="array" ref="G3610:G3616">MMULT(MINVERSE($C$24:$I$30),$C3607:$C3613)</f>
        <v>#NUM!</v>
      </c>
      <c r="H3610" s="184" t="e">
        <f t="array" ref="H3610:H3615">MMULT(MINVERSE($C$24:$H$29),$C3607:$C3612)</f>
        <v>#NUM!</v>
      </c>
      <c r="I3610" s="184" t="e">
        <f t="array" ref="I3610:I3614">MMULT(MINVERSE($C$24:$G$28),$C3607:$C3611)</f>
        <v>#NUM!</v>
      </c>
      <c r="J3610" s="184" t="e">
        <f t="array" ref="J3610:J3613">MMULT(MINVERSE($C$24:$F$27),$C3607:$C3610)</f>
        <v>#NUM!</v>
      </c>
      <c r="K3610" s="184" t="e">
        <f t="array" ref="K3610:K3612">MMULT(MINVERSE($C$24:$E$26),$C3607:$C3609)</f>
        <v>#NUM!</v>
      </c>
      <c r="L3610" s="184" t="e">
        <f t="array" ref="L3610:L3611">MMULT(MINVERSE($C$24:$D$25),$C3607:$C3608)</f>
        <v>#NUM!</v>
      </c>
      <c r="M3610" s="110"/>
      <c r="O3610" s="105">
        <v>1</v>
      </c>
      <c r="P3610" s="184" t="e">
        <f t="array" ref="P3610:P3620">MMULT(MINVERSE($C$24:$M$34),$C3607:$C3617)</f>
        <v>#NUM!</v>
      </c>
      <c r="Q3610" s="184" t="e">
        <f t="array" ref="Q3610:Q3619">MMULT(MINVERSE($C$24:$L$33),$C3607:$C3616)</f>
        <v>#NUM!</v>
      </c>
      <c r="R3610" s="184" t="e">
        <f t="array" ref="R3610:R3618">MMULT(MINVERSE($C$24:$K$32),$C3607:$C3615)</f>
        <v>#NUM!</v>
      </c>
      <c r="S3610" s="184" t="e">
        <f t="array" ref="S3610:S3617">MMULT(MINVERSE($C$24:$J$31),$C3607:$C3614)</f>
        <v>#NUM!</v>
      </c>
      <c r="T3610" s="114"/>
      <c r="U3610" s="114"/>
      <c r="V3610" s="110"/>
      <c r="W3610" s="110"/>
      <c r="X3610" s="110"/>
      <c r="Y3610" s="110"/>
      <c r="Z3610" s="110"/>
      <c r="AA3610" s="110"/>
      <c r="AB3610" s="110"/>
      <c r="AC3610" s="110"/>
      <c r="AD3610" s="110"/>
      <c r="AE3610" s="110"/>
      <c r="AF3610" s="110"/>
      <c r="AG3610" s="110"/>
      <c r="AH3610" s="110"/>
    </row>
    <row r="3611" spans="1:34" hidden="1" outlineLevel="2" x14ac:dyDescent="0.25">
      <c r="B3611" s="105">
        <v>5</v>
      </c>
      <c r="C3611" s="108">
        <f t="shared" ref="C3611" si="6257">-(IFERROR(VLOOKUP($B3611,$B3600:$C3605,2,0),0)+IFERROR(VLOOKUP($B3611,$D3600:$E3605,2,0),0)+IFERROR(VLOOKUP($B3611,$F3600:$G3605,2,0),0)+IFERROR(VLOOKUP($B3611,$H3600:$I3605,2,0),0)+IFERROR(VLOOKUP($B3611,$J3600:$K3605,2,0),0)+IFERROR(VLOOKUP($B3611,$L3600:$M3605,2,0),0)+IFERROR(VLOOKUP($B3611,$N3600:$O3605,2,0),0)+IFERROR(VLOOKUP($B3611,$P3600:$Q3605,2,0),0)+IFERROR(VLOOKUP($B3611,$R3600:$S3605,2,0),0))</f>
        <v>0</v>
      </c>
      <c r="E3611" s="110"/>
      <c r="F3611" s="105">
        <v>2</v>
      </c>
      <c r="G3611" s="185" t="e">
        <v>#NUM!</v>
      </c>
      <c r="H3611" s="185" t="e">
        <v>#NUM!</v>
      </c>
      <c r="I3611" s="185" t="e">
        <v>#NUM!</v>
      </c>
      <c r="J3611" s="185" t="e">
        <v>#NUM!</v>
      </c>
      <c r="K3611" s="185" t="e">
        <v>#NUM!</v>
      </c>
      <c r="L3611" s="185" t="e">
        <v>#NUM!</v>
      </c>
      <c r="M3611" s="110"/>
      <c r="O3611" s="105">
        <v>2</v>
      </c>
      <c r="P3611" s="185" t="e">
        <v>#NUM!</v>
      </c>
      <c r="Q3611" s="185" t="e">
        <v>#NUM!</v>
      </c>
      <c r="R3611" s="185" t="e">
        <v>#NUM!</v>
      </c>
      <c r="S3611" s="185" t="e">
        <v>#NUM!</v>
      </c>
      <c r="T3611" s="114"/>
      <c r="U3611" s="114"/>
    </row>
    <row r="3612" spans="1:34" hidden="1" outlineLevel="2" x14ac:dyDescent="0.25">
      <c r="B3612" s="105">
        <v>6</v>
      </c>
      <c r="C3612" s="108">
        <f t="shared" ref="C3612" si="6258">-(IFERROR(VLOOKUP($B3612,$B3600:$C3605,2,0),0)+IFERROR(VLOOKUP($B3612,$D3600:$E3605,2,0),0)+IFERROR(VLOOKUP($B3612,$F3600:$G3605,2,0),0)+IFERROR(VLOOKUP($B3612,$H3600:$I3605,2,0),0)+IFERROR(VLOOKUP($B3612,$J3600:$K3605,2,0),0)+IFERROR(VLOOKUP($B3612,$L3600:$M3605,2,0),0)+IFERROR(VLOOKUP($B3612,$N3600:$O3605,2,0),0)+IFERROR(VLOOKUP($B3612,$P3600:$Q3605,2,0),0)+IFERROR(VLOOKUP($B3612,$R3600:$S3605,2,0),0))</f>
        <v>0</v>
      </c>
      <c r="E3612" s="110"/>
      <c r="F3612" s="105">
        <v>3</v>
      </c>
      <c r="G3612" s="185" t="e">
        <v>#NUM!</v>
      </c>
      <c r="H3612" s="185" t="e">
        <v>#NUM!</v>
      </c>
      <c r="I3612" s="185" t="e">
        <v>#NUM!</v>
      </c>
      <c r="J3612" s="185" t="e">
        <v>#NUM!</v>
      </c>
      <c r="K3612" s="185" t="e">
        <v>#NUM!</v>
      </c>
      <c r="L3612" s="185"/>
      <c r="M3612" s="110"/>
      <c r="O3612" s="105">
        <v>3</v>
      </c>
      <c r="P3612" s="185" t="e">
        <v>#NUM!</v>
      </c>
      <c r="Q3612" s="185" t="e">
        <v>#NUM!</v>
      </c>
      <c r="R3612" s="185" t="e">
        <v>#NUM!</v>
      </c>
      <c r="S3612" s="185" t="e">
        <v>#NUM!</v>
      </c>
      <c r="T3612" s="114"/>
      <c r="U3612" s="114"/>
    </row>
    <row r="3613" spans="1:34" hidden="1" outlineLevel="2" x14ac:dyDescent="0.25">
      <c r="B3613" s="105">
        <v>7</v>
      </c>
      <c r="C3613" s="108">
        <f t="shared" ref="C3613" si="6259">-(IFERROR(VLOOKUP($B3613,$B3600:$C3605,2,0),0)+IFERROR(VLOOKUP($B3613,$D3600:$E3605,2,0),0)+IFERROR(VLOOKUP($B3613,$F3600:$G3605,2,0),0)+IFERROR(VLOOKUP($B3613,$H3600:$I3605,2,0),0)+IFERROR(VLOOKUP($B3613,$J3600:$K3605,2,0),0)+IFERROR(VLOOKUP($B3613,$L3600:$M3605,2,0),0)+IFERROR(VLOOKUP($B3613,$N3600:$O3605,2,0),0)+IFERROR(VLOOKUP($B3613,$P3600:$Q3605,2,0),0)+IFERROR(VLOOKUP($B3613,$R3600:$S3605,2,0),0))</f>
        <v>0</v>
      </c>
      <c r="E3613" s="110"/>
      <c r="F3613" s="105">
        <v>4</v>
      </c>
      <c r="G3613" s="185" t="e">
        <v>#NUM!</v>
      </c>
      <c r="H3613" s="185" t="e">
        <v>#NUM!</v>
      </c>
      <c r="I3613" s="185" t="e">
        <v>#NUM!</v>
      </c>
      <c r="J3613" s="185" t="e">
        <v>#NUM!</v>
      </c>
      <c r="K3613" s="185"/>
      <c r="L3613" s="185"/>
      <c r="M3613" s="110"/>
      <c r="O3613" s="105">
        <v>4</v>
      </c>
      <c r="P3613" s="185" t="e">
        <v>#NUM!</v>
      </c>
      <c r="Q3613" s="185" t="e">
        <v>#NUM!</v>
      </c>
      <c r="R3613" s="185" t="e">
        <v>#NUM!</v>
      </c>
      <c r="S3613" s="185" t="e">
        <v>#NUM!</v>
      </c>
      <c r="T3613" s="114"/>
      <c r="U3613" s="114"/>
    </row>
    <row r="3614" spans="1:34" hidden="1" outlineLevel="2" x14ac:dyDescent="0.25">
      <c r="B3614" s="105">
        <v>8</v>
      </c>
      <c r="C3614" s="108">
        <f t="shared" ref="C3614" si="6260">-(IFERROR(VLOOKUP($B3614,$B3600:$C3605,2,0),0)+IFERROR(VLOOKUP($B3614,$D3600:$E3605,2,0),0)+IFERROR(VLOOKUP($B3614,$F3600:$G3605,2,0),0)+IFERROR(VLOOKUP($B3614,$H3600:$I3605,2,0),0)+IFERROR(VLOOKUP($B3614,$J3600:$K3605,2,0),0)+IFERROR(VLOOKUP($B3614,$L3600:$M3605,2,0),0)+IFERROR(VLOOKUP($B3614,$N3600:$O3605,2,0),0)+IFERROR(VLOOKUP($B3614,$P3600:$Q3605,2,0),0)+IFERROR(VLOOKUP($B3614,$R3600:$S3605,2,0),0))</f>
        <v>0</v>
      </c>
      <c r="E3614" s="110" t="s">
        <v>40</v>
      </c>
      <c r="F3614" s="105">
        <v>5</v>
      </c>
      <c r="G3614" s="185" t="e">
        <v>#NUM!</v>
      </c>
      <c r="H3614" s="185" t="e">
        <v>#NUM!</v>
      </c>
      <c r="I3614" s="185" t="e">
        <v>#NUM!</v>
      </c>
      <c r="J3614" s="185"/>
      <c r="K3614" s="185"/>
      <c r="L3614" s="185"/>
      <c r="M3614" s="110"/>
      <c r="O3614" s="105">
        <v>5</v>
      </c>
      <c r="P3614" s="185" t="e">
        <v>#NUM!</v>
      </c>
      <c r="Q3614" s="185" t="e">
        <v>#NUM!</v>
      </c>
      <c r="R3614" s="185" t="e">
        <v>#NUM!</v>
      </c>
      <c r="S3614" s="185" t="e">
        <v>#NUM!</v>
      </c>
      <c r="T3614" s="114"/>
      <c r="U3614" s="114"/>
    </row>
    <row r="3615" spans="1:34" hidden="1" outlineLevel="2" x14ac:dyDescent="0.25">
      <c r="B3615" s="105">
        <v>9</v>
      </c>
      <c r="C3615" s="108">
        <f t="shared" ref="C3615" si="6261">-(IFERROR(VLOOKUP($B3615,$B3600:$C3605,2,0),0)+IFERROR(VLOOKUP($B3615,$D3600:$E3605,2,0),0)+IFERROR(VLOOKUP($B3615,$F3600:$G3605,2,0),0)+IFERROR(VLOOKUP($B3615,$H3600:$I3605,2,0),0)+IFERROR(VLOOKUP($B3615,$J3600:$K3605,2,0),0)+IFERROR(VLOOKUP($B3615,$L3600:$M3605,2,0),0)+IFERROR(VLOOKUP($B3615,$N3600:$O3605,2,0),0)+IFERROR(VLOOKUP($B3615,$P3600:$Q3605,2,0),0)+IFERROR(VLOOKUP($B3615,$R3600:$S3605,2,0),0))</f>
        <v>0</v>
      </c>
      <c r="E3615" s="110"/>
      <c r="F3615" s="105">
        <v>6</v>
      </c>
      <c r="G3615" s="185" t="e">
        <v>#NUM!</v>
      </c>
      <c r="H3615" s="185" t="e">
        <v>#NUM!</v>
      </c>
      <c r="I3615" s="185"/>
      <c r="J3615" s="185"/>
      <c r="K3615" s="185"/>
      <c r="L3615" s="185"/>
      <c r="M3615" s="110"/>
      <c r="O3615" s="105">
        <v>6</v>
      </c>
      <c r="P3615" s="185" t="e">
        <v>#NUM!</v>
      </c>
      <c r="Q3615" s="185" t="e">
        <v>#NUM!</v>
      </c>
      <c r="R3615" s="185" t="e">
        <v>#NUM!</v>
      </c>
      <c r="S3615" s="185" t="e">
        <v>#NUM!</v>
      </c>
      <c r="T3615" s="114"/>
      <c r="U3615" s="114"/>
    </row>
    <row r="3616" spans="1:34" hidden="1" outlineLevel="2" x14ac:dyDescent="0.25">
      <c r="B3616" s="105">
        <v>10</v>
      </c>
      <c r="C3616" s="108">
        <f t="shared" ref="C3616" si="6262">-(IFERROR(VLOOKUP($B3616,$B3600:$C3605,2,0),0)+IFERROR(VLOOKUP($B3616,$D3600:$E3605,2,0),0)+IFERROR(VLOOKUP($B3616,$F3600:$G3605,2,0),0)+IFERROR(VLOOKUP($B3616,$H3600:$I3605,2,0),0)+IFERROR(VLOOKUP($B3616,$J3600:$K3605,2,0),0)+IFERROR(VLOOKUP($B3616,$L3600:$M3605,2,0),0)+IFERROR(VLOOKUP($B3616,$N3600:$O3605,2,0),0)+IFERROR(VLOOKUP($B3616,$P3600:$Q3605,2,0),0)+IFERROR(VLOOKUP($B3616,$R3600:$S3605,2,0),0))</f>
        <v>0</v>
      </c>
      <c r="E3616" s="110"/>
      <c r="F3616" s="105">
        <v>7</v>
      </c>
      <c r="G3616" s="185" t="e">
        <v>#NUM!</v>
      </c>
      <c r="H3616" s="185"/>
      <c r="I3616" s="185"/>
      <c r="J3616" s="185"/>
      <c r="K3616" s="185"/>
      <c r="L3616" s="185"/>
      <c r="M3616" s="110"/>
      <c r="N3616" s="110" t="s">
        <v>40</v>
      </c>
      <c r="O3616" s="105">
        <v>7</v>
      </c>
      <c r="P3616" s="185" t="e">
        <v>#NUM!</v>
      </c>
      <c r="Q3616" s="185" t="e">
        <v>#NUM!</v>
      </c>
      <c r="R3616" s="185" t="e">
        <v>#NUM!</v>
      </c>
      <c r="S3616" s="185" t="e">
        <v>#NUM!</v>
      </c>
      <c r="T3616" s="114"/>
      <c r="U3616" s="114"/>
    </row>
    <row r="3617" spans="1:24" hidden="1" outlineLevel="2" x14ac:dyDescent="0.25">
      <c r="B3617" s="105">
        <v>11</v>
      </c>
      <c r="C3617" s="108">
        <f t="shared" ref="C3617" si="6263">-(IFERROR(VLOOKUP($B3617,$B3600:$C3605,2,0),0)+IFERROR(VLOOKUP($B3617,$D3600:$E3605,2,0),0)+IFERROR(VLOOKUP($B3617,$F3600:$G3605,2,0),0)+IFERROR(VLOOKUP($B3617,$H3600:$I3605,2,0),0)+IFERROR(VLOOKUP($B3617,$J3600:$K3605,2,0),0)+IFERROR(VLOOKUP($B3617,$L3600:$M3605,2,0),0)+IFERROR(VLOOKUP($B3617,$N3600:$O3605,2,0),0)+IFERROR(VLOOKUP($B3617,$P3600:$Q3605,2,0),0)+IFERROR(VLOOKUP($B3617,$R3600:$S3605,2,0),0))</f>
        <v>0</v>
      </c>
      <c r="E3617" s="110"/>
      <c r="M3617" s="110"/>
      <c r="O3617" s="105">
        <v>8</v>
      </c>
      <c r="P3617" s="185" t="e">
        <v>#NUM!</v>
      </c>
      <c r="Q3617" s="185" t="e">
        <v>#NUM!</v>
      </c>
      <c r="R3617" s="185" t="e">
        <v>#NUM!</v>
      </c>
      <c r="S3617" s="185" t="e">
        <v>#NUM!</v>
      </c>
      <c r="T3617" s="114"/>
      <c r="U3617" s="114"/>
    </row>
    <row r="3618" spans="1:24" hidden="1" outlineLevel="2" x14ac:dyDescent="0.25">
      <c r="B3618" s="105">
        <v>12</v>
      </c>
      <c r="C3618" s="108">
        <f t="shared" ref="C3618" si="6264">-(IFERROR(VLOOKUP($B3618,$B3600:$C3605,2,0),0)+IFERROR(VLOOKUP($B3618,$D3600:$E3605,2,0),0)+IFERROR(VLOOKUP($B3618,$F3600:$G3605,2,0),0)+IFERROR(VLOOKUP($B3618,$H3600:$I3605,2,0),0)+IFERROR(VLOOKUP($B3618,$J3600:$K3605,2,0),0)+IFERROR(VLOOKUP($B3618,$L3600:$M3605,2,0),0)+IFERROR(VLOOKUP($B3618,$N3600:$O3605,2,0),0)+IFERROR(VLOOKUP($B3618,$P3600:$Q3605,2,0),0)+IFERROR(VLOOKUP($B3618,$R3600:$S3605,2,0),0))</f>
        <v>0</v>
      </c>
      <c r="E3618" s="110"/>
      <c r="M3618" s="110"/>
      <c r="O3618" s="105">
        <v>9</v>
      </c>
      <c r="P3618" s="185" t="e">
        <v>#NUM!</v>
      </c>
      <c r="Q3618" s="185" t="e">
        <v>#NUM!</v>
      </c>
      <c r="R3618" s="185" t="e">
        <v>#NUM!</v>
      </c>
      <c r="S3618" s="185"/>
      <c r="T3618" s="114"/>
      <c r="U3618" s="114"/>
    </row>
    <row r="3619" spans="1:24" hidden="1" outlineLevel="2" x14ac:dyDescent="0.25">
      <c r="B3619" s="105">
        <v>13</v>
      </c>
      <c r="C3619" s="108">
        <f t="shared" ref="C3619" si="6265">-(IFERROR(VLOOKUP($B3619,$B3600:$C3605,2,0),0)+IFERROR(VLOOKUP($B3619,$D3600:$E3605,2,0),0)+IFERROR(VLOOKUP($B3619,$F3600:$G3605,2,0),0)+IFERROR(VLOOKUP($B3619,$H3600:$I3605,2,0),0)+IFERROR(VLOOKUP($B3619,$J3600:$K3605,2,0),0)+IFERROR(VLOOKUP($B3619,$L3600:$M3605,2,0),0)+IFERROR(VLOOKUP($B3619,$N3600:$O3605,2,0),0)+IFERROR(VLOOKUP($B3619,$P3600:$Q3605,2,0),0)+IFERROR(VLOOKUP($B3619,$R3600:$S3605,2,0),0))</f>
        <v>0</v>
      </c>
      <c r="E3619" s="110"/>
      <c r="F3619" s="110"/>
      <c r="G3619" s="324" t="s">
        <v>42</v>
      </c>
      <c r="H3619" s="324"/>
      <c r="I3619" s="324"/>
      <c r="J3619" s="324"/>
      <c r="K3619" s="324"/>
      <c r="L3619" s="324"/>
      <c r="M3619" s="110"/>
      <c r="O3619" s="105">
        <v>10</v>
      </c>
      <c r="P3619" s="185" t="e">
        <v>#NUM!</v>
      </c>
      <c r="Q3619" s="185" t="e">
        <v>#NUM!</v>
      </c>
      <c r="R3619" s="185"/>
      <c r="S3619" s="185"/>
      <c r="T3619" s="114"/>
      <c r="U3619" s="114"/>
    </row>
    <row r="3620" spans="1:24" hidden="1" outlineLevel="2" x14ac:dyDescent="0.25">
      <c r="B3620" s="105">
        <v>14</v>
      </c>
      <c r="C3620" s="108">
        <f t="shared" ref="C3620" si="6266">-(IFERROR(VLOOKUP($B3620,$B3600:$C3605,2,0),0)+IFERROR(VLOOKUP($B3620,$D3600:$E3605,2,0),0)+IFERROR(VLOOKUP($B3620,$F3600:$G3605,2,0),0)+IFERROR(VLOOKUP($B3620,$H3600:$I3605,2,0),0)+IFERROR(VLOOKUP($B3620,$J3600:$K3605,2,0),0)+IFERROR(VLOOKUP($B3620,$L3600:$M3605,2,0),0)+IFERROR(VLOOKUP($B3620,$N3600:$O3605,2,0),0)+IFERROR(VLOOKUP($B3620,$P3600:$Q3605,2,0),0)+IFERROR(VLOOKUP($B3620,$R3600:$S3605,2,0),0))</f>
        <v>0</v>
      </c>
      <c r="E3620" s="110"/>
      <c r="F3620" s="110"/>
      <c r="G3620" s="112">
        <v>6</v>
      </c>
      <c r="H3620" s="112">
        <v>5</v>
      </c>
      <c r="I3620" s="112">
        <v>4</v>
      </c>
      <c r="J3620" s="112">
        <v>3</v>
      </c>
      <c r="K3620" s="112">
        <v>2</v>
      </c>
      <c r="L3620" s="112">
        <v>1</v>
      </c>
      <c r="M3620" s="110"/>
      <c r="O3620" s="105">
        <v>11</v>
      </c>
      <c r="P3620" s="185" t="e">
        <v>#NUM!</v>
      </c>
      <c r="Q3620" s="185"/>
      <c r="R3620" s="185"/>
      <c r="S3620" s="185"/>
      <c r="T3620" s="114"/>
      <c r="U3620" s="114"/>
    </row>
    <row r="3621" spans="1:24" hidden="1" outlineLevel="2" x14ac:dyDescent="0.25">
      <c r="A3621" s="68" t="s">
        <v>41</v>
      </c>
      <c r="B3621" s="105">
        <v>15</v>
      </c>
      <c r="C3621" s="108">
        <f t="shared" ref="C3621" si="6267">-(IFERROR(VLOOKUP($B3621,$B3600:$C3605,2,0),0)+IFERROR(VLOOKUP($B3621,$D3600:$E3605,2,0),0)+IFERROR(VLOOKUP($B3621,$F3600:$G3605,2,0),0)+IFERROR(VLOOKUP($B3621,$H3600:$I3605,2,0),0)+IFERROR(VLOOKUP($B3621,$J3600:$K3605,2,0),0)+IFERROR(VLOOKUP($B3621,$L3600:$M3605,2,0),0)+IFERROR(VLOOKUP($B3621,$N3600:$O3605,2,0),0)+IFERROR(VLOOKUP($B3621,$P3600:$Q3605,2,0),0)+IFERROR(VLOOKUP($B3621,$R3600:$S3605,2,0),0))</f>
        <v>0</v>
      </c>
      <c r="E3621" s="110"/>
      <c r="F3621" s="105">
        <v>1</v>
      </c>
      <c r="G3621" s="184" t="e">
        <f t="array" ref="G3621:G3629">MMULT(MINVERSE($C$24:$K$32),$C3607:$C3615)</f>
        <v>#NUM!</v>
      </c>
      <c r="H3621" s="184" t="e">
        <f t="array" ref="H3621:H3628">MMULT(MINVERSE($C$24:$J$31),$C3607:$C3614)</f>
        <v>#NUM!</v>
      </c>
      <c r="I3621" s="184" t="e">
        <f t="array" ref="I3621:I3627">MMULT(MINVERSE($C$24:$I$30),$C3607:$C3613)</f>
        <v>#NUM!</v>
      </c>
      <c r="J3621" s="184" t="e">
        <f t="array" ref="J3621:J3626">MMULT(MINVERSE($C$24:$H$29),$C3607:$C3612)</f>
        <v>#NUM!</v>
      </c>
      <c r="K3621" s="184" t="e">
        <f t="array" ref="K3621:K3625">MMULT(MINVERSE($C$24:$G$28),$C3607:$C3611)</f>
        <v>#NUM!</v>
      </c>
      <c r="L3621" s="113"/>
      <c r="M3621" s="110"/>
      <c r="N3621" s="110"/>
      <c r="O3621" s="110"/>
      <c r="P3621" s="110"/>
    </row>
    <row r="3622" spans="1:24" hidden="1" outlineLevel="2" x14ac:dyDescent="0.25">
      <c r="B3622" s="105">
        <v>16</v>
      </c>
      <c r="C3622" s="108">
        <f t="shared" ref="C3622" si="6268">-(IFERROR(VLOOKUP($B3622,$B3600:$C3605,2,0),0)+IFERROR(VLOOKUP($B3622,$D3600:$E3605,2,0),0)+IFERROR(VLOOKUP($B3622,$F3600:$G3605,2,0),0)+IFERROR(VLOOKUP($B3622,$H3600:$I3605,2,0),0)+IFERROR(VLOOKUP($B3622,$J3600:$K3605,2,0),0)+IFERROR(VLOOKUP($B3622,$L3600:$M3605,2,0),0)+IFERROR(VLOOKUP($B3622,$N3600:$O3605,2,0),0)+IFERROR(VLOOKUP($B3622,$P3600:$Q3605,2,0),0)+IFERROR(VLOOKUP($B3622,$R3600:$S3605,2,0),0))</f>
        <v>0</v>
      </c>
      <c r="E3622" s="110"/>
      <c r="F3622" s="105">
        <v>2</v>
      </c>
      <c r="G3622" s="185" t="e">
        <v>#NUM!</v>
      </c>
      <c r="H3622" s="185" t="e">
        <v>#NUM!</v>
      </c>
      <c r="I3622" s="185" t="e">
        <v>#NUM!</v>
      </c>
      <c r="J3622" s="185" t="e">
        <v>#NUM!</v>
      </c>
      <c r="K3622" s="185" t="e">
        <v>#NUM!</v>
      </c>
      <c r="L3622" s="114"/>
      <c r="M3622" s="110"/>
      <c r="N3622" s="110"/>
      <c r="O3622" s="110"/>
      <c r="P3622" s="110"/>
    </row>
    <row r="3623" spans="1:24" hidden="1" outlineLevel="2" x14ac:dyDescent="0.25">
      <c r="B3623" s="105">
        <v>17</v>
      </c>
      <c r="C3623" s="108">
        <f t="shared" ref="C3623" si="6269">-(IFERROR(VLOOKUP($B3623,$B3600:$C3605,2,0),0)+IFERROR(VLOOKUP($B3623,$D3600:$E3605,2,0),0)+IFERROR(VLOOKUP($B3623,$F3600:$G3605,2,0),0)+IFERROR(VLOOKUP($B3623,$H3600:$I3605,2,0),0)+IFERROR(VLOOKUP($B3623,$J3600:$K3605,2,0),0)+IFERROR(VLOOKUP($B3623,$L3600:$M3605,2,0),0)+IFERROR(VLOOKUP($B3623,$N3600:$O3605,2,0),0)+IFERROR(VLOOKUP($B3623,$P3600:$Q3605,2,0),0)+IFERROR(VLOOKUP($B3623,$R3600:$S3605,2,0),0))</f>
        <v>0</v>
      </c>
      <c r="E3623" s="110"/>
      <c r="F3623" s="105">
        <v>3</v>
      </c>
      <c r="G3623" s="185" t="e">
        <v>#NUM!</v>
      </c>
      <c r="H3623" s="185" t="e">
        <v>#NUM!</v>
      </c>
      <c r="I3623" s="185" t="e">
        <v>#NUM!</v>
      </c>
      <c r="J3623" s="185" t="e">
        <v>#NUM!</v>
      </c>
      <c r="K3623" s="185" t="e">
        <v>#NUM!</v>
      </c>
      <c r="L3623" s="114"/>
      <c r="M3623" s="110"/>
    </row>
    <row r="3624" spans="1:24" hidden="1" outlineLevel="2" x14ac:dyDescent="0.25">
      <c r="B3624" s="105">
        <v>18</v>
      </c>
      <c r="C3624" s="108">
        <f t="shared" ref="C3624" si="6270">-(IFERROR(VLOOKUP($B3624,$B3600:$C3605,2,0),0)+IFERROR(VLOOKUP($B3624,$D3600:$E3605,2,0),0)+IFERROR(VLOOKUP($B3624,$F3600:$G3605,2,0),0)+IFERROR(VLOOKUP($B3624,$H3600:$I3605,2,0),0)+IFERROR(VLOOKUP($B3624,$J3600:$K3605,2,0),0)+IFERROR(VLOOKUP($B3624,$L3600:$M3605,2,0),0)+IFERROR(VLOOKUP($B3624,$N3600:$O3605,2,0),0)+IFERROR(VLOOKUP($B3624,$P3600:$Q3605,2,0),0)+IFERROR(VLOOKUP($B3624,$R3600:$S3605,2,0),0))</f>
        <v>0</v>
      </c>
      <c r="E3624" s="110"/>
      <c r="F3624" s="105">
        <v>4</v>
      </c>
      <c r="G3624" s="185" t="e">
        <v>#NUM!</v>
      </c>
      <c r="H3624" s="185" t="e">
        <v>#NUM!</v>
      </c>
      <c r="I3624" s="185" t="e">
        <v>#NUM!</v>
      </c>
      <c r="J3624" s="185" t="e">
        <v>#NUM!</v>
      </c>
      <c r="K3624" s="185" t="e">
        <v>#NUM!</v>
      </c>
      <c r="L3624" s="114"/>
      <c r="M3624" s="110"/>
    </row>
    <row r="3625" spans="1:24" hidden="1" outlineLevel="2" x14ac:dyDescent="0.25">
      <c r="B3625" s="105">
        <v>19</v>
      </c>
      <c r="C3625" s="108">
        <f t="shared" ref="C3625" si="6271">-(IFERROR(VLOOKUP($B3625,$B3600:$C3605,2,0),0)+IFERROR(VLOOKUP($B3625,$D3600:$E3605,2,0),0)+IFERROR(VLOOKUP($B3625,$F3600:$G3605,2,0),0)+IFERROR(VLOOKUP($B3625,$H3600:$I3605,2,0),0)+IFERROR(VLOOKUP($B3625,$J3600:$K3605,2,0),0)+IFERROR(VLOOKUP($B3625,$L3600:$M3605,2,0),0)+IFERROR(VLOOKUP($B3625,$N3600:$O3605,2,0),0)+IFERROR(VLOOKUP($B3625,$P3600:$Q3605,2,0),0)+IFERROR(VLOOKUP($B3625,$R3600:$S3605,2,0),0))</f>
        <v>0</v>
      </c>
      <c r="E3625" s="110"/>
      <c r="F3625" s="105">
        <v>5</v>
      </c>
      <c r="G3625" s="185" t="e">
        <v>#NUM!</v>
      </c>
      <c r="H3625" s="185" t="e">
        <v>#NUM!</v>
      </c>
      <c r="I3625" s="185" t="e">
        <v>#NUM!</v>
      </c>
      <c r="J3625" s="185" t="e">
        <v>#NUM!</v>
      </c>
      <c r="K3625" s="185" t="e">
        <v>#NUM!</v>
      </c>
      <c r="L3625" s="114"/>
      <c r="M3625" s="110"/>
    </row>
    <row r="3626" spans="1:24" hidden="1" outlineLevel="2" x14ac:dyDescent="0.25">
      <c r="B3626" s="105">
        <v>20</v>
      </c>
      <c r="C3626" s="108">
        <f t="shared" ref="C3626" si="6272">-(IFERROR(VLOOKUP($B3626,$B3600:$C3605,2,0),0)+IFERROR(VLOOKUP($B3626,$D3600:$E3605,2,0),0)+IFERROR(VLOOKUP($B3626,$F3600:$G3605,2,0),0)+IFERROR(VLOOKUP($B3626,$H3600:$I3605,2,0),0)+IFERROR(VLOOKUP($B3626,$J3600:$K3605,2,0),0)+IFERROR(VLOOKUP($B3626,$L3600:$M3605,2,0),0)+IFERROR(VLOOKUP($B3626,$N3600:$O3605,2,0),0)+IFERROR(VLOOKUP($B3626,$P3600:$Q3605,2,0),0)+IFERROR(VLOOKUP($B3626,$R3600:$S3605,2,0),0))</f>
        <v>0</v>
      </c>
      <c r="E3626" s="110" t="s">
        <v>40</v>
      </c>
      <c r="F3626" s="105">
        <v>6</v>
      </c>
      <c r="G3626" s="185" t="e">
        <v>#NUM!</v>
      </c>
      <c r="H3626" s="185" t="e">
        <v>#NUM!</v>
      </c>
      <c r="I3626" s="185" t="e">
        <v>#NUM!</v>
      </c>
      <c r="J3626" s="185" t="e">
        <v>#NUM!</v>
      </c>
      <c r="K3626" s="185"/>
      <c r="L3626" s="114"/>
      <c r="M3626" s="110"/>
    </row>
    <row r="3627" spans="1:24" hidden="1" outlineLevel="2" x14ac:dyDescent="0.25">
      <c r="B3627" s="105">
        <v>21</v>
      </c>
      <c r="C3627" s="108">
        <f t="shared" ref="C3627" si="6273">-(IFERROR(VLOOKUP($B3627,$B3600:$C3605,2,0),0)+IFERROR(VLOOKUP($B3627,$D3600:$E3605,2,0),0)+IFERROR(VLOOKUP($B3627,$F3600:$G3605,2,0),0)+IFERROR(VLOOKUP($B3627,$H3600:$I3605,2,0),0)+IFERROR(VLOOKUP($B3627,$J3600:$K3605,2,0),0)+IFERROR(VLOOKUP($B3627,$L3600:$M3605,2,0),0)+IFERROR(VLOOKUP($B3627,$N3600:$O3605,2,0),0)+IFERROR(VLOOKUP($B3627,$P3600:$Q3605,2,0),0)+IFERROR(VLOOKUP($B3627,$R3600:$S3605,2,0),0))</f>
        <v>0</v>
      </c>
      <c r="E3627" s="110"/>
      <c r="F3627" s="105">
        <v>7</v>
      </c>
      <c r="G3627" s="185" t="e">
        <v>#NUM!</v>
      </c>
      <c r="H3627" s="185" t="e">
        <v>#NUM!</v>
      </c>
      <c r="I3627" s="185" t="e">
        <v>#NUM!</v>
      </c>
      <c r="J3627" s="185"/>
      <c r="K3627" s="185"/>
      <c r="L3627" s="114"/>
      <c r="M3627" s="110"/>
    </row>
    <row r="3628" spans="1:24" hidden="1" outlineLevel="2" x14ac:dyDescent="0.25">
      <c r="E3628" s="110"/>
      <c r="F3628" s="105">
        <v>8</v>
      </c>
      <c r="G3628" s="185" t="e">
        <v>#NUM!</v>
      </c>
      <c r="H3628" s="185" t="e">
        <v>#NUM!</v>
      </c>
      <c r="I3628" s="185"/>
      <c r="J3628" s="185"/>
      <c r="K3628" s="185"/>
      <c r="L3628" s="114"/>
      <c r="M3628" s="110"/>
      <c r="X3628" s="110"/>
    </row>
    <row r="3629" spans="1:24" hidden="1" outlineLevel="2" x14ac:dyDescent="0.25">
      <c r="E3629" s="110"/>
      <c r="F3629" s="105">
        <v>9</v>
      </c>
      <c r="G3629" s="185" t="e">
        <v>#NUM!</v>
      </c>
      <c r="H3629" s="185"/>
      <c r="I3629" s="185"/>
      <c r="J3629" s="185"/>
      <c r="K3629" s="185"/>
      <c r="L3629" s="114"/>
      <c r="M3629" s="110"/>
      <c r="X3629" s="110"/>
    </row>
    <row r="3630" spans="1:24" hidden="1" outlineLevel="2" x14ac:dyDescent="0.25">
      <c r="A3630" s="117"/>
    </row>
    <row r="3631" spans="1:24" s="119" customFormat="1" hidden="1" outlineLevel="2" x14ac:dyDescent="0.25">
      <c r="A3631" s="118" t="s">
        <v>37</v>
      </c>
    </row>
    <row r="3632" spans="1:24" hidden="1" outlineLevel="2" x14ac:dyDescent="0.25">
      <c r="B3632" s="316" t="e">
        <f t="shared" ref="B3632:B3638" si="6274">B3599</f>
        <v>#REF!</v>
      </c>
      <c r="C3632" s="316"/>
      <c r="D3632" s="316" t="e">
        <f t="shared" ref="D3632:D3638" si="6275">D3599</f>
        <v>#REF!</v>
      </c>
      <c r="E3632" s="316"/>
      <c r="F3632" s="316" t="e">
        <f t="shared" ref="F3632:F3638" si="6276">F3599</f>
        <v>#REF!</v>
      </c>
      <c r="G3632" s="316"/>
      <c r="H3632" s="316" t="e">
        <f t="shared" ref="H3632:H3638" si="6277">H3599</f>
        <v>#REF!</v>
      </c>
      <c r="I3632" s="316"/>
      <c r="J3632" s="316" t="e">
        <f t="shared" ref="J3632:J3638" si="6278">J3599</f>
        <v>#REF!</v>
      </c>
      <c r="K3632" s="316"/>
      <c r="L3632" s="316" t="e">
        <f t="shared" ref="L3632:L3638" si="6279">L3599</f>
        <v>#REF!</v>
      </c>
      <c r="M3632" s="316"/>
    </row>
    <row r="3633" spans="1:16" hidden="1" outlineLevel="2" x14ac:dyDescent="0.25">
      <c r="B3633" s="105" t="e">
        <f t="shared" si="6274"/>
        <v>#REF!</v>
      </c>
      <c r="C3633" s="116" t="e">
        <f>IF($Q$2=2,IFERROR(INDEX($G3610:$L3616,MATCH(B3633,$F3610:$F3616,0),MATCH(INICIO!$C$59,$G3609:$L3609,0)),0),IF($Q$2=4,IFERROR(INDEX($P3610:$U3620,MATCH(B3633,$O3610:$O3620,0),MATCH(INICIO!$C$59,$P3609:$U3609,0)),0),IFERROR(INDEX($G3621:$L3629,MATCH(B3633,$F3621:$F3629,0),MATCH(INICIO!$C$59,$G3620:$L3620,0)),0)))</f>
        <v>#REF!</v>
      </c>
      <c r="D3633" s="105" t="e">
        <f t="shared" si="6275"/>
        <v>#REF!</v>
      </c>
      <c r="E3633" s="116" t="e">
        <f>IF($Q$2=2,IFERROR(INDEX($G3610:$L3616,MATCH(D3633,$F3610:$F3616,0),MATCH(INICIO!$C$59,$G3609:$L3609,0)),0),IF($Q$2=4,IFERROR(INDEX($P3610:$U3620,MATCH(D3633,$O3610:$O3620,0),MATCH(INICIO!$C$59,$P3609:$U3609,0)),0),IFERROR(INDEX($G3621:$L3629,MATCH(D3633,$F3621:$F3629,0),MATCH(INICIO!$C$59,$G3620:$L3620,0)),0)))</f>
        <v>#REF!</v>
      </c>
      <c r="F3633" s="105" t="e">
        <f t="shared" si="6276"/>
        <v>#REF!</v>
      </c>
      <c r="G3633" s="116" t="e">
        <f>IF($Q$2=2,IFERROR(INDEX($G3610:$L3616,MATCH(F3633,$F3610:$F3616,0),MATCH(INICIO!$C$59,$G3609:$L3609,0)),0),IF($Q$2=4,IFERROR(INDEX($P3610:$U3620,MATCH(F3633,$O3610:$O3620,0),MATCH(INICIO!$C$59,$P3609:$U3609,0)),0),IFERROR(INDEX($G3621:$L3629,MATCH(F3633,$F3621:$F3629,0),MATCH(INICIO!$C$59,$G3620:$L3620,0)),0)))</f>
        <v>#REF!</v>
      </c>
      <c r="H3633" s="105" t="e">
        <f t="shared" si="6277"/>
        <v>#REF!</v>
      </c>
      <c r="I3633" s="116" t="e">
        <f>IF($Q$2=2,IFERROR(INDEX($G3610:$L3616,MATCH(H3633,$F3610:$F3616,0),MATCH(INICIO!$C$59,$G3609:$L3609,0)),0),IF($Q$2=4,IFERROR(INDEX($P3610:$U3620,MATCH(H3633,$O3610:$O3620,0),MATCH(INICIO!$C$59,$P3609:$U3609,0)),0),IFERROR(INDEX($G3621:$L3629,MATCH(H3633,$F3621:$F3629,0),MATCH(INICIO!$C$59,$G3620:$L3620,0)),0)))</f>
        <v>#REF!</v>
      </c>
      <c r="J3633" s="105" t="e">
        <f t="shared" si="6278"/>
        <v>#REF!</v>
      </c>
      <c r="K3633" s="116" t="e">
        <f>IF($Q$2=2,IFERROR(INDEX($G3610:$L3616,MATCH(J3633,$F3610:$F3616,0),MATCH(INICIO!$C$59,$G3609:$L3609,0)),0),IF($Q$2=4,IFERROR(INDEX($P3610:$U3620,MATCH(J3633,$O3610:$O3620,0),MATCH(INICIO!$C$59,$P3609:$U3609,0)),0),IFERROR(INDEX($G3621:$L3629,MATCH(J3633,$F3621:$F3629,0),MATCH(INICIO!$C$59,$G3620:$L3620,0)),0)))</f>
        <v>#REF!</v>
      </c>
      <c r="L3633" s="105" t="e">
        <f t="shared" si="6279"/>
        <v>#REF!</v>
      </c>
      <c r="M3633" s="116" t="e">
        <f>IF($Q$2=2,IFERROR(INDEX($G3610:$L3616,MATCH(L3633,$F3610:$F3616,0),MATCH(INICIO!$C$59,$G3609:$L3609,0)),0),IF($Q$2=4,IFERROR(INDEX($P3610:$U3620,MATCH(L3633,$O3610:$O3620,0),MATCH(INICIO!$C$59,$P3609:$U3609,0)),0),IFERROR(INDEX($G3621:$L3629,MATCH(L3633,$F3621:$F3629,0),MATCH(INICIO!$C$59,$G3620:$L3620,0)),0)))</f>
        <v>#REF!</v>
      </c>
    </row>
    <row r="3634" spans="1:16" hidden="1" outlineLevel="2" x14ac:dyDescent="0.25">
      <c r="B3634" s="105" t="e">
        <f t="shared" si="6274"/>
        <v>#REF!</v>
      </c>
      <c r="C3634" s="116" t="e">
        <f>IF($Q$2=2,IFERROR(INDEX($G3610:$L3616,MATCH(B3634,$F3610:$F3616,0),MATCH(INICIO!$C$59,$G3609:$L3609,0)),0),IF($Q$2=4,IFERROR(INDEX($P3610:$U3620,MATCH(B3634,$O3610:$O3620,0),MATCH(INICIO!$C$59,$P3609:$U3609,0)),0),IFERROR(INDEX($G3621:$L3629,MATCH(B3634,$F3621:$F3629,0),MATCH(INICIO!$C$59,$G3620:$L3620,0)),0)))</f>
        <v>#REF!</v>
      </c>
      <c r="D3634" s="105" t="e">
        <f t="shared" si="6275"/>
        <v>#REF!</v>
      </c>
      <c r="E3634" s="116" t="e">
        <f>IF($Q$2=2,IFERROR(INDEX($G3610:$L3616,MATCH(D3634,$F3610:$F3616,0),MATCH(INICIO!$C$59,$G3609:$L3609,0)),0),IF($Q$2=4,IFERROR(INDEX($P3610:$U3620,MATCH(D3634,$O3610:$O3620,0),MATCH(INICIO!$C$59,$P3609:$U3609,0)),0),IFERROR(INDEX($G3621:$L3629,MATCH(D3634,$F3621:$F3629,0),MATCH(INICIO!$C$59,$G3620:$L3620,0)),0)))</f>
        <v>#REF!</v>
      </c>
      <c r="F3634" s="105" t="e">
        <f t="shared" si="6276"/>
        <v>#REF!</v>
      </c>
      <c r="G3634" s="116" t="e">
        <f>IF($Q$2=2,IFERROR(INDEX($G3610:$L3616,MATCH(F3634,$F3610:$F3616,0),MATCH(INICIO!$C$59,$G3609:$L3609,0)),0),IF($Q$2=4,IFERROR(INDEX($P3610:$U3620,MATCH(F3634,$O3610:$O3620,0),MATCH(INICIO!$C$59,$P3609:$U3609,0)),0),IFERROR(INDEX($G3621:$L3629,MATCH(F3634,$F3621:$F3629,0),MATCH(INICIO!$C$59,$G3620:$L3620,0)),0)))</f>
        <v>#REF!</v>
      </c>
      <c r="H3634" s="105" t="e">
        <f t="shared" si="6277"/>
        <v>#REF!</v>
      </c>
      <c r="I3634" s="116" t="e">
        <f>IF($Q$2=2,IFERROR(INDEX($G3610:$L3616,MATCH(H3634,$F3610:$F3616,0),MATCH(INICIO!$C$59,$G3609:$L3609,0)),0),IF($Q$2=4,IFERROR(INDEX($P3610:$U3620,MATCH(H3634,$O3610:$O3620,0),MATCH(INICIO!$C$59,$P3609:$U3609,0)),0),IFERROR(INDEX($G3621:$L3629,MATCH(H3634,$F3621:$F3629,0),MATCH(INICIO!$C$59,$G3620:$L3620,0)),0)))</f>
        <v>#REF!</v>
      </c>
      <c r="J3634" s="105" t="e">
        <f t="shared" si="6278"/>
        <v>#REF!</v>
      </c>
      <c r="K3634" s="116" t="e">
        <f>IF($Q$2=2,IFERROR(INDEX($G3610:$L3616,MATCH(J3634,$F3610:$F3616,0),MATCH(INICIO!$C$59,$G3609:$L3609,0)),0),IF($Q$2=4,IFERROR(INDEX($P3610:$U3620,MATCH(J3634,$O3610:$O3620,0),MATCH(INICIO!$C$59,$P3609:$U3609,0)),0),IFERROR(INDEX($G3621:$L3629,MATCH(J3634,$F3621:$F3629,0),MATCH(INICIO!$C$59,$G3620:$L3620,0)),0)))</f>
        <v>#REF!</v>
      </c>
      <c r="L3634" s="105" t="e">
        <f t="shared" si="6279"/>
        <v>#REF!</v>
      </c>
      <c r="M3634" s="116" t="e">
        <f>IF($Q$2=2,IFERROR(INDEX($G3610:$L3616,MATCH(L3634,$F3610:$F3616,0),MATCH(INICIO!$C$59,$G3609:$L3609,0)),0),IF($Q$2=4,IFERROR(INDEX($P3610:$U3620,MATCH(L3634,$O3610:$O3620,0),MATCH(INICIO!$C$59,$P3609:$U3609,0)),0),IFERROR(INDEX($G3621:$L3629,MATCH(L3634,$F3621:$F3629,0),MATCH(INICIO!$C$59,$G3620:$L3620,0)),0)))</f>
        <v>#REF!</v>
      </c>
    </row>
    <row r="3635" spans="1:16" hidden="1" outlineLevel="2" x14ac:dyDescent="0.25">
      <c r="B3635" s="105" t="e">
        <f t="shared" si="6274"/>
        <v>#REF!</v>
      </c>
      <c r="C3635" s="116" t="e">
        <f>IF($Q$2=2,IFERROR(INDEX($G3610:$L3616,MATCH(B3635,$F3610:$F3616,0),MATCH(INICIO!$C$59,$G3609:$L3609,0)),0),IF($Q$2=4,IFERROR(INDEX($P3610:$U3620,MATCH(B3635,$O3610:$O3620,0),MATCH(INICIO!$C$59,$P3609:$U3609,0)),0),IFERROR(INDEX($G3621:$L3629,MATCH(B3635,$F3621:$F3629,0),MATCH(INICIO!$C$59,$G3620:$L3620,0)),0)))</f>
        <v>#REF!</v>
      </c>
      <c r="D3635" s="105" t="e">
        <f t="shared" si="6275"/>
        <v>#REF!</v>
      </c>
      <c r="E3635" s="116" t="e">
        <f>IF($Q$2=2,IFERROR(INDEX($G3610:$L3616,MATCH(D3635,$F3610:$F3616,0),MATCH(INICIO!$C$59,$G3609:$L3609,0)),0),IF($Q$2=4,IFERROR(INDEX($P3610:$U3620,MATCH(D3635,$O3610:$O3620,0),MATCH(INICIO!$C$59,$P3609:$U3609,0)),0),IFERROR(INDEX($G3621:$L3629,MATCH(D3635,$F3621:$F3629,0),MATCH(INICIO!$C$59,$G3620:$L3620,0)),0)))</f>
        <v>#REF!</v>
      </c>
      <c r="F3635" s="105" t="e">
        <f t="shared" si="6276"/>
        <v>#REF!</v>
      </c>
      <c r="G3635" s="116" t="e">
        <f>IF($Q$2=2,IFERROR(INDEX($G3610:$L3616,MATCH(F3635,$F3610:$F3616,0),MATCH(INICIO!$C$59,$G3609:$L3609,0)),0),IF($Q$2=4,IFERROR(INDEX($P3610:$U3620,MATCH(F3635,$O3610:$O3620,0),MATCH(INICIO!$C$59,$P3609:$U3609,0)),0),IFERROR(INDEX($G3621:$L3629,MATCH(F3635,$F3621:$F3629,0),MATCH(INICIO!$C$59,$G3620:$L3620,0)),0)))</f>
        <v>#REF!</v>
      </c>
      <c r="H3635" s="105" t="e">
        <f t="shared" si="6277"/>
        <v>#REF!</v>
      </c>
      <c r="I3635" s="116" t="e">
        <f>IF($Q$2=2,IFERROR(INDEX($G3610:$L3616,MATCH(H3635,$F3610:$F3616,0),MATCH(INICIO!$C$59,$G3609:$L3609,0)),0),IF($Q$2=4,IFERROR(INDEX($P3610:$U3620,MATCH(H3635,$O3610:$O3620,0),MATCH(INICIO!$C$59,$P3609:$U3609,0)),0),IFERROR(INDEX($G3621:$L3629,MATCH(H3635,$F3621:$F3629,0),MATCH(INICIO!$C$59,$G3620:$L3620,0)),0)))</f>
        <v>#REF!</v>
      </c>
      <c r="J3635" s="105" t="e">
        <f t="shared" si="6278"/>
        <v>#REF!</v>
      </c>
      <c r="K3635" s="116" t="e">
        <f>IF($Q$2=2,IFERROR(INDEX($G3610:$L3616,MATCH(J3635,$F3610:$F3616,0),MATCH(INICIO!$C$59,$G3609:$L3609,0)),0),IF($Q$2=4,IFERROR(INDEX($P3610:$U3620,MATCH(J3635,$O3610:$O3620,0),MATCH(INICIO!$C$59,$P3609:$U3609,0)),0),IFERROR(INDEX($G3621:$L3629,MATCH(J3635,$F3621:$F3629,0),MATCH(INICIO!$C$59,$G3620:$L3620,0)),0)))</f>
        <v>#REF!</v>
      </c>
      <c r="L3635" s="105" t="e">
        <f t="shared" si="6279"/>
        <v>#REF!</v>
      </c>
      <c r="M3635" s="116" t="e">
        <f>IF($Q$2=2,IFERROR(INDEX($G3610:$L3616,MATCH(L3635,$F3610:$F3616,0),MATCH(INICIO!$C$59,$G3609:$L3609,0)),0),IF($Q$2=4,IFERROR(INDEX($P3610:$U3620,MATCH(L3635,$O3610:$O3620,0),MATCH(INICIO!$C$59,$P3609:$U3609,0)),0),IFERROR(INDEX($G3621:$L3629,MATCH(L3635,$F3621:$F3629,0),MATCH(INICIO!$C$59,$G3620:$L3620,0)),0)))</f>
        <v>#REF!</v>
      </c>
    </row>
    <row r="3636" spans="1:16" hidden="1" outlineLevel="2" x14ac:dyDescent="0.25">
      <c r="B3636" s="105" t="e">
        <f t="shared" si="6274"/>
        <v>#REF!</v>
      </c>
      <c r="C3636" s="116" t="e">
        <f>IF($Q$2=2,IFERROR(INDEX($G3610:$L3616,MATCH(B3636,$F3610:$F3616,0),MATCH(INICIO!$C$59,$G3609:$L3609,0)),0),IF($Q$2=4,IFERROR(INDEX($P3610:$U3620,MATCH(B3636,$O3610:$O3620,0),MATCH(INICIO!$C$59,$P3609:$U3609,0)),0),IFERROR(INDEX($G3621:$L3629,MATCH(B3636,$F3621:$F3629,0),MATCH(INICIO!$C$59,$G3620:$L3620,0)),0)))</f>
        <v>#REF!</v>
      </c>
      <c r="D3636" s="105" t="e">
        <f t="shared" si="6275"/>
        <v>#REF!</v>
      </c>
      <c r="E3636" s="116" t="e">
        <f>IF($Q$2=2,IFERROR(INDEX($G3610:$L3616,MATCH(D3636,$F3610:$F3616,0),MATCH(INICIO!$C$59,$G3609:$L3609,0)),0),IF($Q$2=4,IFERROR(INDEX($P3610:$U3620,MATCH(D3636,$O3610:$O3620,0),MATCH(INICIO!$C$59,$P3609:$U3609,0)),0),IFERROR(INDEX($G3621:$L3629,MATCH(D3636,$F3621:$F3629,0),MATCH(INICIO!$C$59,$G3620:$L3620,0)),0)))</f>
        <v>#REF!</v>
      </c>
      <c r="F3636" s="105" t="e">
        <f t="shared" si="6276"/>
        <v>#REF!</v>
      </c>
      <c r="G3636" s="116" t="e">
        <f>IF($Q$2=2,IFERROR(INDEX($G3610:$L3616,MATCH(F3636,$F3610:$F3616,0),MATCH(INICIO!$C$59,$G3609:$L3609,0)),0),IF($Q$2=4,IFERROR(INDEX($P3610:$U3620,MATCH(F3636,$O3610:$O3620,0),MATCH(INICIO!$C$59,$P3609:$U3609,0)),0),IFERROR(INDEX($G3621:$L3629,MATCH(F3636,$F3621:$F3629,0),MATCH(INICIO!$C$59,$G3620:$L3620,0)),0)))</f>
        <v>#REF!</v>
      </c>
      <c r="H3636" s="105" t="e">
        <f t="shared" si="6277"/>
        <v>#REF!</v>
      </c>
      <c r="I3636" s="116" t="e">
        <f>IF($Q$2=2,IFERROR(INDEX($G3610:$L3616,MATCH(H3636,$F3610:$F3616,0),MATCH(INICIO!$C$59,$G3609:$L3609,0)),0),IF($Q$2=4,IFERROR(INDEX($P3610:$U3620,MATCH(H3636,$O3610:$O3620,0),MATCH(INICIO!$C$59,$P3609:$U3609,0)),0),IFERROR(INDEX($G3621:$L3629,MATCH(H3636,$F3621:$F3629,0),MATCH(INICIO!$C$59,$G3620:$L3620,0)),0)))</f>
        <v>#REF!</v>
      </c>
      <c r="J3636" s="105" t="e">
        <f t="shared" si="6278"/>
        <v>#REF!</v>
      </c>
      <c r="K3636" s="116" t="e">
        <f>IF($Q$2=2,IFERROR(INDEX($G3610:$L3616,MATCH(J3636,$F3610:$F3616,0),MATCH(INICIO!$C$59,$G3609:$L3609,0)),0),IF($Q$2=4,IFERROR(INDEX($P3610:$U3620,MATCH(J3636,$O3610:$O3620,0),MATCH(INICIO!$C$59,$P3609:$U3609,0)),0),IFERROR(INDEX($G3621:$L3629,MATCH(J3636,$F3621:$F3629,0),MATCH(INICIO!$C$59,$G3620:$L3620,0)),0)))</f>
        <v>#REF!</v>
      </c>
      <c r="L3636" s="105" t="e">
        <f t="shared" si="6279"/>
        <v>#REF!</v>
      </c>
      <c r="M3636" s="116" t="e">
        <f>IF($Q$2=2,IFERROR(INDEX($G3610:$L3616,MATCH(L3636,$F3610:$F3616,0),MATCH(INICIO!$C$59,$G3609:$L3609,0)),0),IF($Q$2=4,IFERROR(INDEX($P3610:$U3620,MATCH(L3636,$O3610:$O3620,0),MATCH(INICIO!$C$59,$P3609:$U3609,0)),0),IFERROR(INDEX($G3621:$L3629,MATCH(L3636,$F3621:$F3629,0),MATCH(INICIO!$C$59,$G3620:$L3620,0)),0)))</f>
        <v>#REF!</v>
      </c>
    </row>
    <row r="3637" spans="1:16" hidden="1" outlineLevel="2" x14ac:dyDescent="0.25">
      <c r="B3637" s="105" t="e">
        <f t="shared" si="6274"/>
        <v>#REF!</v>
      </c>
      <c r="C3637" s="116" t="e">
        <f>IF($Q$2=2,IFERROR(INDEX($G3610:$L3616,MATCH(B3637,$F3610:$F3616,0),MATCH(INICIO!$C$59,$G3609:$L3609,0)),0),IF($Q$2=4,IFERROR(INDEX($P3610:$U3620,MATCH(B3637,$O3610:$O3620,0),MATCH(INICIO!$C$59,$P3609:$U3609,0)),0),IFERROR(INDEX($G3621:$L3629,MATCH(B3637,$F3621:$F3629,0),MATCH(INICIO!$C$59,$G3620:$L3620,0)),0)))</f>
        <v>#REF!</v>
      </c>
      <c r="D3637" s="105" t="e">
        <f t="shared" si="6275"/>
        <v>#REF!</v>
      </c>
      <c r="E3637" s="116" t="e">
        <f>IF($Q$2=2,IFERROR(INDEX($G3610:$L3616,MATCH(D3637,$F3610:$F3616,0),MATCH(INICIO!$C$59,$G3609:$L3609,0)),0),IF($Q$2=4,IFERROR(INDEX($P3610:$U3620,MATCH(D3637,$O3610:$O3620,0),MATCH(INICIO!$C$59,$P3609:$U3609,0)),0),IFERROR(INDEX($G3621:$L3629,MATCH(D3637,$F3621:$F3629,0),MATCH(INICIO!$C$59,$G3620:$L3620,0)),0)))</f>
        <v>#REF!</v>
      </c>
      <c r="F3637" s="105" t="e">
        <f t="shared" si="6276"/>
        <v>#REF!</v>
      </c>
      <c r="G3637" s="116" t="e">
        <f>IF($Q$2=2,IFERROR(INDEX($G3610:$L3616,MATCH(F3637,$F3610:$F3616,0),MATCH(INICIO!$C$59,$G3609:$L3609,0)),0),IF($Q$2=4,IFERROR(INDEX($P3610:$U3620,MATCH(F3637,$O3610:$O3620,0),MATCH(INICIO!$C$59,$P3609:$U3609,0)),0),IFERROR(INDEX($G3621:$L3629,MATCH(F3637,$F3621:$F3629,0),MATCH(INICIO!$C$59,$G3620:$L3620,0)),0)))</f>
        <v>#REF!</v>
      </c>
      <c r="H3637" s="105" t="e">
        <f t="shared" si="6277"/>
        <v>#REF!</v>
      </c>
      <c r="I3637" s="116" t="e">
        <f>IF($Q$2=2,IFERROR(INDEX($G3610:$L3616,MATCH(H3637,$F3610:$F3616,0),MATCH(INICIO!$C$59,$G3609:$L3609,0)),0),IF($Q$2=4,IFERROR(INDEX($P3610:$U3620,MATCH(H3637,$O3610:$O3620,0),MATCH(INICIO!$C$59,$P3609:$U3609,0)),0),IFERROR(INDEX($G3621:$L3629,MATCH(H3637,$F3621:$F3629,0),MATCH(INICIO!$C$59,$G3620:$L3620,0)),0)))</f>
        <v>#REF!</v>
      </c>
      <c r="J3637" s="105" t="e">
        <f t="shared" si="6278"/>
        <v>#REF!</v>
      </c>
      <c r="K3637" s="116" t="e">
        <f>IF($Q$2=2,IFERROR(INDEX($G3610:$L3616,MATCH(J3637,$F3610:$F3616,0),MATCH(INICIO!$C$59,$G3609:$L3609,0)),0),IF($Q$2=4,IFERROR(INDEX($P3610:$U3620,MATCH(J3637,$O3610:$O3620,0),MATCH(INICIO!$C$59,$P3609:$U3609,0)),0),IFERROR(INDEX($G3621:$L3629,MATCH(J3637,$F3621:$F3629,0),MATCH(INICIO!$C$59,$G3620:$L3620,0)),0)))</f>
        <v>#REF!</v>
      </c>
      <c r="L3637" s="105" t="e">
        <f t="shared" si="6279"/>
        <v>#REF!</v>
      </c>
      <c r="M3637" s="116" t="e">
        <f>IF($Q$2=2,IFERROR(INDEX($G3610:$L3616,MATCH(L3637,$F3610:$F3616,0),MATCH(INICIO!$C$59,$G3609:$L3609,0)),0),IF($Q$2=4,IFERROR(INDEX($P3610:$U3620,MATCH(L3637,$O3610:$O3620,0),MATCH(INICIO!$C$59,$P3609:$U3609,0)),0),IFERROR(INDEX($G3621:$L3629,MATCH(L3637,$F3621:$F3629,0),MATCH(INICIO!$C$59,$G3620:$L3620,0)),0)))</f>
        <v>#REF!</v>
      </c>
    </row>
    <row r="3638" spans="1:16" hidden="1" outlineLevel="2" x14ac:dyDescent="0.25">
      <c r="B3638" s="105" t="e">
        <f t="shared" si="6274"/>
        <v>#REF!</v>
      </c>
      <c r="C3638" s="116" t="e">
        <f>IF($Q$2=2,IFERROR(INDEX($G3610:$L3616,MATCH(B3638,$F3610:$F3616,0),MATCH(INICIO!$C$59,$G3609:$L3609,0)),0),IF($Q$2=4,IFERROR(INDEX($P3610:$U3620,MATCH(B3638,$O3610:$O3620,0),MATCH(INICIO!$C$59,$P3609:$U3609,0)),0),IFERROR(INDEX($G3621:$L3629,MATCH(B3638,$F3621:$F3629,0),MATCH(INICIO!$C$59,$G3620:$L3620,0)),0)))</f>
        <v>#REF!</v>
      </c>
      <c r="D3638" s="105" t="e">
        <f t="shared" si="6275"/>
        <v>#REF!</v>
      </c>
      <c r="E3638" s="116" t="e">
        <f>IF($Q$2=2,IFERROR(INDEX($G3610:$L3616,MATCH(D3638,$F3610:$F3616,0),MATCH(INICIO!$C$59,$G3609:$L3609,0)),0),IF($Q$2=4,IFERROR(INDEX($P3610:$U3620,MATCH(D3638,$O3610:$O3620,0),MATCH(INICIO!$C$59,$P3609:$U3609,0)),0),IFERROR(INDEX($G3621:$L3629,MATCH(D3638,$F3621:$F3629,0),MATCH(INICIO!$C$59,$G3620:$L3620,0)),0)))</f>
        <v>#REF!</v>
      </c>
      <c r="F3638" s="105" t="e">
        <f t="shared" si="6276"/>
        <v>#REF!</v>
      </c>
      <c r="G3638" s="116" t="e">
        <f>IF($Q$2=2,IFERROR(INDEX($G3610:$L3616,MATCH(F3638,$F3610:$F3616,0),MATCH(INICIO!$C$59,$G3609:$L3609,0)),0),IF($Q$2=4,IFERROR(INDEX($P3610:$U3620,MATCH(F3638,$O3610:$O3620,0),MATCH(INICIO!$C$59,$P3609:$U3609,0)),0),IFERROR(INDEX($G3621:$L3629,MATCH(F3638,$F3621:$F3629,0),MATCH(INICIO!$C$59,$G3620:$L3620,0)),0)))</f>
        <v>#REF!</v>
      </c>
      <c r="H3638" s="105" t="e">
        <f t="shared" si="6277"/>
        <v>#REF!</v>
      </c>
      <c r="I3638" s="116" t="e">
        <f>IF($Q$2=2,IFERROR(INDEX($G3610:$L3616,MATCH(H3638,$F3610:$F3616,0),MATCH(INICIO!$C$59,$G3609:$L3609,0)),0),IF($Q$2=4,IFERROR(INDEX($P3610:$U3620,MATCH(H3638,$O3610:$O3620,0),MATCH(INICIO!$C$59,$P3609:$U3609,0)),0),IFERROR(INDEX($G3621:$L3629,MATCH(H3638,$F3621:$F3629,0),MATCH(INICIO!$C$59,$G3620:$L3620,0)),0)))</f>
        <v>#REF!</v>
      </c>
      <c r="J3638" s="105" t="e">
        <f t="shared" si="6278"/>
        <v>#REF!</v>
      </c>
      <c r="K3638" s="116" t="e">
        <f>IF($Q$2=2,IFERROR(INDEX($G3610:$L3616,MATCH(J3638,$F3610:$F3616,0),MATCH(INICIO!$C$59,$G3609:$L3609,0)),0),IF($Q$2=4,IFERROR(INDEX($P3610:$U3620,MATCH(J3638,$O3610:$O3620,0),MATCH(INICIO!$C$59,$P3609:$U3609,0)),0),IFERROR(INDEX($G3621:$L3629,MATCH(J3638,$F3621:$F3629,0),MATCH(INICIO!$C$59,$G3620:$L3620,0)),0)))</f>
        <v>#REF!</v>
      </c>
      <c r="L3638" s="105" t="e">
        <f t="shared" si="6279"/>
        <v>#REF!</v>
      </c>
      <c r="M3638" s="116" t="e">
        <f>IF($Q$2=2,IFERROR(INDEX($G3610:$L3616,MATCH(L3638,$F3610:$F3616,0),MATCH(INICIO!$C$59,$G3609:$L3609,0)),0),IF($Q$2=4,IFERROR(INDEX($P3610:$U3620,MATCH(L3638,$O3610:$O3620,0),MATCH(INICIO!$C$59,$P3609:$U3609,0)),0),IFERROR(INDEX($G3621:$L3629,MATCH(L3638,$F3621:$F3629,0),MATCH(INICIO!$C$59,$G3620:$L3620,0)),0)))</f>
        <v>#REF!</v>
      </c>
    </row>
    <row r="3639" spans="1:16" hidden="1" outlineLevel="2" x14ac:dyDescent="0.25"/>
    <row r="3640" spans="1:16" s="119" customFormat="1" hidden="1" outlineLevel="2" x14ac:dyDescent="0.25">
      <c r="A3640" s="118" t="s">
        <v>43</v>
      </c>
    </row>
    <row r="3641" spans="1:16" hidden="1" outlineLevel="2" x14ac:dyDescent="0.25">
      <c r="C3641" s="121">
        <f t="shared" ref="C3641:H3641" si="6280">E$2</f>
        <v>1</v>
      </c>
      <c r="D3641" s="121">
        <f t="shared" si="6280"/>
        <v>2</v>
      </c>
      <c r="E3641" s="121">
        <f t="shared" si="6280"/>
        <v>3</v>
      </c>
      <c r="F3641" s="121">
        <f t="shared" si="6280"/>
        <v>4</v>
      </c>
      <c r="G3641" s="121">
        <f t="shared" si="6280"/>
        <v>5</v>
      </c>
      <c r="H3641" s="121">
        <f t="shared" si="6280"/>
        <v>6</v>
      </c>
    </row>
    <row r="3642" spans="1:16" hidden="1" outlineLevel="2" x14ac:dyDescent="0.25">
      <c r="B3642" s="122" t="s">
        <v>44</v>
      </c>
      <c r="C3642" s="123" t="e">
        <f t="array" ref="C3642:C3647">MMULT(MMULT(C$8:H$13,$AZ$8:$BE$13),C3633:C3638)+MMULT(MINVERSE(TRANSPOSE($AZ$8:$BE$13)),C3600:C3605)</f>
        <v>#REF!</v>
      </c>
      <c r="D3642" s="123" t="e">
        <f t="array" ref="D3642:D3647">MMULT(MMULT(K$8:P$13,$AZ$8:$BE$13),E3633:E3638)+MMULT(MINVERSE(TRANSPOSE($AZ$8:$BE$13)),E3600:E3605)</f>
        <v>#REF!</v>
      </c>
      <c r="E3642" s="123" t="e">
        <f t="array" ref="E3642:E3647">MMULT(MMULT(S$8:X$13,$AZ$8:$BE$13),G3633:G3638)+MMULT(MINVERSE(TRANSPOSE($AZ$8:$BE$13)),G3600:G3605)</f>
        <v>#REF!</v>
      </c>
      <c r="F3642" s="123" t="e">
        <f t="array" ref="F3642:F3647">MMULT(MMULT(AA$8:AF$13,$AZ$8:$BE$13),I3633:I3638)+MMULT(MINVERSE(TRANSPOSE($AZ$8:$BE$13)),I3600:I3605)</f>
        <v>#REF!</v>
      </c>
      <c r="G3642" s="123" t="e">
        <f t="array" ref="G3642:G3647">MMULT(MMULT(AI$8:AN$13,$AZ$8:$BE$13),K3633:K3638)+MMULT(MINVERSE(TRANSPOSE($AZ$8:$BE$13)),K3600:K3605)</f>
        <v>#REF!</v>
      </c>
      <c r="H3642" s="123" t="e">
        <f t="array" ref="H3642:H3647">MMULT(MMULT(AQ$8:AV$13,$AZ$8:$BE$13),M3633:M3638)+MMULT(MINVERSE(TRANSPOSE($AZ$8:$BE$13)),M3600:M3605)</f>
        <v>#REF!</v>
      </c>
      <c r="N3642" s="124"/>
      <c r="P3642" s="124"/>
    </row>
    <row r="3643" spans="1:16" hidden="1" outlineLevel="2" x14ac:dyDescent="0.25">
      <c r="B3643" s="122" t="s">
        <v>45</v>
      </c>
      <c r="C3643" s="123" t="e">
        <v>#REF!</v>
      </c>
      <c r="D3643" s="123" t="e">
        <v>#REF!</v>
      </c>
      <c r="E3643" s="123" t="e">
        <v>#REF!</v>
      </c>
      <c r="F3643" s="123" t="e">
        <v>#REF!</v>
      </c>
      <c r="G3643" s="123" t="e">
        <v>#REF!</v>
      </c>
      <c r="H3643" s="123" t="e">
        <v>#REF!</v>
      </c>
      <c r="N3643" s="124"/>
      <c r="P3643" s="124"/>
    </row>
    <row r="3644" spans="1:16" hidden="1" outlineLevel="2" x14ac:dyDescent="0.25">
      <c r="B3644" s="122" t="s">
        <v>46</v>
      </c>
      <c r="C3644" s="123" t="e">
        <v>#REF!</v>
      </c>
      <c r="D3644" s="123" t="e">
        <v>#REF!</v>
      </c>
      <c r="E3644" s="123" t="e">
        <v>#REF!</v>
      </c>
      <c r="F3644" s="123" t="e">
        <v>#REF!</v>
      </c>
      <c r="G3644" s="123" t="e">
        <v>#REF!</v>
      </c>
      <c r="H3644" s="123" t="e">
        <v>#REF!</v>
      </c>
      <c r="N3644" s="124"/>
      <c r="P3644" s="124"/>
    </row>
    <row r="3645" spans="1:16" hidden="1" outlineLevel="2" x14ac:dyDescent="0.25">
      <c r="B3645" s="122" t="s">
        <v>47</v>
      </c>
      <c r="C3645" s="123" t="e">
        <v>#REF!</v>
      </c>
      <c r="D3645" s="123" t="e">
        <v>#REF!</v>
      </c>
      <c r="E3645" s="123" t="e">
        <v>#REF!</v>
      </c>
      <c r="F3645" s="123" t="e">
        <v>#REF!</v>
      </c>
      <c r="G3645" s="123" t="e">
        <v>#REF!</v>
      </c>
      <c r="H3645" s="123" t="e">
        <v>#REF!</v>
      </c>
      <c r="N3645" s="124"/>
      <c r="P3645" s="124"/>
    </row>
    <row r="3646" spans="1:16" hidden="1" outlineLevel="2" x14ac:dyDescent="0.25">
      <c r="B3646" s="122" t="s">
        <v>48</v>
      </c>
      <c r="C3646" s="123" t="e">
        <v>#REF!</v>
      </c>
      <c r="D3646" s="123" t="e">
        <v>#REF!</v>
      </c>
      <c r="E3646" s="123" t="e">
        <v>#REF!</v>
      </c>
      <c r="F3646" s="123" t="e">
        <v>#REF!</v>
      </c>
      <c r="G3646" s="123" t="e">
        <v>#REF!</v>
      </c>
      <c r="H3646" s="123" t="e">
        <v>#REF!</v>
      </c>
      <c r="N3646" s="124"/>
      <c r="P3646" s="124"/>
    </row>
    <row r="3647" spans="1:16" hidden="1" outlineLevel="2" x14ac:dyDescent="0.25">
      <c r="B3647" s="122" t="s">
        <v>49</v>
      </c>
      <c r="C3647" s="123" t="e">
        <v>#REF!</v>
      </c>
      <c r="D3647" s="123" t="e">
        <v>#REF!</v>
      </c>
      <c r="E3647" s="123" t="e">
        <v>#REF!</v>
      </c>
      <c r="F3647" s="123" t="e">
        <v>#REF!</v>
      </c>
      <c r="G3647" s="123" t="e">
        <v>#REF!</v>
      </c>
      <c r="H3647" s="123" t="e">
        <v>#REF!</v>
      </c>
      <c r="N3647" s="124"/>
      <c r="P3647" s="124"/>
    </row>
    <row r="3648" spans="1:16" hidden="1" outlineLevel="2" x14ac:dyDescent="0.25"/>
    <row r="3649" spans="1:93" hidden="1" outlineLevel="2" x14ac:dyDescent="0.25">
      <c r="B3649" s="318" t="s">
        <v>50</v>
      </c>
      <c r="C3649" s="319"/>
      <c r="D3649" s="319"/>
      <c r="E3649" s="319"/>
      <c r="F3649" s="319"/>
      <c r="G3649" s="319"/>
      <c r="H3649" s="319"/>
      <c r="I3649" s="319"/>
      <c r="J3649" s="319"/>
      <c r="K3649" s="319"/>
      <c r="L3649" s="320"/>
      <c r="M3649" s="321" t="s">
        <v>51</v>
      </c>
      <c r="N3649" s="322"/>
      <c r="O3649" s="322"/>
      <c r="P3649" s="322"/>
      <c r="Q3649" s="322"/>
      <c r="R3649" s="322"/>
      <c r="S3649" s="322"/>
      <c r="T3649" s="322"/>
      <c r="U3649" s="322"/>
      <c r="V3649" s="323"/>
      <c r="W3649" s="321" t="s">
        <v>52</v>
      </c>
      <c r="X3649" s="322"/>
      <c r="Y3649" s="322"/>
      <c r="Z3649" s="322"/>
      <c r="AA3649" s="322"/>
      <c r="AB3649" s="322"/>
      <c r="AC3649" s="322"/>
      <c r="AD3649" s="322"/>
      <c r="AE3649" s="322"/>
      <c r="AF3649" s="323"/>
      <c r="AG3649" s="321" t="s">
        <v>53</v>
      </c>
      <c r="AH3649" s="322"/>
      <c r="AI3649" s="322"/>
      <c r="AJ3649" s="322"/>
      <c r="AK3649" s="322"/>
      <c r="AL3649" s="322"/>
      <c r="AM3649" s="322"/>
      <c r="AN3649" s="322"/>
      <c r="AO3649" s="322"/>
      <c r="AP3649" s="323"/>
      <c r="AQ3649" s="321" t="s">
        <v>54</v>
      </c>
      <c r="AR3649" s="322"/>
      <c r="AS3649" s="322"/>
      <c r="AT3649" s="322"/>
      <c r="AU3649" s="322"/>
      <c r="AV3649" s="322"/>
      <c r="AW3649" s="322"/>
      <c r="AX3649" s="322"/>
      <c r="AY3649" s="322"/>
      <c r="AZ3649" s="323"/>
      <c r="BA3649" s="321" t="s">
        <v>55</v>
      </c>
      <c r="BB3649" s="322"/>
      <c r="BC3649" s="322"/>
      <c r="BD3649" s="322"/>
      <c r="BE3649" s="322"/>
      <c r="BF3649" s="322"/>
      <c r="BG3649" s="322"/>
      <c r="BH3649" s="322"/>
      <c r="BI3649" s="322"/>
      <c r="BJ3649" s="323"/>
    </row>
    <row r="3650" spans="1:93" hidden="1" outlineLevel="2" x14ac:dyDescent="0.25">
      <c r="B3650" s="186">
        <f t="shared" ref="B3650" si="6281">E$2</f>
        <v>1</v>
      </c>
      <c r="C3650" s="187">
        <f t="shared" ref="C3650:L3653" si="6282">B3650</f>
        <v>1</v>
      </c>
      <c r="D3650" s="187">
        <f t="shared" si="6282"/>
        <v>1</v>
      </c>
      <c r="E3650" s="187">
        <f t="shared" si="6282"/>
        <v>1</v>
      </c>
      <c r="F3650" s="187">
        <f t="shared" si="6282"/>
        <v>1</v>
      </c>
      <c r="G3650" s="187">
        <f t="shared" si="6282"/>
        <v>1</v>
      </c>
      <c r="H3650" s="187">
        <f t="shared" si="6282"/>
        <v>1</v>
      </c>
      <c r="I3650" s="187">
        <f t="shared" si="6282"/>
        <v>1</v>
      </c>
      <c r="J3650" s="187">
        <f t="shared" si="6282"/>
        <v>1</v>
      </c>
      <c r="K3650" s="187">
        <f t="shared" si="6282"/>
        <v>1</v>
      </c>
      <c r="L3650" s="188">
        <f t="shared" si="6282"/>
        <v>1</v>
      </c>
      <c r="M3650" s="189">
        <f t="shared" ref="M3650" si="6283">F$2</f>
        <v>2</v>
      </c>
      <c r="N3650" s="187">
        <f t="shared" ref="N3650:V3653" si="6284">M3650</f>
        <v>2</v>
      </c>
      <c r="O3650" s="187">
        <f t="shared" si="6284"/>
        <v>2</v>
      </c>
      <c r="P3650" s="187">
        <f t="shared" si="6284"/>
        <v>2</v>
      </c>
      <c r="Q3650" s="187">
        <f t="shared" si="6284"/>
        <v>2</v>
      </c>
      <c r="R3650" s="187">
        <f t="shared" si="6284"/>
        <v>2</v>
      </c>
      <c r="S3650" s="187">
        <f t="shared" si="6284"/>
        <v>2</v>
      </c>
      <c r="T3650" s="187">
        <f t="shared" si="6284"/>
        <v>2</v>
      </c>
      <c r="U3650" s="187">
        <f t="shared" si="6284"/>
        <v>2</v>
      </c>
      <c r="V3650" s="188">
        <f t="shared" si="6284"/>
        <v>2</v>
      </c>
      <c r="W3650" s="189">
        <f>G$2</f>
        <v>3</v>
      </c>
      <c r="X3650" s="187">
        <f t="shared" ref="X3650:AF3653" si="6285">W3650</f>
        <v>3</v>
      </c>
      <c r="Y3650" s="187">
        <f t="shared" si="6285"/>
        <v>3</v>
      </c>
      <c r="Z3650" s="187">
        <f t="shared" si="6285"/>
        <v>3</v>
      </c>
      <c r="AA3650" s="187">
        <f t="shared" si="6285"/>
        <v>3</v>
      </c>
      <c r="AB3650" s="187">
        <f t="shared" si="6285"/>
        <v>3</v>
      </c>
      <c r="AC3650" s="187">
        <f t="shared" si="6285"/>
        <v>3</v>
      </c>
      <c r="AD3650" s="187">
        <f t="shared" si="6285"/>
        <v>3</v>
      </c>
      <c r="AE3650" s="187">
        <f t="shared" si="6285"/>
        <v>3</v>
      </c>
      <c r="AF3650" s="188">
        <f t="shared" si="6285"/>
        <v>3</v>
      </c>
      <c r="AG3650" s="189">
        <f>H$2</f>
        <v>4</v>
      </c>
      <c r="AH3650" s="187">
        <f t="shared" ref="AH3650:AP3653" si="6286">AG3650</f>
        <v>4</v>
      </c>
      <c r="AI3650" s="187">
        <f t="shared" si="6286"/>
        <v>4</v>
      </c>
      <c r="AJ3650" s="187">
        <f t="shared" si="6286"/>
        <v>4</v>
      </c>
      <c r="AK3650" s="187">
        <f t="shared" si="6286"/>
        <v>4</v>
      </c>
      <c r="AL3650" s="187">
        <f t="shared" si="6286"/>
        <v>4</v>
      </c>
      <c r="AM3650" s="187">
        <f t="shared" si="6286"/>
        <v>4</v>
      </c>
      <c r="AN3650" s="187">
        <f t="shared" si="6286"/>
        <v>4</v>
      </c>
      <c r="AO3650" s="187">
        <f t="shared" si="6286"/>
        <v>4</v>
      </c>
      <c r="AP3650" s="188">
        <f t="shared" si="6286"/>
        <v>4</v>
      </c>
      <c r="AQ3650" s="189">
        <f>I$2</f>
        <v>5</v>
      </c>
      <c r="AR3650" s="187">
        <f t="shared" ref="AR3650:AZ3653" si="6287">AQ3650</f>
        <v>5</v>
      </c>
      <c r="AS3650" s="187">
        <f t="shared" si="6287"/>
        <v>5</v>
      </c>
      <c r="AT3650" s="187">
        <f t="shared" si="6287"/>
        <v>5</v>
      </c>
      <c r="AU3650" s="187">
        <f t="shared" si="6287"/>
        <v>5</v>
      </c>
      <c r="AV3650" s="187">
        <f t="shared" si="6287"/>
        <v>5</v>
      </c>
      <c r="AW3650" s="187">
        <f t="shared" si="6287"/>
        <v>5</v>
      </c>
      <c r="AX3650" s="187">
        <f t="shared" si="6287"/>
        <v>5</v>
      </c>
      <c r="AY3650" s="187">
        <f t="shared" si="6287"/>
        <v>5</v>
      </c>
      <c r="AZ3650" s="188">
        <f t="shared" si="6287"/>
        <v>5</v>
      </c>
      <c r="BA3650" s="189">
        <f>J$2</f>
        <v>6</v>
      </c>
      <c r="BB3650" s="187">
        <f t="shared" ref="BB3650:BJ3653" si="6288">BA3650</f>
        <v>6</v>
      </c>
      <c r="BC3650" s="187">
        <f t="shared" si="6288"/>
        <v>6</v>
      </c>
      <c r="BD3650" s="187">
        <f t="shared" si="6288"/>
        <v>6</v>
      </c>
      <c r="BE3650" s="187">
        <f t="shared" si="6288"/>
        <v>6</v>
      </c>
      <c r="BF3650" s="187">
        <f t="shared" si="6288"/>
        <v>6</v>
      </c>
      <c r="BG3650" s="187">
        <f t="shared" si="6288"/>
        <v>6</v>
      </c>
      <c r="BH3650" s="187">
        <f t="shared" si="6288"/>
        <v>6</v>
      </c>
      <c r="BI3650" s="187">
        <f t="shared" si="6288"/>
        <v>6</v>
      </c>
      <c r="BJ3650" s="188">
        <f t="shared" si="6288"/>
        <v>6</v>
      </c>
    </row>
    <row r="3651" spans="1:93" s="2" customFormat="1" ht="15" hidden="1" customHeight="1" outlineLevel="2" x14ac:dyDescent="0.25">
      <c r="A3651" s="152" t="s">
        <v>192</v>
      </c>
      <c r="B3651" s="129" t="e">
        <f>C3644</f>
        <v>#REF!</v>
      </c>
      <c r="C3651" s="130" t="e">
        <f t="shared" si="6282"/>
        <v>#REF!</v>
      </c>
      <c r="D3651" s="130" t="e">
        <f t="shared" si="6282"/>
        <v>#REF!</v>
      </c>
      <c r="E3651" s="130" t="e">
        <f t="shared" si="6282"/>
        <v>#REF!</v>
      </c>
      <c r="F3651" s="130" t="e">
        <f t="shared" si="6282"/>
        <v>#REF!</v>
      </c>
      <c r="G3651" s="130" t="e">
        <f t="shared" si="6282"/>
        <v>#REF!</v>
      </c>
      <c r="H3651" s="130" t="e">
        <f t="shared" si="6282"/>
        <v>#REF!</v>
      </c>
      <c r="I3651" s="130" t="e">
        <f t="shared" si="6282"/>
        <v>#REF!</v>
      </c>
      <c r="J3651" s="190" t="e">
        <f t="shared" si="6282"/>
        <v>#REF!</v>
      </c>
      <c r="K3651" s="130" t="e">
        <f t="shared" si="6282"/>
        <v>#REF!</v>
      </c>
      <c r="L3651" s="131" t="e">
        <f t="shared" si="6282"/>
        <v>#REF!</v>
      </c>
      <c r="M3651" s="129" t="e">
        <f>D3644</f>
        <v>#REF!</v>
      </c>
      <c r="N3651" s="130" t="e">
        <f t="shared" si="6284"/>
        <v>#REF!</v>
      </c>
      <c r="O3651" s="130" t="e">
        <f t="shared" si="6284"/>
        <v>#REF!</v>
      </c>
      <c r="P3651" s="130" t="e">
        <f t="shared" si="6284"/>
        <v>#REF!</v>
      </c>
      <c r="Q3651" s="130" t="e">
        <f t="shared" si="6284"/>
        <v>#REF!</v>
      </c>
      <c r="R3651" s="130" t="e">
        <f t="shared" si="6284"/>
        <v>#REF!</v>
      </c>
      <c r="S3651" s="130" t="e">
        <f t="shared" si="6284"/>
        <v>#REF!</v>
      </c>
      <c r="T3651" s="130" t="e">
        <f t="shared" si="6284"/>
        <v>#REF!</v>
      </c>
      <c r="U3651" s="130" t="e">
        <f t="shared" si="6284"/>
        <v>#REF!</v>
      </c>
      <c r="V3651" s="131" t="e">
        <f t="shared" si="6284"/>
        <v>#REF!</v>
      </c>
      <c r="W3651" s="129" t="e">
        <f>E3644</f>
        <v>#REF!</v>
      </c>
      <c r="X3651" s="130" t="e">
        <f t="shared" si="6285"/>
        <v>#REF!</v>
      </c>
      <c r="Y3651" s="130" t="e">
        <f t="shared" si="6285"/>
        <v>#REF!</v>
      </c>
      <c r="Z3651" s="130" t="e">
        <f t="shared" si="6285"/>
        <v>#REF!</v>
      </c>
      <c r="AA3651" s="130" t="e">
        <f t="shared" si="6285"/>
        <v>#REF!</v>
      </c>
      <c r="AB3651" s="130" t="e">
        <f t="shared" si="6285"/>
        <v>#REF!</v>
      </c>
      <c r="AC3651" s="130" t="e">
        <f t="shared" si="6285"/>
        <v>#REF!</v>
      </c>
      <c r="AD3651" s="130" t="e">
        <f t="shared" si="6285"/>
        <v>#REF!</v>
      </c>
      <c r="AE3651" s="130" t="e">
        <f t="shared" si="6285"/>
        <v>#REF!</v>
      </c>
      <c r="AF3651" s="131" t="e">
        <f t="shared" si="6285"/>
        <v>#REF!</v>
      </c>
      <c r="AG3651" s="129" t="e">
        <f>F3644</f>
        <v>#REF!</v>
      </c>
      <c r="AH3651" s="130" t="e">
        <f t="shared" si="6286"/>
        <v>#REF!</v>
      </c>
      <c r="AI3651" s="130" t="e">
        <f t="shared" si="6286"/>
        <v>#REF!</v>
      </c>
      <c r="AJ3651" s="130" t="e">
        <f t="shared" si="6286"/>
        <v>#REF!</v>
      </c>
      <c r="AK3651" s="130" t="e">
        <f t="shared" si="6286"/>
        <v>#REF!</v>
      </c>
      <c r="AL3651" s="130" t="e">
        <f t="shared" si="6286"/>
        <v>#REF!</v>
      </c>
      <c r="AM3651" s="130" t="e">
        <f t="shared" si="6286"/>
        <v>#REF!</v>
      </c>
      <c r="AN3651" s="130" t="e">
        <f t="shared" si="6286"/>
        <v>#REF!</v>
      </c>
      <c r="AO3651" s="130" t="e">
        <f t="shared" si="6286"/>
        <v>#REF!</v>
      </c>
      <c r="AP3651" s="131" t="e">
        <f t="shared" si="6286"/>
        <v>#REF!</v>
      </c>
      <c r="AQ3651" s="129" t="e">
        <f>G3644</f>
        <v>#REF!</v>
      </c>
      <c r="AR3651" s="130" t="e">
        <f t="shared" si="6287"/>
        <v>#REF!</v>
      </c>
      <c r="AS3651" s="130" t="e">
        <f t="shared" si="6287"/>
        <v>#REF!</v>
      </c>
      <c r="AT3651" s="130" t="e">
        <f t="shared" si="6287"/>
        <v>#REF!</v>
      </c>
      <c r="AU3651" s="130" t="e">
        <f t="shared" si="6287"/>
        <v>#REF!</v>
      </c>
      <c r="AV3651" s="130" t="e">
        <f t="shared" si="6287"/>
        <v>#REF!</v>
      </c>
      <c r="AW3651" s="130" t="e">
        <f t="shared" si="6287"/>
        <v>#REF!</v>
      </c>
      <c r="AX3651" s="130" t="e">
        <f t="shared" si="6287"/>
        <v>#REF!</v>
      </c>
      <c r="AY3651" s="130" t="e">
        <f t="shared" si="6287"/>
        <v>#REF!</v>
      </c>
      <c r="AZ3651" s="131" t="e">
        <f t="shared" si="6287"/>
        <v>#REF!</v>
      </c>
      <c r="BA3651" s="129" t="e">
        <f>H3644</f>
        <v>#REF!</v>
      </c>
      <c r="BB3651" s="130" t="e">
        <f t="shared" si="6288"/>
        <v>#REF!</v>
      </c>
      <c r="BC3651" s="130" t="e">
        <f t="shared" si="6288"/>
        <v>#REF!</v>
      </c>
      <c r="BD3651" s="130" t="e">
        <f t="shared" si="6288"/>
        <v>#REF!</v>
      </c>
      <c r="BE3651" s="130" t="e">
        <f t="shared" si="6288"/>
        <v>#REF!</v>
      </c>
      <c r="BF3651" s="130" t="e">
        <f t="shared" si="6288"/>
        <v>#REF!</v>
      </c>
      <c r="BG3651" s="130" t="e">
        <f t="shared" si="6288"/>
        <v>#REF!</v>
      </c>
      <c r="BH3651" s="130" t="e">
        <f t="shared" si="6288"/>
        <v>#REF!</v>
      </c>
      <c r="BI3651" s="130" t="e">
        <f t="shared" si="6288"/>
        <v>#REF!</v>
      </c>
      <c r="BJ3651" s="131" t="e">
        <f t="shared" si="6288"/>
        <v>#REF!</v>
      </c>
      <c r="BK3651"/>
      <c r="BL3651"/>
      <c r="BM3651"/>
      <c r="BN3651"/>
      <c r="BO3651"/>
      <c r="BP3651"/>
      <c r="BQ3651"/>
      <c r="BR3651"/>
      <c r="BS3651"/>
      <c r="BT3651"/>
      <c r="BU3651"/>
      <c r="BV3651"/>
      <c r="BW3651"/>
      <c r="BX3651"/>
      <c r="BY3651"/>
      <c r="BZ3651"/>
      <c r="CA3651"/>
      <c r="CB3651"/>
      <c r="CC3651"/>
      <c r="CD3651"/>
      <c r="CE3651"/>
      <c r="CF3651"/>
      <c r="CG3651"/>
      <c r="CH3651"/>
      <c r="CI3651"/>
      <c r="CJ3651"/>
      <c r="CK3651"/>
      <c r="CL3651"/>
      <c r="CM3651"/>
      <c r="CN3651"/>
      <c r="CO3651"/>
    </row>
    <row r="3652" spans="1:93" s="2" customFormat="1" ht="15" hidden="1" customHeight="1" outlineLevel="2" x14ac:dyDescent="0.25">
      <c r="A3652" s="152" t="s">
        <v>47</v>
      </c>
      <c r="B3652" s="129" t="e">
        <f>C3645</f>
        <v>#REF!</v>
      </c>
      <c r="C3652" s="130" t="e">
        <f t="shared" si="6282"/>
        <v>#REF!</v>
      </c>
      <c r="D3652" s="130" t="e">
        <f t="shared" si="6282"/>
        <v>#REF!</v>
      </c>
      <c r="E3652" s="130" t="e">
        <f t="shared" si="6282"/>
        <v>#REF!</v>
      </c>
      <c r="F3652" s="130" t="e">
        <f t="shared" si="6282"/>
        <v>#REF!</v>
      </c>
      <c r="G3652" s="130" t="e">
        <f t="shared" si="6282"/>
        <v>#REF!</v>
      </c>
      <c r="H3652" s="130" t="e">
        <f t="shared" si="6282"/>
        <v>#REF!</v>
      </c>
      <c r="I3652" s="130" t="e">
        <f t="shared" si="6282"/>
        <v>#REF!</v>
      </c>
      <c r="J3652" s="190" t="e">
        <f t="shared" si="6282"/>
        <v>#REF!</v>
      </c>
      <c r="K3652" s="130" t="e">
        <f t="shared" si="6282"/>
        <v>#REF!</v>
      </c>
      <c r="L3652" s="131" t="e">
        <f t="shared" si="6282"/>
        <v>#REF!</v>
      </c>
      <c r="M3652" s="129" t="e">
        <f>D3645</f>
        <v>#REF!</v>
      </c>
      <c r="N3652" s="130" t="e">
        <f t="shared" si="6284"/>
        <v>#REF!</v>
      </c>
      <c r="O3652" s="130" t="e">
        <f t="shared" si="6284"/>
        <v>#REF!</v>
      </c>
      <c r="P3652" s="130" t="e">
        <f t="shared" si="6284"/>
        <v>#REF!</v>
      </c>
      <c r="Q3652" s="130" t="e">
        <f t="shared" si="6284"/>
        <v>#REF!</v>
      </c>
      <c r="R3652" s="130" t="e">
        <f t="shared" si="6284"/>
        <v>#REF!</v>
      </c>
      <c r="S3652" s="130" t="e">
        <f t="shared" si="6284"/>
        <v>#REF!</v>
      </c>
      <c r="T3652" s="130" t="e">
        <f t="shared" si="6284"/>
        <v>#REF!</v>
      </c>
      <c r="U3652" s="130" t="e">
        <f t="shared" si="6284"/>
        <v>#REF!</v>
      </c>
      <c r="V3652" s="131" t="e">
        <f t="shared" si="6284"/>
        <v>#REF!</v>
      </c>
      <c r="W3652" s="129" t="e">
        <f>E3645</f>
        <v>#REF!</v>
      </c>
      <c r="X3652" s="130" t="e">
        <f t="shared" si="6285"/>
        <v>#REF!</v>
      </c>
      <c r="Y3652" s="130" t="e">
        <f t="shared" si="6285"/>
        <v>#REF!</v>
      </c>
      <c r="Z3652" s="130" t="e">
        <f t="shared" si="6285"/>
        <v>#REF!</v>
      </c>
      <c r="AA3652" s="130" t="e">
        <f t="shared" si="6285"/>
        <v>#REF!</v>
      </c>
      <c r="AB3652" s="130" t="e">
        <f t="shared" si="6285"/>
        <v>#REF!</v>
      </c>
      <c r="AC3652" s="130" t="e">
        <f t="shared" si="6285"/>
        <v>#REF!</v>
      </c>
      <c r="AD3652" s="130" t="e">
        <f t="shared" si="6285"/>
        <v>#REF!</v>
      </c>
      <c r="AE3652" s="130" t="e">
        <f t="shared" si="6285"/>
        <v>#REF!</v>
      </c>
      <c r="AF3652" s="131" t="e">
        <f t="shared" si="6285"/>
        <v>#REF!</v>
      </c>
      <c r="AG3652" s="129" t="e">
        <f>F3645</f>
        <v>#REF!</v>
      </c>
      <c r="AH3652" s="130" t="e">
        <f t="shared" si="6286"/>
        <v>#REF!</v>
      </c>
      <c r="AI3652" s="130" t="e">
        <f t="shared" si="6286"/>
        <v>#REF!</v>
      </c>
      <c r="AJ3652" s="130" t="e">
        <f t="shared" si="6286"/>
        <v>#REF!</v>
      </c>
      <c r="AK3652" s="130" t="e">
        <f t="shared" si="6286"/>
        <v>#REF!</v>
      </c>
      <c r="AL3652" s="130" t="e">
        <f t="shared" si="6286"/>
        <v>#REF!</v>
      </c>
      <c r="AM3652" s="130" t="e">
        <f t="shared" si="6286"/>
        <v>#REF!</v>
      </c>
      <c r="AN3652" s="130" t="e">
        <f t="shared" si="6286"/>
        <v>#REF!</v>
      </c>
      <c r="AO3652" s="130" t="e">
        <f t="shared" si="6286"/>
        <v>#REF!</v>
      </c>
      <c r="AP3652" s="131" t="e">
        <f t="shared" si="6286"/>
        <v>#REF!</v>
      </c>
      <c r="AQ3652" s="129" t="e">
        <f>G3645</f>
        <v>#REF!</v>
      </c>
      <c r="AR3652" s="130" t="e">
        <f t="shared" si="6287"/>
        <v>#REF!</v>
      </c>
      <c r="AS3652" s="130" t="e">
        <f t="shared" si="6287"/>
        <v>#REF!</v>
      </c>
      <c r="AT3652" s="130" t="e">
        <f t="shared" si="6287"/>
        <v>#REF!</v>
      </c>
      <c r="AU3652" s="130" t="e">
        <f t="shared" si="6287"/>
        <v>#REF!</v>
      </c>
      <c r="AV3652" s="130" t="e">
        <f t="shared" si="6287"/>
        <v>#REF!</v>
      </c>
      <c r="AW3652" s="130" t="e">
        <f t="shared" si="6287"/>
        <v>#REF!</v>
      </c>
      <c r="AX3652" s="130" t="e">
        <f t="shared" si="6287"/>
        <v>#REF!</v>
      </c>
      <c r="AY3652" s="130" t="e">
        <f t="shared" si="6287"/>
        <v>#REF!</v>
      </c>
      <c r="AZ3652" s="131" t="e">
        <f t="shared" si="6287"/>
        <v>#REF!</v>
      </c>
      <c r="BA3652" s="129" t="e">
        <f>H3645</f>
        <v>#REF!</v>
      </c>
      <c r="BB3652" s="130" t="e">
        <f t="shared" si="6288"/>
        <v>#REF!</v>
      </c>
      <c r="BC3652" s="130" t="e">
        <f t="shared" si="6288"/>
        <v>#REF!</v>
      </c>
      <c r="BD3652" s="130" t="e">
        <f t="shared" si="6288"/>
        <v>#REF!</v>
      </c>
      <c r="BE3652" s="130" t="e">
        <f t="shared" si="6288"/>
        <v>#REF!</v>
      </c>
      <c r="BF3652" s="130" t="e">
        <f t="shared" si="6288"/>
        <v>#REF!</v>
      </c>
      <c r="BG3652" s="130" t="e">
        <f t="shared" si="6288"/>
        <v>#REF!</v>
      </c>
      <c r="BH3652" s="130" t="e">
        <f t="shared" si="6288"/>
        <v>#REF!</v>
      </c>
      <c r="BI3652" s="130" t="e">
        <f t="shared" si="6288"/>
        <v>#REF!</v>
      </c>
      <c r="BJ3652" s="131" t="e">
        <f t="shared" si="6288"/>
        <v>#REF!</v>
      </c>
      <c r="BK3652"/>
      <c r="BL3652"/>
      <c r="BM3652"/>
      <c r="BN3652"/>
      <c r="BO3652"/>
      <c r="BP3652"/>
      <c r="BQ3652"/>
      <c r="BR3652"/>
      <c r="BS3652"/>
      <c r="BT3652"/>
      <c r="BU3652"/>
      <c r="BV3652"/>
      <c r="BW3652"/>
      <c r="BX3652"/>
      <c r="BY3652"/>
      <c r="BZ3652"/>
      <c r="CA3652"/>
      <c r="CB3652"/>
      <c r="CC3652"/>
      <c r="CD3652"/>
      <c r="CE3652"/>
      <c r="CF3652"/>
      <c r="CG3652"/>
      <c r="CH3652"/>
      <c r="CI3652"/>
      <c r="CJ3652"/>
      <c r="CK3652"/>
      <c r="CL3652"/>
      <c r="CM3652"/>
      <c r="CN3652"/>
      <c r="CO3652"/>
    </row>
    <row r="3653" spans="1:93" s="2" customFormat="1" ht="15" hidden="1" customHeight="1" outlineLevel="2" x14ac:dyDescent="0.25">
      <c r="A3653" s="152" t="s">
        <v>57</v>
      </c>
      <c r="B3653" s="129">
        <f t="shared" ref="B3653" si="6289">E$3</f>
        <v>0.91</v>
      </c>
      <c r="C3653" s="130">
        <f t="shared" si="6282"/>
        <v>0.91</v>
      </c>
      <c r="D3653" s="130">
        <f t="shared" si="6282"/>
        <v>0.91</v>
      </c>
      <c r="E3653" s="130">
        <f t="shared" si="6282"/>
        <v>0.91</v>
      </c>
      <c r="F3653" s="130">
        <f t="shared" si="6282"/>
        <v>0.91</v>
      </c>
      <c r="G3653" s="130">
        <f t="shared" si="6282"/>
        <v>0.91</v>
      </c>
      <c r="H3653" s="130">
        <f t="shared" si="6282"/>
        <v>0.91</v>
      </c>
      <c r="I3653" s="130">
        <f t="shared" si="6282"/>
        <v>0.91</v>
      </c>
      <c r="J3653" s="190">
        <f t="shared" si="6282"/>
        <v>0.91</v>
      </c>
      <c r="K3653" s="130">
        <f t="shared" si="6282"/>
        <v>0.91</v>
      </c>
      <c r="L3653" s="131">
        <f t="shared" si="6282"/>
        <v>0.91</v>
      </c>
      <c r="M3653" s="129">
        <f t="shared" ref="M3653" si="6290">F$3</f>
        <v>3.6</v>
      </c>
      <c r="N3653" s="130">
        <f t="shared" si="6284"/>
        <v>3.6</v>
      </c>
      <c r="O3653" s="130">
        <f t="shared" si="6284"/>
        <v>3.6</v>
      </c>
      <c r="P3653" s="130">
        <f t="shared" si="6284"/>
        <v>3.6</v>
      </c>
      <c r="Q3653" s="130">
        <f t="shared" si="6284"/>
        <v>3.6</v>
      </c>
      <c r="R3653" s="130">
        <f t="shared" si="6284"/>
        <v>3.6</v>
      </c>
      <c r="S3653" s="130">
        <f t="shared" si="6284"/>
        <v>3.6</v>
      </c>
      <c r="T3653" s="130">
        <f t="shared" si="6284"/>
        <v>3.6</v>
      </c>
      <c r="U3653" s="130">
        <f t="shared" si="6284"/>
        <v>3.6</v>
      </c>
      <c r="V3653" s="131">
        <f t="shared" si="6284"/>
        <v>3.6</v>
      </c>
      <c r="W3653" s="129">
        <f t="shared" ref="W3653" si="6291">G$3</f>
        <v>3.6</v>
      </c>
      <c r="X3653" s="130">
        <f t="shared" si="6285"/>
        <v>3.6</v>
      </c>
      <c r="Y3653" s="130">
        <f t="shared" si="6285"/>
        <v>3.6</v>
      </c>
      <c r="Z3653" s="130">
        <f t="shared" si="6285"/>
        <v>3.6</v>
      </c>
      <c r="AA3653" s="130">
        <f t="shared" si="6285"/>
        <v>3.6</v>
      </c>
      <c r="AB3653" s="130">
        <f t="shared" si="6285"/>
        <v>3.6</v>
      </c>
      <c r="AC3653" s="130">
        <f t="shared" si="6285"/>
        <v>3.6</v>
      </c>
      <c r="AD3653" s="130">
        <f t="shared" si="6285"/>
        <v>3.6</v>
      </c>
      <c r="AE3653" s="130">
        <f t="shared" si="6285"/>
        <v>3.6</v>
      </c>
      <c r="AF3653" s="131">
        <f t="shared" si="6285"/>
        <v>3.6</v>
      </c>
      <c r="AG3653" s="129">
        <f t="shared" ref="AG3653" si="6292">H$3</f>
        <v>3.6</v>
      </c>
      <c r="AH3653" s="130">
        <f t="shared" si="6286"/>
        <v>3.6</v>
      </c>
      <c r="AI3653" s="130">
        <f t="shared" si="6286"/>
        <v>3.6</v>
      </c>
      <c r="AJ3653" s="130">
        <f t="shared" si="6286"/>
        <v>3.6</v>
      </c>
      <c r="AK3653" s="130">
        <f t="shared" si="6286"/>
        <v>3.6</v>
      </c>
      <c r="AL3653" s="130">
        <f t="shared" si="6286"/>
        <v>3.6</v>
      </c>
      <c r="AM3653" s="130">
        <f t="shared" si="6286"/>
        <v>3.6</v>
      </c>
      <c r="AN3653" s="130">
        <f t="shared" si="6286"/>
        <v>3.6</v>
      </c>
      <c r="AO3653" s="130">
        <f t="shared" si="6286"/>
        <v>3.6</v>
      </c>
      <c r="AP3653" s="131">
        <f t="shared" si="6286"/>
        <v>3.6</v>
      </c>
      <c r="AQ3653" s="129">
        <f t="shared" ref="AQ3653" si="6293">I$3</f>
        <v>0.91</v>
      </c>
      <c r="AR3653" s="130">
        <f t="shared" si="6287"/>
        <v>0.91</v>
      </c>
      <c r="AS3653" s="130">
        <f t="shared" si="6287"/>
        <v>0.91</v>
      </c>
      <c r="AT3653" s="130">
        <f t="shared" si="6287"/>
        <v>0.91</v>
      </c>
      <c r="AU3653" s="130">
        <f t="shared" si="6287"/>
        <v>0.91</v>
      </c>
      <c r="AV3653" s="130">
        <f t="shared" si="6287"/>
        <v>0.91</v>
      </c>
      <c r="AW3653" s="130">
        <f t="shared" si="6287"/>
        <v>0.91</v>
      </c>
      <c r="AX3653" s="130">
        <f t="shared" si="6287"/>
        <v>0.91</v>
      </c>
      <c r="AY3653" s="130">
        <f t="shared" si="6287"/>
        <v>0.91</v>
      </c>
      <c r="AZ3653" s="131">
        <f t="shared" si="6287"/>
        <v>0.91</v>
      </c>
      <c r="BA3653" s="129">
        <f t="shared" ref="BA3653" si="6294">J$3</f>
        <v>0</v>
      </c>
      <c r="BB3653" s="130">
        <f t="shared" si="6288"/>
        <v>0</v>
      </c>
      <c r="BC3653" s="130">
        <f t="shared" si="6288"/>
        <v>0</v>
      </c>
      <c r="BD3653" s="130">
        <f t="shared" si="6288"/>
        <v>0</v>
      </c>
      <c r="BE3653" s="130">
        <f t="shared" si="6288"/>
        <v>0</v>
      </c>
      <c r="BF3653" s="130">
        <f t="shared" si="6288"/>
        <v>0</v>
      </c>
      <c r="BG3653" s="130">
        <f t="shared" si="6288"/>
        <v>0</v>
      </c>
      <c r="BH3653" s="130">
        <f t="shared" si="6288"/>
        <v>0</v>
      </c>
      <c r="BI3653" s="130">
        <f t="shared" si="6288"/>
        <v>0</v>
      </c>
      <c r="BJ3653" s="131">
        <f t="shared" si="6288"/>
        <v>0</v>
      </c>
      <c r="BK3653"/>
      <c r="BL3653"/>
      <c r="BM3653"/>
      <c r="BN3653"/>
      <c r="BO3653"/>
      <c r="BP3653"/>
      <c r="BQ3653"/>
      <c r="BR3653"/>
      <c r="BS3653"/>
      <c r="BT3653"/>
      <c r="BU3653"/>
      <c r="BV3653"/>
      <c r="BW3653"/>
      <c r="BX3653"/>
      <c r="BY3653"/>
      <c r="BZ3653"/>
      <c r="CA3653"/>
      <c r="CB3653"/>
      <c r="CC3653"/>
      <c r="CD3653"/>
      <c r="CE3653"/>
      <c r="CF3653"/>
      <c r="CG3653"/>
      <c r="CH3653"/>
      <c r="CI3653"/>
      <c r="CJ3653"/>
      <c r="CK3653"/>
      <c r="CL3653"/>
      <c r="CM3653"/>
      <c r="CN3653"/>
      <c r="CO3653"/>
    </row>
    <row r="3654" spans="1:93" s="2" customFormat="1" ht="15" hidden="1" customHeight="1" outlineLevel="2" x14ac:dyDescent="0.25">
      <c r="A3654" s="152" t="s">
        <v>58</v>
      </c>
      <c r="B3654" s="132">
        <f t="shared" ref="B3654" si="6295">B3653/10*0</f>
        <v>0</v>
      </c>
      <c r="C3654" s="133">
        <f t="shared" ref="C3654" si="6296">C3653/10*1</f>
        <v>9.0999999999999998E-2</v>
      </c>
      <c r="D3654" s="133">
        <f t="shared" ref="D3654" si="6297">D3653/10*2</f>
        <v>0.182</v>
      </c>
      <c r="E3654" s="133">
        <f t="shared" ref="E3654" si="6298">E3653/10*3</f>
        <v>0.27300000000000002</v>
      </c>
      <c r="F3654" s="133">
        <f t="shared" ref="F3654" si="6299">F3653/10*4</f>
        <v>0.36399999999999999</v>
      </c>
      <c r="G3654" s="133">
        <f t="shared" ref="G3654" si="6300">G3653/10*5</f>
        <v>0.45499999999999996</v>
      </c>
      <c r="H3654" s="133">
        <f t="shared" ref="H3654" si="6301">H3653/10*6</f>
        <v>0.54600000000000004</v>
      </c>
      <c r="I3654" s="133">
        <f t="shared" ref="I3654" si="6302">I3653/10*7</f>
        <v>0.63700000000000001</v>
      </c>
      <c r="J3654" s="191">
        <f t="shared" ref="J3654" si="6303">J3653/10*8</f>
        <v>0.72799999999999998</v>
      </c>
      <c r="K3654" s="133">
        <f t="shared" ref="K3654" si="6304">K3653/10*9</f>
        <v>0.81899999999999995</v>
      </c>
      <c r="L3654" s="134">
        <f t="shared" ref="L3654" si="6305">L3653/10*10</f>
        <v>0.90999999999999992</v>
      </c>
      <c r="M3654" s="133">
        <f t="shared" ref="M3654" si="6306">M3653/10*1</f>
        <v>0.36</v>
      </c>
      <c r="N3654" s="133">
        <f t="shared" ref="N3654" si="6307">N3653/10*2</f>
        <v>0.72</v>
      </c>
      <c r="O3654" s="133">
        <f t="shared" ref="O3654" si="6308">O3653/10*3</f>
        <v>1.08</v>
      </c>
      <c r="P3654" s="133">
        <f t="shared" ref="P3654" si="6309">P3653/10*4</f>
        <v>1.44</v>
      </c>
      <c r="Q3654" s="133">
        <f t="shared" ref="Q3654" si="6310">Q3653/10*5</f>
        <v>1.7999999999999998</v>
      </c>
      <c r="R3654" s="133">
        <f t="shared" ref="R3654" si="6311">R3653/10*6</f>
        <v>2.16</v>
      </c>
      <c r="S3654" s="133">
        <f t="shared" ref="S3654" si="6312">S3653/10*7</f>
        <v>2.52</v>
      </c>
      <c r="T3654" s="133">
        <f t="shared" ref="T3654" si="6313">T3653/10*8</f>
        <v>2.88</v>
      </c>
      <c r="U3654" s="133">
        <f t="shared" ref="U3654" si="6314">U3653/10*9</f>
        <v>3.2399999999999998</v>
      </c>
      <c r="V3654" s="134">
        <f t="shared" ref="V3654" si="6315">V3653/10*10</f>
        <v>3.5999999999999996</v>
      </c>
      <c r="W3654" s="133">
        <f t="shared" ref="W3654" si="6316">W3653/10*1</f>
        <v>0.36</v>
      </c>
      <c r="X3654" s="133">
        <f t="shared" ref="X3654" si="6317">X3653/10*2</f>
        <v>0.72</v>
      </c>
      <c r="Y3654" s="133">
        <f t="shared" ref="Y3654" si="6318">Y3653/10*3</f>
        <v>1.08</v>
      </c>
      <c r="Z3654" s="133">
        <f t="shared" ref="Z3654" si="6319">Z3653/10*4</f>
        <v>1.44</v>
      </c>
      <c r="AA3654" s="133">
        <f t="shared" ref="AA3654" si="6320">AA3653/10*5</f>
        <v>1.7999999999999998</v>
      </c>
      <c r="AB3654" s="133">
        <f t="shared" ref="AB3654" si="6321">AB3653/10*6</f>
        <v>2.16</v>
      </c>
      <c r="AC3654" s="133">
        <f t="shared" ref="AC3654" si="6322">AC3653/10*7</f>
        <v>2.52</v>
      </c>
      <c r="AD3654" s="133">
        <f t="shared" ref="AD3654" si="6323">AD3653/10*8</f>
        <v>2.88</v>
      </c>
      <c r="AE3654" s="134">
        <f t="shared" ref="AE3654" si="6324">AE3653/10*9</f>
        <v>3.2399999999999998</v>
      </c>
      <c r="AF3654" s="134">
        <f t="shared" ref="AF3654" si="6325">AF3653/10*10</f>
        <v>3.5999999999999996</v>
      </c>
      <c r="AG3654" s="133">
        <f t="shared" ref="AG3654" si="6326">AG3653/10*1</f>
        <v>0.36</v>
      </c>
      <c r="AH3654" s="133">
        <f t="shared" ref="AH3654" si="6327">AH3653/10*2</f>
        <v>0.72</v>
      </c>
      <c r="AI3654" s="133">
        <f t="shared" ref="AI3654" si="6328">AI3653/10*3</f>
        <v>1.08</v>
      </c>
      <c r="AJ3654" s="133">
        <f t="shared" ref="AJ3654" si="6329">AJ3653/10*4</f>
        <v>1.44</v>
      </c>
      <c r="AK3654" s="133">
        <f t="shared" ref="AK3654" si="6330">AK3653/10*5</f>
        <v>1.7999999999999998</v>
      </c>
      <c r="AL3654" s="133">
        <f t="shared" ref="AL3654" si="6331">AL3653/10*6</f>
        <v>2.16</v>
      </c>
      <c r="AM3654" s="133">
        <f t="shared" ref="AM3654" si="6332">AM3653/10*7</f>
        <v>2.52</v>
      </c>
      <c r="AN3654" s="133">
        <f t="shared" ref="AN3654" si="6333">AN3653/10*8</f>
        <v>2.88</v>
      </c>
      <c r="AO3654" s="134">
        <f t="shared" ref="AO3654" si="6334">AO3653/10*9</f>
        <v>3.2399999999999998</v>
      </c>
      <c r="AP3654" s="134">
        <f t="shared" ref="AP3654" si="6335">AP3653/10*10</f>
        <v>3.5999999999999996</v>
      </c>
      <c r="AQ3654" s="133">
        <f t="shared" ref="AQ3654" si="6336">AQ3653/10*1</f>
        <v>9.0999999999999998E-2</v>
      </c>
      <c r="AR3654" s="133">
        <f t="shared" ref="AR3654" si="6337">AR3653/10*2</f>
        <v>0.182</v>
      </c>
      <c r="AS3654" s="133">
        <f t="shared" ref="AS3654" si="6338">AS3653/10*3</f>
        <v>0.27300000000000002</v>
      </c>
      <c r="AT3654" s="133">
        <f t="shared" ref="AT3654" si="6339">AT3653/10*4</f>
        <v>0.36399999999999999</v>
      </c>
      <c r="AU3654" s="133">
        <f t="shared" ref="AU3654" si="6340">AU3653/10*5</f>
        <v>0.45499999999999996</v>
      </c>
      <c r="AV3654" s="133">
        <f t="shared" ref="AV3654" si="6341">AV3653/10*6</f>
        <v>0.54600000000000004</v>
      </c>
      <c r="AW3654" s="133">
        <f t="shared" ref="AW3654" si="6342">AW3653/10*7</f>
        <v>0.63700000000000001</v>
      </c>
      <c r="AX3654" s="133">
        <f t="shared" ref="AX3654" si="6343">AX3653/10*8</f>
        <v>0.72799999999999998</v>
      </c>
      <c r="AY3654" s="134">
        <f t="shared" ref="AY3654" si="6344">AY3653/10*9</f>
        <v>0.81899999999999995</v>
      </c>
      <c r="AZ3654" s="134">
        <f t="shared" ref="AZ3654" si="6345">AZ3653/10*10</f>
        <v>0.90999999999999992</v>
      </c>
      <c r="BA3654" s="133">
        <f t="shared" ref="BA3654" si="6346">BA3653/10*1</f>
        <v>0</v>
      </c>
      <c r="BB3654" s="133">
        <f t="shared" ref="BB3654" si="6347">BB3653/10*2</f>
        <v>0</v>
      </c>
      <c r="BC3654" s="133">
        <f t="shared" ref="BC3654" si="6348">BC3653/10*3</f>
        <v>0</v>
      </c>
      <c r="BD3654" s="133">
        <f t="shared" ref="BD3654" si="6349">BD3653/10*4</f>
        <v>0</v>
      </c>
      <c r="BE3654" s="133">
        <f t="shared" ref="BE3654" si="6350">BE3653/10*5</f>
        <v>0</v>
      </c>
      <c r="BF3654" s="133">
        <f t="shared" ref="BF3654" si="6351">BF3653/10*6</f>
        <v>0</v>
      </c>
      <c r="BG3654" s="133">
        <f t="shared" ref="BG3654" si="6352">BG3653/10*7</f>
        <v>0</v>
      </c>
      <c r="BH3654" s="133">
        <f t="shared" ref="BH3654" si="6353">BH3653/10*8</f>
        <v>0</v>
      </c>
      <c r="BI3654" s="134">
        <f t="shared" ref="BI3654" si="6354">BI3653/10*9</f>
        <v>0</v>
      </c>
      <c r="BJ3654" s="134">
        <f t="shared" ref="BJ3654" si="6355">BJ3653/10*10</f>
        <v>0</v>
      </c>
      <c r="BK3654"/>
      <c r="BL3654"/>
      <c r="BM3654"/>
      <c r="BN3654"/>
      <c r="BO3654"/>
      <c r="BP3654"/>
      <c r="BQ3654"/>
      <c r="BR3654"/>
      <c r="BS3654"/>
      <c r="BT3654"/>
      <c r="BU3654"/>
      <c r="BV3654"/>
      <c r="BW3654"/>
      <c r="BX3654"/>
      <c r="BY3654"/>
      <c r="BZ3654"/>
      <c r="CA3654"/>
      <c r="CB3654"/>
      <c r="CC3654"/>
      <c r="CD3654"/>
      <c r="CE3654"/>
      <c r="CF3654"/>
      <c r="CG3654"/>
      <c r="CH3654"/>
      <c r="CI3654"/>
      <c r="CJ3654"/>
      <c r="CK3654"/>
      <c r="CL3654"/>
      <c r="CM3654"/>
      <c r="CN3654"/>
      <c r="CO3654"/>
    </row>
    <row r="3655" spans="1:93" ht="15.75" hidden="1" outlineLevel="2" thickBot="1" x14ac:dyDescent="0.3">
      <c r="A3655" s="152" t="s">
        <v>60</v>
      </c>
      <c r="B3655" s="192" t="e">
        <f t="shared" ref="B3655:BJ3655" si="6356">-B3652+B3651*B3654-1*IF(AND($A3066=B3650,B3654&gt;=$A3598),B3654-$A3598,0)</f>
        <v>#REF!</v>
      </c>
      <c r="C3655" s="193" t="e">
        <f t="shared" si="6356"/>
        <v>#REF!</v>
      </c>
      <c r="D3655" s="193" t="e">
        <f t="shared" si="6356"/>
        <v>#REF!</v>
      </c>
      <c r="E3655" s="193" t="e">
        <f t="shared" si="6356"/>
        <v>#REF!</v>
      </c>
      <c r="F3655" s="193" t="e">
        <f t="shared" si="6356"/>
        <v>#REF!</v>
      </c>
      <c r="G3655" s="193" t="e">
        <f t="shared" si="6356"/>
        <v>#REF!</v>
      </c>
      <c r="H3655" s="193" t="e">
        <f t="shared" si="6356"/>
        <v>#REF!</v>
      </c>
      <c r="I3655" s="193" t="e">
        <f t="shared" si="6356"/>
        <v>#REF!</v>
      </c>
      <c r="J3655" s="193" t="e">
        <f t="shared" si="6356"/>
        <v>#REF!</v>
      </c>
      <c r="K3655" s="193" t="e">
        <f t="shared" si="6356"/>
        <v>#REF!</v>
      </c>
      <c r="L3655" s="194" t="e">
        <f t="shared" si="6356"/>
        <v>#REF!</v>
      </c>
      <c r="M3655" s="192" t="e">
        <f t="shared" si="6356"/>
        <v>#REF!</v>
      </c>
      <c r="N3655" s="193" t="e">
        <f t="shared" si="6356"/>
        <v>#REF!</v>
      </c>
      <c r="O3655" s="193" t="e">
        <f t="shared" si="6356"/>
        <v>#REF!</v>
      </c>
      <c r="P3655" s="193" t="e">
        <f t="shared" si="6356"/>
        <v>#REF!</v>
      </c>
      <c r="Q3655" s="193" t="e">
        <f t="shared" si="6356"/>
        <v>#REF!</v>
      </c>
      <c r="R3655" s="193" t="e">
        <f t="shared" si="6356"/>
        <v>#REF!</v>
      </c>
      <c r="S3655" s="193" t="e">
        <f t="shared" si="6356"/>
        <v>#REF!</v>
      </c>
      <c r="T3655" s="193" t="e">
        <f t="shared" si="6356"/>
        <v>#REF!</v>
      </c>
      <c r="U3655" s="193" t="e">
        <f t="shared" si="6356"/>
        <v>#REF!</v>
      </c>
      <c r="V3655" s="194" t="e">
        <f t="shared" si="6356"/>
        <v>#REF!</v>
      </c>
      <c r="W3655" s="192" t="e">
        <f t="shared" si="6356"/>
        <v>#REF!</v>
      </c>
      <c r="X3655" s="193" t="e">
        <f t="shared" si="6356"/>
        <v>#REF!</v>
      </c>
      <c r="Y3655" s="193" t="e">
        <f t="shared" si="6356"/>
        <v>#REF!</v>
      </c>
      <c r="Z3655" s="193" t="e">
        <f t="shared" si="6356"/>
        <v>#REF!</v>
      </c>
      <c r="AA3655" s="193" t="e">
        <f t="shared" si="6356"/>
        <v>#REF!</v>
      </c>
      <c r="AB3655" s="193" t="e">
        <f t="shared" si="6356"/>
        <v>#REF!</v>
      </c>
      <c r="AC3655" s="193" t="e">
        <f t="shared" si="6356"/>
        <v>#REF!</v>
      </c>
      <c r="AD3655" s="193" t="e">
        <f t="shared" si="6356"/>
        <v>#REF!</v>
      </c>
      <c r="AE3655" s="193" t="e">
        <f t="shared" si="6356"/>
        <v>#REF!</v>
      </c>
      <c r="AF3655" s="194" t="e">
        <f t="shared" si="6356"/>
        <v>#REF!</v>
      </c>
      <c r="AG3655" s="192" t="e">
        <f t="shared" si="6356"/>
        <v>#REF!</v>
      </c>
      <c r="AH3655" s="193" t="e">
        <f t="shared" si="6356"/>
        <v>#REF!</v>
      </c>
      <c r="AI3655" s="193" t="e">
        <f t="shared" si="6356"/>
        <v>#REF!</v>
      </c>
      <c r="AJ3655" s="193" t="e">
        <f t="shared" si="6356"/>
        <v>#REF!</v>
      </c>
      <c r="AK3655" s="193" t="e">
        <f t="shared" si="6356"/>
        <v>#REF!</v>
      </c>
      <c r="AL3655" s="193" t="e">
        <f t="shared" si="6356"/>
        <v>#REF!</v>
      </c>
      <c r="AM3655" s="193" t="e">
        <f t="shared" si="6356"/>
        <v>#REF!</v>
      </c>
      <c r="AN3655" s="193" t="e">
        <f t="shared" si="6356"/>
        <v>#REF!</v>
      </c>
      <c r="AO3655" s="193" t="e">
        <f t="shared" si="6356"/>
        <v>#REF!</v>
      </c>
      <c r="AP3655" s="194" t="e">
        <f t="shared" si="6356"/>
        <v>#REF!</v>
      </c>
      <c r="AQ3655" s="192" t="e">
        <f t="shared" si="6356"/>
        <v>#REF!</v>
      </c>
      <c r="AR3655" s="193" t="e">
        <f t="shared" si="6356"/>
        <v>#REF!</v>
      </c>
      <c r="AS3655" s="193" t="e">
        <f t="shared" si="6356"/>
        <v>#REF!</v>
      </c>
      <c r="AT3655" s="193" t="e">
        <f t="shared" si="6356"/>
        <v>#REF!</v>
      </c>
      <c r="AU3655" s="193" t="e">
        <f t="shared" si="6356"/>
        <v>#REF!</v>
      </c>
      <c r="AV3655" s="193" t="e">
        <f t="shared" si="6356"/>
        <v>#REF!</v>
      </c>
      <c r="AW3655" s="193" t="e">
        <f t="shared" si="6356"/>
        <v>#REF!</v>
      </c>
      <c r="AX3655" s="193" t="e">
        <f t="shared" si="6356"/>
        <v>#REF!</v>
      </c>
      <c r="AY3655" s="193" t="e">
        <f t="shared" si="6356"/>
        <v>#REF!</v>
      </c>
      <c r="AZ3655" s="194" t="e">
        <f t="shared" si="6356"/>
        <v>#REF!</v>
      </c>
      <c r="BA3655" s="192" t="e">
        <f t="shared" si="6356"/>
        <v>#REF!</v>
      </c>
      <c r="BB3655" s="193" t="e">
        <f t="shared" si="6356"/>
        <v>#REF!</v>
      </c>
      <c r="BC3655" s="193" t="e">
        <f t="shared" si="6356"/>
        <v>#REF!</v>
      </c>
      <c r="BD3655" s="193" t="e">
        <f t="shared" si="6356"/>
        <v>#REF!</v>
      </c>
      <c r="BE3655" s="193" t="e">
        <f t="shared" si="6356"/>
        <v>#REF!</v>
      </c>
      <c r="BF3655" s="193" t="e">
        <f t="shared" si="6356"/>
        <v>#REF!</v>
      </c>
      <c r="BG3655" s="193" t="e">
        <f t="shared" si="6356"/>
        <v>#REF!</v>
      </c>
      <c r="BH3655" s="193" t="e">
        <f t="shared" si="6356"/>
        <v>#REF!</v>
      </c>
      <c r="BI3655" s="193" t="e">
        <f t="shared" si="6356"/>
        <v>#REF!</v>
      </c>
      <c r="BJ3655" s="194" t="e">
        <f t="shared" si="6356"/>
        <v>#REF!</v>
      </c>
    </row>
    <row r="3656" spans="1:93" hidden="1" outlineLevel="2" x14ac:dyDescent="0.25"/>
    <row r="3657" spans="1:93" hidden="1" outlineLevel="1" collapsed="1" x14ac:dyDescent="0.25"/>
    <row r="3658" spans="1:93" collapsed="1" x14ac:dyDescent="0.25"/>
  </sheetData>
  <mergeCells count="1345">
    <mergeCell ref="B3649:L3649"/>
    <mergeCell ref="M3649:V3649"/>
    <mergeCell ref="W3649:AF3649"/>
    <mergeCell ref="AG3649:AP3649"/>
    <mergeCell ref="AQ3649:AZ3649"/>
    <mergeCell ref="BA3649:BJ3649"/>
    <mergeCell ref="F3607:AA3607"/>
    <mergeCell ref="G3608:L3608"/>
    <mergeCell ref="P3608:U3608"/>
    <mergeCell ref="G3619:L3619"/>
    <mergeCell ref="B3632:C3632"/>
    <mergeCell ref="D3632:E3632"/>
    <mergeCell ref="F3632:G3632"/>
    <mergeCell ref="H3632:I3632"/>
    <mergeCell ref="J3632:K3632"/>
    <mergeCell ref="L3632:M3632"/>
    <mergeCell ref="B3599:C3599"/>
    <mergeCell ref="D3599:E3599"/>
    <mergeCell ref="F3599:G3599"/>
    <mergeCell ref="H3599:I3599"/>
    <mergeCell ref="J3599:K3599"/>
    <mergeCell ref="L3599:M3599"/>
    <mergeCell ref="B3590:L3590"/>
    <mergeCell ref="M3590:V3590"/>
    <mergeCell ref="W3590:AF3590"/>
    <mergeCell ref="AG3590:AP3590"/>
    <mergeCell ref="AQ3590:AZ3590"/>
    <mergeCell ref="BA3590:BJ3590"/>
    <mergeCell ref="F3548:AA3548"/>
    <mergeCell ref="G3549:L3549"/>
    <mergeCell ref="P3549:U3549"/>
    <mergeCell ref="G3560:L3560"/>
    <mergeCell ref="B3573:C3573"/>
    <mergeCell ref="D3573:E3573"/>
    <mergeCell ref="F3573:G3573"/>
    <mergeCell ref="H3573:I3573"/>
    <mergeCell ref="J3573:K3573"/>
    <mergeCell ref="L3573:M3573"/>
    <mergeCell ref="B3540:C3540"/>
    <mergeCell ref="D3540:E3540"/>
    <mergeCell ref="F3540:G3540"/>
    <mergeCell ref="H3540:I3540"/>
    <mergeCell ref="J3540:K3540"/>
    <mergeCell ref="L3540:M3540"/>
    <mergeCell ref="B3531:L3531"/>
    <mergeCell ref="M3531:V3531"/>
    <mergeCell ref="W3531:AF3531"/>
    <mergeCell ref="AG3531:AP3531"/>
    <mergeCell ref="AQ3531:AZ3531"/>
    <mergeCell ref="BA3531:BJ3531"/>
    <mergeCell ref="F3489:AA3489"/>
    <mergeCell ref="G3490:L3490"/>
    <mergeCell ref="P3490:U3490"/>
    <mergeCell ref="G3501:L3501"/>
    <mergeCell ref="B3514:C3514"/>
    <mergeCell ref="D3514:E3514"/>
    <mergeCell ref="F3514:G3514"/>
    <mergeCell ref="H3514:I3514"/>
    <mergeCell ref="J3514:K3514"/>
    <mergeCell ref="L3514:M3514"/>
    <mergeCell ref="B3481:C3481"/>
    <mergeCell ref="D3481:E3481"/>
    <mergeCell ref="F3481:G3481"/>
    <mergeCell ref="H3481:I3481"/>
    <mergeCell ref="J3481:K3481"/>
    <mergeCell ref="L3481:M3481"/>
    <mergeCell ref="B3472:L3472"/>
    <mergeCell ref="M3472:V3472"/>
    <mergeCell ref="W3472:AF3472"/>
    <mergeCell ref="AG3472:AP3472"/>
    <mergeCell ref="AQ3472:AZ3472"/>
    <mergeCell ref="BA3472:BJ3472"/>
    <mergeCell ref="F3430:AA3430"/>
    <mergeCell ref="G3431:L3431"/>
    <mergeCell ref="P3431:U3431"/>
    <mergeCell ref="G3442:L3442"/>
    <mergeCell ref="B3455:C3455"/>
    <mergeCell ref="D3455:E3455"/>
    <mergeCell ref="F3455:G3455"/>
    <mergeCell ref="H3455:I3455"/>
    <mergeCell ref="J3455:K3455"/>
    <mergeCell ref="L3455:M3455"/>
    <mergeCell ref="B3422:C3422"/>
    <mergeCell ref="D3422:E3422"/>
    <mergeCell ref="F3422:G3422"/>
    <mergeCell ref="H3422:I3422"/>
    <mergeCell ref="J3422:K3422"/>
    <mergeCell ref="L3422:M3422"/>
    <mergeCell ref="B3413:L3413"/>
    <mergeCell ref="M3413:V3413"/>
    <mergeCell ref="W3413:AF3413"/>
    <mergeCell ref="AG3413:AP3413"/>
    <mergeCell ref="AQ3413:AZ3413"/>
    <mergeCell ref="BA3413:BJ3413"/>
    <mergeCell ref="F3371:AA3371"/>
    <mergeCell ref="G3372:L3372"/>
    <mergeCell ref="P3372:U3372"/>
    <mergeCell ref="G3383:L3383"/>
    <mergeCell ref="B3396:C3396"/>
    <mergeCell ref="D3396:E3396"/>
    <mergeCell ref="F3396:G3396"/>
    <mergeCell ref="H3396:I3396"/>
    <mergeCell ref="J3396:K3396"/>
    <mergeCell ref="L3396:M3396"/>
    <mergeCell ref="B3363:C3363"/>
    <mergeCell ref="D3363:E3363"/>
    <mergeCell ref="F3363:G3363"/>
    <mergeCell ref="H3363:I3363"/>
    <mergeCell ref="J3363:K3363"/>
    <mergeCell ref="L3363:M3363"/>
    <mergeCell ref="B3354:L3354"/>
    <mergeCell ref="M3354:V3354"/>
    <mergeCell ref="W3354:AF3354"/>
    <mergeCell ref="AG3354:AP3354"/>
    <mergeCell ref="AQ3354:AZ3354"/>
    <mergeCell ref="BA3354:BJ3354"/>
    <mergeCell ref="F3312:AA3312"/>
    <mergeCell ref="G3313:L3313"/>
    <mergeCell ref="P3313:U3313"/>
    <mergeCell ref="G3324:L3324"/>
    <mergeCell ref="B3337:C3337"/>
    <mergeCell ref="D3337:E3337"/>
    <mergeCell ref="F3337:G3337"/>
    <mergeCell ref="H3337:I3337"/>
    <mergeCell ref="J3337:K3337"/>
    <mergeCell ref="L3337:M3337"/>
    <mergeCell ref="B3304:C3304"/>
    <mergeCell ref="D3304:E3304"/>
    <mergeCell ref="F3304:G3304"/>
    <mergeCell ref="H3304:I3304"/>
    <mergeCell ref="J3304:K3304"/>
    <mergeCell ref="L3304:M3304"/>
    <mergeCell ref="B3295:L3295"/>
    <mergeCell ref="M3295:V3295"/>
    <mergeCell ref="W3295:AF3295"/>
    <mergeCell ref="AG3295:AP3295"/>
    <mergeCell ref="AQ3295:AZ3295"/>
    <mergeCell ref="BA3295:BJ3295"/>
    <mergeCell ref="F3253:AA3253"/>
    <mergeCell ref="G3254:L3254"/>
    <mergeCell ref="P3254:U3254"/>
    <mergeCell ref="G3265:L3265"/>
    <mergeCell ref="B3278:C3278"/>
    <mergeCell ref="D3278:E3278"/>
    <mergeCell ref="F3278:G3278"/>
    <mergeCell ref="H3278:I3278"/>
    <mergeCell ref="J3278:K3278"/>
    <mergeCell ref="L3278:M3278"/>
    <mergeCell ref="B3245:C3245"/>
    <mergeCell ref="D3245:E3245"/>
    <mergeCell ref="F3245:G3245"/>
    <mergeCell ref="H3245:I3245"/>
    <mergeCell ref="J3245:K3245"/>
    <mergeCell ref="L3245:M3245"/>
    <mergeCell ref="B3236:L3236"/>
    <mergeCell ref="M3236:V3236"/>
    <mergeCell ref="W3236:AF3236"/>
    <mergeCell ref="AG3236:AP3236"/>
    <mergeCell ref="AQ3236:AZ3236"/>
    <mergeCell ref="BA3236:BJ3236"/>
    <mergeCell ref="F3194:AA3194"/>
    <mergeCell ref="G3195:L3195"/>
    <mergeCell ref="P3195:U3195"/>
    <mergeCell ref="G3206:L3206"/>
    <mergeCell ref="B3219:C3219"/>
    <mergeCell ref="D3219:E3219"/>
    <mergeCell ref="F3219:G3219"/>
    <mergeCell ref="H3219:I3219"/>
    <mergeCell ref="J3219:K3219"/>
    <mergeCell ref="L3219:M3219"/>
    <mergeCell ref="B3186:C3186"/>
    <mergeCell ref="D3186:E3186"/>
    <mergeCell ref="F3186:G3186"/>
    <mergeCell ref="H3186:I3186"/>
    <mergeCell ref="J3186:K3186"/>
    <mergeCell ref="L3186:M3186"/>
    <mergeCell ref="B3177:L3177"/>
    <mergeCell ref="M3177:V3177"/>
    <mergeCell ref="W3177:AF3177"/>
    <mergeCell ref="AG3177:AP3177"/>
    <mergeCell ref="AQ3177:AZ3177"/>
    <mergeCell ref="BA3177:BJ3177"/>
    <mergeCell ref="F3135:AA3135"/>
    <mergeCell ref="G3136:L3136"/>
    <mergeCell ref="P3136:U3136"/>
    <mergeCell ref="G3147:L3147"/>
    <mergeCell ref="B3160:C3160"/>
    <mergeCell ref="D3160:E3160"/>
    <mergeCell ref="F3160:G3160"/>
    <mergeCell ref="H3160:I3160"/>
    <mergeCell ref="J3160:K3160"/>
    <mergeCell ref="L3160:M3160"/>
    <mergeCell ref="B3127:C3127"/>
    <mergeCell ref="D3127:E3127"/>
    <mergeCell ref="F3127:G3127"/>
    <mergeCell ref="H3127:I3127"/>
    <mergeCell ref="J3127:K3127"/>
    <mergeCell ref="L3127:M3127"/>
    <mergeCell ref="B3118:L3118"/>
    <mergeCell ref="M3118:V3118"/>
    <mergeCell ref="W3118:AF3118"/>
    <mergeCell ref="AG3118:AP3118"/>
    <mergeCell ref="AQ3118:AZ3118"/>
    <mergeCell ref="BA3118:BJ3118"/>
    <mergeCell ref="F3076:AA3076"/>
    <mergeCell ref="G3077:L3077"/>
    <mergeCell ref="P3077:U3077"/>
    <mergeCell ref="G3088:L3088"/>
    <mergeCell ref="B3101:C3101"/>
    <mergeCell ref="D3101:E3101"/>
    <mergeCell ref="F3101:G3101"/>
    <mergeCell ref="H3101:I3101"/>
    <mergeCell ref="J3101:K3101"/>
    <mergeCell ref="L3101:M3101"/>
    <mergeCell ref="B3068:C3068"/>
    <mergeCell ref="D3068:E3068"/>
    <mergeCell ref="F3068:G3068"/>
    <mergeCell ref="H3068:I3068"/>
    <mergeCell ref="J3068:K3068"/>
    <mergeCell ref="L3068:M3068"/>
    <mergeCell ref="B3057:L3057"/>
    <mergeCell ref="M3057:V3057"/>
    <mergeCell ref="W3057:AF3057"/>
    <mergeCell ref="AG3057:AP3057"/>
    <mergeCell ref="AQ3057:AZ3057"/>
    <mergeCell ref="BA3057:BJ3057"/>
    <mergeCell ref="F3015:AA3015"/>
    <mergeCell ref="G3016:L3016"/>
    <mergeCell ref="P3016:U3016"/>
    <mergeCell ref="G3027:L3027"/>
    <mergeCell ref="B3040:C3040"/>
    <mergeCell ref="D3040:E3040"/>
    <mergeCell ref="F3040:G3040"/>
    <mergeCell ref="H3040:I3040"/>
    <mergeCell ref="J3040:K3040"/>
    <mergeCell ref="L3040:M3040"/>
    <mergeCell ref="B3007:C3007"/>
    <mergeCell ref="D3007:E3007"/>
    <mergeCell ref="F3007:G3007"/>
    <mergeCell ref="H3007:I3007"/>
    <mergeCell ref="J3007:K3007"/>
    <mergeCell ref="L3007:M3007"/>
    <mergeCell ref="B2998:L2998"/>
    <mergeCell ref="M2998:V2998"/>
    <mergeCell ref="W2998:AF2998"/>
    <mergeCell ref="AG2998:AP2998"/>
    <mergeCell ref="AQ2998:AZ2998"/>
    <mergeCell ref="BA2998:BJ2998"/>
    <mergeCell ref="F2956:AA2956"/>
    <mergeCell ref="G2957:L2957"/>
    <mergeCell ref="P2957:U2957"/>
    <mergeCell ref="G2968:L2968"/>
    <mergeCell ref="B2981:C2981"/>
    <mergeCell ref="D2981:E2981"/>
    <mergeCell ref="F2981:G2981"/>
    <mergeCell ref="H2981:I2981"/>
    <mergeCell ref="J2981:K2981"/>
    <mergeCell ref="L2981:M2981"/>
    <mergeCell ref="B2948:C2948"/>
    <mergeCell ref="D2948:E2948"/>
    <mergeCell ref="F2948:G2948"/>
    <mergeCell ref="H2948:I2948"/>
    <mergeCell ref="J2948:K2948"/>
    <mergeCell ref="L2948:M2948"/>
    <mergeCell ref="B2939:L2939"/>
    <mergeCell ref="M2939:V2939"/>
    <mergeCell ref="W2939:AF2939"/>
    <mergeCell ref="AG2939:AP2939"/>
    <mergeCell ref="AQ2939:AZ2939"/>
    <mergeCell ref="BA2939:BJ2939"/>
    <mergeCell ref="F2897:AA2897"/>
    <mergeCell ref="G2898:L2898"/>
    <mergeCell ref="P2898:U2898"/>
    <mergeCell ref="G2909:L2909"/>
    <mergeCell ref="B2922:C2922"/>
    <mergeCell ref="D2922:E2922"/>
    <mergeCell ref="F2922:G2922"/>
    <mergeCell ref="H2922:I2922"/>
    <mergeCell ref="J2922:K2922"/>
    <mergeCell ref="L2922:M2922"/>
    <mergeCell ref="B2889:C2889"/>
    <mergeCell ref="D2889:E2889"/>
    <mergeCell ref="F2889:G2889"/>
    <mergeCell ref="H2889:I2889"/>
    <mergeCell ref="J2889:K2889"/>
    <mergeCell ref="L2889:M2889"/>
    <mergeCell ref="B2880:L2880"/>
    <mergeCell ref="M2880:V2880"/>
    <mergeCell ref="W2880:AF2880"/>
    <mergeCell ref="AG2880:AP2880"/>
    <mergeCell ref="AQ2880:AZ2880"/>
    <mergeCell ref="BA2880:BJ2880"/>
    <mergeCell ref="F2838:AA2838"/>
    <mergeCell ref="G2839:L2839"/>
    <mergeCell ref="P2839:U2839"/>
    <mergeCell ref="G2850:L2850"/>
    <mergeCell ref="B2863:C2863"/>
    <mergeCell ref="D2863:E2863"/>
    <mergeCell ref="F2863:G2863"/>
    <mergeCell ref="H2863:I2863"/>
    <mergeCell ref="J2863:K2863"/>
    <mergeCell ref="L2863:M2863"/>
    <mergeCell ref="B2830:C2830"/>
    <mergeCell ref="D2830:E2830"/>
    <mergeCell ref="F2830:G2830"/>
    <mergeCell ref="H2830:I2830"/>
    <mergeCell ref="J2830:K2830"/>
    <mergeCell ref="L2830:M2830"/>
    <mergeCell ref="B2821:L2821"/>
    <mergeCell ref="M2821:V2821"/>
    <mergeCell ref="W2821:AF2821"/>
    <mergeCell ref="AG2821:AP2821"/>
    <mergeCell ref="AQ2821:AZ2821"/>
    <mergeCell ref="BA2821:BJ2821"/>
    <mergeCell ref="F2779:AA2779"/>
    <mergeCell ref="G2780:L2780"/>
    <mergeCell ref="P2780:U2780"/>
    <mergeCell ref="G2791:L2791"/>
    <mergeCell ref="B2804:C2804"/>
    <mergeCell ref="D2804:E2804"/>
    <mergeCell ref="F2804:G2804"/>
    <mergeCell ref="H2804:I2804"/>
    <mergeCell ref="J2804:K2804"/>
    <mergeCell ref="L2804:M2804"/>
    <mergeCell ref="B2771:C2771"/>
    <mergeCell ref="D2771:E2771"/>
    <mergeCell ref="F2771:G2771"/>
    <mergeCell ref="H2771:I2771"/>
    <mergeCell ref="J2771:K2771"/>
    <mergeCell ref="L2771:M2771"/>
    <mergeCell ref="B2762:L2762"/>
    <mergeCell ref="M2762:V2762"/>
    <mergeCell ref="W2762:AF2762"/>
    <mergeCell ref="AG2762:AP2762"/>
    <mergeCell ref="AQ2762:AZ2762"/>
    <mergeCell ref="BA2762:BJ2762"/>
    <mergeCell ref="F2720:AA2720"/>
    <mergeCell ref="G2721:L2721"/>
    <mergeCell ref="P2721:U2721"/>
    <mergeCell ref="G2732:L2732"/>
    <mergeCell ref="B2745:C2745"/>
    <mergeCell ref="D2745:E2745"/>
    <mergeCell ref="F2745:G2745"/>
    <mergeCell ref="H2745:I2745"/>
    <mergeCell ref="J2745:K2745"/>
    <mergeCell ref="L2745:M2745"/>
    <mergeCell ref="B2712:C2712"/>
    <mergeCell ref="D2712:E2712"/>
    <mergeCell ref="F2712:G2712"/>
    <mergeCell ref="H2712:I2712"/>
    <mergeCell ref="J2712:K2712"/>
    <mergeCell ref="L2712:M2712"/>
    <mergeCell ref="B2703:L2703"/>
    <mergeCell ref="M2703:V2703"/>
    <mergeCell ref="W2703:AF2703"/>
    <mergeCell ref="AG2703:AP2703"/>
    <mergeCell ref="AQ2703:AZ2703"/>
    <mergeCell ref="BA2703:BJ2703"/>
    <mergeCell ref="F2661:AA2661"/>
    <mergeCell ref="G2662:L2662"/>
    <mergeCell ref="P2662:U2662"/>
    <mergeCell ref="G2673:L2673"/>
    <mergeCell ref="B2686:C2686"/>
    <mergeCell ref="D2686:E2686"/>
    <mergeCell ref="F2686:G2686"/>
    <mergeCell ref="H2686:I2686"/>
    <mergeCell ref="J2686:K2686"/>
    <mergeCell ref="L2686:M2686"/>
    <mergeCell ref="B2653:C2653"/>
    <mergeCell ref="D2653:E2653"/>
    <mergeCell ref="F2653:G2653"/>
    <mergeCell ref="H2653:I2653"/>
    <mergeCell ref="J2653:K2653"/>
    <mergeCell ref="L2653:M2653"/>
    <mergeCell ref="B2644:L2644"/>
    <mergeCell ref="M2644:V2644"/>
    <mergeCell ref="W2644:AF2644"/>
    <mergeCell ref="AG2644:AP2644"/>
    <mergeCell ref="AQ2644:AZ2644"/>
    <mergeCell ref="BA2644:BJ2644"/>
    <mergeCell ref="F2602:AA2602"/>
    <mergeCell ref="G2603:L2603"/>
    <mergeCell ref="P2603:U2603"/>
    <mergeCell ref="G2614:L2614"/>
    <mergeCell ref="B2627:C2627"/>
    <mergeCell ref="D2627:E2627"/>
    <mergeCell ref="F2627:G2627"/>
    <mergeCell ref="H2627:I2627"/>
    <mergeCell ref="J2627:K2627"/>
    <mergeCell ref="L2627:M2627"/>
    <mergeCell ref="B2594:C2594"/>
    <mergeCell ref="D2594:E2594"/>
    <mergeCell ref="F2594:G2594"/>
    <mergeCell ref="H2594:I2594"/>
    <mergeCell ref="J2594:K2594"/>
    <mergeCell ref="L2594:M2594"/>
    <mergeCell ref="B2585:L2585"/>
    <mergeCell ref="M2585:V2585"/>
    <mergeCell ref="W2585:AF2585"/>
    <mergeCell ref="AG2585:AP2585"/>
    <mergeCell ref="AQ2585:AZ2585"/>
    <mergeCell ref="BA2585:BJ2585"/>
    <mergeCell ref="F2543:AA2543"/>
    <mergeCell ref="G2544:L2544"/>
    <mergeCell ref="P2544:U2544"/>
    <mergeCell ref="G2555:L2555"/>
    <mergeCell ref="B2568:C2568"/>
    <mergeCell ref="D2568:E2568"/>
    <mergeCell ref="F2568:G2568"/>
    <mergeCell ref="H2568:I2568"/>
    <mergeCell ref="J2568:K2568"/>
    <mergeCell ref="L2568:M2568"/>
    <mergeCell ref="B2535:C2535"/>
    <mergeCell ref="D2535:E2535"/>
    <mergeCell ref="F2535:G2535"/>
    <mergeCell ref="H2535:I2535"/>
    <mergeCell ref="J2535:K2535"/>
    <mergeCell ref="L2535:M2535"/>
    <mergeCell ref="B2526:L2526"/>
    <mergeCell ref="M2526:V2526"/>
    <mergeCell ref="W2526:AF2526"/>
    <mergeCell ref="AG2526:AP2526"/>
    <mergeCell ref="AQ2526:AZ2526"/>
    <mergeCell ref="BA2526:BJ2526"/>
    <mergeCell ref="F2484:AA2484"/>
    <mergeCell ref="G2485:L2485"/>
    <mergeCell ref="P2485:U2485"/>
    <mergeCell ref="G2496:L2496"/>
    <mergeCell ref="B2509:C2509"/>
    <mergeCell ref="D2509:E2509"/>
    <mergeCell ref="F2509:G2509"/>
    <mergeCell ref="H2509:I2509"/>
    <mergeCell ref="J2509:K2509"/>
    <mergeCell ref="L2509:M2509"/>
    <mergeCell ref="B2476:C2476"/>
    <mergeCell ref="D2476:E2476"/>
    <mergeCell ref="F2476:G2476"/>
    <mergeCell ref="H2476:I2476"/>
    <mergeCell ref="J2476:K2476"/>
    <mergeCell ref="L2476:M2476"/>
    <mergeCell ref="B2465:L2465"/>
    <mergeCell ref="M2465:V2465"/>
    <mergeCell ref="W2465:AF2465"/>
    <mergeCell ref="AG2465:AP2465"/>
    <mergeCell ref="AQ2465:AZ2465"/>
    <mergeCell ref="BA2465:BJ2465"/>
    <mergeCell ref="F2423:AA2423"/>
    <mergeCell ref="G2424:L2424"/>
    <mergeCell ref="P2424:U2424"/>
    <mergeCell ref="G2435:L2435"/>
    <mergeCell ref="B2448:C2448"/>
    <mergeCell ref="D2448:E2448"/>
    <mergeCell ref="F2448:G2448"/>
    <mergeCell ref="H2448:I2448"/>
    <mergeCell ref="J2448:K2448"/>
    <mergeCell ref="L2448:M2448"/>
    <mergeCell ref="B2415:C2415"/>
    <mergeCell ref="D2415:E2415"/>
    <mergeCell ref="F2415:G2415"/>
    <mergeCell ref="H2415:I2415"/>
    <mergeCell ref="J2415:K2415"/>
    <mergeCell ref="L2415:M2415"/>
    <mergeCell ref="B2406:L2406"/>
    <mergeCell ref="M2406:V2406"/>
    <mergeCell ref="W2406:AF2406"/>
    <mergeCell ref="AG2406:AP2406"/>
    <mergeCell ref="AQ2406:AZ2406"/>
    <mergeCell ref="BA2406:BJ2406"/>
    <mergeCell ref="F2364:AA2364"/>
    <mergeCell ref="G2365:L2365"/>
    <mergeCell ref="P2365:U2365"/>
    <mergeCell ref="G2376:L2376"/>
    <mergeCell ref="B2389:C2389"/>
    <mergeCell ref="D2389:E2389"/>
    <mergeCell ref="F2389:G2389"/>
    <mergeCell ref="H2389:I2389"/>
    <mergeCell ref="J2389:K2389"/>
    <mergeCell ref="L2389:M2389"/>
    <mergeCell ref="B2356:C2356"/>
    <mergeCell ref="D2356:E2356"/>
    <mergeCell ref="F2356:G2356"/>
    <mergeCell ref="H2356:I2356"/>
    <mergeCell ref="J2356:K2356"/>
    <mergeCell ref="L2356:M2356"/>
    <mergeCell ref="B2347:L2347"/>
    <mergeCell ref="M2347:V2347"/>
    <mergeCell ref="W2347:AF2347"/>
    <mergeCell ref="AG2347:AP2347"/>
    <mergeCell ref="AQ2347:AZ2347"/>
    <mergeCell ref="BA2347:BJ2347"/>
    <mergeCell ref="F2305:AA2305"/>
    <mergeCell ref="G2306:L2306"/>
    <mergeCell ref="P2306:U2306"/>
    <mergeCell ref="G2317:L2317"/>
    <mergeCell ref="B2330:C2330"/>
    <mergeCell ref="D2330:E2330"/>
    <mergeCell ref="F2330:G2330"/>
    <mergeCell ref="H2330:I2330"/>
    <mergeCell ref="J2330:K2330"/>
    <mergeCell ref="L2330:M2330"/>
    <mergeCell ref="B2297:C2297"/>
    <mergeCell ref="D2297:E2297"/>
    <mergeCell ref="F2297:G2297"/>
    <mergeCell ref="H2297:I2297"/>
    <mergeCell ref="J2297:K2297"/>
    <mergeCell ref="L2297:M2297"/>
    <mergeCell ref="B2288:L2288"/>
    <mergeCell ref="M2288:V2288"/>
    <mergeCell ref="W2288:AF2288"/>
    <mergeCell ref="AG2288:AP2288"/>
    <mergeCell ref="AQ2288:AZ2288"/>
    <mergeCell ref="BA2288:BJ2288"/>
    <mergeCell ref="F2246:AA2246"/>
    <mergeCell ref="G2247:L2247"/>
    <mergeCell ref="P2247:U2247"/>
    <mergeCell ref="G2258:L2258"/>
    <mergeCell ref="B2271:C2271"/>
    <mergeCell ref="D2271:E2271"/>
    <mergeCell ref="F2271:G2271"/>
    <mergeCell ref="H2271:I2271"/>
    <mergeCell ref="J2271:K2271"/>
    <mergeCell ref="L2271:M2271"/>
    <mergeCell ref="B2238:C2238"/>
    <mergeCell ref="D2238:E2238"/>
    <mergeCell ref="F2238:G2238"/>
    <mergeCell ref="H2238:I2238"/>
    <mergeCell ref="J2238:K2238"/>
    <mergeCell ref="L2238:M2238"/>
    <mergeCell ref="B2229:L2229"/>
    <mergeCell ref="M2229:V2229"/>
    <mergeCell ref="W2229:AF2229"/>
    <mergeCell ref="AG2229:AP2229"/>
    <mergeCell ref="AQ2229:AZ2229"/>
    <mergeCell ref="BA2229:BJ2229"/>
    <mergeCell ref="F2187:AA2187"/>
    <mergeCell ref="G2188:L2188"/>
    <mergeCell ref="P2188:U2188"/>
    <mergeCell ref="G2199:L2199"/>
    <mergeCell ref="B2212:C2212"/>
    <mergeCell ref="D2212:E2212"/>
    <mergeCell ref="F2212:G2212"/>
    <mergeCell ref="H2212:I2212"/>
    <mergeCell ref="J2212:K2212"/>
    <mergeCell ref="L2212:M2212"/>
    <mergeCell ref="B2179:C2179"/>
    <mergeCell ref="D2179:E2179"/>
    <mergeCell ref="F2179:G2179"/>
    <mergeCell ref="H2179:I2179"/>
    <mergeCell ref="J2179:K2179"/>
    <mergeCell ref="L2179:M2179"/>
    <mergeCell ref="B2170:L2170"/>
    <mergeCell ref="M2170:V2170"/>
    <mergeCell ref="W2170:AF2170"/>
    <mergeCell ref="AG2170:AP2170"/>
    <mergeCell ref="AQ2170:AZ2170"/>
    <mergeCell ref="BA2170:BJ2170"/>
    <mergeCell ref="F2128:AA2128"/>
    <mergeCell ref="G2129:L2129"/>
    <mergeCell ref="P2129:U2129"/>
    <mergeCell ref="G2140:L2140"/>
    <mergeCell ref="B2153:C2153"/>
    <mergeCell ref="D2153:E2153"/>
    <mergeCell ref="F2153:G2153"/>
    <mergeCell ref="H2153:I2153"/>
    <mergeCell ref="J2153:K2153"/>
    <mergeCell ref="L2153:M2153"/>
    <mergeCell ref="B2120:C2120"/>
    <mergeCell ref="D2120:E2120"/>
    <mergeCell ref="F2120:G2120"/>
    <mergeCell ref="H2120:I2120"/>
    <mergeCell ref="J2120:K2120"/>
    <mergeCell ref="L2120:M2120"/>
    <mergeCell ref="B2111:L2111"/>
    <mergeCell ref="M2111:V2111"/>
    <mergeCell ref="W2111:AF2111"/>
    <mergeCell ref="AG2111:AP2111"/>
    <mergeCell ref="AQ2111:AZ2111"/>
    <mergeCell ref="BA2111:BJ2111"/>
    <mergeCell ref="F2069:AA2069"/>
    <mergeCell ref="G2070:L2070"/>
    <mergeCell ref="P2070:U2070"/>
    <mergeCell ref="G2081:L2081"/>
    <mergeCell ref="B2094:C2094"/>
    <mergeCell ref="D2094:E2094"/>
    <mergeCell ref="F2094:G2094"/>
    <mergeCell ref="H2094:I2094"/>
    <mergeCell ref="J2094:K2094"/>
    <mergeCell ref="L2094:M2094"/>
    <mergeCell ref="B2061:C2061"/>
    <mergeCell ref="D2061:E2061"/>
    <mergeCell ref="F2061:G2061"/>
    <mergeCell ref="H2061:I2061"/>
    <mergeCell ref="J2061:K2061"/>
    <mergeCell ref="L2061:M2061"/>
    <mergeCell ref="B2052:L2052"/>
    <mergeCell ref="M2052:V2052"/>
    <mergeCell ref="W2052:AF2052"/>
    <mergeCell ref="AG2052:AP2052"/>
    <mergeCell ref="AQ2052:AZ2052"/>
    <mergeCell ref="BA2052:BJ2052"/>
    <mergeCell ref="F2010:AA2010"/>
    <mergeCell ref="G2011:L2011"/>
    <mergeCell ref="P2011:U2011"/>
    <mergeCell ref="G2022:L2022"/>
    <mergeCell ref="B2035:C2035"/>
    <mergeCell ref="D2035:E2035"/>
    <mergeCell ref="F2035:G2035"/>
    <mergeCell ref="H2035:I2035"/>
    <mergeCell ref="J2035:K2035"/>
    <mergeCell ref="L2035:M2035"/>
    <mergeCell ref="B2002:C2002"/>
    <mergeCell ref="D2002:E2002"/>
    <mergeCell ref="F2002:G2002"/>
    <mergeCell ref="H2002:I2002"/>
    <mergeCell ref="J2002:K2002"/>
    <mergeCell ref="L2002:M2002"/>
    <mergeCell ref="B1993:L1993"/>
    <mergeCell ref="M1993:V1993"/>
    <mergeCell ref="W1993:AF1993"/>
    <mergeCell ref="AG1993:AP1993"/>
    <mergeCell ref="AQ1993:AZ1993"/>
    <mergeCell ref="BA1993:BJ1993"/>
    <mergeCell ref="F1951:AA1951"/>
    <mergeCell ref="G1952:L1952"/>
    <mergeCell ref="P1952:U1952"/>
    <mergeCell ref="G1963:L1963"/>
    <mergeCell ref="B1976:C1976"/>
    <mergeCell ref="D1976:E1976"/>
    <mergeCell ref="F1976:G1976"/>
    <mergeCell ref="H1976:I1976"/>
    <mergeCell ref="J1976:K1976"/>
    <mergeCell ref="L1976:M1976"/>
    <mergeCell ref="B1943:C1943"/>
    <mergeCell ref="D1943:E1943"/>
    <mergeCell ref="F1943:G1943"/>
    <mergeCell ref="H1943:I1943"/>
    <mergeCell ref="J1943:K1943"/>
    <mergeCell ref="L1943:M1943"/>
    <mergeCell ref="B1934:L1934"/>
    <mergeCell ref="M1934:V1934"/>
    <mergeCell ref="W1934:AF1934"/>
    <mergeCell ref="AG1934:AP1934"/>
    <mergeCell ref="AQ1934:AZ1934"/>
    <mergeCell ref="BA1934:BJ1934"/>
    <mergeCell ref="F1892:AA1892"/>
    <mergeCell ref="G1893:L1893"/>
    <mergeCell ref="P1893:U1893"/>
    <mergeCell ref="G1904:L1904"/>
    <mergeCell ref="B1917:C1917"/>
    <mergeCell ref="D1917:E1917"/>
    <mergeCell ref="F1917:G1917"/>
    <mergeCell ref="H1917:I1917"/>
    <mergeCell ref="J1917:K1917"/>
    <mergeCell ref="L1917:M1917"/>
    <mergeCell ref="B1884:C1884"/>
    <mergeCell ref="D1884:E1884"/>
    <mergeCell ref="F1884:G1884"/>
    <mergeCell ref="H1884:I1884"/>
    <mergeCell ref="J1884:K1884"/>
    <mergeCell ref="L1884:M1884"/>
    <mergeCell ref="B1873:L1873"/>
    <mergeCell ref="M1873:V1873"/>
    <mergeCell ref="W1873:AF1873"/>
    <mergeCell ref="AG1873:AP1873"/>
    <mergeCell ref="AQ1873:AZ1873"/>
    <mergeCell ref="BA1873:BJ1873"/>
    <mergeCell ref="F1831:AA1831"/>
    <mergeCell ref="G1832:L1832"/>
    <mergeCell ref="P1832:U1832"/>
    <mergeCell ref="G1843:L1843"/>
    <mergeCell ref="B1856:C1856"/>
    <mergeCell ref="D1856:E1856"/>
    <mergeCell ref="F1856:G1856"/>
    <mergeCell ref="H1856:I1856"/>
    <mergeCell ref="J1856:K1856"/>
    <mergeCell ref="L1856:M1856"/>
    <mergeCell ref="B1823:C1823"/>
    <mergeCell ref="D1823:E1823"/>
    <mergeCell ref="F1823:G1823"/>
    <mergeCell ref="H1823:I1823"/>
    <mergeCell ref="J1823:K1823"/>
    <mergeCell ref="L1823:M1823"/>
    <mergeCell ref="B1814:L1814"/>
    <mergeCell ref="M1814:V1814"/>
    <mergeCell ref="W1814:AF1814"/>
    <mergeCell ref="AG1814:AP1814"/>
    <mergeCell ref="AQ1814:AZ1814"/>
    <mergeCell ref="BA1814:BJ1814"/>
    <mergeCell ref="F1772:AA1772"/>
    <mergeCell ref="G1773:L1773"/>
    <mergeCell ref="P1773:U1773"/>
    <mergeCell ref="G1784:L1784"/>
    <mergeCell ref="B1797:C1797"/>
    <mergeCell ref="D1797:E1797"/>
    <mergeCell ref="F1797:G1797"/>
    <mergeCell ref="H1797:I1797"/>
    <mergeCell ref="J1797:K1797"/>
    <mergeCell ref="L1797:M1797"/>
    <mergeCell ref="B1764:C1764"/>
    <mergeCell ref="D1764:E1764"/>
    <mergeCell ref="F1764:G1764"/>
    <mergeCell ref="H1764:I1764"/>
    <mergeCell ref="J1764:K1764"/>
    <mergeCell ref="L1764:M1764"/>
    <mergeCell ref="B1755:L1755"/>
    <mergeCell ref="M1755:V1755"/>
    <mergeCell ref="W1755:AF1755"/>
    <mergeCell ref="AG1755:AP1755"/>
    <mergeCell ref="AQ1755:AZ1755"/>
    <mergeCell ref="BA1755:BJ1755"/>
    <mergeCell ref="F1713:AA1713"/>
    <mergeCell ref="G1714:L1714"/>
    <mergeCell ref="P1714:U1714"/>
    <mergeCell ref="G1725:L1725"/>
    <mergeCell ref="B1738:C1738"/>
    <mergeCell ref="D1738:E1738"/>
    <mergeCell ref="F1738:G1738"/>
    <mergeCell ref="H1738:I1738"/>
    <mergeCell ref="J1738:K1738"/>
    <mergeCell ref="L1738:M1738"/>
    <mergeCell ref="B1705:C1705"/>
    <mergeCell ref="D1705:E1705"/>
    <mergeCell ref="F1705:G1705"/>
    <mergeCell ref="H1705:I1705"/>
    <mergeCell ref="J1705:K1705"/>
    <mergeCell ref="L1705:M1705"/>
    <mergeCell ref="B1696:L1696"/>
    <mergeCell ref="M1696:V1696"/>
    <mergeCell ref="W1696:AF1696"/>
    <mergeCell ref="AG1696:AP1696"/>
    <mergeCell ref="AQ1696:AZ1696"/>
    <mergeCell ref="BA1696:BJ1696"/>
    <mergeCell ref="F1654:AA1654"/>
    <mergeCell ref="G1655:L1655"/>
    <mergeCell ref="P1655:U1655"/>
    <mergeCell ref="G1666:L1666"/>
    <mergeCell ref="B1679:C1679"/>
    <mergeCell ref="D1679:E1679"/>
    <mergeCell ref="F1679:G1679"/>
    <mergeCell ref="H1679:I1679"/>
    <mergeCell ref="J1679:K1679"/>
    <mergeCell ref="L1679:M1679"/>
    <mergeCell ref="B1646:C1646"/>
    <mergeCell ref="D1646:E1646"/>
    <mergeCell ref="F1646:G1646"/>
    <mergeCell ref="H1646:I1646"/>
    <mergeCell ref="J1646:K1646"/>
    <mergeCell ref="L1646:M1646"/>
    <mergeCell ref="B1637:L1637"/>
    <mergeCell ref="M1637:V1637"/>
    <mergeCell ref="W1637:AF1637"/>
    <mergeCell ref="AG1637:AP1637"/>
    <mergeCell ref="AQ1637:AZ1637"/>
    <mergeCell ref="BA1637:BJ1637"/>
    <mergeCell ref="F1595:AA1595"/>
    <mergeCell ref="G1596:L1596"/>
    <mergeCell ref="P1596:U1596"/>
    <mergeCell ref="G1607:L1607"/>
    <mergeCell ref="B1620:C1620"/>
    <mergeCell ref="D1620:E1620"/>
    <mergeCell ref="F1620:G1620"/>
    <mergeCell ref="H1620:I1620"/>
    <mergeCell ref="J1620:K1620"/>
    <mergeCell ref="L1620:M1620"/>
    <mergeCell ref="B1587:C1587"/>
    <mergeCell ref="D1587:E1587"/>
    <mergeCell ref="F1587:G1587"/>
    <mergeCell ref="H1587:I1587"/>
    <mergeCell ref="J1587:K1587"/>
    <mergeCell ref="L1587:M1587"/>
    <mergeCell ref="B1578:L1578"/>
    <mergeCell ref="M1578:V1578"/>
    <mergeCell ref="W1578:AF1578"/>
    <mergeCell ref="AG1578:AP1578"/>
    <mergeCell ref="AQ1578:AZ1578"/>
    <mergeCell ref="BA1578:BJ1578"/>
    <mergeCell ref="F1536:AA1536"/>
    <mergeCell ref="G1537:L1537"/>
    <mergeCell ref="P1537:U1537"/>
    <mergeCell ref="G1548:L1548"/>
    <mergeCell ref="B1561:C1561"/>
    <mergeCell ref="D1561:E1561"/>
    <mergeCell ref="F1561:G1561"/>
    <mergeCell ref="H1561:I1561"/>
    <mergeCell ref="J1561:K1561"/>
    <mergeCell ref="L1561:M1561"/>
    <mergeCell ref="B1528:C1528"/>
    <mergeCell ref="D1528:E1528"/>
    <mergeCell ref="F1528:G1528"/>
    <mergeCell ref="H1528:I1528"/>
    <mergeCell ref="J1528:K1528"/>
    <mergeCell ref="L1528:M1528"/>
    <mergeCell ref="B1519:L1519"/>
    <mergeCell ref="M1519:V1519"/>
    <mergeCell ref="W1519:AF1519"/>
    <mergeCell ref="AG1519:AP1519"/>
    <mergeCell ref="AQ1519:AZ1519"/>
    <mergeCell ref="BA1519:BJ1519"/>
    <mergeCell ref="F1477:AA1477"/>
    <mergeCell ref="G1478:L1478"/>
    <mergeCell ref="P1478:U1478"/>
    <mergeCell ref="G1489:L1489"/>
    <mergeCell ref="B1502:C1502"/>
    <mergeCell ref="D1502:E1502"/>
    <mergeCell ref="F1502:G1502"/>
    <mergeCell ref="H1502:I1502"/>
    <mergeCell ref="J1502:K1502"/>
    <mergeCell ref="L1502:M1502"/>
    <mergeCell ref="B1469:C1469"/>
    <mergeCell ref="D1469:E1469"/>
    <mergeCell ref="F1469:G1469"/>
    <mergeCell ref="H1469:I1469"/>
    <mergeCell ref="J1469:K1469"/>
    <mergeCell ref="L1469:M1469"/>
    <mergeCell ref="B1460:L1460"/>
    <mergeCell ref="M1460:V1460"/>
    <mergeCell ref="W1460:AF1460"/>
    <mergeCell ref="AG1460:AP1460"/>
    <mergeCell ref="AQ1460:AZ1460"/>
    <mergeCell ref="BA1460:BJ1460"/>
    <mergeCell ref="F1418:AA1418"/>
    <mergeCell ref="G1419:L1419"/>
    <mergeCell ref="P1419:U1419"/>
    <mergeCell ref="G1430:L1430"/>
    <mergeCell ref="B1443:C1443"/>
    <mergeCell ref="D1443:E1443"/>
    <mergeCell ref="F1443:G1443"/>
    <mergeCell ref="H1443:I1443"/>
    <mergeCell ref="J1443:K1443"/>
    <mergeCell ref="L1443:M1443"/>
    <mergeCell ref="B1410:C1410"/>
    <mergeCell ref="D1410:E1410"/>
    <mergeCell ref="F1410:G1410"/>
    <mergeCell ref="H1410:I1410"/>
    <mergeCell ref="J1410:K1410"/>
    <mergeCell ref="L1410:M1410"/>
    <mergeCell ref="B1401:L1401"/>
    <mergeCell ref="M1401:V1401"/>
    <mergeCell ref="W1401:AF1401"/>
    <mergeCell ref="AG1401:AP1401"/>
    <mergeCell ref="AQ1401:AZ1401"/>
    <mergeCell ref="BA1401:BJ1401"/>
    <mergeCell ref="F1359:AA1359"/>
    <mergeCell ref="G1360:L1360"/>
    <mergeCell ref="P1360:U1360"/>
    <mergeCell ref="G1371:L1371"/>
    <mergeCell ref="B1384:C1384"/>
    <mergeCell ref="D1384:E1384"/>
    <mergeCell ref="F1384:G1384"/>
    <mergeCell ref="H1384:I1384"/>
    <mergeCell ref="J1384:K1384"/>
    <mergeCell ref="L1384:M1384"/>
    <mergeCell ref="B1351:C1351"/>
    <mergeCell ref="D1351:E1351"/>
    <mergeCell ref="F1351:G1351"/>
    <mergeCell ref="H1351:I1351"/>
    <mergeCell ref="J1351:K1351"/>
    <mergeCell ref="L1351:M1351"/>
    <mergeCell ref="B1342:L1342"/>
    <mergeCell ref="M1342:V1342"/>
    <mergeCell ref="W1342:AF1342"/>
    <mergeCell ref="AG1342:AP1342"/>
    <mergeCell ref="AQ1342:AZ1342"/>
    <mergeCell ref="BA1342:BJ1342"/>
    <mergeCell ref="F1300:AA1300"/>
    <mergeCell ref="G1301:L1301"/>
    <mergeCell ref="P1301:U1301"/>
    <mergeCell ref="G1312:L1312"/>
    <mergeCell ref="B1325:C1325"/>
    <mergeCell ref="D1325:E1325"/>
    <mergeCell ref="F1325:G1325"/>
    <mergeCell ref="H1325:I1325"/>
    <mergeCell ref="J1325:K1325"/>
    <mergeCell ref="L1325:M1325"/>
    <mergeCell ref="B1292:C1292"/>
    <mergeCell ref="D1292:E1292"/>
    <mergeCell ref="F1292:G1292"/>
    <mergeCell ref="H1292:I1292"/>
    <mergeCell ref="J1292:K1292"/>
    <mergeCell ref="L1292:M1292"/>
    <mergeCell ref="B1281:L1281"/>
    <mergeCell ref="M1281:V1281"/>
    <mergeCell ref="W1281:AF1281"/>
    <mergeCell ref="AG1281:AP1281"/>
    <mergeCell ref="AQ1281:AZ1281"/>
    <mergeCell ref="BA1281:BJ1281"/>
    <mergeCell ref="F1239:AA1239"/>
    <mergeCell ref="G1240:L1240"/>
    <mergeCell ref="P1240:U1240"/>
    <mergeCell ref="G1251:L1251"/>
    <mergeCell ref="B1264:C1264"/>
    <mergeCell ref="D1264:E1264"/>
    <mergeCell ref="F1264:G1264"/>
    <mergeCell ref="H1264:I1264"/>
    <mergeCell ref="J1264:K1264"/>
    <mergeCell ref="L1264:M1264"/>
    <mergeCell ref="B1231:C1231"/>
    <mergeCell ref="D1231:E1231"/>
    <mergeCell ref="F1231:G1231"/>
    <mergeCell ref="H1231:I1231"/>
    <mergeCell ref="J1231:K1231"/>
    <mergeCell ref="L1231:M1231"/>
    <mergeCell ref="B1222:L1222"/>
    <mergeCell ref="M1222:V1222"/>
    <mergeCell ref="W1222:AF1222"/>
    <mergeCell ref="AG1222:AP1222"/>
    <mergeCell ref="AQ1222:AZ1222"/>
    <mergeCell ref="BA1222:BJ1222"/>
    <mergeCell ref="F1180:AA1180"/>
    <mergeCell ref="G1181:L1181"/>
    <mergeCell ref="P1181:U1181"/>
    <mergeCell ref="G1192:L1192"/>
    <mergeCell ref="B1205:C1205"/>
    <mergeCell ref="D1205:E1205"/>
    <mergeCell ref="F1205:G1205"/>
    <mergeCell ref="H1205:I1205"/>
    <mergeCell ref="J1205:K1205"/>
    <mergeCell ref="L1205:M1205"/>
    <mergeCell ref="B1172:C1172"/>
    <mergeCell ref="D1172:E1172"/>
    <mergeCell ref="F1172:G1172"/>
    <mergeCell ref="H1172:I1172"/>
    <mergeCell ref="J1172:K1172"/>
    <mergeCell ref="L1172:M1172"/>
    <mergeCell ref="B1163:L1163"/>
    <mergeCell ref="M1163:V1163"/>
    <mergeCell ref="W1163:AF1163"/>
    <mergeCell ref="AG1163:AP1163"/>
    <mergeCell ref="AQ1163:AZ1163"/>
    <mergeCell ref="BA1163:BJ1163"/>
    <mergeCell ref="F1121:AA1121"/>
    <mergeCell ref="G1122:L1122"/>
    <mergeCell ref="P1122:U1122"/>
    <mergeCell ref="G1133:L1133"/>
    <mergeCell ref="B1146:C1146"/>
    <mergeCell ref="D1146:E1146"/>
    <mergeCell ref="F1146:G1146"/>
    <mergeCell ref="H1146:I1146"/>
    <mergeCell ref="J1146:K1146"/>
    <mergeCell ref="L1146:M1146"/>
    <mergeCell ref="B1113:C1113"/>
    <mergeCell ref="D1113:E1113"/>
    <mergeCell ref="F1113:G1113"/>
    <mergeCell ref="H1113:I1113"/>
    <mergeCell ref="J1113:K1113"/>
    <mergeCell ref="L1113:M1113"/>
    <mergeCell ref="B1104:L1104"/>
    <mergeCell ref="M1104:V1104"/>
    <mergeCell ref="W1104:AF1104"/>
    <mergeCell ref="AG1104:AP1104"/>
    <mergeCell ref="AQ1104:AZ1104"/>
    <mergeCell ref="BA1104:BJ1104"/>
    <mergeCell ref="F1062:AA1062"/>
    <mergeCell ref="G1063:L1063"/>
    <mergeCell ref="P1063:U1063"/>
    <mergeCell ref="G1074:L1074"/>
    <mergeCell ref="B1087:C1087"/>
    <mergeCell ref="D1087:E1087"/>
    <mergeCell ref="F1087:G1087"/>
    <mergeCell ref="H1087:I1087"/>
    <mergeCell ref="J1087:K1087"/>
    <mergeCell ref="L1087:M1087"/>
    <mergeCell ref="B1054:C1054"/>
    <mergeCell ref="D1054:E1054"/>
    <mergeCell ref="F1054:G1054"/>
    <mergeCell ref="H1054:I1054"/>
    <mergeCell ref="J1054:K1054"/>
    <mergeCell ref="L1054:M1054"/>
    <mergeCell ref="B1045:L1045"/>
    <mergeCell ref="M1045:V1045"/>
    <mergeCell ref="W1045:AF1045"/>
    <mergeCell ref="AG1045:AP1045"/>
    <mergeCell ref="AQ1045:AZ1045"/>
    <mergeCell ref="BA1045:BJ1045"/>
    <mergeCell ref="F1003:AA1003"/>
    <mergeCell ref="G1004:L1004"/>
    <mergeCell ref="P1004:U1004"/>
    <mergeCell ref="G1015:L1015"/>
    <mergeCell ref="B1028:C1028"/>
    <mergeCell ref="D1028:E1028"/>
    <mergeCell ref="F1028:G1028"/>
    <mergeCell ref="H1028:I1028"/>
    <mergeCell ref="J1028:K1028"/>
    <mergeCell ref="L1028:M1028"/>
    <mergeCell ref="B995:C995"/>
    <mergeCell ref="D995:E995"/>
    <mergeCell ref="F995:G995"/>
    <mergeCell ref="H995:I995"/>
    <mergeCell ref="J995:K995"/>
    <mergeCell ref="L995:M995"/>
    <mergeCell ref="B986:L986"/>
    <mergeCell ref="M986:V986"/>
    <mergeCell ref="W986:AF986"/>
    <mergeCell ref="AG986:AP986"/>
    <mergeCell ref="AQ986:AZ986"/>
    <mergeCell ref="BA986:BJ986"/>
    <mergeCell ref="F944:AA944"/>
    <mergeCell ref="G945:L945"/>
    <mergeCell ref="P945:U945"/>
    <mergeCell ref="G956:L956"/>
    <mergeCell ref="B969:C969"/>
    <mergeCell ref="D969:E969"/>
    <mergeCell ref="F969:G969"/>
    <mergeCell ref="H969:I969"/>
    <mergeCell ref="J969:K969"/>
    <mergeCell ref="L969:M969"/>
    <mergeCell ref="B936:C936"/>
    <mergeCell ref="D936:E936"/>
    <mergeCell ref="F936:G936"/>
    <mergeCell ref="H936:I936"/>
    <mergeCell ref="J936:K936"/>
    <mergeCell ref="L936:M936"/>
    <mergeCell ref="B927:L927"/>
    <mergeCell ref="M927:V927"/>
    <mergeCell ref="W927:AF927"/>
    <mergeCell ref="AG927:AP927"/>
    <mergeCell ref="AQ927:AZ927"/>
    <mergeCell ref="BA927:BJ927"/>
    <mergeCell ref="F885:AA885"/>
    <mergeCell ref="G886:L886"/>
    <mergeCell ref="P886:U886"/>
    <mergeCell ref="G897:L897"/>
    <mergeCell ref="B910:C910"/>
    <mergeCell ref="D910:E910"/>
    <mergeCell ref="F910:G910"/>
    <mergeCell ref="H910:I910"/>
    <mergeCell ref="J910:K910"/>
    <mergeCell ref="L910:M910"/>
    <mergeCell ref="B877:C877"/>
    <mergeCell ref="D877:E877"/>
    <mergeCell ref="F877:G877"/>
    <mergeCell ref="H877:I877"/>
    <mergeCell ref="J877:K877"/>
    <mergeCell ref="L877:M877"/>
    <mergeCell ref="B868:L868"/>
    <mergeCell ref="M868:V868"/>
    <mergeCell ref="W868:AF868"/>
    <mergeCell ref="AG868:AP868"/>
    <mergeCell ref="AQ868:AZ868"/>
    <mergeCell ref="BA868:BJ868"/>
    <mergeCell ref="F826:AA826"/>
    <mergeCell ref="G827:L827"/>
    <mergeCell ref="P827:U827"/>
    <mergeCell ref="G838:L838"/>
    <mergeCell ref="B851:C851"/>
    <mergeCell ref="D851:E851"/>
    <mergeCell ref="F851:G851"/>
    <mergeCell ref="H851:I851"/>
    <mergeCell ref="J851:K851"/>
    <mergeCell ref="L851:M851"/>
    <mergeCell ref="B818:C818"/>
    <mergeCell ref="D818:E818"/>
    <mergeCell ref="F818:G818"/>
    <mergeCell ref="H818:I818"/>
    <mergeCell ref="J818:K818"/>
    <mergeCell ref="L818:M818"/>
    <mergeCell ref="B809:L809"/>
    <mergeCell ref="M809:V809"/>
    <mergeCell ref="W809:AF809"/>
    <mergeCell ref="AG809:AP809"/>
    <mergeCell ref="AQ809:AZ809"/>
    <mergeCell ref="BA809:BJ809"/>
    <mergeCell ref="F767:AA767"/>
    <mergeCell ref="G768:L768"/>
    <mergeCell ref="P768:U768"/>
    <mergeCell ref="G779:L779"/>
    <mergeCell ref="B792:C792"/>
    <mergeCell ref="D792:E792"/>
    <mergeCell ref="F792:G792"/>
    <mergeCell ref="H792:I792"/>
    <mergeCell ref="J792:K792"/>
    <mergeCell ref="L792:M792"/>
    <mergeCell ref="B759:C759"/>
    <mergeCell ref="D759:E759"/>
    <mergeCell ref="F759:G759"/>
    <mergeCell ref="H759:I759"/>
    <mergeCell ref="J759:K759"/>
    <mergeCell ref="L759:M759"/>
    <mergeCell ref="B750:L750"/>
    <mergeCell ref="M750:V750"/>
    <mergeCell ref="W750:AF750"/>
    <mergeCell ref="AG750:AP750"/>
    <mergeCell ref="AQ750:AZ750"/>
    <mergeCell ref="BA750:BJ750"/>
    <mergeCell ref="F708:AA708"/>
    <mergeCell ref="G709:L709"/>
    <mergeCell ref="P709:U709"/>
    <mergeCell ref="G720:L720"/>
    <mergeCell ref="B733:C733"/>
    <mergeCell ref="D733:E733"/>
    <mergeCell ref="F733:G733"/>
    <mergeCell ref="H733:I733"/>
    <mergeCell ref="J733:K733"/>
    <mergeCell ref="L733:M733"/>
    <mergeCell ref="B700:C700"/>
    <mergeCell ref="D700:E700"/>
    <mergeCell ref="F700:G700"/>
    <mergeCell ref="H700:I700"/>
    <mergeCell ref="J700:K700"/>
    <mergeCell ref="L700:M700"/>
    <mergeCell ref="B689:L689"/>
    <mergeCell ref="M689:V689"/>
    <mergeCell ref="W689:AF689"/>
    <mergeCell ref="AG689:AP689"/>
    <mergeCell ref="AQ689:AZ689"/>
    <mergeCell ref="BA689:BJ689"/>
    <mergeCell ref="F647:AA647"/>
    <mergeCell ref="G648:L648"/>
    <mergeCell ref="P648:U648"/>
    <mergeCell ref="G659:L659"/>
    <mergeCell ref="B672:C672"/>
    <mergeCell ref="D672:E672"/>
    <mergeCell ref="F672:G672"/>
    <mergeCell ref="H672:I672"/>
    <mergeCell ref="J672:K672"/>
    <mergeCell ref="L672:M672"/>
    <mergeCell ref="B639:C639"/>
    <mergeCell ref="D639:E639"/>
    <mergeCell ref="F639:G639"/>
    <mergeCell ref="H639:I639"/>
    <mergeCell ref="J639:K639"/>
    <mergeCell ref="L639:M639"/>
    <mergeCell ref="B630:L630"/>
    <mergeCell ref="M630:V630"/>
    <mergeCell ref="W630:AF630"/>
    <mergeCell ref="AG630:AP630"/>
    <mergeCell ref="AQ630:AZ630"/>
    <mergeCell ref="BA630:BJ630"/>
    <mergeCell ref="F588:AA588"/>
    <mergeCell ref="G589:L589"/>
    <mergeCell ref="P589:U589"/>
    <mergeCell ref="G600:L600"/>
    <mergeCell ref="B613:C613"/>
    <mergeCell ref="D613:E613"/>
    <mergeCell ref="F613:G613"/>
    <mergeCell ref="H613:I613"/>
    <mergeCell ref="J613:K613"/>
    <mergeCell ref="L613:M613"/>
    <mergeCell ref="B580:C580"/>
    <mergeCell ref="D580:E580"/>
    <mergeCell ref="F580:G580"/>
    <mergeCell ref="H580:I580"/>
    <mergeCell ref="J580:K580"/>
    <mergeCell ref="L580:M580"/>
    <mergeCell ref="B571:L571"/>
    <mergeCell ref="M571:V571"/>
    <mergeCell ref="W571:AF571"/>
    <mergeCell ref="AG571:AP571"/>
    <mergeCell ref="AQ571:AZ571"/>
    <mergeCell ref="BA571:BJ571"/>
    <mergeCell ref="F529:AA529"/>
    <mergeCell ref="G530:L530"/>
    <mergeCell ref="P530:U530"/>
    <mergeCell ref="G541:L541"/>
    <mergeCell ref="B554:C554"/>
    <mergeCell ref="D554:E554"/>
    <mergeCell ref="F554:G554"/>
    <mergeCell ref="H554:I554"/>
    <mergeCell ref="J554:K554"/>
    <mergeCell ref="L554:M554"/>
    <mergeCell ref="B521:C521"/>
    <mergeCell ref="D521:E521"/>
    <mergeCell ref="F521:G521"/>
    <mergeCell ref="H521:I521"/>
    <mergeCell ref="J521:K521"/>
    <mergeCell ref="L521:M521"/>
    <mergeCell ref="B512:L512"/>
    <mergeCell ref="M512:V512"/>
    <mergeCell ref="W512:AF512"/>
    <mergeCell ref="AG512:AP512"/>
    <mergeCell ref="AQ512:AZ512"/>
    <mergeCell ref="BA512:BJ512"/>
    <mergeCell ref="F470:AA470"/>
    <mergeCell ref="G471:L471"/>
    <mergeCell ref="P471:U471"/>
    <mergeCell ref="G482:L482"/>
    <mergeCell ref="B495:C495"/>
    <mergeCell ref="D495:E495"/>
    <mergeCell ref="F495:G495"/>
    <mergeCell ref="H495:I495"/>
    <mergeCell ref="J495:K495"/>
    <mergeCell ref="L495:M495"/>
    <mergeCell ref="B462:C462"/>
    <mergeCell ref="D462:E462"/>
    <mergeCell ref="F462:G462"/>
    <mergeCell ref="H462:I462"/>
    <mergeCell ref="J462:K462"/>
    <mergeCell ref="L462:M462"/>
    <mergeCell ref="B453:L453"/>
    <mergeCell ref="M453:V453"/>
    <mergeCell ref="W453:AF453"/>
    <mergeCell ref="AG453:AP453"/>
    <mergeCell ref="AQ453:AZ453"/>
    <mergeCell ref="BA453:BJ453"/>
    <mergeCell ref="F411:AA411"/>
    <mergeCell ref="G412:L412"/>
    <mergeCell ref="P412:U412"/>
    <mergeCell ref="G423:L423"/>
    <mergeCell ref="B436:C436"/>
    <mergeCell ref="D436:E436"/>
    <mergeCell ref="F436:G436"/>
    <mergeCell ref="H436:I436"/>
    <mergeCell ref="J436:K436"/>
    <mergeCell ref="L436:M436"/>
    <mergeCell ref="B403:C403"/>
    <mergeCell ref="D403:E403"/>
    <mergeCell ref="F403:G403"/>
    <mergeCell ref="H403:I403"/>
    <mergeCell ref="J403:K403"/>
    <mergeCell ref="L403:M403"/>
    <mergeCell ref="B394:L394"/>
    <mergeCell ref="M394:V394"/>
    <mergeCell ref="W394:AF394"/>
    <mergeCell ref="AG394:AP394"/>
    <mergeCell ref="AQ394:AZ394"/>
    <mergeCell ref="BA394:BJ394"/>
    <mergeCell ref="F352:AA352"/>
    <mergeCell ref="G353:L353"/>
    <mergeCell ref="P353:U353"/>
    <mergeCell ref="G364:L364"/>
    <mergeCell ref="B377:C377"/>
    <mergeCell ref="D377:E377"/>
    <mergeCell ref="F377:G377"/>
    <mergeCell ref="H377:I377"/>
    <mergeCell ref="J377:K377"/>
    <mergeCell ref="L377:M377"/>
    <mergeCell ref="B344:C344"/>
    <mergeCell ref="D344:E344"/>
    <mergeCell ref="F344:G344"/>
    <mergeCell ref="H344:I344"/>
    <mergeCell ref="J344:K344"/>
    <mergeCell ref="L344:M344"/>
    <mergeCell ref="B335:L335"/>
    <mergeCell ref="M335:V335"/>
    <mergeCell ref="W335:AF335"/>
    <mergeCell ref="AG335:AP335"/>
    <mergeCell ref="AQ335:AZ335"/>
    <mergeCell ref="BA335:BJ335"/>
    <mergeCell ref="F293:AA293"/>
    <mergeCell ref="G294:L294"/>
    <mergeCell ref="P294:U294"/>
    <mergeCell ref="G305:L305"/>
    <mergeCell ref="B318:C318"/>
    <mergeCell ref="D318:E318"/>
    <mergeCell ref="F318:G318"/>
    <mergeCell ref="H318:I318"/>
    <mergeCell ref="J318:K318"/>
    <mergeCell ref="L318:M318"/>
    <mergeCell ref="B285:C285"/>
    <mergeCell ref="D285:E285"/>
    <mergeCell ref="F285:G285"/>
    <mergeCell ref="H285:I285"/>
    <mergeCell ref="J285:K285"/>
    <mergeCell ref="L285:M285"/>
    <mergeCell ref="B276:L276"/>
    <mergeCell ref="M276:V276"/>
    <mergeCell ref="W276:AF276"/>
    <mergeCell ref="AG276:AP276"/>
    <mergeCell ref="AQ276:AZ276"/>
    <mergeCell ref="BA276:BJ276"/>
    <mergeCell ref="F234:AA234"/>
    <mergeCell ref="G235:L235"/>
    <mergeCell ref="P235:U235"/>
    <mergeCell ref="G246:L246"/>
    <mergeCell ref="B259:C259"/>
    <mergeCell ref="D259:E259"/>
    <mergeCell ref="F259:G259"/>
    <mergeCell ref="H259:I259"/>
    <mergeCell ref="J259:K259"/>
    <mergeCell ref="L259:M259"/>
    <mergeCell ref="B226:C226"/>
    <mergeCell ref="D226:E226"/>
    <mergeCell ref="F226:G226"/>
    <mergeCell ref="H226:I226"/>
    <mergeCell ref="J226:K226"/>
    <mergeCell ref="L226:M226"/>
    <mergeCell ref="B217:L217"/>
    <mergeCell ref="M217:V217"/>
    <mergeCell ref="W217:AF217"/>
    <mergeCell ref="AG217:AP217"/>
    <mergeCell ref="AQ217:AZ217"/>
    <mergeCell ref="BA217:BJ217"/>
    <mergeCell ref="F175:AA175"/>
    <mergeCell ref="G176:L176"/>
    <mergeCell ref="P176:U176"/>
    <mergeCell ref="G187:L187"/>
    <mergeCell ref="B200:C200"/>
    <mergeCell ref="D200:E200"/>
    <mergeCell ref="F200:G200"/>
    <mergeCell ref="H200:I200"/>
    <mergeCell ref="J200:K200"/>
    <mergeCell ref="L200:M200"/>
    <mergeCell ref="B167:C167"/>
    <mergeCell ref="D167:E167"/>
    <mergeCell ref="F167:G167"/>
    <mergeCell ref="H167:I167"/>
    <mergeCell ref="J167:K167"/>
    <mergeCell ref="L167:M167"/>
    <mergeCell ref="B158:L158"/>
    <mergeCell ref="M158:V158"/>
    <mergeCell ref="W158:AF158"/>
    <mergeCell ref="AG158:AP158"/>
    <mergeCell ref="AQ158:AZ158"/>
    <mergeCell ref="BA158:BJ158"/>
    <mergeCell ref="F116:AA116"/>
    <mergeCell ref="G117:L117"/>
    <mergeCell ref="P117:U117"/>
    <mergeCell ref="G128:L128"/>
    <mergeCell ref="B141:C141"/>
    <mergeCell ref="D141:E141"/>
    <mergeCell ref="F141:G141"/>
    <mergeCell ref="H141:I141"/>
    <mergeCell ref="J141:K141"/>
    <mergeCell ref="L141:M141"/>
    <mergeCell ref="B108:C108"/>
    <mergeCell ref="D108:E108"/>
    <mergeCell ref="F108:G108"/>
    <mergeCell ref="H108:I108"/>
    <mergeCell ref="J108:K108"/>
    <mergeCell ref="L108:M108"/>
    <mergeCell ref="D1:E1"/>
    <mergeCell ref="A6:D6"/>
    <mergeCell ref="A46:D46"/>
    <mergeCell ref="B49:C49"/>
    <mergeCell ref="D49:E49"/>
    <mergeCell ref="F49:G49"/>
    <mergeCell ref="B99:L99"/>
    <mergeCell ref="M99:V99"/>
    <mergeCell ref="W99:AF99"/>
    <mergeCell ref="AG99:AP99"/>
    <mergeCell ref="AQ99:AZ99"/>
    <mergeCell ref="BA99:BJ99"/>
    <mergeCell ref="G69:L69"/>
    <mergeCell ref="B82:C82"/>
    <mergeCell ref="D82:E82"/>
    <mergeCell ref="F82:G82"/>
    <mergeCell ref="H82:I82"/>
    <mergeCell ref="J82:K82"/>
    <mergeCell ref="L82:M82"/>
    <mergeCell ref="H49:I49"/>
    <mergeCell ref="J49:K49"/>
    <mergeCell ref="L49:M49"/>
    <mergeCell ref="F57:AA57"/>
    <mergeCell ref="G58:L58"/>
    <mergeCell ref="P58:U58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>
    <tabColor theme="4" tint="-0.249977111117893"/>
  </sheetPr>
  <dimension ref="A1:BO213"/>
  <sheetViews>
    <sheetView topLeftCell="U133" workbookViewId="0">
      <selection activeCell="X145" sqref="X145"/>
    </sheetView>
  </sheetViews>
  <sheetFormatPr baseColWidth="10" defaultRowHeight="15" x14ac:dyDescent="0.25"/>
  <cols>
    <col min="2" max="2" width="11.85546875" bestFit="1" customWidth="1"/>
    <col min="6" max="8" width="11.42578125" customWidth="1"/>
  </cols>
  <sheetData>
    <row r="1" spans="1:2" x14ac:dyDescent="0.25">
      <c r="A1" s="165" t="s">
        <v>193</v>
      </c>
    </row>
    <row r="2" spans="1:2" x14ac:dyDescent="0.25">
      <c r="A2" s="197" t="s">
        <v>194</v>
      </c>
      <c r="B2" s="198"/>
    </row>
    <row r="3" spans="1:2" x14ac:dyDescent="0.25">
      <c r="A3" s="199" t="s">
        <v>193</v>
      </c>
      <c r="B3" s="198"/>
    </row>
    <row r="4" spans="1:2" x14ac:dyDescent="0.25">
      <c r="A4" s="201" t="s">
        <v>195</v>
      </c>
    </row>
    <row r="5" spans="1:2" x14ac:dyDescent="0.25">
      <c r="B5" s="165">
        <v>30</v>
      </c>
    </row>
    <row r="7" spans="1:2" x14ac:dyDescent="0.25">
      <c r="A7" s="202">
        <v>1</v>
      </c>
      <c r="B7">
        <f>INDEX('Calculo VIGA'!$C$279:$BK$339,A7,MATCH(B$5,'Calculo VIGA'!$C$277:$BK$277,1))+(INDEX('Calculo VIGA'!$C$279:$BK$339,A7,MATCH(B$5,'Calculo VIGA'!$C$277:$BK$277,1)+1)-INDEX('Calculo VIGA'!$C$279:$BK$339,A7,MATCH(B$5,'Calculo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</f>
        <v>0</v>
      </c>
    </row>
    <row r="8" spans="1:2" x14ac:dyDescent="0.25">
      <c r="A8" s="202">
        <v>2</v>
      </c>
      <c r="B8">
        <f>INDEX('Calculo VIGA'!$C$279:$BK$339,A8,MATCH(B$5,'Calculo VIGA'!$C$277:$BK$277,1))+(INDEX('Calculo VIGA'!$C$279:$BK$339,A8,MATCH(B$5,'Calculo VIGA'!$C$277:$BK$277,1)+1)-INDEX('Calculo VIGA'!$C$279:$BK$339,A8,MATCH(B$5,'Calculo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</f>
        <v>1.3000000000000096</v>
      </c>
    </row>
    <row r="9" spans="1:2" x14ac:dyDescent="0.25">
      <c r="A9" s="202">
        <v>3</v>
      </c>
      <c r="B9">
        <f>INDEX('Calculo VIGA'!$C$279:$BK$339,A9,MATCH(B$5,'Calculo VIGA'!$C$277:$BK$277,1))+(INDEX('Calculo VIGA'!$C$279:$BK$339,A9,MATCH(B$5,'Calculo VIGA'!$C$277:$BK$277,1)+1)-INDEX('Calculo VIGA'!$C$279:$BK$339,A9,MATCH(B$5,'Calculo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</f>
        <v>2.5999999999999979</v>
      </c>
    </row>
    <row r="10" spans="1:2" x14ac:dyDescent="0.25">
      <c r="A10" s="202">
        <v>4</v>
      </c>
      <c r="B10">
        <f>INDEX('Calculo VIGA'!$C$279:$BK$339,A10,MATCH(B$5,'Calculo VIGA'!$C$277:$BK$277,1))+(INDEX('Calculo VIGA'!$C$279:$BK$339,A10,MATCH(B$5,'Calculo VIGA'!$C$277:$BK$277,1)+1)-INDEX('Calculo VIGA'!$C$279:$BK$339,A10,MATCH(B$5,'Calculo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</f>
        <v>3.9000000000000004</v>
      </c>
    </row>
    <row r="11" spans="1:2" x14ac:dyDescent="0.25">
      <c r="A11" s="202">
        <v>5</v>
      </c>
      <c r="B11">
        <f>INDEX('Calculo VIGA'!$C$279:$BK$339,A11,MATCH(B$5,'Calculo VIGA'!$C$277:$BK$277,1))+(INDEX('Calculo VIGA'!$C$279:$BK$339,A11,MATCH(B$5,'Calculo VIGA'!$C$277:$BK$277,1)+1)-INDEX('Calculo VIGA'!$C$279:$BK$339,A11,MATCH(B$5,'Calculo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</f>
        <v>5.2000000000000028</v>
      </c>
    </row>
    <row r="12" spans="1:2" x14ac:dyDescent="0.25">
      <c r="A12" s="202">
        <v>6</v>
      </c>
      <c r="B12">
        <f>INDEX('Calculo VIGA'!$C$279:$BK$339,A12,MATCH(B$5,'Calculo VIGA'!$C$277:$BK$277,1))+(INDEX('Calculo VIGA'!$C$279:$BK$339,A12,MATCH(B$5,'Calculo VIGA'!$C$277:$BK$277,1)+1)-INDEX('Calculo VIGA'!$C$279:$BK$339,A12,MATCH(B$5,'Calculo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</f>
        <v>6.4999999999999982</v>
      </c>
    </row>
    <row r="13" spans="1:2" x14ac:dyDescent="0.25">
      <c r="A13" s="202">
        <v>7</v>
      </c>
      <c r="B13">
        <f>INDEX('Calculo VIGA'!$C$279:$BK$339,A13,MATCH(B$5,'Calculo VIGA'!$C$277:$BK$277,1))+(INDEX('Calculo VIGA'!$C$279:$BK$339,A13,MATCH(B$5,'Calculo VIGA'!$C$277:$BK$277,1)+1)-INDEX('Calculo VIGA'!$C$279:$BK$339,A13,MATCH(B$5,'Calculo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</f>
        <v>7.8000000000000007</v>
      </c>
    </row>
    <row r="14" spans="1:2" x14ac:dyDescent="0.25">
      <c r="A14" s="202">
        <v>8</v>
      </c>
      <c r="B14">
        <f>INDEX('Calculo VIGA'!$C$279:$BK$339,A14,MATCH(B$5,'Calculo VIGA'!$C$277:$BK$277,1))+(INDEX('Calculo VIGA'!$C$279:$BK$339,A14,MATCH(B$5,'Calculo VIGA'!$C$277:$BK$277,1)+1)-INDEX('Calculo VIGA'!$C$279:$BK$339,A14,MATCH(B$5,'Calculo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</f>
        <v>9.0000000000000071</v>
      </c>
    </row>
    <row r="15" spans="1:2" x14ac:dyDescent="0.25">
      <c r="A15" s="202">
        <v>9</v>
      </c>
      <c r="B15">
        <f>INDEX('Calculo VIGA'!$C$279:$BK$339,A15,MATCH(B$5,'Calculo VIGA'!$C$277:$BK$277,1))+(INDEX('Calculo VIGA'!$C$279:$BK$339,A15,MATCH(B$5,'Calculo VIGA'!$C$277:$BK$277,1)+1)-INDEX('Calculo VIGA'!$C$279:$BK$339,A15,MATCH(B$5,'Calculo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</f>
        <v>6.0000000000000009</v>
      </c>
    </row>
    <row r="16" spans="1:2" x14ac:dyDescent="0.25">
      <c r="A16" s="202">
        <v>10</v>
      </c>
      <c r="B16">
        <f>INDEX('Calculo VIGA'!$C$279:$BK$339,A16,MATCH(B$5,'Calculo VIGA'!$C$277:$BK$277,1))+(INDEX('Calculo VIGA'!$C$279:$BK$339,A16,MATCH(B$5,'Calculo VIGA'!$C$277:$BK$277,1)+1)-INDEX('Calculo VIGA'!$C$279:$BK$339,A16,MATCH(B$5,'Calculo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</f>
        <v>2.9999999999999987</v>
      </c>
    </row>
    <row r="17" spans="1:2" x14ac:dyDescent="0.25">
      <c r="A17" s="202">
        <v>11</v>
      </c>
      <c r="B17">
        <f>INDEX('Calculo VIGA'!$C$279:$BK$339,A17,MATCH(B$5,'Calculo VIGA'!$C$277:$BK$277,1))+(INDEX('Calculo VIGA'!$C$279:$BK$339,A17,MATCH(B$5,'Calculo VIGA'!$C$277:$BK$277,1)+1)-INDEX('Calculo VIGA'!$C$279:$BK$339,A17,MATCH(B$5,'Calculo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</f>
        <v>0</v>
      </c>
    </row>
    <row r="18" spans="1:2" x14ac:dyDescent="0.25">
      <c r="A18" s="202">
        <v>12</v>
      </c>
      <c r="B18">
        <f>INDEX('Calculo VIGA'!$C$279:$BK$339,A18,MATCH(B$5,'Calculo VIGA'!$C$277:$BK$277,1))+(INDEX('Calculo VIGA'!$C$279:$BK$339,A18,MATCH(B$5,'Calculo VIGA'!$C$277:$BK$277,1)+1)-INDEX('Calculo VIGA'!$C$279:$BK$339,A18,MATCH(B$5,'Calculo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</f>
        <v>0</v>
      </c>
    </row>
    <row r="19" spans="1:2" x14ac:dyDescent="0.25">
      <c r="A19" s="202">
        <v>13</v>
      </c>
      <c r="B19">
        <f>INDEX('Calculo VIGA'!$C$279:$BK$339,A19,MATCH(B$5,'Calculo VIGA'!$C$277:$BK$277,1))+(INDEX('Calculo VIGA'!$C$279:$BK$339,A19,MATCH(B$5,'Calculo VIGA'!$C$277:$BK$277,1)+1)-INDEX('Calculo VIGA'!$C$279:$BK$339,A19,MATCH(B$5,'Calculo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</f>
        <v>0</v>
      </c>
    </row>
    <row r="20" spans="1:2" x14ac:dyDescent="0.25">
      <c r="A20" s="202">
        <v>14</v>
      </c>
      <c r="B20">
        <f>INDEX('Calculo VIGA'!$C$279:$BK$339,A20,MATCH(B$5,'Calculo VIGA'!$C$277:$BK$277,1))+(INDEX('Calculo VIGA'!$C$279:$BK$339,A20,MATCH(B$5,'Calculo VIGA'!$C$277:$BK$277,1)+1)-INDEX('Calculo VIGA'!$C$279:$BK$339,A20,MATCH(B$5,'Calculo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</f>
        <v>0</v>
      </c>
    </row>
    <row r="21" spans="1:2" x14ac:dyDescent="0.25">
      <c r="A21" s="202">
        <v>15</v>
      </c>
      <c r="B21">
        <f>INDEX('Calculo VIGA'!$C$279:$BK$339,A21,MATCH(B$5,'Calculo VIGA'!$C$277:$BK$277,1))+(INDEX('Calculo VIGA'!$C$279:$BK$339,A21,MATCH(B$5,'Calculo VIGA'!$C$277:$BK$277,1)+1)-INDEX('Calculo VIGA'!$C$279:$BK$339,A21,MATCH(B$5,'Calculo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</f>
        <v>0</v>
      </c>
    </row>
    <row r="22" spans="1:2" x14ac:dyDescent="0.25">
      <c r="A22" s="202">
        <v>16</v>
      </c>
      <c r="B22">
        <f>INDEX('Calculo VIGA'!$C$279:$BK$339,A22,MATCH(B$5,'Calculo VIGA'!$C$277:$BK$277,1))+(INDEX('Calculo VIGA'!$C$279:$BK$339,A22,MATCH(B$5,'Calculo VIGA'!$C$277:$BK$277,1)+1)-INDEX('Calculo VIGA'!$C$279:$BK$339,A22,MATCH(B$5,'Calculo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</f>
        <v>0</v>
      </c>
    </row>
    <row r="23" spans="1:2" x14ac:dyDescent="0.25">
      <c r="A23" s="202">
        <v>17</v>
      </c>
      <c r="B23">
        <f>INDEX('Calculo VIGA'!$C$279:$BK$339,A23,MATCH(B$5,'Calculo VIGA'!$C$277:$BK$277,1))+(INDEX('Calculo VIGA'!$C$279:$BK$339,A23,MATCH(B$5,'Calculo VIGA'!$C$277:$BK$277,1)+1)-INDEX('Calculo VIGA'!$C$279:$BK$339,A23,MATCH(B$5,'Calculo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</f>
        <v>0</v>
      </c>
    </row>
    <row r="24" spans="1:2" x14ac:dyDescent="0.25">
      <c r="A24" s="202">
        <v>18</v>
      </c>
      <c r="B24">
        <f>INDEX('Calculo VIGA'!$C$279:$BK$339,A24,MATCH(B$5,'Calculo VIGA'!$C$277:$BK$277,1))+(INDEX('Calculo VIGA'!$C$279:$BK$339,A24,MATCH(B$5,'Calculo VIGA'!$C$277:$BK$277,1)+1)-INDEX('Calculo VIGA'!$C$279:$BK$339,A24,MATCH(B$5,'Calculo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</f>
        <v>0</v>
      </c>
    </row>
    <row r="25" spans="1:2" x14ac:dyDescent="0.25">
      <c r="A25" s="202">
        <v>19</v>
      </c>
      <c r="B25">
        <f>INDEX('Calculo VIGA'!$C$279:$BK$339,A25,MATCH(B$5,'Calculo VIGA'!$C$277:$BK$277,1))+(INDEX('Calculo VIGA'!$C$279:$BK$339,A25,MATCH(B$5,'Calculo VIGA'!$C$277:$BK$277,1)+1)-INDEX('Calculo VIGA'!$C$279:$BK$339,A25,MATCH(B$5,'Calculo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</f>
        <v>0</v>
      </c>
    </row>
    <row r="26" spans="1:2" x14ac:dyDescent="0.25">
      <c r="A26" s="202">
        <v>20</v>
      </c>
      <c r="B26">
        <f>INDEX('Calculo VIGA'!$C$279:$BK$339,A26,MATCH(B$5,'Calculo VIGA'!$C$277:$BK$277,1))+(INDEX('Calculo VIGA'!$C$279:$BK$339,A26,MATCH(B$5,'Calculo VIGA'!$C$277:$BK$277,1)+1)-INDEX('Calculo VIGA'!$C$279:$BK$339,A26,MATCH(B$5,'Calculo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</f>
        <v>0</v>
      </c>
    </row>
    <row r="27" spans="1:2" x14ac:dyDescent="0.25">
      <c r="A27" s="202">
        <v>21</v>
      </c>
      <c r="B27">
        <f>INDEX('Calculo VIGA'!$C$279:$BK$339,A27,MATCH(B$5,'Calculo VIGA'!$C$277:$BK$277,1))+(INDEX('Calculo VIGA'!$C$279:$BK$339,A27,MATCH(B$5,'Calculo VIGA'!$C$277:$BK$277,1)+1)-INDEX('Calculo VIGA'!$C$279:$BK$339,A27,MATCH(B$5,'Calculo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</f>
        <v>0</v>
      </c>
    </row>
    <row r="28" spans="1:2" x14ac:dyDescent="0.25">
      <c r="A28" s="202">
        <v>22</v>
      </c>
      <c r="B28">
        <f>INDEX('Calculo VIGA'!$C$279:$BK$339,A28,MATCH(B$5,'Calculo VIGA'!$C$277:$BK$277,1))+(INDEX('Calculo VIGA'!$C$279:$BK$339,A28,MATCH(B$5,'Calculo VIGA'!$C$277:$BK$277,1)+1)-INDEX('Calculo VIGA'!$C$279:$BK$339,A28,MATCH(B$5,'Calculo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</f>
        <v>0</v>
      </c>
    </row>
    <row r="29" spans="1:2" x14ac:dyDescent="0.25">
      <c r="A29" s="202">
        <v>23</v>
      </c>
      <c r="B29">
        <f>INDEX('Calculo VIGA'!$C$279:$BK$339,A29,MATCH(B$5,'Calculo VIGA'!$C$277:$BK$277,1))+(INDEX('Calculo VIGA'!$C$279:$BK$339,A29,MATCH(B$5,'Calculo VIGA'!$C$277:$BK$277,1)+1)-INDEX('Calculo VIGA'!$C$279:$BK$339,A29,MATCH(B$5,'Calculo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</f>
        <v>0</v>
      </c>
    </row>
    <row r="30" spans="1:2" x14ac:dyDescent="0.25">
      <c r="A30" s="202">
        <v>24</v>
      </c>
      <c r="B30">
        <f>INDEX('Calculo VIGA'!$C$279:$BK$339,A30,MATCH(B$5,'Calculo VIGA'!$C$277:$BK$277,1))+(INDEX('Calculo VIGA'!$C$279:$BK$339,A30,MATCH(B$5,'Calculo VIGA'!$C$277:$BK$277,1)+1)-INDEX('Calculo VIGA'!$C$279:$BK$339,A30,MATCH(B$5,'Calculo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</f>
        <v>0</v>
      </c>
    </row>
    <row r="31" spans="1:2" x14ac:dyDescent="0.25">
      <c r="A31" s="202">
        <v>25</v>
      </c>
      <c r="B31">
        <f>INDEX('Calculo VIGA'!$C$279:$BK$339,A31,MATCH(B$5,'Calculo VIGA'!$C$277:$BK$277,1))+(INDEX('Calculo VIGA'!$C$279:$BK$339,A31,MATCH(B$5,'Calculo VIGA'!$C$277:$BK$277,1)+1)-INDEX('Calculo VIGA'!$C$279:$BK$339,A31,MATCH(B$5,'Calculo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</f>
        <v>0</v>
      </c>
    </row>
    <row r="32" spans="1:2" x14ac:dyDescent="0.25">
      <c r="A32" s="202">
        <v>26</v>
      </c>
      <c r="B32">
        <f>INDEX('Calculo VIGA'!$C$279:$BK$339,A32,MATCH(B$5,'Calculo VIGA'!$C$277:$BK$277,1))+(INDEX('Calculo VIGA'!$C$279:$BK$339,A32,MATCH(B$5,'Calculo VIGA'!$C$277:$BK$277,1)+1)-INDEX('Calculo VIGA'!$C$279:$BK$339,A32,MATCH(B$5,'Calculo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</f>
        <v>0</v>
      </c>
    </row>
    <row r="33" spans="1:2" x14ac:dyDescent="0.25">
      <c r="A33" s="202">
        <v>27</v>
      </c>
      <c r="B33">
        <f>INDEX('Calculo VIGA'!$C$279:$BK$339,A33,MATCH(B$5,'Calculo VIGA'!$C$277:$BK$277,1))+(INDEX('Calculo VIGA'!$C$279:$BK$339,A33,MATCH(B$5,'Calculo VIGA'!$C$277:$BK$277,1)+1)-INDEX('Calculo VIGA'!$C$279:$BK$339,A33,MATCH(B$5,'Calculo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</f>
        <v>0</v>
      </c>
    </row>
    <row r="34" spans="1:2" x14ac:dyDescent="0.25">
      <c r="A34" s="202">
        <v>28</v>
      </c>
      <c r="B34">
        <f>INDEX('Calculo VIGA'!$C$279:$BK$339,A34,MATCH(B$5,'Calculo VIGA'!$C$277:$BK$277,1))+(INDEX('Calculo VIGA'!$C$279:$BK$339,A34,MATCH(B$5,'Calculo VIGA'!$C$277:$BK$277,1)+1)-INDEX('Calculo VIGA'!$C$279:$BK$339,A34,MATCH(B$5,'Calculo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</f>
        <v>0</v>
      </c>
    </row>
    <row r="35" spans="1:2" x14ac:dyDescent="0.25">
      <c r="A35" s="202">
        <v>29</v>
      </c>
      <c r="B35">
        <f>INDEX('Calculo VIGA'!$C$279:$BK$339,A35,MATCH(B$5,'Calculo VIGA'!$C$277:$BK$277,1))+(INDEX('Calculo VIGA'!$C$279:$BK$339,A35,MATCH(B$5,'Calculo VIGA'!$C$277:$BK$277,1)+1)-INDEX('Calculo VIGA'!$C$279:$BK$339,A35,MATCH(B$5,'Calculo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</f>
        <v>0</v>
      </c>
    </row>
    <row r="36" spans="1:2" x14ac:dyDescent="0.25">
      <c r="A36" s="202">
        <v>30</v>
      </c>
      <c r="B36">
        <f>INDEX('Calculo VIGA'!$C$279:$BK$339,A36,MATCH(B$5,'Calculo VIGA'!$C$277:$BK$277,1))+(INDEX('Calculo VIGA'!$C$279:$BK$339,A36,MATCH(B$5,'Calculo VIGA'!$C$277:$BK$277,1)+1)-INDEX('Calculo VIGA'!$C$279:$BK$339,A36,MATCH(B$5,'Calculo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</f>
        <v>0</v>
      </c>
    </row>
    <row r="37" spans="1:2" x14ac:dyDescent="0.25">
      <c r="A37" s="202">
        <v>31</v>
      </c>
      <c r="B37">
        <f>INDEX('Calculo VIGA'!$C$279:$BK$339,A37,MATCH(B$5,'Calculo VIGA'!$C$277:$BK$277,1))+(INDEX('Calculo VIGA'!$C$279:$BK$339,A37,MATCH(B$5,'Calculo VIGA'!$C$277:$BK$277,1)+1)-INDEX('Calculo VIGA'!$C$279:$BK$339,A37,MATCH(B$5,'Calculo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</f>
        <v>0</v>
      </c>
    </row>
    <row r="38" spans="1:2" x14ac:dyDescent="0.25">
      <c r="A38" s="202">
        <v>32</v>
      </c>
      <c r="B38">
        <f>INDEX('Calculo VIGA'!$C$279:$BK$339,A38,MATCH(B$5,'Calculo VIGA'!$C$277:$BK$277,1))+(INDEX('Calculo VIGA'!$C$279:$BK$339,A38,MATCH(B$5,'Calculo VIGA'!$C$277:$BK$277,1)+1)-INDEX('Calculo VIGA'!$C$279:$BK$339,A38,MATCH(B$5,'Calculo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</f>
        <v>0</v>
      </c>
    </row>
    <row r="39" spans="1:2" x14ac:dyDescent="0.25">
      <c r="A39" s="202">
        <v>33</v>
      </c>
      <c r="B39">
        <f>INDEX('Calculo VIGA'!$C$279:$BK$339,A39,MATCH(B$5,'Calculo VIGA'!$C$277:$BK$277,1))+(INDEX('Calculo VIGA'!$C$279:$BK$339,A39,MATCH(B$5,'Calculo VIGA'!$C$277:$BK$277,1)+1)-INDEX('Calculo VIGA'!$C$279:$BK$339,A39,MATCH(B$5,'Calculo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</f>
        <v>0</v>
      </c>
    </row>
    <row r="40" spans="1:2" x14ac:dyDescent="0.25">
      <c r="A40" s="202">
        <v>34</v>
      </c>
      <c r="B40">
        <f>INDEX('Calculo VIGA'!$C$279:$BK$339,A40,MATCH(B$5,'Calculo VIGA'!$C$277:$BK$277,1))+(INDEX('Calculo VIGA'!$C$279:$BK$339,A40,MATCH(B$5,'Calculo VIGA'!$C$277:$BK$277,1)+1)-INDEX('Calculo VIGA'!$C$279:$BK$339,A40,MATCH(B$5,'Calculo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</f>
        <v>0</v>
      </c>
    </row>
    <row r="41" spans="1:2" x14ac:dyDescent="0.25">
      <c r="A41" s="202">
        <v>35</v>
      </c>
      <c r="B41">
        <f>INDEX('Calculo VIGA'!$C$279:$BK$339,A41,MATCH(B$5,'Calculo VIGA'!$C$277:$BK$277,1))+(INDEX('Calculo VIGA'!$C$279:$BK$339,A41,MATCH(B$5,'Calculo VIGA'!$C$277:$BK$277,1)+1)-INDEX('Calculo VIGA'!$C$279:$BK$339,A41,MATCH(B$5,'Calculo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</f>
        <v>0</v>
      </c>
    </row>
    <row r="42" spans="1:2" x14ac:dyDescent="0.25">
      <c r="A42" s="202">
        <v>36</v>
      </c>
      <c r="B42">
        <f>INDEX('Calculo VIGA'!$C$279:$BK$339,A42,MATCH(B$5,'Calculo VIGA'!$C$277:$BK$277,1))+(INDEX('Calculo VIGA'!$C$279:$BK$339,A42,MATCH(B$5,'Calculo VIGA'!$C$277:$BK$277,1)+1)-INDEX('Calculo VIGA'!$C$279:$BK$339,A42,MATCH(B$5,'Calculo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</f>
        <v>0</v>
      </c>
    </row>
    <row r="43" spans="1:2" x14ac:dyDescent="0.25">
      <c r="A43" s="202">
        <v>37</v>
      </c>
      <c r="B43">
        <f>INDEX('Calculo VIGA'!$C$279:$BK$339,A43,MATCH(B$5,'Calculo VIGA'!$C$277:$BK$277,1))+(INDEX('Calculo VIGA'!$C$279:$BK$339,A43,MATCH(B$5,'Calculo VIGA'!$C$277:$BK$277,1)+1)-INDEX('Calculo VIGA'!$C$279:$BK$339,A43,MATCH(B$5,'Calculo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</f>
        <v>0</v>
      </c>
    </row>
    <row r="44" spans="1:2" x14ac:dyDescent="0.25">
      <c r="A44" s="202">
        <v>38</v>
      </c>
      <c r="B44">
        <f>INDEX('Calculo VIGA'!$C$279:$BK$339,A44,MATCH(B$5,'Calculo VIGA'!$C$277:$BK$277,1))+(INDEX('Calculo VIGA'!$C$279:$BK$339,A44,MATCH(B$5,'Calculo VIGA'!$C$277:$BK$277,1)+1)-INDEX('Calculo VIGA'!$C$279:$BK$339,A44,MATCH(B$5,'Calculo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</f>
        <v>0</v>
      </c>
    </row>
    <row r="45" spans="1:2" x14ac:dyDescent="0.25">
      <c r="A45" s="202">
        <v>39</v>
      </c>
      <c r="B45">
        <f>INDEX('Calculo VIGA'!$C$279:$BK$339,A45,MATCH(B$5,'Calculo VIGA'!$C$277:$BK$277,1))+(INDEX('Calculo VIGA'!$C$279:$BK$339,A45,MATCH(B$5,'Calculo VIGA'!$C$277:$BK$277,1)+1)-INDEX('Calculo VIGA'!$C$279:$BK$339,A45,MATCH(B$5,'Calculo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</f>
        <v>0</v>
      </c>
    </row>
    <row r="46" spans="1:2" x14ac:dyDescent="0.25">
      <c r="A46" s="202">
        <v>40</v>
      </c>
      <c r="B46">
        <f>INDEX('Calculo VIGA'!$C$279:$BK$339,A46,MATCH(B$5,'Calculo VIGA'!$C$277:$BK$277,1))+(INDEX('Calculo VIGA'!$C$279:$BK$339,A46,MATCH(B$5,'Calculo VIGA'!$C$277:$BK$277,1)+1)-INDEX('Calculo VIGA'!$C$279:$BK$339,A46,MATCH(B$5,'Calculo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</f>
        <v>0</v>
      </c>
    </row>
    <row r="47" spans="1:2" x14ac:dyDescent="0.25">
      <c r="A47" s="202">
        <v>41</v>
      </c>
      <c r="B47">
        <f>INDEX('Calculo VIGA'!$C$279:$BK$339,A47,MATCH(B$5,'Calculo VIGA'!$C$277:$BK$277,1))+(INDEX('Calculo VIGA'!$C$279:$BK$339,A47,MATCH(B$5,'Calculo VIGA'!$C$277:$BK$277,1)+1)-INDEX('Calculo VIGA'!$C$279:$BK$339,A47,MATCH(B$5,'Calculo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</f>
        <v>0</v>
      </c>
    </row>
    <row r="48" spans="1:2" x14ac:dyDescent="0.25">
      <c r="A48" s="202">
        <v>42</v>
      </c>
      <c r="B48">
        <f>INDEX('Calculo VIGA'!$C$279:$BK$339,A48,MATCH(B$5,'Calculo VIGA'!$C$277:$BK$277,1))+(INDEX('Calculo VIGA'!$C$279:$BK$339,A48,MATCH(B$5,'Calculo VIGA'!$C$277:$BK$277,1)+1)-INDEX('Calculo VIGA'!$C$279:$BK$339,A48,MATCH(B$5,'Calculo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</f>
        <v>0</v>
      </c>
    </row>
    <row r="49" spans="1:2" x14ac:dyDescent="0.25">
      <c r="A49" s="202">
        <v>43</v>
      </c>
      <c r="B49">
        <f>INDEX('Calculo VIGA'!$C$279:$BK$339,A49,MATCH(B$5,'Calculo VIGA'!$C$277:$BK$277,1))+(INDEX('Calculo VIGA'!$C$279:$BK$339,A49,MATCH(B$5,'Calculo VIGA'!$C$277:$BK$277,1)+1)-INDEX('Calculo VIGA'!$C$279:$BK$339,A49,MATCH(B$5,'Calculo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</f>
        <v>0</v>
      </c>
    </row>
    <row r="50" spans="1:2" x14ac:dyDescent="0.25">
      <c r="A50" s="202">
        <v>44</v>
      </c>
      <c r="B50">
        <f>INDEX('Calculo VIGA'!$C$279:$BK$339,A50,MATCH(B$5,'Calculo VIGA'!$C$277:$BK$277,1))+(INDEX('Calculo VIGA'!$C$279:$BK$339,A50,MATCH(B$5,'Calculo VIGA'!$C$277:$BK$277,1)+1)-INDEX('Calculo VIGA'!$C$279:$BK$339,A50,MATCH(B$5,'Calculo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</f>
        <v>0</v>
      </c>
    </row>
    <row r="51" spans="1:2" x14ac:dyDescent="0.25">
      <c r="A51" s="202">
        <v>45</v>
      </c>
      <c r="B51">
        <f>INDEX('Calculo VIGA'!$C$279:$BK$339,A51,MATCH(B$5,'Calculo VIGA'!$C$277:$BK$277,1))+(INDEX('Calculo VIGA'!$C$279:$BK$339,A51,MATCH(B$5,'Calculo VIGA'!$C$277:$BK$277,1)+1)-INDEX('Calculo VIGA'!$C$279:$BK$339,A51,MATCH(B$5,'Calculo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</f>
        <v>0</v>
      </c>
    </row>
    <row r="52" spans="1:2" x14ac:dyDescent="0.25">
      <c r="A52" s="202">
        <v>46</v>
      </c>
      <c r="B52">
        <f>INDEX('Calculo VIGA'!$C$279:$BK$339,A52,MATCH(B$5,'Calculo VIGA'!$C$277:$BK$277,1))+(INDEX('Calculo VIGA'!$C$279:$BK$339,A52,MATCH(B$5,'Calculo VIGA'!$C$277:$BK$277,1)+1)-INDEX('Calculo VIGA'!$C$279:$BK$339,A52,MATCH(B$5,'Calculo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</f>
        <v>0</v>
      </c>
    </row>
    <row r="53" spans="1:2" x14ac:dyDescent="0.25">
      <c r="A53" s="202">
        <v>47</v>
      </c>
      <c r="B53">
        <f>INDEX('Calculo VIGA'!$C$279:$BK$339,A53,MATCH(B$5,'Calculo VIGA'!$C$277:$BK$277,1))+(INDEX('Calculo VIGA'!$C$279:$BK$339,A53,MATCH(B$5,'Calculo VIGA'!$C$277:$BK$277,1)+1)-INDEX('Calculo VIGA'!$C$279:$BK$339,A53,MATCH(B$5,'Calculo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</f>
        <v>0</v>
      </c>
    </row>
    <row r="54" spans="1:2" x14ac:dyDescent="0.25">
      <c r="A54" s="202">
        <v>48</v>
      </c>
      <c r="B54">
        <f>INDEX('Calculo VIGA'!$C$279:$BK$339,A54,MATCH(B$5,'Calculo VIGA'!$C$277:$BK$277,1))+(INDEX('Calculo VIGA'!$C$279:$BK$339,A54,MATCH(B$5,'Calculo VIGA'!$C$277:$BK$277,1)+1)-INDEX('Calculo VIGA'!$C$279:$BK$339,A54,MATCH(B$5,'Calculo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</f>
        <v>0</v>
      </c>
    </row>
    <row r="55" spans="1:2" x14ac:dyDescent="0.25">
      <c r="A55" s="202">
        <v>49</v>
      </c>
      <c r="B55">
        <f>INDEX('Calculo VIGA'!$C$279:$BK$339,A55,MATCH(B$5,'Calculo VIGA'!$C$277:$BK$277,1))+(INDEX('Calculo VIGA'!$C$279:$BK$339,A55,MATCH(B$5,'Calculo VIGA'!$C$277:$BK$277,1)+1)-INDEX('Calculo VIGA'!$C$279:$BK$339,A55,MATCH(B$5,'Calculo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</f>
        <v>0</v>
      </c>
    </row>
    <row r="56" spans="1:2" x14ac:dyDescent="0.25">
      <c r="A56" s="202">
        <v>50</v>
      </c>
      <c r="B56">
        <f>INDEX('Calculo VIGA'!$C$279:$BK$339,A56,MATCH(B$5,'Calculo VIGA'!$C$277:$BK$277,1))+(INDEX('Calculo VIGA'!$C$279:$BK$339,A56,MATCH(B$5,'Calculo VIGA'!$C$277:$BK$277,1)+1)-INDEX('Calculo VIGA'!$C$279:$BK$339,A56,MATCH(B$5,'Calculo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</f>
        <v>0</v>
      </c>
    </row>
    <row r="57" spans="1:2" x14ac:dyDescent="0.25">
      <c r="A57" s="202">
        <v>51</v>
      </c>
      <c r="B57">
        <f>INDEX('Calculo VIGA'!$C$279:$BK$339,A57,MATCH(B$5,'Calculo VIGA'!$C$277:$BK$277,1))+(INDEX('Calculo VIGA'!$C$279:$BK$339,A57,MATCH(B$5,'Calculo VIGA'!$C$277:$BK$277,1)+1)-INDEX('Calculo VIGA'!$C$279:$BK$339,A57,MATCH(B$5,'Calculo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</f>
        <v>0</v>
      </c>
    </row>
    <row r="58" spans="1:2" x14ac:dyDescent="0.25">
      <c r="A58" s="202">
        <v>52</v>
      </c>
      <c r="B58">
        <f>INDEX('Calculo VIGA'!$C$279:$BK$339,A58,MATCH(B$5,'Calculo VIGA'!$C$277:$BK$277,1))+(INDEX('Calculo VIGA'!$C$279:$BK$339,A58,MATCH(B$5,'Calculo VIGA'!$C$277:$BK$277,1)+1)-INDEX('Calculo VIGA'!$C$279:$BK$339,A58,MATCH(B$5,'Calculo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</f>
        <v>0</v>
      </c>
    </row>
    <row r="59" spans="1:2" x14ac:dyDescent="0.25">
      <c r="A59" s="202">
        <v>53</v>
      </c>
      <c r="B59">
        <f>INDEX('Calculo VIGA'!$C$279:$BK$339,A59,MATCH(B$5,'Calculo VIGA'!$C$277:$BK$277,1))+(INDEX('Calculo VIGA'!$C$279:$BK$339,A59,MATCH(B$5,'Calculo VIGA'!$C$277:$BK$277,1)+1)-INDEX('Calculo VIGA'!$C$279:$BK$339,A59,MATCH(B$5,'Calculo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</f>
        <v>0</v>
      </c>
    </row>
    <row r="60" spans="1:2" x14ac:dyDescent="0.25">
      <c r="A60" s="202">
        <v>54</v>
      </c>
      <c r="B60">
        <f>INDEX('Calculo VIGA'!$C$279:$BK$339,A60,MATCH(B$5,'Calculo VIGA'!$C$277:$BK$277,1))+(INDEX('Calculo VIGA'!$C$279:$BK$339,A60,MATCH(B$5,'Calculo VIGA'!$C$277:$BK$277,1)+1)-INDEX('Calculo VIGA'!$C$279:$BK$339,A60,MATCH(B$5,'Calculo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</f>
        <v>0</v>
      </c>
    </row>
    <row r="61" spans="1:2" x14ac:dyDescent="0.25">
      <c r="A61" s="202">
        <v>55</v>
      </c>
      <c r="B61">
        <f>INDEX('Calculo VIGA'!$C$279:$BK$339,A61,MATCH(B$5,'Calculo VIGA'!$C$277:$BK$277,1))+(INDEX('Calculo VIGA'!$C$279:$BK$339,A61,MATCH(B$5,'Calculo VIGA'!$C$277:$BK$277,1)+1)-INDEX('Calculo VIGA'!$C$279:$BK$339,A61,MATCH(B$5,'Calculo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</f>
        <v>0</v>
      </c>
    </row>
    <row r="62" spans="1:2" x14ac:dyDescent="0.25">
      <c r="A62" s="202">
        <v>56</v>
      </c>
      <c r="B62">
        <f>INDEX('Calculo VIGA'!$C$279:$BK$339,A62,MATCH(B$5,'Calculo VIGA'!$C$277:$BK$277,1))+(INDEX('Calculo VIGA'!$C$279:$BK$339,A62,MATCH(B$5,'Calculo VIGA'!$C$277:$BK$277,1)+1)-INDEX('Calculo VIGA'!$C$279:$BK$339,A62,MATCH(B$5,'Calculo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</f>
        <v>0</v>
      </c>
    </row>
    <row r="63" spans="1:2" x14ac:dyDescent="0.25">
      <c r="A63" s="202">
        <v>57</v>
      </c>
      <c r="B63">
        <f>INDEX('Calculo VIGA'!$C$279:$BK$339,A63,MATCH(B$5,'Calculo VIGA'!$C$277:$BK$277,1))+(INDEX('Calculo VIGA'!$C$279:$BK$339,A63,MATCH(B$5,'Calculo VIGA'!$C$277:$BK$277,1)+1)-INDEX('Calculo VIGA'!$C$279:$BK$339,A63,MATCH(B$5,'Calculo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</f>
        <v>0</v>
      </c>
    </row>
    <row r="64" spans="1:2" x14ac:dyDescent="0.25">
      <c r="A64" s="202">
        <v>58</v>
      </c>
      <c r="B64">
        <f>INDEX('Calculo VIGA'!$C$279:$BK$339,A64,MATCH(B$5,'Calculo VIGA'!$C$277:$BK$277,1))+(INDEX('Calculo VIGA'!$C$279:$BK$339,A64,MATCH(B$5,'Calculo VIGA'!$C$277:$BK$277,1)+1)-INDEX('Calculo VIGA'!$C$279:$BK$339,A64,MATCH(B$5,'Calculo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</f>
        <v>0</v>
      </c>
    </row>
    <row r="65" spans="1:67" x14ac:dyDescent="0.25">
      <c r="A65" s="202">
        <v>59</v>
      </c>
      <c r="B65">
        <f>INDEX('Calculo VIGA'!$C$279:$BK$339,A65,MATCH(B$5,'Calculo VIGA'!$C$277:$BK$277,1))+(INDEX('Calculo VIGA'!$C$279:$BK$339,A65,MATCH(B$5,'Calculo VIGA'!$C$277:$BK$277,1)+1)-INDEX('Calculo VIGA'!$C$279:$BK$339,A65,MATCH(B$5,'Calculo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</f>
        <v>0</v>
      </c>
    </row>
    <row r="66" spans="1:67" x14ac:dyDescent="0.25">
      <c r="A66" s="202">
        <v>60</v>
      </c>
      <c r="B66">
        <f>INDEX('Calculo VIGA'!$C$279:$BK$339,A66,MATCH(B$5,'Calculo VIGA'!$C$277:$BK$277,1))+(INDEX('Calculo VIGA'!$C$279:$BK$339,A66,MATCH(B$5,'Calculo VIGA'!$C$277:$BK$277,1)+1)-INDEX('Calculo VIGA'!$C$279:$BK$339,A66,MATCH(B$5,'Calculo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</f>
        <v>0</v>
      </c>
    </row>
    <row r="68" spans="1:67" x14ac:dyDescent="0.25">
      <c r="B68" s="224">
        <f>'Calculo VIGA'!J6</f>
        <v>43</v>
      </c>
      <c r="C68" s="224">
        <f>'Calculo VIGA'!J6+13.3</f>
        <v>56.3</v>
      </c>
    </row>
    <row r="69" spans="1:67" x14ac:dyDescent="0.25">
      <c r="A69" s="202">
        <v>-9</v>
      </c>
      <c r="B69" s="224">
        <v>-13.3</v>
      </c>
      <c r="C69" s="224">
        <v>0</v>
      </c>
      <c r="D69">
        <v>-4.3</v>
      </c>
    </row>
    <row r="70" spans="1:67" x14ac:dyDescent="0.25">
      <c r="A70" s="202">
        <f>'Calculo VIGA'!J6+4.3</f>
        <v>47.3</v>
      </c>
      <c r="B70" s="224">
        <f>B73+4.3</f>
        <v>30.000001736306761</v>
      </c>
      <c r="C70" s="224">
        <f>C73-4.3</f>
        <v>5.7639996958818509</v>
      </c>
      <c r="D70">
        <f>'Calculo VIGA'!J6+9</f>
        <v>52</v>
      </c>
    </row>
    <row r="71" spans="1:67" x14ac:dyDescent="0.25">
      <c r="B71" s="224">
        <f>B74+4.3</f>
        <v>34.300002063130222</v>
      </c>
      <c r="C71" s="224">
        <f>C74-4.3</f>
        <v>1.4639996949736735</v>
      </c>
    </row>
    <row r="72" spans="1:67" s="203" customFormat="1" ht="15.75" thickBot="1" x14ac:dyDescent="0.3">
      <c r="B72" s="224">
        <f>B74+9</f>
        <v>39.000002063130225</v>
      </c>
      <c r="C72" s="224">
        <f>C74-9</f>
        <v>-3.2360003050263266</v>
      </c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:67" ht="15.75" thickTop="1" x14ac:dyDescent="0.25">
      <c r="A73" s="201"/>
      <c r="B73" s="205">
        <v>25.70000173630676</v>
      </c>
      <c r="C73" s="225">
        <v>10.063999695881851</v>
      </c>
    </row>
    <row r="74" spans="1:67" x14ac:dyDescent="0.25">
      <c r="B74" s="226">
        <v>30.000002063130225</v>
      </c>
      <c r="C74" s="227">
        <v>5.7639996949736734</v>
      </c>
    </row>
    <row r="75" spans="1:67" ht="15.75" thickBot="1" x14ac:dyDescent="0.3">
      <c r="B75" s="228">
        <v>0</v>
      </c>
      <c r="C75" s="229">
        <v>0</v>
      </c>
    </row>
    <row r="76" spans="1:67" x14ac:dyDescent="0.25">
      <c r="A76" s="207">
        <v>7.4</v>
      </c>
      <c r="B76" s="230">
        <f>IFERROR(INDEX($B$7:$B$66,MATCH(B73,'Calculo VIGA'!B$279:B$339,1),1)+(INDEX($B$7:$B$66,MATCH(B73,'Calculo VIGA'!B$279:B$339,1)+1,1)-INDEX($B$7:$B$66,MATCH(B73,'Calculo VIGA'!B$279:B$339,1),1))/(INDEX('Calculo VIGA'!B$279:B$339,MATCH(B73,'Calculo VIGA'!B$279:B$339,1)+1,1)-INDEX('Calculo VIGA'!B$279:B$339,MATCH(B73,'Calculo VIGA'!B$279:B$339,1),1))*(B73-INDEX('Calculo VIGA'!B$279:B$339,MATCH(B73,'Calculo VIGA'!B$279:B$339,1),1)),0)</f>
        <v>7.7697679667904174</v>
      </c>
      <c r="C76" s="231">
        <f>IFERROR(INDEX($B$7:$B$66,MATCH(C73,'Calculo VIGA'!B$279:B$339,1),1)+(INDEX($B$7:$B$66,MATCH(C73,'Calculo VIGA'!B$279:B$339,1)+1,1)-INDEX($B$7:$B$66,MATCH(C73,'Calculo VIGA'!B$279:B$339,1),1))/(INDEX('Calculo VIGA'!B$279:B$339,MATCH(C73,'Calculo VIGA'!B$279:B$339,1)+1,1)-INDEX('Calculo VIGA'!B$279:B$339,MATCH(C73,'Calculo VIGA'!B$279:B$339,1),1))*(C73-INDEX('Calculo VIGA'!B$279:B$339,MATCH(C73,'Calculo VIGA'!B$279:B$339,1),1)),0)</f>
        <v>3.0426045592200932</v>
      </c>
    </row>
    <row r="77" spans="1:67" x14ac:dyDescent="0.25">
      <c r="A77" s="207">
        <v>7.4</v>
      </c>
      <c r="B77" s="230">
        <f>IFERROR(INDEX($B$7:$B$66,MATCH(B74,'Calculo VIGA'!B$279:B$339,1),1)+(INDEX($B$7:$B$66,MATCH(B74,'Calculo VIGA'!B$279:B$339,1)+1,1)-INDEX($B$7:$B$66,MATCH(B74,'Calculo VIGA'!B$279:B$339,1),1))/(INDEX('Calculo VIGA'!B$279:B$339,MATCH(B74,'Calculo VIGA'!B$279:B$339,1)+1,1)-INDEX('Calculo VIGA'!B$279:B$339,MATCH(B74,'Calculo VIGA'!B$279:B$339,1),1))*(B74-INDEX('Calculo VIGA'!B$279:B$339,MATCH(B74,'Calculo VIGA'!B$279:B$339,1),1)),0)</f>
        <v>8.9720935990130943</v>
      </c>
      <c r="C77" s="231">
        <f>IFERROR(INDEX($B$7:$B$66,MATCH(C74,'Calculo VIGA'!B$279:B$339,1),1)+(INDEX($B$7:$B$66,MATCH(C74,'Calculo VIGA'!B$279:B$339,1)+1,1)-INDEX($B$7:$B$66,MATCH(C74,'Calculo VIGA'!B$279:B$339,1),1))/(INDEX('Calculo VIGA'!B$279:B$339,MATCH(C74,'Calculo VIGA'!B$279:B$339,1)+1,1)-INDEX('Calculo VIGA'!B$279:B$339,MATCH(C74,'Calculo VIGA'!B$279:B$339,1),1))*(C74-INDEX('Calculo VIGA'!B$279:B$339,MATCH(C74,'Calculo VIGA'!B$279:B$339,1),1)),0)</f>
        <v>1.7426045589455348</v>
      </c>
      <c r="N77" s="73"/>
    </row>
    <row r="78" spans="1:67" x14ac:dyDescent="0.25">
      <c r="A78" s="207"/>
      <c r="B78" s="230">
        <f>IFERROR(INDEX($B$7:$B$66,MATCH(B75,'Calculo VIGA'!B$279:B$339,1),1)+(INDEX($B$7:$B$66,MATCH(B75,'Calculo VIGA'!B$279:B$339,1)+1,1)-INDEX($B$7:$B$66,MATCH(B75,'Calculo VIGA'!B$279:B$339,1),1))/(INDEX('Calculo VIGA'!B$279:B$339,MATCH(B75,'Calculo VIGA'!B$279:B$339,1)+1,1)-INDEX('Calculo VIGA'!B$279:B$339,MATCH(B75,'Calculo VIGA'!B$279:B$339,1),1))*(B75-INDEX('Calculo VIGA'!B$279:B$339,MATCH(B75,'Calculo VIGA'!B$279:B$339,1),1)),0)</f>
        <v>0</v>
      </c>
      <c r="C78" s="231">
        <f>IFERROR(INDEX($B$7:$B$66,MATCH(C75,'Calculo VIGA'!B$279:B$339,1),1)+(INDEX($B$7:$B$66,MATCH(C75,'Calculo VIGA'!B$279:B$339,1)+1,1)-INDEX($B$7:$B$66,MATCH(C75,'Calculo VIGA'!B$279:B$339,1),1))/(INDEX('Calculo VIGA'!B$279:B$339,MATCH(C75,'Calculo VIGA'!B$279:B$339,1)+1,1)-INDEX('Calculo VIGA'!B$279:B$339,MATCH(C75,'Calculo VIGA'!B$279:B$339,1),1))*(C75-INDEX('Calculo VIGA'!B$279:B$339,MATCH(C75,'Calculo VIGA'!B$279:B$339,1),1)),0)</f>
        <v>0</v>
      </c>
      <c r="N78" s="73"/>
    </row>
    <row r="79" spans="1:67" x14ac:dyDescent="0.25">
      <c r="B79" s="214">
        <f>B76*3.6+(B77+B78)*14.8</f>
        <v>160.75814994583931</v>
      </c>
      <c r="C79" s="214">
        <f>C76*3.6+(C77+C78)*14.8</f>
        <v>36.743923885586248</v>
      </c>
    </row>
    <row r="80" spans="1:67" x14ac:dyDescent="0.25">
      <c r="C80" s="209">
        <f>MAX(B79:C79)</f>
        <v>160.75814994583931</v>
      </c>
    </row>
    <row r="85" spans="1:64" x14ac:dyDescent="0.25">
      <c r="B85" s="241">
        <f t="array" ref="B85:BL147">TRANSPOSE('Calculo VIGA'!A277:BK339)</f>
        <v>0</v>
      </c>
      <c r="C85" s="250" t="str">
        <v>Nombre</v>
      </c>
      <c r="D85" s="251" t="str">
        <v>P en sec. 0</v>
      </c>
      <c r="E85" s="252" t="str">
        <v>P en sec. 1</v>
      </c>
      <c r="F85" s="252" t="str">
        <v>P en sec. 2</v>
      </c>
      <c r="G85" s="252" t="str">
        <v>P en sec. 3</v>
      </c>
      <c r="H85" s="252" t="str">
        <v>P en sec. 4</v>
      </c>
      <c r="I85" s="252" t="str">
        <v>P en sec. 5</v>
      </c>
      <c r="J85" s="252" t="str">
        <v>P en sec. 6</v>
      </c>
      <c r="K85" s="252" t="str">
        <v>P en sec. 7</v>
      </c>
      <c r="L85" s="252" t="str">
        <v>P en sec. 8</v>
      </c>
      <c r="M85" s="252" t="str">
        <v>P en sec. 9</v>
      </c>
      <c r="N85" s="266" t="str">
        <v>P en sec. 10</v>
      </c>
      <c r="O85" s="271" t="str">
        <v>P en sec. 11</v>
      </c>
      <c r="P85" s="252" t="str">
        <v>P en sec. 12</v>
      </c>
      <c r="Q85" s="252" t="str">
        <v>P en sec. 13</v>
      </c>
      <c r="R85" s="252" t="str">
        <v>P en sec. 14</v>
      </c>
      <c r="S85" s="252" t="str">
        <v>P en sec. 15</v>
      </c>
      <c r="T85" s="252" t="str">
        <v>P en sec. 16</v>
      </c>
      <c r="U85" s="252" t="str">
        <v>P en sec. 17</v>
      </c>
      <c r="V85" s="252" t="str">
        <v>P en sec. 18</v>
      </c>
      <c r="W85" s="252" t="str">
        <v>P en sec. 19</v>
      </c>
      <c r="X85" s="266" t="str">
        <v>P en sec. 20</v>
      </c>
      <c r="Y85" s="251" t="str">
        <v>P en sec. 21</v>
      </c>
      <c r="Z85" s="252" t="str">
        <v>P en sec. 22</v>
      </c>
      <c r="AA85" s="252" t="str">
        <v>P en sec. 23</v>
      </c>
      <c r="AB85" s="252" t="str">
        <v>P en sec. 24</v>
      </c>
      <c r="AC85" s="252" t="str">
        <v>P en sec. 25</v>
      </c>
      <c r="AD85" s="252" t="str">
        <v>P en sec. 26</v>
      </c>
      <c r="AE85" s="252" t="str">
        <v>P en sec. 27</v>
      </c>
      <c r="AF85" s="252" t="str">
        <v>P en sec. 28</v>
      </c>
      <c r="AG85" s="252" t="str">
        <v>P en sec. 29</v>
      </c>
      <c r="AH85" s="279" t="str">
        <v>P en sec. 30</v>
      </c>
      <c r="AI85" s="251" t="str">
        <v>P en sec. 31</v>
      </c>
      <c r="AJ85" s="252" t="str">
        <v>P en sec. 32</v>
      </c>
      <c r="AK85" s="252" t="str">
        <v>P en sec. 33</v>
      </c>
      <c r="AL85" s="252" t="str">
        <v>P en sec. 34</v>
      </c>
      <c r="AM85" s="252" t="str">
        <v>P en sec. 35</v>
      </c>
      <c r="AN85" s="252" t="str">
        <v>P en sec. 36</v>
      </c>
      <c r="AO85" s="252" t="str">
        <v>P en sec. 37</v>
      </c>
      <c r="AP85" s="252" t="str">
        <v>P en sec. 38</v>
      </c>
      <c r="AQ85" s="252" t="str">
        <v>P en sec. 39</v>
      </c>
      <c r="AR85" s="253" t="str">
        <v>P en sec. 40</v>
      </c>
      <c r="AS85" s="271" t="str">
        <v>P en sec. 41</v>
      </c>
      <c r="AT85" s="252" t="str">
        <v>P en sec. 42</v>
      </c>
      <c r="AU85" s="252" t="str">
        <v>P en sec. 43</v>
      </c>
      <c r="AV85" s="252" t="str">
        <v>P en sec. 44</v>
      </c>
      <c r="AW85" s="252" t="str">
        <v>P en sec. 45</v>
      </c>
      <c r="AX85" s="252" t="str">
        <v>P en sec. 46</v>
      </c>
      <c r="AY85" s="252" t="str">
        <v>P en sec. 47</v>
      </c>
      <c r="AZ85" s="252" t="str">
        <v>P en sec. 48</v>
      </c>
      <c r="BA85" s="252" t="str">
        <v>P en sec. 49</v>
      </c>
      <c r="BB85" s="266" t="str">
        <v>P en sec. 50</v>
      </c>
      <c r="BC85" s="251" t="str">
        <v>P en sec. 51</v>
      </c>
      <c r="BD85" s="252" t="str">
        <v>P en sec. 52</v>
      </c>
      <c r="BE85" s="252" t="str">
        <v>P en sec. 53</v>
      </c>
      <c r="BF85" s="252" t="str">
        <v>P en sec. 54</v>
      </c>
      <c r="BG85" s="252" t="str">
        <v>P en sec. 55</v>
      </c>
      <c r="BH85" s="252" t="str">
        <v>P en sec. 56</v>
      </c>
      <c r="BI85" s="252" t="str">
        <v>P en sec. 57</v>
      </c>
      <c r="BJ85" s="252" t="str">
        <v>P en sec. 58</v>
      </c>
      <c r="BK85" s="252" t="str">
        <v>P en sec. 59</v>
      </c>
      <c r="BL85" s="253" t="str">
        <v>P en sec. 60</v>
      </c>
    </row>
    <row r="86" spans="1:64" ht="15.75" thickBot="1" x14ac:dyDescent="0.3">
      <c r="B86" s="249">
        <v>0</v>
      </c>
      <c r="C86" s="248" t="str">
        <v>X de la grafica</v>
      </c>
      <c r="D86" s="254">
        <v>0</v>
      </c>
      <c r="E86" s="255">
        <v>4.3</v>
      </c>
      <c r="F86" s="255">
        <v>8.6</v>
      </c>
      <c r="G86" s="255">
        <v>12.899999999999999</v>
      </c>
      <c r="H86" s="255">
        <v>17.2</v>
      </c>
      <c r="I86" s="255">
        <v>21.5</v>
      </c>
      <c r="J86" s="255">
        <v>25.799999999999997</v>
      </c>
      <c r="K86" s="255">
        <v>30.099999999999998</v>
      </c>
      <c r="L86" s="255">
        <v>34.4</v>
      </c>
      <c r="M86" s="255">
        <v>38.699999999999996</v>
      </c>
      <c r="N86" s="267">
        <v>43</v>
      </c>
      <c r="O86" s="272">
        <v>43</v>
      </c>
      <c r="P86" s="255">
        <v>43</v>
      </c>
      <c r="Q86" s="255">
        <v>43</v>
      </c>
      <c r="R86" s="255">
        <v>43</v>
      </c>
      <c r="S86" s="255">
        <v>43</v>
      </c>
      <c r="T86" s="255">
        <v>43</v>
      </c>
      <c r="U86" s="255">
        <v>43</v>
      </c>
      <c r="V86" s="255">
        <v>43</v>
      </c>
      <c r="W86" s="255">
        <v>43</v>
      </c>
      <c r="X86" s="267">
        <v>43</v>
      </c>
      <c r="Y86" s="254">
        <v>43</v>
      </c>
      <c r="Z86" s="255">
        <v>43</v>
      </c>
      <c r="AA86" s="255">
        <v>43</v>
      </c>
      <c r="AB86" s="255">
        <v>43</v>
      </c>
      <c r="AC86" s="255">
        <v>43</v>
      </c>
      <c r="AD86" s="255">
        <v>43</v>
      </c>
      <c r="AE86" s="255">
        <v>43</v>
      </c>
      <c r="AF86" s="255">
        <v>43</v>
      </c>
      <c r="AG86" s="255">
        <v>43</v>
      </c>
      <c r="AH86" s="280">
        <v>43</v>
      </c>
      <c r="AI86" s="254">
        <v>43</v>
      </c>
      <c r="AJ86" s="255">
        <v>43</v>
      </c>
      <c r="AK86" s="255">
        <v>43</v>
      </c>
      <c r="AL86" s="255">
        <v>43</v>
      </c>
      <c r="AM86" s="255">
        <v>43</v>
      </c>
      <c r="AN86" s="255">
        <v>43</v>
      </c>
      <c r="AO86" s="255">
        <v>43</v>
      </c>
      <c r="AP86" s="255">
        <v>43</v>
      </c>
      <c r="AQ86" s="255">
        <v>43</v>
      </c>
      <c r="AR86" s="256">
        <v>43</v>
      </c>
      <c r="AS86" s="272">
        <v>43</v>
      </c>
      <c r="AT86" s="255">
        <v>43</v>
      </c>
      <c r="AU86" s="255">
        <v>43</v>
      </c>
      <c r="AV86" s="255">
        <v>43</v>
      </c>
      <c r="AW86" s="255">
        <v>43</v>
      </c>
      <c r="AX86" s="255">
        <v>43</v>
      </c>
      <c r="AY86" s="255">
        <v>43</v>
      </c>
      <c r="AZ86" s="255">
        <v>43</v>
      </c>
      <c r="BA86" s="255">
        <v>43</v>
      </c>
      <c r="BB86" s="267">
        <v>43</v>
      </c>
      <c r="BC86" s="254">
        <v>43</v>
      </c>
      <c r="BD86" s="255">
        <v>43</v>
      </c>
      <c r="BE86" s="255">
        <v>43</v>
      </c>
      <c r="BF86" s="255">
        <v>43</v>
      </c>
      <c r="BG86" s="255">
        <v>43</v>
      </c>
      <c r="BH86" s="255">
        <v>43</v>
      </c>
      <c r="BI86" s="255">
        <v>43</v>
      </c>
      <c r="BJ86" s="255">
        <v>43</v>
      </c>
      <c r="BK86" s="255">
        <v>43</v>
      </c>
      <c r="BL86" s="256">
        <v>43</v>
      </c>
    </row>
    <row r="87" spans="1:64" x14ac:dyDescent="0.25">
      <c r="A87" s="347" t="str">
        <f>'Calculo VIGA'!C276</f>
        <v>TRAMO 1</v>
      </c>
      <c r="B87" s="245">
        <v>0</v>
      </c>
      <c r="C87" s="242" t="str">
        <v>L.I. - 0</v>
      </c>
      <c r="D87" s="257">
        <v>0</v>
      </c>
      <c r="E87" s="258">
        <v>-8.8817841970012523E-16</v>
      </c>
      <c r="F87" s="258">
        <v>-8.8817841970012523E-16</v>
      </c>
      <c r="G87" s="258">
        <v>0</v>
      </c>
      <c r="H87" s="258">
        <v>-1.7763568394002505E-15</v>
      </c>
      <c r="I87" s="258">
        <v>-1.7763568394002505E-15</v>
      </c>
      <c r="J87" s="258">
        <v>-8.8817841970012523E-16</v>
      </c>
      <c r="K87" s="258">
        <v>-1.3322676295501878E-15</v>
      </c>
      <c r="L87" s="258">
        <v>-8.8817841970012523E-16</v>
      </c>
      <c r="M87" s="258">
        <v>-4.4408920985006262E-16</v>
      </c>
      <c r="N87" s="268">
        <v>0</v>
      </c>
      <c r="O87" s="273">
        <v>0</v>
      </c>
      <c r="P87" s="258">
        <v>0</v>
      </c>
      <c r="Q87" s="258">
        <v>0</v>
      </c>
      <c r="R87" s="258">
        <v>0</v>
      </c>
      <c r="S87" s="258">
        <v>0</v>
      </c>
      <c r="T87" s="258">
        <v>0</v>
      </c>
      <c r="U87" s="258">
        <v>0</v>
      </c>
      <c r="V87" s="258">
        <v>0</v>
      </c>
      <c r="W87" s="258">
        <v>0</v>
      </c>
      <c r="X87" s="268">
        <v>0</v>
      </c>
      <c r="Y87" s="257">
        <v>0</v>
      </c>
      <c r="Z87" s="258">
        <v>0</v>
      </c>
      <c r="AA87" s="258">
        <v>0</v>
      </c>
      <c r="AB87" s="258">
        <v>0</v>
      </c>
      <c r="AC87" s="258">
        <v>0</v>
      </c>
      <c r="AD87" s="258">
        <v>0</v>
      </c>
      <c r="AE87" s="258">
        <v>0</v>
      </c>
      <c r="AF87" s="258">
        <v>0</v>
      </c>
      <c r="AG87" s="258">
        <v>0</v>
      </c>
      <c r="AH87" s="281">
        <v>0</v>
      </c>
      <c r="AI87" s="257">
        <v>0</v>
      </c>
      <c r="AJ87" s="258">
        <v>0</v>
      </c>
      <c r="AK87" s="258">
        <v>0</v>
      </c>
      <c r="AL87" s="258">
        <v>0</v>
      </c>
      <c r="AM87" s="258">
        <v>0</v>
      </c>
      <c r="AN87" s="258">
        <v>0</v>
      </c>
      <c r="AO87" s="258">
        <v>0</v>
      </c>
      <c r="AP87" s="258">
        <v>0</v>
      </c>
      <c r="AQ87" s="258">
        <v>0</v>
      </c>
      <c r="AR87" s="259">
        <v>0</v>
      </c>
      <c r="AS87" s="273">
        <v>0</v>
      </c>
      <c r="AT87" s="258">
        <v>0</v>
      </c>
      <c r="AU87" s="258">
        <v>0</v>
      </c>
      <c r="AV87" s="258">
        <v>0</v>
      </c>
      <c r="AW87" s="258">
        <v>0</v>
      </c>
      <c r="AX87" s="258">
        <v>0</v>
      </c>
      <c r="AY87" s="258">
        <v>0</v>
      </c>
      <c r="AZ87" s="258">
        <v>0</v>
      </c>
      <c r="BA87" s="258">
        <v>0</v>
      </c>
      <c r="BB87" s="268">
        <v>0</v>
      </c>
      <c r="BC87" s="257">
        <v>0</v>
      </c>
      <c r="BD87" s="258">
        <v>0</v>
      </c>
      <c r="BE87" s="258">
        <v>0</v>
      </c>
      <c r="BF87" s="258">
        <v>0</v>
      </c>
      <c r="BG87" s="258">
        <v>0</v>
      </c>
      <c r="BH87" s="258">
        <v>0</v>
      </c>
      <c r="BI87" s="258">
        <v>0</v>
      </c>
      <c r="BJ87" s="258">
        <v>0</v>
      </c>
      <c r="BK87" s="258">
        <v>0</v>
      </c>
      <c r="BL87" s="274">
        <v>0</v>
      </c>
    </row>
    <row r="88" spans="1:64" x14ac:dyDescent="0.25">
      <c r="A88" s="348"/>
      <c r="B88" s="246">
        <v>4.3</v>
      </c>
      <c r="C88" s="243" t="str">
        <v>L.I. - 1</v>
      </c>
      <c r="D88" s="260">
        <v>0</v>
      </c>
      <c r="E88" s="261">
        <v>3.87</v>
      </c>
      <c r="F88" s="261">
        <v>3.4399999999999991</v>
      </c>
      <c r="G88" s="261">
        <v>3.01</v>
      </c>
      <c r="H88" s="261">
        <v>2.5799999999999983</v>
      </c>
      <c r="I88" s="261">
        <v>2.1499999999999981</v>
      </c>
      <c r="J88" s="261">
        <v>1.7199999999999993</v>
      </c>
      <c r="K88" s="261">
        <v>1.2899999999999994</v>
      </c>
      <c r="L88" s="261">
        <v>0.85999999999999932</v>
      </c>
      <c r="M88" s="261">
        <v>0.42999999999999938</v>
      </c>
      <c r="N88" s="269">
        <v>0</v>
      </c>
      <c r="O88" s="275">
        <v>0</v>
      </c>
      <c r="P88" s="261">
        <v>0</v>
      </c>
      <c r="Q88" s="261">
        <v>0</v>
      </c>
      <c r="R88" s="261">
        <v>0</v>
      </c>
      <c r="S88" s="261">
        <v>0</v>
      </c>
      <c r="T88" s="261">
        <v>0</v>
      </c>
      <c r="U88" s="261">
        <v>0</v>
      </c>
      <c r="V88" s="261">
        <v>0</v>
      </c>
      <c r="W88" s="261">
        <v>0</v>
      </c>
      <c r="X88" s="269">
        <v>0</v>
      </c>
      <c r="Y88" s="260">
        <v>0</v>
      </c>
      <c r="Z88" s="261">
        <v>0</v>
      </c>
      <c r="AA88" s="261">
        <v>0</v>
      </c>
      <c r="AB88" s="261">
        <v>0</v>
      </c>
      <c r="AC88" s="261">
        <v>0</v>
      </c>
      <c r="AD88" s="261">
        <v>0</v>
      </c>
      <c r="AE88" s="261">
        <v>0</v>
      </c>
      <c r="AF88" s="261">
        <v>0</v>
      </c>
      <c r="AG88" s="261">
        <v>0</v>
      </c>
      <c r="AH88" s="282">
        <v>0</v>
      </c>
      <c r="AI88" s="260">
        <v>0</v>
      </c>
      <c r="AJ88" s="261">
        <v>0</v>
      </c>
      <c r="AK88" s="261">
        <v>0</v>
      </c>
      <c r="AL88" s="261">
        <v>0</v>
      </c>
      <c r="AM88" s="261">
        <v>0</v>
      </c>
      <c r="AN88" s="261">
        <v>0</v>
      </c>
      <c r="AO88" s="261">
        <v>0</v>
      </c>
      <c r="AP88" s="261">
        <v>0</v>
      </c>
      <c r="AQ88" s="261">
        <v>0</v>
      </c>
      <c r="AR88" s="262">
        <v>0</v>
      </c>
      <c r="AS88" s="275">
        <v>0</v>
      </c>
      <c r="AT88" s="261">
        <v>0</v>
      </c>
      <c r="AU88" s="261">
        <v>0</v>
      </c>
      <c r="AV88" s="261">
        <v>0</v>
      </c>
      <c r="AW88" s="261">
        <v>0</v>
      </c>
      <c r="AX88" s="261">
        <v>0</v>
      </c>
      <c r="AY88" s="261">
        <v>0</v>
      </c>
      <c r="AZ88" s="261">
        <v>0</v>
      </c>
      <c r="BA88" s="261">
        <v>0</v>
      </c>
      <c r="BB88" s="269">
        <v>0</v>
      </c>
      <c r="BC88" s="260">
        <v>0</v>
      </c>
      <c r="BD88" s="261">
        <v>0</v>
      </c>
      <c r="BE88" s="261">
        <v>0</v>
      </c>
      <c r="BF88" s="261">
        <v>0</v>
      </c>
      <c r="BG88" s="261">
        <v>0</v>
      </c>
      <c r="BH88" s="261">
        <v>0</v>
      </c>
      <c r="BI88" s="261">
        <v>0</v>
      </c>
      <c r="BJ88" s="261">
        <v>0</v>
      </c>
      <c r="BK88" s="261">
        <v>0</v>
      </c>
      <c r="BL88" s="276">
        <v>0</v>
      </c>
    </row>
    <row r="89" spans="1:64" x14ac:dyDescent="0.25">
      <c r="A89" s="348"/>
      <c r="B89" s="246">
        <v>8.6</v>
      </c>
      <c r="C89" s="243" t="str">
        <v>L.I. - 2</v>
      </c>
      <c r="D89" s="260">
        <v>0</v>
      </c>
      <c r="E89" s="261">
        <v>3.4400000000000013</v>
      </c>
      <c r="F89" s="261">
        <v>6.879999999999999</v>
      </c>
      <c r="G89" s="261">
        <v>6.02</v>
      </c>
      <c r="H89" s="261">
        <v>5.1599999999999984</v>
      </c>
      <c r="I89" s="261">
        <v>4.299999999999998</v>
      </c>
      <c r="J89" s="261">
        <v>3.4399999999999995</v>
      </c>
      <c r="K89" s="261">
        <v>2.58</v>
      </c>
      <c r="L89" s="261">
        <v>1.7199999999999995</v>
      </c>
      <c r="M89" s="261">
        <v>0.85999999999999921</v>
      </c>
      <c r="N89" s="269">
        <v>0</v>
      </c>
      <c r="O89" s="275">
        <v>0</v>
      </c>
      <c r="P89" s="261">
        <v>0</v>
      </c>
      <c r="Q89" s="261">
        <v>0</v>
      </c>
      <c r="R89" s="261">
        <v>0</v>
      </c>
      <c r="S89" s="261">
        <v>0</v>
      </c>
      <c r="T89" s="261">
        <v>0</v>
      </c>
      <c r="U89" s="261">
        <v>0</v>
      </c>
      <c r="V89" s="261">
        <v>0</v>
      </c>
      <c r="W89" s="261">
        <v>0</v>
      </c>
      <c r="X89" s="269">
        <v>0</v>
      </c>
      <c r="Y89" s="260">
        <v>0</v>
      </c>
      <c r="Z89" s="261">
        <v>0</v>
      </c>
      <c r="AA89" s="261">
        <v>0</v>
      </c>
      <c r="AB89" s="261">
        <v>0</v>
      </c>
      <c r="AC89" s="261">
        <v>0</v>
      </c>
      <c r="AD89" s="261">
        <v>0</v>
      </c>
      <c r="AE89" s="261">
        <v>0</v>
      </c>
      <c r="AF89" s="261">
        <v>0</v>
      </c>
      <c r="AG89" s="261">
        <v>0</v>
      </c>
      <c r="AH89" s="282">
        <v>0</v>
      </c>
      <c r="AI89" s="260">
        <v>0</v>
      </c>
      <c r="AJ89" s="261">
        <v>0</v>
      </c>
      <c r="AK89" s="261">
        <v>0</v>
      </c>
      <c r="AL89" s="261">
        <v>0</v>
      </c>
      <c r="AM89" s="261">
        <v>0</v>
      </c>
      <c r="AN89" s="261">
        <v>0</v>
      </c>
      <c r="AO89" s="261">
        <v>0</v>
      </c>
      <c r="AP89" s="261">
        <v>0</v>
      </c>
      <c r="AQ89" s="261">
        <v>0</v>
      </c>
      <c r="AR89" s="262">
        <v>0</v>
      </c>
      <c r="AS89" s="275">
        <v>0</v>
      </c>
      <c r="AT89" s="261">
        <v>0</v>
      </c>
      <c r="AU89" s="261">
        <v>0</v>
      </c>
      <c r="AV89" s="261">
        <v>0</v>
      </c>
      <c r="AW89" s="261">
        <v>0</v>
      </c>
      <c r="AX89" s="261">
        <v>0</v>
      </c>
      <c r="AY89" s="261">
        <v>0</v>
      </c>
      <c r="AZ89" s="261">
        <v>0</v>
      </c>
      <c r="BA89" s="261">
        <v>0</v>
      </c>
      <c r="BB89" s="269">
        <v>0</v>
      </c>
      <c r="BC89" s="260">
        <v>0</v>
      </c>
      <c r="BD89" s="261">
        <v>0</v>
      </c>
      <c r="BE89" s="261">
        <v>0</v>
      </c>
      <c r="BF89" s="261">
        <v>0</v>
      </c>
      <c r="BG89" s="261">
        <v>0</v>
      </c>
      <c r="BH89" s="261">
        <v>0</v>
      </c>
      <c r="BI89" s="261">
        <v>0</v>
      </c>
      <c r="BJ89" s="261">
        <v>0</v>
      </c>
      <c r="BK89" s="261">
        <v>0</v>
      </c>
      <c r="BL89" s="276">
        <v>0</v>
      </c>
    </row>
    <row r="90" spans="1:64" x14ac:dyDescent="0.25">
      <c r="A90" s="348"/>
      <c r="B90" s="246">
        <v>12.899999999999999</v>
      </c>
      <c r="C90" s="243" t="str">
        <v>L.I. - 3</v>
      </c>
      <c r="D90" s="260">
        <v>0</v>
      </c>
      <c r="E90" s="261">
        <v>3.0100000000000016</v>
      </c>
      <c r="F90" s="261">
        <v>6.0200000000000014</v>
      </c>
      <c r="G90" s="261">
        <v>9.0299999999999994</v>
      </c>
      <c r="H90" s="261">
        <v>7.7399999999999984</v>
      </c>
      <c r="I90" s="261">
        <v>6.4499999999999975</v>
      </c>
      <c r="J90" s="261">
        <v>5.1599999999999993</v>
      </c>
      <c r="K90" s="261">
        <v>3.87</v>
      </c>
      <c r="L90" s="261">
        <v>2.5799999999999996</v>
      </c>
      <c r="M90" s="261">
        <v>1.2899999999999989</v>
      </c>
      <c r="N90" s="269">
        <v>0</v>
      </c>
      <c r="O90" s="275">
        <v>0</v>
      </c>
      <c r="P90" s="261">
        <v>0</v>
      </c>
      <c r="Q90" s="261">
        <v>0</v>
      </c>
      <c r="R90" s="261">
        <v>0</v>
      </c>
      <c r="S90" s="261">
        <v>0</v>
      </c>
      <c r="T90" s="261">
        <v>0</v>
      </c>
      <c r="U90" s="261">
        <v>0</v>
      </c>
      <c r="V90" s="261">
        <v>0</v>
      </c>
      <c r="W90" s="261">
        <v>0</v>
      </c>
      <c r="X90" s="269">
        <v>0</v>
      </c>
      <c r="Y90" s="260">
        <v>0</v>
      </c>
      <c r="Z90" s="261">
        <v>0</v>
      </c>
      <c r="AA90" s="261">
        <v>0</v>
      </c>
      <c r="AB90" s="261">
        <v>0</v>
      </c>
      <c r="AC90" s="261">
        <v>0</v>
      </c>
      <c r="AD90" s="261">
        <v>0</v>
      </c>
      <c r="AE90" s="261">
        <v>0</v>
      </c>
      <c r="AF90" s="261">
        <v>0</v>
      </c>
      <c r="AG90" s="261">
        <v>0</v>
      </c>
      <c r="AH90" s="282">
        <v>0</v>
      </c>
      <c r="AI90" s="260">
        <v>0</v>
      </c>
      <c r="AJ90" s="261">
        <v>0</v>
      </c>
      <c r="AK90" s="261">
        <v>0</v>
      </c>
      <c r="AL90" s="261">
        <v>0</v>
      </c>
      <c r="AM90" s="261">
        <v>0</v>
      </c>
      <c r="AN90" s="261">
        <v>0</v>
      </c>
      <c r="AO90" s="261">
        <v>0</v>
      </c>
      <c r="AP90" s="261">
        <v>0</v>
      </c>
      <c r="AQ90" s="261">
        <v>0</v>
      </c>
      <c r="AR90" s="262">
        <v>0</v>
      </c>
      <c r="AS90" s="275">
        <v>0</v>
      </c>
      <c r="AT90" s="261">
        <v>0</v>
      </c>
      <c r="AU90" s="261">
        <v>0</v>
      </c>
      <c r="AV90" s="261">
        <v>0</v>
      </c>
      <c r="AW90" s="261">
        <v>0</v>
      </c>
      <c r="AX90" s="261">
        <v>0</v>
      </c>
      <c r="AY90" s="261">
        <v>0</v>
      </c>
      <c r="AZ90" s="261">
        <v>0</v>
      </c>
      <c r="BA90" s="261">
        <v>0</v>
      </c>
      <c r="BB90" s="269">
        <v>0</v>
      </c>
      <c r="BC90" s="260">
        <v>0</v>
      </c>
      <c r="BD90" s="261">
        <v>0</v>
      </c>
      <c r="BE90" s="261">
        <v>0</v>
      </c>
      <c r="BF90" s="261">
        <v>0</v>
      </c>
      <c r="BG90" s="261">
        <v>0</v>
      </c>
      <c r="BH90" s="261">
        <v>0</v>
      </c>
      <c r="BI90" s="261">
        <v>0</v>
      </c>
      <c r="BJ90" s="261">
        <v>0</v>
      </c>
      <c r="BK90" s="261">
        <v>0</v>
      </c>
      <c r="BL90" s="276">
        <v>0</v>
      </c>
    </row>
    <row r="91" spans="1:64" x14ac:dyDescent="0.25">
      <c r="A91" s="348"/>
      <c r="B91" s="246">
        <v>17.2</v>
      </c>
      <c r="C91" s="243" t="str">
        <v>L.I. - 4</v>
      </c>
      <c r="D91" s="260">
        <v>0</v>
      </c>
      <c r="E91" s="261">
        <v>2.5800000000000054</v>
      </c>
      <c r="F91" s="261">
        <v>5.1599999999999984</v>
      </c>
      <c r="G91" s="261">
        <v>7.74</v>
      </c>
      <c r="H91" s="261">
        <v>10.319999999999999</v>
      </c>
      <c r="I91" s="261">
        <v>8.5999999999999979</v>
      </c>
      <c r="J91" s="261">
        <v>6.88</v>
      </c>
      <c r="K91" s="261">
        <v>5.1600000000000019</v>
      </c>
      <c r="L91" s="261">
        <v>3.44</v>
      </c>
      <c r="M91" s="261">
        <v>1.7199999999999989</v>
      </c>
      <c r="N91" s="269">
        <v>0</v>
      </c>
      <c r="O91" s="275">
        <v>0</v>
      </c>
      <c r="P91" s="261">
        <v>0</v>
      </c>
      <c r="Q91" s="261">
        <v>0</v>
      </c>
      <c r="R91" s="261">
        <v>0</v>
      </c>
      <c r="S91" s="261">
        <v>0</v>
      </c>
      <c r="T91" s="261">
        <v>0</v>
      </c>
      <c r="U91" s="261">
        <v>0</v>
      </c>
      <c r="V91" s="261">
        <v>0</v>
      </c>
      <c r="W91" s="261">
        <v>0</v>
      </c>
      <c r="X91" s="269">
        <v>0</v>
      </c>
      <c r="Y91" s="260">
        <v>0</v>
      </c>
      <c r="Z91" s="261">
        <v>0</v>
      </c>
      <c r="AA91" s="261">
        <v>0</v>
      </c>
      <c r="AB91" s="261">
        <v>0</v>
      </c>
      <c r="AC91" s="261">
        <v>0</v>
      </c>
      <c r="AD91" s="261">
        <v>0</v>
      </c>
      <c r="AE91" s="261">
        <v>0</v>
      </c>
      <c r="AF91" s="261">
        <v>0</v>
      </c>
      <c r="AG91" s="261">
        <v>0</v>
      </c>
      <c r="AH91" s="282">
        <v>0</v>
      </c>
      <c r="AI91" s="260">
        <v>0</v>
      </c>
      <c r="AJ91" s="261">
        <v>0</v>
      </c>
      <c r="AK91" s="261">
        <v>0</v>
      </c>
      <c r="AL91" s="261">
        <v>0</v>
      </c>
      <c r="AM91" s="261">
        <v>0</v>
      </c>
      <c r="AN91" s="261">
        <v>0</v>
      </c>
      <c r="AO91" s="261">
        <v>0</v>
      </c>
      <c r="AP91" s="261">
        <v>0</v>
      </c>
      <c r="AQ91" s="261">
        <v>0</v>
      </c>
      <c r="AR91" s="262">
        <v>0</v>
      </c>
      <c r="AS91" s="275">
        <v>0</v>
      </c>
      <c r="AT91" s="261">
        <v>0</v>
      </c>
      <c r="AU91" s="261">
        <v>0</v>
      </c>
      <c r="AV91" s="261">
        <v>0</v>
      </c>
      <c r="AW91" s="261">
        <v>0</v>
      </c>
      <c r="AX91" s="261">
        <v>0</v>
      </c>
      <c r="AY91" s="261">
        <v>0</v>
      </c>
      <c r="AZ91" s="261">
        <v>0</v>
      </c>
      <c r="BA91" s="261">
        <v>0</v>
      </c>
      <c r="BB91" s="269">
        <v>0</v>
      </c>
      <c r="BC91" s="260">
        <v>0</v>
      </c>
      <c r="BD91" s="261">
        <v>0</v>
      </c>
      <c r="BE91" s="261">
        <v>0</v>
      </c>
      <c r="BF91" s="261">
        <v>0</v>
      </c>
      <c r="BG91" s="261">
        <v>0</v>
      </c>
      <c r="BH91" s="261">
        <v>0</v>
      </c>
      <c r="BI91" s="261">
        <v>0</v>
      </c>
      <c r="BJ91" s="261">
        <v>0</v>
      </c>
      <c r="BK91" s="261">
        <v>0</v>
      </c>
      <c r="BL91" s="276">
        <v>0</v>
      </c>
    </row>
    <row r="92" spans="1:64" x14ac:dyDescent="0.25">
      <c r="A92" s="348"/>
      <c r="B92" s="246">
        <v>21.5</v>
      </c>
      <c r="C92" s="243" t="str">
        <v>L.I. - 5</v>
      </c>
      <c r="D92" s="260">
        <v>0</v>
      </c>
      <c r="E92" s="261">
        <v>2.1500000000000057</v>
      </c>
      <c r="F92" s="261">
        <v>4.2999999999999989</v>
      </c>
      <c r="G92" s="261">
        <v>6.4499999999999993</v>
      </c>
      <c r="H92" s="261">
        <v>8.6</v>
      </c>
      <c r="I92" s="261">
        <v>10.749999999999998</v>
      </c>
      <c r="J92" s="261">
        <v>8.6000000000000014</v>
      </c>
      <c r="K92" s="261">
        <v>6.4500000000000028</v>
      </c>
      <c r="L92" s="261">
        <v>4.3000000000000007</v>
      </c>
      <c r="M92" s="261">
        <v>2.1499999999999986</v>
      </c>
      <c r="N92" s="269">
        <v>0</v>
      </c>
      <c r="O92" s="275">
        <v>0</v>
      </c>
      <c r="P92" s="261">
        <v>0</v>
      </c>
      <c r="Q92" s="261">
        <v>0</v>
      </c>
      <c r="R92" s="261">
        <v>0</v>
      </c>
      <c r="S92" s="261">
        <v>0</v>
      </c>
      <c r="T92" s="261">
        <v>0</v>
      </c>
      <c r="U92" s="261">
        <v>0</v>
      </c>
      <c r="V92" s="261">
        <v>0</v>
      </c>
      <c r="W92" s="261">
        <v>0</v>
      </c>
      <c r="X92" s="269">
        <v>0</v>
      </c>
      <c r="Y92" s="260">
        <v>0</v>
      </c>
      <c r="Z92" s="261">
        <v>0</v>
      </c>
      <c r="AA92" s="261">
        <v>0</v>
      </c>
      <c r="AB92" s="261">
        <v>0</v>
      </c>
      <c r="AC92" s="261">
        <v>0</v>
      </c>
      <c r="AD92" s="261">
        <v>0</v>
      </c>
      <c r="AE92" s="261">
        <v>0</v>
      </c>
      <c r="AF92" s="261">
        <v>0</v>
      </c>
      <c r="AG92" s="261">
        <v>0</v>
      </c>
      <c r="AH92" s="282">
        <v>0</v>
      </c>
      <c r="AI92" s="260">
        <v>0</v>
      </c>
      <c r="AJ92" s="261">
        <v>0</v>
      </c>
      <c r="AK92" s="261">
        <v>0</v>
      </c>
      <c r="AL92" s="261">
        <v>0</v>
      </c>
      <c r="AM92" s="261">
        <v>0</v>
      </c>
      <c r="AN92" s="261">
        <v>0</v>
      </c>
      <c r="AO92" s="261">
        <v>0</v>
      </c>
      <c r="AP92" s="261">
        <v>0</v>
      </c>
      <c r="AQ92" s="261">
        <v>0</v>
      </c>
      <c r="AR92" s="262">
        <v>0</v>
      </c>
      <c r="AS92" s="275">
        <v>0</v>
      </c>
      <c r="AT92" s="261">
        <v>0</v>
      </c>
      <c r="AU92" s="261">
        <v>0</v>
      </c>
      <c r="AV92" s="261">
        <v>0</v>
      </c>
      <c r="AW92" s="261">
        <v>0</v>
      </c>
      <c r="AX92" s="261">
        <v>0</v>
      </c>
      <c r="AY92" s="261">
        <v>0</v>
      </c>
      <c r="AZ92" s="261">
        <v>0</v>
      </c>
      <c r="BA92" s="261">
        <v>0</v>
      </c>
      <c r="BB92" s="269">
        <v>0</v>
      </c>
      <c r="BC92" s="260">
        <v>0</v>
      </c>
      <c r="BD92" s="261">
        <v>0</v>
      </c>
      <c r="BE92" s="261">
        <v>0</v>
      </c>
      <c r="BF92" s="261">
        <v>0</v>
      </c>
      <c r="BG92" s="261">
        <v>0</v>
      </c>
      <c r="BH92" s="261">
        <v>0</v>
      </c>
      <c r="BI92" s="261">
        <v>0</v>
      </c>
      <c r="BJ92" s="261">
        <v>0</v>
      </c>
      <c r="BK92" s="261">
        <v>0</v>
      </c>
      <c r="BL92" s="276">
        <v>0</v>
      </c>
    </row>
    <row r="93" spans="1:64" x14ac:dyDescent="0.25">
      <c r="A93" s="348"/>
      <c r="B93" s="246">
        <v>25.799999999999997</v>
      </c>
      <c r="C93" s="243" t="str">
        <v>L.I. - 6</v>
      </c>
      <c r="D93" s="260">
        <v>0</v>
      </c>
      <c r="E93" s="261">
        <v>1.720000000000006</v>
      </c>
      <c r="F93" s="261">
        <v>3.4400000000000048</v>
      </c>
      <c r="G93" s="261">
        <v>5.1599999999999984</v>
      </c>
      <c r="H93" s="261">
        <v>6.8800000000000008</v>
      </c>
      <c r="I93" s="261">
        <v>8.6</v>
      </c>
      <c r="J93" s="261">
        <v>10.320000000000004</v>
      </c>
      <c r="K93" s="261">
        <v>7.740000000000002</v>
      </c>
      <c r="L93" s="261">
        <v>5.16</v>
      </c>
      <c r="M93" s="261">
        <v>2.5799999999999983</v>
      </c>
      <c r="N93" s="269">
        <v>0</v>
      </c>
      <c r="O93" s="275">
        <v>0</v>
      </c>
      <c r="P93" s="261">
        <v>0</v>
      </c>
      <c r="Q93" s="261">
        <v>0</v>
      </c>
      <c r="R93" s="261">
        <v>0</v>
      </c>
      <c r="S93" s="261">
        <v>0</v>
      </c>
      <c r="T93" s="261">
        <v>0</v>
      </c>
      <c r="U93" s="261">
        <v>0</v>
      </c>
      <c r="V93" s="261">
        <v>0</v>
      </c>
      <c r="W93" s="261">
        <v>0</v>
      </c>
      <c r="X93" s="269">
        <v>0</v>
      </c>
      <c r="Y93" s="260">
        <v>0</v>
      </c>
      <c r="Z93" s="261">
        <v>0</v>
      </c>
      <c r="AA93" s="261">
        <v>0</v>
      </c>
      <c r="AB93" s="261">
        <v>0</v>
      </c>
      <c r="AC93" s="261">
        <v>0</v>
      </c>
      <c r="AD93" s="261">
        <v>0</v>
      </c>
      <c r="AE93" s="261">
        <v>0</v>
      </c>
      <c r="AF93" s="261">
        <v>0</v>
      </c>
      <c r="AG93" s="261">
        <v>0</v>
      </c>
      <c r="AH93" s="282">
        <v>0</v>
      </c>
      <c r="AI93" s="260">
        <v>0</v>
      </c>
      <c r="AJ93" s="261">
        <v>0</v>
      </c>
      <c r="AK93" s="261">
        <v>0</v>
      </c>
      <c r="AL93" s="261">
        <v>0</v>
      </c>
      <c r="AM93" s="261">
        <v>0</v>
      </c>
      <c r="AN93" s="261">
        <v>0</v>
      </c>
      <c r="AO93" s="261">
        <v>0</v>
      </c>
      <c r="AP93" s="261">
        <v>0</v>
      </c>
      <c r="AQ93" s="261">
        <v>0</v>
      </c>
      <c r="AR93" s="262">
        <v>0</v>
      </c>
      <c r="AS93" s="275">
        <v>0</v>
      </c>
      <c r="AT93" s="261">
        <v>0</v>
      </c>
      <c r="AU93" s="261">
        <v>0</v>
      </c>
      <c r="AV93" s="261">
        <v>0</v>
      </c>
      <c r="AW93" s="261">
        <v>0</v>
      </c>
      <c r="AX93" s="261">
        <v>0</v>
      </c>
      <c r="AY93" s="261">
        <v>0</v>
      </c>
      <c r="AZ93" s="261">
        <v>0</v>
      </c>
      <c r="BA93" s="261">
        <v>0</v>
      </c>
      <c r="BB93" s="269">
        <v>0</v>
      </c>
      <c r="BC93" s="260">
        <v>0</v>
      </c>
      <c r="BD93" s="261">
        <v>0</v>
      </c>
      <c r="BE93" s="261">
        <v>0</v>
      </c>
      <c r="BF93" s="261">
        <v>0</v>
      </c>
      <c r="BG93" s="261">
        <v>0</v>
      </c>
      <c r="BH93" s="261">
        <v>0</v>
      </c>
      <c r="BI93" s="261">
        <v>0</v>
      </c>
      <c r="BJ93" s="261">
        <v>0</v>
      </c>
      <c r="BK93" s="261">
        <v>0</v>
      </c>
      <c r="BL93" s="276">
        <v>0</v>
      </c>
    </row>
    <row r="94" spans="1:64" x14ac:dyDescent="0.25">
      <c r="A94" s="348"/>
      <c r="B94" s="246">
        <v>30.099999999999998</v>
      </c>
      <c r="C94" s="243" t="str">
        <v>L.I. - 7</v>
      </c>
      <c r="D94" s="260">
        <v>0</v>
      </c>
      <c r="E94" s="261">
        <v>1.2900000000000098</v>
      </c>
      <c r="F94" s="261">
        <v>2.5799999999999983</v>
      </c>
      <c r="G94" s="261">
        <v>3.870000000000001</v>
      </c>
      <c r="H94" s="261">
        <v>5.1600000000000037</v>
      </c>
      <c r="I94" s="261">
        <v>6.4499999999999993</v>
      </c>
      <c r="J94" s="261">
        <v>7.740000000000002</v>
      </c>
      <c r="K94" s="261">
        <v>9.0300000000000065</v>
      </c>
      <c r="L94" s="261">
        <v>6.0200000000000005</v>
      </c>
      <c r="M94" s="261">
        <v>3.0099999999999985</v>
      </c>
      <c r="N94" s="269">
        <v>0</v>
      </c>
      <c r="O94" s="275">
        <v>0</v>
      </c>
      <c r="P94" s="261">
        <v>0</v>
      </c>
      <c r="Q94" s="261">
        <v>0</v>
      </c>
      <c r="R94" s="261">
        <v>0</v>
      </c>
      <c r="S94" s="261">
        <v>0</v>
      </c>
      <c r="T94" s="261">
        <v>0</v>
      </c>
      <c r="U94" s="261">
        <v>0</v>
      </c>
      <c r="V94" s="261">
        <v>0</v>
      </c>
      <c r="W94" s="261">
        <v>0</v>
      </c>
      <c r="X94" s="269">
        <v>0</v>
      </c>
      <c r="Y94" s="260">
        <v>0</v>
      </c>
      <c r="Z94" s="261">
        <v>0</v>
      </c>
      <c r="AA94" s="261">
        <v>0</v>
      </c>
      <c r="AB94" s="261">
        <v>0</v>
      </c>
      <c r="AC94" s="261">
        <v>0</v>
      </c>
      <c r="AD94" s="261">
        <v>0</v>
      </c>
      <c r="AE94" s="261">
        <v>0</v>
      </c>
      <c r="AF94" s="261">
        <v>0</v>
      </c>
      <c r="AG94" s="261">
        <v>0</v>
      </c>
      <c r="AH94" s="282">
        <v>0</v>
      </c>
      <c r="AI94" s="260">
        <v>0</v>
      </c>
      <c r="AJ94" s="261">
        <v>0</v>
      </c>
      <c r="AK94" s="261">
        <v>0</v>
      </c>
      <c r="AL94" s="261">
        <v>0</v>
      </c>
      <c r="AM94" s="261">
        <v>0</v>
      </c>
      <c r="AN94" s="261">
        <v>0</v>
      </c>
      <c r="AO94" s="261">
        <v>0</v>
      </c>
      <c r="AP94" s="261">
        <v>0</v>
      </c>
      <c r="AQ94" s="261">
        <v>0</v>
      </c>
      <c r="AR94" s="262">
        <v>0</v>
      </c>
      <c r="AS94" s="275">
        <v>0</v>
      </c>
      <c r="AT94" s="261">
        <v>0</v>
      </c>
      <c r="AU94" s="261">
        <v>0</v>
      </c>
      <c r="AV94" s="261">
        <v>0</v>
      </c>
      <c r="AW94" s="261">
        <v>0</v>
      </c>
      <c r="AX94" s="261">
        <v>0</v>
      </c>
      <c r="AY94" s="261">
        <v>0</v>
      </c>
      <c r="AZ94" s="261">
        <v>0</v>
      </c>
      <c r="BA94" s="261">
        <v>0</v>
      </c>
      <c r="BB94" s="269">
        <v>0</v>
      </c>
      <c r="BC94" s="260">
        <v>0</v>
      </c>
      <c r="BD94" s="261">
        <v>0</v>
      </c>
      <c r="BE94" s="261">
        <v>0</v>
      </c>
      <c r="BF94" s="261">
        <v>0</v>
      </c>
      <c r="BG94" s="261">
        <v>0</v>
      </c>
      <c r="BH94" s="261">
        <v>0</v>
      </c>
      <c r="BI94" s="261">
        <v>0</v>
      </c>
      <c r="BJ94" s="261">
        <v>0</v>
      </c>
      <c r="BK94" s="261">
        <v>0</v>
      </c>
      <c r="BL94" s="276">
        <v>0</v>
      </c>
    </row>
    <row r="95" spans="1:64" x14ac:dyDescent="0.25">
      <c r="A95" s="348"/>
      <c r="B95" s="246">
        <v>34.4</v>
      </c>
      <c r="C95" s="243" t="str">
        <v>L.I. - 8</v>
      </c>
      <c r="D95" s="260">
        <v>0</v>
      </c>
      <c r="E95" s="261">
        <v>0.86000000000001009</v>
      </c>
      <c r="F95" s="261">
        <v>1.7200000000000024</v>
      </c>
      <c r="G95" s="261">
        <v>2.5799999999999983</v>
      </c>
      <c r="H95" s="261">
        <v>3.4400000000000013</v>
      </c>
      <c r="I95" s="261">
        <v>4.2999999999999972</v>
      </c>
      <c r="J95" s="261">
        <v>5.1600000000000037</v>
      </c>
      <c r="K95" s="261">
        <v>6.0200000000000067</v>
      </c>
      <c r="L95" s="261">
        <v>6.8800000000000008</v>
      </c>
      <c r="M95" s="261">
        <v>3.4399999999999982</v>
      </c>
      <c r="N95" s="269">
        <v>0</v>
      </c>
      <c r="O95" s="275">
        <v>0</v>
      </c>
      <c r="P95" s="261">
        <v>0</v>
      </c>
      <c r="Q95" s="261">
        <v>0</v>
      </c>
      <c r="R95" s="261">
        <v>0</v>
      </c>
      <c r="S95" s="261">
        <v>0</v>
      </c>
      <c r="T95" s="261">
        <v>0</v>
      </c>
      <c r="U95" s="261">
        <v>0</v>
      </c>
      <c r="V95" s="261">
        <v>0</v>
      </c>
      <c r="W95" s="261">
        <v>0</v>
      </c>
      <c r="X95" s="269">
        <v>0</v>
      </c>
      <c r="Y95" s="260">
        <v>0</v>
      </c>
      <c r="Z95" s="261">
        <v>0</v>
      </c>
      <c r="AA95" s="261">
        <v>0</v>
      </c>
      <c r="AB95" s="261">
        <v>0</v>
      </c>
      <c r="AC95" s="261">
        <v>0</v>
      </c>
      <c r="AD95" s="261">
        <v>0</v>
      </c>
      <c r="AE95" s="261">
        <v>0</v>
      </c>
      <c r="AF95" s="261">
        <v>0</v>
      </c>
      <c r="AG95" s="261">
        <v>0</v>
      </c>
      <c r="AH95" s="282">
        <v>0</v>
      </c>
      <c r="AI95" s="260">
        <v>0</v>
      </c>
      <c r="AJ95" s="261">
        <v>0</v>
      </c>
      <c r="AK95" s="261">
        <v>0</v>
      </c>
      <c r="AL95" s="261">
        <v>0</v>
      </c>
      <c r="AM95" s="261">
        <v>0</v>
      </c>
      <c r="AN95" s="261">
        <v>0</v>
      </c>
      <c r="AO95" s="261">
        <v>0</v>
      </c>
      <c r="AP95" s="261">
        <v>0</v>
      </c>
      <c r="AQ95" s="261">
        <v>0</v>
      </c>
      <c r="AR95" s="262">
        <v>0</v>
      </c>
      <c r="AS95" s="275">
        <v>0</v>
      </c>
      <c r="AT95" s="261">
        <v>0</v>
      </c>
      <c r="AU95" s="261">
        <v>0</v>
      </c>
      <c r="AV95" s="261">
        <v>0</v>
      </c>
      <c r="AW95" s="261">
        <v>0</v>
      </c>
      <c r="AX95" s="261">
        <v>0</v>
      </c>
      <c r="AY95" s="261">
        <v>0</v>
      </c>
      <c r="AZ95" s="261">
        <v>0</v>
      </c>
      <c r="BA95" s="261">
        <v>0</v>
      </c>
      <c r="BB95" s="269">
        <v>0</v>
      </c>
      <c r="BC95" s="260">
        <v>0</v>
      </c>
      <c r="BD95" s="261">
        <v>0</v>
      </c>
      <c r="BE95" s="261">
        <v>0</v>
      </c>
      <c r="BF95" s="261">
        <v>0</v>
      </c>
      <c r="BG95" s="261">
        <v>0</v>
      </c>
      <c r="BH95" s="261">
        <v>0</v>
      </c>
      <c r="BI95" s="261">
        <v>0</v>
      </c>
      <c r="BJ95" s="261">
        <v>0</v>
      </c>
      <c r="BK95" s="261">
        <v>0</v>
      </c>
      <c r="BL95" s="276">
        <v>0</v>
      </c>
    </row>
    <row r="96" spans="1:64" x14ac:dyDescent="0.25">
      <c r="A96" s="348"/>
      <c r="B96" s="246">
        <v>38.699999999999996</v>
      </c>
      <c r="C96" s="243" t="str">
        <v>L.I. - 9</v>
      </c>
      <c r="D96" s="260">
        <v>0</v>
      </c>
      <c r="E96" s="261">
        <v>0.43000000000000682</v>
      </c>
      <c r="F96" s="261">
        <v>0.86000000000000298</v>
      </c>
      <c r="G96" s="261">
        <v>1.2899999999999991</v>
      </c>
      <c r="H96" s="261">
        <v>1.7200000000000024</v>
      </c>
      <c r="I96" s="261">
        <v>2.1499999999999986</v>
      </c>
      <c r="J96" s="261">
        <v>2.5800000000000054</v>
      </c>
      <c r="K96" s="261">
        <v>3.0100000000000087</v>
      </c>
      <c r="L96" s="261">
        <v>3.4400000000000039</v>
      </c>
      <c r="M96" s="261">
        <v>3.870000000000005</v>
      </c>
      <c r="N96" s="269">
        <v>0</v>
      </c>
      <c r="O96" s="275">
        <v>0</v>
      </c>
      <c r="P96" s="261">
        <v>0</v>
      </c>
      <c r="Q96" s="261">
        <v>0</v>
      </c>
      <c r="R96" s="261">
        <v>0</v>
      </c>
      <c r="S96" s="261">
        <v>0</v>
      </c>
      <c r="T96" s="261">
        <v>0</v>
      </c>
      <c r="U96" s="261">
        <v>0</v>
      </c>
      <c r="V96" s="261">
        <v>0</v>
      </c>
      <c r="W96" s="261">
        <v>0</v>
      </c>
      <c r="X96" s="269">
        <v>0</v>
      </c>
      <c r="Y96" s="260">
        <v>0</v>
      </c>
      <c r="Z96" s="261">
        <v>0</v>
      </c>
      <c r="AA96" s="261">
        <v>0</v>
      </c>
      <c r="AB96" s="261">
        <v>0</v>
      </c>
      <c r="AC96" s="261">
        <v>0</v>
      </c>
      <c r="AD96" s="261">
        <v>0</v>
      </c>
      <c r="AE96" s="261">
        <v>0</v>
      </c>
      <c r="AF96" s="261">
        <v>0</v>
      </c>
      <c r="AG96" s="261">
        <v>0</v>
      </c>
      <c r="AH96" s="282">
        <v>0</v>
      </c>
      <c r="AI96" s="260">
        <v>0</v>
      </c>
      <c r="AJ96" s="261">
        <v>0</v>
      </c>
      <c r="AK96" s="261">
        <v>0</v>
      </c>
      <c r="AL96" s="261">
        <v>0</v>
      </c>
      <c r="AM96" s="261">
        <v>0</v>
      </c>
      <c r="AN96" s="261">
        <v>0</v>
      </c>
      <c r="AO96" s="261">
        <v>0</v>
      </c>
      <c r="AP96" s="261">
        <v>0</v>
      </c>
      <c r="AQ96" s="261">
        <v>0</v>
      </c>
      <c r="AR96" s="262">
        <v>0</v>
      </c>
      <c r="AS96" s="275">
        <v>0</v>
      </c>
      <c r="AT96" s="261">
        <v>0</v>
      </c>
      <c r="AU96" s="261">
        <v>0</v>
      </c>
      <c r="AV96" s="261">
        <v>0</v>
      </c>
      <c r="AW96" s="261">
        <v>0</v>
      </c>
      <c r="AX96" s="261">
        <v>0</v>
      </c>
      <c r="AY96" s="261">
        <v>0</v>
      </c>
      <c r="AZ96" s="261">
        <v>0</v>
      </c>
      <c r="BA96" s="261">
        <v>0</v>
      </c>
      <c r="BB96" s="269">
        <v>0</v>
      </c>
      <c r="BC96" s="260">
        <v>0</v>
      </c>
      <c r="BD96" s="261">
        <v>0</v>
      </c>
      <c r="BE96" s="261">
        <v>0</v>
      </c>
      <c r="BF96" s="261">
        <v>0</v>
      </c>
      <c r="BG96" s="261">
        <v>0</v>
      </c>
      <c r="BH96" s="261">
        <v>0</v>
      </c>
      <c r="BI96" s="261">
        <v>0</v>
      </c>
      <c r="BJ96" s="261">
        <v>0</v>
      </c>
      <c r="BK96" s="261">
        <v>0</v>
      </c>
      <c r="BL96" s="276">
        <v>0</v>
      </c>
    </row>
    <row r="97" spans="1:64" ht="15.75" thickBot="1" x14ac:dyDescent="0.3">
      <c r="A97" s="349"/>
      <c r="B97" s="247">
        <v>43</v>
      </c>
      <c r="C97" s="244" t="str">
        <v>L.I. - 10</v>
      </c>
      <c r="D97" s="263">
        <v>0</v>
      </c>
      <c r="E97" s="264">
        <v>0</v>
      </c>
      <c r="F97" s="264">
        <v>0</v>
      </c>
      <c r="G97" s="264">
        <v>0</v>
      </c>
      <c r="H97" s="264">
        <v>0</v>
      </c>
      <c r="I97" s="264">
        <v>0</v>
      </c>
      <c r="J97" s="264">
        <v>0</v>
      </c>
      <c r="K97" s="264">
        <v>0</v>
      </c>
      <c r="L97" s="264">
        <v>0</v>
      </c>
      <c r="M97" s="264">
        <v>0</v>
      </c>
      <c r="N97" s="270">
        <v>0</v>
      </c>
      <c r="O97" s="277">
        <v>0</v>
      </c>
      <c r="P97" s="264">
        <v>0</v>
      </c>
      <c r="Q97" s="264">
        <v>0</v>
      </c>
      <c r="R97" s="264">
        <v>0</v>
      </c>
      <c r="S97" s="264">
        <v>0</v>
      </c>
      <c r="T97" s="264">
        <v>0</v>
      </c>
      <c r="U97" s="264">
        <v>0</v>
      </c>
      <c r="V97" s="264">
        <v>0</v>
      </c>
      <c r="W97" s="264">
        <v>0</v>
      </c>
      <c r="X97" s="270">
        <v>0</v>
      </c>
      <c r="Y97" s="263">
        <v>0</v>
      </c>
      <c r="Z97" s="264">
        <v>0</v>
      </c>
      <c r="AA97" s="264">
        <v>0</v>
      </c>
      <c r="AB97" s="264">
        <v>0</v>
      </c>
      <c r="AC97" s="264">
        <v>0</v>
      </c>
      <c r="AD97" s="264">
        <v>0</v>
      </c>
      <c r="AE97" s="264">
        <v>0</v>
      </c>
      <c r="AF97" s="264">
        <v>0</v>
      </c>
      <c r="AG97" s="264">
        <v>0</v>
      </c>
      <c r="AH97" s="283">
        <v>0</v>
      </c>
      <c r="AI97" s="263">
        <v>0</v>
      </c>
      <c r="AJ97" s="264">
        <v>0</v>
      </c>
      <c r="AK97" s="264">
        <v>0</v>
      </c>
      <c r="AL97" s="264">
        <v>0</v>
      </c>
      <c r="AM97" s="264">
        <v>0</v>
      </c>
      <c r="AN97" s="264">
        <v>0</v>
      </c>
      <c r="AO97" s="264">
        <v>0</v>
      </c>
      <c r="AP97" s="264">
        <v>0</v>
      </c>
      <c r="AQ97" s="264">
        <v>0</v>
      </c>
      <c r="AR97" s="265">
        <v>0</v>
      </c>
      <c r="AS97" s="277">
        <v>0</v>
      </c>
      <c r="AT97" s="264">
        <v>0</v>
      </c>
      <c r="AU97" s="264">
        <v>0</v>
      </c>
      <c r="AV97" s="264">
        <v>0</v>
      </c>
      <c r="AW97" s="264">
        <v>0</v>
      </c>
      <c r="AX97" s="264">
        <v>0</v>
      </c>
      <c r="AY97" s="264">
        <v>0</v>
      </c>
      <c r="AZ97" s="264">
        <v>0</v>
      </c>
      <c r="BA97" s="264">
        <v>0</v>
      </c>
      <c r="BB97" s="270">
        <v>0</v>
      </c>
      <c r="BC97" s="263">
        <v>0</v>
      </c>
      <c r="BD97" s="264">
        <v>0</v>
      </c>
      <c r="BE97" s="264">
        <v>0</v>
      </c>
      <c r="BF97" s="264">
        <v>0</v>
      </c>
      <c r="BG97" s="264">
        <v>0</v>
      </c>
      <c r="BH97" s="264">
        <v>0</v>
      </c>
      <c r="BI97" s="264">
        <v>0</v>
      </c>
      <c r="BJ97" s="264">
        <v>0</v>
      </c>
      <c r="BK97" s="264">
        <v>0</v>
      </c>
      <c r="BL97" s="278">
        <v>0</v>
      </c>
    </row>
    <row r="98" spans="1:64" x14ac:dyDescent="0.25">
      <c r="A98" s="344" t="str">
        <f>'Calculo VIGA'!N276</f>
        <v>TRAMO 2</v>
      </c>
      <c r="B98" s="245">
        <v>43</v>
      </c>
      <c r="C98" s="242" t="str">
        <v>L.I. - 11</v>
      </c>
      <c r="D98" s="257">
        <v>0</v>
      </c>
      <c r="E98" s="258">
        <v>0</v>
      </c>
      <c r="F98" s="258">
        <v>0</v>
      </c>
      <c r="G98" s="258">
        <v>0</v>
      </c>
      <c r="H98" s="258">
        <v>0</v>
      </c>
      <c r="I98" s="258">
        <v>0</v>
      </c>
      <c r="J98" s="258">
        <v>0</v>
      </c>
      <c r="K98" s="258">
        <v>0</v>
      </c>
      <c r="L98" s="258">
        <v>0</v>
      </c>
      <c r="M98" s="258">
        <v>0</v>
      </c>
      <c r="N98" s="268">
        <v>0</v>
      </c>
      <c r="O98" s="273" t="e">
        <v>#DIV/0!</v>
      </c>
      <c r="P98" s="258" t="e">
        <v>#DIV/0!</v>
      </c>
      <c r="Q98" s="258" t="e">
        <v>#DIV/0!</v>
      </c>
      <c r="R98" s="258" t="e">
        <v>#DIV/0!</v>
      </c>
      <c r="S98" s="258" t="e">
        <v>#DIV/0!</v>
      </c>
      <c r="T98" s="258" t="e">
        <v>#DIV/0!</v>
      </c>
      <c r="U98" s="258" t="e">
        <v>#DIV/0!</v>
      </c>
      <c r="V98" s="258" t="e">
        <v>#DIV/0!</v>
      </c>
      <c r="W98" s="258" t="e">
        <v>#DIV/0!</v>
      </c>
      <c r="X98" s="268" t="e">
        <v>#DIV/0!</v>
      </c>
      <c r="Y98" s="257">
        <v>0</v>
      </c>
      <c r="Z98" s="258">
        <v>0</v>
      </c>
      <c r="AA98" s="258">
        <v>0</v>
      </c>
      <c r="AB98" s="258">
        <v>0</v>
      </c>
      <c r="AC98" s="258">
        <v>0</v>
      </c>
      <c r="AD98" s="258">
        <v>0</v>
      </c>
      <c r="AE98" s="258">
        <v>0</v>
      </c>
      <c r="AF98" s="258">
        <v>0</v>
      </c>
      <c r="AG98" s="258">
        <v>0</v>
      </c>
      <c r="AH98" s="281">
        <v>0</v>
      </c>
      <c r="AI98" s="257">
        <v>0</v>
      </c>
      <c r="AJ98" s="258">
        <v>0</v>
      </c>
      <c r="AK98" s="258">
        <v>0</v>
      </c>
      <c r="AL98" s="258">
        <v>0</v>
      </c>
      <c r="AM98" s="258">
        <v>0</v>
      </c>
      <c r="AN98" s="258">
        <v>0</v>
      </c>
      <c r="AO98" s="258">
        <v>0</v>
      </c>
      <c r="AP98" s="258">
        <v>0</v>
      </c>
      <c r="AQ98" s="258">
        <v>0</v>
      </c>
      <c r="AR98" s="259">
        <v>0</v>
      </c>
      <c r="AS98" s="273">
        <v>0</v>
      </c>
      <c r="AT98" s="258">
        <v>0</v>
      </c>
      <c r="AU98" s="258">
        <v>0</v>
      </c>
      <c r="AV98" s="258">
        <v>0</v>
      </c>
      <c r="AW98" s="258">
        <v>0</v>
      </c>
      <c r="AX98" s="258">
        <v>0</v>
      </c>
      <c r="AY98" s="258">
        <v>0</v>
      </c>
      <c r="AZ98" s="258">
        <v>0</v>
      </c>
      <c r="BA98" s="258">
        <v>0</v>
      </c>
      <c r="BB98" s="268">
        <v>0</v>
      </c>
      <c r="BC98" s="257">
        <v>0</v>
      </c>
      <c r="BD98" s="258">
        <v>0</v>
      </c>
      <c r="BE98" s="258">
        <v>0</v>
      </c>
      <c r="BF98" s="258">
        <v>0</v>
      </c>
      <c r="BG98" s="258">
        <v>0</v>
      </c>
      <c r="BH98" s="258">
        <v>0</v>
      </c>
      <c r="BI98" s="258">
        <v>0</v>
      </c>
      <c r="BJ98" s="258">
        <v>0</v>
      </c>
      <c r="BK98" s="258">
        <v>0</v>
      </c>
      <c r="BL98" s="274">
        <v>0</v>
      </c>
    </row>
    <row r="99" spans="1:64" x14ac:dyDescent="0.25">
      <c r="A99" s="345"/>
      <c r="B99" s="246">
        <v>43</v>
      </c>
      <c r="C99" s="243" t="str">
        <v>L.I. - 12</v>
      </c>
      <c r="D99" s="260">
        <v>0</v>
      </c>
      <c r="E99" s="261">
        <v>0</v>
      </c>
      <c r="F99" s="261">
        <v>0</v>
      </c>
      <c r="G99" s="261">
        <v>0</v>
      </c>
      <c r="H99" s="261">
        <v>0</v>
      </c>
      <c r="I99" s="261">
        <v>0</v>
      </c>
      <c r="J99" s="261">
        <v>0</v>
      </c>
      <c r="K99" s="261">
        <v>0</v>
      </c>
      <c r="L99" s="261">
        <v>0</v>
      </c>
      <c r="M99" s="261">
        <v>0</v>
      </c>
      <c r="N99" s="269">
        <v>0</v>
      </c>
      <c r="O99" s="275" t="e">
        <v>#DIV/0!</v>
      </c>
      <c r="P99" s="261" t="e">
        <v>#DIV/0!</v>
      </c>
      <c r="Q99" s="261" t="e">
        <v>#DIV/0!</v>
      </c>
      <c r="R99" s="261" t="e">
        <v>#DIV/0!</v>
      </c>
      <c r="S99" s="261" t="e">
        <v>#DIV/0!</v>
      </c>
      <c r="T99" s="261" t="e">
        <v>#DIV/0!</v>
      </c>
      <c r="U99" s="261" t="e">
        <v>#DIV/0!</v>
      </c>
      <c r="V99" s="261" t="e">
        <v>#DIV/0!</v>
      </c>
      <c r="W99" s="261" t="e">
        <v>#DIV/0!</v>
      </c>
      <c r="X99" s="269" t="e">
        <v>#DIV/0!</v>
      </c>
      <c r="Y99" s="260">
        <v>0</v>
      </c>
      <c r="Z99" s="261">
        <v>0</v>
      </c>
      <c r="AA99" s="261">
        <v>0</v>
      </c>
      <c r="AB99" s="261">
        <v>0</v>
      </c>
      <c r="AC99" s="261">
        <v>0</v>
      </c>
      <c r="AD99" s="261">
        <v>0</v>
      </c>
      <c r="AE99" s="261">
        <v>0</v>
      </c>
      <c r="AF99" s="261">
        <v>0</v>
      </c>
      <c r="AG99" s="261">
        <v>0</v>
      </c>
      <c r="AH99" s="282">
        <v>0</v>
      </c>
      <c r="AI99" s="260">
        <v>0</v>
      </c>
      <c r="AJ99" s="261">
        <v>0</v>
      </c>
      <c r="AK99" s="261">
        <v>0</v>
      </c>
      <c r="AL99" s="261">
        <v>0</v>
      </c>
      <c r="AM99" s="261">
        <v>0</v>
      </c>
      <c r="AN99" s="261">
        <v>0</v>
      </c>
      <c r="AO99" s="261">
        <v>0</v>
      </c>
      <c r="AP99" s="261">
        <v>0</v>
      </c>
      <c r="AQ99" s="261">
        <v>0</v>
      </c>
      <c r="AR99" s="262">
        <v>0</v>
      </c>
      <c r="AS99" s="275">
        <v>0</v>
      </c>
      <c r="AT99" s="261">
        <v>0</v>
      </c>
      <c r="AU99" s="261">
        <v>0</v>
      </c>
      <c r="AV99" s="261">
        <v>0</v>
      </c>
      <c r="AW99" s="261">
        <v>0</v>
      </c>
      <c r="AX99" s="261">
        <v>0</v>
      </c>
      <c r="AY99" s="261">
        <v>0</v>
      </c>
      <c r="AZ99" s="261">
        <v>0</v>
      </c>
      <c r="BA99" s="261">
        <v>0</v>
      </c>
      <c r="BB99" s="269">
        <v>0</v>
      </c>
      <c r="BC99" s="260">
        <v>0</v>
      </c>
      <c r="BD99" s="261">
        <v>0</v>
      </c>
      <c r="BE99" s="261">
        <v>0</v>
      </c>
      <c r="BF99" s="261">
        <v>0</v>
      </c>
      <c r="BG99" s="261">
        <v>0</v>
      </c>
      <c r="BH99" s="261">
        <v>0</v>
      </c>
      <c r="BI99" s="261">
        <v>0</v>
      </c>
      <c r="BJ99" s="261">
        <v>0</v>
      </c>
      <c r="BK99" s="261">
        <v>0</v>
      </c>
      <c r="BL99" s="276">
        <v>0</v>
      </c>
    </row>
    <row r="100" spans="1:64" x14ac:dyDescent="0.25">
      <c r="A100" s="345"/>
      <c r="B100" s="246">
        <v>43</v>
      </c>
      <c r="C100" s="243" t="str">
        <v>L.I. - 13</v>
      </c>
      <c r="D100" s="260">
        <v>0</v>
      </c>
      <c r="E100" s="261">
        <v>0</v>
      </c>
      <c r="F100" s="261">
        <v>0</v>
      </c>
      <c r="G100" s="261">
        <v>0</v>
      </c>
      <c r="H100" s="261">
        <v>0</v>
      </c>
      <c r="I100" s="261">
        <v>0</v>
      </c>
      <c r="J100" s="261">
        <v>0</v>
      </c>
      <c r="K100" s="261">
        <v>0</v>
      </c>
      <c r="L100" s="261">
        <v>0</v>
      </c>
      <c r="M100" s="261">
        <v>0</v>
      </c>
      <c r="N100" s="269">
        <v>0</v>
      </c>
      <c r="O100" s="275" t="e">
        <v>#DIV/0!</v>
      </c>
      <c r="P100" s="261" t="e">
        <v>#DIV/0!</v>
      </c>
      <c r="Q100" s="261" t="e">
        <v>#DIV/0!</v>
      </c>
      <c r="R100" s="261" t="e">
        <v>#DIV/0!</v>
      </c>
      <c r="S100" s="261" t="e">
        <v>#DIV/0!</v>
      </c>
      <c r="T100" s="261" t="e">
        <v>#DIV/0!</v>
      </c>
      <c r="U100" s="261" t="e">
        <v>#DIV/0!</v>
      </c>
      <c r="V100" s="261" t="e">
        <v>#DIV/0!</v>
      </c>
      <c r="W100" s="261" t="e">
        <v>#DIV/0!</v>
      </c>
      <c r="X100" s="269" t="e">
        <v>#DIV/0!</v>
      </c>
      <c r="Y100" s="260">
        <v>0</v>
      </c>
      <c r="Z100" s="261">
        <v>0</v>
      </c>
      <c r="AA100" s="261">
        <v>0</v>
      </c>
      <c r="AB100" s="261">
        <v>0</v>
      </c>
      <c r="AC100" s="261">
        <v>0</v>
      </c>
      <c r="AD100" s="261">
        <v>0</v>
      </c>
      <c r="AE100" s="261">
        <v>0</v>
      </c>
      <c r="AF100" s="261">
        <v>0</v>
      </c>
      <c r="AG100" s="261">
        <v>0</v>
      </c>
      <c r="AH100" s="282">
        <v>0</v>
      </c>
      <c r="AI100" s="260">
        <v>0</v>
      </c>
      <c r="AJ100" s="261">
        <v>0</v>
      </c>
      <c r="AK100" s="261">
        <v>0</v>
      </c>
      <c r="AL100" s="261">
        <v>0</v>
      </c>
      <c r="AM100" s="261">
        <v>0</v>
      </c>
      <c r="AN100" s="261">
        <v>0</v>
      </c>
      <c r="AO100" s="261">
        <v>0</v>
      </c>
      <c r="AP100" s="261">
        <v>0</v>
      </c>
      <c r="AQ100" s="261">
        <v>0</v>
      </c>
      <c r="AR100" s="262">
        <v>0</v>
      </c>
      <c r="AS100" s="275">
        <v>0</v>
      </c>
      <c r="AT100" s="261">
        <v>0</v>
      </c>
      <c r="AU100" s="261">
        <v>0</v>
      </c>
      <c r="AV100" s="261">
        <v>0</v>
      </c>
      <c r="AW100" s="261">
        <v>0</v>
      </c>
      <c r="AX100" s="261">
        <v>0</v>
      </c>
      <c r="AY100" s="261">
        <v>0</v>
      </c>
      <c r="AZ100" s="261">
        <v>0</v>
      </c>
      <c r="BA100" s="261">
        <v>0</v>
      </c>
      <c r="BB100" s="269">
        <v>0</v>
      </c>
      <c r="BC100" s="260">
        <v>0</v>
      </c>
      <c r="BD100" s="261">
        <v>0</v>
      </c>
      <c r="BE100" s="261">
        <v>0</v>
      </c>
      <c r="BF100" s="261">
        <v>0</v>
      </c>
      <c r="BG100" s="261">
        <v>0</v>
      </c>
      <c r="BH100" s="261">
        <v>0</v>
      </c>
      <c r="BI100" s="261">
        <v>0</v>
      </c>
      <c r="BJ100" s="261">
        <v>0</v>
      </c>
      <c r="BK100" s="261">
        <v>0</v>
      </c>
      <c r="BL100" s="276">
        <v>0</v>
      </c>
    </row>
    <row r="101" spans="1:64" x14ac:dyDescent="0.25">
      <c r="A101" s="345"/>
      <c r="B101" s="246">
        <v>43</v>
      </c>
      <c r="C101" s="243" t="str">
        <v>L.I. - 14</v>
      </c>
      <c r="D101" s="260">
        <v>0</v>
      </c>
      <c r="E101" s="261">
        <v>0</v>
      </c>
      <c r="F101" s="261">
        <v>0</v>
      </c>
      <c r="G101" s="261">
        <v>0</v>
      </c>
      <c r="H101" s="261">
        <v>0</v>
      </c>
      <c r="I101" s="261">
        <v>0</v>
      </c>
      <c r="J101" s="261">
        <v>0</v>
      </c>
      <c r="K101" s="261">
        <v>0</v>
      </c>
      <c r="L101" s="261">
        <v>0</v>
      </c>
      <c r="M101" s="261">
        <v>0</v>
      </c>
      <c r="N101" s="269">
        <v>0</v>
      </c>
      <c r="O101" s="275" t="e">
        <v>#DIV/0!</v>
      </c>
      <c r="P101" s="261" t="e">
        <v>#DIV/0!</v>
      </c>
      <c r="Q101" s="261" t="e">
        <v>#DIV/0!</v>
      </c>
      <c r="R101" s="261" t="e">
        <v>#DIV/0!</v>
      </c>
      <c r="S101" s="261" t="e">
        <v>#DIV/0!</v>
      </c>
      <c r="T101" s="261" t="e">
        <v>#DIV/0!</v>
      </c>
      <c r="U101" s="261" t="e">
        <v>#DIV/0!</v>
      </c>
      <c r="V101" s="261" t="e">
        <v>#DIV/0!</v>
      </c>
      <c r="W101" s="261" t="e">
        <v>#DIV/0!</v>
      </c>
      <c r="X101" s="269" t="e">
        <v>#DIV/0!</v>
      </c>
      <c r="Y101" s="260">
        <v>0</v>
      </c>
      <c r="Z101" s="261">
        <v>0</v>
      </c>
      <c r="AA101" s="261">
        <v>0</v>
      </c>
      <c r="AB101" s="261">
        <v>0</v>
      </c>
      <c r="AC101" s="261">
        <v>0</v>
      </c>
      <c r="AD101" s="261">
        <v>0</v>
      </c>
      <c r="AE101" s="261">
        <v>0</v>
      </c>
      <c r="AF101" s="261">
        <v>0</v>
      </c>
      <c r="AG101" s="261">
        <v>0</v>
      </c>
      <c r="AH101" s="282">
        <v>0</v>
      </c>
      <c r="AI101" s="260">
        <v>0</v>
      </c>
      <c r="AJ101" s="261">
        <v>0</v>
      </c>
      <c r="AK101" s="261">
        <v>0</v>
      </c>
      <c r="AL101" s="261">
        <v>0</v>
      </c>
      <c r="AM101" s="261">
        <v>0</v>
      </c>
      <c r="AN101" s="261">
        <v>0</v>
      </c>
      <c r="AO101" s="261">
        <v>0</v>
      </c>
      <c r="AP101" s="261">
        <v>0</v>
      </c>
      <c r="AQ101" s="261">
        <v>0</v>
      </c>
      <c r="AR101" s="262">
        <v>0</v>
      </c>
      <c r="AS101" s="275">
        <v>0</v>
      </c>
      <c r="AT101" s="261">
        <v>0</v>
      </c>
      <c r="AU101" s="261">
        <v>0</v>
      </c>
      <c r="AV101" s="261">
        <v>0</v>
      </c>
      <c r="AW101" s="261">
        <v>0</v>
      </c>
      <c r="AX101" s="261">
        <v>0</v>
      </c>
      <c r="AY101" s="261">
        <v>0</v>
      </c>
      <c r="AZ101" s="261">
        <v>0</v>
      </c>
      <c r="BA101" s="261">
        <v>0</v>
      </c>
      <c r="BB101" s="269">
        <v>0</v>
      </c>
      <c r="BC101" s="260">
        <v>0</v>
      </c>
      <c r="BD101" s="261">
        <v>0</v>
      </c>
      <c r="BE101" s="261">
        <v>0</v>
      </c>
      <c r="BF101" s="261">
        <v>0</v>
      </c>
      <c r="BG101" s="261">
        <v>0</v>
      </c>
      <c r="BH101" s="261">
        <v>0</v>
      </c>
      <c r="BI101" s="261">
        <v>0</v>
      </c>
      <c r="BJ101" s="261">
        <v>0</v>
      </c>
      <c r="BK101" s="261">
        <v>0</v>
      </c>
      <c r="BL101" s="276">
        <v>0</v>
      </c>
    </row>
    <row r="102" spans="1:64" x14ac:dyDescent="0.25">
      <c r="A102" s="345"/>
      <c r="B102" s="246">
        <v>43</v>
      </c>
      <c r="C102" s="243" t="str">
        <v>L.I. - 15</v>
      </c>
      <c r="D102" s="260">
        <v>0</v>
      </c>
      <c r="E102" s="261">
        <v>0</v>
      </c>
      <c r="F102" s="261">
        <v>0</v>
      </c>
      <c r="G102" s="261">
        <v>0</v>
      </c>
      <c r="H102" s="261">
        <v>0</v>
      </c>
      <c r="I102" s="261">
        <v>0</v>
      </c>
      <c r="J102" s="261">
        <v>0</v>
      </c>
      <c r="K102" s="261">
        <v>0</v>
      </c>
      <c r="L102" s="261">
        <v>0</v>
      </c>
      <c r="M102" s="261">
        <v>0</v>
      </c>
      <c r="N102" s="269">
        <v>0</v>
      </c>
      <c r="O102" s="275" t="e">
        <v>#DIV/0!</v>
      </c>
      <c r="P102" s="261" t="e">
        <v>#DIV/0!</v>
      </c>
      <c r="Q102" s="261" t="e">
        <v>#DIV/0!</v>
      </c>
      <c r="R102" s="261" t="e">
        <v>#DIV/0!</v>
      </c>
      <c r="S102" s="261" t="e">
        <v>#DIV/0!</v>
      </c>
      <c r="T102" s="261" t="e">
        <v>#DIV/0!</v>
      </c>
      <c r="U102" s="261" t="e">
        <v>#DIV/0!</v>
      </c>
      <c r="V102" s="261" t="e">
        <v>#DIV/0!</v>
      </c>
      <c r="W102" s="261" t="e">
        <v>#DIV/0!</v>
      </c>
      <c r="X102" s="269" t="e">
        <v>#DIV/0!</v>
      </c>
      <c r="Y102" s="260">
        <v>0</v>
      </c>
      <c r="Z102" s="261">
        <v>0</v>
      </c>
      <c r="AA102" s="261">
        <v>0</v>
      </c>
      <c r="AB102" s="261">
        <v>0</v>
      </c>
      <c r="AC102" s="261">
        <v>0</v>
      </c>
      <c r="AD102" s="261">
        <v>0</v>
      </c>
      <c r="AE102" s="261">
        <v>0</v>
      </c>
      <c r="AF102" s="261">
        <v>0</v>
      </c>
      <c r="AG102" s="261">
        <v>0</v>
      </c>
      <c r="AH102" s="282">
        <v>0</v>
      </c>
      <c r="AI102" s="260">
        <v>0</v>
      </c>
      <c r="AJ102" s="261">
        <v>0</v>
      </c>
      <c r="AK102" s="261">
        <v>0</v>
      </c>
      <c r="AL102" s="261">
        <v>0</v>
      </c>
      <c r="AM102" s="261">
        <v>0</v>
      </c>
      <c r="AN102" s="261">
        <v>0</v>
      </c>
      <c r="AO102" s="261">
        <v>0</v>
      </c>
      <c r="AP102" s="261">
        <v>0</v>
      </c>
      <c r="AQ102" s="261">
        <v>0</v>
      </c>
      <c r="AR102" s="262">
        <v>0</v>
      </c>
      <c r="AS102" s="275">
        <v>0</v>
      </c>
      <c r="AT102" s="261">
        <v>0</v>
      </c>
      <c r="AU102" s="261">
        <v>0</v>
      </c>
      <c r="AV102" s="261">
        <v>0</v>
      </c>
      <c r="AW102" s="261">
        <v>0</v>
      </c>
      <c r="AX102" s="261">
        <v>0</v>
      </c>
      <c r="AY102" s="261">
        <v>0</v>
      </c>
      <c r="AZ102" s="261">
        <v>0</v>
      </c>
      <c r="BA102" s="261">
        <v>0</v>
      </c>
      <c r="BB102" s="269">
        <v>0</v>
      </c>
      <c r="BC102" s="260">
        <v>0</v>
      </c>
      <c r="BD102" s="261">
        <v>0</v>
      </c>
      <c r="BE102" s="261">
        <v>0</v>
      </c>
      <c r="BF102" s="261">
        <v>0</v>
      </c>
      <c r="BG102" s="261">
        <v>0</v>
      </c>
      <c r="BH102" s="261">
        <v>0</v>
      </c>
      <c r="BI102" s="261">
        <v>0</v>
      </c>
      <c r="BJ102" s="261">
        <v>0</v>
      </c>
      <c r="BK102" s="261">
        <v>0</v>
      </c>
      <c r="BL102" s="276">
        <v>0</v>
      </c>
    </row>
    <row r="103" spans="1:64" x14ac:dyDescent="0.25">
      <c r="A103" s="345"/>
      <c r="B103" s="246">
        <v>43</v>
      </c>
      <c r="C103" s="243" t="str">
        <v>L.I. - 16</v>
      </c>
      <c r="D103" s="260">
        <v>0</v>
      </c>
      <c r="E103" s="261">
        <v>0</v>
      </c>
      <c r="F103" s="261">
        <v>0</v>
      </c>
      <c r="G103" s="261">
        <v>0</v>
      </c>
      <c r="H103" s="261">
        <v>0</v>
      </c>
      <c r="I103" s="261">
        <v>0</v>
      </c>
      <c r="J103" s="261">
        <v>0</v>
      </c>
      <c r="K103" s="261">
        <v>0</v>
      </c>
      <c r="L103" s="261">
        <v>0</v>
      </c>
      <c r="M103" s="261">
        <v>0</v>
      </c>
      <c r="N103" s="269">
        <v>0</v>
      </c>
      <c r="O103" s="275" t="e">
        <v>#DIV/0!</v>
      </c>
      <c r="P103" s="261" t="e">
        <v>#DIV/0!</v>
      </c>
      <c r="Q103" s="261" t="e">
        <v>#DIV/0!</v>
      </c>
      <c r="R103" s="261" t="e">
        <v>#DIV/0!</v>
      </c>
      <c r="S103" s="261" t="e">
        <v>#DIV/0!</v>
      </c>
      <c r="T103" s="261" t="e">
        <v>#DIV/0!</v>
      </c>
      <c r="U103" s="261" t="e">
        <v>#DIV/0!</v>
      </c>
      <c r="V103" s="261" t="e">
        <v>#DIV/0!</v>
      </c>
      <c r="W103" s="261" t="e">
        <v>#DIV/0!</v>
      </c>
      <c r="X103" s="269" t="e">
        <v>#DIV/0!</v>
      </c>
      <c r="Y103" s="260">
        <v>0</v>
      </c>
      <c r="Z103" s="261">
        <v>0</v>
      </c>
      <c r="AA103" s="261">
        <v>0</v>
      </c>
      <c r="AB103" s="261">
        <v>0</v>
      </c>
      <c r="AC103" s="261">
        <v>0</v>
      </c>
      <c r="AD103" s="261">
        <v>0</v>
      </c>
      <c r="AE103" s="261">
        <v>0</v>
      </c>
      <c r="AF103" s="261">
        <v>0</v>
      </c>
      <c r="AG103" s="261">
        <v>0</v>
      </c>
      <c r="AH103" s="282">
        <v>0</v>
      </c>
      <c r="AI103" s="260">
        <v>0</v>
      </c>
      <c r="AJ103" s="261">
        <v>0</v>
      </c>
      <c r="AK103" s="261">
        <v>0</v>
      </c>
      <c r="AL103" s="261">
        <v>0</v>
      </c>
      <c r="AM103" s="261">
        <v>0</v>
      </c>
      <c r="AN103" s="261">
        <v>0</v>
      </c>
      <c r="AO103" s="261">
        <v>0</v>
      </c>
      <c r="AP103" s="261">
        <v>0</v>
      </c>
      <c r="AQ103" s="261">
        <v>0</v>
      </c>
      <c r="AR103" s="262">
        <v>0</v>
      </c>
      <c r="AS103" s="275">
        <v>0</v>
      </c>
      <c r="AT103" s="261">
        <v>0</v>
      </c>
      <c r="AU103" s="261">
        <v>0</v>
      </c>
      <c r="AV103" s="261">
        <v>0</v>
      </c>
      <c r="AW103" s="261">
        <v>0</v>
      </c>
      <c r="AX103" s="261">
        <v>0</v>
      </c>
      <c r="AY103" s="261">
        <v>0</v>
      </c>
      <c r="AZ103" s="261">
        <v>0</v>
      </c>
      <c r="BA103" s="261">
        <v>0</v>
      </c>
      <c r="BB103" s="269">
        <v>0</v>
      </c>
      <c r="BC103" s="260">
        <v>0</v>
      </c>
      <c r="BD103" s="261">
        <v>0</v>
      </c>
      <c r="BE103" s="261">
        <v>0</v>
      </c>
      <c r="BF103" s="261">
        <v>0</v>
      </c>
      <c r="BG103" s="261">
        <v>0</v>
      </c>
      <c r="BH103" s="261">
        <v>0</v>
      </c>
      <c r="BI103" s="261">
        <v>0</v>
      </c>
      <c r="BJ103" s="261">
        <v>0</v>
      </c>
      <c r="BK103" s="261">
        <v>0</v>
      </c>
      <c r="BL103" s="276">
        <v>0</v>
      </c>
    </row>
    <row r="104" spans="1:64" x14ac:dyDescent="0.25">
      <c r="A104" s="345"/>
      <c r="B104" s="246">
        <v>43</v>
      </c>
      <c r="C104" s="243" t="str">
        <v>L.I. - 17</v>
      </c>
      <c r="D104" s="260">
        <v>0</v>
      </c>
      <c r="E104" s="261">
        <v>0</v>
      </c>
      <c r="F104" s="261">
        <v>0</v>
      </c>
      <c r="G104" s="261">
        <v>0</v>
      </c>
      <c r="H104" s="261">
        <v>0</v>
      </c>
      <c r="I104" s="261">
        <v>0</v>
      </c>
      <c r="J104" s="261">
        <v>0</v>
      </c>
      <c r="K104" s="261">
        <v>0</v>
      </c>
      <c r="L104" s="261">
        <v>0</v>
      </c>
      <c r="M104" s="261">
        <v>0</v>
      </c>
      <c r="N104" s="269">
        <v>0</v>
      </c>
      <c r="O104" s="275" t="e">
        <v>#DIV/0!</v>
      </c>
      <c r="P104" s="261" t="e">
        <v>#DIV/0!</v>
      </c>
      <c r="Q104" s="261" t="e">
        <v>#DIV/0!</v>
      </c>
      <c r="R104" s="261" t="e">
        <v>#DIV/0!</v>
      </c>
      <c r="S104" s="261" t="e">
        <v>#DIV/0!</v>
      </c>
      <c r="T104" s="261" t="e">
        <v>#DIV/0!</v>
      </c>
      <c r="U104" s="261" t="e">
        <v>#DIV/0!</v>
      </c>
      <c r="V104" s="261" t="e">
        <v>#DIV/0!</v>
      </c>
      <c r="W104" s="261" t="e">
        <v>#DIV/0!</v>
      </c>
      <c r="X104" s="269" t="e">
        <v>#DIV/0!</v>
      </c>
      <c r="Y104" s="260">
        <v>0</v>
      </c>
      <c r="Z104" s="261">
        <v>0</v>
      </c>
      <c r="AA104" s="261">
        <v>0</v>
      </c>
      <c r="AB104" s="261">
        <v>0</v>
      </c>
      <c r="AC104" s="261">
        <v>0</v>
      </c>
      <c r="AD104" s="261">
        <v>0</v>
      </c>
      <c r="AE104" s="261">
        <v>0</v>
      </c>
      <c r="AF104" s="261">
        <v>0</v>
      </c>
      <c r="AG104" s="261">
        <v>0</v>
      </c>
      <c r="AH104" s="282">
        <v>0</v>
      </c>
      <c r="AI104" s="260">
        <v>0</v>
      </c>
      <c r="AJ104" s="261">
        <v>0</v>
      </c>
      <c r="AK104" s="261">
        <v>0</v>
      </c>
      <c r="AL104" s="261">
        <v>0</v>
      </c>
      <c r="AM104" s="261">
        <v>0</v>
      </c>
      <c r="AN104" s="261">
        <v>0</v>
      </c>
      <c r="AO104" s="261">
        <v>0</v>
      </c>
      <c r="AP104" s="261">
        <v>0</v>
      </c>
      <c r="AQ104" s="261">
        <v>0</v>
      </c>
      <c r="AR104" s="262">
        <v>0</v>
      </c>
      <c r="AS104" s="275">
        <v>0</v>
      </c>
      <c r="AT104" s="261">
        <v>0</v>
      </c>
      <c r="AU104" s="261">
        <v>0</v>
      </c>
      <c r="AV104" s="261">
        <v>0</v>
      </c>
      <c r="AW104" s="261">
        <v>0</v>
      </c>
      <c r="AX104" s="261">
        <v>0</v>
      </c>
      <c r="AY104" s="261">
        <v>0</v>
      </c>
      <c r="AZ104" s="261">
        <v>0</v>
      </c>
      <c r="BA104" s="261">
        <v>0</v>
      </c>
      <c r="BB104" s="269">
        <v>0</v>
      </c>
      <c r="BC104" s="260">
        <v>0</v>
      </c>
      <c r="BD104" s="261">
        <v>0</v>
      </c>
      <c r="BE104" s="261">
        <v>0</v>
      </c>
      <c r="BF104" s="261">
        <v>0</v>
      </c>
      <c r="BG104" s="261">
        <v>0</v>
      </c>
      <c r="BH104" s="261">
        <v>0</v>
      </c>
      <c r="BI104" s="261">
        <v>0</v>
      </c>
      <c r="BJ104" s="261">
        <v>0</v>
      </c>
      <c r="BK104" s="261">
        <v>0</v>
      </c>
      <c r="BL104" s="276">
        <v>0</v>
      </c>
    </row>
    <row r="105" spans="1:64" x14ac:dyDescent="0.25">
      <c r="A105" s="345"/>
      <c r="B105" s="246">
        <v>43</v>
      </c>
      <c r="C105" s="243" t="str">
        <v>L.I. - 18</v>
      </c>
      <c r="D105" s="260">
        <v>0</v>
      </c>
      <c r="E105" s="261">
        <v>0</v>
      </c>
      <c r="F105" s="261">
        <v>0</v>
      </c>
      <c r="G105" s="261">
        <v>0</v>
      </c>
      <c r="H105" s="261">
        <v>0</v>
      </c>
      <c r="I105" s="261">
        <v>0</v>
      </c>
      <c r="J105" s="261">
        <v>0</v>
      </c>
      <c r="K105" s="261">
        <v>0</v>
      </c>
      <c r="L105" s="261">
        <v>0</v>
      </c>
      <c r="M105" s="261">
        <v>0</v>
      </c>
      <c r="N105" s="269">
        <v>0</v>
      </c>
      <c r="O105" s="275" t="e">
        <v>#DIV/0!</v>
      </c>
      <c r="P105" s="261" t="e">
        <v>#DIV/0!</v>
      </c>
      <c r="Q105" s="261" t="e">
        <v>#DIV/0!</v>
      </c>
      <c r="R105" s="261" t="e">
        <v>#DIV/0!</v>
      </c>
      <c r="S105" s="261" t="e">
        <v>#DIV/0!</v>
      </c>
      <c r="T105" s="261" t="e">
        <v>#DIV/0!</v>
      </c>
      <c r="U105" s="261" t="e">
        <v>#DIV/0!</v>
      </c>
      <c r="V105" s="261" t="e">
        <v>#DIV/0!</v>
      </c>
      <c r="W105" s="261" t="e">
        <v>#DIV/0!</v>
      </c>
      <c r="X105" s="269" t="e">
        <v>#DIV/0!</v>
      </c>
      <c r="Y105" s="260">
        <v>0</v>
      </c>
      <c r="Z105" s="261">
        <v>0</v>
      </c>
      <c r="AA105" s="261">
        <v>0</v>
      </c>
      <c r="AB105" s="261">
        <v>0</v>
      </c>
      <c r="AC105" s="261">
        <v>0</v>
      </c>
      <c r="AD105" s="261">
        <v>0</v>
      </c>
      <c r="AE105" s="261">
        <v>0</v>
      </c>
      <c r="AF105" s="261">
        <v>0</v>
      </c>
      <c r="AG105" s="261">
        <v>0</v>
      </c>
      <c r="AH105" s="282">
        <v>0</v>
      </c>
      <c r="AI105" s="260">
        <v>0</v>
      </c>
      <c r="AJ105" s="261">
        <v>0</v>
      </c>
      <c r="AK105" s="261">
        <v>0</v>
      </c>
      <c r="AL105" s="261">
        <v>0</v>
      </c>
      <c r="AM105" s="261">
        <v>0</v>
      </c>
      <c r="AN105" s="261">
        <v>0</v>
      </c>
      <c r="AO105" s="261">
        <v>0</v>
      </c>
      <c r="AP105" s="261">
        <v>0</v>
      </c>
      <c r="AQ105" s="261">
        <v>0</v>
      </c>
      <c r="AR105" s="262">
        <v>0</v>
      </c>
      <c r="AS105" s="275">
        <v>0</v>
      </c>
      <c r="AT105" s="261">
        <v>0</v>
      </c>
      <c r="AU105" s="261">
        <v>0</v>
      </c>
      <c r="AV105" s="261">
        <v>0</v>
      </c>
      <c r="AW105" s="261">
        <v>0</v>
      </c>
      <c r="AX105" s="261">
        <v>0</v>
      </c>
      <c r="AY105" s="261">
        <v>0</v>
      </c>
      <c r="AZ105" s="261">
        <v>0</v>
      </c>
      <c r="BA105" s="261">
        <v>0</v>
      </c>
      <c r="BB105" s="269">
        <v>0</v>
      </c>
      <c r="BC105" s="260">
        <v>0</v>
      </c>
      <c r="BD105" s="261">
        <v>0</v>
      </c>
      <c r="BE105" s="261">
        <v>0</v>
      </c>
      <c r="BF105" s="261">
        <v>0</v>
      </c>
      <c r="BG105" s="261">
        <v>0</v>
      </c>
      <c r="BH105" s="261">
        <v>0</v>
      </c>
      <c r="BI105" s="261">
        <v>0</v>
      </c>
      <c r="BJ105" s="261">
        <v>0</v>
      </c>
      <c r="BK105" s="261">
        <v>0</v>
      </c>
      <c r="BL105" s="276">
        <v>0</v>
      </c>
    </row>
    <row r="106" spans="1:64" x14ac:dyDescent="0.25">
      <c r="A106" s="345"/>
      <c r="B106" s="246">
        <v>43</v>
      </c>
      <c r="C106" s="243" t="str">
        <v>L.I. - 19</v>
      </c>
      <c r="D106" s="260">
        <v>0</v>
      </c>
      <c r="E106" s="261">
        <v>0</v>
      </c>
      <c r="F106" s="261">
        <v>0</v>
      </c>
      <c r="G106" s="261">
        <v>0</v>
      </c>
      <c r="H106" s="261">
        <v>0</v>
      </c>
      <c r="I106" s="261">
        <v>0</v>
      </c>
      <c r="J106" s="261">
        <v>0</v>
      </c>
      <c r="K106" s="261">
        <v>0</v>
      </c>
      <c r="L106" s="261">
        <v>0</v>
      </c>
      <c r="M106" s="261">
        <v>0</v>
      </c>
      <c r="N106" s="269">
        <v>0</v>
      </c>
      <c r="O106" s="275" t="e">
        <v>#DIV/0!</v>
      </c>
      <c r="P106" s="261" t="e">
        <v>#DIV/0!</v>
      </c>
      <c r="Q106" s="261" t="e">
        <v>#DIV/0!</v>
      </c>
      <c r="R106" s="261" t="e">
        <v>#DIV/0!</v>
      </c>
      <c r="S106" s="261" t="e">
        <v>#DIV/0!</v>
      </c>
      <c r="T106" s="261" t="e">
        <v>#DIV/0!</v>
      </c>
      <c r="U106" s="261" t="e">
        <v>#DIV/0!</v>
      </c>
      <c r="V106" s="261" t="e">
        <v>#DIV/0!</v>
      </c>
      <c r="W106" s="261" t="e">
        <v>#DIV/0!</v>
      </c>
      <c r="X106" s="269" t="e">
        <v>#DIV/0!</v>
      </c>
      <c r="Y106" s="260">
        <v>0</v>
      </c>
      <c r="Z106" s="261">
        <v>0</v>
      </c>
      <c r="AA106" s="261">
        <v>0</v>
      </c>
      <c r="AB106" s="261">
        <v>0</v>
      </c>
      <c r="AC106" s="261">
        <v>0</v>
      </c>
      <c r="AD106" s="261">
        <v>0</v>
      </c>
      <c r="AE106" s="261">
        <v>0</v>
      </c>
      <c r="AF106" s="261">
        <v>0</v>
      </c>
      <c r="AG106" s="261">
        <v>0</v>
      </c>
      <c r="AH106" s="282">
        <v>0</v>
      </c>
      <c r="AI106" s="260">
        <v>0</v>
      </c>
      <c r="AJ106" s="261">
        <v>0</v>
      </c>
      <c r="AK106" s="261">
        <v>0</v>
      </c>
      <c r="AL106" s="261">
        <v>0</v>
      </c>
      <c r="AM106" s="261">
        <v>0</v>
      </c>
      <c r="AN106" s="261">
        <v>0</v>
      </c>
      <c r="AO106" s="261">
        <v>0</v>
      </c>
      <c r="AP106" s="261">
        <v>0</v>
      </c>
      <c r="AQ106" s="261">
        <v>0</v>
      </c>
      <c r="AR106" s="262">
        <v>0</v>
      </c>
      <c r="AS106" s="275">
        <v>0</v>
      </c>
      <c r="AT106" s="261">
        <v>0</v>
      </c>
      <c r="AU106" s="261">
        <v>0</v>
      </c>
      <c r="AV106" s="261">
        <v>0</v>
      </c>
      <c r="AW106" s="261">
        <v>0</v>
      </c>
      <c r="AX106" s="261">
        <v>0</v>
      </c>
      <c r="AY106" s="261">
        <v>0</v>
      </c>
      <c r="AZ106" s="261">
        <v>0</v>
      </c>
      <c r="BA106" s="261">
        <v>0</v>
      </c>
      <c r="BB106" s="269">
        <v>0</v>
      </c>
      <c r="BC106" s="260">
        <v>0</v>
      </c>
      <c r="BD106" s="261">
        <v>0</v>
      </c>
      <c r="BE106" s="261">
        <v>0</v>
      </c>
      <c r="BF106" s="261">
        <v>0</v>
      </c>
      <c r="BG106" s="261">
        <v>0</v>
      </c>
      <c r="BH106" s="261">
        <v>0</v>
      </c>
      <c r="BI106" s="261">
        <v>0</v>
      </c>
      <c r="BJ106" s="261">
        <v>0</v>
      </c>
      <c r="BK106" s="261">
        <v>0</v>
      </c>
      <c r="BL106" s="276">
        <v>0</v>
      </c>
    </row>
    <row r="107" spans="1:64" ht="15.75" thickBot="1" x14ac:dyDescent="0.3">
      <c r="A107" s="346"/>
      <c r="B107" s="247">
        <v>43</v>
      </c>
      <c r="C107" s="244" t="str">
        <v>L.I. - 20</v>
      </c>
      <c r="D107" s="263">
        <v>0</v>
      </c>
      <c r="E107" s="264">
        <v>0</v>
      </c>
      <c r="F107" s="264">
        <v>0</v>
      </c>
      <c r="G107" s="264">
        <v>0</v>
      </c>
      <c r="H107" s="264">
        <v>0</v>
      </c>
      <c r="I107" s="264">
        <v>0</v>
      </c>
      <c r="J107" s="264">
        <v>0</v>
      </c>
      <c r="K107" s="264">
        <v>0</v>
      </c>
      <c r="L107" s="264">
        <v>0</v>
      </c>
      <c r="M107" s="264">
        <v>0</v>
      </c>
      <c r="N107" s="270">
        <v>0</v>
      </c>
      <c r="O107" s="277" t="e">
        <v>#DIV/0!</v>
      </c>
      <c r="P107" s="264" t="e">
        <v>#DIV/0!</v>
      </c>
      <c r="Q107" s="264" t="e">
        <v>#DIV/0!</v>
      </c>
      <c r="R107" s="264" t="e">
        <v>#DIV/0!</v>
      </c>
      <c r="S107" s="264" t="e">
        <v>#DIV/0!</v>
      </c>
      <c r="T107" s="264" t="e">
        <v>#DIV/0!</v>
      </c>
      <c r="U107" s="264" t="e">
        <v>#DIV/0!</v>
      </c>
      <c r="V107" s="264" t="e">
        <v>#DIV/0!</v>
      </c>
      <c r="W107" s="264" t="e">
        <v>#DIV/0!</v>
      </c>
      <c r="X107" s="270" t="e">
        <v>#DIV/0!</v>
      </c>
      <c r="Y107" s="263">
        <v>0</v>
      </c>
      <c r="Z107" s="264">
        <v>0</v>
      </c>
      <c r="AA107" s="264">
        <v>0</v>
      </c>
      <c r="AB107" s="264">
        <v>0</v>
      </c>
      <c r="AC107" s="264">
        <v>0</v>
      </c>
      <c r="AD107" s="264">
        <v>0</v>
      </c>
      <c r="AE107" s="264">
        <v>0</v>
      </c>
      <c r="AF107" s="264">
        <v>0</v>
      </c>
      <c r="AG107" s="264">
        <v>0</v>
      </c>
      <c r="AH107" s="283">
        <v>0</v>
      </c>
      <c r="AI107" s="263">
        <v>0</v>
      </c>
      <c r="AJ107" s="264">
        <v>0</v>
      </c>
      <c r="AK107" s="264">
        <v>0</v>
      </c>
      <c r="AL107" s="264">
        <v>0</v>
      </c>
      <c r="AM107" s="264">
        <v>0</v>
      </c>
      <c r="AN107" s="264">
        <v>0</v>
      </c>
      <c r="AO107" s="264">
        <v>0</v>
      </c>
      <c r="AP107" s="264">
        <v>0</v>
      </c>
      <c r="AQ107" s="264">
        <v>0</v>
      </c>
      <c r="AR107" s="265">
        <v>0</v>
      </c>
      <c r="AS107" s="277">
        <v>0</v>
      </c>
      <c r="AT107" s="264">
        <v>0</v>
      </c>
      <c r="AU107" s="264">
        <v>0</v>
      </c>
      <c r="AV107" s="264">
        <v>0</v>
      </c>
      <c r="AW107" s="264">
        <v>0</v>
      </c>
      <c r="AX107" s="264">
        <v>0</v>
      </c>
      <c r="AY107" s="264">
        <v>0</v>
      </c>
      <c r="AZ107" s="264">
        <v>0</v>
      </c>
      <c r="BA107" s="264">
        <v>0</v>
      </c>
      <c r="BB107" s="270">
        <v>0</v>
      </c>
      <c r="BC107" s="263">
        <v>0</v>
      </c>
      <c r="BD107" s="264">
        <v>0</v>
      </c>
      <c r="BE107" s="264">
        <v>0</v>
      </c>
      <c r="BF107" s="264">
        <v>0</v>
      </c>
      <c r="BG107" s="264">
        <v>0</v>
      </c>
      <c r="BH107" s="264">
        <v>0</v>
      </c>
      <c r="BI107" s="264">
        <v>0</v>
      </c>
      <c r="BJ107" s="264">
        <v>0</v>
      </c>
      <c r="BK107" s="264">
        <v>0</v>
      </c>
      <c r="BL107" s="278">
        <v>0</v>
      </c>
    </row>
    <row r="108" spans="1:64" x14ac:dyDescent="0.25">
      <c r="A108" s="344" t="str">
        <f>'Calculo VIGA'!X276</f>
        <v>TRAMO 3</v>
      </c>
      <c r="B108" s="245">
        <v>43</v>
      </c>
      <c r="C108" s="242" t="str">
        <v>L.I. - 21</v>
      </c>
      <c r="D108" s="257">
        <v>0</v>
      </c>
      <c r="E108" s="258">
        <v>0</v>
      </c>
      <c r="F108" s="258">
        <v>0</v>
      </c>
      <c r="G108" s="258">
        <v>0</v>
      </c>
      <c r="H108" s="258">
        <v>0</v>
      </c>
      <c r="I108" s="258">
        <v>0</v>
      </c>
      <c r="J108" s="258">
        <v>0</v>
      </c>
      <c r="K108" s="258">
        <v>0</v>
      </c>
      <c r="L108" s="258">
        <v>0</v>
      </c>
      <c r="M108" s="258">
        <v>0</v>
      </c>
      <c r="N108" s="268">
        <v>0</v>
      </c>
      <c r="O108" s="273">
        <v>0</v>
      </c>
      <c r="P108" s="258">
        <v>0</v>
      </c>
      <c r="Q108" s="258">
        <v>0</v>
      </c>
      <c r="R108" s="258">
        <v>0</v>
      </c>
      <c r="S108" s="258">
        <v>0</v>
      </c>
      <c r="T108" s="258">
        <v>0</v>
      </c>
      <c r="U108" s="258">
        <v>0</v>
      </c>
      <c r="V108" s="258">
        <v>0</v>
      </c>
      <c r="W108" s="258">
        <v>0</v>
      </c>
      <c r="X108" s="268">
        <v>0</v>
      </c>
      <c r="Y108" s="257" t="e">
        <v>#DIV/0!</v>
      </c>
      <c r="Z108" s="258" t="e">
        <v>#DIV/0!</v>
      </c>
      <c r="AA108" s="258" t="e">
        <v>#DIV/0!</v>
      </c>
      <c r="AB108" s="258" t="e">
        <v>#DIV/0!</v>
      </c>
      <c r="AC108" s="258" t="e">
        <v>#DIV/0!</v>
      </c>
      <c r="AD108" s="258" t="e">
        <v>#DIV/0!</v>
      </c>
      <c r="AE108" s="258" t="e">
        <v>#DIV/0!</v>
      </c>
      <c r="AF108" s="258" t="e">
        <v>#DIV/0!</v>
      </c>
      <c r="AG108" s="258" t="e">
        <v>#DIV/0!</v>
      </c>
      <c r="AH108" s="281" t="e">
        <v>#DIV/0!</v>
      </c>
      <c r="AI108" s="257">
        <v>0</v>
      </c>
      <c r="AJ108" s="258">
        <v>0</v>
      </c>
      <c r="AK108" s="258">
        <v>0</v>
      </c>
      <c r="AL108" s="258">
        <v>0</v>
      </c>
      <c r="AM108" s="258">
        <v>0</v>
      </c>
      <c r="AN108" s="258">
        <v>0</v>
      </c>
      <c r="AO108" s="258">
        <v>0</v>
      </c>
      <c r="AP108" s="258">
        <v>0</v>
      </c>
      <c r="AQ108" s="258">
        <v>0</v>
      </c>
      <c r="AR108" s="259">
        <v>0</v>
      </c>
      <c r="AS108" s="273">
        <v>0</v>
      </c>
      <c r="AT108" s="258">
        <v>0</v>
      </c>
      <c r="AU108" s="258">
        <v>0</v>
      </c>
      <c r="AV108" s="258">
        <v>0</v>
      </c>
      <c r="AW108" s="258">
        <v>0</v>
      </c>
      <c r="AX108" s="258">
        <v>0</v>
      </c>
      <c r="AY108" s="258">
        <v>0</v>
      </c>
      <c r="AZ108" s="258">
        <v>0</v>
      </c>
      <c r="BA108" s="258">
        <v>0</v>
      </c>
      <c r="BB108" s="268">
        <v>0</v>
      </c>
      <c r="BC108" s="257">
        <v>0</v>
      </c>
      <c r="BD108" s="258">
        <v>0</v>
      </c>
      <c r="BE108" s="258">
        <v>0</v>
      </c>
      <c r="BF108" s="258">
        <v>0</v>
      </c>
      <c r="BG108" s="258">
        <v>0</v>
      </c>
      <c r="BH108" s="258">
        <v>0</v>
      </c>
      <c r="BI108" s="258">
        <v>0</v>
      </c>
      <c r="BJ108" s="258">
        <v>0</v>
      </c>
      <c r="BK108" s="258">
        <v>0</v>
      </c>
      <c r="BL108" s="274">
        <v>0</v>
      </c>
    </row>
    <row r="109" spans="1:64" x14ac:dyDescent="0.25">
      <c r="A109" s="345"/>
      <c r="B109" s="246">
        <v>43</v>
      </c>
      <c r="C109" s="243" t="str">
        <v>L.I. - 22</v>
      </c>
      <c r="D109" s="260">
        <v>0</v>
      </c>
      <c r="E109" s="261">
        <v>0</v>
      </c>
      <c r="F109" s="261">
        <v>0</v>
      </c>
      <c r="G109" s="261">
        <v>0</v>
      </c>
      <c r="H109" s="261">
        <v>0</v>
      </c>
      <c r="I109" s="261">
        <v>0</v>
      </c>
      <c r="J109" s="261">
        <v>0</v>
      </c>
      <c r="K109" s="261">
        <v>0</v>
      </c>
      <c r="L109" s="261">
        <v>0</v>
      </c>
      <c r="M109" s="261">
        <v>0</v>
      </c>
      <c r="N109" s="269">
        <v>0</v>
      </c>
      <c r="O109" s="275">
        <v>0</v>
      </c>
      <c r="P109" s="261">
        <v>0</v>
      </c>
      <c r="Q109" s="261">
        <v>0</v>
      </c>
      <c r="R109" s="261">
        <v>0</v>
      </c>
      <c r="S109" s="261">
        <v>0</v>
      </c>
      <c r="T109" s="261">
        <v>0</v>
      </c>
      <c r="U109" s="261">
        <v>0</v>
      </c>
      <c r="V109" s="261">
        <v>0</v>
      </c>
      <c r="W109" s="261">
        <v>0</v>
      </c>
      <c r="X109" s="269">
        <v>0</v>
      </c>
      <c r="Y109" s="260" t="e">
        <v>#DIV/0!</v>
      </c>
      <c r="Z109" s="261" t="e">
        <v>#DIV/0!</v>
      </c>
      <c r="AA109" s="261" t="e">
        <v>#DIV/0!</v>
      </c>
      <c r="AB109" s="261" t="e">
        <v>#DIV/0!</v>
      </c>
      <c r="AC109" s="261" t="e">
        <v>#DIV/0!</v>
      </c>
      <c r="AD109" s="261" t="e">
        <v>#DIV/0!</v>
      </c>
      <c r="AE109" s="261" t="e">
        <v>#DIV/0!</v>
      </c>
      <c r="AF109" s="261" t="e">
        <v>#DIV/0!</v>
      </c>
      <c r="AG109" s="261" t="e">
        <v>#DIV/0!</v>
      </c>
      <c r="AH109" s="282" t="e">
        <v>#DIV/0!</v>
      </c>
      <c r="AI109" s="260">
        <v>0</v>
      </c>
      <c r="AJ109" s="261">
        <v>0</v>
      </c>
      <c r="AK109" s="261">
        <v>0</v>
      </c>
      <c r="AL109" s="261">
        <v>0</v>
      </c>
      <c r="AM109" s="261">
        <v>0</v>
      </c>
      <c r="AN109" s="261">
        <v>0</v>
      </c>
      <c r="AO109" s="261">
        <v>0</v>
      </c>
      <c r="AP109" s="261">
        <v>0</v>
      </c>
      <c r="AQ109" s="261">
        <v>0</v>
      </c>
      <c r="AR109" s="262">
        <v>0</v>
      </c>
      <c r="AS109" s="275">
        <v>0</v>
      </c>
      <c r="AT109" s="261">
        <v>0</v>
      </c>
      <c r="AU109" s="261">
        <v>0</v>
      </c>
      <c r="AV109" s="261">
        <v>0</v>
      </c>
      <c r="AW109" s="261">
        <v>0</v>
      </c>
      <c r="AX109" s="261">
        <v>0</v>
      </c>
      <c r="AY109" s="261">
        <v>0</v>
      </c>
      <c r="AZ109" s="261">
        <v>0</v>
      </c>
      <c r="BA109" s="261">
        <v>0</v>
      </c>
      <c r="BB109" s="269">
        <v>0</v>
      </c>
      <c r="BC109" s="260">
        <v>0</v>
      </c>
      <c r="BD109" s="261">
        <v>0</v>
      </c>
      <c r="BE109" s="261">
        <v>0</v>
      </c>
      <c r="BF109" s="261">
        <v>0</v>
      </c>
      <c r="BG109" s="261">
        <v>0</v>
      </c>
      <c r="BH109" s="261">
        <v>0</v>
      </c>
      <c r="BI109" s="261">
        <v>0</v>
      </c>
      <c r="BJ109" s="261">
        <v>0</v>
      </c>
      <c r="BK109" s="261">
        <v>0</v>
      </c>
      <c r="BL109" s="276">
        <v>0</v>
      </c>
    </row>
    <row r="110" spans="1:64" x14ac:dyDescent="0.25">
      <c r="A110" s="345"/>
      <c r="B110" s="246">
        <v>43</v>
      </c>
      <c r="C110" s="243" t="str">
        <v>L.I. - 23</v>
      </c>
      <c r="D110" s="260">
        <v>0</v>
      </c>
      <c r="E110" s="261">
        <v>0</v>
      </c>
      <c r="F110" s="261">
        <v>0</v>
      </c>
      <c r="G110" s="261">
        <v>0</v>
      </c>
      <c r="H110" s="261">
        <v>0</v>
      </c>
      <c r="I110" s="261">
        <v>0</v>
      </c>
      <c r="J110" s="261">
        <v>0</v>
      </c>
      <c r="K110" s="261">
        <v>0</v>
      </c>
      <c r="L110" s="261">
        <v>0</v>
      </c>
      <c r="M110" s="261">
        <v>0</v>
      </c>
      <c r="N110" s="269">
        <v>0</v>
      </c>
      <c r="O110" s="275">
        <v>0</v>
      </c>
      <c r="P110" s="261">
        <v>0</v>
      </c>
      <c r="Q110" s="261">
        <v>0</v>
      </c>
      <c r="R110" s="261">
        <v>0</v>
      </c>
      <c r="S110" s="261">
        <v>0</v>
      </c>
      <c r="T110" s="261">
        <v>0</v>
      </c>
      <c r="U110" s="261">
        <v>0</v>
      </c>
      <c r="V110" s="261">
        <v>0</v>
      </c>
      <c r="W110" s="261">
        <v>0</v>
      </c>
      <c r="X110" s="269">
        <v>0</v>
      </c>
      <c r="Y110" s="260" t="e">
        <v>#DIV/0!</v>
      </c>
      <c r="Z110" s="261" t="e">
        <v>#DIV/0!</v>
      </c>
      <c r="AA110" s="261" t="e">
        <v>#DIV/0!</v>
      </c>
      <c r="AB110" s="261" t="e">
        <v>#DIV/0!</v>
      </c>
      <c r="AC110" s="261" t="e">
        <v>#DIV/0!</v>
      </c>
      <c r="AD110" s="261" t="e">
        <v>#DIV/0!</v>
      </c>
      <c r="AE110" s="261" t="e">
        <v>#DIV/0!</v>
      </c>
      <c r="AF110" s="261" t="e">
        <v>#DIV/0!</v>
      </c>
      <c r="AG110" s="261" t="e">
        <v>#DIV/0!</v>
      </c>
      <c r="AH110" s="282" t="e">
        <v>#DIV/0!</v>
      </c>
      <c r="AI110" s="260">
        <v>0</v>
      </c>
      <c r="AJ110" s="261">
        <v>0</v>
      </c>
      <c r="AK110" s="261">
        <v>0</v>
      </c>
      <c r="AL110" s="261">
        <v>0</v>
      </c>
      <c r="AM110" s="261">
        <v>0</v>
      </c>
      <c r="AN110" s="261">
        <v>0</v>
      </c>
      <c r="AO110" s="261">
        <v>0</v>
      </c>
      <c r="AP110" s="261">
        <v>0</v>
      </c>
      <c r="AQ110" s="261">
        <v>0</v>
      </c>
      <c r="AR110" s="262">
        <v>0</v>
      </c>
      <c r="AS110" s="275">
        <v>0</v>
      </c>
      <c r="AT110" s="261">
        <v>0</v>
      </c>
      <c r="AU110" s="261">
        <v>0</v>
      </c>
      <c r="AV110" s="261">
        <v>0</v>
      </c>
      <c r="AW110" s="261">
        <v>0</v>
      </c>
      <c r="AX110" s="261">
        <v>0</v>
      </c>
      <c r="AY110" s="261">
        <v>0</v>
      </c>
      <c r="AZ110" s="261">
        <v>0</v>
      </c>
      <c r="BA110" s="261">
        <v>0</v>
      </c>
      <c r="BB110" s="269">
        <v>0</v>
      </c>
      <c r="BC110" s="260">
        <v>0</v>
      </c>
      <c r="BD110" s="261">
        <v>0</v>
      </c>
      <c r="BE110" s="261">
        <v>0</v>
      </c>
      <c r="BF110" s="261">
        <v>0</v>
      </c>
      <c r="BG110" s="261">
        <v>0</v>
      </c>
      <c r="BH110" s="261">
        <v>0</v>
      </c>
      <c r="BI110" s="261">
        <v>0</v>
      </c>
      <c r="BJ110" s="261">
        <v>0</v>
      </c>
      <c r="BK110" s="261">
        <v>0</v>
      </c>
      <c r="BL110" s="276">
        <v>0</v>
      </c>
    </row>
    <row r="111" spans="1:64" x14ac:dyDescent="0.25">
      <c r="A111" s="345"/>
      <c r="B111" s="246">
        <v>43</v>
      </c>
      <c r="C111" s="243" t="str">
        <v>L.I. - 24</v>
      </c>
      <c r="D111" s="260">
        <v>0</v>
      </c>
      <c r="E111" s="261">
        <v>0</v>
      </c>
      <c r="F111" s="261">
        <v>0</v>
      </c>
      <c r="G111" s="261">
        <v>0</v>
      </c>
      <c r="H111" s="261">
        <v>0</v>
      </c>
      <c r="I111" s="261">
        <v>0</v>
      </c>
      <c r="J111" s="261">
        <v>0</v>
      </c>
      <c r="K111" s="261">
        <v>0</v>
      </c>
      <c r="L111" s="261">
        <v>0</v>
      </c>
      <c r="M111" s="261">
        <v>0</v>
      </c>
      <c r="N111" s="269">
        <v>0</v>
      </c>
      <c r="O111" s="275">
        <v>0</v>
      </c>
      <c r="P111" s="261">
        <v>0</v>
      </c>
      <c r="Q111" s="261">
        <v>0</v>
      </c>
      <c r="R111" s="261">
        <v>0</v>
      </c>
      <c r="S111" s="261">
        <v>0</v>
      </c>
      <c r="T111" s="261">
        <v>0</v>
      </c>
      <c r="U111" s="261">
        <v>0</v>
      </c>
      <c r="V111" s="261">
        <v>0</v>
      </c>
      <c r="W111" s="261">
        <v>0</v>
      </c>
      <c r="X111" s="269">
        <v>0</v>
      </c>
      <c r="Y111" s="260" t="e">
        <v>#DIV/0!</v>
      </c>
      <c r="Z111" s="261" t="e">
        <v>#DIV/0!</v>
      </c>
      <c r="AA111" s="261" t="e">
        <v>#DIV/0!</v>
      </c>
      <c r="AB111" s="261" t="e">
        <v>#DIV/0!</v>
      </c>
      <c r="AC111" s="261" t="e">
        <v>#DIV/0!</v>
      </c>
      <c r="AD111" s="261" t="e">
        <v>#DIV/0!</v>
      </c>
      <c r="AE111" s="261" t="e">
        <v>#DIV/0!</v>
      </c>
      <c r="AF111" s="261" t="e">
        <v>#DIV/0!</v>
      </c>
      <c r="AG111" s="261" t="e">
        <v>#DIV/0!</v>
      </c>
      <c r="AH111" s="282" t="e">
        <v>#DIV/0!</v>
      </c>
      <c r="AI111" s="260">
        <v>0</v>
      </c>
      <c r="AJ111" s="261">
        <v>0</v>
      </c>
      <c r="AK111" s="261">
        <v>0</v>
      </c>
      <c r="AL111" s="261">
        <v>0</v>
      </c>
      <c r="AM111" s="261">
        <v>0</v>
      </c>
      <c r="AN111" s="261">
        <v>0</v>
      </c>
      <c r="AO111" s="261">
        <v>0</v>
      </c>
      <c r="AP111" s="261">
        <v>0</v>
      </c>
      <c r="AQ111" s="261">
        <v>0</v>
      </c>
      <c r="AR111" s="262">
        <v>0</v>
      </c>
      <c r="AS111" s="275">
        <v>0</v>
      </c>
      <c r="AT111" s="261">
        <v>0</v>
      </c>
      <c r="AU111" s="261">
        <v>0</v>
      </c>
      <c r="AV111" s="261">
        <v>0</v>
      </c>
      <c r="AW111" s="261">
        <v>0</v>
      </c>
      <c r="AX111" s="261">
        <v>0</v>
      </c>
      <c r="AY111" s="261">
        <v>0</v>
      </c>
      <c r="AZ111" s="261">
        <v>0</v>
      </c>
      <c r="BA111" s="261">
        <v>0</v>
      </c>
      <c r="BB111" s="269">
        <v>0</v>
      </c>
      <c r="BC111" s="260">
        <v>0</v>
      </c>
      <c r="BD111" s="261">
        <v>0</v>
      </c>
      <c r="BE111" s="261">
        <v>0</v>
      </c>
      <c r="BF111" s="261">
        <v>0</v>
      </c>
      <c r="BG111" s="261">
        <v>0</v>
      </c>
      <c r="BH111" s="261">
        <v>0</v>
      </c>
      <c r="BI111" s="261">
        <v>0</v>
      </c>
      <c r="BJ111" s="261">
        <v>0</v>
      </c>
      <c r="BK111" s="261">
        <v>0</v>
      </c>
      <c r="BL111" s="276">
        <v>0</v>
      </c>
    </row>
    <row r="112" spans="1:64" x14ac:dyDescent="0.25">
      <c r="A112" s="345"/>
      <c r="B112" s="246">
        <v>43</v>
      </c>
      <c r="C112" s="243" t="str">
        <v>L.I. - 25</v>
      </c>
      <c r="D112" s="260">
        <v>0</v>
      </c>
      <c r="E112" s="261">
        <v>0</v>
      </c>
      <c r="F112" s="261">
        <v>0</v>
      </c>
      <c r="G112" s="261">
        <v>0</v>
      </c>
      <c r="H112" s="261">
        <v>0</v>
      </c>
      <c r="I112" s="261">
        <v>0</v>
      </c>
      <c r="J112" s="261">
        <v>0</v>
      </c>
      <c r="K112" s="261">
        <v>0</v>
      </c>
      <c r="L112" s="261">
        <v>0</v>
      </c>
      <c r="M112" s="261">
        <v>0</v>
      </c>
      <c r="N112" s="269">
        <v>0</v>
      </c>
      <c r="O112" s="275">
        <v>0</v>
      </c>
      <c r="P112" s="261">
        <v>0</v>
      </c>
      <c r="Q112" s="261">
        <v>0</v>
      </c>
      <c r="R112" s="261">
        <v>0</v>
      </c>
      <c r="S112" s="261">
        <v>0</v>
      </c>
      <c r="T112" s="261">
        <v>0</v>
      </c>
      <c r="U112" s="261">
        <v>0</v>
      </c>
      <c r="V112" s="261">
        <v>0</v>
      </c>
      <c r="W112" s="261">
        <v>0</v>
      </c>
      <c r="X112" s="269">
        <v>0</v>
      </c>
      <c r="Y112" s="260" t="e">
        <v>#DIV/0!</v>
      </c>
      <c r="Z112" s="261" t="e">
        <v>#DIV/0!</v>
      </c>
      <c r="AA112" s="261" t="e">
        <v>#DIV/0!</v>
      </c>
      <c r="AB112" s="261" t="e">
        <v>#DIV/0!</v>
      </c>
      <c r="AC112" s="261" t="e">
        <v>#DIV/0!</v>
      </c>
      <c r="AD112" s="261" t="e">
        <v>#DIV/0!</v>
      </c>
      <c r="AE112" s="261" t="e">
        <v>#DIV/0!</v>
      </c>
      <c r="AF112" s="261" t="e">
        <v>#DIV/0!</v>
      </c>
      <c r="AG112" s="261" t="e">
        <v>#DIV/0!</v>
      </c>
      <c r="AH112" s="282" t="e">
        <v>#DIV/0!</v>
      </c>
      <c r="AI112" s="260">
        <v>0</v>
      </c>
      <c r="AJ112" s="261">
        <v>0</v>
      </c>
      <c r="AK112" s="261">
        <v>0</v>
      </c>
      <c r="AL112" s="261">
        <v>0</v>
      </c>
      <c r="AM112" s="261">
        <v>0</v>
      </c>
      <c r="AN112" s="261">
        <v>0</v>
      </c>
      <c r="AO112" s="261">
        <v>0</v>
      </c>
      <c r="AP112" s="261">
        <v>0</v>
      </c>
      <c r="AQ112" s="261">
        <v>0</v>
      </c>
      <c r="AR112" s="262">
        <v>0</v>
      </c>
      <c r="AS112" s="275">
        <v>0</v>
      </c>
      <c r="AT112" s="261">
        <v>0</v>
      </c>
      <c r="AU112" s="261">
        <v>0</v>
      </c>
      <c r="AV112" s="261">
        <v>0</v>
      </c>
      <c r="AW112" s="261">
        <v>0</v>
      </c>
      <c r="AX112" s="261">
        <v>0</v>
      </c>
      <c r="AY112" s="261">
        <v>0</v>
      </c>
      <c r="AZ112" s="261">
        <v>0</v>
      </c>
      <c r="BA112" s="261">
        <v>0</v>
      </c>
      <c r="BB112" s="269">
        <v>0</v>
      </c>
      <c r="BC112" s="260">
        <v>0</v>
      </c>
      <c r="BD112" s="261">
        <v>0</v>
      </c>
      <c r="BE112" s="261">
        <v>0</v>
      </c>
      <c r="BF112" s="261">
        <v>0</v>
      </c>
      <c r="BG112" s="261">
        <v>0</v>
      </c>
      <c r="BH112" s="261">
        <v>0</v>
      </c>
      <c r="BI112" s="261">
        <v>0</v>
      </c>
      <c r="BJ112" s="261">
        <v>0</v>
      </c>
      <c r="BK112" s="261">
        <v>0</v>
      </c>
      <c r="BL112" s="276">
        <v>0</v>
      </c>
    </row>
    <row r="113" spans="1:64" x14ac:dyDescent="0.25">
      <c r="A113" s="345"/>
      <c r="B113" s="246">
        <v>43</v>
      </c>
      <c r="C113" s="243" t="str">
        <v>L.I. - 26</v>
      </c>
      <c r="D113" s="260">
        <v>0</v>
      </c>
      <c r="E113" s="261">
        <v>0</v>
      </c>
      <c r="F113" s="261">
        <v>0</v>
      </c>
      <c r="G113" s="261">
        <v>0</v>
      </c>
      <c r="H113" s="261">
        <v>0</v>
      </c>
      <c r="I113" s="261">
        <v>0</v>
      </c>
      <c r="J113" s="261">
        <v>0</v>
      </c>
      <c r="K113" s="261">
        <v>0</v>
      </c>
      <c r="L113" s="261">
        <v>0</v>
      </c>
      <c r="M113" s="261">
        <v>0</v>
      </c>
      <c r="N113" s="269">
        <v>0</v>
      </c>
      <c r="O113" s="275">
        <v>0</v>
      </c>
      <c r="P113" s="261">
        <v>0</v>
      </c>
      <c r="Q113" s="261">
        <v>0</v>
      </c>
      <c r="R113" s="261">
        <v>0</v>
      </c>
      <c r="S113" s="261">
        <v>0</v>
      </c>
      <c r="T113" s="261">
        <v>0</v>
      </c>
      <c r="U113" s="261">
        <v>0</v>
      </c>
      <c r="V113" s="261">
        <v>0</v>
      </c>
      <c r="W113" s="261">
        <v>0</v>
      </c>
      <c r="X113" s="269">
        <v>0</v>
      </c>
      <c r="Y113" s="260" t="e">
        <v>#DIV/0!</v>
      </c>
      <c r="Z113" s="261" t="e">
        <v>#DIV/0!</v>
      </c>
      <c r="AA113" s="261" t="e">
        <v>#DIV/0!</v>
      </c>
      <c r="AB113" s="261" t="e">
        <v>#DIV/0!</v>
      </c>
      <c r="AC113" s="261" t="e">
        <v>#DIV/0!</v>
      </c>
      <c r="AD113" s="261" t="e">
        <v>#DIV/0!</v>
      </c>
      <c r="AE113" s="261" t="e">
        <v>#DIV/0!</v>
      </c>
      <c r="AF113" s="261" t="e">
        <v>#DIV/0!</v>
      </c>
      <c r="AG113" s="261" t="e">
        <v>#DIV/0!</v>
      </c>
      <c r="AH113" s="282" t="e">
        <v>#DIV/0!</v>
      </c>
      <c r="AI113" s="260">
        <v>0</v>
      </c>
      <c r="AJ113" s="261">
        <v>0</v>
      </c>
      <c r="AK113" s="261">
        <v>0</v>
      </c>
      <c r="AL113" s="261">
        <v>0</v>
      </c>
      <c r="AM113" s="261">
        <v>0</v>
      </c>
      <c r="AN113" s="261">
        <v>0</v>
      </c>
      <c r="AO113" s="261">
        <v>0</v>
      </c>
      <c r="AP113" s="261">
        <v>0</v>
      </c>
      <c r="AQ113" s="261">
        <v>0</v>
      </c>
      <c r="AR113" s="262">
        <v>0</v>
      </c>
      <c r="AS113" s="275">
        <v>0</v>
      </c>
      <c r="AT113" s="261">
        <v>0</v>
      </c>
      <c r="AU113" s="261">
        <v>0</v>
      </c>
      <c r="AV113" s="261">
        <v>0</v>
      </c>
      <c r="AW113" s="261">
        <v>0</v>
      </c>
      <c r="AX113" s="261">
        <v>0</v>
      </c>
      <c r="AY113" s="261">
        <v>0</v>
      </c>
      <c r="AZ113" s="261">
        <v>0</v>
      </c>
      <c r="BA113" s="261">
        <v>0</v>
      </c>
      <c r="BB113" s="269">
        <v>0</v>
      </c>
      <c r="BC113" s="260">
        <v>0</v>
      </c>
      <c r="BD113" s="261">
        <v>0</v>
      </c>
      <c r="BE113" s="261">
        <v>0</v>
      </c>
      <c r="BF113" s="261">
        <v>0</v>
      </c>
      <c r="BG113" s="261">
        <v>0</v>
      </c>
      <c r="BH113" s="261">
        <v>0</v>
      </c>
      <c r="BI113" s="261">
        <v>0</v>
      </c>
      <c r="BJ113" s="261">
        <v>0</v>
      </c>
      <c r="BK113" s="261">
        <v>0</v>
      </c>
      <c r="BL113" s="276">
        <v>0</v>
      </c>
    </row>
    <row r="114" spans="1:64" x14ac:dyDescent="0.25">
      <c r="A114" s="345"/>
      <c r="B114" s="246">
        <v>43</v>
      </c>
      <c r="C114" s="243" t="str">
        <v>L.I. - 27</v>
      </c>
      <c r="D114" s="260">
        <v>0</v>
      </c>
      <c r="E114" s="261">
        <v>0</v>
      </c>
      <c r="F114" s="261">
        <v>0</v>
      </c>
      <c r="G114" s="261">
        <v>0</v>
      </c>
      <c r="H114" s="261">
        <v>0</v>
      </c>
      <c r="I114" s="261">
        <v>0</v>
      </c>
      <c r="J114" s="261">
        <v>0</v>
      </c>
      <c r="K114" s="261">
        <v>0</v>
      </c>
      <c r="L114" s="261">
        <v>0</v>
      </c>
      <c r="M114" s="261">
        <v>0</v>
      </c>
      <c r="N114" s="269">
        <v>0</v>
      </c>
      <c r="O114" s="275">
        <v>0</v>
      </c>
      <c r="P114" s="261">
        <v>0</v>
      </c>
      <c r="Q114" s="261">
        <v>0</v>
      </c>
      <c r="R114" s="261">
        <v>0</v>
      </c>
      <c r="S114" s="261">
        <v>0</v>
      </c>
      <c r="T114" s="261">
        <v>0</v>
      </c>
      <c r="U114" s="261">
        <v>0</v>
      </c>
      <c r="V114" s="261">
        <v>0</v>
      </c>
      <c r="W114" s="261">
        <v>0</v>
      </c>
      <c r="X114" s="269">
        <v>0</v>
      </c>
      <c r="Y114" s="260" t="e">
        <v>#DIV/0!</v>
      </c>
      <c r="Z114" s="261" t="e">
        <v>#DIV/0!</v>
      </c>
      <c r="AA114" s="261" t="e">
        <v>#DIV/0!</v>
      </c>
      <c r="AB114" s="261" t="e">
        <v>#DIV/0!</v>
      </c>
      <c r="AC114" s="261" t="e">
        <v>#DIV/0!</v>
      </c>
      <c r="AD114" s="261" t="e">
        <v>#DIV/0!</v>
      </c>
      <c r="AE114" s="261" t="e">
        <v>#DIV/0!</v>
      </c>
      <c r="AF114" s="261" t="e">
        <v>#DIV/0!</v>
      </c>
      <c r="AG114" s="261" t="e">
        <v>#DIV/0!</v>
      </c>
      <c r="AH114" s="282" t="e">
        <v>#DIV/0!</v>
      </c>
      <c r="AI114" s="260">
        <v>0</v>
      </c>
      <c r="AJ114" s="261">
        <v>0</v>
      </c>
      <c r="AK114" s="261">
        <v>0</v>
      </c>
      <c r="AL114" s="261">
        <v>0</v>
      </c>
      <c r="AM114" s="261">
        <v>0</v>
      </c>
      <c r="AN114" s="261">
        <v>0</v>
      </c>
      <c r="AO114" s="261">
        <v>0</v>
      </c>
      <c r="AP114" s="261">
        <v>0</v>
      </c>
      <c r="AQ114" s="261">
        <v>0</v>
      </c>
      <c r="AR114" s="262">
        <v>0</v>
      </c>
      <c r="AS114" s="275">
        <v>0</v>
      </c>
      <c r="AT114" s="261">
        <v>0</v>
      </c>
      <c r="AU114" s="261">
        <v>0</v>
      </c>
      <c r="AV114" s="261">
        <v>0</v>
      </c>
      <c r="AW114" s="261">
        <v>0</v>
      </c>
      <c r="AX114" s="261">
        <v>0</v>
      </c>
      <c r="AY114" s="261">
        <v>0</v>
      </c>
      <c r="AZ114" s="261">
        <v>0</v>
      </c>
      <c r="BA114" s="261">
        <v>0</v>
      </c>
      <c r="BB114" s="269">
        <v>0</v>
      </c>
      <c r="BC114" s="260">
        <v>0</v>
      </c>
      <c r="BD114" s="261">
        <v>0</v>
      </c>
      <c r="BE114" s="261">
        <v>0</v>
      </c>
      <c r="BF114" s="261">
        <v>0</v>
      </c>
      <c r="BG114" s="261">
        <v>0</v>
      </c>
      <c r="BH114" s="261">
        <v>0</v>
      </c>
      <c r="BI114" s="261">
        <v>0</v>
      </c>
      <c r="BJ114" s="261">
        <v>0</v>
      </c>
      <c r="BK114" s="261">
        <v>0</v>
      </c>
      <c r="BL114" s="276">
        <v>0</v>
      </c>
    </row>
    <row r="115" spans="1:64" x14ac:dyDescent="0.25">
      <c r="A115" s="345"/>
      <c r="B115" s="246">
        <v>43</v>
      </c>
      <c r="C115" s="243" t="str">
        <v>L.I. - 28</v>
      </c>
      <c r="D115" s="260">
        <v>0</v>
      </c>
      <c r="E115" s="261">
        <v>0</v>
      </c>
      <c r="F115" s="261">
        <v>0</v>
      </c>
      <c r="G115" s="261">
        <v>0</v>
      </c>
      <c r="H115" s="261">
        <v>0</v>
      </c>
      <c r="I115" s="261">
        <v>0</v>
      </c>
      <c r="J115" s="261">
        <v>0</v>
      </c>
      <c r="K115" s="261">
        <v>0</v>
      </c>
      <c r="L115" s="261">
        <v>0</v>
      </c>
      <c r="M115" s="261">
        <v>0</v>
      </c>
      <c r="N115" s="269">
        <v>0</v>
      </c>
      <c r="O115" s="275">
        <v>0</v>
      </c>
      <c r="P115" s="261">
        <v>0</v>
      </c>
      <c r="Q115" s="261">
        <v>0</v>
      </c>
      <c r="R115" s="261">
        <v>0</v>
      </c>
      <c r="S115" s="261">
        <v>0</v>
      </c>
      <c r="T115" s="261">
        <v>0</v>
      </c>
      <c r="U115" s="261">
        <v>0</v>
      </c>
      <c r="V115" s="261">
        <v>0</v>
      </c>
      <c r="W115" s="261">
        <v>0</v>
      </c>
      <c r="X115" s="269">
        <v>0</v>
      </c>
      <c r="Y115" s="260" t="e">
        <v>#DIV/0!</v>
      </c>
      <c r="Z115" s="261" t="e">
        <v>#DIV/0!</v>
      </c>
      <c r="AA115" s="261" t="e">
        <v>#DIV/0!</v>
      </c>
      <c r="AB115" s="261" t="e">
        <v>#DIV/0!</v>
      </c>
      <c r="AC115" s="261" t="e">
        <v>#DIV/0!</v>
      </c>
      <c r="AD115" s="261" t="e">
        <v>#DIV/0!</v>
      </c>
      <c r="AE115" s="261" t="e">
        <v>#DIV/0!</v>
      </c>
      <c r="AF115" s="261" t="e">
        <v>#DIV/0!</v>
      </c>
      <c r="AG115" s="261" t="e">
        <v>#DIV/0!</v>
      </c>
      <c r="AH115" s="282" t="e">
        <v>#DIV/0!</v>
      </c>
      <c r="AI115" s="260">
        <v>0</v>
      </c>
      <c r="AJ115" s="261">
        <v>0</v>
      </c>
      <c r="AK115" s="261">
        <v>0</v>
      </c>
      <c r="AL115" s="261">
        <v>0</v>
      </c>
      <c r="AM115" s="261">
        <v>0</v>
      </c>
      <c r="AN115" s="261">
        <v>0</v>
      </c>
      <c r="AO115" s="261">
        <v>0</v>
      </c>
      <c r="AP115" s="261">
        <v>0</v>
      </c>
      <c r="AQ115" s="261">
        <v>0</v>
      </c>
      <c r="AR115" s="262">
        <v>0</v>
      </c>
      <c r="AS115" s="275">
        <v>0</v>
      </c>
      <c r="AT115" s="261">
        <v>0</v>
      </c>
      <c r="AU115" s="261">
        <v>0</v>
      </c>
      <c r="AV115" s="261">
        <v>0</v>
      </c>
      <c r="AW115" s="261">
        <v>0</v>
      </c>
      <c r="AX115" s="261">
        <v>0</v>
      </c>
      <c r="AY115" s="261">
        <v>0</v>
      </c>
      <c r="AZ115" s="261">
        <v>0</v>
      </c>
      <c r="BA115" s="261">
        <v>0</v>
      </c>
      <c r="BB115" s="269">
        <v>0</v>
      </c>
      <c r="BC115" s="260">
        <v>0</v>
      </c>
      <c r="BD115" s="261">
        <v>0</v>
      </c>
      <c r="BE115" s="261">
        <v>0</v>
      </c>
      <c r="BF115" s="261">
        <v>0</v>
      </c>
      <c r="BG115" s="261">
        <v>0</v>
      </c>
      <c r="BH115" s="261">
        <v>0</v>
      </c>
      <c r="BI115" s="261">
        <v>0</v>
      </c>
      <c r="BJ115" s="261">
        <v>0</v>
      </c>
      <c r="BK115" s="261">
        <v>0</v>
      </c>
      <c r="BL115" s="276">
        <v>0</v>
      </c>
    </row>
    <row r="116" spans="1:64" x14ac:dyDescent="0.25">
      <c r="A116" s="345"/>
      <c r="B116" s="246">
        <v>43</v>
      </c>
      <c r="C116" s="243" t="str">
        <v>L.I. - 29</v>
      </c>
      <c r="D116" s="260">
        <v>0</v>
      </c>
      <c r="E116" s="261">
        <v>0</v>
      </c>
      <c r="F116" s="261">
        <v>0</v>
      </c>
      <c r="G116" s="261">
        <v>0</v>
      </c>
      <c r="H116" s="261">
        <v>0</v>
      </c>
      <c r="I116" s="261">
        <v>0</v>
      </c>
      <c r="J116" s="261">
        <v>0</v>
      </c>
      <c r="K116" s="261">
        <v>0</v>
      </c>
      <c r="L116" s="261">
        <v>0</v>
      </c>
      <c r="M116" s="261">
        <v>0</v>
      </c>
      <c r="N116" s="269">
        <v>0</v>
      </c>
      <c r="O116" s="275">
        <v>0</v>
      </c>
      <c r="P116" s="261">
        <v>0</v>
      </c>
      <c r="Q116" s="261">
        <v>0</v>
      </c>
      <c r="R116" s="261">
        <v>0</v>
      </c>
      <c r="S116" s="261">
        <v>0</v>
      </c>
      <c r="T116" s="261">
        <v>0</v>
      </c>
      <c r="U116" s="261">
        <v>0</v>
      </c>
      <c r="V116" s="261">
        <v>0</v>
      </c>
      <c r="W116" s="261">
        <v>0</v>
      </c>
      <c r="X116" s="269">
        <v>0</v>
      </c>
      <c r="Y116" s="260" t="e">
        <v>#DIV/0!</v>
      </c>
      <c r="Z116" s="261" t="e">
        <v>#DIV/0!</v>
      </c>
      <c r="AA116" s="261" t="e">
        <v>#DIV/0!</v>
      </c>
      <c r="AB116" s="261" t="e">
        <v>#DIV/0!</v>
      </c>
      <c r="AC116" s="261" t="e">
        <v>#DIV/0!</v>
      </c>
      <c r="AD116" s="261" t="e">
        <v>#DIV/0!</v>
      </c>
      <c r="AE116" s="261" t="e">
        <v>#DIV/0!</v>
      </c>
      <c r="AF116" s="261" t="e">
        <v>#DIV/0!</v>
      </c>
      <c r="AG116" s="261" t="e">
        <v>#DIV/0!</v>
      </c>
      <c r="AH116" s="282" t="e">
        <v>#DIV/0!</v>
      </c>
      <c r="AI116" s="260">
        <v>0</v>
      </c>
      <c r="AJ116" s="261">
        <v>0</v>
      </c>
      <c r="AK116" s="261">
        <v>0</v>
      </c>
      <c r="AL116" s="261">
        <v>0</v>
      </c>
      <c r="AM116" s="261">
        <v>0</v>
      </c>
      <c r="AN116" s="261">
        <v>0</v>
      </c>
      <c r="AO116" s="261">
        <v>0</v>
      </c>
      <c r="AP116" s="261">
        <v>0</v>
      </c>
      <c r="AQ116" s="261">
        <v>0</v>
      </c>
      <c r="AR116" s="262">
        <v>0</v>
      </c>
      <c r="AS116" s="275">
        <v>0</v>
      </c>
      <c r="AT116" s="261">
        <v>0</v>
      </c>
      <c r="AU116" s="261">
        <v>0</v>
      </c>
      <c r="AV116" s="261">
        <v>0</v>
      </c>
      <c r="AW116" s="261">
        <v>0</v>
      </c>
      <c r="AX116" s="261">
        <v>0</v>
      </c>
      <c r="AY116" s="261">
        <v>0</v>
      </c>
      <c r="AZ116" s="261">
        <v>0</v>
      </c>
      <c r="BA116" s="261">
        <v>0</v>
      </c>
      <c r="BB116" s="269">
        <v>0</v>
      </c>
      <c r="BC116" s="260">
        <v>0</v>
      </c>
      <c r="BD116" s="261">
        <v>0</v>
      </c>
      <c r="BE116" s="261">
        <v>0</v>
      </c>
      <c r="BF116" s="261">
        <v>0</v>
      </c>
      <c r="BG116" s="261">
        <v>0</v>
      </c>
      <c r="BH116" s="261">
        <v>0</v>
      </c>
      <c r="BI116" s="261">
        <v>0</v>
      </c>
      <c r="BJ116" s="261">
        <v>0</v>
      </c>
      <c r="BK116" s="261">
        <v>0</v>
      </c>
      <c r="BL116" s="276">
        <v>0</v>
      </c>
    </row>
    <row r="117" spans="1:64" ht="15.75" thickBot="1" x14ac:dyDescent="0.3">
      <c r="A117" s="346"/>
      <c r="B117" s="247">
        <v>43</v>
      </c>
      <c r="C117" s="244" t="str">
        <v>L.I. - 30</v>
      </c>
      <c r="D117" s="263">
        <v>0</v>
      </c>
      <c r="E117" s="264">
        <v>0</v>
      </c>
      <c r="F117" s="264">
        <v>0</v>
      </c>
      <c r="G117" s="264">
        <v>0</v>
      </c>
      <c r="H117" s="264">
        <v>0</v>
      </c>
      <c r="I117" s="264">
        <v>0</v>
      </c>
      <c r="J117" s="264">
        <v>0</v>
      </c>
      <c r="K117" s="264">
        <v>0</v>
      </c>
      <c r="L117" s="264">
        <v>0</v>
      </c>
      <c r="M117" s="264">
        <v>0</v>
      </c>
      <c r="N117" s="270">
        <v>0</v>
      </c>
      <c r="O117" s="277">
        <v>0</v>
      </c>
      <c r="P117" s="264">
        <v>0</v>
      </c>
      <c r="Q117" s="264">
        <v>0</v>
      </c>
      <c r="R117" s="264">
        <v>0</v>
      </c>
      <c r="S117" s="264">
        <v>0</v>
      </c>
      <c r="T117" s="264">
        <v>0</v>
      </c>
      <c r="U117" s="264">
        <v>0</v>
      </c>
      <c r="V117" s="264">
        <v>0</v>
      </c>
      <c r="W117" s="264">
        <v>0</v>
      </c>
      <c r="X117" s="270">
        <v>0</v>
      </c>
      <c r="Y117" s="263" t="e">
        <v>#DIV/0!</v>
      </c>
      <c r="Z117" s="264" t="e">
        <v>#DIV/0!</v>
      </c>
      <c r="AA117" s="264" t="e">
        <v>#DIV/0!</v>
      </c>
      <c r="AB117" s="264" t="e">
        <v>#DIV/0!</v>
      </c>
      <c r="AC117" s="264" t="e">
        <v>#DIV/0!</v>
      </c>
      <c r="AD117" s="264" t="e">
        <v>#DIV/0!</v>
      </c>
      <c r="AE117" s="264" t="e">
        <v>#DIV/0!</v>
      </c>
      <c r="AF117" s="264" t="e">
        <v>#DIV/0!</v>
      </c>
      <c r="AG117" s="264" t="e">
        <v>#DIV/0!</v>
      </c>
      <c r="AH117" s="283" t="e">
        <v>#DIV/0!</v>
      </c>
      <c r="AI117" s="263">
        <v>0</v>
      </c>
      <c r="AJ117" s="264">
        <v>0</v>
      </c>
      <c r="AK117" s="264">
        <v>0</v>
      </c>
      <c r="AL117" s="264">
        <v>0</v>
      </c>
      <c r="AM117" s="264">
        <v>0</v>
      </c>
      <c r="AN117" s="264">
        <v>0</v>
      </c>
      <c r="AO117" s="264">
        <v>0</v>
      </c>
      <c r="AP117" s="264">
        <v>0</v>
      </c>
      <c r="AQ117" s="264">
        <v>0</v>
      </c>
      <c r="AR117" s="265">
        <v>0</v>
      </c>
      <c r="AS117" s="277">
        <v>0</v>
      </c>
      <c r="AT117" s="264">
        <v>0</v>
      </c>
      <c r="AU117" s="264">
        <v>0</v>
      </c>
      <c r="AV117" s="264">
        <v>0</v>
      </c>
      <c r="AW117" s="264">
        <v>0</v>
      </c>
      <c r="AX117" s="264">
        <v>0</v>
      </c>
      <c r="AY117" s="264">
        <v>0</v>
      </c>
      <c r="AZ117" s="264">
        <v>0</v>
      </c>
      <c r="BA117" s="264">
        <v>0</v>
      </c>
      <c r="BB117" s="270">
        <v>0</v>
      </c>
      <c r="BC117" s="263">
        <v>0</v>
      </c>
      <c r="BD117" s="264">
        <v>0</v>
      </c>
      <c r="BE117" s="264">
        <v>0</v>
      </c>
      <c r="BF117" s="264">
        <v>0</v>
      </c>
      <c r="BG117" s="264">
        <v>0</v>
      </c>
      <c r="BH117" s="264">
        <v>0</v>
      </c>
      <c r="BI117" s="264">
        <v>0</v>
      </c>
      <c r="BJ117" s="264">
        <v>0</v>
      </c>
      <c r="BK117" s="264">
        <v>0</v>
      </c>
      <c r="BL117" s="278">
        <v>0</v>
      </c>
    </row>
    <row r="118" spans="1:64" x14ac:dyDescent="0.25">
      <c r="A118" s="344" t="str">
        <f>'Calculo VIGA'!AH276</f>
        <v>TRAMO 4</v>
      </c>
      <c r="B118" s="245">
        <v>43</v>
      </c>
      <c r="C118" s="242" t="str">
        <v>L.I. - 31</v>
      </c>
      <c r="D118" s="257">
        <v>0</v>
      </c>
      <c r="E118" s="258">
        <v>0</v>
      </c>
      <c r="F118" s="258">
        <v>0</v>
      </c>
      <c r="G118" s="258">
        <v>0</v>
      </c>
      <c r="H118" s="258">
        <v>0</v>
      </c>
      <c r="I118" s="258">
        <v>0</v>
      </c>
      <c r="J118" s="258">
        <v>0</v>
      </c>
      <c r="K118" s="258">
        <v>0</v>
      </c>
      <c r="L118" s="258">
        <v>0</v>
      </c>
      <c r="M118" s="258">
        <v>0</v>
      </c>
      <c r="N118" s="268">
        <v>0</v>
      </c>
      <c r="O118" s="273">
        <v>0</v>
      </c>
      <c r="P118" s="258">
        <v>0</v>
      </c>
      <c r="Q118" s="258">
        <v>0</v>
      </c>
      <c r="R118" s="258">
        <v>0</v>
      </c>
      <c r="S118" s="258">
        <v>0</v>
      </c>
      <c r="T118" s="258">
        <v>0</v>
      </c>
      <c r="U118" s="258">
        <v>0</v>
      </c>
      <c r="V118" s="258">
        <v>0</v>
      </c>
      <c r="W118" s="258">
        <v>0</v>
      </c>
      <c r="X118" s="268">
        <v>0</v>
      </c>
      <c r="Y118" s="257">
        <v>0</v>
      </c>
      <c r="Z118" s="258">
        <v>0</v>
      </c>
      <c r="AA118" s="258">
        <v>0</v>
      </c>
      <c r="AB118" s="258">
        <v>0</v>
      </c>
      <c r="AC118" s="258">
        <v>0</v>
      </c>
      <c r="AD118" s="258">
        <v>0</v>
      </c>
      <c r="AE118" s="258">
        <v>0</v>
      </c>
      <c r="AF118" s="258">
        <v>0</v>
      </c>
      <c r="AG118" s="258">
        <v>0</v>
      </c>
      <c r="AH118" s="281">
        <v>0</v>
      </c>
      <c r="AI118" s="257" t="e">
        <v>#DIV/0!</v>
      </c>
      <c r="AJ118" s="258" t="e">
        <v>#DIV/0!</v>
      </c>
      <c r="AK118" s="258" t="e">
        <v>#DIV/0!</v>
      </c>
      <c r="AL118" s="258" t="e">
        <v>#DIV/0!</v>
      </c>
      <c r="AM118" s="258" t="e">
        <v>#DIV/0!</v>
      </c>
      <c r="AN118" s="258" t="e">
        <v>#DIV/0!</v>
      </c>
      <c r="AO118" s="258" t="e">
        <v>#DIV/0!</v>
      </c>
      <c r="AP118" s="258" t="e">
        <v>#DIV/0!</v>
      </c>
      <c r="AQ118" s="258" t="e">
        <v>#DIV/0!</v>
      </c>
      <c r="AR118" s="259" t="e">
        <v>#DIV/0!</v>
      </c>
      <c r="AS118" s="273">
        <v>0</v>
      </c>
      <c r="AT118" s="258">
        <v>0</v>
      </c>
      <c r="AU118" s="258">
        <v>0</v>
      </c>
      <c r="AV118" s="258">
        <v>0</v>
      </c>
      <c r="AW118" s="258">
        <v>0</v>
      </c>
      <c r="AX118" s="258">
        <v>0</v>
      </c>
      <c r="AY118" s="258">
        <v>0</v>
      </c>
      <c r="AZ118" s="258">
        <v>0</v>
      </c>
      <c r="BA118" s="258">
        <v>0</v>
      </c>
      <c r="BB118" s="268">
        <v>0</v>
      </c>
      <c r="BC118" s="257">
        <v>0</v>
      </c>
      <c r="BD118" s="258">
        <v>0</v>
      </c>
      <c r="BE118" s="258">
        <v>0</v>
      </c>
      <c r="BF118" s="258">
        <v>0</v>
      </c>
      <c r="BG118" s="258">
        <v>0</v>
      </c>
      <c r="BH118" s="258">
        <v>0</v>
      </c>
      <c r="BI118" s="258">
        <v>0</v>
      </c>
      <c r="BJ118" s="258">
        <v>0</v>
      </c>
      <c r="BK118" s="258">
        <v>0</v>
      </c>
      <c r="BL118" s="274">
        <v>0</v>
      </c>
    </row>
    <row r="119" spans="1:64" x14ac:dyDescent="0.25">
      <c r="A119" s="345"/>
      <c r="B119" s="246">
        <v>43</v>
      </c>
      <c r="C119" s="243" t="str">
        <v>L.I. - 32</v>
      </c>
      <c r="D119" s="260">
        <v>0</v>
      </c>
      <c r="E119" s="261">
        <v>0</v>
      </c>
      <c r="F119" s="261">
        <v>0</v>
      </c>
      <c r="G119" s="261">
        <v>0</v>
      </c>
      <c r="H119" s="261">
        <v>0</v>
      </c>
      <c r="I119" s="261">
        <v>0</v>
      </c>
      <c r="J119" s="261">
        <v>0</v>
      </c>
      <c r="K119" s="261">
        <v>0</v>
      </c>
      <c r="L119" s="261">
        <v>0</v>
      </c>
      <c r="M119" s="261">
        <v>0</v>
      </c>
      <c r="N119" s="269">
        <v>0</v>
      </c>
      <c r="O119" s="275">
        <v>0</v>
      </c>
      <c r="P119" s="261">
        <v>0</v>
      </c>
      <c r="Q119" s="261">
        <v>0</v>
      </c>
      <c r="R119" s="261">
        <v>0</v>
      </c>
      <c r="S119" s="261">
        <v>0</v>
      </c>
      <c r="T119" s="261">
        <v>0</v>
      </c>
      <c r="U119" s="261">
        <v>0</v>
      </c>
      <c r="V119" s="261">
        <v>0</v>
      </c>
      <c r="W119" s="261">
        <v>0</v>
      </c>
      <c r="X119" s="269">
        <v>0</v>
      </c>
      <c r="Y119" s="260">
        <v>0</v>
      </c>
      <c r="Z119" s="261">
        <v>0</v>
      </c>
      <c r="AA119" s="261">
        <v>0</v>
      </c>
      <c r="AB119" s="261">
        <v>0</v>
      </c>
      <c r="AC119" s="261">
        <v>0</v>
      </c>
      <c r="AD119" s="261">
        <v>0</v>
      </c>
      <c r="AE119" s="261">
        <v>0</v>
      </c>
      <c r="AF119" s="261">
        <v>0</v>
      </c>
      <c r="AG119" s="261">
        <v>0</v>
      </c>
      <c r="AH119" s="282">
        <v>0</v>
      </c>
      <c r="AI119" s="260" t="e">
        <v>#DIV/0!</v>
      </c>
      <c r="AJ119" s="261" t="e">
        <v>#DIV/0!</v>
      </c>
      <c r="AK119" s="261" t="e">
        <v>#DIV/0!</v>
      </c>
      <c r="AL119" s="261" t="e">
        <v>#DIV/0!</v>
      </c>
      <c r="AM119" s="261" t="e">
        <v>#DIV/0!</v>
      </c>
      <c r="AN119" s="261" t="e">
        <v>#DIV/0!</v>
      </c>
      <c r="AO119" s="261" t="e">
        <v>#DIV/0!</v>
      </c>
      <c r="AP119" s="261" t="e">
        <v>#DIV/0!</v>
      </c>
      <c r="AQ119" s="261" t="e">
        <v>#DIV/0!</v>
      </c>
      <c r="AR119" s="262" t="e">
        <v>#DIV/0!</v>
      </c>
      <c r="AS119" s="275">
        <v>0</v>
      </c>
      <c r="AT119" s="261">
        <v>0</v>
      </c>
      <c r="AU119" s="261">
        <v>0</v>
      </c>
      <c r="AV119" s="261">
        <v>0</v>
      </c>
      <c r="AW119" s="261">
        <v>0</v>
      </c>
      <c r="AX119" s="261">
        <v>0</v>
      </c>
      <c r="AY119" s="261">
        <v>0</v>
      </c>
      <c r="AZ119" s="261">
        <v>0</v>
      </c>
      <c r="BA119" s="261">
        <v>0</v>
      </c>
      <c r="BB119" s="269">
        <v>0</v>
      </c>
      <c r="BC119" s="260">
        <v>0</v>
      </c>
      <c r="BD119" s="261">
        <v>0</v>
      </c>
      <c r="BE119" s="261">
        <v>0</v>
      </c>
      <c r="BF119" s="261">
        <v>0</v>
      </c>
      <c r="BG119" s="261">
        <v>0</v>
      </c>
      <c r="BH119" s="261">
        <v>0</v>
      </c>
      <c r="BI119" s="261">
        <v>0</v>
      </c>
      <c r="BJ119" s="261">
        <v>0</v>
      </c>
      <c r="BK119" s="261">
        <v>0</v>
      </c>
      <c r="BL119" s="276">
        <v>0</v>
      </c>
    </row>
    <row r="120" spans="1:64" x14ac:dyDescent="0.25">
      <c r="A120" s="345"/>
      <c r="B120" s="246">
        <v>43</v>
      </c>
      <c r="C120" s="243" t="str">
        <v>L.I. - 33</v>
      </c>
      <c r="D120" s="260">
        <v>0</v>
      </c>
      <c r="E120" s="261">
        <v>0</v>
      </c>
      <c r="F120" s="261">
        <v>0</v>
      </c>
      <c r="G120" s="261">
        <v>0</v>
      </c>
      <c r="H120" s="261">
        <v>0</v>
      </c>
      <c r="I120" s="261">
        <v>0</v>
      </c>
      <c r="J120" s="261">
        <v>0</v>
      </c>
      <c r="K120" s="261">
        <v>0</v>
      </c>
      <c r="L120" s="261">
        <v>0</v>
      </c>
      <c r="M120" s="261">
        <v>0</v>
      </c>
      <c r="N120" s="269">
        <v>0</v>
      </c>
      <c r="O120" s="275">
        <v>0</v>
      </c>
      <c r="P120" s="261">
        <v>0</v>
      </c>
      <c r="Q120" s="261">
        <v>0</v>
      </c>
      <c r="R120" s="261">
        <v>0</v>
      </c>
      <c r="S120" s="261">
        <v>0</v>
      </c>
      <c r="T120" s="261">
        <v>0</v>
      </c>
      <c r="U120" s="261">
        <v>0</v>
      </c>
      <c r="V120" s="261">
        <v>0</v>
      </c>
      <c r="W120" s="261">
        <v>0</v>
      </c>
      <c r="X120" s="269">
        <v>0</v>
      </c>
      <c r="Y120" s="260">
        <v>0</v>
      </c>
      <c r="Z120" s="261">
        <v>0</v>
      </c>
      <c r="AA120" s="261">
        <v>0</v>
      </c>
      <c r="AB120" s="261">
        <v>0</v>
      </c>
      <c r="AC120" s="261">
        <v>0</v>
      </c>
      <c r="AD120" s="261">
        <v>0</v>
      </c>
      <c r="AE120" s="261">
        <v>0</v>
      </c>
      <c r="AF120" s="261">
        <v>0</v>
      </c>
      <c r="AG120" s="261">
        <v>0</v>
      </c>
      <c r="AH120" s="282">
        <v>0</v>
      </c>
      <c r="AI120" s="260" t="e">
        <v>#DIV/0!</v>
      </c>
      <c r="AJ120" s="261" t="e">
        <v>#DIV/0!</v>
      </c>
      <c r="AK120" s="261" t="e">
        <v>#DIV/0!</v>
      </c>
      <c r="AL120" s="261" t="e">
        <v>#DIV/0!</v>
      </c>
      <c r="AM120" s="261" t="e">
        <v>#DIV/0!</v>
      </c>
      <c r="AN120" s="261" t="e">
        <v>#DIV/0!</v>
      </c>
      <c r="AO120" s="261" t="e">
        <v>#DIV/0!</v>
      </c>
      <c r="AP120" s="261" t="e">
        <v>#DIV/0!</v>
      </c>
      <c r="AQ120" s="261" t="e">
        <v>#DIV/0!</v>
      </c>
      <c r="AR120" s="262" t="e">
        <v>#DIV/0!</v>
      </c>
      <c r="AS120" s="275">
        <v>0</v>
      </c>
      <c r="AT120" s="261">
        <v>0</v>
      </c>
      <c r="AU120" s="261">
        <v>0</v>
      </c>
      <c r="AV120" s="261">
        <v>0</v>
      </c>
      <c r="AW120" s="261">
        <v>0</v>
      </c>
      <c r="AX120" s="261">
        <v>0</v>
      </c>
      <c r="AY120" s="261">
        <v>0</v>
      </c>
      <c r="AZ120" s="261">
        <v>0</v>
      </c>
      <c r="BA120" s="261">
        <v>0</v>
      </c>
      <c r="BB120" s="269">
        <v>0</v>
      </c>
      <c r="BC120" s="260">
        <v>0</v>
      </c>
      <c r="BD120" s="261">
        <v>0</v>
      </c>
      <c r="BE120" s="261">
        <v>0</v>
      </c>
      <c r="BF120" s="261">
        <v>0</v>
      </c>
      <c r="BG120" s="261">
        <v>0</v>
      </c>
      <c r="BH120" s="261">
        <v>0</v>
      </c>
      <c r="BI120" s="261">
        <v>0</v>
      </c>
      <c r="BJ120" s="261">
        <v>0</v>
      </c>
      <c r="BK120" s="261">
        <v>0</v>
      </c>
      <c r="BL120" s="276">
        <v>0</v>
      </c>
    </row>
    <row r="121" spans="1:64" x14ac:dyDescent="0.25">
      <c r="A121" s="345"/>
      <c r="B121" s="246">
        <v>43</v>
      </c>
      <c r="C121" s="243" t="str">
        <v>L.I. - 34</v>
      </c>
      <c r="D121" s="260">
        <v>0</v>
      </c>
      <c r="E121" s="261">
        <v>0</v>
      </c>
      <c r="F121" s="261">
        <v>0</v>
      </c>
      <c r="G121" s="261">
        <v>0</v>
      </c>
      <c r="H121" s="261">
        <v>0</v>
      </c>
      <c r="I121" s="261">
        <v>0</v>
      </c>
      <c r="J121" s="261">
        <v>0</v>
      </c>
      <c r="K121" s="261">
        <v>0</v>
      </c>
      <c r="L121" s="261">
        <v>0</v>
      </c>
      <c r="M121" s="261">
        <v>0</v>
      </c>
      <c r="N121" s="269">
        <v>0</v>
      </c>
      <c r="O121" s="275">
        <v>0</v>
      </c>
      <c r="P121" s="261">
        <v>0</v>
      </c>
      <c r="Q121" s="261">
        <v>0</v>
      </c>
      <c r="R121" s="261">
        <v>0</v>
      </c>
      <c r="S121" s="261">
        <v>0</v>
      </c>
      <c r="T121" s="261">
        <v>0</v>
      </c>
      <c r="U121" s="261">
        <v>0</v>
      </c>
      <c r="V121" s="261">
        <v>0</v>
      </c>
      <c r="W121" s="261">
        <v>0</v>
      </c>
      <c r="X121" s="269">
        <v>0</v>
      </c>
      <c r="Y121" s="260">
        <v>0</v>
      </c>
      <c r="Z121" s="261">
        <v>0</v>
      </c>
      <c r="AA121" s="261">
        <v>0</v>
      </c>
      <c r="AB121" s="261">
        <v>0</v>
      </c>
      <c r="AC121" s="261">
        <v>0</v>
      </c>
      <c r="AD121" s="261">
        <v>0</v>
      </c>
      <c r="AE121" s="261">
        <v>0</v>
      </c>
      <c r="AF121" s="261">
        <v>0</v>
      </c>
      <c r="AG121" s="261">
        <v>0</v>
      </c>
      <c r="AH121" s="282">
        <v>0</v>
      </c>
      <c r="AI121" s="260" t="e">
        <v>#DIV/0!</v>
      </c>
      <c r="AJ121" s="261" t="e">
        <v>#DIV/0!</v>
      </c>
      <c r="AK121" s="261" t="e">
        <v>#DIV/0!</v>
      </c>
      <c r="AL121" s="261" t="e">
        <v>#DIV/0!</v>
      </c>
      <c r="AM121" s="261" t="e">
        <v>#DIV/0!</v>
      </c>
      <c r="AN121" s="261" t="e">
        <v>#DIV/0!</v>
      </c>
      <c r="AO121" s="261" t="e">
        <v>#DIV/0!</v>
      </c>
      <c r="AP121" s="261" t="e">
        <v>#DIV/0!</v>
      </c>
      <c r="AQ121" s="261" t="e">
        <v>#DIV/0!</v>
      </c>
      <c r="AR121" s="262" t="e">
        <v>#DIV/0!</v>
      </c>
      <c r="AS121" s="275">
        <v>0</v>
      </c>
      <c r="AT121" s="261">
        <v>0</v>
      </c>
      <c r="AU121" s="261">
        <v>0</v>
      </c>
      <c r="AV121" s="261">
        <v>0</v>
      </c>
      <c r="AW121" s="261">
        <v>0</v>
      </c>
      <c r="AX121" s="261">
        <v>0</v>
      </c>
      <c r="AY121" s="261">
        <v>0</v>
      </c>
      <c r="AZ121" s="261">
        <v>0</v>
      </c>
      <c r="BA121" s="261">
        <v>0</v>
      </c>
      <c r="BB121" s="269">
        <v>0</v>
      </c>
      <c r="BC121" s="260">
        <v>0</v>
      </c>
      <c r="BD121" s="261">
        <v>0</v>
      </c>
      <c r="BE121" s="261">
        <v>0</v>
      </c>
      <c r="BF121" s="261">
        <v>0</v>
      </c>
      <c r="BG121" s="261">
        <v>0</v>
      </c>
      <c r="BH121" s="261">
        <v>0</v>
      </c>
      <c r="BI121" s="261">
        <v>0</v>
      </c>
      <c r="BJ121" s="261">
        <v>0</v>
      </c>
      <c r="BK121" s="261">
        <v>0</v>
      </c>
      <c r="BL121" s="276">
        <v>0</v>
      </c>
    </row>
    <row r="122" spans="1:64" x14ac:dyDescent="0.25">
      <c r="A122" s="345"/>
      <c r="B122" s="246">
        <v>43</v>
      </c>
      <c r="C122" s="243" t="str">
        <v>L.I. - 35</v>
      </c>
      <c r="D122" s="260">
        <v>0</v>
      </c>
      <c r="E122" s="261">
        <v>0</v>
      </c>
      <c r="F122" s="261">
        <v>0</v>
      </c>
      <c r="G122" s="261">
        <v>0</v>
      </c>
      <c r="H122" s="261">
        <v>0</v>
      </c>
      <c r="I122" s="261">
        <v>0</v>
      </c>
      <c r="J122" s="261">
        <v>0</v>
      </c>
      <c r="K122" s="261">
        <v>0</v>
      </c>
      <c r="L122" s="261">
        <v>0</v>
      </c>
      <c r="M122" s="261">
        <v>0</v>
      </c>
      <c r="N122" s="269">
        <v>0</v>
      </c>
      <c r="O122" s="275">
        <v>0</v>
      </c>
      <c r="P122" s="261">
        <v>0</v>
      </c>
      <c r="Q122" s="261">
        <v>0</v>
      </c>
      <c r="R122" s="261">
        <v>0</v>
      </c>
      <c r="S122" s="261">
        <v>0</v>
      </c>
      <c r="T122" s="261">
        <v>0</v>
      </c>
      <c r="U122" s="261">
        <v>0</v>
      </c>
      <c r="V122" s="261">
        <v>0</v>
      </c>
      <c r="W122" s="261">
        <v>0</v>
      </c>
      <c r="X122" s="269">
        <v>0</v>
      </c>
      <c r="Y122" s="260">
        <v>0</v>
      </c>
      <c r="Z122" s="261">
        <v>0</v>
      </c>
      <c r="AA122" s="261">
        <v>0</v>
      </c>
      <c r="AB122" s="261">
        <v>0</v>
      </c>
      <c r="AC122" s="261">
        <v>0</v>
      </c>
      <c r="AD122" s="261">
        <v>0</v>
      </c>
      <c r="AE122" s="261">
        <v>0</v>
      </c>
      <c r="AF122" s="261">
        <v>0</v>
      </c>
      <c r="AG122" s="261">
        <v>0</v>
      </c>
      <c r="AH122" s="282">
        <v>0</v>
      </c>
      <c r="AI122" s="260" t="e">
        <v>#DIV/0!</v>
      </c>
      <c r="AJ122" s="261" t="e">
        <v>#DIV/0!</v>
      </c>
      <c r="AK122" s="261" t="e">
        <v>#DIV/0!</v>
      </c>
      <c r="AL122" s="261" t="e">
        <v>#DIV/0!</v>
      </c>
      <c r="AM122" s="261" t="e">
        <v>#DIV/0!</v>
      </c>
      <c r="AN122" s="261" t="e">
        <v>#DIV/0!</v>
      </c>
      <c r="AO122" s="261" t="e">
        <v>#DIV/0!</v>
      </c>
      <c r="AP122" s="261" t="e">
        <v>#DIV/0!</v>
      </c>
      <c r="AQ122" s="261" t="e">
        <v>#DIV/0!</v>
      </c>
      <c r="AR122" s="262" t="e">
        <v>#DIV/0!</v>
      </c>
      <c r="AS122" s="275">
        <v>0</v>
      </c>
      <c r="AT122" s="261">
        <v>0</v>
      </c>
      <c r="AU122" s="261">
        <v>0</v>
      </c>
      <c r="AV122" s="261">
        <v>0</v>
      </c>
      <c r="AW122" s="261">
        <v>0</v>
      </c>
      <c r="AX122" s="261">
        <v>0</v>
      </c>
      <c r="AY122" s="261">
        <v>0</v>
      </c>
      <c r="AZ122" s="261">
        <v>0</v>
      </c>
      <c r="BA122" s="261">
        <v>0</v>
      </c>
      <c r="BB122" s="269">
        <v>0</v>
      </c>
      <c r="BC122" s="260">
        <v>0</v>
      </c>
      <c r="BD122" s="261">
        <v>0</v>
      </c>
      <c r="BE122" s="261">
        <v>0</v>
      </c>
      <c r="BF122" s="261">
        <v>0</v>
      </c>
      <c r="BG122" s="261">
        <v>0</v>
      </c>
      <c r="BH122" s="261">
        <v>0</v>
      </c>
      <c r="BI122" s="261">
        <v>0</v>
      </c>
      <c r="BJ122" s="261">
        <v>0</v>
      </c>
      <c r="BK122" s="261">
        <v>0</v>
      </c>
      <c r="BL122" s="276">
        <v>0</v>
      </c>
    </row>
    <row r="123" spans="1:64" x14ac:dyDescent="0.25">
      <c r="A123" s="345"/>
      <c r="B123" s="246">
        <v>43</v>
      </c>
      <c r="C123" s="243" t="str">
        <v>L.I. - 36</v>
      </c>
      <c r="D123" s="260">
        <v>0</v>
      </c>
      <c r="E123" s="261">
        <v>0</v>
      </c>
      <c r="F123" s="261">
        <v>0</v>
      </c>
      <c r="G123" s="261">
        <v>0</v>
      </c>
      <c r="H123" s="261">
        <v>0</v>
      </c>
      <c r="I123" s="261">
        <v>0</v>
      </c>
      <c r="J123" s="261">
        <v>0</v>
      </c>
      <c r="K123" s="261">
        <v>0</v>
      </c>
      <c r="L123" s="261">
        <v>0</v>
      </c>
      <c r="M123" s="261">
        <v>0</v>
      </c>
      <c r="N123" s="269">
        <v>0</v>
      </c>
      <c r="O123" s="275">
        <v>0</v>
      </c>
      <c r="P123" s="261">
        <v>0</v>
      </c>
      <c r="Q123" s="261">
        <v>0</v>
      </c>
      <c r="R123" s="261">
        <v>0</v>
      </c>
      <c r="S123" s="261">
        <v>0</v>
      </c>
      <c r="T123" s="261">
        <v>0</v>
      </c>
      <c r="U123" s="261">
        <v>0</v>
      </c>
      <c r="V123" s="261">
        <v>0</v>
      </c>
      <c r="W123" s="261">
        <v>0</v>
      </c>
      <c r="X123" s="269">
        <v>0</v>
      </c>
      <c r="Y123" s="260">
        <v>0</v>
      </c>
      <c r="Z123" s="261">
        <v>0</v>
      </c>
      <c r="AA123" s="261">
        <v>0</v>
      </c>
      <c r="AB123" s="261">
        <v>0</v>
      </c>
      <c r="AC123" s="261">
        <v>0</v>
      </c>
      <c r="AD123" s="261">
        <v>0</v>
      </c>
      <c r="AE123" s="261">
        <v>0</v>
      </c>
      <c r="AF123" s="261">
        <v>0</v>
      </c>
      <c r="AG123" s="261">
        <v>0</v>
      </c>
      <c r="AH123" s="282">
        <v>0</v>
      </c>
      <c r="AI123" s="260" t="e">
        <v>#DIV/0!</v>
      </c>
      <c r="AJ123" s="261" t="e">
        <v>#DIV/0!</v>
      </c>
      <c r="AK123" s="261" t="e">
        <v>#DIV/0!</v>
      </c>
      <c r="AL123" s="261" t="e">
        <v>#DIV/0!</v>
      </c>
      <c r="AM123" s="261" t="e">
        <v>#DIV/0!</v>
      </c>
      <c r="AN123" s="261" t="e">
        <v>#DIV/0!</v>
      </c>
      <c r="AO123" s="261" t="e">
        <v>#DIV/0!</v>
      </c>
      <c r="AP123" s="261" t="e">
        <v>#DIV/0!</v>
      </c>
      <c r="AQ123" s="261" t="e">
        <v>#DIV/0!</v>
      </c>
      <c r="AR123" s="262" t="e">
        <v>#DIV/0!</v>
      </c>
      <c r="AS123" s="275">
        <v>0</v>
      </c>
      <c r="AT123" s="261">
        <v>0</v>
      </c>
      <c r="AU123" s="261">
        <v>0</v>
      </c>
      <c r="AV123" s="261">
        <v>0</v>
      </c>
      <c r="AW123" s="261">
        <v>0</v>
      </c>
      <c r="AX123" s="261">
        <v>0</v>
      </c>
      <c r="AY123" s="261">
        <v>0</v>
      </c>
      <c r="AZ123" s="261">
        <v>0</v>
      </c>
      <c r="BA123" s="261">
        <v>0</v>
      </c>
      <c r="BB123" s="269">
        <v>0</v>
      </c>
      <c r="BC123" s="260">
        <v>0</v>
      </c>
      <c r="BD123" s="261">
        <v>0</v>
      </c>
      <c r="BE123" s="261">
        <v>0</v>
      </c>
      <c r="BF123" s="261">
        <v>0</v>
      </c>
      <c r="BG123" s="261">
        <v>0</v>
      </c>
      <c r="BH123" s="261">
        <v>0</v>
      </c>
      <c r="BI123" s="261">
        <v>0</v>
      </c>
      <c r="BJ123" s="261">
        <v>0</v>
      </c>
      <c r="BK123" s="261">
        <v>0</v>
      </c>
      <c r="BL123" s="276">
        <v>0</v>
      </c>
    </row>
    <row r="124" spans="1:64" x14ac:dyDescent="0.25">
      <c r="A124" s="345"/>
      <c r="B124" s="246">
        <v>43</v>
      </c>
      <c r="C124" s="243" t="str">
        <v>L.I. - 37</v>
      </c>
      <c r="D124" s="260">
        <v>0</v>
      </c>
      <c r="E124" s="261">
        <v>0</v>
      </c>
      <c r="F124" s="261">
        <v>0</v>
      </c>
      <c r="G124" s="261">
        <v>0</v>
      </c>
      <c r="H124" s="261">
        <v>0</v>
      </c>
      <c r="I124" s="261">
        <v>0</v>
      </c>
      <c r="J124" s="261">
        <v>0</v>
      </c>
      <c r="K124" s="261">
        <v>0</v>
      </c>
      <c r="L124" s="261">
        <v>0</v>
      </c>
      <c r="M124" s="261">
        <v>0</v>
      </c>
      <c r="N124" s="269">
        <v>0</v>
      </c>
      <c r="O124" s="275">
        <v>0</v>
      </c>
      <c r="P124" s="261">
        <v>0</v>
      </c>
      <c r="Q124" s="261">
        <v>0</v>
      </c>
      <c r="R124" s="261">
        <v>0</v>
      </c>
      <c r="S124" s="261">
        <v>0</v>
      </c>
      <c r="T124" s="261">
        <v>0</v>
      </c>
      <c r="U124" s="261">
        <v>0</v>
      </c>
      <c r="V124" s="261">
        <v>0</v>
      </c>
      <c r="W124" s="261">
        <v>0</v>
      </c>
      <c r="X124" s="269">
        <v>0</v>
      </c>
      <c r="Y124" s="260">
        <v>0</v>
      </c>
      <c r="Z124" s="261">
        <v>0</v>
      </c>
      <c r="AA124" s="261">
        <v>0</v>
      </c>
      <c r="AB124" s="261">
        <v>0</v>
      </c>
      <c r="AC124" s="261">
        <v>0</v>
      </c>
      <c r="AD124" s="261">
        <v>0</v>
      </c>
      <c r="AE124" s="261">
        <v>0</v>
      </c>
      <c r="AF124" s="261">
        <v>0</v>
      </c>
      <c r="AG124" s="261">
        <v>0</v>
      </c>
      <c r="AH124" s="282">
        <v>0</v>
      </c>
      <c r="AI124" s="260" t="e">
        <v>#DIV/0!</v>
      </c>
      <c r="AJ124" s="261" t="e">
        <v>#DIV/0!</v>
      </c>
      <c r="AK124" s="261" t="e">
        <v>#DIV/0!</v>
      </c>
      <c r="AL124" s="261" t="e">
        <v>#DIV/0!</v>
      </c>
      <c r="AM124" s="261" t="e">
        <v>#DIV/0!</v>
      </c>
      <c r="AN124" s="261" t="e">
        <v>#DIV/0!</v>
      </c>
      <c r="AO124" s="261" t="e">
        <v>#DIV/0!</v>
      </c>
      <c r="AP124" s="261" t="e">
        <v>#DIV/0!</v>
      </c>
      <c r="AQ124" s="261" t="e">
        <v>#DIV/0!</v>
      </c>
      <c r="AR124" s="262" t="e">
        <v>#DIV/0!</v>
      </c>
      <c r="AS124" s="275">
        <v>0</v>
      </c>
      <c r="AT124" s="261">
        <v>0</v>
      </c>
      <c r="AU124" s="261">
        <v>0</v>
      </c>
      <c r="AV124" s="261">
        <v>0</v>
      </c>
      <c r="AW124" s="261">
        <v>0</v>
      </c>
      <c r="AX124" s="261">
        <v>0</v>
      </c>
      <c r="AY124" s="261">
        <v>0</v>
      </c>
      <c r="AZ124" s="261">
        <v>0</v>
      </c>
      <c r="BA124" s="261">
        <v>0</v>
      </c>
      <c r="BB124" s="269">
        <v>0</v>
      </c>
      <c r="BC124" s="260">
        <v>0</v>
      </c>
      <c r="BD124" s="261">
        <v>0</v>
      </c>
      <c r="BE124" s="261">
        <v>0</v>
      </c>
      <c r="BF124" s="261">
        <v>0</v>
      </c>
      <c r="BG124" s="261">
        <v>0</v>
      </c>
      <c r="BH124" s="261">
        <v>0</v>
      </c>
      <c r="BI124" s="261">
        <v>0</v>
      </c>
      <c r="BJ124" s="261">
        <v>0</v>
      </c>
      <c r="BK124" s="261">
        <v>0</v>
      </c>
      <c r="BL124" s="276">
        <v>0</v>
      </c>
    </row>
    <row r="125" spans="1:64" x14ac:dyDescent="0.25">
      <c r="A125" s="345"/>
      <c r="B125" s="246">
        <v>43</v>
      </c>
      <c r="C125" s="243" t="str">
        <v>L.I. - 38</v>
      </c>
      <c r="D125" s="260">
        <v>0</v>
      </c>
      <c r="E125" s="261">
        <v>0</v>
      </c>
      <c r="F125" s="261">
        <v>0</v>
      </c>
      <c r="G125" s="261">
        <v>0</v>
      </c>
      <c r="H125" s="261">
        <v>0</v>
      </c>
      <c r="I125" s="261">
        <v>0</v>
      </c>
      <c r="J125" s="261">
        <v>0</v>
      </c>
      <c r="K125" s="261">
        <v>0</v>
      </c>
      <c r="L125" s="261">
        <v>0</v>
      </c>
      <c r="M125" s="261">
        <v>0</v>
      </c>
      <c r="N125" s="269">
        <v>0</v>
      </c>
      <c r="O125" s="275">
        <v>0</v>
      </c>
      <c r="P125" s="261">
        <v>0</v>
      </c>
      <c r="Q125" s="261">
        <v>0</v>
      </c>
      <c r="R125" s="261">
        <v>0</v>
      </c>
      <c r="S125" s="261">
        <v>0</v>
      </c>
      <c r="T125" s="261">
        <v>0</v>
      </c>
      <c r="U125" s="261">
        <v>0</v>
      </c>
      <c r="V125" s="261">
        <v>0</v>
      </c>
      <c r="W125" s="261">
        <v>0</v>
      </c>
      <c r="X125" s="269">
        <v>0</v>
      </c>
      <c r="Y125" s="260">
        <v>0</v>
      </c>
      <c r="Z125" s="261">
        <v>0</v>
      </c>
      <c r="AA125" s="261">
        <v>0</v>
      </c>
      <c r="AB125" s="261">
        <v>0</v>
      </c>
      <c r="AC125" s="261">
        <v>0</v>
      </c>
      <c r="AD125" s="261">
        <v>0</v>
      </c>
      <c r="AE125" s="261">
        <v>0</v>
      </c>
      <c r="AF125" s="261">
        <v>0</v>
      </c>
      <c r="AG125" s="261">
        <v>0</v>
      </c>
      <c r="AH125" s="282">
        <v>0</v>
      </c>
      <c r="AI125" s="260" t="e">
        <v>#DIV/0!</v>
      </c>
      <c r="AJ125" s="261" t="e">
        <v>#DIV/0!</v>
      </c>
      <c r="AK125" s="261" t="e">
        <v>#DIV/0!</v>
      </c>
      <c r="AL125" s="261" t="e">
        <v>#DIV/0!</v>
      </c>
      <c r="AM125" s="261" t="e">
        <v>#DIV/0!</v>
      </c>
      <c r="AN125" s="261" t="e">
        <v>#DIV/0!</v>
      </c>
      <c r="AO125" s="261" t="e">
        <v>#DIV/0!</v>
      </c>
      <c r="AP125" s="261" t="e">
        <v>#DIV/0!</v>
      </c>
      <c r="AQ125" s="261" t="e">
        <v>#DIV/0!</v>
      </c>
      <c r="AR125" s="262" t="e">
        <v>#DIV/0!</v>
      </c>
      <c r="AS125" s="275">
        <v>0</v>
      </c>
      <c r="AT125" s="261">
        <v>0</v>
      </c>
      <c r="AU125" s="261">
        <v>0</v>
      </c>
      <c r="AV125" s="261">
        <v>0</v>
      </c>
      <c r="AW125" s="261">
        <v>0</v>
      </c>
      <c r="AX125" s="261">
        <v>0</v>
      </c>
      <c r="AY125" s="261">
        <v>0</v>
      </c>
      <c r="AZ125" s="261">
        <v>0</v>
      </c>
      <c r="BA125" s="261">
        <v>0</v>
      </c>
      <c r="BB125" s="269">
        <v>0</v>
      </c>
      <c r="BC125" s="260">
        <v>0</v>
      </c>
      <c r="BD125" s="261">
        <v>0</v>
      </c>
      <c r="BE125" s="261">
        <v>0</v>
      </c>
      <c r="BF125" s="261">
        <v>0</v>
      </c>
      <c r="BG125" s="261">
        <v>0</v>
      </c>
      <c r="BH125" s="261">
        <v>0</v>
      </c>
      <c r="BI125" s="261">
        <v>0</v>
      </c>
      <c r="BJ125" s="261">
        <v>0</v>
      </c>
      <c r="BK125" s="261">
        <v>0</v>
      </c>
      <c r="BL125" s="276">
        <v>0</v>
      </c>
    </row>
    <row r="126" spans="1:64" x14ac:dyDescent="0.25">
      <c r="A126" s="345"/>
      <c r="B126" s="246">
        <v>43</v>
      </c>
      <c r="C126" s="243" t="str">
        <v>L.I. - 39</v>
      </c>
      <c r="D126" s="260">
        <v>0</v>
      </c>
      <c r="E126" s="261">
        <v>0</v>
      </c>
      <c r="F126" s="261">
        <v>0</v>
      </c>
      <c r="G126" s="261">
        <v>0</v>
      </c>
      <c r="H126" s="261">
        <v>0</v>
      </c>
      <c r="I126" s="261">
        <v>0</v>
      </c>
      <c r="J126" s="261">
        <v>0</v>
      </c>
      <c r="K126" s="261">
        <v>0</v>
      </c>
      <c r="L126" s="261">
        <v>0</v>
      </c>
      <c r="M126" s="261">
        <v>0</v>
      </c>
      <c r="N126" s="269">
        <v>0</v>
      </c>
      <c r="O126" s="275">
        <v>0</v>
      </c>
      <c r="P126" s="261">
        <v>0</v>
      </c>
      <c r="Q126" s="261">
        <v>0</v>
      </c>
      <c r="R126" s="261">
        <v>0</v>
      </c>
      <c r="S126" s="261">
        <v>0</v>
      </c>
      <c r="T126" s="261">
        <v>0</v>
      </c>
      <c r="U126" s="261">
        <v>0</v>
      </c>
      <c r="V126" s="261">
        <v>0</v>
      </c>
      <c r="W126" s="261">
        <v>0</v>
      </c>
      <c r="X126" s="269">
        <v>0</v>
      </c>
      <c r="Y126" s="260">
        <v>0</v>
      </c>
      <c r="Z126" s="261">
        <v>0</v>
      </c>
      <c r="AA126" s="261">
        <v>0</v>
      </c>
      <c r="AB126" s="261">
        <v>0</v>
      </c>
      <c r="AC126" s="261">
        <v>0</v>
      </c>
      <c r="AD126" s="261">
        <v>0</v>
      </c>
      <c r="AE126" s="261">
        <v>0</v>
      </c>
      <c r="AF126" s="261">
        <v>0</v>
      </c>
      <c r="AG126" s="261">
        <v>0</v>
      </c>
      <c r="AH126" s="282">
        <v>0</v>
      </c>
      <c r="AI126" s="260" t="e">
        <v>#DIV/0!</v>
      </c>
      <c r="AJ126" s="261" t="e">
        <v>#DIV/0!</v>
      </c>
      <c r="AK126" s="261" t="e">
        <v>#DIV/0!</v>
      </c>
      <c r="AL126" s="261" t="e">
        <v>#DIV/0!</v>
      </c>
      <c r="AM126" s="261" t="e">
        <v>#DIV/0!</v>
      </c>
      <c r="AN126" s="261" t="e">
        <v>#DIV/0!</v>
      </c>
      <c r="AO126" s="261" t="e">
        <v>#DIV/0!</v>
      </c>
      <c r="AP126" s="261" t="e">
        <v>#DIV/0!</v>
      </c>
      <c r="AQ126" s="261" t="e">
        <v>#DIV/0!</v>
      </c>
      <c r="AR126" s="262" t="e">
        <v>#DIV/0!</v>
      </c>
      <c r="AS126" s="275">
        <v>0</v>
      </c>
      <c r="AT126" s="261">
        <v>0</v>
      </c>
      <c r="AU126" s="261">
        <v>0</v>
      </c>
      <c r="AV126" s="261">
        <v>0</v>
      </c>
      <c r="AW126" s="261">
        <v>0</v>
      </c>
      <c r="AX126" s="261">
        <v>0</v>
      </c>
      <c r="AY126" s="261">
        <v>0</v>
      </c>
      <c r="AZ126" s="261">
        <v>0</v>
      </c>
      <c r="BA126" s="261">
        <v>0</v>
      </c>
      <c r="BB126" s="269">
        <v>0</v>
      </c>
      <c r="BC126" s="260">
        <v>0</v>
      </c>
      <c r="BD126" s="261">
        <v>0</v>
      </c>
      <c r="BE126" s="261">
        <v>0</v>
      </c>
      <c r="BF126" s="261">
        <v>0</v>
      </c>
      <c r="BG126" s="261">
        <v>0</v>
      </c>
      <c r="BH126" s="261">
        <v>0</v>
      </c>
      <c r="BI126" s="261">
        <v>0</v>
      </c>
      <c r="BJ126" s="261">
        <v>0</v>
      </c>
      <c r="BK126" s="261">
        <v>0</v>
      </c>
      <c r="BL126" s="276">
        <v>0</v>
      </c>
    </row>
    <row r="127" spans="1:64" ht="15.75" thickBot="1" x14ac:dyDescent="0.3">
      <c r="A127" s="346"/>
      <c r="B127" s="247">
        <v>43</v>
      </c>
      <c r="C127" s="244" t="str">
        <v>L.I. - 40</v>
      </c>
      <c r="D127" s="263">
        <v>0</v>
      </c>
      <c r="E127" s="264">
        <v>0</v>
      </c>
      <c r="F127" s="264">
        <v>0</v>
      </c>
      <c r="G127" s="264">
        <v>0</v>
      </c>
      <c r="H127" s="264">
        <v>0</v>
      </c>
      <c r="I127" s="264">
        <v>0</v>
      </c>
      <c r="J127" s="264">
        <v>0</v>
      </c>
      <c r="K127" s="264">
        <v>0</v>
      </c>
      <c r="L127" s="264">
        <v>0</v>
      </c>
      <c r="M127" s="264">
        <v>0</v>
      </c>
      <c r="N127" s="270">
        <v>0</v>
      </c>
      <c r="O127" s="277">
        <v>0</v>
      </c>
      <c r="P127" s="264">
        <v>0</v>
      </c>
      <c r="Q127" s="264">
        <v>0</v>
      </c>
      <c r="R127" s="264">
        <v>0</v>
      </c>
      <c r="S127" s="264">
        <v>0</v>
      </c>
      <c r="T127" s="264">
        <v>0</v>
      </c>
      <c r="U127" s="264">
        <v>0</v>
      </c>
      <c r="V127" s="264">
        <v>0</v>
      </c>
      <c r="W127" s="264">
        <v>0</v>
      </c>
      <c r="X127" s="270">
        <v>0</v>
      </c>
      <c r="Y127" s="263">
        <v>0</v>
      </c>
      <c r="Z127" s="264">
        <v>0</v>
      </c>
      <c r="AA127" s="264">
        <v>0</v>
      </c>
      <c r="AB127" s="264">
        <v>0</v>
      </c>
      <c r="AC127" s="264">
        <v>0</v>
      </c>
      <c r="AD127" s="264">
        <v>0</v>
      </c>
      <c r="AE127" s="264">
        <v>0</v>
      </c>
      <c r="AF127" s="264">
        <v>0</v>
      </c>
      <c r="AG127" s="264">
        <v>0</v>
      </c>
      <c r="AH127" s="283">
        <v>0</v>
      </c>
      <c r="AI127" s="263" t="e">
        <v>#DIV/0!</v>
      </c>
      <c r="AJ127" s="264" t="e">
        <v>#DIV/0!</v>
      </c>
      <c r="AK127" s="264" t="e">
        <v>#DIV/0!</v>
      </c>
      <c r="AL127" s="264" t="e">
        <v>#DIV/0!</v>
      </c>
      <c r="AM127" s="264" t="e">
        <v>#DIV/0!</v>
      </c>
      <c r="AN127" s="264" t="e">
        <v>#DIV/0!</v>
      </c>
      <c r="AO127" s="264" t="e">
        <v>#DIV/0!</v>
      </c>
      <c r="AP127" s="264" t="e">
        <v>#DIV/0!</v>
      </c>
      <c r="AQ127" s="264" t="e">
        <v>#DIV/0!</v>
      </c>
      <c r="AR127" s="265" t="e">
        <v>#DIV/0!</v>
      </c>
      <c r="AS127" s="277">
        <v>0</v>
      </c>
      <c r="AT127" s="264">
        <v>0</v>
      </c>
      <c r="AU127" s="264">
        <v>0</v>
      </c>
      <c r="AV127" s="264">
        <v>0</v>
      </c>
      <c r="AW127" s="264">
        <v>0</v>
      </c>
      <c r="AX127" s="264">
        <v>0</v>
      </c>
      <c r="AY127" s="264">
        <v>0</v>
      </c>
      <c r="AZ127" s="264">
        <v>0</v>
      </c>
      <c r="BA127" s="264">
        <v>0</v>
      </c>
      <c r="BB127" s="270">
        <v>0</v>
      </c>
      <c r="BC127" s="263">
        <v>0</v>
      </c>
      <c r="BD127" s="264">
        <v>0</v>
      </c>
      <c r="BE127" s="264">
        <v>0</v>
      </c>
      <c r="BF127" s="264">
        <v>0</v>
      </c>
      <c r="BG127" s="264">
        <v>0</v>
      </c>
      <c r="BH127" s="264">
        <v>0</v>
      </c>
      <c r="BI127" s="264">
        <v>0</v>
      </c>
      <c r="BJ127" s="264">
        <v>0</v>
      </c>
      <c r="BK127" s="264">
        <v>0</v>
      </c>
      <c r="BL127" s="278">
        <v>0</v>
      </c>
    </row>
    <row r="128" spans="1:64" x14ac:dyDescent="0.25">
      <c r="A128" s="344" t="str">
        <f>'Calculo VIGA'!AR276</f>
        <v>TRAMO 5</v>
      </c>
      <c r="B128" s="245">
        <v>43</v>
      </c>
      <c r="C128" s="242" t="str">
        <v>L.I. - 41</v>
      </c>
      <c r="D128" s="257">
        <v>0</v>
      </c>
      <c r="E128" s="258">
        <v>0</v>
      </c>
      <c r="F128" s="258">
        <v>0</v>
      </c>
      <c r="G128" s="258">
        <v>0</v>
      </c>
      <c r="H128" s="258">
        <v>0</v>
      </c>
      <c r="I128" s="258">
        <v>0</v>
      </c>
      <c r="J128" s="258">
        <v>0</v>
      </c>
      <c r="K128" s="258">
        <v>0</v>
      </c>
      <c r="L128" s="258">
        <v>0</v>
      </c>
      <c r="M128" s="258">
        <v>0</v>
      </c>
      <c r="N128" s="268">
        <v>0</v>
      </c>
      <c r="O128" s="273">
        <v>0</v>
      </c>
      <c r="P128" s="258">
        <v>0</v>
      </c>
      <c r="Q128" s="258">
        <v>0</v>
      </c>
      <c r="R128" s="258">
        <v>0</v>
      </c>
      <c r="S128" s="258">
        <v>0</v>
      </c>
      <c r="T128" s="258">
        <v>0</v>
      </c>
      <c r="U128" s="258">
        <v>0</v>
      </c>
      <c r="V128" s="258">
        <v>0</v>
      </c>
      <c r="W128" s="258">
        <v>0</v>
      </c>
      <c r="X128" s="268">
        <v>0</v>
      </c>
      <c r="Y128" s="257">
        <v>0</v>
      </c>
      <c r="Z128" s="258">
        <v>0</v>
      </c>
      <c r="AA128" s="258">
        <v>0</v>
      </c>
      <c r="AB128" s="258">
        <v>0</v>
      </c>
      <c r="AC128" s="258">
        <v>0</v>
      </c>
      <c r="AD128" s="258">
        <v>0</v>
      </c>
      <c r="AE128" s="258">
        <v>0</v>
      </c>
      <c r="AF128" s="258">
        <v>0</v>
      </c>
      <c r="AG128" s="258">
        <v>0</v>
      </c>
      <c r="AH128" s="281">
        <v>0</v>
      </c>
      <c r="AI128" s="257">
        <v>0</v>
      </c>
      <c r="AJ128" s="258">
        <v>0</v>
      </c>
      <c r="AK128" s="258">
        <v>0</v>
      </c>
      <c r="AL128" s="258">
        <v>0</v>
      </c>
      <c r="AM128" s="258">
        <v>0</v>
      </c>
      <c r="AN128" s="258">
        <v>0</v>
      </c>
      <c r="AO128" s="258">
        <v>0</v>
      </c>
      <c r="AP128" s="258">
        <v>0</v>
      </c>
      <c r="AQ128" s="258">
        <v>0</v>
      </c>
      <c r="AR128" s="259">
        <v>0</v>
      </c>
      <c r="AS128" s="273" t="e">
        <v>#DIV/0!</v>
      </c>
      <c r="AT128" s="258" t="e">
        <v>#DIV/0!</v>
      </c>
      <c r="AU128" s="258" t="e">
        <v>#DIV/0!</v>
      </c>
      <c r="AV128" s="258" t="e">
        <v>#DIV/0!</v>
      </c>
      <c r="AW128" s="258" t="e">
        <v>#DIV/0!</v>
      </c>
      <c r="AX128" s="258" t="e">
        <v>#DIV/0!</v>
      </c>
      <c r="AY128" s="258" t="e">
        <v>#DIV/0!</v>
      </c>
      <c r="AZ128" s="258" t="e">
        <v>#DIV/0!</v>
      </c>
      <c r="BA128" s="258" t="e">
        <v>#DIV/0!</v>
      </c>
      <c r="BB128" s="268" t="e">
        <v>#DIV/0!</v>
      </c>
      <c r="BC128" s="257">
        <v>0</v>
      </c>
      <c r="BD128" s="258">
        <v>0</v>
      </c>
      <c r="BE128" s="258">
        <v>0</v>
      </c>
      <c r="BF128" s="258">
        <v>0</v>
      </c>
      <c r="BG128" s="258">
        <v>0</v>
      </c>
      <c r="BH128" s="258">
        <v>0</v>
      </c>
      <c r="BI128" s="258">
        <v>0</v>
      </c>
      <c r="BJ128" s="258">
        <v>0</v>
      </c>
      <c r="BK128" s="258">
        <v>0</v>
      </c>
      <c r="BL128" s="274">
        <v>0</v>
      </c>
    </row>
    <row r="129" spans="1:64" x14ac:dyDescent="0.25">
      <c r="A129" s="345"/>
      <c r="B129" s="246">
        <v>43</v>
      </c>
      <c r="C129" s="243" t="str">
        <v>L.I. - 42</v>
      </c>
      <c r="D129" s="260">
        <v>0</v>
      </c>
      <c r="E129" s="261">
        <v>0</v>
      </c>
      <c r="F129" s="261">
        <v>0</v>
      </c>
      <c r="G129" s="261">
        <v>0</v>
      </c>
      <c r="H129" s="261">
        <v>0</v>
      </c>
      <c r="I129" s="261">
        <v>0</v>
      </c>
      <c r="J129" s="261">
        <v>0</v>
      </c>
      <c r="K129" s="261">
        <v>0</v>
      </c>
      <c r="L129" s="261">
        <v>0</v>
      </c>
      <c r="M129" s="261">
        <v>0</v>
      </c>
      <c r="N129" s="269">
        <v>0</v>
      </c>
      <c r="O129" s="275">
        <v>0</v>
      </c>
      <c r="P129" s="261">
        <v>0</v>
      </c>
      <c r="Q129" s="261">
        <v>0</v>
      </c>
      <c r="R129" s="261">
        <v>0</v>
      </c>
      <c r="S129" s="261">
        <v>0</v>
      </c>
      <c r="T129" s="261">
        <v>0</v>
      </c>
      <c r="U129" s="261">
        <v>0</v>
      </c>
      <c r="V129" s="261">
        <v>0</v>
      </c>
      <c r="W129" s="261">
        <v>0</v>
      </c>
      <c r="X129" s="269">
        <v>0</v>
      </c>
      <c r="Y129" s="260">
        <v>0</v>
      </c>
      <c r="Z129" s="261">
        <v>0</v>
      </c>
      <c r="AA129" s="261">
        <v>0</v>
      </c>
      <c r="AB129" s="261">
        <v>0</v>
      </c>
      <c r="AC129" s="261">
        <v>0</v>
      </c>
      <c r="AD129" s="261">
        <v>0</v>
      </c>
      <c r="AE129" s="261">
        <v>0</v>
      </c>
      <c r="AF129" s="261">
        <v>0</v>
      </c>
      <c r="AG129" s="261">
        <v>0</v>
      </c>
      <c r="AH129" s="282">
        <v>0</v>
      </c>
      <c r="AI129" s="260">
        <v>0</v>
      </c>
      <c r="AJ129" s="261">
        <v>0</v>
      </c>
      <c r="AK129" s="261">
        <v>0</v>
      </c>
      <c r="AL129" s="261">
        <v>0</v>
      </c>
      <c r="AM129" s="261">
        <v>0</v>
      </c>
      <c r="AN129" s="261">
        <v>0</v>
      </c>
      <c r="AO129" s="261">
        <v>0</v>
      </c>
      <c r="AP129" s="261">
        <v>0</v>
      </c>
      <c r="AQ129" s="261">
        <v>0</v>
      </c>
      <c r="AR129" s="262">
        <v>0</v>
      </c>
      <c r="AS129" s="275" t="e">
        <v>#DIV/0!</v>
      </c>
      <c r="AT129" s="261" t="e">
        <v>#DIV/0!</v>
      </c>
      <c r="AU129" s="261" t="e">
        <v>#DIV/0!</v>
      </c>
      <c r="AV129" s="261" t="e">
        <v>#DIV/0!</v>
      </c>
      <c r="AW129" s="261" t="e">
        <v>#DIV/0!</v>
      </c>
      <c r="AX129" s="261" t="e">
        <v>#DIV/0!</v>
      </c>
      <c r="AY129" s="261" t="e">
        <v>#DIV/0!</v>
      </c>
      <c r="AZ129" s="261" t="e">
        <v>#DIV/0!</v>
      </c>
      <c r="BA129" s="261" t="e">
        <v>#DIV/0!</v>
      </c>
      <c r="BB129" s="269" t="e">
        <v>#DIV/0!</v>
      </c>
      <c r="BC129" s="260">
        <v>0</v>
      </c>
      <c r="BD129" s="261">
        <v>0</v>
      </c>
      <c r="BE129" s="261">
        <v>0</v>
      </c>
      <c r="BF129" s="261">
        <v>0</v>
      </c>
      <c r="BG129" s="261">
        <v>0</v>
      </c>
      <c r="BH129" s="261">
        <v>0</v>
      </c>
      <c r="BI129" s="261">
        <v>0</v>
      </c>
      <c r="BJ129" s="261">
        <v>0</v>
      </c>
      <c r="BK129" s="261">
        <v>0</v>
      </c>
      <c r="BL129" s="276">
        <v>0</v>
      </c>
    </row>
    <row r="130" spans="1:64" x14ac:dyDescent="0.25">
      <c r="A130" s="345"/>
      <c r="B130" s="246">
        <v>43</v>
      </c>
      <c r="C130" s="243" t="str">
        <v>L.I. - 43</v>
      </c>
      <c r="D130" s="260">
        <v>0</v>
      </c>
      <c r="E130" s="261">
        <v>0</v>
      </c>
      <c r="F130" s="261">
        <v>0</v>
      </c>
      <c r="G130" s="261">
        <v>0</v>
      </c>
      <c r="H130" s="261">
        <v>0</v>
      </c>
      <c r="I130" s="261">
        <v>0</v>
      </c>
      <c r="J130" s="261">
        <v>0</v>
      </c>
      <c r="K130" s="261">
        <v>0</v>
      </c>
      <c r="L130" s="261">
        <v>0</v>
      </c>
      <c r="M130" s="261">
        <v>0</v>
      </c>
      <c r="N130" s="269">
        <v>0</v>
      </c>
      <c r="O130" s="275">
        <v>0</v>
      </c>
      <c r="P130" s="261">
        <v>0</v>
      </c>
      <c r="Q130" s="261">
        <v>0</v>
      </c>
      <c r="R130" s="261">
        <v>0</v>
      </c>
      <c r="S130" s="261">
        <v>0</v>
      </c>
      <c r="T130" s="261">
        <v>0</v>
      </c>
      <c r="U130" s="261">
        <v>0</v>
      </c>
      <c r="V130" s="261">
        <v>0</v>
      </c>
      <c r="W130" s="261">
        <v>0</v>
      </c>
      <c r="X130" s="269">
        <v>0</v>
      </c>
      <c r="Y130" s="260">
        <v>0</v>
      </c>
      <c r="Z130" s="261">
        <v>0</v>
      </c>
      <c r="AA130" s="261">
        <v>0</v>
      </c>
      <c r="AB130" s="261">
        <v>0</v>
      </c>
      <c r="AC130" s="261">
        <v>0</v>
      </c>
      <c r="AD130" s="261">
        <v>0</v>
      </c>
      <c r="AE130" s="261">
        <v>0</v>
      </c>
      <c r="AF130" s="261">
        <v>0</v>
      </c>
      <c r="AG130" s="261">
        <v>0</v>
      </c>
      <c r="AH130" s="282">
        <v>0</v>
      </c>
      <c r="AI130" s="260">
        <v>0</v>
      </c>
      <c r="AJ130" s="261">
        <v>0</v>
      </c>
      <c r="AK130" s="261">
        <v>0</v>
      </c>
      <c r="AL130" s="261">
        <v>0</v>
      </c>
      <c r="AM130" s="261">
        <v>0</v>
      </c>
      <c r="AN130" s="261">
        <v>0</v>
      </c>
      <c r="AO130" s="261">
        <v>0</v>
      </c>
      <c r="AP130" s="261">
        <v>0</v>
      </c>
      <c r="AQ130" s="261">
        <v>0</v>
      </c>
      <c r="AR130" s="262">
        <v>0</v>
      </c>
      <c r="AS130" s="275" t="e">
        <v>#DIV/0!</v>
      </c>
      <c r="AT130" s="261" t="e">
        <v>#DIV/0!</v>
      </c>
      <c r="AU130" s="261" t="e">
        <v>#DIV/0!</v>
      </c>
      <c r="AV130" s="261" t="e">
        <v>#DIV/0!</v>
      </c>
      <c r="AW130" s="261" t="e">
        <v>#DIV/0!</v>
      </c>
      <c r="AX130" s="261" t="e">
        <v>#DIV/0!</v>
      </c>
      <c r="AY130" s="261" t="e">
        <v>#DIV/0!</v>
      </c>
      <c r="AZ130" s="261" t="e">
        <v>#DIV/0!</v>
      </c>
      <c r="BA130" s="261" t="e">
        <v>#DIV/0!</v>
      </c>
      <c r="BB130" s="269" t="e">
        <v>#DIV/0!</v>
      </c>
      <c r="BC130" s="260">
        <v>0</v>
      </c>
      <c r="BD130" s="261">
        <v>0</v>
      </c>
      <c r="BE130" s="261">
        <v>0</v>
      </c>
      <c r="BF130" s="261">
        <v>0</v>
      </c>
      <c r="BG130" s="261">
        <v>0</v>
      </c>
      <c r="BH130" s="261">
        <v>0</v>
      </c>
      <c r="BI130" s="261">
        <v>0</v>
      </c>
      <c r="BJ130" s="261">
        <v>0</v>
      </c>
      <c r="BK130" s="261">
        <v>0</v>
      </c>
      <c r="BL130" s="276">
        <v>0</v>
      </c>
    </row>
    <row r="131" spans="1:64" x14ac:dyDescent="0.25">
      <c r="A131" s="345"/>
      <c r="B131" s="246">
        <v>43</v>
      </c>
      <c r="C131" s="243" t="str">
        <v>L.I. - 44</v>
      </c>
      <c r="D131" s="260">
        <v>0</v>
      </c>
      <c r="E131" s="261">
        <v>0</v>
      </c>
      <c r="F131" s="261">
        <v>0</v>
      </c>
      <c r="G131" s="261">
        <v>0</v>
      </c>
      <c r="H131" s="261">
        <v>0</v>
      </c>
      <c r="I131" s="261">
        <v>0</v>
      </c>
      <c r="J131" s="261">
        <v>0</v>
      </c>
      <c r="K131" s="261">
        <v>0</v>
      </c>
      <c r="L131" s="261">
        <v>0</v>
      </c>
      <c r="M131" s="261">
        <v>0</v>
      </c>
      <c r="N131" s="269">
        <v>0</v>
      </c>
      <c r="O131" s="275">
        <v>0</v>
      </c>
      <c r="P131" s="261">
        <v>0</v>
      </c>
      <c r="Q131" s="261">
        <v>0</v>
      </c>
      <c r="R131" s="261">
        <v>0</v>
      </c>
      <c r="S131" s="261">
        <v>0</v>
      </c>
      <c r="T131" s="261">
        <v>0</v>
      </c>
      <c r="U131" s="261">
        <v>0</v>
      </c>
      <c r="V131" s="261">
        <v>0</v>
      </c>
      <c r="W131" s="261">
        <v>0</v>
      </c>
      <c r="X131" s="269">
        <v>0</v>
      </c>
      <c r="Y131" s="260">
        <v>0</v>
      </c>
      <c r="Z131" s="261">
        <v>0</v>
      </c>
      <c r="AA131" s="261">
        <v>0</v>
      </c>
      <c r="AB131" s="261">
        <v>0</v>
      </c>
      <c r="AC131" s="261">
        <v>0</v>
      </c>
      <c r="AD131" s="261">
        <v>0</v>
      </c>
      <c r="AE131" s="261">
        <v>0</v>
      </c>
      <c r="AF131" s="261">
        <v>0</v>
      </c>
      <c r="AG131" s="261">
        <v>0</v>
      </c>
      <c r="AH131" s="282">
        <v>0</v>
      </c>
      <c r="AI131" s="260">
        <v>0</v>
      </c>
      <c r="AJ131" s="261">
        <v>0</v>
      </c>
      <c r="AK131" s="261">
        <v>0</v>
      </c>
      <c r="AL131" s="261">
        <v>0</v>
      </c>
      <c r="AM131" s="261">
        <v>0</v>
      </c>
      <c r="AN131" s="261">
        <v>0</v>
      </c>
      <c r="AO131" s="261">
        <v>0</v>
      </c>
      <c r="AP131" s="261">
        <v>0</v>
      </c>
      <c r="AQ131" s="261">
        <v>0</v>
      </c>
      <c r="AR131" s="262">
        <v>0</v>
      </c>
      <c r="AS131" s="275" t="e">
        <v>#DIV/0!</v>
      </c>
      <c r="AT131" s="261" t="e">
        <v>#DIV/0!</v>
      </c>
      <c r="AU131" s="261" t="e">
        <v>#DIV/0!</v>
      </c>
      <c r="AV131" s="261" t="e">
        <v>#DIV/0!</v>
      </c>
      <c r="AW131" s="261" t="e">
        <v>#DIV/0!</v>
      </c>
      <c r="AX131" s="261" t="e">
        <v>#DIV/0!</v>
      </c>
      <c r="AY131" s="261" t="e">
        <v>#DIV/0!</v>
      </c>
      <c r="AZ131" s="261" t="e">
        <v>#DIV/0!</v>
      </c>
      <c r="BA131" s="261" t="e">
        <v>#DIV/0!</v>
      </c>
      <c r="BB131" s="269" t="e">
        <v>#DIV/0!</v>
      </c>
      <c r="BC131" s="260">
        <v>0</v>
      </c>
      <c r="BD131" s="261">
        <v>0</v>
      </c>
      <c r="BE131" s="261">
        <v>0</v>
      </c>
      <c r="BF131" s="261">
        <v>0</v>
      </c>
      <c r="BG131" s="261">
        <v>0</v>
      </c>
      <c r="BH131" s="261">
        <v>0</v>
      </c>
      <c r="BI131" s="261">
        <v>0</v>
      </c>
      <c r="BJ131" s="261">
        <v>0</v>
      </c>
      <c r="BK131" s="261">
        <v>0</v>
      </c>
      <c r="BL131" s="276">
        <v>0</v>
      </c>
    </row>
    <row r="132" spans="1:64" x14ac:dyDescent="0.25">
      <c r="A132" s="345"/>
      <c r="B132" s="246">
        <v>43</v>
      </c>
      <c r="C132" s="243" t="str">
        <v>L.I. - 45</v>
      </c>
      <c r="D132" s="260">
        <v>0</v>
      </c>
      <c r="E132" s="261">
        <v>0</v>
      </c>
      <c r="F132" s="261">
        <v>0</v>
      </c>
      <c r="G132" s="261">
        <v>0</v>
      </c>
      <c r="H132" s="261">
        <v>0</v>
      </c>
      <c r="I132" s="261">
        <v>0</v>
      </c>
      <c r="J132" s="261">
        <v>0</v>
      </c>
      <c r="K132" s="261">
        <v>0</v>
      </c>
      <c r="L132" s="261">
        <v>0</v>
      </c>
      <c r="M132" s="261">
        <v>0</v>
      </c>
      <c r="N132" s="269">
        <v>0</v>
      </c>
      <c r="O132" s="275">
        <v>0</v>
      </c>
      <c r="P132" s="261">
        <v>0</v>
      </c>
      <c r="Q132" s="261">
        <v>0</v>
      </c>
      <c r="R132" s="261">
        <v>0</v>
      </c>
      <c r="S132" s="261">
        <v>0</v>
      </c>
      <c r="T132" s="261">
        <v>0</v>
      </c>
      <c r="U132" s="261">
        <v>0</v>
      </c>
      <c r="V132" s="261">
        <v>0</v>
      </c>
      <c r="W132" s="261">
        <v>0</v>
      </c>
      <c r="X132" s="269">
        <v>0</v>
      </c>
      <c r="Y132" s="260">
        <v>0</v>
      </c>
      <c r="Z132" s="261">
        <v>0</v>
      </c>
      <c r="AA132" s="261">
        <v>0</v>
      </c>
      <c r="AB132" s="261">
        <v>0</v>
      </c>
      <c r="AC132" s="261">
        <v>0</v>
      </c>
      <c r="AD132" s="261">
        <v>0</v>
      </c>
      <c r="AE132" s="261">
        <v>0</v>
      </c>
      <c r="AF132" s="261">
        <v>0</v>
      </c>
      <c r="AG132" s="261">
        <v>0</v>
      </c>
      <c r="AH132" s="282">
        <v>0</v>
      </c>
      <c r="AI132" s="260">
        <v>0</v>
      </c>
      <c r="AJ132" s="261">
        <v>0</v>
      </c>
      <c r="AK132" s="261">
        <v>0</v>
      </c>
      <c r="AL132" s="261">
        <v>0</v>
      </c>
      <c r="AM132" s="261">
        <v>0</v>
      </c>
      <c r="AN132" s="261">
        <v>0</v>
      </c>
      <c r="AO132" s="261">
        <v>0</v>
      </c>
      <c r="AP132" s="261">
        <v>0</v>
      </c>
      <c r="AQ132" s="261">
        <v>0</v>
      </c>
      <c r="AR132" s="262">
        <v>0</v>
      </c>
      <c r="AS132" s="275" t="e">
        <v>#DIV/0!</v>
      </c>
      <c r="AT132" s="261" t="e">
        <v>#DIV/0!</v>
      </c>
      <c r="AU132" s="261" t="e">
        <v>#DIV/0!</v>
      </c>
      <c r="AV132" s="261" t="e">
        <v>#DIV/0!</v>
      </c>
      <c r="AW132" s="261" t="e">
        <v>#DIV/0!</v>
      </c>
      <c r="AX132" s="261" t="e">
        <v>#DIV/0!</v>
      </c>
      <c r="AY132" s="261" t="e">
        <v>#DIV/0!</v>
      </c>
      <c r="AZ132" s="261" t="e">
        <v>#DIV/0!</v>
      </c>
      <c r="BA132" s="261" t="e">
        <v>#DIV/0!</v>
      </c>
      <c r="BB132" s="269" t="e">
        <v>#DIV/0!</v>
      </c>
      <c r="BC132" s="260">
        <v>0</v>
      </c>
      <c r="BD132" s="261">
        <v>0</v>
      </c>
      <c r="BE132" s="261">
        <v>0</v>
      </c>
      <c r="BF132" s="261">
        <v>0</v>
      </c>
      <c r="BG132" s="261">
        <v>0</v>
      </c>
      <c r="BH132" s="261">
        <v>0</v>
      </c>
      <c r="BI132" s="261">
        <v>0</v>
      </c>
      <c r="BJ132" s="261">
        <v>0</v>
      </c>
      <c r="BK132" s="261">
        <v>0</v>
      </c>
      <c r="BL132" s="276">
        <v>0</v>
      </c>
    </row>
    <row r="133" spans="1:64" x14ac:dyDescent="0.25">
      <c r="A133" s="345"/>
      <c r="B133" s="246">
        <v>43</v>
      </c>
      <c r="C133" s="243" t="str">
        <v>L.I. - 46</v>
      </c>
      <c r="D133" s="260">
        <v>0</v>
      </c>
      <c r="E133" s="261">
        <v>0</v>
      </c>
      <c r="F133" s="261">
        <v>0</v>
      </c>
      <c r="G133" s="261">
        <v>0</v>
      </c>
      <c r="H133" s="261">
        <v>0</v>
      </c>
      <c r="I133" s="261">
        <v>0</v>
      </c>
      <c r="J133" s="261">
        <v>0</v>
      </c>
      <c r="K133" s="261">
        <v>0</v>
      </c>
      <c r="L133" s="261">
        <v>0</v>
      </c>
      <c r="M133" s="261">
        <v>0</v>
      </c>
      <c r="N133" s="269">
        <v>0</v>
      </c>
      <c r="O133" s="275">
        <v>0</v>
      </c>
      <c r="P133" s="261">
        <v>0</v>
      </c>
      <c r="Q133" s="261">
        <v>0</v>
      </c>
      <c r="R133" s="261">
        <v>0</v>
      </c>
      <c r="S133" s="261">
        <v>0</v>
      </c>
      <c r="T133" s="261">
        <v>0</v>
      </c>
      <c r="U133" s="261">
        <v>0</v>
      </c>
      <c r="V133" s="261">
        <v>0</v>
      </c>
      <c r="W133" s="261">
        <v>0</v>
      </c>
      <c r="X133" s="269">
        <v>0</v>
      </c>
      <c r="Y133" s="260">
        <v>0</v>
      </c>
      <c r="Z133" s="261">
        <v>0</v>
      </c>
      <c r="AA133" s="261">
        <v>0</v>
      </c>
      <c r="AB133" s="261">
        <v>0</v>
      </c>
      <c r="AC133" s="261">
        <v>0</v>
      </c>
      <c r="AD133" s="261">
        <v>0</v>
      </c>
      <c r="AE133" s="261">
        <v>0</v>
      </c>
      <c r="AF133" s="261">
        <v>0</v>
      </c>
      <c r="AG133" s="261">
        <v>0</v>
      </c>
      <c r="AH133" s="282">
        <v>0</v>
      </c>
      <c r="AI133" s="260">
        <v>0</v>
      </c>
      <c r="AJ133" s="261">
        <v>0</v>
      </c>
      <c r="AK133" s="261">
        <v>0</v>
      </c>
      <c r="AL133" s="261">
        <v>0</v>
      </c>
      <c r="AM133" s="261">
        <v>0</v>
      </c>
      <c r="AN133" s="261">
        <v>0</v>
      </c>
      <c r="AO133" s="261">
        <v>0</v>
      </c>
      <c r="AP133" s="261">
        <v>0</v>
      </c>
      <c r="AQ133" s="261">
        <v>0</v>
      </c>
      <c r="AR133" s="262">
        <v>0</v>
      </c>
      <c r="AS133" s="275" t="e">
        <v>#DIV/0!</v>
      </c>
      <c r="AT133" s="261" t="e">
        <v>#DIV/0!</v>
      </c>
      <c r="AU133" s="261" t="e">
        <v>#DIV/0!</v>
      </c>
      <c r="AV133" s="261" t="e">
        <v>#DIV/0!</v>
      </c>
      <c r="AW133" s="261" t="e">
        <v>#DIV/0!</v>
      </c>
      <c r="AX133" s="261" t="e">
        <v>#DIV/0!</v>
      </c>
      <c r="AY133" s="261" t="e">
        <v>#DIV/0!</v>
      </c>
      <c r="AZ133" s="261" t="e">
        <v>#DIV/0!</v>
      </c>
      <c r="BA133" s="261" t="e">
        <v>#DIV/0!</v>
      </c>
      <c r="BB133" s="269" t="e">
        <v>#DIV/0!</v>
      </c>
      <c r="BC133" s="260">
        <v>0</v>
      </c>
      <c r="BD133" s="261">
        <v>0</v>
      </c>
      <c r="BE133" s="261">
        <v>0</v>
      </c>
      <c r="BF133" s="261">
        <v>0</v>
      </c>
      <c r="BG133" s="261">
        <v>0</v>
      </c>
      <c r="BH133" s="261">
        <v>0</v>
      </c>
      <c r="BI133" s="261">
        <v>0</v>
      </c>
      <c r="BJ133" s="261">
        <v>0</v>
      </c>
      <c r="BK133" s="261">
        <v>0</v>
      </c>
      <c r="BL133" s="276">
        <v>0</v>
      </c>
    </row>
    <row r="134" spans="1:64" x14ac:dyDescent="0.25">
      <c r="A134" s="345"/>
      <c r="B134" s="246">
        <v>43</v>
      </c>
      <c r="C134" s="243" t="str">
        <v>L.I. - 47</v>
      </c>
      <c r="D134" s="260">
        <v>0</v>
      </c>
      <c r="E134" s="261">
        <v>0</v>
      </c>
      <c r="F134" s="261">
        <v>0</v>
      </c>
      <c r="G134" s="261">
        <v>0</v>
      </c>
      <c r="H134" s="261">
        <v>0</v>
      </c>
      <c r="I134" s="261">
        <v>0</v>
      </c>
      <c r="J134" s="261">
        <v>0</v>
      </c>
      <c r="K134" s="261">
        <v>0</v>
      </c>
      <c r="L134" s="261">
        <v>0</v>
      </c>
      <c r="M134" s="261">
        <v>0</v>
      </c>
      <c r="N134" s="269">
        <v>0</v>
      </c>
      <c r="O134" s="275">
        <v>0</v>
      </c>
      <c r="P134" s="261">
        <v>0</v>
      </c>
      <c r="Q134" s="261">
        <v>0</v>
      </c>
      <c r="R134" s="261">
        <v>0</v>
      </c>
      <c r="S134" s="261">
        <v>0</v>
      </c>
      <c r="T134" s="261">
        <v>0</v>
      </c>
      <c r="U134" s="261">
        <v>0</v>
      </c>
      <c r="V134" s="261">
        <v>0</v>
      </c>
      <c r="W134" s="261">
        <v>0</v>
      </c>
      <c r="X134" s="269">
        <v>0</v>
      </c>
      <c r="Y134" s="260">
        <v>0</v>
      </c>
      <c r="Z134" s="261">
        <v>0</v>
      </c>
      <c r="AA134" s="261">
        <v>0</v>
      </c>
      <c r="AB134" s="261">
        <v>0</v>
      </c>
      <c r="AC134" s="261">
        <v>0</v>
      </c>
      <c r="AD134" s="261">
        <v>0</v>
      </c>
      <c r="AE134" s="261">
        <v>0</v>
      </c>
      <c r="AF134" s="261">
        <v>0</v>
      </c>
      <c r="AG134" s="261">
        <v>0</v>
      </c>
      <c r="AH134" s="282">
        <v>0</v>
      </c>
      <c r="AI134" s="260">
        <v>0</v>
      </c>
      <c r="AJ134" s="261">
        <v>0</v>
      </c>
      <c r="AK134" s="261">
        <v>0</v>
      </c>
      <c r="AL134" s="261">
        <v>0</v>
      </c>
      <c r="AM134" s="261">
        <v>0</v>
      </c>
      <c r="AN134" s="261">
        <v>0</v>
      </c>
      <c r="AO134" s="261">
        <v>0</v>
      </c>
      <c r="AP134" s="261">
        <v>0</v>
      </c>
      <c r="AQ134" s="261">
        <v>0</v>
      </c>
      <c r="AR134" s="262">
        <v>0</v>
      </c>
      <c r="AS134" s="275" t="e">
        <v>#DIV/0!</v>
      </c>
      <c r="AT134" s="261" t="e">
        <v>#DIV/0!</v>
      </c>
      <c r="AU134" s="261" t="e">
        <v>#DIV/0!</v>
      </c>
      <c r="AV134" s="261" t="e">
        <v>#DIV/0!</v>
      </c>
      <c r="AW134" s="261" t="e">
        <v>#DIV/0!</v>
      </c>
      <c r="AX134" s="261" t="e">
        <v>#DIV/0!</v>
      </c>
      <c r="AY134" s="261" t="e">
        <v>#DIV/0!</v>
      </c>
      <c r="AZ134" s="261" t="e">
        <v>#DIV/0!</v>
      </c>
      <c r="BA134" s="261" t="e">
        <v>#DIV/0!</v>
      </c>
      <c r="BB134" s="269" t="e">
        <v>#DIV/0!</v>
      </c>
      <c r="BC134" s="260">
        <v>0</v>
      </c>
      <c r="BD134" s="261">
        <v>0</v>
      </c>
      <c r="BE134" s="261">
        <v>0</v>
      </c>
      <c r="BF134" s="261">
        <v>0</v>
      </c>
      <c r="BG134" s="261">
        <v>0</v>
      </c>
      <c r="BH134" s="261">
        <v>0</v>
      </c>
      <c r="BI134" s="261">
        <v>0</v>
      </c>
      <c r="BJ134" s="261">
        <v>0</v>
      </c>
      <c r="BK134" s="261">
        <v>0</v>
      </c>
      <c r="BL134" s="276">
        <v>0</v>
      </c>
    </row>
    <row r="135" spans="1:64" x14ac:dyDescent="0.25">
      <c r="A135" s="345"/>
      <c r="B135" s="246">
        <v>43</v>
      </c>
      <c r="C135" s="243" t="str">
        <v>L.I. - 48</v>
      </c>
      <c r="D135" s="260">
        <v>0</v>
      </c>
      <c r="E135" s="261">
        <v>0</v>
      </c>
      <c r="F135" s="261">
        <v>0</v>
      </c>
      <c r="G135" s="261">
        <v>0</v>
      </c>
      <c r="H135" s="261">
        <v>0</v>
      </c>
      <c r="I135" s="261">
        <v>0</v>
      </c>
      <c r="J135" s="261">
        <v>0</v>
      </c>
      <c r="K135" s="261">
        <v>0</v>
      </c>
      <c r="L135" s="261">
        <v>0</v>
      </c>
      <c r="M135" s="261">
        <v>0</v>
      </c>
      <c r="N135" s="269">
        <v>0</v>
      </c>
      <c r="O135" s="275">
        <v>0</v>
      </c>
      <c r="P135" s="261">
        <v>0</v>
      </c>
      <c r="Q135" s="261">
        <v>0</v>
      </c>
      <c r="R135" s="261">
        <v>0</v>
      </c>
      <c r="S135" s="261">
        <v>0</v>
      </c>
      <c r="T135" s="261">
        <v>0</v>
      </c>
      <c r="U135" s="261">
        <v>0</v>
      </c>
      <c r="V135" s="261">
        <v>0</v>
      </c>
      <c r="W135" s="261">
        <v>0</v>
      </c>
      <c r="X135" s="269">
        <v>0</v>
      </c>
      <c r="Y135" s="260">
        <v>0</v>
      </c>
      <c r="Z135" s="261">
        <v>0</v>
      </c>
      <c r="AA135" s="261">
        <v>0</v>
      </c>
      <c r="AB135" s="261">
        <v>0</v>
      </c>
      <c r="AC135" s="261">
        <v>0</v>
      </c>
      <c r="AD135" s="261">
        <v>0</v>
      </c>
      <c r="AE135" s="261">
        <v>0</v>
      </c>
      <c r="AF135" s="261">
        <v>0</v>
      </c>
      <c r="AG135" s="261">
        <v>0</v>
      </c>
      <c r="AH135" s="282">
        <v>0</v>
      </c>
      <c r="AI135" s="260">
        <v>0</v>
      </c>
      <c r="AJ135" s="261">
        <v>0</v>
      </c>
      <c r="AK135" s="261">
        <v>0</v>
      </c>
      <c r="AL135" s="261">
        <v>0</v>
      </c>
      <c r="AM135" s="261">
        <v>0</v>
      </c>
      <c r="AN135" s="261">
        <v>0</v>
      </c>
      <c r="AO135" s="261">
        <v>0</v>
      </c>
      <c r="AP135" s="261">
        <v>0</v>
      </c>
      <c r="AQ135" s="261">
        <v>0</v>
      </c>
      <c r="AR135" s="262">
        <v>0</v>
      </c>
      <c r="AS135" s="275" t="e">
        <v>#DIV/0!</v>
      </c>
      <c r="AT135" s="261" t="e">
        <v>#DIV/0!</v>
      </c>
      <c r="AU135" s="261" t="e">
        <v>#DIV/0!</v>
      </c>
      <c r="AV135" s="261" t="e">
        <v>#DIV/0!</v>
      </c>
      <c r="AW135" s="261" t="e">
        <v>#DIV/0!</v>
      </c>
      <c r="AX135" s="261" t="e">
        <v>#DIV/0!</v>
      </c>
      <c r="AY135" s="261" t="e">
        <v>#DIV/0!</v>
      </c>
      <c r="AZ135" s="261" t="e">
        <v>#DIV/0!</v>
      </c>
      <c r="BA135" s="261" t="e">
        <v>#DIV/0!</v>
      </c>
      <c r="BB135" s="269" t="e">
        <v>#DIV/0!</v>
      </c>
      <c r="BC135" s="260">
        <v>0</v>
      </c>
      <c r="BD135" s="261">
        <v>0</v>
      </c>
      <c r="BE135" s="261">
        <v>0</v>
      </c>
      <c r="BF135" s="261">
        <v>0</v>
      </c>
      <c r="BG135" s="261">
        <v>0</v>
      </c>
      <c r="BH135" s="261">
        <v>0</v>
      </c>
      <c r="BI135" s="261">
        <v>0</v>
      </c>
      <c r="BJ135" s="261">
        <v>0</v>
      </c>
      <c r="BK135" s="261">
        <v>0</v>
      </c>
      <c r="BL135" s="276">
        <v>0</v>
      </c>
    </row>
    <row r="136" spans="1:64" x14ac:dyDescent="0.25">
      <c r="A136" s="345"/>
      <c r="B136" s="246">
        <v>43</v>
      </c>
      <c r="C136" s="243" t="str">
        <v>L.I. - 49</v>
      </c>
      <c r="D136" s="260">
        <v>0</v>
      </c>
      <c r="E136" s="261">
        <v>0</v>
      </c>
      <c r="F136" s="261">
        <v>0</v>
      </c>
      <c r="G136" s="261">
        <v>0</v>
      </c>
      <c r="H136" s="261">
        <v>0</v>
      </c>
      <c r="I136" s="261">
        <v>0</v>
      </c>
      <c r="J136" s="261">
        <v>0</v>
      </c>
      <c r="K136" s="261">
        <v>0</v>
      </c>
      <c r="L136" s="261">
        <v>0</v>
      </c>
      <c r="M136" s="261">
        <v>0</v>
      </c>
      <c r="N136" s="269">
        <v>0</v>
      </c>
      <c r="O136" s="275">
        <v>0</v>
      </c>
      <c r="P136" s="261">
        <v>0</v>
      </c>
      <c r="Q136" s="261">
        <v>0</v>
      </c>
      <c r="R136" s="261">
        <v>0</v>
      </c>
      <c r="S136" s="261">
        <v>0</v>
      </c>
      <c r="T136" s="261">
        <v>0</v>
      </c>
      <c r="U136" s="261">
        <v>0</v>
      </c>
      <c r="V136" s="261">
        <v>0</v>
      </c>
      <c r="W136" s="261">
        <v>0</v>
      </c>
      <c r="X136" s="269">
        <v>0</v>
      </c>
      <c r="Y136" s="260">
        <v>0</v>
      </c>
      <c r="Z136" s="261">
        <v>0</v>
      </c>
      <c r="AA136" s="261">
        <v>0</v>
      </c>
      <c r="AB136" s="261">
        <v>0</v>
      </c>
      <c r="AC136" s="261">
        <v>0</v>
      </c>
      <c r="AD136" s="261">
        <v>0</v>
      </c>
      <c r="AE136" s="261">
        <v>0</v>
      </c>
      <c r="AF136" s="261">
        <v>0</v>
      </c>
      <c r="AG136" s="261">
        <v>0</v>
      </c>
      <c r="AH136" s="282">
        <v>0</v>
      </c>
      <c r="AI136" s="260">
        <v>0</v>
      </c>
      <c r="AJ136" s="261">
        <v>0</v>
      </c>
      <c r="AK136" s="261">
        <v>0</v>
      </c>
      <c r="AL136" s="261">
        <v>0</v>
      </c>
      <c r="AM136" s="261">
        <v>0</v>
      </c>
      <c r="AN136" s="261">
        <v>0</v>
      </c>
      <c r="AO136" s="261">
        <v>0</v>
      </c>
      <c r="AP136" s="261">
        <v>0</v>
      </c>
      <c r="AQ136" s="261">
        <v>0</v>
      </c>
      <c r="AR136" s="262">
        <v>0</v>
      </c>
      <c r="AS136" s="275" t="e">
        <v>#DIV/0!</v>
      </c>
      <c r="AT136" s="261" t="e">
        <v>#DIV/0!</v>
      </c>
      <c r="AU136" s="261" t="e">
        <v>#DIV/0!</v>
      </c>
      <c r="AV136" s="261" t="e">
        <v>#DIV/0!</v>
      </c>
      <c r="AW136" s="261" t="e">
        <v>#DIV/0!</v>
      </c>
      <c r="AX136" s="261" t="e">
        <v>#DIV/0!</v>
      </c>
      <c r="AY136" s="261" t="e">
        <v>#DIV/0!</v>
      </c>
      <c r="AZ136" s="261" t="e">
        <v>#DIV/0!</v>
      </c>
      <c r="BA136" s="261" t="e">
        <v>#DIV/0!</v>
      </c>
      <c r="BB136" s="269" t="e">
        <v>#DIV/0!</v>
      </c>
      <c r="BC136" s="260">
        <v>0</v>
      </c>
      <c r="BD136" s="261">
        <v>0</v>
      </c>
      <c r="BE136" s="261">
        <v>0</v>
      </c>
      <c r="BF136" s="261">
        <v>0</v>
      </c>
      <c r="BG136" s="261">
        <v>0</v>
      </c>
      <c r="BH136" s="261">
        <v>0</v>
      </c>
      <c r="BI136" s="261">
        <v>0</v>
      </c>
      <c r="BJ136" s="261">
        <v>0</v>
      </c>
      <c r="BK136" s="261">
        <v>0</v>
      </c>
      <c r="BL136" s="276">
        <v>0</v>
      </c>
    </row>
    <row r="137" spans="1:64" ht="15.75" thickBot="1" x14ac:dyDescent="0.3">
      <c r="A137" s="346"/>
      <c r="B137" s="247">
        <v>43</v>
      </c>
      <c r="C137" s="244" t="str">
        <v>L.I. - 50</v>
      </c>
      <c r="D137" s="263">
        <v>0</v>
      </c>
      <c r="E137" s="264">
        <v>0</v>
      </c>
      <c r="F137" s="264">
        <v>0</v>
      </c>
      <c r="G137" s="264">
        <v>0</v>
      </c>
      <c r="H137" s="264">
        <v>0</v>
      </c>
      <c r="I137" s="264">
        <v>0</v>
      </c>
      <c r="J137" s="264">
        <v>0</v>
      </c>
      <c r="K137" s="264">
        <v>0</v>
      </c>
      <c r="L137" s="264">
        <v>0</v>
      </c>
      <c r="M137" s="264">
        <v>0</v>
      </c>
      <c r="N137" s="270">
        <v>0</v>
      </c>
      <c r="O137" s="277">
        <v>0</v>
      </c>
      <c r="P137" s="264">
        <v>0</v>
      </c>
      <c r="Q137" s="264">
        <v>0</v>
      </c>
      <c r="R137" s="264">
        <v>0</v>
      </c>
      <c r="S137" s="264">
        <v>0</v>
      </c>
      <c r="T137" s="264">
        <v>0</v>
      </c>
      <c r="U137" s="264">
        <v>0</v>
      </c>
      <c r="V137" s="264">
        <v>0</v>
      </c>
      <c r="W137" s="264">
        <v>0</v>
      </c>
      <c r="X137" s="270">
        <v>0</v>
      </c>
      <c r="Y137" s="263">
        <v>0</v>
      </c>
      <c r="Z137" s="264">
        <v>0</v>
      </c>
      <c r="AA137" s="264">
        <v>0</v>
      </c>
      <c r="AB137" s="264">
        <v>0</v>
      </c>
      <c r="AC137" s="264">
        <v>0</v>
      </c>
      <c r="AD137" s="264">
        <v>0</v>
      </c>
      <c r="AE137" s="264">
        <v>0</v>
      </c>
      <c r="AF137" s="264">
        <v>0</v>
      </c>
      <c r="AG137" s="264">
        <v>0</v>
      </c>
      <c r="AH137" s="283">
        <v>0</v>
      </c>
      <c r="AI137" s="263">
        <v>0</v>
      </c>
      <c r="AJ137" s="264">
        <v>0</v>
      </c>
      <c r="AK137" s="264">
        <v>0</v>
      </c>
      <c r="AL137" s="264">
        <v>0</v>
      </c>
      <c r="AM137" s="264">
        <v>0</v>
      </c>
      <c r="AN137" s="264">
        <v>0</v>
      </c>
      <c r="AO137" s="264">
        <v>0</v>
      </c>
      <c r="AP137" s="264">
        <v>0</v>
      </c>
      <c r="AQ137" s="264">
        <v>0</v>
      </c>
      <c r="AR137" s="265">
        <v>0</v>
      </c>
      <c r="AS137" s="277" t="e">
        <v>#DIV/0!</v>
      </c>
      <c r="AT137" s="264" t="e">
        <v>#DIV/0!</v>
      </c>
      <c r="AU137" s="264" t="e">
        <v>#DIV/0!</v>
      </c>
      <c r="AV137" s="264" t="e">
        <v>#DIV/0!</v>
      </c>
      <c r="AW137" s="264" t="e">
        <v>#DIV/0!</v>
      </c>
      <c r="AX137" s="264" t="e">
        <v>#DIV/0!</v>
      </c>
      <c r="AY137" s="264" t="e">
        <v>#DIV/0!</v>
      </c>
      <c r="AZ137" s="264" t="e">
        <v>#DIV/0!</v>
      </c>
      <c r="BA137" s="264" t="e">
        <v>#DIV/0!</v>
      </c>
      <c r="BB137" s="270" t="e">
        <v>#DIV/0!</v>
      </c>
      <c r="BC137" s="263">
        <v>0</v>
      </c>
      <c r="BD137" s="264">
        <v>0</v>
      </c>
      <c r="BE137" s="264">
        <v>0</v>
      </c>
      <c r="BF137" s="264">
        <v>0</v>
      </c>
      <c r="BG137" s="264">
        <v>0</v>
      </c>
      <c r="BH137" s="264">
        <v>0</v>
      </c>
      <c r="BI137" s="264">
        <v>0</v>
      </c>
      <c r="BJ137" s="264">
        <v>0</v>
      </c>
      <c r="BK137" s="264">
        <v>0</v>
      </c>
      <c r="BL137" s="278">
        <v>0</v>
      </c>
    </row>
    <row r="138" spans="1:64" x14ac:dyDescent="0.25">
      <c r="A138" s="344" t="str">
        <f>'Calculo VIGA'!BB276</f>
        <v>TRAMO 6</v>
      </c>
      <c r="B138" s="245">
        <v>43</v>
      </c>
      <c r="C138" s="242" t="str">
        <v>L.I. - 51</v>
      </c>
      <c r="D138" s="257">
        <v>0</v>
      </c>
      <c r="E138" s="258">
        <v>0</v>
      </c>
      <c r="F138" s="258">
        <v>0</v>
      </c>
      <c r="G138" s="258">
        <v>0</v>
      </c>
      <c r="H138" s="258">
        <v>0</v>
      </c>
      <c r="I138" s="258">
        <v>0</v>
      </c>
      <c r="J138" s="258">
        <v>0</v>
      </c>
      <c r="K138" s="258">
        <v>0</v>
      </c>
      <c r="L138" s="258">
        <v>0</v>
      </c>
      <c r="M138" s="258">
        <v>0</v>
      </c>
      <c r="N138" s="268">
        <v>0</v>
      </c>
      <c r="O138" s="273">
        <v>0</v>
      </c>
      <c r="P138" s="258">
        <v>0</v>
      </c>
      <c r="Q138" s="258">
        <v>0</v>
      </c>
      <c r="R138" s="258">
        <v>0</v>
      </c>
      <c r="S138" s="258">
        <v>0</v>
      </c>
      <c r="T138" s="258">
        <v>0</v>
      </c>
      <c r="U138" s="258">
        <v>0</v>
      </c>
      <c r="V138" s="258">
        <v>0</v>
      </c>
      <c r="W138" s="258">
        <v>0</v>
      </c>
      <c r="X138" s="268">
        <v>0</v>
      </c>
      <c r="Y138" s="257">
        <v>0</v>
      </c>
      <c r="Z138" s="258">
        <v>0</v>
      </c>
      <c r="AA138" s="258">
        <v>0</v>
      </c>
      <c r="AB138" s="258">
        <v>0</v>
      </c>
      <c r="AC138" s="258">
        <v>0</v>
      </c>
      <c r="AD138" s="258">
        <v>0</v>
      </c>
      <c r="AE138" s="258">
        <v>0</v>
      </c>
      <c r="AF138" s="258">
        <v>0</v>
      </c>
      <c r="AG138" s="258">
        <v>0</v>
      </c>
      <c r="AH138" s="281">
        <v>0</v>
      </c>
      <c r="AI138" s="257">
        <v>0</v>
      </c>
      <c r="AJ138" s="258">
        <v>0</v>
      </c>
      <c r="AK138" s="258">
        <v>0</v>
      </c>
      <c r="AL138" s="258">
        <v>0</v>
      </c>
      <c r="AM138" s="258">
        <v>0</v>
      </c>
      <c r="AN138" s="258">
        <v>0</v>
      </c>
      <c r="AO138" s="258">
        <v>0</v>
      </c>
      <c r="AP138" s="258">
        <v>0</v>
      </c>
      <c r="AQ138" s="258">
        <v>0</v>
      </c>
      <c r="AR138" s="259">
        <v>0</v>
      </c>
      <c r="AS138" s="273">
        <v>0</v>
      </c>
      <c r="AT138" s="258">
        <v>0</v>
      </c>
      <c r="AU138" s="258">
        <v>0</v>
      </c>
      <c r="AV138" s="258">
        <v>0</v>
      </c>
      <c r="AW138" s="258">
        <v>0</v>
      </c>
      <c r="AX138" s="258">
        <v>0</v>
      </c>
      <c r="AY138" s="258">
        <v>0</v>
      </c>
      <c r="AZ138" s="258">
        <v>0</v>
      </c>
      <c r="BA138" s="258">
        <v>0</v>
      </c>
      <c r="BB138" s="268">
        <v>0</v>
      </c>
      <c r="BC138" s="257" t="e">
        <v>#DIV/0!</v>
      </c>
      <c r="BD138" s="258" t="e">
        <v>#DIV/0!</v>
      </c>
      <c r="BE138" s="258" t="e">
        <v>#DIV/0!</v>
      </c>
      <c r="BF138" s="258" t="e">
        <v>#DIV/0!</v>
      </c>
      <c r="BG138" s="258" t="e">
        <v>#DIV/0!</v>
      </c>
      <c r="BH138" s="258" t="e">
        <v>#DIV/0!</v>
      </c>
      <c r="BI138" s="258" t="e">
        <v>#DIV/0!</v>
      </c>
      <c r="BJ138" s="258" t="e">
        <v>#DIV/0!</v>
      </c>
      <c r="BK138" s="258" t="e">
        <v>#DIV/0!</v>
      </c>
      <c r="BL138" s="274" t="e">
        <v>#DIV/0!</v>
      </c>
    </row>
    <row r="139" spans="1:64" x14ac:dyDescent="0.25">
      <c r="A139" s="345"/>
      <c r="B139" s="246">
        <v>43</v>
      </c>
      <c r="C139" s="243" t="str">
        <v>L.I. - 52</v>
      </c>
      <c r="D139" s="260">
        <v>0</v>
      </c>
      <c r="E139" s="261">
        <v>0</v>
      </c>
      <c r="F139" s="261">
        <v>0</v>
      </c>
      <c r="G139" s="261">
        <v>0</v>
      </c>
      <c r="H139" s="261">
        <v>0</v>
      </c>
      <c r="I139" s="261">
        <v>0</v>
      </c>
      <c r="J139" s="261">
        <v>0</v>
      </c>
      <c r="K139" s="261">
        <v>0</v>
      </c>
      <c r="L139" s="261">
        <v>0</v>
      </c>
      <c r="M139" s="261">
        <v>0</v>
      </c>
      <c r="N139" s="269">
        <v>0</v>
      </c>
      <c r="O139" s="275">
        <v>0</v>
      </c>
      <c r="P139" s="261">
        <v>0</v>
      </c>
      <c r="Q139" s="261">
        <v>0</v>
      </c>
      <c r="R139" s="261">
        <v>0</v>
      </c>
      <c r="S139" s="261">
        <v>0</v>
      </c>
      <c r="T139" s="261">
        <v>0</v>
      </c>
      <c r="U139" s="261">
        <v>0</v>
      </c>
      <c r="V139" s="261">
        <v>0</v>
      </c>
      <c r="W139" s="261">
        <v>0</v>
      </c>
      <c r="X139" s="269">
        <v>0</v>
      </c>
      <c r="Y139" s="260">
        <v>0</v>
      </c>
      <c r="Z139" s="261">
        <v>0</v>
      </c>
      <c r="AA139" s="261">
        <v>0</v>
      </c>
      <c r="AB139" s="261">
        <v>0</v>
      </c>
      <c r="AC139" s="261">
        <v>0</v>
      </c>
      <c r="AD139" s="261">
        <v>0</v>
      </c>
      <c r="AE139" s="261">
        <v>0</v>
      </c>
      <c r="AF139" s="261">
        <v>0</v>
      </c>
      <c r="AG139" s="261">
        <v>0</v>
      </c>
      <c r="AH139" s="282">
        <v>0</v>
      </c>
      <c r="AI139" s="260">
        <v>0</v>
      </c>
      <c r="AJ139" s="261">
        <v>0</v>
      </c>
      <c r="AK139" s="261">
        <v>0</v>
      </c>
      <c r="AL139" s="261">
        <v>0</v>
      </c>
      <c r="AM139" s="261">
        <v>0</v>
      </c>
      <c r="AN139" s="261">
        <v>0</v>
      </c>
      <c r="AO139" s="261">
        <v>0</v>
      </c>
      <c r="AP139" s="261">
        <v>0</v>
      </c>
      <c r="AQ139" s="261">
        <v>0</v>
      </c>
      <c r="AR139" s="262">
        <v>0</v>
      </c>
      <c r="AS139" s="275">
        <v>0</v>
      </c>
      <c r="AT139" s="261">
        <v>0</v>
      </c>
      <c r="AU139" s="261">
        <v>0</v>
      </c>
      <c r="AV139" s="261">
        <v>0</v>
      </c>
      <c r="AW139" s="261">
        <v>0</v>
      </c>
      <c r="AX139" s="261">
        <v>0</v>
      </c>
      <c r="AY139" s="261">
        <v>0</v>
      </c>
      <c r="AZ139" s="261">
        <v>0</v>
      </c>
      <c r="BA139" s="261">
        <v>0</v>
      </c>
      <c r="BB139" s="269">
        <v>0</v>
      </c>
      <c r="BC139" s="260" t="e">
        <v>#DIV/0!</v>
      </c>
      <c r="BD139" s="261" t="e">
        <v>#DIV/0!</v>
      </c>
      <c r="BE139" s="261" t="e">
        <v>#DIV/0!</v>
      </c>
      <c r="BF139" s="261" t="e">
        <v>#DIV/0!</v>
      </c>
      <c r="BG139" s="261" t="e">
        <v>#DIV/0!</v>
      </c>
      <c r="BH139" s="261" t="e">
        <v>#DIV/0!</v>
      </c>
      <c r="BI139" s="261" t="e">
        <v>#DIV/0!</v>
      </c>
      <c r="BJ139" s="261" t="e">
        <v>#DIV/0!</v>
      </c>
      <c r="BK139" s="261" t="e">
        <v>#DIV/0!</v>
      </c>
      <c r="BL139" s="276" t="e">
        <v>#DIV/0!</v>
      </c>
    </row>
    <row r="140" spans="1:64" x14ac:dyDescent="0.25">
      <c r="A140" s="345"/>
      <c r="B140" s="246">
        <v>43</v>
      </c>
      <c r="C140" s="243" t="str">
        <v>L.I. - 53</v>
      </c>
      <c r="D140" s="260">
        <v>0</v>
      </c>
      <c r="E140" s="261">
        <v>0</v>
      </c>
      <c r="F140" s="261">
        <v>0</v>
      </c>
      <c r="G140" s="261">
        <v>0</v>
      </c>
      <c r="H140" s="261">
        <v>0</v>
      </c>
      <c r="I140" s="261">
        <v>0</v>
      </c>
      <c r="J140" s="261">
        <v>0</v>
      </c>
      <c r="K140" s="261">
        <v>0</v>
      </c>
      <c r="L140" s="261">
        <v>0</v>
      </c>
      <c r="M140" s="261">
        <v>0</v>
      </c>
      <c r="N140" s="269">
        <v>0</v>
      </c>
      <c r="O140" s="275">
        <v>0</v>
      </c>
      <c r="P140" s="261">
        <v>0</v>
      </c>
      <c r="Q140" s="261">
        <v>0</v>
      </c>
      <c r="R140" s="261">
        <v>0</v>
      </c>
      <c r="S140" s="261">
        <v>0</v>
      </c>
      <c r="T140" s="261">
        <v>0</v>
      </c>
      <c r="U140" s="261">
        <v>0</v>
      </c>
      <c r="V140" s="261">
        <v>0</v>
      </c>
      <c r="W140" s="261">
        <v>0</v>
      </c>
      <c r="X140" s="269">
        <v>0</v>
      </c>
      <c r="Y140" s="260">
        <v>0</v>
      </c>
      <c r="Z140" s="261">
        <v>0</v>
      </c>
      <c r="AA140" s="261">
        <v>0</v>
      </c>
      <c r="AB140" s="261">
        <v>0</v>
      </c>
      <c r="AC140" s="261">
        <v>0</v>
      </c>
      <c r="AD140" s="261">
        <v>0</v>
      </c>
      <c r="AE140" s="261">
        <v>0</v>
      </c>
      <c r="AF140" s="261">
        <v>0</v>
      </c>
      <c r="AG140" s="261">
        <v>0</v>
      </c>
      <c r="AH140" s="282">
        <v>0</v>
      </c>
      <c r="AI140" s="260">
        <v>0</v>
      </c>
      <c r="AJ140" s="261">
        <v>0</v>
      </c>
      <c r="AK140" s="261">
        <v>0</v>
      </c>
      <c r="AL140" s="261">
        <v>0</v>
      </c>
      <c r="AM140" s="261">
        <v>0</v>
      </c>
      <c r="AN140" s="261">
        <v>0</v>
      </c>
      <c r="AO140" s="261">
        <v>0</v>
      </c>
      <c r="AP140" s="261">
        <v>0</v>
      </c>
      <c r="AQ140" s="261">
        <v>0</v>
      </c>
      <c r="AR140" s="262">
        <v>0</v>
      </c>
      <c r="AS140" s="275">
        <v>0</v>
      </c>
      <c r="AT140" s="261">
        <v>0</v>
      </c>
      <c r="AU140" s="261">
        <v>0</v>
      </c>
      <c r="AV140" s="261">
        <v>0</v>
      </c>
      <c r="AW140" s="261">
        <v>0</v>
      </c>
      <c r="AX140" s="261">
        <v>0</v>
      </c>
      <c r="AY140" s="261">
        <v>0</v>
      </c>
      <c r="AZ140" s="261">
        <v>0</v>
      </c>
      <c r="BA140" s="261">
        <v>0</v>
      </c>
      <c r="BB140" s="269">
        <v>0</v>
      </c>
      <c r="BC140" s="260" t="e">
        <v>#DIV/0!</v>
      </c>
      <c r="BD140" s="261" t="e">
        <v>#DIV/0!</v>
      </c>
      <c r="BE140" s="261" t="e">
        <v>#DIV/0!</v>
      </c>
      <c r="BF140" s="261" t="e">
        <v>#DIV/0!</v>
      </c>
      <c r="BG140" s="261" t="e">
        <v>#DIV/0!</v>
      </c>
      <c r="BH140" s="261" t="e">
        <v>#DIV/0!</v>
      </c>
      <c r="BI140" s="261" t="e">
        <v>#DIV/0!</v>
      </c>
      <c r="BJ140" s="261" t="e">
        <v>#DIV/0!</v>
      </c>
      <c r="BK140" s="261" t="e">
        <v>#DIV/0!</v>
      </c>
      <c r="BL140" s="276" t="e">
        <v>#DIV/0!</v>
      </c>
    </row>
    <row r="141" spans="1:64" x14ac:dyDescent="0.25">
      <c r="A141" s="345"/>
      <c r="B141" s="246">
        <v>43</v>
      </c>
      <c r="C141" s="243" t="str">
        <v>L.I. - 54</v>
      </c>
      <c r="D141" s="260">
        <v>0</v>
      </c>
      <c r="E141" s="261">
        <v>0</v>
      </c>
      <c r="F141" s="261">
        <v>0</v>
      </c>
      <c r="G141" s="261">
        <v>0</v>
      </c>
      <c r="H141" s="261">
        <v>0</v>
      </c>
      <c r="I141" s="261">
        <v>0</v>
      </c>
      <c r="J141" s="261">
        <v>0</v>
      </c>
      <c r="K141" s="261">
        <v>0</v>
      </c>
      <c r="L141" s="261">
        <v>0</v>
      </c>
      <c r="M141" s="261">
        <v>0</v>
      </c>
      <c r="N141" s="269">
        <v>0</v>
      </c>
      <c r="O141" s="275">
        <v>0</v>
      </c>
      <c r="P141" s="261">
        <v>0</v>
      </c>
      <c r="Q141" s="261">
        <v>0</v>
      </c>
      <c r="R141" s="261">
        <v>0</v>
      </c>
      <c r="S141" s="261">
        <v>0</v>
      </c>
      <c r="T141" s="261">
        <v>0</v>
      </c>
      <c r="U141" s="261">
        <v>0</v>
      </c>
      <c r="V141" s="261">
        <v>0</v>
      </c>
      <c r="W141" s="261">
        <v>0</v>
      </c>
      <c r="X141" s="269">
        <v>0</v>
      </c>
      <c r="Y141" s="260">
        <v>0</v>
      </c>
      <c r="Z141" s="261">
        <v>0</v>
      </c>
      <c r="AA141" s="261">
        <v>0</v>
      </c>
      <c r="AB141" s="261">
        <v>0</v>
      </c>
      <c r="AC141" s="261">
        <v>0</v>
      </c>
      <c r="AD141" s="261">
        <v>0</v>
      </c>
      <c r="AE141" s="261">
        <v>0</v>
      </c>
      <c r="AF141" s="261">
        <v>0</v>
      </c>
      <c r="AG141" s="261">
        <v>0</v>
      </c>
      <c r="AH141" s="282">
        <v>0</v>
      </c>
      <c r="AI141" s="260">
        <v>0</v>
      </c>
      <c r="AJ141" s="261">
        <v>0</v>
      </c>
      <c r="AK141" s="261">
        <v>0</v>
      </c>
      <c r="AL141" s="261">
        <v>0</v>
      </c>
      <c r="AM141" s="261">
        <v>0</v>
      </c>
      <c r="AN141" s="261">
        <v>0</v>
      </c>
      <c r="AO141" s="261">
        <v>0</v>
      </c>
      <c r="AP141" s="261">
        <v>0</v>
      </c>
      <c r="AQ141" s="261">
        <v>0</v>
      </c>
      <c r="AR141" s="262">
        <v>0</v>
      </c>
      <c r="AS141" s="275">
        <v>0</v>
      </c>
      <c r="AT141" s="261">
        <v>0</v>
      </c>
      <c r="AU141" s="261">
        <v>0</v>
      </c>
      <c r="AV141" s="261">
        <v>0</v>
      </c>
      <c r="AW141" s="261">
        <v>0</v>
      </c>
      <c r="AX141" s="261">
        <v>0</v>
      </c>
      <c r="AY141" s="261">
        <v>0</v>
      </c>
      <c r="AZ141" s="261">
        <v>0</v>
      </c>
      <c r="BA141" s="261">
        <v>0</v>
      </c>
      <c r="BB141" s="269">
        <v>0</v>
      </c>
      <c r="BC141" s="260" t="e">
        <v>#DIV/0!</v>
      </c>
      <c r="BD141" s="261" t="e">
        <v>#DIV/0!</v>
      </c>
      <c r="BE141" s="261" t="e">
        <v>#DIV/0!</v>
      </c>
      <c r="BF141" s="261" t="e">
        <v>#DIV/0!</v>
      </c>
      <c r="BG141" s="261" t="e">
        <v>#DIV/0!</v>
      </c>
      <c r="BH141" s="261" t="e">
        <v>#DIV/0!</v>
      </c>
      <c r="BI141" s="261" t="e">
        <v>#DIV/0!</v>
      </c>
      <c r="BJ141" s="261" t="e">
        <v>#DIV/0!</v>
      </c>
      <c r="BK141" s="261" t="e">
        <v>#DIV/0!</v>
      </c>
      <c r="BL141" s="276" t="e">
        <v>#DIV/0!</v>
      </c>
    </row>
    <row r="142" spans="1:64" x14ac:dyDescent="0.25">
      <c r="A142" s="345"/>
      <c r="B142" s="246">
        <v>43</v>
      </c>
      <c r="C142" s="243" t="str">
        <v>L.I. - 55</v>
      </c>
      <c r="D142" s="260">
        <v>0</v>
      </c>
      <c r="E142" s="261">
        <v>0</v>
      </c>
      <c r="F142" s="261">
        <v>0</v>
      </c>
      <c r="G142" s="261">
        <v>0</v>
      </c>
      <c r="H142" s="261">
        <v>0</v>
      </c>
      <c r="I142" s="261">
        <v>0</v>
      </c>
      <c r="J142" s="261">
        <v>0</v>
      </c>
      <c r="K142" s="261">
        <v>0</v>
      </c>
      <c r="L142" s="261">
        <v>0</v>
      </c>
      <c r="M142" s="261">
        <v>0</v>
      </c>
      <c r="N142" s="269">
        <v>0</v>
      </c>
      <c r="O142" s="275">
        <v>0</v>
      </c>
      <c r="P142" s="261">
        <v>0</v>
      </c>
      <c r="Q142" s="261">
        <v>0</v>
      </c>
      <c r="R142" s="261">
        <v>0</v>
      </c>
      <c r="S142" s="261">
        <v>0</v>
      </c>
      <c r="T142" s="261">
        <v>0</v>
      </c>
      <c r="U142" s="261">
        <v>0</v>
      </c>
      <c r="V142" s="261">
        <v>0</v>
      </c>
      <c r="W142" s="261">
        <v>0</v>
      </c>
      <c r="X142" s="269">
        <v>0</v>
      </c>
      <c r="Y142" s="260">
        <v>0</v>
      </c>
      <c r="Z142" s="261">
        <v>0</v>
      </c>
      <c r="AA142" s="261">
        <v>0</v>
      </c>
      <c r="AB142" s="261">
        <v>0</v>
      </c>
      <c r="AC142" s="261">
        <v>0</v>
      </c>
      <c r="AD142" s="261">
        <v>0</v>
      </c>
      <c r="AE142" s="261">
        <v>0</v>
      </c>
      <c r="AF142" s="261">
        <v>0</v>
      </c>
      <c r="AG142" s="261">
        <v>0</v>
      </c>
      <c r="AH142" s="282">
        <v>0</v>
      </c>
      <c r="AI142" s="260">
        <v>0</v>
      </c>
      <c r="AJ142" s="261">
        <v>0</v>
      </c>
      <c r="AK142" s="261">
        <v>0</v>
      </c>
      <c r="AL142" s="261">
        <v>0</v>
      </c>
      <c r="AM142" s="261">
        <v>0</v>
      </c>
      <c r="AN142" s="261">
        <v>0</v>
      </c>
      <c r="AO142" s="261">
        <v>0</v>
      </c>
      <c r="AP142" s="261">
        <v>0</v>
      </c>
      <c r="AQ142" s="261">
        <v>0</v>
      </c>
      <c r="AR142" s="262">
        <v>0</v>
      </c>
      <c r="AS142" s="275">
        <v>0</v>
      </c>
      <c r="AT142" s="261">
        <v>0</v>
      </c>
      <c r="AU142" s="261">
        <v>0</v>
      </c>
      <c r="AV142" s="261">
        <v>0</v>
      </c>
      <c r="AW142" s="261">
        <v>0</v>
      </c>
      <c r="AX142" s="261">
        <v>0</v>
      </c>
      <c r="AY142" s="261">
        <v>0</v>
      </c>
      <c r="AZ142" s="261">
        <v>0</v>
      </c>
      <c r="BA142" s="261">
        <v>0</v>
      </c>
      <c r="BB142" s="269">
        <v>0</v>
      </c>
      <c r="BC142" s="260" t="e">
        <v>#DIV/0!</v>
      </c>
      <c r="BD142" s="261" t="e">
        <v>#DIV/0!</v>
      </c>
      <c r="BE142" s="261" t="e">
        <v>#DIV/0!</v>
      </c>
      <c r="BF142" s="261" t="e">
        <v>#DIV/0!</v>
      </c>
      <c r="BG142" s="261" t="e">
        <v>#DIV/0!</v>
      </c>
      <c r="BH142" s="261" t="e">
        <v>#DIV/0!</v>
      </c>
      <c r="BI142" s="261" t="e">
        <v>#DIV/0!</v>
      </c>
      <c r="BJ142" s="261" t="e">
        <v>#DIV/0!</v>
      </c>
      <c r="BK142" s="261" t="e">
        <v>#DIV/0!</v>
      </c>
      <c r="BL142" s="276" t="e">
        <v>#DIV/0!</v>
      </c>
    </row>
    <row r="143" spans="1:64" x14ac:dyDescent="0.25">
      <c r="A143" s="345"/>
      <c r="B143" s="246">
        <v>43</v>
      </c>
      <c r="C143" s="243" t="str">
        <v>L.I. - 56</v>
      </c>
      <c r="D143" s="260">
        <v>0</v>
      </c>
      <c r="E143" s="261">
        <v>0</v>
      </c>
      <c r="F143" s="261">
        <v>0</v>
      </c>
      <c r="G143" s="261">
        <v>0</v>
      </c>
      <c r="H143" s="261">
        <v>0</v>
      </c>
      <c r="I143" s="261">
        <v>0</v>
      </c>
      <c r="J143" s="261">
        <v>0</v>
      </c>
      <c r="K143" s="261">
        <v>0</v>
      </c>
      <c r="L143" s="261">
        <v>0</v>
      </c>
      <c r="M143" s="261">
        <v>0</v>
      </c>
      <c r="N143" s="269">
        <v>0</v>
      </c>
      <c r="O143" s="275">
        <v>0</v>
      </c>
      <c r="P143" s="261">
        <v>0</v>
      </c>
      <c r="Q143" s="261">
        <v>0</v>
      </c>
      <c r="R143" s="261">
        <v>0</v>
      </c>
      <c r="S143" s="261">
        <v>0</v>
      </c>
      <c r="T143" s="261">
        <v>0</v>
      </c>
      <c r="U143" s="261">
        <v>0</v>
      </c>
      <c r="V143" s="261">
        <v>0</v>
      </c>
      <c r="W143" s="261">
        <v>0</v>
      </c>
      <c r="X143" s="269">
        <v>0</v>
      </c>
      <c r="Y143" s="260">
        <v>0</v>
      </c>
      <c r="Z143" s="261">
        <v>0</v>
      </c>
      <c r="AA143" s="261">
        <v>0</v>
      </c>
      <c r="AB143" s="261">
        <v>0</v>
      </c>
      <c r="AC143" s="261">
        <v>0</v>
      </c>
      <c r="AD143" s="261">
        <v>0</v>
      </c>
      <c r="AE143" s="261">
        <v>0</v>
      </c>
      <c r="AF143" s="261">
        <v>0</v>
      </c>
      <c r="AG143" s="261">
        <v>0</v>
      </c>
      <c r="AH143" s="282">
        <v>0</v>
      </c>
      <c r="AI143" s="260">
        <v>0</v>
      </c>
      <c r="AJ143" s="261">
        <v>0</v>
      </c>
      <c r="AK143" s="261">
        <v>0</v>
      </c>
      <c r="AL143" s="261">
        <v>0</v>
      </c>
      <c r="AM143" s="261">
        <v>0</v>
      </c>
      <c r="AN143" s="261">
        <v>0</v>
      </c>
      <c r="AO143" s="261">
        <v>0</v>
      </c>
      <c r="AP143" s="261">
        <v>0</v>
      </c>
      <c r="AQ143" s="261">
        <v>0</v>
      </c>
      <c r="AR143" s="262">
        <v>0</v>
      </c>
      <c r="AS143" s="275">
        <v>0</v>
      </c>
      <c r="AT143" s="261">
        <v>0</v>
      </c>
      <c r="AU143" s="261">
        <v>0</v>
      </c>
      <c r="AV143" s="261">
        <v>0</v>
      </c>
      <c r="AW143" s="261">
        <v>0</v>
      </c>
      <c r="AX143" s="261">
        <v>0</v>
      </c>
      <c r="AY143" s="261">
        <v>0</v>
      </c>
      <c r="AZ143" s="261">
        <v>0</v>
      </c>
      <c r="BA143" s="261">
        <v>0</v>
      </c>
      <c r="BB143" s="269">
        <v>0</v>
      </c>
      <c r="BC143" s="260" t="e">
        <v>#DIV/0!</v>
      </c>
      <c r="BD143" s="261" t="e">
        <v>#DIV/0!</v>
      </c>
      <c r="BE143" s="261" t="e">
        <v>#DIV/0!</v>
      </c>
      <c r="BF143" s="261" t="e">
        <v>#DIV/0!</v>
      </c>
      <c r="BG143" s="261" t="e">
        <v>#DIV/0!</v>
      </c>
      <c r="BH143" s="261" t="e">
        <v>#DIV/0!</v>
      </c>
      <c r="BI143" s="261" t="e">
        <v>#DIV/0!</v>
      </c>
      <c r="BJ143" s="261" t="e">
        <v>#DIV/0!</v>
      </c>
      <c r="BK143" s="261" t="e">
        <v>#DIV/0!</v>
      </c>
      <c r="BL143" s="276" t="e">
        <v>#DIV/0!</v>
      </c>
    </row>
    <row r="144" spans="1:64" x14ac:dyDescent="0.25">
      <c r="A144" s="345"/>
      <c r="B144" s="246">
        <v>43</v>
      </c>
      <c r="C144" s="243" t="str">
        <v>L.I. - 57</v>
      </c>
      <c r="D144" s="260">
        <v>0</v>
      </c>
      <c r="E144" s="261">
        <v>0</v>
      </c>
      <c r="F144" s="261">
        <v>0</v>
      </c>
      <c r="G144" s="261">
        <v>0</v>
      </c>
      <c r="H144" s="261">
        <v>0</v>
      </c>
      <c r="I144" s="261">
        <v>0</v>
      </c>
      <c r="J144" s="261">
        <v>0</v>
      </c>
      <c r="K144" s="261">
        <v>0</v>
      </c>
      <c r="L144" s="261">
        <v>0</v>
      </c>
      <c r="M144" s="261">
        <v>0</v>
      </c>
      <c r="N144" s="269">
        <v>0</v>
      </c>
      <c r="O144" s="275">
        <v>0</v>
      </c>
      <c r="P144" s="261">
        <v>0</v>
      </c>
      <c r="Q144" s="261">
        <v>0</v>
      </c>
      <c r="R144" s="261">
        <v>0</v>
      </c>
      <c r="S144" s="261">
        <v>0</v>
      </c>
      <c r="T144" s="261">
        <v>0</v>
      </c>
      <c r="U144" s="261">
        <v>0</v>
      </c>
      <c r="V144" s="261">
        <v>0</v>
      </c>
      <c r="W144" s="261">
        <v>0</v>
      </c>
      <c r="X144" s="269">
        <v>0</v>
      </c>
      <c r="Y144" s="260">
        <v>0</v>
      </c>
      <c r="Z144" s="261">
        <v>0</v>
      </c>
      <c r="AA144" s="261">
        <v>0</v>
      </c>
      <c r="AB144" s="261">
        <v>0</v>
      </c>
      <c r="AC144" s="261">
        <v>0</v>
      </c>
      <c r="AD144" s="261">
        <v>0</v>
      </c>
      <c r="AE144" s="261">
        <v>0</v>
      </c>
      <c r="AF144" s="261">
        <v>0</v>
      </c>
      <c r="AG144" s="261">
        <v>0</v>
      </c>
      <c r="AH144" s="282">
        <v>0</v>
      </c>
      <c r="AI144" s="260">
        <v>0</v>
      </c>
      <c r="AJ144" s="261">
        <v>0</v>
      </c>
      <c r="AK144" s="261">
        <v>0</v>
      </c>
      <c r="AL144" s="261">
        <v>0</v>
      </c>
      <c r="AM144" s="261">
        <v>0</v>
      </c>
      <c r="AN144" s="261">
        <v>0</v>
      </c>
      <c r="AO144" s="261">
        <v>0</v>
      </c>
      <c r="AP144" s="261">
        <v>0</v>
      </c>
      <c r="AQ144" s="261">
        <v>0</v>
      </c>
      <c r="AR144" s="262">
        <v>0</v>
      </c>
      <c r="AS144" s="275">
        <v>0</v>
      </c>
      <c r="AT144" s="261">
        <v>0</v>
      </c>
      <c r="AU144" s="261">
        <v>0</v>
      </c>
      <c r="AV144" s="261">
        <v>0</v>
      </c>
      <c r="AW144" s="261">
        <v>0</v>
      </c>
      <c r="AX144" s="261">
        <v>0</v>
      </c>
      <c r="AY144" s="261">
        <v>0</v>
      </c>
      <c r="AZ144" s="261">
        <v>0</v>
      </c>
      <c r="BA144" s="261">
        <v>0</v>
      </c>
      <c r="BB144" s="269">
        <v>0</v>
      </c>
      <c r="BC144" s="260" t="e">
        <v>#DIV/0!</v>
      </c>
      <c r="BD144" s="261" t="e">
        <v>#DIV/0!</v>
      </c>
      <c r="BE144" s="261" t="e">
        <v>#DIV/0!</v>
      </c>
      <c r="BF144" s="261" t="e">
        <v>#DIV/0!</v>
      </c>
      <c r="BG144" s="261" t="e">
        <v>#DIV/0!</v>
      </c>
      <c r="BH144" s="261" t="e">
        <v>#DIV/0!</v>
      </c>
      <c r="BI144" s="261" t="e">
        <v>#DIV/0!</v>
      </c>
      <c r="BJ144" s="261" t="e">
        <v>#DIV/0!</v>
      </c>
      <c r="BK144" s="261" t="e">
        <v>#DIV/0!</v>
      </c>
      <c r="BL144" s="276" t="e">
        <v>#DIV/0!</v>
      </c>
    </row>
    <row r="145" spans="1:64" x14ac:dyDescent="0.25">
      <c r="A145" s="345"/>
      <c r="B145" s="246">
        <v>43</v>
      </c>
      <c r="C145" s="243" t="str">
        <v>L.I. - 58</v>
      </c>
      <c r="D145" s="260">
        <v>0</v>
      </c>
      <c r="E145" s="261">
        <v>0</v>
      </c>
      <c r="F145" s="261">
        <v>0</v>
      </c>
      <c r="G145" s="261">
        <v>0</v>
      </c>
      <c r="H145" s="261">
        <v>0</v>
      </c>
      <c r="I145" s="261">
        <v>0</v>
      </c>
      <c r="J145" s="261">
        <v>0</v>
      </c>
      <c r="K145" s="261">
        <v>0</v>
      </c>
      <c r="L145" s="261">
        <v>0</v>
      </c>
      <c r="M145" s="261">
        <v>0</v>
      </c>
      <c r="N145" s="269">
        <v>0</v>
      </c>
      <c r="O145" s="275">
        <v>0</v>
      </c>
      <c r="P145" s="261">
        <v>0</v>
      </c>
      <c r="Q145" s="261">
        <v>0</v>
      </c>
      <c r="R145" s="261">
        <v>0</v>
      </c>
      <c r="S145" s="261">
        <v>0</v>
      </c>
      <c r="T145" s="261">
        <v>0</v>
      </c>
      <c r="U145" s="261">
        <v>0</v>
      </c>
      <c r="V145" s="261">
        <v>0</v>
      </c>
      <c r="W145" s="261">
        <v>0</v>
      </c>
      <c r="X145" s="269">
        <v>0</v>
      </c>
      <c r="Y145" s="260">
        <v>0</v>
      </c>
      <c r="Z145" s="261">
        <v>0</v>
      </c>
      <c r="AA145" s="261">
        <v>0</v>
      </c>
      <c r="AB145" s="261">
        <v>0</v>
      </c>
      <c r="AC145" s="261">
        <v>0</v>
      </c>
      <c r="AD145" s="261">
        <v>0</v>
      </c>
      <c r="AE145" s="261">
        <v>0</v>
      </c>
      <c r="AF145" s="261">
        <v>0</v>
      </c>
      <c r="AG145" s="261">
        <v>0</v>
      </c>
      <c r="AH145" s="282">
        <v>0</v>
      </c>
      <c r="AI145" s="260">
        <v>0</v>
      </c>
      <c r="AJ145" s="261">
        <v>0</v>
      </c>
      <c r="AK145" s="261">
        <v>0</v>
      </c>
      <c r="AL145" s="261">
        <v>0</v>
      </c>
      <c r="AM145" s="261">
        <v>0</v>
      </c>
      <c r="AN145" s="261">
        <v>0</v>
      </c>
      <c r="AO145" s="261">
        <v>0</v>
      </c>
      <c r="AP145" s="261">
        <v>0</v>
      </c>
      <c r="AQ145" s="261">
        <v>0</v>
      </c>
      <c r="AR145" s="262">
        <v>0</v>
      </c>
      <c r="AS145" s="275">
        <v>0</v>
      </c>
      <c r="AT145" s="261">
        <v>0</v>
      </c>
      <c r="AU145" s="261">
        <v>0</v>
      </c>
      <c r="AV145" s="261">
        <v>0</v>
      </c>
      <c r="AW145" s="261">
        <v>0</v>
      </c>
      <c r="AX145" s="261">
        <v>0</v>
      </c>
      <c r="AY145" s="261">
        <v>0</v>
      </c>
      <c r="AZ145" s="261">
        <v>0</v>
      </c>
      <c r="BA145" s="261">
        <v>0</v>
      </c>
      <c r="BB145" s="269">
        <v>0</v>
      </c>
      <c r="BC145" s="260" t="e">
        <v>#DIV/0!</v>
      </c>
      <c r="BD145" s="261" t="e">
        <v>#DIV/0!</v>
      </c>
      <c r="BE145" s="261" t="e">
        <v>#DIV/0!</v>
      </c>
      <c r="BF145" s="261" t="e">
        <v>#DIV/0!</v>
      </c>
      <c r="BG145" s="261" t="e">
        <v>#DIV/0!</v>
      </c>
      <c r="BH145" s="261" t="e">
        <v>#DIV/0!</v>
      </c>
      <c r="BI145" s="261" t="e">
        <v>#DIV/0!</v>
      </c>
      <c r="BJ145" s="261" t="e">
        <v>#DIV/0!</v>
      </c>
      <c r="BK145" s="261" t="e">
        <v>#DIV/0!</v>
      </c>
      <c r="BL145" s="276" t="e">
        <v>#DIV/0!</v>
      </c>
    </row>
    <row r="146" spans="1:64" x14ac:dyDescent="0.25">
      <c r="A146" s="345"/>
      <c r="B146" s="246">
        <v>43</v>
      </c>
      <c r="C146" s="243" t="str">
        <v>L.I. - 59</v>
      </c>
      <c r="D146" s="260">
        <v>0</v>
      </c>
      <c r="E146" s="261">
        <v>0</v>
      </c>
      <c r="F146" s="261">
        <v>0</v>
      </c>
      <c r="G146" s="261">
        <v>0</v>
      </c>
      <c r="H146" s="261">
        <v>0</v>
      </c>
      <c r="I146" s="261">
        <v>0</v>
      </c>
      <c r="J146" s="261">
        <v>0</v>
      </c>
      <c r="K146" s="261">
        <v>0</v>
      </c>
      <c r="L146" s="261">
        <v>0</v>
      </c>
      <c r="M146" s="261">
        <v>0</v>
      </c>
      <c r="N146" s="269">
        <v>0</v>
      </c>
      <c r="O146" s="275">
        <v>0</v>
      </c>
      <c r="P146" s="261">
        <v>0</v>
      </c>
      <c r="Q146" s="261">
        <v>0</v>
      </c>
      <c r="R146" s="261">
        <v>0</v>
      </c>
      <c r="S146" s="261">
        <v>0</v>
      </c>
      <c r="T146" s="261">
        <v>0</v>
      </c>
      <c r="U146" s="261">
        <v>0</v>
      </c>
      <c r="V146" s="261">
        <v>0</v>
      </c>
      <c r="W146" s="261">
        <v>0</v>
      </c>
      <c r="X146" s="269">
        <v>0</v>
      </c>
      <c r="Y146" s="260">
        <v>0</v>
      </c>
      <c r="Z146" s="261">
        <v>0</v>
      </c>
      <c r="AA146" s="261">
        <v>0</v>
      </c>
      <c r="AB146" s="261">
        <v>0</v>
      </c>
      <c r="AC146" s="261">
        <v>0</v>
      </c>
      <c r="AD146" s="261">
        <v>0</v>
      </c>
      <c r="AE146" s="261">
        <v>0</v>
      </c>
      <c r="AF146" s="261">
        <v>0</v>
      </c>
      <c r="AG146" s="261">
        <v>0</v>
      </c>
      <c r="AH146" s="282">
        <v>0</v>
      </c>
      <c r="AI146" s="260">
        <v>0</v>
      </c>
      <c r="AJ146" s="261">
        <v>0</v>
      </c>
      <c r="AK146" s="261">
        <v>0</v>
      </c>
      <c r="AL146" s="261">
        <v>0</v>
      </c>
      <c r="AM146" s="261">
        <v>0</v>
      </c>
      <c r="AN146" s="261">
        <v>0</v>
      </c>
      <c r="AO146" s="261">
        <v>0</v>
      </c>
      <c r="AP146" s="261">
        <v>0</v>
      </c>
      <c r="AQ146" s="261">
        <v>0</v>
      </c>
      <c r="AR146" s="262">
        <v>0</v>
      </c>
      <c r="AS146" s="275">
        <v>0</v>
      </c>
      <c r="AT146" s="261">
        <v>0</v>
      </c>
      <c r="AU146" s="261">
        <v>0</v>
      </c>
      <c r="AV146" s="261">
        <v>0</v>
      </c>
      <c r="AW146" s="261">
        <v>0</v>
      </c>
      <c r="AX146" s="261">
        <v>0</v>
      </c>
      <c r="AY146" s="261">
        <v>0</v>
      </c>
      <c r="AZ146" s="261">
        <v>0</v>
      </c>
      <c r="BA146" s="261">
        <v>0</v>
      </c>
      <c r="BB146" s="269">
        <v>0</v>
      </c>
      <c r="BC146" s="260" t="e">
        <v>#DIV/0!</v>
      </c>
      <c r="BD146" s="261" t="e">
        <v>#DIV/0!</v>
      </c>
      <c r="BE146" s="261" t="e">
        <v>#DIV/0!</v>
      </c>
      <c r="BF146" s="261" t="e">
        <v>#DIV/0!</v>
      </c>
      <c r="BG146" s="261" t="e">
        <v>#DIV/0!</v>
      </c>
      <c r="BH146" s="261" t="e">
        <v>#DIV/0!</v>
      </c>
      <c r="BI146" s="261" t="e">
        <v>#DIV/0!</v>
      </c>
      <c r="BJ146" s="261" t="e">
        <v>#DIV/0!</v>
      </c>
      <c r="BK146" s="261" t="e">
        <v>#DIV/0!</v>
      </c>
      <c r="BL146" s="276" t="e">
        <v>#DIV/0!</v>
      </c>
    </row>
    <row r="147" spans="1:64" ht="15.75" thickBot="1" x14ac:dyDescent="0.3">
      <c r="A147" s="346"/>
      <c r="B147" s="247">
        <v>43</v>
      </c>
      <c r="C147" s="244" t="str">
        <v>L.I. - 60</v>
      </c>
      <c r="D147" s="263">
        <v>0</v>
      </c>
      <c r="E147" s="264">
        <v>0</v>
      </c>
      <c r="F147" s="264">
        <v>0</v>
      </c>
      <c r="G147" s="264">
        <v>0</v>
      </c>
      <c r="H147" s="264">
        <v>0</v>
      </c>
      <c r="I147" s="264">
        <v>0</v>
      </c>
      <c r="J147" s="264">
        <v>0</v>
      </c>
      <c r="K147" s="264">
        <v>0</v>
      </c>
      <c r="L147" s="264">
        <v>0</v>
      </c>
      <c r="M147" s="264">
        <v>0</v>
      </c>
      <c r="N147" s="270">
        <v>0</v>
      </c>
      <c r="O147" s="277">
        <v>0</v>
      </c>
      <c r="P147" s="264">
        <v>0</v>
      </c>
      <c r="Q147" s="264">
        <v>0</v>
      </c>
      <c r="R147" s="264">
        <v>0</v>
      </c>
      <c r="S147" s="264">
        <v>0</v>
      </c>
      <c r="T147" s="264">
        <v>0</v>
      </c>
      <c r="U147" s="264">
        <v>0</v>
      </c>
      <c r="V147" s="264">
        <v>0</v>
      </c>
      <c r="W147" s="264">
        <v>0</v>
      </c>
      <c r="X147" s="270">
        <v>0</v>
      </c>
      <c r="Y147" s="263">
        <v>0</v>
      </c>
      <c r="Z147" s="264">
        <v>0</v>
      </c>
      <c r="AA147" s="264">
        <v>0</v>
      </c>
      <c r="AB147" s="264">
        <v>0</v>
      </c>
      <c r="AC147" s="264">
        <v>0</v>
      </c>
      <c r="AD147" s="264">
        <v>0</v>
      </c>
      <c r="AE147" s="264">
        <v>0</v>
      </c>
      <c r="AF147" s="264">
        <v>0</v>
      </c>
      <c r="AG147" s="264">
        <v>0</v>
      </c>
      <c r="AH147" s="283">
        <v>0</v>
      </c>
      <c r="AI147" s="263">
        <v>0</v>
      </c>
      <c r="AJ147" s="264">
        <v>0</v>
      </c>
      <c r="AK147" s="264">
        <v>0</v>
      </c>
      <c r="AL147" s="264">
        <v>0</v>
      </c>
      <c r="AM147" s="264">
        <v>0</v>
      </c>
      <c r="AN147" s="264">
        <v>0</v>
      </c>
      <c r="AO147" s="264">
        <v>0</v>
      </c>
      <c r="AP147" s="264">
        <v>0</v>
      </c>
      <c r="AQ147" s="264">
        <v>0</v>
      </c>
      <c r="AR147" s="265">
        <v>0</v>
      </c>
      <c r="AS147" s="277">
        <v>0</v>
      </c>
      <c r="AT147" s="264">
        <v>0</v>
      </c>
      <c r="AU147" s="264">
        <v>0</v>
      </c>
      <c r="AV147" s="264">
        <v>0</v>
      </c>
      <c r="AW147" s="264">
        <v>0</v>
      </c>
      <c r="AX147" s="264">
        <v>0</v>
      </c>
      <c r="AY147" s="264">
        <v>0</v>
      </c>
      <c r="AZ147" s="264">
        <v>0</v>
      </c>
      <c r="BA147" s="264">
        <v>0</v>
      </c>
      <c r="BB147" s="270">
        <v>0</v>
      </c>
      <c r="BC147" s="263" t="e">
        <v>#DIV/0!</v>
      </c>
      <c r="BD147" s="264" t="e">
        <v>#DIV/0!</v>
      </c>
      <c r="BE147" s="264" t="e">
        <v>#DIV/0!</v>
      </c>
      <c r="BF147" s="264" t="e">
        <v>#DIV/0!</v>
      </c>
      <c r="BG147" s="264" t="e">
        <v>#DIV/0!</v>
      </c>
      <c r="BH147" s="264" t="e">
        <v>#DIV/0!</v>
      </c>
      <c r="BI147" s="264" t="e">
        <v>#DIV/0!</v>
      </c>
      <c r="BJ147" s="264" t="e">
        <v>#DIV/0!</v>
      </c>
      <c r="BK147" s="264" t="e">
        <v>#DIV/0!</v>
      </c>
      <c r="BL147" s="278" t="e">
        <v>#DIV/0!</v>
      </c>
    </row>
    <row r="149" spans="1:64" ht="15.75" thickBot="1" x14ac:dyDescent="0.3">
      <c r="B149" s="342" t="s">
        <v>212</v>
      </c>
      <c r="C149" s="342"/>
      <c r="D149" s="342"/>
      <c r="E149" s="342"/>
      <c r="F149" s="342"/>
      <c r="G149" s="342"/>
      <c r="H149" s="342"/>
      <c r="I149" s="342"/>
      <c r="J149" s="342"/>
      <c r="K149" s="342"/>
      <c r="L149" s="342" t="s">
        <v>213</v>
      </c>
      <c r="M149" s="342"/>
      <c r="N149" s="342"/>
      <c r="O149" s="342"/>
      <c r="P149" s="342"/>
      <c r="Q149" s="342"/>
      <c r="R149" s="342"/>
      <c r="S149" s="342"/>
      <c r="T149" s="342"/>
      <c r="U149" s="342"/>
      <c r="V149" s="341" t="s">
        <v>212</v>
      </c>
      <c r="W149" s="341"/>
      <c r="X149" s="341"/>
      <c r="Y149" s="341" t="s">
        <v>213</v>
      </c>
      <c r="Z149" s="341"/>
      <c r="AA149" s="341"/>
    </row>
    <row r="150" spans="1:64" x14ac:dyDescent="0.25">
      <c r="B150" s="333" t="s">
        <v>210</v>
      </c>
      <c r="C150" s="334"/>
      <c r="D150" s="333" t="s">
        <v>209</v>
      </c>
      <c r="E150" s="335"/>
      <c r="F150" s="334"/>
      <c r="G150" s="336" t="s">
        <v>209</v>
      </c>
      <c r="H150" s="337"/>
      <c r="I150" s="284" t="s">
        <v>210</v>
      </c>
      <c r="J150" s="288" t="s">
        <v>209</v>
      </c>
      <c r="K150" s="288" t="s">
        <v>209</v>
      </c>
      <c r="L150" s="293" t="s">
        <v>210</v>
      </c>
      <c r="M150" s="288" t="s">
        <v>209</v>
      </c>
      <c r="N150" s="288" t="s">
        <v>209</v>
      </c>
      <c r="O150" s="333" t="s">
        <v>210</v>
      </c>
      <c r="P150" s="334"/>
      <c r="Q150" s="333" t="s">
        <v>209</v>
      </c>
      <c r="R150" s="335"/>
      <c r="S150" s="334"/>
      <c r="T150" s="336" t="s">
        <v>209</v>
      </c>
      <c r="U150" s="337"/>
      <c r="V150" s="343" t="s">
        <v>211</v>
      </c>
      <c r="W150" s="339"/>
      <c r="X150" s="340"/>
      <c r="Y150" s="338" t="s">
        <v>211</v>
      </c>
      <c r="Z150" s="339"/>
      <c r="AA150" s="340"/>
    </row>
    <row r="151" spans="1:64" x14ac:dyDescent="0.25">
      <c r="A151" s="289" t="str">
        <f t="shared" ref="A151:A182" si="0">C87</f>
        <v>L.I. - 0</v>
      </c>
      <c r="B151" s="290">
        <v>0</v>
      </c>
      <c r="C151" s="291">
        <f>'Calculo VIGA'!$J$4+13.3</f>
        <v>56.3</v>
      </c>
      <c r="D151" s="291">
        <f>B151-4.3</f>
        <v>-4.3</v>
      </c>
      <c r="E151" s="291">
        <f t="shared" ref="E151:E182" si="1">I151-4.3</f>
        <v>-0.29999999999999982</v>
      </c>
      <c r="F151" s="291">
        <f>C151-4.3</f>
        <v>52</v>
      </c>
      <c r="G151" s="291">
        <f t="shared" ref="G151:G182" si="2">J151-9</f>
        <v>-5</v>
      </c>
      <c r="H151" s="291">
        <f t="shared" ref="H151:H182" si="3">J151-4.3</f>
        <v>-0.29999999999999982</v>
      </c>
      <c r="I151" s="285">
        <v>4</v>
      </c>
      <c r="J151" s="285">
        <v>4</v>
      </c>
      <c r="K151" s="285">
        <v>4</v>
      </c>
      <c r="L151" s="285">
        <v>4</v>
      </c>
      <c r="M151" s="285">
        <v>4</v>
      </c>
      <c r="N151" s="285">
        <v>4</v>
      </c>
      <c r="O151" s="290">
        <v>-13.3</v>
      </c>
      <c r="P151" s="291">
        <f>'Calculo VIGA'!$J$4</f>
        <v>43</v>
      </c>
      <c r="Q151" s="291">
        <f>O151+4.3</f>
        <v>-9</v>
      </c>
      <c r="R151" s="291">
        <f t="shared" ref="R151:R182" si="4">L151+4.3</f>
        <v>8.3000000000000007</v>
      </c>
      <c r="S151" s="291">
        <f>P151+4.3</f>
        <v>47.3</v>
      </c>
      <c r="T151" s="291">
        <f t="shared" ref="T151:T182" si="5">M151+4.3</f>
        <v>8.3000000000000007</v>
      </c>
      <c r="U151" s="291">
        <f t="shared" ref="U151:U182" si="6">M151+9</f>
        <v>13</v>
      </c>
      <c r="V151" s="294">
        <f t="shared" ref="V151:V182" si="7">INDEX($D87:$BL87,1,MATCH(I151,$D$86:$BL$86,1))+(INDEX($D87:$BL87,1,MATCH(I151,$D$86:$BL$86,1)+1 )-INDEX($D87:$BL87,1,MATCH(I151,$D$86:$BL$86,1)))/(INDEX($D$86:$BL$86,1,MATCH(I151,$D$86:$BL$86,1)+1)-INDEX($D$86:$BL$86,1,MATCH(I151,$D$86:$BL$86,1)))*(I151-INDEX($D$86:$BL$86,1,MATCH(I151,$D$86:$BL$86,1)))</f>
        <v>-8.2621248344197695E-16</v>
      </c>
      <c r="W151" s="294">
        <f t="shared" ref="W151:W182" si="8">INDEX($D87:$BL87,1,MATCH(J151,$D$86:$BL$86,1))+(INDEX($D87:$BL87,1,MATCH(J151,$D$86:$BL$86,1)+1 )-INDEX($D87:$BL87,1,MATCH(J151,$D$86:$BL$86,1)))/(INDEX($D$86:$BL$86,1,MATCH(J151,$D$86:$BL$86,1)+1)-INDEX($D$86:$BL$86,1,MATCH(J151,$D$86:$BL$86,1)))*(J151-INDEX($D$86:$BL$86,1,MATCH(J151,$D$86:$BL$86,1)))</f>
        <v>-8.2621248344197695E-16</v>
      </c>
      <c r="X151" s="295">
        <f t="shared" ref="X151:X182" si="9">INDEX($D87:$BL87,1,MATCH(K151,$D$86:$BL$86,1))+(INDEX($D87:$BL87,1,MATCH(K151,$D$86:$BL$86,1)+1 )-INDEX($D87:$BL87,1,MATCH(K151,$D$86:$BL$86,1)))/(INDEX($D$86:$BL$86,1,MATCH(K151,$D$86:$BL$86,1)+1)-INDEX($D$86:$BL$86,1,MATCH(K151,$D$86:$BL$86,1)))*(K151-INDEX($D$86:$BL$86,1,MATCH(K151,$D$86:$BL$86,1)))</f>
        <v>-8.2621248344197695E-16</v>
      </c>
      <c r="Y151" s="296">
        <f t="shared" ref="Y151:Y182" si="10">INDEX($D87:$BL87,1,MATCH(L151,$D$86:$BL$86,1))+(INDEX($D87:$BL87,1,MATCH(L151,$D$86:$BL$86,1)+1 )-INDEX($D87:$BL87,1,MATCH(L151,$D$86:$BL$86,1)))/(INDEX($D$86:$BL$86,1,MATCH(L151,$D$86:$BL$86,1)+1)-INDEX($D$86:$BL$86,1,MATCH(L151,$D$86:$BL$86,1)))*(L151-INDEX($D$86:$BL$86,1,MATCH(L151,$D$86:$BL$86,1)))</f>
        <v>-8.2621248344197695E-16</v>
      </c>
      <c r="Z151" s="294">
        <f t="shared" ref="Z151:Z182" si="11">INDEX($D87:$BL87,1,MATCH(M151,$D$86:$BL$86,1))+(INDEX($D87:$BL87,1,MATCH(M151,$D$86:$BL$86,1)+1 )-INDEX($D87:$BL87,1,MATCH(M151,$D$86:$BL$86,1)))/(INDEX($D$86:$BL$86,1,MATCH(M151,$D$86:$BL$86,1)+1)-INDEX($D$86:$BL$86,1,MATCH(M151,$D$86:$BL$86,1)))*(M151-INDEX($D$86:$BL$86,1,MATCH(M151,$D$86:$BL$86,1)))</f>
        <v>-8.2621248344197695E-16</v>
      </c>
      <c r="AA151" s="295">
        <f t="shared" ref="AA151:AA182" si="12">INDEX($D87:$BL87,1,MATCH(N151,$D$86:$BL$86,1))+(INDEX($D87:$BL87,1,MATCH(N151,$D$86:$BL$86,1)+1 )-INDEX($D87:$BL87,1,MATCH(N151,$D$86:$BL$86,1)))/(INDEX($D$86:$BL$86,1,MATCH(N151,$D$86:$BL$86,1)+1)-INDEX($D$86:$BL$86,1,MATCH(N151,$D$86:$BL$86,1)))*(N151-INDEX($D$86:$BL$86,1,MATCH(N151,$D$86:$BL$86,1)))</f>
        <v>-8.2621248344197695E-16</v>
      </c>
      <c r="AB151" s="287">
        <f t="shared" ref="AB151:AB182" si="13">MAX(Y151*3.6+Z151*14.8+AA151*14.8,V151*3.6+W151*14.8+X151)</f>
        <v>-1.6028522178774353E-14</v>
      </c>
    </row>
    <row r="152" spans="1:64" x14ac:dyDescent="0.25">
      <c r="A152" s="289" t="str">
        <f t="shared" si="0"/>
        <v>L.I. - 1</v>
      </c>
      <c r="E152" s="291">
        <f t="shared" si="1"/>
        <v>-0.29999999999999982</v>
      </c>
      <c r="G152" s="291">
        <f t="shared" si="2"/>
        <v>-5</v>
      </c>
      <c r="H152" s="291">
        <f t="shared" si="3"/>
        <v>-0.29999999999999982</v>
      </c>
      <c r="I152" s="285">
        <v>4</v>
      </c>
      <c r="J152" s="285">
        <v>4</v>
      </c>
      <c r="K152" s="285">
        <v>4</v>
      </c>
      <c r="L152" s="285">
        <v>4</v>
      </c>
      <c r="M152" s="285">
        <v>4</v>
      </c>
      <c r="N152" s="285">
        <v>4</v>
      </c>
      <c r="R152" s="291">
        <f t="shared" si="4"/>
        <v>8.3000000000000007</v>
      </c>
      <c r="T152" s="291">
        <f t="shared" si="5"/>
        <v>8.3000000000000007</v>
      </c>
      <c r="U152" s="291">
        <f t="shared" si="6"/>
        <v>13</v>
      </c>
      <c r="V152" s="294">
        <f t="shared" si="7"/>
        <v>3.6</v>
      </c>
      <c r="W152" s="294">
        <f t="shared" si="8"/>
        <v>3.6</v>
      </c>
      <c r="X152" s="295">
        <f t="shared" si="9"/>
        <v>3.6</v>
      </c>
      <c r="Y152" s="296">
        <f t="shared" si="10"/>
        <v>3.6</v>
      </c>
      <c r="Z152" s="294">
        <f t="shared" si="11"/>
        <v>3.6</v>
      </c>
      <c r="AA152" s="295">
        <f t="shared" si="12"/>
        <v>3.6</v>
      </c>
      <c r="AB152" s="287">
        <f t="shared" si="13"/>
        <v>119.52000000000001</v>
      </c>
    </row>
    <row r="153" spans="1:64" x14ac:dyDescent="0.25">
      <c r="A153" s="289" t="str">
        <f t="shared" si="0"/>
        <v>L.I. - 2</v>
      </c>
      <c r="E153" s="291">
        <f t="shared" si="1"/>
        <v>-0.29999999999999982</v>
      </c>
      <c r="G153" s="291">
        <f t="shared" si="2"/>
        <v>-5</v>
      </c>
      <c r="H153" s="291">
        <f t="shared" si="3"/>
        <v>-0.29999999999999982</v>
      </c>
      <c r="I153" s="285">
        <v>4</v>
      </c>
      <c r="J153" s="285">
        <v>4</v>
      </c>
      <c r="K153" s="285">
        <v>4</v>
      </c>
      <c r="L153" s="285">
        <v>4</v>
      </c>
      <c r="M153" s="285">
        <v>4</v>
      </c>
      <c r="N153" s="285">
        <v>4</v>
      </c>
      <c r="R153" s="291">
        <f t="shared" si="4"/>
        <v>8.3000000000000007</v>
      </c>
      <c r="T153" s="291">
        <f t="shared" si="5"/>
        <v>8.3000000000000007</v>
      </c>
      <c r="U153" s="291">
        <f t="shared" si="6"/>
        <v>13</v>
      </c>
      <c r="V153" s="294">
        <f t="shared" si="7"/>
        <v>3.2000000000000015</v>
      </c>
      <c r="W153" s="294">
        <f t="shared" si="8"/>
        <v>3.2000000000000015</v>
      </c>
      <c r="X153" s="295">
        <f t="shared" si="9"/>
        <v>3.2000000000000015</v>
      </c>
      <c r="Y153" s="296">
        <f t="shared" si="10"/>
        <v>3.2000000000000015</v>
      </c>
      <c r="Z153" s="294">
        <f t="shared" si="11"/>
        <v>3.2000000000000015</v>
      </c>
      <c r="AA153" s="295">
        <f t="shared" si="12"/>
        <v>3.2000000000000015</v>
      </c>
      <c r="AB153" s="287">
        <f t="shared" si="13"/>
        <v>106.24000000000007</v>
      </c>
    </row>
    <row r="154" spans="1:64" x14ac:dyDescent="0.25">
      <c r="A154" s="289" t="str">
        <f t="shared" si="0"/>
        <v>L.I. - 3</v>
      </c>
      <c r="E154" s="291">
        <f t="shared" si="1"/>
        <v>-0.29999999999999982</v>
      </c>
      <c r="G154" s="291">
        <f t="shared" si="2"/>
        <v>-5</v>
      </c>
      <c r="H154" s="291">
        <f t="shared" si="3"/>
        <v>-0.29999999999999982</v>
      </c>
      <c r="I154" s="285">
        <v>4</v>
      </c>
      <c r="J154" s="285">
        <v>4</v>
      </c>
      <c r="K154" s="285">
        <v>4</v>
      </c>
      <c r="L154" s="285">
        <v>4</v>
      </c>
      <c r="M154" s="285">
        <v>4</v>
      </c>
      <c r="N154" s="285">
        <v>4</v>
      </c>
      <c r="R154" s="291">
        <f t="shared" si="4"/>
        <v>8.3000000000000007</v>
      </c>
      <c r="T154" s="291">
        <f t="shared" si="5"/>
        <v>8.3000000000000007</v>
      </c>
      <c r="U154" s="291">
        <f t="shared" si="6"/>
        <v>13</v>
      </c>
      <c r="V154" s="294">
        <f t="shared" si="7"/>
        <v>2.8000000000000016</v>
      </c>
      <c r="W154" s="294">
        <f t="shared" si="8"/>
        <v>2.8000000000000016</v>
      </c>
      <c r="X154" s="295">
        <f t="shared" si="9"/>
        <v>2.8000000000000016</v>
      </c>
      <c r="Y154" s="296">
        <f t="shared" si="10"/>
        <v>2.8000000000000016</v>
      </c>
      <c r="Z154" s="294">
        <f t="shared" si="11"/>
        <v>2.8000000000000016</v>
      </c>
      <c r="AA154" s="295">
        <f t="shared" si="12"/>
        <v>2.8000000000000016</v>
      </c>
      <c r="AB154" s="287">
        <f t="shared" si="13"/>
        <v>92.960000000000065</v>
      </c>
    </row>
    <row r="155" spans="1:64" x14ac:dyDescent="0.25">
      <c r="A155" s="289" t="str">
        <f t="shared" si="0"/>
        <v>L.I. - 4</v>
      </c>
      <c r="E155" s="291">
        <f t="shared" si="1"/>
        <v>-0.29999999999999982</v>
      </c>
      <c r="G155" s="291">
        <f t="shared" si="2"/>
        <v>-5</v>
      </c>
      <c r="H155" s="291">
        <f t="shared" si="3"/>
        <v>-0.29999999999999982</v>
      </c>
      <c r="I155" s="285">
        <v>4</v>
      </c>
      <c r="J155" s="285">
        <v>4</v>
      </c>
      <c r="K155" s="285">
        <v>4</v>
      </c>
      <c r="L155" s="285">
        <v>4</v>
      </c>
      <c r="M155" s="285">
        <v>4</v>
      </c>
      <c r="N155" s="285">
        <v>4</v>
      </c>
      <c r="R155" s="291">
        <f t="shared" si="4"/>
        <v>8.3000000000000007</v>
      </c>
      <c r="T155" s="291">
        <f t="shared" si="5"/>
        <v>8.3000000000000007</v>
      </c>
      <c r="U155" s="291">
        <f t="shared" si="6"/>
        <v>13</v>
      </c>
      <c r="V155" s="294">
        <f t="shared" si="7"/>
        <v>2.4000000000000052</v>
      </c>
      <c r="W155" s="294">
        <f t="shared" si="8"/>
        <v>2.4000000000000052</v>
      </c>
      <c r="X155" s="295">
        <f t="shared" si="9"/>
        <v>2.4000000000000052</v>
      </c>
      <c r="Y155" s="296">
        <f t="shared" si="10"/>
        <v>2.4000000000000052</v>
      </c>
      <c r="Z155" s="294">
        <f t="shared" si="11"/>
        <v>2.4000000000000052</v>
      </c>
      <c r="AA155" s="295">
        <f t="shared" si="12"/>
        <v>2.4000000000000052</v>
      </c>
      <c r="AB155" s="287">
        <f t="shared" si="13"/>
        <v>79.680000000000177</v>
      </c>
    </row>
    <row r="156" spans="1:64" x14ac:dyDescent="0.25">
      <c r="A156" s="289" t="str">
        <f t="shared" si="0"/>
        <v>L.I. - 5</v>
      </c>
      <c r="E156" s="291">
        <f t="shared" si="1"/>
        <v>-0.29999999999999982</v>
      </c>
      <c r="G156" s="291">
        <f t="shared" si="2"/>
        <v>-5</v>
      </c>
      <c r="H156" s="291">
        <f t="shared" si="3"/>
        <v>-0.29999999999999982</v>
      </c>
      <c r="I156" s="285">
        <v>4</v>
      </c>
      <c r="J156" s="285">
        <v>4</v>
      </c>
      <c r="K156" s="285">
        <v>4</v>
      </c>
      <c r="L156" s="285">
        <v>4</v>
      </c>
      <c r="M156" s="285">
        <v>4</v>
      </c>
      <c r="N156" s="285">
        <v>4</v>
      </c>
      <c r="R156" s="291">
        <f t="shared" si="4"/>
        <v>8.3000000000000007</v>
      </c>
      <c r="T156" s="291">
        <f t="shared" si="5"/>
        <v>8.3000000000000007</v>
      </c>
      <c r="U156" s="291">
        <f t="shared" si="6"/>
        <v>13</v>
      </c>
      <c r="V156" s="294">
        <f t="shared" si="7"/>
        <v>2.0000000000000053</v>
      </c>
      <c r="W156" s="294">
        <f t="shared" si="8"/>
        <v>2.0000000000000053</v>
      </c>
      <c r="X156" s="295">
        <f t="shared" si="9"/>
        <v>2.0000000000000053</v>
      </c>
      <c r="Y156" s="296">
        <f t="shared" si="10"/>
        <v>2.0000000000000053</v>
      </c>
      <c r="Z156" s="294">
        <f t="shared" si="11"/>
        <v>2.0000000000000053</v>
      </c>
      <c r="AA156" s="295">
        <f t="shared" si="12"/>
        <v>2.0000000000000053</v>
      </c>
      <c r="AB156" s="287">
        <f t="shared" si="13"/>
        <v>66.400000000000176</v>
      </c>
    </row>
    <row r="157" spans="1:64" x14ac:dyDescent="0.25">
      <c r="A157" s="289" t="str">
        <f t="shared" si="0"/>
        <v>L.I. - 6</v>
      </c>
      <c r="E157" s="291">
        <f t="shared" si="1"/>
        <v>-0.29999999999999982</v>
      </c>
      <c r="G157" s="291">
        <f t="shared" si="2"/>
        <v>-5</v>
      </c>
      <c r="H157" s="291">
        <f t="shared" si="3"/>
        <v>-0.29999999999999982</v>
      </c>
      <c r="I157" s="285">
        <v>4</v>
      </c>
      <c r="J157" s="285">
        <v>4</v>
      </c>
      <c r="K157" s="285">
        <v>4</v>
      </c>
      <c r="L157" s="285">
        <v>4</v>
      </c>
      <c r="M157" s="285">
        <v>4</v>
      </c>
      <c r="N157" s="285">
        <v>4</v>
      </c>
      <c r="R157" s="291">
        <f t="shared" si="4"/>
        <v>8.3000000000000007</v>
      </c>
      <c r="T157" s="291">
        <f t="shared" si="5"/>
        <v>8.3000000000000007</v>
      </c>
      <c r="U157" s="291">
        <f t="shared" si="6"/>
        <v>13</v>
      </c>
      <c r="V157" s="294">
        <f t="shared" si="7"/>
        <v>1.6000000000000056</v>
      </c>
      <c r="W157" s="294">
        <f t="shared" si="8"/>
        <v>1.6000000000000056</v>
      </c>
      <c r="X157" s="295">
        <f t="shared" si="9"/>
        <v>1.6000000000000056</v>
      </c>
      <c r="Y157" s="296">
        <f t="shared" si="10"/>
        <v>1.6000000000000056</v>
      </c>
      <c r="Z157" s="294">
        <f t="shared" si="11"/>
        <v>1.6000000000000056</v>
      </c>
      <c r="AA157" s="295">
        <f t="shared" si="12"/>
        <v>1.6000000000000056</v>
      </c>
      <c r="AB157" s="287">
        <f t="shared" si="13"/>
        <v>53.120000000000189</v>
      </c>
    </row>
    <row r="158" spans="1:64" x14ac:dyDescent="0.25">
      <c r="A158" s="289" t="str">
        <f t="shared" si="0"/>
        <v>L.I. - 7</v>
      </c>
      <c r="E158" s="291">
        <f t="shared" si="1"/>
        <v>-0.29999999999999982</v>
      </c>
      <c r="G158" s="291">
        <f t="shared" si="2"/>
        <v>-5</v>
      </c>
      <c r="H158" s="291">
        <f t="shared" si="3"/>
        <v>-0.29999999999999982</v>
      </c>
      <c r="I158" s="285">
        <v>4</v>
      </c>
      <c r="J158" s="285">
        <v>4</v>
      </c>
      <c r="K158" s="285">
        <v>4</v>
      </c>
      <c r="L158" s="285">
        <v>4</v>
      </c>
      <c r="M158" s="285">
        <v>4</v>
      </c>
      <c r="N158" s="285">
        <v>4</v>
      </c>
      <c r="R158" s="291">
        <f t="shared" si="4"/>
        <v>8.3000000000000007</v>
      </c>
      <c r="T158" s="291">
        <f t="shared" si="5"/>
        <v>8.3000000000000007</v>
      </c>
      <c r="U158" s="291">
        <f t="shared" si="6"/>
        <v>13</v>
      </c>
      <c r="V158" s="294">
        <f t="shared" si="7"/>
        <v>1.2000000000000093</v>
      </c>
      <c r="W158" s="294">
        <f t="shared" si="8"/>
        <v>1.2000000000000093</v>
      </c>
      <c r="X158" s="295">
        <f t="shared" si="9"/>
        <v>1.2000000000000093</v>
      </c>
      <c r="Y158" s="296">
        <f t="shared" si="10"/>
        <v>1.2000000000000093</v>
      </c>
      <c r="Z158" s="294">
        <f t="shared" si="11"/>
        <v>1.2000000000000093</v>
      </c>
      <c r="AA158" s="295">
        <f t="shared" si="12"/>
        <v>1.2000000000000093</v>
      </c>
      <c r="AB158" s="287">
        <f t="shared" si="13"/>
        <v>39.840000000000302</v>
      </c>
    </row>
    <row r="159" spans="1:64" x14ac:dyDescent="0.25">
      <c r="A159" s="289" t="str">
        <f t="shared" si="0"/>
        <v>L.I. - 8</v>
      </c>
      <c r="E159" s="291">
        <f t="shared" si="1"/>
        <v>-0.29999999999999982</v>
      </c>
      <c r="G159" s="291">
        <f t="shared" si="2"/>
        <v>-5</v>
      </c>
      <c r="H159" s="291">
        <f t="shared" si="3"/>
        <v>-0.29999999999999982</v>
      </c>
      <c r="I159" s="285">
        <v>4</v>
      </c>
      <c r="J159" s="285">
        <v>4</v>
      </c>
      <c r="K159" s="285">
        <v>4</v>
      </c>
      <c r="L159" s="285">
        <v>4</v>
      </c>
      <c r="M159" s="285">
        <v>4</v>
      </c>
      <c r="N159" s="285">
        <v>4</v>
      </c>
      <c r="R159" s="291">
        <f t="shared" si="4"/>
        <v>8.3000000000000007</v>
      </c>
      <c r="T159" s="291">
        <f t="shared" si="5"/>
        <v>8.3000000000000007</v>
      </c>
      <c r="U159" s="291">
        <f t="shared" si="6"/>
        <v>13</v>
      </c>
      <c r="V159" s="294">
        <f t="shared" si="7"/>
        <v>0.80000000000000937</v>
      </c>
      <c r="W159" s="294">
        <f t="shared" si="8"/>
        <v>0.80000000000000937</v>
      </c>
      <c r="X159" s="295">
        <f t="shared" si="9"/>
        <v>0.80000000000000937</v>
      </c>
      <c r="Y159" s="296">
        <f t="shared" si="10"/>
        <v>0.80000000000000937</v>
      </c>
      <c r="Z159" s="294">
        <f t="shared" si="11"/>
        <v>0.80000000000000937</v>
      </c>
      <c r="AA159" s="295">
        <f t="shared" si="12"/>
        <v>0.80000000000000937</v>
      </c>
      <c r="AB159" s="287">
        <f t="shared" si="13"/>
        <v>26.560000000000311</v>
      </c>
    </row>
    <row r="160" spans="1:64" x14ac:dyDescent="0.25">
      <c r="A160" s="289" t="str">
        <f t="shared" si="0"/>
        <v>L.I. - 9</v>
      </c>
      <c r="E160" s="291">
        <f t="shared" si="1"/>
        <v>-0.29999999999999982</v>
      </c>
      <c r="G160" s="291">
        <f t="shared" si="2"/>
        <v>-5</v>
      </c>
      <c r="H160" s="291">
        <f t="shared" si="3"/>
        <v>-0.29999999999999982</v>
      </c>
      <c r="I160" s="285">
        <v>4</v>
      </c>
      <c r="J160" s="285">
        <v>4</v>
      </c>
      <c r="K160" s="285">
        <v>4</v>
      </c>
      <c r="L160" s="285">
        <v>4</v>
      </c>
      <c r="M160" s="285">
        <v>4</v>
      </c>
      <c r="N160" s="285">
        <v>4</v>
      </c>
      <c r="R160" s="291">
        <f t="shared" si="4"/>
        <v>8.3000000000000007</v>
      </c>
      <c r="T160" s="291">
        <f t="shared" si="5"/>
        <v>8.3000000000000007</v>
      </c>
      <c r="U160" s="291">
        <f t="shared" si="6"/>
        <v>13</v>
      </c>
      <c r="V160" s="294">
        <f t="shared" si="7"/>
        <v>0.40000000000000635</v>
      </c>
      <c r="W160" s="294">
        <f t="shared" si="8"/>
        <v>0.40000000000000635</v>
      </c>
      <c r="X160" s="295">
        <f t="shared" si="9"/>
        <v>0.40000000000000635</v>
      </c>
      <c r="Y160" s="296">
        <f t="shared" si="10"/>
        <v>0.40000000000000635</v>
      </c>
      <c r="Z160" s="294">
        <f t="shared" si="11"/>
        <v>0.40000000000000635</v>
      </c>
      <c r="AA160" s="295">
        <f t="shared" si="12"/>
        <v>0.40000000000000635</v>
      </c>
      <c r="AB160" s="287">
        <f t="shared" si="13"/>
        <v>13.280000000000211</v>
      </c>
    </row>
    <row r="161" spans="1:28" x14ac:dyDescent="0.25">
      <c r="A161" s="289" t="str">
        <f t="shared" si="0"/>
        <v>L.I. - 10</v>
      </c>
      <c r="E161" s="291">
        <f t="shared" si="1"/>
        <v>-0.29999999999999982</v>
      </c>
      <c r="G161" s="291">
        <f t="shared" si="2"/>
        <v>-5</v>
      </c>
      <c r="H161" s="291">
        <f t="shared" si="3"/>
        <v>-0.29999999999999982</v>
      </c>
      <c r="I161" s="285">
        <v>4</v>
      </c>
      <c r="J161" s="285">
        <v>4</v>
      </c>
      <c r="K161" s="285">
        <v>4</v>
      </c>
      <c r="L161" s="285">
        <v>4</v>
      </c>
      <c r="M161" s="285">
        <v>4</v>
      </c>
      <c r="N161" s="285">
        <v>4</v>
      </c>
      <c r="R161" s="291">
        <f t="shared" si="4"/>
        <v>8.3000000000000007</v>
      </c>
      <c r="T161" s="291">
        <f t="shared" si="5"/>
        <v>8.3000000000000007</v>
      </c>
      <c r="U161" s="291">
        <f t="shared" si="6"/>
        <v>13</v>
      </c>
      <c r="V161" s="294">
        <f t="shared" si="7"/>
        <v>0</v>
      </c>
      <c r="W161" s="294">
        <f t="shared" si="8"/>
        <v>0</v>
      </c>
      <c r="X161" s="295">
        <f t="shared" si="9"/>
        <v>0</v>
      </c>
      <c r="Y161" s="296">
        <f t="shared" si="10"/>
        <v>0</v>
      </c>
      <c r="Z161" s="294">
        <f t="shared" si="11"/>
        <v>0</v>
      </c>
      <c r="AA161" s="295">
        <f t="shared" si="12"/>
        <v>0</v>
      </c>
      <c r="AB161" s="287">
        <f t="shared" si="13"/>
        <v>0</v>
      </c>
    </row>
    <row r="162" spans="1:28" x14ac:dyDescent="0.25">
      <c r="A162" s="289" t="str">
        <f t="shared" si="0"/>
        <v>L.I. - 11</v>
      </c>
      <c r="E162" s="291">
        <f t="shared" si="1"/>
        <v>-0.29999999999999982</v>
      </c>
      <c r="G162" s="291">
        <f t="shared" si="2"/>
        <v>-5</v>
      </c>
      <c r="H162" s="291">
        <f t="shared" si="3"/>
        <v>-0.29999999999999982</v>
      </c>
      <c r="I162" s="285">
        <v>4</v>
      </c>
      <c r="J162" s="285">
        <v>4</v>
      </c>
      <c r="K162" s="285">
        <v>4</v>
      </c>
      <c r="L162" s="285">
        <v>4</v>
      </c>
      <c r="M162" s="285">
        <v>4</v>
      </c>
      <c r="N162" s="285">
        <v>4</v>
      </c>
      <c r="R162" s="291">
        <f t="shared" si="4"/>
        <v>8.3000000000000007</v>
      </c>
      <c r="T162" s="291">
        <f t="shared" si="5"/>
        <v>8.3000000000000007</v>
      </c>
      <c r="U162" s="291">
        <f t="shared" si="6"/>
        <v>13</v>
      </c>
      <c r="V162" s="294">
        <f t="shared" si="7"/>
        <v>0</v>
      </c>
      <c r="W162" s="294">
        <f t="shared" si="8"/>
        <v>0</v>
      </c>
      <c r="X162" s="295">
        <f t="shared" si="9"/>
        <v>0</v>
      </c>
      <c r="Y162" s="296">
        <f t="shared" si="10"/>
        <v>0</v>
      </c>
      <c r="Z162" s="294">
        <f t="shared" si="11"/>
        <v>0</v>
      </c>
      <c r="AA162" s="295">
        <f t="shared" si="12"/>
        <v>0</v>
      </c>
      <c r="AB162" s="287">
        <f t="shared" si="13"/>
        <v>0</v>
      </c>
    </row>
    <row r="163" spans="1:28" x14ac:dyDescent="0.25">
      <c r="A163" s="289" t="str">
        <f t="shared" si="0"/>
        <v>L.I. - 12</v>
      </c>
      <c r="E163" s="291">
        <f t="shared" si="1"/>
        <v>-0.29999999999999982</v>
      </c>
      <c r="G163" s="291">
        <f t="shared" si="2"/>
        <v>-5</v>
      </c>
      <c r="H163" s="291">
        <f t="shared" si="3"/>
        <v>-0.29999999999999982</v>
      </c>
      <c r="I163" s="285">
        <v>4</v>
      </c>
      <c r="J163" s="285">
        <v>4</v>
      </c>
      <c r="K163" s="285">
        <v>4</v>
      </c>
      <c r="L163" s="285">
        <v>4</v>
      </c>
      <c r="M163" s="285">
        <v>4</v>
      </c>
      <c r="N163" s="285">
        <v>4</v>
      </c>
      <c r="R163" s="291">
        <f t="shared" si="4"/>
        <v>8.3000000000000007</v>
      </c>
      <c r="T163" s="291">
        <f t="shared" si="5"/>
        <v>8.3000000000000007</v>
      </c>
      <c r="U163" s="291">
        <f t="shared" si="6"/>
        <v>13</v>
      </c>
      <c r="V163" s="294">
        <f t="shared" si="7"/>
        <v>0</v>
      </c>
      <c r="W163" s="294">
        <f t="shared" si="8"/>
        <v>0</v>
      </c>
      <c r="X163" s="295">
        <f t="shared" si="9"/>
        <v>0</v>
      </c>
      <c r="Y163" s="296">
        <f t="shared" si="10"/>
        <v>0</v>
      </c>
      <c r="Z163" s="294">
        <f t="shared" si="11"/>
        <v>0</v>
      </c>
      <c r="AA163" s="295">
        <f t="shared" si="12"/>
        <v>0</v>
      </c>
      <c r="AB163" s="287">
        <f t="shared" si="13"/>
        <v>0</v>
      </c>
    </row>
    <row r="164" spans="1:28" x14ac:dyDescent="0.25">
      <c r="A164" s="289" t="str">
        <f t="shared" si="0"/>
        <v>L.I. - 13</v>
      </c>
      <c r="E164" s="291">
        <f t="shared" si="1"/>
        <v>-0.29999999999999982</v>
      </c>
      <c r="G164" s="291">
        <f t="shared" si="2"/>
        <v>-5</v>
      </c>
      <c r="H164" s="291">
        <f t="shared" si="3"/>
        <v>-0.29999999999999982</v>
      </c>
      <c r="I164" s="285">
        <v>4</v>
      </c>
      <c r="J164" s="285">
        <v>4</v>
      </c>
      <c r="K164" s="285">
        <v>4</v>
      </c>
      <c r="L164" s="285">
        <v>4</v>
      </c>
      <c r="M164" s="285">
        <v>4</v>
      </c>
      <c r="N164" s="285">
        <v>4</v>
      </c>
      <c r="R164" s="291">
        <f t="shared" si="4"/>
        <v>8.3000000000000007</v>
      </c>
      <c r="T164" s="291">
        <f t="shared" si="5"/>
        <v>8.3000000000000007</v>
      </c>
      <c r="U164" s="291">
        <f t="shared" si="6"/>
        <v>13</v>
      </c>
      <c r="V164" s="294">
        <f t="shared" si="7"/>
        <v>0</v>
      </c>
      <c r="W164" s="294">
        <f t="shared" si="8"/>
        <v>0</v>
      </c>
      <c r="X164" s="295">
        <f t="shared" si="9"/>
        <v>0</v>
      </c>
      <c r="Y164" s="296">
        <f t="shared" si="10"/>
        <v>0</v>
      </c>
      <c r="Z164" s="294">
        <f t="shared" si="11"/>
        <v>0</v>
      </c>
      <c r="AA164" s="295">
        <f t="shared" si="12"/>
        <v>0</v>
      </c>
      <c r="AB164" s="287">
        <f t="shared" si="13"/>
        <v>0</v>
      </c>
    </row>
    <row r="165" spans="1:28" x14ac:dyDescent="0.25">
      <c r="A165" s="289" t="str">
        <f t="shared" si="0"/>
        <v>L.I. - 14</v>
      </c>
      <c r="E165" s="291">
        <f t="shared" si="1"/>
        <v>-0.29999999999999982</v>
      </c>
      <c r="G165" s="291">
        <f t="shared" si="2"/>
        <v>-5</v>
      </c>
      <c r="H165" s="291">
        <f t="shared" si="3"/>
        <v>-0.29999999999999982</v>
      </c>
      <c r="I165" s="285">
        <v>4</v>
      </c>
      <c r="J165" s="285">
        <v>4</v>
      </c>
      <c r="K165" s="285">
        <v>4</v>
      </c>
      <c r="L165" s="285">
        <v>4</v>
      </c>
      <c r="M165" s="285">
        <v>4</v>
      </c>
      <c r="N165" s="285">
        <v>4</v>
      </c>
      <c r="R165" s="291">
        <f t="shared" si="4"/>
        <v>8.3000000000000007</v>
      </c>
      <c r="T165" s="291">
        <f t="shared" si="5"/>
        <v>8.3000000000000007</v>
      </c>
      <c r="U165" s="291">
        <f t="shared" si="6"/>
        <v>13</v>
      </c>
      <c r="V165" s="294">
        <f t="shared" si="7"/>
        <v>0</v>
      </c>
      <c r="W165" s="294">
        <f t="shared" si="8"/>
        <v>0</v>
      </c>
      <c r="X165" s="295">
        <f t="shared" si="9"/>
        <v>0</v>
      </c>
      <c r="Y165" s="296">
        <f t="shared" si="10"/>
        <v>0</v>
      </c>
      <c r="Z165" s="294">
        <f t="shared" si="11"/>
        <v>0</v>
      </c>
      <c r="AA165" s="295">
        <f t="shared" si="12"/>
        <v>0</v>
      </c>
      <c r="AB165" s="287">
        <f t="shared" si="13"/>
        <v>0</v>
      </c>
    </row>
    <row r="166" spans="1:28" x14ac:dyDescent="0.25">
      <c r="A166" s="289" t="str">
        <f t="shared" si="0"/>
        <v>L.I. - 15</v>
      </c>
      <c r="E166" s="291">
        <f t="shared" si="1"/>
        <v>-0.29999999999999982</v>
      </c>
      <c r="G166" s="291">
        <f t="shared" si="2"/>
        <v>-5</v>
      </c>
      <c r="H166" s="291">
        <f t="shared" si="3"/>
        <v>-0.29999999999999982</v>
      </c>
      <c r="I166" s="285">
        <v>4</v>
      </c>
      <c r="J166" s="285">
        <v>4</v>
      </c>
      <c r="K166" s="285">
        <v>4</v>
      </c>
      <c r="L166" s="285">
        <v>4</v>
      </c>
      <c r="M166" s="285">
        <v>4</v>
      </c>
      <c r="N166" s="285">
        <v>4</v>
      </c>
      <c r="R166" s="291">
        <f t="shared" si="4"/>
        <v>8.3000000000000007</v>
      </c>
      <c r="T166" s="291">
        <f t="shared" si="5"/>
        <v>8.3000000000000007</v>
      </c>
      <c r="U166" s="291">
        <f t="shared" si="6"/>
        <v>13</v>
      </c>
      <c r="V166" s="294">
        <f t="shared" si="7"/>
        <v>0</v>
      </c>
      <c r="W166" s="294">
        <f t="shared" si="8"/>
        <v>0</v>
      </c>
      <c r="X166" s="295">
        <f t="shared" si="9"/>
        <v>0</v>
      </c>
      <c r="Y166" s="296">
        <f t="shared" si="10"/>
        <v>0</v>
      </c>
      <c r="Z166" s="294">
        <f t="shared" si="11"/>
        <v>0</v>
      </c>
      <c r="AA166" s="295">
        <f t="shared" si="12"/>
        <v>0</v>
      </c>
      <c r="AB166" s="287">
        <f t="shared" si="13"/>
        <v>0</v>
      </c>
    </row>
    <row r="167" spans="1:28" x14ac:dyDescent="0.25">
      <c r="A167" s="289" t="str">
        <f t="shared" si="0"/>
        <v>L.I. - 16</v>
      </c>
      <c r="E167" s="291">
        <f t="shared" si="1"/>
        <v>-0.29999999999999982</v>
      </c>
      <c r="G167" s="291">
        <f t="shared" si="2"/>
        <v>-5</v>
      </c>
      <c r="H167" s="291">
        <f t="shared" si="3"/>
        <v>-0.29999999999999982</v>
      </c>
      <c r="I167" s="285">
        <v>4</v>
      </c>
      <c r="J167" s="285">
        <v>4</v>
      </c>
      <c r="K167" s="285">
        <v>4</v>
      </c>
      <c r="L167" s="285">
        <v>4</v>
      </c>
      <c r="M167" s="285">
        <v>4</v>
      </c>
      <c r="N167" s="285">
        <v>4</v>
      </c>
      <c r="R167" s="291">
        <f t="shared" si="4"/>
        <v>8.3000000000000007</v>
      </c>
      <c r="T167" s="291">
        <f t="shared" si="5"/>
        <v>8.3000000000000007</v>
      </c>
      <c r="U167" s="291">
        <f t="shared" si="6"/>
        <v>13</v>
      </c>
      <c r="V167" s="294">
        <f t="shared" si="7"/>
        <v>0</v>
      </c>
      <c r="W167" s="294">
        <f t="shared" si="8"/>
        <v>0</v>
      </c>
      <c r="X167" s="295">
        <f t="shared" si="9"/>
        <v>0</v>
      </c>
      <c r="Y167" s="296">
        <f t="shared" si="10"/>
        <v>0</v>
      </c>
      <c r="Z167" s="294">
        <f t="shared" si="11"/>
        <v>0</v>
      </c>
      <c r="AA167" s="295">
        <f t="shared" si="12"/>
        <v>0</v>
      </c>
      <c r="AB167" s="287">
        <f t="shared" si="13"/>
        <v>0</v>
      </c>
    </row>
    <row r="168" spans="1:28" x14ac:dyDescent="0.25">
      <c r="A168" s="289" t="str">
        <f t="shared" si="0"/>
        <v>L.I. - 17</v>
      </c>
      <c r="E168" s="291">
        <f t="shared" si="1"/>
        <v>-0.29999999999999982</v>
      </c>
      <c r="G168" s="291">
        <f t="shared" si="2"/>
        <v>-5</v>
      </c>
      <c r="H168" s="291">
        <f t="shared" si="3"/>
        <v>-0.29999999999999982</v>
      </c>
      <c r="I168" s="285">
        <v>4</v>
      </c>
      <c r="J168" s="285">
        <v>4</v>
      </c>
      <c r="K168" s="285">
        <v>4</v>
      </c>
      <c r="L168" s="285">
        <v>4</v>
      </c>
      <c r="M168" s="285">
        <v>4</v>
      </c>
      <c r="N168" s="285">
        <v>4</v>
      </c>
      <c r="R168" s="291">
        <f t="shared" si="4"/>
        <v>8.3000000000000007</v>
      </c>
      <c r="T168" s="291">
        <f t="shared" si="5"/>
        <v>8.3000000000000007</v>
      </c>
      <c r="U168" s="291">
        <f t="shared" si="6"/>
        <v>13</v>
      </c>
      <c r="V168" s="294">
        <f t="shared" si="7"/>
        <v>0</v>
      </c>
      <c r="W168" s="294">
        <f t="shared" si="8"/>
        <v>0</v>
      </c>
      <c r="X168" s="295">
        <f t="shared" si="9"/>
        <v>0</v>
      </c>
      <c r="Y168" s="296">
        <f t="shared" si="10"/>
        <v>0</v>
      </c>
      <c r="Z168" s="294">
        <f t="shared" si="11"/>
        <v>0</v>
      </c>
      <c r="AA168" s="295">
        <f t="shared" si="12"/>
        <v>0</v>
      </c>
      <c r="AB168" s="287">
        <f t="shared" si="13"/>
        <v>0</v>
      </c>
    </row>
    <row r="169" spans="1:28" x14ac:dyDescent="0.25">
      <c r="A169" s="289" t="str">
        <f t="shared" si="0"/>
        <v>L.I. - 18</v>
      </c>
      <c r="E169" s="291">
        <f t="shared" si="1"/>
        <v>-0.29999999999999982</v>
      </c>
      <c r="G169" s="291">
        <f t="shared" si="2"/>
        <v>-5</v>
      </c>
      <c r="H169" s="291">
        <f t="shared" si="3"/>
        <v>-0.29999999999999982</v>
      </c>
      <c r="I169" s="285">
        <v>4</v>
      </c>
      <c r="J169" s="285">
        <v>4</v>
      </c>
      <c r="K169" s="285">
        <v>4</v>
      </c>
      <c r="L169" s="285">
        <v>4</v>
      </c>
      <c r="M169" s="285">
        <v>4</v>
      </c>
      <c r="N169" s="285">
        <v>4</v>
      </c>
      <c r="R169" s="291">
        <f t="shared" si="4"/>
        <v>8.3000000000000007</v>
      </c>
      <c r="T169" s="291">
        <f t="shared" si="5"/>
        <v>8.3000000000000007</v>
      </c>
      <c r="U169" s="291">
        <f t="shared" si="6"/>
        <v>13</v>
      </c>
      <c r="V169" s="294">
        <f t="shared" si="7"/>
        <v>0</v>
      </c>
      <c r="W169" s="294">
        <f t="shared" si="8"/>
        <v>0</v>
      </c>
      <c r="X169" s="295">
        <f t="shared" si="9"/>
        <v>0</v>
      </c>
      <c r="Y169" s="296">
        <f t="shared" si="10"/>
        <v>0</v>
      </c>
      <c r="Z169" s="294">
        <f t="shared" si="11"/>
        <v>0</v>
      </c>
      <c r="AA169" s="295">
        <f t="shared" si="12"/>
        <v>0</v>
      </c>
      <c r="AB169" s="287">
        <f t="shared" si="13"/>
        <v>0</v>
      </c>
    </row>
    <row r="170" spans="1:28" x14ac:dyDescent="0.25">
      <c r="A170" s="289" t="str">
        <f t="shared" si="0"/>
        <v>L.I. - 19</v>
      </c>
      <c r="E170" s="291">
        <f t="shared" si="1"/>
        <v>-0.29999999999999982</v>
      </c>
      <c r="G170" s="291">
        <f t="shared" si="2"/>
        <v>-5</v>
      </c>
      <c r="H170" s="291">
        <f t="shared" si="3"/>
        <v>-0.29999999999999982</v>
      </c>
      <c r="I170" s="285">
        <v>4</v>
      </c>
      <c r="J170" s="285">
        <v>4</v>
      </c>
      <c r="K170" s="285">
        <v>4</v>
      </c>
      <c r="L170" s="285">
        <v>4</v>
      </c>
      <c r="M170" s="285">
        <v>4</v>
      </c>
      <c r="N170" s="285">
        <v>4</v>
      </c>
      <c r="R170" s="291">
        <f t="shared" si="4"/>
        <v>8.3000000000000007</v>
      </c>
      <c r="T170" s="291">
        <f t="shared" si="5"/>
        <v>8.3000000000000007</v>
      </c>
      <c r="U170" s="291">
        <f t="shared" si="6"/>
        <v>13</v>
      </c>
      <c r="V170" s="294">
        <f t="shared" si="7"/>
        <v>0</v>
      </c>
      <c r="W170" s="294">
        <f t="shared" si="8"/>
        <v>0</v>
      </c>
      <c r="X170" s="295">
        <f t="shared" si="9"/>
        <v>0</v>
      </c>
      <c r="Y170" s="296">
        <f t="shared" si="10"/>
        <v>0</v>
      </c>
      <c r="Z170" s="294">
        <f t="shared" si="11"/>
        <v>0</v>
      </c>
      <c r="AA170" s="295">
        <f t="shared" si="12"/>
        <v>0</v>
      </c>
      <c r="AB170" s="287">
        <f t="shared" si="13"/>
        <v>0</v>
      </c>
    </row>
    <row r="171" spans="1:28" x14ac:dyDescent="0.25">
      <c r="A171" s="289" t="str">
        <f t="shared" si="0"/>
        <v>L.I. - 20</v>
      </c>
      <c r="E171" s="291">
        <f t="shared" si="1"/>
        <v>-0.29999999999999982</v>
      </c>
      <c r="G171" s="291">
        <f t="shared" si="2"/>
        <v>-5</v>
      </c>
      <c r="H171" s="291">
        <f t="shared" si="3"/>
        <v>-0.29999999999999982</v>
      </c>
      <c r="I171" s="285">
        <v>4</v>
      </c>
      <c r="J171" s="285">
        <v>4</v>
      </c>
      <c r="K171" s="285">
        <v>4</v>
      </c>
      <c r="L171" s="285">
        <v>4</v>
      </c>
      <c r="M171" s="285">
        <v>4</v>
      </c>
      <c r="N171" s="285">
        <v>4</v>
      </c>
      <c r="R171" s="291">
        <f t="shared" si="4"/>
        <v>8.3000000000000007</v>
      </c>
      <c r="T171" s="291">
        <f t="shared" si="5"/>
        <v>8.3000000000000007</v>
      </c>
      <c r="U171" s="291">
        <f t="shared" si="6"/>
        <v>13</v>
      </c>
      <c r="V171" s="294">
        <f t="shared" si="7"/>
        <v>0</v>
      </c>
      <c r="W171" s="294">
        <f t="shared" si="8"/>
        <v>0</v>
      </c>
      <c r="X171" s="295">
        <f t="shared" si="9"/>
        <v>0</v>
      </c>
      <c r="Y171" s="296">
        <f t="shared" si="10"/>
        <v>0</v>
      </c>
      <c r="Z171" s="294">
        <f t="shared" si="11"/>
        <v>0</v>
      </c>
      <c r="AA171" s="295">
        <f t="shared" si="12"/>
        <v>0</v>
      </c>
      <c r="AB171" s="287">
        <f t="shared" si="13"/>
        <v>0</v>
      </c>
    </row>
    <row r="172" spans="1:28" x14ac:dyDescent="0.25">
      <c r="A172" s="289" t="str">
        <f t="shared" si="0"/>
        <v>L.I. - 21</v>
      </c>
      <c r="E172" s="291">
        <f t="shared" si="1"/>
        <v>-0.29999999999999982</v>
      </c>
      <c r="G172" s="291">
        <f t="shared" si="2"/>
        <v>-5</v>
      </c>
      <c r="H172" s="291">
        <f t="shared" si="3"/>
        <v>-0.29999999999999982</v>
      </c>
      <c r="I172" s="285">
        <v>4</v>
      </c>
      <c r="J172" s="285">
        <v>4</v>
      </c>
      <c r="K172" s="285">
        <v>4</v>
      </c>
      <c r="L172" s="285">
        <v>4</v>
      </c>
      <c r="M172" s="285">
        <v>4</v>
      </c>
      <c r="N172" s="285">
        <v>4</v>
      </c>
      <c r="R172" s="291">
        <f t="shared" si="4"/>
        <v>8.3000000000000007</v>
      </c>
      <c r="T172" s="291">
        <f t="shared" si="5"/>
        <v>8.3000000000000007</v>
      </c>
      <c r="U172" s="291">
        <f t="shared" si="6"/>
        <v>13</v>
      </c>
      <c r="V172" s="294">
        <f t="shared" si="7"/>
        <v>0</v>
      </c>
      <c r="W172" s="294">
        <f t="shared" si="8"/>
        <v>0</v>
      </c>
      <c r="X172" s="295">
        <f t="shared" si="9"/>
        <v>0</v>
      </c>
      <c r="Y172" s="296">
        <f t="shared" si="10"/>
        <v>0</v>
      </c>
      <c r="Z172" s="294">
        <f t="shared" si="11"/>
        <v>0</v>
      </c>
      <c r="AA172" s="295">
        <f t="shared" si="12"/>
        <v>0</v>
      </c>
      <c r="AB172" s="287">
        <f t="shared" si="13"/>
        <v>0</v>
      </c>
    </row>
    <row r="173" spans="1:28" x14ac:dyDescent="0.25">
      <c r="A173" s="289" t="str">
        <f t="shared" si="0"/>
        <v>L.I. - 22</v>
      </c>
      <c r="E173" s="291">
        <f t="shared" si="1"/>
        <v>-0.29999999999999982</v>
      </c>
      <c r="G173" s="291">
        <f t="shared" si="2"/>
        <v>-5</v>
      </c>
      <c r="H173" s="291">
        <f t="shared" si="3"/>
        <v>-0.29999999999999982</v>
      </c>
      <c r="I173" s="285">
        <v>4</v>
      </c>
      <c r="J173" s="285">
        <v>4</v>
      </c>
      <c r="K173" s="285">
        <v>4</v>
      </c>
      <c r="L173" s="285">
        <v>4</v>
      </c>
      <c r="M173" s="285">
        <v>4</v>
      </c>
      <c r="N173" s="285">
        <v>4</v>
      </c>
      <c r="R173" s="291">
        <f t="shared" si="4"/>
        <v>8.3000000000000007</v>
      </c>
      <c r="T173" s="291">
        <f t="shared" si="5"/>
        <v>8.3000000000000007</v>
      </c>
      <c r="U173" s="291">
        <f t="shared" si="6"/>
        <v>13</v>
      </c>
      <c r="V173" s="294">
        <f t="shared" si="7"/>
        <v>0</v>
      </c>
      <c r="W173" s="294">
        <f t="shared" si="8"/>
        <v>0</v>
      </c>
      <c r="X173" s="295">
        <f t="shared" si="9"/>
        <v>0</v>
      </c>
      <c r="Y173" s="296">
        <f t="shared" si="10"/>
        <v>0</v>
      </c>
      <c r="Z173" s="294">
        <f t="shared" si="11"/>
        <v>0</v>
      </c>
      <c r="AA173" s="295">
        <f t="shared" si="12"/>
        <v>0</v>
      </c>
      <c r="AB173" s="287">
        <f t="shared" si="13"/>
        <v>0</v>
      </c>
    </row>
    <row r="174" spans="1:28" x14ac:dyDescent="0.25">
      <c r="A174" s="289" t="str">
        <f t="shared" si="0"/>
        <v>L.I. - 23</v>
      </c>
      <c r="E174" s="291">
        <f t="shared" si="1"/>
        <v>-0.29999999999999982</v>
      </c>
      <c r="G174" s="291">
        <f t="shared" si="2"/>
        <v>-5</v>
      </c>
      <c r="H174" s="291">
        <f t="shared" si="3"/>
        <v>-0.29999999999999982</v>
      </c>
      <c r="I174" s="285">
        <v>4</v>
      </c>
      <c r="J174" s="285">
        <v>4</v>
      </c>
      <c r="K174" s="285">
        <v>4</v>
      </c>
      <c r="L174" s="285">
        <v>4</v>
      </c>
      <c r="M174" s="285">
        <v>4</v>
      </c>
      <c r="N174" s="285">
        <v>4</v>
      </c>
      <c r="R174" s="291">
        <f t="shared" si="4"/>
        <v>8.3000000000000007</v>
      </c>
      <c r="T174" s="291">
        <f t="shared" si="5"/>
        <v>8.3000000000000007</v>
      </c>
      <c r="U174" s="291">
        <f t="shared" si="6"/>
        <v>13</v>
      </c>
      <c r="V174" s="294">
        <f t="shared" si="7"/>
        <v>0</v>
      </c>
      <c r="W174" s="294">
        <f t="shared" si="8"/>
        <v>0</v>
      </c>
      <c r="X174" s="295">
        <f t="shared" si="9"/>
        <v>0</v>
      </c>
      <c r="Y174" s="296">
        <f t="shared" si="10"/>
        <v>0</v>
      </c>
      <c r="Z174" s="294">
        <f t="shared" si="11"/>
        <v>0</v>
      </c>
      <c r="AA174" s="295">
        <f t="shared" si="12"/>
        <v>0</v>
      </c>
      <c r="AB174" s="287">
        <f t="shared" si="13"/>
        <v>0</v>
      </c>
    </row>
    <row r="175" spans="1:28" x14ac:dyDescent="0.25">
      <c r="A175" s="289" t="str">
        <f t="shared" si="0"/>
        <v>L.I. - 24</v>
      </c>
      <c r="E175" s="291">
        <f t="shared" si="1"/>
        <v>-0.29999999999999982</v>
      </c>
      <c r="G175" s="291">
        <f t="shared" si="2"/>
        <v>-5</v>
      </c>
      <c r="H175" s="291">
        <f t="shared" si="3"/>
        <v>-0.29999999999999982</v>
      </c>
      <c r="I175" s="285">
        <v>4</v>
      </c>
      <c r="J175" s="285">
        <v>4</v>
      </c>
      <c r="K175" s="285">
        <v>4</v>
      </c>
      <c r="L175" s="285">
        <v>4</v>
      </c>
      <c r="M175" s="285">
        <v>4</v>
      </c>
      <c r="N175" s="285">
        <v>4</v>
      </c>
      <c r="R175" s="291">
        <f t="shared" si="4"/>
        <v>8.3000000000000007</v>
      </c>
      <c r="T175" s="291">
        <f t="shared" si="5"/>
        <v>8.3000000000000007</v>
      </c>
      <c r="U175" s="291">
        <f t="shared" si="6"/>
        <v>13</v>
      </c>
      <c r="V175" s="294">
        <f t="shared" si="7"/>
        <v>0</v>
      </c>
      <c r="W175" s="294">
        <f t="shared" si="8"/>
        <v>0</v>
      </c>
      <c r="X175" s="295">
        <f t="shared" si="9"/>
        <v>0</v>
      </c>
      <c r="Y175" s="296">
        <f t="shared" si="10"/>
        <v>0</v>
      </c>
      <c r="Z175" s="294">
        <f t="shared" si="11"/>
        <v>0</v>
      </c>
      <c r="AA175" s="295">
        <f t="shared" si="12"/>
        <v>0</v>
      </c>
      <c r="AB175" s="287">
        <f t="shared" si="13"/>
        <v>0</v>
      </c>
    </row>
    <row r="176" spans="1:28" x14ac:dyDescent="0.25">
      <c r="A176" s="289" t="str">
        <f t="shared" si="0"/>
        <v>L.I. - 25</v>
      </c>
      <c r="E176" s="291">
        <f t="shared" si="1"/>
        <v>-0.29999999999999982</v>
      </c>
      <c r="G176" s="291">
        <f t="shared" si="2"/>
        <v>-5</v>
      </c>
      <c r="H176" s="291">
        <f t="shared" si="3"/>
        <v>-0.29999999999999982</v>
      </c>
      <c r="I176" s="285">
        <v>4</v>
      </c>
      <c r="J176" s="285">
        <v>4</v>
      </c>
      <c r="K176" s="285">
        <v>4</v>
      </c>
      <c r="L176" s="285">
        <v>4</v>
      </c>
      <c r="M176" s="285">
        <v>4</v>
      </c>
      <c r="N176" s="285">
        <v>4</v>
      </c>
      <c r="R176" s="291">
        <f t="shared" si="4"/>
        <v>8.3000000000000007</v>
      </c>
      <c r="T176" s="291">
        <f t="shared" si="5"/>
        <v>8.3000000000000007</v>
      </c>
      <c r="U176" s="291">
        <f t="shared" si="6"/>
        <v>13</v>
      </c>
      <c r="V176" s="294">
        <f t="shared" si="7"/>
        <v>0</v>
      </c>
      <c r="W176" s="294">
        <f t="shared" si="8"/>
        <v>0</v>
      </c>
      <c r="X176" s="295">
        <f t="shared" si="9"/>
        <v>0</v>
      </c>
      <c r="Y176" s="296">
        <f t="shared" si="10"/>
        <v>0</v>
      </c>
      <c r="Z176" s="294">
        <f t="shared" si="11"/>
        <v>0</v>
      </c>
      <c r="AA176" s="295">
        <f t="shared" si="12"/>
        <v>0</v>
      </c>
      <c r="AB176" s="287">
        <f t="shared" si="13"/>
        <v>0</v>
      </c>
    </row>
    <row r="177" spans="1:28" x14ac:dyDescent="0.25">
      <c r="A177" s="289" t="str">
        <f t="shared" si="0"/>
        <v>L.I. - 26</v>
      </c>
      <c r="E177" s="291">
        <f t="shared" si="1"/>
        <v>-0.29999999999999982</v>
      </c>
      <c r="G177" s="291">
        <f t="shared" si="2"/>
        <v>-5</v>
      </c>
      <c r="H177" s="291">
        <f t="shared" si="3"/>
        <v>-0.29999999999999982</v>
      </c>
      <c r="I177" s="285">
        <v>4</v>
      </c>
      <c r="J177" s="285">
        <v>4</v>
      </c>
      <c r="K177" s="285">
        <v>4</v>
      </c>
      <c r="L177" s="285">
        <v>4</v>
      </c>
      <c r="M177" s="285">
        <v>4</v>
      </c>
      <c r="N177" s="285">
        <v>4</v>
      </c>
      <c r="R177" s="291">
        <f t="shared" si="4"/>
        <v>8.3000000000000007</v>
      </c>
      <c r="T177" s="291">
        <f t="shared" si="5"/>
        <v>8.3000000000000007</v>
      </c>
      <c r="U177" s="291">
        <f t="shared" si="6"/>
        <v>13</v>
      </c>
      <c r="V177" s="294">
        <f t="shared" si="7"/>
        <v>0</v>
      </c>
      <c r="W177" s="294">
        <f t="shared" si="8"/>
        <v>0</v>
      </c>
      <c r="X177" s="295">
        <f t="shared" si="9"/>
        <v>0</v>
      </c>
      <c r="Y177" s="296">
        <f t="shared" si="10"/>
        <v>0</v>
      </c>
      <c r="Z177" s="294">
        <f t="shared" si="11"/>
        <v>0</v>
      </c>
      <c r="AA177" s="295">
        <f t="shared" si="12"/>
        <v>0</v>
      </c>
      <c r="AB177" s="287">
        <f t="shared" si="13"/>
        <v>0</v>
      </c>
    </row>
    <row r="178" spans="1:28" x14ac:dyDescent="0.25">
      <c r="A178" s="289" t="str">
        <f t="shared" si="0"/>
        <v>L.I. - 27</v>
      </c>
      <c r="E178" s="291">
        <f t="shared" si="1"/>
        <v>-0.29999999999999982</v>
      </c>
      <c r="G178" s="291">
        <f t="shared" si="2"/>
        <v>-5</v>
      </c>
      <c r="H178" s="291">
        <f t="shared" si="3"/>
        <v>-0.29999999999999982</v>
      </c>
      <c r="I178" s="285">
        <v>4</v>
      </c>
      <c r="J178" s="285">
        <v>4</v>
      </c>
      <c r="K178" s="285">
        <v>4</v>
      </c>
      <c r="L178" s="285">
        <v>4</v>
      </c>
      <c r="M178" s="285">
        <v>4</v>
      </c>
      <c r="N178" s="285">
        <v>4</v>
      </c>
      <c r="R178" s="291">
        <f t="shared" si="4"/>
        <v>8.3000000000000007</v>
      </c>
      <c r="T178" s="291">
        <f t="shared" si="5"/>
        <v>8.3000000000000007</v>
      </c>
      <c r="U178" s="291">
        <f t="shared" si="6"/>
        <v>13</v>
      </c>
      <c r="V178" s="294">
        <f t="shared" si="7"/>
        <v>0</v>
      </c>
      <c r="W178" s="294">
        <f t="shared" si="8"/>
        <v>0</v>
      </c>
      <c r="X178" s="295">
        <f t="shared" si="9"/>
        <v>0</v>
      </c>
      <c r="Y178" s="296">
        <f t="shared" si="10"/>
        <v>0</v>
      </c>
      <c r="Z178" s="294">
        <f t="shared" si="11"/>
        <v>0</v>
      </c>
      <c r="AA178" s="295">
        <f t="shared" si="12"/>
        <v>0</v>
      </c>
      <c r="AB178" s="287">
        <f t="shared" si="13"/>
        <v>0</v>
      </c>
    </row>
    <row r="179" spans="1:28" x14ac:dyDescent="0.25">
      <c r="A179" s="289" t="str">
        <f t="shared" si="0"/>
        <v>L.I. - 28</v>
      </c>
      <c r="E179" s="291">
        <f t="shared" si="1"/>
        <v>-0.29999999999999982</v>
      </c>
      <c r="G179" s="291">
        <f t="shared" si="2"/>
        <v>-5</v>
      </c>
      <c r="H179" s="291">
        <f t="shared" si="3"/>
        <v>-0.29999999999999982</v>
      </c>
      <c r="I179" s="285">
        <v>4</v>
      </c>
      <c r="J179" s="285">
        <v>4</v>
      </c>
      <c r="K179" s="285">
        <v>4</v>
      </c>
      <c r="L179" s="285">
        <v>4</v>
      </c>
      <c r="M179" s="285">
        <v>4</v>
      </c>
      <c r="N179" s="285">
        <v>4</v>
      </c>
      <c r="R179" s="291">
        <f t="shared" si="4"/>
        <v>8.3000000000000007</v>
      </c>
      <c r="T179" s="291">
        <f t="shared" si="5"/>
        <v>8.3000000000000007</v>
      </c>
      <c r="U179" s="291">
        <f t="shared" si="6"/>
        <v>13</v>
      </c>
      <c r="V179" s="294">
        <f t="shared" si="7"/>
        <v>0</v>
      </c>
      <c r="W179" s="294">
        <f t="shared" si="8"/>
        <v>0</v>
      </c>
      <c r="X179" s="295">
        <f t="shared" si="9"/>
        <v>0</v>
      </c>
      <c r="Y179" s="296">
        <f t="shared" si="10"/>
        <v>0</v>
      </c>
      <c r="Z179" s="294">
        <f t="shared" si="11"/>
        <v>0</v>
      </c>
      <c r="AA179" s="295">
        <f t="shared" si="12"/>
        <v>0</v>
      </c>
      <c r="AB179" s="287">
        <f t="shared" si="13"/>
        <v>0</v>
      </c>
    </row>
    <row r="180" spans="1:28" x14ac:dyDescent="0.25">
      <c r="A180" s="289" t="str">
        <f t="shared" si="0"/>
        <v>L.I. - 29</v>
      </c>
      <c r="E180" s="291">
        <f t="shared" si="1"/>
        <v>-0.29999999999999982</v>
      </c>
      <c r="G180" s="291">
        <f t="shared" si="2"/>
        <v>-5</v>
      </c>
      <c r="H180" s="291">
        <f t="shared" si="3"/>
        <v>-0.29999999999999982</v>
      </c>
      <c r="I180" s="285">
        <v>4</v>
      </c>
      <c r="J180" s="285">
        <v>4</v>
      </c>
      <c r="K180" s="285">
        <v>4</v>
      </c>
      <c r="L180" s="285">
        <v>4</v>
      </c>
      <c r="M180" s="285">
        <v>4</v>
      </c>
      <c r="N180" s="285">
        <v>4</v>
      </c>
      <c r="R180" s="291">
        <f t="shared" si="4"/>
        <v>8.3000000000000007</v>
      </c>
      <c r="T180" s="291">
        <f t="shared" si="5"/>
        <v>8.3000000000000007</v>
      </c>
      <c r="U180" s="291">
        <f t="shared" si="6"/>
        <v>13</v>
      </c>
      <c r="V180" s="294">
        <f t="shared" si="7"/>
        <v>0</v>
      </c>
      <c r="W180" s="294">
        <f t="shared" si="8"/>
        <v>0</v>
      </c>
      <c r="X180" s="295">
        <f t="shared" si="9"/>
        <v>0</v>
      </c>
      <c r="Y180" s="296">
        <f t="shared" si="10"/>
        <v>0</v>
      </c>
      <c r="Z180" s="294">
        <f t="shared" si="11"/>
        <v>0</v>
      </c>
      <c r="AA180" s="295">
        <f t="shared" si="12"/>
        <v>0</v>
      </c>
      <c r="AB180" s="287">
        <f t="shared" si="13"/>
        <v>0</v>
      </c>
    </row>
    <row r="181" spans="1:28" x14ac:dyDescent="0.25">
      <c r="A181" s="289" t="str">
        <f t="shared" si="0"/>
        <v>L.I. - 30</v>
      </c>
      <c r="E181" s="291">
        <f t="shared" si="1"/>
        <v>-0.29999999999999982</v>
      </c>
      <c r="G181" s="291">
        <f t="shared" si="2"/>
        <v>-5</v>
      </c>
      <c r="H181" s="291">
        <f t="shared" si="3"/>
        <v>-0.29999999999999982</v>
      </c>
      <c r="I181" s="285">
        <v>4</v>
      </c>
      <c r="J181" s="285">
        <v>4</v>
      </c>
      <c r="K181" s="285">
        <v>4</v>
      </c>
      <c r="L181" s="285">
        <v>4</v>
      </c>
      <c r="M181" s="285">
        <v>4</v>
      </c>
      <c r="N181" s="285">
        <v>4</v>
      </c>
      <c r="R181" s="291">
        <f t="shared" si="4"/>
        <v>8.3000000000000007</v>
      </c>
      <c r="T181" s="291">
        <f t="shared" si="5"/>
        <v>8.3000000000000007</v>
      </c>
      <c r="U181" s="291">
        <f t="shared" si="6"/>
        <v>13</v>
      </c>
      <c r="V181" s="294">
        <f t="shared" si="7"/>
        <v>0</v>
      </c>
      <c r="W181" s="294">
        <f t="shared" si="8"/>
        <v>0</v>
      </c>
      <c r="X181" s="295">
        <f t="shared" si="9"/>
        <v>0</v>
      </c>
      <c r="Y181" s="296">
        <f t="shared" si="10"/>
        <v>0</v>
      </c>
      <c r="Z181" s="294">
        <f t="shared" si="11"/>
        <v>0</v>
      </c>
      <c r="AA181" s="295">
        <f t="shared" si="12"/>
        <v>0</v>
      </c>
      <c r="AB181" s="287">
        <f t="shared" si="13"/>
        <v>0</v>
      </c>
    </row>
    <row r="182" spans="1:28" x14ac:dyDescent="0.25">
      <c r="A182" s="289" t="str">
        <f t="shared" si="0"/>
        <v>L.I. - 31</v>
      </c>
      <c r="E182" s="291">
        <f t="shared" si="1"/>
        <v>-0.29999999999999982</v>
      </c>
      <c r="G182" s="291">
        <f t="shared" si="2"/>
        <v>-5</v>
      </c>
      <c r="H182" s="291">
        <f t="shared" si="3"/>
        <v>-0.29999999999999982</v>
      </c>
      <c r="I182" s="285">
        <v>4</v>
      </c>
      <c r="J182" s="285">
        <v>4</v>
      </c>
      <c r="K182" s="285">
        <v>4</v>
      </c>
      <c r="L182" s="285">
        <v>4</v>
      </c>
      <c r="M182" s="285">
        <v>4</v>
      </c>
      <c r="N182" s="285">
        <v>4</v>
      </c>
      <c r="R182" s="291">
        <f t="shared" si="4"/>
        <v>8.3000000000000007</v>
      </c>
      <c r="T182" s="291">
        <f t="shared" si="5"/>
        <v>8.3000000000000007</v>
      </c>
      <c r="U182" s="291">
        <f t="shared" si="6"/>
        <v>13</v>
      </c>
      <c r="V182" s="294">
        <f t="shared" si="7"/>
        <v>0</v>
      </c>
      <c r="W182" s="294">
        <f t="shared" si="8"/>
        <v>0</v>
      </c>
      <c r="X182" s="295">
        <f t="shared" si="9"/>
        <v>0</v>
      </c>
      <c r="Y182" s="296">
        <f t="shared" si="10"/>
        <v>0</v>
      </c>
      <c r="Z182" s="294">
        <f t="shared" si="11"/>
        <v>0</v>
      </c>
      <c r="AA182" s="295">
        <f t="shared" si="12"/>
        <v>0</v>
      </c>
      <c r="AB182" s="287">
        <f t="shared" si="13"/>
        <v>0</v>
      </c>
    </row>
    <row r="183" spans="1:28" x14ac:dyDescent="0.25">
      <c r="A183" s="289" t="str">
        <f t="shared" ref="A183:A211" si="14">C119</f>
        <v>L.I. - 32</v>
      </c>
      <c r="E183" s="291">
        <f t="shared" ref="E183:E211" si="15">I183-4.3</f>
        <v>-0.29999999999999982</v>
      </c>
      <c r="G183" s="291">
        <f t="shared" ref="G183:G211" si="16">J183-9</f>
        <v>-5</v>
      </c>
      <c r="H183" s="291">
        <f t="shared" ref="H183:H211" si="17">J183-4.3</f>
        <v>-0.29999999999999982</v>
      </c>
      <c r="I183" s="285">
        <v>4</v>
      </c>
      <c r="J183" s="285">
        <v>4</v>
      </c>
      <c r="K183" s="285">
        <v>4</v>
      </c>
      <c r="L183" s="285">
        <v>4</v>
      </c>
      <c r="M183" s="285">
        <v>4</v>
      </c>
      <c r="N183" s="285">
        <v>4</v>
      </c>
      <c r="R183" s="291">
        <f t="shared" ref="R183:R211" si="18">L183+4.3</f>
        <v>8.3000000000000007</v>
      </c>
      <c r="T183" s="291">
        <f t="shared" ref="T183:T211" si="19">M183+4.3</f>
        <v>8.3000000000000007</v>
      </c>
      <c r="U183" s="291">
        <f t="shared" ref="U183:U211" si="20">M183+9</f>
        <v>13</v>
      </c>
      <c r="V183" s="294">
        <f t="shared" ref="V183:V211" si="21">INDEX($D119:$BL119,1,MATCH(I183,$D$86:$BL$86,1))+(INDEX($D119:$BL119,1,MATCH(I183,$D$86:$BL$86,1)+1 )-INDEX($D119:$BL119,1,MATCH(I183,$D$86:$BL$86,1)))/(INDEX($D$86:$BL$86,1,MATCH(I183,$D$86:$BL$86,1)+1)-INDEX($D$86:$BL$86,1,MATCH(I183,$D$86:$BL$86,1)))*(I183-INDEX($D$86:$BL$86,1,MATCH(I183,$D$86:$BL$86,1)))</f>
        <v>0</v>
      </c>
      <c r="W183" s="294">
        <f t="shared" ref="W183:W211" si="22">INDEX($D119:$BL119,1,MATCH(J183,$D$86:$BL$86,1))+(INDEX($D119:$BL119,1,MATCH(J183,$D$86:$BL$86,1)+1 )-INDEX($D119:$BL119,1,MATCH(J183,$D$86:$BL$86,1)))/(INDEX($D$86:$BL$86,1,MATCH(J183,$D$86:$BL$86,1)+1)-INDEX($D$86:$BL$86,1,MATCH(J183,$D$86:$BL$86,1)))*(J183-INDEX($D$86:$BL$86,1,MATCH(J183,$D$86:$BL$86,1)))</f>
        <v>0</v>
      </c>
      <c r="X183" s="295">
        <f t="shared" ref="X183:X211" si="23">INDEX($D119:$BL119,1,MATCH(K183,$D$86:$BL$86,1))+(INDEX($D119:$BL119,1,MATCH(K183,$D$86:$BL$86,1)+1 )-INDEX($D119:$BL119,1,MATCH(K183,$D$86:$BL$86,1)))/(INDEX($D$86:$BL$86,1,MATCH(K183,$D$86:$BL$86,1)+1)-INDEX($D$86:$BL$86,1,MATCH(K183,$D$86:$BL$86,1)))*(K183-INDEX($D$86:$BL$86,1,MATCH(K183,$D$86:$BL$86,1)))</f>
        <v>0</v>
      </c>
      <c r="Y183" s="296">
        <f t="shared" ref="Y183:Y211" si="24">INDEX($D119:$BL119,1,MATCH(L183,$D$86:$BL$86,1))+(INDEX($D119:$BL119,1,MATCH(L183,$D$86:$BL$86,1)+1 )-INDEX($D119:$BL119,1,MATCH(L183,$D$86:$BL$86,1)))/(INDEX($D$86:$BL$86,1,MATCH(L183,$D$86:$BL$86,1)+1)-INDEX($D$86:$BL$86,1,MATCH(L183,$D$86:$BL$86,1)))*(L183-INDEX($D$86:$BL$86,1,MATCH(L183,$D$86:$BL$86,1)))</f>
        <v>0</v>
      </c>
      <c r="Z183" s="294">
        <f t="shared" ref="Z183:Z211" si="25">INDEX($D119:$BL119,1,MATCH(M183,$D$86:$BL$86,1))+(INDEX($D119:$BL119,1,MATCH(M183,$D$86:$BL$86,1)+1 )-INDEX($D119:$BL119,1,MATCH(M183,$D$86:$BL$86,1)))/(INDEX($D$86:$BL$86,1,MATCH(M183,$D$86:$BL$86,1)+1)-INDEX($D$86:$BL$86,1,MATCH(M183,$D$86:$BL$86,1)))*(M183-INDEX($D$86:$BL$86,1,MATCH(M183,$D$86:$BL$86,1)))</f>
        <v>0</v>
      </c>
      <c r="AA183" s="295">
        <f t="shared" ref="AA183:AA211" si="26">INDEX($D119:$BL119,1,MATCH(N183,$D$86:$BL$86,1))+(INDEX($D119:$BL119,1,MATCH(N183,$D$86:$BL$86,1)+1 )-INDEX($D119:$BL119,1,MATCH(N183,$D$86:$BL$86,1)))/(INDEX($D$86:$BL$86,1,MATCH(N183,$D$86:$BL$86,1)+1)-INDEX($D$86:$BL$86,1,MATCH(N183,$D$86:$BL$86,1)))*(N183-INDEX($D$86:$BL$86,1,MATCH(N183,$D$86:$BL$86,1)))</f>
        <v>0</v>
      </c>
      <c r="AB183" s="287">
        <f t="shared" ref="AB183:AB211" si="27">MAX(Y183*3.6+Z183*14.8+AA183*14.8,V183*3.6+W183*14.8+X183)</f>
        <v>0</v>
      </c>
    </row>
    <row r="184" spans="1:28" x14ac:dyDescent="0.25">
      <c r="A184" s="289" t="str">
        <f t="shared" si="14"/>
        <v>L.I. - 33</v>
      </c>
      <c r="E184" s="291">
        <f t="shared" si="15"/>
        <v>-0.29999999999999982</v>
      </c>
      <c r="G184" s="291">
        <f t="shared" si="16"/>
        <v>-5</v>
      </c>
      <c r="H184" s="291">
        <f t="shared" si="17"/>
        <v>-0.29999999999999982</v>
      </c>
      <c r="I184" s="285">
        <v>4</v>
      </c>
      <c r="J184" s="285">
        <v>4</v>
      </c>
      <c r="K184" s="285">
        <v>4</v>
      </c>
      <c r="L184" s="285">
        <v>4</v>
      </c>
      <c r="M184" s="285">
        <v>4</v>
      </c>
      <c r="N184" s="285">
        <v>4</v>
      </c>
      <c r="R184" s="291">
        <f t="shared" si="18"/>
        <v>8.3000000000000007</v>
      </c>
      <c r="T184" s="291">
        <f t="shared" si="19"/>
        <v>8.3000000000000007</v>
      </c>
      <c r="U184" s="291">
        <f t="shared" si="20"/>
        <v>13</v>
      </c>
      <c r="V184" s="294">
        <f t="shared" si="21"/>
        <v>0</v>
      </c>
      <c r="W184" s="294">
        <f t="shared" si="22"/>
        <v>0</v>
      </c>
      <c r="X184" s="295">
        <f t="shared" si="23"/>
        <v>0</v>
      </c>
      <c r="Y184" s="296">
        <f t="shared" si="24"/>
        <v>0</v>
      </c>
      <c r="Z184" s="294">
        <f t="shared" si="25"/>
        <v>0</v>
      </c>
      <c r="AA184" s="295">
        <f t="shared" si="26"/>
        <v>0</v>
      </c>
      <c r="AB184" s="287">
        <f t="shared" si="27"/>
        <v>0</v>
      </c>
    </row>
    <row r="185" spans="1:28" x14ac:dyDescent="0.25">
      <c r="A185" s="289" t="str">
        <f t="shared" si="14"/>
        <v>L.I. - 34</v>
      </c>
      <c r="E185" s="291">
        <f t="shared" si="15"/>
        <v>-0.29999999999999982</v>
      </c>
      <c r="G185" s="291">
        <f t="shared" si="16"/>
        <v>-5</v>
      </c>
      <c r="H185" s="291">
        <f t="shared" si="17"/>
        <v>-0.29999999999999982</v>
      </c>
      <c r="I185" s="285">
        <v>4</v>
      </c>
      <c r="J185" s="285">
        <v>4</v>
      </c>
      <c r="K185" s="285">
        <v>4</v>
      </c>
      <c r="L185" s="285">
        <v>4</v>
      </c>
      <c r="M185" s="285">
        <v>4</v>
      </c>
      <c r="N185" s="285">
        <v>4</v>
      </c>
      <c r="R185" s="291">
        <f t="shared" si="18"/>
        <v>8.3000000000000007</v>
      </c>
      <c r="T185" s="291">
        <f t="shared" si="19"/>
        <v>8.3000000000000007</v>
      </c>
      <c r="U185" s="291">
        <f t="shared" si="20"/>
        <v>13</v>
      </c>
      <c r="V185" s="294">
        <f t="shared" si="21"/>
        <v>0</v>
      </c>
      <c r="W185" s="294">
        <f t="shared" si="22"/>
        <v>0</v>
      </c>
      <c r="X185" s="295">
        <f t="shared" si="23"/>
        <v>0</v>
      </c>
      <c r="Y185" s="296">
        <f t="shared" si="24"/>
        <v>0</v>
      </c>
      <c r="Z185" s="294">
        <f t="shared" si="25"/>
        <v>0</v>
      </c>
      <c r="AA185" s="295">
        <f t="shared" si="26"/>
        <v>0</v>
      </c>
      <c r="AB185" s="287">
        <f t="shared" si="27"/>
        <v>0</v>
      </c>
    </row>
    <row r="186" spans="1:28" x14ac:dyDescent="0.25">
      <c r="A186" s="289" t="str">
        <f t="shared" si="14"/>
        <v>L.I. - 35</v>
      </c>
      <c r="E186" s="291">
        <f t="shared" si="15"/>
        <v>-0.29999999999999982</v>
      </c>
      <c r="G186" s="291">
        <f t="shared" si="16"/>
        <v>-5</v>
      </c>
      <c r="H186" s="291">
        <f t="shared" si="17"/>
        <v>-0.29999999999999982</v>
      </c>
      <c r="I186" s="285">
        <v>4</v>
      </c>
      <c r="J186" s="285">
        <v>4</v>
      </c>
      <c r="K186" s="285">
        <v>4</v>
      </c>
      <c r="L186" s="285">
        <v>4</v>
      </c>
      <c r="M186" s="285">
        <v>4</v>
      </c>
      <c r="N186" s="285">
        <v>4</v>
      </c>
      <c r="R186" s="291">
        <f t="shared" si="18"/>
        <v>8.3000000000000007</v>
      </c>
      <c r="T186" s="291">
        <f t="shared" si="19"/>
        <v>8.3000000000000007</v>
      </c>
      <c r="U186" s="291">
        <f t="shared" si="20"/>
        <v>13</v>
      </c>
      <c r="V186" s="294">
        <f t="shared" si="21"/>
        <v>0</v>
      </c>
      <c r="W186" s="294">
        <f t="shared" si="22"/>
        <v>0</v>
      </c>
      <c r="X186" s="295">
        <f t="shared" si="23"/>
        <v>0</v>
      </c>
      <c r="Y186" s="296">
        <f t="shared" si="24"/>
        <v>0</v>
      </c>
      <c r="Z186" s="294">
        <f t="shared" si="25"/>
        <v>0</v>
      </c>
      <c r="AA186" s="295">
        <f t="shared" si="26"/>
        <v>0</v>
      </c>
      <c r="AB186" s="287">
        <f t="shared" si="27"/>
        <v>0</v>
      </c>
    </row>
    <row r="187" spans="1:28" x14ac:dyDescent="0.25">
      <c r="A187" s="289" t="str">
        <f t="shared" si="14"/>
        <v>L.I. - 36</v>
      </c>
      <c r="E187" s="291">
        <f t="shared" si="15"/>
        <v>-0.29999999999999982</v>
      </c>
      <c r="G187" s="291">
        <f t="shared" si="16"/>
        <v>-5</v>
      </c>
      <c r="H187" s="291">
        <f t="shared" si="17"/>
        <v>-0.29999999999999982</v>
      </c>
      <c r="I187" s="285">
        <v>4</v>
      </c>
      <c r="J187" s="285">
        <v>4</v>
      </c>
      <c r="K187" s="285">
        <v>4</v>
      </c>
      <c r="L187" s="285">
        <v>4</v>
      </c>
      <c r="M187" s="285">
        <v>4</v>
      </c>
      <c r="N187" s="285">
        <v>4</v>
      </c>
      <c r="R187" s="291">
        <f t="shared" si="18"/>
        <v>8.3000000000000007</v>
      </c>
      <c r="T187" s="291">
        <f t="shared" si="19"/>
        <v>8.3000000000000007</v>
      </c>
      <c r="U187" s="291">
        <f t="shared" si="20"/>
        <v>13</v>
      </c>
      <c r="V187" s="294">
        <f t="shared" si="21"/>
        <v>0</v>
      </c>
      <c r="W187" s="294">
        <f t="shared" si="22"/>
        <v>0</v>
      </c>
      <c r="X187" s="295">
        <f t="shared" si="23"/>
        <v>0</v>
      </c>
      <c r="Y187" s="296">
        <f t="shared" si="24"/>
        <v>0</v>
      </c>
      <c r="Z187" s="294">
        <f t="shared" si="25"/>
        <v>0</v>
      </c>
      <c r="AA187" s="295">
        <f t="shared" si="26"/>
        <v>0</v>
      </c>
      <c r="AB187" s="287">
        <f t="shared" si="27"/>
        <v>0</v>
      </c>
    </row>
    <row r="188" spans="1:28" x14ac:dyDescent="0.25">
      <c r="A188" s="289" t="str">
        <f t="shared" si="14"/>
        <v>L.I. - 37</v>
      </c>
      <c r="E188" s="291">
        <f t="shared" si="15"/>
        <v>-0.29999999999999982</v>
      </c>
      <c r="G188" s="291">
        <f t="shared" si="16"/>
        <v>-5</v>
      </c>
      <c r="H188" s="291">
        <f t="shared" si="17"/>
        <v>-0.29999999999999982</v>
      </c>
      <c r="I188" s="285">
        <v>4</v>
      </c>
      <c r="J188" s="285">
        <v>4</v>
      </c>
      <c r="K188" s="285">
        <v>4</v>
      </c>
      <c r="L188" s="285">
        <v>4</v>
      </c>
      <c r="M188" s="285">
        <v>4</v>
      </c>
      <c r="N188" s="285">
        <v>4</v>
      </c>
      <c r="R188" s="291">
        <f t="shared" si="18"/>
        <v>8.3000000000000007</v>
      </c>
      <c r="T188" s="291">
        <f t="shared" si="19"/>
        <v>8.3000000000000007</v>
      </c>
      <c r="U188" s="291">
        <f t="shared" si="20"/>
        <v>13</v>
      </c>
      <c r="V188" s="294">
        <f t="shared" si="21"/>
        <v>0</v>
      </c>
      <c r="W188" s="294">
        <f t="shared" si="22"/>
        <v>0</v>
      </c>
      <c r="X188" s="295">
        <f t="shared" si="23"/>
        <v>0</v>
      </c>
      <c r="Y188" s="296">
        <f t="shared" si="24"/>
        <v>0</v>
      </c>
      <c r="Z188" s="294">
        <f t="shared" si="25"/>
        <v>0</v>
      </c>
      <c r="AA188" s="295">
        <f t="shared" si="26"/>
        <v>0</v>
      </c>
      <c r="AB188" s="287">
        <f t="shared" si="27"/>
        <v>0</v>
      </c>
    </row>
    <row r="189" spans="1:28" x14ac:dyDescent="0.25">
      <c r="A189" s="289" t="str">
        <f t="shared" si="14"/>
        <v>L.I. - 38</v>
      </c>
      <c r="E189" s="291">
        <f t="shared" si="15"/>
        <v>-0.29999999999999982</v>
      </c>
      <c r="G189" s="291">
        <f t="shared" si="16"/>
        <v>-5</v>
      </c>
      <c r="H189" s="291">
        <f t="shared" si="17"/>
        <v>-0.29999999999999982</v>
      </c>
      <c r="I189" s="285">
        <v>4</v>
      </c>
      <c r="J189" s="285">
        <v>4</v>
      </c>
      <c r="K189" s="285">
        <v>4</v>
      </c>
      <c r="L189" s="285">
        <v>4</v>
      </c>
      <c r="M189" s="285">
        <v>4</v>
      </c>
      <c r="N189" s="285">
        <v>4</v>
      </c>
      <c r="R189" s="291">
        <f t="shared" si="18"/>
        <v>8.3000000000000007</v>
      </c>
      <c r="T189" s="291">
        <f t="shared" si="19"/>
        <v>8.3000000000000007</v>
      </c>
      <c r="U189" s="291">
        <f t="shared" si="20"/>
        <v>13</v>
      </c>
      <c r="V189" s="294">
        <f t="shared" si="21"/>
        <v>0</v>
      </c>
      <c r="W189" s="294">
        <f t="shared" si="22"/>
        <v>0</v>
      </c>
      <c r="X189" s="295">
        <f t="shared" si="23"/>
        <v>0</v>
      </c>
      <c r="Y189" s="296">
        <f t="shared" si="24"/>
        <v>0</v>
      </c>
      <c r="Z189" s="294">
        <f t="shared" si="25"/>
        <v>0</v>
      </c>
      <c r="AA189" s="295">
        <f t="shared" si="26"/>
        <v>0</v>
      </c>
      <c r="AB189" s="287">
        <f t="shared" si="27"/>
        <v>0</v>
      </c>
    </row>
    <row r="190" spans="1:28" x14ac:dyDescent="0.25">
      <c r="A190" s="289" t="str">
        <f t="shared" si="14"/>
        <v>L.I. - 39</v>
      </c>
      <c r="E190" s="291">
        <f t="shared" si="15"/>
        <v>-0.29999999999999982</v>
      </c>
      <c r="G190" s="291">
        <f t="shared" si="16"/>
        <v>-5</v>
      </c>
      <c r="H190" s="291">
        <f t="shared" si="17"/>
        <v>-0.29999999999999982</v>
      </c>
      <c r="I190" s="285">
        <v>4</v>
      </c>
      <c r="J190" s="285">
        <v>4</v>
      </c>
      <c r="K190" s="285">
        <v>4</v>
      </c>
      <c r="L190" s="285">
        <v>4</v>
      </c>
      <c r="M190" s="285">
        <v>4</v>
      </c>
      <c r="N190" s="285">
        <v>4</v>
      </c>
      <c r="R190" s="291">
        <f t="shared" si="18"/>
        <v>8.3000000000000007</v>
      </c>
      <c r="T190" s="291">
        <f t="shared" si="19"/>
        <v>8.3000000000000007</v>
      </c>
      <c r="U190" s="291">
        <f t="shared" si="20"/>
        <v>13</v>
      </c>
      <c r="V190" s="294">
        <f t="shared" si="21"/>
        <v>0</v>
      </c>
      <c r="W190" s="294">
        <f t="shared" si="22"/>
        <v>0</v>
      </c>
      <c r="X190" s="295">
        <f t="shared" si="23"/>
        <v>0</v>
      </c>
      <c r="Y190" s="296">
        <f t="shared" si="24"/>
        <v>0</v>
      </c>
      <c r="Z190" s="294">
        <f t="shared" si="25"/>
        <v>0</v>
      </c>
      <c r="AA190" s="295">
        <f t="shared" si="26"/>
        <v>0</v>
      </c>
      <c r="AB190" s="287">
        <f t="shared" si="27"/>
        <v>0</v>
      </c>
    </row>
    <row r="191" spans="1:28" x14ac:dyDescent="0.25">
      <c r="A191" s="289" t="str">
        <f t="shared" si="14"/>
        <v>L.I. - 40</v>
      </c>
      <c r="E191" s="291">
        <f t="shared" si="15"/>
        <v>-0.29999999999999982</v>
      </c>
      <c r="G191" s="291">
        <f t="shared" si="16"/>
        <v>-5</v>
      </c>
      <c r="H191" s="291">
        <f t="shared" si="17"/>
        <v>-0.29999999999999982</v>
      </c>
      <c r="I191" s="285">
        <v>4</v>
      </c>
      <c r="J191" s="285">
        <v>4</v>
      </c>
      <c r="K191" s="285">
        <v>4</v>
      </c>
      <c r="L191" s="285">
        <v>4</v>
      </c>
      <c r="M191" s="285">
        <v>4</v>
      </c>
      <c r="N191" s="285">
        <v>4</v>
      </c>
      <c r="R191" s="291">
        <f t="shared" si="18"/>
        <v>8.3000000000000007</v>
      </c>
      <c r="T191" s="291">
        <f t="shared" si="19"/>
        <v>8.3000000000000007</v>
      </c>
      <c r="U191" s="291">
        <f t="shared" si="20"/>
        <v>13</v>
      </c>
      <c r="V191" s="294">
        <f t="shared" si="21"/>
        <v>0</v>
      </c>
      <c r="W191" s="294">
        <f t="shared" si="22"/>
        <v>0</v>
      </c>
      <c r="X191" s="295">
        <f t="shared" si="23"/>
        <v>0</v>
      </c>
      <c r="Y191" s="296">
        <f t="shared" si="24"/>
        <v>0</v>
      </c>
      <c r="Z191" s="294">
        <f t="shared" si="25"/>
        <v>0</v>
      </c>
      <c r="AA191" s="295">
        <f t="shared" si="26"/>
        <v>0</v>
      </c>
      <c r="AB191" s="287">
        <f t="shared" si="27"/>
        <v>0</v>
      </c>
    </row>
    <row r="192" spans="1:28" x14ac:dyDescent="0.25">
      <c r="A192" s="289" t="str">
        <f t="shared" si="14"/>
        <v>L.I. - 41</v>
      </c>
      <c r="E192" s="291">
        <f t="shared" si="15"/>
        <v>-0.29999999999999982</v>
      </c>
      <c r="G192" s="291">
        <f t="shared" si="16"/>
        <v>-5</v>
      </c>
      <c r="H192" s="291">
        <f t="shared" si="17"/>
        <v>-0.29999999999999982</v>
      </c>
      <c r="I192" s="285">
        <v>4</v>
      </c>
      <c r="J192" s="285">
        <v>4</v>
      </c>
      <c r="K192" s="285">
        <v>4</v>
      </c>
      <c r="L192" s="285">
        <v>4</v>
      </c>
      <c r="M192" s="285">
        <v>4</v>
      </c>
      <c r="N192" s="285">
        <v>4</v>
      </c>
      <c r="R192" s="291">
        <f t="shared" si="18"/>
        <v>8.3000000000000007</v>
      </c>
      <c r="T192" s="291">
        <f t="shared" si="19"/>
        <v>8.3000000000000007</v>
      </c>
      <c r="U192" s="291">
        <f t="shared" si="20"/>
        <v>13</v>
      </c>
      <c r="V192" s="294">
        <f t="shared" si="21"/>
        <v>0</v>
      </c>
      <c r="W192" s="294">
        <f t="shared" si="22"/>
        <v>0</v>
      </c>
      <c r="X192" s="295">
        <f t="shared" si="23"/>
        <v>0</v>
      </c>
      <c r="Y192" s="296">
        <f t="shared" si="24"/>
        <v>0</v>
      </c>
      <c r="Z192" s="294">
        <f t="shared" si="25"/>
        <v>0</v>
      </c>
      <c r="AA192" s="295">
        <f t="shared" si="26"/>
        <v>0</v>
      </c>
      <c r="AB192" s="287">
        <f t="shared" si="27"/>
        <v>0</v>
      </c>
    </row>
    <row r="193" spans="1:28" x14ac:dyDescent="0.25">
      <c r="A193" s="289" t="str">
        <f t="shared" si="14"/>
        <v>L.I. - 42</v>
      </c>
      <c r="E193" s="291">
        <f t="shared" si="15"/>
        <v>-0.29999999999999982</v>
      </c>
      <c r="G193" s="291">
        <f t="shared" si="16"/>
        <v>-5</v>
      </c>
      <c r="H193" s="291">
        <f t="shared" si="17"/>
        <v>-0.29999999999999982</v>
      </c>
      <c r="I193" s="285">
        <v>4</v>
      </c>
      <c r="J193" s="285">
        <v>4</v>
      </c>
      <c r="K193" s="285">
        <v>4</v>
      </c>
      <c r="L193" s="285">
        <v>4</v>
      </c>
      <c r="M193" s="285">
        <v>4</v>
      </c>
      <c r="N193" s="285">
        <v>4</v>
      </c>
      <c r="R193" s="291">
        <f t="shared" si="18"/>
        <v>8.3000000000000007</v>
      </c>
      <c r="T193" s="291">
        <f t="shared" si="19"/>
        <v>8.3000000000000007</v>
      </c>
      <c r="U193" s="291">
        <f t="shared" si="20"/>
        <v>13</v>
      </c>
      <c r="V193" s="294">
        <f t="shared" si="21"/>
        <v>0</v>
      </c>
      <c r="W193" s="294">
        <f t="shared" si="22"/>
        <v>0</v>
      </c>
      <c r="X193" s="295">
        <f t="shared" si="23"/>
        <v>0</v>
      </c>
      <c r="Y193" s="296">
        <f t="shared" si="24"/>
        <v>0</v>
      </c>
      <c r="Z193" s="294">
        <f t="shared" si="25"/>
        <v>0</v>
      </c>
      <c r="AA193" s="295">
        <f t="shared" si="26"/>
        <v>0</v>
      </c>
      <c r="AB193" s="287">
        <f t="shared" si="27"/>
        <v>0</v>
      </c>
    </row>
    <row r="194" spans="1:28" x14ac:dyDescent="0.25">
      <c r="A194" s="289" t="str">
        <f t="shared" si="14"/>
        <v>L.I. - 43</v>
      </c>
      <c r="E194" s="291">
        <f t="shared" si="15"/>
        <v>-0.29999999999999982</v>
      </c>
      <c r="G194" s="291">
        <f t="shared" si="16"/>
        <v>-5</v>
      </c>
      <c r="H194" s="291">
        <f t="shared" si="17"/>
        <v>-0.29999999999999982</v>
      </c>
      <c r="I194" s="285">
        <v>4</v>
      </c>
      <c r="J194" s="285">
        <v>4</v>
      </c>
      <c r="K194" s="285">
        <v>4</v>
      </c>
      <c r="L194" s="285">
        <v>4</v>
      </c>
      <c r="M194" s="285">
        <v>4</v>
      </c>
      <c r="N194" s="285">
        <v>4</v>
      </c>
      <c r="R194" s="291">
        <f t="shared" si="18"/>
        <v>8.3000000000000007</v>
      </c>
      <c r="T194" s="291">
        <f t="shared" si="19"/>
        <v>8.3000000000000007</v>
      </c>
      <c r="U194" s="291">
        <f t="shared" si="20"/>
        <v>13</v>
      </c>
      <c r="V194" s="294">
        <f t="shared" si="21"/>
        <v>0</v>
      </c>
      <c r="W194" s="294">
        <f t="shared" si="22"/>
        <v>0</v>
      </c>
      <c r="X194" s="295">
        <f t="shared" si="23"/>
        <v>0</v>
      </c>
      <c r="Y194" s="296">
        <f t="shared" si="24"/>
        <v>0</v>
      </c>
      <c r="Z194" s="294">
        <f t="shared" si="25"/>
        <v>0</v>
      </c>
      <c r="AA194" s="295">
        <f t="shared" si="26"/>
        <v>0</v>
      </c>
      <c r="AB194" s="287">
        <f t="shared" si="27"/>
        <v>0</v>
      </c>
    </row>
    <row r="195" spans="1:28" x14ac:dyDescent="0.25">
      <c r="A195" s="289" t="str">
        <f t="shared" si="14"/>
        <v>L.I. - 44</v>
      </c>
      <c r="E195" s="291">
        <f t="shared" si="15"/>
        <v>-0.29999999999999982</v>
      </c>
      <c r="G195" s="291">
        <f t="shared" si="16"/>
        <v>-5</v>
      </c>
      <c r="H195" s="291">
        <f t="shared" si="17"/>
        <v>-0.29999999999999982</v>
      </c>
      <c r="I195" s="285">
        <v>4</v>
      </c>
      <c r="J195" s="285">
        <v>4</v>
      </c>
      <c r="K195" s="285">
        <v>4</v>
      </c>
      <c r="L195" s="285">
        <v>4</v>
      </c>
      <c r="M195" s="285">
        <v>4</v>
      </c>
      <c r="N195" s="285">
        <v>4</v>
      </c>
      <c r="R195" s="291">
        <f t="shared" si="18"/>
        <v>8.3000000000000007</v>
      </c>
      <c r="T195" s="291">
        <f t="shared" si="19"/>
        <v>8.3000000000000007</v>
      </c>
      <c r="U195" s="291">
        <f t="shared" si="20"/>
        <v>13</v>
      </c>
      <c r="V195" s="294">
        <f t="shared" si="21"/>
        <v>0</v>
      </c>
      <c r="W195" s="294">
        <f t="shared" si="22"/>
        <v>0</v>
      </c>
      <c r="X195" s="295">
        <f t="shared" si="23"/>
        <v>0</v>
      </c>
      <c r="Y195" s="296">
        <f t="shared" si="24"/>
        <v>0</v>
      </c>
      <c r="Z195" s="294">
        <f t="shared" si="25"/>
        <v>0</v>
      </c>
      <c r="AA195" s="295">
        <f t="shared" si="26"/>
        <v>0</v>
      </c>
      <c r="AB195" s="287">
        <f t="shared" si="27"/>
        <v>0</v>
      </c>
    </row>
    <row r="196" spans="1:28" x14ac:dyDescent="0.25">
      <c r="A196" s="289" t="str">
        <f t="shared" si="14"/>
        <v>L.I. - 45</v>
      </c>
      <c r="E196" s="291">
        <f t="shared" si="15"/>
        <v>-0.29999999999999982</v>
      </c>
      <c r="G196" s="291">
        <f t="shared" si="16"/>
        <v>-5</v>
      </c>
      <c r="H196" s="291">
        <f t="shared" si="17"/>
        <v>-0.29999999999999982</v>
      </c>
      <c r="I196" s="285">
        <v>4</v>
      </c>
      <c r="J196" s="285">
        <v>4</v>
      </c>
      <c r="K196" s="285">
        <v>4</v>
      </c>
      <c r="L196" s="285">
        <v>4</v>
      </c>
      <c r="M196" s="285">
        <v>4</v>
      </c>
      <c r="N196" s="285">
        <v>4</v>
      </c>
      <c r="R196" s="291">
        <f t="shared" si="18"/>
        <v>8.3000000000000007</v>
      </c>
      <c r="T196" s="291">
        <f t="shared" si="19"/>
        <v>8.3000000000000007</v>
      </c>
      <c r="U196" s="291">
        <f t="shared" si="20"/>
        <v>13</v>
      </c>
      <c r="V196" s="294">
        <f t="shared" si="21"/>
        <v>0</v>
      </c>
      <c r="W196" s="294">
        <f t="shared" si="22"/>
        <v>0</v>
      </c>
      <c r="X196" s="295">
        <f t="shared" si="23"/>
        <v>0</v>
      </c>
      <c r="Y196" s="296">
        <f t="shared" si="24"/>
        <v>0</v>
      </c>
      <c r="Z196" s="294">
        <f t="shared" si="25"/>
        <v>0</v>
      </c>
      <c r="AA196" s="295">
        <f t="shared" si="26"/>
        <v>0</v>
      </c>
      <c r="AB196" s="287">
        <f t="shared" si="27"/>
        <v>0</v>
      </c>
    </row>
    <row r="197" spans="1:28" x14ac:dyDescent="0.25">
      <c r="A197" s="289" t="str">
        <f t="shared" si="14"/>
        <v>L.I. - 46</v>
      </c>
      <c r="E197" s="291">
        <f t="shared" si="15"/>
        <v>-0.29999999999999982</v>
      </c>
      <c r="G197" s="291">
        <f t="shared" si="16"/>
        <v>-5</v>
      </c>
      <c r="H197" s="291">
        <f t="shared" si="17"/>
        <v>-0.29999999999999982</v>
      </c>
      <c r="I197" s="285">
        <v>4</v>
      </c>
      <c r="J197" s="285">
        <v>4</v>
      </c>
      <c r="K197" s="285">
        <v>4</v>
      </c>
      <c r="L197" s="285">
        <v>4</v>
      </c>
      <c r="M197" s="285">
        <v>4</v>
      </c>
      <c r="N197" s="285">
        <v>4</v>
      </c>
      <c r="R197" s="291">
        <f t="shared" si="18"/>
        <v>8.3000000000000007</v>
      </c>
      <c r="T197" s="291">
        <f t="shared" si="19"/>
        <v>8.3000000000000007</v>
      </c>
      <c r="U197" s="291">
        <f t="shared" si="20"/>
        <v>13</v>
      </c>
      <c r="V197" s="294">
        <f t="shared" si="21"/>
        <v>0</v>
      </c>
      <c r="W197" s="294">
        <f t="shared" si="22"/>
        <v>0</v>
      </c>
      <c r="X197" s="295">
        <f t="shared" si="23"/>
        <v>0</v>
      </c>
      <c r="Y197" s="296">
        <f t="shared" si="24"/>
        <v>0</v>
      </c>
      <c r="Z197" s="294">
        <f t="shared" si="25"/>
        <v>0</v>
      </c>
      <c r="AA197" s="295">
        <f t="shared" si="26"/>
        <v>0</v>
      </c>
      <c r="AB197" s="287">
        <f t="shared" si="27"/>
        <v>0</v>
      </c>
    </row>
    <row r="198" spans="1:28" x14ac:dyDescent="0.25">
      <c r="A198" s="289" t="str">
        <f t="shared" si="14"/>
        <v>L.I. - 47</v>
      </c>
      <c r="E198" s="291">
        <f t="shared" si="15"/>
        <v>-0.29999999999999982</v>
      </c>
      <c r="G198" s="291">
        <f t="shared" si="16"/>
        <v>-5</v>
      </c>
      <c r="H198" s="291">
        <f t="shared" si="17"/>
        <v>-0.29999999999999982</v>
      </c>
      <c r="I198" s="285">
        <v>4</v>
      </c>
      <c r="J198" s="285">
        <v>4</v>
      </c>
      <c r="K198" s="285">
        <v>4</v>
      </c>
      <c r="L198" s="285">
        <v>4</v>
      </c>
      <c r="M198" s="285">
        <v>4</v>
      </c>
      <c r="N198" s="285">
        <v>4</v>
      </c>
      <c r="R198" s="291">
        <f t="shared" si="18"/>
        <v>8.3000000000000007</v>
      </c>
      <c r="T198" s="291">
        <f t="shared" si="19"/>
        <v>8.3000000000000007</v>
      </c>
      <c r="U198" s="291">
        <f t="shared" si="20"/>
        <v>13</v>
      </c>
      <c r="V198" s="294">
        <f t="shared" si="21"/>
        <v>0</v>
      </c>
      <c r="W198" s="294">
        <f t="shared" si="22"/>
        <v>0</v>
      </c>
      <c r="X198" s="295">
        <f t="shared" si="23"/>
        <v>0</v>
      </c>
      <c r="Y198" s="296">
        <f t="shared" si="24"/>
        <v>0</v>
      </c>
      <c r="Z198" s="294">
        <f t="shared" si="25"/>
        <v>0</v>
      </c>
      <c r="AA198" s="295">
        <f t="shared" si="26"/>
        <v>0</v>
      </c>
      <c r="AB198" s="287">
        <f t="shared" si="27"/>
        <v>0</v>
      </c>
    </row>
    <row r="199" spans="1:28" x14ac:dyDescent="0.25">
      <c r="A199" s="289" t="str">
        <f t="shared" si="14"/>
        <v>L.I. - 48</v>
      </c>
      <c r="E199" s="291">
        <f t="shared" si="15"/>
        <v>-0.29999999999999982</v>
      </c>
      <c r="G199" s="291">
        <f t="shared" si="16"/>
        <v>-5</v>
      </c>
      <c r="H199" s="291">
        <f t="shared" si="17"/>
        <v>-0.29999999999999982</v>
      </c>
      <c r="I199" s="285">
        <v>4</v>
      </c>
      <c r="J199" s="285">
        <v>4</v>
      </c>
      <c r="K199" s="285">
        <v>4</v>
      </c>
      <c r="L199" s="285">
        <v>4</v>
      </c>
      <c r="M199" s="285">
        <v>4</v>
      </c>
      <c r="N199" s="285">
        <v>4</v>
      </c>
      <c r="R199" s="291">
        <f t="shared" si="18"/>
        <v>8.3000000000000007</v>
      </c>
      <c r="T199" s="291">
        <f t="shared" si="19"/>
        <v>8.3000000000000007</v>
      </c>
      <c r="U199" s="291">
        <f t="shared" si="20"/>
        <v>13</v>
      </c>
      <c r="V199" s="294">
        <f t="shared" si="21"/>
        <v>0</v>
      </c>
      <c r="W199" s="294">
        <f t="shared" si="22"/>
        <v>0</v>
      </c>
      <c r="X199" s="295">
        <f t="shared" si="23"/>
        <v>0</v>
      </c>
      <c r="Y199" s="296">
        <f t="shared" si="24"/>
        <v>0</v>
      </c>
      <c r="Z199" s="294">
        <f t="shared" si="25"/>
        <v>0</v>
      </c>
      <c r="AA199" s="295">
        <f t="shared" si="26"/>
        <v>0</v>
      </c>
      <c r="AB199" s="287">
        <f t="shared" si="27"/>
        <v>0</v>
      </c>
    </row>
    <row r="200" spans="1:28" x14ac:dyDescent="0.25">
      <c r="A200" s="289" t="str">
        <f t="shared" si="14"/>
        <v>L.I. - 49</v>
      </c>
      <c r="E200" s="291">
        <f t="shared" si="15"/>
        <v>-0.29999999999999982</v>
      </c>
      <c r="G200" s="291">
        <f t="shared" si="16"/>
        <v>-5</v>
      </c>
      <c r="H200" s="291">
        <f t="shared" si="17"/>
        <v>-0.29999999999999982</v>
      </c>
      <c r="I200" s="285">
        <v>4</v>
      </c>
      <c r="J200" s="285">
        <v>4</v>
      </c>
      <c r="K200" s="285">
        <v>4</v>
      </c>
      <c r="L200" s="285">
        <v>4</v>
      </c>
      <c r="M200" s="285">
        <v>4</v>
      </c>
      <c r="N200" s="285">
        <v>4</v>
      </c>
      <c r="R200" s="291">
        <f t="shared" si="18"/>
        <v>8.3000000000000007</v>
      </c>
      <c r="T200" s="291">
        <f t="shared" si="19"/>
        <v>8.3000000000000007</v>
      </c>
      <c r="U200" s="291">
        <f t="shared" si="20"/>
        <v>13</v>
      </c>
      <c r="V200" s="294">
        <f t="shared" si="21"/>
        <v>0</v>
      </c>
      <c r="W200" s="294">
        <f t="shared" si="22"/>
        <v>0</v>
      </c>
      <c r="X200" s="295">
        <f t="shared" si="23"/>
        <v>0</v>
      </c>
      <c r="Y200" s="296">
        <f t="shared" si="24"/>
        <v>0</v>
      </c>
      <c r="Z200" s="294">
        <f t="shared" si="25"/>
        <v>0</v>
      </c>
      <c r="AA200" s="295">
        <f t="shared" si="26"/>
        <v>0</v>
      </c>
      <c r="AB200" s="287">
        <f t="shared" si="27"/>
        <v>0</v>
      </c>
    </row>
    <row r="201" spans="1:28" x14ac:dyDescent="0.25">
      <c r="A201" s="289" t="str">
        <f t="shared" si="14"/>
        <v>L.I. - 50</v>
      </c>
      <c r="E201" s="291">
        <f t="shared" si="15"/>
        <v>-0.29999999999999982</v>
      </c>
      <c r="G201" s="291">
        <f t="shared" si="16"/>
        <v>-5</v>
      </c>
      <c r="H201" s="291">
        <f t="shared" si="17"/>
        <v>-0.29999999999999982</v>
      </c>
      <c r="I201" s="285">
        <v>4</v>
      </c>
      <c r="J201" s="285">
        <v>4</v>
      </c>
      <c r="K201" s="285">
        <v>4</v>
      </c>
      <c r="L201" s="285">
        <v>4</v>
      </c>
      <c r="M201" s="285">
        <v>4</v>
      </c>
      <c r="N201" s="285">
        <v>4</v>
      </c>
      <c r="R201" s="291">
        <f t="shared" si="18"/>
        <v>8.3000000000000007</v>
      </c>
      <c r="T201" s="291">
        <f t="shared" si="19"/>
        <v>8.3000000000000007</v>
      </c>
      <c r="U201" s="291">
        <f t="shared" si="20"/>
        <v>13</v>
      </c>
      <c r="V201" s="294">
        <f t="shared" si="21"/>
        <v>0</v>
      </c>
      <c r="W201" s="294">
        <f t="shared" si="22"/>
        <v>0</v>
      </c>
      <c r="X201" s="295">
        <f t="shared" si="23"/>
        <v>0</v>
      </c>
      <c r="Y201" s="296">
        <f t="shared" si="24"/>
        <v>0</v>
      </c>
      <c r="Z201" s="294">
        <f t="shared" si="25"/>
        <v>0</v>
      </c>
      <c r="AA201" s="295">
        <f t="shared" si="26"/>
        <v>0</v>
      </c>
      <c r="AB201" s="287">
        <f t="shared" si="27"/>
        <v>0</v>
      </c>
    </row>
    <row r="202" spans="1:28" x14ac:dyDescent="0.25">
      <c r="A202" s="289" t="str">
        <f t="shared" si="14"/>
        <v>L.I. - 51</v>
      </c>
      <c r="E202" s="291">
        <f t="shared" si="15"/>
        <v>-0.29999999999999982</v>
      </c>
      <c r="G202" s="291">
        <f t="shared" si="16"/>
        <v>-5</v>
      </c>
      <c r="H202" s="291">
        <f t="shared" si="17"/>
        <v>-0.29999999999999982</v>
      </c>
      <c r="I202" s="285">
        <v>4</v>
      </c>
      <c r="J202" s="285">
        <v>4</v>
      </c>
      <c r="K202" s="285">
        <v>4</v>
      </c>
      <c r="L202" s="285">
        <v>4</v>
      </c>
      <c r="M202" s="285">
        <v>4</v>
      </c>
      <c r="N202" s="285">
        <v>4</v>
      </c>
      <c r="R202" s="291">
        <f t="shared" si="18"/>
        <v>8.3000000000000007</v>
      </c>
      <c r="T202" s="291">
        <f t="shared" si="19"/>
        <v>8.3000000000000007</v>
      </c>
      <c r="U202" s="291">
        <f t="shared" si="20"/>
        <v>13</v>
      </c>
      <c r="V202" s="294">
        <f t="shared" si="21"/>
        <v>0</v>
      </c>
      <c r="W202" s="294">
        <f t="shared" si="22"/>
        <v>0</v>
      </c>
      <c r="X202" s="295">
        <f t="shared" si="23"/>
        <v>0</v>
      </c>
      <c r="Y202" s="296">
        <f t="shared" si="24"/>
        <v>0</v>
      </c>
      <c r="Z202" s="294">
        <f t="shared" si="25"/>
        <v>0</v>
      </c>
      <c r="AA202" s="295">
        <f t="shared" si="26"/>
        <v>0</v>
      </c>
      <c r="AB202" s="287">
        <f t="shared" si="27"/>
        <v>0</v>
      </c>
    </row>
    <row r="203" spans="1:28" x14ac:dyDescent="0.25">
      <c r="A203" s="289" t="str">
        <f t="shared" si="14"/>
        <v>L.I. - 52</v>
      </c>
      <c r="E203" s="291">
        <f t="shared" si="15"/>
        <v>-0.29999999999999982</v>
      </c>
      <c r="G203" s="291">
        <f t="shared" si="16"/>
        <v>-5</v>
      </c>
      <c r="H203" s="291">
        <f t="shared" si="17"/>
        <v>-0.29999999999999982</v>
      </c>
      <c r="I203" s="285">
        <v>4</v>
      </c>
      <c r="J203" s="285">
        <v>4</v>
      </c>
      <c r="K203" s="285">
        <v>4</v>
      </c>
      <c r="L203" s="285">
        <v>4</v>
      </c>
      <c r="M203" s="285">
        <v>4</v>
      </c>
      <c r="N203" s="285">
        <v>4</v>
      </c>
      <c r="R203" s="291">
        <f t="shared" si="18"/>
        <v>8.3000000000000007</v>
      </c>
      <c r="T203" s="291">
        <f t="shared" si="19"/>
        <v>8.3000000000000007</v>
      </c>
      <c r="U203" s="291">
        <f t="shared" si="20"/>
        <v>13</v>
      </c>
      <c r="V203" s="294">
        <f t="shared" si="21"/>
        <v>0</v>
      </c>
      <c r="W203" s="294">
        <f t="shared" si="22"/>
        <v>0</v>
      </c>
      <c r="X203" s="295">
        <f t="shared" si="23"/>
        <v>0</v>
      </c>
      <c r="Y203" s="296">
        <f t="shared" si="24"/>
        <v>0</v>
      </c>
      <c r="Z203" s="294">
        <f t="shared" si="25"/>
        <v>0</v>
      </c>
      <c r="AA203" s="295">
        <f t="shared" si="26"/>
        <v>0</v>
      </c>
      <c r="AB203" s="287">
        <f t="shared" si="27"/>
        <v>0</v>
      </c>
    </row>
    <row r="204" spans="1:28" x14ac:dyDescent="0.25">
      <c r="A204" s="289" t="str">
        <f t="shared" si="14"/>
        <v>L.I. - 53</v>
      </c>
      <c r="E204" s="291">
        <f t="shared" si="15"/>
        <v>-0.29999999999999982</v>
      </c>
      <c r="G204" s="291">
        <f t="shared" si="16"/>
        <v>-5</v>
      </c>
      <c r="H204" s="291">
        <f t="shared" si="17"/>
        <v>-0.29999999999999982</v>
      </c>
      <c r="I204" s="285">
        <v>4</v>
      </c>
      <c r="J204" s="285">
        <v>4</v>
      </c>
      <c r="K204" s="285">
        <v>4</v>
      </c>
      <c r="L204" s="285">
        <v>4</v>
      </c>
      <c r="M204" s="285">
        <v>4</v>
      </c>
      <c r="N204" s="285">
        <v>4</v>
      </c>
      <c r="R204" s="291">
        <f t="shared" si="18"/>
        <v>8.3000000000000007</v>
      </c>
      <c r="T204" s="291">
        <f t="shared" si="19"/>
        <v>8.3000000000000007</v>
      </c>
      <c r="U204" s="291">
        <f t="shared" si="20"/>
        <v>13</v>
      </c>
      <c r="V204" s="294">
        <f t="shared" si="21"/>
        <v>0</v>
      </c>
      <c r="W204" s="294">
        <f t="shared" si="22"/>
        <v>0</v>
      </c>
      <c r="X204" s="295">
        <f t="shared" si="23"/>
        <v>0</v>
      </c>
      <c r="Y204" s="296">
        <f t="shared" si="24"/>
        <v>0</v>
      </c>
      <c r="Z204" s="294">
        <f t="shared" si="25"/>
        <v>0</v>
      </c>
      <c r="AA204" s="295">
        <f t="shared" si="26"/>
        <v>0</v>
      </c>
      <c r="AB204" s="287">
        <f t="shared" si="27"/>
        <v>0</v>
      </c>
    </row>
    <row r="205" spans="1:28" x14ac:dyDescent="0.25">
      <c r="A205" s="289" t="str">
        <f t="shared" si="14"/>
        <v>L.I. - 54</v>
      </c>
      <c r="E205" s="291">
        <f t="shared" si="15"/>
        <v>-0.29999999999999982</v>
      </c>
      <c r="G205" s="291">
        <f t="shared" si="16"/>
        <v>-5</v>
      </c>
      <c r="H205" s="291">
        <f t="shared" si="17"/>
        <v>-0.29999999999999982</v>
      </c>
      <c r="I205" s="285">
        <v>4</v>
      </c>
      <c r="J205" s="285">
        <v>4</v>
      </c>
      <c r="K205" s="285">
        <v>4</v>
      </c>
      <c r="L205" s="285">
        <v>4</v>
      </c>
      <c r="M205" s="285">
        <v>4</v>
      </c>
      <c r="N205" s="285">
        <v>4</v>
      </c>
      <c r="R205" s="291">
        <f t="shared" si="18"/>
        <v>8.3000000000000007</v>
      </c>
      <c r="T205" s="291">
        <f t="shared" si="19"/>
        <v>8.3000000000000007</v>
      </c>
      <c r="U205" s="291">
        <f t="shared" si="20"/>
        <v>13</v>
      </c>
      <c r="V205" s="294">
        <f t="shared" si="21"/>
        <v>0</v>
      </c>
      <c r="W205" s="294">
        <f t="shared" si="22"/>
        <v>0</v>
      </c>
      <c r="X205" s="295">
        <f t="shared" si="23"/>
        <v>0</v>
      </c>
      <c r="Y205" s="296">
        <f t="shared" si="24"/>
        <v>0</v>
      </c>
      <c r="Z205" s="294">
        <f t="shared" si="25"/>
        <v>0</v>
      </c>
      <c r="AA205" s="295">
        <f t="shared" si="26"/>
        <v>0</v>
      </c>
      <c r="AB205" s="287">
        <f t="shared" si="27"/>
        <v>0</v>
      </c>
    </row>
    <row r="206" spans="1:28" x14ac:dyDescent="0.25">
      <c r="A206" s="289" t="str">
        <f t="shared" si="14"/>
        <v>L.I. - 55</v>
      </c>
      <c r="E206" s="291">
        <f t="shared" si="15"/>
        <v>-0.29999999999999982</v>
      </c>
      <c r="G206" s="291">
        <f t="shared" si="16"/>
        <v>-5</v>
      </c>
      <c r="H206" s="291">
        <f t="shared" si="17"/>
        <v>-0.29999999999999982</v>
      </c>
      <c r="I206" s="285">
        <v>4</v>
      </c>
      <c r="J206" s="285">
        <v>4</v>
      </c>
      <c r="K206" s="285">
        <v>4</v>
      </c>
      <c r="L206" s="285">
        <v>4</v>
      </c>
      <c r="M206" s="285">
        <v>4</v>
      </c>
      <c r="N206" s="285">
        <v>4</v>
      </c>
      <c r="R206" s="291">
        <f t="shared" si="18"/>
        <v>8.3000000000000007</v>
      </c>
      <c r="T206" s="291">
        <f t="shared" si="19"/>
        <v>8.3000000000000007</v>
      </c>
      <c r="U206" s="291">
        <f t="shared" si="20"/>
        <v>13</v>
      </c>
      <c r="V206" s="294">
        <f t="shared" si="21"/>
        <v>0</v>
      </c>
      <c r="W206" s="294">
        <f t="shared" si="22"/>
        <v>0</v>
      </c>
      <c r="X206" s="295">
        <f t="shared" si="23"/>
        <v>0</v>
      </c>
      <c r="Y206" s="296">
        <f t="shared" si="24"/>
        <v>0</v>
      </c>
      <c r="Z206" s="294">
        <f t="shared" si="25"/>
        <v>0</v>
      </c>
      <c r="AA206" s="295">
        <f t="shared" si="26"/>
        <v>0</v>
      </c>
      <c r="AB206" s="287">
        <f t="shared" si="27"/>
        <v>0</v>
      </c>
    </row>
    <row r="207" spans="1:28" x14ac:dyDescent="0.25">
      <c r="A207" s="289" t="str">
        <f t="shared" si="14"/>
        <v>L.I. - 56</v>
      </c>
      <c r="E207" s="291">
        <f t="shared" si="15"/>
        <v>-0.29999999999999982</v>
      </c>
      <c r="G207" s="291">
        <f t="shared" si="16"/>
        <v>-5</v>
      </c>
      <c r="H207" s="291">
        <f t="shared" si="17"/>
        <v>-0.29999999999999982</v>
      </c>
      <c r="I207" s="285">
        <v>4</v>
      </c>
      <c r="J207" s="285">
        <v>4</v>
      </c>
      <c r="K207" s="285">
        <v>4</v>
      </c>
      <c r="L207" s="285">
        <v>4</v>
      </c>
      <c r="M207" s="285">
        <v>4</v>
      </c>
      <c r="N207" s="285">
        <v>4</v>
      </c>
      <c r="R207" s="291">
        <f t="shared" si="18"/>
        <v>8.3000000000000007</v>
      </c>
      <c r="T207" s="291">
        <f t="shared" si="19"/>
        <v>8.3000000000000007</v>
      </c>
      <c r="U207" s="291">
        <f t="shared" si="20"/>
        <v>13</v>
      </c>
      <c r="V207" s="294">
        <f t="shared" si="21"/>
        <v>0</v>
      </c>
      <c r="W207" s="294">
        <f t="shared" si="22"/>
        <v>0</v>
      </c>
      <c r="X207" s="295">
        <f t="shared" si="23"/>
        <v>0</v>
      </c>
      <c r="Y207" s="296">
        <f t="shared" si="24"/>
        <v>0</v>
      </c>
      <c r="Z207" s="294">
        <f t="shared" si="25"/>
        <v>0</v>
      </c>
      <c r="AA207" s="295">
        <f t="shared" si="26"/>
        <v>0</v>
      </c>
      <c r="AB207" s="287">
        <f t="shared" si="27"/>
        <v>0</v>
      </c>
    </row>
    <row r="208" spans="1:28" x14ac:dyDescent="0.25">
      <c r="A208" s="289" t="str">
        <f t="shared" si="14"/>
        <v>L.I. - 57</v>
      </c>
      <c r="E208" s="291">
        <f t="shared" si="15"/>
        <v>-0.29999999999999982</v>
      </c>
      <c r="G208" s="291">
        <f t="shared" si="16"/>
        <v>-5</v>
      </c>
      <c r="H208" s="291">
        <f t="shared" si="17"/>
        <v>-0.29999999999999982</v>
      </c>
      <c r="I208" s="285">
        <v>4</v>
      </c>
      <c r="J208" s="285">
        <v>4</v>
      </c>
      <c r="K208" s="285">
        <v>4</v>
      </c>
      <c r="L208" s="285">
        <v>4</v>
      </c>
      <c r="M208" s="285">
        <v>4</v>
      </c>
      <c r="N208" s="285">
        <v>4</v>
      </c>
      <c r="R208" s="291">
        <f t="shared" si="18"/>
        <v>8.3000000000000007</v>
      </c>
      <c r="T208" s="291">
        <f t="shared" si="19"/>
        <v>8.3000000000000007</v>
      </c>
      <c r="U208" s="291">
        <f t="shared" si="20"/>
        <v>13</v>
      </c>
      <c r="V208" s="294">
        <f t="shared" si="21"/>
        <v>0</v>
      </c>
      <c r="W208" s="294">
        <f t="shared" si="22"/>
        <v>0</v>
      </c>
      <c r="X208" s="295">
        <f t="shared" si="23"/>
        <v>0</v>
      </c>
      <c r="Y208" s="296">
        <f t="shared" si="24"/>
        <v>0</v>
      </c>
      <c r="Z208" s="294">
        <f t="shared" si="25"/>
        <v>0</v>
      </c>
      <c r="AA208" s="295">
        <f t="shared" si="26"/>
        <v>0</v>
      </c>
      <c r="AB208" s="287">
        <f t="shared" si="27"/>
        <v>0</v>
      </c>
    </row>
    <row r="209" spans="1:28" x14ac:dyDescent="0.25">
      <c r="A209" s="289" t="str">
        <f t="shared" si="14"/>
        <v>L.I. - 58</v>
      </c>
      <c r="E209" s="291">
        <f t="shared" si="15"/>
        <v>-0.29999999999999982</v>
      </c>
      <c r="G209" s="291">
        <f t="shared" si="16"/>
        <v>-5</v>
      </c>
      <c r="H209" s="291">
        <f t="shared" si="17"/>
        <v>-0.29999999999999982</v>
      </c>
      <c r="I209" s="285">
        <v>4</v>
      </c>
      <c r="J209" s="285">
        <v>4</v>
      </c>
      <c r="K209" s="285">
        <v>4</v>
      </c>
      <c r="L209" s="285">
        <v>4</v>
      </c>
      <c r="M209" s="285">
        <v>4</v>
      </c>
      <c r="N209" s="285">
        <v>4</v>
      </c>
      <c r="R209" s="291">
        <f t="shared" si="18"/>
        <v>8.3000000000000007</v>
      </c>
      <c r="T209" s="291">
        <f t="shared" si="19"/>
        <v>8.3000000000000007</v>
      </c>
      <c r="U209" s="291">
        <f t="shared" si="20"/>
        <v>13</v>
      </c>
      <c r="V209" s="294">
        <f t="shared" si="21"/>
        <v>0</v>
      </c>
      <c r="W209" s="294">
        <f t="shared" si="22"/>
        <v>0</v>
      </c>
      <c r="X209" s="295">
        <f t="shared" si="23"/>
        <v>0</v>
      </c>
      <c r="Y209" s="296">
        <f t="shared" si="24"/>
        <v>0</v>
      </c>
      <c r="Z209" s="294">
        <f t="shared" si="25"/>
        <v>0</v>
      </c>
      <c r="AA209" s="295">
        <f t="shared" si="26"/>
        <v>0</v>
      </c>
      <c r="AB209" s="287">
        <f t="shared" si="27"/>
        <v>0</v>
      </c>
    </row>
    <row r="210" spans="1:28" x14ac:dyDescent="0.25">
      <c r="A210" s="289" t="str">
        <f t="shared" si="14"/>
        <v>L.I. - 59</v>
      </c>
      <c r="E210" s="291">
        <f t="shared" si="15"/>
        <v>-0.29999999999999982</v>
      </c>
      <c r="G210" s="291">
        <f t="shared" si="16"/>
        <v>-5</v>
      </c>
      <c r="H210" s="291">
        <f t="shared" si="17"/>
        <v>-0.29999999999999982</v>
      </c>
      <c r="I210" s="285">
        <v>4</v>
      </c>
      <c r="J210" s="285">
        <v>4</v>
      </c>
      <c r="K210" s="285">
        <v>4</v>
      </c>
      <c r="L210" s="285">
        <v>4</v>
      </c>
      <c r="M210" s="285">
        <v>4</v>
      </c>
      <c r="N210" s="285">
        <v>4</v>
      </c>
      <c r="R210" s="291">
        <f t="shared" si="18"/>
        <v>8.3000000000000007</v>
      </c>
      <c r="T210" s="291">
        <f t="shared" si="19"/>
        <v>8.3000000000000007</v>
      </c>
      <c r="U210" s="291">
        <f t="shared" si="20"/>
        <v>13</v>
      </c>
      <c r="V210" s="294">
        <f t="shared" si="21"/>
        <v>0</v>
      </c>
      <c r="W210" s="294">
        <f t="shared" si="22"/>
        <v>0</v>
      </c>
      <c r="X210" s="295">
        <f t="shared" si="23"/>
        <v>0</v>
      </c>
      <c r="Y210" s="296">
        <f t="shared" si="24"/>
        <v>0</v>
      </c>
      <c r="Z210" s="294">
        <f t="shared" si="25"/>
        <v>0</v>
      </c>
      <c r="AA210" s="295">
        <f t="shared" si="26"/>
        <v>0</v>
      </c>
      <c r="AB210" s="287">
        <f t="shared" si="27"/>
        <v>0</v>
      </c>
    </row>
    <row r="211" spans="1:28" ht="15.75" thickBot="1" x14ac:dyDescent="0.3">
      <c r="A211" s="289" t="str">
        <f t="shared" si="14"/>
        <v>L.I. - 60</v>
      </c>
      <c r="E211" s="292">
        <f t="shared" si="15"/>
        <v>-0.29999999999999982</v>
      </c>
      <c r="G211" s="292">
        <f t="shared" si="16"/>
        <v>-5</v>
      </c>
      <c r="H211" s="292">
        <f t="shared" si="17"/>
        <v>-0.29999999999999982</v>
      </c>
      <c r="I211" s="285">
        <v>4</v>
      </c>
      <c r="J211" s="285">
        <v>4</v>
      </c>
      <c r="K211" s="285">
        <v>4</v>
      </c>
      <c r="L211" s="285">
        <v>4</v>
      </c>
      <c r="M211" s="285">
        <v>4</v>
      </c>
      <c r="N211" s="285">
        <v>4</v>
      </c>
      <c r="R211" s="292">
        <f t="shared" si="18"/>
        <v>8.3000000000000007</v>
      </c>
      <c r="T211" s="292">
        <f t="shared" si="19"/>
        <v>8.3000000000000007</v>
      </c>
      <c r="U211" s="292">
        <f t="shared" si="20"/>
        <v>13</v>
      </c>
      <c r="V211" s="294">
        <f t="shared" si="21"/>
        <v>0</v>
      </c>
      <c r="W211" s="294">
        <f t="shared" si="22"/>
        <v>0</v>
      </c>
      <c r="X211" s="295">
        <f t="shared" si="23"/>
        <v>0</v>
      </c>
      <c r="Y211" s="296">
        <f t="shared" si="24"/>
        <v>0</v>
      </c>
      <c r="Z211" s="294">
        <f t="shared" si="25"/>
        <v>0</v>
      </c>
      <c r="AA211" s="295">
        <f t="shared" si="26"/>
        <v>0</v>
      </c>
      <c r="AB211" s="287">
        <f t="shared" si="27"/>
        <v>0</v>
      </c>
    </row>
    <row r="212" spans="1:28" x14ac:dyDescent="0.25">
      <c r="A212" s="289"/>
      <c r="K212" s="286"/>
      <c r="L212" s="286"/>
      <c r="M212" s="286"/>
      <c r="N212" s="287"/>
    </row>
    <row r="213" spans="1:28" x14ac:dyDescent="0.25">
      <c r="A213" s="289"/>
      <c r="K213" s="286"/>
      <c r="L213" s="286"/>
      <c r="M213" s="286"/>
      <c r="N213" s="287"/>
    </row>
  </sheetData>
  <mergeCells count="18">
    <mergeCell ref="D150:F150"/>
    <mergeCell ref="A138:A147"/>
    <mergeCell ref="A87:A97"/>
    <mergeCell ref="A98:A107"/>
    <mergeCell ref="A108:A117"/>
    <mergeCell ref="A118:A127"/>
    <mergeCell ref="A128:A137"/>
    <mergeCell ref="B149:K149"/>
    <mergeCell ref="B150:C150"/>
    <mergeCell ref="G150:H150"/>
    <mergeCell ref="O150:P150"/>
    <mergeCell ref="Q150:S150"/>
    <mergeCell ref="T150:U150"/>
    <mergeCell ref="Y150:AA150"/>
    <mergeCell ref="Y149:AA149"/>
    <mergeCell ref="V149:X149"/>
    <mergeCell ref="L149:U149"/>
    <mergeCell ref="V150:X150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theme="4" tint="-0.249977111117893"/>
  </sheetPr>
  <dimension ref="A1:BO85"/>
  <sheetViews>
    <sheetView workbookViewId="0"/>
  </sheetViews>
  <sheetFormatPr baseColWidth="10" defaultRowHeight="15" x14ac:dyDescent="0.25"/>
  <cols>
    <col min="6" max="8" width="11.42578125" customWidth="1"/>
  </cols>
  <sheetData>
    <row r="1" spans="1:4" x14ac:dyDescent="0.25">
      <c r="A1" s="165" t="s">
        <v>193</v>
      </c>
    </row>
    <row r="2" spans="1:4" x14ac:dyDescent="0.25">
      <c r="A2" s="197" t="s">
        <v>194</v>
      </c>
      <c r="B2" s="198"/>
    </row>
    <row r="3" spans="1:4" x14ac:dyDescent="0.25">
      <c r="A3" s="199" t="s">
        <v>193</v>
      </c>
      <c r="B3" s="198"/>
      <c r="D3" s="200">
        <f>'Calculo VIGA'!J6-0.6</f>
        <v>42.4</v>
      </c>
    </row>
    <row r="4" spans="1:4" x14ac:dyDescent="0.25">
      <c r="A4" s="201" t="s">
        <v>195</v>
      </c>
    </row>
    <row r="5" spans="1:4" x14ac:dyDescent="0.25">
      <c r="B5" s="165">
        <f>M.max!B5</f>
        <v>30</v>
      </c>
    </row>
    <row r="7" spans="1:4" x14ac:dyDescent="0.25">
      <c r="A7" s="202">
        <v>1</v>
      </c>
      <c r="B7">
        <f>-(INDEX('Calculo VIGA'!$C$279:$BK$339,A7,MATCH(B$5,'Calculo VIGA'!$C$277:$BK$277,1))+(INDEX('Calculo VIGA'!$C$279:$BK$339,A7,MATCH(B$5,'Calculo VIGA'!$C$277:$BK$277,1)+1)-INDEX('Calculo VIGA'!$C$279:$BK$339,A7,MATCH(B$5,'Calculo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VIGA'!$C$277:$BK$277,1))))</f>
        <v>0</v>
      </c>
    </row>
    <row r="8" spans="1:4" x14ac:dyDescent="0.25">
      <c r="A8" s="202">
        <v>2</v>
      </c>
      <c r="B8">
        <f>-(INDEX('Calculo VIGA'!$C$279:$BK$339,A8,MATCH(B$5,'Calculo VIGA'!$C$277:$BK$277,1))+(INDEX('Calculo VIGA'!$C$279:$BK$339,A8,MATCH(B$5,'Calculo VIGA'!$C$277:$BK$277,1)+1)-INDEX('Calculo VIGA'!$C$279:$BK$339,A8,MATCH(B$5,'Calculo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VIGA'!$C$277:$BK$277,1))))</f>
        <v>-1.3000000000000096</v>
      </c>
    </row>
    <row r="9" spans="1:4" x14ac:dyDescent="0.25">
      <c r="A9" s="202">
        <v>3</v>
      </c>
      <c r="B9">
        <f>-(INDEX('Calculo VIGA'!$C$279:$BK$339,A9,MATCH(B$5,'Calculo VIGA'!$C$277:$BK$277,1))+(INDEX('Calculo VIGA'!$C$279:$BK$339,A9,MATCH(B$5,'Calculo VIGA'!$C$277:$BK$277,1)+1)-INDEX('Calculo VIGA'!$C$279:$BK$339,A9,MATCH(B$5,'Calculo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VIGA'!$C$277:$BK$277,1))))</f>
        <v>-2.5999999999999979</v>
      </c>
    </row>
    <row r="10" spans="1:4" x14ac:dyDescent="0.25">
      <c r="A10" s="202">
        <v>4</v>
      </c>
      <c r="B10">
        <f>-(INDEX('Calculo VIGA'!$C$279:$BK$339,A10,MATCH(B$5,'Calculo VIGA'!$C$277:$BK$277,1))+(INDEX('Calculo VIGA'!$C$279:$BK$339,A10,MATCH(B$5,'Calculo VIGA'!$C$277:$BK$277,1)+1)-INDEX('Calculo VIGA'!$C$279:$BK$339,A10,MATCH(B$5,'Calculo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VIGA'!$C$277:$BK$277,1))))</f>
        <v>-3.9000000000000004</v>
      </c>
    </row>
    <row r="11" spans="1:4" x14ac:dyDescent="0.25">
      <c r="A11" s="202">
        <v>5</v>
      </c>
      <c r="B11">
        <f>-(INDEX('Calculo VIGA'!$C$279:$BK$339,A11,MATCH(B$5,'Calculo VIGA'!$C$277:$BK$277,1))+(INDEX('Calculo VIGA'!$C$279:$BK$339,A11,MATCH(B$5,'Calculo VIGA'!$C$277:$BK$277,1)+1)-INDEX('Calculo VIGA'!$C$279:$BK$339,A11,MATCH(B$5,'Calculo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VIGA'!$C$277:$BK$277,1))))</f>
        <v>-5.2000000000000028</v>
      </c>
    </row>
    <row r="12" spans="1:4" x14ac:dyDescent="0.25">
      <c r="A12" s="202">
        <v>6</v>
      </c>
      <c r="B12">
        <f>-(INDEX('Calculo VIGA'!$C$279:$BK$339,A12,MATCH(B$5,'Calculo VIGA'!$C$277:$BK$277,1))+(INDEX('Calculo VIGA'!$C$279:$BK$339,A12,MATCH(B$5,'Calculo VIGA'!$C$277:$BK$277,1)+1)-INDEX('Calculo VIGA'!$C$279:$BK$339,A12,MATCH(B$5,'Calculo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VIGA'!$C$277:$BK$277,1))))</f>
        <v>-6.4999999999999982</v>
      </c>
    </row>
    <row r="13" spans="1:4" x14ac:dyDescent="0.25">
      <c r="A13" s="202">
        <v>7</v>
      </c>
      <c r="B13">
        <f>-(INDEX('Calculo VIGA'!$C$279:$BK$339,A13,MATCH(B$5,'Calculo VIGA'!$C$277:$BK$277,1))+(INDEX('Calculo VIGA'!$C$279:$BK$339,A13,MATCH(B$5,'Calculo VIGA'!$C$277:$BK$277,1)+1)-INDEX('Calculo VIGA'!$C$279:$BK$339,A13,MATCH(B$5,'Calculo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VIGA'!$C$277:$BK$277,1))))</f>
        <v>-7.8000000000000007</v>
      </c>
    </row>
    <row r="14" spans="1:4" x14ac:dyDescent="0.25">
      <c r="A14" s="202">
        <v>8</v>
      </c>
      <c r="B14">
        <f>-(INDEX('Calculo VIGA'!$C$279:$BK$339,A14,MATCH(B$5,'Calculo VIGA'!$C$277:$BK$277,1))+(INDEX('Calculo VIGA'!$C$279:$BK$339,A14,MATCH(B$5,'Calculo VIGA'!$C$277:$BK$277,1)+1)-INDEX('Calculo VIGA'!$C$279:$BK$339,A14,MATCH(B$5,'Calculo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VIGA'!$C$277:$BK$277,1))))</f>
        <v>-9.0000000000000071</v>
      </c>
    </row>
    <row r="15" spans="1:4" x14ac:dyDescent="0.25">
      <c r="A15" s="202">
        <v>9</v>
      </c>
      <c r="B15">
        <f>-(INDEX('Calculo VIGA'!$C$279:$BK$339,A15,MATCH(B$5,'Calculo VIGA'!$C$277:$BK$277,1))+(INDEX('Calculo VIGA'!$C$279:$BK$339,A15,MATCH(B$5,'Calculo VIGA'!$C$277:$BK$277,1)+1)-INDEX('Calculo VIGA'!$C$279:$BK$339,A15,MATCH(B$5,'Calculo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VIGA'!$C$277:$BK$277,1))))</f>
        <v>-6.0000000000000009</v>
      </c>
    </row>
    <row r="16" spans="1:4" x14ac:dyDescent="0.25">
      <c r="A16" s="202">
        <v>10</v>
      </c>
      <c r="B16">
        <f>-(INDEX('Calculo VIGA'!$C$279:$BK$339,A16,MATCH(B$5,'Calculo VIGA'!$C$277:$BK$277,1))+(INDEX('Calculo VIGA'!$C$279:$BK$339,A16,MATCH(B$5,'Calculo VIGA'!$C$277:$BK$277,1)+1)-INDEX('Calculo VIGA'!$C$279:$BK$339,A16,MATCH(B$5,'Calculo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VIGA'!$C$277:$BK$277,1))))</f>
        <v>-2.9999999999999987</v>
      </c>
    </row>
    <row r="17" spans="1:2" x14ac:dyDescent="0.25">
      <c r="A17" s="202">
        <v>11</v>
      </c>
      <c r="B17">
        <f>-(INDEX('Calculo VIGA'!$C$279:$BK$339,A17,MATCH(B$5,'Calculo VIGA'!$C$277:$BK$277,1))+(INDEX('Calculo VIGA'!$C$279:$BK$339,A17,MATCH(B$5,'Calculo VIGA'!$C$277:$BK$277,1)+1)-INDEX('Calculo VIGA'!$C$279:$BK$339,A17,MATCH(B$5,'Calculo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VIGA'!$C$277:$BK$277,1))))</f>
        <v>0</v>
      </c>
    </row>
    <row r="18" spans="1:2" x14ac:dyDescent="0.25">
      <c r="A18" s="202">
        <v>12</v>
      </c>
      <c r="B18">
        <f>-(INDEX('Calculo VIGA'!$C$279:$BK$339,A18,MATCH(B$5,'Calculo VIGA'!$C$277:$BK$277,1))+(INDEX('Calculo VIGA'!$C$279:$BK$339,A18,MATCH(B$5,'Calculo VIGA'!$C$277:$BK$277,1)+1)-INDEX('Calculo VIGA'!$C$279:$BK$339,A18,MATCH(B$5,'Calculo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VIGA'!$C$277:$BK$277,1))))</f>
        <v>0</v>
      </c>
    </row>
    <row r="19" spans="1:2" x14ac:dyDescent="0.25">
      <c r="A19" s="202">
        <v>13</v>
      </c>
      <c r="B19">
        <f>-(INDEX('Calculo VIGA'!$C$279:$BK$339,A19,MATCH(B$5,'Calculo VIGA'!$C$277:$BK$277,1))+(INDEX('Calculo VIGA'!$C$279:$BK$339,A19,MATCH(B$5,'Calculo VIGA'!$C$277:$BK$277,1)+1)-INDEX('Calculo VIGA'!$C$279:$BK$339,A19,MATCH(B$5,'Calculo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VIGA'!$C$277:$BK$277,1))))</f>
        <v>0</v>
      </c>
    </row>
    <row r="20" spans="1:2" x14ac:dyDescent="0.25">
      <c r="A20" s="202">
        <v>14</v>
      </c>
      <c r="B20">
        <f>-(INDEX('Calculo VIGA'!$C$279:$BK$339,A20,MATCH(B$5,'Calculo VIGA'!$C$277:$BK$277,1))+(INDEX('Calculo VIGA'!$C$279:$BK$339,A20,MATCH(B$5,'Calculo VIGA'!$C$277:$BK$277,1)+1)-INDEX('Calculo VIGA'!$C$279:$BK$339,A20,MATCH(B$5,'Calculo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VIGA'!$C$277:$BK$277,1))))</f>
        <v>0</v>
      </c>
    </row>
    <row r="21" spans="1:2" x14ac:dyDescent="0.25">
      <c r="A21" s="202">
        <v>15</v>
      </c>
      <c r="B21">
        <f>-(INDEX('Calculo VIGA'!$C$279:$BK$339,A21,MATCH(B$5,'Calculo VIGA'!$C$277:$BK$277,1))+(INDEX('Calculo VIGA'!$C$279:$BK$339,A21,MATCH(B$5,'Calculo VIGA'!$C$277:$BK$277,1)+1)-INDEX('Calculo VIGA'!$C$279:$BK$339,A21,MATCH(B$5,'Calculo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VIGA'!$C$277:$BK$277,1))))</f>
        <v>0</v>
      </c>
    </row>
    <row r="22" spans="1:2" x14ac:dyDescent="0.25">
      <c r="A22" s="202">
        <v>16</v>
      </c>
      <c r="B22">
        <f>-(INDEX('Calculo VIGA'!$C$279:$BK$339,A22,MATCH(B$5,'Calculo VIGA'!$C$277:$BK$277,1))+(INDEX('Calculo VIGA'!$C$279:$BK$339,A22,MATCH(B$5,'Calculo VIGA'!$C$277:$BK$277,1)+1)-INDEX('Calculo VIGA'!$C$279:$BK$339,A22,MATCH(B$5,'Calculo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VIGA'!$C$277:$BK$277,1))))</f>
        <v>0</v>
      </c>
    </row>
    <row r="23" spans="1:2" x14ac:dyDescent="0.25">
      <c r="A23" s="202">
        <v>17</v>
      </c>
      <c r="B23">
        <f>-(INDEX('Calculo VIGA'!$C$279:$BK$339,A23,MATCH(B$5,'Calculo VIGA'!$C$277:$BK$277,1))+(INDEX('Calculo VIGA'!$C$279:$BK$339,A23,MATCH(B$5,'Calculo VIGA'!$C$277:$BK$277,1)+1)-INDEX('Calculo VIGA'!$C$279:$BK$339,A23,MATCH(B$5,'Calculo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VIGA'!$C$277:$BK$277,1))))</f>
        <v>0</v>
      </c>
    </row>
    <row r="24" spans="1:2" x14ac:dyDescent="0.25">
      <c r="A24" s="202">
        <v>18</v>
      </c>
      <c r="B24">
        <f>-(INDEX('Calculo VIGA'!$C$279:$BK$339,A24,MATCH(B$5,'Calculo VIGA'!$C$277:$BK$277,1))+(INDEX('Calculo VIGA'!$C$279:$BK$339,A24,MATCH(B$5,'Calculo VIGA'!$C$277:$BK$277,1)+1)-INDEX('Calculo VIGA'!$C$279:$BK$339,A24,MATCH(B$5,'Calculo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VIGA'!$C$277:$BK$277,1))))</f>
        <v>0</v>
      </c>
    </row>
    <row r="25" spans="1:2" x14ac:dyDescent="0.25">
      <c r="A25" s="202">
        <v>19</v>
      </c>
      <c r="B25">
        <f>-(INDEX('Calculo VIGA'!$C$279:$BK$339,A25,MATCH(B$5,'Calculo VIGA'!$C$277:$BK$277,1))+(INDEX('Calculo VIGA'!$C$279:$BK$339,A25,MATCH(B$5,'Calculo VIGA'!$C$277:$BK$277,1)+1)-INDEX('Calculo VIGA'!$C$279:$BK$339,A25,MATCH(B$5,'Calculo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VIGA'!$C$277:$BK$277,1))))</f>
        <v>0</v>
      </c>
    </row>
    <row r="26" spans="1:2" x14ac:dyDescent="0.25">
      <c r="A26" s="202">
        <v>20</v>
      </c>
      <c r="B26">
        <f>-(INDEX('Calculo VIGA'!$C$279:$BK$339,A26,MATCH(B$5,'Calculo VIGA'!$C$277:$BK$277,1))+(INDEX('Calculo VIGA'!$C$279:$BK$339,A26,MATCH(B$5,'Calculo VIGA'!$C$277:$BK$277,1)+1)-INDEX('Calculo VIGA'!$C$279:$BK$339,A26,MATCH(B$5,'Calculo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VIGA'!$C$277:$BK$277,1))))</f>
        <v>0</v>
      </c>
    </row>
    <row r="27" spans="1:2" x14ac:dyDescent="0.25">
      <c r="A27" s="202">
        <v>21</v>
      </c>
      <c r="B27">
        <f>-(INDEX('Calculo VIGA'!$C$279:$BK$339,A27,MATCH(B$5,'Calculo VIGA'!$C$277:$BK$277,1))+(INDEX('Calculo VIGA'!$C$279:$BK$339,A27,MATCH(B$5,'Calculo VIGA'!$C$277:$BK$277,1)+1)-INDEX('Calculo VIGA'!$C$279:$BK$339,A27,MATCH(B$5,'Calculo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VIGA'!$C$277:$BK$277,1))))</f>
        <v>0</v>
      </c>
    </row>
    <row r="28" spans="1:2" x14ac:dyDescent="0.25">
      <c r="A28" s="202">
        <v>22</v>
      </c>
      <c r="B28">
        <f>-(INDEX('Calculo VIGA'!$C$279:$BK$339,A28,MATCH(B$5,'Calculo VIGA'!$C$277:$BK$277,1))+(INDEX('Calculo VIGA'!$C$279:$BK$339,A28,MATCH(B$5,'Calculo VIGA'!$C$277:$BK$277,1)+1)-INDEX('Calculo VIGA'!$C$279:$BK$339,A28,MATCH(B$5,'Calculo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VIGA'!$C$277:$BK$277,1))))</f>
        <v>0</v>
      </c>
    </row>
    <row r="29" spans="1:2" x14ac:dyDescent="0.25">
      <c r="A29" s="202">
        <v>23</v>
      </c>
      <c r="B29">
        <f>-(INDEX('Calculo VIGA'!$C$279:$BK$339,A29,MATCH(B$5,'Calculo VIGA'!$C$277:$BK$277,1))+(INDEX('Calculo VIGA'!$C$279:$BK$339,A29,MATCH(B$5,'Calculo VIGA'!$C$277:$BK$277,1)+1)-INDEX('Calculo VIGA'!$C$279:$BK$339,A29,MATCH(B$5,'Calculo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VIGA'!$C$277:$BK$277,1))))</f>
        <v>0</v>
      </c>
    </row>
    <row r="30" spans="1:2" x14ac:dyDescent="0.25">
      <c r="A30" s="202">
        <v>24</v>
      </c>
      <c r="B30">
        <f>-(INDEX('Calculo VIGA'!$C$279:$BK$339,A30,MATCH(B$5,'Calculo VIGA'!$C$277:$BK$277,1))+(INDEX('Calculo VIGA'!$C$279:$BK$339,A30,MATCH(B$5,'Calculo VIGA'!$C$277:$BK$277,1)+1)-INDEX('Calculo VIGA'!$C$279:$BK$339,A30,MATCH(B$5,'Calculo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VIGA'!$C$277:$BK$277,1))))</f>
        <v>0</v>
      </c>
    </row>
    <row r="31" spans="1:2" x14ac:dyDescent="0.25">
      <c r="A31" s="202">
        <v>25</v>
      </c>
      <c r="B31">
        <f>-(INDEX('Calculo VIGA'!$C$279:$BK$339,A31,MATCH(B$5,'Calculo VIGA'!$C$277:$BK$277,1))+(INDEX('Calculo VIGA'!$C$279:$BK$339,A31,MATCH(B$5,'Calculo VIGA'!$C$277:$BK$277,1)+1)-INDEX('Calculo VIGA'!$C$279:$BK$339,A31,MATCH(B$5,'Calculo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VIGA'!$C$277:$BK$277,1))))</f>
        <v>0</v>
      </c>
    </row>
    <row r="32" spans="1:2" x14ac:dyDescent="0.25">
      <c r="A32" s="202">
        <v>26</v>
      </c>
      <c r="B32">
        <f>-(INDEX('Calculo VIGA'!$C$279:$BK$339,A32,MATCH(B$5,'Calculo VIGA'!$C$277:$BK$277,1))+(INDEX('Calculo VIGA'!$C$279:$BK$339,A32,MATCH(B$5,'Calculo VIGA'!$C$277:$BK$277,1)+1)-INDEX('Calculo VIGA'!$C$279:$BK$339,A32,MATCH(B$5,'Calculo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VIGA'!$C$277:$BK$277,1))))</f>
        <v>0</v>
      </c>
    </row>
    <row r="33" spans="1:2" x14ac:dyDescent="0.25">
      <c r="A33" s="202">
        <v>27</v>
      </c>
      <c r="B33">
        <f>-(INDEX('Calculo VIGA'!$C$279:$BK$339,A33,MATCH(B$5,'Calculo VIGA'!$C$277:$BK$277,1))+(INDEX('Calculo VIGA'!$C$279:$BK$339,A33,MATCH(B$5,'Calculo VIGA'!$C$277:$BK$277,1)+1)-INDEX('Calculo VIGA'!$C$279:$BK$339,A33,MATCH(B$5,'Calculo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VIGA'!$C$277:$BK$277,1))))</f>
        <v>0</v>
      </c>
    </row>
    <row r="34" spans="1:2" x14ac:dyDescent="0.25">
      <c r="A34" s="202">
        <v>28</v>
      </c>
      <c r="B34">
        <f>-(INDEX('Calculo VIGA'!$C$279:$BK$339,A34,MATCH(B$5,'Calculo VIGA'!$C$277:$BK$277,1))+(INDEX('Calculo VIGA'!$C$279:$BK$339,A34,MATCH(B$5,'Calculo VIGA'!$C$277:$BK$277,1)+1)-INDEX('Calculo VIGA'!$C$279:$BK$339,A34,MATCH(B$5,'Calculo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VIGA'!$C$277:$BK$277,1))))</f>
        <v>0</v>
      </c>
    </row>
    <row r="35" spans="1:2" x14ac:dyDescent="0.25">
      <c r="A35" s="202">
        <v>29</v>
      </c>
      <c r="B35">
        <f>-(INDEX('Calculo VIGA'!$C$279:$BK$339,A35,MATCH(B$5,'Calculo VIGA'!$C$277:$BK$277,1))+(INDEX('Calculo VIGA'!$C$279:$BK$339,A35,MATCH(B$5,'Calculo VIGA'!$C$277:$BK$277,1)+1)-INDEX('Calculo VIGA'!$C$279:$BK$339,A35,MATCH(B$5,'Calculo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VIGA'!$C$277:$BK$277,1))))</f>
        <v>0</v>
      </c>
    </row>
    <row r="36" spans="1:2" x14ac:dyDescent="0.25">
      <c r="A36" s="202">
        <v>30</v>
      </c>
      <c r="B36">
        <f>-(INDEX('Calculo VIGA'!$C$279:$BK$339,A36,MATCH(B$5,'Calculo VIGA'!$C$277:$BK$277,1))+(INDEX('Calculo VIGA'!$C$279:$BK$339,A36,MATCH(B$5,'Calculo VIGA'!$C$277:$BK$277,1)+1)-INDEX('Calculo VIGA'!$C$279:$BK$339,A36,MATCH(B$5,'Calculo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VIGA'!$C$277:$BK$277,1))))</f>
        <v>0</v>
      </c>
    </row>
    <row r="37" spans="1:2" x14ac:dyDescent="0.25">
      <c r="A37" s="202">
        <v>31</v>
      </c>
      <c r="B37">
        <f>-(INDEX('Calculo VIGA'!$C$279:$BK$339,A37,MATCH(B$5,'Calculo VIGA'!$C$277:$BK$277,1))+(INDEX('Calculo VIGA'!$C$279:$BK$339,A37,MATCH(B$5,'Calculo VIGA'!$C$277:$BK$277,1)+1)-INDEX('Calculo VIGA'!$C$279:$BK$339,A37,MATCH(B$5,'Calculo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VIGA'!$C$277:$BK$277,1))))</f>
        <v>0</v>
      </c>
    </row>
    <row r="38" spans="1:2" x14ac:dyDescent="0.25">
      <c r="A38" s="202">
        <v>32</v>
      </c>
      <c r="B38">
        <f>-(INDEX('Calculo VIGA'!$C$279:$BK$339,A38,MATCH(B$5,'Calculo VIGA'!$C$277:$BK$277,1))+(INDEX('Calculo VIGA'!$C$279:$BK$339,A38,MATCH(B$5,'Calculo VIGA'!$C$277:$BK$277,1)+1)-INDEX('Calculo VIGA'!$C$279:$BK$339,A38,MATCH(B$5,'Calculo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VIGA'!$C$277:$BK$277,1))))</f>
        <v>0</v>
      </c>
    </row>
    <row r="39" spans="1:2" x14ac:dyDescent="0.25">
      <c r="A39" s="202">
        <v>33</v>
      </c>
      <c r="B39">
        <f>-(INDEX('Calculo VIGA'!$C$279:$BK$339,A39,MATCH(B$5,'Calculo VIGA'!$C$277:$BK$277,1))+(INDEX('Calculo VIGA'!$C$279:$BK$339,A39,MATCH(B$5,'Calculo VIGA'!$C$277:$BK$277,1)+1)-INDEX('Calculo VIGA'!$C$279:$BK$339,A39,MATCH(B$5,'Calculo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VIGA'!$C$277:$BK$277,1))))</f>
        <v>0</v>
      </c>
    </row>
    <row r="40" spans="1:2" x14ac:dyDescent="0.25">
      <c r="A40" s="202">
        <v>34</v>
      </c>
      <c r="B40">
        <f>-(INDEX('Calculo VIGA'!$C$279:$BK$339,A40,MATCH(B$5,'Calculo VIGA'!$C$277:$BK$277,1))+(INDEX('Calculo VIGA'!$C$279:$BK$339,A40,MATCH(B$5,'Calculo VIGA'!$C$277:$BK$277,1)+1)-INDEX('Calculo VIGA'!$C$279:$BK$339,A40,MATCH(B$5,'Calculo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VIGA'!$C$277:$BK$277,1))))</f>
        <v>0</v>
      </c>
    </row>
    <row r="41" spans="1:2" x14ac:dyDescent="0.25">
      <c r="A41" s="202">
        <v>35</v>
      </c>
      <c r="B41">
        <f>-(INDEX('Calculo VIGA'!$C$279:$BK$339,A41,MATCH(B$5,'Calculo VIGA'!$C$277:$BK$277,1))+(INDEX('Calculo VIGA'!$C$279:$BK$339,A41,MATCH(B$5,'Calculo VIGA'!$C$277:$BK$277,1)+1)-INDEX('Calculo VIGA'!$C$279:$BK$339,A41,MATCH(B$5,'Calculo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VIGA'!$C$277:$BK$277,1))))</f>
        <v>0</v>
      </c>
    </row>
    <row r="42" spans="1:2" x14ac:dyDescent="0.25">
      <c r="A42" s="202">
        <v>36</v>
      </c>
      <c r="B42">
        <f>-(INDEX('Calculo VIGA'!$C$279:$BK$339,A42,MATCH(B$5,'Calculo VIGA'!$C$277:$BK$277,1))+(INDEX('Calculo VIGA'!$C$279:$BK$339,A42,MATCH(B$5,'Calculo VIGA'!$C$277:$BK$277,1)+1)-INDEX('Calculo VIGA'!$C$279:$BK$339,A42,MATCH(B$5,'Calculo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VIGA'!$C$277:$BK$277,1))))</f>
        <v>0</v>
      </c>
    </row>
    <row r="43" spans="1:2" x14ac:dyDescent="0.25">
      <c r="A43" s="202">
        <v>37</v>
      </c>
      <c r="B43">
        <f>-(INDEX('Calculo VIGA'!$C$279:$BK$339,A43,MATCH(B$5,'Calculo VIGA'!$C$277:$BK$277,1))+(INDEX('Calculo VIGA'!$C$279:$BK$339,A43,MATCH(B$5,'Calculo VIGA'!$C$277:$BK$277,1)+1)-INDEX('Calculo VIGA'!$C$279:$BK$339,A43,MATCH(B$5,'Calculo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VIGA'!$C$277:$BK$277,1))))</f>
        <v>0</v>
      </c>
    </row>
    <row r="44" spans="1:2" x14ac:dyDescent="0.25">
      <c r="A44" s="202">
        <v>38</v>
      </c>
      <c r="B44">
        <f>-(INDEX('Calculo VIGA'!$C$279:$BK$339,A44,MATCH(B$5,'Calculo VIGA'!$C$277:$BK$277,1))+(INDEX('Calculo VIGA'!$C$279:$BK$339,A44,MATCH(B$5,'Calculo VIGA'!$C$277:$BK$277,1)+1)-INDEX('Calculo VIGA'!$C$279:$BK$339,A44,MATCH(B$5,'Calculo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VIGA'!$C$277:$BK$277,1))))</f>
        <v>0</v>
      </c>
    </row>
    <row r="45" spans="1:2" x14ac:dyDescent="0.25">
      <c r="A45" s="202">
        <v>39</v>
      </c>
      <c r="B45">
        <f>-(INDEX('Calculo VIGA'!$C$279:$BK$339,A45,MATCH(B$5,'Calculo VIGA'!$C$277:$BK$277,1))+(INDEX('Calculo VIGA'!$C$279:$BK$339,A45,MATCH(B$5,'Calculo VIGA'!$C$277:$BK$277,1)+1)-INDEX('Calculo VIGA'!$C$279:$BK$339,A45,MATCH(B$5,'Calculo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VIGA'!$C$277:$BK$277,1))))</f>
        <v>0</v>
      </c>
    </row>
    <row r="46" spans="1:2" x14ac:dyDescent="0.25">
      <c r="A46" s="202">
        <v>40</v>
      </c>
      <c r="B46">
        <f>-(INDEX('Calculo VIGA'!$C$279:$BK$339,A46,MATCH(B$5,'Calculo VIGA'!$C$277:$BK$277,1))+(INDEX('Calculo VIGA'!$C$279:$BK$339,A46,MATCH(B$5,'Calculo VIGA'!$C$277:$BK$277,1)+1)-INDEX('Calculo VIGA'!$C$279:$BK$339,A46,MATCH(B$5,'Calculo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VIGA'!$C$277:$BK$277,1))))</f>
        <v>0</v>
      </c>
    </row>
    <row r="47" spans="1:2" x14ac:dyDescent="0.25">
      <c r="A47" s="202">
        <v>41</v>
      </c>
      <c r="B47">
        <f>-(INDEX('Calculo VIGA'!$C$279:$BK$339,A47,MATCH(B$5,'Calculo VIGA'!$C$277:$BK$277,1))+(INDEX('Calculo VIGA'!$C$279:$BK$339,A47,MATCH(B$5,'Calculo VIGA'!$C$277:$BK$277,1)+1)-INDEX('Calculo VIGA'!$C$279:$BK$339,A47,MATCH(B$5,'Calculo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VIGA'!$C$277:$BK$277,1))))</f>
        <v>0</v>
      </c>
    </row>
    <row r="48" spans="1:2" x14ac:dyDescent="0.25">
      <c r="A48" s="202">
        <v>42</v>
      </c>
      <c r="B48">
        <f>-(INDEX('Calculo VIGA'!$C$279:$BK$339,A48,MATCH(B$5,'Calculo VIGA'!$C$277:$BK$277,1))+(INDEX('Calculo VIGA'!$C$279:$BK$339,A48,MATCH(B$5,'Calculo VIGA'!$C$277:$BK$277,1)+1)-INDEX('Calculo VIGA'!$C$279:$BK$339,A48,MATCH(B$5,'Calculo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VIGA'!$C$277:$BK$277,1))))</f>
        <v>0</v>
      </c>
    </row>
    <row r="49" spans="1:2" x14ac:dyDescent="0.25">
      <c r="A49" s="202">
        <v>43</v>
      </c>
      <c r="B49">
        <f>-(INDEX('Calculo VIGA'!$C$279:$BK$339,A49,MATCH(B$5,'Calculo VIGA'!$C$277:$BK$277,1))+(INDEX('Calculo VIGA'!$C$279:$BK$339,A49,MATCH(B$5,'Calculo VIGA'!$C$277:$BK$277,1)+1)-INDEX('Calculo VIGA'!$C$279:$BK$339,A49,MATCH(B$5,'Calculo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VIGA'!$C$277:$BK$277,1))))</f>
        <v>0</v>
      </c>
    </row>
    <row r="50" spans="1:2" x14ac:dyDescent="0.25">
      <c r="A50" s="202">
        <v>44</v>
      </c>
      <c r="B50">
        <f>-(INDEX('Calculo VIGA'!$C$279:$BK$339,A50,MATCH(B$5,'Calculo VIGA'!$C$277:$BK$277,1))+(INDEX('Calculo VIGA'!$C$279:$BK$339,A50,MATCH(B$5,'Calculo VIGA'!$C$277:$BK$277,1)+1)-INDEX('Calculo VIGA'!$C$279:$BK$339,A50,MATCH(B$5,'Calculo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VIGA'!$C$277:$BK$277,1))))</f>
        <v>0</v>
      </c>
    </row>
    <row r="51" spans="1:2" x14ac:dyDescent="0.25">
      <c r="A51" s="202">
        <v>45</v>
      </c>
      <c r="B51">
        <f>-(INDEX('Calculo VIGA'!$C$279:$BK$339,A51,MATCH(B$5,'Calculo VIGA'!$C$277:$BK$277,1))+(INDEX('Calculo VIGA'!$C$279:$BK$339,A51,MATCH(B$5,'Calculo VIGA'!$C$277:$BK$277,1)+1)-INDEX('Calculo VIGA'!$C$279:$BK$339,A51,MATCH(B$5,'Calculo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VIGA'!$C$277:$BK$277,1))))</f>
        <v>0</v>
      </c>
    </row>
    <row r="52" spans="1:2" x14ac:dyDescent="0.25">
      <c r="A52" s="202">
        <v>46</v>
      </c>
      <c r="B52">
        <f>-(INDEX('Calculo VIGA'!$C$279:$BK$339,A52,MATCH(B$5,'Calculo VIGA'!$C$277:$BK$277,1))+(INDEX('Calculo VIGA'!$C$279:$BK$339,A52,MATCH(B$5,'Calculo VIGA'!$C$277:$BK$277,1)+1)-INDEX('Calculo VIGA'!$C$279:$BK$339,A52,MATCH(B$5,'Calculo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VIGA'!$C$277:$BK$277,1))))</f>
        <v>0</v>
      </c>
    </row>
    <row r="53" spans="1:2" x14ac:dyDescent="0.25">
      <c r="A53" s="202">
        <v>47</v>
      </c>
      <c r="B53">
        <f>-(INDEX('Calculo VIGA'!$C$279:$BK$339,A53,MATCH(B$5,'Calculo VIGA'!$C$277:$BK$277,1))+(INDEX('Calculo VIGA'!$C$279:$BK$339,A53,MATCH(B$5,'Calculo VIGA'!$C$277:$BK$277,1)+1)-INDEX('Calculo VIGA'!$C$279:$BK$339,A53,MATCH(B$5,'Calculo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VIGA'!$C$277:$BK$277,1))))</f>
        <v>0</v>
      </c>
    </row>
    <row r="54" spans="1:2" x14ac:dyDescent="0.25">
      <c r="A54" s="202">
        <v>48</v>
      </c>
      <c r="B54">
        <f>-(INDEX('Calculo VIGA'!$C$279:$BK$339,A54,MATCH(B$5,'Calculo VIGA'!$C$277:$BK$277,1))+(INDEX('Calculo VIGA'!$C$279:$BK$339,A54,MATCH(B$5,'Calculo VIGA'!$C$277:$BK$277,1)+1)-INDEX('Calculo VIGA'!$C$279:$BK$339,A54,MATCH(B$5,'Calculo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VIGA'!$C$277:$BK$277,1))))</f>
        <v>0</v>
      </c>
    </row>
    <row r="55" spans="1:2" x14ac:dyDescent="0.25">
      <c r="A55" s="202">
        <v>49</v>
      </c>
      <c r="B55">
        <f>-(INDEX('Calculo VIGA'!$C$279:$BK$339,A55,MATCH(B$5,'Calculo VIGA'!$C$277:$BK$277,1))+(INDEX('Calculo VIGA'!$C$279:$BK$339,A55,MATCH(B$5,'Calculo VIGA'!$C$277:$BK$277,1)+1)-INDEX('Calculo VIGA'!$C$279:$BK$339,A55,MATCH(B$5,'Calculo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VIGA'!$C$277:$BK$277,1))))</f>
        <v>0</v>
      </c>
    </row>
    <row r="56" spans="1:2" x14ac:dyDescent="0.25">
      <c r="A56" s="202">
        <v>50</v>
      </c>
      <c r="B56">
        <f>-(INDEX('Calculo VIGA'!$C$279:$BK$339,A56,MATCH(B$5,'Calculo VIGA'!$C$277:$BK$277,1))+(INDEX('Calculo VIGA'!$C$279:$BK$339,A56,MATCH(B$5,'Calculo VIGA'!$C$277:$BK$277,1)+1)-INDEX('Calculo VIGA'!$C$279:$BK$339,A56,MATCH(B$5,'Calculo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VIGA'!$C$277:$BK$277,1))))</f>
        <v>0</v>
      </c>
    </row>
    <row r="57" spans="1:2" x14ac:dyDescent="0.25">
      <c r="A57" s="202">
        <v>51</v>
      </c>
      <c r="B57">
        <f>-(INDEX('Calculo VIGA'!$C$279:$BK$339,A57,MATCH(B$5,'Calculo VIGA'!$C$277:$BK$277,1))+(INDEX('Calculo VIGA'!$C$279:$BK$339,A57,MATCH(B$5,'Calculo VIGA'!$C$277:$BK$277,1)+1)-INDEX('Calculo VIGA'!$C$279:$BK$339,A57,MATCH(B$5,'Calculo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VIGA'!$C$277:$BK$277,1))))</f>
        <v>0</v>
      </c>
    </row>
    <row r="58" spans="1:2" x14ac:dyDescent="0.25">
      <c r="A58" s="202">
        <v>52</v>
      </c>
      <c r="B58">
        <f>-(INDEX('Calculo VIGA'!$C$279:$BK$339,A58,MATCH(B$5,'Calculo VIGA'!$C$277:$BK$277,1))+(INDEX('Calculo VIGA'!$C$279:$BK$339,A58,MATCH(B$5,'Calculo VIGA'!$C$277:$BK$277,1)+1)-INDEX('Calculo VIGA'!$C$279:$BK$339,A58,MATCH(B$5,'Calculo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VIGA'!$C$277:$BK$277,1))))</f>
        <v>0</v>
      </c>
    </row>
    <row r="59" spans="1:2" x14ac:dyDescent="0.25">
      <c r="A59" s="202">
        <v>53</v>
      </c>
      <c r="B59">
        <f>-(INDEX('Calculo VIGA'!$C$279:$BK$339,A59,MATCH(B$5,'Calculo VIGA'!$C$277:$BK$277,1))+(INDEX('Calculo VIGA'!$C$279:$BK$339,A59,MATCH(B$5,'Calculo VIGA'!$C$277:$BK$277,1)+1)-INDEX('Calculo VIGA'!$C$279:$BK$339,A59,MATCH(B$5,'Calculo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VIGA'!$C$277:$BK$277,1))))</f>
        <v>0</v>
      </c>
    </row>
    <row r="60" spans="1:2" x14ac:dyDescent="0.25">
      <c r="A60" s="202">
        <v>54</v>
      </c>
      <c r="B60">
        <f>-(INDEX('Calculo VIGA'!$C$279:$BK$339,A60,MATCH(B$5,'Calculo VIGA'!$C$277:$BK$277,1))+(INDEX('Calculo VIGA'!$C$279:$BK$339,A60,MATCH(B$5,'Calculo VIGA'!$C$277:$BK$277,1)+1)-INDEX('Calculo VIGA'!$C$279:$BK$339,A60,MATCH(B$5,'Calculo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VIGA'!$C$277:$BK$277,1))))</f>
        <v>0</v>
      </c>
    </row>
    <row r="61" spans="1:2" x14ac:dyDescent="0.25">
      <c r="A61" s="202">
        <v>55</v>
      </c>
      <c r="B61">
        <f>-(INDEX('Calculo VIGA'!$C$279:$BK$339,A61,MATCH(B$5,'Calculo VIGA'!$C$277:$BK$277,1))+(INDEX('Calculo VIGA'!$C$279:$BK$339,A61,MATCH(B$5,'Calculo VIGA'!$C$277:$BK$277,1)+1)-INDEX('Calculo VIGA'!$C$279:$BK$339,A61,MATCH(B$5,'Calculo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VIGA'!$C$277:$BK$277,1))))</f>
        <v>0</v>
      </c>
    </row>
    <row r="62" spans="1:2" x14ac:dyDescent="0.25">
      <c r="A62" s="202">
        <v>56</v>
      </c>
      <c r="B62">
        <f>-(INDEX('Calculo VIGA'!$C$279:$BK$339,A62,MATCH(B$5,'Calculo VIGA'!$C$277:$BK$277,1))+(INDEX('Calculo VIGA'!$C$279:$BK$339,A62,MATCH(B$5,'Calculo VIGA'!$C$277:$BK$277,1)+1)-INDEX('Calculo VIGA'!$C$279:$BK$339,A62,MATCH(B$5,'Calculo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VIGA'!$C$277:$BK$277,1))))</f>
        <v>0</v>
      </c>
    </row>
    <row r="63" spans="1:2" x14ac:dyDescent="0.25">
      <c r="A63" s="202">
        <v>57</v>
      </c>
      <c r="B63">
        <f>-(INDEX('Calculo VIGA'!$C$279:$BK$339,A63,MATCH(B$5,'Calculo VIGA'!$C$277:$BK$277,1))+(INDEX('Calculo VIGA'!$C$279:$BK$339,A63,MATCH(B$5,'Calculo VIGA'!$C$277:$BK$277,1)+1)-INDEX('Calculo VIGA'!$C$279:$BK$339,A63,MATCH(B$5,'Calculo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VIGA'!$C$277:$BK$277,1))))</f>
        <v>0</v>
      </c>
    </row>
    <row r="64" spans="1:2" x14ac:dyDescent="0.25">
      <c r="A64" s="202">
        <v>58</v>
      </c>
      <c r="B64">
        <f>-(INDEX('Calculo VIGA'!$C$279:$BK$339,A64,MATCH(B$5,'Calculo VIGA'!$C$277:$BK$277,1))+(INDEX('Calculo VIGA'!$C$279:$BK$339,A64,MATCH(B$5,'Calculo VIGA'!$C$277:$BK$277,1)+1)-INDEX('Calculo VIGA'!$C$279:$BK$339,A64,MATCH(B$5,'Calculo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VIGA'!$C$277:$BK$277,1))))</f>
        <v>0</v>
      </c>
    </row>
    <row r="65" spans="1:67" x14ac:dyDescent="0.25">
      <c r="A65" s="202">
        <v>59</v>
      </c>
      <c r="B65">
        <f>-(INDEX('Calculo VIGA'!$C$279:$BK$339,A65,MATCH(B$5,'Calculo VIGA'!$C$277:$BK$277,1))+(INDEX('Calculo VIGA'!$C$279:$BK$339,A65,MATCH(B$5,'Calculo VIGA'!$C$277:$BK$277,1)+1)-INDEX('Calculo VIGA'!$C$279:$BK$339,A65,MATCH(B$5,'Calculo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VIGA'!$C$277:$BK$277,1))))</f>
        <v>0</v>
      </c>
    </row>
    <row r="66" spans="1:67" x14ac:dyDescent="0.25">
      <c r="A66" s="202">
        <v>60</v>
      </c>
      <c r="B66">
        <f>-(INDEX('Calculo VIGA'!$C$279:$BK$339,A66,MATCH(B$5,'Calculo VIGA'!$C$277:$BK$277,1))+(INDEX('Calculo VIGA'!$C$279:$BK$339,A66,MATCH(B$5,'Calculo VIGA'!$C$277:$BK$277,1)+1)-INDEX('Calculo VIGA'!$C$279:$BK$339,A66,MATCH(B$5,'Calculo VIGA'!$C$277:$BK$277,1)))/(INDEX('Calculo VIGA'!$C$277:$BK$277,1,MATCH(B$5,'Calculo VIGA'!$C$277:$BK$277,1)+1)-INDEX('Calculo VIGA'!$C$277:$BK$277,1,MATCH(B$5,'Calculo VIGA'!$C$277:$BK$277,1)))*(B$5-INDEX('Calculo VIGA'!$C$277:$BK$277,1,MATCH(B$5,'Calculo VIGA'!$C$277:$BK$277,1))))</f>
        <v>0</v>
      </c>
      <c r="E66" s="200">
        <f>'Calculo VIGA'!J6+13.3</f>
        <v>56.3</v>
      </c>
    </row>
    <row r="68" spans="1:67" x14ac:dyDescent="0.25">
      <c r="A68" s="350" t="s">
        <v>206</v>
      </c>
      <c r="B68" s="224">
        <v>-13.3</v>
      </c>
      <c r="C68" s="224">
        <v>0</v>
      </c>
      <c r="D68" s="224">
        <f>B79+15</f>
        <v>29.000003685960863</v>
      </c>
      <c r="E68" s="224">
        <v>0</v>
      </c>
    </row>
    <row r="69" spans="1:67" x14ac:dyDescent="0.25">
      <c r="A69" s="350"/>
      <c r="B69" s="224">
        <f>'Calculo VIGA'!J6</f>
        <v>43</v>
      </c>
      <c r="C69" s="224">
        <f>'Calculo VIGA'!J6+13.3</f>
        <v>56.3</v>
      </c>
      <c r="D69" s="224">
        <f>'Calculo VIGA'!J6</f>
        <v>43</v>
      </c>
      <c r="E69" s="224">
        <f>C79-15</f>
        <v>37.339034544786728</v>
      </c>
    </row>
    <row r="70" spans="1:67" x14ac:dyDescent="0.25">
      <c r="B70" s="224"/>
      <c r="C70" s="224"/>
      <c r="D70" s="224"/>
      <c r="E70" s="224"/>
    </row>
    <row r="71" spans="1:67" x14ac:dyDescent="0.25">
      <c r="A71" s="350" t="s">
        <v>207</v>
      </c>
      <c r="B71" s="224">
        <f>B77+4.3</f>
        <v>9.7000036867787252</v>
      </c>
      <c r="C71" s="70">
        <f>C77-4.3</f>
        <v>56.639034675886982</v>
      </c>
      <c r="D71" s="224">
        <f>D77+4.3</f>
        <v>39.466226456243056</v>
      </c>
      <c r="E71" s="224">
        <f>E77-4.3</f>
        <v>13.275411415366591</v>
      </c>
    </row>
    <row r="72" spans="1:67" x14ac:dyDescent="0.25">
      <c r="A72" s="350"/>
      <c r="B72" s="224">
        <f>B77+4.3</f>
        <v>9.7000036867787252</v>
      </c>
      <c r="C72" s="224">
        <f>C77-4.3</f>
        <v>56.639034675886982</v>
      </c>
      <c r="D72" s="224">
        <f>D77+4.3</f>
        <v>39.466226456243056</v>
      </c>
      <c r="E72" s="224">
        <f>E77-4.3</f>
        <v>13.275411415366591</v>
      </c>
    </row>
    <row r="73" spans="1:67" x14ac:dyDescent="0.25">
      <c r="B73" s="224"/>
      <c r="C73" s="224"/>
    </row>
    <row r="74" spans="1:67" x14ac:dyDescent="0.25">
      <c r="A74" s="350" t="s">
        <v>208</v>
      </c>
      <c r="B74" s="224">
        <f>B78+4.3</f>
        <v>14.000003527686598</v>
      </c>
      <c r="C74" s="224">
        <f>C78-9</f>
        <v>47.639033926586116</v>
      </c>
      <c r="D74" s="224">
        <f>D78+4.3</f>
        <v>43.766226569896347</v>
      </c>
      <c r="E74" s="224">
        <f>E78-9</f>
        <v>4.2754114357251431</v>
      </c>
    </row>
    <row r="75" spans="1:67" x14ac:dyDescent="0.25">
      <c r="A75" s="350"/>
      <c r="B75" s="224">
        <f>B78+9</f>
        <v>18.700003527686597</v>
      </c>
      <c r="C75" s="224">
        <f>C78-4.3</f>
        <v>52.339033926586119</v>
      </c>
      <c r="D75" s="224">
        <f>D78+9</f>
        <v>48.466226569896349</v>
      </c>
      <c r="E75" s="224">
        <f>E78-4.3</f>
        <v>8.9754114357251424</v>
      </c>
    </row>
    <row r="76" spans="1:67" s="203" customFormat="1" ht="15.75" thickBot="1" x14ac:dyDescent="0.3">
      <c r="E76" s="224">
        <f>E78-9</f>
        <v>4.2754114357251431</v>
      </c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:67" ht="15.75" thickTop="1" x14ac:dyDescent="0.25">
      <c r="A77" s="201"/>
      <c r="B77" s="205">
        <v>5.4000036867787244</v>
      </c>
      <c r="C77" s="225">
        <v>60.93903467588698</v>
      </c>
      <c r="D77" s="225">
        <v>35.166226456243059</v>
      </c>
      <c r="E77" s="225">
        <v>17.575411415366592</v>
      </c>
    </row>
    <row r="78" spans="1:67" x14ac:dyDescent="0.25">
      <c r="B78" s="226">
        <v>9.7000035276865972</v>
      </c>
      <c r="C78" s="227">
        <v>56.639033926586116</v>
      </c>
      <c r="D78" s="227">
        <v>39.466226569896349</v>
      </c>
      <c r="E78" s="227">
        <v>13.275411435725143</v>
      </c>
    </row>
    <row r="79" spans="1:67" ht="15.75" thickBot="1" x14ac:dyDescent="0.3">
      <c r="B79" s="228">
        <v>14.000003685960861</v>
      </c>
      <c r="C79" s="229">
        <v>52.339034544786728</v>
      </c>
      <c r="D79" s="229">
        <v>48.466226513613954</v>
      </c>
      <c r="E79" s="229">
        <v>4.2754114063618527</v>
      </c>
    </row>
    <row r="80" spans="1:67" x14ac:dyDescent="0.25">
      <c r="A80" s="207"/>
      <c r="B80" s="230">
        <f>IFERROR(INDEX($B$7:$B$66,MATCH(B77,'Calculo VIGA'!B$279:B$339,1),1)+(INDEX($B$7:$B$66,MATCH(B77,'Calculo VIGA'!B$279:B$339,1)+1,1)-INDEX($B$7:$B$66,MATCH(B77,'Calculo VIGA'!B$279:B$339,1),1))/(INDEX('Calculo VIGA'!B$279:B$339,MATCH(B77,'Calculo VIGA'!B$279:B$339,1)+1,1)-INDEX('Calculo VIGA'!B$279:B$339,MATCH(B77,'Calculo VIGA'!B$279:B$339,1),1))*(B77-INDEX('Calculo VIGA'!B$279:B$339,MATCH(B77,'Calculo VIGA'!B$279:B$339,1),1)),0)</f>
        <v>-1.6325592541424117</v>
      </c>
      <c r="C80" s="231">
        <f>IFERROR(INDEX($B$7:$B$66,MATCH(C77,'Calculo VIGA'!B$279:B$339,1),1)+(INDEX($B$7:$B$66,MATCH(C77,'Calculo VIGA'!B$279:B$339,1)+1,1)-INDEX($B$7:$B$66,MATCH(C77,'Calculo VIGA'!B$279:B$339,1),1))/(INDEX('Calculo VIGA'!B$279:B$339,MATCH(C77,'Calculo VIGA'!B$279:B$339,1)+1,1)-INDEX('Calculo VIGA'!B$279:B$339,MATCH(C77,'Calculo VIGA'!B$279:B$339,1),1))*(C77-INDEX('Calculo VIGA'!B$279:B$339,MATCH(C77,'Calculo VIGA'!B$279:B$339,1),1)),0)</f>
        <v>0</v>
      </c>
      <c r="D80" s="230">
        <f>IFERROR(INDEX($B$7:$B$66,MATCH(D77,'Calculo VIGA'!B$279:B$339,1),1)+(INDEX($B$7:$B$66,MATCH(D77,'Calculo VIGA'!B$279:B$339,1)+1,1)-INDEX($B$7:$B$66,MATCH(D77,'Calculo VIGA'!B$279:B$339,1),1))/(INDEX('Calculo VIGA'!B$279:B$339,MATCH(D77,'Calculo VIGA'!B$279:B$339,1)+1,1)-INDEX('Calculo VIGA'!B$279:B$339,MATCH(D77,'Calculo VIGA'!B$279:B$339,1),1))*(D77-INDEX('Calculo VIGA'!B$279:B$339,MATCH(D77,'Calculo VIGA'!B$279:B$339,1),1)),0)</f>
        <v>-5.4654234026211208</v>
      </c>
      <c r="E80" s="231">
        <f>IFERROR(INDEX($B$7:$B$66,MATCH(E77,'Calculo VIGA'!B$279:B$339,1),1)+(INDEX($B$7:$B$66,MATCH(E77,'Calculo VIGA'!B$279:B$339,1)+1,1)-INDEX($B$7:$B$66,MATCH(E77,'Calculo VIGA'!B$279:B$339,1),1))/(INDEX('Calculo VIGA'!B$279:B$339,MATCH(E77,'Calculo VIGA'!B$279:B$339,1)+1,1)-INDEX('Calculo VIGA'!B$279:B$339,MATCH(E77,'Calculo VIGA'!B$279:B$339,1),1))*(E77-INDEX('Calculo VIGA'!B$279:B$339,MATCH(E77,'Calculo VIGA'!B$279:B$339,1),1)),0)</f>
        <v>-5.3134964744131583</v>
      </c>
    </row>
    <row r="81" spans="1:14" x14ac:dyDescent="0.25">
      <c r="A81" s="207"/>
      <c r="B81" s="230">
        <f>IFERROR(INDEX($B$7:$B$66,MATCH(B78,'Calculo VIGA'!B$279:B$339,1),1)+(INDEX($B$7:$B$66,MATCH(B78,'Calculo VIGA'!B$279:B$339,1)+1,1)-INDEX($B$7:$B$66,MATCH(B78,'Calculo VIGA'!B$279:B$339,1),1))/(INDEX('Calculo VIGA'!B$279:B$339,MATCH(B78,'Calculo VIGA'!B$279:B$339,1)+1,1)-INDEX('Calculo VIGA'!B$279:B$339,MATCH(B78,'Calculo VIGA'!B$279:B$339,1),1))*(B78-INDEX('Calculo VIGA'!B$279:B$339,MATCH(B78,'Calculo VIGA'!B$279:B$339,1),1)),0)</f>
        <v>-2.9325592060447838</v>
      </c>
      <c r="C81" s="231">
        <f>IFERROR(INDEX($B$7:$B$66,MATCH(C78,'Calculo VIGA'!B$279:B$339,1),1)+(INDEX($B$7:$B$66,MATCH(C78,'Calculo VIGA'!B$279:B$339,1)+1,1)-INDEX($B$7:$B$66,MATCH(C78,'Calculo VIGA'!B$279:B$339,1),1))/(INDEX('Calculo VIGA'!B$279:B$339,MATCH(C78,'Calculo VIGA'!B$279:B$339,1)+1,1)-INDEX('Calculo VIGA'!B$279:B$339,MATCH(C78,'Calculo VIGA'!B$279:B$339,1),1))*(C78-INDEX('Calculo VIGA'!B$279:B$339,MATCH(C78,'Calculo VIGA'!B$279:B$339,1),1)),0)</f>
        <v>0</v>
      </c>
      <c r="D81" s="230">
        <f>IFERROR(INDEX($B$7:$B$66,MATCH(D78,'Calculo VIGA'!B$279:B$339,1),1)+(INDEX($B$7:$B$66,MATCH(D78,'Calculo VIGA'!B$279:B$339,1)+1,1)-INDEX($B$7:$B$66,MATCH(D78,'Calculo VIGA'!B$279:B$339,1),1))/(INDEX('Calculo VIGA'!B$279:B$339,MATCH(D78,'Calculo VIGA'!B$279:B$339,1)+1,1)-INDEX('Calculo VIGA'!B$279:B$339,MATCH(D78,'Calculo VIGA'!B$279:B$339,1),1))*(D78-INDEX('Calculo VIGA'!B$279:B$339,MATCH(D78,'Calculo VIGA'!B$279:B$339,1),1)),0)</f>
        <v>-2.4654233233281246</v>
      </c>
      <c r="E81" s="231">
        <f>IFERROR(INDEX($B$7:$B$66,MATCH(E78,'Calculo VIGA'!B$279:B$339,1),1)+(INDEX($B$7:$B$66,MATCH(E78,'Calculo VIGA'!B$279:B$339,1)+1,1)-INDEX($B$7:$B$66,MATCH(E78,'Calculo VIGA'!B$279:B$339,1),1))/(INDEX('Calculo VIGA'!B$279:B$339,MATCH(E78,'Calculo VIGA'!B$279:B$339,1)+1,1)-INDEX('Calculo VIGA'!B$279:B$339,MATCH(E78,'Calculo VIGA'!B$279:B$339,1),1))*(E78-INDEX('Calculo VIGA'!B$279:B$339,MATCH(E78,'Calculo VIGA'!B$279:B$339,1),1)),0)</f>
        <v>-4.0134964805680671</v>
      </c>
      <c r="N81" s="73"/>
    </row>
    <row r="82" spans="1:14" x14ac:dyDescent="0.25">
      <c r="A82" s="207"/>
      <c r="B82" s="230">
        <f>IFERROR(INDEX($B$7:$B$66,MATCH(B79,'Calculo VIGA'!B$279:B$339,1),1)+(INDEX($B$7:$B$66,MATCH(B79,'Calculo VIGA'!B$279:B$339,1)+1,1)-INDEX($B$7:$B$66,MATCH(B79,'Calculo VIGA'!B$279:B$339,1),1))/(INDEX('Calculo VIGA'!B$279:B$339,MATCH(B79,'Calculo VIGA'!B$279:B$339,1)+1,1)-INDEX('Calculo VIGA'!B$279:B$339,MATCH(B79,'Calculo VIGA'!B$279:B$339,1),1))*(B79-INDEX('Calculo VIGA'!B$279:B$339,MATCH(B79,'Calculo VIGA'!B$279:B$339,1),1)),0)</f>
        <v>-4.2325592538951451</v>
      </c>
      <c r="C82" s="231">
        <f>IFERROR(INDEX($B$7:$B$66,MATCH(C79,'Calculo VIGA'!B$279:B$339,1),1)+(INDEX($B$7:$B$66,MATCH(C79,'Calculo VIGA'!B$279:B$339,1)+1,1)-INDEX($B$7:$B$66,MATCH(C79,'Calculo VIGA'!B$279:B$339,1),1))/(INDEX('Calculo VIGA'!B$279:B$339,MATCH(C79,'Calculo VIGA'!B$279:B$339,1)+1,1)-INDEX('Calculo VIGA'!B$279:B$339,MATCH(C79,'Calculo VIGA'!B$279:B$339,1),1))*(C79-INDEX('Calculo VIGA'!B$279:B$339,MATCH(C79,'Calculo VIGA'!B$279:B$339,1),1)),0)</f>
        <v>0</v>
      </c>
      <c r="D82" s="230">
        <f>IFERROR(INDEX($B$7:$B$66,MATCH(D79,'Calculo VIGA'!B$279:B$339,1),1)+(INDEX($B$7:$B$66,MATCH(D79,'Calculo VIGA'!B$279:B$339,1)+1,1)-INDEX($B$7:$B$66,MATCH(D79,'Calculo VIGA'!B$279:B$339,1),1))/(INDEX('Calculo VIGA'!B$279:B$339,MATCH(D79,'Calculo VIGA'!B$279:B$339,1)+1,1)-INDEX('Calculo VIGA'!B$279:B$339,MATCH(D79,'Calculo VIGA'!B$279:B$339,1),1))*(D79-INDEX('Calculo VIGA'!B$279:B$339,MATCH(D79,'Calculo VIGA'!B$279:B$339,1),1)),0)</f>
        <v>0</v>
      </c>
      <c r="E82" s="231">
        <f>IFERROR(INDEX($B$7:$B$66,MATCH(E79,'Calculo VIGA'!B$279:B$339,1),1)+(INDEX($B$7:$B$66,MATCH(E79,'Calculo VIGA'!B$279:B$339,1)+1,1)-INDEX($B$7:$B$66,MATCH(E79,'Calculo VIGA'!B$279:B$339,1),1))/(INDEX('Calculo VIGA'!B$279:B$339,MATCH(E79,'Calculo VIGA'!B$279:B$339,1)+1,1)-INDEX('Calculo VIGA'!B$279:B$339,MATCH(E79,'Calculo VIGA'!B$279:B$339,1),1))*(E79-INDEX('Calculo VIGA'!B$279:B$339,MATCH(E79,'Calculo VIGA'!B$279:B$339,1),1)),0)</f>
        <v>-1.2925662391326629</v>
      </c>
      <c r="N82" s="73"/>
    </row>
    <row r="83" spans="1:14" x14ac:dyDescent="0.25">
      <c r="B83" s="214">
        <f>B80*3.6+(B81+B82)*14.8</f>
        <v>-111.92096652202363</v>
      </c>
      <c r="C83" s="214">
        <f>C80*3.6+(C81+C82)*14.8</f>
        <v>0</v>
      </c>
      <c r="D83" s="214">
        <f>(B80+D80)*3.6+(B81+B82+D81+D82)*14.8</f>
        <v>-168.08475595671592</v>
      </c>
      <c r="E83" s="214">
        <f>(B80+E80)*3.6+SUM(B81:B82,E81:E82)*14.8</f>
        <v>-209.57928208148181</v>
      </c>
    </row>
    <row r="84" spans="1:14" x14ac:dyDescent="0.25">
      <c r="E84" s="209">
        <f>MAX(B83:E83)</f>
        <v>0</v>
      </c>
    </row>
    <row r="85" spans="1:14" x14ac:dyDescent="0.25">
      <c r="E85" s="209">
        <f>-E84</f>
        <v>0</v>
      </c>
    </row>
  </sheetData>
  <mergeCells count="3">
    <mergeCell ref="A68:A69"/>
    <mergeCell ref="A71:A72"/>
    <mergeCell ref="A74:A75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tabColor theme="4" tint="-0.249977111117893"/>
  </sheetPr>
  <dimension ref="A1:BO74"/>
  <sheetViews>
    <sheetView workbookViewId="0"/>
  </sheetViews>
  <sheetFormatPr baseColWidth="10" defaultRowHeight="15" x14ac:dyDescent="0.25"/>
  <cols>
    <col min="6" max="8" width="3.140625" customWidth="1"/>
  </cols>
  <sheetData>
    <row r="1" spans="1:4" x14ac:dyDescent="0.25">
      <c r="A1" s="165" t="s">
        <v>193</v>
      </c>
    </row>
    <row r="2" spans="1:4" x14ac:dyDescent="0.25">
      <c r="A2" s="197" t="s">
        <v>194</v>
      </c>
      <c r="B2" s="198"/>
    </row>
    <row r="3" spans="1:4" x14ac:dyDescent="0.25">
      <c r="A3" s="199" t="s">
        <v>193</v>
      </c>
      <c r="B3" s="198"/>
      <c r="D3" s="200">
        <f>'Calculo VIGA'!J6-0.6</f>
        <v>42.4</v>
      </c>
    </row>
    <row r="4" spans="1:4" x14ac:dyDescent="0.25">
      <c r="A4" s="201" t="s">
        <v>195</v>
      </c>
    </row>
    <row r="5" spans="1:4" x14ac:dyDescent="0.25">
      <c r="B5" s="165">
        <f>M.max!B5</f>
        <v>30</v>
      </c>
    </row>
    <row r="7" spans="1:4" x14ac:dyDescent="0.25">
      <c r="A7" s="202">
        <v>1</v>
      </c>
      <c r="B7" t="e">
        <f>INDEX('Calculo VIGA'!$C$279:$BK$339,A7,MATCH(B$5,'Calculo VIGA'!#REF!,1))+(INDEX('Calculo VIGA'!$C$279:$BK$339,A7,MATCH(B$5,'Calculo VIGA'!#REF!,1)+1)-INDEX('Calculo VIGA'!$C$279:$BK$339,A7,MATCH(B$5,'Calculo VIGA'!#REF!,1)))/(INDEX('Calculo VIGA'!#REF!,1,MATCH(B$5,'Calculo VIGA'!#REF!,1)+1)-INDEX('Calculo VIGA'!#REF!,1,MATCH(B$5,'Calculo VIGA'!#REF!,1)))*(B$5-INDEX('Calculo VIGA'!#REF!,1,MATCH(B$5,'Calculo VIGA'!#REF!,1)))</f>
        <v>#REF!</v>
      </c>
    </row>
    <row r="8" spans="1:4" x14ac:dyDescent="0.25">
      <c r="A8" s="202">
        <v>2</v>
      </c>
      <c r="B8" t="e">
        <f>INDEX('Calculo VIGA'!$C$279:$BK$339,A8,MATCH(B$5,'Calculo VIGA'!#REF!,1))+(INDEX('Calculo VIGA'!$C$279:$BK$339,A8,MATCH(B$5,'Calculo VIGA'!#REF!,1)+1)-INDEX('Calculo VIGA'!$C$279:$BK$339,A8,MATCH(B$5,'Calculo VIGA'!#REF!,1)))/(INDEX('Calculo VIGA'!#REF!,1,MATCH(B$5,'Calculo VIGA'!#REF!,1)+1)-INDEX('Calculo VIGA'!#REF!,1,MATCH(B$5,'Calculo VIGA'!#REF!,1)))*(B$5-INDEX('Calculo VIGA'!#REF!,1,MATCH(B$5,'Calculo VIGA'!#REF!,1)))</f>
        <v>#REF!</v>
      </c>
    </row>
    <row r="9" spans="1:4" x14ac:dyDescent="0.25">
      <c r="A9" s="202">
        <v>3</v>
      </c>
      <c r="B9" t="e">
        <f>INDEX('Calculo VIGA'!$C$279:$BK$339,A9,MATCH(B$5,'Calculo VIGA'!#REF!,1))+(INDEX('Calculo VIGA'!$C$279:$BK$339,A9,MATCH(B$5,'Calculo VIGA'!#REF!,1)+1)-INDEX('Calculo VIGA'!$C$279:$BK$339,A9,MATCH(B$5,'Calculo VIGA'!#REF!,1)))/(INDEX('Calculo VIGA'!#REF!,1,MATCH(B$5,'Calculo VIGA'!#REF!,1)+1)-INDEX('Calculo VIGA'!#REF!,1,MATCH(B$5,'Calculo VIGA'!#REF!,1)))*(B$5-INDEX('Calculo VIGA'!#REF!,1,MATCH(B$5,'Calculo VIGA'!#REF!,1)))</f>
        <v>#REF!</v>
      </c>
    </row>
    <row r="10" spans="1:4" x14ac:dyDescent="0.25">
      <c r="A10" s="202">
        <v>4</v>
      </c>
      <c r="B10" t="e">
        <f>INDEX('Calculo VIGA'!$C$279:$BK$339,A10,MATCH(B$5,'Calculo VIGA'!#REF!,1))+(INDEX('Calculo VIGA'!$C$279:$BK$339,A10,MATCH(B$5,'Calculo VIGA'!#REF!,1)+1)-INDEX('Calculo VIGA'!$C$279:$BK$339,A10,MATCH(B$5,'Calculo VIGA'!#REF!,1)))/(INDEX('Calculo VIGA'!#REF!,1,MATCH(B$5,'Calculo VIGA'!#REF!,1)+1)-INDEX('Calculo VIGA'!#REF!,1,MATCH(B$5,'Calculo VIGA'!#REF!,1)))*(B$5-INDEX('Calculo VIGA'!#REF!,1,MATCH(B$5,'Calculo VIGA'!#REF!,1)))</f>
        <v>#REF!</v>
      </c>
    </row>
    <row r="11" spans="1:4" x14ac:dyDescent="0.25">
      <c r="A11" s="202">
        <v>5</v>
      </c>
      <c r="B11" t="e">
        <f>INDEX('Calculo VIGA'!$C$279:$BK$339,A11,MATCH(B$5,'Calculo VIGA'!#REF!,1))+(INDEX('Calculo VIGA'!$C$279:$BK$339,A11,MATCH(B$5,'Calculo VIGA'!#REF!,1)+1)-INDEX('Calculo VIGA'!$C$279:$BK$339,A11,MATCH(B$5,'Calculo VIGA'!#REF!,1)))/(INDEX('Calculo VIGA'!#REF!,1,MATCH(B$5,'Calculo VIGA'!#REF!,1)+1)-INDEX('Calculo VIGA'!#REF!,1,MATCH(B$5,'Calculo VIGA'!#REF!,1)))*(B$5-INDEX('Calculo VIGA'!#REF!,1,MATCH(B$5,'Calculo VIGA'!#REF!,1)))</f>
        <v>#REF!</v>
      </c>
    </row>
    <row r="12" spans="1:4" x14ac:dyDescent="0.25">
      <c r="A12" s="202">
        <v>6</v>
      </c>
      <c r="B12" t="e">
        <f>INDEX('Calculo VIGA'!$C$279:$BK$339,A12,MATCH(B$5,'Calculo VIGA'!#REF!,1))+(INDEX('Calculo VIGA'!$C$279:$BK$339,A12,MATCH(B$5,'Calculo VIGA'!#REF!,1)+1)-INDEX('Calculo VIGA'!$C$279:$BK$339,A12,MATCH(B$5,'Calculo VIGA'!#REF!,1)))/(INDEX('Calculo VIGA'!#REF!,1,MATCH(B$5,'Calculo VIGA'!#REF!,1)+1)-INDEX('Calculo VIGA'!#REF!,1,MATCH(B$5,'Calculo VIGA'!#REF!,1)))*(B$5-INDEX('Calculo VIGA'!#REF!,1,MATCH(B$5,'Calculo VIGA'!#REF!,1)))</f>
        <v>#REF!</v>
      </c>
    </row>
    <row r="13" spans="1:4" x14ac:dyDescent="0.25">
      <c r="A13" s="202">
        <v>7</v>
      </c>
      <c r="B13" t="e">
        <f>INDEX('Calculo VIGA'!$C$279:$BK$339,A13,MATCH(B$5,'Calculo VIGA'!#REF!,1))+(INDEX('Calculo VIGA'!$C$279:$BK$339,A13,MATCH(B$5,'Calculo VIGA'!#REF!,1)+1)-INDEX('Calculo VIGA'!$C$279:$BK$339,A13,MATCH(B$5,'Calculo VIGA'!#REF!,1)))/(INDEX('Calculo VIGA'!#REF!,1,MATCH(B$5,'Calculo VIGA'!#REF!,1)+1)-INDEX('Calculo VIGA'!#REF!,1,MATCH(B$5,'Calculo VIGA'!#REF!,1)))*(B$5-INDEX('Calculo VIGA'!#REF!,1,MATCH(B$5,'Calculo VIGA'!#REF!,1)))</f>
        <v>#REF!</v>
      </c>
    </row>
    <row r="14" spans="1:4" x14ac:dyDescent="0.25">
      <c r="A14" s="202">
        <v>8</v>
      </c>
      <c r="B14" t="e">
        <f>INDEX('Calculo VIGA'!$C$279:$BK$339,A14,MATCH(B$5,'Calculo VIGA'!#REF!,1))+(INDEX('Calculo VIGA'!$C$279:$BK$339,A14,MATCH(B$5,'Calculo VIGA'!#REF!,1)+1)-INDEX('Calculo VIGA'!$C$279:$BK$339,A14,MATCH(B$5,'Calculo VIGA'!#REF!,1)))/(INDEX('Calculo VIGA'!#REF!,1,MATCH(B$5,'Calculo VIGA'!#REF!,1)+1)-INDEX('Calculo VIGA'!#REF!,1,MATCH(B$5,'Calculo VIGA'!#REF!,1)))*(B$5-INDEX('Calculo VIGA'!#REF!,1,MATCH(B$5,'Calculo VIGA'!#REF!,1)))</f>
        <v>#REF!</v>
      </c>
    </row>
    <row r="15" spans="1:4" x14ac:dyDescent="0.25">
      <c r="A15" s="202">
        <v>9</v>
      </c>
      <c r="B15" t="e">
        <f>INDEX('Calculo VIGA'!$C$279:$BK$339,A15,MATCH(B$5,'Calculo VIGA'!#REF!,1))+(INDEX('Calculo VIGA'!$C$279:$BK$339,A15,MATCH(B$5,'Calculo VIGA'!#REF!,1)+1)-INDEX('Calculo VIGA'!$C$279:$BK$339,A15,MATCH(B$5,'Calculo VIGA'!#REF!,1)))/(INDEX('Calculo VIGA'!#REF!,1,MATCH(B$5,'Calculo VIGA'!#REF!,1)+1)-INDEX('Calculo VIGA'!#REF!,1,MATCH(B$5,'Calculo VIGA'!#REF!,1)))*(B$5-INDEX('Calculo VIGA'!#REF!,1,MATCH(B$5,'Calculo VIGA'!#REF!,1)))</f>
        <v>#REF!</v>
      </c>
    </row>
    <row r="16" spans="1:4" x14ac:dyDescent="0.25">
      <c r="A16" s="202">
        <v>10</v>
      </c>
      <c r="B16" t="e">
        <f>INDEX('Calculo VIGA'!$C$279:$BK$339,A16,MATCH(B$5,'Calculo VIGA'!#REF!,1))+(INDEX('Calculo VIGA'!$C$279:$BK$339,A16,MATCH(B$5,'Calculo VIGA'!#REF!,1)+1)-INDEX('Calculo VIGA'!$C$279:$BK$339,A16,MATCH(B$5,'Calculo VIGA'!#REF!,1)))/(INDEX('Calculo VIGA'!#REF!,1,MATCH(B$5,'Calculo VIGA'!#REF!,1)+1)-INDEX('Calculo VIGA'!#REF!,1,MATCH(B$5,'Calculo VIGA'!#REF!,1)))*(B$5-INDEX('Calculo VIGA'!#REF!,1,MATCH(B$5,'Calculo VIGA'!#REF!,1)))</f>
        <v>#REF!</v>
      </c>
    </row>
    <row r="17" spans="1:2" x14ac:dyDescent="0.25">
      <c r="A17" s="202">
        <v>11</v>
      </c>
      <c r="B17" t="e">
        <f>INDEX('Calculo VIGA'!$C$279:$BK$339,A17,MATCH(B$5,'Calculo VIGA'!#REF!,1))+(INDEX('Calculo VIGA'!$C$279:$BK$339,A17,MATCH(B$5,'Calculo VIGA'!#REF!,1)+1)-INDEX('Calculo VIGA'!$C$279:$BK$339,A17,MATCH(B$5,'Calculo VIGA'!#REF!,1)))/(INDEX('Calculo VIGA'!#REF!,1,MATCH(B$5,'Calculo VIGA'!#REF!,1)+1)-INDEX('Calculo VIGA'!#REF!,1,MATCH(B$5,'Calculo VIGA'!#REF!,1)))*(B$5-INDEX('Calculo VIGA'!#REF!,1,MATCH(B$5,'Calculo VIGA'!#REF!,1)))</f>
        <v>#REF!</v>
      </c>
    </row>
    <row r="18" spans="1:2" x14ac:dyDescent="0.25">
      <c r="A18" s="202">
        <v>12</v>
      </c>
      <c r="B18" t="e">
        <f>INDEX('Calculo VIGA'!$C$279:$BK$339,A18,MATCH(B$5,'Calculo VIGA'!#REF!,1))+(INDEX('Calculo VIGA'!$C$279:$BK$339,A18,MATCH(B$5,'Calculo VIGA'!#REF!,1)+1)-INDEX('Calculo VIGA'!$C$279:$BK$339,A18,MATCH(B$5,'Calculo VIGA'!#REF!,1)))/(INDEX('Calculo VIGA'!#REF!,1,MATCH(B$5,'Calculo VIGA'!#REF!,1)+1)-INDEX('Calculo VIGA'!#REF!,1,MATCH(B$5,'Calculo VIGA'!#REF!,1)))*(B$5-INDEX('Calculo VIGA'!#REF!,1,MATCH(B$5,'Calculo VIGA'!#REF!,1)))</f>
        <v>#REF!</v>
      </c>
    </row>
    <row r="19" spans="1:2" x14ac:dyDescent="0.25">
      <c r="A19" s="202">
        <v>13</v>
      </c>
      <c r="B19" t="e">
        <f>INDEX('Calculo VIGA'!$C$279:$BK$339,A19,MATCH(B$5,'Calculo VIGA'!#REF!,1))+(INDEX('Calculo VIGA'!$C$279:$BK$339,A19,MATCH(B$5,'Calculo VIGA'!#REF!,1)+1)-INDEX('Calculo VIGA'!$C$279:$BK$339,A19,MATCH(B$5,'Calculo VIGA'!#REF!,1)))/(INDEX('Calculo VIGA'!#REF!,1,MATCH(B$5,'Calculo VIGA'!#REF!,1)+1)-INDEX('Calculo VIGA'!#REF!,1,MATCH(B$5,'Calculo VIGA'!#REF!,1)))*(B$5-INDEX('Calculo VIGA'!#REF!,1,MATCH(B$5,'Calculo VIGA'!#REF!,1)))</f>
        <v>#REF!</v>
      </c>
    </row>
    <row r="20" spans="1:2" x14ac:dyDescent="0.25">
      <c r="A20" s="202">
        <v>14</v>
      </c>
      <c r="B20" t="e">
        <f>INDEX('Calculo VIGA'!$C$279:$BK$339,A20,MATCH(B$5,'Calculo VIGA'!#REF!,1))+(INDEX('Calculo VIGA'!$C$279:$BK$339,A20,MATCH(B$5,'Calculo VIGA'!#REF!,1)+1)-INDEX('Calculo VIGA'!$C$279:$BK$339,A20,MATCH(B$5,'Calculo VIGA'!#REF!,1)))/(INDEX('Calculo VIGA'!#REF!,1,MATCH(B$5,'Calculo VIGA'!#REF!,1)+1)-INDEX('Calculo VIGA'!#REF!,1,MATCH(B$5,'Calculo VIGA'!#REF!,1)))*(B$5-INDEX('Calculo VIGA'!#REF!,1,MATCH(B$5,'Calculo VIGA'!#REF!,1)))</f>
        <v>#REF!</v>
      </c>
    </row>
    <row r="21" spans="1:2" x14ac:dyDescent="0.25">
      <c r="A21" s="202">
        <v>15</v>
      </c>
      <c r="B21" t="e">
        <f>INDEX('Calculo VIGA'!$C$279:$BK$339,A21,MATCH(B$5,'Calculo VIGA'!#REF!,1))+(INDEX('Calculo VIGA'!$C$279:$BK$339,A21,MATCH(B$5,'Calculo VIGA'!#REF!,1)+1)-INDEX('Calculo VIGA'!$C$279:$BK$339,A21,MATCH(B$5,'Calculo VIGA'!#REF!,1)))/(INDEX('Calculo VIGA'!#REF!,1,MATCH(B$5,'Calculo VIGA'!#REF!,1)+1)-INDEX('Calculo VIGA'!#REF!,1,MATCH(B$5,'Calculo VIGA'!#REF!,1)))*(B$5-INDEX('Calculo VIGA'!#REF!,1,MATCH(B$5,'Calculo VIGA'!#REF!,1)))</f>
        <v>#REF!</v>
      </c>
    </row>
    <row r="22" spans="1:2" x14ac:dyDescent="0.25">
      <c r="A22" s="202">
        <v>16</v>
      </c>
      <c r="B22" t="e">
        <f>INDEX('Calculo VIGA'!$C$279:$BK$339,A22,MATCH(B$5,'Calculo VIGA'!#REF!,1))+(INDEX('Calculo VIGA'!$C$279:$BK$339,A22,MATCH(B$5,'Calculo VIGA'!#REF!,1)+1)-INDEX('Calculo VIGA'!$C$279:$BK$339,A22,MATCH(B$5,'Calculo VIGA'!#REF!,1)))/(INDEX('Calculo VIGA'!#REF!,1,MATCH(B$5,'Calculo VIGA'!#REF!,1)+1)-INDEX('Calculo VIGA'!#REF!,1,MATCH(B$5,'Calculo VIGA'!#REF!,1)))*(B$5-INDEX('Calculo VIGA'!#REF!,1,MATCH(B$5,'Calculo VIGA'!#REF!,1)))</f>
        <v>#REF!</v>
      </c>
    </row>
    <row r="23" spans="1:2" x14ac:dyDescent="0.25">
      <c r="A23" s="202">
        <v>17</v>
      </c>
      <c r="B23" t="e">
        <f>INDEX('Calculo VIGA'!$C$279:$BK$339,A23,MATCH(B$5,'Calculo VIGA'!#REF!,1))+(INDEX('Calculo VIGA'!$C$279:$BK$339,A23,MATCH(B$5,'Calculo VIGA'!#REF!,1)+1)-INDEX('Calculo VIGA'!$C$279:$BK$339,A23,MATCH(B$5,'Calculo VIGA'!#REF!,1)))/(INDEX('Calculo VIGA'!#REF!,1,MATCH(B$5,'Calculo VIGA'!#REF!,1)+1)-INDEX('Calculo VIGA'!#REF!,1,MATCH(B$5,'Calculo VIGA'!#REF!,1)))*(B$5-INDEX('Calculo VIGA'!#REF!,1,MATCH(B$5,'Calculo VIGA'!#REF!,1)))</f>
        <v>#REF!</v>
      </c>
    </row>
    <row r="24" spans="1:2" x14ac:dyDescent="0.25">
      <c r="A24" s="202">
        <v>18</v>
      </c>
      <c r="B24" t="e">
        <f>INDEX('Calculo VIGA'!$C$279:$BK$339,A24,MATCH(B$5,'Calculo VIGA'!#REF!,1))+(INDEX('Calculo VIGA'!$C$279:$BK$339,A24,MATCH(B$5,'Calculo VIGA'!#REF!,1)+1)-INDEX('Calculo VIGA'!$C$279:$BK$339,A24,MATCH(B$5,'Calculo VIGA'!#REF!,1)))/(INDEX('Calculo VIGA'!#REF!,1,MATCH(B$5,'Calculo VIGA'!#REF!,1)+1)-INDEX('Calculo VIGA'!#REF!,1,MATCH(B$5,'Calculo VIGA'!#REF!,1)))*(B$5-INDEX('Calculo VIGA'!#REF!,1,MATCH(B$5,'Calculo VIGA'!#REF!,1)))</f>
        <v>#REF!</v>
      </c>
    </row>
    <row r="25" spans="1:2" x14ac:dyDescent="0.25">
      <c r="A25" s="202">
        <v>19</v>
      </c>
      <c r="B25" t="e">
        <f>INDEX('Calculo VIGA'!$C$279:$BK$339,A25,MATCH(B$5,'Calculo VIGA'!#REF!,1))+(INDEX('Calculo VIGA'!$C$279:$BK$339,A25,MATCH(B$5,'Calculo VIGA'!#REF!,1)+1)-INDEX('Calculo VIGA'!$C$279:$BK$339,A25,MATCH(B$5,'Calculo VIGA'!#REF!,1)))/(INDEX('Calculo VIGA'!#REF!,1,MATCH(B$5,'Calculo VIGA'!#REF!,1)+1)-INDEX('Calculo VIGA'!#REF!,1,MATCH(B$5,'Calculo VIGA'!#REF!,1)))*(B$5-INDEX('Calculo VIGA'!#REF!,1,MATCH(B$5,'Calculo VIGA'!#REF!,1)))</f>
        <v>#REF!</v>
      </c>
    </row>
    <row r="26" spans="1:2" x14ac:dyDescent="0.25">
      <c r="A26" s="202">
        <v>20</v>
      </c>
      <c r="B26" t="e">
        <f>INDEX('Calculo VIGA'!$C$279:$BK$339,A26,MATCH(B$5,'Calculo VIGA'!#REF!,1))+(INDEX('Calculo VIGA'!$C$279:$BK$339,A26,MATCH(B$5,'Calculo VIGA'!#REF!,1)+1)-INDEX('Calculo VIGA'!$C$279:$BK$339,A26,MATCH(B$5,'Calculo VIGA'!#REF!,1)))/(INDEX('Calculo VIGA'!#REF!,1,MATCH(B$5,'Calculo VIGA'!#REF!,1)+1)-INDEX('Calculo VIGA'!#REF!,1,MATCH(B$5,'Calculo VIGA'!#REF!,1)))*(B$5-INDEX('Calculo VIGA'!#REF!,1,MATCH(B$5,'Calculo VIGA'!#REF!,1)))</f>
        <v>#REF!</v>
      </c>
    </row>
    <row r="27" spans="1:2" x14ac:dyDescent="0.25">
      <c r="A27" s="202">
        <v>21</v>
      </c>
      <c r="B27" t="e">
        <f>INDEX('Calculo VIGA'!$C$279:$BK$339,A27,MATCH(B$5,'Calculo VIGA'!#REF!,1))+(INDEX('Calculo VIGA'!$C$279:$BK$339,A27,MATCH(B$5,'Calculo VIGA'!#REF!,1)+1)-INDEX('Calculo VIGA'!$C$279:$BK$339,A27,MATCH(B$5,'Calculo VIGA'!#REF!,1)))/(INDEX('Calculo VIGA'!#REF!,1,MATCH(B$5,'Calculo VIGA'!#REF!,1)+1)-INDEX('Calculo VIGA'!#REF!,1,MATCH(B$5,'Calculo VIGA'!#REF!,1)))*(B$5-INDEX('Calculo VIGA'!#REF!,1,MATCH(B$5,'Calculo VIGA'!#REF!,1)))</f>
        <v>#REF!</v>
      </c>
    </row>
    <row r="28" spans="1:2" x14ac:dyDescent="0.25">
      <c r="A28" s="202">
        <v>22</v>
      </c>
      <c r="B28" t="e">
        <f>INDEX('Calculo VIGA'!$C$279:$BK$339,A28,MATCH(B$5,'Calculo VIGA'!#REF!,1))+(INDEX('Calculo VIGA'!$C$279:$BK$339,A28,MATCH(B$5,'Calculo VIGA'!#REF!,1)+1)-INDEX('Calculo VIGA'!$C$279:$BK$339,A28,MATCH(B$5,'Calculo VIGA'!#REF!,1)))/(INDEX('Calculo VIGA'!#REF!,1,MATCH(B$5,'Calculo VIGA'!#REF!,1)+1)-INDEX('Calculo VIGA'!#REF!,1,MATCH(B$5,'Calculo VIGA'!#REF!,1)))*(B$5-INDEX('Calculo VIGA'!#REF!,1,MATCH(B$5,'Calculo VIGA'!#REF!,1)))</f>
        <v>#REF!</v>
      </c>
    </row>
    <row r="29" spans="1:2" x14ac:dyDescent="0.25">
      <c r="A29" s="202">
        <v>23</v>
      </c>
      <c r="B29" t="e">
        <f>INDEX('Calculo VIGA'!$C$279:$BK$339,A29,MATCH(B$5,'Calculo VIGA'!#REF!,1))+(INDEX('Calculo VIGA'!$C$279:$BK$339,A29,MATCH(B$5,'Calculo VIGA'!#REF!,1)+1)-INDEX('Calculo VIGA'!$C$279:$BK$339,A29,MATCH(B$5,'Calculo VIGA'!#REF!,1)))/(INDEX('Calculo VIGA'!#REF!,1,MATCH(B$5,'Calculo VIGA'!#REF!,1)+1)-INDEX('Calculo VIGA'!#REF!,1,MATCH(B$5,'Calculo VIGA'!#REF!,1)))*(B$5-INDEX('Calculo VIGA'!#REF!,1,MATCH(B$5,'Calculo VIGA'!#REF!,1)))</f>
        <v>#REF!</v>
      </c>
    </row>
    <row r="30" spans="1:2" x14ac:dyDescent="0.25">
      <c r="A30" s="202">
        <v>24</v>
      </c>
      <c r="B30" t="e">
        <f>INDEX('Calculo VIGA'!$C$279:$BK$339,A30,MATCH(B$5,'Calculo VIGA'!#REF!,1))+(INDEX('Calculo VIGA'!$C$279:$BK$339,A30,MATCH(B$5,'Calculo VIGA'!#REF!,1)+1)-INDEX('Calculo VIGA'!$C$279:$BK$339,A30,MATCH(B$5,'Calculo VIGA'!#REF!,1)))/(INDEX('Calculo VIGA'!#REF!,1,MATCH(B$5,'Calculo VIGA'!#REF!,1)+1)-INDEX('Calculo VIGA'!#REF!,1,MATCH(B$5,'Calculo VIGA'!#REF!,1)))*(B$5-INDEX('Calculo VIGA'!#REF!,1,MATCH(B$5,'Calculo VIGA'!#REF!,1)))</f>
        <v>#REF!</v>
      </c>
    </row>
    <row r="31" spans="1:2" x14ac:dyDescent="0.25">
      <c r="A31" s="202">
        <v>25</v>
      </c>
      <c r="B31" t="e">
        <f>INDEX('Calculo VIGA'!$C$279:$BK$339,A31,MATCH(B$5,'Calculo VIGA'!#REF!,1))+(INDEX('Calculo VIGA'!$C$279:$BK$339,A31,MATCH(B$5,'Calculo VIGA'!#REF!,1)+1)-INDEX('Calculo VIGA'!$C$279:$BK$339,A31,MATCH(B$5,'Calculo VIGA'!#REF!,1)))/(INDEX('Calculo VIGA'!#REF!,1,MATCH(B$5,'Calculo VIGA'!#REF!,1)+1)-INDEX('Calculo VIGA'!#REF!,1,MATCH(B$5,'Calculo VIGA'!#REF!,1)))*(B$5-INDEX('Calculo VIGA'!#REF!,1,MATCH(B$5,'Calculo VIGA'!#REF!,1)))</f>
        <v>#REF!</v>
      </c>
    </row>
    <row r="32" spans="1:2" x14ac:dyDescent="0.25">
      <c r="A32" s="202">
        <v>26</v>
      </c>
      <c r="B32" t="e">
        <f>INDEX('Calculo VIGA'!$C$279:$BK$339,A32,MATCH(B$5,'Calculo VIGA'!#REF!,1))+(INDEX('Calculo VIGA'!$C$279:$BK$339,A32,MATCH(B$5,'Calculo VIGA'!#REF!,1)+1)-INDEX('Calculo VIGA'!$C$279:$BK$339,A32,MATCH(B$5,'Calculo VIGA'!#REF!,1)))/(INDEX('Calculo VIGA'!#REF!,1,MATCH(B$5,'Calculo VIGA'!#REF!,1)+1)-INDEX('Calculo VIGA'!#REF!,1,MATCH(B$5,'Calculo VIGA'!#REF!,1)))*(B$5-INDEX('Calculo VIGA'!#REF!,1,MATCH(B$5,'Calculo VIGA'!#REF!,1)))</f>
        <v>#REF!</v>
      </c>
    </row>
    <row r="33" spans="1:2" x14ac:dyDescent="0.25">
      <c r="A33" s="202">
        <v>27</v>
      </c>
      <c r="B33" t="e">
        <f>INDEX('Calculo VIGA'!$C$279:$BK$339,A33,MATCH(B$5,'Calculo VIGA'!#REF!,1))+(INDEX('Calculo VIGA'!$C$279:$BK$339,A33,MATCH(B$5,'Calculo VIGA'!#REF!,1)+1)-INDEX('Calculo VIGA'!$C$279:$BK$339,A33,MATCH(B$5,'Calculo VIGA'!#REF!,1)))/(INDEX('Calculo VIGA'!#REF!,1,MATCH(B$5,'Calculo VIGA'!#REF!,1)+1)-INDEX('Calculo VIGA'!#REF!,1,MATCH(B$5,'Calculo VIGA'!#REF!,1)))*(B$5-INDEX('Calculo VIGA'!#REF!,1,MATCH(B$5,'Calculo VIGA'!#REF!,1)))</f>
        <v>#REF!</v>
      </c>
    </row>
    <row r="34" spans="1:2" x14ac:dyDescent="0.25">
      <c r="A34" s="202">
        <v>28</v>
      </c>
      <c r="B34" t="e">
        <f>INDEX('Calculo VIGA'!$C$279:$BK$339,A34,MATCH(B$5,'Calculo VIGA'!#REF!,1))+(INDEX('Calculo VIGA'!$C$279:$BK$339,A34,MATCH(B$5,'Calculo VIGA'!#REF!,1)+1)-INDEX('Calculo VIGA'!$C$279:$BK$339,A34,MATCH(B$5,'Calculo VIGA'!#REF!,1)))/(INDEX('Calculo VIGA'!#REF!,1,MATCH(B$5,'Calculo VIGA'!#REF!,1)+1)-INDEX('Calculo VIGA'!#REF!,1,MATCH(B$5,'Calculo VIGA'!#REF!,1)))*(B$5-INDEX('Calculo VIGA'!#REF!,1,MATCH(B$5,'Calculo VIGA'!#REF!,1)))</f>
        <v>#REF!</v>
      </c>
    </row>
    <row r="35" spans="1:2" x14ac:dyDescent="0.25">
      <c r="A35" s="202">
        <v>29</v>
      </c>
      <c r="B35" t="e">
        <f>INDEX('Calculo VIGA'!$C$279:$BK$339,A35,MATCH(B$5,'Calculo VIGA'!#REF!,1))+(INDEX('Calculo VIGA'!$C$279:$BK$339,A35,MATCH(B$5,'Calculo VIGA'!#REF!,1)+1)-INDEX('Calculo VIGA'!$C$279:$BK$339,A35,MATCH(B$5,'Calculo VIGA'!#REF!,1)))/(INDEX('Calculo VIGA'!#REF!,1,MATCH(B$5,'Calculo VIGA'!#REF!,1)+1)-INDEX('Calculo VIGA'!#REF!,1,MATCH(B$5,'Calculo VIGA'!#REF!,1)))*(B$5-INDEX('Calculo VIGA'!#REF!,1,MATCH(B$5,'Calculo VIGA'!#REF!,1)))</f>
        <v>#REF!</v>
      </c>
    </row>
    <row r="36" spans="1:2" x14ac:dyDescent="0.25">
      <c r="A36" s="202">
        <v>30</v>
      </c>
      <c r="B36" t="e">
        <f>INDEX('Calculo VIGA'!$C$279:$BK$339,A36,MATCH(B$5,'Calculo VIGA'!#REF!,1))+(INDEX('Calculo VIGA'!$C$279:$BK$339,A36,MATCH(B$5,'Calculo VIGA'!#REF!,1)+1)-INDEX('Calculo VIGA'!$C$279:$BK$339,A36,MATCH(B$5,'Calculo VIGA'!#REF!,1)))/(INDEX('Calculo VIGA'!#REF!,1,MATCH(B$5,'Calculo VIGA'!#REF!,1)+1)-INDEX('Calculo VIGA'!#REF!,1,MATCH(B$5,'Calculo VIGA'!#REF!,1)))*(B$5-INDEX('Calculo VIGA'!#REF!,1,MATCH(B$5,'Calculo VIGA'!#REF!,1)))</f>
        <v>#REF!</v>
      </c>
    </row>
    <row r="37" spans="1:2" x14ac:dyDescent="0.25">
      <c r="A37" s="202">
        <v>31</v>
      </c>
      <c r="B37" t="e">
        <f>INDEX('Calculo VIGA'!$C$279:$BK$339,A37,MATCH(B$5,'Calculo VIGA'!#REF!,1))+(INDEX('Calculo VIGA'!$C$279:$BK$339,A37,MATCH(B$5,'Calculo VIGA'!#REF!,1)+1)-INDEX('Calculo VIGA'!$C$279:$BK$339,A37,MATCH(B$5,'Calculo VIGA'!#REF!,1)))/(INDEX('Calculo VIGA'!#REF!,1,MATCH(B$5,'Calculo VIGA'!#REF!,1)+1)-INDEX('Calculo VIGA'!#REF!,1,MATCH(B$5,'Calculo VIGA'!#REF!,1)))*(B$5-INDEX('Calculo VIGA'!#REF!,1,MATCH(B$5,'Calculo VIGA'!#REF!,1)))</f>
        <v>#REF!</v>
      </c>
    </row>
    <row r="38" spans="1:2" x14ac:dyDescent="0.25">
      <c r="A38" s="202">
        <v>32</v>
      </c>
      <c r="B38" t="e">
        <f>INDEX('Calculo VIGA'!$C$279:$BK$339,A38,MATCH(B$5,'Calculo VIGA'!#REF!,1))+(INDEX('Calculo VIGA'!$C$279:$BK$339,A38,MATCH(B$5,'Calculo VIGA'!#REF!,1)+1)-INDEX('Calculo VIGA'!$C$279:$BK$339,A38,MATCH(B$5,'Calculo VIGA'!#REF!,1)))/(INDEX('Calculo VIGA'!#REF!,1,MATCH(B$5,'Calculo VIGA'!#REF!,1)+1)-INDEX('Calculo VIGA'!#REF!,1,MATCH(B$5,'Calculo VIGA'!#REF!,1)))*(B$5-INDEX('Calculo VIGA'!#REF!,1,MATCH(B$5,'Calculo VIGA'!#REF!,1)))</f>
        <v>#REF!</v>
      </c>
    </row>
    <row r="39" spans="1:2" x14ac:dyDescent="0.25">
      <c r="A39" s="202">
        <v>33</v>
      </c>
      <c r="B39" t="e">
        <f>INDEX('Calculo VIGA'!$C$279:$BK$339,A39,MATCH(B$5,'Calculo VIGA'!#REF!,1))+(INDEX('Calculo VIGA'!$C$279:$BK$339,A39,MATCH(B$5,'Calculo VIGA'!#REF!,1)+1)-INDEX('Calculo VIGA'!$C$279:$BK$339,A39,MATCH(B$5,'Calculo VIGA'!#REF!,1)))/(INDEX('Calculo VIGA'!#REF!,1,MATCH(B$5,'Calculo VIGA'!#REF!,1)+1)-INDEX('Calculo VIGA'!#REF!,1,MATCH(B$5,'Calculo VIGA'!#REF!,1)))*(B$5-INDEX('Calculo VIGA'!#REF!,1,MATCH(B$5,'Calculo VIGA'!#REF!,1)))</f>
        <v>#REF!</v>
      </c>
    </row>
    <row r="40" spans="1:2" x14ac:dyDescent="0.25">
      <c r="A40" s="202">
        <v>34</v>
      </c>
      <c r="B40" t="e">
        <f>INDEX('Calculo VIGA'!$C$279:$BK$339,A40,MATCH(B$5,'Calculo VIGA'!#REF!,1))+(INDEX('Calculo VIGA'!$C$279:$BK$339,A40,MATCH(B$5,'Calculo VIGA'!#REF!,1)+1)-INDEX('Calculo VIGA'!$C$279:$BK$339,A40,MATCH(B$5,'Calculo VIGA'!#REF!,1)))/(INDEX('Calculo VIGA'!#REF!,1,MATCH(B$5,'Calculo VIGA'!#REF!,1)+1)-INDEX('Calculo VIGA'!#REF!,1,MATCH(B$5,'Calculo VIGA'!#REF!,1)))*(B$5-INDEX('Calculo VIGA'!#REF!,1,MATCH(B$5,'Calculo VIGA'!#REF!,1)))</f>
        <v>#REF!</v>
      </c>
    </row>
    <row r="41" spans="1:2" x14ac:dyDescent="0.25">
      <c r="A41" s="202">
        <v>35</v>
      </c>
      <c r="B41" t="e">
        <f>INDEX('Calculo VIGA'!$C$279:$BK$339,A41,MATCH(B$5,'Calculo VIGA'!#REF!,1))+(INDEX('Calculo VIGA'!$C$279:$BK$339,A41,MATCH(B$5,'Calculo VIGA'!#REF!,1)+1)-INDEX('Calculo VIGA'!$C$279:$BK$339,A41,MATCH(B$5,'Calculo VIGA'!#REF!,1)))/(INDEX('Calculo VIGA'!#REF!,1,MATCH(B$5,'Calculo VIGA'!#REF!,1)+1)-INDEX('Calculo VIGA'!#REF!,1,MATCH(B$5,'Calculo VIGA'!#REF!,1)))*(B$5-INDEX('Calculo VIGA'!#REF!,1,MATCH(B$5,'Calculo VIGA'!#REF!,1)))</f>
        <v>#REF!</v>
      </c>
    </row>
    <row r="42" spans="1:2" x14ac:dyDescent="0.25">
      <c r="A42" s="202">
        <v>36</v>
      </c>
      <c r="B42" t="e">
        <f>INDEX('Calculo VIGA'!$C$279:$BK$339,A42,MATCH(B$5,'Calculo VIGA'!#REF!,1))+(INDEX('Calculo VIGA'!$C$279:$BK$339,A42,MATCH(B$5,'Calculo VIGA'!#REF!,1)+1)-INDEX('Calculo VIGA'!$C$279:$BK$339,A42,MATCH(B$5,'Calculo VIGA'!#REF!,1)))/(INDEX('Calculo VIGA'!#REF!,1,MATCH(B$5,'Calculo VIGA'!#REF!,1)+1)-INDEX('Calculo VIGA'!#REF!,1,MATCH(B$5,'Calculo VIGA'!#REF!,1)))*(B$5-INDEX('Calculo VIGA'!#REF!,1,MATCH(B$5,'Calculo VIGA'!#REF!,1)))</f>
        <v>#REF!</v>
      </c>
    </row>
    <row r="43" spans="1:2" x14ac:dyDescent="0.25">
      <c r="A43" s="202">
        <v>37</v>
      </c>
      <c r="B43" t="e">
        <f>INDEX('Calculo VIGA'!$C$279:$BK$339,A43,MATCH(B$5,'Calculo VIGA'!#REF!,1))+(INDEX('Calculo VIGA'!$C$279:$BK$339,A43,MATCH(B$5,'Calculo VIGA'!#REF!,1)+1)-INDEX('Calculo VIGA'!$C$279:$BK$339,A43,MATCH(B$5,'Calculo VIGA'!#REF!,1)))/(INDEX('Calculo VIGA'!#REF!,1,MATCH(B$5,'Calculo VIGA'!#REF!,1)+1)-INDEX('Calculo VIGA'!#REF!,1,MATCH(B$5,'Calculo VIGA'!#REF!,1)))*(B$5-INDEX('Calculo VIGA'!#REF!,1,MATCH(B$5,'Calculo VIGA'!#REF!,1)))</f>
        <v>#REF!</v>
      </c>
    </row>
    <row r="44" spans="1:2" x14ac:dyDescent="0.25">
      <c r="A44" s="202">
        <v>38</v>
      </c>
      <c r="B44" t="e">
        <f>INDEX('Calculo VIGA'!$C$279:$BK$339,A44,MATCH(B$5,'Calculo VIGA'!#REF!,1))+(INDEX('Calculo VIGA'!$C$279:$BK$339,A44,MATCH(B$5,'Calculo VIGA'!#REF!,1)+1)-INDEX('Calculo VIGA'!$C$279:$BK$339,A44,MATCH(B$5,'Calculo VIGA'!#REF!,1)))/(INDEX('Calculo VIGA'!#REF!,1,MATCH(B$5,'Calculo VIGA'!#REF!,1)+1)-INDEX('Calculo VIGA'!#REF!,1,MATCH(B$5,'Calculo VIGA'!#REF!,1)))*(B$5-INDEX('Calculo VIGA'!#REF!,1,MATCH(B$5,'Calculo VIGA'!#REF!,1)))</f>
        <v>#REF!</v>
      </c>
    </row>
    <row r="45" spans="1:2" x14ac:dyDescent="0.25">
      <c r="A45" s="202">
        <v>39</v>
      </c>
      <c r="B45" t="e">
        <f>INDEX('Calculo VIGA'!$C$279:$BK$339,A45,MATCH(B$5,'Calculo VIGA'!#REF!,1))+(INDEX('Calculo VIGA'!$C$279:$BK$339,A45,MATCH(B$5,'Calculo VIGA'!#REF!,1)+1)-INDEX('Calculo VIGA'!$C$279:$BK$339,A45,MATCH(B$5,'Calculo VIGA'!#REF!,1)))/(INDEX('Calculo VIGA'!#REF!,1,MATCH(B$5,'Calculo VIGA'!#REF!,1)+1)-INDEX('Calculo VIGA'!#REF!,1,MATCH(B$5,'Calculo VIGA'!#REF!,1)))*(B$5-INDEX('Calculo VIGA'!#REF!,1,MATCH(B$5,'Calculo VIGA'!#REF!,1)))</f>
        <v>#REF!</v>
      </c>
    </row>
    <row r="46" spans="1:2" x14ac:dyDescent="0.25">
      <c r="A46" s="202">
        <v>40</v>
      </c>
      <c r="B46" t="e">
        <f>INDEX('Calculo VIGA'!$C$279:$BK$339,A46,MATCH(B$5,'Calculo VIGA'!#REF!,1))+(INDEX('Calculo VIGA'!$C$279:$BK$339,A46,MATCH(B$5,'Calculo VIGA'!#REF!,1)+1)-INDEX('Calculo VIGA'!$C$279:$BK$339,A46,MATCH(B$5,'Calculo VIGA'!#REF!,1)))/(INDEX('Calculo VIGA'!#REF!,1,MATCH(B$5,'Calculo VIGA'!#REF!,1)+1)-INDEX('Calculo VIGA'!#REF!,1,MATCH(B$5,'Calculo VIGA'!#REF!,1)))*(B$5-INDEX('Calculo VIGA'!#REF!,1,MATCH(B$5,'Calculo VIGA'!#REF!,1)))</f>
        <v>#REF!</v>
      </c>
    </row>
    <row r="47" spans="1:2" x14ac:dyDescent="0.25">
      <c r="A47" s="202">
        <v>41</v>
      </c>
      <c r="B47" t="e">
        <f>INDEX('Calculo VIGA'!$C$279:$BK$339,A47,MATCH(B$5,'Calculo VIGA'!#REF!,1))+(INDEX('Calculo VIGA'!$C$279:$BK$339,A47,MATCH(B$5,'Calculo VIGA'!#REF!,1)+1)-INDEX('Calculo VIGA'!$C$279:$BK$339,A47,MATCH(B$5,'Calculo VIGA'!#REF!,1)))/(INDEX('Calculo VIGA'!#REF!,1,MATCH(B$5,'Calculo VIGA'!#REF!,1)+1)-INDEX('Calculo VIGA'!#REF!,1,MATCH(B$5,'Calculo VIGA'!#REF!,1)))*(B$5-INDEX('Calculo VIGA'!#REF!,1,MATCH(B$5,'Calculo VIGA'!#REF!,1)))</f>
        <v>#REF!</v>
      </c>
    </row>
    <row r="48" spans="1:2" x14ac:dyDescent="0.25">
      <c r="A48" s="202">
        <v>42</v>
      </c>
      <c r="B48" t="e">
        <f>INDEX('Calculo VIGA'!$C$279:$BK$339,A48,MATCH(B$5,'Calculo VIGA'!#REF!,1))+(INDEX('Calculo VIGA'!$C$279:$BK$339,A48,MATCH(B$5,'Calculo VIGA'!#REF!,1)+1)-INDEX('Calculo VIGA'!$C$279:$BK$339,A48,MATCH(B$5,'Calculo VIGA'!#REF!,1)))/(INDEX('Calculo VIGA'!#REF!,1,MATCH(B$5,'Calculo VIGA'!#REF!,1)+1)-INDEX('Calculo VIGA'!#REF!,1,MATCH(B$5,'Calculo VIGA'!#REF!,1)))*(B$5-INDEX('Calculo VIGA'!#REF!,1,MATCH(B$5,'Calculo VIGA'!#REF!,1)))</f>
        <v>#REF!</v>
      </c>
    </row>
    <row r="49" spans="1:2" x14ac:dyDescent="0.25">
      <c r="A49" s="202">
        <v>43</v>
      </c>
      <c r="B49" t="e">
        <f>INDEX('Calculo VIGA'!$C$279:$BK$339,A49,MATCH(B$5,'Calculo VIGA'!#REF!,1))+(INDEX('Calculo VIGA'!$C$279:$BK$339,A49,MATCH(B$5,'Calculo VIGA'!#REF!,1)+1)-INDEX('Calculo VIGA'!$C$279:$BK$339,A49,MATCH(B$5,'Calculo VIGA'!#REF!,1)))/(INDEX('Calculo VIGA'!#REF!,1,MATCH(B$5,'Calculo VIGA'!#REF!,1)+1)-INDEX('Calculo VIGA'!#REF!,1,MATCH(B$5,'Calculo VIGA'!#REF!,1)))*(B$5-INDEX('Calculo VIGA'!#REF!,1,MATCH(B$5,'Calculo VIGA'!#REF!,1)))</f>
        <v>#REF!</v>
      </c>
    </row>
    <row r="50" spans="1:2" x14ac:dyDescent="0.25">
      <c r="A50" s="202">
        <v>44</v>
      </c>
      <c r="B50" t="e">
        <f>INDEX('Calculo VIGA'!$C$279:$BK$339,A50,MATCH(B$5,'Calculo VIGA'!#REF!,1))+(INDEX('Calculo VIGA'!$C$279:$BK$339,A50,MATCH(B$5,'Calculo VIGA'!#REF!,1)+1)-INDEX('Calculo VIGA'!$C$279:$BK$339,A50,MATCH(B$5,'Calculo VIGA'!#REF!,1)))/(INDEX('Calculo VIGA'!#REF!,1,MATCH(B$5,'Calculo VIGA'!#REF!,1)+1)-INDEX('Calculo VIGA'!#REF!,1,MATCH(B$5,'Calculo VIGA'!#REF!,1)))*(B$5-INDEX('Calculo VIGA'!#REF!,1,MATCH(B$5,'Calculo VIGA'!#REF!,1)))</f>
        <v>#REF!</v>
      </c>
    </row>
    <row r="51" spans="1:2" x14ac:dyDescent="0.25">
      <c r="A51" s="202">
        <v>45</v>
      </c>
      <c r="B51" t="e">
        <f>INDEX('Calculo VIGA'!$C$279:$BK$339,A51,MATCH(B$5,'Calculo VIGA'!#REF!,1))+(INDEX('Calculo VIGA'!$C$279:$BK$339,A51,MATCH(B$5,'Calculo VIGA'!#REF!,1)+1)-INDEX('Calculo VIGA'!$C$279:$BK$339,A51,MATCH(B$5,'Calculo VIGA'!#REF!,1)))/(INDEX('Calculo VIGA'!#REF!,1,MATCH(B$5,'Calculo VIGA'!#REF!,1)+1)-INDEX('Calculo VIGA'!#REF!,1,MATCH(B$5,'Calculo VIGA'!#REF!,1)))*(B$5-INDEX('Calculo VIGA'!#REF!,1,MATCH(B$5,'Calculo VIGA'!#REF!,1)))</f>
        <v>#REF!</v>
      </c>
    </row>
    <row r="52" spans="1:2" x14ac:dyDescent="0.25">
      <c r="A52" s="202">
        <v>46</v>
      </c>
      <c r="B52" t="e">
        <f>INDEX('Calculo VIGA'!$C$279:$BK$339,A52,MATCH(B$5,'Calculo VIGA'!#REF!,1))+(INDEX('Calculo VIGA'!$C$279:$BK$339,A52,MATCH(B$5,'Calculo VIGA'!#REF!,1)+1)-INDEX('Calculo VIGA'!$C$279:$BK$339,A52,MATCH(B$5,'Calculo VIGA'!#REF!,1)))/(INDEX('Calculo VIGA'!#REF!,1,MATCH(B$5,'Calculo VIGA'!#REF!,1)+1)-INDEX('Calculo VIGA'!#REF!,1,MATCH(B$5,'Calculo VIGA'!#REF!,1)))*(B$5-INDEX('Calculo VIGA'!#REF!,1,MATCH(B$5,'Calculo VIGA'!#REF!,1)))</f>
        <v>#REF!</v>
      </c>
    </row>
    <row r="53" spans="1:2" x14ac:dyDescent="0.25">
      <c r="A53" s="202">
        <v>47</v>
      </c>
      <c r="B53" t="e">
        <f>INDEX('Calculo VIGA'!$C$279:$BK$339,A53,MATCH(B$5,'Calculo VIGA'!#REF!,1))+(INDEX('Calculo VIGA'!$C$279:$BK$339,A53,MATCH(B$5,'Calculo VIGA'!#REF!,1)+1)-INDEX('Calculo VIGA'!$C$279:$BK$339,A53,MATCH(B$5,'Calculo VIGA'!#REF!,1)))/(INDEX('Calculo VIGA'!#REF!,1,MATCH(B$5,'Calculo VIGA'!#REF!,1)+1)-INDEX('Calculo VIGA'!#REF!,1,MATCH(B$5,'Calculo VIGA'!#REF!,1)))*(B$5-INDEX('Calculo VIGA'!#REF!,1,MATCH(B$5,'Calculo VIGA'!#REF!,1)))</f>
        <v>#REF!</v>
      </c>
    </row>
    <row r="54" spans="1:2" x14ac:dyDescent="0.25">
      <c r="A54" s="202">
        <v>48</v>
      </c>
      <c r="B54" t="e">
        <f>INDEX('Calculo VIGA'!$C$279:$BK$339,A54,MATCH(B$5,'Calculo VIGA'!#REF!,1))+(INDEX('Calculo VIGA'!$C$279:$BK$339,A54,MATCH(B$5,'Calculo VIGA'!#REF!,1)+1)-INDEX('Calculo VIGA'!$C$279:$BK$339,A54,MATCH(B$5,'Calculo VIGA'!#REF!,1)))/(INDEX('Calculo VIGA'!#REF!,1,MATCH(B$5,'Calculo VIGA'!#REF!,1)+1)-INDEX('Calculo VIGA'!#REF!,1,MATCH(B$5,'Calculo VIGA'!#REF!,1)))*(B$5-INDEX('Calculo VIGA'!#REF!,1,MATCH(B$5,'Calculo VIGA'!#REF!,1)))</f>
        <v>#REF!</v>
      </c>
    </row>
    <row r="55" spans="1:2" x14ac:dyDescent="0.25">
      <c r="A55" s="202">
        <v>49</v>
      </c>
      <c r="B55" t="e">
        <f>INDEX('Calculo VIGA'!$C$279:$BK$339,A55,MATCH(B$5,'Calculo VIGA'!#REF!,1))+(INDEX('Calculo VIGA'!$C$279:$BK$339,A55,MATCH(B$5,'Calculo VIGA'!#REF!,1)+1)-INDEX('Calculo VIGA'!$C$279:$BK$339,A55,MATCH(B$5,'Calculo VIGA'!#REF!,1)))/(INDEX('Calculo VIGA'!#REF!,1,MATCH(B$5,'Calculo VIGA'!#REF!,1)+1)-INDEX('Calculo VIGA'!#REF!,1,MATCH(B$5,'Calculo VIGA'!#REF!,1)))*(B$5-INDEX('Calculo VIGA'!#REF!,1,MATCH(B$5,'Calculo VIGA'!#REF!,1)))</f>
        <v>#REF!</v>
      </c>
    </row>
    <row r="56" spans="1:2" x14ac:dyDescent="0.25">
      <c r="A56" s="202">
        <v>50</v>
      </c>
      <c r="B56" t="e">
        <f>INDEX('Calculo VIGA'!$C$279:$BK$339,A56,MATCH(B$5,'Calculo VIGA'!#REF!,1))+(INDEX('Calculo VIGA'!$C$279:$BK$339,A56,MATCH(B$5,'Calculo VIGA'!#REF!,1)+1)-INDEX('Calculo VIGA'!$C$279:$BK$339,A56,MATCH(B$5,'Calculo VIGA'!#REF!,1)))/(INDEX('Calculo VIGA'!#REF!,1,MATCH(B$5,'Calculo VIGA'!#REF!,1)+1)-INDEX('Calculo VIGA'!#REF!,1,MATCH(B$5,'Calculo VIGA'!#REF!,1)))*(B$5-INDEX('Calculo VIGA'!#REF!,1,MATCH(B$5,'Calculo VIGA'!#REF!,1)))</f>
        <v>#REF!</v>
      </c>
    </row>
    <row r="57" spans="1:2" x14ac:dyDescent="0.25">
      <c r="A57" s="202">
        <v>51</v>
      </c>
      <c r="B57" t="e">
        <f>INDEX('Calculo VIGA'!$C$279:$BK$339,A57,MATCH(B$5,'Calculo VIGA'!#REF!,1))+(INDEX('Calculo VIGA'!$C$279:$BK$339,A57,MATCH(B$5,'Calculo VIGA'!#REF!,1)+1)-INDEX('Calculo VIGA'!$C$279:$BK$339,A57,MATCH(B$5,'Calculo VIGA'!#REF!,1)))/(INDEX('Calculo VIGA'!#REF!,1,MATCH(B$5,'Calculo VIGA'!#REF!,1)+1)-INDEX('Calculo VIGA'!#REF!,1,MATCH(B$5,'Calculo VIGA'!#REF!,1)))*(B$5-INDEX('Calculo VIGA'!#REF!,1,MATCH(B$5,'Calculo VIGA'!#REF!,1)))</f>
        <v>#REF!</v>
      </c>
    </row>
    <row r="58" spans="1:2" x14ac:dyDescent="0.25">
      <c r="A58" s="202">
        <v>52</v>
      </c>
      <c r="B58" t="e">
        <f>INDEX('Calculo VIGA'!$C$279:$BK$339,A58,MATCH(B$5,'Calculo VIGA'!#REF!,1))+(INDEX('Calculo VIGA'!$C$279:$BK$339,A58,MATCH(B$5,'Calculo VIGA'!#REF!,1)+1)-INDEX('Calculo VIGA'!$C$279:$BK$339,A58,MATCH(B$5,'Calculo VIGA'!#REF!,1)))/(INDEX('Calculo VIGA'!#REF!,1,MATCH(B$5,'Calculo VIGA'!#REF!,1)+1)-INDEX('Calculo VIGA'!#REF!,1,MATCH(B$5,'Calculo VIGA'!#REF!,1)))*(B$5-INDEX('Calculo VIGA'!#REF!,1,MATCH(B$5,'Calculo VIGA'!#REF!,1)))</f>
        <v>#REF!</v>
      </c>
    </row>
    <row r="59" spans="1:2" x14ac:dyDescent="0.25">
      <c r="A59" s="202">
        <v>53</v>
      </c>
      <c r="B59" t="e">
        <f>INDEX('Calculo VIGA'!$C$279:$BK$339,A59,MATCH(B$5,'Calculo VIGA'!#REF!,1))+(INDEX('Calculo VIGA'!$C$279:$BK$339,A59,MATCH(B$5,'Calculo VIGA'!#REF!,1)+1)-INDEX('Calculo VIGA'!$C$279:$BK$339,A59,MATCH(B$5,'Calculo VIGA'!#REF!,1)))/(INDEX('Calculo VIGA'!#REF!,1,MATCH(B$5,'Calculo VIGA'!#REF!,1)+1)-INDEX('Calculo VIGA'!#REF!,1,MATCH(B$5,'Calculo VIGA'!#REF!,1)))*(B$5-INDEX('Calculo VIGA'!#REF!,1,MATCH(B$5,'Calculo VIGA'!#REF!,1)))</f>
        <v>#REF!</v>
      </c>
    </row>
    <row r="60" spans="1:2" x14ac:dyDescent="0.25">
      <c r="A60" s="202">
        <v>54</v>
      </c>
      <c r="B60" t="e">
        <f>INDEX('Calculo VIGA'!$C$279:$BK$339,A60,MATCH(B$5,'Calculo VIGA'!#REF!,1))+(INDEX('Calculo VIGA'!$C$279:$BK$339,A60,MATCH(B$5,'Calculo VIGA'!#REF!,1)+1)-INDEX('Calculo VIGA'!$C$279:$BK$339,A60,MATCH(B$5,'Calculo VIGA'!#REF!,1)))/(INDEX('Calculo VIGA'!#REF!,1,MATCH(B$5,'Calculo VIGA'!#REF!,1)+1)-INDEX('Calculo VIGA'!#REF!,1,MATCH(B$5,'Calculo VIGA'!#REF!,1)))*(B$5-INDEX('Calculo VIGA'!#REF!,1,MATCH(B$5,'Calculo VIGA'!#REF!,1)))</f>
        <v>#REF!</v>
      </c>
    </row>
    <row r="61" spans="1:2" x14ac:dyDescent="0.25">
      <c r="A61" s="202">
        <v>55</v>
      </c>
      <c r="B61" t="e">
        <f>INDEX('Calculo VIGA'!$C$279:$BK$339,A61,MATCH(B$5,'Calculo VIGA'!#REF!,1))+(INDEX('Calculo VIGA'!$C$279:$BK$339,A61,MATCH(B$5,'Calculo VIGA'!#REF!,1)+1)-INDEX('Calculo VIGA'!$C$279:$BK$339,A61,MATCH(B$5,'Calculo VIGA'!#REF!,1)))/(INDEX('Calculo VIGA'!#REF!,1,MATCH(B$5,'Calculo VIGA'!#REF!,1)+1)-INDEX('Calculo VIGA'!#REF!,1,MATCH(B$5,'Calculo VIGA'!#REF!,1)))*(B$5-INDEX('Calculo VIGA'!#REF!,1,MATCH(B$5,'Calculo VIGA'!#REF!,1)))</f>
        <v>#REF!</v>
      </c>
    </row>
    <row r="62" spans="1:2" x14ac:dyDescent="0.25">
      <c r="A62" s="202">
        <v>56</v>
      </c>
      <c r="B62" t="e">
        <f>INDEX('Calculo VIGA'!$C$279:$BK$339,A62,MATCH(B$5,'Calculo VIGA'!#REF!,1))+(INDEX('Calculo VIGA'!$C$279:$BK$339,A62,MATCH(B$5,'Calculo VIGA'!#REF!,1)+1)-INDEX('Calculo VIGA'!$C$279:$BK$339,A62,MATCH(B$5,'Calculo VIGA'!#REF!,1)))/(INDEX('Calculo VIGA'!#REF!,1,MATCH(B$5,'Calculo VIGA'!#REF!,1)+1)-INDEX('Calculo VIGA'!#REF!,1,MATCH(B$5,'Calculo VIGA'!#REF!,1)))*(B$5-INDEX('Calculo VIGA'!#REF!,1,MATCH(B$5,'Calculo VIGA'!#REF!,1)))</f>
        <v>#REF!</v>
      </c>
    </row>
    <row r="63" spans="1:2" x14ac:dyDescent="0.25">
      <c r="A63" s="202">
        <v>57</v>
      </c>
      <c r="B63" t="e">
        <f>INDEX('Calculo VIGA'!$C$279:$BK$339,A63,MATCH(B$5,'Calculo VIGA'!#REF!,1))+(INDEX('Calculo VIGA'!$C$279:$BK$339,A63,MATCH(B$5,'Calculo VIGA'!#REF!,1)+1)-INDEX('Calculo VIGA'!$C$279:$BK$339,A63,MATCH(B$5,'Calculo VIGA'!#REF!,1)))/(INDEX('Calculo VIGA'!#REF!,1,MATCH(B$5,'Calculo VIGA'!#REF!,1)+1)-INDEX('Calculo VIGA'!#REF!,1,MATCH(B$5,'Calculo VIGA'!#REF!,1)))*(B$5-INDEX('Calculo VIGA'!#REF!,1,MATCH(B$5,'Calculo VIGA'!#REF!,1)))</f>
        <v>#REF!</v>
      </c>
    </row>
    <row r="64" spans="1:2" x14ac:dyDescent="0.25">
      <c r="A64" s="202">
        <v>58</v>
      </c>
      <c r="B64" t="e">
        <f>INDEX('Calculo VIGA'!$C$279:$BK$339,A64,MATCH(B$5,'Calculo VIGA'!#REF!,1))+(INDEX('Calculo VIGA'!$C$279:$BK$339,A64,MATCH(B$5,'Calculo VIGA'!#REF!,1)+1)-INDEX('Calculo VIGA'!$C$279:$BK$339,A64,MATCH(B$5,'Calculo VIGA'!#REF!,1)))/(INDEX('Calculo VIGA'!#REF!,1,MATCH(B$5,'Calculo VIGA'!#REF!,1)+1)-INDEX('Calculo VIGA'!#REF!,1,MATCH(B$5,'Calculo VIGA'!#REF!,1)))*(B$5-INDEX('Calculo VIGA'!#REF!,1,MATCH(B$5,'Calculo VIGA'!#REF!,1)))</f>
        <v>#REF!</v>
      </c>
    </row>
    <row r="65" spans="1:67" x14ac:dyDescent="0.25">
      <c r="A65" s="202">
        <v>59</v>
      </c>
      <c r="B65" t="e">
        <f>INDEX('Calculo VIGA'!$C$279:$BK$339,A65,MATCH(B$5,'Calculo VIGA'!#REF!,1))+(INDEX('Calculo VIGA'!$C$279:$BK$339,A65,MATCH(B$5,'Calculo VIGA'!#REF!,1)+1)-INDEX('Calculo VIGA'!$C$279:$BK$339,A65,MATCH(B$5,'Calculo VIGA'!#REF!,1)))/(INDEX('Calculo VIGA'!#REF!,1,MATCH(B$5,'Calculo VIGA'!#REF!,1)+1)-INDEX('Calculo VIGA'!#REF!,1,MATCH(B$5,'Calculo VIGA'!#REF!,1)))*(B$5-INDEX('Calculo VIGA'!#REF!,1,MATCH(B$5,'Calculo VIGA'!#REF!,1)))</f>
        <v>#REF!</v>
      </c>
    </row>
    <row r="66" spans="1:67" x14ac:dyDescent="0.25">
      <c r="A66" s="202">
        <v>60</v>
      </c>
      <c r="B66" t="e">
        <f>INDEX('Calculo VIGA'!$C$279:$BK$339,A66,MATCH(B$5,'Calculo VIGA'!#REF!,1))+(INDEX('Calculo VIGA'!$C$279:$BK$339,A66,MATCH(B$5,'Calculo VIGA'!#REF!,1)+1)-INDEX('Calculo VIGA'!$C$279:$BK$339,A66,MATCH(B$5,'Calculo VIGA'!#REF!,1)))/(INDEX('Calculo VIGA'!#REF!,1,MATCH(B$5,'Calculo VIGA'!#REF!,1)+1)-INDEX('Calculo VIGA'!#REF!,1,MATCH(B$5,'Calculo VIGA'!#REF!,1)))*(B$5-INDEX('Calculo VIGA'!#REF!,1,MATCH(B$5,'Calculo VIGA'!#REF!,1)))</f>
        <v>#REF!</v>
      </c>
    </row>
    <row r="69" spans="1:67" s="203" customFormat="1" ht="15.75" thickBot="1" x14ac:dyDescent="0.3">
      <c r="B69" s="204">
        <f t="shared" ref="B69" si="0">B70+1.8</f>
        <v>5.0999965082775036</v>
      </c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:67" ht="15.75" thickTop="1" x14ac:dyDescent="0.25">
      <c r="A70" s="201"/>
      <c r="B70" s="205">
        <v>3.2999965082775033</v>
      </c>
    </row>
    <row r="71" spans="1:67" x14ac:dyDescent="0.25">
      <c r="B71" s="206">
        <v>5.0999962649240098</v>
      </c>
    </row>
    <row r="72" spans="1:67" x14ac:dyDescent="0.25">
      <c r="A72" s="207">
        <v>7.4</v>
      </c>
      <c r="B72" s="208" t="e">
        <f>INDEX($B$7:$B$66,MATCH(B70,'Calculo VIGA'!B$279:B$339,1),1)+(INDEX($B$7:$B$66,MATCH(B70,'Calculo VIGA'!B$279:B$339,1)+1,1)-INDEX($B$7:$B$66,MATCH(B70,'Calculo VIGA'!B$279:B$339,1),1))/(INDEX('Calculo VIGA'!B$279:B$339,MATCH(B70,'Calculo VIGA'!B$279:B$339,1)+1,1)-INDEX('Calculo VIGA'!B$279:B$339,MATCH(B70,'Calculo VIGA'!B$279:B$339,1),1))*(B70-INDEX('Calculo VIGA'!B$279:B$339,MATCH(B70,'Calculo VIGA'!B$279:B$339,1),1))</f>
        <v>#REF!</v>
      </c>
    </row>
    <row r="73" spans="1:67" x14ac:dyDescent="0.25">
      <c r="A73" s="207">
        <v>7.4</v>
      </c>
      <c r="B73" s="208" t="e">
        <f>INDEX($B$7:$B$66,MATCH(B71,'Calculo VIGA'!B$279:B$339,1),1)+(INDEX($B$7:$B$66,MATCH(B71,'Calculo VIGA'!B$279:B$339,1)+1,1)-INDEX($B$7:$B$66,MATCH(B71,'Calculo VIGA'!B$279:B$339,1),1))/(INDEX('Calculo VIGA'!B$279:B$339,MATCH(B71,'Calculo VIGA'!B$279:B$339,1)+1,1)-INDEX('Calculo VIGA'!B$279:B$339,MATCH(B71,'Calculo VIGA'!B$279:B$339,1),1))*(B71-INDEX('Calculo VIGA'!B$279:B$339,MATCH(B71,'Calculo VIGA'!B$279:B$339,1),1))</f>
        <v>#REF!</v>
      </c>
      <c r="N73" s="73"/>
    </row>
    <row r="74" spans="1:67" x14ac:dyDescent="0.25">
      <c r="B74" s="209" t="e">
        <f>(B72+B73)*11.2</f>
        <v>#REF!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tabColor theme="4" tint="-0.249977111117893"/>
  </sheetPr>
  <dimension ref="A1:BO74"/>
  <sheetViews>
    <sheetView workbookViewId="0"/>
  </sheetViews>
  <sheetFormatPr baseColWidth="10" defaultRowHeight="15" x14ac:dyDescent="0.25"/>
  <cols>
    <col min="2" max="2" width="12.7109375" bestFit="1" customWidth="1"/>
    <col min="6" max="8" width="11.42578125" customWidth="1"/>
    <col min="50" max="50" width="11.42578125" customWidth="1"/>
  </cols>
  <sheetData>
    <row r="1" spans="1:4" x14ac:dyDescent="0.25">
      <c r="A1" s="165" t="s">
        <v>193</v>
      </c>
    </row>
    <row r="2" spans="1:4" x14ac:dyDescent="0.25">
      <c r="A2" s="197" t="s">
        <v>194</v>
      </c>
      <c r="B2" s="198"/>
    </row>
    <row r="3" spans="1:4" x14ac:dyDescent="0.25">
      <c r="A3" s="199" t="s">
        <v>193</v>
      </c>
      <c r="B3" s="198"/>
      <c r="D3" s="200">
        <f>'Calculo VIGA'!J6-IF(OR($B$5&lt;INICIO!B81,IFERROR(INDEX('Calculo VIGA'!$E$2:$J$2,1,MATCH($B$5,'Calculo VIGA'!$E$6:$J$6,1)+1),0)=INICIO!$C$78,0),0.3,0.6)</f>
        <v>42.7</v>
      </c>
    </row>
    <row r="4" spans="1:4" x14ac:dyDescent="0.25">
      <c r="A4" s="201" t="s">
        <v>195</v>
      </c>
      <c r="D4" s="213">
        <f>D3-1.8</f>
        <v>40.900000000000006</v>
      </c>
    </row>
    <row r="5" spans="1:4" x14ac:dyDescent="0.25">
      <c r="B5" s="165">
        <v>0.3</v>
      </c>
    </row>
    <row r="7" spans="1:4" x14ac:dyDescent="0.25">
      <c r="A7" s="202">
        <v>1</v>
      </c>
      <c r="B7" t="e">
        <f>(INDEX('Calculo VIGA'!$C$279:$BK$339,A7,MATCH(B$5,'Calculo VIGA'!#REF!,1))+(INDEX('Calculo VIGA'!$C$279:$BK$339,A7,MATCH(B$5,'Calculo VIGA'!#REF!,1)+1)-INDEX('Calculo VIGA'!$C$279:$BK$339,A7,MATCH(B$5,'Calculo VIGA'!#REF!,1)))/(INDEX('Calculo VIGA'!#REF!,1,MATCH(B$5,'Calculo VIGA'!#REF!,1)+1)-INDEX('Calculo VIGA'!#REF!,1,MATCH(B$5,'Calculo VIGA'!#REF!,1)))*(B$5-INDEX('Calculo VIGA'!#REF!,1,MATCH(B$5,'Calculo VIGA'!#REF!,1))))</f>
        <v>#REF!</v>
      </c>
    </row>
    <row r="8" spans="1:4" x14ac:dyDescent="0.25">
      <c r="A8" s="202">
        <v>2</v>
      </c>
      <c r="B8" t="e">
        <f>-(INDEX('Calculo VIGA'!$C$279:$BK$339,A8,MATCH(B$5,'Calculo VIGA'!#REF!,1))+(INDEX('Calculo VIGA'!$C$279:$BK$339,A8,MATCH(B$5,'Calculo VIGA'!#REF!,1)+1)-INDEX('Calculo VIGA'!$C$279:$BK$339,A8,MATCH(B$5,'Calculo VIGA'!#REF!,1)))/(INDEX('Calculo VIGA'!#REF!,1,MATCH(B$5,'Calculo VIGA'!#REF!,1)+1)-INDEX('Calculo VIGA'!#REF!,1,MATCH(B$5,'Calculo VIGA'!#REF!,1)))*(B$5-INDEX('Calculo VIGA'!#REF!,1,MATCH(B$5,'Calculo VIGA'!#REF!,1))))</f>
        <v>#REF!</v>
      </c>
    </row>
    <row r="9" spans="1:4" x14ac:dyDescent="0.25">
      <c r="A9" s="202">
        <v>3</v>
      </c>
      <c r="B9" t="e">
        <f>-(INDEX('Calculo VIGA'!$C$279:$BK$339,A9,MATCH(B$5,'Calculo VIGA'!#REF!,1))+(INDEX('Calculo VIGA'!$C$279:$BK$339,A9,MATCH(B$5,'Calculo VIGA'!#REF!,1)+1)-INDEX('Calculo VIGA'!$C$279:$BK$339,A9,MATCH(B$5,'Calculo VIGA'!#REF!,1)))/(INDEX('Calculo VIGA'!#REF!,1,MATCH(B$5,'Calculo VIGA'!#REF!,1)+1)-INDEX('Calculo VIGA'!#REF!,1,MATCH(B$5,'Calculo VIGA'!#REF!,1)))*(B$5-INDEX('Calculo VIGA'!#REF!,1,MATCH(B$5,'Calculo VIGA'!#REF!,1))))</f>
        <v>#REF!</v>
      </c>
    </row>
    <row r="10" spans="1:4" x14ac:dyDescent="0.25">
      <c r="A10" s="202">
        <v>4</v>
      </c>
      <c r="B10" t="e">
        <f>-(INDEX('Calculo VIGA'!$C$279:$BK$339,A10,MATCH(B$5,'Calculo VIGA'!#REF!,1))+(INDEX('Calculo VIGA'!$C$279:$BK$339,A10,MATCH(B$5,'Calculo VIGA'!#REF!,1)+1)-INDEX('Calculo VIGA'!$C$279:$BK$339,A10,MATCH(B$5,'Calculo VIGA'!#REF!,1)))/(INDEX('Calculo VIGA'!#REF!,1,MATCH(B$5,'Calculo VIGA'!#REF!,1)+1)-INDEX('Calculo VIGA'!#REF!,1,MATCH(B$5,'Calculo VIGA'!#REF!,1)))*(B$5-INDEX('Calculo VIGA'!#REF!,1,MATCH(B$5,'Calculo VIGA'!#REF!,1))))</f>
        <v>#REF!</v>
      </c>
    </row>
    <row r="11" spans="1:4" x14ac:dyDescent="0.25">
      <c r="A11" s="202">
        <v>5</v>
      </c>
      <c r="B11" t="e">
        <f>-(INDEX('Calculo VIGA'!$C$279:$BK$339,A11,MATCH(B$5,'Calculo VIGA'!#REF!,1))+(INDEX('Calculo VIGA'!$C$279:$BK$339,A11,MATCH(B$5,'Calculo VIGA'!#REF!,1)+1)-INDEX('Calculo VIGA'!$C$279:$BK$339,A11,MATCH(B$5,'Calculo VIGA'!#REF!,1)))/(INDEX('Calculo VIGA'!#REF!,1,MATCH(B$5,'Calculo VIGA'!#REF!,1)+1)-INDEX('Calculo VIGA'!#REF!,1,MATCH(B$5,'Calculo VIGA'!#REF!,1)))*(B$5-INDEX('Calculo VIGA'!#REF!,1,MATCH(B$5,'Calculo VIGA'!#REF!,1))))</f>
        <v>#REF!</v>
      </c>
    </row>
    <row r="12" spans="1:4" x14ac:dyDescent="0.25">
      <c r="A12" s="202">
        <v>6</v>
      </c>
      <c r="B12" t="e">
        <f>-(INDEX('Calculo VIGA'!$C$279:$BK$339,A12,MATCH(B$5,'Calculo VIGA'!#REF!,1))+(INDEX('Calculo VIGA'!$C$279:$BK$339,A12,MATCH(B$5,'Calculo VIGA'!#REF!,1)+1)-INDEX('Calculo VIGA'!$C$279:$BK$339,A12,MATCH(B$5,'Calculo VIGA'!#REF!,1)))/(INDEX('Calculo VIGA'!#REF!,1,MATCH(B$5,'Calculo VIGA'!#REF!,1)+1)-INDEX('Calculo VIGA'!#REF!,1,MATCH(B$5,'Calculo VIGA'!#REF!,1)))*(B$5-INDEX('Calculo VIGA'!#REF!,1,MATCH(B$5,'Calculo VIGA'!#REF!,1))))</f>
        <v>#REF!</v>
      </c>
    </row>
    <row r="13" spans="1:4" x14ac:dyDescent="0.25">
      <c r="A13" s="202">
        <v>7</v>
      </c>
      <c r="B13" t="e">
        <f>-(INDEX('Calculo VIGA'!$C$279:$BK$339,A13,MATCH(B$5,'Calculo VIGA'!#REF!,1))+(INDEX('Calculo VIGA'!$C$279:$BK$339,A13,MATCH(B$5,'Calculo VIGA'!#REF!,1)+1)-INDEX('Calculo VIGA'!$C$279:$BK$339,A13,MATCH(B$5,'Calculo VIGA'!#REF!,1)))/(INDEX('Calculo VIGA'!#REF!,1,MATCH(B$5,'Calculo VIGA'!#REF!,1)+1)-INDEX('Calculo VIGA'!#REF!,1,MATCH(B$5,'Calculo VIGA'!#REF!,1)))*(B$5-INDEX('Calculo VIGA'!#REF!,1,MATCH(B$5,'Calculo VIGA'!#REF!,1))))</f>
        <v>#REF!</v>
      </c>
    </row>
    <row r="14" spans="1:4" x14ac:dyDescent="0.25">
      <c r="A14" s="202">
        <v>8</v>
      </c>
      <c r="B14" t="e">
        <f>-(INDEX('Calculo VIGA'!$C$279:$BK$339,A14,MATCH(B$5,'Calculo VIGA'!#REF!,1))+(INDEX('Calculo VIGA'!$C$279:$BK$339,A14,MATCH(B$5,'Calculo VIGA'!#REF!,1)+1)-INDEX('Calculo VIGA'!$C$279:$BK$339,A14,MATCH(B$5,'Calculo VIGA'!#REF!,1)))/(INDEX('Calculo VIGA'!#REF!,1,MATCH(B$5,'Calculo VIGA'!#REF!,1)+1)-INDEX('Calculo VIGA'!#REF!,1,MATCH(B$5,'Calculo VIGA'!#REF!,1)))*(B$5-INDEX('Calculo VIGA'!#REF!,1,MATCH(B$5,'Calculo VIGA'!#REF!,1))))</f>
        <v>#REF!</v>
      </c>
    </row>
    <row r="15" spans="1:4" x14ac:dyDescent="0.25">
      <c r="A15" s="202">
        <v>9</v>
      </c>
      <c r="B15" t="e">
        <f>-(INDEX('Calculo VIGA'!$C$279:$BK$339,A15,MATCH(B$5,'Calculo VIGA'!#REF!,1))+(INDEX('Calculo VIGA'!$C$279:$BK$339,A15,MATCH(B$5,'Calculo VIGA'!#REF!,1)+1)-INDEX('Calculo VIGA'!$C$279:$BK$339,A15,MATCH(B$5,'Calculo VIGA'!#REF!,1)))/(INDEX('Calculo VIGA'!#REF!,1,MATCH(B$5,'Calculo VIGA'!#REF!,1)+1)-INDEX('Calculo VIGA'!#REF!,1,MATCH(B$5,'Calculo VIGA'!#REF!,1)))*(B$5-INDEX('Calculo VIGA'!#REF!,1,MATCH(B$5,'Calculo VIGA'!#REF!,1))))</f>
        <v>#REF!</v>
      </c>
    </row>
    <row r="16" spans="1:4" x14ac:dyDescent="0.25">
      <c r="A16" s="202">
        <v>10</v>
      </c>
      <c r="B16" t="e">
        <f>-(INDEX('Calculo VIGA'!$C$279:$BK$339,A16,MATCH(B$5,'Calculo VIGA'!#REF!,1))+(INDEX('Calculo VIGA'!$C$279:$BK$339,A16,MATCH(B$5,'Calculo VIGA'!#REF!,1)+1)-INDEX('Calculo VIGA'!$C$279:$BK$339,A16,MATCH(B$5,'Calculo VIGA'!#REF!,1)))/(INDEX('Calculo VIGA'!#REF!,1,MATCH(B$5,'Calculo VIGA'!#REF!,1)+1)-INDEX('Calculo VIGA'!#REF!,1,MATCH(B$5,'Calculo VIGA'!#REF!,1)))*(B$5-INDEX('Calculo VIGA'!#REF!,1,MATCH(B$5,'Calculo VIGA'!#REF!,1))))</f>
        <v>#REF!</v>
      </c>
    </row>
    <row r="17" spans="1:2" x14ac:dyDescent="0.25">
      <c r="A17" s="202">
        <v>11</v>
      </c>
      <c r="B17" t="e">
        <f>-(INDEX('Calculo VIGA'!$C$279:$BK$339,A17,MATCH(B$5,'Calculo VIGA'!#REF!,1))+(INDEX('Calculo VIGA'!$C$279:$BK$339,A17,MATCH(B$5,'Calculo VIGA'!#REF!,1)+1)-INDEX('Calculo VIGA'!$C$279:$BK$339,A17,MATCH(B$5,'Calculo VIGA'!#REF!,1)))/(INDEX('Calculo VIGA'!#REF!,1,MATCH(B$5,'Calculo VIGA'!#REF!,1)+1)-INDEX('Calculo VIGA'!#REF!,1,MATCH(B$5,'Calculo VIGA'!#REF!,1)))*(B$5-INDEX('Calculo VIGA'!#REF!,1,MATCH(B$5,'Calculo VIGA'!#REF!,1))))</f>
        <v>#REF!</v>
      </c>
    </row>
    <row r="18" spans="1:2" x14ac:dyDescent="0.25">
      <c r="A18" s="202">
        <v>12</v>
      </c>
      <c r="B18" t="e">
        <f>-(INDEX('Calculo VIGA'!$C$279:$BK$339,A18,MATCH(B$5,'Calculo VIGA'!#REF!,1))+(INDEX('Calculo VIGA'!$C$279:$BK$339,A18,MATCH(B$5,'Calculo VIGA'!#REF!,1)+1)-INDEX('Calculo VIGA'!$C$279:$BK$339,A18,MATCH(B$5,'Calculo VIGA'!#REF!,1)))/(INDEX('Calculo VIGA'!#REF!,1,MATCH(B$5,'Calculo VIGA'!#REF!,1)+1)-INDEX('Calculo VIGA'!#REF!,1,MATCH(B$5,'Calculo VIGA'!#REF!,1)))*(B$5-INDEX('Calculo VIGA'!#REF!,1,MATCH(B$5,'Calculo VIGA'!#REF!,1))))</f>
        <v>#REF!</v>
      </c>
    </row>
    <row r="19" spans="1:2" x14ac:dyDescent="0.25">
      <c r="A19" s="202">
        <v>13</v>
      </c>
      <c r="B19" t="e">
        <f>-(INDEX('Calculo VIGA'!$C$279:$BK$339,A19,MATCH(B$5,'Calculo VIGA'!#REF!,1))+(INDEX('Calculo VIGA'!$C$279:$BK$339,A19,MATCH(B$5,'Calculo VIGA'!#REF!,1)+1)-INDEX('Calculo VIGA'!$C$279:$BK$339,A19,MATCH(B$5,'Calculo VIGA'!#REF!,1)))/(INDEX('Calculo VIGA'!#REF!,1,MATCH(B$5,'Calculo VIGA'!#REF!,1)+1)-INDEX('Calculo VIGA'!#REF!,1,MATCH(B$5,'Calculo VIGA'!#REF!,1)))*(B$5-INDEX('Calculo VIGA'!#REF!,1,MATCH(B$5,'Calculo VIGA'!#REF!,1))))</f>
        <v>#REF!</v>
      </c>
    </row>
    <row r="20" spans="1:2" x14ac:dyDescent="0.25">
      <c r="A20" s="202">
        <v>14</v>
      </c>
      <c r="B20" t="e">
        <f>-(INDEX('Calculo VIGA'!$C$279:$BK$339,A20,MATCH(B$5,'Calculo VIGA'!#REF!,1))+(INDEX('Calculo VIGA'!$C$279:$BK$339,A20,MATCH(B$5,'Calculo VIGA'!#REF!,1)+1)-INDEX('Calculo VIGA'!$C$279:$BK$339,A20,MATCH(B$5,'Calculo VIGA'!#REF!,1)))/(INDEX('Calculo VIGA'!#REF!,1,MATCH(B$5,'Calculo VIGA'!#REF!,1)+1)-INDEX('Calculo VIGA'!#REF!,1,MATCH(B$5,'Calculo VIGA'!#REF!,1)))*(B$5-INDEX('Calculo VIGA'!#REF!,1,MATCH(B$5,'Calculo VIGA'!#REF!,1))))</f>
        <v>#REF!</v>
      </c>
    </row>
    <row r="21" spans="1:2" x14ac:dyDescent="0.25">
      <c r="A21" s="202">
        <v>15</v>
      </c>
      <c r="B21" t="e">
        <f>-(INDEX('Calculo VIGA'!$C$279:$BK$339,A21,MATCH(B$5,'Calculo VIGA'!#REF!,1))+(INDEX('Calculo VIGA'!$C$279:$BK$339,A21,MATCH(B$5,'Calculo VIGA'!#REF!,1)+1)-INDEX('Calculo VIGA'!$C$279:$BK$339,A21,MATCH(B$5,'Calculo VIGA'!#REF!,1)))/(INDEX('Calculo VIGA'!#REF!,1,MATCH(B$5,'Calculo VIGA'!#REF!,1)+1)-INDEX('Calculo VIGA'!#REF!,1,MATCH(B$5,'Calculo VIGA'!#REF!,1)))*(B$5-INDEX('Calculo VIGA'!#REF!,1,MATCH(B$5,'Calculo VIGA'!#REF!,1))))</f>
        <v>#REF!</v>
      </c>
    </row>
    <row r="22" spans="1:2" x14ac:dyDescent="0.25">
      <c r="A22" s="202">
        <v>16</v>
      </c>
      <c r="B22" t="e">
        <f>-(INDEX('Calculo VIGA'!$C$279:$BK$339,A22,MATCH(B$5,'Calculo VIGA'!#REF!,1))+(INDEX('Calculo VIGA'!$C$279:$BK$339,A22,MATCH(B$5,'Calculo VIGA'!#REF!,1)+1)-INDEX('Calculo VIGA'!$C$279:$BK$339,A22,MATCH(B$5,'Calculo VIGA'!#REF!,1)))/(INDEX('Calculo VIGA'!#REF!,1,MATCH(B$5,'Calculo VIGA'!#REF!,1)+1)-INDEX('Calculo VIGA'!#REF!,1,MATCH(B$5,'Calculo VIGA'!#REF!,1)))*(B$5-INDEX('Calculo VIGA'!#REF!,1,MATCH(B$5,'Calculo VIGA'!#REF!,1))))</f>
        <v>#REF!</v>
      </c>
    </row>
    <row r="23" spans="1:2" x14ac:dyDescent="0.25">
      <c r="A23" s="202">
        <v>17</v>
      </c>
      <c r="B23" t="e">
        <f>-(INDEX('Calculo VIGA'!$C$279:$BK$339,A23,MATCH(B$5,'Calculo VIGA'!#REF!,1))+(INDEX('Calculo VIGA'!$C$279:$BK$339,A23,MATCH(B$5,'Calculo VIGA'!#REF!,1)+1)-INDEX('Calculo VIGA'!$C$279:$BK$339,A23,MATCH(B$5,'Calculo VIGA'!#REF!,1)))/(INDEX('Calculo VIGA'!#REF!,1,MATCH(B$5,'Calculo VIGA'!#REF!,1)+1)-INDEX('Calculo VIGA'!#REF!,1,MATCH(B$5,'Calculo VIGA'!#REF!,1)))*(B$5-INDEX('Calculo VIGA'!#REF!,1,MATCH(B$5,'Calculo VIGA'!#REF!,1))))</f>
        <v>#REF!</v>
      </c>
    </row>
    <row r="24" spans="1:2" x14ac:dyDescent="0.25">
      <c r="A24" s="202">
        <v>18</v>
      </c>
      <c r="B24" t="e">
        <f>-(INDEX('Calculo VIGA'!$C$279:$BK$339,A24,MATCH(B$5,'Calculo VIGA'!#REF!,1))+(INDEX('Calculo VIGA'!$C$279:$BK$339,A24,MATCH(B$5,'Calculo VIGA'!#REF!,1)+1)-INDEX('Calculo VIGA'!$C$279:$BK$339,A24,MATCH(B$5,'Calculo VIGA'!#REF!,1)))/(INDEX('Calculo VIGA'!#REF!,1,MATCH(B$5,'Calculo VIGA'!#REF!,1)+1)-INDEX('Calculo VIGA'!#REF!,1,MATCH(B$5,'Calculo VIGA'!#REF!,1)))*(B$5-INDEX('Calculo VIGA'!#REF!,1,MATCH(B$5,'Calculo VIGA'!#REF!,1))))</f>
        <v>#REF!</v>
      </c>
    </row>
    <row r="25" spans="1:2" x14ac:dyDescent="0.25">
      <c r="A25" s="202">
        <v>19</v>
      </c>
      <c r="B25" t="e">
        <f>-(INDEX('Calculo VIGA'!$C$279:$BK$339,A25,MATCH(B$5,'Calculo VIGA'!#REF!,1))+(INDEX('Calculo VIGA'!$C$279:$BK$339,A25,MATCH(B$5,'Calculo VIGA'!#REF!,1)+1)-INDEX('Calculo VIGA'!$C$279:$BK$339,A25,MATCH(B$5,'Calculo VIGA'!#REF!,1)))/(INDEX('Calculo VIGA'!#REF!,1,MATCH(B$5,'Calculo VIGA'!#REF!,1)+1)-INDEX('Calculo VIGA'!#REF!,1,MATCH(B$5,'Calculo VIGA'!#REF!,1)))*(B$5-INDEX('Calculo VIGA'!#REF!,1,MATCH(B$5,'Calculo VIGA'!#REF!,1))))</f>
        <v>#REF!</v>
      </c>
    </row>
    <row r="26" spans="1:2" x14ac:dyDescent="0.25">
      <c r="A26" s="202">
        <v>20</v>
      </c>
      <c r="B26" t="e">
        <f>-(INDEX('Calculo VIGA'!$C$279:$BK$339,A26,MATCH(B$5,'Calculo VIGA'!#REF!,1))+(INDEX('Calculo VIGA'!$C$279:$BK$339,A26,MATCH(B$5,'Calculo VIGA'!#REF!,1)+1)-INDEX('Calculo VIGA'!$C$279:$BK$339,A26,MATCH(B$5,'Calculo VIGA'!#REF!,1)))/(INDEX('Calculo VIGA'!#REF!,1,MATCH(B$5,'Calculo VIGA'!#REF!,1)+1)-INDEX('Calculo VIGA'!#REF!,1,MATCH(B$5,'Calculo VIGA'!#REF!,1)))*(B$5-INDEX('Calculo VIGA'!#REF!,1,MATCH(B$5,'Calculo VIGA'!#REF!,1))))</f>
        <v>#REF!</v>
      </c>
    </row>
    <row r="27" spans="1:2" x14ac:dyDescent="0.25">
      <c r="A27" s="202">
        <v>21</v>
      </c>
      <c r="B27" t="e">
        <f>-(INDEX('Calculo VIGA'!$C$279:$BK$339,A27,MATCH(B$5,'Calculo VIGA'!#REF!,1))+(INDEX('Calculo VIGA'!$C$279:$BK$339,A27,MATCH(B$5,'Calculo VIGA'!#REF!,1)+1)-INDEX('Calculo VIGA'!$C$279:$BK$339,A27,MATCH(B$5,'Calculo VIGA'!#REF!,1)))/(INDEX('Calculo VIGA'!#REF!,1,MATCH(B$5,'Calculo VIGA'!#REF!,1)+1)-INDEX('Calculo VIGA'!#REF!,1,MATCH(B$5,'Calculo VIGA'!#REF!,1)))*(B$5-INDEX('Calculo VIGA'!#REF!,1,MATCH(B$5,'Calculo VIGA'!#REF!,1))))</f>
        <v>#REF!</v>
      </c>
    </row>
    <row r="28" spans="1:2" x14ac:dyDescent="0.25">
      <c r="A28" s="202">
        <v>22</v>
      </c>
      <c r="B28" t="e">
        <f>-(INDEX('Calculo VIGA'!$C$279:$BK$339,A28,MATCH(B$5,'Calculo VIGA'!#REF!,1))+(INDEX('Calculo VIGA'!$C$279:$BK$339,A28,MATCH(B$5,'Calculo VIGA'!#REF!,1)+1)-INDEX('Calculo VIGA'!$C$279:$BK$339,A28,MATCH(B$5,'Calculo VIGA'!#REF!,1)))/(INDEX('Calculo VIGA'!#REF!,1,MATCH(B$5,'Calculo VIGA'!#REF!,1)+1)-INDEX('Calculo VIGA'!#REF!,1,MATCH(B$5,'Calculo VIGA'!#REF!,1)))*(B$5-INDEX('Calculo VIGA'!#REF!,1,MATCH(B$5,'Calculo VIGA'!#REF!,1))))</f>
        <v>#REF!</v>
      </c>
    </row>
    <row r="29" spans="1:2" x14ac:dyDescent="0.25">
      <c r="A29" s="202">
        <v>23</v>
      </c>
      <c r="B29" t="e">
        <f>-(INDEX('Calculo VIGA'!$C$279:$BK$339,A29,MATCH(B$5,'Calculo VIGA'!#REF!,1))+(INDEX('Calculo VIGA'!$C$279:$BK$339,A29,MATCH(B$5,'Calculo VIGA'!#REF!,1)+1)-INDEX('Calculo VIGA'!$C$279:$BK$339,A29,MATCH(B$5,'Calculo VIGA'!#REF!,1)))/(INDEX('Calculo VIGA'!#REF!,1,MATCH(B$5,'Calculo VIGA'!#REF!,1)+1)-INDEX('Calculo VIGA'!#REF!,1,MATCH(B$5,'Calculo VIGA'!#REF!,1)))*(B$5-INDEX('Calculo VIGA'!#REF!,1,MATCH(B$5,'Calculo VIGA'!#REF!,1))))</f>
        <v>#REF!</v>
      </c>
    </row>
    <row r="30" spans="1:2" x14ac:dyDescent="0.25">
      <c r="A30" s="202">
        <v>24</v>
      </c>
      <c r="B30" t="e">
        <f>-(INDEX('Calculo VIGA'!$C$279:$BK$339,A30,MATCH(B$5,'Calculo VIGA'!#REF!,1))+(INDEX('Calculo VIGA'!$C$279:$BK$339,A30,MATCH(B$5,'Calculo VIGA'!#REF!,1)+1)-INDEX('Calculo VIGA'!$C$279:$BK$339,A30,MATCH(B$5,'Calculo VIGA'!#REF!,1)))/(INDEX('Calculo VIGA'!#REF!,1,MATCH(B$5,'Calculo VIGA'!#REF!,1)+1)-INDEX('Calculo VIGA'!#REF!,1,MATCH(B$5,'Calculo VIGA'!#REF!,1)))*(B$5-INDEX('Calculo VIGA'!#REF!,1,MATCH(B$5,'Calculo VIGA'!#REF!,1))))</f>
        <v>#REF!</v>
      </c>
    </row>
    <row r="31" spans="1:2" x14ac:dyDescent="0.25">
      <c r="A31" s="202">
        <v>25</v>
      </c>
      <c r="B31" t="e">
        <f>-(INDEX('Calculo VIGA'!$C$279:$BK$339,A31,MATCH(B$5,'Calculo VIGA'!#REF!,1))+(INDEX('Calculo VIGA'!$C$279:$BK$339,A31,MATCH(B$5,'Calculo VIGA'!#REF!,1)+1)-INDEX('Calculo VIGA'!$C$279:$BK$339,A31,MATCH(B$5,'Calculo VIGA'!#REF!,1)))/(INDEX('Calculo VIGA'!#REF!,1,MATCH(B$5,'Calculo VIGA'!#REF!,1)+1)-INDEX('Calculo VIGA'!#REF!,1,MATCH(B$5,'Calculo VIGA'!#REF!,1)))*(B$5-INDEX('Calculo VIGA'!#REF!,1,MATCH(B$5,'Calculo VIGA'!#REF!,1))))</f>
        <v>#REF!</v>
      </c>
    </row>
    <row r="32" spans="1:2" x14ac:dyDescent="0.25">
      <c r="A32" s="202">
        <v>26</v>
      </c>
      <c r="B32" t="e">
        <f>-(INDEX('Calculo VIGA'!$C$279:$BK$339,A32,MATCH(B$5,'Calculo VIGA'!#REF!,1))+(INDEX('Calculo VIGA'!$C$279:$BK$339,A32,MATCH(B$5,'Calculo VIGA'!#REF!,1)+1)-INDEX('Calculo VIGA'!$C$279:$BK$339,A32,MATCH(B$5,'Calculo VIGA'!#REF!,1)))/(INDEX('Calculo VIGA'!#REF!,1,MATCH(B$5,'Calculo VIGA'!#REF!,1)+1)-INDEX('Calculo VIGA'!#REF!,1,MATCH(B$5,'Calculo VIGA'!#REF!,1)))*(B$5-INDEX('Calculo VIGA'!#REF!,1,MATCH(B$5,'Calculo VIGA'!#REF!,1))))</f>
        <v>#REF!</v>
      </c>
    </row>
    <row r="33" spans="1:2" x14ac:dyDescent="0.25">
      <c r="A33" s="202">
        <v>27</v>
      </c>
      <c r="B33" t="e">
        <f>-(INDEX('Calculo VIGA'!$C$279:$BK$339,A33,MATCH(B$5,'Calculo VIGA'!#REF!,1))+(INDEX('Calculo VIGA'!$C$279:$BK$339,A33,MATCH(B$5,'Calculo VIGA'!#REF!,1)+1)-INDEX('Calculo VIGA'!$C$279:$BK$339,A33,MATCH(B$5,'Calculo VIGA'!#REF!,1)))/(INDEX('Calculo VIGA'!#REF!,1,MATCH(B$5,'Calculo VIGA'!#REF!,1)+1)-INDEX('Calculo VIGA'!#REF!,1,MATCH(B$5,'Calculo VIGA'!#REF!,1)))*(B$5-INDEX('Calculo VIGA'!#REF!,1,MATCH(B$5,'Calculo VIGA'!#REF!,1))))</f>
        <v>#REF!</v>
      </c>
    </row>
    <row r="34" spans="1:2" x14ac:dyDescent="0.25">
      <c r="A34" s="202">
        <v>28</v>
      </c>
      <c r="B34" t="e">
        <f>-(INDEX('Calculo VIGA'!$C$279:$BK$339,A34,MATCH(B$5,'Calculo VIGA'!#REF!,1))+(INDEX('Calculo VIGA'!$C$279:$BK$339,A34,MATCH(B$5,'Calculo VIGA'!#REF!,1)+1)-INDEX('Calculo VIGA'!$C$279:$BK$339,A34,MATCH(B$5,'Calculo VIGA'!#REF!,1)))/(INDEX('Calculo VIGA'!#REF!,1,MATCH(B$5,'Calculo VIGA'!#REF!,1)+1)-INDEX('Calculo VIGA'!#REF!,1,MATCH(B$5,'Calculo VIGA'!#REF!,1)))*(B$5-INDEX('Calculo VIGA'!#REF!,1,MATCH(B$5,'Calculo VIGA'!#REF!,1))))</f>
        <v>#REF!</v>
      </c>
    </row>
    <row r="35" spans="1:2" x14ac:dyDescent="0.25">
      <c r="A35" s="202">
        <v>29</v>
      </c>
      <c r="B35" t="e">
        <f>-(INDEX('Calculo VIGA'!$C$279:$BK$339,A35,MATCH(B$5,'Calculo VIGA'!#REF!,1))+(INDEX('Calculo VIGA'!$C$279:$BK$339,A35,MATCH(B$5,'Calculo VIGA'!#REF!,1)+1)-INDEX('Calculo VIGA'!$C$279:$BK$339,A35,MATCH(B$5,'Calculo VIGA'!#REF!,1)))/(INDEX('Calculo VIGA'!#REF!,1,MATCH(B$5,'Calculo VIGA'!#REF!,1)+1)-INDEX('Calculo VIGA'!#REF!,1,MATCH(B$5,'Calculo VIGA'!#REF!,1)))*(B$5-INDEX('Calculo VIGA'!#REF!,1,MATCH(B$5,'Calculo VIGA'!#REF!,1))))</f>
        <v>#REF!</v>
      </c>
    </row>
    <row r="36" spans="1:2" x14ac:dyDescent="0.25">
      <c r="A36" s="202">
        <v>30</v>
      </c>
      <c r="B36" t="e">
        <f>-(INDEX('Calculo VIGA'!$C$279:$BK$339,A36,MATCH(B$5,'Calculo VIGA'!#REF!,1))+(INDEX('Calculo VIGA'!$C$279:$BK$339,A36,MATCH(B$5,'Calculo VIGA'!#REF!,1)+1)-INDEX('Calculo VIGA'!$C$279:$BK$339,A36,MATCH(B$5,'Calculo VIGA'!#REF!,1)))/(INDEX('Calculo VIGA'!#REF!,1,MATCH(B$5,'Calculo VIGA'!#REF!,1)+1)-INDEX('Calculo VIGA'!#REF!,1,MATCH(B$5,'Calculo VIGA'!#REF!,1)))*(B$5-INDEX('Calculo VIGA'!#REF!,1,MATCH(B$5,'Calculo VIGA'!#REF!,1))))</f>
        <v>#REF!</v>
      </c>
    </row>
    <row r="37" spans="1:2" x14ac:dyDescent="0.25">
      <c r="A37" s="202">
        <v>31</v>
      </c>
      <c r="B37" t="e">
        <f>-(INDEX('Calculo VIGA'!$C$279:$BK$339,A37,MATCH(B$5,'Calculo VIGA'!#REF!,1))+(INDEX('Calculo VIGA'!$C$279:$BK$339,A37,MATCH(B$5,'Calculo VIGA'!#REF!,1)+1)-INDEX('Calculo VIGA'!$C$279:$BK$339,A37,MATCH(B$5,'Calculo VIGA'!#REF!,1)))/(INDEX('Calculo VIGA'!#REF!,1,MATCH(B$5,'Calculo VIGA'!#REF!,1)+1)-INDEX('Calculo VIGA'!#REF!,1,MATCH(B$5,'Calculo VIGA'!#REF!,1)))*(B$5-INDEX('Calculo VIGA'!#REF!,1,MATCH(B$5,'Calculo VIGA'!#REF!,1))))</f>
        <v>#REF!</v>
      </c>
    </row>
    <row r="38" spans="1:2" x14ac:dyDescent="0.25">
      <c r="A38" s="202">
        <v>32</v>
      </c>
      <c r="B38" t="e">
        <f>-(INDEX('Calculo VIGA'!$C$279:$BK$339,A38,MATCH(B$5,'Calculo VIGA'!#REF!,1))+(INDEX('Calculo VIGA'!$C$279:$BK$339,A38,MATCH(B$5,'Calculo VIGA'!#REF!,1)+1)-INDEX('Calculo VIGA'!$C$279:$BK$339,A38,MATCH(B$5,'Calculo VIGA'!#REF!,1)))/(INDEX('Calculo VIGA'!#REF!,1,MATCH(B$5,'Calculo VIGA'!#REF!,1)+1)-INDEX('Calculo VIGA'!#REF!,1,MATCH(B$5,'Calculo VIGA'!#REF!,1)))*(B$5-INDEX('Calculo VIGA'!#REF!,1,MATCH(B$5,'Calculo VIGA'!#REF!,1))))</f>
        <v>#REF!</v>
      </c>
    </row>
    <row r="39" spans="1:2" x14ac:dyDescent="0.25">
      <c r="A39" s="202">
        <v>33</v>
      </c>
      <c r="B39" t="e">
        <f>-(INDEX('Calculo VIGA'!$C$279:$BK$339,A39,MATCH(B$5,'Calculo VIGA'!#REF!,1))+(INDEX('Calculo VIGA'!$C$279:$BK$339,A39,MATCH(B$5,'Calculo VIGA'!#REF!,1)+1)-INDEX('Calculo VIGA'!$C$279:$BK$339,A39,MATCH(B$5,'Calculo VIGA'!#REF!,1)))/(INDEX('Calculo VIGA'!#REF!,1,MATCH(B$5,'Calculo VIGA'!#REF!,1)+1)-INDEX('Calculo VIGA'!#REF!,1,MATCH(B$5,'Calculo VIGA'!#REF!,1)))*(B$5-INDEX('Calculo VIGA'!#REF!,1,MATCH(B$5,'Calculo VIGA'!#REF!,1))))</f>
        <v>#REF!</v>
      </c>
    </row>
    <row r="40" spans="1:2" x14ac:dyDescent="0.25">
      <c r="A40" s="202">
        <v>34</v>
      </c>
      <c r="B40" t="e">
        <f>-(INDEX('Calculo VIGA'!$C$279:$BK$339,A40,MATCH(B$5,'Calculo VIGA'!#REF!,1))+(INDEX('Calculo VIGA'!$C$279:$BK$339,A40,MATCH(B$5,'Calculo VIGA'!#REF!,1)+1)-INDEX('Calculo VIGA'!$C$279:$BK$339,A40,MATCH(B$5,'Calculo VIGA'!#REF!,1)))/(INDEX('Calculo VIGA'!#REF!,1,MATCH(B$5,'Calculo VIGA'!#REF!,1)+1)-INDEX('Calculo VIGA'!#REF!,1,MATCH(B$5,'Calculo VIGA'!#REF!,1)))*(B$5-INDEX('Calculo VIGA'!#REF!,1,MATCH(B$5,'Calculo VIGA'!#REF!,1))))</f>
        <v>#REF!</v>
      </c>
    </row>
    <row r="41" spans="1:2" x14ac:dyDescent="0.25">
      <c r="A41" s="202">
        <v>35</v>
      </c>
      <c r="B41" t="e">
        <f>-(INDEX('Calculo VIGA'!$C$279:$BK$339,A41,MATCH(B$5,'Calculo VIGA'!#REF!,1))+(INDEX('Calculo VIGA'!$C$279:$BK$339,A41,MATCH(B$5,'Calculo VIGA'!#REF!,1)+1)-INDEX('Calculo VIGA'!$C$279:$BK$339,A41,MATCH(B$5,'Calculo VIGA'!#REF!,1)))/(INDEX('Calculo VIGA'!#REF!,1,MATCH(B$5,'Calculo VIGA'!#REF!,1)+1)-INDEX('Calculo VIGA'!#REF!,1,MATCH(B$5,'Calculo VIGA'!#REF!,1)))*(B$5-INDEX('Calculo VIGA'!#REF!,1,MATCH(B$5,'Calculo VIGA'!#REF!,1))))</f>
        <v>#REF!</v>
      </c>
    </row>
    <row r="42" spans="1:2" x14ac:dyDescent="0.25">
      <c r="A42" s="202">
        <v>36</v>
      </c>
      <c r="B42" t="e">
        <f>-(INDEX('Calculo VIGA'!$C$279:$BK$339,A42,MATCH(B$5,'Calculo VIGA'!#REF!,1))+(INDEX('Calculo VIGA'!$C$279:$BK$339,A42,MATCH(B$5,'Calculo VIGA'!#REF!,1)+1)-INDEX('Calculo VIGA'!$C$279:$BK$339,A42,MATCH(B$5,'Calculo VIGA'!#REF!,1)))/(INDEX('Calculo VIGA'!#REF!,1,MATCH(B$5,'Calculo VIGA'!#REF!,1)+1)-INDEX('Calculo VIGA'!#REF!,1,MATCH(B$5,'Calculo VIGA'!#REF!,1)))*(B$5-INDEX('Calculo VIGA'!#REF!,1,MATCH(B$5,'Calculo VIGA'!#REF!,1))))</f>
        <v>#REF!</v>
      </c>
    </row>
    <row r="43" spans="1:2" x14ac:dyDescent="0.25">
      <c r="A43" s="202">
        <v>37</v>
      </c>
      <c r="B43" t="e">
        <f>-(INDEX('Calculo VIGA'!$C$279:$BK$339,A43,MATCH(B$5,'Calculo VIGA'!#REF!,1))+(INDEX('Calculo VIGA'!$C$279:$BK$339,A43,MATCH(B$5,'Calculo VIGA'!#REF!,1)+1)-INDEX('Calculo VIGA'!$C$279:$BK$339,A43,MATCH(B$5,'Calculo VIGA'!#REF!,1)))/(INDEX('Calculo VIGA'!#REF!,1,MATCH(B$5,'Calculo VIGA'!#REF!,1)+1)-INDEX('Calculo VIGA'!#REF!,1,MATCH(B$5,'Calculo VIGA'!#REF!,1)))*(B$5-INDEX('Calculo VIGA'!#REF!,1,MATCH(B$5,'Calculo VIGA'!#REF!,1))))</f>
        <v>#REF!</v>
      </c>
    </row>
    <row r="44" spans="1:2" x14ac:dyDescent="0.25">
      <c r="A44" s="202">
        <v>38</v>
      </c>
      <c r="B44" t="e">
        <f>-(INDEX('Calculo VIGA'!$C$279:$BK$339,A44,MATCH(B$5,'Calculo VIGA'!#REF!,1))+(INDEX('Calculo VIGA'!$C$279:$BK$339,A44,MATCH(B$5,'Calculo VIGA'!#REF!,1)+1)-INDEX('Calculo VIGA'!$C$279:$BK$339,A44,MATCH(B$5,'Calculo VIGA'!#REF!,1)))/(INDEX('Calculo VIGA'!#REF!,1,MATCH(B$5,'Calculo VIGA'!#REF!,1)+1)-INDEX('Calculo VIGA'!#REF!,1,MATCH(B$5,'Calculo VIGA'!#REF!,1)))*(B$5-INDEX('Calculo VIGA'!#REF!,1,MATCH(B$5,'Calculo VIGA'!#REF!,1))))</f>
        <v>#REF!</v>
      </c>
    </row>
    <row r="45" spans="1:2" x14ac:dyDescent="0.25">
      <c r="A45" s="202">
        <v>39</v>
      </c>
      <c r="B45" t="e">
        <f>-(INDEX('Calculo VIGA'!$C$279:$BK$339,A45,MATCH(B$5,'Calculo VIGA'!#REF!,1))+(INDEX('Calculo VIGA'!$C$279:$BK$339,A45,MATCH(B$5,'Calculo VIGA'!#REF!,1)+1)-INDEX('Calculo VIGA'!$C$279:$BK$339,A45,MATCH(B$5,'Calculo VIGA'!#REF!,1)))/(INDEX('Calculo VIGA'!#REF!,1,MATCH(B$5,'Calculo VIGA'!#REF!,1)+1)-INDEX('Calculo VIGA'!#REF!,1,MATCH(B$5,'Calculo VIGA'!#REF!,1)))*(B$5-INDEX('Calculo VIGA'!#REF!,1,MATCH(B$5,'Calculo VIGA'!#REF!,1))))</f>
        <v>#REF!</v>
      </c>
    </row>
    <row r="46" spans="1:2" x14ac:dyDescent="0.25">
      <c r="A46" s="202">
        <v>40</v>
      </c>
      <c r="B46" t="e">
        <f>-(INDEX('Calculo VIGA'!$C$279:$BK$339,A46,MATCH(B$5,'Calculo VIGA'!#REF!,1))+(INDEX('Calculo VIGA'!$C$279:$BK$339,A46,MATCH(B$5,'Calculo VIGA'!#REF!,1)+1)-INDEX('Calculo VIGA'!$C$279:$BK$339,A46,MATCH(B$5,'Calculo VIGA'!#REF!,1)))/(INDEX('Calculo VIGA'!#REF!,1,MATCH(B$5,'Calculo VIGA'!#REF!,1)+1)-INDEX('Calculo VIGA'!#REF!,1,MATCH(B$5,'Calculo VIGA'!#REF!,1)))*(B$5-INDEX('Calculo VIGA'!#REF!,1,MATCH(B$5,'Calculo VIGA'!#REF!,1))))</f>
        <v>#REF!</v>
      </c>
    </row>
    <row r="47" spans="1:2" x14ac:dyDescent="0.25">
      <c r="A47" s="202">
        <v>41</v>
      </c>
      <c r="B47" t="e">
        <f>-(INDEX('Calculo VIGA'!$C$279:$BK$339,A47,MATCH(B$5,'Calculo VIGA'!#REF!,1))+(INDEX('Calculo VIGA'!$C$279:$BK$339,A47,MATCH(B$5,'Calculo VIGA'!#REF!,1)+1)-INDEX('Calculo VIGA'!$C$279:$BK$339,A47,MATCH(B$5,'Calculo VIGA'!#REF!,1)))/(INDEX('Calculo VIGA'!#REF!,1,MATCH(B$5,'Calculo VIGA'!#REF!,1)+1)-INDEX('Calculo VIGA'!#REF!,1,MATCH(B$5,'Calculo VIGA'!#REF!,1)))*(B$5-INDEX('Calculo VIGA'!#REF!,1,MATCH(B$5,'Calculo VIGA'!#REF!,1))))</f>
        <v>#REF!</v>
      </c>
    </row>
    <row r="48" spans="1:2" x14ac:dyDescent="0.25">
      <c r="A48" s="202">
        <v>42</v>
      </c>
      <c r="B48" t="e">
        <f>-(INDEX('Calculo VIGA'!$C$279:$BK$339,A48,MATCH(B$5,'Calculo VIGA'!#REF!,1))+(INDEX('Calculo VIGA'!$C$279:$BK$339,A48,MATCH(B$5,'Calculo VIGA'!#REF!,1)+1)-INDEX('Calculo VIGA'!$C$279:$BK$339,A48,MATCH(B$5,'Calculo VIGA'!#REF!,1)))/(INDEX('Calculo VIGA'!#REF!,1,MATCH(B$5,'Calculo VIGA'!#REF!,1)+1)-INDEX('Calculo VIGA'!#REF!,1,MATCH(B$5,'Calculo VIGA'!#REF!,1)))*(B$5-INDEX('Calculo VIGA'!#REF!,1,MATCH(B$5,'Calculo VIGA'!#REF!,1))))</f>
        <v>#REF!</v>
      </c>
    </row>
    <row r="49" spans="1:2" x14ac:dyDescent="0.25">
      <c r="A49" s="202">
        <v>43</v>
      </c>
      <c r="B49" t="e">
        <f>-(INDEX('Calculo VIGA'!$C$279:$BK$339,A49,MATCH(B$5,'Calculo VIGA'!#REF!,1))+(INDEX('Calculo VIGA'!$C$279:$BK$339,A49,MATCH(B$5,'Calculo VIGA'!#REF!,1)+1)-INDEX('Calculo VIGA'!$C$279:$BK$339,A49,MATCH(B$5,'Calculo VIGA'!#REF!,1)))/(INDEX('Calculo VIGA'!#REF!,1,MATCH(B$5,'Calculo VIGA'!#REF!,1)+1)-INDEX('Calculo VIGA'!#REF!,1,MATCH(B$5,'Calculo VIGA'!#REF!,1)))*(B$5-INDEX('Calculo VIGA'!#REF!,1,MATCH(B$5,'Calculo VIGA'!#REF!,1))))</f>
        <v>#REF!</v>
      </c>
    </row>
    <row r="50" spans="1:2" x14ac:dyDescent="0.25">
      <c r="A50" s="202">
        <v>44</v>
      </c>
      <c r="B50" t="e">
        <f>-(INDEX('Calculo VIGA'!$C$279:$BK$339,A50,MATCH(B$5,'Calculo VIGA'!#REF!,1))+(INDEX('Calculo VIGA'!$C$279:$BK$339,A50,MATCH(B$5,'Calculo VIGA'!#REF!,1)+1)-INDEX('Calculo VIGA'!$C$279:$BK$339,A50,MATCH(B$5,'Calculo VIGA'!#REF!,1)))/(INDEX('Calculo VIGA'!#REF!,1,MATCH(B$5,'Calculo VIGA'!#REF!,1)+1)-INDEX('Calculo VIGA'!#REF!,1,MATCH(B$5,'Calculo VIGA'!#REF!,1)))*(B$5-INDEX('Calculo VIGA'!#REF!,1,MATCH(B$5,'Calculo VIGA'!#REF!,1))))</f>
        <v>#REF!</v>
      </c>
    </row>
    <row r="51" spans="1:2" x14ac:dyDescent="0.25">
      <c r="A51" s="202">
        <v>45</v>
      </c>
      <c r="B51" t="e">
        <f>-(INDEX('Calculo VIGA'!$C$279:$BK$339,A51,MATCH(B$5,'Calculo VIGA'!#REF!,1))+(INDEX('Calculo VIGA'!$C$279:$BK$339,A51,MATCH(B$5,'Calculo VIGA'!#REF!,1)+1)-INDEX('Calculo VIGA'!$C$279:$BK$339,A51,MATCH(B$5,'Calculo VIGA'!#REF!,1)))/(INDEX('Calculo VIGA'!#REF!,1,MATCH(B$5,'Calculo VIGA'!#REF!,1)+1)-INDEX('Calculo VIGA'!#REF!,1,MATCH(B$5,'Calculo VIGA'!#REF!,1)))*(B$5-INDEX('Calculo VIGA'!#REF!,1,MATCH(B$5,'Calculo VIGA'!#REF!,1))))</f>
        <v>#REF!</v>
      </c>
    </row>
    <row r="52" spans="1:2" x14ac:dyDescent="0.25">
      <c r="A52" s="202">
        <v>46</v>
      </c>
      <c r="B52" t="e">
        <f>-(INDEX('Calculo VIGA'!$C$279:$BK$339,A52,MATCH(B$5,'Calculo VIGA'!#REF!,1))+(INDEX('Calculo VIGA'!$C$279:$BK$339,A52,MATCH(B$5,'Calculo VIGA'!#REF!,1)+1)-INDEX('Calculo VIGA'!$C$279:$BK$339,A52,MATCH(B$5,'Calculo VIGA'!#REF!,1)))/(INDEX('Calculo VIGA'!#REF!,1,MATCH(B$5,'Calculo VIGA'!#REF!,1)+1)-INDEX('Calculo VIGA'!#REF!,1,MATCH(B$5,'Calculo VIGA'!#REF!,1)))*(B$5-INDEX('Calculo VIGA'!#REF!,1,MATCH(B$5,'Calculo VIGA'!#REF!,1))))</f>
        <v>#REF!</v>
      </c>
    </row>
    <row r="53" spans="1:2" x14ac:dyDescent="0.25">
      <c r="A53" s="202">
        <v>47</v>
      </c>
      <c r="B53" t="e">
        <f>-(INDEX('Calculo VIGA'!$C$279:$BK$339,A53,MATCH(B$5,'Calculo VIGA'!#REF!,1))+(INDEX('Calculo VIGA'!$C$279:$BK$339,A53,MATCH(B$5,'Calculo VIGA'!#REF!,1)+1)-INDEX('Calculo VIGA'!$C$279:$BK$339,A53,MATCH(B$5,'Calculo VIGA'!#REF!,1)))/(INDEX('Calculo VIGA'!#REF!,1,MATCH(B$5,'Calculo VIGA'!#REF!,1)+1)-INDEX('Calculo VIGA'!#REF!,1,MATCH(B$5,'Calculo VIGA'!#REF!,1)))*(B$5-INDEX('Calculo VIGA'!#REF!,1,MATCH(B$5,'Calculo VIGA'!#REF!,1))))</f>
        <v>#REF!</v>
      </c>
    </row>
    <row r="54" spans="1:2" x14ac:dyDescent="0.25">
      <c r="A54" s="202">
        <v>48</v>
      </c>
      <c r="B54" t="e">
        <f>-(INDEX('Calculo VIGA'!$C$279:$BK$339,A54,MATCH(B$5,'Calculo VIGA'!#REF!,1))+(INDEX('Calculo VIGA'!$C$279:$BK$339,A54,MATCH(B$5,'Calculo VIGA'!#REF!,1)+1)-INDEX('Calculo VIGA'!$C$279:$BK$339,A54,MATCH(B$5,'Calculo VIGA'!#REF!,1)))/(INDEX('Calculo VIGA'!#REF!,1,MATCH(B$5,'Calculo VIGA'!#REF!,1)+1)-INDEX('Calculo VIGA'!#REF!,1,MATCH(B$5,'Calculo VIGA'!#REF!,1)))*(B$5-INDEX('Calculo VIGA'!#REF!,1,MATCH(B$5,'Calculo VIGA'!#REF!,1))))</f>
        <v>#REF!</v>
      </c>
    </row>
    <row r="55" spans="1:2" x14ac:dyDescent="0.25">
      <c r="A55" s="202">
        <v>49</v>
      </c>
      <c r="B55" t="e">
        <f>-(INDEX('Calculo VIGA'!$C$279:$BK$339,A55,MATCH(B$5,'Calculo VIGA'!#REF!,1))+(INDEX('Calculo VIGA'!$C$279:$BK$339,A55,MATCH(B$5,'Calculo VIGA'!#REF!,1)+1)-INDEX('Calculo VIGA'!$C$279:$BK$339,A55,MATCH(B$5,'Calculo VIGA'!#REF!,1)))/(INDEX('Calculo VIGA'!#REF!,1,MATCH(B$5,'Calculo VIGA'!#REF!,1)+1)-INDEX('Calculo VIGA'!#REF!,1,MATCH(B$5,'Calculo VIGA'!#REF!,1)))*(B$5-INDEX('Calculo VIGA'!#REF!,1,MATCH(B$5,'Calculo VIGA'!#REF!,1))))</f>
        <v>#REF!</v>
      </c>
    </row>
    <row r="56" spans="1:2" x14ac:dyDescent="0.25">
      <c r="A56" s="202">
        <v>50</v>
      </c>
      <c r="B56" t="e">
        <f>-(INDEX('Calculo VIGA'!$C$279:$BK$339,A56,MATCH(B$5,'Calculo VIGA'!#REF!,1))+(INDEX('Calculo VIGA'!$C$279:$BK$339,A56,MATCH(B$5,'Calculo VIGA'!#REF!,1)+1)-INDEX('Calculo VIGA'!$C$279:$BK$339,A56,MATCH(B$5,'Calculo VIGA'!#REF!,1)))/(INDEX('Calculo VIGA'!#REF!,1,MATCH(B$5,'Calculo VIGA'!#REF!,1)+1)-INDEX('Calculo VIGA'!#REF!,1,MATCH(B$5,'Calculo VIGA'!#REF!,1)))*(B$5-INDEX('Calculo VIGA'!#REF!,1,MATCH(B$5,'Calculo VIGA'!#REF!,1))))</f>
        <v>#REF!</v>
      </c>
    </row>
    <row r="57" spans="1:2" x14ac:dyDescent="0.25">
      <c r="A57" s="202">
        <v>51</v>
      </c>
      <c r="B57" t="e">
        <f>-(INDEX('Calculo VIGA'!$C$279:$BK$339,A57,MATCH(B$5,'Calculo VIGA'!#REF!,1))+(INDEX('Calculo VIGA'!$C$279:$BK$339,A57,MATCH(B$5,'Calculo VIGA'!#REF!,1)+1)-INDEX('Calculo VIGA'!$C$279:$BK$339,A57,MATCH(B$5,'Calculo VIGA'!#REF!,1)))/(INDEX('Calculo VIGA'!#REF!,1,MATCH(B$5,'Calculo VIGA'!#REF!,1)+1)-INDEX('Calculo VIGA'!#REF!,1,MATCH(B$5,'Calculo VIGA'!#REF!,1)))*(B$5-INDEX('Calculo VIGA'!#REF!,1,MATCH(B$5,'Calculo VIGA'!#REF!,1))))</f>
        <v>#REF!</v>
      </c>
    </row>
    <row r="58" spans="1:2" x14ac:dyDescent="0.25">
      <c r="A58" s="202">
        <v>52</v>
      </c>
      <c r="B58" t="e">
        <f>-(INDEX('Calculo VIGA'!$C$279:$BK$339,A58,MATCH(B$5,'Calculo VIGA'!#REF!,1))+(INDEX('Calculo VIGA'!$C$279:$BK$339,A58,MATCH(B$5,'Calculo VIGA'!#REF!,1)+1)-INDEX('Calculo VIGA'!$C$279:$BK$339,A58,MATCH(B$5,'Calculo VIGA'!#REF!,1)))/(INDEX('Calculo VIGA'!#REF!,1,MATCH(B$5,'Calculo VIGA'!#REF!,1)+1)-INDEX('Calculo VIGA'!#REF!,1,MATCH(B$5,'Calculo VIGA'!#REF!,1)))*(B$5-INDEX('Calculo VIGA'!#REF!,1,MATCH(B$5,'Calculo VIGA'!#REF!,1))))</f>
        <v>#REF!</v>
      </c>
    </row>
    <row r="59" spans="1:2" x14ac:dyDescent="0.25">
      <c r="A59" s="202">
        <v>53</v>
      </c>
      <c r="B59" t="e">
        <f>-(INDEX('Calculo VIGA'!$C$279:$BK$339,A59,MATCH(B$5,'Calculo VIGA'!#REF!,1))+(INDEX('Calculo VIGA'!$C$279:$BK$339,A59,MATCH(B$5,'Calculo VIGA'!#REF!,1)+1)-INDEX('Calculo VIGA'!$C$279:$BK$339,A59,MATCH(B$5,'Calculo VIGA'!#REF!,1)))/(INDEX('Calculo VIGA'!#REF!,1,MATCH(B$5,'Calculo VIGA'!#REF!,1)+1)-INDEX('Calculo VIGA'!#REF!,1,MATCH(B$5,'Calculo VIGA'!#REF!,1)))*(B$5-INDEX('Calculo VIGA'!#REF!,1,MATCH(B$5,'Calculo VIGA'!#REF!,1))))</f>
        <v>#REF!</v>
      </c>
    </row>
    <row r="60" spans="1:2" x14ac:dyDescent="0.25">
      <c r="A60" s="202">
        <v>54</v>
      </c>
      <c r="B60" t="e">
        <f>-(INDEX('Calculo VIGA'!$C$279:$BK$339,A60,MATCH(B$5,'Calculo VIGA'!#REF!,1))+(INDEX('Calculo VIGA'!$C$279:$BK$339,A60,MATCH(B$5,'Calculo VIGA'!#REF!,1)+1)-INDEX('Calculo VIGA'!$C$279:$BK$339,A60,MATCH(B$5,'Calculo VIGA'!#REF!,1)))/(INDEX('Calculo VIGA'!#REF!,1,MATCH(B$5,'Calculo VIGA'!#REF!,1)+1)-INDEX('Calculo VIGA'!#REF!,1,MATCH(B$5,'Calculo VIGA'!#REF!,1)))*(B$5-INDEX('Calculo VIGA'!#REF!,1,MATCH(B$5,'Calculo VIGA'!#REF!,1))))</f>
        <v>#REF!</v>
      </c>
    </row>
    <row r="61" spans="1:2" x14ac:dyDescent="0.25">
      <c r="A61" s="202">
        <v>55</v>
      </c>
      <c r="B61" t="e">
        <f>-(INDEX('Calculo VIGA'!$C$279:$BK$339,A61,MATCH(B$5,'Calculo VIGA'!#REF!,1))+(INDEX('Calculo VIGA'!$C$279:$BK$339,A61,MATCH(B$5,'Calculo VIGA'!#REF!,1)+1)-INDEX('Calculo VIGA'!$C$279:$BK$339,A61,MATCH(B$5,'Calculo VIGA'!#REF!,1)))/(INDEX('Calculo VIGA'!#REF!,1,MATCH(B$5,'Calculo VIGA'!#REF!,1)+1)-INDEX('Calculo VIGA'!#REF!,1,MATCH(B$5,'Calculo VIGA'!#REF!,1)))*(B$5-INDEX('Calculo VIGA'!#REF!,1,MATCH(B$5,'Calculo VIGA'!#REF!,1))))</f>
        <v>#REF!</v>
      </c>
    </row>
    <row r="62" spans="1:2" x14ac:dyDescent="0.25">
      <c r="A62" s="202">
        <v>56</v>
      </c>
      <c r="B62" t="e">
        <f>-(INDEX('Calculo VIGA'!$C$279:$BK$339,A62,MATCH(B$5,'Calculo VIGA'!#REF!,1))+(INDEX('Calculo VIGA'!$C$279:$BK$339,A62,MATCH(B$5,'Calculo VIGA'!#REF!,1)+1)-INDEX('Calculo VIGA'!$C$279:$BK$339,A62,MATCH(B$5,'Calculo VIGA'!#REF!,1)))/(INDEX('Calculo VIGA'!#REF!,1,MATCH(B$5,'Calculo VIGA'!#REF!,1)+1)-INDEX('Calculo VIGA'!#REF!,1,MATCH(B$5,'Calculo VIGA'!#REF!,1)))*(B$5-INDEX('Calculo VIGA'!#REF!,1,MATCH(B$5,'Calculo VIGA'!#REF!,1))))</f>
        <v>#REF!</v>
      </c>
    </row>
    <row r="63" spans="1:2" x14ac:dyDescent="0.25">
      <c r="A63" s="202">
        <v>57</v>
      </c>
      <c r="B63" t="e">
        <f>-(INDEX('Calculo VIGA'!$C$279:$BK$339,A63,MATCH(B$5,'Calculo VIGA'!#REF!,1))+(INDEX('Calculo VIGA'!$C$279:$BK$339,A63,MATCH(B$5,'Calculo VIGA'!#REF!,1)+1)-INDEX('Calculo VIGA'!$C$279:$BK$339,A63,MATCH(B$5,'Calculo VIGA'!#REF!,1)))/(INDEX('Calculo VIGA'!#REF!,1,MATCH(B$5,'Calculo VIGA'!#REF!,1)+1)-INDEX('Calculo VIGA'!#REF!,1,MATCH(B$5,'Calculo VIGA'!#REF!,1)))*(B$5-INDEX('Calculo VIGA'!#REF!,1,MATCH(B$5,'Calculo VIGA'!#REF!,1))))</f>
        <v>#REF!</v>
      </c>
    </row>
    <row r="64" spans="1:2" x14ac:dyDescent="0.25">
      <c r="A64" s="202">
        <v>58</v>
      </c>
      <c r="B64" t="e">
        <f>-(INDEX('Calculo VIGA'!$C$279:$BK$339,A64,MATCH(B$5,'Calculo VIGA'!#REF!,1))+(INDEX('Calculo VIGA'!$C$279:$BK$339,A64,MATCH(B$5,'Calculo VIGA'!#REF!,1)+1)-INDEX('Calculo VIGA'!$C$279:$BK$339,A64,MATCH(B$5,'Calculo VIGA'!#REF!,1)))/(INDEX('Calculo VIGA'!#REF!,1,MATCH(B$5,'Calculo VIGA'!#REF!,1)+1)-INDEX('Calculo VIGA'!#REF!,1,MATCH(B$5,'Calculo VIGA'!#REF!,1)))*(B$5-INDEX('Calculo VIGA'!#REF!,1,MATCH(B$5,'Calculo VIGA'!#REF!,1))))</f>
        <v>#REF!</v>
      </c>
    </row>
    <row r="65" spans="1:67" x14ac:dyDescent="0.25">
      <c r="A65" s="202">
        <v>59</v>
      </c>
      <c r="B65" t="e">
        <f>-(INDEX('Calculo VIGA'!$C$279:$BK$339,A65,MATCH(B$5,'Calculo VIGA'!#REF!,1))+(INDEX('Calculo VIGA'!$C$279:$BK$339,A65,MATCH(B$5,'Calculo VIGA'!#REF!,1)+1)-INDEX('Calculo VIGA'!$C$279:$BK$339,A65,MATCH(B$5,'Calculo VIGA'!#REF!,1)))/(INDEX('Calculo VIGA'!#REF!,1,MATCH(B$5,'Calculo VIGA'!#REF!,1)+1)-INDEX('Calculo VIGA'!#REF!,1,MATCH(B$5,'Calculo VIGA'!#REF!,1)))*(B$5-INDEX('Calculo VIGA'!#REF!,1,MATCH(B$5,'Calculo VIGA'!#REF!,1))))</f>
        <v>#REF!</v>
      </c>
    </row>
    <row r="66" spans="1:67" x14ac:dyDescent="0.25">
      <c r="A66" s="202">
        <v>60</v>
      </c>
      <c r="B66" t="e">
        <f>-(INDEX('Calculo VIGA'!$C$279:$BK$339,A66,MATCH(B$5,'Calculo VIGA'!#REF!,1))+(INDEX('Calculo VIGA'!$C$279:$BK$339,A66,MATCH(B$5,'Calculo VIGA'!#REF!,1)+1)-INDEX('Calculo VIGA'!$C$279:$BK$339,A66,MATCH(B$5,'Calculo VIGA'!#REF!,1)))/(INDEX('Calculo VIGA'!#REF!,1,MATCH(B$5,'Calculo VIGA'!#REF!,1)+1)-INDEX('Calculo VIGA'!#REF!,1,MATCH(B$5,'Calculo VIGA'!#REF!,1)))*(B$5-INDEX('Calculo VIGA'!#REF!,1,MATCH(B$5,'Calculo VIGA'!#REF!,1))))</f>
        <v>#REF!</v>
      </c>
    </row>
    <row r="67" spans="1:67" x14ac:dyDescent="0.25">
      <c r="B67">
        <f>IF(OR($B$5&lt;INICIO!B81,IFERROR(INDEX('Calculo VIGA'!$E$2:$J$2,1,MATCH($B$5,'Calculo VIGA'!$E$6:$J$6,1)+1),0)=INICIO!$C$78,0),0.3,0.6)</f>
        <v>0.3</v>
      </c>
      <c r="C67">
        <f>B67+1.8</f>
        <v>2.1</v>
      </c>
    </row>
    <row r="68" spans="1:67" s="203" customFormat="1" ht="15.75" thickBot="1" x14ac:dyDescent="0.3">
      <c r="B68" s="210">
        <f>B69+1.8</f>
        <v>2.0999933480693027</v>
      </c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:67" ht="15.75" thickTop="1" x14ac:dyDescent="0.25">
      <c r="A69" s="201"/>
      <c r="B69" s="205">
        <v>0.29999334806930272</v>
      </c>
    </row>
    <row r="70" spans="1:67" x14ac:dyDescent="0.25">
      <c r="B70" s="206">
        <v>2.1</v>
      </c>
    </row>
    <row r="71" spans="1:67" x14ac:dyDescent="0.25">
      <c r="A71" s="207"/>
      <c r="B71" s="208" t="e">
        <f>INDEX($B$7:$B$66,MATCH(B69,'Calculo VIGA'!B$279:B$339,1),1)+(INDEX($B$7:$B$66,MATCH(B69,'Calculo VIGA'!B$279:B$339,1)+1,1)-INDEX($B$7:$B$66,MATCH(B69,'Calculo VIGA'!B$279:B$339,1),1))/(INDEX('Calculo VIGA'!B$279:B$339,MATCH(B69,'Calculo VIGA'!B$279:B$339,1)+1,1)-INDEX('Calculo VIGA'!B$279:B$339,MATCH(B69,'Calculo VIGA'!B$279:B$339,1),1))*(B69-INDEX('Calculo VIGA'!B$279:B$339,MATCH(B69,'Calculo VIGA'!B$279:B$339,1),1))</f>
        <v>#REF!</v>
      </c>
    </row>
    <row r="72" spans="1:67" x14ac:dyDescent="0.25">
      <c r="A72" s="207"/>
      <c r="B72" s="208" t="e">
        <f>INDEX($B$7:$B$66,MATCH(B70,'Calculo VIGA'!B$279:B$339,1),1)+(INDEX($B$7:$B$66,MATCH(B70,'Calculo VIGA'!B$279:B$339,1)+1,1)-INDEX($B$7:$B$66,MATCH(B70,'Calculo VIGA'!B$279:B$339,1),1))/(INDEX('Calculo VIGA'!B$279:B$339,MATCH(B70,'Calculo VIGA'!B$279:B$339,1)+1,1)-INDEX('Calculo VIGA'!B$279:B$339,MATCH(B70,'Calculo VIGA'!B$279:B$339,1),1))*(B70-INDEX('Calculo VIGA'!B$279:B$339,MATCH(B70,'Calculo VIGA'!B$279:B$339,1),1))</f>
        <v>#REF!</v>
      </c>
      <c r="N72" s="73"/>
    </row>
    <row r="73" spans="1:67" x14ac:dyDescent="0.25">
      <c r="B73" s="214" t="e">
        <f>B71*7.4+B72*7.4</f>
        <v>#REF!</v>
      </c>
    </row>
    <row r="74" spans="1:67" x14ac:dyDescent="0.25">
      <c r="B74" s="209" t="e">
        <f>-B73</f>
        <v>#REF!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5">
    <tabColor rgb="FF002060"/>
  </sheetPr>
  <dimension ref="A1:T93"/>
  <sheetViews>
    <sheetView workbookViewId="0">
      <selection sqref="A1:C1"/>
    </sheetView>
  </sheetViews>
  <sheetFormatPr baseColWidth="10" defaultColWidth="8.5703125" defaultRowHeight="15" x14ac:dyDescent="0.25"/>
  <cols>
    <col min="1" max="1" width="8.5703125" style="2"/>
    <col min="2" max="2" width="11.42578125" style="2" customWidth="1"/>
    <col min="3" max="5" width="8.5703125" style="2"/>
    <col min="6" max="6" width="11.5703125" style="2" customWidth="1"/>
    <col min="7" max="7" width="8.5703125" style="2" customWidth="1"/>
    <col min="8" max="16384" width="8.5703125" style="2"/>
  </cols>
  <sheetData>
    <row r="1" spans="1:20" x14ac:dyDescent="0.25">
      <c r="A1" s="370">
        <v>20</v>
      </c>
      <c r="B1" s="370"/>
      <c r="C1" s="370"/>
    </row>
    <row r="2" spans="1:20" x14ac:dyDescent="0.25">
      <c r="A2" s="371">
        <f>0.07*A1*100</f>
        <v>140</v>
      </c>
      <c r="B2" s="371"/>
      <c r="C2" s="371"/>
      <c r="G2" s="3"/>
    </row>
    <row r="3" spans="1:20" x14ac:dyDescent="0.25">
      <c r="A3" s="372">
        <v>150</v>
      </c>
      <c r="B3" s="372"/>
      <c r="C3" s="372"/>
    </row>
    <row r="4" spans="1:20" x14ac:dyDescent="0.25">
      <c r="A4" s="54"/>
      <c r="B4" s="54"/>
      <c r="C4" s="54"/>
    </row>
    <row r="5" spans="1:20" x14ac:dyDescent="0.25">
      <c r="D5" s="33">
        <v>0</v>
      </c>
    </row>
    <row r="7" spans="1:20" x14ac:dyDescent="0.25">
      <c r="A7" s="31">
        <v>0</v>
      </c>
      <c r="D7" s="55">
        <v>0</v>
      </c>
      <c r="O7" s="36">
        <v>7.4999999999999997E-2</v>
      </c>
      <c r="Q7" s="56">
        <v>0.48</v>
      </c>
    </row>
    <row r="8" spans="1:20" x14ac:dyDescent="0.25">
      <c r="B8" s="32">
        <v>0</v>
      </c>
      <c r="I8" s="373">
        <v>0.05</v>
      </c>
      <c r="J8" s="373"/>
      <c r="K8" s="373"/>
    </row>
    <row r="9" spans="1:20" x14ac:dyDescent="0.25">
      <c r="D9" s="37">
        <v>0</v>
      </c>
      <c r="P9" s="36">
        <v>0.255</v>
      </c>
      <c r="R9" s="57"/>
    </row>
    <row r="10" spans="1:20" x14ac:dyDescent="0.25">
      <c r="A10" s="31">
        <v>0</v>
      </c>
      <c r="R10" s="57"/>
      <c r="T10" s="35">
        <v>0.2</v>
      </c>
    </row>
    <row r="11" spans="1:20" x14ac:dyDescent="0.25">
      <c r="T11" s="35">
        <v>0.2</v>
      </c>
    </row>
    <row r="12" spans="1:20" x14ac:dyDescent="0.25">
      <c r="B12" s="234">
        <v>0.6</v>
      </c>
      <c r="C12" s="4"/>
      <c r="Q12" s="363">
        <v>0.17499999999999999</v>
      </c>
      <c r="T12" s="5">
        <f>J33</f>
        <v>0.24</v>
      </c>
    </row>
    <row r="13" spans="1:20" x14ac:dyDescent="0.25">
      <c r="C13" s="374">
        <v>0.65</v>
      </c>
      <c r="D13" s="374"/>
      <c r="Q13" s="363"/>
    </row>
    <row r="14" spans="1:20" x14ac:dyDescent="0.25">
      <c r="D14" s="375">
        <f>INICIO!A3/100</f>
        <v>1.5</v>
      </c>
      <c r="Q14" s="34">
        <v>0.17499999999999999</v>
      </c>
    </row>
    <row r="15" spans="1:20" x14ac:dyDescent="0.25">
      <c r="D15" s="375"/>
      <c r="Q15" s="6"/>
    </row>
    <row r="16" spans="1:20" x14ac:dyDescent="0.25">
      <c r="L16" s="4"/>
      <c r="Q16" s="7">
        <f>O18/2+C13+B12</f>
        <v>1.55</v>
      </c>
    </row>
    <row r="17" spans="1:15" x14ac:dyDescent="0.25">
      <c r="F17" s="364">
        <v>0.4</v>
      </c>
      <c r="G17" s="364"/>
      <c r="K17" s="365">
        <v>0.3</v>
      </c>
      <c r="L17" s="365"/>
    </row>
    <row r="18" spans="1:15" x14ac:dyDescent="0.25">
      <c r="O18" s="8">
        <f>F28</f>
        <v>0.60000000000000009</v>
      </c>
    </row>
    <row r="19" spans="1:15" x14ac:dyDescent="0.25">
      <c r="G19" s="365">
        <v>3.6</v>
      </c>
      <c r="H19" s="365"/>
    </row>
    <row r="22" spans="1:15" s="9" customFormat="1" x14ac:dyDescent="0.25">
      <c r="A22" s="367" t="s">
        <v>217</v>
      </c>
      <c r="B22" s="367"/>
      <c r="C22" s="367"/>
      <c r="D22" s="367"/>
      <c r="E22" s="367"/>
      <c r="F22" s="367"/>
      <c r="G22" s="367"/>
      <c r="H22" s="367"/>
      <c r="I22" s="367"/>
      <c r="J22" s="367"/>
      <c r="K22" s="367"/>
      <c r="L22" s="367"/>
      <c r="M22" s="367"/>
      <c r="N22" s="367"/>
      <c r="O22" s="367"/>
    </row>
    <row r="23" spans="1:15" s="9" customFormat="1" ht="12.75" x14ac:dyDescent="0.2">
      <c r="A23" s="10"/>
    </row>
    <row r="24" spans="1:15" s="9" customFormat="1" ht="12.75" x14ac:dyDescent="0.2">
      <c r="A24" s="10" t="s">
        <v>2</v>
      </c>
    </row>
    <row r="25" spans="1:15" s="9" customFormat="1" ht="12.75" x14ac:dyDescent="0.2">
      <c r="D25" s="11" t="s">
        <v>4</v>
      </c>
      <c r="E25" s="12">
        <f>INICIO!G19</f>
        <v>3.6</v>
      </c>
    </row>
    <row r="26" spans="1:15" s="9" customFormat="1" ht="12.75" x14ac:dyDescent="0.2">
      <c r="D26" s="11" t="s">
        <v>5</v>
      </c>
      <c r="E26" s="12">
        <f>A1</f>
        <v>20</v>
      </c>
    </row>
    <row r="27" spans="1:15" s="9" customFormat="1" ht="13.5" thickBot="1" x14ac:dyDescent="0.25">
      <c r="B27" s="13" t="s">
        <v>7</v>
      </c>
    </row>
    <row r="28" spans="1:15" s="9" customFormat="1" ht="13.5" thickBot="1" x14ac:dyDescent="0.25">
      <c r="E28" s="14" t="s">
        <v>1</v>
      </c>
      <c r="F28" s="15">
        <f>CEILING(0.0157*E25^0.5*E26,0.05)</f>
        <v>0.60000000000000009</v>
      </c>
    </row>
    <row r="29" spans="1:15" s="9" customFormat="1" ht="12.75" x14ac:dyDescent="0.2"/>
    <row r="30" spans="1:15" s="9" customFormat="1" ht="12.75" x14ac:dyDescent="0.2"/>
    <row r="31" spans="1:15" s="9" customFormat="1" ht="12.75" x14ac:dyDescent="0.2">
      <c r="B31" s="9" t="s">
        <v>8</v>
      </c>
    </row>
    <row r="32" spans="1:15" s="9" customFormat="1" ht="13.5" thickBot="1" x14ac:dyDescent="0.25">
      <c r="B32" s="16" t="s">
        <v>9</v>
      </c>
      <c r="F32" s="17"/>
      <c r="G32" s="368">
        <v>0.17499999999999999</v>
      </c>
      <c r="H32" s="368"/>
    </row>
    <row r="33" spans="2:16" s="9" customFormat="1" ht="13.5" thickBot="1" x14ac:dyDescent="0.25">
      <c r="B33" s="16" t="s">
        <v>10</v>
      </c>
      <c r="F33" s="17"/>
      <c r="G33" s="368">
        <v>0.2</v>
      </c>
      <c r="H33" s="369"/>
      <c r="I33" s="14" t="s">
        <v>3</v>
      </c>
      <c r="J33" s="15">
        <f>MAX(G32:G34)</f>
        <v>0.24</v>
      </c>
    </row>
    <row r="34" spans="2:16" s="9" customFormat="1" ht="12.75" x14ac:dyDescent="0.2">
      <c r="B34" s="16" t="s">
        <v>11</v>
      </c>
      <c r="C34" s="18">
        <v>2</v>
      </c>
      <c r="D34" s="30" t="str">
        <f>IF(C34&gt;2,IF((((E25-F28)*1000+3000)/30)/1000&lt;=0.165,0.165,CONCATENATE("= ((",E25*1000,"mm -",F28*1000,")+3000)/30)")),CONCATENATE(" = 1.2*((",E25*1000,"mm -",F28*1000,")+3000)/30)"))</f>
        <v xml:space="preserve"> = 1.2*((3600mm -600)+3000)/30)</v>
      </c>
      <c r="E34" s="18"/>
      <c r="F34" s="17"/>
      <c r="G34" s="368">
        <f>IF(C34&gt;2,IF((((E25-F28)*1000+3000)/30)/1000&lt;=0.165,0.165,(((E25-F28)*1000+3000)/30)/1000),((1.2*((E25-F28)*1000+3000)/30))/1000)</f>
        <v>0.24</v>
      </c>
      <c r="H34" s="368"/>
    </row>
    <row r="35" spans="2:16" s="9" customFormat="1" ht="12.75" x14ac:dyDescent="0.2">
      <c r="B35" s="16"/>
      <c r="E35" s="18"/>
      <c r="F35" s="17"/>
      <c r="G35" s="19"/>
    </row>
    <row r="36" spans="2:16" s="9" customFormat="1" ht="12.75" x14ac:dyDescent="0.2"/>
    <row r="38" spans="2:16" x14ac:dyDescent="0.25">
      <c r="B38" s="367" t="s">
        <v>26</v>
      </c>
      <c r="C38" s="367"/>
      <c r="D38" s="367"/>
      <c r="E38" s="367"/>
      <c r="F38" s="367"/>
      <c r="G38" s="367"/>
      <c r="H38" s="367"/>
      <c r="I38" s="367"/>
      <c r="J38" s="367"/>
      <c r="K38" s="367"/>
      <c r="L38" s="367"/>
      <c r="M38" s="367"/>
      <c r="N38" s="367"/>
      <c r="O38" s="367"/>
      <c r="P38" s="367"/>
    </row>
    <row r="39" spans="2:16" x14ac:dyDescent="0.25">
      <c r="D39" s="357" t="s">
        <v>25</v>
      </c>
      <c r="E39" s="357"/>
      <c r="F39" s="357"/>
      <c r="I39" s="3"/>
      <c r="L39" s="357" t="s">
        <v>24</v>
      </c>
      <c r="M39" s="357"/>
      <c r="N39" s="357"/>
      <c r="O39" s="3"/>
    </row>
    <row r="40" spans="2:16" x14ac:dyDescent="0.25">
      <c r="B40" s="366" t="s">
        <v>23</v>
      </c>
      <c r="C40" s="366"/>
      <c r="D40" s="366"/>
      <c r="E40" s="3"/>
      <c r="F40" s="3"/>
      <c r="G40" s="3"/>
      <c r="H40" s="3"/>
      <c r="I40" s="3"/>
      <c r="J40" s="366" t="s">
        <v>23</v>
      </c>
      <c r="K40" s="366"/>
      <c r="L40" s="366"/>
      <c r="M40" s="3"/>
      <c r="N40" s="3"/>
      <c r="O40" s="3"/>
      <c r="P40" s="3"/>
    </row>
    <row r="41" spans="2:16" x14ac:dyDescent="0.25">
      <c r="B41" s="351" t="s">
        <v>22</v>
      </c>
      <c r="C41" s="351"/>
      <c r="D41" s="20" t="str">
        <f>CONCATENATE(FIXED(T10,2)," m    x ",FIXED(A7,2)," m  x 2400 kg/m³")</f>
        <v>0.20 m    x 0.00 m  x 2400 kg/m³</v>
      </c>
      <c r="E41" s="21"/>
      <c r="F41" s="22"/>
      <c r="G41" s="352">
        <f>A7*T10*2400</f>
        <v>0</v>
      </c>
      <c r="H41" s="352"/>
      <c r="I41" s="3"/>
      <c r="J41" s="355" t="s">
        <v>19</v>
      </c>
      <c r="K41" s="355"/>
      <c r="L41" s="23" t="str">
        <f>CONCATENATE(FIXED(G19,2)," m x ",FIXED(T12,3)," m  x 2400 kg/m³")</f>
        <v>3.60 m x 0.240 m  x 2400 kg/m³</v>
      </c>
      <c r="M41" s="21"/>
      <c r="N41" s="22"/>
      <c r="O41" s="354">
        <f>(G19)*2400*T12</f>
        <v>2073.6</v>
      </c>
      <c r="P41" s="354"/>
    </row>
    <row r="42" spans="2:16" x14ac:dyDescent="0.25">
      <c r="B42" s="312" t="s">
        <v>21</v>
      </c>
      <c r="C42" s="312"/>
      <c r="D42" s="310"/>
      <c r="E42" s="3"/>
      <c r="F42" s="24"/>
      <c r="G42" s="352">
        <f>15</f>
        <v>15</v>
      </c>
      <c r="H42" s="352"/>
      <c r="I42" s="3"/>
      <c r="J42" s="355" t="s">
        <v>18</v>
      </c>
      <c r="K42" s="355"/>
      <c r="L42" s="23" t="str">
        <f>CONCATENATE(FIXED(D14-T10,3)," m x ",FIXED(O18,2)," m  x 2400 kg/m³")</f>
        <v>1.300 m x 0.60 m  x 2400 kg/m³</v>
      </c>
      <c r="M42" s="21"/>
      <c r="N42" s="22"/>
      <c r="O42" s="354">
        <f>(D14-T12)*O18*2400</f>
        <v>1814.4000000000003</v>
      </c>
      <c r="P42" s="354"/>
    </row>
    <row r="43" spans="2:16" ht="15.75" thickBot="1" x14ac:dyDescent="0.3">
      <c r="B43" s="351" t="s">
        <v>20</v>
      </c>
      <c r="C43" s="351"/>
      <c r="D43" s="20" t="str">
        <f>CONCATENATE(FIXED(A10+A7+B8/2,3)," m    x ",FIXED(T11,2)," m  x 2400 kg/m³")</f>
        <v>0.000 m    x 0.20 m  x 2400 kg/m³</v>
      </c>
      <c r="E43" s="21"/>
      <c r="F43" s="22"/>
      <c r="G43" s="352">
        <f>(A10+A7+B8/2)*T11*2400</f>
        <v>0</v>
      </c>
      <c r="H43" s="352"/>
      <c r="I43" s="25"/>
      <c r="J43" s="355" t="s">
        <v>221</v>
      </c>
      <c r="K43" s="355"/>
      <c r="L43" s="23" t="str">
        <f>CONCATENATE(FIXED(Q14,3),"m  x ",FIXED(Q12,3)," m  x 2400 kg/m³")</f>
        <v>0.175m  x 0.175 m  x 2400 kg/m³</v>
      </c>
      <c r="M43" s="21"/>
      <c r="N43" s="23"/>
      <c r="O43" s="354">
        <f>2*(0.5*Q12*Q14)*2400</f>
        <v>73.499999999999986</v>
      </c>
      <c r="P43" s="354"/>
    </row>
    <row r="44" spans="2:16" x14ac:dyDescent="0.25">
      <c r="B44" s="351" t="s">
        <v>19</v>
      </c>
      <c r="C44" s="351"/>
      <c r="D44" s="20" t="str">
        <f>CONCATENATE(FIXED((G19-O18)/2+O18+C13,2)," m x ",FIXED(T12,3)," m  x 2400 kg/m³")</f>
        <v>2.75 m x 0.240 m  x 2400 kg/m³</v>
      </c>
      <c r="E44" s="21"/>
      <c r="F44" s="22"/>
      <c r="G44" s="352">
        <f>((G19-O18)/2+O18+C13)*2400*T12</f>
        <v>1584</v>
      </c>
      <c r="H44" s="352"/>
      <c r="I44" s="3"/>
      <c r="J44" s="26"/>
      <c r="K44" s="3"/>
      <c r="L44" s="3"/>
      <c r="M44" s="3"/>
      <c r="N44" s="27" t="s">
        <v>17</v>
      </c>
      <c r="O44" s="353">
        <f>SUM(O41:O43)/1000</f>
        <v>3.9615</v>
      </c>
      <c r="P44" s="353"/>
    </row>
    <row r="45" spans="2:16" x14ac:dyDescent="0.25">
      <c r="B45" s="351" t="s">
        <v>18</v>
      </c>
      <c r="C45" s="351"/>
      <c r="D45" s="20" t="str">
        <f>CONCATENATE(FIXED(D14-T12,3)," m x ",FIXED(O18,2)," m  x 2400 kg/m³")</f>
        <v>1.260 m x 0.60 m  x 2400 kg/m³</v>
      </c>
      <c r="E45" s="21"/>
      <c r="F45" s="22"/>
      <c r="G45" s="352">
        <f>(D14-T10)*O18*2400</f>
        <v>1872.0000000000002</v>
      </c>
      <c r="H45" s="352"/>
      <c r="I45" s="3"/>
      <c r="J45" s="3"/>
      <c r="K45" s="3"/>
      <c r="L45" s="3"/>
      <c r="M45" s="3"/>
      <c r="N45" s="3"/>
    </row>
    <row r="46" spans="2:16" x14ac:dyDescent="0.25">
      <c r="B46" s="351" t="s">
        <v>221</v>
      </c>
      <c r="C46" s="351"/>
      <c r="D46" s="20" t="str">
        <f>CONCATENATE(FIXED(Q14,3),"m  x ",FIXED(Q12,3)," m  x 2400 kg/m³")</f>
        <v>0.175m  x 0.175 m  x 2400 kg/m³</v>
      </c>
      <c r="E46" s="21"/>
      <c r="F46" s="28"/>
      <c r="G46" s="352">
        <f>2*(0.5*Q12*Q14)*2400</f>
        <v>73.499999999999986</v>
      </c>
      <c r="H46" s="352"/>
      <c r="I46" s="25"/>
      <c r="J46" s="25"/>
      <c r="K46" s="3"/>
      <c r="L46" s="3"/>
      <c r="M46" s="3"/>
      <c r="N46" s="3"/>
      <c r="O46" s="3"/>
      <c r="P46" s="3"/>
    </row>
    <row r="47" spans="2:16" ht="15.75" thickBot="1" x14ac:dyDescent="0.3">
      <c r="B47" s="313" t="s">
        <v>220</v>
      </c>
      <c r="C47" s="312"/>
      <c r="E47" s="21"/>
      <c r="F47" s="28"/>
      <c r="G47" s="352">
        <f>(D5*(Q7+P9+O7)+D7*Q7/2+D7*(P9+O7)+D9*P9/2+D9*O7)*2400</f>
        <v>0</v>
      </c>
      <c r="H47" s="352"/>
      <c r="I47" s="25"/>
      <c r="J47" s="25"/>
      <c r="K47" s="3"/>
      <c r="L47" s="3"/>
      <c r="M47" s="3"/>
      <c r="N47" s="3"/>
      <c r="O47" s="3"/>
      <c r="P47" s="3"/>
    </row>
    <row r="48" spans="2:16" x14ac:dyDescent="0.25">
      <c r="C48" s="3"/>
      <c r="D48" s="3"/>
      <c r="E48" s="3"/>
      <c r="F48" s="27" t="s">
        <v>17</v>
      </c>
      <c r="G48" s="353">
        <f>SUM(G41:H47)/1000</f>
        <v>3.5445000000000002</v>
      </c>
      <c r="H48" s="353"/>
      <c r="I48" s="3"/>
      <c r="J48" s="25"/>
      <c r="K48" s="25"/>
      <c r="L48" s="3"/>
      <c r="M48" s="3"/>
      <c r="N48" s="3"/>
      <c r="O48" s="3"/>
      <c r="P48" s="3"/>
    </row>
    <row r="49" spans="1:17" x14ac:dyDescent="0.25">
      <c r="B49" s="3"/>
      <c r="C49" s="3"/>
      <c r="D49" s="3"/>
      <c r="E49" s="3"/>
      <c r="F49" s="3"/>
      <c r="I49" s="3"/>
      <c r="J49" s="3"/>
      <c r="K49" s="3"/>
      <c r="L49" s="3"/>
      <c r="M49" s="3"/>
      <c r="N49" s="3"/>
      <c r="O49" s="3"/>
      <c r="P49" s="3"/>
    </row>
    <row r="50" spans="1:17" x14ac:dyDescent="0.25">
      <c r="B50" s="357" t="s">
        <v>16</v>
      </c>
      <c r="C50" s="357"/>
      <c r="D50" s="357"/>
      <c r="E50" s="357"/>
      <c r="F50" s="357"/>
      <c r="G50" s="3"/>
      <c r="H50" s="3"/>
      <c r="I50" s="3"/>
      <c r="J50" s="3"/>
      <c r="K50" s="3"/>
      <c r="L50" s="3"/>
      <c r="M50" s="3"/>
      <c r="N50" s="3"/>
      <c r="O50" s="3"/>
      <c r="P50" s="3"/>
    </row>
    <row r="51" spans="1:17" x14ac:dyDescent="0.25">
      <c r="B51" s="3" t="s">
        <v>15</v>
      </c>
      <c r="C51" s="358" t="str">
        <f>CONCATENATE(FIXED((G19-O18)/2,2)," m x ",FIXED(D14-T12-K17,3)," m x ",FIXED(F17,2)," m  x 2400 kg/m³")</f>
        <v>1.50 m x 0.960 m x 0.40 m  x 2400 kg/m³</v>
      </c>
      <c r="D51" s="358"/>
      <c r="E51" s="358"/>
      <c r="F51" s="358"/>
      <c r="G51" s="359">
        <f>(G19-O18)/2*(D14-T12-K17)*F17*2400</f>
        <v>1382.3999999999999</v>
      </c>
      <c r="H51" s="359"/>
      <c r="I51" s="3"/>
      <c r="J51" s="3" t="s">
        <v>15</v>
      </c>
      <c r="K51" s="360" t="str">
        <f>CONCATENATE(FIXED(G19-O18,2)," m x ",FIXED(D14-T12-K17,3)," m x ",FIXED(F17,2)," m  x 2400 kg/m³")</f>
        <v>3.00 m x 0.960 m x 0.40 m  x 2400 kg/m³</v>
      </c>
      <c r="L51" s="360"/>
      <c r="M51" s="360"/>
      <c r="N51" s="360"/>
      <c r="O51" s="359">
        <f>(G19-O18)*(D14-T12-K17)*F17*2400</f>
        <v>2764.7999999999997</v>
      </c>
      <c r="P51" s="359"/>
    </row>
    <row r="52" spans="1:17" x14ac:dyDescent="0.25">
      <c r="B52" s="3"/>
      <c r="C52" s="3"/>
      <c r="D52" s="3"/>
      <c r="E52" s="3"/>
      <c r="F52" s="3"/>
      <c r="G52" s="3"/>
      <c r="H52" s="3"/>
      <c r="I52" s="1"/>
      <c r="K52" s="3"/>
      <c r="M52" s="3"/>
      <c r="N52" s="3"/>
    </row>
    <row r="53" spans="1:17" x14ac:dyDescent="0.25">
      <c r="B53" s="357" t="s">
        <v>14</v>
      </c>
      <c r="C53" s="357"/>
      <c r="D53" s="357"/>
      <c r="E53" s="357"/>
      <c r="F53" s="361" t="s">
        <v>0</v>
      </c>
      <c r="G53" s="361"/>
      <c r="H53" s="3"/>
      <c r="I53" s="3"/>
      <c r="J53" s="3"/>
      <c r="K53" s="3"/>
      <c r="L53" s="3"/>
      <c r="M53" s="3"/>
      <c r="N53" s="29"/>
      <c r="O53" s="29"/>
      <c r="P53" s="3"/>
    </row>
    <row r="54" spans="1:17" x14ac:dyDescent="0.25">
      <c r="B54" s="362" t="s">
        <v>13</v>
      </c>
      <c r="C54" s="362"/>
      <c r="D54" s="23" t="str">
        <f>CONCATENATE(FIXED(I8,2)," m x ",FIXED(G19/2+Q16-A7-A10-B8)," m  x ",IF(F53="Concreto",2400,2250)," kg/m³")</f>
        <v>0.05 m x 3.35 m  x 2250 kg/m³</v>
      </c>
      <c r="E54" s="3"/>
      <c r="F54" s="3"/>
      <c r="G54" s="356">
        <f>I8*(G19/2+Q16-A7-A10-B8)*IF(F53="Concreto",2400,2250)/1000</f>
        <v>0.37687500000000002</v>
      </c>
      <c r="H54" s="356"/>
      <c r="I54" s="3"/>
      <c r="J54" s="362" t="s">
        <v>12</v>
      </c>
      <c r="K54" s="362"/>
      <c r="L54" s="24" t="str">
        <f>CONCATENATE(FIXED(I8,2)," m x ",FIXED(G19)," m  x ",IF(F53="Concreto",2400,2250)," kg/m³")</f>
        <v>0.05 m x 3.60 m  x 2250 kg/m³</v>
      </c>
      <c r="M54" s="3"/>
      <c r="N54" s="3"/>
      <c r="O54" s="356">
        <f>I8*G19*IF(F53="Concreto",2400,2250)/1000</f>
        <v>0.40500000000000008</v>
      </c>
      <c r="P54" s="356"/>
    </row>
    <row r="58" spans="1:17" ht="15.75" x14ac:dyDescent="0.25">
      <c r="A58" s="377" t="s">
        <v>196</v>
      </c>
      <c r="B58" s="377"/>
      <c r="C58" s="377"/>
      <c r="D58" s="377"/>
      <c r="E58" s="377"/>
      <c r="F58" s="377"/>
      <c r="G58" s="377"/>
      <c r="H58" s="377"/>
      <c r="I58" s="377"/>
      <c r="J58" s="377"/>
      <c r="K58" s="377"/>
      <c r="L58" s="377"/>
      <c r="M58" s="377"/>
      <c r="N58" s="377"/>
      <c r="O58" s="377"/>
      <c r="P58" s="377"/>
      <c r="Q58" s="377"/>
    </row>
    <row r="59" spans="1:17" customFormat="1" x14ac:dyDescent="0.25">
      <c r="A59" s="325" t="s">
        <v>31</v>
      </c>
      <c r="B59" s="325"/>
      <c r="C59" s="59">
        <v>5</v>
      </c>
      <c r="D59" s="2"/>
      <c r="E59" s="376" t="s">
        <v>205</v>
      </c>
      <c r="F59" s="376"/>
      <c r="G59" s="2"/>
    </row>
    <row r="60" spans="1:17" customFormat="1" x14ac:dyDescent="0.25">
      <c r="A60" s="59"/>
      <c r="D60" s="60">
        <v>1</v>
      </c>
    </row>
    <row r="61" spans="1:17" customFormat="1" x14ac:dyDescent="0.25">
      <c r="A61" s="219">
        <v>1</v>
      </c>
      <c r="B61" s="219">
        <v>2</v>
      </c>
      <c r="C61" s="219">
        <v>3</v>
      </c>
      <c r="D61" s="219">
        <v>4</v>
      </c>
      <c r="E61" s="219">
        <v>5</v>
      </c>
      <c r="F61" s="219">
        <v>6</v>
      </c>
      <c r="I61" s="2"/>
      <c r="J61" s="2"/>
    </row>
    <row r="62" spans="1:17" customFormat="1" x14ac:dyDescent="0.25">
      <c r="A62" s="220">
        <v>0.91</v>
      </c>
      <c r="B62" s="220">
        <v>3.6</v>
      </c>
      <c r="C62" s="220">
        <v>3.6</v>
      </c>
      <c r="D62" s="220">
        <v>3.6</v>
      </c>
      <c r="E62" s="220">
        <v>0.91</v>
      </c>
      <c r="F62" s="220">
        <v>0.9</v>
      </c>
    </row>
    <row r="63" spans="1:17" customFormat="1" x14ac:dyDescent="0.25"/>
    <row r="64" spans="1:17" customFormat="1" x14ac:dyDescent="0.25"/>
    <row r="65" spans="1:17" customFormat="1" x14ac:dyDescent="0.25"/>
    <row r="66" spans="1:17" customFormat="1" x14ac:dyDescent="0.25"/>
    <row r="67" spans="1:17" customFormat="1" x14ac:dyDescent="0.25"/>
    <row r="68" spans="1:17" customFormat="1" x14ac:dyDescent="0.25"/>
    <row r="69" spans="1:17" customFormat="1" x14ac:dyDescent="0.25">
      <c r="B69" s="71" t="s">
        <v>32</v>
      </c>
      <c r="C69" s="378" t="str">
        <f>CONCATENATE(FIXED(J33,2),"m * 1.00 m *2400 kg/m³")</f>
        <v>0.24m * 1.00 m *2400 kg/m³</v>
      </c>
      <c r="D69" s="378"/>
      <c r="E69" s="378"/>
      <c r="F69" s="381">
        <f>J33*1*2400</f>
        <v>576</v>
      </c>
      <c r="G69" s="381"/>
    </row>
    <row r="70" spans="1:17" customFormat="1" x14ac:dyDescent="0.25">
      <c r="B70" s="71" t="s">
        <v>197</v>
      </c>
      <c r="C70" s="378" t="str">
        <f>CONCATENATE(FIXED(I8,2),"m * 1.00 m *",IF(F53="Concreto",2400,2250),"kg/m³")</f>
        <v>0.05m * 1.00 m *2250kg/m³</v>
      </c>
      <c r="D70" s="378"/>
      <c r="E70" s="378"/>
      <c r="F70" s="381">
        <f>I8*1*IF(F53="Concreto",2400,2250)</f>
        <v>112.5</v>
      </c>
      <c r="G70" s="381"/>
    </row>
    <row r="71" spans="1:17" s="67" customFormat="1" x14ac:dyDescent="0.25">
      <c r="B71" s="362" t="s">
        <v>198</v>
      </c>
      <c r="C71" s="362"/>
      <c r="D71" s="362"/>
      <c r="E71" s="216"/>
      <c r="F71" s="217">
        <f>G42+G41</f>
        <v>15</v>
      </c>
      <c r="G71" s="382" t="e">
        <f>#REF!*#REF!</f>
        <v>#REF!</v>
      </c>
      <c r="H71" s="382"/>
    </row>
    <row r="72" spans="1:17" customFormat="1" x14ac:dyDescent="0.25">
      <c r="A72" s="63"/>
      <c r="B72" s="58" t="s">
        <v>199</v>
      </c>
      <c r="C72" s="58"/>
      <c r="D72" s="20"/>
      <c r="E72" s="21"/>
      <c r="F72" s="217">
        <f>G43</f>
        <v>0</v>
      </c>
      <c r="G72" s="382" t="e">
        <f>#REF!*#REF!</f>
        <v>#REF!</v>
      </c>
      <c r="H72" s="382"/>
    </row>
    <row r="73" spans="1:17" x14ac:dyDescent="0.25">
      <c r="B73" s="23" t="s">
        <v>200</v>
      </c>
      <c r="C73" s="53"/>
      <c r="E73" s="21"/>
      <c r="F73" s="217">
        <f>G47</f>
        <v>0</v>
      </c>
      <c r="G73" s="380" t="e">
        <f>#REF!</f>
        <v>#REF!</v>
      </c>
      <c r="H73" s="380"/>
      <c r="I73" s="25"/>
      <c r="J73" s="25"/>
      <c r="K73" s="3"/>
      <c r="L73" s="3"/>
      <c r="M73" s="3"/>
      <c r="N73" s="3"/>
      <c r="O73" s="3"/>
      <c r="P73" s="3"/>
    </row>
    <row r="76" spans="1:17" ht="21" x14ac:dyDescent="0.35">
      <c r="A76" s="379" t="s">
        <v>201</v>
      </c>
      <c r="B76" s="379"/>
      <c r="C76" s="379"/>
      <c r="D76" s="379"/>
      <c r="E76" s="379"/>
      <c r="F76" s="379"/>
      <c r="G76" s="379"/>
      <c r="H76" s="379"/>
      <c r="I76" s="379"/>
      <c r="J76" s="379"/>
      <c r="K76" s="379"/>
      <c r="L76" s="379"/>
      <c r="M76" s="379"/>
      <c r="N76" s="379"/>
      <c r="O76" s="379"/>
      <c r="P76" s="379"/>
      <c r="Q76" s="379"/>
    </row>
    <row r="77" spans="1:17" customFormat="1" x14ac:dyDescent="0.25"/>
    <row r="78" spans="1:17" customFormat="1" x14ac:dyDescent="0.25">
      <c r="A78" s="325" t="s">
        <v>31</v>
      </c>
      <c r="B78" s="325"/>
      <c r="C78" s="59">
        <v>1</v>
      </c>
      <c r="F78" s="60">
        <v>1</v>
      </c>
    </row>
    <row r="79" spans="1:17" customFormat="1" x14ac:dyDescent="0.25">
      <c r="B79" s="59"/>
      <c r="E79" s="60">
        <v>1</v>
      </c>
    </row>
    <row r="80" spans="1:17" customFormat="1" x14ac:dyDescent="0.25">
      <c r="B80" s="221">
        <v>1</v>
      </c>
      <c r="C80" s="221">
        <v>2</v>
      </c>
      <c r="D80" s="221">
        <v>3</v>
      </c>
      <c r="E80" s="221">
        <v>4</v>
      </c>
      <c r="F80" s="221">
        <v>5</v>
      </c>
      <c r="G80" s="221">
        <v>6</v>
      </c>
    </row>
    <row r="81" spans="1:7" customFormat="1" x14ac:dyDescent="0.25">
      <c r="B81" s="232">
        <v>43</v>
      </c>
      <c r="C81" s="232">
        <v>20</v>
      </c>
      <c r="D81" s="232">
        <v>20</v>
      </c>
      <c r="E81" s="232">
        <v>20</v>
      </c>
      <c r="F81" s="232">
        <v>20</v>
      </c>
      <c r="G81" s="232">
        <v>20</v>
      </c>
    </row>
    <row r="82" spans="1:7" customFormat="1" x14ac:dyDescent="0.25">
      <c r="A82" s="222" t="s">
        <v>202</v>
      </c>
      <c r="B82" s="233">
        <v>3</v>
      </c>
      <c r="C82" s="233">
        <v>3</v>
      </c>
      <c r="D82" s="233">
        <v>3</v>
      </c>
      <c r="E82" s="233">
        <v>3</v>
      </c>
      <c r="F82" s="233">
        <v>3</v>
      </c>
      <c r="G82" s="233">
        <v>3</v>
      </c>
    </row>
    <row r="83" spans="1:7" customFormat="1" x14ac:dyDescent="0.25">
      <c r="B83" s="311">
        <f>B82</f>
        <v>3</v>
      </c>
      <c r="C83" s="311">
        <f t="shared" ref="C83:G83" si="0">C82</f>
        <v>3</v>
      </c>
      <c r="D83" s="311">
        <f t="shared" si="0"/>
        <v>3</v>
      </c>
      <c r="E83" s="311">
        <f t="shared" si="0"/>
        <v>3</v>
      </c>
      <c r="F83" s="311">
        <f t="shared" si="0"/>
        <v>3</v>
      </c>
      <c r="G83" s="311">
        <f t="shared" si="0"/>
        <v>3</v>
      </c>
    </row>
    <row r="84" spans="1:7" customFormat="1" x14ac:dyDescent="0.25"/>
    <row r="85" spans="1:7" customFormat="1" x14ac:dyDescent="0.25"/>
    <row r="86" spans="1:7" customFormat="1" x14ac:dyDescent="0.25"/>
    <row r="87" spans="1:7" customFormat="1" x14ac:dyDescent="0.25"/>
    <row r="88" spans="1:7" customFormat="1" x14ac:dyDescent="0.25"/>
    <row r="89" spans="1:7" customFormat="1" x14ac:dyDescent="0.25"/>
    <row r="90" spans="1:7" customFormat="1" x14ac:dyDescent="0.25">
      <c r="A90" s="2"/>
    </row>
    <row r="91" spans="1:7" customFormat="1" x14ac:dyDescent="0.25"/>
    <row r="92" spans="1:7" customFormat="1" x14ac:dyDescent="0.25">
      <c r="A92" s="2"/>
    </row>
    <row r="93" spans="1:7" customFormat="1" x14ac:dyDescent="0.25"/>
  </sheetData>
  <mergeCells count="63">
    <mergeCell ref="A78:B78"/>
    <mergeCell ref="E59:F59"/>
    <mergeCell ref="J54:K54"/>
    <mergeCell ref="A58:Q58"/>
    <mergeCell ref="C69:E69"/>
    <mergeCell ref="C70:E70"/>
    <mergeCell ref="B71:D71"/>
    <mergeCell ref="A59:B59"/>
    <mergeCell ref="A76:Q76"/>
    <mergeCell ref="G73:H73"/>
    <mergeCell ref="F69:G69"/>
    <mergeCell ref="F70:G70"/>
    <mergeCell ref="G72:H72"/>
    <mergeCell ref="G71:H71"/>
    <mergeCell ref="A1:C1"/>
    <mergeCell ref="A2:C2"/>
    <mergeCell ref="A3:C3"/>
    <mergeCell ref="B38:P38"/>
    <mergeCell ref="D39:F39"/>
    <mergeCell ref="L39:N39"/>
    <mergeCell ref="I8:K8"/>
    <mergeCell ref="C13:D13"/>
    <mergeCell ref="D14:D15"/>
    <mergeCell ref="Q12:Q13"/>
    <mergeCell ref="B41:C41"/>
    <mergeCell ref="G41:H41"/>
    <mergeCell ref="J41:K41"/>
    <mergeCell ref="O41:P41"/>
    <mergeCell ref="F17:G17"/>
    <mergeCell ref="K17:L17"/>
    <mergeCell ref="G19:H19"/>
    <mergeCell ref="B40:D40"/>
    <mergeCell ref="J40:L40"/>
    <mergeCell ref="A22:O22"/>
    <mergeCell ref="G32:H32"/>
    <mergeCell ref="G33:H33"/>
    <mergeCell ref="G34:H34"/>
    <mergeCell ref="G47:H47"/>
    <mergeCell ref="O54:P54"/>
    <mergeCell ref="B50:F50"/>
    <mergeCell ref="C51:F51"/>
    <mergeCell ref="G51:H51"/>
    <mergeCell ref="K51:N51"/>
    <mergeCell ref="O51:P51"/>
    <mergeCell ref="B53:E53"/>
    <mergeCell ref="F53:G53"/>
    <mergeCell ref="B54:C54"/>
    <mergeCell ref="G54:H54"/>
    <mergeCell ref="G48:H48"/>
    <mergeCell ref="O42:P42"/>
    <mergeCell ref="G42:H42"/>
    <mergeCell ref="J42:K42"/>
    <mergeCell ref="B43:C43"/>
    <mergeCell ref="G43:H43"/>
    <mergeCell ref="J43:K43"/>
    <mergeCell ref="O43:P43"/>
    <mergeCell ref="B46:C46"/>
    <mergeCell ref="G46:H46"/>
    <mergeCell ref="B44:C44"/>
    <mergeCell ref="G44:H44"/>
    <mergeCell ref="O44:P44"/>
    <mergeCell ref="B45:C45"/>
    <mergeCell ref="G45:H45"/>
  </mergeCells>
  <conditionalFormatting sqref="B61:F62">
    <cfRule type="expression" dxfId="1" priority="2">
      <formula>B$61&gt;$C$59</formula>
    </cfRule>
  </conditionalFormatting>
  <conditionalFormatting sqref="C80:G82">
    <cfRule type="expression" dxfId="0" priority="1">
      <formula>C$80&gt;$C$78</formula>
    </cfRule>
  </conditionalFormatting>
  <dataValidations count="10">
    <dataValidation type="decimal" operator="greaterThanOrEqual" allowBlank="1" showInputMessage="1" showErrorMessage="1" errorTitle="H.viga" error="La altura de la viga tiene que ser mayor al H.viga.min" sqref="A3:C4">
      <formula1>A2</formula1>
    </dataValidation>
    <dataValidation type="list" allowBlank="1" showInputMessage="1" showErrorMessage="1" sqref="F53">
      <formula1>"Concreto, Asfalto"</formula1>
    </dataValidation>
    <dataValidation type="decimal" operator="greaterThan" allowBlank="1" showInputMessage="1" showErrorMessage="1" errorTitle="ERROR DE LONGITUD" error="La longitud debe ser mayor que 0 (cero)" prompt="Long. del Tramo" sqref="B81:G81">
      <formula1>0</formula1>
    </dataValidation>
    <dataValidation type="list" showInputMessage="1" showErrorMessage="1" sqref="A60 B79">
      <formula1>"1,2,3,4,5,6,7,8,9"</formula1>
    </dataValidation>
    <dataValidation type="list" allowBlank="1" showInputMessage="1" showErrorMessage="1" sqref="C59">
      <formula1>"1,2,3,4,5,6"</formula1>
    </dataValidation>
    <dataValidation type="list" showInputMessage="1" showErrorMessage="1" sqref="C78">
      <formula1>"1,2,3,4,5,6"</formula1>
    </dataValidation>
    <dataValidation allowBlank="1" showInputMessage="1" showErrorMessage="1" prompt="# de diafragmas dentro de la luz." sqref="G82"/>
    <dataValidation type="list" allowBlank="1" showInputMessage="1" showErrorMessage="1" sqref="E59:F59">
      <formula1>"Volado,Sin Volado"</formula1>
    </dataValidation>
    <dataValidation type="whole" allowBlank="1" showInputMessage="1" showErrorMessage="1" errorTitle="NUMERO DE DIARAGMAS" error="Maximo número de diafragmas es tres (3)" prompt="# de diafragmas dentro de la luz." sqref="B82:F82">
      <formula1>0</formula1>
      <formula2>3</formula2>
    </dataValidation>
    <dataValidation type="decimal" operator="greaterThan" allowBlank="1" showInputMessage="1" showErrorMessage="1" errorTitle="ERROR DE LONGITUD" error="La longitud debe ser un número mayor que 0 (cero)" prompt="Long. del Tramo" sqref="A62:F62">
      <formula1>0</formula1>
    </dataValidation>
  </dataValidations>
  <pageMargins left="0.7" right="0.7" top="0.75" bottom="0.75" header="0.3" footer="0.3"/>
  <pageSetup orientation="portrait" horizontalDpi="4294967293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72" r:id="rId4" name="Option Button 4">
              <controlPr defaultSize="0" autoFill="0" autoLine="0" autoPict="0">
                <anchor moveWithCells="1">
                  <from>
                    <xdr:col>5</xdr:col>
                    <xdr:colOff>133350</xdr:colOff>
                    <xdr:row>77</xdr:row>
                    <xdr:rowOff>19050</xdr:rowOff>
                  </from>
                  <to>
                    <xdr:col>6</xdr:col>
                    <xdr:colOff>561975</xdr:colOff>
                    <xdr:row>77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r:id="rId5" name="Option Button 5">
              <controlPr defaultSize="0" autoFill="0" autoLine="0" autoPict="0">
                <anchor moveWithCells="1">
                  <from>
                    <xdr:col>3</xdr:col>
                    <xdr:colOff>285750</xdr:colOff>
                    <xdr:row>77</xdr:row>
                    <xdr:rowOff>19050</xdr:rowOff>
                  </from>
                  <to>
                    <xdr:col>5</xdr:col>
                    <xdr:colOff>47625</xdr:colOff>
                    <xdr:row>77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r:id="rId6" name="Option Button 6">
              <controlPr defaultSize="0" autoFill="0" autoLine="0" autoPict="0">
                <anchor moveWithCells="1">
                  <from>
                    <xdr:col>7</xdr:col>
                    <xdr:colOff>66675</xdr:colOff>
                    <xdr:row>77</xdr:row>
                    <xdr:rowOff>19050</xdr:rowOff>
                  </from>
                  <to>
                    <xdr:col>9</xdr:col>
                    <xdr:colOff>9525</xdr:colOff>
                    <xdr:row>77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r:id="rId7" name="Option Button 7">
              <controlPr defaultSize="0" autoFill="0" autoLine="0" autoPict="0">
                <anchor moveWithCells="1">
                  <from>
                    <xdr:col>9</xdr:col>
                    <xdr:colOff>85725</xdr:colOff>
                    <xdr:row>77</xdr:row>
                    <xdr:rowOff>19050</xdr:rowOff>
                  </from>
                  <to>
                    <xdr:col>12</xdr:col>
                    <xdr:colOff>0</xdr:colOff>
                    <xdr:row>77</xdr:row>
                    <xdr:rowOff>171450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C10"/>
  <sheetViews>
    <sheetView workbookViewId="0">
      <selection sqref="A1:C1"/>
    </sheetView>
  </sheetViews>
  <sheetFormatPr baseColWidth="10" defaultRowHeight="15" x14ac:dyDescent="0.25"/>
  <sheetData>
    <row r="1" spans="1:3" x14ac:dyDescent="0.25">
      <c r="A1" s="383" t="s">
        <v>27</v>
      </c>
      <c r="B1" s="384"/>
      <c r="C1" s="385"/>
    </row>
    <row r="2" spans="1:3" ht="15.75" thickBot="1" x14ac:dyDescent="0.3">
      <c r="A2" s="38" t="s">
        <v>28</v>
      </c>
      <c r="B2" s="39" t="s">
        <v>29</v>
      </c>
      <c r="C2" s="40" t="s">
        <v>30</v>
      </c>
    </row>
    <row r="3" spans="1:3" x14ac:dyDescent="0.25">
      <c r="A3" s="41">
        <v>6</v>
      </c>
      <c r="B3" s="42">
        <v>0.28000000000000003</v>
      </c>
      <c r="C3" s="43">
        <v>0.20699999999999999</v>
      </c>
    </row>
    <row r="4" spans="1:3" x14ac:dyDescent="0.25">
      <c r="A4" s="44">
        <v>8</v>
      </c>
      <c r="B4" s="45">
        <v>0.5</v>
      </c>
      <c r="C4" s="46">
        <v>0.371</v>
      </c>
    </row>
    <row r="5" spans="1:3" x14ac:dyDescent="0.25">
      <c r="A5" s="47">
        <v>0.375</v>
      </c>
      <c r="B5" s="45">
        <v>0.71</v>
      </c>
      <c r="C5" s="46">
        <v>0.52600000000000002</v>
      </c>
    </row>
    <row r="6" spans="1:3" x14ac:dyDescent="0.25">
      <c r="A6" s="47">
        <v>0.5</v>
      </c>
      <c r="B6" s="45">
        <v>1.29</v>
      </c>
      <c r="C6" s="46">
        <v>0.93400000000000005</v>
      </c>
    </row>
    <row r="7" spans="1:3" x14ac:dyDescent="0.25">
      <c r="A7" s="47">
        <v>0.625</v>
      </c>
      <c r="B7" s="45">
        <v>1.99</v>
      </c>
      <c r="C7" s="46">
        <v>1.4590000000000001</v>
      </c>
    </row>
    <row r="8" spans="1:3" x14ac:dyDescent="0.25">
      <c r="A8" s="47">
        <v>0.75</v>
      </c>
      <c r="B8" s="45">
        <v>2.85</v>
      </c>
      <c r="C8" s="46">
        <v>2.101</v>
      </c>
    </row>
    <row r="9" spans="1:3" x14ac:dyDescent="0.25">
      <c r="A9" s="48">
        <v>1</v>
      </c>
      <c r="B9" s="45">
        <v>5.0999999999999996</v>
      </c>
      <c r="C9" s="46">
        <v>3.7349999999999999</v>
      </c>
    </row>
    <row r="10" spans="1:3" ht="15.75" thickBot="1" x14ac:dyDescent="0.3">
      <c r="A10" s="49">
        <v>1.375</v>
      </c>
      <c r="B10" s="50">
        <v>10.06</v>
      </c>
      <c r="C10" s="51">
        <v>7.4429999999999996</v>
      </c>
    </row>
  </sheetData>
  <mergeCells count="1">
    <mergeCell ref="A1:C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>
    <tabColor rgb="FFFF0000"/>
  </sheetPr>
  <dimension ref="B1:J23"/>
  <sheetViews>
    <sheetView tabSelected="1" workbookViewId="0">
      <selection activeCell="E10" sqref="E10"/>
    </sheetView>
  </sheetViews>
  <sheetFormatPr baseColWidth="10" defaultRowHeight="15" x14ac:dyDescent="0.25"/>
  <sheetData>
    <row r="1" spans="2:10" x14ac:dyDescent="0.25">
      <c r="B1" t="s">
        <v>214</v>
      </c>
      <c r="C1" t="s">
        <v>215</v>
      </c>
      <c r="D1" t="s">
        <v>216</v>
      </c>
      <c r="E1" t="s">
        <v>215</v>
      </c>
    </row>
    <row r="2" spans="2:10" x14ac:dyDescent="0.25">
      <c r="B2" s="102">
        <v>-49436</v>
      </c>
      <c r="C2" s="102">
        <v>438360</v>
      </c>
      <c r="D2" s="102">
        <v>0</v>
      </c>
      <c r="E2" s="102">
        <v>0</v>
      </c>
    </row>
    <row r="3" spans="2:10" x14ac:dyDescent="0.25">
      <c r="B3" s="102">
        <v>-50596</v>
      </c>
      <c r="C3" s="102">
        <v>368798</v>
      </c>
      <c r="D3" s="102">
        <v>-98873</v>
      </c>
      <c r="E3" s="102">
        <v>753875</v>
      </c>
    </row>
    <row r="4" spans="2:10" x14ac:dyDescent="0.25">
      <c r="B4" s="102">
        <v>-77894</v>
      </c>
      <c r="C4" s="102">
        <v>303113</v>
      </c>
      <c r="D4" s="102">
        <v>-197746</v>
      </c>
      <c r="E4" s="102">
        <v>1268000</v>
      </c>
    </row>
    <row r="5" spans="2:10" x14ac:dyDescent="0.25">
      <c r="B5" s="102">
        <v>-119074</v>
      </c>
      <c r="C5" s="102">
        <v>241869</v>
      </c>
      <c r="D5" s="102">
        <v>-296619</v>
      </c>
      <c r="E5" s="102">
        <v>1556000</v>
      </c>
    </row>
    <row r="6" spans="2:10" x14ac:dyDescent="0.25">
      <c r="B6" s="102">
        <v>-167406</v>
      </c>
      <c r="C6" s="102">
        <v>185771</v>
      </c>
      <c r="D6" s="102">
        <v>-395492</v>
      </c>
      <c r="E6" s="102">
        <v>1684000</v>
      </c>
    </row>
    <row r="7" spans="2:10" x14ac:dyDescent="0.25">
      <c r="B7" s="102">
        <v>-225936</v>
      </c>
      <c r="C7" s="102">
        <v>135158</v>
      </c>
      <c r="D7" s="102">
        <v>-494366</v>
      </c>
      <c r="E7" s="102">
        <v>1649000</v>
      </c>
    </row>
    <row r="8" spans="2:10" x14ac:dyDescent="0.25">
      <c r="B8" s="102">
        <v>-285861</v>
      </c>
      <c r="C8" s="102">
        <v>91444</v>
      </c>
      <c r="D8" s="102">
        <v>-593239</v>
      </c>
      <c r="E8" s="102">
        <v>1482000</v>
      </c>
    </row>
    <row r="9" spans="2:10" x14ac:dyDescent="0.25">
      <c r="B9" s="102">
        <v>-344635</v>
      </c>
      <c r="C9" s="102">
        <v>59640</v>
      </c>
      <c r="D9" s="102">
        <v>-692112</v>
      </c>
      <c r="E9" s="102">
        <v>1145000</v>
      </c>
    </row>
    <row r="10" spans="2:10" x14ac:dyDescent="0.25">
      <c r="B10" s="102">
        <v>-401443</v>
      </c>
      <c r="C10" s="102">
        <v>33497</v>
      </c>
      <c r="D10" s="102">
        <v>-790985</v>
      </c>
      <c r="E10" s="102">
        <v>674151</v>
      </c>
    </row>
    <row r="11" spans="2:10" x14ac:dyDescent="0.25">
      <c r="B11" s="102">
        <v>-455401</v>
      </c>
      <c r="C11" s="102">
        <v>12258</v>
      </c>
      <c r="D11" s="102">
        <v>-1060000</v>
      </c>
      <c r="E11" s="102">
        <v>261287</v>
      </c>
      <c r="J11" s="309"/>
    </row>
    <row r="12" spans="2:10" x14ac:dyDescent="0.25">
      <c r="B12" s="102">
        <v>-505711</v>
      </c>
      <c r="C12" s="102">
        <v>0</v>
      </c>
      <c r="D12" s="102">
        <v>-1637000</v>
      </c>
      <c r="E12" s="102">
        <v>0</v>
      </c>
    </row>
    <row r="13" spans="2:10" x14ac:dyDescent="0.25">
      <c r="B13" s="102">
        <v>0</v>
      </c>
      <c r="C13" s="102">
        <v>493731</v>
      </c>
      <c r="D13" s="102">
        <v>-1637000</v>
      </c>
      <c r="E13" s="102">
        <v>0</v>
      </c>
    </row>
    <row r="14" spans="2:10" x14ac:dyDescent="0.25">
      <c r="B14" s="102">
        <v>-12258</v>
      </c>
      <c r="C14" s="102">
        <v>455401</v>
      </c>
      <c r="D14" s="102">
        <v>-1060000</v>
      </c>
      <c r="E14" s="102">
        <v>261287</v>
      </c>
    </row>
    <row r="15" spans="2:10" x14ac:dyDescent="0.25">
      <c r="B15" s="102">
        <v>-33497</v>
      </c>
      <c r="C15" s="102">
        <v>401443</v>
      </c>
      <c r="D15" s="102">
        <v>-790985</v>
      </c>
      <c r="E15" s="102">
        <v>674151</v>
      </c>
    </row>
    <row r="16" spans="2:10" x14ac:dyDescent="0.25">
      <c r="B16" s="102">
        <v>-59640</v>
      </c>
      <c r="C16" s="102">
        <v>344635</v>
      </c>
      <c r="D16" s="102">
        <v>-692112</v>
      </c>
      <c r="E16" s="102">
        <v>1145000</v>
      </c>
    </row>
    <row r="17" spans="2:5" x14ac:dyDescent="0.25">
      <c r="B17" s="102">
        <v>-91444</v>
      </c>
      <c r="C17" s="102">
        <v>285861</v>
      </c>
      <c r="D17" s="102">
        <v>-593239</v>
      </c>
      <c r="E17" s="102">
        <v>1482000</v>
      </c>
    </row>
    <row r="18" spans="2:5" x14ac:dyDescent="0.25">
      <c r="B18" s="102">
        <v>-135158</v>
      </c>
      <c r="C18" s="102">
        <v>225936</v>
      </c>
      <c r="D18" s="102">
        <v>-494366</v>
      </c>
      <c r="E18" s="102">
        <v>1649000</v>
      </c>
    </row>
    <row r="19" spans="2:5" x14ac:dyDescent="0.25">
      <c r="B19" s="102">
        <v>-185771</v>
      </c>
      <c r="C19" s="102">
        <v>167406</v>
      </c>
      <c r="D19" s="102">
        <v>-395492</v>
      </c>
      <c r="E19" s="102">
        <v>1684000</v>
      </c>
    </row>
    <row r="20" spans="2:5" x14ac:dyDescent="0.25">
      <c r="B20" s="102">
        <v>-241869</v>
      </c>
      <c r="C20" s="102">
        <v>119074</v>
      </c>
      <c r="D20" s="102">
        <v>-296619</v>
      </c>
      <c r="E20" s="102">
        <v>1556000</v>
      </c>
    </row>
    <row r="21" spans="2:5" x14ac:dyDescent="0.25">
      <c r="B21" s="102">
        <v>-303113</v>
      </c>
      <c r="C21" s="102">
        <v>77894</v>
      </c>
      <c r="D21" s="102">
        <v>-197746</v>
      </c>
      <c r="E21" s="102">
        <v>1268000</v>
      </c>
    </row>
    <row r="22" spans="2:5" x14ac:dyDescent="0.25">
      <c r="B22" s="102">
        <v>-368798</v>
      </c>
      <c r="C22" s="102">
        <v>50596</v>
      </c>
      <c r="D22" s="102">
        <v>-98873</v>
      </c>
      <c r="E22" s="102">
        <v>753875</v>
      </c>
    </row>
    <row r="23" spans="2:5" x14ac:dyDescent="0.25">
      <c r="B23" s="102">
        <v>-438360</v>
      </c>
      <c r="C23" s="102">
        <v>49436</v>
      </c>
      <c r="D23" s="102">
        <v>0</v>
      </c>
      <c r="E23" s="102"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/>
  <dimension ref="A1:DU461"/>
  <sheetViews>
    <sheetView topLeftCell="A429" workbookViewId="0"/>
  </sheetViews>
  <sheetFormatPr baseColWidth="10" defaultRowHeight="15" outlineLevelRow="1" x14ac:dyDescent="0.25"/>
  <cols>
    <col min="1" max="1" width="12" customWidth="1"/>
    <col min="2" max="92" width="11.42578125" customWidth="1"/>
  </cols>
  <sheetData>
    <row r="1" spans="1:58" x14ac:dyDescent="0.25">
      <c r="A1" s="64">
        <v>1</v>
      </c>
      <c r="C1" s="65">
        <v>1</v>
      </c>
      <c r="D1" s="66">
        <v>1</v>
      </c>
      <c r="F1" s="331">
        <v>1</v>
      </c>
      <c r="G1" s="331"/>
      <c r="K1" s="67"/>
    </row>
    <row r="2" spans="1:58" x14ac:dyDescent="0.25">
      <c r="E2" s="61">
        <f>INICIO!B80</f>
        <v>1</v>
      </c>
      <c r="F2" s="61">
        <f>INICIO!C80</f>
        <v>2</v>
      </c>
      <c r="G2" s="61">
        <f>INICIO!D80</f>
        <v>3</v>
      </c>
      <c r="H2" s="61">
        <f>INICIO!E80</f>
        <v>4</v>
      </c>
      <c r="I2" s="61">
        <f>INICIO!F80</f>
        <v>5</v>
      </c>
      <c r="J2" s="61">
        <f>INICIO!G80</f>
        <v>6</v>
      </c>
      <c r="P2" s="68" t="s">
        <v>33</v>
      </c>
      <c r="Q2" s="69">
        <v>2</v>
      </c>
    </row>
    <row r="3" spans="1:58" ht="15" customHeight="1" x14ac:dyDescent="0.25">
      <c r="D3" s="70">
        <v>0</v>
      </c>
      <c r="E3" s="62">
        <f>INICIO!B81</f>
        <v>43</v>
      </c>
      <c r="F3" s="62">
        <f>IF(F2&gt;INICIO!$C$78,0,INICIO!C81)</f>
        <v>0</v>
      </c>
      <c r="G3" s="62">
        <f>IF(G2&gt;INICIO!$C$78,0,INICIO!D81)</f>
        <v>0</v>
      </c>
      <c r="H3" s="62">
        <f>IF(H2&gt;INICIO!$C$78,0,INICIO!E81)</f>
        <v>0</v>
      </c>
      <c r="I3" s="62">
        <f>IF(I2&gt;INICIO!$C$78,0,INICIO!F81)</f>
        <v>0</v>
      </c>
      <c r="J3" s="62">
        <f>IF(J2&gt;INICIO!$C$78,0,INICIO!G81)</f>
        <v>0</v>
      </c>
    </row>
    <row r="4" spans="1:58" s="71" customFormat="1" ht="15" customHeight="1" x14ac:dyDescent="0.2">
      <c r="D4" s="71">
        <f>IF(OR(Q2=1,Q2=4),E3,0)</f>
        <v>0</v>
      </c>
      <c r="E4" s="72">
        <f>E6</f>
        <v>43</v>
      </c>
      <c r="F4" s="72">
        <f t="shared" ref="F4:J4" si="0">IF(AND(G3=0,OR($Q2=3,$Q2=4)),$E3,F6)</f>
        <v>43</v>
      </c>
      <c r="G4" s="72">
        <f t="shared" si="0"/>
        <v>43</v>
      </c>
      <c r="H4" s="72">
        <f t="shared" si="0"/>
        <v>43</v>
      </c>
      <c r="I4" s="72">
        <f t="shared" si="0"/>
        <v>43</v>
      </c>
      <c r="J4" s="72">
        <f t="shared" si="0"/>
        <v>43</v>
      </c>
    </row>
    <row r="5" spans="1:58" s="71" customFormat="1" ht="15" customHeight="1" x14ac:dyDescent="0.2">
      <c r="D5" s="71">
        <v>1.4999999999999999E-2</v>
      </c>
      <c r="E5" s="71">
        <f t="shared" ref="E5:J5" si="1">D5</f>
        <v>1.4999999999999999E-2</v>
      </c>
      <c r="F5" s="71">
        <f t="shared" si="1"/>
        <v>1.4999999999999999E-2</v>
      </c>
      <c r="G5" s="71">
        <f t="shared" si="1"/>
        <v>1.4999999999999999E-2</v>
      </c>
      <c r="H5" s="71">
        <f t="shared" si="1"/>
        <v>1.4999999999999999E-2</v>
      </c>
      <c r="I5" s="71">
        <f t="shared" si="1"/>
        <v>1.4999999999999999E-2</v>
      </c>
      <c r="J5" s="71">
        <f t="shared" si="1"/>
        <v>1.4999999999999999E-2</v>
      </c>
    </row>
    <row r="6" spans="1:58" s="73" customFormat="1" ht="15" customHeight="1" x14ac:dyDescent="0.2">
      <c r="D6" s="71">
        <f>D3</f>
        <v>0</v>
      </c>
      <c r="E6" s="74">
        <f>SUM($D3:E3)</f>
        <v>43</v>
      </c>
      <c r="F6" s="74">
        <f>SUM($D3:F3)</f>
        <v>43</v>
      </c>
      <c r="G6" s="74">
        <f>SUM($D3:G3)</f>
        <v>43</v>
      </c>
      <c r="H6" s="74">
        <f>SUM($D3:H3)</f>
        <v>43</v>
      </c>
      <c r="I6" s="74">
        <f>SUM($D3:I3)</f>
        <v>43</v>
      </c>
      <c r="J6" s="74">
        <f>SUM($D3:J3)</f>
        <v>43</v>
      </c>
    </row>
    <row r="7" spans="1:58" s="73" customFormat="1" ht="15" customHeight="1" x14ac:dyDescent="0.2">
      <c r="C7" s="75"/>
      <c r="D7" s="71">
        <f>D5+0.019</f>
        <v>3.4000000000000002E-2</v>
      </c>
      <c r="E7" s="71">
        <f t="shared" ref="E7:J7" si="2">D7</f>
        <v>3.4000000000000002E-2</v>
      </c>
      <c r="F7" s="71">
        <f t="shared" si="2"/>
        <v>3.4000000000000002E-2</v>
      </c>
      <c r="G7" s="71">
        <f t="shared" si="2"/>
        <v>3.4000000000000002E-2</v>
      </c>
      <c r="H7" s="71">
        <f t="shared" si="2"/>
        <v>3.4000000000000002E-2</v>
      </c>
      <c r="I7" s="71">
        <f t="shared" si="2"/>
        <v>3.4000000000000002E-2</v>
      </c>
      <c r="J7" s="71">
        <f t="shared" si="2"/>
        <v>3.4000000000000002E-2</v>
      </c>
    </row>
    <row r="8" spans="1:58" s="52" customFormat="1" ht="15" customHeight="1" x14ac:dyDescent="0.25">
      <c r="A8" s="315" t="s">
        <v>34</v>
      </c>
      <c r="B8" s="315"/>
      <c r="C8" s="315"/>
      <c r="D8" s="315"/>
      <c r="E8"/>
      <c r="F8"/>
      <c r="G8"/>
      <c r="H8"/>
      <c r="I8"/>
      <c r="J8"/>
      <c r="K8"/>
      <c r="L8"/>
      <c r="M8"/>
    </row>
    <row r="9" spans="1:58" s="52" customFormat="1" ht="15" hidden="1" customHeight="1" outlineLevel="1" x14ac:dyDescent="0.25">
      <c r="C9" s="76"/>
      <c r="D9"/>
      <c r="E9"/>
      <c r="F9"/>
      <c r="G9"/>
      <c r="H9"/>
      <c r="I9"/>
      <c r="J9"/>
      <c r="K9"/>
      <c r="L9"/>
      <c r="M9"/>
    </row>
    <row r="10" spans="1:58" s="77" customFormat="1" hidden="1" outlineLevel="1" x14ac:dyDescent="0.25">
      <c r="C10" s="78">
        <f>F1*C1/'Calculo VIGA'!E3</f>
        <v>2.3255813953488372E-2</v>
      </c>
      <c r="D10" s="79">
        <f>-C10</f>
        <v>-2.3255813953488372E-2</v>
      </c>
      <c r="E10" s="79">
        <v>0</v>
      </c>
      <c r="F10" s="79">
        <v>0</v>
      </c>
      <c r="G10" s="79">
        <v>0</v>
      </c>
      <c r="H10" s="80">
        <v>0</v>
      </c>
      <c r="K10" s="78">
        <f t="array" ref="K10:P15">MMULT(MMULT(MINVERSE(TRANSPOSE($BA10:$BF15)),K18:P23),MINVERSE($BA10:$BF15))</f>
        <v>0</v>
      </c>
      <c r="L10" s="79">
        <v>0</v>
      </c>
      <c r="M10" s="79">
        <v>0</v>
      </c>
      <c r="N10" s="79">
        <v>0</v>
      </c>
      <c r="O10" s="79">
        <v>0</v>
      </c>
      <c r="P10" s="80">
        <v>0</v>
      </c>
      <c r="S10" s="78">
        <f t="array" ref="S10:X15">MMULT(MMULT(MINVERSE(TRANSPOSE($BA10:$BF15)),S18:X23),MINVERSE($BA10:$BF15))</f>
        <v>0</v>
      </c>
      <c r="T10" s="79">
        <v>0</v>
      </c>
      <c r="U10" s="79">
        <v>0</v>
      </c>
      <c r="V10" s="79">
        <v>0</v>
      </c>
      <c r="W10" s="79">
        <v>0</v>
      </c>
      <c r="X10" s="80">
        <v>0</v>
      </c>
      <c r="AA10" s="78">
        <f t="array" ref="AA10:AF15">MMULT(MMULT(MINVERSE(TRANSPOSE($BA10:$BF15)),AA18:AF23),MINVERSE($BA10:$BF15))</f>
        <v>0</v>
      </c>
      <c r="AB10" s="79">
        <v>0</v>
      </c>
      <c r="AC10" s="79">
        <v>0</v>
      </c>
      <c r="AD10" s="79">
        <v>0</v>
      </c>
      <c r="AE10" s="79">
        <v>0</v>
      </c>
      <c r="AF10" s="80">
        <v>0</v>
      </c>
      <c r="AI10" s="78">
        <f t="array" ref="AI10:AN15">MMULT(MMULT(MINVERSE(TRANSPOSE($BA10:$BF15)),AI18:AN23),MINVERSE($BA10:$BF15))</f>
        <v>0</v>
      </c>
      <c r="AJ10" s="79">
        <v>0</v>
      </c>
      <c r="AK10" s="79">
        <v>0</v>
      </c>
      <c r="AL10" s="79">
        <v>0</v>
      </c>
      <c r="AM10" s="79">
        <v>0</v>
      </c>
      <c r="AN10" s="80">
        <v>0</v>
      </c>
      <c r="AQ10" s="78">
        <f t="array" ref="AQ10:AV15">MMULT(MMULT(MINVERSE(TRANSPOSE($BA10:$BF15)),AQ18:AV23),MINVERSE($BA10:$BF15))</f>
        <v>0</v>
      </c>
      <c r="AR10" s="79">
        <v>0</v>
      </c>
      <c r="AS10" s="79">
        <v>0</v>
      </c>
      <c r="AT10" s="79">
        <v>0</v>
      </c>
      <c r="AU10" s="79">
        <v>0</v>
      </c>
      <c r="AV10" s="80">
        <v>0</v>
      </c>
      <c r="BA10" s="82">
        <f>COS(RADIANS($K$1))</f>
        <v>1</v>
      </c>
      <c r="BB10" s="83">
        <f>SIN(RADIANS($K$1))</f>
        <v>0</v>
      </c>
      <c r="BC10" s="83">
        <v>0</v>
      </c>
      <c r="BD10" s="83">
        <v>0</v>
      </c>
      <c r="BE10" s="83">
        <v>0</v>
      </c>
      <c r="BF10" s="84">
        <v>0</v>
      </c>
    </row>
    <row r="11" spans="1:58" s="77" customFormat="1" hidden="1" outlineLevel="1" x14ac:dyDescent="0.25">
      <c r="C11" s="78">
        <f>D10</f>
        <v>-2.3255813953488372E-2</v>
      </c>
      <c r="D11" s="79">
        <f>C10</f>
        <v>2.3255813953488372E-2</v>
      </c>
      <c r="E11" s="79">
        <v>0</v>
      </c>
      <c r="F11" s="79">
        <v>0</v>
      </c>
      <c r="G11" s="79">
        <v>0</v>
      </c>
      <c r="H11" s="80">
        <v>0</v>
      </c>
      <c r="K11" s="78">
        <v>0</v>
      </c>
      <c r="L11" s="79">
        <v>0</v>
      </c>
      <c r="M11" s="79">
        <v>0</v>
      </c>
      <c r="N11" s="79">
        <v>0</v>
      </c>
      <c r="O11" s="79">
        <v>0</v>
      </c>
      <c r="P11" s="80">
        <v>0</v>
      </c>
      <c r="S11" s="78">
        <v>0</v>
      </c>
      <c r="T11" s="79">
        <v>0</v>
      </c>
      <c r="U11" s="79">
        <v>0</v>
      </c>
      <c r="V11" s="79">
        <v>0</v>
      </c>
      <c r="W11" s="79">
        <v>0</v>
      </c>
      <c r="X11" s="80">
        <v>0</v>
      </c>
      <c r="AA11" s="78">
        <v>0</v>
      </c>
      <c r="AB11" s="79">
        <v>0</v>
      </c>
      <c r="AC11" s="79">
        <v>0</v>
      </c>
      <c r="AD11" s="79">
        <v>0</v>
      </c>
      <c r="AE11" s="79">
        <v>0</v>
      </c>
      <c r="AF11" s="80">
        <v>0</v>
      </c>
      <c r="AI11" s="78">
        <v>0</v>
      </c>
      <c r="AJ11" s="79">
        <v>0</v>
      </c>
      <c r="AK11" s="79">
        <v>0</v>
      </c>
      <c r="AL11" s="79">
        <v>0</v>
      </c>
      <c r="AM11" s="79">
        <v>0</v>
      </c>
      <c r="AN11" s="80">
        <v>0</v>
      </c>
      <c r="AQ11" s="78">
        <v>0</v>
      </c>
      <c r="AR11" s="79">
        <v>0</v>
      </c>
      <c r="AS11" s="79">
        <v>0</v>
      </c>
      <c r="AT11" s="79">
        <v>0</v>
      </c>
      <c r="AU11" s="79">
        <v>0</v>
      </c>
      <c r="AV11" s="80">
        <v>0</v>
      </c>
      <c r="BA11" s="82">
        <v>0</v>
      </c>
      <c r="BB11" s="83">
        <v>0</v>
      </c>
      <c r="BC11" s="83">
        <v>0</v>
      </c>
      <c r="BD11" s="83">
        <f>BA10</f>
        <v>1</v>
      </c>
      <c r="BE11" s="83">
        <f>BB10</f>
        <v>0</v>
      </c>
      <c r="BF11" s="84">
        <v>0</v>
      </c>
    </row>
    <row r="12" spans="1:58" s="77" customFormat="1" hidden="1" outlineLevel="1" x14ac:dyDescent="0.25">
      <c r="B12" s="85">
        <v>1</v>
      </c>
      <c r="C12" s="78">
        <v>0</v>
      </c>
      <c r="D12" s="79">
        <v>0</v>
      </c>
      <c r="E12" s="79">
        <f>12*F1*D1/'Calculo VIGA'!E3^3</f>
        <v>1.5093010678305055E-4</v>
      </c>
      <c r="F12" s="79">
        <f>6*F1*D1/'Calculo VIGA'!E3^2</f>
        <v>3.2449972958355868E-3</v>
      </c>
      <c r="G12" s="79">
        <f>-E12</f>
        <v>-1.5093010678305055E-4</v>
      </c>
      <c r="H12" s="80">
        <f>F12</f>
        <v>3.2449972958355868E-3</v>
      </c>
      <c r="J12" s="85">
        <f>I20</f>
        <v>2</v>
      </c>
      <c r="K12" s="78">
        <v>0</v>
      </c>
      <c r="L12" s="79">
        <v>0</v>
      </c>
      <c r="M12" s="79">
        <v>0</v>
      </c>
      <c r="N12" s="79">
        <v>0</v>
      </c>
      <c r="O12" s="79">
        <v>0</v>
      </c>
      <c r="P12" s="80">
        <v>0</v>
      </c>
      <c r="R12" s="85">
        <f>Q20</f>
        <v>3</v>
      </c>
      <c r="S12" s="78">
        <v>0</v>
      </c>
      <c r="T12" s="79">
        <v>0</v>
      </c>
      <c r="U12" s="79">
        <v>0</v>
      </c>
      <c r="V12" s="79">
        <v>0</v>
      </c>
      <c r="W12" s="79">
        <v>0</v>
      </c>
      <c r="X12" s="80">
        <v>0</v>
      </c>
      <c r="Z12" s="85">
        <f>Y20</f>
        <v>4</v>
      </c>
      <c r="AA12" s="78">
        <v>0</v>
      </c>
      <c r="AB12" s="79">
        <v>0</v>
      </c>
      <c r="AC12" s="79">
        <v>0</v>
      </c>
      <c r="AD12" s="79">
        <v>0</v>
      </c>
      <c r="AE12" s="79">
        <v>0</v>
      </c>
      <c r="AF12" s="80">
        <v>0</v>
      </c>
      <c r="AH12" s="85">
        <f>AG20</f>
        <v>5</v>
      </c>
      <c r="AI12" s="78">
        <v>0</v>
      </c>
      <c r="AJ12" s="79">
        <v>0</v>
      </c>
      <c r="AK12" s="79">
        <v>0</v>
      </c>
      <c r="AL12" s="79">
        <v>0</v>
      </c>
      <c r="AM12" s="79">
        <v>0</v>
      </c>
      <c r="AN12" s="80">
        <v>0</v>
      </c>
      <c r="AP12" s="85">
        <f>AO20</f>
        <v>6</v>
      </c>
      <c r="AQ12" s="78">
        <v>0</v>
      </c>
      <c r="AR12" s="79">
        <v>0</v>
      </c>
      <c r="AS12" s="79">
        <v>0</v>
      </c>
      <c r="AT12" s="79">
        <v>0</v>
      </c>
      <c r="AU12" s="79">
        <v>0</v>
      </c>
      <c r="AV12" s="80">
        <v>0</v>
      </c>
      <c r="AZ12" s="86" t="s">
        <v>6</v>
      </c>
      <c r="BA12" s="82">
        <f>-BB10</f>
        <v>0</v>
      </c>
      <c r="BB12" s="83">
        <f>BD11</f>
        <v>1</v>
      </c>
      <c r="BC12" s="83">
        <v>0</v>
      </c>
      <c r="BD12" s="83">
        <v>0</v>
      </c>
      <c r="BE12" s="83">
        <v>0</v>
      </c>
      <c r="BF12" s="84">
        <v>0</v>
      </c>
    </row>
    <row r="13" spans="1:58" s="77" customFormat="1" hidden="1" outlineLevel="1" x14ac:dyDescent="0.25">
      <c r="C13" s="78">
        <v>0</v>
      </c>
      <c r="D13" s="79">
        <v>0</v>
      </c>
      <c r="E13" s="79">
        <f>F12</f>
        <v>3.2449972958355868E-3</v>
      </c>
      <c r="F13" s="79">
        <f>4*F1*D1/'Calculo VIGA'!E3</f>
        <v>9.3023255813953487E-2</v>
      </c>
      <c r="G13" s="79">
        <f>-F12</f>
        <v>-3.2449972958355868E-3</v>
      </c>
      <c r="H13" s="80">
        <f>2*F1*D1/'Calculo VIGA'!E3</f>
        <v>4.6511627906976744E-2</v>
      </c>
      <c r="K13" s="78">
        <v>0</v>
      </c>
      <c r="L13" s="79">
        <v>0</v>
      </c>
      <c r="M13" s="79">
        <v>0</v>
      </c>
      <c r="N13" s="79">
        <v>0</v>
      </c>
      <c r="O13" s="79">
        <v>0</v>
      </c>
      <c r="P13" s="80">
        <v>0</v>
      </c>
      <c r="S13" s="78">
        <v>0</v>
      </c>
      <c r="T13" s="79">
        <v>0</v>
      </c>
      <c r="U13" s="79">
        <v>0</v>
      </c>
      <c r="V13" s="79">
        <v>0</v>
      </c>
      <c r="W13" s="79">
        <v>0</v>
      </c>
      <c r="X13" s="80">
        <v>0</v>
      </c>
      <c r="AA13" s="78">
        <v>0</v>
      </c>
      <c r="AB13" s="79">
        <v>0</v>
      </c>
      <c r="AC13" s="79">
        <v>0</v>
      </c>
      <c r="AD13" s="79">
        <v>0</v>
      </c>
      <c r="AE13" s="79">
        <v>0</v>
      </c>
      <c r="AF13" s="80">
        <v>0</v>
      </c>
      <c r="AI13" s="78">
        <v>0</v>
      </c>
      <c r="AJ13" s="79">
        <v>0</v>
      </c>
      <c r="AK13" s="79">
        <v>0</v>
      </c>
      <c r="AL13" s="79">
        <v>0</v>
      </c>
      <c r="AM13" s="79">
        <v>0</v>
      </c>
      <c r="AN13" s="80">
        <v>0</v>
      </c>
      <c r="AQ13" s="78">
        <v>0</v>
      </c>
      <c r="AR13" s="79">
        <v>0</v>
      </c>
      <c r="AS13" s="79">
        <v>0</v>
      </c>
      <c r="AT13" s="79">
        <v>0</v>
      </c>
      <c r="AU13" s="79">
        <v>0</v>
      </c>
      <c r="AV13" s="80">
        <v>0</v>
      </c>
      <c r="BA13" s="82">
        <v>0</v>
      </c>
      <c r="BB13" s="83">
        <v>0</v>
      </c>
      <c r="BC13" s="83">
        <v>1</v>
      </c>
      <c r="BD13" s="83">
        <v>0</v>
      </c>
      <c r="BE13" s="83">
        <v>0</v>
      </c>
      <c r="BF13" s="84">
        <v>0</v>
      </c>
    </row>
    <row r="14" spans="1:58" s="77" customFormat="1" hidden="1" outlineLevel="1" x14ac:dyDescent="0.25">
      <c r="C14" s="78">
        <v>0</v>
      </c>
      <c r="D14" s="79">
        <v>0</v>
      </c>
      <c r="E14" s="79">
        <f>-E12</f>
        <v>-1.5093010678305055E-4</v>
      </c>
      <c r="F14" s="79">
        <f>-F12</f>
        <v>-3.2449972958355868E-3</v>
      </c>
      <c r="G14" s="81">
        <f>E12</f>
        <v>1.5093010678305055E-4</v>
      </c>
      <c r="H14" s="80">
        <f>-F12</f>
        <v>-3.2449972958355868E-3</v>
      </c>
      <c r="K14" s="78">
        <v>0</v>
      </c>
      <c r="L14" s="79">
        <v>0</v>
      </c>
      <c r="M14" s="79">
        <v>0</v>
      </c>
      <c r="N14" s="79">
        <v>0</v>
      </c>
      <c r="O14" s="81">
        <v>0</v>
      </c>
      <c r="P14" s="80">
        <v>0</v>
      </c>
      <c r="S14" s="78">
        <v>0</v>
      </c>
      <c r="T14" s="79">
        <v>0</v>
      </c>
      <c r="U14" s="79">
        <v>0</v>
      </c>
      <c r="V14" s="79">
        <v>0</v>
      </c>
      <c r="W14" s="81">
        <v>0</v>
      </c>
      <c r="X14" s="80">
        <v>0</v>
      </c>
      <c r="AA14" s="78">
        <v>0</v>
      </c>
      <c r="AB14" s="79">
        <v>0</v>
      </c>
      <c r="AC14" s="79">
        <v>0</v>
      </c>
      <c r="AD14" s="79">
        <v>0</v>
      </c>
      <c r="AE14" s="81">
        <v>0</v>
      </c>
      <c r="AF14" s="80">
        <v>0</v>
      </c>
      <c r="AI14" s="78">
        <v>0</v>
      </c>
      <c r="AJ14" s="79">
        <v>0</v>
      </c>
      <c r="AK14" s="79">
        <v>0</v>
      </c>
      <c r="AL14" s="79">
        <v>0</v>
      </c>
      <c r="AM14" s="81">
        <v>0</v>
      </c>
      <c r="AN14" s="80">
        <v>0</v>
      </c>
      <c r="AQ14" s="78">
        <v>0</v>
      </c>
      <c r="AR14" s="79">
        <v>0</v>
      </c>
      <c r="AS14" s="79">
        <v>0</v>
      </c>
      <c r="AT14" s="79">
        <v>0</v>
      </c>
      <c r="AU14" s="81">
        <v>0</v>
      </c>
      <c r="AV14" s="80">
        <v>0</v>
      </c>
      <c r="BA14" s="82">
        <v>0</v>
      </c>
      <c r="BB14" s="83">
        <v>0</v>
      </c>
      <c r="BC14" s="83">
        <v>0</v>
      </c>
      <c r="BD14" s="83">
        <f>BA12</f>
        <v>0</v>
      </c>
      <c r="BE14" s="83">
        <f>BA10</f>
        <v>1</v>
      </c>
      <c r="BF14" s="84">
        <v>0</v>
      </c>
    </row>
    <row r="15" spans="1:58" s="77" customFormat="1" hidden="1" outlineLevel="1" x14ac:dyDescent="0.25">
      <c r="C15" s="78">
        <v>0</v>
      </c>
      <c r="D15" s="79">
        <v>0</v>
      </c>
      <c r="E15" s="79">
        <f>F12</f>
        <v>3.2449972958355868E-3</v>
      </c>
      <c r="F15" s="79">
        <f>H13</f>
        <v>4.6511627906976744E-2</v>
      </c>
      <c r="G15" s="79">
        <f>-F12</f>
        <v>-3.2449972958355868E-3</v>
      </c>
      <c r="H15" s="80">
        <f>F13</f>
        <v>9.3023255813953487E-2</v>
      </c>
      <c r="K15" s="78">
        <v>0</v>
      </c>
      <c r="L15" s="79">
        <v>0</v>
      </c>
      <c r="M15" s="79">
        <v>0</v>
      </c>
      <c r="N15" s="79">
        <v>0</v>
      </c>
      <c r="O15" s="79">
        <v>0</v>
      </c>
      <c r="P15" s="80">
        <v>0</v>
      </c>
      <c r="S15" s="78">
        <v>0</v>
      </c>
      <c r="T15" s="79">
        <v>0</v>
      </c>
      <c r="U15" s="79">
        <v>0</v>
      </c>
      <c r="V15" s="79">
        <v>0</v>
      </c>
      <c r="W15" s="79">
        <v>0</v>
      </c>
      <c r="X15" s="80">
        <v>0</v>
      </c>
      <c r="AA15" s="78">
        <v>0</v>
      </c>
      <c r="AB15" s="79">
        <v>0</v>
      </c>
      <c r="AC15" s="79">
        <v>0</v>
      </c>
      <c r="AD15" s="79">
        <v>0</v>
      </c>
      <c r="AE15" s="79">
        <v>0</v>
      </c>
      <c r="AF15" s="80">
        <v>0</v>
      </c>
      <c r="AI15" s="78">
        <v>0</v>
      </c>
      <c r="AJ15" s="79">
        <v>0</v>
      </c>
      <c r="AK15" s="79">
        <v>0</v>
      </c>
      <c r="AL15" s="79">
        <v>0</v>
      </c>
      <c r="AM15" s="79">
        <v>0</v>
      </c>
      <c r="AN15" s="80">
        <v>0</v>
      </c>
      <c r="AQ15" s="78">
        <v>0</v>
      </c>
      <c r="AR15" s="79">
        <v>0</v>
      </c>
      <c r="AS15" s="79">
        <v>0</v>
      </c>
      <c r="AT15" s="79">
        <v>0</v>
      </c>
      <c r="AU15" s="79">
        <v>0</v>
      </c>
      <c r="AV15" s="80">
        <v>0</v>
      </c>
      <c r="BA15" s="82">
        <v>0</v>
      </c>
      <c r="BB15" s="83">
        <v>0</v>
      </c>
      <c r="BC15" s="83">
        <v>0</v>
      </c>
      <c r="BD15" s="83">
        <v>0</v>
      </c>
      <c r="BE15" s="83">
        <v>0</v>
      </c>
      <c r="BF15" s="84">
        <v>1</v>
      </c>
    </row>
    <row r="16" spans="1:58" s="77" customFormat="1" hidden="1" outlineLevel="1" x14ac:dyDescent="0.25"/>
    <row r="17" spans="1:48" s="87" customFormat="1" ht="11.25" hidden="1" outlineLevel="1" x14ac:dyDescent="0.2">
      <c r="C17" s="87">
        <f>B18</f>
        <v>3</v>
      </c>
      <c r="D17" s="87">
        <f>B19</f>
        <v>4</v>
      </c>
      <c r="E17" s="87">
        <f>B20</f>
        <v>1</v>
      </c>
      <c r="F17" s="87">
        <f>B21</f>
        <v>5</v>
      </c>
      <c r="G17" s="87">
        <f>B22</f>
        <v>6</v>
      </c>
      <c r="H17" s="87">
        <f>B23</f>
        <v>2</v>
      </c>
      <c r="K17" s="87">
        <f>J18</f>
        <v>0</v>
      </c>
      <c r="L17" s="87">
        <f>J19</f>
        <v>0</v>
      </c>
      <c r="M17" s="87">
        <f>J20</f>
        <v>0</v>
      </c>
      <c r="N17" s="87">
        <f>J21</f>
        <v>0</v>
      </c>
      <c r="O17" s="87">
        <f>J22</f>
        <v>0</v>
      </c>
      <c r="P17" s="87">
        <f>J23</f>
        <v>0</v>
      </c>
      <c r="S17" s="87">
        <f>R18</f>
        <v>0</v>
      </c>
      <c r="T17" s="87">
        <f>R19</f>
        <v>0</v>
      </c>
      <c r="U17" s="87">
        <f>R20</f>
        <v>0</v>
      </c>
      <c r="V17" s="87">
        <f>R21</f>
        <v>0</v>
      </c>
      <c r="W17" s="87">
        <f>R22</f>
        <v>0</v>
      </c>
      <c r="X17" s="87">
        <f>R23</f>
        <v>0</v>
      </c>
      <c r="AA17" s="87">
        <f>Z18</f>
        <v>0</v>
      </c>
      <c r="AB17" s="87">
        <f>Z19</f>
        <v>0</v>
      </c>
      <c r="AC17" s="87">
        <f>Z20</f>
        <v>0</v>
      </c>
      <c r="AD17" s="87">
        <f>Z21</f>
        <v>0</v>
      </c>
      <c r="AE17" s="87">
        <f>Z22</f>
        <v>0</v>
      </c>
      <c r="AF17" s="87">
        <f>Z23</f>
        <v>0</v>
      </c>
      <c r="AI17" s="87">
        <f>AH18</f>
        <v>0</v>
      </c>
      <c r="AJ17" s="87">
        <f>AH19</f>
        <v>0</v>
      </c>
      <c r="AK17" s="87">
        <f>AH20</f>
        <v>0</v>
      </c>
      <c r="AL17" s="87">
        <f>AH21</f>
        <v>0</v>
      </c>
      <c r="AM17" s="87">
        <f>AH22</f>
        <v>0</v>
      </c>
      <c r="AN17" s="87">
        <f>AH23</f>
        <v>0</v>
      </c>
      <c r="AQ17" s="87">
        <f>AP18</f>
        <v>0</v>
      </c>
      <c r="AR17" s="87">
        <f>AP19</f>
        <v>0</v>
      </c>
      <c r="AS17" s="87">
        <f>AP20</f>
        <v>0</v>
      </c>
      <c r="AT17" s="87">
        <f>AP21</f>
        <v>0</v>
      </c>
      <c r="AU17" s="87">
        <f>AP22</f>
        <v>0</v>
      </c>
      <c r="AV17" s="87">
        <f>AP23</f>
        <v>0</v>
      </c>
    </row>
    <row r="18" spans="1:48" hidden="1" outlineLevel="1" x14ac:dyDescent="0.25">
      <c r="B18" s="88">
        <f>IF(A$20&gt;INICIO!$C$78,0,IF($Q$2=1,1,MAX(H17,P17,X17,AF17,AN17,AV17)+1))</f>
        <v>3</v>
      </c>
      <c r="C18" s="89">
        <f>IF('Calculo VIGA'!E3&gt;0,$F$1*$C$1/'Calculo VIGA'!E3,0)</f>
        <v>2.3255813953488372E-2</v>
      </c>
      <c r="D18" s="90">
        <v>0</v>
      </c>
      <c r="E18" s="90">
        <v>0</v>
      </c>
      <c r="F18" s="90">
        <f>-C18</f>
        <v>-2.3255813953488372E-2</v>
      </c>
      <c r="G18" s="90">
        <v>0</v>
      </c>
      <c r="H18" s="91">
        <v>0</v>
      </c>
      <c r="J18" s="88">
        <f>IF(I$20&gt;INICIO!$C$78,0,B21)</f>
        <v>0</v>
      </c>
      <c r="K18" s="92">
        <f>IF('Calculo VIGA'!F3&gt;0,$F$1*$C$1/'Calculo VIGA'!F3,0)</f>
        <v>0</v>
      </c>
      <c r="L18" s="93">
        <v>0</v>
      </c>
      <c r="M18" s="93">
        <v>0</v>
      </c>
      <c r="N18" s="93">
        <f>-K18</f>
        <v>0</v>
      </c>
      <c r="O18" s="93">
        <v>0</v>
      </c>
      <c r="P18" s="94">
        <v>0</v>
      </c>
      <c r="R18" s="88">
        <f>IF(Q$20&gt;INICIO!$C$78,0,J21)</f>
        <v>0</v>
      </c>
      <c r="S18" s="92">
        <f>IF('Calculo VIGA'!G3&gt;0,$F$1*$C$1/'Calculo VIGA'!G3,0)</f>
        <v>0</v>
      </c>
      <c r="T18" s="93">
        <v>0</v>
      </c>
      <c r="U18" s="93">
        <v>0</v>
      </c>
      <c r="V18" s="93">
        <f>-S18</f>
        <v>0</v>
      </c>
      <c r="W18" s="93">
        <v>0</v>
      </c>
      <c r="X18" s="94">
        <v>0</v>
      </c>
      <c r="Z18" s="88">
        <f>IF(Y$20&gt;INICIO!$C$78,0,R21)</f>
        <v>0</v>
      </c>
      <c r="AA18" s="92">
        <f>IF('Calculo VIGA'!H3&gt;0,$F$1*$C$1/'Calculo VIGA'!H3,0)</f>
        <v>0</v>
      </c>
      <c r="AB18" s="93">
        <v>0</v>
      </c>
      <c r="AC18" s="93">
        <v>0</v>
      </c>
      <c r="AD18" s="93">
        <f>-AA18</f>
        <v>0</v>
      </c>
      <c r="AE18" s="93">
        <v>0</v>
      </c>
      <c r="AF18" s="94">
        <v>0</v>
      </c>
      <c r="AH18" s="88">
        <f>IF(AG$20&gt;INICIO!$C$78,0,Z21)</f>
        <v>0</v>
      </c>
      <c r="AI18" s="92">
        <f>IF('Calculo VIGA'!I3&gt;0,$F$1*$C$1/'Calculo VIGA'!I3,0)</f>
        <v>0</v>
      </c>
      <c r="AJ18" s="93">
        <v>0</v>
      </c>
      <c r="AK18" s="93">
        <v>0</v>
      </c>
      <c r="AL18" s="93">
        <f>-AI18</f>
        <v>0</v>
      </c>
      <c r="AM18" s="93">
        <v>0</v>
      </c>
      <c r="AN18" s="94">
        <v>0</v>
      </c>
      <c r="AP18" s="88">
        <f>IF(AO$20&gt;INICIO!$C$78,0,AH21)</f>
        <v>0</v>
      </c>
      <c r="AQ18" s="92">
        <f>IF('Calculo VIGA'!J3&gt;0,$F$1*$C$1/'Calculo VIGA'!J3,0)</f>
        <v>0</v>
      </c>
      <c r="AR18" s="93">
        <v>0</v>
      </c>
      <c r="AS18" s="93">
        <v>0</v>
      </c>
      <c r="AT18" s="93">
        <f>-AQ18</f>
        <v>0</v>
      </c>
      <c r="AU18" s="93">
        <v>0</v>
      </c>
      <c r="AV18" s="94">
        <v>0</v>
      </c>
    </row>
    <row r="19" spans="1:48" hidden="1" outlineLevel="1" x14ac:dyDescent="0.25">
      <c r="B19" s="88">
        <f>IF(A$20&gt;INICIO!$C$78,0,IF($Q$2=4,B18+1,IF($Q$2=1,B20+1,B18+1)))</f>
        <v>4</v>
      </c>
      <c r="C19" s="89">
        <v>0</v>
      </c>
      <c r="D19" s="90">
        <f>IF('Calculo VIGA'!E3&gt;0,12*$F$1*$D$1/'Calculo VIGA'!E3^3,0)</f>
        <v>1.5093010678305055E-4</v>
      </c>
      <c r="E19" s="90">
        <f>IF('Calculo VIGA'!E3&gt;0,6*$F$1*$D$1/'Calculo VIGA'!E3^2,0)</f>
        <v>3.2449972958355868E-3</v>
      </c>
      <c r="F19" s="90">
        <v>0</v>
      </c>
      <c r="G19" s="90">
        <f>-D19</f>
        <v>-1.5093010678305055E-4</v>
      </c>
      <c r="H19" s="91">
        <f>E19</f>
        <v>3.2449972958355868E-3</v>
      </c>
      <c r="J19" s="88">
        <f>IF(I$20&gt;INICIO!$C$78,0,B22)</f>
        <v>0</v>
      </c>
      <c r="K19" s="92">
        <v>0</v>
      </c>
      <c r="L19" s="93">
        <f>IF('Calculo VIGA'!F3&gt;0,12*$F$1*$D$1/'Calculo VIGA'!F3^3,0)</f>
        <v>0</v>
      </c>
      <c r="M19" s="93">
        <f>IF('Calculo VIGA'!F3&gt;0,6*$F$1*$D$1/'Calculo VIGA'!F3^2,0)</f>
        <v>0</v>
      </c>
      <c r="N19" s="93">
        <v>0</v>
      </c>
      <c r="O19" s="93">
        <f>-L19</f>
        <v>0</v>
      </c>
      <c r="P19" s="94">
        <f>M19</f>
        <v>0</v>
      </c>
      <c r="R19" s="88">
        <f>IF(Q$20&gt;INICIO!$C$78,0,J22)</f>
        <v>0</v>
      </c>
      <c r="S19" s="92">
        <v>0</v>
      </c>
      <c r="T19" s="93">
        <f>IF('Calculo VIGA'!G3&gt;0,12*$F$1*$D$1/'Calculo VIGA'!G3^3,0)</f>
        <v>0</v>
      </c>
      <c r="U19" s="93">
        <f>IF('Calculo VIGA'!G3&gt;0,6*$F$1*$D$1/'Calculo VIGA'!G3^2,0)</f>
        <v>0</v>
      </c>
      <c r="V19" s="93">
        <v>0</v>
      </c>
      <c r="W19" s="93">
        <f>-T19</f>
        <v>0</v>
      </c>
      <c r="X19" s="94">
        <f>U19</f>
        <v>0</v>
      </c>
      <c r="Z19" s="88">
        <f>IF(Y$20&gt;INICIO!$C$78,0,R22)</f>
        <v>0</v>
      </c>
      <c r="AA19" s="92">
        <v>0</v>
      </c>
      <c r="AB19" s="93">
        <f>IF('Calculo VIGA'!H3&gt;0,12*$F$1*$D$1/'Calculo VIGA'!H3^3,0)</f>
        <v>0</v>
      </c>
      <c r="AC19" s="93">
        <f>IF('Calculo VIGA'!H3&gt;0,6*$F$1*$D$1/'Calculo VIGA'!H3^2,0)</f>
        <v>0</v>
      </c>
      <c r="AD19" s="93">
        <v>0</v>
      </c>
      <c r="AE19" s="93">
        <f>-AB19</f>
        <v>0</v>
      </c>
      <c r="AF19" s="94">
        <f>AC19</f>
        <v>0</v>
      </c>
      <c r="AH19" s="88">
        <f>IF(AG$20&gt;INICIO!$C$78,0,Z22)</f>
        <v>0</v>
      </c>
      <c r="AI19" s="92">
        <v>0</v>
      </c>
      <c r="AJ19" s="93">
        <f>IF('Calculo VIGA'!I3&gt;0,12*$F$1*$D$1/'Calculo VIGA'!I3^3,0)</f>
        <v>0</v>
      </c>
      <c r="AK19" s="93">
        <f>IF('Calculo VIGA'!I3&gt;0,6*$F$1*$D$1/'Calculo VIGA'!I3^2,0)</f>
        <v>0</v>
      </c>
      <c r="AL19" s="93">
        <v>0</v>
      </c>
      <c r="AM19" s="93">
        <f>-AJ19</f>
        <v>0</v>
      </c>
      <c r="AN19" s="94">
        <f>AK19</f>
        <v>0</v>
      </c>
      <c r="AP19" s="88">
        <f>IF(AO$20&gt;INICIO!$C$78,0,AH22)</f>
        <v>0</v>
      </c>
      <c r="AQ19" s="92">
        <v>0</v>
      </c>
      <c r="AR19" s="93">
        <f>IF('Calculo VIGA'!J3&gt;0,12*$F$1*$D$1/'Calculo VIGA'!J3^3,0)</f>
        <v>0</v>
      </c>
      <c r="AS19" s="93">
        <f>IF('Calculo VIGA'!J3&gt;0,6*$F$1*$D$1/'Calculo VIGA'!J3^2,0)</f>
        <v>0</v>
      </c>
      <c r="AT19" s="93">
        <v>0</v>
      </c>
      <c r="AU19" s="93">
        <f>-AR19</f>
        <v>0</v>
      </c>
      <c r="AV19" s="94">
        <f>AS19</f>
        <v>0</v>
      </c>
    </row>
    <row r="20" spans="1:48" hidden="1" outlineLevel="1" x14ac:dyDescent="0.25">
      <c r="A20" s="95">
        <v>1</v>
      </c>
      <c r="B20" s="88">
        <f>IF(A$20&gt;INICIO!$C$78,0,IF($Q$2=1,B18+1,1))</f>
        <v>1</v>
      </c>
      <c r="C20" s="89">
        <v>0</v>
      </c>
      <c r="D20" s="90">
        <f>E19</f>
        <v>3.2449972958355868E-3</v>
      </c>
      <c r="E20" s="90">
        <f>IF('Calculo VIGA'!E3&gt;0,4*$F$1*$D$1/'Calculo VIGA'!E3,0)</f>
        <v>9.3023255813953487E-2</v>
      </c>
      <c r="F20" s="90">
        <v>0</v>
      </c>
      <c r="G20" s="90">
        <f>-E19</f>
        <v>-3.2449972958355868E-3</v>
      </c>
      <c r="H20" s="91">
        <f>IF('Calculo VIGA'!E3&gt;0,2*$F$1*$D$1/'Calculo VIGA'!E3,0)</f>
        <v>4.6511627906976744E-2</v>
      </c>
      <c r="I20" s="95">
        <f>A20+1</f>
        <v>2</v>
      </c>
      <c r="J20" s="88">
        <f>IF(I$20&gt;INICIO!$C$78,0,B23)</f>
        <v>0</v>
      </c>
      <c r="K20" s="92">
        <v>0</v>
      </c>
      <c r="L20" s="93">
        <f>M19</f>
        <v>0</v>
      </c>
      <c r="M20" s="93">
        <f>IF('Calculo VIGA'!F3&gt;0,4*$F$1*$D$1/'Calculo VIGA'!F3,0)</f>
        <v>0</v>
      </c>
      <c r="N20" s="93">
        <v>0</v>
      </c>
      <c r="O20" s="93">
        <f>-M19</f>
        <v>0</v>
      </c>
      <c r="P20" s="94">
        <f>IF('Calculo VIGA'!F3&gt;0,2*$F$1*$D$1/'Calculo VIGA'!F3,0)</f>
        <v>0</v>
      </c>
      <c r="Q20" s="95">
        <f>I20+1</f>
        <v>3</v>
      </c>
      <c r="R20" s="88">
        <f>IF(Q$20&gt;INICIO!$C$78,0,J23)</f>
        <v>0</v>
      </c>
      <c r="S20" s="92">
        <v>0</v>
      </c>
      <c r="T20" s="93">
        <f>U19</f>
        <v>0</v>
      </c>
      <c r="U20" s="93">
        <f>IF('Calculo VIGA'!G3&gt;0,4*$F$1*$D$1/'Calculo VIGA'!G3,0)</f>
        <v>0</v>
      </c>
      <c r="V20" s="93">
        <v>0</v>
      </c>
      <c r="W20" s="93">
        <f>-U19</f>
        <v>0</v>
      </c>
      <c r="X20" s="94">
        <f>IF('Calculo VIGA'!G3&gt;0,2*$F$1*$D$1/'Calculo VIGA'!G3,0)</f>
        <v>0</v>
      </c>
      <c r="Y20" s="95">
        <f>Q20+1</f>
        <v>4</v>
      </c>
      <c r="Z20" s="88">
        <f>IF(Y$20&gt;INICIO!$C$78,0,R23)</f>
        <v>0</v>
      </c>
      <c r="AA20" s="92">
        <v>0</v>
      </c>
      <c r="AB20" s="93">
        <f>AC19</f>
        <v>0</v>
      </c>
      <c r="AC20" s="93">
        <f>IF('Calculo VIGA'!H3&gt;0,4*$F$1*$D$1/'Calculo VIGA'!H3,0)</f>
        <v>0</v>
      </c>
      <c r="AD20" s="93">
        <v>0</v>
      </c>
      <c r="AE20" s="93">
        <f>-AC19</f>
        <v>0</v>
      </c>
      <c r="AF20" s="94">
        <f>IF('Calculo VIGA'!H3&gt;0,2*$F$1*$D$1/'Calculo VIGA'!H3,0)</f>
        <v>0</v>
      </c>
      <c r="AG20" s="95">
        <f>Y20+1</f>
        <v>5</v>
      </c>
      <c r="AH20" s="88">
        <f>IF(AG$20&gt;INICIO!$C$78,0,Z23)</f>
        <v>0</v>
      </c>
      <c r="AI20" s="92">
        <v>0</v>
      </c>
      <c r="AJ20" s="93">
        <f>AK19</f>
        <v>0</v>
      </c>
      <c r="AK20" s="93">
        <f>IF('Calculo VIGA'!I3&gt;0,4*$F$1*$D$1/'Calculo VIGA'!I3,0)</f>
        <v>0</v>
      </c>
      <c r="AL20" s="93">
        <v>0</v>
      </c>
      <c r="AM20" s="93">
        <f>-AK19</f>
        <v>0</v>
      </c>
      <c r="AN20" s="94">
        <f>IF('Calculo VIGA'!I3&gt;0,2*$F$1*$D$1/'Calculo VIGA'!I3,0)</f>
        <v>0</v>
      </c>
      <c r="AO20" s="95">
        <f>AG20+1</f>
        <v>6</v>
      </c>
      <c r="AP20" s="88">
        <f>IF(AO$20&gt;INICIO!$C$78,0,AH23)</f>
        <v>0</v>
      </c>
      <c r="AQ20" s="92">
        <v>0</v>
      </c>
      <c r="AR20" s="93">
        <f>AS19</f>
        <v>0</v>
      </c>
      <c r="AS20" s="93">
        <f>IF('Calculo VIGA'!J3&gt;0,4*$F$1*$D$1/'Calculo VIGA'!J3,0)</f>
        <v>0</v>
      </c>
      <c r="AT20" s="93">
        <v>0</v>
      </c>
      <c r="AU20" s="93">
        <f>-AS19</f>
        <v>0</v>
      </c>
      <c r="AV20" s="94">
        <f>IF('Calculo VIGA'!J3&gt;0,2*$F$1*$D$1/'Calculo VIGA'!J3,0)</f>
        <v>0</v>
      </c>
    </row>
    <row r="21" spans="1:48" hidden="1" outlineLevel="1" x14ac:dyDescent="0.25">
      <c r="B21" s="88">
        <f>IF(A$20&gt;INICIO!$C$78,0,IF($Q$2=1,MAX(H17,P17,X17,AF17,AN17,AV17)+1,B18+2))</f>
        <v>5</v>
      </c>
      <c r="C21" s="89">
        <f>-C18</f>
        <v>-2.3255813953488372E-2</v>
      </c>
      <c r="D21" s="90">
        <v>0</v>
      </c>
      <c r="E21" s="90">
        <v>0</v>
      </c>
      <c r="F21" s="90">
        <f>C18</f>
        <v>2.3255813953488372E-2</v>
      </c>
      <c r="G21" s="90">
        <v>0</v>
      </c>
      <c r="H21" s="91">
        <v>0</v>
      </c>
      <c r="J21" s="88">
        <f>IF(I$20&gt;INICIO!$C$78,0,IF(AND(OR($Q$2=3,$Q$2=4),I$20=INICIO!$C$78),J20+1,J18+2))</f>
        <v>0</v>
      </c>
      <c r="K21" s="92">
        <f>-K18</f>
        <v>0</v>
      </c>
      <c r="L21" s="93">
        <v>0</v>
      </c>
      <c r="M21" s="93">
        <v>0</v>
      </c>
      <c r="N21" s="93">
        <f>K18</f>
        <v>0</v>
      </c>
      <c r="O21" s="93">
        <v>0</v>
      </c>
      <c r="P21" s="94">
        <v>0</v>
      </c>
      <c r="R21" s="88">
        <f>IF(Q$20&gt;INICIO!$C$78,0,IF(AND(OR($Q$2=3,$Q$2=4),Q$20=INICIO!$C$78),R20+1,R18+2))</f>
        <v>0</v>
      </c>
      <c r="S21" s="92">
        <f>-S18</f>
        <v>0</v>
      </c>
      <c r="T21" s="93">
        <v>0</v>
      </c>
      <c r="U21" s="93">
        <v>0</v>
      </c>
      <c r="V21" s="93">
        <f>S18</f>
        <v>0</v>
      </c>
      <c r="W21" s="93">
        <v>0</v>
      </c>
      <c r="X21" s="94">
        <v>0</v>
      </c>
      <c r="Z21" s="88">
        <f>IF(Y$20&gt;INICIO!$C$78,0,IF(AND(OR($Q$2=3,$Q$2=4),Y$20=INICIO!$C$78),Z20+1,Z18+2))</f>
        <v>0</v>
      </c>
      <c r="AA21" s="92">
        <f>-AA18</f>
        <v>0</v>
      </c>
      <c r="AB21" s="93">
        <v>0</v>
      </c>
      <c r="AC21" s="93">
        <v>0</v>
      </c>
      <c r="AD21" s="93">
        <f>AA18</f>
        <v>0</v>
      </c>
      <c r="AE21" s="93">
        <v>0</v>
      </c>
      <c r="AF21" s="94">
        <v>0</v>
      </c>
      <c r="AH21" s="88">
        <f>IF(AG$20&gt;INICIO!$C$78,0,IF(AND(OR($Q$2=3,$Q$2=4),AG$20=INICIO!$C$78),AH20+1,AH18+2))</f>
        <v>0</v>
      </c>
      <c r="AI21" s="92">
        <f>-AI18</f>
        <v>0</v>
      </c>
      <c r="AJ21" s="93">
        <v>0</v>
      </c>
      <c r="AK21" s="93">
        <v>0</v>
      </c>
      <c r="AL21" s="93">
        <f>AI18</f>
        <v>0</v>
      </c>
      <c r="AM21" s="93">
        <v>0</v>
      </c>
      <c r="AN21" s="94">
        <v>0</v>
      </c>
      <c r="AP21" s="88">
        <f>IF(AO$20&gt;INICIO!$C$78,0,IF(AND(OR($Q$2=3,$Q$2=4),AO$20=INICIO!$C$78),AP20+1,AP18+2))</f>
        <v>0</v>
      </c>
      <c r="AQ21" s="92">
        <f>-AQ18</f>
        <v>0</v>
      </c>
      <c r="AR21" s="93">
        <v>0</v>
      </c>
      <c r="AS21" s="93">
        <v>0</v>
      </c>
      <c r="AT21" s="93">
        <f>AQ18</f>
        <v>0</v>
      </c>
      <c r="AU21" s="93">
        <v>0</v>
      </c>
      <c r="AV21" s="94">
        <v>0</v>
      </c>
    </row>
    <row r="22" spans="1:48" hidden="1" outlineLevel="1" x14ac:dyDescent="0.25">
      <c r="B22" s="88">
        <f>IF(A$20&gt;INICIO!$C$78,0,IF($Q$2=1,B21+1,B19+2))</f>
        <v>6</v>
      </c>
      <c r="C22" s="89">
        <v>0</v>
      </c>
      <c r="D22" s="90">
        <f>-D19</f>
        <v>-1.5093010678305055E-4</v>
      </c>
      <c r="E22" s="90">
        <f>-E19</f>
        <v>-3.2449972958355868E-3</v>
      </c>
      <c r="F22" s="90">
        <v>0</v>
      </c>
      <c r="G22" s="96">
        <f>D19</f>
        <v>1.5093010678305055E-4</v>
      </c>
      <c r="H22" s="91">
        <f>-E19</f>
        <v>-3.2449972958355868E-3</v>
      </c>
      <c r="J22" s="88">
        <f>IF(I$20&gt;INICIO!$C$78,0,IF(AND(OR($Q$2=3,$Q$2=4),I$20=INICIO!$C$78),J21+1,J19+2))</f>
        <v>0</v>
      </c>
      <c r="K22" s="92">
        <v>0</v>
      </c>
      <c r="L22" s="93">
        <f>-L19</f>
        <v>0</v>
      </c>
      <c r="M22" s="93">
        <f>-M19</f>
        <v>0</v>
      </c>
      <c r="N22" s="93">
        <v>0</v>
      </c>
      <c r="O22" s="97">
        <f>L19</f>
        <v>0</v>
      </c>
      <c r="P22" s="94">
        <f>-M19</f>
        <v>0</v>
      </c>
      <c r="R22" s="88">
        <f>IF(Q$20&gt;INICIO!$C$78,0,IF(AND(OR($Q$2=3,$Q$2=4),Q$20=INICIO!$C$78),R21+1,R19+2))</f>
        <v>0</v>
      </c>
      <c r="S22" s="92">
        <v>0</v>
      </c>
      <c r="T22" s="93">
        <f>-T19</f>
        <v>0</v>
      </c>
      <c r="U22" s="93">
        <f>-U19</f>
        <v>0</v>
      </c>
      <c r="V22" s="93">
        <v>0</v>
      </c>
      <c r="W22" s="97">
        <f>T19</f>
        <v>0</v>
      </c>
      <c r="X22" s="94">
        <f>-U19</f>
        <v>0</v>
      </c>
      <c r="Z22" s="88">
        <f>IF(Y$20&gt;INICIO!$C$78,0,IF(AND(OR($Q$2=3,$Q$2=4),Y$20=INICIO!$C$78),Z21+1,Z19+2))</f>
        <v>0</v>
      </c>
      <c r="AA22" s="92">
        <v>0</v>
      </c>
      <c r="AB22" s="93">
        <f>-AB19</f>
        <v>0</v>
      </c>
      <c r="AC22" s="93">
        <f>-AC19</f>
        <v>0</v>
      </c>
      <c r="AD22" s="93">
        <v>0</v>
      </c>
      <c r="AE22" s="97">
        <f>AB19</f>
        <v>0</v>
      </c>
      <c r="AF22" s="94">
        <f>-AC19</f>
        <v>0</v>
      </c>
      <c r="AH22" s="88">
        <f>IF(AG$20&gt;INICIO!$C$78,0,IF(AND(OR($Q$2=3,$Q$2=4),AG$20=INICIO!$C$78),AH21+1,AH19+2))</f>
        <v>0</v>
      </c>
      <c r="AI22" s="92">
        <v>0</v>
      </c>
      <c r="AJ22" s="93">
        <f>-AJ19</f>
        <v>0</v>
      </c>
      <c r="AK22" s="93">
        <f>-AK19</f>
        <v>0</v>
      </c>
      <c r="AL22" s="93">
        <v>0</v>
      </c>
      <c r="AM22" s="97">
        <f>AJ19</f>
        <v>0</v>
      </c>
      <c r="AN22" s="94">
        <f>-AK19</f>
        <v>0</v>
      </c>
      <c r="AP22" s="88">
        <f>IF(AO$20&gt;INICIO!$C$78,0,IF(AND(OR($Q$2=3,$Q$2=4),AO$20=INICIO!$C$78),AP21+1,AP19+2))</f>
        <v>0</v>
      </c>
      <c r="AQ22" s="92">
        <v>0</v>
      </c>
      <c r="AR22" s="93">
        <f>-AR19</f>
        <v>0</v>
      </c>
      <c r="AS22" s="93">
        <f>-AS19</f>
        <v>0</v>
      </c>
      <c r="AT22" s="93">
        <v>0</v>
      </c>
      <c r="AU22" s="97">
        <f>AR19</f>
        <v>0</v>
      </c>
      <c r="AV22" s="94">
        <f>-AS19</f>
        <v>0</v>
      </c>
    </row>
    <row r="23" spans="1:48" hidden="1" outlineLevel="1" x14ac:dyDescent="0.25">
      <c r="B23" s="88">
        <f>IF(A$20&gt;INICIO!$C$78,0,IF($Q$2=1,B20+2,B20+1))</f>
        <v>2</v>
      </c>
      <c r="C23" s="89">
        <v>0</v>
      </c>
      <c r="D23" s="90">
        <f>E19</f>
        <v>3.2449972958355868E-3</v>
      </c>
      <c r="E23" s="90">
        <f>H20</f>
        <v>4.6511627906976744E-2</v>
      </c>
      <c r="F23" s="90">
        <v>0</v>
      </c>
      <c r="G23" s="90">
        <f>-E19</f>
        <v>-3.2449972958355868E-3</v>
      </c>
      <c r="H23" s="91">
        <f>E20</f>
        <v>9.3023255813953487E-2</v>
      </c>
      <c r="J23" s="88">
        <f>IF(I$20&gt;INICIO!$C$78,0,IF(AND(OR($Q$2=3,$Q$2=4),I20=INICIO!$C$78),J22+1,J20+1))</f>
        <v>0</v>
      </c>
      <c r="K23" s="92">
        <v>0</v>
      </c>
      <c r="L23" s="93">
        <f>M19</f>
        <v>0</v>
      </c>
      <c r="M23" s="93">
        <f>P20</f>
        <v>0</v>
      </c>
      <c r="N23" s="93">
        <v>0</v>
      </c>
      <c r="O23" s="93">
        <f>-M19</f>
        <v>0</v>
      </c>
      <c r="P23" s="94">
        <f>M20</f>
        <v>0</v>
      </c>
      <c r="R23" s="88">
        <f>IF(Q$20&gt;INICIO!$C$78,0,IF(AND(OR($Q$2=3,$Q$2=4),Q20=INICIO!$C$78),R22+1,R20+1))</f>
        <v>0</v>
      </c>
      <c r="S23" s="92">
        <v>0</v>
      </c>
      <c r="T23" s="93">
        <f>U19</f>
        <v>0</v>
      </c>
      <c r="U23" s="93">
        <f>X20</f>
        <v>0</v>
      </c>
      <c r="V23" s="93">
        <v>0</v>
      </c>
      <c r="W23" s="93">
        <f>-U19</f>
        <v>0</v>
      </c>
      <c r="X23" s="94">
        <f>U20</f>
        <v>0</v>
      </c>
      <c r="Z23" s="88">
        <f>IF(Y$20&gt;INICIO!$C$78,0,IF(AND(OR($Q$2=3,$Q$2=4),Y20=INICIO!$C$78),Z22+1,Z20+1))</f>
        <v>0</v>
      </c>
      <c r="AA23" s="92">
        <v>0</v>
      </c>
      <c r="AB23" s="93">
        <f>AC19</f>
        <v>0</v>
      </c>
      <c r="AC23" s="93">
        <f>AF20</f>
        <v>0</v>
      </c>
      <c r="AD23" s="93">
        <v>0</v>
      </c>
      <c r="AE23" s="93">
        <f>-AC19</f>
        <v>0</v>
      </c>
      <c r="AF23" s="94">
        <f>AC20</f>
        <v>0</v>
      </c>
      <c r="AH23" s="88">
        <f>IF(AG$20&gt;INICIO!$C$78,0,IF(AND(OR($Q$2=3,$Q$2=4),AG20=INICIO!$C$78),AH22+1,AH20+1))</f>
        <v>0</v>
      </c>
      <c r="AI23" s="92">
        <v>0</v>
      </c>
      <c r="AJ23" s="93">
        <f>AK19</f>
        <v>0</v>
      </c>
      <c r="AK23" s="93">
        <f>AN20</f>
        <v>0</v>
      </c>
      <c r="AL23" s="93">
        <v>0</v>
      </c>
      <c r="AM23" s="93">
        <f>-AK19</f>
        <v>0</v>
      </c>
      <c r="AN23" s="94">
        <f>AK20</f>
        <v>0</v>
      </c>
      <c r="AP23" s="88">
        <f>IF(AO$20&gt;INICIO!$C$78,0,IF(AND(OR($Q$2=3,$Q$2=4),AO20=INICIO!$C$78),AP22+1,AP20+1))</f>
        <v>0</v>
      </c>
      <c r="AQ23" s="92">
        <v>0</v>
      </c>
      <c r="AR23" s="93">
        <f>AS19</f>
        <v>0</v>
      </c>
      <c r="AS23" s="93">
        <f>AV20</f>
        <v>0</v>
      </c>
      <c r="AT23" s="93">
        <v>0</v>
      </c>
      <c r="AU23" s="93">
        <f>-AS19</f>
        <v>0</v>
      </c>
      <c r="AV23" s="94">
        <f>AS20</f>
        <v>0</v>
      </c>
    </row>
    <row r="24" spans="1:48" hidden="1" outlineLevel="1" x14ac:dyDescent="0.25"/>
    <row r="25" spans="1:48" s="87" customFormat="1" ht="11.25" hidden="1" outlineLevel="1" x14ac:dyDescent="0.2">
      <c r="C25" s="87">
        <v>1</v>
      </c>
      <c r="D25" s="87">
        <v>2</v>
      </c>
      <c r="E25" s="87">
        <v>3</v>
      </c>
      <c r="F25" s="87">
        <v>4</v>
      </c>
      <c r="G25" s="87">
        <v>5</v>
      </c>
      <c r="H25" s="87">
        <v>6</v>
      </c>
      <c r="I25" s="87">
        <v>7</v>
      </c>
      <c r="J25" s="87">
        <v>8</v>
      </c>
      <c r="K25" s="87">
        <v>9</v>
      </c>
      <c r="L25" s="87">
        <v>10</v>
      </c>
      <c r="M25" s="87">
        <v>11</v>
      </c>
      <c r="N25" s="87">
        <v>12</v>
      </c>
      <c r="O25" s="87">
        <v>13</v>
      </c>
      <c r="P25" s="87">
        <v>14</v>
      </c>
      <c r="Q25" s="87">
        <v>15</v>
      </c>
      <c r="R25" s="87">
        <v>16</v>
      </c>
      <c r="S25" s="87">
        <v>17</v>
      </c>
      <c r="T25" s="87">
        <v>18</v>
      </c>
      <c r="U25" s="87">
        <v>19</v>
      </c>
      <c r="V25" s="87">
        <v>20</v>
      </c>
      <c r="W25" s="87">
        <v>21</v>
      </c>
    </row>
    <row r="26" spans="1:48" hidden="1" outlineLevel="1" x14ac:dyDescent="0.25">
      <c r="B26" s="98">
        <v>1</v>
      </c>
      <c r="C26" s="99">
        <f>IF(ISERROR(INDEX($C$18:$H$23,MATCH($B26,$B$18:$B$23,0),MATCH(C$25,$C$17:$H$17,0))),0,INDEX($C$18:$H$23,MATCH($B26,$B$18:$B$23,0),MATCH(C$25,$C$17:$H$17,0)))+IF(ISERROR(INDEX($K$18:$P$23,MATCH($B26,$J$18:$J$23,0),MATCH(C$25,$K$17:$P$17,0))),0,INDEX($K$18:$P$23,MATCH($B26,$J$18:$J$23,0),MATCH(C$25,$K$17:$P$17,0)))+IF(ISERROR(INDEX($S$18:$X$23,MATCH($B26,$R$18:$R$23,0),MATCH(C$25,$S$17:$X$17,0))),0,INDEX($S$18:$X$23,MATCH($B26,$R$18:$R$23,0),MATCH(C$25,$S$17:$X$17,0)))+IF(ISERROR(INDEX($AA$18:$AF$23,MATCH($B26,$Z$18:$Z$23,0),MATCH(C$25,$AA$17:$AF$17,0))),0,INDEX($AA$18:$AF$23,MATCH($B26,$Z$18:$Z$23,0),MATCH(C$25,$AA$17:$AF$17,0)))+IF(ISERROR(INDEX($AI$18:$AN$23,MATCH($B26,$AH$18:$AH$23,0),MATCH(C$25,$AI$17:$AN$17,0))),0,INDEX($AI$18:$AN$23,MATCH($B26,$AH$18:$AH$23,0),MATCH(C$25,$AI$17:$AN$17,0)))+IF(ISERROR(INDEX($AQ$18:$AV$23,MATCH($B26,$AP$18:$AP$23,0),MATCH(C$25,$AQ$17:$AV$17,0))),0,INDEX($AQ$18:$AV$23,MATCH($B26,$AP$18:$AP$23,0),MATCH(C$25,$AQ$17:$AV$17,0)))+IF(ISERROR(INDEX(#REF!,MATCH($B26,#REF!,0),MATCH(C$25,#REF!,0))),0,INDEX(#REF!,MATCH($B26,#REF!,0),MATCH(C$25,#REF!,0)))+IF(ISERROR(INDEX(#REF!,MATCH($B26,#REF!,0),MATCH(C$25,#REF!,0))),0,INDEX(#REF!,MATCH($B26,#REF!,0),MATCH(C$25,#REF!,0)))+IF(ISERROR(INDEX(#REF!,MATCH($B26,#REF!,0),MATCH(C$25,#REF!,0))),0,INDEX(#REF!,MATCH($B26,#REF!,0),MATCH(C$25,#REF!,0)))</f>
        <v>9.3023255813953487E-2</v>
      </c>
      <c r="D26" s="100">
        <f>IF(ISERROR(INDEX($C$18:$H$23,MATCH($B26,$B$18:$B$23,0),MATCH(D$25,$C$17:$H$17,0))),0,INDEX($C$18:$H$23,MATCH($B26,$B$18:$B$23,0),MATCH(D$25,$C$17:$H$17,0)))+IF(ISERROR(INDEX($K$18:$P$23,MATCH($B26,$J$18:$J$23,0),MATCH(D$25,$K$17:$P$17,0))),0,INDEX($K$18:$P$23,MATCH($B26,$J$18:$J$23,0),MATCH(D$25,$K$17:$P$17,0)))+IF(ISERROR(INDEX($S$18:$X$23,MATCH($B26,$R$18:$R$23,0),MATCH(D$25,$S$17:$X$17,0))),0,INDEX($S$18:$X$23,MATCH($B26,$R$18:$R$23,0),MATCH(D$25,$S$17:$X$17,0)))+IF(ISERROR(INDEX($AA$18:$AF$23,MATCH($B26,$Z$18:$Z$23,0),MATCH(D$25,$AA$17:$AF$17,0))),0,INDEX($AA$18:$AF$23,MATCH($B26,$Z$18:$Z$23,0),MATCH(D$25,$AA$17:$AF$17,0)))+IF(ISERROR(INDEX($AI$18:$AN$23,MATCH($B26,$AH$18:$AH$23,0),MATCH(D$25,$AI$17:$AN$17,0))),0,INDEX($AI$18:$AN$23,MATCH($B26,$AH$18:$AH$23,0),MATCH(D$25,$AI$17:$AN$17,0)))+IF(ISERROR(INDEX($AQ$18:$AV$23,MATCH($B26,$AP$18:$AP$23,0),MATCH(D$25,$AQ$17:$AV$17,0))),0,INDEX($AQ$18:$AV$23,MATCH($B26,$AP$18:$AP$23,0),MATCH(D$25,$AQ$17:$AV$17,0)))+IF(ISERROR(INDEX(#REF!,MATCH($B26,#REF!,0),MATCH(D$25,#REF!,0))),0,INDEX(#REF!,MATCH($B26,#REF!,0),MATCH(D$25,#REF!,0)))+IF(ISERROR(INDEX(#REF!,MATCH($B26,#REF!,0),MATCH(D$25,#REF!,0))),0,INDEX(#REF!,MATCH($B26,#REF!,0),MATCH(D$25,#REF!,0)))+IF(ISERROR(INDEX(#REF!,MATCH($B26,#REF!,0),MATCH(D$25,#REF!,0))),0,INDEX(#REF!,MATCH($B26,#REF!,0),MATCH(D$25,#REF!,0)))</f>
        <v>4.6511627906976744E-2</v>
      </c>
      <c r="E26" s="100">
        <f>IF(ISERROR(INDEX($C$18:$H$23,MATCH($B26,$B$18:$B$23,0),MATCH(E$25,$C$17:$H$17,0))),0,INDEX($C$18:$H$23,MATCH($B26,$B$18:$B$23,0),MATCH(E$25,$C$17:$H$17,0)))+IF(ISERROR(INDEX($K$18:$P$23,MATCH($B26,$J$18:$J$23,0),MATCH(E$25,$K$17:$P$17,0))),0,INDEX($K$18:$P$23,MATCH($B26,$J$18:$J$23,0),MATCH(E$25,$K$17:$P$17,0)))+IF(ISERROR(INDEX($S$18:$X$23,MATCH($B26,$R$18:$R$23,0),MATCH(E$25,$S$17:$X$17,0))),0,INDEX($S$18:$X$23,MATCH($B26,$R$18:$R$23,0),MATCH(E$25,$S$17:$X$17,0)))+IF(ISERROR(INDEX($AA$18:$AF$23,MATCH($B26,$Z$18:$Z$23,0),MATCH(E$25,$AA$17:$AF$17,0))),0,INDEX($AA$18:$AF$23,MATCH($B26,$Z$18:$Z$23,0),MATCH(E$25,$AA$17:$AF$17,0)))+IF(ISERROR(INDEX($AI$18:$AN$23,MATCH($B26,$AH$18:$AH$23,0),MATCH(E$25,$AI$17:$AN$17,0))),0,INDEX($AI$18:$AN$23,MATCH($B26,$AH$18:$AH$23,0),MATCH(E$25,$AI$17:$AN$17,0)))+IF(ISERROR(INDEX($AQ$18:$AV$23,MATCH($B26,$AP$18:$AP$23,0),MATCH(E$25,$AQ$17:$AV$17,0))),0,INDEX($AQ$18:$AV$23,MATCH($B26,$AP$18:$AP$23,0),MATCH(E$25,$AQ$17:$AV$17,0)))+IF(ISERROR(INDEX(#REF!,MATCH($B26,#REF!,0),MATCH(E$25,#REF!,0))),0,INDEX(#REF!,MATCH($B26,#REF!,0),MATCH(E$25,#REF!,0)))+IF(ISERROR(INDEX(#REF!,MATCH($B26,#REF!,0),MATCH(E$25,#REF!,0))),0,INDEX(#REF!,MATCH($B26,#REF!,0),MATCH(E$25,#REF!,0)))+IF(ISERROR(INDEX(#REF!,MATCH($B26,#REF!,0),MATCH(E$25,#REF!,0))),0,INDEX(#REF!,MATCH($B26,#REF!,0),MATCH(E$25,#REF!,0)))</f>
        <v>0</v>
      </c>
      <c r="F26" s="100">
        <f>IF(ISERROR(INDEX($C$18:$H$23,MATCH($B26,$B$18:$B$23,0),MATCH(F$25,$C$17:$H$17,0))),0,INDEX($C$18:$H$23,MATCH($B26,$B$18:$B$23,0),MATCH(F$25,$C$17:$H$17,0)))+IF(ISERROR(INDEX($K$18:$P$23,MATCH($B26,$J$18:$J$23,0),MATCH(F$25,$K$17:$P$17,0))),0,INDEX($K$18:$P$23,MATCH($B26,$J$18:$J$23,0),MATCH(F$25,$K$17:$P$17,0)))+IF(ISERROR(INDEX($S$18:$X$23,MATCH($B26,$R$18:$R$23,0),MATCH(F$25,$S$17:$X$17,0))),0,INDEX($S$18:$X$23,MATCH($B26,$R$18:$R$23,0),MATCH(F$25,$S$17:$X$17,0)))+IF(ISERROR(INDEX($AA$18:$AF$23,MATCH($B26,$Z$18:$Z$23,0),MATCH(F$25,$AA$17:$AF$17,0))),0,INDEX($AA$18:$AF$23,MATCH($B26,$Z$18:$Z$23,0),MATCH(F$25,$AA$17:$AF$17,0)))+IF(ISERROR(INDEX($AI$18:$AN$23,MATCH($B26,$AH$18:$AH$23,0),MATCH(F$25,$AI$17:$AN$17,0))),0,INDEX($AI$18:$AN$23,MATCH($B26,$AH$18:$AH$23,0),MATCH(F$25,$AI$17:$AN$17,0)))+IF(ISERROR(INDEX($AQ$18:$AV$23,MATCH($B26,$AP$18:$AP$23,0),MATCH(F$25,$AQ$17:$AV$17,0))),0,INDEX($AQ$18:$AV$23,MATCH($B26,$AP$18:$AP$23,0),MATCH(F$25,$AQ$17:$AV$17,0)))+IF(ISERROR(INDEX(#REF!,MATCH($B26,#REF!,0),MATCH(F$25,#REF!,0))),0,INDEX(#REF!,MATCH($B26,#REF!,0),MATCH(F$25,#REF!,0)))+IF(ISERROR(INDEX(#REF!,MATCH($B26,#REF!,0),MATCH(F$25,#REF!,0))),0,INDEX(#REF!,MATCH($B26,#REF!,0),MATCH(F$25,#REF!,0)))+IF(ISERROR(INDEX(#REF!,MATCH($B26,#REF!,0),MATCH(F$25,#REF!,0))),0,INDEX(#REF!,MATCH($B26,#REF!,0),MATCH(F$25,#REF!,0)))</f>
        <v>3.2449972958355868E-3</v>
      </c>
      <c r="G26" s="100">
        <f>IF(ISERROR(INDEX($C$18:$H$23,MATCH($B26,$B$18:$B$23,0),MATCH(G$25,$C$17:$H$17,0))),0,INDEX($C$18:$H$23,MATCH($B26,$B$18:$B$23,0),MATCH(G$25,$C$17:$H$17,0)))+IF(ISERROR(INDEX($K$18:$P$23,MATCH($B26,$J$18:$J$23,0),MATCH(G$25,$K$17:$P$17,0))),0,INDEX($K$18:$P$23,MATCH($B26,$J$18:$J$23,0),MATCH(G$25,$K$17:$P$17,0)))+IF(ISERROR(INDEX($S$18:$X$23,MATCH($B26,$R$18:$R$23,0),MATCH(G$25,$S$17:$X$17,0))),0,INDEX($S$18:$X$23,MATCH($B26,$R$18:$R$23,0),MATCH(G$25,$S$17:$X$17,0)))+IF(ISERROR(INDEX($AA$18:$AF$23,MATCH($B26,$Z$18:$Z$23,0),MATCH(G$25,$AA$17:$AF$17,0))),0,INDEX($AA$18:$AF$23,MATCH($B26,$Z$18:$Z$23,0),MATCH(G$25,$AA$17:$AF$17,0)))+IF(ISERROR(INDEX($AI$18:$AN$23,MATCH($B26,$AH$18:$AH$23,0),MATCH(G$25,$AI$17:$AN$17,0))),0,INDEX($AI$18:$AN$23,MATCH($B26,$AH$18:$AH$23,0),MATCH(G$25,$AI$17:$AN$17,0)))+IF(ISERROR(INDEX($AQ$18:$AV$23,MATCH($B26,$AP$18:$AP$23,0),MATCH(G$25,$AQ$17:$AV$17,0))),0,INDEX($AQ$18:$AV$23,MATCH($B26,$AP$18:$AP$23,0),MATCH(G$25,$AQ$17:$AV$17,0)))+IF(ISERROR(INDEX(#REF!,MATCH($B26,#REF!,0),MATCH(G$25,#REF!,0))),0,INDEX(#REF!,MATCH($B26,#REF!,0),MATCH(G$25,#REF!,0)))+IF(ISERROR(INDEX(#REF!,MATCH($B26,#REF!,0),MATCH(G$25,#REF!,0))),0,INDEX(#REF!,MATCH($B26,#REF!,0),MATCH(G$25,#REF!,0)))+IF(ISERROR(INDEX(#REF!,MATCH($B26,#REF!,0),MATCH(G$25,#REF!,0))),0,INDEX(#REF!,MATCH($B26,#REF!,0),MATCH(G$25,#REF!,0)))</f>
        <v>0</v>
      </c>
      <c r="H26" s="100">
        <f>IF(ISERROR(INDEX($C$18:$H$23,MATCH($B26,$B$18:$B$23,0),MATCH(H$25,$C$17:$H$17,0))),0,INDEX($C$18:$H$23,MATCH($B26,$B$18:$B$23,0),MATCH(H$25,$C$17:$H$17,0)))+IF(ISERROR(INDEX($K$18:$P$23,MATCH($B26,$J$18:$J$23,0),MATCH(H$25,$K$17:$P$17,0))),0,INDEX($K$18:$P$23,MATCH($B26,$J$18:$J$23,0),MATCH(H$25,$K$17:$P$17,0)))+IF(ISERROR(INDEX($S$18:$X$23,MATCH($B26,$R$18:$R$23,0),MATCH(H$25,$S$17:$X$17,0))),0,INDEX($S$18:$X$23,MATCH($B26,$R$18:$R$23,0),MATCH(H$25,$S$17:$X$17,0)))+IF(ISERROR(INDEX($AA$18:$AF$23,MATCH($B26,$Z$18:$Z$23,0),MATCH(H$25,$AA$17:$AF$17,0))),0,INDEX($AA$18:$AF$23,MATCH($B26,$Z$18:$Z$23,0),MATCH(H$25,$AA$17:$AF$17,0)))+IF(ISERROR(INDEX($AI$18:$AN$23,MATCH($B26,$AH$18:$AH$23,0),MATCH(H$25,$AI$17:$AN$17,0))),0,INDEX($AI$18:$AN$23,MATCH($B26,$AH$18:$AH$23,0),MATCH(H$25,$AI$17:$AN$17,0)))+IF(ISERROR(INDEX($AQ$18:$AV$23,MATCH($B26,$AP$18:$AP$23,0),MATCH(H$25,$AQ$17:$AV$17,0))),0,INDEX($AQ$18:$AV$23,MATCH($B26,$AP$18:$AP$23,0),MATCH(H$25,$AQ$17:$AV$17,0)))+IF(ISERROR(INDEX(#REF!,MATCH($B26,#REF!,0),MATCH(H$25,#REF!,0))),0,INDEX(#REF!,MATCH($B26,#REF!,0),MATCH(H$25,#REF!,0)))+IF(ISERROR(INDEX(#REF!,MATCH($B26,#REF!,0),MATCH(H$25,#REF!,0))),0,INDEX(#REF!,MATCH($B26,#REF!,0),MATCH(H$25,#REF!,0)))+IF(ISERROR(INDEX(#REF!,MATCH($B26,#REF!,0),MATCH(H$25,#REF!,0))),0,INDEX(#REF!,MATCH($B26,#REF!,0),MATCH(H$25,#REF!,0)))</f>
        <v>-3.2449972958355868E-3</v>
      </c>
      <c r="I26" s="100">
        <f>IF(ISERROR(INDEX($C$18:$H$23,MATCH($B26,$B$18:$B$23,0),MATCH(I$25,$C$17:$H$17,0))),0,INDEX($C$18:$H$23,MATCH($B26,$B$18:$B$23,0),MATCH(I$25,$C$17:$H$17,0)))+IF(ISERROR(INDEX($K$18:$P$23,MATCH($B26,$J$18:$J$23,0),MATCH(I$25,$K$17:$P$17,0))),0,INDEX($K$18:$P$23,MATCH($B26,$J$18:$J$23,0),MATCH(I$25,$K$17:$P$17,0)))+IF(ISERROR(INDEX($S$18:$X$23,MATCH($B26,$R$18:$R$23,0),MATCH(I$25,$S$17:$X$17,0))),0,INDEX($S$18:$X$23,MATCH($B26,$R$18:$R$23,0),MATCH(I$25,$S$17:$X$17,0)))+IF(ISERROR(INDEX($AA$18:$AF$23,MATCH($B26,$Z$18:$Z$23,0),MATCH(I$25,$AA$17:$AF$17,0))),0,INDEX($AA$18:$AF$23,MATCH($B26,$Z$18:$Z$23,0),MATCH(I$25,$AA$17:$AF$17,0)))+IF(ISERROR(INDEX($AI$18:$AN$23,MATCH($B26,$AH$18:$AH$23,0),MATCH(I$25,$AI$17:$AN$17,0))),0,INDEX($AI$18:$AN$23,MATCH($B26,$AH$18:$AH$23,0),MATCH(I$25,$AI$17:$AN$17,0)))+IF(ISERROR(INDEX($AQ$18:$AV$23,MATCH($B26,$AP$18:$AP$23,0),MATCH(I$25,$AQ$17:$AV$17,0))),0,INDEX($AQ$18:$AV$23,MATCH($B26,$AP$18:$AP$23,0),MATCH(I$25,$AQ$17:$AV$17,0)))+IF(ISERROR(INDEX(#REF!,MATCH($B26,#REF!,0),MATCH(I$25,#REF!,0))),0,INDEX(#REF!,MATCH($B26,#REF!,0),MATCH(I$25,#REF!,0)))+IF(ISERROR(INDEX(#REF!,MATCH($B26,#REF!,0),MATCH(I$25,#REF!,0))),0,INDEX(#REF!,MATCH($B26,#REF!,0),MATCH(I$25,#REF!,0)))+IF(ISERROR(INDEX(#REF!,MATCH($B26,#REF!,0),MATCH(I$25,#REF!,0))),0,INDEX(#REF!,MATCH($B26,#REF!,0),MATCH(I$25,#REF!,0)))</f>
        <v>0</v>
      </c>
      <c r="J26" s="100">
        <f>IF(ISERROR(INDEX($C$18:$H$23,MATCH($B26,$B$18:$B$23,0),MATCH(J$25,$C$17:$H$17,0))),0,INDEX($C$18:$H$23,MATCH($B26,$B$18:$B$23,0),MATCH(J$25,$C$17:$H$17,0)))+IF(ISERROR(INDEX($K$18:$P$23,MATCH($B26,$J$18:$J$23,0),MATCH(J$25,$K$17:$P$17,0))),0,INDEX($K$18:$P$23,MATCH($B26,$J$18:$J$23,0),MATCH(J$25,$K$17:$P$17,0)))+IF(ISERROR(INDEX($S$18:$X$23,MATCH($B26,$R$18:$R$23,0),MATCH(J$25,$S$17:$X$17,0))),0,INDEX($S$18:$X$23,MATCH($B26,$R$18:$R$23,0),MATCH(J$25,$S$17:$X$17,0)))+IF(ISERROR(INDEX($AA$18:$AF$23,MATCH($B26,$Z$18:$Z$23,0),MATCH(J$25,$AA$17:$AF$17,0))),0,INDEX($AA$18:$AF$23,MATCH($B26,$Z$18:$Z$23,0),MATCH(J$25,$AA$17:$AF$17,0)))+IF(ISERROR(INDEX($AI$18:$AN$23,MATCH($B26,$AH$18:$AH$23,0),MATCH(J$25,$AI$17:$AN$17,0))),0,INDEX($AI$18:$AN$23,MATCH($B26,$AH$18:$AH$23,0),MATCH(J$25,$AI$17:$AN$17,0)))+IF(ISERROR(INDEX($AQ$18:$AV$23,MATCH($B26,$AP$18:$AP$23,0),MATCH(J$25,$AQ$17:$AV$17,0))),0,INDEX($AQ$18:$AV$23,MATCH($B26,$AP$18:$AP$23,0),MATCH(J$25,$AQ$17:$AV$17,0)))+IF(ISERROR(INDEX(#REF!,MATCH($B26,#REF!,0),MATCH(J$25,#REF!,0))),0,INDEX(#REF!,MATCH($B26,#REF!,0),MATCH(J$25,#REF!,0)))+IF(ISERROR(INDEX(#REF!,MATCH($B26,#REF!,0),MATCH(J$25,#REF!,0))),0,INDEX(#REF!,MATCH($B26,#REF!,0),MATCH(J$25,#REF!,0)))+IF(ISERROR(INDEX(#REF!,MATCH($B26,#REF!,0),MATCH(J$25,#REF!,0))),0,INDEX(#REF!,MATCH($B26,#REF!,0),MATCH(J$25,#REF!,0)))</f>
        <v>0</v>
      </c>
      <c r="K26" s="100">
        <f>IF(ISERROR(INDEX($C$18:$H$23,MATCH($B26,$B$18:$B$23,0),MATCH(K$25,$C$17:$H$17,0))),0,INDEX($C$18:$H$23,MATCH($B26,$B$18:$B$23,0),MATCH(K$25,$C$17:$H$17,0)))+IF(ISERROR(INDEX($K$18:$P$23,MATCH($B26,$J$18:$J$23,0),MATCH(K$25,$K$17:$P$17,0))),0,INDEX($K$18:$P$23,MATCH($B26,$J$18:$J$23,0),MATCH(K$25,$K$17:$P$17,0)))+IF(ISERROR(INDEX($S$18:$X$23,MATCH($B26,$R$18:$R$23,0),MATCH(K$25,$S$17:$X$17,0))),0,INDEX($S$18:$X$23,MATCH($B26,$R$18:$R$23,0),MATCH(K$25,$S$17:$X$17,0)))+IF(ISERROR(INDEX($AA$18:$AF$23,MATCH($B26,$Z$18:$Z$23,0),MATCH(K$25,$AA$17:$AF$17,0))),0,INDEX($AA$18:$AF$23,MATCH($B26,$Z$18:$Z$23,0),MATCH(K$25,$AA$17:$AF$17,0)))+IF(ISERROR(INDEX($AI$18:$AN$23,MATCH($B26,$AH$18:$AH$23,0),MATCH(K$25,$AI$17:$AN$17,0))),0,INDEX($AI$18:$AN$23,MATCH($B26,$AH$18:$AH$23,0),MATCH(K$25,$AI$17:$AN$17,0)))+IF(ISERROR(INDEX($AQ$18:$AV$23,MATCH($B26,$AP$18:$AP$23,0),MATCH(K$25,$AQ$17:$AV$17,0))),0,INDEX($AQ$18:$AV$23,MATCH($B26,$AP$18:$AP$23,0),MATCH(K$25,$AQ$17:$AV$17,0)))+IF(ISERROR(INDEX(#REF!,MATCH($B26,#REF!,0),MATCH(K$25,#REF!,0))),0,INDEX(#REF!,MATCH($B26,#REF!,0),MATCH(K$25,#REF!,0)))+IF(ISERROR(INDEX(#REF!,MATCH($B26,#REF!,0),MATCH(K$25,#REF!,0))),0,INDEX(#REF!,MATCH($B26,#REF!,0),MATCH(K$25,#REF!,0)))+IF(ISERROR(INDEX(#REF!,MATCH($B26,#REF!,0),MATCH(K$25,#REF!,0))),0,INDEX(#REF!,MATCH($B26,#REF!,0),MATCH(K$25,#REF!,0)))</f>
        <v>0</v>
      </c>
      <c r="L26" s="100">
        <f>IF(ISERROR(INDEX($C$18:$H$23,MATCH($B26,$B$18:$B$23,0),MATCH(L$25,$C$17:$H$17,0))),0,INDEX($C$18:$H$23,MATCH($B26,$B$18:$B$23,0),MATCH(L$25,$C$17:$H$17,0)))+IF(ISERROR(INDEX($K$18:$P$23,MATCH($B26,$J$18:$J$23,0),MATCH(L$25,$K$17:$P$17,0))),0,INDEX($K$18:$P$23,MATCH($B26,$J$18:$J$23,0),MATCH(L$25,$K$17:$P$17,0)))+IF(ISERROR(INDEX($S$18:$X$23,MATCH($B26,$R$18:$R$23,0),MATCH(L$25,$S$17:$X$17,0))),0,INDEX($S$18:$X$23,MATCH($B26,$R$18:$R$23,0),MATCH(L$25,$S$17:$X$17,0)))+IF(ISERROR(INDEX($AA$18:$AF$23,MATCH($B26,$Z$18:$Z$23,0),MATCH(L$25,$AA$17:$AF$17,0))),0,INDEX($AA$18:$AF$23,MATCH($B26,$Z$18:$Z$23,0),MATCH(L$25,$AA$17:$AF$17,0)))+IF(ISERROR(INDEX($AI$18:$AN$23,MATCH($B26,$AH$18:$AH$23,0),MATCH(L$25,$AI$17:$AN$17,0))),0,INDEX($AI$18:$AN$23,MATCH($B26,$AH$18:$AH$23,0),MATCH(L$25,$AI$17:$AN$17,0)))+IF(ISERROR(INDEX($AQ$18:$AV$23,MATCH($B26,$AP$18:$AP$23,0),MATCH(L$25,$AQ$17:$AV$17,0))),0,INDEX($AQ$18:$AV$23,MATCH($B26,$AP$18:$AP$23,0),MATCH(L$25,$AQ$17:$AV$17,0)))+IF(ISERROR(INDEX(#REF!,MATCH($B26,#REF!,0),MATCH(L$25,#REF!,0))),0,INDEX(#REF!,MATCH($B26,#REF!,0),MATCH(L$25,#REF!,0)))+IF(ISERROR(INDEX(#REF!,MATCH($B26,#REF!,0),MATCH(L$25,#REF!,0))),0,INDEX(#REF!,MATCH($B26,#REF!,0),MATCH(L$25,#REF!,0)))+IF(ISERROR(INDEX(#REF!,MATCH($B26,#REF!,0),MATCH(L$25,#REF!,0))),0,INDEX(#REF!,MATCH($B26,#REF!,0),MATCH(L$25,#REF!,0)))</f>
        <v>0</v>
      </c>
      <c r="M26" s="101">
        <f>IF(ISERROR(INDEX($C$18:$H$23,MATCH($B26,$B$18:$B$23,0),MATCH(M$25,$C$17:$H$17,0))),0,INDEX($C$18:$H$23,MATCH($B26,$B$18:$B$23,0),MATCH(M$25,$C$17:$H$17,0)))+IF(ISERROR(INDEX($K$18:$P$23,MATCH($B26,$J$18:$J$23,0),MATCH(M$25,$K$17:$P$17,0))),0,INDEX($K$18:$P$23,MATCH($B26,$J$18:$J$23,0),MATCH(M$25,$K$17:$P$17,0)))+IF(ISERROR(INDEX($S$18:$X$23,MATCH($B26,$R$18:$R$23,0),MATCH(M$25,$S$17:$X$17,0))),0,INDEX($S$18:$X$23,MATCH($B26,$R$18:$R$23,0),MATCH(M$25,$S$17:$X$17,0)))+IF(ISERROR(INDEX($AA$18:$AF$23,MATCH($B26,$Z$18:$Z$23,0),MATCH(M$25,$AA$17:$AF$17,0))),0,INDEX($AA$18:$AF$23,MATCH($B26,$Z$18:$Z$23,0),MATCH(M$25,$AA$17:$AF$17,0)))+IF(ISERROR(INDEX($AI$18:$AN$23,MATCH($B26,$AH$18:$AH$23,0),MATCH(M$25,$AI$17:$AN$17,0))),0,INDEX($AI$18:$AN$23,MATCH($B26,$AH$18:$AH$23,0),MATCH(M$25,$AI$17:$AN$17,0)))+IF(ISERROR(INDEX($AQ$18:$AV$23,MATCH($B26,$AP$18:$AP$23,0),MATCH(M$25,$AQ$17:$AV$17,0))),0,INDEX($AQ$18:$AV$23,MATCH($B26,$AP$18:$AP$23,0),MATCH(M$25,$AQ$17:$AV$17,0)))+IF(ISERROR(INDEX(#REF!,MATCH($B26,#REF!,0),MATCH(M$25,#REF!,0))),0,INDEX(#REF!,MATCH($B26,#REF!,0),MATCH(M$25,#REF!,0)))+IF(ISERROR(INDEX(#REF!,MATCH($B26,#REF!,0),MATCH(M$25,#REF!,0))),0,INDEX(#REF!,MATCH($B26,#REF!,0),MATCH(M$25,#REF!,0)))+IF(ISERROR(INDEX(#REF!,MATCH($B26,#REF!,0),MATCH(M$25,#REF!,0))),0,INDEX(#REF!,MATCH($B26,#REF!,0),MATCH(M$25,#REF!,0)))</f>
        <v>0</v>
      </c>
      <c r="N26" s="101">
        <f>IF(ISERROR(INDEX($C$18:$H$23,MATCH($B26,$B$18:$B$23,0),MATCH(N$25,$C$17:$H$17,0))),0,INDEX($C$18:$H$23,MATCH($B26,$B$18:$B$23,0),MATCH(N$25,$C$17:$H$17,0)))+IF(ISERROR(INDEX($K$18:$P$23,MATCH($B26,$J$18:$J$23,0),MATCH(N$25,$K$17:$P$17,0))),0,INDEX($K$18:$P$23,MATCH($B26,$J$18:$J$23,0),MATCH(N$25,$K$17:$P$17,0)))+IF(ISERROR(INDEX($S$18:$X$23,MATCH($B26,$R$18:$R$23,0),MATCH(N$25,$S$17:$X$17,0))),0,INDEX($S$18:$X$23,MATCH($B26,$R$18:$R$23,0),MATCH(N$25,$S$17:$X$17,0)))+IF(ISERROR(INDEX($AA$18:$AF$23,MATCH($B26,$Z$18:$Z$23,0),MATCH(N$25,$AA$17:$AF$17,0))),0,INDEX($AA$18:$AF$23,MATCH($B26,$Z$18:$Z$23,0),MATCH(N$25,$AA$17:$AF$17,0)))+IF(ISERROR(INDEX($AI$18:$AN$23,MATCH($B26,$AH$18:$AH$23,0),MATCH(N$25,$AI$17:$AN$17,0))),0,INDEX($AI$18:$AN$23,MATCH($B26,$AH$18:$AH$23,0),MATCH(N$25,$AI$17:$AN$17,0)))+IF(ISERROR(INDEX($AQ$18:$AV$23,MATCH($B26,$AP$18:$AP$23,0),MATCH(N$25,$AQ$17:$AV$17,0))),0,INDEX($AQ$18:$AV$23,MATCH($B26,$AP$18:$AP$23,0),MATCH(N$25,$AQ$17:$AV$17,0)))+IF(ISERROR(INDEX(#REF!,MATCH($B26,#REF!,0),MATCH(N$25,#REF!,0))),0,INDEX(#REF!,MATCH($B26,#REF!,0),MATCH(N$25,#REF!,0)))+IF(ISERROR(INDEX(#REF!,MATCH($B26,#REF!,0),MATCH(N$25,#REF!,0))),0,INDEX(#REF!,MATCH($B26,#REF!,0),MATCH(N$25,#REF!,0)))+IF(ISERROR(INDEX(#REF!,MATCH($B26,#REF!,0),MATCH(N$25,#REF!,0))),0,INDEX(#REF!,MATCH($B26,#REF!,0),MATCH(N$25,#REF!,0)))</f>
        <v>0</v>
      </c>
      <c r="O26" s="101">
        <f>IF(ISERROR(INDEX($C$18:$H$23,MATCH($B26,$B$18:$B$23,0),MATCH(O$25,$C$17:$H$17,0))),0,INDEX($C$18:$H$23,MATCH($B26,$B$18:$B$23,0),MATCH(O$25,$C$17:$H$17,0)))+IF(ISERROR(INDEX($K$18:$P$23,MATCH($B26,$J$18:$J$23,0),MATCH(O$25,$K$17:$P$17,0))),0,INDEX($K$18:$P$23,MATCH($B26,$J$18:$J$23,0),MATCH(O$25,$K$17:$P$17,0)))+IF(ISERROR(INDEX($S$18:$X$23,MATCH($B26,$R$18:$R$23,0),MATCH(O$25,$S$17:$X$17,0))),0,INDEX($S$18:$X$23,MATCH($B26,$R$18:$R$23,0),MATCH(O$25,$S$17:$X$17,0)))+IF(ISERROR(INDEX($AA$18:$AF$23,MATCH($B26,$Z$18:$Z$23,0),MATCH(O$25,$AA$17:$AF$17,0))),0,INDEX($AA$18:$AF$23,MATCH($B26,$Z$18:$Z$23,0),MATCH(O$25,$AA$17:$AF$17,0)))+IF(ISERROR(INDEX($AI$18:$AN$23,MATCH($B26,$AH$18:$AH$23,0),MATCH(O$25,$AI$17:$AN$17,0))),0,INDEX($AI$18:$AN$23,MATCH($B26,$AH$18:$AH$23,0),MATCH(O$25,$AI$17:$AN$17,0)))+IF(ISERROR(INDEX($AQ$18:$AV$23,MATCH($B26,$AP$18:$AP$23,0),MATCH(O$25,$AQ$17:$AV$17,0))),0,INDEX($AQ$18:$AV$23,MATCH($B26,$AP$18:$AP$23,0),MATCH(O$25,$AQ$17:$AV$17,0)))+IF(ISERROR(INDEX(#REF!,MATCH($B26,#REF!,0),MATCH(O$25,#REF!,0))),0,INDEX(#REF!,MATCH($B26,#REF!,0),MATCH(O$25,#REF!,0)))+IF(ISERROR(INDEX(#REF!,MATCH($B26,#REF!,0),MATCH(O$25,#REF!,0))),0,INDEX(#REF!,MATCH($B26,#REF!,0),MATCH(O$25,#REF!,0)))+IF(ISERROR(INDEX(#REF!,MATCH($B26,#REF!,0),MATCH(O$25,#REF!,0))),0,INDEX(#REF!,MATCH($B26,#REF!,0),MATCH(O$25,#REF!,0)))</f>
        <v>0</v>
      </c>
      <c r="P26" s="101">
        <f>IF(ISERROR(INDEX($C$18:$H$23,MATCH($B26,$B$18:$B$23,0),MATCH(P$25,$C$17:$H$17,0))),0,INDEX($C$18:$H$23,MATCH($B26,$B$18:$B$23,0),MATCH(P$25,$C$17:$H$17,0)))+IF(ISERROR(INDEX($K$18:$P$23,MATCH($B26,$J$18:$J$23,0),MATCH(P$25,$K$17:$P$17,0))),0,INDEX($K$18:$P$23,MATCH($B26,$J$18:$J$23,0),MATCH(P$25,$K$17:$P$17,0)))+IF(ISERROR(INDEX($S$18:$X$23,MATCH($B26,$R$18:$R$23,0),MATCH(P$25,$S$17:$X$17,0))),0,INDEX($S$18:$X$23,MATCH($B26,$R$18:$R$23,0),MATCH(P$25,$S$17:$X$17,0)))+IF(ISERROR(INDEX($AA$18:$AF$23,MATCH($B26,$Z$18:$Z$23,0),MATCH(P$25,$AA$17:$AF$17,0))),0,INDEX($AA$18:$AF$23,MATCH($B26,$Z$18:$Z$23,0),MATCH(P$25,$AA$17:$AF$17,0)))+IF(ISERROR(INDEX($AI$18:$AN$23,MATCH($B26,$AH$18:$AH$23,0),MATCH(P$25,$AI$17:$AN$17,0))),0,INDEX($AI$18:$AN$23,MATCH($B26,$AH$18:$AH$23,0),MATCH(P$25,$AI$17:$AN$17,0)))+IF(ISERROR(INDEX($AQ$18:$AV$23,MATCH($B26,$AP$18:$AP$23,0),MATCH(P$25,$AQ$17:$AV$17,0))),0,INDEX($AQ$18:$AV$23,MATCH($B26,$AP$18:$AP$23,0),MATCH(P$25,$AQ$17:$AV$17,0)))+IF(ISERROR(INDEX(#REF!,MATCH($B26,#REF!,0),MATCH(P$25,#REF!,0))),0,INDEX(#REF!,MATCH($B26,#REF!,0),MATCH(P$25,#REF!,0)))+IF(ISERROR(INDEX(#REF!,MATCH($B26,#REF!,0),MATCH(P$25,#REF!,0))),0,INDEX(#REF!,MATCH($B26,#REF!,0),MATCH(P$25,#REF!,0)))+IF(ISERROR(INDEX(#REF!,MATCH($B26,#REF!,0),MATCH(P$25,#REF!,0))),0,INDEX(#REF!,MATCH($B26,#REF!,0),MATCH(P$25,#REF!,0)))</f>
        <v>0</v>
      </c>
      <c r="Q26" s="101">
        <f>IF(ISERROR(INDEX($C$18:$H$23,MATCH($B26,$B$18:$B$23,0),MATCH(Q$25,$C$17:$H$17,0))),0,INDEX($C$18:$H$23,MATCH($B26,$B$18:$B$23,0),MATCH(Q$25,$C$17:$H$17,0)))+IF(ISERROR(INDEX($K$18:$P$23,MATCH($B26,$J$18:$J$23,0),MATCH(Q$25,$K$17:$P$17,0))),0,INDEX($K$18:$P$23,MATCH($B26,$J$18:$J$23,0),MATCH(Q$25,$K$17:$P$17,0)))+IF(ISERROR(INDEX($S$18:$X$23,MATCH($B26,$R$18:$R$23,0),MATCH(Q$25,$S$17:$X$17,0))),0,INDEX($S$18:$X$23,MATCH($B26,$R$18:$R$23,0),MATCH(Q$25,$S$17:$X$17,0)))+IF(ISERROR(INDEX($AA$18:$AF$23,MATCH($B26,$Z$18:$Z$23,0),MATCH(Q$25,$AA$17:$AF$17,0))),0,INDEX($AA$18:$AF$23,MATCH($B26,$Z$18:$Z$23,0),MATCH(Q$25,$AA$17:$AF$17,0)))+IF(ISERROR(INDEX($AI$18:$AN$23,MATCH($B26,$AH$18:$AH$23,0),MATCH(Q$25,$AI$17:$AN$17,0))),0,INDEX($AI$18:$AN$23,MATCH($B26,$AH$18:$AH$23,0),MATCH(Q$25,$AI$17:$AN$17,0)))+IF(ISERROR(INDEX($AQ$18:$AV$23,MATCH($B26,$AP$18:$AP$23,0),MATCH(Q$25,$AQ$17:$AV$17,0))),0,INDEX($AQ$18:$AV$23,MATCH($B26,$AP$18:$AP$23,0),MATCH(Q$25,$AQ$17:$AV$17,0)))+IF(ISERROR(INDEX(#REF!,MATCH($B26,#REF!,0),MATCH(Q$25,#REF!,0))),0,INDEX(#REF!,MATCH($B26,#REF!,0),MATCH(Q$25,#REF!,0)))+IF(ISERROR(INDEX(#REF!,MATCH($B26,#REF!,0),MATCH(Q$25,#REF!,0))),0,INDEX(#REF!,MATCH($B26,#REF!,0),MATCH(Q$25,#REF!,0)))+IF(ISERROR(INDEX(#REF!,MATCH($B26,#REF!,0),MATCH(Q$25,#REF!,0))),0,INDEX(#REF!,MATCH($B26,#REF!,0),MATCH(Q$25,#REF!,0)))</f>
        <v>0</v>
      </c>
      <c r="R26" s="101">
        <f>IF(ISERROR(INDEX($C$18:$H$23,MATCH($B26,$B$18:$B$23,0),MATCH(R$25,$C$17:$H$17,0))),0,INDEX($C$18:$H$23,MATCH($B26,$B$18:$B$23,0),MATCH(R$25,$C$17:$H$17,0)))+IF(ISERROR(INDEX($K$18:$P$23,MATCH($B26,$J$18:$J$23,0),MATCH(R$25,$K$17:$P$17,0))),0,INDEX($K$18:$P$23,MATCH($B26,$J$18:$J$23,0),MATCH(R$25,$K$17:$P$17,0)))+IF(ISERROR(INDEX($S$18:$X$23,MATCH($B26,$R$18:$R$23,0),MATCH(R$25,$S$17:$X$17,0))),0,INDEX($S$18:$X$23,MATCH($B26,$R$18:$R$23,0),MATCH(R$25,$S$17:$X$17,0)))+IF(ISERROR(INDEX($AA$18:$AF$23,MATCH($B26,$Z$18:$Z$23,0),MATCH(R$25,$AA$17:$AF$17,0))),0,INDEX($AA$18:$AF$23,MATCH($B26,$Z$18:$Z$23,0),MATCH(R$25,$AA$17:$AF$17,0)))+IF(ISERROR(INDEX($AI$18:$AN$23,MATCH($B26,$AH$18:$AH$23,0),MATCH(R$25,$AI$17:$AN$17,0))),0,INDEX($AI$18:$AN$23,MATCH($B26,$AH$18:$AH$23,0),MATCH(R$25,$AI$17:$AN$17,0)))+IF(ISERROR(INDEX($AQ$18:$AV$23,MATCH($B26,$AP$18:$AP$23,0),MATCH(R$25,$AQ$17:$AV$17,0))),0,INDEX($AQ$18:$AV$23,MATCH($B26,$AP$18:$AP$23,0),MATCH(R$25,$AQ$17:$AV$17,0)))+IF(ISERROR(INDEX(#REF!,MATCH($B26,#REF!,0),MATCH(R$25,#REF!,0))),0,INDEX(#REF!,MATCH($B26,#REF!,0),MATCH(R$25,#REF!,0)))+IF(ISERROR(INDEX(#REF!,MATCH($B26,#REF!,0),MATCH(R$25,#REF!,0))),0,INDEX(#REF!,MATCH($B26,#REF!,0),MATCH(R$25,#REF!,0)))+IF(ISERROR(INDEX(#REF!,MATCH($B26,#REF!,0),MATCH(R$25,#REF!,0))),0,INDEX(#REF!,MATCH($B26,#REF!,0),MATCH(R$25,#REF!,0)))</f>
        <v>0</v>
      </c>
      <c r="S26" s="101">
        <f>IF(ISERROR(INDEX($C$18:$H$23,MATCH($B26,$B$18:$B$23,0),MATCH(S$25,$C$17:$H$17,0))),0,INDEX($C$18:$H$23,MATCH($B26,$B$18:$B$23,0),MATCH(S$25,$C$17:$H$17,0)))+IF(ISERROR(INDEX($K$18:$P$23,MATCH($B26,$J$18:$J$23,0),MATCH(S$25,$K$17:$P$17,0))),0,INDEX($K$18:$P$23,MATCH($B26,$J$18:$J$23,0),MATCH(S$25,$K$17:$P$17,0)))+IF(ISERROR(INDEX($S$18:$X$23,MATCH($B26,$R$18:$R$23,0),MATCH(S$25,$S$17:$X$17,0))),0,INDEX($S$18:$X$23,MATCH($B26,$R$18:$R$23,0),MATCH(S$25,$S$17:$X$17,0)))+IF(ISERROR(INDEX($AA$18:$AF$23,MATCH($B26,$Z$18:$Z$23,0),MATCH(S$25,$AA$17:$AF$17,0))),0,INDEX($AA$18:$AF$23,MATCH($B26,$Z$18:$Z$23,0),MATCH(S$25,$AA$17:$AF$17,0)))+IF(ISERROR(INDEX($AI$18:$AN$23,MATCH($B26,$AH$18:$AH$23,0),MATCH(S$25,$AI$17:$AN$17,0))),0,INDEX($AI$18:$AN$23,MATCH($B26,$AH$18:$AH$23,0),MATCH(S$25,$AI$17:$AN$17,0)))+IF(ISERROR(INDEX($AQ$18:$AV$23,MATCH($B26,$AP$18:$AP$23,0),MATCH(S$25,$AQ$17:$AV$17,0))),0,INDEX($AQ$18:$AV$23,MATCH($B26,$AP$18:$AP$23,0),MATCH(S$25,$AQ$17:$AV$17,0)))+IF(ISERROR(INDEX(#REF!,MATCH($B26,#REF!,0),MATCH(S$25,#REF!,0))),0,INDEX(#REF!,MATCH($B26,#REF!,0),MATCH(S$25,#REF!,0)))+IF(ISERROR(INDEX(#REF!,MATCH($B26,#REF!,0),MATCH(S$25,#REF!,0))),0,INDEX(#REF!,MATCH($B26,#REF!,0),MATCH(S$25,#REF!,0)))+IF(ISERROR(INDEX(#REF!,MATCH($B26,#REF!,0),MATCH(S$25,#REF!,0))),0,INDEX(#REF!,MATCH($B26,#REF!,0),MATCH(S$25,#REF!,0)))</f>
        <v>0</v>
      </c>
      <c r="T26" s="101">
        <f>IF(ISERROR(INDEX($C$18:$H$23,MATCH($B26,$B$18:$B$23,0),MATCH(T$25,$C$17:$H$17,0))),0,INDEX($C$18:$H$23,MATCH($B26,$B$18:$B$23,0),MATCH(T$25,$C$17:$H$17,0)))+IF(ISERROR(INDEX($K$18:$P$23,MATCH($B26,$J$18:$J$23,0),MATCH(T$25,$K$17:$P$17,0))),0,INDEX($K$18:$P$23,MATCH($B26,$J$18:$J$23,0),MATCH(T$25,$K$17:$P$17,0)))+IF(ISERROR(INDEX($S$18:$X$23,MATCH($B26,$R$18:$R$23,0),MATCH(T$25,$S$17:$X$17,0))),0,INDEX($S$18:$X$23,MATCH($B26,$R$18:$R$23,0),MATCH(T$25,$S$17:$X$17,0)))+IF(ISERROR(INDEX($AA$18:$AF$23,MATCH($B26,$Z$18:$Z$23,0),MATCH(T$25,$AA$17:$AF$17,0))),0,INDEX($AA$18:$AF$23,MATCH($B26,$Z$18:$Z$23,0),MATCH(T$25,$AA$17:$AF$17,0)))+IF(ISERROR(INDEX($AI$18:$AN$23,MATCH($B26,$AH$18:$AH$23,0),MATCH(T$25,$AI$17:$AN$17,0))),0,INDEX($AI$18:$AN$23,MATCH($B26,$AH$18:$AH$23,0),MATCH(T$25,$AI$17:$AN$17,0)))+IF(ISERROR(INDEX($AQ$18:$AV$23,MATCH($B26,$AP$18:$AP$23,0),MATCH(T$25,$AQ$17:$AV$17,0))),0,INDEX($AQ$18:$AV$23,MATCH($B26,$AP$18:$AP$23,0),MATCH(T$25,$AQ$17:$AV$17,0)))+IF(ISERROR(INDEX(#REF!,MATCH($B26,#REF!,0),MATCH(T$25,#REF!,0))),0,INDEX(#REF!,MATCH($B26,#REF!,0),MATCH(T$25,#REF!,0)))+IF(ISERROR(INDEX(#REF!,MATCH($B26,#REF!,0),MATCH(T$25,#REF!,0))),0,INDEX(#REF!,MATCH($B26,#REF!,0),MATCH(T$25,#REF!,0)))+IF(ISERROR(INDEX(#REF!,MATCH($B26,#REF!,0),MATCH(T$25,#REF!,0))),0,INDEX(#REF!,MATCH($B26,#REF!,0),MATCH(T$25,#REF!,0)))</f>
        <v>0</v>
      </c>
      <c r="U26" s="101">
        <f>IF(ISERROR(INDEX($C$18:$H$23,MATCH($B26,$B$18:$B$23,0),MATCH(U$25,$C$17:$H$17,0))),0,INDEX($C$18:$H$23,MATCH($B26,$B$18:$B$23,0),MATCH(U$25,$C$17:$H$17,0)))+IF(ISERROR(INDEX($K$18:$P$23,MATCH($B26,$J$18:$J$23,0),MATCH(U$25,$K$17:$P$17,0))),0,INDEX($K$18:$P$23,MATCH($B26,$J$18:$J$23,0),MATCH(U$25,$K$17:$P$17,0)))+IF(ISERROR(INDEX($S$18:$X$23,MATCH($B26,$R$18:$R$23,0),MATCH(U$25,$S$17:$X$17,0))),0,INDEX($S$18:$X$23,MATCH($B26,$R$18:$R$23,0),MATCH(U$25,$S$17:$X$17,0)))+IF(ISERROR(INDEX($AA$18:$AF$23,MATCH($B26,$Z$18:$Z$23,0),MATCH(U$25,$AA$17:$AF$17,0))),0,INDEX($AA$18:$AF$23,MATCH($B26,$Z$18:$Z$23,0),MATCH(U$25,$AA$17:$AF$17,0)))+IF(ISERROR(INDEX($AI$18:$AN$23,MATCH($B26,$AH$18:$AH$23,0),MATCH(U$25,$AI$17:$AN$17,0))),0,INDEX($AI$18:$AN$23,MATCH($B26,$AH$18:$AH$23,0),MATCH(U$25,$AI$17:$AN$17,0)))+IF(ISERROR(INDEX($AQ$18:$AV$23,MATCH($B26,$AP$18:$AP$23,0),MATCH(U$25,$AQ$17:$AV$17,0))),0,INDEX($AQ$18:$AV$23,MATCH($B26,$AP$18:$AP$23,0),MATCH(U$25,$AQ$17:$AV$17,0)))+IF(ISERROR(INDEX(#REF!,MATCH($B26,#REF!,0),MATCH(U$25,#REF!,0))),0,INDEX(#REF!,MATCH($B26,#REF!,0),MATCH(U$25,#REF!,0)))+IF(ISERROR(INDEX(#REF!,MATCH($B26,#REF!,0),MATCH(U$25,#REF!,0))),0,INDEX(#REF!,MATCH($B26,#REF!,0),MATCH(U$25,#REF!,0)))+IF(ISERROR(INDEX(#REF!,MATCH($B26,#REF!,0),MATCH(U$25,#REF!,0))),0,INDEX(#REF!,MATCH($B26,#REF!,0),MATCH(U$25,#REF!,0)))</f>
        <v>0</v>
      </c>
      <c r="V26" s="101">
        <f>IF(ISERROR(INDEX($C$18:$H$23,MATCH($B26,$B$18:$B$23,0),MATCH(V$25,$C$17:$H$17,0))),0,INDEX($C$18:$H$23,MATCH($B26,$B$18:$B$23,0),MATCH(V$25,$C$17:$H$17,0)))+IF(ISERROR(INDEX($K$18:$P$23,MATCH($B26,$J$18:$J$23,0),MATCH(V$25,$K$17:$P$17,0))),0,INDEX($K$18:$P$23,MATCH($B26,$J$18:$J$23,0),MATCH(V$25,$K$17:$P$17,0)))+IF(ISERROR(INDEX($S$18:$X$23,MATCH($B26,$R$18:$R$23,0),MATCH(V$25,$S$17:$X$17,0))),0,INDEX($S$18:$X$23,MATCH($B26,$R$18:$R$23,0),MATCH(V$25,$S$17:$X$17,0)))+IF(ISERROR(INDEX($AA$18:$AF$23,MATCH($B26,$Z$18:$Z$23,0),MATCH(V$25,$AA$17:$AF$17,0))),0,INDEX($AA$18:$AF$23,MATCH($B26,$Z$18:$Z$23,0),MATCH(V$25,$AA$17:$AF$17,0)))+IF(ISERROR(INDEX($AI$18:$AN$23,MATCH($B26,$AH$18:$AH$23,0),MATCH(V$25,$AI$17:$AN$17,0))),0,INDEX($AI$18:$AN$23,MATCH($B26,$AH$18:$AH$23,0),MATCH(V$25,$AI$17:$AN$17,0)))+IF(ISERROR(INDEX($AQ$18:$AV$23,MATCH($B26,$AP$18:$AP$23,0),MATCH(V$25,$AQ$17:$AV$17,0))),0,INDEX($AQ$18:$AV$23,MATCH($B26,$AP$18:$AP$23,0),MATCH(V$25,$AQ$17:$AV$17,0)))+IF(ISERROR(INDEX(#REF!,MATCH($B26,#REF!,0),MATCH(V$25,#REF!,0))),0,INDEX(#REF!,MATCH($B26,#REF!,0),MATCH(V$25,#REF!,0)))+IF(ISERROR(INDEX(#REF!,MATCH($B26,#REF!,0),MATCH(V$25,#REF!,0))),0,INDEX(#REF!,MATCH($B26,#REF!,0),MATCH(V$25,#REF!,0)))+IF(ISERROR(INDEX(#REF!,MATCH($B26,#REF!,0),MATCH(V$25,#REF!,0))),0,INDEX(#REF!,MATCH($B26,#REF!,0),MATCH(V$25,#REF!,0)))</f>
        <v>0</v>
      </c>
      <c r="W26" s="101">
        <f>IF(ISERROR(INDEX($C$18:$H$23,MATCH($B26,$B$18:$B$23,0),MATCH(W$25,$C$17:$H$17,0))),0,INDEX($C$18:$H$23,MATCH($B26,$B$18:$B$23,0),MATCH(W$25,$C$17:$H$17,0)))+IF(ISERROR(INDEX($K$18:$P$23,MATCH($B26,$J$18:$J$23,0),MATCH(W$25,$K$17:$P$17,0))),0,INDEX($K$18:$P$23,MATCH($B26,$J$18:$J$23,0),MATCH(W$25,$K$17:$P$17,0)))+IF(ISERROR(INDEX($S$18:$X$23,MATCH($B26,$R$18:$R$23,0),MATCH(W$25,$S$17:$X$17,0))),0,INDEX($S$18:$X$23,MATCH($B26,$R$18:$R$23,0),MATCH(W$25,$S$17:$X$17,0)))+IF(ISERROR(INDEX($AA$18:$AF$23,MATCH($B26,$Z$18:$Z$23,0),MATCH(W$25,$AA$17:$AF$17,0))),0,INDEX($AA$18:$AF$23,MATCH($B26,$Z$18:$Z$23,0),MATCH(W$25,$AA$17:$AF$17,0)))+IF(ISERROR(INDEX($AI$18:$AN$23,MATCH($B26,$AH$18:$AH$23,0),MATCH(W$25,$AI$17:$AN$17,0))),0,INDEX($AI$18:$AN$23,MATCH($B26,$AH$18:$AH$23,0),MATCH(W$25,$AI$17:$AN$17,0)))+IF(ISERROR(INDEX($AQ$18:$AV$23,MATCH($B26,$AP$18:$AP$23,0),MATCH(W$25,$AQ$17:$AV$17,0))),0,INDEX($AQ$18:$AV$23,MATCH($B26,$AP$18:$AP$23,0),MATCH(W$25,$AQ$17:$AV$17,0)))+IF(ISERROR(INDEX(#REF!,MATCH($B26,#REF!,0),MATCH(W$25,#REF!,0))),0,INDEX(#REF!,MATCH($B26,#REF!,0),MATCH(W$25,#REF!,0)))+IF(ISERROR(INDEX(#REF!,MATCH($B26,#REF!,0),MATCH(W$25,#REF!,0))),0,INDEX(#REF!,MATCH($B26,#REF!,0),MATCH(W$25,#REF!,0)))+IF(ISERROR(INDEX(#REF!,MATCH($B26,#REF!,0),MATCH(W$25,#REF!,0))),0,INDEX(#REF!,MATCH($B26,#REF!,0),MATCH(W$25,#REF!,0)))</f>
        <v>0</v>
      </c>
      <c r="X26" s="87"/>
      <c r="Y26" s="87"/>
      <c r="Z26" s="87"/>
      <c r="AA26" s="87"/>
      <c r="AB26" s="87"/>
      <c r="AC26" s="87"/>
      <c r="AD26" s="87"/>
      <c r="AE26" s="87"/>
      <c r="AF26" s="87"/>
      <c r="AG26" s="87"/>
    </row>
    <row r="27" spans="1:48" hidden="1" outlineLevel="1" x14ac:dyDescent="0.25">
      <c r="B27" s="98">
        <v>2</v>
      </c>
      <c r="C27" s="99">
        <f>IF(ISERROR(INDEX($C$18:$H$23,MATCH($B27,$B$18:$B$23,0),MATCH(C$25,$C$17:$H$17,0))),0,INDEX($C$18:$H$23,MATCH($B27,$B$18:$B$23,0),MATCH(C$25,$C$17:$H$17,0)))+IF(ISERROR(INDEX($K$18:$P$23,MATCH($B27,$J$18:$J$23,0),MATCH(C$25,$K$17:$P$17,0))),0,INDEX($K$18:$P$23,MATCH($B27,$J$18:$J$23,0),MATCH(C$25,$K$17:$P$17,0)))+IF(ISERROR(INDEX($S$18:$X$23,MATCH($B27,$R$18:$R$23,0),MATCH(C$25,$S$17:$X$17,0))),0,INDEX($S$18:$X$23,MATCH($B27,$R$18:$R$23,0),MATCH(C$25,$S$17:$X$17,0)))+IF(ISERROR(INDEX($AA$18:$AF$23,MATCH($B27,$Z$18:$Z$23,0),MATCH(C$25,$AA$17:$AF$17,0))),0,INDEX($AA$18:$AF$23,MATCH($B27,$Z$18:$Z$23,0),MATCH(C$25,$AA$17:$AF$17,0)))+IF(ISERROR(INDEX($AI$18:$AN$23,MATCH($B27,$AH$18:$AH$23,0),MATCH(C$25,$AI$17:$AN$17,0))),0,INDEX($AI$18:$AN$23,MATCH($B27,$AH$18:$AH$23,0),MATCH(C$25,$AI$17:$AN$17,0)))+IF(ISERROR(INDEX($AQ$18:$AV$23,MATCH($B27,$AP$18:$AP$23,0),MATCH(C$25,$AQ$17:$AV$17,0))),0,INDEX($AQ$18:$AV$23,MATCH($B27,$AP$18:$AP$23,0),MATCH(C$25,$AQ$17:$AV$17,0)))+IF(ISERROR(INDEX(#REF!,MATCH($B27,#REF!,0),MATCH(C$25,#REF!,0))),0,INDEX(#REF!,MATCH($B27,#REF!,0),MATCH(C$25,#REF!,0)))+IF(ISERROR(INDEX(#REF!,MATCH($B27,#REF!,0),MATCH(C$25,#REF!,0))),0,INDEX(#REF!,MATCH($B27,#REF!,0),MATCH(C$25,#REF!,0)))+IF(ISERROR(INDEX(#REF!,MATCH($B27,#REF!,0),MATCH(C$25,#REF!,0))),0,INDEX(#REF!,MATCH($B27,#REF!,0),MATCH(C$25,#REF!,0)))</f>
        <v>4.6511627906976744E-2</v>
      </c>
      <c r="D27" s="100">
        <f>IF(ISERROR(INDEX($C$18:$H$23,MATCH($B27,$B$18:$B$23,0),MATCH(D$25,$C$17:$H$17,0))),0,INDEX($C$18:$H$23,MATCH($B27,$B$18:$B$23,0),MATCH(D$25,$C$17:$H$17,0)))+IF(ISERROR(INDEX($K$18:$P$23,MATCH($B27,$J$18:$J$23,0),MATCH(D$25,$K$17:$P$17,0))),0,INDEX($K$18:$P$23,MATCH($B27,$J$18:$J$23,0),MATCH(D$25,$K$17:$P$17,0)))+IF(ISERROR(INDEX($S$18:$X$23,MATCH($B27,$R$18:$R$23,0),MATCH(D$25,$S$17:$X$17,0))),0,INDEX($S$18:$X$23,MATCH($B27,$R$18:$R$23,0),MATCH(D$25,$S$17:$X$17,0)))+IF(ISERROR(INDEX($AA$18:$AF$23,MATCH($B27,$Z$18:$Z$23,0),MATCH(D$25,$AA$17:$AF$17,0))),0,INDEX($AA$18:$AF$23,MATCH($B27,$Z$18:$Z$23,0),MATCH(D$25,$AA$17:$AF$17,0)))+IF(ISERROR(INDEX($AI$18:$AN$23,MATCH($B27,$AH$18:$AH$23,0),MATCH(D$25,$AI$17:$AN$17,0))),0,INDEX($AI$18:$AN$23,MATCH($B27,$AH$18:$AH$23,0),MATCH(D$25,$AI$17:$AN$17,0)))+IF(ISERROR(INDEX($AQ$18:$AV$23,MATCH($B27,$AP$18:$AP$23,0),MATCH(D$25,$AQ$17:$AV$17,0))),0,INDEX($AQ$18:$AV$23,MATCH($B27,$AP$18:$AP$23,0),MATCH(D$25,$AQ$17:$AV$17,0)))+IF(ISERROR(INDEX(#REF!,MATCH($B27,#REF!,0),MATCH(D$25,#REF!,0))),0,INDEX(#REF!,MATCH($B27,#REF!,0),MATCH(D$25,#REF!,0)))+IF(ISERROR(INDEX(#REF!,MATCH($B27,#REF!,0),MATCH(D$25,#REF!,0))),0,INDEX(#REF!,MATCH($B27,#REF!,0),MATCH(D$25,#REF!,0)))+IF(ISERROR(INDEX(#REF!,MATCH($B27,#REF!,0),MATCH(D$25,#REF!,0))),0,INDEX(#REF!,MATCH($B27,#REF!,0),MATCH(D$25,#REF!,0)))</f>
        <v>9.3023255813953487E-2</v>
      </c>
      <c r="E27" s="100">
        <f>IF(ISERROR(INDEX($C$18:$H$23,MATCH($B27,$B$18:$B$23,0),MATCH(E$25,$C$17:$H$17,0))),0,INDEX($C$18:$H$23,MATCH($B27,$B$18:$B$23,0),MATCH(E$25,$C$17:$H$17,0)))+IF(ISERROR(INDEX($K$18:$P$23,MATCH($B27,$J$18:$J$23,0),MATCH(E$25,$K$17:$P$17,0))),0,INDEX($K$18:$P$23,MATCH($B27,$J$18:$J$23,0),MATCH(E$25,$K$17:$P$17,0)))+IF(ISERROR(INDEX($S$18:$X$23,MATCH($B27,$R$18:$R$23,0),MATCH(E$25,$S$17:$X$17,0))),0,INDEX($S$18:$X$23,MATCH($B27,$R$18:$R$23,0),MATCH(E$25,$S$17:$X$17,0)))+IF(ISERROR(INDEX($AA$18:$AF$23,MATCH($B27,$Z$18:$Z$23,0),MATCH(E$25,$AA$17:$AF$17,0))),0,INDEX($AA$18:$AF$23,MATCH($B27,$Z$18:$Z$23,0),MATCH(E$25,$AA$17:$AF$17,0)))+IF(ISERROR(INDEX($AI$18:$AN$23,MATCH($B27,$AH$18:$AH$23,0),MATCH(E$25,$AI$17:$AN$17,0))),0,INDEX($AI$18:$AN$23,MATCH($B27,$AH$18:$AH$23,0),MATCH(E$25,$AI$17:$AN$17,0)))+IF(ISERROR(INDEX($AQ$18:$AV$23,MATCH($B27,$AP$18:$AP$23,0),MATCH(E$25,$AQ$17:$AV$17,0))),0,INDEX($AQ$18:$AV$23,MATCH($B27,$AP$18:$AP$23,0),MATCH(E$25,$AQ$17:$AV$17,0)))+IF(ISERROR(INDEX(#REF!,MATCH($B27,#REF!,0),MATCH(E$25,#REF!,0))),0,INDEX(#REF!,MATCH($B27,#REF!,0),MATCH(E$25,#REF!,0)))+IF(ISERROR(INDEX(#REF!,MATCH($B27,#REF!,0),MATCH(E$25,#REF!,0))),0,INDEX(#REF!,MATCH($B27,#REF!,0),MATCH(E$25,#REF!,0)))+IF(ISERROR(INDEX(#REF!,MATCH($B27,#REF!,0),MATCH(E$25,#REF!,0))),0,INDEX(#REF!,MATCH($B27,#REF!,0),MATCH(E$25,#REF!,0)))</f>
        <v>0</v>
      </c>
      <c r="F27" s="100">
        <f>IF(ISERROR(INDEX($C$18:$H$23,MATCH($B27,$B$18:$B$23,0),MATCH(F$25,$C$17:$H$17,0))),0,INDEX($C$18:$H$23,MATCH($B27,$B$18:$B$23,0),MATCH(F$25,$C$17:$H$17,0)))+IF(ISERROR(INDEX($K$18:$P$23,MATCH($B27,$J$18:$J$23,0),MATCH(F$25,$K$17:$P$17,0))),0,INDEX($K$18:$P$23,MATCH($B27,$J$18:$J$23,0),MATCH(F$25,$K$17:$P$17,0)))+IF(ISERROR(INDEX($S$18:$X$23,MATCH($B27,$R$18:$R$23,0),MATCH(F$25,$S$17:$X$17,0))),0,INDEX($S$18:$X$23,MATCH($B27,$R$18:$R$23,0),MATCH(F$25,$S$17:$X$17,0)))+IF(ISERROR(INDEX($AA$18:$AF$23,MATCH($B27,$Z$18:$Z$23,0),MATCH(F$25,$AA$17:$AF$17,0))),0,INDEX($AA$18:$AF$23,MATCH($B27,$Z$18:$Z$23,0),MATCH(F$25,$AA$17:$AF$17,0)))+IF(ISERROR(INDEX($AI$18:$AN$23,MATCH($B27,$AH$18:$AH$23,0),MATCH(F$25,$AI$17:$AN$17,0))),0,INDEX($AI$18:$AN$23,MATCH($B27,$AH$18:$AH$23,0),MATCH(F$25,$AI$17:$AN$17,0)))+IF(ISERROR(INDEX($AQ$18:$AV$23,MATCH($B27,$AP$18:$AP$23,0),MATCH(F$25,$AQ$17:$AV$17,0))),0,INDEX($AQ$18:$AV$23,MATCH($B27,$AP$18:$AP$23,0),MATCH(F$25,$AQ$17:$AV$17,0)))+IF(ISERROR(INDEX(#REF!,MATCH($B27,#REF!,0),MATCH(F$25,#REF!,0))),0,INDEX(#REF!,MATCH($B27,#REF!,0),MATCH(F$25,#REF!,0)))+IF(ISERROR(INDEX(#REF!,MATCH($B27,#REF!,0),MATCH(F$25,#REF!,0))),0,INDEX(#REF!,MATCH($B27,#REF!,0),MATCH(F$25,#REF!,0)))+IF(ISERROR(INDEX(#REF!,MATCH($B27,#REF!,0),MATCH(F$25,#REF!,0))),0,INDEX(#REF!,MATCH($B27,#REF!,0),MATCH(F$25,#REF!,0)))</f>
        <v>3.2449972958355868E-3</v>
      </c>
      <c r="G27" s="100">
        <f>IF(ISERROR(INDEX($C$18:$H$23,MATCH($B27,$B$18:$B$23,0),MATCH(G$25,$C$17:$H$17,0))),0,INDEX($C$18:$H$23,MATCH($B27,$B$18:$B$23,0),MATCH(G$25,$C$17:$H$17,0)))+IF(ISERROR(INDEX($K$18:$P$23,MATCH($B27,$J$18:$J$23,0),MATCH(G$25,$K$17:$P$17,0))),0,INDEX($K$18:$P$23,MATCH($B27,$J$18:$J$23,0),MATCH(G$25,$K$17:$P$17,0)))+IF(ISERROR(INDEX($S$18:$X$23,MATCH($B27,$R$18:$R$23,0),MATCH(G$25,$S$17:$X$17,0))),0,INDEX($S$18:$X$23,MATCH($B27,$R$18:$R$23,0),MATCH(G$25,$S$17:$X$17,0)))+IF(ISERROR(INDEX($AA$18:$AF$23,MATCH($B27,$Z$18:$Z$23,0),MATCH(G$25,$AA$17:$AF$17,0))),0,INDEX($AA$18:$AF$23,MATCH($B27,$Z$18:$Z$23,0),MATCH(G$25,$AA$17:$AF$17,0)))+IF(ISERROR(INDEX($AI$18:$AN$23,MATCH($B27,$AH$18:$AH$23,0),MATCH(G$25,$AI$17:$AN$17,0))),0,INDEX($AI$18:$AN$23,MATCH($B27,$AH$18:$AH$23,0),MATCH(G$25,$AI$17:$AN$17,0)))+IF(ISERROR(INDEX($AQ$18:$AV$23,MATCH($B27,$AP$18:$AP$23,0),MATCH(G$25,$AQ$17:$AV$17,0))),0,INDEX($AQ$18:$AV$23,MATCH($B27,$AP$18:$AP$23,0),MATCH(G$25,$AQ$17:$AV$17,0)))+IF(ISERROR(INDEX(#REF!,MATCH($B27,#REF!,0),MATCH(G$25,#REF!,0))),0,INDEX(#REF!,MATCH($B27,#REF!,0),MATCH(G$25,#REF!,0)))+IF(ISERROR(INDEX(#REF!,MATCH($B27,#REF!,0),MATCH(G$25,#REF!,0))),0,INDEX(#REF!,MATCH($B27,#REF!,0),MATCH(G$25,#REF!,0)))+IF(ISERROR(INDEX(#REF!,MATCH($B27,#REF!,0),MATCH(G$25,#REF!,0))),0,INDEX(#REF!,MATCH($B27,#REF!,0),MATCH(G$25,#REF!,0)))</f>
        <v>0</v>
      </c>
      <c r="H27" s="100">
        <f>IF(ISERROR(INDEX($C$18:$H$23,MATCH($B27,$B$18:$B$23,0),MATCH(H$25,$C$17:$H$17,0))),0,INDEX($C$18:$H$23,MATCH($B27,$B$18:$B$23,0),MATCH(H$25,$C$17:$H$17,0)))+IF(ISERROR(INDEX($K$18:$P$23,MATCH($B27,$J$18:$J$23,0),MATCH(H$25,$K$17:$P$17,0))),0,INDEX($K$18:$P$23,MATCH($B27,$J$18:$J$23,0),MATCH(H$25,$K$17:$P$17,0)))+IF(ISERROR(INDEX($S$18:$X$23,MATCH($B27,$R$18:$R$23,0),MATCH(H$25,$S$17:$X$17,0))),0,INDEX($S$18:$X$23,MATCH($B27,$R$18:$R$23,0),MATCH(H$25,$S$17:$X$17,0)))+IF(ISERROR(INDEX($AA$18:$AF$23,MATCH($B27,$Z$18:$Z$23,0),MATCH(H$25,$AA$17:$AF$17,0))),0,INDEX($AA$18:$AF$23,MATCH($B27,$Z$18:$Z$23,0),MATCH(H$25,$AA$17:$AF$17,0)))+IF(ISERROR(INDEX($AI$18:$AN$23,MATCH($B27,$AH$18:$AH$23,0),MATCH(H$25,$AI$17:$AN$17,0))),0,INDEX($AI$18:$AN$23,MATCH($B27,$AH$18:$AH$23,0),MATCH(H$25,$AI$17:$AN$17,0)))+IF(ISERROR(INDEX($AQ$18:$AV$23,MATCH($B27,$AP$18:$AP$23,0),MATCH(H$25,$AQ$17:$AV$17,0))),0,INDEX($AQ$18:$AV$23,MATCH($B27,$AP$18:$AP$23,0),MATCH(H$25,$AQ$17:$AV$17,0)))+IF(ISERROR(INDEX(#REF!,MATCH($B27,#REF!,0),MATCH(H$25,#REF!,0))),0,INDEX(#REF!,MATCH($B27,#REF!,0),MATCH(H$25,#REF!,0)))+IF(ISERROR(INDEX(#REF!,MATCH($B27,#REF!,0),MATCH(H$25,#REF!,0))),0,INDEX(#REF!,MATCH($B27,#REF!,0),MATCH(H$25,#REF!,0)))+IF(ISERROR(INDEX(#REF!,MATCH($B27,#REF!,0),MATCH(H$25,#REF!,0))),0,INDEX(#REF!,MATCH($B27,#REF!,0),MATCH(H$25,#REF!,0)))</f>
        <v>-3.2449972958355868E-3</v>
      </c>
      <c r="I27" s="100">
        <f>IF(ISERROR(INDEX($C$18:$H$23,MATCH($B27,$B$18:$B$23,0),MATCH(I$25,$C$17:$H$17,0))),0,INDEX($C$18:$H$23,MATCH($B27,$B$18:$B$23,0),MATCH(I$25,$C$17:$H$17,0)))+IF(ISERROR(INDEX($K$18:$P$23,MATCH($B27,$J$18:$J$23,0),MATCH(I$25,$K$17:$P$17,0))),0,INDEX($K$18:$P$23,MATCH($B27,$J$18:$J$23,0),MATCH(I$25,$K$17:$P$17,0)))+IF(ISERROR(INDEX($S$18:$X$23,MATCH($B27,$R$18:$R$23,0),MATCH(I$25,$S$17:$X$17,0))),0,INDEX($S$18:$X$23,MATCH($B27,$R$18:$R$23,0),MATCH(I$25,$S$17:$X$17,0)))+IF(ISERROR(INDEX($AA$18:$AF$23,MATCH($B27,$Z$18:$Z$23,0),MATCH(I$25,$AA$17:$AF$17,0))),0,INDEX($AA$18:$AF$23,MATCH($B27,$Z$18:$Z$23,0),MATCH(I$25,$AA$17:$AF$17,0)))+IF(ISERROR(INDEX($AI$18:$AN$23,MATCH($B27,$AH$18:$AH$23,0),MATCH(I$25,$AI$17:$AN$17,0))),0,INDEX($AI$18:$AN$23,MATCH($B27,$AH$18:$AH$23,0),MATCH(I$25,$AI$17:$AN$17,0)))+IF(ISERROR(INDEX($AQ$18:$AV$23,MATCH($B27,$AP$18:$AP$23,0),MATCH(I$25,$AQ$17:$AV$17,0))),0,INDEX($AQ$18:$AV$23,MATCH($B27,$AP$18:$AP$23,0),MATCH(I$25,$AQ$17:$AV$17,0)))+IF(ISERROR(INDEX(#REF!,MATCH($B27,#REF!,0),MATCH(I$25,#REF!,0))),0,INDEX(#REF!,MATCH($B27,#REF!,0),MATCH(I$25,#REF!,0)))+IF(ISERROR(INDEX(#REF!,MATCH($B27,#REF!,0),MATCH(I$25,#REF!,0))),0,INDEX(#REF!,MATCH($B27,#REF!,0),MATCH(I$25,#REF!,0)))+IF(ISERROR(INDEX(#REF!,MATCH($B27,#REF!,0),MATCH(I$25,#REF!,0))),0,INDEX(#REF!,MATCH($B27,#REF!,0),MATCH(I$25,#REF!,0)))</f>
        <v>0</v>
      </c>
      <c r="J27" s="100">
        <f>IF(ISERROR(INDEX($C$18:$H$23,MATCH($B27,$B$18:$B$23,0),MATCH(J$25,$C$17:$H$17,0))),0,INDEX($C$18:$H$23,MATCH($B27,$B$18:$B$23,0),MATCH(J$25,$C$17:$H$17,0)))+IF(ISERROR(INDEX($K$18:$P$23,MATCH($B27,$J$18:$J$23,0),MATCH(J$25,$K$17:$P$17,0))),0,INDEX($K$18:$P$23,MATCH($B27,$J$18:$J$23,0),MATCH(J$25,$K$17:$P$17,0)))+IF(ISERROR(INDEX($S$18:$X$23,MATCH($B27,$R$18:$R$23,0),MATCH(J$25,$S$17:$X$17,0))),0,INDEX($S$18:$X$23,MATCH($B27,$R$18:$R$23,0),MATCH(J$25,$S$17:$X$17,0)))+IF(ISERROR(INDEX($AA$18:$AF$23,MATCH($B27,$Z$18:$Z$23,0),MATCH(J$25,$AA$17:$AF$17,0))),0,INDEX($AA$18:$AF$23,MATCH($B27,$Z$18:$Z$23,0),MATCH(J$25,$AA$17:$AF$17,0)))+IF(ISERROR(INDEX($AI$18:$AN$23,MATCH($B27,$AH$18:$AH$23,0),MATCH(J$25,$AI$17:$AN$17,0))),0,INDEX($AI$18:$AN$23,MATCH($B27,$AH$18:$AH$23,0),MATCH(J$25,$AI$17:$AN$17,0)))+IF(ISERROR(INDEX($AQ$18:$AV$23,MATCH($B27,$AP$18:$AP$23,0),MATCH(J$25,$AQ$17:$AV$17,0))),0,INDEX($AQ$18:$AV$23,MATCH($B27,$AP$18:$AP$23,0),MATCH(J$25,$AQ$17:$AV$17,0)))+IF(ISERROR(INDEX(#REF!,MATCH($B27,#REF!,0),MATCH(J$25,#REF!,0))),0,INDEX(#REF!,MATCH($B27,#REF!,0),MATCH(J$25,#REF!,0)))+IF(ISERROR(INDEX(#REF!,MATCH($B27,#REF!,0),MATCH(J$25,#REF!,0))),0,INDEX(#REF!,MATCH($B27,#REF!,0),MATCH(J$25,#REF!,0)))+IF(ISERROR(INDEX(#REF!,MATCH($B27,#REF!,0),MATCH(J$25,#REF!,0))),0,INDEX(#REF!,MATCH($B27,#REF!,0),MATCH(J$25,#REF!,0)))</f>
        <v>0</v>
      </c>
      <c r="K27" s="100">
        <f>IF(ISERROR(INDEX($C$18:$H$23,MATCH($B27,$B$18:$B$23,0),MATCH(K$25,$C$17:$H$17,0))),0,INDEX($C$18:$H$23,MATCH($B27,$B$18:$B$23,0),MATCH(K$25,$C$17:$H$17,0)))+IF(ISERROR(INDEX($K$18:$P$23,MATCH($B27,$J$18:$J$23,0),MATCH(K$25,$K$17:$P$17,0))),0,INDEX($K$18:$P$23,MATCH($B27,$J$18:$J$23,0),MATCH(K$25,$K$17:$P$17,0)))+IF(ISERROR(INDEX($S$18:$X$23,MATCH($B27,$R$18:$R$23,0),MATCH(K$25,$S$17:$X$17,0))),0,INDEX($S$18:$X$23,MATCH($B27,$R$18:$R$23,0),MATCH(K$25,$S$17:$X$17,0)))+IF(ISERROR(INDEX($AA$18:$AF$23,MATCH($B27,$Z$18:$Z$23,0),MATCH(K$25,$AA$17:$AF$17,0))),0,INDEX($AA$18:$AF$23,MATCH($B27,$Z$18:$Z$23,0),MATCH(K$25,$AA$17:$AF$17,0)))+IF(ISERROR(INDEX($AI$18:$AN$23,MATCH($B27,$AH$18:$AH$23,0),MATCH(K$25,$AI$17:$AN$17,0))),0,INDEX($AI$18:$AN$23,MATCH($B27,$AH$18:$AH$23,0),MATCH(K$25,$AI$17:$AN$17,0)))+IF(ISERROR(INDEX($AQ$18:$AV$23,MATCH($B27,$AP$18:$AP$23,0),MATCH(K$25,$AQ$17:$AV$17,0))),0,INDEX($AQ$18:$AV$23,MATCH($B27,$AP$18:$AP$23,0),MATCH(K$25,$AQ$17:$AV$17,0)))+IF(ISERROR(INDEX(#REF!,MATCH($B27,#REF!,0),MATCH(K$25,#REF!,0))),0,INDEX(#REF!,MATCH($B27,#REF!,0),MATCH(K$25,#REF!,0)))+IF(ISERROR(INDEX(#REF!,MATCH($B27,#REF!,0),MATCH(K$25,#REF!,0))),0,INDEX(#REF!,MATCH($B27,#REF!,0),MATCH(K$25,#REF!,0)))+IF(ISERROR(INDEX(#REF!,MATCH($B27,#REF!,0),MATCH(K$25,#REF!,0))),0,INDEX(#REF!,MATCH($B27,#REF!,0),MATCH(K$25,#REF!,0)))</f>
        <v>0</v>
      </c>
      <c r="L27" s="100">
        <f>IF(ISERROR(INDEX($C$18:$H$23,MATCH($B27,$B$18:$B$23,0),MATCH(L$25,$C$17:$H$17,0))),0,INDEX($C$18:$H$23,MATCH($B27,$B$18:$B$23,0),MATCH(L$25,$C$17:$H$17,0)))+IF(ISERROR(INDEX($K$18:$P$23,MATCH($B27,$J$18:$J$23,0),MATCH(L$25,$K$17:$P$17,0))),0,INDEX($K$18:$P$23,MATCH($B27,$J$18:$J$23,0),MATCH(L$25,$K$17:$P$17,0)))+IF(ISERROR(INDEX($S$18:$X$23,MATCH($B27,$R$18:$R$23,0),MATCH(L$25,$S$17:$X$17,0))),0,INDEX($S$18:$X$23,MATCH($B27,$R$18:$R$23,0),MATCH(L$25,$S$17:$X$17,0)))+IF(ISERROR(INDEX($AA$18:$AF$23,MATCH($B27,$Z$18:$Z$23,0),MATCH(L$25,$AA$17:$AF$17,0))),0,INDEX($AA$18:$AF$23,MATCH($B27,$Z$18:$Z$23,0),MATCH(L$25,$AA$17:$AF$17,0)))+IF(ISERROR(INDEX($AI$18:$AN$23,MATCH($B27,$AH$18:$AH$23,0),MATCH(L$25,$AI$17:$AN$17,0))),0,INDEX($AI$18:$AN$23,MATCH($B27,$AH$18:$AH$23,0),MATCH(L$25,$AI$17:$AN$17,0)))+IF(ISERROR(INDEX($AQ$18:$AV$23,MATCH($B27,$AP$18:$AP$23,0),MATCH(L$25,$AQ$17:$AV$17,0))),0,INDEX($AQ$18:$AV$23,MATCH($B27,$AP$18:$AP$23,0),MATCH(L$25,$AQ$17:$AV$17,0)))+IF(ISERROR(INDEX(#REF!,MATCH($B27,#REF!,0),MATCH(L$25,#REF!,0))),0,INDEX(#REF!,MATCH($B27,#REF!,0),MATCH(L$25,#REF!,0)))+IF(ISERROR(INDEX(#REF!,MATCH($B27,#REF!,0),MATCH(L$25,#REF!,0))),0,INDEX(#REF!,MATCH($B27,#REF!,0),MATCH(L$25,#REF!,0)))+IF(ISERROR(INDEX(#REF!,MATCH($B27,#REF!,0),MATCH(L$25,#REF!,0))),0,INDEX(#REF!,MATCH($B27,#REF!,0),MATCH(L$25,#REF!,0)))</f>
        <v>0</v>
      </c>
      <c r="M27" s="101">
        <f>IF(ISERROR(INDEX($C$18:$H$23,MATCH($B27,$B$18:$B$23,0),MATCH(M$25,$C$17:$H$17,0))),0,INDEX($C$18:$H$23,MATCH($B27,$B$18:$B$23,0),MATCH(M$25,$C$17:$H$17,0)))+IF(ISERROR(INDEX($K$18:$P$23,MATCH($B27,$J$18:$J$23,0),MATCH(M$25,$K$17:$P$17,0))),0,INDEX($K$18:$P$23,MATCH($B27,$J$18:$J$23,0),MATCH(M$25,$K$17:$P$17,0)))+IF(ISERROR(INDEX($S$18:$X$23,MATCH($B27,$R$18:$R$23,0),MATCH(M$25,$S$17:$X$17,0))),0,INDEX($S$18:$X$23,MATCH($B27,$R$18:$R$23,0),MATCH(M$25,$S$17:$X$17,0)))+IF(ISERROR(INDEX($AA$18:$AF$23,MATCH($B27,$Z$18:$Z$23,0),MATCH(M$25,$AA$17:$AF$17,0))),0,INDEX($AA$18:$AF$23,MATCH($B27,$Z$18:$Z$23,0),MATCH(M$25,$AA$17:$AF$17,0)))+IF(ISERROR(INDEX($AI$18:$AN$23,MATCH($B27,$AH$18:$AH$23,0),MATCH(M$25,$AI$17:$AN$17,0))),0,INDEX($AI$18:$AN$23,MATCH($B27,$AH$18:$AH$23,0),MATCH(M$25,$AI$17:$AN$17,0)))+IF(ISERROR(INDEX($AQ$18:$AV$23,MATCH($B27,$AP$18:$AP$23,0),MATCH(M$25,$AQ$17:$AV$17,0))),0,INDEX($AQ$18:$AV$23,MATCH($B27,$AP$18:$AP$23,0),MATCH(M$25,$AQ$17:$AV$17,0)))+IF(ISERROR(INDEX(#REF!,MATCH($B27,#REF!,0),MATCH(M$25,#REF!,0))),0,INDEX(#REF!,MATCH($B27,#REF!,0),MATCH(M$25,#REF!,0)))+IF(ISERROR(INDEX(#REF!,MATCH($B27,#REF!,0),MATCH(M$25,#REF!,0))),0,INDEX(#REF!,MATCH($B27,#REF!,0),MATCH(M$25,#REF!,0)))+IF(ISERROR(INDEX(#REF!,MATCH($B27,#REF!,0),MATCH(M$25,#REF!,0))),0,INDEX(#REF!,MATCH($B27,#REF!,0),MATCH(M$25,#REF!,0)))</f>
        <v>0</v>
      </c>
      <c r="N27" s="101">
        <f>IF(ISERROR(INDEX($C$18:$H$23,MATCH($B27,$B$18:$B$23,0),MATCH(N$25,$C$17:$H$17,0))),0,INDEX($C$18:$H$23,MATCH($B27,$B$18:$B$23,0),MATCH(N$25,$C$17:$H$17,0)))+IF(ISERROR(INDEX($K$18:$P$23,MATCH($B27,$J$18:$J$23,0),MATCH(N$25,$K$17:$P$17,0))),0,INDEX($K$18:$P$23,MATCH($B27,$J$18:$J$23,0),MATCH(N$25,$K$17:$P$17,0)))+IF(ISERROR(INDEX($S$18:$X$23,MATCH($B27,$R$18:$R$23,0),MATCH(N$25,$S$17:$X$17,0))),0,INDEX($S$18:$X$23,MATCH($B27,$R$18:$R$23,0),MATCH(N$25,$S$17:$X$17,0)))+IF(ISERROR(INDEX($AA$18:$AF$23,MATCH($B27,$Z$18:$Z$23,0),MATCH(N$25,$AA$17:$AF$17,0))),0,INDEX($AA$18:$AF$23,MATCH($B27,$Z$18:$Z$23,0),MATCH(N$25,$AA$17:$AF$17,0)))+IF(ISERROR(INDEX($AI$18:$AN$23,MATCH($B27,$AH$18:$AH$23,0),MATCH(N$25,$AI$17:$AN$17,0))),0,INDEX($AI$18:$AN$23,MATCH($B27,$AH$18:$AH$23,0),MATCH(N$25,$AI$17:$AN$17,0)))+IF(ISERROR(INDEX($AQ$18:$AV$23,MATCH($B27,$AP$18:$AP$23,0),MATCH(N$25,$AQ$17:$AV$17,0))),0,INDEX($AQ$18:$AV$23,MATCH($B27,$AP$18:$AP$23,0),MATCH(N$25,$AQ$17:$AV$17,0)))+IF(ISERROR(INDEX(#REF!,MATCH($B27,#REF!,0),MATCH(N$25,#REF!,0))),0,INDEX(#REF!,MATCH($B27,#REF!,0),MATCH(N$25,#REF!,0)))+IF(ISERROR(INDEX(#REF!,MATCH($B27,#REF!,0),MATCH(N$25,#REF!,0))),0,INDEX(#REF!,MATCH($B27,#REF!,0),MATCH(N$25,#REF!,0)))+IF(ISERROR(INDEX(#REF!,MATCH($B27,#REF!,0),MATCH(N$25,#REF!,0))),0,INDEX(#REF!,MATCH($B27,#REF!,0),MATCH(N$25,#REF!,0)))</f>
        <v>0</v>
      </c>
      <c r="O27" s="101">
        <f>IF(ISERROR(INDEX($C$18:$H$23,MATCH($B27,$B$18:$B$23,0),MATCH(O$25,$C$17:$H$17,0))),0,INDEX($C$18:$H$23,MATCH($B27,$B$18:$B$23,0),MATCH(O$25,$C$17:$H$17,0)))+IF(ISERROR(INDEX($K$18:$P$23,MATCH($B27,$J$18:$J$23,0),MATCH(O$25,$K$17:$P$17,0))),0,INDEX($K$18:$P$23,MATCH($B27,$J$18:$J$23,0),MATCH(O$25,$K$17:$P$17,0)))+IF(ISERROR(INDEX($S$18:$X$23,MATCH($B27,$R$18:$R$23,0),MATCH(O$25,$S$17:$X$17,0))),0,INDEX($S$18:$X$23,MATCH($B27,$R$18:$R$23,0),MATCH(O$25,$S$17:$X$17,0)))+IF(ISERROR(INDEX($AA$18:$AF$23,MATCH($B27,$Z$18:$Z$23,0),MATCH(O$25,$AA$17:$AF$17,0))),0,INDEX($AA$18:$AF$23,MATCH($B27,$Z$18:$Z$23,0),MATCH(O$25,$AA$17:$AF$17,0)))+IF(ISERROR(INDEX($AI$18:$AN$23,MATCH($B27,$AH$18:$AH$23,0),MATCH(O$25,$AI$17:$AN$17,0))),0,INDEX($AI$18:$AN$23,MATCH($B27,$AH$18:$AH$23,0),MATCH(O$25,$AI$17:$AN$17,0)))+IF(ISERROR(INDEX($AQ$18:$AV$23,MATCH($B27,$AP$18:$AP$23,0),MATCH(O$25,$AQ$17:$AV$17,0))),0,INDEX($AQ$18:$AV$23,MATCH($B27,$AP$18:$AP$23,0),MATCH(O$25,$AQ$17:$AV$17,0)))+IF(ISERROR(INDEX(#REF!,MATCH($B27,#REF!,0),MATCH(O$25,#REF!,0))),0,INDEX(#REF!,MATCH($B27,#REF!,0),MATCH(O$25,#REF!,0)))+IF(ISERROR(INDEX(#REF!,MATCH($B27,#REF!,0),MATCH(O$25,#REF!,0))),0,INDEX(#REF!,MATCH($B27,#REF!,0),MATCH(O$25,#REF!,0)))+IF(ISERROR(INDEX(#REF!,MATCH($B27,#REF!,0),MATCH(O$25,#REF!,0))),0,INDEX(#REF!,MATCH($B27,#REF!,0),MATCH(O$25,#REF!,0)))</f>
        <v>0</v>
      </c>
      <c r="P27" s="101">
        <f>IF(ISERROR(INDEX($C$18:$H$23,MATCH($B27,$B$18:$B$23,0),MATCH(P$25,$C$17:$H$17,0))),0,INDEX($C$18:$H$23,MATCH($B27,$B$18:$B$23,0),MATCH(P$25,$C$17:$H$17,0)))+IF(ISERROR(INDEX($K$18:$P$23,MATCH($B27,$J$18:$J$23,0),MATCH(P$25,$K$17:$P$17,0))),0,INDEX($K$18:$P$23,MATCH($B27,$J$18:$J$23,0),MATCH(P$25,$K$17:$P$17,0)))+IF(ISERROR(INDEX($S$18:$X$23,MATCH($B27,$R$18:$R$23,0),MATCH(P$25,$S$17:$X$17,0))),0,INDEX($S$18:$X$23,MATCH($B27,$R$18:$R$23,0),MATCH(P$25,$S$17:$X$17,0)))+IF(ISERROR(INDEX($AA$18:$AF$23,MATCH($B27,$Z$18:$Z$23,0),MATCH(P$25,$AA$17:$AF$17,0))),0,INDEX($AA$18:$AF$23,MATCH($B27,$Z$18:$Z$23,0),MATCH(P$25,$AA$17:$AF$17,0)))+IF(ISERROR(INDEX($AI$18:$AN$23,MATCH($B27,$AH$18:$AH$23,0),MATCH(P$25,$AI$17:$AN$17,0))),0,INDEX($AI$18:$AN$23,MATCH($B27,$AH$18:$AH$23,0),MATCH(P$25,$AI$17:$AN$17,0)))+IF(ISERROR(INDEX($AQ$18:$AV$23,MATCH($B27,$AP$18:$AP$23,0),MATCH(P$25,$AQ$17:$AV$17,0))),0,INDEX($AQ$18:$AV$23,MATCH($B27,$AP$18:$AP$23,0),MATCH(P$25,$AQ$17:$AV$17,0)))+IF(ISERROR(INDEX(#REF!,MATCH($B27,#REF!,0),MATCH(P$25,#REF!,0))),0,INDEX(#REF!,MATCH($B27,#REF!,0),MATCH(P$25,#REF!,0)))+IF(ISERROR(INDEX(#REF!,MATCH($B27,#REF!,0),MATCH(P$25,#REF!,0))),0,INDEX(#REF!,MATCH($B27,#REF!,0),MATCH(P$25,#REF!,0)))+IF(ISERROR(INDEX(#REF!,MATCH($B27,#REF!,0),MATCH(P$25,#REF!,0))),0,INDEX(#REF!,MATCH($B27,#REF!,0),MATCH(P$25,#REF!,0)))</f>
        <v>0</v>
      </c>
      <c r="Q27" s="101">
        <f>IF(ISERROR(INDEX($C$18:$H$23,MATCH($B27,$B$18:$B$23,0),MATCH(Q$25,$C$17:$H$17,0))),0,INDEX($C$18:$H$23,MATCH($B27,$B$18:$B$23,0),MATCH(Q$25,$C$17:$H$17,0)))+IF(ISERROR(INDEX($K$18:$P$23,MATCH($B27,$J$18:$J$23,0),MATCH(Q$25,$K$17:$P$17,0))),0,INDEX($K$18:$P$23,MATCH($B27,$J$18:$J$23,0),MATCH(Q$25,$K$17:$P$17,0)))+IF(ISERROR(INDEX($S$18:$X$23,MATCH($B27,$R$18:$R$23,0),MATCH(Q$25,$S$17:$X$17,0))),0,INDEX($S$18:$X$23,MATCH($B27,$R$18:$R$23,0),MATCH(Q$25,$S$17:$X$17,0)))+IF(ISERROR(INDEX($AA$18:$AF$23,MATCH($B27,$Z$18:$Z$23,0),MATCH(Q$25,$AA$17:$AF$17,0))),0,INDEX($AA$18:$AF$23,MATCH($B27,$Z$18:$Z$23,0),MATCH(Q$25,$AA$17:$AF$17,0)))+IF(ISERROR(INDEX($AI$18:$AN$23,MATCH($B27,$AH$18:$AH$23,0),MATCH(Q$25,$AI$17:$AN$17,0))),0,INDEX($AI$18:$AN$23,MATCH($B27,$AH$18:$AH$23,0),MATCH(Q$25,$AI$17:$AN$17,0)))+IF(ISERROR(INDEX($AQ$18:$AV$23,MATCH($B27,$AP$18:$AP$23,0),MATCH(Q$25,$AQ$17:$AV$17,0))),0,INDEX($AQ$18:$AV$23,MATCH($B27,$AP$18:$AP$23,0),MATCH(Q$25,$AQ$17:$AV$17,0)))+IF(ISERROR(INDEX(#REF!,MATCH($B27,#REF!,0),MATCH(Q$25,#REF!,0))),0,INDEX(#REF!,MATCH($B27,#REF!,0),MATCH(Q$25,#REF!,0)))+IF(ISERROR(INDEX(#REF!,MATCH($B27,#REF!,0),MATCH(Q$25,#REF!,0))),0,INDEX(#REF!,MATCH($B27,#REF!,0),MATCH(Q$25,#REF!,0)))+IF(ISERROR(INDEX(#REF!,MATCH($B27,#REF!,0),MATCH(Q$25,#REF!,0))),0,INDEX(#REF!,MATCH($B27,#REF!,0),MATCH(Q$25,#REF!,0)))</f>
        <v>0</v>
      </c>
      <c r="R27" s="101">
        <f>IF(ISERROR(INDEX($C$18:$H$23,MATCH($B27,$B$18:$B$23,0),MATCH(R$25,$C$17:$H$17,0))),0,INDEX($C$18:$H$23,MATCH($B27,$B$18:$B$23,0),MATCH(R$25,$C$17:$H$17,0)))+IF(ISERROR(INDEX($K$18:$P$23,MATCH($B27,$J$18:$J$23,0),MATCH(R$25,$K$17:$P$17,0))),0,INDEX($K$18:$P$23,MATCH($B27,$J$18:$J$23,0),MATCH(R$25,$K$17:$P$17,0)))+IF(ISERROR(INDEX($S$18:$X$23,MATCH($B27,$R$18:$R$23,0),MATCH(R$25,$S$17:$X$17,0))),0,INDEX($S$18:$X$23,MATCH($B27,$R$18:$R$23,0),MATCH(R$25,$S$17:$X$17,0)))+IF(ISERROR(INDEX($AA$18:$AF$23,MATCH($B27,$Z$18:$Z$23,0),MATCH(R$25,$AA$17:$AF$17,0))),0,INDEX($AA$18:$AF$23,MATCH($B27,$Z$18:$Z$23,0),MATCH(R$25,$AA$17:$AF$17,0)))+IF(ISERROR(INDEX($AI$18:$AN$23,MATCH($B27,$AH$18:$AH$23,0),MATCH(R$25,$AI$17:$AN$17,0))),0,INDEX($AI$18:$AN$23,MATCH($B27,$AH$18:$AH$23,0),MATCH(R$25,$AI$17:$AN$17,0)))+IF(ISERROR(INDEX($AQ$18:$AV$23,MATCH($B27,$AP$18:$AP$23,0),MATCH(R$25,$AQ$17:$AV$17,0))),0,INDEX($AQ$18:$AV$23,MATCH($B27,$AP$18:$AP$23,0),MATCH(R$25,$AQ$17:$AV$17,0)))+IF(ISERROR(INDEX(#REF!,MATCH($B27,#REF!,0),MATCH(R$25,#REF!,0))),0,INDEX(#REF!,MATCH($B27,#REF!,0),MATCH(R$25,#REF!,0)))+IF(ISERROR(INDEX(#REF!,MATCH($B27,#REF!,0),MATCH(R$25,#REF!,0))),0,INDEX(#REF!,MATCH($B27,#REF!,0),MATCH(R$25,#REF!,0)))+IF(ISERROR(INDEX(#REF!,MATCH($B27,#REF!,0),MATCH(R$25,#REF!,0))),0,INDEX(#REF!,MATCH($B27,#REF!,0),MATCH(R$25,#REF!,0)))</f>
        <v>0</v>
      </c>
      <c r="S27" s="101">
        <f>IF(ISERROR(INDEX($C$18:$H$23,MATCH($B27,$B$18:$B$23,0),MATCH(S$25,$C$17:$H$17,0))),0,INDEX($C$18:$H$23,MATCH($B27,$B$18:$B$23,0),MATCH(S$25,$C$17:$H$17,0)))+IF(ISERROR(INDEX($K$18:$P$23,MATCH($B27,$J$18:$J$23,0),MATCH(S$25,$K$17:$P$17,0))),0,INDEX($K$18:$P$23,MATCH($B27,$J$18:$J$23,0),MATCH(S$25,$K$17:$P$17,0)))+IF(ISERROR(INDEX($S$18:$X$23,MATCH($B27,$R$18:$R$23,0),MATCH(S$25,$S$17:$X$17,0))),0,INDEX($S$18:$X$23,MATCH($B27,$R$18:$R$23,0),MATCH(S$25,$S$17:$X$17,0)))+IF(ISERROR(INDEX($AA$18:$AF$23,MATCH($B27,$Z$18:$Z$23,0),MATCH(S$25,$AA$17:$AF$17,0))),0,INDEX($AA$18:$AF$23,MATCH($B27,$Z$18:$Z$23,0),MATCH(S$25,$AA$17:$AF$17,0)))+IF(ISERROR(INDEX($AI$18:$AN$23,MATCH($B27,$AH$18:$AH$23,0),MATCH(S$25,$AI$17:$AN$17,0))),0,INDEX($AI$18:$AN$23,MATCH($B27,$AH$18:$AH$23,0),MATCH(S$25,$AI$17:$AN$17,0)))+IF(ISERROR(INDEX($AQ$18:$AV$23,MATCH($B27,$AP$18:$AP$23,0),MATCH(S$25,$AQ$17:$AV$17,0))),0,INDEX($AQ$18:$AV$23,MATCH($B27,$AP$18:$AP$23,0),MATCH(S$25,$AQ$17:$AV$17,0)))+IF(ISERROR(INDEX(#REF!,MATCH($B27,#REF!,0),MATCH(S$25,#REF!,0))),0,INDEX(#REF!,MATCH($B27,#REF!,0),MATCH(S$25,#REF!,0)))+IF(ISERROR(INDEX(#REF!,MATCH($B27,#REF!,0),MATCH(S$25,#REF!,0))),0,INDEX(#REF!,MATCH($B27,#REF!,0),MATCH(S$25,#REF!,0)))+IF(ISERROR(INDEX(#REF!,MATCH($B27,#REF!,0),MATCH(S$25,#REF!,0))),0,INDEX(#REF!,MATCH($B27,#REF!,0),MATCH(S$25,#REF!,0)))</f>
        <v>0</v>
      </c>
      <c r="T27" s="101">
        <f>IF(ISERROR(INDEX($C$18:$H$23,MATCH($B27,$B$18:$B$23,0),MATCH(T$25,$C$17:$H$17,0))),0,INDEX($C$18:$H$23,MATCH($B27,$B$18:$B$23,0),MATCH(T$25,$C$17:$H$17,0)))+IF(ISERROR(INDEX($K$18:$P$23,MATCH($B27,$J$18:$J$23,0),MATCH(T$25,$K$17:$P$17,0))),0,INDEX($K$18:$P$23,MATCH($B27,$J$18:$J$23,0),MATCH(T$25,$K$17:$P$17,0)))+IF(ISERROR(INDEX($S$18:$X$23,MATCH($B27,$R$18:$R$23,0),MATCH(T$25,$S$17:$X$17,0))),0,INDEX($S$18:$X$23,MATCH($B27,$R$18:$R$23,0),MATCH(T$25,$S$17:$X$17,0)))+IF(ISERROR(INDEX($AA$18:$AF$23,MATCH($B27,$Z$18:$Z$23,0),MATCH(T$25,$AA$17:$AF$17,0))),0,INDEX($AA$18:$AF$23,MATCH($B27,$Z$18:$Z$23,0),MATCH(T$25,$AA$17:$AF$17,0)))+IF(ISERROR(INDEX($AI$18:$AN$23,MATCH($B27,$AH$18:$AH$23,0),MATCH(T$25,$AI$17:$AN$17,0))),0,INDEX($AI$18:$AN$23,MATCH($B27,$AH$18:$AH$23,0),MATCH(T$25,$AI$17:$AN$17,0)))+IF(ISERROR(INDEX($AQ$18:$AV$23,MATCH($B27,$AP$18:$AP$23,0),MATCH(T$25,$AQ$17:$AV$17,0))),0,INDEX($AQ$18:$AV$23,MATCH($B27,$AP$18:$AP$23,0),MATCH(T$25,$AQ$17:$AV$17,0)))+IF(ISERROR(INDEX(#REF!,MATCH($B27,#REF!,0),MATCH(T$25,#REF!,0))),0,INDEX(#REF!,MATCH($B27,#REF!,0),MATCH(T$25,#REF!,0)))+IF(ISERROR(INDEX(#REF!,MATCH($B27,#REF!,0),MATCH(T$25,#REF!,0))),0,INDEX(#REF!,MATCH($B27,#REF!,0),MATCH(T$25,#REF!,0)))+IF(ISERROR(INDEX(#REF!,MATCH($B27,#REF!,0),MATCH(T$25,#REF!,0))),0,INDEX(#REF!,MATCH($B27,#REF!,0),MATCH(T$25,#REF!,0)))</f>
        <v>0</v>
      </c>
      <c r="U27" s="101">
        <f>IF(ISERROR(INDEX($C$18:$H$23,MATCH($B27,$B$18:$B$23,0),MATCH(U$25,$C$17:$H$17,0))),0,INDEX($C$18:$H$23,MATCH($B27,$B$18:$B$23,0),MATCH(U$25,$C$17:$H$17,0)))+IF(ISERROR(INDEX($K$18:$P$23,MATCH($B27,$J$18:$J$23,0),MATCH(U$25,$K$17:$P$17,0))),0,INDEX($K$18:$P$23,MATCH($B27,$J$18:$J$23,0),MATCH(U$25,$K$17:$P$17,0)))+IF(ISERROR(INDEX($S$18:$X$23,MATCH($B27,$R$18:$R$23,0),MATCH(U$25,$S$17:$X$17,0))),0,INDEX($S$18:$X$23,MATCH($B27,$R$18:$R$23,0),MATCH(U$25,$S$17:$X$17,0)))+IF(ISERROR(INDEX($AA$18:$AF$23,MATCH($B27,$Z$18:$Z$23,0),MATCH(U$25,$AA$17:$AF$17,0))),0,INDEX($AA$18:$AF$23,MATCH($B27,$Z$18:$Z$23,0),MATCH(U$25,$AA$17:$AF$17,0)))+IF(ISERROR(INDEX($AI$18:$AN$23,MATCH($B27,$AH$18:$AH$23,0),MATCH(U$25,$AI$17:$AN$17,0))),0,INDEX($AI$18:$AN$23,MATCH($B27,$AH$18:$AH$23,0),MATCH(U$25,$AI$17:$AN$17,0)))+IF(ISERROR(INDEX($AQ$18:$AV$23,MATCH($B27,$AP$18:$AP$23,0),MATCH(U$25,$AQ$17:$AV$17,0))),0,INDEX($AQ$18:$AV$23,MATCH($B27,$AP$18:$AP$23,0),MATCH(U$25,$AQ$17:$AV$17,0)))+IF(ISERROR(INDEX(#REF!,MATCH($B27,#REF!,0),MATCH(U$25,#REF!,0))),0,INDEX(#REF!,MATCH($B27,#REF!,0),MATCH(U$25,#REF!,0)))+IF(ISERROR(INDEX(#REF!,MATCH($B27,#REF!,0),MATCH(U$25,#REF!,0))),0,INDEX(#REF!,MATCH($B27,#REF!,0),MATCH(U$25,#REF!,0)))+IF(ISERROR(INDEX(#REF!,MATCH($B27,#REF!,0),MATCH(U$25,#REF!,0))),0,INDEX(#REF!,MATCH($B27,#REF!,0),MATCH(U$25,#REF!,0)))</f>
        <v>0</v>
      </c>
      <c r="V27" s="101">
        <f>IF(ISERROR(INDEX($C$18:$H$23,MATCH($B27,$B$18:$B$23,0),MATCH(V$25,$C$17:$H$17,0))),0,INDEX($C$18:$H$23,MATCH($B27,$B$18:$B$23,0),MATCH(V$25,$C$17:$H$17,0)))+IF(ISERROR(INDEX($K$18:$P$23,MATCH($B27,$J$18:$J$23,0),MATCH(V$25,$K$17:$P$17,0))),0,INDEX($K$18:$P$23,MATCH($B27,$J$18:$J$23,0),MATCH(V$25,$K$17:$P$17,0)))+IF(ISERROR(INDEX($S$18:$X$23,MATCH($B27,$R$18:$R$23,0),MATCH(V$25,$S$17:$X$17,0))),0,INDEX($S$18:$X$23,MATCH($B27,$R$18:$R$23,0),MATCH(V$25,$S$17:$X$17,0)))+IF(ISERROR(INDEX($AA$18:$AF$23,MATCH($B27,$Z$18:$Z$23,0),MATCH(V$25,$AA$17:$AF$17,0))),0,INDEX($AA$18:$AF$23,MATCH($B27,$Z$18:$Z$23,0),MATCH(V$25,$AA$17:$AF$17,0)))+IF(ISERROR(INDEX($AI$18:$AN$23,MATCH($B27,$AH$18:$AH$23,0),MATCH(V$25,$AI$17:$AN$17,0))),0,INDEX($AI$18:$AN$23,MATCH($B27,$AH$18:$AH$23,0),MATCH(V$25,$AI$17:$AN$17,0)))+IF(ISERROR(INDEX($AQ$18:$AV$23,MATCH($B27,$AP$18:$AP$23,0),MATCH(V$25,$AQ$17:$AV$17,0))),0,INDEX($AQ$18:$AV$23,MATCH($B27,$AP$18:$AP$23,0),MATCH(V$25,$AQ$17:$AV$17,0)))+IF(ISERROR(INDEX(#REF!,MATCH($B27,#REF!,0),MATCH(V$25,#REF!,0))),0,INDEX(#REF!,MATCH($B27,#REF!,0),MATCH(V$25,#REF!,0)))+IF(ISERROR(INDEX(#REF!,MATCH($B27,#REF!,0),MATCH(V$25,#REF!,0))),0,INDEX(#REF!,MATCH($B27,#REF!,0),MATCH(V$25,#REF!,0)))+IF(ISERROR(INDEX(#REF!,MATCH($B27,#REF!,0),MATCH(V$25,#REF!,0))),0,INDEX(#REF!,MATCH($B27,#REF!,0),MATCH(V$25,#REF!,0)))</f>
        <v>0</v>
      </c>
      <c r="W27" s="101">
        <f>IF(ISERROR(INDEX($C$18:$H$23,MATCH($B27,$B$18:$B$23,0),MATCH(W$25,$C$17:$H$17,0))),0,INDEX($C$18:$H$23,MATCH($B27,$B$18:$B$23,0),MATCH(W$25,$C$17:$H$17,0)))+IF(ISERROR(INDEX($K$18:$P$23,MATCH($B27,$J$18:$J$23,0),MATCH(W$25,$K$17:$P$17,0))),0,INDEX($K$18:$P$23,MATCH($B27,$J$18:$J$23,0),MATCH(W$25,$K$17:$P$17,0)))+IF(ISERROR(INDEX($S$18:$X$23,MATCH($B27,$R$18:$R$23,0),MATCH(W$25,$S$17:$X$17,0))),0,INDEX($S$18:$X$23,MATCH($B27,$R$18:$R$23,0),MATCH(W$25,$S$17:$X$17,0)))+IF(ISERROR(INDEX($AA$18:$AF$23,MATCH($B27,$Z$18:$Z$23,0),MATCH(W$25,$AA$17:$AF$17,0))),0,INDEX($AA$18:$AF$23,MATCH($B27,$Z$18:$Z$23,0),MATCH(W$25,$AA$17:$AF$17,0)))+IF(ISERROR(INDEX($AI$18:$AN$23,MATCH($B27,$AH$18:$AH$23,0),MATCH(W$25,$AI$17:$AN$17,0))),0,INDEX($AI$18:$AN$23,MATCH($B27,$AH$18:$AH$23,0),MATCH(W$25,$AI$17:$AN$17,0)))+IF(ISERROR(INDEX($AQ$18:$AV$23,MATCH($B27,$AP$18:$AP$23,0),MATCH(W$25,$AQ$17:$AV$17,0))),0,INDEX($AQ$18:$AV$23,MATCH($B27,$AP$18:$AP$23,0),MATCH(W$25,$AQ$17:$AV$17,0)))+IF(ISERROR(INDEX(#REF!,MATCH($B27,#REF!,0),MATCH(W$25,#REF!,0))),0,INDEX(#REF!,MATCH($B27,#REF!,0),MATCH(W$25,#REF!,0)))+IF(ISERROR(INDEX(#REF!,MATCH($B27,#REF!,0),MATCH(W$25,#REF!,0))),0,INDEX(#REF!,MATCH($B27,#REF!,0),MATCH(W$25,#REF!,0)))+IF(ISERROR(INDEX(#REF!,MATCH($B27,#REF!,0),MATCH(W$25,#REF!,0))),0,INDEX(#REF!,MATCH($B27,#REF!,0),MATCH(W$25,#REF!,0)))</f>
        <v>0</v>
      </c>
      <c r="X27" s="87"/>
      <c r="Y27" s="87"/>
      <c r="Z27" s="87"/>
      <c r="AA27" s="87"/>
      <c r="AB27" s="87"/>
      <c r="AC27" s="87"/>
      <c r="AD27" s="87"/>
      <c r="AE27" s="87"/>
      <c r="AF27" s="87"/>
      <c r="AG27" s="87"/>
      <c r="AI27" s="102"/>
      <c r="AJ27" s="102"/>
      <c r="AK27" s="102"/>
      <c r="AL27" s="102"/>
      <c r="AM27" s="102"/>
      <c r="AN27" s="102"/>
      <c r="AO27" s="102"/>
      <c r="AP27" s="102"/>
      <c r="AQ27" s="102"/>
      <c r="AR27" s="102"/>
      <c r="AS27" s="102"/>
    </row>
    <row r="28" spans="1:48" hidden="1" outlineLevel="1" x14ac:dyDescent="0.25">
      <c r="B28" s="98">
        <v>3</v>
      </c>
      <c r="C28" s="99">
        <f>IF(ISERROR(INDEX($C$18:$H$23,MATCH($B28,$B$18:$B$23,0),MATCH(C$25,$C$17:$H$17,0))),0,INDEX($C$18:$H$23,MATCH($B28,$B$18:$B$23,0),MATCH(C$25,$C$17:$H$17,0)))+IF(ISERROR(INDEX($K$18:$P$23,MATCH($B28,$J$18:$J$23,0),MATCH(C$25,$K$17:$P$17,0))),0,INDEX($K$18:$P$23,MATCH($B28,$J$18:$J$23,0),MATCH(C$25,$K$17:$P$17,0)))+IF(ISERROR(INDEX($S$18:$X$23,MATCH($B28,$R$18:$R$23,0),MATCH(C$25,$S$17:$X$17,0))),0,INDEX($S$18:$X$23,MATCH($B28,$R$18:$R$23,0),MATCH(C$25,$S$17:$X$17,0)))+IF(ISERROR(INDEX($AA$18:$AF$23,MATCH($B28,$Z$18:$Z$23,0),MATCH(C$25,$AA$17:$AF$17,0))),0,INDEX($AA$18:$AF$23,MATCH($B28,$Z$18:$Z$23,0),MATCH(C$25,$AA$17:$AF$17,0)))+IF(ISERROR(INDEX($AI$18:$AN$23,MATCH($B28,$AH$18:$AH$23,0),MATCH(C$25,$AI$17:$AN$17,0))),0,INDEX($AI$18:$AN$23,MATCH($B28,$AH$18:$AH$23,0),MATCH(C$25,$AI$17:$AN$17,0)))+IF(ISERROR(INDEX($AQ$18:$AV$23,MATCH($B28,$AP$18:$AP$23,0),MATCH(C$25,$AQ$17:$AV$17,0))),0,INDEX($AQ$18:$AV$23,MATCH($B28,$AP$18:$AP$23,0),MATCH(C$25,$AQ$17:$AV$17,0)))+IF(ISERROR(INDEX(#REF!,MATCH($B28,#REF!,0),MATCH(C$25,#REF!,0))),0,INDEX(#REF!,MATCH($B28,#REF!,0),MATCH(C$25,#REF!,0)))+IF(ISERROR(INDEX(#REF!,MATCH($B28,#REF!,0),MATCH(C$25,#REF!,0))),0,INDEX(#REF!,MATCH($B28,#REF!,0),MATCH(C$25,#REF!,0)))+IF(ISERROR(INDEX(#REF!,MATCH($B28,#REF!,0),MATCH(C$25,#REF!,0))),0,INDEX(#REF!,MATCH($B28,#REF!,0),MATCH(C$25,#REF!,0)))</f>
        <v>0</v>
      </c>
      <c r="D28" s="100">
        <f>IF(ISERROR(INDEX($C$18:$H$23,MATCH($B28,$B$18:$B$23,0),MATCH(D$25,$C$17:$H$17,0))),0,INDEX($C$18:$H$23,MATCH($B28,$B$18:$B$23,0),MATCH(D$25,$C$17:$H$17,0)))+IF(ISERROR(INDEX($K$18:$P$23,MATCH($B28,$J$18:$J$23,0),MATCH(D$25,$K$17:$P$17,0))),0,INDEX($K$18:$P$23,MATCH($B28,$J$18:$J$23,0),MATCH(D$25,$K$17:$P$17,0)))+IF(ISERROR(INDEX($S$18:$X$23,MATCH($B28,$R$18:$R$23,0),MATCH(D$25,$S$17:$X$17,0))),0,INDEX($S$18:$X$23,MATCH($B28,$R$18:$R$23,0),MATCH(D$25,$S$17:$X$17,0)))+IF(ISERROR(INDEX($AA$18:$AF$23,MATCH($B28,$Z$18:$Z$23,0),MATCH(D$25,$AA$17:$AF$17,0))),0,INDEX($AA$18:$AF$23,MATCH($B28,$Z$18:$Z$23,0),MATCH(D$25,$AA$17:$AF$17,0)))+IF(ISERROR(INDEX($AI$18:$AN$23,MATCH($B28,$AH$18:$AH$23,0),MATCH(D$25,$AI$17:$AN$17,0))),0,INDEX($AI$18:$AN$23,MATCH($B28,$AH$18:$AH$23,0),MATCH(D$25,$AI$17:$AN$17,0)))+IF(ISERROR(INDEX($AQ$18:$AV$23,MATCH($B28,$AP$18:$AP$23,0),MATCH(D$25,$AQ$17:$AV$17,0))),0,INDEX($AQ$18:$AV$23,MATCH($B28,$AP$18:$AP$23,0),MATCH(D$25,$AQ$17:$AV$17,0)))+IF(ISERROR(INDEX(#REF!,MATCH($B28,#REF!,0),MATCH(D$25,#REF!,0))),0,INDEX(#REF!,MATCH($B28,#REF!,0),MATCH(D$25,#REF!,0)))+IF(ISERROR(INDEX(#REF!,MATCH($B28,#REF!,0),MATCH(D$25,#REF!,0))),0,INDEX(#REF!,MATCH($B28,#REF!,0),MATCH(D$25,#REF!,0)))+IF(ISERROR(INDEX(#REF!,MATCH($B28,#REF!,0),MATCH(D$25,#REF!,0))),0,INDEX(#REF!,MATCH($B28,#REF!,0),MATCH(D$25,#REF!,0)))</f>
        <v>0</v>
      </c>
      <c r="E28" s="100">
        <f>IF(ISERROR(INDEX($C$18:$H$23,MATCH($B28,$B$18:$B$23,0),MATCH(E$25,$C$17:$H$17,0))),0,INDEX($C$18:$H$23,MATCH($B28,$B$18:$B$23,0),MATCH(E$25,$C$17:$H$17,0)))+IF(ISERROR(INDEX($K$18:$P$23,MATCH($B28,$J$18:$J$23,0),MATCH(E$25,$K$17:$P$17,0))),0,INDEX($K$18:$P$23,MATCH($B28,$J$18:$J$23,0),MATCH(E$25,$K$17:$P$17,0)))+IF(ISERROR(INDEX($S$18:$X$23,MATCH($B28,$R$18:$R$23,0),MATCH(E$25,$S$17:$X$17,0))),0,INDEX($S$18:$X$23,MATCH($B28,$R$18:$R$23,0),MATCH(E$25,$S$17:$X$17,0)))+IF(ISERROR(INDEX($AA$18:$AF$23,MATCH($B28,$Z$18:$Z$23,0),MATCH(E$25,$AA$17:$AF$17,0))),0,INDEX($AA$18:$AF$23,MATCH($B28,$Z$18:$Z$23,0),MATCH(E$25,$AA$17:$AF$17,0)))+IF(ISERROR(INDEX($AI$18:$AN$23,MATCH($B28,$AH$18:$AH$23,0),MATCH(E$25,$AI$17:$AN$17,0))),0,INDEX($AI$18:$AN$23,MATCH($B28,$AH$18:$AH$23,0),MATCH(E$25,$AI$17:$AN$17,0)))+IF(ISERROR(INDEX($AQ$18:$AV$23,MATCH($B28,$AP$18:$AP$23,0),MATCH(E$25,$AQ$17:$AV$17,0))),0,INDEX($AQ$18:$AV$23,MATCH($B28,$AP$18:$AP$23,0),MATCH(E$25,$AQ$17:$AV$17,0)))+IF(ISERROR(INDEX(#REF!,MATCH($B28,#REF!,0),MATCH(E$25,#REF!,0))),0,INDEX(#REF!,MATCH($B28,#REF!,0),MATCH(E$25,#REF!,0)))+IF(ISERROR(INDEX(#REF!,MATCH($B28,#REF!,0),MATCH(E$25,#REF!,0))),0,INDEX(#REF!,MATCH($B28,#REF!,0),MATCH(E$25,#REF!,0)))+IF(ISERROR(INDEX(#REF!,MATCH($B28,#REF!,0),MATCH(E$25,#REF!,0))),0,INDEX(#REF!,MATCH($B28,#REF!,0),MATCH(E$25,#REF!,0)))</f>
        <v>2.3255813953488372E-2</v>
      </c>
      <c r="F28" s="100">
        <f>IF(ISERROR(INDEX($C$18:$H$23,MATCH($B28,$B$18:$B$23,0),MATCH(F$25,$C$17:$H$17,0))),0,INDEX($C$18:$H$23,MATCH($B28,$B$18:$B$23,0),MATCH(F$25,$C$17:$H$17,0)))+IF(ISERROR(INDEX($K$18:$P$23,MATCH($B28,$J$18:$J$23,0),MATCH(F$25,$K$17:$P$17,0))),0,INDEX($K$18:$P$23,MATCH($B28,$J$18:$J$23,0),MATCH(F$25,$K$17:$P$17,0)))+IF(ISERROR(INDEX($S$18:$X$23,MATCH($B28,$R$18:$R$23,0),MATCH(F$25,$S$17:$X$17,0))),0,INDEX($S$18:$X$23,MATCH($B28,$R$18:$R$23,0),MATCH(F$25,$S$17:$X$17,0)))+IF(ISERROR(INDEX($AA$18:$AF$23,MATCH($B28,$Z$18:$Z$23,0),MATCH(F$25,$AA$17:$AF$17,0))),0,INDEX($AA$18:$AF$23,MATCH($B28,$Z$18:$Z$23,0),MATCH(F$25,$AA$17:$AF$17,0)))+IF(ISERROR(INDEX($AI$18:$AN$23,MATCH($B28,$AH$18:$AH$23,0),MATCH(F$25,$AI$17:$AN$17,0))),0,INDEX($AI$18:$AN$23,MATCH($B28,$AH$18:$AH$23,0),MATCH(F$25,$AI$17:$AN$17,0)))+IF(ISERROR(INDEX($AQ$18:$AV$23,MATCH($B28,$AP$18:$AP$23,0),MATCH(F$25,$AQ$17:$AV$17,0))),0,INDEX($AQ$18:$AV$23,MATCH($B28,$AP$18:$AP$23,0),MATCH(F$25,$AQ$17:$AV$17,0)))+IF(ISERROR(INDEX(#REF!,MATCH($B28,#REF!,0),MATCH(F$25,#REF!,0))),0,INDEX(#REF!,MATCH($B28,#REF!,0),MATCH(F$25,#REF!,0)))+IF(ISERROR(INDEX(#REF!,MATCH($B28,#REF!,0),MATCH(F$25,#REF!,0))),0,INDEX(#REF!,MATCH($B28,#REF!,0),MATCH(F$25,#REF!,0)))+IF(ISERROR(INDEX(#REF!,MATCH($B28,#REF!,0),MATCH(F$25,#REF!,0))),0,INDEX(#REF!,MATCH($B28,#REF!,0),MATCH(F$25,#REF!,0)))</f>
        <v>0</v>
      </c>
      <c r="G28" s="100">
        <f>IF(ISERROR(INDEX($C$18:$H$23,MATCH($B28,$B$18:$B$23,0),MATCH(G$25,$C$17:$H$17,0))),0,INDEX($C$18:$H$23,MATCH($B28,$B$18:$B$23,0),MATCH(G$25,$C$17:$H$17,0)))+IF(ISERROR(INDEX($K$18:$P$23,MATCH($B28,$J$18:$J$23,0),MATCH(G$25,$K$17:$P$17,0))),0,INDEX($K$18:$P$23,MATCH($B28,$J$18:$J$23,0),MATCH(G$25,$K$17:$P$17,0)))+IF(ISERROR(INDEX($S$18:$X$23,MATCH($B28,$R$18:$R$23,0),MATCH(G$25,$S$17:$X$17,0))),0,INDEX($S$18:$X$23,MATCH($B28,$R$18:$R$23,0),MATCH(G$25,$S$17:$X$17,0)))+IF(ISERROR(INDEX($AA$18:$AF$23,MATCH($B28,$Z$18:$Z$23,0),MATCH(G$25,$AA$17:$AF$17,0))),0,INDEX($AA$18:$AF$23,MATCH($B28,$Z$18:$Z$23,0),MATCH(G$25,$AA$17:$AF$17,0)))+IF(ISERROR(INDEX($AI$18:$AN$23,MATCH($B28,$AH$18:$AH$23,0),MATCH(G$25,$AI$17:$AN$17,0))),0,INDEX($AI$18:$AN$23,MATCH($B28,$AH$18:$AH$23,0),MATCH(G$25,$AI$17:$AN$17,0)))+IF(ISERROR(INDEX($AQ$18:$AV$23,MATCH($B28,$AP$18:$AP$23,0),MATCH(G$25,$AQ$17:$AV$17,0))),0,INDEX($AQ$18:$AV$23,MATCH($B28,$AP$18:$AP$23,0),MATCH(G$25,$AQ$17:$AV$17,0)))+IF(ISERROR(INDEX(#REF!,MATCH($B28,#REF!,0),MATCH(G$25,#REF!,0))),0,INDEX(#REF!,MATCH($B28,#REF!,0),MATCH(G$25,#REF!,0)))+IF(ISERROR(INDEX(#REF!,MATCH($B28,#REF!,0),MATCH(G$25,#REF!,0))),0,INDEX(#REF!,MATCH($B28,#REF!,0),MATCH(G$25,#REF!,0)))+IF(ISERROR(INDEX(#REF!,MATCH($B28,#REF!,0),MATCH(G$25,#REF!,0))),0,INDEX(#REF!,MATCH($B28,#REF!,0),MATCH(G$25,#REF!,0)))</f>
        <v>-2.3255813953488372E-2</v>
      </c>
      <c r="H28" s="100">
        <f>IF(ISERROR(INDEX($C$18:$H$23,MATCH($B28,$B$18:$B$23,0),MATCH(H$25,$C$17:$H$17,0))),0,INDEX($C$18:$H$23,MATCH($B28,$B$18:$B$23,0),MATCH(H$25,$C$17:$H$17,0)))+IF(ISERROR(INDEX($K$18:$P$23,MATCH($B28,$J$18:$J$23,0),MATCH(H$25,$K$17:$P$17,0))),0,INDEX($K$18:$P$23,MATCH($B28,$J$18:$J$23,0),MATCH(H$25,$K$17:$P$17,0)))+IF(ISERROR(INDEX($S$18:$X$23,MATCH($B28,$R$18:$R$23,0),MATCH(H$25,$S$17:$X$17,0))),0,INDEX($S$18:$X$23,MATCH($B28,$R$18:$R$23,0),MATCH(H$25,$S$17:$X$17,0)))+IF(ISERROR(INDEX($AA$18:$AF$23,MATCH($B28,$Z$18:$Z$23,0),MATCH(H$25,$AA$17:$AF$17,0))),0,INDEX($AA$18:$AF$23,MATCH($B28,$Z$18:$Z$23,0),MATCH(H$25,$AA$17:$AF$17,0)))+IF(ISERROR(INDEX($AI$18:$AN$23,MATCH($B28,$AH$18:$AH$23,0),MATCH(H$25,$AI$17:$AN$17,0))),0,INDEX($AI$18:$AN$23,MATCH($B28,$AH$18:$AH$23,0),MATCH(H$25,$AI$17:$AN$17,0)))+IF(ISERROR(INDEX($AQ$18:$AV$23,MATCH($B28,$AP$18:$AP$23,0),MATCH(H$25,$AQ$17:$AV$17,0))),0,INDEX($AQ$18:$AV$23,MATCH($B28,$AP$18:$AP$23,0),MATCH(H$25,$AQ$17:$AV$17,0)))+IF(ISERROR(INDEX(#REF!,MATCH($B28,#REF!,0),MATCH(H$25,#REF!,0))),0,INDEX(#REF!,MATCH($B28,#REF!,0),MATCH(H$25,#REF!,0)))+IF(ISERROR(INDEX(#REF!,MATCH($B28,#REF!,0),MATCH(H$25,#REF!,0))),0,INDEX(#REF!,MATCH($B28,#REF!,0),MATCH(H$25,#REF!,0)))+IF(ISERROR(INDEX(#REF!,MATCH($B28,#REF!,0),MATCH(H$25,#REF!,0))),0,INDEX(#REF!,MATCH($B28,#REF!,0),MATCH(H$25,#REF!,0)))</f>
        <v>0</v>
      </c>
      <c r="I28" s="100">
        <f>IF(ISERROR(INDEX($C$18:$H$23,MATCH($B28,$B$18:$B$23,0),MATCH(I$25,$C$17:$H$17,0))),0,INDEX($C$18:$H$23,MATCH($B28,$B$18:$B$23,0),MATCH(I$25,$C$17:$H$17,0)))+IF(ISERROR(INDEX($K$18:$P$23,MATCH($B28,$J$18:$J$23,0),MATCH(I$25,$K$17:$P$17,0))),0,INDEX($K$18:$P$23,MATCH($B28,$J$18:$J$23,0),MATCH(I$25,$K$17:$P$17,0)))+IF(ISERROR(INDEX($S$18:$X$23,MATCH($B28,$R$18:$R$23,0),MATCH(I$25,$S$17:$X$17,0))),0,INDEX($S$18:$X$23,MATCH($B28,$R$18:$R$23,0),MATCH(I$25,$S$17:$X$17,0)))+IF(ISERROR(INDEX($AA$18:$AF$23,MATCH($B28,$Z$18:$Z$23,0),MATCH(I$25,$AA$17:$AF$17,0))),0,INDEX($AA$18:$AF$23,MATCH($B28,$Z$18:$Z$23,0),MATCH(I$25,$AA$17:$AF$17,0)))+IF(ISERROR(INDEX($AI$18:$AN$23,MATCH($B28,$AH$18:$AH$23,0),MATCH(I$25,$AI$17:$AN$17,0))),0,INDEX($AI$18:$AN$23,MATCH($B28,$AH$18:$AH$23,0),MATCH(I$25,$AI$17:$AN$17,0)))+IF(ISERROR(INDEX($AQ$18:$AV$23,MATCH($B28,$AP$18:$AP$23,0),MATCH(I$25,$AQ$17:$AV$17,0))),0,INDEX($AQ$18:$AV$23,MATCH($B28,$AP$18:$AP$23,0),MATCH(I$25,$AQ$17:$AV$17,0)))+IF(ISERROR(INDEX(#REF!,MATCH($B28,#REF!,0),MATCH(I$25,#REF!,0))),0,INDEX(#REF!,MATCH($B28,#REF!,0),MATCH(I$25,#REF!,0)))+IF(ISERROR(INDEX(#REF!,MATCH($B28,#REF!,0),MATCH(I$25,#REF!,0))),0,INDEX(#REF!,MATCH($B28,#REF!,0),MATCH(I$25,#REF!,0)))+IF(ISERROR(INDEX(#REF!,MATCH($B28,#REF!,0),MATCH(I$25,#REF!,0))),0,INDEX(#REF!,MATCH($B28,#REF!,0),MATCH(I$25,#REF!,0)))</f>
        <v>0</v>
      </c>
      <c r="J28" s="100">
        <f>IF(ISERROR(INDEX($C$18:$H$23,MATCH($B28,$B$18:$B$23,0),MATCH(J$25,$C$17:$H$17,0))),0,INDEX($C$18:$H$23,MATCH($B28,$B$18:$B$23,0),MATCH(J$25,$C$17:$H$17,0)))+IF(ISERROR(INDEX($K$18:$P$23,MATCH($B28,$J$18:$J$23,0),MATCH(J$25,$K$17:$P$17,0))),0,INDEX($K$18:$P$23,MATCH($B28,$J$18:$J$23,0),MATCH(J$25,$K$17:$P$17,0)))+IF(ISERROR(INDEX($S$18:$X$23,MATCH($B28,$R$18:$R$23,0),MATCH(J$25,$S$17:$X$17,0))),0,INDEX($S$18:$X$23,MATCH($B28,$R$18:$R$23,0),MATCH(J$25,$S$17:$X$17,0)))+IF(ISERROR(INDEX($AA$18:$AF$23,MATCH($B28,$Z$18:$Z$23,0),MATCH(J$25,$AA$17:$AF$17,0))),0,INDEX($AA$18:$AF$23,MATCH($B28,$Z$18:$Z$23,0),MATCH(J$25,$AA$17:$AF$17,0)))+IF(ISERROR(INDEX($AI$18:$AN$23,MATCH($B28,$AH$18:$AH$23,0),MATCH(J$25,$AI$17:$AN$17,0))),0,INDEX($AI$18:$AN$23,MATCH($B28,$AH$18:$AH$23,0),MATCH(J$25,$AI$17:$AN$17,0)))+IF(ISERROR(INDEX($AQ$18:$AV$23,MATCH($B28,$AP$18:$AP$23,0),MATCH(J$25,$AQ$17:$AV$17,0))),0,INDEX($AQ$18:$AV$23,MATCH($B28,$AP$18:$AP$23,0),MATCH(J$25,$AQ$17:$AV$17,0)))+IF(ISERROR(INDEX(#REF!,MATCH($B28,#REF!,0),MATCH(J$25,#REF!,0))),0,INDEX(#REF!,MATCH($B28,#REF!,0),MATCH(J$25,#REF!,0)))+IF(ISERROR(INDEX(#REF!,MATCH($B28,#REF!,0),MATCH(J$25,#REF!,0))),0,INDEX(#REF!,MATCH($B28,#REF!,0),MATCH(J$25,#REF!,0)))+IF(ISERROR(INDEX(#REF!,MATCH($B28,#REF!,0),MATCH(J$25,#REF!,0))),0,INDEX(#REF!,MATCH($B28,#REF!,0),MATCH(J$25,#REF!,0)))</f>
        <v>0</v>
      </c>
      <c r="K28" s="100">
        <f>IF(ISERROR(INDEX($C$18:$H$23,MATCH($B28,$B$18:$B$23,0),MATCH(K$25,$C$17:$H$17,0))),0,INDEX($C$18:$H$23,MATCH($B28,$B$18:$B$23,0),MATCH(K$25,$C$17:$H$17,0)))+IF(ISERROR(INDEX($K$18:$P$23,MATCH($B28,$J$18:$J$23,0),MATCH(K$25,$K$17:$P$17,0))),0,INDEX($K$18:$P$23,MATCH($B28,$J$18:$J$23,0),MATCH(K$25,$K$17:$P$17,0)))+IF(ISERROR(INDEX($S$18:$X$23,MATCH($B28,$R$18:$R$23,0),MATCH(K$25,$S$17:$X$17,0))),0,INDEX($S$18:$X$23,MATCH($B28,$R$18:$R$23,0),MATCH(K$25,$S$17:$X$17,0)))+IF(ISERROR(INDEX($AA$18:$AF$23,MATCH($B28,$Z$18:$Z$23,0),MATCH(K$25,$AA$17:$AF$17,0))),0,INDEX($AA$18:$AF$23,MATCH($B28,$Z$18:$Z$23,0),MATCH(K$25,$AA$17:$AF$17,0)))+IF(ISERROR(INDEX($AI$18:$AN$23,MATCH($B28,$AH$18:$AH$23,0),MATCH(K$25,$AI$17:$AN$17,0))),0,INDEX($AI$18:$AN$23,MATCH($B28,$AH$18:$AH$23,0),MATCH(K$25,$AI$17:$AN$17,0)))+IF(ISERROR(INDEX($AQ$18:$AV$23,MATCH($B28,$AP$18:$AP$23,0),MATCH(K$25,$AQ$17:$AV$17,0))),0,INDEX($AQ$18:$AV$23,MATCH($B28,$AP$18:$AP$23,0),MATCH(K$25,$AQ$17:$AV$17,0)))+IF(ISERROR(INDEX(#REF!,MATCH($B28,#REF!,0),MATCH(K$25,#REF!,0))),0,INDEX(#REF!,MATCH($B28,#REF!,0),MATCH(K$25,#REF!,0)))+IF(ISERROR(INDEX(#REF!,MATCH($B28,#REF!,0),MATCH(K$25,#REF!,0))),0,INDEX(#REF!,MATCH($B28,#REF!,0),MATCH(K$25,#REF!,0)))+IF(ISERROR(INDEX(#REF!,MATCH($B28,#REF!,0),MATCH(K$25,#REF!,0))),0,INDEX(#REF!,MATCH($B28,#REF!,0),MATCH(K$25,#REF!,0)))</f>
        <v>0</v>
      </c>
      <c r="L28" s="100">
        <f>IF(ISERROR(INDEX($C$18:$H$23,MATCH($B28,$B$18:$B$23,0),MATCH(L$25,$C$17:$H$17,0))),0,INDEX($C$18:$H$23,MATCH($B28,$B$18:$B$23,0),MATCH(L$25,$C$17:$H$17,0)))+IF(ISERROR(INDEX($K$18:$P$23,MATCH($B28,$J$18:$J$23,0),MATCH(L$25,$K$17:$P$17,0))),0,INDEX($K$18:$P$23,MATCH($B28,$J$18:$J$23,0),MATCH(L$25,$K$17:$P$17,0)))+IF(ISERROR(INDEX($S$18:$X$23,MATCH($B28,$R$18:$R$23,0),MATCH(L$25,$S$17:$X$17,0))),0,INDEX($S$18:$X$23,MATCH($B28,$R$18:$R$23,0),MATCH(L$25,$S$17:$X$17,0)))+IF(ISERROR(INDEX($AA$18:$AF$23,MATCH($B28,$Z$18:$Z$23,0),MATCH(L$25,$AA$17:$AF$17,0))),0,INDEX($AA$18:$AF$23,MATCH($B28,$Z$18:$Z$23,0),MATCH(L$25,$AA$17:$AF$17,0)))+IF(ISERROR(INDEX($AI$18:$AN$23,MATCH($B28,$AH$18:$AH$23,0),MATCH(L$25,$AI$17:$AN$17,0))),0,INDEX($AI$18:$AN$23,MATCH($B28,$AH$18:$AH$23,0),MATCH(L$25,$AI$17:$AN$17,0)))+IF(ISERROR(INDEX($AQ$18:$AV$23,MATCH($B28,$AP$18:$AP$23,0),MATCH(L$25,$AQ$17:$AV$17,0))),0,INDEX($AQ$18:$AV$23,MATCH($B28,$AP$18:$AP$23,0),MATCH(L$25,$AQ$17:$AV$17,0)))+IF(ISERROR(INDEX(#REF!,MATCH($B28,#REF!,0),MATCH(L$25,#REF!,0))),0,INDEX(#REF!,MATCH($B28,#REF!,0),MATCH(L$25,#REF!,0)))+IF(ISERROR(INDEX(#REF!,MATCH($B28,#REF!,0),MATCH(L$25,#REF!,0))),0,INDEX(#REF!,MATCH($B28,#REF!,0),MATCH(L$25,#REF!,0)))+IF(ISERROR(INDEX(#REF!,MATCH($B28,#REF!,0),MATCH(L$25,#REF!,0))),0,INDEX(#REF!,MATCH($B28,#REF!,0),MATCH(L$25,#REF!,0)))</f>
        <v>0</v>
      </c>
      <c r="M28" s="101">
        <f>IF(ISERROR(INDEX($C$18:$H$23,MATCH($B28,$B$18:$B$23,0),MATCH(M$25,$C$17:$H$17,0))),0,INDEX($C$18:$H$23,MATCH($B28,$B$18:$B$23,0),MATCH(M$25,$C$17:$H$17,0)))+IF(ISERROR(INDEX($K$18:$P$23,MATCH($B28,$J$18:$J$23,0),MATCH(M$25,$K$17:$P$17,0))),0,INDEX($K$18:$P$23,MATCH($B28,$J$18:$J$23,0),MATCH(M$25,$K$17:$P$17,0)))+IF(ISERROR(INDEX($S$18:$X$23,MATCH($B28,$R$18:$R$23,0),MATCH(M$25,$S$17:$X$17,0))),0,INDEX($S$18:$X$23,MATCH($B28,$R$18:$R$23,0),MATCH(M$25,$S$17:$X$17,0)))+IF(ISERROR(INDEX($AA$18:$AF$23,MATCH($B28,$Z$18:$Z$23,0),MATCH(M$25,$AA$17:$AF$17,0))),0,INDEX($AA$18:$AF$23,MATCH($B28,$Z$18:$Z$23,0),MATCH(M$25,$AA$17:$AF$17,0)))+IF(ISERROR(INDEX($AI$18:$AN$23,MATCH($B28,$AH$18:$AH$23,0),MATCH(M$25,$AI$17:$AN$17,0))),0,INDEX($AI$18:$AN$23,MATCH($B28,$AH$18:$AH$23,0),MATCH(M$25,$AI$17:$AN$17,0)))+IF(ISERROR(INDEX($AQ$18:$AV$23,MATCH($B28,$AP$18:$AP$23,0),MATCH(M$25,$AQ$17:$AV$17,0))),0,INDEX($AQ$18:$AV$23,MATCH($B28,$AP$18:$AP$23,0),MATCH(M$25,$AQ$17:$AV$17,0)))+IF(ISERROR(INDEX(#REF!,MATCH($B28,#REF!,0),MATCH(M$25,#REF!,0))),0,INDEX(#REF!,MATCH($B28,#REF!,0),MATCH(M$25,#REF!,0)))+IF(ISERROR(INDEX(#REF!,MATCH($B28,#REF!,0),MATCH(M$25,#REF!,0))),0,INDEX(#REF!,MATCH($B28,#REF!,0),MATCH(M$25,#REF!,0)))+IF(ISERROR(INDEX(#REF!,MATCH($B28,#REF!,0),MATCH(M$25,#REF!,0))),0,INDEX(#REF!,MATCH($B28,#REF!,0),MATCH(M$25,#REF!,0)))</f>
        <v>0</v>
      </c>
      <c r="N28" s="101">
        <f>IF(ISERROR(INDEX($C$18:$H$23,MATCH($B28,$B$18:$B$23,0),MATCH(N$25,$C$17:$H$17,0))),0,INDEX($C$18:$H$23,MATCH($B28,$B$18:$B$23,0),MATCH(N$25,$C$17:$H$17,0)))+IF(ISERROR(INDEX($K$18:$P$23,MATCH($B28,$J$18:$J$23,0),MATCH(N$25,$K$17:$P$17,0))),0,INDEX($K$18:$P$23,MATCH($B28,$J$18:$J$23,0),MATCH(N$25,$K$17:$P$17,0)))+IF(ISERROR(INDEX($S$18:$X$23,MATCH($B28,$R$18:$R$23,0),MATCH(N$25,$S$17:$X$17,0))),0,INDEX($S$18:$X$23,MATCH($B28,$R$18:$R$23,0),MATCH(N$25,$S$17:$X$17,0)))+IF(ISERROR(INDEX($AA$18:$AF$23,MATCH($B28,$Z$18:$Z$23,0),MATCH(N$25,$AA$17:$AF$17,0))),0,INDEX($AA$18:$AF$23,MATCH($B28,$Z$18:$Z$23,0),MATCH(N$25,$AA$17:$AF$17,0)))+IF(ISERROR(INDEX($AI$18:$AN$23,MATCH($B28,$AH$18:$AH$23,0),MATCH(N$25,$AI$17:$AN$17,0))),0,INDEX($AI$18:$AN$23,MATCH($B28,$AH$18:$AH$23,0),MATCH(N$25,$AI$17:$AN$17,0)))+IF(ISERROR(INDEX($AQ$18:$AV$23,MATCH($B28,$AP$18:$AP$23,0),MATCH(N$25,$AQ$17:$AV$17,0))),0,INDEX($AQ$18:$AV$23,MATCH($B28,$AP$18:$AP$23,0),MATCH(N$25,$AQ$17:$AV$17,0)))+IF(ISERROR(INDEX(#REF!,MATCH($B28,#REF!,0),MATCH(N$25,#REF!,0))),0,INDEX(#REF!,MATCH($B28,#REF!,0),MATCH(N$25,#REF!,0)))+IF(ISERROR(INDEX(#REF!,MATCH($B28,#REF!,0),MATCH(N$25,#REF!,0))),0,INDEX(#REF!,MATCH($B28,#REF!,0),MATCH(N$25,#REF!,0)))+IF(ISERROR(INDEX(#REF!,MATCH($B28,#REF!,0),MATCH(N$25,#REF!,0))),0,INDEX(#REF!,MATCH($B28,#REF!,0),MATCH(N$25,#REF!,0)))</f>
        <v>0</v>
      </c>
      <c r="O28" s="101">
        <f>IF(ISERROR(INDEX($C$18:$H$23,MATCH($B28,$B$18:$B$23,0),MATCH(O$25,$C$17:$H$17,0))),0,INDEX($C$18:$H$23,MATCH($B28,$B$18:$B$23,0),MATCH(O$25,$C$17:$H$17,0)))+IF(ISERROR(INDEX($K$18:$P$23,MATCH($B28,$J$18:$J$23,0),MATCH(O$25,$K$17:$P$17,0))),0,INDEX($K$18:$P$23,MATCH($B28,$J$18:$J$23,0),MATCH(O$25,$K$17:$P$17,0)))+IF(ISERROR(INDEX($S$18:$X$23,MATCH($B28,$R$18:$R$23,0),MATCH(O$25,$S$17:$X$17,0))),0,INDEX($S$18:$X$23,MATCH($B28,$R$18:$R$23,0),MATCH(O$25,$S$17:$X$17,0)))+IF(ISERROR(INDEX($AA$18:$AF$23,MATCH($B28,$Z$18:$Z$23,0),MATCH(O$25,$AA$17:$AF$17,0))),0,INDEX($AA$18:$AF$23,MATCH($B28,$Z$18:$Z$23,0),MATCH(O$25,$AA$17:$AF$17,0)))+IF(ISERROR(INDEX($AI$18:$AN$23,MATCH($B28,$AH$18:$AH$23,0),MATCH(O$25,$AI$17:$AN$17,0))),0,INDEX($AI$18:$AN$23,MATCH($B28,$AH$18:$AH$23,0),MATCH(O$25,$AI$17:$AN$17,0)))+IF(ISERROR(INDEX($AQ$18:$AV$23,MATCH($B28,$AP$18:$AP$23,0),MATCH(O$25,$AQ$17:$AV$17,0))),0,INDEX($AQ$18:$AV$23,MATCH($B28,$AP$18:$AP$23,0),MATCH(O$25,$AQ$17:$AV$17,0)))+IF(ISERROR(INDEX(#REF!,MATCH($B28,#REF!,0),MATCH(O$25,#REF!,0))),0,INDEX(#REF!,MATCH($B28,#REF!,0),MATCH(O$25,#REF!,0)))+IF(ISERROR(INDEX(#REF!,MATCH($B28,#REF!,0),MATCH(O$25,#REF!,0))),0,INDEX(#REF!,MATCH($B28,#REF!,0),MATCH(O$25,#REF!,0)))+IF(ISERROR(INDEX(#REF!,MATCH($B28,#REF!,0),MATCH(O$25,#REF!,0))),0,INDEX(#REF!,MATCH($B28,#REF!,0),MATCH(O$25,#REF!,0)))</f>
        <v>0</v>
      </c>
      <c r="P28" s="101">
        <f>IF(ISERROR(INDEX($C$18:$H$23,MATCH($B28,$B$18:$B$23,0),MATCH(P$25,$C$17:$H$17,0))),0,INDEX($C$18:$H$23,MATCH($B28,$B$18:$B$23,0),MATCH(P$25,$C$17:$H$17,0)))+IF(ISERROR(INDEX($K$18:$P$23,MATCH($B28,$J$18:$J$23,0),MATCH(P$25,$K$17:$P$17,0))),0,INDEX($K$18:$P$23,MATCH($B28,$J$18:$J$23,0),MATCH(P$25,$K$17:$P$17,0)))+IF(ISERROR(INDEX($S$18:$X$23,MATCH($B28,$R$18:$R$23,0),MATCH(P$25,$S$17:$X$17,0))),0,INDEX($S$18:$X$23,MATCH($B28,$R$18:$R$23,0),MATCH(P$25,$S$17:$X$17,0)))+IF(ISERROR(INDEX($AA$18:$AF$23,MATCH($B28,$Z$18:$Z$23,0),MATCH(P$25,$AA$17:$AF$17,0))),0,INDEX($AA$18:$AF$23,MATCH($B28,$Z$18:$Z$23,0),MATCH(P$25,$AA$17:$AF$17,0)))+IF(ISERROR(INDEX($AI$18:$AN$23,MATCH($B28,$AH$18:$AH$23,0),MATCH(P$25,$AI$17:$AN$17,0))),0,INDEX($AI$18:$AN$23,MATCH($B28,$AH$18:$AH$23,0),MATCH(P$25,$AI$17:$AN$17,0)))+IF(ISERROR(INDEX($AQ$18:$AV$23,MATCH($B28,$AP$18:$AP$23,0),MATCH(P$25,$AQ$17:$AV$17,0))),0,INDEX($AQ$18:$AV$23,MATCH($B28,$AP$18:$AP$23,0),MATCH(P$25,$AQ$17:$AV$17,0)))+IF(ISERROR(INDEX(#REF!,MATCH($B28,#REF!,0),MATCH(P$25,#REF!,0))),0,INDEX(#REF!,MATCH($B28,#REF!,0),MATCH(P$25,#REF!,0)))+IF(ISERROR(INDEX(#REF!,MATCH($B28,#REF!,0),MATCH(P$25,#REF!,0))),0,INDEX(#REF!,MATCH($B28,#REF!,0),MATCH(P$25,#REF!,0)))+IF(ISERROR(INDEX(#REF!,MATCH($B28,#REF!,0),MATCH(P$25,#REF!,0))),0,INDEX(#REF!,MATCH($B28,#REF!,0),MATCH(P$25,#REF!,0)))</f>
        <v>0</v>
      </c>
      <c r="Q28" s="101">
        <f>IF(ISERROR(INDEX($C$18:$H$23,MATCH($B28,$B$18:$B$23,0),MATCH(Q$25,$C$17:$H$17,0))),0,INDEX($C$18:$H$23,MATCH($B28,$B$18:$B$23,0),MATCH(Q$25,$C$17:$H$17,0)))+IF(ISERROR(INDEX($K$18:$P$23,MATCH($B28,$J$18:$J$23,0),MATCH(Q$25,$K$17:$P$17,0))),0,INDEX($K$18:$P$23,MATCH($B28,$J$18:$J$23,0),MATCH(Q$25,$K$17:$P$17,0)))+IF(ISERROR(INDEX($S$18:$X$23,MATCH($B28,$R$18:$R$23,0),MATCH(Q$25,$S$17:$X$17,0))),0,INDEX($S$18:$X$23,MATCH($B28,$R$18:$R$23,0),MATCH(Q$25,$S$17:$X$17,0)))+IF(ISERROR(INDEX($AA$18:$AF$23,MATCH($B28,$Z$18:$Z$23,0),MATCH(Q$25,$AA$17:$AF$17,0))),0,INDEX($AA$18:$AF$23,MATCH($B28,$Z$18:$Z$23,0),MATCH(Q$25,$AA$17:$AF$17,0)))+IF(ISERROR(INDEX($AI$18:$AN$23,MATCH($B28,$AH$18:$AH$23,0),MATCH(Q$25,$AI$17:$AN$17,0))),0,INDEX($AI$18:$AN$23,MATCH($B28,$AH$18:$AH$23,0),MATCH(Q$25,$AI$17:$AN$17,0)))+IF(ISERROR(INDEX($AQ$18:$AV$23,MATCH($B28,$AP$18:$AP$23,0),MATCH(Q$25,$AQ$17:$AV$17,0))),0,INDEX($AQ$18:$AV$23,MATCH($B28,$AP$18:$AP$23,0),MATCH(Q$25,$AQ$17:$AV$17,0)))+IF(ISERROR(INDEX(#REF!,MATCH($B28,#REF!,0),MATCH(Q$25,#REF!,0))),0,INDEX(#REF!,MATCH($B28,#REF!,0),MATCH(Q$25,#REF!,0)))+IF(ISERROR(INDEX(#REF!,MATCH($B28,#REF!,0),MATCH(Q$25,#REF!,0))),0,INDEX(#REF!,MATCH($B28,#REF!,0),MATCH(Q$25,#REF!,0)))+IF(ISERROR(INDEX(#REF!,MATCH($B28,#REF!,0),MATCH(Q$25,#REF!,0))),0,INDEX(#REF!,MATCH($B28,#REF!,0),MATCH(Q$25,#REF!,0)))</f>
        <v>0</v>
      </c>
      <c r="R28" s="101">
        <f>IF(ISERROR(INDEX($C$18:$H$23,MATCH($B28,$B$18:$B$23,0),MATCH(R$25,$C$17:$H$17,0))),0,INDEX($C$18:$H$23,MATCH($B28,$B$18:$B$23,0),MATCH(R$25,$C$17:$H$17,0)))+IF(ISERROR(INDEX($K$18:$P$23,MATCH($B28,$J$18:$J$23,0),MATCH(R$25,$K$17:$P$17,0))),0,INDEX($K$18:$P$23,MATCH($B28,$J$18:$J$23,0),MATCH(R$25,$K$17:$P$17,0)))+IF(ISERROR(INDEX($S$18:$X$23,MATCH($B28,$R$18:$R$23,0),MATCH(R$25,$S$17:$X$17,0))),0,INDEX($S$18:$X$23,MATCH($B28,$R$18:$R$23,0),MATCH(R$25,$S$17:$X$17,0)))+IF(ISERROR(INDEX($AA$18:$AF$23,MATCH($B28,$Z$18:$Z$23,0),MATCH(R$25,$AA$17:$AF$17,0))),0,INDEX($AA$18:$AF$23,MATCH($B28,$Z$18:$Z$23,0),MATCH(R$25,$AA$17:$AF$17,0)))+IF(ISERROR(INDEX($AI$18:$AN$23,MATCH($B28,$AH$18:$AH$23,0),MATCH(R$25,$AI$17:$AN$17,0))),0,INDEX($AI$18:$AN$23,MATCH($B28,$AH$18:$AH$23,0),MATCH(R$25,$AI$17:$AN$17,0)))+IF(ISERROR(INDEX($AQ$18:$AV$23,MATCH($B28,$AP$18:$AP$23,0),MATCH(R$25,$AQ$17:$AV$17,0))),0,INDEX($AQ$18:$AV$23,MATCH($B28,$AP$18:$AP$23,0),MATCH(R$25,$AQ$17:$AV$17,0)))+IF(ISERROR(INDEX(#REF!,MATCH($B28,#REF!,0),MATCH(R$25,#REF!,0))),0,INDEX(#REF!,MATCH($B28,#REF!,0),MATCH(R$25,#REF!,0)))+IF(ISERROR(INDEX(#REF!,MATCH($B28,#REF!,0),MATCH(R$25,#REF!,0))),0,INDEX(#REF!,MATCH($B28,#REF!,0),MATCH(R$25,#REF!,0)))+IF(ISERROR(INDEX(#REF!,MATCH($B28,#REF!,0),MATCH(R$25,#REF!,0))),0,INDEX(#REF!,MATCH($B28,#REF!,0),MATCH(R$25,#REF!,0)))</f>
        <v>0</v>
      </c>
      <c r="S28" s="101">
        <f>IF(ISERROR(INDEX($C$18:$H$23,MATCH($B28,$B$18:$B$23,0),MATCH(S$25,$C$17:$H$17,0))),0,INDEX($C$18:$H$23,MATCH($B28,$B$18:$B$23,0),MATCH(S$25,$C$17:$H$17,0)))+IF(ISERROR(INDEX($K$18:$P$23,MATCH($B28,$J$18:$J$23,0),MATCH(S$25,$K$17:$P$17,0))),0,INDEX($K$18:$P$23,MATCH($B28,$J$18:$J$23,0),MATCH(S$25,$K$17:$P$17,0)))+IF(ISERROR(INDEX($S$18:$X$23,MATCH($B28,$R$18:$R$23,0),MATCH(S$25,$S$17:$X$17,0))),0,INDEX($S$18:$X$23,MATCH($B28,$R$18:$R$23,0),MATCH(S$25,$S$17:$X$17,0)))+IF(ISERROR(INDEX($AA$18:$AF$23,MATCH($B28,$Z$18:$Z$23,0),MATCH(S$25,$AA$17:$AF$17,0))),0,INDEX($AA$18:$AF$23,MATCH($B28,$Z$18:$Z$23,0),MATCH(S$25,$AA$17:$AF$17,0)))+IF(ISERROR(INDEX($AI$18:$AN$23,MATCH($B28,$AH$18:$AH$23,0),MATCH(S$25,$AI$17:$AN$17,0))),0,INDEX($AI$18:$AN$23,MATCH($B28,$AH$18:$AH$23,0),MATCH(S$25,$AI$17:$AN$17,0)))+IF(ISERROR(INDEX($AQ$18:$AV$23,MATCH($B28,$AP$18:$AP$23,0),MATCH(S$25,$AQ$17:$AV$17,0))),0,INDEX($AQ$18:$AV$23,MATCH($B28,$AP$18:$AP$23,0),MATCH(S$25,$AQ$17:$AV$17,0)))+IF(ISERROR(INDEX(#REF!,MATCH($B28,#REF!,0),MATCH(S$25,#REF!,0))),0,INDEX(#REF!,MATCH($B28,#REF!,0),MATCH(S$25,#REF!,0)))+IF(ISERROR(INDEX(#REF!,MATCH($B28,#REF!,0),MATCH(S$25,#REF!,0))),0,INDEX(#REF!,MATCH($B28,#REF!,0),MATCH(S$25,#REF!,0)))+IF(ISERROR(INDEX(#REF!,MATCH($B28,#REF!,0),MATCH(S$25,#REF!,0))),0,INDEX(#REF!,MATCH($B28,#REF!,0),MATCH(S$25,#REF!,0)))</f>
        <v>0</v>
      </c>
      <c r="T28" s="101">
        <f>IF(ISERROR(INDEX($C$18:$H$23,MATCH($B28,$B$18:$B$23,0),MATCH(T$25,$C$17:$H$17,0))),0,INDEX($C$18:$H$23,MATCH($B28,$B$18:$B$23,0),MATCH(T$25,$C$17:$H$17,0)))+IF(ISERROR(INDEX($K$18:$P$23,MATCH($B28,$J$18:$J$23,0),MATCH(T$25,$K$17:$P$17,0))),0,INDEX($K$18:$P$23,MATCH($B28,$J$18:$J$23,0),MATCH(T$25,$K$17:$P$17,0)))+IF(ISERROR(INDEX($S$18:$X$23,MATCH($B28,$R$18:$R$23,0),MATCH(T$25,$S$17:$X$17,0))),0,INDEX($S$18:$X$23,MATCH($B28,$R$18:$R$23,0),MATCH(T$25,$S$17:$X$17,0)))+IF(ISERROR(INDEX($AA$18:$AF$23,MATCH($B28,$Z$18:$Z$23,0),MATCH(T$25,$AA$17:$AF$17,0))),0,INDEX($AA$18:$AF$23,MATCH($B28,$Z$18:$Z$23,0),MATCH(T$25,$AA$17:$AF$17,0)))+IF(ISERROR(INDEX($AI$18:$AN$23,MATCH($B28,$AH$18:$AH$23,0),MATCH(T$25,$AI$17:$AN$17,0))),0,INDEX($AI$18:$AN$23,MATCH($B28,$AH$18:$AH$23,0),MATCH(T$25,$AI$17:$AN$17,0)))+IF(ISERROR(INDEX($AQ$18:$AV$23,MATCH($B28,$AP$18:$AP$23,0),MATCH(T$25,$AQ$17:$AV$17,0))),0,INDEX($AQ$18:$AV$23,MATCH($B28,$AP$18:$AP$23,0),MATCH(T$25,$AQ$17:$AV$17,0)))+IF(ISERROR(INDEX(#REF!,MATCH($B28,#REF!,0),MATCH(T$25,#REF!,0))),0,INDEX(#REF!,MATCH($B28,#REF!,0),MATCH(T$25,#REF!,0)))+IF(ISERROR(INDEX(#REF!,MATCH($B28,#REF!,0),MATCH(T$25,#REF!,0))),0,INDEX(#REF!,MATCH($B28,#REF!,0),MATCH(T$25,#REF!,0)))+IF(ISERROR(INDEX(#REF!,MATCH($B28,#REF!,0),MATCH(T$25,#REF!,0))),0,INDEX(#REF!,MATCH($B28,#REF!,0),MATCH(T$25,#REF!,0)))</f>
        <v>0</v>
      </c>
      <c r="U28" s="101">
        <f>IF(ISERROR(INDEX($C$18:$H$23,MATCH($B28,$B$18:$B$23,0),MATCH(U$25,$C$17:$H$17,0))),0,INDEX($C$18:$H$23,MATCH($B28,$B$18:$B$23,0),MATCH(U$25,$C$17:$H$17,0)))+IF(ISERROR(INDEX($K$18:$P$23,MATCH($B28,$J$18:$J$23,0),MATCH(U$25,$K$17:$P$17,0))),0,INDEX($K$18:$P$23,MATCH($B28,$J$18:$J$23,0),MATCH(U$25,$K$17:$P$17,0)))+IF(ISERROR(INDEX($S$18:$X$23,MATCH($B28,$R$18:$R$23,0),MATCH(U$25,$S$17:$X$17,0))),0,INDEX($S$18:$X$23,MATCH($B28,$R$18:$R$23,0),MATCH(U$25,$S$17:$X$17,0)))+IF(ISERROR(INDEX($AA$18:$AF$23,MATCH($B28,$Z$18:$Z$23,0),MATCH(U$25,$AA$17:$AF$17,0))),0,INDEX($AA$18:$AF$23,MATCH($B28,$Z$18:$Z$23,0),MATCH(U$25,$AA$17:$AF$17,0)))+IF(ISERROR(INDEX($AI$18:$AN$23,MATCH($B28,$AH$18:$AH$23,0),MATCH(U$25,$AI$17:$AN$17,0))),0,INDEX($AI$18:$AN$23,MATCH($B28,$AH$18:$AH$23,0),MATCH(U$25,$AI$17:$AN$17,0)))+IF(ISERROR(INDEX($AQ$18:$AV$23,MATCH($B28,$AP$18:$AP$23,0),MATCH(U$25,$AQ$17:$AV$17,0))),0,INDEX($AQ$18:$AV$23,MATCH($B28,$AP$18:$AP$23,0),MATCH(U$25,$AQ$17:$AV$17,0)))+IF(ISERROR(INDEX(#REF!,MATCH($B28,#REF!,0),MATCH(U$25,#REF!,0))),0,INDEX(#REF!,MATCH($B28,#REF!,0),MATCH(U$25,#REF!,0)))+IF(ISERROR(INDEX(#REF!,MATCH($B28,#REF!,0),MATCH(U$25,#REF!,0))),0,INDEX(#REF!,MATCH($B28,#REF!,0),MATCH(U$25,#REF!,0)))+IF(ISERROR(INDEX(#REF!,MATCH($B28,#REF!,0),MATCH(U$25,#REF!,0))),0,INDEX(#REF!,MATCH($B28,#REF!,0),MATCH(U$25,#REF!,0)))</f>
        <v>0</v>
      </c>
      <c r="V28" s="101">
        <f>IF(ISERROR(INDEX($C$18:$H$23,MATCH($B28,$B$18:$B$23,0),MATCH(V$25,$C$17:$H$17,0))),0,INDEX($C$18:$H$23,MATCH($B28,$B$18:$B$23,0),MATCH(V$25,$C$17:$H$17,0)))+IF(ISERROR(INDEX($K$18:$P$23,MATCH($B28,$J$18:$J$23,0),MATCH(V$25,$K$17:$P$17,0))),0,INDEX($K$18:$P$23,MATCH($B28,$J$18:$J$23,0),MATCH(V$25,$K$17:$P$17,0)))+IF(ISERROR(INDEX($S$18:$X$23,MATCH($B28,$R$18:$R$23,0),MATCH(V$25,$S$17:$X$17,0))),0,INDEX($S$18:$X$23,MATCH($B28,$R$18:$R$23,0),MATCH(V$25,$S$17:$X$17,0)))+IF(ISERROR(INDEX($AA$18:$AF$23,MATCH($B28,$Z$18:$Z$23,0),MATCH(V$25,$AA$17:$AF$17,0))),0,INDEX($AA$18:$AF$23,MATCH($B28,$Z$18:$Z$23,0),MATCH(V$25,$AA$17:$AF$17,0)))+IF(ISERROR(INDEX($AI$18:$AN$23,MATCH($B28,$AH$18:$AH$23,0),MATCH(V$25,$AI$17:$AN$17,0))),0,INDEX($AI$18:$AN$23,MATCH($B28,$AH$18:$AH$23,0),MATCH(V$25,$AI$17:$AN$17,0)))+IF(ISERROR(INDEX($AQ$18:$AV$23,MATCH($B28,$AP$18:$AP$23,0),MATCH(V$25,$AQ$17:$AV$17,0))),0,INDEX($AQ$18:$AV$23,MATCH($B28,$AP$18:$AP$23,0),MATCH(V$25,$AQ$17:$AV$17,0)))+IF(ISERROR(INDEX(#REF!,MATCH($B28,#REF!,0),MATCH(V$25,#REF!,0))),0,INDEX(#REF!,MATCH($B28,#REF!,0),MATCH(V$25,#REF!,0)))+IF(ISERROR(INDEX(#REF!,MATCH($B28,#REF!,0),MATCH(V$25,#REF!,0))),0,INDEX(#REF!,MATCH($B28,#REF!,0),MATCH(V$25,#REF!,0)))+IF(ISERROR(INDEX(#REF!,MATCH($B28,#REF!,0),MATCH(V$25,#REF!,0))),0,INDEX(#REF!,MATCH($B28,#REF!,0),MATCH(V$25,#REF!,0)))</f>
        <v>0</v>
      </c>
      <c r="W28" s="101">
        <f>IF(ISERROR(INDEX($C$18:$H$23,MATCH($B28,$B$18:$B$23,0),MATCH(W$25,$C$17:$H$17,0))),0,INDEX($C$18:$H$23,MATCH($B28,$B$18:$B$23,0),MATCH(W$25,$C$17:$H$17,0)))+IF(ISERROR(INDEX($K$18:$P$23,MATCH($B28,$J$18:$J$23,0),MATCH(W$25,$K$17:$P$17,0))),0,INDEX($K$18:$P$23,MATCH($B28,$J$18:$J$23,0),MATCH(W$25,$K$17:$P$17,0)))+IF(ISERROR(INDEX($S$18:$X$23,MATCH($B28,$R$18:$R$23,0),MATCH(W$25,$S$17:$X$17,0))),0,INDEX($S$18:$X$23,MATCH($B28,$R$18:$R$23,0),MATCH(W$25,$S$17:$X$17,0)))+IF(ISERROR(INDEX($AA$18:$AF$23,MATCH($B28,$Z$18:$Z$23,0),MATCH(W$25,$AA$17:$AF$17,0))),0,INDEX($AA$18:$AF$23,MATCH($B28,$Z$18:$Z$23,0),MATCH(W$25,$AA$17:$AF$17,0)))+IF(ISERROR(INDEX($AI$18:$AN$23,MATCH($B28,$AH$18:$AH$23,0),MATCH(W$25,$AI$17:$AN$17,0))),0,INDEX($AI$18:$AN$23,MATCH($B28,$AH$18:$AH$23,0),MATCH(W$25,$AI$17:$AN$17,0)))+IF(ISERROR(INDEX($AQ$18:$AV$23,MATCH($B28,$AP$18:$AP$23,0),MATCH(W$25,$AQ$17:$AV$17,0))),0,INDEX($AQ$18:$AV$23,MATCH($B28,$AP$18:$AP$23,0),MATCH(W$25,$AQ$17:$AV$17,0)))+IF(ISERROR(INDEX(#REF!,MATCH($B28,#REF!,0),MATCH(W$25,#REF!,0))),0,INDEX(#REF!,MATCH($B28,#REF!,0),MATCH(W$25,#REF!,0)))+IF(ISERROR(INDEX(#REF!,MATCH($B28,#REF!,0),MATCH(W$25,#REF!,0))),0,INDEX(#REF!,MATCH($B28,#REF!,0),MATCH(W$25,#REF!,0)))+IF(ISERROR(INDEX(#REF!,MATCH($B28,#REF!,0),MATCH(W$25,#REF!,0))),0,INDEX(#REF!,MATCH($B28,#REF!,0),MATCH(W$25,#REF!,0)))</f>
        <v>0</v>
      </c>
      <c r="X28" s="87"/>
      <c r="Y28" s="87"/>
      <c r="Z28" s="87"/>
      <c r="AA28" s="87"/>
      <c r="AB28" s="87"/>
      <c r="AC28" s="87"/>
      <c r="AD28" s="87"/>
      <c r="AE28" s="87"/>
      <c r="AF28" s="87"/>
      <c r="AG28" s="87"/>
      <c r="AI28" s="102"/>
      <c r="AJ28" s="102"/>
      <c r="AK28" s="102"/>
      <c r="AL28" s="102"/>
      <c r="AM28" s="102"/>
      <c r="AN28" s="102"/>
      <c r="AO28" s="102"/>
      <c r="AP28" s="102"/>
      <c r="AQ28" s="102"/>
      <c r="AR28" s="102"/>
      <c r="AS28" s="102"/>
    </row>
    <row r="29" spans="1:48" hidden="1" outlineLevel="1" x14ac:dyDescent="0.25">
      <c r="B29" s="98">
        <v>4</v>
      </c>
      <c r="C29" s="99">
        <f>IF(ISERROR(INDEX($C$18:$H$23,MATCH($B29,$B$18:$B$23,0),MATCH(C$25,$C$17:$H$17,0))),0,INDEX($C$18:$H$23,MATCH($B29,$B$18:$B$23,0),MATCH(C$25,$C$17:$H$17,0)))+IF(ISERROR(INDEX($K$18:$P$23,MATCH($B29,$J$18:$J$23,0),MATCH(C$25,$K$17:$P$17,0))),0,INDEX($K$18:$P$23,MATCH($B29,$J$18:$J$23,0),MATCH(C$25,$K$17:$P$17,0)))+IF(ISERROR(INDEX($S$18:$X$23,MATCH($B29,$R$18:$R$23,0),MATCH(C$25,$S$17:$X$17,0))),0,INDEX($S$18:$X$23,MATCH($B29,$R$18:$R$23,0),MATCH(C$25,$S$17:$X$17,0)))+IF(ISERROR(INDEX($AA$18:$AF$23,MATCH($B29,$Z$18:$Z$23,0),MATCH(C$25,$AA$17:$AF$17,0))),0,INDEX($AA$18:$AF$23,MATCH($B29,$Z$18:$Z$23,0),MATCH(C$25,$AA$17:$AF$17,0)))+IF(ISERROR(INDEX($AI$18:$AN$23,MATCH($B29,$AH$18:$AH$23,0),MATCH(C$25,$AI$17:$AN$17,0))),0,INDEX($AI$18:$AN$23,MATCH($B29,$AH$18:$AH$23,0),MATCH(C$25,$AI$17:$AN$17,0)))+IF(ISERROR(INDEX($AQ$18:$AV$23,MATCH($B29,$AP$18:$AP$23,0),MATCH(C$25,$AQ$17:$AV$17,0))),0,INDEX($AQ$18:$AV$23,MATCH($B29,$AP$18:$AP$23,0),MATCH(C$25,$AQ$17:$AV$17,0)))+IF(ISERROR(INDEX(#REF!,MATCH($B29,#REF!,0),MATCH(C$25,#REF!,0))),0,INDEX(#REF!,MATCH($B29,#REF!,0),MATCH(C$25,#REF!,0)))+IF(ISERROR(INDEX(#REF!,MATCH($B29,#REF!,0),MATCH(C$25,#REF!,0))),0,INDEX(#REF!,MATCH($B29,#REF!,0),MATCH(C$25,#REF!,0)))+IF(ISERROR(INDEX(#REF!,MATCH($B29,#REF!,0),MATCH(C$25,#REF!,0))),0,INDEX(#REF!,MATCH($B29,#REF!,0),MATCH(C$25,#REF!,0)))</f>
        <v>3.2449972958355868E-3</v>
      </c>
      <c r="D29" s="100">
        <f>IF(ISERROR(INDEX($C$18:$H$23,MATCH($B29,$B$18:$B$23,0),MATCH(D$25,$C$17:$H$17,0))),0,INDEX($C$18:$H$23,MATCH($B29,$B$18:$B$23,0),MATCH(D$25,$C$17:$H$17,0)))+IF(ISERROR(INDEX($K$18:$P$23,MATCH($B29,$J$18:$J$23,0),MATCH(D$25,$K$17:$P$17,0))),0,INDEX($K$18:$P$23,MATCH($B29,$J$18:$J$23,0),MATCH(D$25,$K$17:$P$17,0)))+IF(ISERROR(INDEX($S$18:$X$23,MATCH($B29,$R$18:$R$23,0),MATCH(D$25,$S$17:$X$17,0))),0,INDEX($S$18:$X$23,MATCH($B29,$R$18:$R$23,0),MATCH(D$25,$S$17:$X$17,0)))+IF(ISERROR(INDEX($AA$18:$AF$23,MATCH($B29,$Z$18:$Z$23,0),MATCH(D$25,$AA$17:$AF$17,0))),0,INDEX($AA$18:$AF$23,MATCH($B29,$Z$18:$Z$23,0),MATCH(D$25,$AA$17:$AF$17,0)))+IF(ISERROR(INDEX($AI$18:$AN$23,MATCH($B29,$AH$18:$AH$23,0),MATCH(D$25,$AI$17:$AN$17,0))),0,INDEX($AI$18:$AN$23,MATCH($B29,$AH$18:$AH$23,0),MATCH(D$25,$AI$17:$AN$17,0)))+IF(ISERROR(INDEX($AQ$18:$AV$23,MATCH($B29,$AP$18:$AP$23,0),MATCH(D$25,$AQ$17:$AV$17,0))),0,INDEX($AQ$18:$AV$23,MATCH($B29,$AP$18:$AP$23,0),MATCH(D$25,$AQ$17:$AV$17,0)))+IF(ISERROR(INDEX(#REF!,MATCH($B29,#REF!,0),MATCH(D$25,#REF!,0))),0,INDEX(#REF!,MATCH($B29,#REF!,0),MATCH(D$25,#REF!,0)))+IF(ISERROR(INDEX(#REF!,MATCH($B29,#REF!,0),MATCH(D$25,#REF!,0))),0,INDEX(#REF!,MATCH($B29,#REF!,0),MATCH(D$25,#REF!,0)))+IF(ISERROR(INDEX(#REF!,MATCH($B29,#REF!,0),MATCH(D$25,#REF!,0))),0,INDEX(#REF!,MATCH($B29,#REF!,0),MATCH(D$25,#REF!,0)))</f>
        <v>3.2449972958355868E-3</v>
      </c>
      <c r="E29" s="100">
        <f>IF(ISERROR(INDEX($C$18:$H$23,MATCH($B29,$B$18:$B$23,0),MATCH(E$25,$C$17:$H$17,0))),0,INDEX($C$18:$H$23,MATCH($B29,$B$18:$B$23,0),MATCH(E$25,$C$17:$H$17,0)))+IF(ISERROR(INDEX($K$18:$P$23,MATCH($B29,$J$18:$J$23,0),MATCH(E$25,$K$17:$P$17,0))),0,INDEX($K$18:$P$23,MATCH($B29,$J$18:$J$23,0),MATCH(E$25,$K$17:$P$17,0)))+IF(ISERROR(INDEX($S$18:$X$23,MATCH($B29,$R$18:$R$23,0),MATCH(E$25,$S$17:$X$17,0))),0,INDEX($S$18:$X$23,MATCH($B29,$R$18:$R$23,0),MATCH(E$25,$S$17:$X$17,0)))+IF(ISERROR(INDEX($AA$18:$AF$23,MATCH($B29,$Z$18:$Z$23,0),MATCH(E$25,$AA$17:$AF$17,0))),0,INDEX($AA$18:$AF$23,MATCH($B29,$Z$18:$Z$23,0),MATCH(E$25,$AA$17:$AF$17,0)))+IF(ISERROR(INDEX($AI$18:$AN$23,MATCH($B29,$AH$18:$AH$23,0),MATCH(E$25,$AI$17:$AN$17,0))),0,INDEX($AI$18:$AN$23,MATCH($B29,$AH$18:$AH$23,0),MATCH(E$25,$AI$17:$AN$17,0)))+IF(ISERROR(INDEX($AQ$18:$AV$23,MATCH($B29,$AP$18:$AP$23,0),MATCH(E$25,$AQ$17:$AV$17,0))),0,INDEX($AQ$18:$AV$23,MATCH($B29,$AP$18:$AP$23,0),MATCH(E$25,$AQ$17:$AV$17,0)))+IF(ISERROR(INDEX(#REF!,MATCH($B29,#REF!,0),MATCH(E$25,#REF!,0))),0,INDEX(#REF!,MATCH($B29,#REF!,0),MATCH(E$25,#REF!,0)))+IF(ISERROR(INDEX(#REF!,MATCH($B29,#REF!,0),MATCH(E$25,#REF!,0))),0,INDEX(#REF!,MATCH($B29,#REF!,0),MATCH(E$25,#REF!,0)))+IF(ISERROR(INDEX(#REF!,MATCH($B29,#REF!,0),MATCH(E$25,#REF!,0))),0,INDEX(#REF!,MATCH($B29,#REF!,0),MATCH(E$25,#REF!,0)))</f>
        <v>0</v>
      </c>
      <c r="F29" s="100">
        <f>IF(ISERROR(INDEX($C$18:$H$23,MATCH($B29,$B$18:$B$23,0),MATCH(F$25,$C$17:$H$17,0))),0,INDEX($C$18:$H$23,MATCH($B29,$B$18:$B$23,0),MATCH(F$25,$C$17:$H$17,0)))+IF(ISERROR(INDEX($K$18:$P$23,MATCH($B29,$J$18:$J$23,0),MATCH(F$25,$K$17:$P$17,0))),0,INDEX($K$18:$P$23,MATCH($B29,$J$18:$J$23,0),MATCH(F$25,$K$17:$P$17,0)))+IF(ISERROR(INDEX($S$18:$X$23,MATCH($B29,$R$18:$R$23,0),MATCH(F$25,$S$17:$X$17,0))),0,INDEX($S$18:$X$23,MATCH($B29,$R$18:$R$23,0),MATCH(F$25,$S$17:$X$17,0)))+IF(ISERROR(INDEX($AA$18:$AF$23,MATCH($B29,$Z$18:$Z$23,0),MATCH(F$25,$AA$17:$AF$17,0))),0,INDEX($AA$18:$AF$23,MATCH($B29,$Z$18:$Z$23,0),MATCH(F$25,$AA$17:$AF$17,0)))+IF(ISERROR(INDEX($AI$18:$AN$23,MATCH($B29,$AH$18:$AH$23,0),MATCH(F$25,$AI$17:$AN$17,0))),0,INDEX($AI$18:$AN$23,MATCH($B29,$AH$18:$AH$23,0),MATCH(F$25,$AI$17:$AN$17,0)))+IF(ISERROR(INDEX($AQ$18:$AV$23,MATCH($B29,$AP$18:$AP$23,0),MATCH(F$25,$AQ$17:$AV$17,0))),0,INDEX($AQ$18:$AV$23,MATCH($B29,$AP$18:$AP$23,0),MATCH(F$25,$AQ$17:$AV$17,0)))+IF(ISERROR(INDEX(#REF!,MATCH($B29,#REF!,0),MATCH(F$25,#REF!,0))),0,INDEX(#REF!,MATCH($B29,#REF!,0),MATCH(F$25,#REF!,0)))+IF(ISERROR(INDEX(#REF!,MATCH($B29,#REF!,0),MATCH(F$25,#REF!,0))),0,INDEX(#REF!,MATCH($B29,#REF!,0),MATCH(F$25,#REF!,0)))+IF(ISERROR(INDEX(#REF!,MATCH($B29,#REF!,0),MATCH(F$25,#REF!,0))),0,INDEX(#REF!,MATCH($B29,#REF!,0),MATCH(F$25,#REF!,0)))</f>
        <v>1.5093010678305055E-4</v>
      </c>
      <c r="G29" s="100">
        <f>IF(ISERROR(INDEX($C$18:$H$23,MATCH($B29,$B$18:$B$23,0),MATCH(G$25,$C$17:$H$17,0))),0,INDEX($C$18:$H$23,MATCH($B29,$B$18:$B$23,0),MATCH(G$25,$C$17:$H$17,0)))+IF(ISERROR(INDEX($K$18:$P$23,MATCH($B29,$J$18:$J$23,0),MATCH(G$25,$K$17:$P$17,0))),0,INDEX($K$18:$P$23,MATCH($B29,$J$18:$J$23,0),MATCH(G$25,$K$17:$P$17,0)))+IF(ISERROR(INDEX($S$18:$X$23,MATCH($B29,$R$18:$R$23,0),MATCH(G$25,$S$17:$X$17,0))),0,INDEX($S$18:$X$23,MATCH($B29,$R$18:$R$23,0),MATCH(G$25,$S$17:$X$17,0)))+IF(ISERROR(INDEX($AA$18:$AF$23,MATCH($B29,$Z$18:$Z$23,0),MATCH(G$25,$AA$17:$AF$17,0))),0,INDEX($AA$18:$AF$23,MATCH($B29,$Z$18:$Z$23,0),MATCH(G$25,$AA$17:$AF$17,0)))+IF(ISERROR(INDEX($AI$18:$AN$23,MATCH($B29,$AH$18:$AH$23,0),MATCH(G$25,$AI$17:$AN$17,0))),0,INDEX($AI$18:$AN$23,MATCH($B29,$AH$18:$AH$23,0),MATCH(G$25,$AI$17:$AN$17,0)))+IF(ISERROR(INDEX($AQ$18:$AV$23,MATCH($B29,$AP$18:$AP$23,0),MATCH(G$25,$AQ$17:$AV$17,0))),0,INDEX($AQ$18:$AV$23,MATCH($B29,$AP$18:$AP$23,0),MATCH(G$25,$AQ$17:$AV$17,0)))+IF(ISERROR(INDEX(#REF!,MATCH($B29,#REF!,0),MATCH(G$25,#REF!,0))),0,INDEX(#REF!,MATCH($B29,#REF!,0),MATCH(G$25,#REF!,0)))+IF(ISERROR(INDEX(#REF!,MATCH($B29,#REF!,0),MATCH(G$25,#REF!,0))),0,INDEX(#REF!,MATCH($B29,#REF!,0),MATCH(G$25,#REF!,0)))+IF(ISERROR(INDEX(#REF!,MATCH($B29,#REF!,0),MATCH(G$25,#REF!,0))),0,INDEX(#REF!,MATCH($B29,#REF!,0),MATCH(G$25,#REF!,0)))</f>
        <v>0</v>
      </c>
      <c r="H29" s="100">
        <f>IF(ISERROR(INDEX($C$18:$H$23,MATCH($B29,$B$18:$B$23,0),MATCH(H$25,$C$17:$H$17,0))),0,INDEX($C$18:$H$23,MATCH($B29,$B$18:$B$23,0),MATCH(H$25,$C$17:$H$17,0)))+IF(ISERROR(INDEX($K$18:$P$23,MATCH($B29,$J$18:$J$23,0),MATCH(H$25,$K$17:$P$17,0))),0,INDEX($K$18:$P$23,MATCH($B29,$J$18:$J$23,0),MATCH(H$25,$K$17:$P$17,0)))+IF(ISERROR(INDEX($S$18:$X$23,MATCH($B29,$R$18:$R$23,0),MATCH(H$25,$S$17:$X$17,0))),0,INDEX($S$18:$X$23,MATCH($B29,$R$18:$R$23,0),MATCH(H$25,$S$17:$X$17,0)))+IF(ISERROR(INDEX($AA$18:$AF$23,MATCH($B29,$Z$18:$Z$23,0),MATCH(H$25,$AA$17:$AF$17,0))),0,INDEX($AA$18:$AF$23,MATCH($B29,$Z$18:$Z$23,0),MATCH(H$25,$AA$17:$AF$17,0)))+IF(ISERROR(INDEX($AI$18:$AN$23,MATCH($B29,$AH$18:$AH$23,0),MATCH(H$25,$AI$17:$AN$17,0))),0,INDEX($AI$18:$AN$23,MATCH($B29,$AH$18:$AH$23,0),MATCH(H$25,$AI$17:$AN$17,0)))+IF(ISERROR(INDEX($AQ$18:$AV$23,MATCH($B29,$AP$18:$AP$23,0),MATCH(H$25,$AQ$17:$AV$17,0))),0,INDEX($AQ$18:$AV$23,MATCH($B29,$AP$18:$AP$23,0),MATCH(H$25,$AQ$17:$AV$17,0)))+IF(ISERROR(INDEX(#REF!,MATCH($B29,#REF!,0),MATCH(H$25,#REF!,0))),0,INDEX(#REF!,MATCH($B29,#REF!,0),MATCH(H$25,#REF!,0)))+IF(ISERROR(INDEX(#REF!,MATCH($B29,#REF!,0),MATCH(H$25,#REF!,0))),0,INDEX(#REF!,MATCH($B29,#REF!,0),MATCH(H$25,#REF!,0)))+IF(ISERROR(INDEX(#REF!,MATCH($B29,#REF!,0),MATCH(H$25,#REF!,0))),0,INDEX(#REF!,MATCH($B29,#REF!,0),MATCH(H$25,#REF!,0)))</f>
        <v>-1.5093010678305055E-4</v>
      </c>
      <c r="I29" s="100">
        <f>IF(ISERROR(INDEX($C$18:$H$23,MATCH($B29,$B$18:$B$23,0),MATCH(I$25,$C$17:$H$17,0))),0,INDEX($C$18:$H$23,MATCH($B29,$B$18:$B$23,0),MATCH(I$25,$C$17:$H$17,0)))+IF(ISERROR(INDEX($K$18:$P$23,MATCH($B29,$J$18:$J$23,0),MATCH(I$25,$K$17:$P$17,0))),0,INDEX($K$18:$P$23,MATCH($B29,$J$18:$J$23,0),MATCH(I$25,$K$17:$P$17,0)))+IF(ISERROR(INDEX($S$18:$X$23,MATCH($B29,$R$18:$R$23,0),MATCH(I$25,$S$17:$X$17,0))),0,INDEX($S$18:$X$23,MATCH($B29,$R$18:$R$23,0),MATCH(I$25,$S$17:$X$17,0)))+IF(ISERROR(INDEX($AA$18:$AF$23,MATCH($B29,$Z$18:$Z$23,0),MATCH(I$25,$AA$17:$AF$17,0))),0,INDEX($AA$18:$AF$23,MATCH($B29,$Z$18:$Z$23,0),MATCH(I$25,$AA$17:$AF$17,0)))+IF(ISERROR(INDEX($AI$18:$AN$23,MATCH($B29,$AH$18:$AH$23,0),MATCH(I$25,$AI$17:$AN$17,0))),0,INDEX($AI$18:$AN$23,MATCH($B29,$AH$18:$AH$23,0),MATCH(I$25,$AI$17:$AN$17,0)))+IF(ISERROR(INDEX($AQ$18:$AV$23,MATCH($B29,$AP$18:$AP$23,0),MATCH(I$25,$AQ$17:$AV$17,0))),0,INDEX($AQ$18:$AV$23,MATCH($B29,$AP$18:$AP$23,0),MATCH(I$25,$AQ$17:$AV$17,0)))+IF(ISERROR(INDEX(#REF!,MATCH($B29,#REF!,0),MATCH(I$25,#REF!,0))),0,INDEX(#REF!,MATCH($B29,#REF!,0),MATCH(I$25,#REF!,0)))+IF(ISERROR(INDEX(#REF!,MATCH($B29,#REF!,0),MATCH(I$25,#REF!,0))),0,INDEX(#REF!,MATCH($B29,#REF!,0),MATCH(I$25,#REF!,0)))+IF(ISERROR(INDEX(#REF!,MATCH($B29,#REF!,0),MATCH(I$25,#REF!,0))),0,INDEX(#REF!,MATCH($B29,#REF!,0),MATCH(I$25,#REF!,0)))</f>
        <v>0</v>
      </c>
      <c r="J29" s="100">
        <f>IF(ISERROR(INDEX($C$18:$H$23,MATCH($B29,$B$18:$B$23,0),MATCH(J$25,$C$17:$H$17,0))),0,INDEX($C$18:$H$23,MATCH($B29,$B$18:$B$23,0),MATCH(J$25,$C$17:$H$17,0)))+IF(ISERROR(INDEX($K$18:$P$23,MATCH($B29,$J$18:$J$23,0),MATCH(J$25,$K$17:$P$17,0))),0,INDEX($K$18:$P$23,MATCH($B29,$J$18:$J$23,0),MATCH(J$25,$K$17:$P$17,0)))+IF(ISERROR(INDEX($S$18:$X$23,MATCH($B29,$R$18:$R$23,0),MATCH(J$25,$S$17:$X$17,0))),0,INDEX($S$18:$X$23,MATCH($B29,$R$18:$R$23,0),MATCH(J$25,$S$17:$X$17,0)))+IF(ISERROR(INDEX($AA$18:$AF$23,MATCH($B29,$Z$18:$Z$23,0),MATCH(J$25,$AA$17:$AF$17,0))),0,INDEX($AA$18:$AF$23,MATCH($B29,$Z$18:$Z$23,0),MATCH(J$25,$AA$17:$AF$17,0)))+IF(ISERROR(INDEX($AI$18:$AN$23,MATCH($B29,$AH$18:$AH$23,0),MATCH(J$25,$AI$17:$AN$17,0))),0,INDEX($AI$18:$AN$23,MATCH($B29,$AH$18:$AH$23,0),MATCH(J$25,$AI$17:$AN$17,0)))+IF(ISERROR(INDEX($AQ$18:$AV$23,MATCH($B29,$AP$18:$AP$23,0),MATCH(J$25,$AQ$17:$AV$17,0))),0,INDEX($AQ$18:$AV$23,MATCH($B29,$AP$18:$AP$23,0),MATCH(J$25,$AQ$17:$AV$17,0)))+IF(ISERROR(INDEX(#REF!,MATCH($B29,#REF!,0),MATCH(J$25,#REF!,0))),0,INDEX(#REF!,MATCH($B29,#REF!,0),MATCH(J$25,#REF!,0)))+IF(ISERROR(INDEX(#REF!,MATCH($B29,#REF!,0),MATCH(J$25,#REF!,0))),0,INDEX(#REF!,MATCH($B29,#REF!,0),MATCH(J$25,#REF!,0)))+IF(ISERROR(INDEX(#REF!,MATCH($B29,#REF!,0),MATCH(J$25,#REF!,0))),0,INDEX(#REF!,MATCH($B29,#REF!,0),MATCH(J$25,#REF!,0)))</f>
        <v>0</v>
      </c>
      <c r="K29" s="100">
        <f>IF(ISERROR(INDEX($C$18:$H$23,MATCH($B29,$B$18:$B$23,0),MATCH(K$25,$C$17:$H$17,0))),0,INDEX($C$18:$H$23,MATCH($B29,$B$18:$B$23,0),MATCH(K$25,$C$17:$H$17,0)))+IF(ISERROR(INDEX($K$18:$P$23,MATCH($B29,$J$18:$J$23,0),MATCH(K$25,$K$17:$P$17,0))),0,INDEX($K$18:$P$23,MATCH($B29,$J$18:$J$23,0),MATCH(K$25,$K$17:$P$17,0)))+IF(ISERROR(INDEX($S$18:$X$23,MATCH($B29,$R$18:$R$23,0),MATCH(K$25,$S$17:$X$17,0))),0,INDEX($S$18:$X$23,MATCH($B29,$R$18:$R$23,0),MATCH(K$25,$S$17:$X$17,0)))+IF(ISERROR(INDEX($AA$18:$AF$23,MATCH($B29,$Z$18:$Z$23,0),MATCH(K$25,$AA$17:$AF$17,0))),0,INDEX($AA$18:$AF$23,MATCH($B29,$Z$18:$Z$23,0),MATCH(K$25,$AA$17:$AF$17,0)))+IF(ISERROR(INDEX($AI$18:$AN$23,MATCH($B29,$AH$18:$AH$23,0),MATCH(K$25,$AI$17:$AN$17,0))),0,INDEX($AI$18:$AN$23,MATCH($B29,$AH$18:$AH$23,0),MATCH(K$25,$AI$17:$AN$17,0)))+IF(ISERROR(INDEX($AQ$18:$AV$23,MATCH($B29,$AP$18:$AP$23,0),MATCH(K$25,$AQ$17:$AV$17,0))),0,INDEX($AQ$18:$AV$23,MATCH($B29,$AP$18:$AP$23,0),MATCH(K$25,$AQ$17:$AV$17,0)))+IF(ISERROR(INDEX(#REF!,MATCH($B29,#REF!,0),MATCH(K$25,#REF!,0))),0,INDEX(#REF!,MATCH($B29,#REF!,0),MATCH(K$25,#REF!,0)))+IF(ISERROR(INDEX(#REF!,MATCH($B29,#REF!,0),MATCH(K$25,#REF!,0))),0,INDEX(#REF!,MATCH($B29,#REF!,0),MATCH(K$25,#REF!,0)))+IF(ISERROR(INDEX(#REF!,MATCH($B29,#REF!,0),MATCH(K$25,#REF!,0))),0,INDEX(#REF!,MATCH($B29,#REF!,0),MATCH(K$25,#REF!,0)))</f>
        <v>0</v>
      </c>
      <c r="L29" s="100">
        <f>IF(ISERROR(INDEX($C$18:$H$23,MATCH($B29,$B$18:$B$23,0),MATCH(L$25,$C$17:$H$17,0))),0,INDEX($C$18:$H$23,MATCH($B29,$B$18:$B$23,0),MATCH(L$25,$C$17:$H$17,0)))+IF(ISERROR(INDEX($K$18:$P$23,MATCH($B29,$J$18:$J$23,0),MATCH(L$25,$K$17:$P$17,0))),0,INDEX($K$18:$P$23,MATCH($B29,$J$18:$J$23,0),MATCH(L$25,$K$17:$P$17,0)))+IF(ISERROR(INDEX($S$18:$X$23,MATCH($B29,$R$18:$R$23,0),MATCH(L$25,$S$17:$X$17,0))),0,INDEX($S$18:$X$23,MATCH($B29,$R$18:$R$23,0),MATCH(L$25,$S$17:$X$17,0)))+IF(ISERROR(INDEX($AA$18:$AF$23,MATCH($B29,$Z$18:$Z$23,0),MATCH(L$25,$AA$17:$AF$17,0))),0,INDEX($AA$18:$AF$23,MATCH($B29,$Z$18:$Z$23,0),MATCH(L$25,$AA$17:$AF$17,0)))+IF(ISERROR(INDEX($AI$18:$AN$23,MATCH($B29,$AH$18:$AH$23,0),MATCH(L$25,$AI$17:$AN$17,0))),0,INDEX($AI$18:$AN$23,MATCH($B29,$AH$18:$AH$23,0),MATCH(L$25,$AI$17:$AN$17,0)))+IF(ISERROR(INDEX($AQ$18:$AV$23,MATCH($B29,$AP$18:$AP$23,0),MATCH(L$25,$AQ$17:$AV$17,0))),0,INDEX($AQ$18:$AV$23,MATCH($B29,$AP$18:$AP$23,0),MATCH(L$25,$AQ$17:$AV$17,0)))+IF(ISERROR(INDEX(#REF!,MATCH($B29,#REF!,0),MATCH(L$25,#REF!,0))),0,INDEX(#REF!,MATCH($B29,#REF!,0),MATCH(L$25,#REF!,0)))+IF(ISERROR(INDEX(#REF!,MATCH($B29,#REF!,0),MATCH(L$25,#REF!,0))),0,INDEX(#REF!,MATCH($B29,#REF!,0),MATCH(L$25,#REF!,0)))+IF(ISERROR(INDEX(#REF!,MATCH($B29,#REF!,0),MATCH(L$25,#REF!,0))),0,INDEX(#REF!,MATCH($B29,#REF!,0),MATCH(L$25,#REF!,0)))</f>
        <v>0</v>
      </c>
      <c r="M29" s="101">
        <f>IF(ISERROR(INDEX($C$18:$H$23,MATCH($B29,$B$18:$B$23,0),MATCH(M$25,$C$17:$H$17,0))),0,INDEX($C$18:$H$23,MATCH($B29,$B$18:$B$23,0),MATCH(M$25,$C$17:$H$17,0)))+IF(ISERROR(INDEX($K$18:$P$23,MATCH($B29,$J$18:$J$23,0),MATCH(M$25,$K$17:$P$17,0))),0,INDEX($K$18:$P$23,MATCH($B29,$J$18:$J$23,0),MATCH(M$25,$K$17:$P$17,0)))+IF(ISERROR(INDEX($S$18:$X$23,MATCH($B29,$R$18:$R$23,0),MATCH(M$25,$S$17:$X$17,0))),0,INDEX($S$18:$X$23,MATCH($B29,$R$18:$R$23,0),MATCH(M$25,$S$17:$X$17,0)))+IF(ISERROR(INDEX($AA$18:$AF$23,MATCH($B29,$Z$18:$Z$23,0),MATCH(M$25,$AA$17:$AF$17,0))),0,INDEX($AA$18:$AF$23,MATCH($B29,$Z$18:$Z$23,0),MATCH(M$25,$AA$17:$AF$17,0)))+IF(ISERROR(INDEX($AI$18:$AN$23,MATCH($B29,$AH$18:$AH$23,0),MATCH(M$25,$AI$17:$AN$17,0))),0,INDEX($AI$18:$AN$23,MATCH($B29,$AH$18:$AH$23,0),MATCH(M$25,$AI$17:$AN$17,0)))+IF(ISERROR(INDEX($AQ$18:$AV$23,MATCH($B29,$AP$18:$AP$23,0),MATCH(M$25,$AQ$17:$AV$17,0))),0,INDEX($AQ$18:$AV$23,MATCH($B29,$AP$18:$AP$23,0),MATCH(M$25,$AQ$17:$AV$17,0)))+IF(ISERROR(INDEX(#REF!,MATCH($B29,#REF!,0),MATCH(M$25,#REF!,0))),0,INDEX(#REF!,MATCH($B29,#REF!,0),MATCH(M$25,#REF!,0)))+IF(ISERROR(INDEX(#REF!,MATCH($B29,#REF!,0),MATCH(M$25,#REF!,0))),0,INDEX(#REF!,MATCH($B29,#REF!,0),MATCH(M$25,#REF!,0)))+IF(ISERROR(INDEX(#REF!,MATCH($B29,#REF!,0),MATCH(M$25,#REF!,0))),0,INDEX(#REF!,MATCH($B29,#REF!,0),MATCH(M$25,#REF!,0)))</f>
        <v>0</v>
      </c>
      <c r="N29" s="101">
        <f>IF(ISERROR(INDEX($C$18:$H$23,MATCH($B29,$B$18:$B$23,0),MATCH(N$25,$C$17:$H$17,0))),0,INDEX($C$18:$H$23,MATCH($B29,$B$18:$B$23,0),MATCH(N$25,$C$17:$H$17,0)))+IF(ISERROR(INDEX($K$18:$P$23,MATCH($B29,$J$18:$J$23,0),MATCH(N$25,$K$17:$P$17,0))),0,INDEX($K$18:$P$23,MATCH($B29,$J$18:$J$23,0),MATCH(N$25,$K$17:$P$17,0)))+IF(ISERROR(INDEX($S$18:$X$23,MATCH($B29,$R$18:$R$23,0),MATCH(N$25,$S$17:$X$17,0))),0,INDEX($S$18:$X$23,MATCH($B29,$R$18:$R$23,0),MATCH(N$25,$S$17:$X$17,0)))+IF(ISERROR(INDEX($AA$18:$AF$23,MATCH($B29,$Z$18:$Z$23,0),MATCH(N$25,$AA$17:$AF$17,0))),0,INDEX($AA$18:$AF$23,MATCH($B29,$Z$18:$Z$23,0),MATCH(N$25,$AA$17:$AF$17,0)))+IF(ISERROR(INDEX($AI$18:$AN$23,MATCH($B29,$AH$18:$AH$23,0),MATCH(N$25,$AI$17:$AN$17,0))),0,INDEX($AI$18:$AN$23,MATCH($B29,$AH$18:$AH$23,0),MATCH(N$25,$AI$17:$AN$17,0)))+IF(ISERROR(INDEX($AQ$18:$AV$23,MATCH($B29,$AP$18:$AP$23,0),MATCH(N$25,$AQ$17:$AV$17,0))),0,INDEX($AQ$18:$AV$23,MATCH($B29,$AP$18:$AP$23,0),MATCH(N$25,$AQ$17:$AV$17,0)))+IF(ISERROR(INDEX(#REF!,MATCH($B29,#REF!,0),MATCH(N$25,#REF!,0))),0,INDEX(#REF!,MATCH($B29,#REF!,0),MATCH(N$25,#REF!,0)))+IF(ISERROR(INDEX(#REF!,MATCH($B29,#REF!,0),MATCH(N$25,#REF!,0))),0,INDEX(#REF!,MATCH($B29,#REF!,0),MATCH(N$25,#REF!,0)))+IF(ISERROR(INDEX(#REF!,MATCH($B29,#REF!,0),MATCH(N$25,#REF!,0))),0,INDEX(#REF!,MATCH($B29,#REF!,0),MATCH(N$25,#REF!,0)))</f>
        <v>0</v>
      </c>
      <c r="O29" s="101">
        <f>IF(ISERROR(INDEX($C$18:$H$23,MATCH($B29,$B$18:$B$23,0),MATCH(O$25,$C$17:$H$17,0))),0,INDEX($C$18:$H$23,MATCH($B29,$B$18:$B$23,0),MATCH(O$25,$C$17:$H$17,0)))+IF(ISERROR(INDEX($K$18:$P$23,MATCH($B29,$J$18:$J$23,0),MATCH(O$25,$K$17:$P$17,0))),0,INDEX($K$18:$P$23,MATCH($B29,$J$18:$J$23,0),MATCH(O$25,$K$17:$P$17,0)))+IF(ISERROR(INDEX($S$18:$X$23,MATCH($B29,$R$18:$R$23,0),MATCH(O$25,$S$17:$X$17,0))),0,INDEX($S$18:$X$23,MATCH($B29,$R$18:$R$23,0),MATCH(O$25,$S$17:$X$17,0)))+IF(ISERROR(INDEX($AA$18:$AF$23,MATCH($B29,$Z$18:$Z$23,0),MATCH(O$25,$AA$17:$AF$17,0))),0,INDEX($AA$18:$AF$23,MATCH($B29,$Z$18:$Z$23,0),MATCH(O$25,$AA$17:$AF$17,0)))+IF(ISERROR(INDEX($AI$18:$AN$23,MATCH($B29,$AH$18:$AH$23,0),MATCH(O$25,$AI$17:$AN$17,0))),0,INDEX($AI$18:$AN$23,MATCH($B29,$AH$18:$AH$23,0),MATCH(O$25,$AI$17:$AN$17,0)))+IF(ISERROR(INDEX($AQ$18:$AV$23,MATCH($B29,$AP$18:$AP$23,0),MATCH(O$25,$AQ$17:$AV$17,0))),0,INDEX($AQ$18:$AV$23,MATCH($B29,$AP$18:$AP$23,0),MATCH(O$25,$AQ$17:$AV$17,0)))+IF(ISERROR(INDEX(#REF!,MATCH($B29,#REF!,0),MATCH(O$25,#REF!,0))),0,INDEX(#REF!,MATCH($B29,#REF!,0),MATCH(O$25,#REF!,0)))+IF(ISERROR(INDEX(#REF!,MATCH($B29,#REF!,0),MATCH(O$25,#REF!,0))),0,INDEX(#REF!,MATCH($B29,#REF!,0),MATCH(O$25,#REF!,0)))+IF(ISERROR(INDEX(#REF!,MATCH($B29,#REF!,0),MATCH(O$25,#REF!,0))),0,INDEX(#REF!,MATCH($B29,#REF!,0),MATCH(O$25,#REF!,0)))</f>
        <v>0</v>
      </c>
      <c r="P29" s="101">
        <f>IF(ISERROR(INDEX($C$18:$H$23,MATCH($B29,$B$18:$B$23,0),MATCH(P$25,$C$17:$H$17,0))),0,INDEX($C$18:$H$23,MATCH($B29,$B$18:$B$23,0),MATCH(P$25,$C$17:$H$17,0)))+IF(ISERROR(INDEX($K$18:$P$23,MATCH($B29,$J$18:$J$23,0),MATCH(P$25,$K$17:$P$17,0))),0,INDEX($K$18:$P$23,MATCH($B29,$J$18:$J$23,0),MATCH(P$25,$K$17:$P$17,0)))+IF(ISERROR(INDEX($S$18:$X$23,MATCH($B29,$R$18:$R$23,0),MATCH(P$25,$S$17:$X$17,0))),0,INDEX($S$18:$X$23,MATCH($B29,$R$18:$R$23,0),MATCH(P$25,$S$17:$X$17,0)))+IF(ISERROR(INDEX($AA$18:$AF$23,MATCH($B29,$Z$18:$Z$23,0),MATCH(P$25,$AA$17:$AF$17,0))),0,INDEX($AA$18:$AF$23,MATCH($B29,$Z$18:$Z$23,0),MATCH(P$25,$AA$17:$AF$17,0)))+IF(ISERROR(INDEX($AI$18:$AN$23,MATCH($B29,$AH$18:$AH$23,0),MATCH(P$25,$AI$17:$AN$17,0))),0,INDEX($AI$18:$AN$23,MATCH($B29,$AH$18:$AH$23,0),MATCH(P$25,$AI$17:$AN$17,0)))+IF(ISERROR(INDEX($AQ$18:$AV$23,MATCH($B29,$AP$18:$AP$23,0),MATCH(P$25,$AQ$17:$AV$17,0))),0,INDEX($AQ$18:$AV$23,MATCH($B29,$AP$18:$AP$23,0),MATCH(P$25,$AQ$17:$AV$17,0)))+IF(ISERROR(INDEX(#REF!,MATCH($B29,#REF!,0),MATCH(P$25,#REF!,0))),0,INDEX(#REF!,MATCH($B29,#REF!,0),MATCH(P$25,#REF!,0)))+IF(ISERROR(INDEX(#REF!,MATCH($B29,#REF!,0),MATCH(P$25,#REF!,0))),0,INDEX(#REF!,MATCH($B29,#REF!,0),MATCH(P$25,#REF!,0)))+IF(ISERROR(INDEX(#REF!,MATCH($B29,#REF!,0),MATCH(P$25,#REF!,0))),0,INDEX(#REF!,MATCH($B29,#REF!,0),MATCH(P$25,#REF!,0)))</f>
        <v>0</v>
      </c>
      <c r="Q29" s="101">
        <f>IF(ISERROR(INDEX($C$18:$H$23,MATCH($B29,$B$18:$B$23,0),MATCH(Q$25,$C$17:$H$17,0))),0,INDEX($C$18:$H$23,MATCH($B29,$B$18:$B$23,0),MATCH(Q$25,$C$17:$H$17,0)))+IF(ISERROR(INDEX($K$18:$P$23,MATCH($B29,$J$18:$J$23,0),MATCH(Q$25,$K$17:$P$17,0))),0,INDEX($K$18:$P$23,MATCH($B29,$J$18:$J$23,0),MATCH(Q$25,$K$17:$P$17,0)))+IF(ISERROR(INDEX($S$18:$X$23,MATCH($B29,$R$18:$R$23,0),MATCH(Q$25,$S$17:$X$17,0))),0,INDEX($S$18:$X$23,MATCH($B29,$R$18:$R$23,0),MATCH(Q$25,$S$17:$X$17,0)))+IF(ISERROR(INDEX($AA$18:$AF$23,MATCH($B29,$Z$18:$Z$23,0),MATCH(Q$25,$AA$17:$AF$17,0))),0,INDEX($AA$18:$AF$23,MATCH($B29,$Z$18:$Z$23,0),MATCH(Q$25,$AA$17:$AF$17,0)))+IF(ISERROR(INDEX($AI$18:$AN$23,MATCH($B29,$AH$18:$AH$23,0),MATCH(Q$25,$AI$17:$AN$17,0))),0,INDEX($AI$18:$AN$23,MATCH($B29,$AH$18:$AH$23,0),MATCH(Q$25,$AI$17:$AN$17,0)))+IF(ISERROR(INDEX($AQ$18:$AV$23,MATCH($B29,$AP$18:$AP$23,0),MATCH(Q$25,$AQ$17:$AV$17,0))),0,INDEX($AQ$18:$AV$23,MATCH($B29,$AP$18:$AP$23,0),MATCH(Q$25,$AQ$17:$AV$17,0)))+IF(ISERROR(INDEX(#REF!,MATCH($B29,#REF!,0),MATCH(Q$25,#REF!,0))),0,INDEX(#REF!,MATCH($B29,#REF!,0),MATCH(Q$25,#REF!,0)))+IF(ISERROR(INDEX(#REF!,MATCH($B29,#REF!,0),MATCH(Q$25,#REF!,0))),0,INDEX(#REF!,MATCH($B29,#REF!,0),MATCH(Q$25,#REF!,0)))+IF(ISERROR(INDEX(#REF!,MATCH($B29,#REF!,0),MATCH(Q$25,#REF!,0))),0,INDEX(#REF!,MATCH($B29,#REF!,0),MATCH(Q$25,#REF!,0)))</f>
        <v>0</v>
      </c>
      <c r="R29" s="101">
        <f>IF(ISERROR(INDEX($C$18:$H$23,MATCH($B29,$B$18:$B$23,0),MATCH(R$25,$C$17:$H$17,0))),0,INDEX($C$18:$H$23,MATCH($B29,$B$18:$B$23,0),MATCH(R$25,$C$17:$H$17,0)))+IF(ISERROR(INDEX($K$18:$P$23,MATCH($B29,$J$18:$J$23,0),MATCH(R$25,$K$17:$P$17,0))),0,INDEX($K$18:$P$23,MATCH($B29,$J$18:$J$23,0),MATCH(R$25,$K$17:$P$17,0)))+IF(ISERROR(INDEX($S$18:$X$23,MATCH($B29,$R$18:$R$23,0),MATCH(R$25,$S$17:$X$17,0))),0,INDEX($S$18:$X$23,MATCH($B29,$R$18:$R$23,0),MATCH(R$25,$S$17:$X$17,0)))+IF(ISERROR(INDEX($AA$18:$AF$23,MATCH($B29,$Z$18:$Z$23,0),MATCH(R$25,$AA$17:$AF$17,0))),0,INDEX($AA$18:$AF$23,MATCH($B29,$Z$18:$Z$23,0),MATCH(R$25,$AA$17:$AF$17,0)))+IF(ISERROR(INDEX($AI$18:$AN$23,MATCH($B29,$AH$18:$AH$23,0),MATCH(R$25,$AI$17:$AN$17,0))),0,INDEX($AI$18:$AN$23,MATCH($B29,$AH$18:$AH$23,0),MATCH(R$25,$AI$17:$AN$17,0)))+IF(ISERROR(INDEX($AQ$18:$AV$23,MATCH($B29,$AP$18:$AP$23,0),MATCH(R$25,$AQ$17:$AV$17,0))),0,INDEX($AQ$18:$AV$23,MATCH($B29,$AP$18:$AP$23,0),MATCH(R$25,$AQ$17:$AV$17,0)))+IF(ISERROR(INDEX(#REF!,MATCH($B29,#REF!,0),MATCH(R$25,#REF!,0))),0,INDEX(#REF!,MATCH($B29,#REF!,0),MATCH(R$25,#REF!,0)))+IF(ISERROR(INDEX(#REF!,MATCH($B29,#REF!,0),MATCH(R$25,#REF!,0))),0,INDEX(#REF!,MATCH($B29,#REF!,0),MATCH(R$25,#REF!,0)))+IF(ISERROR(INDEX(#REF!,MATCH($B29,#REF!,0),MATCH(R$25,#REF!,0))),0,INDEX(#REF!,MATCH($B29,#REF!,0),MATCH(R$25,#REF!,0)))</f>
        <v>0</v>
      </c>
      <c r="S29" s="101">
        <f>IF(ISERROR(INDEX($C$18:$H$23,MATCH($B29,$B$18:$B$23,0),MATCH(S$25,$C$17:$H$17,0))),0,INDEX($C$18:$H$23,MATCH($B29,$B$18:$B$23,0),MATCH(S$25,$C$17:$H$17,0)))+IF(ISERROR(INDEX($K$18:$P$23,MATCH($B29,$J$18:$J$23,0),MATCH(S$25,$K$17:$P$17,0))),0,INDEX($K$18:$P$23,MATCH($B29,$J$18:$J$23,0),MATCH(S$25,$K$17:$P$17,0)))+IF(ISERROR(INDEX($S$18:$X$23,MATCH($B29,$R$18:$R$23,0),MATCH(S$25,$S$17:$X$17,0))),0,INDEX($S$18:$X$23,MATCH($B29,$R$18:$R$23,0),MATCH(S$25,$S$17:$X$17,0)))+IF(ISERROR(INDEX($AA$18:$AF$23,MATCH($B29,$Z$18:$Z$23,0),MATCH(S$25,$AA$17:$AF$17,0))),0,INDEX($AA$18:$AF$23,MATCH($B29,$Z$18:$Z$23,0),MATCH(S$25,$AA$17:$AF$17,0)))+IF(ISERROR(INDEX($AI$18:$AN$23,MATCH($B29,$AH$18:$AH$23,0),MATCH(S$25,$AI$17:$AN$17,0))),0,INDEX($AI$18:$AN$23,MATCH($B29,$AH$18:$AH$23,0),MATCH(S$25,$AI$17:$AN$17,0)))+IF(ISERROR(INDEX($AQ$18:$AV$23,MATCH($B29,$AP$18:$AP$23,0),MATCH(S$25,$AQ$17:$AV$17,0))),0,INDEX($AQ$18:$AV$23,MATCH($B29,$AP$18:$AP$23,0),MATCH(S$25,$AQ$17:$AV$17,0)))+IF(ISERROR(INDEX(#REF!,MATCH($B29,#REF!,0),MATCH(S$25,#REF!,0))),0,INDEX(#REF!,MATCH($B29,#REF!,0),MATCH(S$25,#REF!,0)))+IF(ISERROR(INDEX(#REF!,MATCH($B29,#REF!,0),MATCH(S$25,#REF!,0))),0,INDEX(#REF!,MATCH($B29,#REF!,0),MATCH(S$25,#REF!,0)))+IF(ISERROR(INDEX(#REF!,MATCH($B29,#REF!,0),MATCH(S$25,#REF!,0))),0,INDEX(#REF!,MATCH($B29,#REF!,0),MATCH(S$25,#REF!,0)))</f>
        <v>0</v>
      </c>
      <c r="T29" s="101">
        <f>IF(ISERROR(INDEX($C$18:$H$23,MATCH($B29,$B$18:$B$23,0),MATCH(T$25,$C$17:$H$17,0))),0,INDEX($C$18:$H$23,MATCH($B29,$B$18:$B$23,0),MATCH(T$25,$C$17:$H$17,0)))+IF(ISERROR(INDEX($K$18:$P$23,MATCH($B29,$J$18:$J$23,0),MATCH(T$25,$K$17:$P$17,0))),0,INDEX($K$18:$P$23,MATCH($B29,$J$18:$J$23,0),MATCH(T$25,$K$17:$P$17,0)))+IF(ISERROR(INDEX($S$18:$X$23,MATCH($B29,$R$18:$R$23,0),MATCH(T$25,$S$17:$X$17,0))),0,INDEX($S$18:$X$23,MATCH($B29,$R$18:$R$23,0),MATCH(T$25,$S$17:$X$17,0)))+IF(ISERROR(INDEX($AA$18:$AF$23,MATCH($B29,$Z$18:$Z$23,0),MATCH(T$25,$AA$17:$AF$17,0))),0,INDEX($AA$18:$AF$23,MATCH($B29,$Z$18:$Z$23,0),MATCH(T$25,$AA$17:$AF$17,0)))+IF(ISERROR(INDEX($AI$18:$AN$23,MATCH($B29,$AH$18:$AH$23,0),MATCH(T$25,$AI$17:$AN$17,0))),0,INDEX($AI$18:$AN$23,MATCH($B29,$AH$18:$AH$23,0),MATCH(T$25,$AI$17:$AN$17,0)))+IF(ISERROR(INDEX($AQ$18:$AV$23,MATCH($B29,$AP$18:$AP$23,0),MATCH(T$25,$AQ$17:$AV$17,0))),0,INDEX($AQ$18:$AV$23,MATCH($B29,$AP$18:$AP$23,0),MATCH(T$25,$AQ$17:$AV$17,0)))+IF(ISERROR(INDEX(#REF!,MATCH($B29,#REF!,0),MATCH(T$25,#REF!,0))),0,INDEX(#REF!,MATCH($B29,#REF!,0),MATCH(T$25,#REF!,0)))+IF(ISERROR(INDEX(#REF!,MATCH($B29,#REF!,0),MATCH(T$25,#REF!,0))),0,INDEX(#REF!,MATCH($B29,#REF!,0),MATCH(T$25,#REF!,0)))+IF(ISERROR(INDEX(#REF!,MATCH($B29,#REF!,0),MATCH(T$25,#REF!,0))),0,INDEX(#REF!,MATCH($B29,#REF!,0),MATCH(T$25,#REF!,0)))</f>
        <v>0</v>
      </c>
      <c r="U29" s="101">
        <f>IF(ISERROR(INDEX($C$18:$H$23,MATCH($B29,$B$18:$B$23,0),MATCH(U$25,$C$17:$H$17,0))),0,INDEX($C$18:$H$23,MATCH($B29,$B$18:$B$23,0),MATCH(U$25,$C$17:$H$17,0)))+IF(ISERROR(INDEX($K$18:$P$23,MATCH($B29,$J$18:$J$23,0),MATCH(U$25,$K$17:$P$17,0))),0,INDEX($K$18:$P$23,MATCH($B29,$J$18:$J$23,0),MATCH(U$25,$K$17:$P$17,0)))+IF(ISERROR(INDEX($S$18:$X$23,MATCH($B29,$R$18:$R$23,0),MATCH(U$25,$S$17:$X$17,0))),0,INDEX($S$18:$X$23,MATCH($B29,$R$18:$R$23,0),MATCH(U$25,$S$17:$X$17,0)))+IF(ISERROR(INDEX($AA$18:$AF$23,MATCH($B29,$Z$18:$Z$23,0),MATCH(U$25,$AA$17:$AF$17,0))),0,INDEX($AA$18:$AF$23,MATCH($B29,$Z$18:$Z$23,0),MATCH(U$25,$AA$17:$AF$17,0)))+IF(ISERROR(INDEX($AI$18:$AN$23,MATCH($B29,$AH$18:$AH$23,0),MATCH(U$25,$AI$17:$AN$17,0))),0,INDEX($AI$18:$AN$23,MATCH($B29,$AH$18:$AH$23,0),MATCH(U$25,$AI$17:$AN$17,0)))+IF(ISERROR(INDEX($AQ$18:$AV$23,MATCH($B29,$AP$18:$AP$23,0),MATCH(U$25,$AQ$17:$AV$17,0))),0,INDEX($AQ$18:$AV$23,MATCH($B29,$AP$18:$AP$23,0),MATCH(U$25,$AQ$17:$AV$17,0)))+IF(ISERROR(INDEX(#REF!,MATCH($B29,#REF!,0),MATCH(U$25,#REF!,0))),0,INDEX(#REF!,MATCH($B29,#REF!,0),MATCH(U$25,#REF!,0)))+IF(ISERROR(INDEX(#REF!,MATCH($B29,#REF!,0),MATCH(U$25,#REF!,0))),0,INDEX(#REF!,MATCH($B29,#REF!,0),MATCH(U$25,#REF!,0)))+IF(ISERROR(INDEX(#REF!,MATCH($B29,#REF!,0),MATCH(U$25,#REF!,0))),0,INDEX(#REF!,MATCH($B29,#REF!,0),MATCH(U$25,#REF!,0)))</f>
        <v>0</v>
      </c>
      <c r="V29" s="101">
        <f>IF(ISERROR(INDEX($C$18:$H$23,MATCH($B29,$B$18:$B$23,0),MATCH(V$25,$C$17:$H$17,0))),0,INDEX($C$18:$H$23,MATCH($B29,$B$18:$B$23,0),MATCH(V$25,$C$17:$H$17,0)))+IF(ISERROR(INDEX($K$18:$P$23,MATCH($B29,$J$18:$J$23,0),MATCH(V$25,$K$17:$P$17,0))),0,INDEX($K$18:$P$23,MATCH($B29,$J$18:$J$23,0),MATCH(V$25,$K$17:$P$17,0)))+IF(ISERROR(INDEX($S$18:$X$23,MATCH($B29,$R$18:$R$23,0),MATCH(V$25,$S$17:$X$17,0))),0,INDEX($S$18:$X$23,MATCH($B29,$R$18:$R$23,0),MATCH(V$25,$S$17:$X$17,0)))+IF(ISERROR(INDEX($AA$18:$AF$23,MATCH($B29,$Z$18:$Z$23,0),MATCH(V$25,$AA$17:$AF$17,0))),0,INDEX($AA$18:$AF$23,MATCH($B29,$Z$18:$Z$23,0),MATCH(V$25,$AA$17:$AF$17,0)))+IF(ISERROR(INDEX($AI$18:$AN$23,MATCH($B29,$AH$18:$AH$23,0),MATCH(V$25,$AI$17:$AN$17,0))),0,INDEX($AI$18:$AN$23,MATCH($B29,$AH$18:$AH$23,0),MATCH(V$25,$AI$17:$AN$17,0)))+IF(ISERROR(INDEX($AQ$18:$AV$23,MATCH($B29,$AP$18:$AP$23,0),MATCH(V$25,$AQ$17:$AV$17,0))),0,INDEX($AQ$18:$AV$23,MATCH($B29,$AP$18:$AP$23,0),MATCH(V$25,$AQ$17:$AV$17,0)))+IF(ISERROR(INDEX(#REF!,MATCH($B29,#REF!,0),MATCH(V$25,#REF!,0))),0,INDEX(#REF!,MATCH($B29,#REF!,0),MATCH(V$25,#REF!,0)))+IF(ISERROR(INDEX(#REF!,MATCH($B29,#REF!,0),MATCH(V$25,#REF!,0))),0,INDEX(#REF!,MATCH($B29,#REF!,0),MATCH(V$25,#REF!,0)))+IF(ISERROR(INDEX(#REF!,MATCH($B29,#REF!,0),MATCH(V$25,#REF!,0))),0,INDEX(#REF!,MATCH($B29,#REF!,0),MATCH(V$25,#REF!,0)))</f>
        <v>0</v>
      </c>
      <c r="W29" s="101">
        <f>IF(ISERROR(INDEX($C$18:$H$23,MATCH($B29,$B$18:$B$23,0),MATCH(W$25,$C$17:$H$17,0))),0,INDEX($C$18:$H$23,MATCH($B29,$B$18:$B$23,0),MATCH(W$25,$C$17:$H$17,0)))+IF(ISERROR(INDEX($K$18:$P$23,MATCH($B29,$J$18:$J$23,0),MATCH(W$25,$K$17:$P$17,0))),0,INDEX($K$18:$P$23,MATCH($B29,$J$18:$J$23,0),MATCH(W$25,$K$17:$P$17,0)))+IF(ISERROR(INDEX($S$18:$X$23,MATCH($B29,$R$18:$R$23,0),MATCH(W$25,$S$17:$X$17,0))),0,INDEX($S$18:$X$23,MATCH($B29,$R$18:$R$23,0),MATCH(W$25,$S$17:$X$17,0)))+IF(ISERROR(INDEX($AA$18:$AF$23,MATCH($B29,$Z$18:$Z$23,0),MATCH(W$25,$AA$17:$AF$17,0))),0,INDEX($AA$18:$AF$23,MATCH($B29,$Z$18:$Z$23,0),MATCH(W$25,$AA$17:$AF$17,0)))+IF(ISERROR(INDEX($AI$18:$AN$23,MATCH($B29,$AH$18:$AH$23,0),MATCH(W$25,$AI$17:$AN$17,0))),0,INDEX($AI$18:$AN$23,MATCH($B29,$AH$18:$AH$23,0),MATCH(W$25,$AI$17:$AN$17,0)))+IF(ISERROR(INDEX($AQ$18:$AV$23,MATCH($B29,$AP$18:$AP$23,0),MATCH(W$25,$AQ$17:$AV$17,0))),0,INDEX($AQ$18:$AV$23,MATCH($B29,$AP$18:$AP$23,0),MATCH(W$25,$AQ$17:$AV$17,0)))+IF(ISERROR(INDEX(#REF!,MATCH($B29,#REF!,0),MATCH(W$25,#REF!,0))),0,INDEX(#REF!,MATCH($B29,#REF!,0),MATCH(W$25,#REF!,0)))+IF(ISERROR(INDEX(#REF!,MATCH($B29,#REF!,0),MATCH(W$25,#REF!,0))),0,INDEX(#REF!,MATCH($B29,#REF!,0),MATCH(W$25,#REF!,0)))+IF(ISERROR(INDEX(#REF!,MATCH($B29,#REF!,0),MATCH(W$25,#REF!,0))),0,INDEX(#REF!,MATCH($B29,#REF!,0),MATCH(W$25,#REF!,0)))</f>
        <v>0</v>
      </c>
      <c r="X29" s="87"/>
      <c r="Y29" s="87"/>
      <c r="Z29" s="87"/>
      <c r="AA29" s="87"/>
      <c r="AB29" s="87"/>
      <c r="AC29" s="87"/>
      <c r="AD29" s="87"/>
      <c r="AE29" s="87"/>
      <c r="AF29" s="87"/>
      <c r="AG29" s="87"/>
      <c r="AI29" s="102"/>
      <c r="AJ29" s="102"/>
      <c r="AK29" s="102"/>
      <c r="AL29" s="102"/>
      <c r="AM29" s="102"/>
      <c r="AN29" s="102"/>
      <c r="AO29" s="102"/>
      <c r="AP29" s="102"/>
      <c r="AQ29" s="102"/>
      <c r="AR29" s="102"/>
      <c r="AS29" s="102"/>
    </row>
    <row r="30" spans="1:48" hidden="1" outlineLevel="1" x14ac:dyDescent="0.25">
      <c r="B30" s="98">
        <v>5</v>
      </c>
      <c r="C30" s="99">
        <f>IF(ISERROR(INDEX($C$18:$H$23,MATCH($B30,$B$18:$B$23,0),MATCH(C$25,$C$17:$H$17,0))),0,INDEX($C$18:$H$23,MATCH($B30,$B$18:$B$23,0),MATCH(C$25,$C$17:$H$17,0)))+IF(ISERROR(INDEX($K$18:$P$23,MATCH($B30,$J$18:$J$23,0),MATCH(C$25,$K$17:$P$17,0))),0,INDEX($K$18:$P$23,MATCH($B30,$J$18:$J$23,0),MATCH(C$25,$K$17:$P$17,0)))+IF(ISERROR(INDEX($S$18:$X$23,MATCH($B30,$R$18:$R$23,0),MATCH(C$25,$S$17:$X$17,0))),0,INDEX($S$18:$X$23,MATCH($B30,$R$18:$R$23,0),MATCH(C$25,$S$17:$X$17,0)))+IF(ISERROR(INDEX($AA$18:$AF$23,MATCH($B30,$Z$18:$Z$23,0),MATCH(C$25,$AA$17:$AF$17,0))),0,INDEX($AA$18:$AF$23,MATCH($B30,$Z$18:$Z$23,0),MATCH(C$25,$AA$17:$AF$17,0)))+IF(ISERROR(INDEX($AI$18:$AN$23,MATCH($B30,$AH$18:$AH$23,0),MATCH(C$25,$AI$17:$AN$17,0))),0,INDEX($AI$18:$AN$23,MATCH($B30,$AH$18:$AH$23,0),MATCH(C$25,$AI$17:$AN$17,0)))+IF(ISERROR(INDEX($AQ$18:$AV$23,MATCH($B30,$AP$18:$AP$23,0),MATCH(C$25,$AQ$17:$AV$17,0))),0,INDEX($AQ$18:$AV$23,MATCH($B30,$AP$18:$AP$23,0),MATCH(C$25,$AQ$17:$AV$17,0)))+IF(ISERROR(INDEX(#REF!,MATCH($B30,#REF!,0),MATCH(C$25,#REF!,0))),0,INDEX(#REF!,MATCH($B30,#REF!,0),MATCH(C$25,#REF!,0)))+IF(ISERROR(INDEX(#REF!,MATCH($B30,#REF!,0),MATCH(C$25,#REF!,0))),0,INDEX(#REF!,MATCH($B30,#REF!,0),MATCH(C$25,#REF!,0)))+IF(ISERROR(INDEX(#REF!,MATCH($B30,#REF!,0),MATCH(C$25,#REF!,0))),0,INDEX(#REF!,MATCH($B30,#REF!,0),MATCH(C$25,#REF!,0)))</f>
        <v>0</v>
      </c>
      <c r="D30" s="100">
        <f>IF(ISERROR(INDEX($C$18:$H$23,MATCH($B30,$B$18:$B$23,0),MATCH(D$25,$C$17:$H$17,0))),0,INDEX($C$18:$H$23,MATCH($B30,$B$18:$B$23,0),MATCH(D$25,$C$17:$H$17,0)))+IF(ISERROR(INDEX($K$18:$P$23,MATCH($B30,$J$18:$J$23,0),MATCH(D$25,$K$17:$P$17,0))),0,INDEX($K$18:$P$23,MATCH($B30,$J$18:$J$23,0),MATCH(D$25,$K$17:$P$17,0)))+IF(ISERROR(INDEX($S$18:$X$23,MATCH($B30,$R$18:$R$23,0),MATCH(D$25,$S$17:$X$17,0))),0,INDEX($S$18:$X$23,MATCH($B30,$R$18:$R$23,0),MATCH(D$25,$S$17:$X$17,0)))+IF(ISERROR(INDEX($AA$18:$AF$23,MATCH($B30,$Z$18:$Z$23,0),MATCH(D$25,$AA$17:$AF$17,0))),0,INDEX($AA$18:$AF$23,MATCH($B30,$Z$18:$Z$23,0),MATCH(D$25,$AA$17:$AF$17,0)))+IF(ISERROR(INDEX($AI$18:$AN$23,MATCH($B30,$AH$18:$AH$23,0),MATCH(D$25,$AI$17:$AN$17,0))),0,INDEX($AI$18:$AN$23,MATCH($B30,$AH$18:$AH$23,0),MATCH(D$25,$AI$17:$AN$17,0)))+IF(ISERROR(INDEX($AQ$18:$AV$23,MATCH($B30,$AP$18:$AP$23,0),MATCH(D$25,$AQ$17:$AV$17,0))),0,INDEX($AQ$18:$AV$23,MATCH($B30,$AP$18:$AP$23,0),MATCH(D$25,$AQ$17:$AV$17,0)))+IF(ISERROR(INDEX(#REF!,MATCH($B30,#REF!,0),MATCH(D$25,#REF!,0))),0,INDEX(#REF!,MATCH($B30,#REF!,0),MATCH(D$25,#REF!,0)))+IF(ISERROR(INDEX(#REF!,MATCH($B30,#REF!,0),MATCH(D$25,#REF!,0))),0,INDEX(#REF!,MATCH($B30,#REF!,0),MATCH(D$25,#REF!,0)))+IF(ISERROR(INDEX(#REF!,MATCH($B30,#REF!,0),MATCH(D$25,#REF!,0))),0,INDEX(#REF!,MATCH($B30,#REF!,0),MATCH(D$25,#REF!,0)))</f>
        <v>0</v>
      </c>
      <c r="E30" s="100">
        <f>IF(ISERROR(INDEX($C$18:$H$23,MATCH($B30,$B$18:$B$23,0),MATCH(E$25,$C$17:$H$17,0))),0,INDEX($C$18:$H$23,MATCH($B30,$B$18:$B$23,0),MATCH(E$25,$C$17:$H$17,0)))+IF(ISERROR(INDEX($K$18:$P$23,MATCH($B30,$J$18:$J$23,0),MATCH(E$25,$K$17:$P$17,0))),0,INDEX($K$18:$P$23,MATCH($B30,$J$18:$J$23,0),MATCH(E$25,$K$17:$P$17,0)))+IF(ISERROR(INDEX($S$18:$X$23,MATCH($B30,$R$18:$R$23,0),MATCH(E$25,$S$17:$X$17,0))),0,INDEX($S$18:$X$23,MATCH($B30,$R$18:$R$23,0),MATCH(E$25,$S$17:$X$17,0)))+IF(ISERROR(INDEX($AA$18:$AF$23,MATCH($B30,$Z$18:$Z$23,0),MATCH(E$25,$AA$17:$AF$17,0))),0,INDEX($AA$18:$AF$23,MATCH($B30,$Z$18:$Z$23,0),MATCH(E$25,$AA$17:$AF$17,0)))+IF(ISERROR(INDEX($AI$18:$AN$23,MATCH($B30,$AH$18:$AH$23,0),MATCH(E$25,$AI$17:$AN$17,0))),0,INDEX($AI$18:$AN$23,MATCH($B30,$AH$18:$AH$23,0),MATCH(E$25,$AI$17:$AN$17,0)))+IF(ISERROR(INDEX($AQ$18:$AV$23,MATCH($B30,$AP$18:$AP$23,0),MATCH(E$25,$AQ$17:$AV$17,0))),0,INDEX($AQ$18:$AV$23,MATCH($B30,$AP$18:$AP$23,0),MATCH(E$25,$AQ$17:$AV$17,0)))+IF(ISERROR(INDEX(#REF!,MATCH($B30,#REF!,0),MATCH(E$25,#REF!,0))),0,INDEX(#REF!,MATCH($B30,#REF!,0),MATCH(E$25,#REF!,0)))+IF(ISERROR(INDEX(#REF!,MATCH($B30,#REF!,0),MATCH(E$25,#REF!,0))),0,INDEX(#REF!,MATCH($B30,#REF!,0),MATCH(E$25,#REF!,0)))+IF(ISERROR(INDEX(#REF!,MATCH($B30,#REF!,0),MATCH(E$25,#REF!,0))),0,INDEX(#REF!,MATCH($B30,#REF!,0),MATCH(E$25,#REF!,0)))</f>
        <v>-2.3255813953488372E-2</v>
      </c>
      <c r="F30" s="100">
        <f>IF(ISERROR(INDEX($C$18:$H$23,MATCH($B30,$B$18:$B$23,0),MATCH(F$25,$C$17:$H$17,0))),0,INDEX($C$18:$H$23,MATCH($B30,$B$18:$B$23,0),MATCH(F$25,$C$17:$H$17,0)))+IF(ISERROR(INDEX($K$18:$P$23,MATCH($B30,$J$18:$J$23,0),MATCH(F$25,$K$17:$P$17,0))),0,INDEX($K$18:$P$23,MATCH($B30,$J$18:$J$23,0),MATCH(F$25,$K$17:$P$17,0)))+IF(ISERROR(INDEX($S$18:$X$23,MATCH($B30,$R$18:$R$23,0),MATCH(F$25,$S$17:$X$17,0))),0,INDEX($S$18:$X$23,MATCH($B30,$R$18:$R$23,0),MATCH(F$25,$S$17:$X$17,0)))+IF(ISERROR(INDEX($AA$18:$AF$23,MATCH($B30,$Z$18:$Z$23,0),MATCH(F$25,$AA$17:$AF$17,0))),0,INDEX($AA$18:$AF$23,MATCH($B30,$Z$18:$Z$23,0),MATCH(F$25,$AA$17:$AF$17,0)))+IF(ISERROR(INDEX($AI$18:$AN$23,MATCH($B30,$AH$18:$AH$23,0),MATCH(F$25,$AI$17:$AN$17,0))),0,INDEX($AI$18:$AN$23,MATCH($B30,$AH$18:$AH$23,0),MATCH(F$25,$AI$17:$AN$17,0)))+IF(ISERROR(INDEX($AQ$18:$AV$23,MATCH($B30,$AP$18:$AP$23,0),MATCH(F$25,$AQ$17:$AV$17,0))),0,INDEX($AQ$18:$AV$23,MATCH($B30,$AP$18:$AP$23,0),MATCH(F$25,$AQ$17:$AV$17,0)))+IF(ISERROR(INDEX(#REF!,MATCH($B30,#REF!,0),MATCH(F$25,#REF!,0))),0,INDEX(#REF!,MATCH($B30,#REF!,0),MATCH(F$25,#REF!,0)))+IF(ISERROR(INDEX(#REF!,MATCH($B30,#REF!,0),MATCH(F$25,#REF!,0))),0,INDEX(#REF!,MATCH($B30,#REF!,0),MATCH(F$25,#REF!,0)))+IF(ISERROR(INDEX(#REF!,MATCH($B30,#REF!,0),MATCH(F$25,#REF!,0))),0,INDEX(#REF!,MATCH($B30,#REF!,0),MATCH(F$25,#REF!,0)))</f>
        <v>0</v>
      </c>
      <c r="G30" s="100">
        <f>IF(ISERROR(INDEX($C$18:$H$23,MATCH($B30,$B$18:$B$23,0),MATCH(G$25,$C$17:$H$17,0))),0,INDEX($C$18:$H$23,MATCH($B30,$B$18:$B$23,0),MATCH(G$25,$C$17:$H$17,0)))+IF(ISERROR(INDEX($K$18:$P$23,MATCH($B30,$J$18:$J$23,0),MATCH(G$25,$K$17:$P$17,0))),0,INDEX($K$18:$P$23,MATCH($B30,$J$18:$J$23,0),MATCH(G$25,$K$17:$P$17,0)))+IF(ISERROR(INDEX($S$18:$X$23,MATCH($B30,$R$18:$R$23,0),MATCH(G$25,$S$17:$X$17,0))),0,INDEX($S$18:$X$23,MATCH($B30,$R$18:$R$23,0),MATCH(G$25,$S$17:$X$17,0)))+IF(ISERROR(INDEX($AA$18:$AF$23,MATCH($B30,$Z$18:$Z$23,0),MATCH(G$25,$AA$17:$AF$17,0))),0,INDEX($AA$18:$AF$23,MATCH($B30,$Z$18:$Z$23,0),MATCH(G$25,$AA$17:$AF$17,0)))+IF(ISERROR(INDEX($AI$18:$AN$23,MATCH($B30,$AH$18:$AH$23,0),MATCH(G$25,$AI$17:$AN$17,0))),0,INDEX($AI$18:$AN$23,MATCH($B30,$AH$18:$AH$23,0),MATCH(G$25,$AI$17:$AN$17,0)))+IF(ISERROR(INDEX($AQ$18:$AV$23,MATCH($B30,$AP$18:$AP$23,0),MATCH(G$25,$AQ$17:$AV$17,0))),0,INDEX($AQ$18:$AV$23,MATCH($B30,$AP$18:$AP$23,0),MATCH(G$25,$AQ$17:$AV$17,0)))+IF(ISERROR(INDEX(#REF!,MATCH($B30,#REF!,0),MATCH(G$25,#REF!,0))),0,INDEX(#REF!,MATCH($B30,#REF!,0),MATCH(G$25,#REF!,0)))+IF(ISERROR(INDEX(#REF!,MATCH($B30,#REF!,0),MATCH(G$25,#REF!,0))),0,INDEX(#REF!,MATCH($B30,#REF!,0),MATCH(G$25,#REF!,0)))+IF(ISERROR(INDEX(#REF!,MATCH($B30,#REF!,0),MATCH(G$25,#REF!,0))),0,INDEX(#REF!,MATCH($B30,#REF!,0),MATCH(G$25,#REF!,0)))</f>
        <v>2.3255813953488372E-2</v>
      </c>
      <c r="H30" s="100">
        <f>IF(ISERROR(INDEX($C$18:$H$23,MATCH($B30,$B$18:$B$23,0),MATCH(H$25,$C$17:$H$17,0))),0,INDEX($C$18:$H$23,MATCH($B30,$B$18:$B$23,0),MATCH(H$25,$C$17:$H$17,0)))+IF(ISERROR(INDEX($K$18:$P$23,MATCH($B30,$J$18:$J$23,0),MATCH(H$25,$K$17:$P$17,0))),0,INDEX($K$18:$P$23,MATCH($B30,$J$18:$J$23,0),MATCH(H$25,$K$17:$P$17,0)))+IF(ISERROR(INDEX($S$18:$X$23,MATCH($B30,$R$18:$R$23,0),MATCH(H$25,$S$17:$X$17,0))),0,INDEX($S$18:$X$23,MATCH($B30,$R$18:$R$23,0),MATCH(H$25,$S$17:$X$17,0)))+IF(ISERROR(INDEX($AA$18:$AF$23,MATCH($B30,$Z$18:$Z$23,0),MATCH(H$25,$AA$17:$AF$17,0))),0,INDEX($AA$18:$AF$23,MATCH($B30,$Z$18:$Z$23,0),MATCH(H$25,$AA$17:$AF$17,0)))+IF(ISERROR(INDEX($AI$18:$AN$23,MATCH($B30,$AH$18:$AH$23,0),MATCH(H$25,$AI$17:$AN$17,0))),0,INDEX($AI$18:$AN$23,MATCH($B30,$AH$18:$AH$23,0),MATCH(H$25,$AI$17:$AN$17,0)))+IF(ISERROR(INDEX($AQ$18:$AV$23,MATCH($B30,$AP$18:$AP$23,0),MATCH(H$25,$AQ$17:$AV$17,0))),0,INDEX($AQ$18:$AV$23,MATCH($B30,$AP$18:$AP$23,0),MATCH(H$25,$AQ$17:$AV$17,0)))+IF(ISERROR(INDEX(#REF!,MATCH($B30,#REF!,0),MATCH(H$25,#REF!,0))),0,INDEX(#REF!,MATCH($B30,#REF!,0),MATCH(H$25,#REF!,0)))+IF(ISERROR(INDEX(#REF!,MATCH($B30,#REF!,0),MATCH(H$25,#REF!,0))),0,INDEX(#REF!,MATCH($B30,#REF!,0),MATCH(H$25,#REF!,0)))+IF(ISERROR(INDEX(#REF!,MATCH($B30,#REF!,0),MATCH(H$25,#REF!,0))),0,INDEX(#REF!,MATCH($B30,#REF!,0),MATCH(H$25,#REF!,0)))</f>
        <v>0</v>
      </c>
      <c r="I30" s="100">
        <f>IF(ISERROR(INDEX($C$18:$H$23,MATCH($B30,$B$18:$B$23,0),MATCH(I$25,$C$17:$H$17,0))),0,INDEX($C$18:$H$23,MATCH($B30,$B$18:$B$23,0),MATCH(I$25,$C$17:$H$17,0)))+IF(ISERROR(INDEX($K$18:$P$23,MATCH($B30,$J$18:$J$23,0),MATCH(I$25,$K$17:$P$17,0))),0,INDEX($K$18:$P$23,MATCH($B30,$J$18:$J$23,0),MATCH(I$25,$K$17:$P$17,0)))+IF(ISERROR(INDEX($S$18:$X$23,MATCH($B30,$R$18:$R$23,0),MATCH(I$25,$S$17:$X$17,0))),0,INDEX($S$18:$X$23,MATCH($B30,$R$18:$R$23,0),MATCH(I$25,$S$17:$X$17,0)))+IF(ISERROR(INDEX($AA$18:$AF$23,MATCH($B30,$Z$18:$Z$23,0),MATCH(I$25,$AA$17:$AF$17,0))),0,INDEX($AA$18:$AF$23,MATCH($B30,$Z$18:$Z$23,0),MATCH(I$25,$AA$17:$AF$17,0)))+IF(ISERROR(INDEX($AI$18:$AN$23,MATCH($B30,$AH$18:$AH$23,0),MATCH(I$25,$AI$17:$AN$17,0))),0,INDEX($AI$18:$AN$23,MATCH($B30,$AH$18:$AH$23,0),MATCH(I$25,$AI$17:$AN$17,0)))+IF(ISERROR(INDEX($AQ$18:$AV$23,MATCH($B30,$AP$18:$AP$23,0),MATCH(I$25,$AQ$17:$AV$17,0))),0,INDEX($AQ$18:$AV$23,MATCH($B30,$AP$18:$AP$23,0),MATCH(I$25,$AQ$17:$AV$17,0)))+IF(ISERROR(INDEX(#REF!,MATCH($B30,#REF!,0),MATCH(I$25,#REF!,0))),0,INDEX(#REF!,MATCH($B30,#REF!,0),MATCH(I$25,#REF!,0)))+IF(ISERROR(INDEX(#REF!,MATCH($B30,#REF!,0),MATCH(I$25,#REF!,0))),0,INDEX(#REF!,MATCH($B30,#REF!,0),MATCH(I$25,#REF!,0)))+IF(ISERROR(INDEX(#REF!,MATCH($B30,#REF!,0),MATCH(I$25,#REF!,0))),0,INDEX(#REF!,MATCH($B30,#REF!,0),MATCH(I$25,#REF!,0)))</f>
        <v>0</v>
      </c>
      <c r="J30" s="100">
        <f>IF(ISERROR(INDEX($C$18:$H$23,MATCH($B30,$B$18:$B$23,0),MATCH(J$25,$C$17:$H$17,0))),0,INDEX($C$18:$H$23,MATCH($B30,$B$18:$B$23,0),MATCH(J$25,$C$17:$H$17,0)))+IF(ISERROR(INDEX($K$18:$P$23,MATCH($B30,$J$18:$J$23,0),MATCH(J$25,$K$17:$P$17,0))),0,INDEX($K$18:$P$23,MATCH($B30,$J$18:$J$23,0),MATCH(J$25,$K$17:$P$17,0)))+IF(ISERROR(INDEX($S$18:$X$23,MATCH($B30,$R$18:$R$23,0),MATCH(J$25,$S$17:$X$17,0))),0,INDEX($S$18:$X$23,MATCH($B30,$R$18:$R$23,0),MATCH(J$25,$S$17:$X$17,0)))+IF(ISERROR(INDEX($AA$18:$AF$23,MATCH($B30,$Z$18:$Z$23,0),MATCH(J$25,$AA$17:$AF$17,0))),0,INDEX($AA$18:$AF$23,MATCH($B30,$Z$18:$Z$23,0),MATCH(J$25,$AA$17:$AF$17,0)))+IF(ISERROR(INDEX($AI$18:$AN$23,MATCH($B30,$AH$18:$AH$23,0),MATCH(J$25,$AI$17:$AN$17,0))),0,INDEX($AI$18:$AN$23,MATCH($B30,$AH$18:$AH$23,0),MATCH(J$25,$AI$17:$AN$17,0)))+IF(ISERROR(INDEX($AQ$18:$AV$23,MATCH($B30,$AP$18:$AP$23,0),MATCH(J$25,$AQ$17:$AV$17,0))),0,INDEX($AQ$18:$AV$23,MATCH($B30,$AP$18:$AP$23,0),MATCH(J$25,$AQ$17:$AV$17,0)))+IF(ISERROR(INDEX(#REF!,MATCH($B30,#REF!,0),MATCH(J$25,#REF!,0))),0,INDEX(#REF!,MATCH($B30,#REF!,0),MATCH(J$25,#REF!,0)))+IF(ISERROR(INDEX(#REF!,MATCH($B30,#REF!,0),MATCH(J$25,#REF!,0))),0,INDEX(#REF!,MATCH($B30,#REF!,0),MATCH(J$25,#REF!,0)))+IF(ISERROR(INDEX(#REF!,MATCH($B30,#REF!,0),MATCH(J$25,#REF!,0))),0,INDEX(#REF!,MATCH($B30,#REF!,0),MATCH(J$25,#REF!,0)))</f>
        <v>0</v>
      </c>
      <c r="K30" s="100">
        <f>IF(ISERROR(INDEX($C$18:$H$23,MATCH($B30,$B$18:$B$23,0),MATCH(K$25,$C$17:$H$17,0))),0,INDEX($C$18:$H$23,MATCH($B30,$B$18:$B$23,0),MATCH(K$25,$C$17:$H$17,0)))+IF(ISERROR(INDEX($K$18:$P$23,MATCH($B30,$J$18:$J$23,0),MATCH(K$25,$K$17:$P$17,0))),0,INDEX($K$18:$P$23,MATCH($B30,$J$18:$J$23,0),MATCH(K$25,$K$17:$P$17,0)))+IF(ISERROR(INDEX($S$18:$X$23,MATCH($B30,$R$18:$R$23,0),MATCH(K$25,$S$17:$X$17,0))),0,INDEX($S$18:$X$23,MATCH($B30,$R$18:$R$23,0),MATCH(K$25,$S$17:$X$17,0)))+IF(ISERROR(INDEX($AA$18:$AF$23,MATCH($B30,$Z$18:$Z$23,0),MATCH(K$25,$AA$17:$AF$17,0))),0,INDEX($AA$18:$AF$23,MATCH($B30,$Z$18:$Z$23,0),MATCH(K$25,$AA$17:$AF$17,0)))+IF(ISERROR(INDEX($AI$18:$AN$23,MATCH($B30,$AH$18:$AH$23,0),MATCH(K$25,$AI$17:$AN$17,0))),0,INDEX($AI$18:$AN$23,MATCH($B30,$AH$18:$AH$23,0),MATCH(K$25,$AI$17:$AN$17,0)))+IF(ISERROR(INDEX($AQ$18:$AV$23,MATCH($B30,$AP$18:$AP$23,0),MATCH(K$25,$AQ$17:$AV$17,0))),0,INDEX($AQ$18:$AV$23,MATCH($B30,$AP$18:$AP$23,0),MATCH(K$25,$AQ$17:$AV$17,0)))+IF(ISERROR(INDEX(#REF!,MATCH($B30,#REF!,0),MATCH(K$25,#REF!,0))),0,INDEX(#REF!,MATCH($B30,#REF!,0),MATCH(K$25,#REF!,0)))+IF(ISERROR(INDEX(#REF!,MATCH($B30,#REF!,0),MATCH(K$25,#REF!,0))),0,INDEX(#REF!,MATCH($B30,#REF!,0),MATCH(K$25,#REF!,0)))+IF(ISERROR(INDEX(#REF!,MATCH($B30,#REF!,0),MATCH(K$25,#REF!,0))),0,INDEX(#REF!,MATCH($B30,#REF!,0),MATCH(K$25,#REF!,0)))</f>
        <v>0</v>
      </c>
      <c r="L30" s="100">
        <f>IF(ISERROR(INDEX($C$18:$H$23,MATCH($B30,$B$18:$B$23,0),MATCH(L$25,$C$17:$H$17,0))),0,INDEX($C$18:$H$23,MATCH($B30,$B$18:$B$23,0),MATCH(L$25,$C$17:$H$17,0)))+IF(ISERROR(INDEX($K$18:$P$23,MATCH($B30,$J$18:$J$23,0),MATCH(L$25,$K$17:$P$17,0))),0,INDEX($K$18:$P$23,MATCH($B30,$J$18:$J$23,0),MATCH(L$25,$K$17:$P$17,0)))+IF(ISERROR(INDEX($S$18:$X$23,MATCH($B30,$R$18:$R$23,0),MATCH(L$25,$S$17:$X$17,0))),0,INDEX($S$18:$X$23,MATCH($B30,$R$18:$R$23,0),MATCH(L$25,$S$17:$X$17,0)))+IF(ISERROR(INDEX($AA$18:$AF$23,MATCH($B30,$Z$18:$Z$23,0),MATCH(L$25,$AA$17:$AF$17,0))),0,INDEX($AA$18:$AF$23,MATCH($B30,$Z$18:$Z$23,0),MATCH(L$25,$AA$17:$AF$17,0)))+IF(ISERROR(INDEX($AI$18:$AN$23,MATCH($B30,$AH$18:$AH$23,0),MATCH(L$25,$AI$17:$AN$17,0))),0,INDEX($AI$18:$AN$23,MATCH($B30,$AH$18:$AH$23,0),MATCH(L$25,$AI$17:$AN$17,0)))+IF(ISERROR(INDEX($AQ$18:$AV$23,MATCH($B30,$AP$18:$AP$23,0),MATCH(L$25,$AQ$17:$AV$17,0))),0,INDEX($AQ$18:$AV$23,MATCH($B30,$AP$18:$AP$23,0),MATCH(L$25,$AQ$17:$AV$17,0)))+IF(ISERROR(INDEX(#REF!,MATCH($B30,#REF!,0),MATCH(L$25,#REF!,0))),0,INDEX(#REF!,MATCH($B30,#REF!,0),MATCH(L$25,#REF!,0)))+IF(ISERROR(INDEX(#REF!,MATCH($B30,#REF!,0),MATCH(L$25,#REF!,0))),0,INDEX(#REF!,MATCH($B30,#REF!,0),MATCH(L$25,#REF!,0)))+IF(ISERROR(INDEX(#REF!,MATCH($B30,#REF!,0),MATCH(L$25,#REF!,0))),0,INDEX(#REF!,MATCH($B30,#REF!,0),MATCH(L$25,#REF!,0)))</f>
        <v>0</v>
      </c>
      <c r="M30" s="101">
        <f>IF(ISERROR(INDEX($C$18:$H$23,MATCH($B30,$B$18:$B$23,0),MATCH(M$25,$C$17:$H$17,0))),0,INDEX($C$18:$H$23,MATCH($B30,$B$18:$B$23,0),MATCH(M$25,$C$17:$H$17,0)))+IF(ISERROR(INDEX($K$18:$P$23,MATCH($B30,$J$18:$J$23,0),MATCH(M$25,$K$17:$P$17,0))),0,INDEX($K$18:$P$23,MATCH($B30,$J$18:$J$23,0),MATCH(M$25,$K$17:$P$17,0)))+IF(ISERROR(INDEX($S$18:$X$23,MATCH($B30,$R$18:$R$23,0),MATCH(M$25,$S$17:$X$17,0))),0,INDEX($S$18:$X$23,MATCH($B30,$R$18:$R$23,0),MATCH(M$25,$S$17:$X$17,0)))+IF(ISERROR(INDEX($AA$18:$AF$23,MATCH($B30,$Z$18:$Z$23,0),MATCH(M$25,$AA$17:$AF$17,0))),0,INDEX($AA$18:$AF$23,MATCH($B30,$Z$18:$Z$23,0),MATCH(M$25,$AA$17:$AF$17,0)))+IF(ISERROR(INDEX($AI$18:$AN$23,MATCH($B30,$AH$18:$AH$23,0),MATCH(M$25,$AI$17:$AN$17,0))),0,INDEX($AI$18:$AN$23,MATCH($B30,$AH$18:$AH$23,0),MATCH(M$25,$AI$17:$AN$17,0)))+IF(ISERROR(INDEX($AQ$18:$AV$23,MATCH($B30,$AP$18:$AP$23,0),MATCH(M$25,$AQ$17:$AV$17,0))),0,INDEX($AQ$18:$AV$23,MATCH($B30,$AP$18:$AP$23,0),MATCH(M$25,$AQ$17:$AV$17,0)))+IF(ISERROR(INDEX(#REF!,MATCH($B30,#REF!,0),MATCH(M$25,#REF!,0))),0,INDEX(#REF!,MATCH($B30,#REF!,0),MATCH(M$25,#REF!,0)))+IF(ISERROR(INDEX(#REF!,MATCH($B30,#REF!,0),MATCH(M$25,#REF!,0))),0,INDEX(#REF!,MATCH($B30,#REF!,0),MATCH(M$25,#REF!,0)))+IF(ISERROR(INDEX(#REF!,MATCH($B30,#REF!,0),MATCH(M$25,#REF!,0))),0,INDEX(#REF!,MATCH($B30,#REF!,0),MATCH(M$25,#REF!,0)))</f>
        <v>0</v>
      </c>
      <c r="N30" s="101">
        <f>IF(ISERROR(INDEX($C$18:$H$23,MATCH($B30,$B$18:$B$23,0),MATCH(N$25,$C$17:$H$17,0))),0,INDEX($C$18:$H$23,MATCH($B30,$B$18:$B$23,0),MATCH(N$25,$C$17:$H$17,0)))+IF(ISERROR(INDEX($K$18:$P$23,MATCH($B30,$J$18:$J$23,0),MATCH(N$25,$K$17:$P$17,0))),0,INDEX($K$18:$P$23,MATCH($B30,$J$18:$J$23,0),MATCH(N$25,$K$17:$P$17,0)))+IF(ISERROR(INDEX($S$18:$X$23,MATCH($B30,$R$18:$R$23,0),MATCH(N$25,$S$17:$X$17,0))),0,INDEX($S$18:$X$23,MATCH($B30,$R$18:$R$23,0),MATCH(N$25,$S$17:$X$17,0)))+IF(ISERROR(INDEX($AA$18:$AF$23,MATCH($B30,$Z$18:$Z$23,0),MATCH(N$25,$AA$17:$AF$17,0))),0,INDEX($AA$18:$AF$23,MATCH($B30,$Z$18:$Z$23,0),MATCH(N$25,$AA$17:$AF$17,0)))+IF(ISERROR(INDEX($AI$18:$AN$23,MATCH($B30,$AH$18:$AH$23,0),MATCH(N$25,$AI$17:$AN$17,0))),0,INDEX($AI$18:$AN$23,MATCH($B30,$AH$18:$AH$23,0),MATCH(N$25,$AI$17:$AN$17,0)))+IF(ISERROR(INDEX($AQ$18:$AV$23,MATCH($B30,$AP$18:$AP$23,0),MATCH(N$25,$AQ$17:$AV$17,0))),0,INDEX($AQ$18:$AV$23,MATCH($B30,$AP$18:$AP$23,0),MATCH(N$25,$AQ$17:$AV$17,0)))+IF(ISERROR(INDEX(#REF!,MATCH($B30,#REF!,0),MATCH(N$25,#REF!,0))),0,INDEX(#REF!,MATCH($B30,#REF!,0),MATCH(N$25,#REF!,0)))+IF(ISERROR(INDEX(#REF!,MATCH($B30,#REF!,0),MATCH(N$25,#REF!,0))),0,INDEX(#REF!,MATCH($B30,#REF!,0),MATCH(N$25,#REF!,0)))+IF(ISERROR(INDEX(#REF!,MATCH($B30,#REF!,0),MATCH(N$25,#REF!,0))),0,INDEX(#REF!,MATCH($B30,#REF!,0),MATCH(N$25,#REF!,0)))</f>
        <v>0</v>
      </c>
      <c r="O30" s="101">
        <f>IF(ISERROR(INDEX($C$18:$H$23,MATCH($B30,$B$18:$B$23,0),MATCH(O$25,$C$17:$H$17,0))),0,INDEX($C$18:$H$23,MATCH($B30,$B$18:$B$23,0),MATCH(O$25,$C$17:$H$17,0)))+IF(ISERROR(INDEX($K$18:$P$23,MATCH($B30,$J$18:$J$23,0),MATCH(O$25,$K$17:$P$17,0))),0,INDEX($K$18:$P$23,MATCH($B30,$J$18:$J$23,0),MATCH(O$25,$K$17:$P$17,0)))+IF(ISERROR(INDEX($S$18:$X$23,MATCH($B30,$R$18:$R$23,0),MATCH(O$25,$S$17:$X$17,0))),0,INDEX($S$18:$X$23,MATCH($B30,$R$18:$R$23,0),MATCH(O$25,$S$17:$X$17,0)))+IF(ISERROR(INDEX($AA$18:$AF$23,MATCH($B30,$Z$18:$Z$23,0),MATCH(O$25,$AA$17:$AF$17,0))),0,INDEX($AA$18:$AF$23,MATCH($B30,$Z$18:$Z$23,0),MATCH(O$25,$AA$17:$AF$17,0)))+IF(ISERROR(INDEX($AI$18:$AN$23,MATCH($B30,$AH$18:$AH$23,0),MATCH(O$25,$AI$17:$AN$17,0))),0,INDEX($AI$18:$AN$23,MATCH($B30,$AH$18:$AH$23,0),MATCH(O$25,$AI$17:$AN$17,0)))+IF(ISERROR(INDEX($AQ$18:$AV$23,MATCH($B30,$AP$18:$AP$23,0),MATCH(O$25,$AQ$17:$AV$17,0))),0,INDEX($AQ$18:$AV$23,MATCH($B30,$AP$18:$AP$23,0),MATCH(O$25,$AQ$17:$AV$17,0)))+IF(ISERROR(INDEX(#REF!,MATCH($B30,#REF!,0),MATCH(O$25,#REF!,0))),0,INDEX(#REF!,MATCH($B30,#REF!,0),MATCH(O$25,#REF!,0)))+IF(ISERROR(INDEX(#REF!,MATCH($B30,#REF!,0),MATCH(O$25,#REF!,0))),0,INDEX(#REF!,MATCH($B30,#REF!,0),MATCH(O$25,#REF!,0)))+IF(ISERROR(INDEX(#REF!,MATCH($B30,#REF!,0),MATCH(O$25,#REF!,0))),0,INDEX(#REF!,MATCH($B30,#REF!,0),MATCH(O$25,#REF!,0)))</f>
        <v>0</v>
      </c>
      <c r="P30" s="101">
        <f>IF(ISERROR(INDEX($C$18:$H$23,MATCH($B30,$B$18:$B$23,0),MATCH(P$25,$C$17:$H$17,0))),0,INDEX($C$18:$H$23,MATCH($B30,$B$18:$B$23,0),MATCH(P$25,$C$17:$H$17,0)))+IF(ISERROR(INDEX($K$18:$P$23,MATCH($B30,$J$18:$J$23,0),MATCH(P$25,$K$17:$P$17,0))),0,INDEX($K$18:$P$23,MATCH($B30,$J$18:$J$23,0),MATCH(P$25,$K$17:$P$17,0)))+IF(ISERROR(INDEX($S$18:$X$23,MATCH($B30,$R$18:$R$23,0),MATCH(P$25,$S$17:$X$17,0))),0,INDEX($S$18:$X$23,MATCH($B30,$R$18:$R$23,0),MATCH(P$25,$S$17:$X$17,0)))+IF(ISERROR(INDEX($AA$18:$AF$23,MATCH($B30,$Z$18:$Z$23,0),MATCH(P$25,$AA$17:$AF$17,0))),0,INDEX($AA$18:$AF$23,MATCH($B30,$Z$18:$Z$23,0),MATCH(P$25,$AA$17:$AF$17,0)))+IF(ISERROR(INDEX($AI$18:$AN$23,MATCH($B30,$AH$18:$AH$23,0),MATCH(P$25,$AI$17:$AN$17,0))),0,INDEX($AI$18:$AN$23,MATCH($B30,$AH$18:$AH$23,0),MATCH(P$25,$AI$17:$AN$17,0)))+IF(ISERROR(INDEX($AQ$18:$AV$23,MATCH($B30,$AP$18:$AP$23,0),MATCH(P$25,$AQ$17:$AV$17,0))),0,INDEX($AQ$18:$AV$23,MATCH($B30,$AP$18:$AP$23,0),MATCH(P$25,$AQ$17:$AV$17,0)))+IF(ISERROR(INDEX(#REF!,MATCH($B30,#REF!,0),MATCH(P$25,#REF!,0))),0,INDEX(#REF!,MATCH($B30,#REF!,0),MATCH(P$25,#REF!,0)))+IF(ISERROR(INDEX(#REF!,MATCH($B30,#REF!,0),MATCH(P$25,#REF!,0))),0,INDEX(#REF!,MATCH($B30,#REF!,0),MATCH(P$25,#REF!,0)))+IF(ISERROR(INDEX(#REF!,MATCH($B30,#REF!,0),MATCH(P$25,#REF!,0))),0,INDEX(#REF!,MATCH($B30,#REF!,0),MATCH(P$25,#REF!,0)))</f>
        <v>0</v>
      </c>
      <c r="Q30" s="101">
        <f>IF(ISERROR(INDEX($C$18:$H$23,MATCH($B30,$B$18:$B$23,0),MATCH(Q$25,$C$17:$H$17,0))),0,INDEX($C$18:$H$23,MATCH($B30,$B$18:$B$23,0),MATCH(Q$25,$C$17:$H$17,0)))+IF(ISERROR(INDEX($K$18:$P$23,MATCH($B30,$J$18:$J$23,0),MATCH(Q$25,$K$17:$P$17,0))),0,INDEX($K$18:$P$23,MATCH($B30,$J$18:$J$23,0),MATCH(Q$25,$K$17:$P$17,0)))+IF(ISERROR(INDEX($S$18:$X$23,MATCH($B30,$R$18:$R$23,0),MATCH(Q$25,$S$17:$X$17,0))),0,INDEX($S$18:$X$23,MATCH($B30,$R$18:$R$23,0),MATCH(Q$25,$S$17:$X$17,0)))+IF(ISERROR(INDEX($AA$18:$AF$23,MATCH($B30,$Z$18:$Z$23,0),MATCH(Q$25,$AA$17:$AF$17,0))),0,INDEX($AA$18:$AF$23,MATCH($B30,$Z$18:$Z$23,0),MATCH(Q$25,$AA$17:$AF$17,0)))+IF(ISERROR(INDEX($AI$18:$AN$23,MATCH($B30,$AH$18:$AH$23,0),MATCH(Q$25,$AI$17:$AN$17,0))),0,INDEX($AI$18:$AN$23,MATCH($B30,$AH$18:$AH$23,0),MATCH(Q$25,$AI$17:$AN$17,0)))+IF(ISERROR(INDEX($AQ$18:$AV$23,MATCH($B30,$AP$18:$AP$23,0),MATCH(Q$25,$AQ$17:$AV$17,0))),0,INDEX($AQ$18:$AV$23,MATCH($B30,$AP$18:$AP$23,0),MATCH(Q$25,$AQ$17:$AV$17,0)))+IF(ISERROR(INDEX(#REF!,MATCH($B30,#REF!,0),MATCH(Q$25,#REF!,0))),0,INDEX(#REF!,MATCH($B30,#REF!,0),MATCH(Q$25,#REF!,0)))+IF(ISERROR(INDEX(#REF!,MATCH($B30,#REF!,0),MATCH(Q$25,#REF!,0))),0,INDEX(#REF!,MATCH($B30,#REF!,0),MATCH(Q$25,#REF!,0)))+IF(ISERROR(INDEX(#REF!,MATCH($B30,#REF!,0),MATCH(Q$25,#REF!,0))),0,INDEX(#REF!,MATCH($B30,#REF!,0),MATCH(Q$25,#REF!,0)))</f>
        <v>0</v>
      </c>
      <c r="R30" s="101">
        <f>IF(ISERROR(INDEX($C$18:$H$23,MATCH($B30,$B$18:$B$23,0),MATCH(R$25,$C$17:$H$17,0))),0,INDEX($C$18:$H$23,MATCH($B30,$B$18:$B$23,0),MATCH(R$25,$C$17:$H$17,0)))+IF(ISERROR(INDEX($K$18:$P$23,MATCH($B30,$J$18:$J$23,0),MATCH(R$25,$K$17:$P$17,0))),0,INDEX($K$18:$P$23,MATCH($B30,$J$18:$J$23,0),MATCH(R$25,$K$17:$P$17,0)))+IF(ISERROR(INDEX($S$18:$X$23,MATCH($B30,$R$18:$R$23,0),MATCH(R$25,$S$17:$X$17,0))),0,INDEX($S$18:$X$23,MATCH($B30,$R$18:$R$23,0),MATCH(R$25,$S$17:$X$17,0)))+IF(ISERROR(INDEX($AA$18:$AF$23,MATCH($B30,$Z$18:$Z$23,0),MATCH(R$25,$AA$17:$AF$17,0))),0,INDEX($AA$18:$AF$23,MATCH($B30,$Z$18:$Z$23,0),MATCH(R$25,$AA$17:$AF$17,0)))+IF(ISERROR(INDEX($AI$18:$AN$23,MATCH($B30,$AH$18:$AH$23,0),MATCH(R$25,$AI$17:$AN$17,0))),0,INDEX($AI$18:$AN$23,MATCH($B30,$AH$18:$AH$23,0),MATCH(R$25,$AI$17:$AN$17,0)))+IF(ISERROR(INDEX($AQ$18:$AV$23,MATCH($B30,$AP$18:$AP$23,0),MATCH(R$25,$AQ$17:$AV$17,0))),0,INDEX($AQ$18:$AV$23,MATCH($B30,$AP$18:$AP$23,0),MATCH(R$25,$AQ$17:$AV$17,0)))+IF(ISERROR(INDEX(#REF!,MATCH($B30,#REF!,0),MATCH(R$25,#REF!,0))),0,INDEX(#REF!,MATCH($B30,#REF!,0),MATCH(R$25,#REF!,0)))+IF(ISERROR(INDEX(#REF!,MATCH($B30,#REF!,0),MATCH(R$25,#REF!,0))),0,INDEX(#REF!,MATCH($B30,#REF!,0),MATCH(R$25,#REF!,0)))+IF(ISERROR(INDEX(#REF!,MATCH($B30,#REF!,0),MATCH(R$25,#REF!,0))),0,INDEX(#REF!,MATCH($B30,#REF!,0),MATCH(R$25,#REF!,0)))</f>
        <v>0</v>
      </c>
      <c r="S30" s="101">
        <f>IF(ISERROR(INDEX($C$18:$H$23,MATCH($B30,$B$18:$B$23,0),MATCH(S$25,$C$17:$H$17,0))),0,INDEX($C$18:$H$23,MATCH($B30,$B$18:$B$23,0),MATCH(S$25,$C$17:$H$17,0)))+IF(ISERROR(INDEX($K$18:$P$23,MATCH($B30,$J$18:$J$23,0),MATCH(S$25,$K$17:$P$17,0))),0,INDEX($K$18:$P$23,MATCH($B30,$J$18:$J$23,0),MATCH(S$25,$K$17:$P$17,0)))+IF(ISERROR(INDEX($S$18:$X$23,MATCH($B30,$R$18:$R$23,0),MATCH(S$25,$S$17:$X$17,0))),0,INDEX($S$18:$X$23,MATCH($B30,$R$18:$R$23,0),MATCH(S$25,$S$17:$X$17,0)))+IF(ISERROR(INDEX($AA$18:$AF$23,MATCH($B30,$Z$18:$Z$23,0),MATCH(S$25,$AA$17:$AF$17,0))),0,INDEX($AA$18:$AF$23,MATCH($B30,$Z$18:$Z$23,0),MATCH(S$25,$AA$17:$AF$17,0)))+IF(ISERROR(INDEX($AI$18:$AN$23,MATCH($B30,$AH$18:$AH$23,0),MATCH(S$25,$AI$17:$AN$17,0))),0,INDEX($AI$18:$AN$23,MATCH($B30,$AH$18:$AH$23,0),MATCH(S$25,$AI$17:$AN$17,0)))+IF(ISERROR(INDEX($AQ$18:$AV$23,MATCH($B30,$AP$18:$AP$23,0),MATCH(S$25,$AQ$17:$AV$17,0))),0,INDEX($AQ$18:$AV$23,MATCH($B30,$AP$18:$AP$23,0),MATCH(S$25,$AQ$17:$AV$17,0)))+IF(ISERROR(INDEX(#REF!,MATCH($B30,#REF!,0),MATCH(S$25,#REF!,0))),0,INDEX(#REF!,MATCH($B30,#REF!,0),MATCH(S$25,#REF!,0)))+IF(ISERROR(INDEX(#REF!,MATCH($B30,#REF!,0),MATCH(S$25,#REF!,0))),0,INDEX(#REF!,MATCH($B30,#REF!,0),MATCH(S$25,#REF!,0)))+IF(ISERROR(INDEX(#REF!,MATCH($B30,#REF!,0),MATCH(S$25,#REF!,0))),0,INDEX(#REF!,MATCH($B30,#REF!,0),MATCH(S$25,#REF!,0)))</f>
        <v>0</v>
      </c>
      <c r="T30" s="101">
        <f>IF(ISERROR(INDEX($C$18:$H$23,MATCH($B30,$B$18:$B$23,0),MATCH(T$25,$C$17:$H$17,0))),0,INDEX($C$18:$H$23,MATCH($B30,$B$18:$B$23,0),MATCH(T$25,$C$17:$H$17,0)))+IF(ISERROR(INDEX($K$18:$P$23,MATCH($B30,$J$18:$J$23,0),MATCH(T$25,$K$17:$P$17,0))),0,INDEX($K$18:$P$23,MATCH($B30,$J$18:$J$23,0),MATCH(T$25,$K$17:$P$17,0)))+IF(ISERROR(INDEX($S$18:$X$23,MATCH($B30,$R$18:$R$23,0),MATCH(T$25,$S$17:$X$17,0))),0,INDEX($S$18:$X$23,MATCH($B30,$R$18:$R$23,0),MATCH(T$25,$S$17:$X$17,0)))+IF(ISERROR(INDEX($AA$18:$AF$23,MATCH($B30,$Z$18:$Z$23,0),MATCH(T$25,$AA$17:$AF$17,0))),0,INDEX($AA$18:$AF$23,MATCH($B30,$Z$18:$Z$23,0),MATCH(T$25,$AA$17:$AF$17,0)))+IF(ISERROR(INDEX($AI$18:$AN$23,MATCH($B30,$AH$18:$AH$23,0),MATCH(T$25,$AI$17:$AN$17,0))),0,INDEX($AI$18:$AN$23,MATCH($B30,$AH$18:$AH$23,0),MATCH(T$25,$AI$17:$AN$17,0)))+IF(ISERROR(INDEX($AQ$18:$AV$23,MATCH($B30,$AP$18:$AP$23,0),MATCH(T$25,$AQ$17:$AV$17,0))),0,INDEX($AQ$18:$AV$23,MATCH($B30,$AP$18:$AP$23,0),MATCH(T$25,$AQ$17:$AV$17,0)))+IF(ISERROR(INDEX(#REF!,MATCH($B30,#REF!,0),MATCH(T$25,#REF!,0))),0,INDEX(#REF!,MATCH($B30,#REF!,0),MATCH(T$25,#REF!,0)))+IF(ISERROR(INDEX(#REF!,MATCH($B30,#REF!,0),MATCH(T$25,#REF!,0))),0,INDEX(#REF!,MATCH($B30,#REF!,0),MATCH(T$25,#REF!,0)))+IF(ISERROR(INDEX(#REF!,MATCH($B30,#REF!,0),MATCH(T$25,#REF!,0))),0,INDEX(#REF!,MATCH($B30,#REF!,0),MATCH(T$25,#REF!,0)))</f>
        <v>0</v>
      </c>
      <c r="U30" s="101">
        <f>IF(ISERROR(INDEX($C$18:$H$23,MATCH($B30,$B$18:$B$23,0),MATCH(U$25,$C$17:$H$17,0))),0,INDEX($C$18:$H$23,MATCH($B30,$B$18:$B$23,0),MATCH(U$25,$C$17:$H$17,0)))+IF(ISERROR(INDEX($K$18:$P$23,MATCH($B30,$J$18:$J$23,0),MATCH(U$25,$K$17:$P$17,0))),0,INDEX($K$18:$P$23,MATCH($B30,$J$18:$J$23,0),MATCH(U$25,$K$17:$P$17,0)))+IF(ISERROR(INDEX($S$18:$X$23,MATCH($B30,$R$18:$R$23,0),MATCH(U$25,$S$17:$X$17,0))),0,INDEX($S$18:$X$23,MATCH($B30,$R$18:$R$23,0),MATCH(U$25,$S$17:$X$17,0)))+IF(ISERROR(INDEX($AA$18:$AF$23,MATCH($B30,$Z$18:$Z$23,0),MATCH(U$25,$AA$17:$AF$17,0))),0,INDEX($AA$18:$AF$23,MATCH($B30,$Z$18:$Z$23,0),MATCH(U$25,$AA$17:$AF$17,0)))+IF(ISERROR(INDEX($AI$18:$AN$23,MATCH($B30,$AH$18:$AH$23,0),MATCH(U$25,$AI$17:$AN$17,0))),0,INDEX($AI$18:$AN$23,MATCH($B30,$AH$18:$AH$23,0),MATCH(U$25,$AI$17:$AN$17,0)))+IF(ISERROR(INDEX($AQ$18:$AV$23,MATCH($B30,$AP$18:$AP$23,0),MATCH(U$25,$AQ$17:$AV$17,0))),0,INDEX($AQ$18:$AV$23,MATCH($B30,$AP$18:$AP$23,0),MATCH(U$25,$AQ$17:$AV$17,0)))+IF(ISERROR(INDEX(#REF!,MATCH($B30,#REF!,0),MATCH(U$25,#REF!,0))),0,INDEX(#REF!,MATCH($B30,#REF!,0),MATCH(U$25,#REF!,0)))+IF(ISERROR(INDEX(#REF!,MATCH($B30,#REF!,0),MATCH(U$25,#REF!,0))),0,INDEX(#REF!,MATCH($B30,#REF!,0),MATCH(U$25,#REF!,0)))+IF(ISERROR(INDEX(#REF!,MATCH($B30,#REF!,0),MATCH(U$25,#REF!,0))),0,INDEX(#REF!,MATCH($B30,#REF!,0),MATCH(U$25,#REF!,0)))</f>
        <v>0</v>
      </c>
      <c r="V30" s="101">
        <f>IF(ISERROR(INDEX($C$18:$H$23,MATCH($B30,$B$18:$B$23,0),MATCH(V$25,$C$17:$H$17,0))),0,INDEX($C$18:$H$23,MATCH($B30,$B$18:$B$23,0),MATCH(V$25,$C$17:$H$17,0)))+IF(ISERROR(INDEX($K$18:$P$23,MATCH($B30,$J$18:$J$23,0),MATCH(V$25,$K$17:$P$17,0))),0,INDEX($K$18:$P$23,MATCH($B30,$J$18:$J$23,0),MATCH(V$25,$K$17:$P$17,0)))+IF(ISERROR(INDEX($S$18:$X$23,MATCH($B30,$R$18:$R$23,0),MATCH(V$25,$S$17:$X$17,0))),0,INDEX($S$18:$X$23,MATCH($B30,$R$18:$R$23,0),MATCH(V$25,$S$17:$X$17,0)))+IF(ISERROR(INDEX($AA$18:$AF$23,MATCH($B30,$Z$18:$Z$23,0),MATCH(V$25,$AA$17:$AF$17,0))),0,INDEX($AA$18:$AF$23,MATCH($B30,$Z$18:$Z$23,0),MATCH(V$25,$AA$17:$AF$17,0)))+IF(ISERROR(INDEX($AI$18:$AN$23,MATCH($B30,$AH$18:$AH$23,0),MATCH(V$25,$AI$17:$AN$17,0))),0,INDEX($AI$18:$AN$23,MATCH($B30,$AH$18:$AH$23,0),MATCH(V$25,$AI$17:$AN$17,0)))+IF(ISERROR(INDEX($AQ$18:$AV$23,MATCH($B30,$AP$18:$AP$23,0),MATCH(V$25,$AQ$17:$AV$17,0))),0,INDEX($AQ$18:$AV$23,MATCH($B30,$AP$18:$AP$23,0),MATCH(V$25,$AQ$17:$AV$17,0)))+IF(ISERROR(INDEX(#REF!,MATCH($B30,#REF!,0),MATCH(V$25,#REF!,0))),0,INDEX(#REF!,MATCH($B30,#REF!,0),MATCH(V$25,#REF!,0)))+IF(ISERROR(INDEX(#REF!,MATCH($B30,#REF!,0),MATCH(V$25,#REF!,0))),0,INDEX(#REF!,MATCH($B30,#REF!,0),MATCH(V$25,#REF!,0)))+IF(ISERROR(INDEX(#REF!,MATCH($B30,#REF!,0),MATCH(V$25,#REF!,0))),0,INDEX(#REF!,MATCH($B30,#REF!,0),MATCH(V$25,#REF!,0)))</f>
        <v>0</v>
      </c>
      <c r="W30" s="101">
        <f>IF(ISERROR(INDEX($C$18:$H$23,MATCH($B30,$B$18:$B$23,0),MATCH(W$25,$C$17:$H$17,0))),0,INDEX($C$18:$H$23,MATCH($B30,$B$18:$B$23,0),MATCH(W$25,$C$17:$H$17,0)))+IF(ISERROR(INDEX($K$18:$P$23,MATCH($B30,$J$18:$J$23,0),MATCH(W$25,$K$17:$P$17,0))),0,INDEX($K$18:$P$23,MATCH($B30,$J$18:$J$23,0),MATCH(W$25,$K$17:$P$17,0)))+IF(ISERROR(INDEX($S$18:$X$23,MATCH($B30,$R$18:$R$23,0),MATCH(W$25,$S$17:$X$17,0))),0,INDEX($S$18:$X$23,MATCH($B30,$R$18:$R$23,0),MATCH(W$25,$S$17:$X$17,0)))+IF(ISERROR(INDEX($AA$18:$AF$23,MATCH($B30,$Z$18:$Z$23,0),MATCH(W$25,$AA$17:$AF$17,0))),0,INDEX($AA$18:$AF$23,MATCH($B30,$Z$18:$Z$23,0),MATCH(W$25,$AA$17:$AF$17,0)))+IF(ISERROR(INDEX($AI$18:$AN$23,MATCH($B30,$AH$18:$AH$23,0),MATCH(W$25,$AI$17:$AN$17,0))),0,INDEX($AI$18:$AN$23,MATCH($B30,$AH$18:$AH$23,0),MATCH(W$25,$AI$17:$AN$17,0)))+IF(ISERROR(INDEX($AQ$18:$AV$23,MATCH($B30,$AP$18:$AP$23,0),MATCH(W$25,$AQ$17:$AV$17,0))),0,INDEX($AQ$18:$AV$23,MATCH($B30,$AP$18:$AP$23,0),MATCH(W$25,$AQ$17:$AV$17,0)))+IF(ISERROR(INDEX(#REF!,MATCH($B30,#REF!,0),MATCH(W$25,#REF!,0))),0,INDEX(#REF!,MATCH($B30,#REF!,0),MATCH(W$25,#REF!,0)))+IF(ISERROR(INDEX(#REF!,MATCH($B30,#REF!,0),MATCH(W$25,#REF!,0))),0,INDEX(#REF!,MATCH($B30,#REF!,0),MATCH(W$25,#REF!,0)))+IF(ISERROR(INDEX(#REF!,MATCH($B30,#REF!,0),MATCH(W$25,#REF!,0))),0,INDEX(#REF!,MATCH($B30,#REF!,0),MATCH(W$25,#REF!,0)))</f>
        <v>0</v>
      </c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I30" s="102"/>
      <c r="AJ30" s="102"/>
      <c r="AK30" s="102"/>
      <c r="AL30" s="102"/>
      <c r="AM30" s="102"/>
      <c r="AN30" s="102"/>
      <c r="AO30" s="102"/>
      <c r="AP30" s="102"/>
      <c r="AQ30" s="102"/>
      <c r="AR30" s="102"/>
      <c r="AS30" s="102"/>
    </row>
    <row r="31" spans="1:48" hidden="1" outlineLevel="1" x14ac:dyDescent="0.25">
      <c r="B31" s="98">
        <v>6</v>
      </c>
      <c r="C31" s="99">
        <f>IF(ISERROR(INDEX($C$18:$H$23,MATCH($B31,$B$18:$B$23,0),MATCH(C$25,$C$17:$H$17,0))),0,INDEX($C$18:$H$23,MATCH($B31,$B$18:$B$23,0),MATCH(C$25,$C$17:$H$17,0)))+IF(ISERROR(INDEX($K$18:$P$23,MATCH($B31,$J$18:$J$23,0),MATCH(C$25,$K$17:$P$17,0))),0,INDEX($K$18:$P$23,MATCH($B31,$J$18:$J$23,0),MATCH(C$25,$K$17:$P$17,0)))+IF(ISERROR(INDEX($S$18:$X$23,MATCH($B31,$R$18:$R$23,0),MATCH(C$25,$S$17:$X$17,0))),0,INDEX($S$18:$X$23,MATCH($B31,$R$18:$R$23,0),MATCH(C$25,$S$17:$X$17,0)))+IF(ISERROR(INDEX($AA$18:$AF$23,MATCH($B31,$Z$18:$Z$23,0),MATCH(C$25,$AA$17:$AF$17,0))),0,INDEX($AA$18:$AF$23,MATCH($B31,$Z$18:$Z$23,0),MATCH(C$25,$AA$17:$AF$17,0)))+IF(ISERROR(INDEX($AI$18:$AN$23,MATCH($B31,$AH$18:$AH$23,0),MATCH(C$25,$AI$17:$AN$17,0))),0,INDEX($AI$18:$AN$23,MATCH($B31,$AH$18:$AH$23,0),MATCH(C$25,$AI$17:$AN$17,0)))+IF(ISERROR(INDEX($AQ$18:$AV$23,MATCH($B31,$AP$18:$AP$23,0),MATCH(C$25,$AQ$17:$AV$17,0))),0,INDEX($AQ$18:$AV$23,MATCH($B31,$AP$18:$AP$23,0),MATCH(C$25,$AQ$17:$AV$17,0)))+IF(ISERROR(INDEX(#REF!,MATCH($B31,#REF!,0),MATCH(C$25,#REF!,0))),0,INDEX(#REF!,MATCH($B31,#REF!,0),MATCH(C$25,#REF!,0)))+IF(ISERROR(INDEX(#REF!,MATCH($B31,#REF!,0),MATCH(C$25,#REF!,0))),0,INDEX(#REF!,MATCH($B31,#REF!,0),MATCH(C$25,#REF!,0)))+IF(ISERROR(INDEX(#REF!,MATCH($B31,#REF!,0),MATCH(C$25,#REF!,0))),0,INDEX(#REF!,MATCH($B31,#REF!,0),MATCH(C$25,#REF!,0)))</f>
        <v>-3.2449972958355868E-3</v>
      </c>
      <c r="D31" s="100">
        <f>IF(ISERROR(INDEX($C$18:$H$23,MATCH($B31,$B$18:$B$23,0),MATCH(D$25,$C$17:$H$17,0))),0,INDEX($C$18:$H$23,MATCH($B31,$B$18:$B$23,0),MATCH(D$25,$C$17:$H$17,0)))+IF(ISERROR(INDEX($K$18:$P$23,MATCH($B31,$J$18:$J$23,0),MATCH(D$25,$K$17:$P$17,0))),0,INDEX($K$18:$P$23,MATCH($B31,$J$18:$J$23,0),MATCH(D$25,$K$17:$P$17,0)))+IF(ISERROR(INDEX($S$18:$X$23,MATCH($B31,$R$18:$R$23,0),MATCH(D$25,$S$17:$X$17,0))),0,INDEX($S$18:$X$23,MATCH($B31,$R$18:$R$23,0),MATCH(D$25,$S$17:$X$17,0)))+IF(ISERROR(INDEX($AA$18:$AF$23,MATCH($B31,$Z$18:$Z$23,0),MATCH(D$25,$AA$17:$AF$17,0))),0,INDEX($AA$18:$AF$23,MATCH($B31,$Z$18:$Z$23,0),MATCH(D$25,$AA$17:$AF$17,0)))+IF(ISERROR(INDEX($AI$18:$AN$23,MATCH($B31,$AH$18:$AH$23,0),MATCH(D$25,$AI$17:$AN$17,0))),0,INDEX($AI$18:$AN$23,MATCH($B31,$AH$18:$AH$23,0),MATCH(D$25,$AI$17:$AN$17,0)))+IF(ISERROR(INDEX($AQ$18:$AV$23,MATCH($B31,$AP$18:$AP$23,0),MATCH(D$25,$AQ$17:$AV$17,0))),0,INDEX($AQ$18:$AV$23,MATCH($B31,$AP$18:$AP$23,0),MATCH(D$25,$AQ$17:$AV$17,0)))+IF(ISERROR(INDEX(#REF!,MATCH($B31,#REF!,0),MATCH(D$25,#REF!,0))),0,INDEX(#REF!,MATCH($B31,#REF!,0),MATCH(D$25,#REF!,0)))+IF(ISERROR(INDEX(#REF!,MATCH($B31,#REF!,0),MATCH(D$25,#REF!,0))),0,INDEX(#REF!,MATCH($B31,#REF!,0),MATCH(D$25,#REF!,0)))+IF(ISERROR(INDEX(#REF!,MATCH($B31,#REF!,0),MATCH(D$25,#REF!,0))),0,INDEX(#REF!,MATCH($B31,#REF!,0),MATCH(D$25,#REF!,0)))</f>
        <v>-3.2449972958355868E-3</v>
      </c>
      <c r="E31" s="100">
        <f>IF(ISERROR(INDEX($C$18:$H$23,MATCH($B31,$B$18:$B$23,0),MATCH(E$25,$C$17:$H$17,0))),0,INDEX($C$18:$H$23,MATCH($B31,$B$18:$B$23,0),MATCH(E$25,$C$17:$H$17,0)))+IF(ISERROR(INDEX($K$18:$P$23,MATCH($B31,$J$18:$J$23,0),MATCH(E$25,$K$17:$P$17,0))),0,INDEX($K$18:$P$23,MATCH($B31,$J$18:$J$23,0),MATCH(E$25,$K$17:$P$17,0)))+IF(ISERROR(INDEX($S$18:$X$23,MATCH($B31,$R$18:$R$23,0),MATCH(E$25,$S$17:$X$17,0))),0,INDEX($S$18:$X$23,MATCH($B31,$R$18:$R$23,0),MATCH(E$25,$S$17:$X$17,0)))+IF(ISERROR(INDEX($AA$18:$AF$23,MATCH($B31,$Z$18:$Z$23,0),MATCH(E$25,$AA$17:$AF$17,0))),0,INDEX($AA$18:$AF$23,MATCH($B31,$Z$18:$Z$23,0),MATCH(E$25,$AA$17:$AF$17,0)))+IF(ISERROR(INDEX($AI$18:$AN$23,MATCH($B31,$AH$18:$AH$23,0),MATCH(E$25,$AI$17:$AN$17,0))),0,INDEX($AI$18:$AN$23,MATCH($B31,$AH$18:$AH$23,0),MATCH(E$25,$AI$17:$AN$17,0)))+IF(ISERROR(INDEX($AQ$18:$AV$23,MATCH($B31,$AP$18:$AP$23,0),MATCH(E$25,$AQ$17:$AV$17,0))),0,INDEX($AQ$18:$AV$23,MATCH($B31,$AP$18:$AP$23,0),MATCH(E$25,$AQ$17:$AV$17,0)))+IF(ISERROR(INDEX(#REF!,MATCH($B31,#REF!,0),MATCH(E$25,#REF!,0))),0,INDEX(#REF!,MATCH($B31,#REF!,0),MATCH(E$25,#REF!,0)))+IF(ISERROR(INDEX(#REF!,MATCH($B31,#REF!,0),MATCH(E$25,#REF!,0))),0,INDEX(#REF!,MATCH($B31,#REF!,0),MATCH(E$25,#REF!,0)))+IF(ISERROR(INDEX(#REF!,MATCH($B31,#REF!,0),MATCH(E$25,#REF!,0))),0,INDEX(#REF!,MATCH($B31,#REF!,0),MATCH(E$25,#REF!,0)))</f>
        <v>0</v>
      </c>
      <c r="F31" s="100">
        <f>IF(ISERROR(INDEX($C$18:$H$23,MATCH($B31,$B$18:$B$23,0),MATCH(F$25,$C$17:$H$17,0))),0,INDEX($C$18:$H$23,MATCH($B31,$B$18:$B$23,0),MATCH(F$25,$C$17:$H$17,0)))+IF(ISERROR(INDEX($K$18:$P$23,MATCH($B31,$J$18:$J$23,0),MATCH(F$25,$K$17:$P$17,0))),0,INDEX($K$18:$P$23,MATCH($B31,$J$18:$J$23,0),MATCH(F$25,$K$17:$P$17,0)))+IF(ISERROR(INDEX($S$18:$X$23,MATCH($B31,$R$18:$R$23,0),MATCH(F$25,$S$17:$X$17,0))),0,INDEX($S$18:$X$23,MATCH($B31,$R$18:$R$23,0),MATCH(F$25,$S$17:$X$17,0)))+IF(ISERROR(INDEX($AA$18:$AF$23,MATCH($B31,$Z$18:$Z$23,0),MATCH(F$25,$AA$17:$AF$17,0))),0,INDEX($AA$18:$AF$23,MATCH($B31,$Z$18:$Z$23,0),MATCH(F$25,$AA$17:$AF$17,0)))+IF(ISERROR(INDEX($AI$18:$AN$23,MATCH($B31,$AH$18:$AH$23,0),MATCH(F$25,$AI$17:$AN$17,0))),0,INDEX($AI$18:$AN$23,MATCH($B31,$AH$18:$AH$23,0),MATCH(F$25,$AI$17:$AN$17,0)))+IF(ISERROR(INDEX($AQ$18:$AV$23,MATCH($B31,$AP$18:$AP$23,0),MATCH(F$25,$AQ$17:$AV$17,0))),0,INDEX($AQ$18:$AV$23,MATCH($B31,$AP$18:$AP$23,0),MATCH(F$25,$AQ$17:$AV$17,0)))+IF(ISERROR(INDEX(#REF!,MATCH($B31,#REF!,0),MATCH(F$25,#REF!,0))),0,INDEX(#REF!,MATCH($B31,#REF!,0),MATCH(F$25,#REF!,0)))+IF(ISERROR(INDEX(#REF!,MATCH($B31,#REF!,0),MATCH(F$25,#REF!,0))),0,INDEX(#REF!,MATCH($B31,#REF!,0),MATCH(F$25,#REF!,0)))+IF(ISERROR(INDEX(#REF!,MATCH($B31,#REF!,0),MATCH(F$25,#REF!,0))),0,INDEX(#REF!,MATCH($B31,#REF!,0),MATCH(F$25,#REF!,0)))</f>
        <v>-1.5093010678305055E-4</v>
      </c>
      <c r="G31" s="100">
        <f>IF(ISERROR(INDEX($C$18:$H$23,MATCH($B31,$B$18:$B$23,0),MATCH(G$25,$C$17:$H$17,0))),0,INDEX($C$18:$H$23,MATCH($B31,$B$18:$B$23,0),MATCH(G$25,$C$17:$H$17,0)))+IF(ISERROR(INDEX($K$18:$P$23,MATCH($B31,$J$18:$J$23,0),MATCH(G$25,$K$17:$P$17,0))),0,INDEX($K$18:$P$23,MATCH($B31,$J$18:$J$23,0),MATCH(G$25,$K$17:$P$17,0)))+IF(ISERROR(INDEX($S$18:$X$23,MATCH($B31,$R$18:$R$23,0),MATCH(G$25,$S$17:$X$17,0))),0,INDEX($S$18:$X$23,MATCH($B31,$R$18:$R$23,0),MATCH(G$25,$S$17:$X$17,0)))+IF(ISERROR(INDEX($AA$18:$AF$23,MATCH($B31,$Z$18:$Z$23,0),MATCH(G$25,$AA$17:$AF$17,0))),0,INDEX($AA$18:$AF$23,MATCH($B31,$Z$18:$Z$23,0),MATCH(G$25,$AA$17:$AF$17,0)))+IF(ISERROR(INDEX($AI$18:$AN$23,MATCH($B31,$AH$18:$AH$23,0),MATCH(G$25,$AI$17:$AN$17,0))),0,INDEX($AI$18:$AN$23,MATCH($B31,$AH$18:$AH$23,0),MATCH(G$25,$AI$17:$AN$17,0)))+IF(ISERROR(INDEX($AQ$18:$AV$23,MATCH($B31,$AP$18:$AP$23,0),MATCH(G$25,$AQ$17:$AV$17,0))),0,INDEX($AQ$18:$AV$23,MATCH($B31,$AP$18:$AP$23,0),MATCH(G$25,$AQ$17:$AV$17,0)))+IF(ISERROR(INDEX(#REF!,MATCH($B31,#REF!,0),MATCH(G$25,#REF!,0))),0,INDEX(#REF!,MATCH($B31,#REF!,0),MATCH(G$25,#REF!,0)))+IF(ISERROR(INDEX(#REF!,MATCH($B31,#REF!,0),MATCH(G$25,#REF!,0))),0,INDEX(#REF!,MATCH($B31,#REF!,0),MATCH(G$25,#REF!,0)))+IF(ISERROR(INDEX(#REF!,MATCH($B31,#REF!,0),MATCH(G$25,#REF!,0))),0,INDEX(#REF!,MATCH($B31,#REF!,0),MATCH(G$25,#REF!,0)))</f>
        <v>0</v>
      </c>
      <c r="H31" s="100">
        <f>IF(ISERROR(INDEX($C$18:$H$23,MATCH($B31,$B$18:$B$23,0),MATCH(H$25,$C$17:$H$17,0))),0,INDEX($C$18:$H$23,MATCH($B31,$B$18:$B$23,0),MATCH(H$25,$C$17:$H$17,0)))+IF(ISERROR(INDEX($K$18:$P$23,MATCH($B31,$J$18:$J$23,0),MATCH(H$25,$K$17:$P$17,0))),0,INDEX($K$18:$P$23,MATCH($B31,$J$18:$J$23,0),MATCH(H$25,$K$17:$P$17,0)))+IF(ISERROR(INDEX($S$18:$X$23,MATCH($B31,$R$18:$R$23,0),MATCH(H$25,$S$17:$X$17,0))),0,INDEX($S$18:$X$23,MATCH($B31,$R$18:$R$23,0),MATCH(H$25,$S$17:$X$17,0)))+IF(ISERROR(INDEX($AA$18:$AF$23,MATCH($B31,$Z$18:$Z$23,0),MATCH(H$25,$AA$17:$AF$17,0))),0,INDEX($AA$18:$AF$23,MATCH($B31,$Z$18:$Z$23,0),MATCH(H$25,$AA$17:$AF$17,0)))+IF(ISERROR(INDEX($AI$18:$AN$23,MATCH($B31,$AH$18:$AH$23,0),MATCH(H$25,$AI$17:$AN$17,0))),0,INDEX($AI$18:$AN$23,MATCH($B31,$AH$18:$AH$23,0),MATCH(H$25,$AI$17:$AN$17,0)))+IF(ISERROR(INDEX($AQ$18:$AV$23,MATCH($B31,$AP$18:$AP$23,0),MATCH(H$25,$AQ$17:$AV$17,0))),0,INDEX($AQ$18:$AV$23,MATCH($B31,$AP$18:$AP$23,0),MATCH(H$25,$AQ$17:$AV$17,0)))+IF(ISERROR(INDEX(#REF!,MATCH($B31,#REF!,0),MATCH(H$25,#REF!,0))),0,INDEX(#REF!,MATCH($B31,#REF!,0),MATCH(H$25,#REF!,0)))+IF(ISERROR(INDEX(#REF!,MATCH($B31,#REF!,0),MATCH(H$25,#REF!,0))),0,INDEX(#REF!,MATCH($B31,#REF!,0),MATCH(H$25,#REF!,0)))+IF(ISERROR(INDEX(#REF!,MATCH($B31,#REF!,0),MATCH(H$25,#REF!,0))),0,INDEX(#REF!,MATCH($B31,#REF!,0),MATCH(H$25,#REF!,0)))</f>
        <v>1.5093010678305055E-4</v>
      </c>
      <c r="I31" s="100">
        <f>IF(ISERROR(INDEX($C$18:$H$23,MATCH($B31,$B$18:$B$23,0),MATCH(I$25,$C$17:$H$17,0))),0,INDEX($C$18:$H$23,MATCH($B31,$B$18:$B$23,0),MATCH(I$25,$C$17:$H$17,0)))+IF(ISERROR(INDEX($K$18:$P$23,MATCH($B31,$J$18:$J$23,0),MATCH(I$25,$K$17:$P$17,0))),0,INDEX($K$18:$P$23,MATCH($B31,$J$18:$J$23,0),MATCH(I$25,$K$17:$P$17,0)))+IF(ISERROR(INDEX($S$18:$X$23,MATCH($B31,$R$18:$R$23,0),MATCH(I$25,$S$17:$X$17,0))),0,INDEX($S$18:$X$23,MATCH($B31,$R$18:$R$23,0),MATCH(I$25,$S$17:$X$17,0)))+IF(ISERROR(INDEX($AA$18:$AF$23,MATCH($B31,$Z$18:$Z$23,0),MATCH(I$25,$AA$17:$AF$17,0))),0,INDEX($AA$18:$AF$23,MATCH($B31,$Z$18:$Z$23,0),MATCH(I$25,$AA$17:$AF$17,0)))+IF(ISERROR(INDEX($AI$18:$AN$23,MATCH($B31,$AH$18:$AH$23,0),MATCH(I$25,$AI$17:$AN$17,0))),0,INDEX($AI$18:$AN$23,MATCH($B31,$AH$18:$AH$23,0),MATCH(I$25,$AI$17:$AN$17,0)))+IF(ISERROR(INDEX($AQ$18:$AV$23,MATCH($B31,$AP$18:$AP$23,0),MATCH(I$25,$AQ$17:$AV$17,0))),0,INDEX($AQ$18:$AV$23,MATCH($B31,$AP$18:$AP$23,0),MATCH(I$25,$AQ$17:$AV$17,0)))+IF(ISERROR(INDEX(#REF!,MATCH($B31,#REF!,0),MATCH(I$25,#REF!,0))),0,INDEX(#REF!,MATCH($B31,#REF!,0),MATCH(I$25,#REF!,0)))+IF(ISERROR(INDEX(#REF!,MATCH($B31,#REF!,0),MATCH(I$25,#REF!,0))),0,INDEX(#REF!,MATCH($B31,#REF!,0),MATCH(I$25,#REF!,0)))+IF(ISERROR(INDEX(#REF!,MATCH($B31,#REF!,0),MATCH(I$25,#REF!,0))),0,INDEX(#REF!,MATCH($B31,#REF!,0),MATCH(I$25,#REF!,0)))</f>
        <v>0</v>
      </c>
      <c r="J31" s="100">
        <f>IF(ISERROR(INDEX($C$18:$H$23,MATCH($B31,$B$18:$B$23,0),MATCH(J$25,$C$17:$H$17,0))),0,INDEX($C$18:$H$23,MATCH($B31,$B$18:$B$23,0),MATCH(J$25,$C$17:$H$17,0)))+IF(ISERROR(INDEX($K$18:$P$23,MATCH($B31,$J$18:$J$23,0),MATCH(J$25,$K$17:$P$17,0))),0,INDEX($K$18:$P$23,MATCH($B31,$J$18:$J$23,0),MATCH(J$25,$K$17:$P$17,0)))+IF(ISERROR(INDEX($S$18:$X$23,MATCH($B31,$R$18:$R$23,0),MATCH(J$25,$S$17:$X$17,0))),0,INDEX($S$18:$X$23,MATCH($B31,$R$18:$R$23,0),MATCH(J$25,$S$17:$X$17,0)))+IF(ISERROR(INDEX($AA$18:$AF$23,MATCH($B31,$Z$18:$Z$23,0),MATCH(J$25,$AA$17:$AF$17,0))),0,INDEX($AA$18:$AF$23,MATCH($B31,$Z$18:$Z$23,0),MATCH(J$25,$AA$17:$AF$17,0)))+IF(ISERROR(INDEX($AI$18:$AN$23,MATCH($B31,$AH$18:$AH$23,0),MATCH(J$25,$AI$17:$AN$17,0))),0,INDEX($AI$18:$AN$23,MATCH($B31,$AH$18:$AH$23,0),MATCH(J$25,$AI$17:$AN$17,0)))+IF(ISERROR(INDEX($AQ$18:$AV$23,MATCH($B31,$AP$18:$AP$23,0),MATCH(J$25,$AQ$17:$AV$17,0))),0,INDEX($AQ$18:$AV$23,MATCH($B31,$AP$18:$AP$23,0),MATCH(J$25,$AQ$17:$AV$17,0)))+IF(ISERROR(INDEX(#REF!,MATCH($B31,#REF!,0),MATCH(J$25,#REF!,0))),0,INDEX(#REF!,MATCH($B31,#REF!,0),MATCH(J$25,#REF!,0)))+IF(ISERROR(INDEX(#REF!,MATCH($B31,#REF!,0),MATCH(J$25,#REF!,0))),0,INDEX(#REF!,MATCH($B31,#REF!,0),MATCH(J$25,#REF!,0)))+IF(ISERROR(INDEX(#REF!,MATCH($B31,#REF!,0),MATCH(J$25,#REF!,0))),0,INDEX(#REF!,MATCH($B31,#REF!,0),MATCH(J$25,#REF!,0)))</f>
        <v>0</v>
      </c>
      <c r="K31" s="100">
        <f>IF(ISERROR(INDEX($C$18:$H$23,MATCH($B31,$B$18:$B$23,0),MATCH(K$25,$C$17:$H$17,0))),0,INDEX($C$18:$H$23,MATCH($B31,$B$18:$B$23,0),MATCH(K$25,$C$17:$H$17,0)))+IF(ISERROR(INDEX($K$18:$P$23,MATCH($B31,$J$18:$J$23,0),MATCH(K$25,$K$17:$P$17,0))),0,INDEX($K$18:$P$23,MATCH($B31,$J$18:$J$23,0),MATCH(K$25,$K$17:$P$17,0)))+IF(ISERROR(INDEX($S$18:$X$23,MATCH($B31,$R$18:$R$23,0),MATCH(K$25,$S$17:$X$17,0))),0,INDEX($S$18:$X$23,MATCH($B31,$R$18:$R$23,0),MATCH(K$25,$S$17:$X$17,0)))+IF(ISERROR(INDEX($AA$18:$AF$23,MATCH($B31,$Z$18:$Z$23,0),MATCH(K$25,$AA$17:$AF$17,0))),0,INDEX($AA$18:$AF$23,MATCH($B31,$Z$18:$Z$23,0),MATCH(K$25,$AA$17:$AF$17,0)))+IF(ISERROR(INDEX($AI$18:$AN$23,MATCH($B31,$AH$18:$AH$23,0),MATCH(K$25,$AI$17:$AN$17,0))),0,INDEX($AI$18:$AN$23,MATCH($B31,$AH$18:$AH$23,0),MATCH(K$25,$AI$17:$AN$17,0)))+IF(ISERROR(INDEX($AQ$18:$AV$23,MATCH($B31,$AP$18:$AP$23,0),MATCH(K$25,$AQ$17:$AV$17,0))),0,INDEX($AQ$18:$AV$23,MATCH($B31,$AP$18:$AP$23,0),MATCH(K$25,$AQ$17:$AV$17,0)))+IF(ISERROR(INDEX(#REF!,MATCH($B31,#REF!,0),MATCH(K$25,#REF!,0))),0,INDEX(#REF!,MATCH($B31,#REF!,0),MATCH(K$25,#REF!,0)))+IF(ISERROR(INDEX(#REF!,MATCH($B31,#REF!,0),MATCH(K$25,#REF!,0))),0,INDEX(#REF!,MATCH($B31,#REF!,0),MATCH(K$25,#REF!,0)))+IF(ISERROR(INDEX(#REF!,MATCH($B31,#REF!,0),MATCH(K$25,#REF!,0))),0,INDEX(#REF!,MATCH($B31,#REF!,0),MATCH(K$25,#REF!,0)))</f>
        <v>0</v>
      </c>
      <c r="L31" s="100">
        <f>IF(ISERROR(INDEX($C$18:$H$23,MATCH($B31,$B$18:$B$23,0),MATCH(L$25,$C$17:$H$17,0))),0,INDEX($C$18:$H$23,MATCH($B31,$B$18:$B$23,0),MATCH(L$25,$C$17:$H$17,0)))+IF(ISERROR(INDEX($K$18:$P$23,MATCH($B31,$J$18:$J$23,0),MATCH(L$25,$K$17:$P$17,0))),0,INDEX($K$18:$P$23,MATCH($B31,$J$18:$J$23,0),MATCH(L$25,$K$17:$P$17,0)))+IF(ISERROR(INDEX($S$18:$X$23,MATCH($B31,$R$18:$R$23,0),MATCH(L$25,$S$17:$X$17,0))),0,INDEX($S$18:$X$23,MATCH($B31,$R$18:$R$23,0),MATCH(L$25,$S$17:$X$17,0)))+IF(ISERROR(INDEX($AA$18:$AF$23,MATCH($B31,$Z$18:$Z$23,0),MATCH(L$25,$AA$17:$AF$17,0))),0,INDEX($AA$18:$AF$23,MATCH($B31,$Z$18:$Z$23,0),MATCH(L$25,$AA$17:$AF$17,0)))+IF(ISERROR(INDEX($AI$18:$AN$23,MATCH($B31,$AH$18:$AH$23,0),MATCH(L$25,$AI$17:$AN$17,0))),0,INDEX($AI$18:$AN$23,MATCH($B31,$AH$18:$AH$23,0),MATCH(L$25,$AI$17:$AN$17,0)))+IF(ISERROR(INDEX($AQ$18:$AV$23,MATCH($B31,$AP$18:$AP$23,0),MATCH(L$25,$AQ$17:$AV$17,0))),0,INDEX($AQ$18:$AV$23,MATCH($B31,$AP$18:$AP$23,0),MATCH(L$25,$AQ$17:$AV$17,0)))+IF(ISERROR(INDEX(#REF!,MATCH($B31,#REF!,0),MATCH(L$25,#REF!,0))),0,INDEX(#REF!,MATCH($B31,#REF!,0),MATCH(L$25,#REF!,0)))+IF(ISERROR(INDEX(#REF!,MATCH($B31,#REF!,0),MATCH(L$25,#REF!,0))),0,INDEX(#REF!,MATCH($B31,#REF!,0),MATCH(L$25,#REF!,0)))+IF(ISERROR(INDEX(#REF!,MATCH($B31,#REF!,0),MATCH(L$25,#REF!,0))),0,INDEX(#REF!,MATCH($B31,#REF!,0),MATCH(L$25,#REF!,0)))</f>
        <v>0</v>
      </c>
      <c r="M31" s="101">
        <f>IF(ISERROR(INDEX($C$18:$H$23,MATCH($B31,$B$18:$B$23,0),MATCH(M$25,$C$17:$H$17,0))),0,INDEX($C$18:$H$23,MATCH($B31,$B$18:$B$23,0),MATCH(M$25,$C$17:$H$17,0)))+IF(ISERROR(INDEX($K$18:$P$23,MATCH($B31,$J$18:$J$23,0),MATCH(M$25,$K$17:$P$17,0))),0,INDEX($K$18:$P$23,MATCH($B31,$J$18:$J$23,0),MATCH(M$25,$K$17:$P$17,0)))+IF(ISERROR(INDEX($S$18:$X$23,MATCH($B31,$R$18:$R$23,0),MATCH(M$25,$S$17:$X$17,0))),0,INDEX($S$18:$X$23,MATCH($B31,$R$18:$R$23,0),MATCH(M$25,$S$17:$X$17,0)))+IF(ISERROR(INDEX($AA$18:$AF$23,MATCH($B31,$Z$18:$Z$23,0),MATCH(M$25,$AA$17:$AF$17,0))),0,INDEX($AA$18:$AF$23,MATCH($B31,$Z$18:$Z$23,0),MATCH(M$25,$AA$17:$AF$17,0)))+IF(ISERROR(INDEX($AI$18:$AN$23,MATCH($B31,$AH$18:$AH$23,0),MATCH(M$25,$AI$17:$AN$17,0))),0,INDEX($AI$18:$AN$23,MATCH($B31,$AH$18:$AH$23,0),MATCH(M$25,$AI$17:$AN$17,0)))+IF(ISERROR(INDEX($AQ$18:$AV$23,MATCH($B31,$AP$18:$AP$23,0),MATCH(M$25,$AQ$17:$AV$17,0))),0,INDEX($AQ$18:$AV$23,MATCH($B31,$AP$18:$AP$23,0),MATCH(M$25,$AQ$17:$AV$17,0)))+IF(ISERROR(INDEX(#REF!,MATCH($B31,#REF!,0),MATCH(M$25,#REF!,0))),0,INDEX(#REF!,MATCH($B31,#REF!,0),MATCH(M$25,#REF!,0)))+IF(ISERROR(INDEX(#REF!,MATCH($B31,#REF!,0),MATCH(M$25,#REF!,0))),0,INDEX(#REF!,MATCH($B31,#REF!,0),MATCH(M$25,#REF!,0)))+IF(ISERROR(INDEX(#REF!,MATCH($B31,#REF!,0),MATCH(M$25,#REF!,0))),0,INDEX(#REF!,MATCH($B31,#REF!,0),MATCH(M$25,#REF!,0)))</f>
        <v>0</v>
      </c>
      <c r="N31" s="101">
        <f>IF(ISERROR(INDEX($C$18:$H$23,MATCH($B31,$B$18:$B$23,0),MATCH(N$25,$C$17:$H$17,0))),0,INDEX($C$18:$H$23,MATCH($B31,$B$18:$B$23,0),MATCH(N$25,$C$17:$H$17,0)))+IF(ISERROR(INDEX($K$18:$P$23,MATCH($B31,$J$18:$J$23,0),MATCH(N$25,$K$17:$P$17,0))),0,INDEX($K$18:$P$23,MATCH($B31,$J$18:$J$23,0),MATCH(N$25,$K$17:$P$17,0)))+IF(ISERROR(INDEX($S$18:$X$23,MATCH($B31,$R$18:$R$23,0),MATCH(N$25,$S$17:$X$17,0))),0,INDEX($S$18:$X$23,MATCH($B31,$R$18:$R$23,0),MATCH(N$25,$S$17:$X$17,0)))+IF(ISERROR(INDEX($AA$18:$AF$23,MATCH($B31,$Z$18:$Z$23,0),MATCH(N$25,$AA$17:$AF$17,0))),0,INDEX($AA$18:$AF$23,MATCH($B31,$Z$18:$Z$23,0),MATCH(N$25,$AA$17:$AF$17,0)))+IF(ISERROR(INDEX($AI$18:$AN$23,MATCH($B31,$AH$18:$AH$23,0),MATCH(N$25,$AI$17:$AN$17,0))),0,INDEX($AI$18:$AN$23,MATCH($B31,$AH$18:$AH$23,0),MATCH(N$25,$AI$17:$AN$17,0)))+IF(ISERROR(INDEX($AQ$18:$AV$23,MATCH($B31,$AP$18:$AP$23,0),MATCH(N$25,$AQ$17:$AV$17,0))),0,INDEX($AQ$18:$AV$23,MATCH($B31,$AP$18:$AP$23,0),MATCH(N$25,$AQ$17:$AV$17,0)))+IF(ISERROR(INDEX(#REF!,MATCH($B31,#REF!,0),MATCH(N$25,#REF!,0))),0,INDEX(#REF!,MATCH($B31,#REF!,0),MATCH(N$25,#REF!,0)))+IF(ISERROR(INDEX(#REF!,MATCH($B31,#REF!,0),MATCH(N$25,#REF!,0))),0,INDEX(#REF!,MATCH($B31,#REF!,0),MATCH(N$25,#REF!,0)))+IF(ISERROR(INDEX(#REF!,MATCH($B31,#REF!,0),MATCH(N$25,#REF!,0))),0,INDEX(#REF!,MATCH($B31,#REF!,0),MATCH(N$25,#REF!,0)))</f>
        <v>0</v>
      </c>
      <c r="O31" s="101">
        <f>IF(ISERROR(INDEX($C$18:$H$23,MATCH($B31,$B$18:$B$23,0),MATCH(O$25,$C$17:$H$17,0))),0,INDEX($C$18:$H$23,MATCH($B31,$B$18:$B$23,0),MATCH(O$25,$C$17:$H$17,0)))+IF(ISERROR(INDEX($K$18:$P$23,MATCH($B31,$J$18:$J$23,0),MATCH(O$25,$K$17:$P$17,0))),0,INDEX($K$18:$P$23,MATCH($B31,$J$18:$J$23,0),MATCH(O$25,$K$17:$P$17,0)))+IF(ISERROR(INDEX($S$18:$X$23,MATCH($B31,$R$18:$R$23,0),MATCH(O$25,$S$17:$X$17,0))),0,INDEX($S$18:$X$23,MATCH($B31,$R$18:$R$23,0),MATCH(O$25,$S$17:$X$17,0)))+IF(ISERROR(INDEX($AA$18:$AF$23,MATCH($B31,$Z$18:$Z$23,0),MATCH(O$25,$AA$17:$AF$17,0))),0,INDEX($AA$18:$AF$23,MATCH($B31,$Z$18:$Z$23,0),MATCH(O$25,$AA$17:$AF$17,0)))+IF(ISERROR(INDEX($AI$18:$AN$23,MATCH($B31,$AH$18:$AH$23,0),MATCH(O$25,$AI$17:$AN$17,0))),0,INDEX($AI$18:$AN$23,MATCH($B31,$AH$18:$AH$23,0),MATCH(O$25,$AI$17:$AN$17,0)))+IF(ISERROR(INDEX($AQ$18:$AV$23,MATCH($B31,$AP$18:$AP$23,0),MATCH(O$25,$AQ$17:$AV$17,0))),0,INDEX($AQ$18:$AV$23,MATCH($B31,$AP$18:$AP$23,0),MATCH(O$25,$AQ$17:$AV$17,0)))+IF(ISERROR(INDEX(#REF!,MATCH($B31,#REF!,0),MATCH(O$25,#REF!,0))),0,INDEX(#REF!,MATCH($B31,#REF!,0),MATCH(O$25,#REF!,0)))+IF(ISERROR(INDEX(#REF!,MATCH($B31,#REF!,0),MATCH(O$25,#REF!,0))),0,INDEX(#REF!,MATCH($B31,#REF!,0),MATCH(O$25,#REF!,0)))+IF(ISERROR(INDEX(#REF!,MATCH($B31,#REF!,0),MATCH(O$25,#REF!,0))),0,INDEX(#REF!,MATCH($B31,#REF!,0),MATCH(O$25,#REF!,0)))</f>
        <v>0</v>
      </c>
      <c r="P31" s="101">
        <f>IF(ISERROR(INDEX($C$18:$H$23,MATCH($B31,$B$18:$B$23,0),MATCH(P$25,$C$17:$H$17,0))),0,INDEX($C$18:$H$23,MATCH($B31,$B$18:$B$23,0),MATCH(P$25,$C$17:$H$17,0)))+IF(ISERROR(INDEX($K$18:$P$23,MATCH($B31,$J$18:$J$23,0),MATCH(P$25,$K$17:$P$17,0))),0,INDEX($K$18:$P$23,MATCH($B31,$J$18:$J$23,0),MATCH(P$25,$K$17:$P$17,0)))+IF(ISERROR(INDEX($S$18:$X$23,MATCH($B31,$R$18:$R$23,0),MATCH(P$25,$S$17:$X$17,0))),0,INDEX($S$18:$X$23,MATCH($B31,$R$18:$R$23,0),MATCH(P$25,$S$17:$X$17,0)))+IF(ISERROR(INDEX($AA$18:$AF$23,MATCH($B31,$Z$18:$Z$23,0),MATCH(P$25,$AA$17:$AF$17,0))),0,INDEX($AA$18:$AF$23,MATCH($B31,$Z$18:$Z$23,0),MATCH(P$25,$AA$17:$AF$17,0)))+IF(ISERROR(INDEX($AI$18:$AN$23,MATCH($B31,$AH$18:$AH$23,0),MATCH(P$25,$AI$17:$AN$17,0))),0,INDEX($AI$18:$AN$23,MATCH($B31,$AH$18:$AH$23,0),MATCH(P$25,$AI$17:$AN$17,0)))+IF(ISERROR(INDEX($AQ$18:$AV$23,MATCH($B31,$AP$18:$AP$23,0),MATCH(P$25,$AQ$17:$AV$17,0))),0,INDEX($AQ$18:$AV$23,MATCH($B31,$AP$18:$AP$23,0),MATCH(P$25,$AQ$17:$AV$17,0)))+IF(ISERROR(INDEX(#REF!,MATCH($B31,#REF!,0),MATCH(P$25,#REF!,0))),0,INDEX(#REF!,MATCH($B31,#REF!,0),MATCH(P$25,#REF!,0)))+IF(ISERROR(INDEX(#REF!,MATCH($B31,#REF!,0),MATCH(P$25,#REF!,0))),0,INDEX(#REF!,MATCH($B31,#REF!,0),MATCH(P$25,#REF!,0)))+IF(ISERROR(INDEX(#REF!,MATCH($B31,#REF!,0),MATCH(P$25,#REF!,0))),0,INDEX(#REF!,MATCH($B31,#REF!,0),MATCH(P$25,#REF!,0)))</f>
        <v>0</v>
      </c>
      <c r="Q31" s="101">
        <f>IF(ISERROR(INDEX($C$18:$H$23,MATCH($B31,$B$18:$B$23,0),MATCH(Q$25,$C$17:$H$17,0))),0,INDEX($C$18:$H$23,MATCH($B31,$B$18:$B$23,0),MATCH(Q$25,$C$17:$H$17,0)))+IF(ISERROR(INDEX($K$18:$P$23,MATCH($B31,$J$18:$J$23,0),MATCH(Q$25,$K$17:$P$17,0))),0,INDEX($K$18:$P$23,MATCH($B31,$J$18:$J$23,0),MATCH(Q$25,$K$17:$P$17,0)))+IF(ISERROR(INDEX($S$18:$X$23,MATCH($B31,$R$18:$R$23,0),MATCH(Q$25,$S$17:$X$17,0))),0,INDEX($S$18:$X$23,MATCH($B31,$R$18:$R$23,0),MATCH(Q$25,$S$17:$X$17,0)))+IF(ISERROR(INDEX($AA$18:$AF$23,MATCH($B31,$Z$18:$Z$23,0),MATCH(Q$25,$AA$17:$AF$17,0))),0,INDEX($AA$18:$AF$23,MATCH($B31,$Z$18:$Z$23,0),MATCH(Q$25,$AA$17:$AF$17,0)))+IF(ISERROR(INDEX($AI$18:$AN$23,MATCH($B31,$AH$18:$AH$23,0),MATCH(Q$25,$AI$17:$AN$17,0))),0,INDEX($AI$18:$AN$23,MATCH($B31,$AH$18:$AH$23,0),MATCH(Q$25,$AI$17:$AN$17,0)))+IF(ISERROR(INDEX($AQ$18:$AV$23,MATCH($B31,$AP$18:$AP$23,0),MATCH(Q$25,$AQ$17:$AV$17,0))),0,INDEX($AQ$18:$AV$23,MATCH($B31,$AP$18:$AP$23,0),MATCH(Q$25,$AQ$17:$AV$17,0)))+IF(ISERROR(INDEX(#REF!,MATCH($B31,#REF!,0),MATCH(Q$25,#REF!,0))),0,INDEX(#REF!,MATCH($B31,#REF!,0),MATCH(Q$25,#REF!,0)))+IF(ISERROR(INDEX(#REF!,MATCH($B31,#REF!,0),MATCH(Q$25,#REF!,0))),0,INDEX(#REF!,MATCH($B31,#REF!,0),MATCH(Q$25,#REF!,0)))+IF(ISERROR(INDEX(#REF!,MATCH($B31,#REF!,0),MATCH(Q$25,#REF!,0))),0,INDEX(#REF!,MATCH($B31,#REF!,0),MATCH(Q$25,#REF!,0)))</f>
        <v>0</v>
      </c>
      <c r="R31" s="101">
        <f>IF(ISERROR(INDEX($C$18:$H$23,MATCH($B31,$B$18:$B$23,0),MATCH(R$25,$C$17:$H$17,0))),0,INDEX($C$18:$H$23,MATCH($B31,$B$18:$B$23,0),MATCH(R$25,$C$17:$H$17,0)))+IF(ISERROR(INDEX($K$18:$P$23,MATCH($B31,$J$18:$J$23,0),MATCH(R$25,$K$17:$P$17,0))),0,INDEX($K$18:$P$23,MATCH($B31,$J$18:$J$23,0),MATCH(R$25,$K$17:$P$17,0)))+IF(ISERROR(INDEX($S$18:$X$23,MATCH($B31,$R$18:$R$23,0),MATCH(R$25,$S$17:$X$17,0))),0,INDEX($S$18:$X$23,MATCH($B31,$R$18:$R$23,0),MATCH(R$25,$S$17:$X$17,0)))+IF(ISERROR(INDEX($AA$18:$AF$23,MATCH($B31,$Z$18:$Z$23,0),MATCH(R$25,$AA$17:$AF$17,0))),0,INDEX($AA$18:$AF$23,MATCH($B31,$Z$18:$Z$23,0),MATCH(R$25,$AA$17:$AF$17,0)))+IF(ISERROR(INDEX($AI$18:$AN$23,MATCH($B31,$AH$18:$AH$23,0),MATCH(R$25,$AI$17:$AN$17,0))),0,INDEX($AI$18:$AN$23,MATCH($B31,$AH$18:$AH$23,0),MATCH(R$25,$AI$17:$AN$17,0)))+IF(ISERROR(INDEX($AQ$18:$AV$23,MATCH($B31,$AP$18:$AP$23,0),MATCH(R$25,$AQ$17:$AV$17,0))),0,INDEX($AQ$18:$AV$23,MATCH($B31,$AP$18:$AP$23,0),MATCH(R$25,$AQ$17:$AV$17,0)))+IF(ISERROR(INDEX(#REF!,MATCH($B31,#REF!,0),MATCH(R$25,#REF!,0))),0,INDEX(#REF!,MATCH($B31,#REF!,0),MATCH(R$25,#REF!,0)))+IF(ISERROR(INDEX(#REF!,MATCH($B31,#REF!,0),MATCH(R$25,#REF!,0))),0,INDEX(#REF!,MATCH($B31,#REF!,0),MATCH(R$25,#REF!,0)))+IF(ISERROR(INDEX(#REF!,MATCH($B31,#REF!,0),MATCH(R$25,#REF!,0))),0,INDEX(#REF!,MATCH($B31,#REF!,0),MATCH(R$25,#REF!,0)))</f>
        <v>0</v>
      </c>
      <c r="S31" s="101">
        <f>IF(ISERROR(INDEX($C$18:$H$23,MATCH($B31,$B$18:$B$23,0),MATCH(S$25,$C$17:$H$17,0))),0,INDEX($C$18:$H$23,MATCH($B31,$B$18:$B$23,0),MATCH(S$25,$C$17:$H$17,0)))+IF(ISERROR(INDEX($K$18:$P$23,MATCH($B31,$J$18:$J$23,0),MATCH(S$25,$K$17:$P$17,0))),0,INDEX($K$18:$P$23,MATCH($B31,$J$18:$J$23,0),MATCH(S$25,$K$17:$P$17,0)))+IF(ISERROR(INDEX($S$18:$X$23,MATCH($B31,$R$18:$R$23,0),MATCH(S$25,$S$17:$X$17,0))),0,INDEX($S$18:$X$23,MATCH($B31,$R$18:$R$23,0),MATCH(S$25,$S$17:$X$17,0)))+IF(ISERROR(INDEX($AA$18:$AF$23,MATCH($B31,$Z$18:$Z$23,0),MATCH(S$25,$AA$17:$AF$17,0))),0,INDEX($AA$18:$AF$23,MATCH($B31,$Z$18:$Z$23,0),MATCH(S$25,$AA$17:$AF$17,0)))+IF(ISERROR(INDEX($AI$18:$AN$23,MATCH($B31,$AH$18:$AH$23,0),MATCH(S$25,$AI$17:$AN$17,0))),0,INDEX($AI$18:$AN$23,MATCH($B31,$AH$18:$AH$23,0),MATCH(S$25,$AI$17:$AN$17,0)))+IF(ISERROR(INDEX($AQ$18:$AV$23,MATCH($B31,$AP$18:$AP$23,0),MATCH(S$25,$AQ$17:$AV$17,0))),0,INDEX($AQ$18:$AV$23,MATCH($B31,$AP$18:$AP$23,0),MATCH(S$25,$AQ$17:$AV$17,0)))+IF(ISERROR(INDEX(#REF!,MATCH($B31,#REF!,0),MATCH(S$25,#REF!,0))),0,INDEX(#REF!,MATCH($B31,#REF!,0),MATCH(S$25,#REF!,0)))+IF(ISERROR(INDEX(#REF!,MATCH($B31,#REF!,0),MATCH(S$25,#REF!,0))),0,INDEX(#REF!,MATCH($B31,#REF!,0),MATCH(S$25,#REF!,0)))+IF(ISERROR(INDEX(#REF!,MATCH($B31,#REF!,0),MATCH(S$25,#REF!,0))),0,INDEX(#REF!,MATCH($B31,#REF!,0),MATCH(S$25,#REF!,0)))</f>
        <v>0</v>
      </c>
      <c r="T31" s="101">
        <f>IF(ISERROR(INDEX($C$18:$H$23,MATCH($B31,$B$18:$B$23,0),MATCH(T$25,$C$17:$H$17,0))),0,INDEX($C$18:$H$23,MATCH($B31,$B$18:$B$23,0),MATCH(T$25,$C$17:$H$17,0)))+IF(ISERROR(INDEX($K$18:$P$23,MATCH($B31,$J$18:$J$23,0),MATCH(T$25,$K$17:$P$17,0))),0,INDEX($K$18:$P$23,MATCH($B31,$J$18:$J$23,0),MATCH(T$25,$K$17:$P$17,0)))+IF(ISERROR(INDEX($S$18:$X$23,MATCH($B31,$R$18:$R$23,0),MATCH(T$25,$S$17:$X$17,0))),0,INDEX($S$18:$X$23,MATCH($B31,$R$18:$R$23,0),MATCH(T$25,$S$17:$X$17,0)))+IF(ISERROR(INDEX($AA$18:$AF$23,MATCH($B31,$Z$18:$Z$23,0),MATCH(T$25,$AA$17:$AF$17,0))),0,INDEX($AA$18:$AF$23,MATCH($B31,$Z$18:$Z$23,0),MATCH(T$25,$AA$17:$AF$17,0)))+IF(ISERROR(INDEX($AI$18:$AN$23,MATCH($B31,$AH$18:$AH$23,0),MATCH(T$25,$AI$17:$AN$17,0))),0,INDEX($AI$18:$AN$23,MATCH($B31,$AH$18:$AH$23,0),MATCH(T$25,$AI$17:$AN$17,0)))+IF(ISERROR(INDEX($AQ$18:$AV$23,MATCH($B31,$AP$18:$AP$23,0),MATCH(T$25,$AQ$17:$AV$17,0))),0,INDEX($AQ$18:$AV$23,MATCH($B31,$AP$18:$AP$23,0),MATCH(T$25,$AQ$17:$AV$17,0)))+IF(ISERROR(INDEX(#REF!,MATCH($B31,#REF!,0),MATCH(T$25,#REF!,0))),0,INDEX(#REF!,MATCH($B31,#REF!,0),MATCH(T$25,#REF!,0)))+IF(ISERROR(INDEX(#REF!,MATCH($B31,#REF!,0),MATCH(T$25,#REF!,0))),0,INDEX(#REF!,MATCH($B31,#REF!,0),MATCH(T$25,#REF!,0)))+IF(ISERROR(INDEX(#REF!,MATCH($B31,#REF!,0),MATCH(T$25,#REF!,0))),0,INDEX(#REF!,MATCH($B31,#REF!,0),MATCH(T$25,#REF!,0)))</f>
        <v>0</v>
      </c>
      <c r="U31" s="101">
        <f>IF(ISERROR(INDEX($C$18:$H$23,MATCH($B31,$B$18:$B$23,0),MATCH(U$25,$C$17:$H$17,0))),0,INDEX($C$18:$H$23,MATCH($B31,$B$18:$B$23,0),MATCH(U$25,$C$17:$H$17,0)))+IF(ISERROR(INDEX($K$18:$P$23,MATCH($B31,$J$18:$J$23,0),MATCH(U$25,$K$17:$P$17,0))),0,INDEX($K$18:$P$23,MATCH($B31,$J$18:$J$23,0),MATCH(U$25,$K$17:$P$17,0)))+IF(ISERROR(INDEX($S$18:$X$23,MATCH($B31,$R$18:$R$23,0),MATCH(U$25,$S$17:$X$17,0))),0,INDEX($S$18:$X$23,MATCH($B31,$R$18:$R$23,0),MATCH(U$25,$S$17:$X$17,0)))+IF(ISERROR(INDEX($AA$18:$AF$23,MATCH($B31,$Z$18:$Z$23,0),MATCH(U$25,$AA$17:$AF$17,0))),0,INDEX($AA$18:$AF$23,MATCH($B31,$Z$18:$Z$23,0),MATCH(U$25,$AA$17:$AF$17,0)))+IF(ISERROR(INDEX($AI$18:$AN$23,MATCH($B31,$AH$18:$AH$23,0),MATCH(U$25,$AI$17:$AN$17,0))),0,INDEX($AI$18:$AN$23,MATCH($B31,$AH$18:$AH$23,0),MATCH(U$25,$AI$17:$AN$17,0)))+IF(ISERROR(INDEX($AQ$18:$AV$23,MATCH($B31,$AP$18:$AP$23,0),MATCH(U$25,$AQ$17:$AV$17,0))),0,INDEX($AQ$18:$AV$23,MATCH($B31,$AP$18:$AP$23,0),MATCH(U$25,$AQ$17:$AV$17,0)))+IF(ISERROR(INDEX(#REF!,MATCH($B31,#REF!,0),MATCH(U$25,#REF!,0))),0,INDEX(#REF!,MATCH($B31,#REF!,0),MATCH(U$25,#REF!,0)))+IF(ISERROR(INDEX(#REF!,MATCH($B31,#REF!,0),MATCH(U$25,#REF!,0))),0,INDEX(#REF!,MATCH($B31,#REF!,0),MATCH(U$25,#REF!,0)))+IF(ISERROR(INDEX(#REF!,MATCH($B31,#REF!,0),MATCH(U$25,#REF!,0))),0,INDEX(#REF!,MATCH($B31,#REF!,0),MATCH(U$25,#REF!,0)))</f>
        <v>0</v>
      </c>
      <c r="V31" s="101">
        <f>IF(ISERROR(INDEX($C$18:$H$23,MATCH($B31,$B$18:$B$23,0),MATCH(V$25,$C$17:$H$17,0))),0,INDEX($C$18:$H$23,MATCH($B31,$B$18:$B$23,0),MATCH(V$25,$C$17:$H$17,0)))+IF(ISERROR(INDEX($K$18:$P$23,MATCH($B31,$J$18:$J$23,0),MATCH(V$25,$K$17:$P$17,0))),0,INDEX($K$18:$P$23,MATCH($B31,$J$18:$J$23,0),MATCH(V$25,$K$17:$P$17,0)))+IF(ISERROR(INDEX($S$18:$X$23,MATCH($B31,$R$18:$R$23,0),MATCH(V$25,$S$17:$X$17,0))),0,INDEX($S$18:$X$23,MATCH($B31,$R$18:$R$23,0),MATCH(V$25,$S$17:$X$17,0)))+IF(ISERROR(INDEX($AA$18:$AF$23,MATCH($B31,$Z$18:$Z$23,0),MATCH(V$25,$AA$17:$AF$17,0))),0,INDEX($AA$18:$AF$23,MATCH($B31,$Z$18:$Z$23,0),MATCH(V$25,$AA$17:$AF$17,0)))+IF(ISERROR(INDEX($AI$18:$AN$23,MATCH($B31,$AH$18:$AH$23,0),MATCH(V$25,$AI$17:$AN$17,0))),0,INDEX($AI$18:$AN$23,MATCH($B31,$AH$18:$AH$23,0),MATCH(V$25,$AI$17:$AN$17,0)))+IF(ISERROR(INDEX($AQ$18:$AV$23,MATCH($B31,$AP$18:$AP$23,0),MATCH(V$25,$AQ$17:$AV$17,0))),0,INDEX($AQ$18:$AV$23,MATCH($B31,$AP$18:$AP$23,0),MATCH(V$25,$AQ$17:$AV$17,0)))+IF(ISERROR(INDEX(#REF!,MATCH($B31,#REF!,0),MATCH(V$25,#REF!,0))),0,INDEX(#REF!,MATCH($B31,#REF!,0),MATCH(V$25,#REF!,0)))+IF(ISERROR(INDEX(#REF!,MATCH($B31,#REF!,0),MATCH(V$25,#REF!,0))),0,INDEX(#REF!,MATCH($B31,#REF!,0),MATCH(V$25,#REF!,0)))+IF(ISERROR(INDEX(#REF!,MATCH($B31,#REF!,0),MATCH(V$25,#REF!,0))),0,INDEX(#REF!,MATCH($B31,#REF!,0),MATCH(V$25,#REF!,0)))</f>
        <v>0</v>
      </c>
      <c r="W31" s="101">
        <f>IF(ISERROR(INDEX($C$18:$H$23,MATCH($B31,$B$18:$B$23,0),MATCH(W$25,$C$17:$H$17,0))),0,INDEX($C$18:$H$23,MATCH($B31,$B$18:$B$23,0),MATCH(W$25,$C$17:$H$17,0)))+IF(ISERROR(INDEX($K$18:$P$23,MATCH($B31,$J$18:$J$23,0),MATCH(W$25,$K$17:$P$17,0))),0,INDEX($K$18:$P$23,MATCH($B31,$J$18:$J$23,0),MATCH(W$25,$K$17:$P$17,0)))+IF(ISERROR(INDEX($S$18:$X$23,MATCH($B31,$R$18:$R$23,0),MATCH(W$25,$S$17:$X$17,0))),0,INDEX($S$18:$X$23,MATCH($B31,$R$18:$R$23,0),MATCH(W$25,$S$17:$X$17,0)))+IF(ISERROR(INDEX($AA$18:$AF$23,MATCH($B31,$Z$18:$Z$23,0),MATCH(W$25,$AA$17:$AF$17,0))),0,INDEX($AA$18:$AF$23,MATCH($B31,$Z$18:$Z$23,0),MATCH(W$25,$AA$17:$AF$17,0)))+IF(ISERROR(INDEX($AI$18:$AN$23,MATCH($B31,$AH$18:$AH$23,0),MATCH(W$25,$AI$17:$AN$17,0))),0,INDEX($AI$18:$AN$23,MATCH($B31,$AH$18:$AH$23,0),MATCH(W$25,$AI$17:$AN$17,0)))+IF(ISERROR(INDEX($AQ$18:$AV$23,MATCH($B31,$AP$18:$AP$23,0),MATCH(W$25,$AQ$17:$AV$17,0))),0,INDEX($AQ$18:$AV$23,MATCH($B31,$AP$18:$AP$23,0),MATCH(W$25,$AQ$17:$AV$17,0)))+IF(ISERROR(INDEX(#REF!,MATCH($B31,#REF!,0),MATCH(W$25,#REF!,0))),0,INDEX(#REF!,MATCH($B31,#REF!,0),MATCH(W$25,#REF!,0)))+IF(ISERROR(INDEX(#REF!,MATCH($B31,#REF!,0),MATCH(W$25,#REF!,0))),0,INDEX(#REF!,MATCH($B31,#REF!,0),MATCH(W$25,#REF!,0)))+IF(ISERROR(INDEX(#REF!,MATCH($B31,#REF!,0),MATCH(W$25,#REF!,0))),0,INDEX(#REF!,MATCH($B31,#REF!,0),MATCH(W$25,#REF!,0)))</f>
        <v>0</v>
      </c>
      <c r="X31" s="87"/>
      <c r="Y31" s="87"/>
      <c r="Z31" s="87"/>
      <c r="AA31" s="87"/>
      <c r="AB31" s="87"/>
      <c r="AC31" s="87"/>
      <c r="AD31" s="87"/>
      <c r="AE31" s="87"/>
      <c r="AF31" s="87"/>
      <c r="AG31" s="87"/>
      <c r="AI31" s="102"/>
      <c r="AJ31" s="102"/>
      <c r="AK31" s="102"/>
      <c r="AL31" s="102"/>
      <c r="AM31" s="102"/>
      <c r="AN31" s="102"/>
      <c r="AO31" s="102"/>
      <c r="AP31" s="102"/>
      <c r="AQ31" s="102"/>
      <c r="AR31" s="102"/>
      <c r="AS31" s="102"/>
    </row>
    <row r="32" spans="1:48" hidden="1" outlineLevel="1" x14ac:dyDescent="0.25">
      <c r="B32" s="98">
        <v>7</v>
      </c>
      <c r="C32" s="99">
        <f>IF(ISERROR(INDEX($C$18:$H$23,MATCH($B32,$B$18:$B$23,0),MATCH(C$25,$C$17:$H$17,0))),0,INDEX($C$18:$H$23,MATCH($B32,$B$18:$B$23,0),MATCH(C$25,$C$17:$H$17,0)))+IF(ISERROR(INDEX($K$18:$P$23,MATCH($B32,$J$18:$J$23,0),MATCH(C$25,$K$17:$P$17,0))),0,INDEX($K$18:$P$23,MATCH($B32,$J$18:$J$23,0),MATCH(C$25,$K$17:$P$17,0)))+IF(ISERROR(INDEX($S$18:$X$23,MATCH($B32,$R$18:$R$23,0),MATCH(C$25,$S$17:$X$17,0))),0,INDEX($S$18:$X$23,MATCH($B32,$R$18:$R$23,0),MATCH(C$25,$S$17:$X$17,0)))+IF(ISERROR(INDEX($AA$18:$AF$23,MATCH($B32,$Z$18:$Z$23,0),MATCH(C$25,$AA$17:$AF$17,0))),0,INDEX($AA$18:$AF$23,MATCH($B32,$Z$18:$Z$23,0),MATCH(C$25,$AA$17:$AF$17,0)))+IF(ISERROR(INDEX($AI$18:$AN$23,MATCH($B32,$AH$18:$AH$23,0),MATCH(C$25,$AI$17:$AN$17,0))),0,INDEX($AI$18:$AN$23,MATCH($B32,$AH$18:$AH$23,0),MATCH(C$25,$AI$17:$AN$17,0)))+IF(ISERROR(INDEX($AQ$18:$AV$23,MATCH($B32,$AP$18:$AP$23,0),MATCH(C$25,$AQ$17:$AV$17,0))),0,INDEX($AQ$18:$AV$23,MATCH($B32,$AP$18:$AP$23,0),MATCH(C$25,$AQ$17:$AV$17,0)))+IF(ISERROR(INDEX(#REF!,MATCH($B32,#REF!,0),MATCH(C$25,#REF!,0))),0,INDEX(#REF!,MATCH($B32,#REF!,0),MATCH(C$25,#REF!,0)))+IF(ISERROR(INDEX(#REF!,MATCH($B32,#REF!,0),MATCH(C$25,#REF!,0))),0,INDEX(#REF!,MATCH($B32,#REF!,0),MATCH(C$25,#REF!,0)))+IF(ISERROR(INDEX(#REF!,MATCH($B32,#REF!,0),MATCH(C$25,#REF!,0))),0,INDEX(#REF!,MATCH($B32,#REF!,0),MATCH(C$25,#REF!,0)))</f>
        <v>0</v>
      </c>
      <c r="D32" s="100">
        <f>IF(ISERROR(INDEX($C$18:$H$23,MATCH($B32,$B$18:$B$23,0),MATCH(D$25,$C$17:$H$17,0))),0,INDEX($C$18:$H$23,MATCH($B32,$B$18:$B$23,0),MATCH(D$25,$C$17:$H$17,0)))+IF(ISERROR(INDEX($K$18:$P$23,MATCH($B32,$J$18:$J$23,0),MATCH(D$25,$K$17:$P$17,0))),0,INDEX($K$18:$P$23,MATCH($B32,$J$18:$J$23,0),MATCH(D$25,$K$17:$P$17,0)))+IF(ISERROR(INDEX($S$18:$X$23,MATCH($B32,$R$18:$R$23,0),MATCH(D$25,$S$17:$X$17,0))),0,INDEX($S$18:$X$23,MATCH($B32,$R$18:$R$23,0),MATCH(D$25,$S$17:$X$17,0)))+IF(ISERROR(INDEX($AA$18:$AF$23,MATCH($B32,$Z$18:$Z$23,0),MATCH(D$25,$AA$17:$AF$17,0))),0,INDEX($AA$18:$AF$23,MATCH($B32,$Z$18:$Z$23,0),MATCH(D$25,$AA$17:$AF$17,0)))+IF(ISERROR(INDEX($AI$18:$AN$23,MATCH($B32,$AH$18:$AH$23,0),MATCH(D$25,$AI$17:$AN$17,0))),0,INDEX($AI$18:$AN$23,MATCH($B32,$AH$18:$AH$23,0),MATCH(D$25,$AI$17:$AN$17,0)))+IF(ISERROR(INDEX($AQ$18:$AV$23,MATCH($B32,$AP$18:$AP$23,0),MATCH(D$25,$AQ$17:$AV$17,0))),0,INDEX($AQ$18:$AV$23,MATCH($B32,$AP$18:$AP$23,0),MATCH(D$25,$AQ$17:$AV$17,0)))+IF(ISERROR(INDEX(#REF!,MATCH($B32,#REF!,0),MATCH(D$25,#REF!,0))),0,INDEX(#REF!,MATCH($B32,#REF!,0),MATCH(D$25,#REF!,0)))+IF(ISERROR(INDEX(#REF!,MATCH($B32,#REF!,0),MATCH(D$25,#REF!,0))),0,INDEX(#REF!,MATCH($B32,#REF!,0),MATCH(D$25,#REF!,0)))+IF(ISERROR(INDEX(#REF!,MATCH($B32,#REF!,0),MATCH(D$25,#REF!,0))),0,INDEX(#REF!,MATCH($B32,#REF!,0),MATCH(D$25,#REF!,0)))</f>
        <v>0</v>
      </c>
      <c r="E32" s="100">
        <f>IF(ISERROR(INDEX($C$18:$H$23,MATCH($B32,$B$18:$B$23,0),MATCH(E$25,$C$17:$H$17,0))),0,INDEX($C$18:$H$23,MATCH($B32,$B$18:$B$23,0),MATCH(E$25,$C$17:$H$17,0)))+IF(ISERROR(INDEX($K$18:$P$23,MATCH($B32,$J$18:$J$23,0),MATCH(E$25,$K$17:$P$17,0))),0,INDEX($K$18:$P$23,MATCH($B32,$J$18:$J$23,0),MATCH(E$25,$K$17:$P$17,0)))+IF(ISERROR(INDEX($S$18:$X$23,MATCH($B32,$R$18:$R$23,0),MATCH(E$25,$S$17:$X$17,0))),0,INDEX($S$18:$X$23,MATCH($B32,$R$18:$R$23,0),MATCH(E$25,$S$17:$X$17,0)))+IF(ISERROR(INDEX($AA$18:$AF$23,MATCH($B32,$Z$18:$Z$23,0),MATCH(E$25,$AA$17:$AF$17,0))),0,INDEX($AA$18:$AF$23,MATCH($B32,$Z$18:$Z$23,0),MATCH(E$25,$AA$17:$AF$17,0)))+IF(ISERROR(INDEX($AI$18:$AN$23,MATCH($B32,$AH$18:$AH$23,0),MATCH(E$25,$AI$17:$AN$17,0))),0,INDEX($AI$18:$AN$23,MATCH($B32,$AH$18:$AH$23,0),MATCH(E$25,$AI$17:$AN$17,0)))+IF(ISERROR(INDEX($AQ$18:$AV$23,MATCH($B32,$AP$18:$AP$23,0),MATCH(E$25,$AQ$17:$AV$17,0))),0,INDEX($AQ$18:$AV$23,MATCH($B32,$AP$18:$AP$23,0),MATCH(E$25,$AQ$17:$AV$17,0)))+IF(ISERROR(INDEX(#REF!,MATCH($B32,#REF!,0),MATCH(E$25,#REF!,0))),0,INDEX(#REF!,MATCH($B32,#REF!,0),MATCH(E$25,#REF!,0)))+IF(ISERROR(INDEX(#REF!,MATCH($B32,#REF!,0),MATCH(E$25,#REF!,0))),0,INDEX(#REF!,MATCH($B32,#REF!,0),MATCH(E$25,#REF!,0)))+IF(ISERROR(INDEX(#REF!,MATCH($B32,#REF!,0),MATCH(E$25,#REF!,0))),0,INDEX(#REF!,MATCH($B32,#REF!,0),MATCH(E$25,#REF!,0)))</f>
        <v>0</v>
      </c>
      <c r="F32" s="100">
        <f>IF(ISERROR(INDEX($C$18:$H$23,MATCH($B32,$B$18:$B$23,0),MATCH(F$25,$C$17:$H$17,0))),0,INDEX($C$18:$H$23,MATCH($B32,$B$18:$B$23,0),MATCH(F$25,$C$17:$H$17,0)))+IF(ISERROR(INDEX($K$18:$P$23,MATCH($B32,$J$18:$J$23,0),MATCH(F$25,$K$17:$P$17,0))),0,INDEX($K$18:$P$23,MATCH($B32,$J$18:$J$23,0),MATCH(F$25,$K$17:$P$17,0)))+IF(ISERROR(INDEX($S$18:$X$23,MATCH($B32,$R$18:$R$23,0),MATCH(F$25,$S$17:$X$17,0))),0,INDEX($S$18:$X$23,MATCH($B32,$R$18:$R$23,0),MATCH(F$25,$S$17:$X$17,0)))+IF(ISERROR(INDEX($AA$18:$AF$23,MATCH($B32,$Z$18:$Z$23,0),MATCH(F$25,$AA$17:$AF$17,0))),0,INDEX($AA$18:$AF$23,MATCH($B32,$Z$18:$Z$23,0),MATCH(F$25,$AA$17:$AF$17,0)))+IF(ISERROR(INDEX($AI$18:$AN$23,MATCH($B32,$AH$18:$AH$23,0),MATCH(F$25,$AI$17:$AN$17,0))),0,INDEX($AI$18:$AN$23,MATCH($B32,$AH$18:$AH$23,0),MATCH(F$25,$AI$17:$AN$17,0)))+IF(ISERROR(INDEX($AQ$18:$AV$23,MATCH($B32,$AP$18:$AP$23,0),MATCH(F$25,$AQ$17:$AV$17,0))),0,INDEX($AQ$18:$AV$23,MATCH($B32,$AP$18:$AP$23,0),MATCH(F$25,$AQ$17:$AV$17,0)))+IF(ISERROR(INDEX(#REF!,MATCH($B32,#REF!,0),MATCH(F$25,#REF!,0))),0,INDEX(#REF!,MATCH($B32,#REF!,0),MATCH(F$25,#REF!,0)))+IF(ISERROR(INDEX(#REF!,MATCH($B32,#REF!,0),MATCH(F$25,#REF!,0))),0,INDEX(#REF!,MATCH($B32,#REF!,0),MATCH(F$25,#REF!,0)))+IF(ISERROR(INDEX(#REF!,MATCH($B32,#REF!,0),MATCH(F$25,#REF!,0))),0,INDEX(#REF!,MATCH($B32,#REF!,0),MATCH(F$25,#REF!,0)))</f>
        <v>0</v>
      </c>
      <c r="G32" s="100">
        <f>IF(ISERROR(INDEX($C$18:$H$23,MATCH($B32,$B$18:$B$23,0),MATCH(G$25,$C$17:$H$17,0))),0,INDEX($C$18:$H$23,MATCH($B32,$B$18:$B$23,0),MATCH(G$25,$C$17:$H$17,0)))+IF(ISERROR(INDEX($K$18:$P$23,MATCH($B32,$J$18:$J$23,0),MATCH(G$25,$K$17:$P$17,0))),0,INDEX($K$18:$P$23,MATCH($B32,$J$18:$J$23,0),MATCH(G$25,$K$17:$P$17,0)))+IF(ISERROR(INDEX($S$18:$X$23,MATCH($B32,$R$18:$R$23,0),MATCH(G$25,$S$17:$X$17,0))),0,INDEX($S$18:$X$23,MATCH($B32,$R$18:$R$23,0),MATCH(G$25,$S$17:$X$17,0)))+IF(ISERROR(INDEX($AA$18:$AF$23,MATCH($B32,$Z$18:$Z$23,0),MATCH(G$25,$AA$17:$AF$17,0))),0,INDEX($AA$18:$AF$23,MATCH($B32,$Z$18:$Z$23,0),MATCH(G$25,$AA$17:$AF$17,0)))+IF(ISERROR(INDEX($AI$18:$AN$23,MATCH($B32,$AH$18:$AH$23,0),MATCH(G$25,$AI$17:$AN$17,0))),0,INDEX($AI$18:$AN$23,MATCH($B32,$AH$18:$AH$23,0),MATCH(G$25,$AI$17:$AN$17,0)))+IF(ISERROR(INDEX($AQ$18:$AV$23,MATCH($B32,$AP$18:$AP$23,0),MATCH(G$25,$AQ$17:$AV$17,0))),0,INDEX($AQ$18:$AV$23,MATCH($B32,$AP$18:$AP$23,0),MATCH(G$25,$AQ$17:$AV$17,0)))+IF(ISERROR(INDEX(#REF!,MATCH($B32,#REF!,0),MATCH(G$25,#REF!,0))),0,INDEX(#REF!,MATCH($B32,#REF!,0),MATCH(G$25,#REF!,0)))+IF(ISERROR(INDEX(#REF!,MATCH($B32,#REF!,0),MATCH(G$25,#REF!,0))),0,INDEX(#REF!,MATCH($B32,#REF!,0),MATCH(G$25,#REF!,0)))+IF(ISERROR(INDEX(#REF!,MATCH($B32,#REF!,0),MATCH(G$25,#REF!,0))),0,INDEX(#REF!,MATCH($B32,#REF!,0),MATCH(G$25,#REF!,0)))</f>
        <v>0</v>
      </c>
      <c r="H32" s="100">
        <f>IF(ISERROR(INDEX($C$18:$H$23,MATCH($B32,$B$18:$B$23,0),MATCH(H$25,$C$17:$H$17,0))),0,INDEX($C$18:$H$23,MATCH($B32,$B$18:$B$23,0),MATCH(H$25,$C$17:$H$17,0)))+IF(ISERROR(INDEX($K$18:$P$23,MATCH($B32,$J$18:$J$23,0),MATCH(H$25,$K$17:$P$17,0))),0,INDEX($K$18:$P$23,MATCH($B32,$J$18:$J$23,0),MATCH(H$25,$K$17:$P$17,0)))+IF(ISERROR(INDEX($S$18:$X$23,MATCH($B32,$R$18:$R$23,0),MATCH(H$25,$S$17:$X$17,0))),0,INDEX($S$18:$X$23,MATCH($B32,$R$18:$R$23,0),MATCH(H$25,$S$17:$X$17,0)))+IF(ISERROR(INDEX($AA$18:$AF$23,MATCH($B32,$Z$18:$Z$23,0),MATCH(H$25,$AA$17:$AF$17,0))),0,INDEX($AA$18:$AF$23,MATCH($B32,$Z$18:$Z$23,0),MATCH(H$25,$AA$17:$AF$17,0)))+IF(ISERROR(INDEX($AI$18:$AN$23,MATCH($B32,$AH$18:$AH$23,0),MATCH(H$25,$AI$17:$AN$17,0))),0,INDEX($AI$18:$AN$23,MATCH($B32,$AH$18:$AH$23,0),MATCH(H$25,$AI$17:$AN$17,0)))+IF(ISERROR(INDEX($AQ$18:$AV$23,MATCH($B32,$AP$18:$AP$23,0),MATCH(H$25,$AQ$17:$AV$17,0))),0,INDEX($AQ$18:$AV$23,MATCH($B32,$AP$18:$AP$23,0),MATCH(H$25,$AQ$17:$AV$17,0)))+IF(ISERROR(INDEX(#REF!,MATCH($B32,#REF!,0),MATCH(H$25,#REF!,0))),0,INDEX(#REF!,MATCH($B32,#REF!,0),MATCH(H$25,#REF!,0)))+IF(ISERROR(INDEX(#REF!,MATCH($B32,#REF!,0),MATCH(H$25,#REF!,0))),0,INDEX(#REF!,MATCH($B32,#REF!,0),MATCH(H$25,#REF!,0)))+IF(ISERROR(INDEX(#REF!,MATCH($B32,#REF!,0),MATCH(H$25,#REF!,0))),0,INDEX(#REF!,MATCH($B32,#REF!,0),MATCH(H$25,#REF!,0)))</f>
        <v>0</v>
      </c>
      <c r="I32" s="100">
        <f>IF(ISERROR(INDEX($C$18:$H$23,MATCH($B32,$B$18:$B$23,0),MATCH(I$25,$C$17:$H$17,0))),0,INDEX($C$18:$H$23,MATCH($B32,$B$18:$B$23,0),MATCH(I$25,$C$17:$H$17,0)))+IF(ISERROR(INDEX($K$18:$P$23,MATCH($B32,$J$18:$J$23,0),MATCH(I$25,$K$17:$P$17,0))),0,INDEX($K$18:$P$23,MATCH($B32,$J$18:$J$23,0),MATCH(I$25,$K$17:$P$17,0)))+IF(ISERROR(INDEX($S$18:$X$23,MATCH($B32,$R$18:$R$23,0),MATCH(I$25,$S$17:$X$17,0))),0,INDEX($S$18:$X$23,MATCH($B32,$R$18:$R$23,0),MATCH(I$25,$S$17:$X$17,0)))+IF(ISERROR(INDEX($AA$18:$AF$23,MATCH($B32,$Z$18:$Z$23,0),MATCH(I$25,$AA$17:$AF$17,0))),0,INDEX($AA$18:$AF$23,MATCH($B32,$Z$18:$Z$23,0),MATCH(I$25,$AA$17:$AF$17,0)))+IF(ISERROR(INDEX($AI$18:$AN$23,MATCH($B32,$AH$18:$AH$23,0),MATCH(I$25,$AI$17:$AN$17,0))),0,INDEX($AI$18:$AN$23,MATCH($B32,$AH$18:$AH$23,0),MATCH(I$25,$AI$17:$AN$17,0)))+IF(ISERROR(INDEX($AQ$18:$AV$23,MATCH($B32,$AP$18:$AP$23,0),MATCH(I$25,$AQ$17:$AV$17,0))),0,INDEX($AQ$18:$AV$23,MATCH($B32,$AP$18:$AP$23,0),MATCH(I$25,$AQ$17:$AV$17,0)))+IF(ISERROR(INDEX(#REF!,MATCH($B32,#REF!,0),MATCH(I$25,#REF!,0))),0,INDEX(#REF!,MATCH($B32,#REF!,0),MATCH(I$25,#REF!,0)))+IF(ISERROR(INDEX(#REF!,MATCH($B32,#REF!,0),MATCH(I$25,#REF!,0))),0,INDEX(#REF!,MATCH($B32,#REF!,0),MATCH(I$25,#REF!,0)))+IF(ISERROR(INDEX(#REF!,MATCH($B32,#REF!,0),MATCH(I$25,#REF!,0))),0,INDEX(#REF!,MATCH($B32,#REF!,0),MATCH(I$25,#REF!,0)))</f>
        <v>0</v>
      </c>
      <c r="J32" s="100">
        <f>IF(ISERROR(INDEX($C$18:$H$23,MATCH($B32,$B$18:$B$23,0),MATCH(J$25,$C$17:$H$17,0))),0,INDEX($C$18:$H$23,MATCH($B32,$B$18:$B$23,0),MATCH(J$25,$C$17:$H$17,0)))+IF(ISERROR(INDEX($K$18:$P$23,MATCH($B32,$J$18:$J$23,0),MATCH(J$25,$K$17:$P$17,0))),0,INDEX($K$18:$P$23,MATCH($B32,$J$18:$J$23,0),MATCH(J$25,$K$17:$P$17,0)))+IF(ISERROR(INDEX($S$18:$X$23,MATCH($B32,$R$18:$R$23,0),MATCH(J$25,$S$17:$X$17,0))),0,INDEX($S$18:$X$23,MATCH($B32,$R$18:$R$23,0),MATCH(J$25,$S$17:$X$17,0)))+IF(ISERROR(INDEX($AA$18:$AF$23,MATCH($B32,$Z$18:$Z$23,0),MATCH(J$25,$AA$17:$AF$17,0))),0,INDEX($AA$18:$AF$23,MATCH($B32,$Z$18:$Z$23,0),MATCH(J$25,$AA$17:$AF$17,0)))+IF(ISERROR(INDEX($AI$18:$AN$23,MATCH($B32,$AH$18:$AH$23,0),MATCH(J$25,$AI$17:$AN$17,0))),0,INDEX($AI$18:$AN$23,MATCH($B32,$AH$18:$AH$23,0),MATCH(J$25,$AI$17:$AN$17,0)))+IF(ISERROR(INDEX($AQ$18:$AV$23,MATCH($B32,$AP$18:$AP$23,0),MATCH(J$25,$AQ$17:$AV$17,0))),0,INDEX($AQ$18:$AV$23,MATCH($B32,$AP$18:$AP$23,0),MATCH(J$25,$AQ$17:$AV$17,0)))+IF(ISERROR(INDEX(#REF!,MATCH($B32,#REF!,0),MATCH(J$25,#REF!,0))),0,INDEX(#REF!,MATCH($B32,#REF!,0),MATCH(J$25,#REF!,0)))+IF(ISERROR(INDEX(#REF!,MATCH($B32,#REF!,0),MATCH(J$25,#REF!,0))),0,INDEX(#REF!,MATCH($B32,#REF!,0),MATCH(J$25,#REF!,0)))+IF(ISERROR(INDEX(#REF!,MATCH($B32,#REF!,0),MATCH(J$25,#REF!,0))),0,INDEX(#REF!,MATCH($B32,#REF!,0),MATCH(J$25,#REF!,0)))</f>
        <v>0</v>
      </c>
      <c r="K32" s="100">
        <f>IF(ISERROR(INDEX($C$18:$H$23,MATCH($B32,$B$18:$B$23,0),MATCH(K$25,$C$17:$H$17,0))),0,INDEX($C$18:$H$23,MATCH($B32,$B$18:$B$23,0),MATCH(K$25,$C$17:$H$17,0)))+IF(ISERROR(INDEX($K$18:$P$23,MATCH($B32,$J$18:$J$23,0),MATCH(K$25,$K$17:$P$17,0))),0,INDEX($K$18:$P$23,MATCH($B32,$J$18:$J$23,0),MATCH(K$25,$K$17:$P$17,0)))+IF(ISERROR(INDEX($S$18:$X$23,MATCH($B32,$R$18:$R$23,0),MATCH(K$25,$S$17:$X$17,0))),0,INDEX($S$18:$X$23,MATCH($B32,$R$18:$R$23,0),MATCH(K$25,$S$17:$X$17,0)))+IF(ISERROR(INDEX($AA$18:$AF$23,MATCH($B32,$Z$18:$Z$23,0),MATCH(K$25,$AA$17:$AF$17,0))),0,INDEX($AA$18:$AF$23,MATCH($B32,$Z$18:$Z$23,0),MATCH(K$25,$AA$17:$AF$17,0)))+IF(ISERROR(INDEX($AI$18:$AN$23,MATCH($B32,$AH$18:$AH$23,0),MATCH(K$25,$AI$17:$AN$17,0))),0,INDEX($AI$18:$AN$23,MATCH($B32,$AH$18:$AH$23,0),MATCH(K$25,$AI$17:$AN$17,0)))+IF(ISERROR(INDEX($AQ$18:$AV$23,MATCH($B32,$AP$18:$AP$23,0),MATCH(K$25,$AQ$17:$AV$17,0))),0,INDEX($AQ$18:$AV$23,MATCH($B32,$AP$18:$AP$23,0),MATCH(K$25,$AQ$17:$AV$17,0)))+IF(ISERROR(INDEX(#REF!,MATCH($B32,#REF!,0),MATCH(K$25,#REF!,0))),0,INDEX(#REF!,MATCH($B32,#REF!,0),MATCH(K$25,#REF!,0)))+IF(ISERROR(INDEX(#REF!,MATCH($B32,#REF!,0),MATCH(K$25,#REF!,0))),0,INDEX(#REF!,MATCH($B32,#REF!,0),MATCH(K$25,#REF!,0)))+IF(ISERROR(INDEX(#REF!,MATCH($B32,#REF!,0),MATCH(K$25,#REF!,0))),0,INDEX(#REF!,MATCH($B32,#REF!,0),MATCH(K$25,#REF!,0)))</f>
        <v>0</v>
      </c>
      <c r="L32" s="100">
        <f>IF(ISERROR(INDEX($C$18:$H$23,MATCH($B32,$B$18:$B$23,0),MATCH(L$25,$C$17:$H$17,0))),0,INDEX($C$18:$H$23,MATCH($B32,$B$18:$B$23,0),MATCH(L$25,$C$17:$H$17,0)))+IF(ISERROR(INDEX($K$18:$P$23,MATCH($B32,$J$18:$J$23,0),MATCH(L$25,$K$17:$P$17,0))),0,INDEX($K$18:$P$23,MATCH($B32,$J$18:$J$23,0),MATCH(L$25,$K$17:$P$17,0)))+IF(ISERROR(INDEX($S$18:$X$23,MATCH($B32,$R$18:$R$23,0),MATCH(L$25,$S$17:$X$17,0))),0,INDEX($S$18:$X$23,MATCH($B32,$R$18:$R$23,0),MATCH(L$25,$S$17:$X$17,0)))+IF(ISERROR(INDEX($AA$18:$AF$23,MATCH($B32,$Z$18:$Z$23,0),MATCH(L$25,$AA$17:$AF$17,0))),0,INDEX($AA$18:$AF$23,MATCH($B32,$Z$18:$Z$23,0),MATCH(L$25,$AA$17:$AF$17,0)))+IF(ISERROR(INDEX($AI$18:$AN$23,MATCH($B32,$AH$18:$AH$23,0),MATCH(L$25,$AI$17:$AN$17,0))),0,INDEX($AI$18:$AN$23,MATCH($B32,$AH$18:$AH$23,0),MATCH(L$25,$AI$17:$AN$17,0)))+IF(ISERROR(INDEX($AQ$18:$AV$23,MATCH($B32,$AP$18:$AP$23,0),MATCH(L$25,$AQ$17:$AV$17,0))),0,INDEX($AQ$18:$AV$23,MATCH($B32,$AP$18:$AP$23,0),MATCH(L$25,$AQ$17:$AV$17,0)))+IF(ISERROR(INDEX(#REF!,MATCH($B32,#REF!,0),MATCH(L$25,#REF!,0))),0,INDEX(#REF!,MATCH($B32,#REF!,0),MATCH(L$25,#REF!,0)))+IF(ISERROR(INDEX(#REF!,MATCH($B32,#REF!,0),MATCH(L$25,#REF!,0))),0,INDEX(#REF!,MATCH($B32,#REF!,0),MATCH(L$25,#REF!,0)))+IF(ISERROR(INDEX(#REF!,MATCH($B32,#REF!,0),MATCH(L$25,#REF!,0))),0,INDEX(#REF!,MATCH($B32,#REF!,0),MATCH(L$25,#REF!,0)))</f>
        <v>0</v>
      </c>
      <c r="M32" s="101">
        <f>IF(ISERROR(INDEX($C$18:$H$23,MATCH($B32,$B$18:$B$23,0),MATCH(M$25,$C$17:$H$17,0))),0,INDEX($C$18:$H$23,MATCH($B32,$B$18:$B$23,0),MATCH(M$25,$C$17:$H$17,0)))+IF(ISERROR(INDEX($K$18:$P$23,MATCH($B32,$J$18:$J$23,0),MATCH(M$25,$K$17:$P$17,0))),0,INDEX($K$18:$P$23,MATCH($B32,$J$18:$J$23,0),MATCH(M$25,$K$17:$P$17,0)))+IF(ISERROR(INDEX($S$18:$X$23,MATCH($B32,$R$18:$R$23,0),MATCH(M$25,$S$17:$X$17,0))),0,INDEX($S$18:$X$23,MATCH($B32,$R$18:$R$23,0),MATCH(M$25,$S$17:$X$17,0)))+IF(ISERROR(INDEX($AA$18:$AF$23,MATCH($B32,$Z$18:$Z$23,0),MATCH(M$25,$AA$17:$AF$17,0))),0,INDEX($AA$18:$AF$23,MATCH($B32,$Z$18:$Z$23,0),MATCH(M$25,$AA$17:$AF$17,0)))+IF(ISERROR(INDEX($AI$18:$AN$23,MATCH($B32,$AH$18:$AH$23,0),MATCH(M$25,$AI$17:$AN$17,0))),0,INDEX($AI$18:$AN$23,MATCH($B32,$AH$18:$AH$23,0),MATCH(M$25,$AI$17:$AN$17,0)))+IF(ISERROR(INDEX($AQ$18:$AV$23,MATCH($B32,$AP$18:$AP$23,0),MATCH(M$25,$AQ$17:$AV$17,0))),0,INDEX($AQ$18:$AV$23,MATCH($B32,$AP$18:$AP$23,0),MATCH(M$25,$AQ$17:$AV$17,0)))+IF(ISERROR(INDEX(#REF!,MATCH($B32,#REF!,0),MATCH(M$25,#REF!,0))),0,INDEX(#REF!,MATCH($B32,#REF!,0),MATCH(M$25,#REF!,0)))+IF(ISERROR(INDEX(#REF!,MATCH($B32,#REF!,0),MATCH(M$25,#REF!,0))),0,INDEX(#REF!,MATCH($B32,#REF!,0),MATCH(M$25,#REF!,0)))+IF(ISERROR(INDEX(#REF!,MATCH($B32,#REF!,0),MATCH(M$25,#REF!,0))),0,INDEX(#REF!,MATCH($B32,#REF!,0),MATCH(M$25,#REF!,0)))</f>
        <v>0</v>
      </c>
      <c r="N32" s="101">
        <f>IF(ISERROR(INDEX($C$18:$H$23,MATCH($B32,$B$18:$B$23,0),MATCH(N$25,$C$17:$H$17,0))),0,INDEX($C$18:$H$23,MATCH($B32,$B$18:$B$23,0),MATCH(N$25,$C$17:$H$17,0)))+IF(ISERROR(INDEX($K$18:$P$23,MATCH($B32,$J$18:$J$23,0),MATCH(N$25,$K$17:$P$17,0))),0,INDEX($K$18:$P$23,MATCH($B32,$J$18:$J$23,0),MATCH(N$25,$K$17:$P$17,0)))+IF(ISERROR(INDEX($S$18:$X$23,MATCH($B32,$R$18:$R$23,0),MATCH(N$25,$S$17:$X$17,0))),0,INDEX($S$18:$X$23,MATCH($B32,$R$18:$R$23,0),MATCH(N$25,$S$17:$X$17,0)))+IF(ISERROR(INDEX($AA$18:$AF$23,MATCH($B32,$Z$18:$Z$23,0),MATCH(N$25,$AA$17:$AF$17,0))),0,INDEX($AA$18:$AF$23,MATCH($B32,$Z$18:$Z$23,0),MATCH(N$25,$AA$17:$AF$17,0)))+IF(ISERROR(INDEX($AI$18:$AN$23,MATCH($B32,$AH$18:$AH$23,0),MATCH(N$25,$AI$17:$AN$17,0))),0,INDEX($AI$18:$AN$23,MATCH($B32,$AH$18:$AH$23,0),MATCH(N$25,$AI$17:$AN$17,0)))+IF(ISERROR(INDEX($AQ$18:$AV$23,MATCH($B32,$AP$18:$AP$23,0),MATCH(N$25,$AQ$17:$AV$17,0))),0,INDEX($AQ$18:$AV$23,MATCH($B32,$AP$18:$AP$23,0),MATCH(N$25,$AQ$17:$AV$17,0)))+IF(ISERROR(INDEX(#REF!,MATCH($B32,#REF!,0),MATCH(N$25,#REF!,0))),0,INDEX(#REF!,MATCH($B32,#REF!,0),MATCH(N$25,#REF!,0)))+IF(ISERROR(INDEX(#REF!,MATCH($B32,#REF!,0),MATCH(N$25,#REF!,0))),0,INDEX(#REF!,MATCH($B32,#REF!,0),MATCH(N$25,#REF!,0)))+IF(ISERROR(INDEX(#REF!,MATCH($B32,#REF!,0),MATCH(N$25,#REF!,0))),0,INDEX(#REF!,MATCH($B32,#REF!,0),MATCH(N$25,#REF!,0)))</f>
        <v>0</v>
      </c>
      <c r="O32" s="101">
        <f>IF(ISERROR(INDEX($C$18:$H$23,MATCH($B32,$B$18:$B$23,0),MATCH(O$25,$C$17:$H$17,0))),0,INDEX($C$18:$H$23,MATCH($B32,$B$18:$B$23,0),MATCH(O$25,$C$17:$H$17,0)))+IF(ISERROR(INDEX($K$18:$P$23,MATCH($B32,$J$18:$J$23,0),MATCH(O$25,$K$17:$P$17,0))),0,INDEX($K$18:$P$23,MATCH($B32,$J$18:$J$23,0),MATCH(O$25,$K$17:$P$17,0)))+IF(ISERROR(INDEX($S$18:$X$23,MATCH($B32,$R$18:$R$23,0),MATCH(O$25,$S$17:$X$17,0))),0,INDEX($S$18:$X$23,MATCH($B32,$R$18:$R$23,0),MATCH(O$25,$S$17:$X$17,0)))+IF(ISERROR(INDEX($AA$18:$AF$23,MATCH($B32,$Z$18:$Z$23,0),MATCH(O$25,$AA$17:$AF$17,0))),0,INDEX($AA$18:$AF$23,MATCH($B32,$Z$18:$Z$23,0),MATCH(O$25,$AA$17:$AF$17,0)))+IF(ISERROR(INDEX($AI$18:$AN$23,MATCH($B32,$AH$18:$AH$23,0),MATCH(O$25,$AI$17:$AN$17,0))),0,INDEX($AI$18:$AN$23,MATCH($B32,$AH$18:$AH$23,0),MATCH(O$25,$AI$17:$AN$17,0)))+IF(ISERROR(INDEX($AQ$18:$AV$23,MATCH($B32,$AP$18:$AP$23,0),MATCH(O$25,$AQ$17:$AV$17,0))),0,INDEX($AQ$18:$AV$23,MATCH($B32,$AP$18:$AP$23,0),MATCH(O$25,$AQ$17:$AV$17,0)))+IF(ISERROR(INDEX(#REF!,MATCH($B32,#REF!,0),MATCH(O$25,#REF!,0))),0,INDEX(#REF!,MATCH($B32,#REF!,0),MATCH(O$25,#REF!,0)))+IF(ISERROR(INDEX(#REF!,MATCH($B32,#REF!,0),MATCH(O$25,#REF!,0))),0,INDEX(#REF!,MATCH($B32,#REF!,0),MATCH(O$25,#REF!,0)))+IF(ISERROR(INDEX(#REF!,MATCH($B32,#REF!,0),MATCH(O$25,#REF!,0))),0,INDEX(#REF!,MATCH($B32,#REF!,0),MATCH(O$25,#REF!,0)))</f>
        <v>0</v>
      </c>
      <c r="P32" s="101">
        <f>IF(ISERROR(INDEX($C$18:$H$23,MATCH($B32,$B$18:$B$23,0),MATCH(P$25,$C$17:$H$17,0))),0,INDEX($C$18:$H$23,MATCH($B32,$B$18:$B$23,0),MATCH(P$25,$C$17:$H$17,0)))+IF(ISERROR(INDEX($K$18:$P$23,MATCH($B32,$J$18:$J$23,0),MATCH(P$25,$K$17:$P$17,0))),0,INDEX($K$18:$P$23,MATCH($B32,$J$18:$J$23,0),MATCH(P$25,$K$17:$P$17,0)))+IF(ISERROR(INDEX($S$18:$X$23,MATCH($B32,$R$18:$R$23,0),MATCH(P$25,$S$17:$X$17,0))),0,INDEX($S$18:$X$23,MATCH($B32,$R$18:$R$23,0),MATCH(P$25,$S$17:$X$17,0)))+IF(ISERROR(INDEX($AA$18:$AF$23,MATCH($B32,$Z$18:$Z$23,0),MATCH(P$25,$AA$17:$AF$17,0))),0,INDEX($AA$18:$AF$23,MATCH($B32,$Z$18:$Z$23,0),MATCH(P$25,$AA$17:$AF$17,0)))+IF(ISERROR(INDEX($AI$18:$AN$23,MATCH($B32,$AH$18:$AH$23,0),MATCH(P$25,$AI$17:$AN$17,0))),0,INDEX($AI$18:$AN$23,MATCH($B32,$AH$18:$AH$23,0),MATCH(P$25,$AI$17:$AN$17,0)))+IF(ISERROR(INDEX($AQ$18:$AV$23,MATCH($B32,$AP$18:$AP$23,0),MATCH(P$25,$AQ$17:$AV$17,0))),0,INDEX($AQ$18:$AV$23,MATCH($B32,$AP$18:$AP$23,0),MATCH(P$25,$AQ$17:$AV$17,0)))+IF(ISERROR(INDEX(#REF!,MATCH($B32,#REF!,0),MATCH(P$25,#REF!,0))),0,INDEX(#REF!,MATCH($B32,#REF!,0),MATCH(P$25,#REF!,0)))+IF(ISERROR(INDEX(#REF!,MATCH($B32,#REF!,0),MATCH(P$25,#REF!,0))),0,INDEX(#REF!,MATCH($B32,#REF!,0),MATCH(P$25,#REF!,0)))+IF(ISERROR(INDEX(#REF!,MATCH($B32,#REF!,0),MATCH(P$25,#REF!,0))),0,INDEX(#REF!,MATCH($B32,#REF!,0),MATCH(P$25,#REF!,0)))</f>
        <v>0</v>
      </c>
      <c r="Q32" s="101">
        <f>IF(ISERROR(INDEX($C$18:$H$23,MATCH($B32,$B$18:$B$23,0),MATCH(Q$25,$C$17:$H$17,0))),0,INDEX($C$18:$H$23,MATCH($B32,$B$18:$B$23,0),MATCH(Q$25,$C$17:$H$17,0)))+IF(ISERROR(INDEX($K$18:$P$23,MATCH($B32,$J$18:$J$23,0),MATCH(Q$25,$K$17:$P$17,0))),0,INDEX($K$18:$P$23,MATCH($B32,$J$18:$J$23,0),MATCH(Q$25,$K$17:$P$17,0)))+IF(ISERROR(INDEX($S$18:$X$23,MATCH($B32,$R$18:$R$23,0),MATCH(Q$25,$S$17:$X$17,0))),0,INDEX($S$18:$X$23,MATCH($B32,$R$18:$R$23,0),MATCH(Q$25,$S$17:$X$17,0)))+IF(ISERROR(INDEX($AA$18:$AF$23,MATCH($B32,$Z$18:$Z$23,0),MATCH(Q$25,$AA$17:$AF$17,0))),0,INDEX($AA$18:$AF$23,MATCH($B32,$Z$18:$Z$23,0),MATCH(Q$25,$AA$17:$AF$17,0)))+IF(ISERROR(INDEX($AI$18:$AN$23,MATCH($B32,$AH$18:$AH$23,0),MATCH(Q$25,$AI$17:$AN$17,0))),0,INDEX($AI$18:$AN$23,MATCH($B32,$AH$18:$AH$23,0),MATCH(Q$25,$AI$17:$AN$17,0)))+IF(ISERROR(INDEX($AQ$18:$AV$23,MATCH($B32,$AP$18:$AP$23,0),MATCH(Q$25,$AQ$17:$AV$17,0))),0,INDEX($AQ$18:$AV$23,MATCH($B32,$AP$18:$AP$23,0),MATCH(Q$25,$AQ$17:$AV$17,0)))+IF(ISERROR(INDEX(#REF!,MATCH($B32,#REF!,0),MATCH(Q$25,#REF!,0))),0,INDEX(#REF!,MATCH($B32,#REF!,0),MATCH(Q$25,#REF!,0)))+IF(ISERROR(INDEX(#REF!,MATCH($B32,#REF!,0),MATCH(Q$25,#REF!,0))),0,INDEX(#REF!,MATCH($B32,#REF!,0),MATCH(Q$25,#REF!,0)))+IF(ISERROR(INDEX(#REF!,MATCH($B32,#REF!,0),MATCH(Q$25,#REF!,0))),0,INDEX(#REF!,MATCH($B32,#REF!,0),MATCH(Q$25,#REF!,0)))</f>
        <v>0</v>
      </c>
      <c r="R32" s="101">
        <f>IF(ISERROR(INDEX($C$18:$H$23,MATCH($B32,$B$18:$B$23,0),MATCH(R$25,$C$17:$H$17,0))),0,INDEX($C$18:$H$23,MATCH($B32,$B$18:$B$23,0),MATCH(R$25,$C$17:$H$17,0)))+IF(ISERROR(INDEX($K$18:$P$23,MATCH($B32,$J$18:$J$23,0),MATCH(R$25,$K$17:$P$17,0))),0,INDEX($K$18:$P$23,MATCH($B32,$J$18:$J$23,0),MATCH(R$25,$K$17:$P$17,0)))+IF(ISERROR(INDEX($S$18:$X$23,MATCH($B32,$R$18:$R$23,0),MATCH(R$25,$S$17:$X$17,0))),0,INDEX($S$18:$X$23,MATCH($B32,$R$18:$R$23,0),MATCH(R$25,$S$17:$X$17,0)))+IF(ISERROR(INDEX($AA$18:$AF$23,MATCH($B32,$Z$18:$Z$23,0),MATCH(R$25,$AA$17:$AF$17,0))),0,INDEX($AA$18:$AF$23,MATCH($B32,$Z$18:$Z$23,0),MATCH(R$25,$AA$17:$AF$17,0)))+IF(ISERROR(INDEX($AI$18:$AN$23,MATCH($B32,$AH$18:$AH$23,0),MATCH(R$25,$AI$17:$AN$17,0))),0,INDEX($AI$18:$AN$23,MATCH($B32,$AH$18:$AH$23,0),MATCH(R$25,$AI$17:$AN$17,0)))+IF(ISERROR(INDEX($AQ$18:$AV$23,MATCH($B32,$AP$18:$AP$23,0),MATCH(R$25,$AQ$17:$AV$17,0))),0,INDEX($AQ$18:$AV$23,MATCH($B32,$AP$18:$AP$23,0),MATCH(R$25,$AQ$17:$AV$17,0)))+IF(ISERROR(INDEX(#REF!,MATCH($B32,#REF!,0),MATCH(R$25,#REF!,0))),0,INDEX(#REF!,MATCH($B32,#REF!,0),MATCH(R$25,#REF!,0)))+IF(ISERROR(INDEX(#REF!,MATCH($B32,#REF!,0),MATCH(R$25,#REF!,0))),0,INDEX(#REF!,MATCH($B32,#REF!,0),MATCH(R$25,#REF!,0)))+IF(ISERROR(INDEX(#REF!,MATCH($B32,#REF!,0),MATCH(R$25,#REF!,0))),0,INDEX(#REF!,MATCH($B32,#REF!,0),MATCH(R$25,#REF!,0)))</f>
        <v>0</v>
      </c>
      <c r="S32" s="101">
        <f>IF(ISERROR(INDEX($C$18:$H$23,MATCH($B32,$B$18:$B$23,0),MATCH(S$25,$C$17:$H$17,0))),0,INDEX($C$18:$H$23,MATCH($B32,$B$18:$B$23,0),MATCH(S$25,$C$17:$H$17,0)))+IF(ISERROR(INDEX($K$18:$P$23,MATCH($B32,$J$18:$J$23,0),MATCH(S$25,$K$17:$P$17,0))),0,INDEX($K$18:$P$23,MATCH($B32,$J$18:$J$23,0),MATCH(S$25,$K$17:$P$17,0)))+IF(ISERROR(INDEX($S$18:$X$23,MATCH($B32,$R$18:$R$23,0),MATCH(S$25,$S$17:$X$17,0))),0,INDEX($S$18:$X$23,MATCH($B32,$R$18:$R$23,0),MATCH(S$25,$S$17:$X$17,0)))+IF(ISERROR(INDEX($AA$18:$AF$23,MATCH($B32,$Z$18:$Z$23,0),MATCH(S$25,$AA$17:$AF$17,0))),0,INDEX($AA$18:$AF$23,MATCH($B32,$Z$18:$Z$23,0),MATCH(S$25,$AA$17:$AF$17,0)))+IF(ISERROR(INDEX($AI$18:$AN$23,MATCH($B32,$AH$18:$AH$23,0),MATCH(S$25,$AI$17:$AN$17,0))),0,INDEX($AI$18:$AN$23,MATCH($B32,$AH$18:$AH$23,0),MATCH(S$25,$AI$17:$AN$17,0)))+IF(ISERROR(INDEX($AQ$18:$AV$23,MATCH($B32,$AP$18:$AP$23,0),MATCH(S$25,$AQ$17:$AV$17,0))),0,INDEX($AQ$18:$AV$23,MATCH($B32,$AP$18:$AP$23,0),MATCH(S$25,$AQ$17:$AV$17,0)))+IF(ISERROR(INDEX(#REF!,MATCH($B32,#REF!,0),MATCH(S$25,#REF!,0))),0,INDEX(#REF!,MATCH($B32,#REF!,0),MATCH(S$25,#REF!,0)))+IF(ISERROR(INDEX(#REF!,MATCH($B32,#REF!,0),MATCH(S$25,#REF!,0))),0,INDEX(#REF!,MATCH($B32,#REF!,0),MATCH(S$25,#REF!,0)))+IF(ISERROR(INDEX(#REF!,MATCH($B32,#REF!,0),MATCH(S$25,#REF!,0))),0,INDEX(#REF!,MATCH($B32,#REF!,0),MATCH(S$25,#REF!,0)))</f>
        <v>0</v>
      </c>
      <c r="T32" s="101">
        <f>IF(ISERROR(INDEX($C$18:$H$23,MATCH($B32,$B$18:$B$23,0),MATCH(T$25,$C$17:$H$17,0))),0,INDEX($C$18:$H$23,MATCH($B32,$B$18:$B$23,0),MATCH(T$25,$C$17:$H$17,0)))+IF(ISERROR(INDEX($K$18:$P$23,MATCH($B32,$J$18:$J$23,0),MATCH(T$25,$K$17:$P$17,0))),0,INDEX($K$18:$P$23,MATCH($B32,$J$18:$J$23,0),MATCH(T$25,$K$17:$P$17,0)))+IF(ISERROR(INDEX($S$18:$X$23,MATCH($B32,$R$18:$R$23,0),MATCH(T$25,$S$17:$X$17,0))),0,INDEX($S$18:$X$23,MATCH($B32,$R$18:$R$23,0),MATCH(T$25,$S$17:$X$17,0)))+IF(ISERROR(INDEX($AA$18:$AF$23,MATCH($B32,$Z$18:$Z$23,0),MATCH(T$25,$AA$17:$AF$17,0))),0,INDEX($AA$18:$AF$23,MATCH($B32,$Z$18:$Z$23,0),MATCH(T$25,$AA$17:$AF$17,0)))+IF(ISERROR(INDEX($AI$18:$AN$23,MATCH($B32,$AH$18:$AH$23,0),MATCH(T$25,$AI$17:$AN$17,0))),0,INDEX($AI$18:$AN$23,MATCH($B32,$AH$18:$AH$23,0),MATCH(T$25,$AI$17:$AN$17,0)))+IF(ISERROR(INDEX($AQ$18:$AV$23,MATCH($B32,$AP$18:$AP$23,0),MATCH(T$25,$AQ$17:$AV$17,0))),0,INDEX($AQ$18:$AV$23,MATCH($B32,$AP$18:$AP$23,0),MATCH(T$25,$AQ$17:$AV$17,0)))+IF(ISERROR(INDEX(#REF!,MATCH($B32,#REF!,0),MATCH(T$25,#REF!,0))),0,INDEX(#REF!,MATCH($B32,#REF!,0),MATCH(T$25,#REF!,0)))+IF(ISERROR(INDEX(#REF!,MATCH($B32,#REF!,0),MATCH(T$25,#REF!,0))),0,INDEX(#REF!,MATCH($B32,#REF!,0),MATCH(T$25,#REF!,0)))+IF(ISERROR(INDEX(#REF!,MATCH($B32,#REF!,0),MATCH(T$25,#REF!,0))),0,INDEX(#REF!,MATCH($B32,#REF!,0),MATCH(T$25,#REF!,0)))</f>
        <v>0</v>
      </c>
      <c r="U32" s="101">
        <f>IF(ISERROR(INDEX($C$18:$H$23,MATCH($B32,$B$18:$B$23,0),MATCH(U$25,$C$17:$H$17,0))),0,INDEX($C$18:$H$23,MATCH($B32,$B$18:$B$23,0),MATCH(U$25,$C$17:$H$17,0)))+IF(ISERROR(INDEX($K$18:$P$23,MATCH($B32,$J$18:$J$23,0),MATCH(U$25,$K$17:$P$17,0))),0,INDEX($K$18:$P$23,MATCH($B32,$J$18:$J$23,0),MATCH(U$25,$K$17:$P$17,0)))+IF(ISERROR(INDEX($S$18:$X$23,MATCH($B32,$R$18:$R$23,0),MATCH(U$25,$S$17:$X$17,0))),0,INDEX($S$18:$X$23,MATCH($B32,$R$18:$R$23,0),MATCH(U$25,$S$17:$X$17,0)))+IF(ISERROR(INDEX($AA$18:$AF$23,MATCH($B32,$Z$18:$Z$23,0),MATCH(U$25,$AA$17:$AF$17,0))),0,INDEX($AA$18:$AF$23,MATCH($B32,$Z$18:$Z$23,0),MATCH(U$25,$AA$17:$AF$17,0)))+IF(ISERROR(INDEX($AI$18:$AN$23,MATCH($B32,$AH$18:$AH$23,0),MATCH(U$25,$AI$17:$AN$17,0))),0,INDEX($AI$18:$AN$23,MATCH($B32,$AH$18:$AH$23,0),MATCH(U$25,$AI$17:$AN$17,0)))+IF(ISERROR(INDEX($AQ$18:$AV$23,MATCH($B32,$AP$18:$AP$23,0),MATCH(U$25,$AQ$17:$AV$17,0))),0,INDEX($AQ$18:$AV$23,MATCH($B32,$AP$18:$AP$23,0),MATCH(U$25,$AQ$17:$AV$17,0)))+IF(ISERROR(INDEX(#REF!,MATCH($B32,#REF!,0),MATCH(U$25,#REF!,0))),0,INDEX(#REF!,MATCH($B32,#REF!,0),MATCH(U$25,#REF!,0)))+IF(ISERROR(INDEX(#REF!,MATCH($B32,#REF!,0),MATCH(U$25,#REF!,0))),0,INDEX(#REF!,MATCH($B32,#REF!,0),MATCH(U$25,#REF!,0)))+IF(ISERROR(INDEX(#REF!,MATCH($B32,#REF!,0),MATCH(U$25,#REF!,0))),0,INDEX(#REF!,MATCH($B32,#REF!,0),MATCH(U$25,#REF!,0)))</f>
        <v>0</v>
      </c>
      <c r="V32" s="101">
        <f>IF(ISERROR(INDEX($C$18:$H$23,MATCH($B32,$B$18:$B$23,0),MATCH(V$25,$C$17:$H$17,0))),0,INDEX($C$18:$H$23,MATCH($B32,$B$18:$B$23,0),MATCH(V$25,$C$17:$H$17,0)))+IF(ISERROR(INDEX($K$18:$P$23,MATCH($B32,$J$18:$J$23,0),MATCH(V$25,$K$17:$P$17,0))),0,INDEX($K$18:$P$23,MATCH($B32,$J$18:$J$23,0),MATCH(V$25,$K$17:$P$17,0)))+IF(ISERROR(INDEX($S$18:$X$23,MATCH($B32,$R$18:$R$23,0),MATCH(V$25,$S$17:$X$17,0))),0,INDEX($S$18:$X$23,MATCH($B32,$R$18:$R$23,0),MATCH(V$25,$S$17:$X$17,0)))+IF(ISERROR(INDEX($AA$18:$AF$23,MATCH($B32,$Z$18:$Z$23,0),MATCH(V$25,$AA$17:$AF$17,0))),0,INDEX($AA$18:$AF$23,MATCH($B32,$Z$18:$Z$23,0),MATCH(V$25,$AA$17:$AF$17,0)))+IF(ISERROR(INDEX($AI$18:$AN$23,MATCH($B32,$AH$18:$AH$23,0),MATCH(V$25,$AI$17:$AN$17,0))),0,INDEX($AI$18:$AN$23,MATCH($B32,$AH$18:$AH$23,0),MATCH(V$25,$AI$17:$AN$17,0)))+IF(ISERROR(INDEX($AQ$18:$AV$23,MATCH($B32,$AP$18:$AP$23,0),MATCH(V$25,$AQ$17:$AV$17,0))),0,INDEX($AQ$18:$AV$23,MATCH($B32,$AP$18:$AP$23,0),MATCH(V$25,$AQ$17:$AV$17,0)))+IF(ISERROR(INDEX(#REF!,MATCH($B32,#REF!,0),MATCH(V$25,#REF!,0))),0,INDEX(#REF!,MATCH($B32,#REF!,0),MATCH(V$25,#REF!,0)))+IF(ISERROR(INDEX(#REF!,MATCH($B32,#REF!,0),MATCH(V$25,#REF!,0))),0,INDEX(#REF!,MATCH($B32,#REF!,0),MATCH(V$25,#REF!,0)))+IF(ISERROR(INDEX(#REF!,MATCH($B32,#REF!,0),MATCH(V$25,#REF!,0))),0,INDEX(#REF!,MATCH($B32,#REF!,0),MATCH(V$25,#REF!,0)))</f>
        <v>0</v>
      </c>
      <c r="W32" s="101">
        <f>IF(ISERROR(INDEX($C$18:$H$23,MATCH($B32,$B$18:$B$23,0),MATCH(W$25,$C$17:$H$17,0))),0,INDEX($C$18:$H$23,MATCH($B32,$B$18:$B$23,0),MATCH(W$25,$C$17:$H$17,0)))+IF(ISERROR(INDEX($K$18:$P$23,MATCH($B32,$J$18:$J$23,0),MATCH(W$25,$K$17:$P$17,0))),0,INDEX($K$18:$P$23,MATCH($B32,$J$18:$J$23,0),MATCH(W$25,$K$17:$P$17,0)))+IF(ISERROR(INDEX($S$18:$X$23,MATCH($B32,$R$18:$R$23,0),MATCH(W$25,$S$17:$X$17,0))),0,INDEX($S$18:$X$23,MATCH($B32,$R$18:$R$23,0),MATCH(W$25,$S$17:$X$17,0)))+IF(ISERROR(INDEX($AA$18:$AF$23,MATCH($B32,$Z$18:$Z$23,0),MATCH(W$25,$AA$17:$AF$17,0))),0,INDEX($AA$18:$AF$23,MATCH($B32,$Z$18:$Z$23,0),MATCH(W$25,$AA$17:$AF$17,0)))+IF(ISERROR(INDEX($AI$18:$AN$23,MATCH($B32,$AH$18:$AH$23,0),MATCH(W$25,$AI$17:$AN$17,0))),0,INDEX($AI$18:$AN$23,MATCH($B32,$AH$18:$AH$23,0),MATCH(W$25,$AI$17:$AN$17,0)))+IF(ISERROR(INDEX($AQ$18:$AV$23,MATCH($B32,$AP$18:$AP$23,0),MATCH(W$25,$AQ$17:$AV$17,0))),0,INDEX($AQ$18:$AV$23,MATCH($B32,$AP$18:$AP$23,0),MATCH(W$25,$AQ$17:$AV$17,0)))+IF(ISERROR(INDEX(#REF!,MATCH($B32,#REF!,0),MATCH(W$25,#REF!,0))),0,INDEX(#REF!,MATCH($B32,#REF!,0),MATCH(W$25,#REF!,0)))+IF(ISERROR(INDEX(#REF!,MATCH($B32,#REF!,0),MATCH(W$25,#REF!,0))),0,INDEX(#REF!,MATCH($B32,#REF!,0),MATCH(W$25,#REF!,0)))+IF(ISERROR(INDEX(#REF!,MATCH($B32,#REF!,0),MATCH(W$25,#REF!,0))),0,INDEX(#REF!,MATCH($B32,#REF!,0),MATCH(W$25,#REF!,0)))</f>
        <v>0</v>
      </c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</row>
    <row r="33" spans="1:45" hidden="1" outlineLevel="1" x14ac:dyDescent="0.25">
      <c r="B33" s="98">
        <v>8</v>
      </c>
      <c r="C33" s="99">
        <f>IF(ISERROR(INDEX($C$18:$H$23,MATCH($B33,$B$18:$B$23,0),MATCH(C$25,$C$17:$H$17,0))),0,INDEX($C$18:$H$23,MATCH($B33,$B$18:$B$23,0),MATCH(C$25,$C$17:$H$17,0)))+IF(ISERROR(INDEX($K$18:$P$23,MATCH($B33,$J$18:$J$23,0),MATCH(C$25,$K$17:$P$17,0))),0,INDEX($K$18:$P$23,MATCH($B33,$J$18:$J$23,0),MATCH(C$25,$K$17:$P$17,0)))+IF(ISERROR(INDEX($S$18:$X$23,MATCH($B33,$R$18:$R$23,0),MATCH(C$25,$S$17:$X$17,0))),0,INDEX($S$18:$X$23,MATCH($B33,$R$18:$R$23,0),MATCH(C$25,$S$17:$X$17,0)))+IF(ISERROR(INDEX($AA$18:$AF$23,MATCH($B33,$Z$18:$Z$23,0),MATCH(C$25,$AA$17:$AF$17,0))),0,INDEX($AA$18:$AF$23,MATCH($B33,$Z$18:$Z$23,0),MATCH(C$25,$AA$17:$AF$17,0)))+IF(ISERROR(INDEX($AI$18:$AN$23,MATCH($B33,$AH$18:$AH$23,0),MATCH(C$25,$AI$17:$AN$17,0))),0,INDEX($AI$18:$AN$23,MATCH($B33,$AH$18:$AH$23,0),MATCH(C$25,$AI$17:$AN$17,0)))+IF(ISERROR(INDEX($AQ$18:$AV$23,MATCH($B33,$AP$18:$AP$23,0),MATCH(C$25,$AQ$17:$AV$17,0))),0,INDEX($AQ$18:$AV$23,MATCH($B33,$AP$18:$AP$23,0),MATCH(C$25,$AQ$17:$AV$17,0)))+IF(ISERROR(INDEX(#REF!,MATCH($B33,#REF!,0),MATCH(C$25,#REF!,0))),0,INDEX(#REF!,MATCH($B33,#REF!,0),MATCH(C$25,#REF!,0)))+IF(ISERROR(INDEX(#REF!,MATCH($B33,#REF!,0),MATCH(C$25,#REF!,0))),0,INDEX(#REF!,MATCH($B33,#REF!,0),MATCH(C$25,#REF!,0)))+IF(ISERROR(INDEX(#REF!,MATCH($B33,#REF!,0),MATCH(C$25,#REF!,0))),0,INDEX(#REF!,MATCH($B33,#REF!,0),MATCH(C$25,#REF!,0)))</f>
        <v>0</v>
      </c>
      <c r="D33" s="100">
        <f>IF(ISERROR(INDEX($C$18:$H$23,MATCH($B33,$B$18:$B$23,0),MATCH(D$25,$C$17:$H$17,0))),0,INDEX($C$18:$H$23,MATCH($B33,$B$18:$B$23,0),MATCH(D$25,$C$17:$H$17,0)))+IF(ISERROR(INDEX($K$18:$P$23,MATCH($B33,$J$18:$J$23,0),MATCH(D$25,$K$17:$P$17,0))),0,INDEX($K$18:$P$23,MATCH($B33,$J$18:$J$23,0),MATCH(D$25,$K$17:$P$17,0)))+IF(ISERROR(INDEX($S$18:$X$23,MATCH($B33,$R$18:$R$23,0),MATCH(D$25,$S$17:$X$17,0))),0,INDEX($S$18:$X$23,MATCH($B33,$R$18:$R$23,0),MATCH(D$25,$S$17:$X$17,0)))+IF(ISERROR(INDEX($AA$18:$AF$23,MATCH($B33,$Z$18:$Z$23,0),MATCH(D$25,$AA$17:$AF$17,0))),0,INDEX($AA$18:$AF$23,MATCH($B33,$Z$18:$Z$23,0),MATCH(D$25,$AA$17:$AF$17,0)))+IF(ISERROR(INDEX($AI$18:$AN$23,MATCH($B33,$AH$18:$AH$23,0),MATCH(D$25,$AI$17:$AN$17,0))),0,INDEX($AI$18:$AN$23,MATCH($B33,$AH$18:$AH$23,0),MATCH(D$25,$AI$17:$AN$17,0)))+IF(ISERROR(INDEX($AQ$18:$AV$23,MATCH($B33,$AP$18:$AP$23,0),MATCH(D$25,$AQ$17:$AV$17,0))),0,INDEX($AQ$18:$AV$23,MATCH($B33,$AP$18:$AP$23,0),MATCH(D$25,$AQ$17:$AV$17,0)))+IF(ISERROR(INDEX(#REF!,MATCH($B33,#REF!,0),MATCH(D$25,#REF!,0))),0,INDEX(#REF!,MATCH($B33,#REF!,0),MATCH(D$25,#REF!,0)))+IF(ISERROR(INDEX(#REF!,MATCH($B33,#REF!,0),MATCH(D$25,#REF!,0))),0,INDEX(#REF!,MATCH($B33,#REF!,0),MATCH(D$25,#REF!,0)))+IF(ISERROR(INDEX(#REF!,MATCH($B33,#REF!,0),MATCH(D$25,#REF!,0))),0,INDEX(#REF!,MATCH($B33,#REF!,0),MATCH(D$25,#REF!,0)))</f>
        <v>0</v>
      </c>
      <c r="E33" s="100">
        <f>IF(ISERROR(INDEX($C$18:$H$23,MATCH($B33,$B$18:$B$23,0),MATCH(E$25,$C$17:$H$17,0))),0,INDEX($C$18:$H$23,MATCH($B33,$B$18:$B$23,0),MATCH(E$25,$C$17:$H$17,0)))+IF(ISERROR(INDEX($K$18:$P$23,MATCH($B33,$J$18:$J$23,0),MATCH(E$25,$K$17:$P$17,0))),0,INDEX($K$18:$P$23,MATCH($B33,$J$18:$J$23,0),MATCH(E$25,$K$17:$P$17,0)))+IF(ISERROR(INDEX($S$18:$X$23,MATCH($B33,$R$18:$R$23,0),MATCH(E$25,$S$17:$X$17,0))),0,INDEX($S$18:$X$23,MATCH($B33,$R$18:$R$23,0),MATCH(E$25,$S$17:$X$17,0)))+IF(ISERROR(INDEX($AA$18:$AF$23,MATCH($B33,$Z$18:$Z$23,0),MATCH(E$25,$AA$17:$AF$17,0))),0,INDEX($AA$18:$AF$23,MATCH($B33,$Z$18:$Z$23,0),MATCH(E$25,$AA$17:$AF$17,0)))+IF(ISERROR(INDEX($AI$18:$AN$23,MATCH($B33,$AH$18:$AH$23,0),MATCH(E$25,$AI$17:$AN$17,0))),0,INDEX($AI$18:$AN$23,MATCH($B33,$AH$18:$AH$23,0),MATCH(E$25,$AI$17:$AN$17,0)))+IF(ISERROR(INDEX($AQ$18:$AV$23,MATCH($B33,$AP$18:$AP$23,0),MATCH(E$25,$AQ$17:$AV$17,0))),0,INDEX($AQ$18:$AV$23,MATCH($B33,$AP$18:$AP$23,0),MATCH(E$25,$AQ$17:$AV$17,0)))+IF(ISERROR(INDEX(#REF!,MATCH($B33,#REF!,0),MATCH(E$25,#REF!,0))),0,INDEX(#REF!,MATCH($B33,#REF!,0),MATCH(E$25,#REF!,0)))+IF(ISERROR(INDEX(#REF!,MATCH($B33,#REF!,0),MATCH(E$25,#REF!,0))),0,INDEX(#REF!,MATCH($B33,#REF!,0),MATCH(E$25,#REF!,0)))+IF(ISERROR(INDEX(#REF!,MATCH($B33,#REF!,0),MATCH(E$25,#REF!,0))),0,INDEX(#REF!,MATCH($B33,#REF!,0),MATCH(E$25,#REF!,0)))</f>
        <v>0</v>
      </c>
      <c r="F33" s="100">
        <f>IF(ISERROR(INDEX($C$18:$H$23,MATCH($B33,$B$18:$B$23,0),MATCH(F$25,$C$17:$H$17,0))),0,INDEX($C$18:$H$23,MATCH($B33,$B$18:$B$23,0),MATCH(F$25,$C$17:$H$17,0)))+IF(ISERROR(INDEX($K$18:$P$23,MATCH($B33,$J$18:$J$23,0),MATCH(F$25,$K$17:$P$17,0))),0,INDEX($K$18:$P$23,MATCH($B33,$J$18:$J$23,0),MATCH(F$25,$K$17:$P$17,0)))+IF(ISERROR(INDEX($S$18:$X$23,MATCH($B33,$R$18:$R$23,0),MATCH(F$25,$S$17:$X$17,0))),0,INDEX($S$18:$X$23,MATCH($B33,$R$18:$R$23,0),MATCH(F$25,$S$17:$X$17,0)))+IF(ISERROR(INDEX($AA$18:$AF$23,MATCH($B33,$Z$18:$Z$23,0),MATCH(F$25,$AA$17:$AF$17,0))),0,INDEX($AA$18:$AF$23,MATCH($B33,$Z$18:$Z$23,0),MATCH(F$25,$AA$17:$AF$17,0)))+IF(ISERROR(INDEX($AI$18:$AN$23,MATCH($B33,$AH$18:$AH$23,0),MATCH(F$25,$AI$17:$AN$17,0))),0,INDEX($AI$18:$AN$23,MATCH($B33,$AH$18:$AH$23,0),MATCH(F$25,$AI$17:$AN$17,0)))+IF(ISERROR(INDEX($AQ$18:$AV$23,MATCH($B33,$AP$18:$AP$23,0),MATCH(F$25,$AQ$17:$AV$17,0))),0,INDEX($AQ$18:$AV$23,MATCH($B33,$AP$18:$AP$23,0),MATCH(F$25,$AQ$17:$AV$17,0)))+IF(ISERROR(INDEX(#REF!,MATCH($B33,#REF!,0),MATCH(F$25,#REF!,0))),0,INDEX(#REF!,MATCH($B33,#REF!,0),MATCH(F$25,#REF!,0)))+IF(ISERROR(INDEX(#REF!,MATCH($B33,#REF!,0),MATCH(F$25,#REF!,0))),0,INDEX(#REF!,MATCH($B33,#REF!,0),MATCH(F$25,#REF!,0)))+IF(ISERROR(INDEX(#REF!,MATCH($B33,#REF!,0),MATCH(F$25,#REF!,0))),0,INDEX(#REF!,MATCH($B33,#REF!,0),MATCH(F$25,#REF!,0)))</f>
        <v>0</v>
      </c>
      <c r="G33" s="100">
        <f>IF(ISERROR(INDEX($C$18:$H$23,MATCH($B33,$B$18:$B$23,0),MATCH(G$25,$C$17:$H$17,0))),0,INDEX($C$18:$H$23,MATCH($B33,$B$18:$B$23,0),MATCH(G$25,$C$17:$H$17,0)))+IF(ISERROR(INDEX($K$18:$P$23,MATCH($B33,$J$18:$J$23,0),MATCH(G$25,$K$17:$P$17,0))),0,INDEX($K$18:$P$23,MATCH($B33,$J$18:$J$23,0),MATCH(G$25,$K$17:$P$17,0)))+IF(ISERROR(INDEX($S$18:$X$23,MATCH($B33,$R$18:$R$23,0),MATCH(G$25,$S$17:$X$17,0))),0,INDEX($S$18:$X$23,MATCH($B33,$R$18:$R$23,0),MATCH(G$25,$S$17:$X$17,0)))+IF(ISERROR(INDEX($AA$18:$AF$23,MATCH($B33,$Z$18:$Z$23,0),MATCH(G$25,$AA$17:$AF$17,0))),0,INDEX($AA$18:$AF$23,MATCH($B33,$Z$18:$Z$23,0),MATCH(G$25,$AA$17:$AF$17,0)))+IF(ISERROR(INDEX($AI$18:$AN$23,MATCH($B33,$AH$18:$AH$23,0),MATCH(G$25,$AI$17:$AN$17,0))),0,INDEX($AI$18:$AN$23,MATCH($B33,$AH$18:$AH$23,0),MATCH(G$25,$AI$17:$AN$17,0)))+IF(ISERROR(INDEX($AQ$18:$AV$23,MATCH($B33,$AP$18:$AP$23,0),MATCH(G$25,$AQ$17:$AV$17,0))),0,INDEX($AQ$18:$AV$23,MATCH($B33,$AP$18:$AP$23,0),MATCH(G$25,$AQ$17:$AV$17,0)))+IF(ISERROR(INDEX(#REF!,MATCH($B33,#REF!,0),MATCH(G$25,#REF!,0))),0,INDEX(#REF!,MATCH($B33,#REF!,0),MATCH(G$25,#REF!,0)))+IF(ISERROR(INDEX(#REF!,MATCH($B33,#REF!,0),MATCH(G$25,#REF!,0))),0,INDEX(#REF!,MATCH($B33,#REF!,0),MATCH(G$25,#REF!,0)))+IF(ISERROR(INDEX(#REF!,MATCH($B33,#REF!,0),MATCH(G$25,#REF!,0))),0,INDEX(#REF!,MATCH($B33,#REF!,0),MATCH(G$25,#REF!,0)))</f>
        <v>0</v>
      </c>
      <c r="H33" s="100">
        <f>IF(ISERROR(INDEX($C$18:$H$23,MATCH($B33,$B$18:$B$23,0),MATCH(H$25,$C$17:$H$17,0))),0,INDEX($C$18:$H$23,MATCH($B33,$B$18:$B$23,0),MATCH(H$25,$C$17:$H$17,0)))+IF(ISERROR(INDEX($K$18:$P$23,MATCH($B33,$J$18:$J$23,0),MATCH(H$25,$K$17:$P$17,0))),0,INDEX($K$18:$P$23,MATCH($B33,$J$18:$J$23,0),MATCH(H$25,$K$17:$P$17,0)))+IF(ISERROR(INDEX($S$18:$X$23,MATCH($B33,$R$18:$R$23,0),MATCH(H$25,$S$17:$X$17,0))),0,INDEX($S$18:$X$23,MATCH($B33,$R$18:$R$23,0),MATCH(H$25,$S$17:$X$17,0)))+IF(ISERROR(INDEX($AA$18:$AF$23,MATCH($B33,$Z$18:$Z$23,0),MATCH(H$25,$AA$17:$AF$17,0))),0,INDEX($AA$18:$AF$23,MATCH($B33,$Z$18:$Z$23,0),MATCH(H$25,$AA$17:$AF$17,0)))+IF(ISERROR(INDEX($AI$18:$AN$23,MATCH($B33,$AH$18:$AH$23,0),MATCH(H$25,$AI$17:$AN$17,0))),0,INDEX($AI$18:$AN$23,MATCH($B33,$AH$18:$AH$23,0),MATCH(H$25,$AI$17:$AN$17,0)))+IF(ISERROR(INDEX($AQ$18:$AV$23,MATCH($B33,$AP$18:$AP$23,0),MATCH(H$25,$AQ$17:$AV$17,0))),0,INDEX($AQ$18:$AV$23,MATCH($B33,$AP$18:$AP$23,0),MATCH(H$25,$AQ$17:$AV$17,0)))+IF(ISERROR(INDEX(#REF!,MATCH($B33,#REF!,0),MATCH(H$25,#REF!,0))),0,INDEX(#REF!,MATCH($B33,#REF!,0),MATCH(H$25,#REF!,0)))+IF(ISERROR(INDEX(#REF!,MATCH($B33,#REF!,0),MATCH(H$25,#REF!,0))),0,INDEX(#REF!,MATCH($B33,#REF!,0),MATCH(H$25,#REF!,0)))+IF(ISERROR(INDEX(#REF!,MATCH($B33,#REF!,0),MATCH(H$25,#REF!,0))),0,INDEX(#REF!,MATCH($B33,#REF!,0),MATCH(H$25,#REF!,0)))</f>
        <v>0</v>
      </c>
      <c r="I33" s="100">
        <f>IF(ISERROR(INDEX($C$18:$H$23,MATCH($B33,$B$18:$B$23,0),MATCH(I$25,$C$17:$H$17,0))),0,INDEX($C$18:$H$23,MATCH($B33,$B$18:$B$23,0),MATCH(I$25,$C$17:$H$17,0)))+IF(ISERROR(INDEX($K$18:$P$23,MATCH($B33,$J$18:$J$23,0),MATCH(I$25,$K$17:$P$17,0))),0,INDEX($K$18:$P$23,MATCH($B33,$J$18:$J$23,0),MATCH(I$25,$K$17:$P$17,0)))+IF(ISERROR(INDEX($S$18:$X$23,MATCH($B33,$R$18:$R$23,0),MATCH(I$25,$S$17:$X$17,0))),0,INDEX($S$18:$X$23,MATCH($B33,$R$18:$R$23,0),MATCH(I$25,$S$17:$X$17,0)))+IF(ISERROR(INDEX($AA$18:$AF$23,MATCH($B33,$Z$18:$Z$23,0),MATCH(I$25,$AA$17:$AF$17,0))),0,INDEX($AA$18:$AF$23,MATCH($B33,$Z$18:$Z$23,0),MATCH(I$25,$AA$17:$AF$17,0)))+IF(ISERROR(INDEX($AI$18:$AN$23,MATCH($B33,$AH$18:$AH$23,0),MATCH(I$25,$AI$17:$AN$17,0))),0,INDEX($AI$18:$AN$23,MATCH($B33,$AH$18:$AH$23,0),MATCH(I$25,$AI$17:$AN$17,0)))+IF(ISERROR(INDEX($AQ$18:$AV$23,MATCH($B33,$AP$18:$AP$23,0),MATCH(I$25,$AQ$17:$AV$17,0))),0,INDEX($AQ$18:$AV$23,MATCH($B33,$AP$18:$AP$23,0),MATCH(I$25,$AQ$17:$AV$17,0)))+IF(ISERROR(INDEX(#REF!,MATCH($B33,#REF!,0),MATCH(I$25,#REF!,0))),0,INDEX(#REF!,MATCH($B33,#REF!,0),MATCH(I$25,#REF!,0)))+IF(ISERROR(INDEX(#REF!,MATCH($B33,#REF!,0),MATCH(I$25,#REF!,0))),0,INDEX(#REF!,MATCH($B33,#REF!,0),MATCH(I$25,#REF!,0)))+IF(ISERROR(INDEX(#REF!,MATCH($B33,#REF!,0),MATCH(I$25,#REF!,0))),0,INDEX(#REF!,MATCH($B33,#REF!,0),MATCH(I$25,#REF!,0)))</f>
        <v>0</v>
      </c>
      <c r="J33" s="100">
        <f>IF(ISERROR(INDEX($C$18:$H$23,MATCH($B33,$B$18:$B$23,0),MATCH(J$25,$C$17:$H$17,0))),0,INDEX($C$18:$H$23,MATCH($B33,$B$18:$B$23,0),MATCH(J$25,$C$17:$H$17,0)))+IF(ISERROR(INDEX($K$18:$P$23,MATCH($B33,$J$18:$J$23,0),MATCH(J$25,$K$17:$P$17,0))),0,INDEX($K$18:$P$23,MATCH($B33,$J$18:$J$23,0),MATCH(J$25,$K$17:$P$17,0)))+IF(ISERROR(INDEX($S$18:$X$23,MATCH($B33,$R$18:$R$23,0),MATCH(J$25,$S$17:$X$17,0))),0,INDEX($S$18:$X$23,MATCH($B33,$R$18:$R$23,0),MATCH(J$25,$S$17:$X$17,0)))+IF(ISERROR(INDEX($AA$18:$AF$23,MATCH($B33,$Z$18:$Z$23,0),MATCH(J$25,$AA$17:$AF$17,0))),0,INDEX($AA$18:$AF$23,MATCH($B33,$Z$18:$Z$23,0),MATCH(J$25,$AA$17:$AF$17,0)))+IF(ISERROR(INDEX($AI$18:$AN$23,MATCH($B33,$AH$18:$AH$23,0),MATCH(J$25,$AI$17:$AN$17,0))),0,INDEX($AI$18:$AN$23,MATCH($B33,$AH$18:$AH$23,0),MATCH(J$25,$AI$17:$AN$17,0)))+IF(ISERROR(INDEX($AQ$18:$AV$23,MATCH($B33,$AP$18:$AP$23,0),MATCH(J$25,$AQ$17:$AV$17,0))),0,INDEX($AQ$18:$AV$23,MATCH($B33,$AP$18:$AP$23,0),MATCH(J$25,$AQ$17:$AV$17,0)))+IF(ISERROR(INDEX(#REF!,MATCH($B33,#REF!,0),MATCH(J$25,#REF!,0))),0,INDEX(#REF!,MATCH($B33,#REF!,0),MATCH(J$25,#REF!,0)))+IF(ISERROR(INDEX(#REF!,MATCH($B33,#REF!,0),MATCH(J$25,#REF!,0))),0,INDEX(#REF!,MATCH($B33,#REF!,0),MATCH(J$25,#REF!,0)))+IF(ISERROR(INDEX(#REF!,MATCH($B33,#REF!,0),MATCH(J$25,#REF!,0))),0,INDEX(#REF!,MATCH($B33,#REF!,0),MATCH(J$25,#REF!,0)))</f>
        <v>0</v>
      </c>
      <c r="K33" s="100">
        <f>IF(ISERROR(INDEX($C$18:$H$23,MATCH($B33,$B$18:$B$23,0),MATCH(K$25,$C$17:$H$17,0))),0,INDEX($C$18:$H$23,MATCH($B33,$B$18:$B$23,0),MATCH(K$25,$C$17:$H$17,0)))+IF(ISERROR(INDEX($K$18:$P$23,MATCH($B33,$J$18:$J$23,0),MATCH(K$25,$K$17:$P$17,0))),0,INDEX($K$18:$P$23,MATCH($B33,$J$18:$J$23,0),MATCH(K$25,$K$17:$P$17,0)))+IF(ISERROR(INDEX($S$18:$X$23,MATCH($B33,$R$18:$R$23,0),MATCH(K$25,$S$17:$X$17,0))),0,INDEX($S$18:$X$23,MATCH($B33,$R$18:$R$23,0),MATCH(K$25,$S$17:$X$17,0)))+IF(ISERROR(INDEX($AA$18:$AF$23,MATCH($B33,$Z$18:$Z$23,0),MATCH(K$25,$AA$17:$AF$17,0))),0,INDEX($AA$18:$AF$23,MATCH($B33,$Z$18:$Z$23,0),MATCH(K$25,$AA$17:$AF$17,0)))+IF(ISERROR(INDEX($AI$18:$AN$23,MATCH($B33,$AH$18:$AH$23,0),MATCH(K$25,$AI$17:$AN$17,0))),0,INDEX($AI$18:$AN$23,MATCH($B33,$AH$18:$AH$23,0),MATCH(K$25,$AI$17:$AN$17,0)))+IF(ISERROR(INDEX($AQ$18:$AV$23,MATCH($B33,$AP$18:$AP$23,0),MATCH(K$25,$AQ$17:$AV$17,0))),0,INDEX($AQ$18:$AV$23,MATCH($B33,$AP$18:$AP$23,0),MATCH(K$25,$AQ$17:$AV$17,0)))+IF(ISERROR(INDEX(#REF!,MATCH($B33,#REF!,0),MATCH(K$25,#REF!,0))),0,INDEX(#REF!,MATCH($B33,#REF!,0),MATCH(K$25,#REF!,0)))+IF(ISERROR(INDEX(#REF!,MATCH($B33,#REF!,0),MATCH(K$25,#REF!,0))),0,INDEX(#REF!,MATCH($B33,#REF!,0),MATCH(K$25,#REF!,0)))+IF(ISERROR(INDEX(#REF!,MATCH($B33,#REF!,0),MATCH(K$25,#REF!,0))),0,INDEX(#REF!,MATCH($B33,#REF!,0),MATCH(K$25,#REF!,0)))</f>
        <v>0</v>
      </c>
      <c r="L33" s="100">
        <f>IF(ISERROR(INDEX($C$18:$H$23,MATCH($B33,$B$18:$B$23,0),MATCH(L$25,$C$17:$H$17,0))),0,INDEX($C$18:$H$23,MATCH($B33,$B$18:$B$23,0),MATCH(L$25,$C$17:$H$17,0)))+IF(ISERROR(INDEX($K$18:$P$23,MATCH($B33,$J$18:$J$23,0),MATCH(L$25,$K$17:$P$17,0))),0,INDEX($K$18:$P$23,MATCH($B33,$J$18:$J$23,0),MATCH(L$25,$K$17:$P$17,0)))+IF(ISERROR(INDEX($S$18:$X$23,MATCH($B33,$R$18:$R$23,0),MATCH(L$25,$S$17:$X$17,0))),0,INDEX($S$18:$X$23,MATCH($B33,$R$18:$R$23,0),MATCH(L$25,$S$17:$X$17,0)))+IF(ISERROR(INDEX($AA$18:$AF$23,MATCH($B33,$Z$18:$Z$23,0),MATCH(L$25,$AA$17:$AF$17,0))),0,INDEX($AA$18:$AF$23,MATCH($B33,$Z$18:$Z$23,0),MATCH(L$25,$AA$17:$AF$17,0)))+IF(ISERROR(INDEX($AI$18:$AN$23,MATCH($B33,$AH$18:$AH$23,0),MATCH(L$25,$AI$17:$AN$17,0))),0,INDEX($AI$18:$AN$23,MATCH($B33,$AH$18:$AH$23,0),MATCH(L$25,$AI$17:$AN$17,0)))+IF(ISERROR(INDEX($AQ$18:$AV$23,MATCH($B33,$AP$18:$AP$23,0),MATCH(L$25,$AQ$17:$AV$17,0))),0,INDEX($AQ$18:$AV$23,MATCH($B33,$AP$18:$AP$23,0),MATCH(L$25,$AQ$17:$AV$17,0)))+IF(ISERROR(INDEX(#REF!,MATCH($B33,#REF!,0),MATCH(L$25,#REF!,0))),0,INDEX(#REF!,MATCH($B33,#REF!,0),MATCH(L$25,#REF!,0)))+IF(ISERROR(INDEX(#REF!,MATCH($B33,#REF!,0),MATCH(L$25,#REF!,0))),0,INDEX(#REF!,MATCH($B33,#REF!,0),MATCH(L$25,#REF!,0)))+IF(ISERROR(INDEX(#REF!,MATCH($B33,#REF!,0),MATCH(L$25,#REF!,0))),0,INDEX(#REF!,MATCH($B33,#REF!,0),MATCH(L$25,#REF!,0)))</f>
        <v>0</v>
      </c>
      <c r="M33" s="101">
        <f>IF(ISERROR(INDEX($C$18:$H$23,MATCH($B33,$B$18:$B$23,0),MATCH(M$25,$C$17:$H$17,0))),0,INDEX($C$18:$H$23,MATCH($B33,$B$18:$B$23,0),MATCH(M$25,$C$17:$H$17,0)))+IF(ISERROR(INDEX($K$18:$P$23,MATCH($B33,$J$18:$J$23,0),MATCH(M$25,$K$17:$P$17,0))),0,INDEX($K$18:$P$23,MATCH($B33,$J$18:$J$23,0),MATCH(M$25,$K$17:$P$17,0)))+IF(ISERROR(INDEX($S$18:$X$23,MATCH($B33,$R$18:$R$23,0),MATCH(M$25,$S$17:$X$17,0))),0,INDEX($S$18:$X$23,MATCH($B33,$R$18:$R$23,0),MATCH(M$25,$S$17:$X$17,0)))+IF(ISERROR(INDEX($AA$18:$AF$23,MATCH($B33,$Z$18:$Z$23,0),MATCH(M$25,$AA$17:$AF$17,0))),0,INDEX($AA$18:$AF$23,MATCH($B33,$Z$18:$Z$23,0),MATCH(M$25,$AA$17:$AF$17,0)))+IF(ISERROR(INDEX($AI$18:$AN$23,MATCH($B33,$AH$18:$AH$23,0),MATCH(M$25,$AI$17:$AN$17,0))),0,INDEX($AI$18:$AN$23,MATCH($B33,$AH$18:$AH$23,0),MATCH(M$25,$AI$17:$AN$17,0)))+IF(ISERROR(INDEX($AQ$18:$AV$23,MATCH($B33,$AP$18:$AP$23,0),MATCH(M$25,$AQ$17:$AV$17,0))),0,INDEX($AQ$18:$AV$23,MATCH($B33,$AP$18:$AP$23,0),MATCH(M$25,$AQ$17:$AV$17,0)))+IF(ISERROR(INDEX(#REF!,MATCH($B33,#REF!,0),MATCH(M$25,#REF!,0))),0,INDEX(#REF!,MATCH($B33,#REF!,0),MATCH(M$25,#REF!,0)))+IF(ISERROR(INDEX(#REF!,MATCH($B33,#REF!,0),MATCH(M$25,#REF!,0))),0,INDEX(#REF!,MATCH($B33,#REF!,0),MATCH(M$25,#REF!,0)))+IF(ISERROR(INDEX(#REF!,MATCH($B33,#REF!,0),MATCH(M$25,#REF!,0))),0,INDEX(#REF!,MATCH($B33,#REF!,0),MATCH(M$25,#REF!,0)))</f>
        <v>0</v>
      </c>
      <c r="N33" s="101">
        <f>IF(ISERROR(INDEX($C$18:$H$23,MATCH($B33,$B$18:$B$23,0),MATCH(N$25,$C$17:$H$17,0))),0,INDEX($C$18:$H$23,MATCH($B33,$B$18:$B$23,0),MATCH(N$25,$C$17:$H$17,0)))+IF(ISERROR(INDEX($K$18:$P$23,MATCH($B33,$J$18:$J$23,0),MATCH(N$25,$K$17:$P$17,0))),0,INDEX($K$18:$P$23,MATCH($B33,$J$18:$J$23,0),MATCH(N$25,$K$17:$P$17,0)))+IF(ISERROR(INDEX($S$18:$X$23,MATCH($B33,$R$18:$R$23,0),MATCH(N$25,$S$17:$X$17,0))),0,INDEX($S$18:$X$23,MATCH($B33,$R$18:$R$23,0),MATCH(N$25,$S$17:$X$17,0)))+IF(ISERROR(INDEX($AA$18:$AF$23,MATCH($B33,$Z$18:$Z$23,0),MATCH(N$25,$AA$17:$AF$17,0))),0,INDEX($AA$18:$AF$23,MATCH($B33,$Z$18:$Z$23,0),MATCH(N$25,$AA$17:$AF$17,0)))+IF(ISERROR(INDEX($AI$18:$AN$23,MATCH($B33,$AH$18:$AH$23,0),MATCH(N$25,$AI$17:$AN$17,0))),0,INDEX($AI$18:$AN$23,MATCH($B33,$AH$18:$AH$23,0),MATCH(N$25,$AI$17:$AN$17,0)))+IF(ISERROR(INDEX($AQ$18:$AV$23,MATCH($B33,$AP$18:$AP$23,0),MATCH(N$25,$AQ$17:$AV$17,0))),0,INDEX($AQ$18:$AV$23,MATCH($B33,$AP$18:$AP$23,0),MATCH(N$25,$AQ$17:$AV$17,0)))+IF(ISERROR(INDEX(#REF!,MATCH($B33,#REF!,0),MATCH(N$25,#REF!,0))),0,INDEX(#REF!,MATCH($B33,#REF!,0),MATCH(N$25,#REF!,0)))+IF(ISERROR(INDEX(#REF!,MATCH($B33,#REF!,0),MATCH(N$25,#REF!,0))),0,INDEX(#REF!,MATCH($B33,#REF!,0),MATCH(N$25,#REF!,0)))+IF(ISERROR(INDEX(#REF!,MATCH($B33,#REF!,0),MATCH(N$25,#REF!,0))),0,INDEX(#REF!,MATCH($B33,#REF!,0),MATCH(N$25,#REF!,0)))</f>
        <v>0</v>
      </c>
      <c r="O33" s="101">
        <f>IF(ISERROR(INDEX($C$18:$H$23,MATCH($B33,$B$18:$B$23,0),MATCH(O$25,$C$17:$H$17,0))),0,INDEX($C$18:$H$23,MATCH($B33,$B$18:$B$23,0),MATCH(O$25,$C$17:$H$17,0)))+IF(ISERROR(INDEX($K$18:$P$23,MATCH($B33,$J$18:$J$23,0),MATCH(O$25,$K$17:$P$17,0))),0,INDEX($K$18:$P$23,MATCH($B33,$J$18:$J$23,0),MATCH(O$25,$K$17:$P$17,0)))+IF(ISERROR(INDEX($S$18:$X$23,MATCH($B33,$R$18:$R$23,0),MATCH(O$25,$S$17:$X$17,0))),0,INDEX($S$18:$X$23,MATCH($B33,$R$18:$R$23,0),MATCH(O$25,$S$17:$X$17,0)))+IF(ISERROR(INDEX($AA$18:$AF$23,MATCH($B33,$Z$18:$Z$23,0),MATCH(O$25,$AA$17:$AF$17,0))),0,INDEX($AA$18:$AF$23,MATCH($B33,$Z$18:$Z$23,0),MATCH(O$25,$AA$17:$AF$17,0)))+IF(ISERROR(INDEX($AI$18:$AN$23,MATCH($B33,$AH$18:$AH$23,0),MATCH(O$25,$AI$17:$AN$17,0))),0,INDEX($AI$18:$AN$23,MATCH($B33,$AH$18:$AH$23,0),MATCH(O$25,$AI$17:$AN$17,0)))+IF(ISERROR(INDEX($AQ$18:$AV$23,MATCH($B33,$AP$18:$AP$23,0),MATCH(O$25,$AQ$17:$AV$17,0))),0,INDEX($AQ$18:$AV$23,MATCH($B33,$AP$18:$AP$23,0),MATCH(O$25,$AQ$17:$AV$17,0)))+IF(ISERROR(INDEX(#REF!,MATCH($B33,#REF!,0),MATCH(O$25,#REF!,0))),0,INDEX(#REF!,MATCH($B33,#REF!,0),MATCH(O$25,#REF!,0)))+IF(ISERROR(INDEX(#REF!,MATCH($B33,#REF!,0),MATCH(O$25,#REF!,0))),0,INDEX(#REF!,MATCH($B33,#REF!,0),MATCH(O$25,#REF!,0)))+IF(ISERROR(INDEX(#REF!,MATCH($B33,#REF!,0),MATCH(O$25,#REF!,0))),0,INDEX(#REF!,MATCH($B33,#REF!,0),MATCH(O$25,#REF!,0)))</f>
        <v>0</v>
      </c>
      <c r="P33" s="101">
        <f>IF(ISERROR(INDEX($C$18:$H$23,MATCH($B33,$B$18:$B$23,0),MATCH(P$25,$C$17:$H$17,0))),0,INDEX($C$18:$H$23,MATCH($B33,$B$18:$B$23,0),MATCH(P$25,$C$17:$H$17,0)))+IF(ISERROR(INDEX($K$18:$P$23,MATCH($B33,$J$18:$J$23,0),MATCH(P$25,$K$17:$P$17,0))),0,INDEX($K$18:$P$23,MATCH($B33,$J$18:$J$23,0),MATCH(P$25,$K$17:$P$17,0)))+IF(ISERROR(INDEX($S$18:$X$23,MATCH($B33,$R$18:$R$23,0),MATCH(P$25,$S$17:$X$17,0))),0,INDEX($S$18:$X$23,MATCH($B33,$R$18:$R$23,0),MATCH(P$25,$S$17:$X$17,0)))+IF(ISERROR(INDEX($AA$18:$AF$23,MATCH($B33,$Z$18:$Z$23,0),MATCH(P$25,$AA$17:$AF$17,0))),0,INDEX($AA$18:$AF$23,MATCH($B33,$Z$18:$Z$23,0),MATCH(P$25,$AA$17:$AF$17,0)))+IF(ISERROR(INDEX($AI$18:$AN$23,MATCH($B33,$AH$18:$AH$23,0),MATCH(P$25,$AI$17:$AN$17,0))),0,INDEX($AI$18:$AN$23,MATCH($B33,$AH$18:$AH$23,0),MATCH(P$25,$AI$17:$AN$17,0)))+IF(ISERROR(INDEX($AQ$18:$AV$23,MATCH($B33,$AP$18:$AP$23,0),MATCH(P$25,$AQ$17:$AV$17,0))),0,INDEX($AQ$18:$AV$23,MATCH($B33,$AP$18:$AP$23,0),MATCH(P$25,$AQ$17:$AV$17,0)))+IF(ISERROR(INDEX(#REF!,MATCH($B33,#REF!,0),MATCH(P$25,#REF!,0))),0,INDEX(#REF!,MATCH($B33,#REF!,0),MATCH(P$25,#REF!,0)))+IF(ISERROR(INDEX(#REF!,MATCH($B33,#REF!,0),MATCH(P$25,#REF!,0))),0,INDEX(#REF!,MATCH($B33,#REF!,0),MATCH(P$25,#REF!,0)))+IF(ISERROR(INDEX(#REF!,MATCH($B33,#REF!,0),MATCH(P$25,#REF!,0))),0,INDEX(#REF!,MATCH($B33,#REF!,0),MATCH(P$25,#REF!,0)))</f>
        <v>0</v>
      </c>
      <c r="Q33" s="101">
        <f>IF(ISERROR(INDEX($C$18:$H$23,MATCH($B33,$B$18:$B$23,0),MATCH(Q$25,$C$17:$H$17,0))),0,INDEX($C$18:$H$23,MATCH($B33,$B$18:$B$23,0),MATCH(Q$25,$C$17:$H$17,0)))+IF(ISERROR(INDEX($K$18:$P$23,MATCH($B33,$J$18:$J$23,0),MATCH(Q$25,$K$17:$P$17,0))),0,INDEX($K$18:$P$23,MATCH($B33,$J$18:$J$23,0),MATCH(Q$25,$K$17:$P$17,0)))+IF(ISERROR(INDEX($S$18:$X$23,MATCH($B33,$R$18:$R$23,0),MATCH(Q$25,$S$17:$X$17,0))),0,INDEX($S$18:$X$23,MATCH($B33,$R$18:$R$23,0),MATCH(Q$25,$S$17:$X$17,0)))+IF(ISERROR(INDEX($AA$18:$AF$23,MATCH($B33,$Z$18:$Z$23,0),MATCH(Q$25,$AA$17:$AF$17,0))),0,INDEX($AA$18:$AF$23,MATCH($B33,$Z$18:$Z$23,0),MATCH(Q$25,$AA$17:$AF$17,0)))+IF(ISERROR(INDEX($AI$18:$AN$23,MATCH($B33,$AH$18:$AH$23,0),MATCH(Q$25,$AI$17:$AN$17,0))),0,INDEX($AI$18:$AN$23,MATCH($B33,$AH$18:$AH$23,0),MATCH(Q$25,$AI$17:$AN$17,0)))+IF(ISERROR(INDEX($AQ$18:$AV$23,MATCH($B33,$AP$18:$AP$23,0),MATCH(Q$25,$AQ$17:$AV$17,0))),0,INDEX($AQ$18:$AV$23,MATCH($B33,$AP$18:$AP$23,0),MATCH(Q$25,$AQ$17:$AV$17,0)))+IF(ISERROR(INDEX(#REF!,MATCH($B33,#REF!,0),MATCH(Q$25,#REF!,0))),0,INDEX(#REF!,MATCH($B33,#REF!,0),MATCH(Q$25,#REF!,0)))+IF(ISERROR(INDEX(#REF!,MATCH($B33,#REF!,0),MATCH(Q$25,#REF!,0))),0,INDEX(#REF!,MATCH($B33,#REF!,0),MATCH(Q$25,#REF!,0)))+IF(ISERROR(INDEX(#REF!,MATCH($B33,#REF!,0),MATCH(Q$25,#REF!,0))),0,INDEX(#REF!,MATCH($B33,#REF!,0),MATCH(Q$25,#REF!,0)))</f>
        <v>0</v>
      </c>
      <c r="R33" s="101">
        <f>IF(ISERROR(INDEX($C$18:$H$23,MATCH($B33,$B$18:$B$23,0),MATCH(R$25,$C$17:$H$17,0))),0,INDEX($C$18:$H$23,MATCH($B33,$B$18:$B$23,0),MATCH(R$25,$C$17:$H$17,0)))+IF(ISERROR(INDEX($K$18:$P$23,MATCH($B33,$J$18:$J$23,0),MATCH(R$25,$K$17:$P$17,0))),0,INDEX($K$18:$P$23,MATCH($B33,$J$18:$J$23,0),MATCH(R$25,$K$17:$P$17,0)))+IF(ISERROR(INDEX($S$18:$X$23,MATCH($B33,$R$18:$R$23,0),MATCH(R$25,$S$17:$X$17,0))),0,INDEX($S$18:$X$23,MATCH($B33,$R$18:$R$23,0),MATCH(R$25,$S$17:$X$17,0)))+IF(ISERROR(INDEX($AA$18:$AF$23,MATCH($B33,$Z$18:$Z$23,0),MATCH(R$25,$AA$17:$AF$17,0))),0,INDEX($AA$18:$AF$23,MATCH($B33,$Z$18:$Z$23,0),MATCH(R$25,$AA$17:$AF$17,0)))+IF(ISERROR(INDEX($AI$18:$AN$23,MATCH($B33,$AH$18:$AH$23,0),MATCH(R$25,$AI$17:$AN$17,0))),0,INDEX($AI$18:$AN$23,MATCH($B33,$AH$18:$AH$23,0),MATCH(R$25,$AI$17:$AN$17,0)))+IF(ISERROR(INDEX($AQ$18:$AV$23,MATCH($B33,$AP$18:$AP$23,0),MATCH(R$25,$AQ$17:$AV$17,0))),0,INDEX($AQ$18:$AV$23,MATCH($B33,$AP$18:$AP$23,0),MATCH(R$25,$AQ$17:$AV$17,0)))+IF(ISERROR(INDEX(#REF!,MATCH($B33,#REF!,0),MATCH(R$25,#REF!,0))),0,INDEX(#REF!,MATCH($B33,#REF!,0),MATCH(R$25,#REF!,0)))+IF(ISERROR(INDEX(#REF!,MATCH($B33,#REF!,0),MATCH(R$25,#REF!,0))),0,INDEX(#REF!,MATCH($B33,#REF!,0),MATCH(R$25,#REF!,0)))+IF(ISERROR(INDEX(#REF!,MATCH($B33,#REF!,0),MATCH(R$25,#REF!,0))),0,INDEX(#REF!,MATCH($B33,#REF!,0),MATCH(R$25,#REF!,0)))</f>
        <v>0</v>
      </c>
      <c r="S33" s="101">
        <f>IF(ISERROR(INDEX($C$18:$H$23,MATCH($B33,$B$18:$B$23,0),MATCH(S$25,$C$17:$H$17,0))),0,INDEX($C$18:$H$23,MATCH($B33,$B$18:$B$23,0),MATCH(S$25,$C$17:$H$17,0)))+IF(ISERROR(INDEX($K$18:$P$23,MATCH($B33,$J$18:$J$23,0),MATCH(S$25,$K$17:$P$17,0))),0,INDEX($K$18:$P$23,MATCH($B33,$J$18:$J$23,0),MATCH(S$25,$K$17:$P$17,0)))+IF(ISERROR(INDEX($S$18:$X$23,MATCH($B33,$R$18:$R$23,0),MATCH(S$25,$S$17:$X$17,0))),0,INDEX($S$18:$X$23,MATCH($B33,$R$18:$R$23,0),MATCH(S$25,$S$17:$X$17,0)))+IF(ISERROR(INDEX($AA$18:$AF$23,MATCH($B33,$Z$18:$Z$23,0),MATCH(S$25,$AA$17:$AF$17,0))),0,INDEX($AA$18:$AF$23,MATCH($B33,$Z$18:$Z$23,0),MATCH(S$25,$AA$17:$AF$17,0)))+IF(ISERROR(INDEX($AI$18:$AN$23,MATCH($B33,$AH$18:$AH$23,0),MATCH(S$25,$AI$17:$AN$17,0))),0,INDEX($AI$18:$AN$23,MATCH($B33,$AH$18:$AH$23,0),MATCH(S$25,$AI$17:$AN$17,0)))+IF(ISERROR(INDEX($AQ$18:$AV$23,MATCH($B33,$AP$18:$AP$23,0),MATCH(S$25,$AQ$17:$AV$17,0))),0,INDEX($AQ$18:$AV$23,MATCH($B33,$AP$18:$AP$23,0),MATCH(S$25,$AQ$17:$AV$17,0)))+IF(ISERROR(INDEX(#REF!,MATCH($B33,#REF!,0),MATCH(S$25,#REF!,0))),0,INDEX(#REF!,MATCH($B33,#REF!,0),MATCH(S$25,#REF!,0)))+IF(ISERROR(INDEX(#REF!,MATCH($B33,#REF!,0),MATCH(S$25,#REF!,0))),0,INDEX(#REF!,MATCH($B33,#REF!,0),MATCH(S$25,#REF!,0)))+IF(ISERROR(INDEX(#REF!,MATCH($B33,#REF!,0),MATCH(S$25,#REF!,0))),0,INDEX(#REF!,MATCH($B33,#REF!,0),MATCH(S$25,#REF!,0)))</f>
        <v>0</v>
      </c>
      <c r="T33" s="101">
        <f>IF(ISERROR(INDEX($C$18:$H$23,MATCH($B33,$B$18:$B$23,0),MATCH(T$25,$C$17:$H$17,0))),0,INDEX($C$18:$H$23,MATCH($B33,$B$18:$B$23,0),MATCH(T$25,$C$17:$H$17,0)))+IF(ISERROR(INDEX($K$18:$P$23,MATCH($B33,$J$18:$J$23,0),MATCH(T$25,$K$17:$P$17,0))),0,INDEX($K$18:$P$23,MATCH($B33,$J$18:$J$23,0),MATCH(T$25,$K$17:$P$17,0)))+IF(ISERROR(INDEX($S$18:$X$23,MATCH($B33,$R$18:$R$23,0),MATCH(T$25,$S$17:$X$17,0))),0,INDEX($S$18:$X$23,MATCH($B33,$R$18:$R$23,0),MATCH(T$25,$S$17:$X$17,0)))+IF(ISERROR(INDEX($AA$18:$AF$23,MATCH($B33,$Z$18:$Z$23,0),MATCH(T$25,$AA$17:$AF$17,0))),0,INDEX($AA$18:$AF$23,MATCH($B33,$Z$18:$Z$23,0),MATCH(T$25,$AA$17:$AF$17,0)))+IF(ISERROR(INDEX($AI$18:$AN$23,MATCH($B33,$AH$18:$AH$23,0),MATCH(T$25,$AI$17:$AN$17,0))),0,INDEX($AI$18:$AN$23,MATCH($B33,$AH$18:$AH$23,0),MATCH(T$25,$AI$17:$AN$17,0)))+IF(ISERROR(INDEX($AQ$18:$AV$23,MATCH($B33,$AP$18:$AP$23,0),MATCH(T$25,$AQ$17:$AV$17,0))),0,INDEX($AQ$18:$AV$23,MATCH($B33,$AP$18:$AP$23,0),MATCH(T$25,$AQ$17:$AV$17,0)))+IF(ISERROR(INDEX(#REF!,MATCH($B33,#REF!,0),MATCH(T$25,#REF!,0))),0,INDEX(#REF!,MATCH($B33,#REF!,0),MATCH(T$25,#REF!,0)))+IF(ISERROR(INDEX(#REF!,MATCH($B33,#REF!,0),MATCH(T$25,#REF!,0))),0,INDEX(#REF!,MATCH($B33,#REF!,0),MATCH(T$25,#REF!,0)))+IF(ISERROR(INDEX(#REF!,MATCH($B33,#REF!,0),MATCH(T$25,#REF!,0))),0,INDEX(#REF!,MATCH($B33,#REF!,0),MATCH(T$25,#REF!,0)))</f>
        <v>0</v>
      </c>
      <c r="U33" s="101">
        <f>IF(ISERROR(INDEX($C$18:$H$23,MATCH($B33,$B$18:$B$23,0),MATCH(U$25,$C$17:$H$17,0))),0,INDEX($C$18:$H$23,MATCH($B33,$B$18:$B$23,0),MATCH(U$25,$C$17:$H$17,0)))+IF(ISERROR(INDEX($K$18:$P$23,MATCH($B33,$J$18:$J$23,0),MATCH(U$25,$K$17:$P$17,0))),0,INDEX($K$18:$P$23,MATCH($B33,$J$18:$J$23,0),MATCH(U$25,$K$17:$P$17,0)))+IF(ISERROR(INDEX($S$18:$X$23,MATCH($B33,$R$18:$R$23,0),MATCH(U$25,$S$17:$X$17,0))),0,INDEX($S$18:$X$23,MATCH($B33,$R$18:$R$23,0),MATCH(U$25,$S$17:$X$17,0)))+IF(ISERROR(INDEX($AA$18:$AF$23,MATCH($B33,$Z$18:$Z$23,0),MATCH(U$25,$AA$17:$AF$17,0))),0,INDEX($AA$18:$AF$23,MATCH($B33,$Z$18:$Z$23,0),MATCH(U$25,$AA$17:$AF$17,0)))+IF(ISERROR(INDEX($AI$18:$AN$23,MATCH($B33,$AH$18:$AH$23,0),MATCH(U$25,$AI$17:$AN$17,0))),0,INDEX($AI$18:$AN$23,MATCH($B33,$AH$18:$AH$23,0),MATCH(U$25,$AI$17:$AN$17,0)))+IF(ISERROR(INDEX($AQ$18:$AV$23,MATCH($B33,$AP$18:$AP$23,0),MATCH(U$25,$AQ$17:$AV$17,0))),0,INDEX($AQ$18:$AV$23,MATCH($B33,$AP$18:$AP$23,0),MATCH(U$25,$AQ$17:$AV$17,0)))+IF(ISERROR(INDEX(#REF!,MATCH($B33,#REF!,0),MATCH(U$25,#REF!,0))),0,INDEX(#REF!,MATCH($B33,#REF!,0),MATCH(U$25,#REF!,0)))+IF(ISERROR(INDEX(#REF!,MATCH($B33,#REF!,0),MATCH(U$25,#REF!,0))),0,INDEX(#REF!,MATCH($B33,#REF!,0),MATCH(U$25,#REF!,0)))+IF(ISERROR(INDEX(#REF!,MATCH($B33,#REF!,0),MATCH(U$25,#REF!,0))),0,INDEX(#REF!,MATCH($B33,#REF!,0),MATCH(U$25,#REF!,0)))</f>
        <v>0</v>
      </c>
      <c r="V33" s="101">
        <f>IF(ISERROR(INDEX($C$18:$H$23,MATCH($B33,$B$18:$B$23,0),MATCH(V$25,$C$17:$H$17,0))),0,INDEX($C$18:$H$23,MATCH($B33,$B$18:$B$23,0),MATCH(V$25,$C$17:$H$17,0)))+IF(ISERROR(INDEX($K$18:$P$23,MATCH($B33,$J$18:$J$23,0),MATCH(V$25,$K$17:$P$17,0))),0,INDEX($K$18:$P$23,MATCH($B33,$J$18:$J$23,0),MATCH(V$25,$K$17:$P$17,0)))+IF(ISERROR(INDEX($S$18:$X$23,MATCH($B33,$R$18:$R$23,0),MATCH(V$25,$S$17:$X$17,0))),0,INDEX($S$18:$X$23,MATCH($B33,$R$18:$R$23,0),MATCH(V$25,$S$17:$X$17,0)))+IF(ISERROR(INDEX($AA$18:$AF$23,MATCH($B33,$Z$18:$Z$23,0),MATCH(V$25,$AA$17:$AF$17,0))),0,INDEX($AA$18:$AF$23,MATCH($B33,$Z$18:$Z$23,0),MATCH(V$25,$AA$17:$AF$17,0)))+IF(ISERROR(INDEX($AI$18:$AN$23,MATCH($B33,$AH$18:$AH$23,0),MATCH(V$25,$AI$17:$AN$17,0))),0,INDEX($AI$18:$AN$23,MATCH($B33,$AH$18:$AH$23,0),MATCH(V$25,$AI$17:$AN$17,0)))+IF(ISERROR(INDEX($AQ$18:$AV$23,MATCH($B33,$AP$18:$AP$23,0),MATCH(V$25,$AQ$17:$AV$17,0))),0,INDEX($AQ$18:$AV$23,MATCH($B33,$AP$18:$AP$23,0),MATCH(V$25,$AQ$17:$AV$17,0)))+IF(ISERROR(INDEX(#REF!,MATCH($B33,#REF!,0),MATCH(V$25,#REF!,0))),0,INDEX(#REF!,MATCH($B33,#REF!,0),MATCH(V$25,#REF!,0)))+IF(ISERROR(INDEX(#REF!,MATCH($B33,#REF!,0),MATCH(V$25,#REF!,0))),0,INDEX(#REF!,MATCH($B33,#REF!,0),MATCH(V$25,#REF!,0)))+IF(ISERROR(INDEX(#REF!,MATCH($B33,#REF!,0),MATCH(V$25,#REF!,0))),0,INDEX(#REF!,MATCH($B33,#REF!,0),MATCH(V$25,#REF!,0)))</f>
        <v>0</v>
      </c>
      <c r="W33" s="101">
        <f>IF(ISERROR(INDEX($C$18:$H$23,MATCH($B33,$B$18:$B$23,0),MATCH(W$25,$C$17:$H$17,0))),0,INDEX($C$18:$H$23,MATCH($B33,$B$18:$B$23,0),MATCH(W$25,$C$17:$H$17,0)))+IF(ISERROR(INDEX($K$18:$P$23,MATCH($B33,$J$18:$J$23,0),MATCH(W$25,$K$17:$P$17,0))),0,INDEX($K$18:$P$23,MATCH($B33,$J$18:$J$23,0),MATCH(W$25,$K$17:$P$17,0)))+IF(ISERROR(INDEX($S$18:$X$23,MATCH($B33,$R$18:$R$23,0),MATCH(W$25,$S$17:$X$17,0))),0,INDEX($S$18:$X$23,MATCH($B33,$R$18:$R$23,0),MATCH(W$25,$S$17:$X$17,0)))+IF(ISERROR(INDEX($AA$18:$AF$23,MATCH($B33,$Z$18:$Z$23,0),MATCH(W$25,$AA$17:$AF$17,0))),0,INDEX($AA$18:$AF$23,MATCH($B33,$Z$18:$Z$23,0),MATCH(W$25,$AA$17:$AF$17,0)))+IF(ISERROR(INDEX($AI$18:$AN$23,MATCH($B33,$AH$18:$AH$23,0),MATCH(W$25,$AI$17:$AN$17,0))),0,INDEX($AI$18:$AN$23,MATCH($B33,$AH$18:$AH$23,0),MATCH(W$25,$AI$17:$AN$17,0)))+IF(ISERROR(INDEX($AQ$18:$AV$23,MATCH($B33,$AP$18:$AP$23,0),MATCH(W$25,$AQ$17:$AV$17,0))),0,INDEX($AQ$18:$AV$23,MATCH($B33,$AP$18:$AP$23,0),MATCH(W$25,$AQ$17:$AV$17,0)))+IF(ISERROR(INDEX(#REF!,MATCH($B33,#REF!,0),MATCH(W$25,#REF!,0))),0,INDEX(#REF!,MATCH($B33,#REF!,0),MATCH(W$25,#REF!,0)))+IF(ISERROR(INDEX(#REF!,MATCH($B33,#REF!,0),MATCH(W$25,#REF!,0))),0,INDEX(#REF!,MATCH($B33,#REF!,0),MATCH(W$25,#REF!,0)))+IF(ISERROR(INDEX(#REF!,MATCH($B33,#REF!,0),MATCH(W$25,#REF!,0))),0,INDEX(#REF!,MATCH($B33,#REF!,0),MATCH(W$25,#REF!,0)))</f>
        <v>0</v>
      </c>
      <c r="X33" s="87"/>
      <c r="Y33" s="87"/>
      <c r="Z33" s="87"/>
      <c r="AA33" s="87"/>
      <c r="AB33" s="87"/>
      <c r="AC33" s="87"/>
      <c r="AD33" s="87"/>
      <c r="AE33" s="87"/>
      <c r="AF33" s="87"/>
      <c r="AG33" s="87"/>
      <c r="AI33" s="102"/>
      <c r="AJ33" s="102"/>
      <c r="AK33" s="102"/>
      <c r="AL33" s="102"/>
      <c r="AM33" s="102"/>
      <c r="AN33" s="102"/>
      <c r="AO33" s="102"/>
      <c r="AP33" s="102"/>
      <c r="AQ33" s="102"/>
      <c r="AR33" s="102"/>
      <c r="AS33" s="102"/>
    </row>
    <row r="34" spans="1:45" hidden="1" outlineLevel="1" x14ac:dyDescent="0.25">
      <c r="B34" s="98">
        <v>9</v>
      </c>
      <c r="C34" s="99">
        <f>IF(ISERROR(INDEX($C$18:$H$23,MATCH($B34,$B$18:$B$23,0),MATCH(C$25,$C$17:$H$17,0))),0,INDEX($C$18:$H$23,MATCH($B34,$B$18:$B$23,0),MATCH(C$25,$C$17:$H$17,0)))+IF(ISERROR(INDEX($K$18:$P$23,MATCH($B34,$J$18:$J$23,0),MATCH(C$25,$K$17:$P$17,0))),0,INDEX($K$18:$P$23,MATCH($B34,$J$18:$J$23,0),MATCH(C$25,$K$17:$P$17,0)))+IF(ISERROR(INDEX($S$18:$X$23,MATCH($B34,$R$18:$R$23,0),MATCH(C$25,$S$17:$X$17,0))),0,INDEX($S$18:$X$23,MATCH($B34,$R$18:$R$23,0),MATCH(C$25,$S$17:$X$17,0)))+IF(ISERROR(INDEX($AA$18:$AF$23,MATCH($B34,$Z$18:$Z$23,0),MATCH(C$25,$AA$17:$AF$17,0))),0,INDEX($AA$18:$AF$23,MATCH($B34,$Z$18:$Z$23,0),MATCH(C$25,$AA$17:$AF$17,0)))+IF(ISERROR(INDEX($AI$18:$AN$23,MATCH($B34,$AH$18:$AH$23,0),MATCH(C$25,$AI$17:$AN$17,0))),0,INDEX($AI$18:$AN$23,MATCH($B34,$AH$18:$AH$23,0),MATCH(C$25,$AI$17:$AN$17,0)))+IF(ISERROR(INDEX($AQ$18:$AV$23,MATCH($B34,$AP$18:$AP$23,0),MATCH(C$25,$AQ$17:$AV$17,0))),0,INDEX($AQ$18:$AV$23,MATCH($B34,$AP$18:$AP$23,0),MATCH(C$25,$AQ$17:$AV$17,0)))+IF(ISERROR(INDEX(#REF!,MATCH($B34,#REF!,0),MATCH(C$25,#REF!,0))),0,INDEX(#REF!,MATCH($B34,#REF!,0),MATCH(C$25,#REF!,0)))+IF(ISERROR(INDEX(#REF!,MATCH($B34,#REF!,0),MATCH(C$25,#REF!,0))),0,INDEX(#REF!,MATCH($B34,#REF!,0),MATCH(C$25,#REF!,0)))+IF(ISERROR(INDEX(#REF!,MATCH($B34,#REF!,0),MATCH(C$25,#REF!,0))),0,INDEX(#REF!,MATCH($B34,#REF!,0),MATCH(C$25,#REF!,0)))</f>
        <v>0</v>
      </c>
      <c r="D34" s="100">
        <f>IF(ISERROR(INDEX($C$18:$H$23,MATCH($B34,$B$18:$B$23,0),MATCH(D$25,$C$17:$H$17,0))),0,INDEX($C$18:$H$23,MATCH($B34,$B$18:$B$23,0),MATCH(D$25,$C$17:$H$17,0)))+IF(ISERROR(INDEX($K$18:$P$23,MATCH($B34,$J$18:$J$23,0),MATCH(D$25,$K$17:$P$17,0))),0,INDEX($K$18:$P$23,MATCH($B34,$J$18:$J$23,0),MATCH(D$25,$K$17:$P$17,0)))+IF(ISERROR(INDEX($S$18:$X$23,MATCH($B34,$R$18:$R$23,0),MATCH(D$25,$S$17:$X$17,0))),0,INDEX($S$18:$X$23,MATCH($B34,$R$18:$R$23,0),MATCH(D$25,$S$17:$X$17,0)))+IF(ISERROR(INDEX($AA$18:$AF$23,MATCH($B34,$Z$18:$Z$23,0),MATCH(D$25,$AA$17:$AF$17,0))),0,INDEX($AA$18:$AF$23,MATCH($B34,$Z$18:$Z$23,0),MATCH(D$25,$AA$17:$AF$17,0)))+IF(ISERROR(INDEX($AI$18:$AN$23,MATCH($B34,$AH$18:$AH$23,0),MATCH(D$25,$AI$17:$AN$17,0))),0,INDEX($AI$18:$AN$23,MATCH($B34,$AH$18:$AH$23,0),MATCH(D$25,$AI$17:$AN$17,0)))+IF(ISERROR(INDEX($AQ$18:$AV$23,MATCH($B34,$AP$18:$AP$23,0),MATCH(D$25,$AQ$17:$AV$17,0))),0,INDEX($AQ$18:$AV$23,MATCH($B34,$AP$18:$AP$23,0),MATCH(D$25,$AQ$17:$AV$17,0)))+IF(ISERROR(INDEX(#REF!,MATCH($B34,#REF!,0),MATCH(D$25,#REF!,0))),0,INDEX(#REF!,MATCH($B34,#REF!,0),MATCH(D$25,#REF!,0)))+IF(ISERROR(INDEX(#REF!,MATCH($B34,#REF!,0),MATCH(D$25,#REF!,0))),0,INDEX(#REF!,MATCH($B34,#REF!,0),MATCH(D$25,#REF!,0)))+IF(ISERROR(INDEX(#REF!,MATCH($B34,#REF!,0),MATCH(D$25,#REF!,0))),0,INDEX(#REF!,MATCH($B34,#REF!,0),MATCH(D$25,#REF!,0)))</f>
        <v>0</v>
      </c>
      <c r="E34" s="100">
        <f>IF(ISERROR(INDEX($C$18:$H$23,MATCH($B34,$B$18:$B$23,0),MATCH(E$25,$C$17:$H$17,0))),0,INDEX($C$18:$H$23,MATCH($B34,$B$18:$B$23,0),MATCH(E$25,$C$17:$H$17,0)))+IF(ISERROR(INDEX($K$18:$P$23,MATCH($B34,$J$18:$J$23,0),MATCH(E$25,$K$17:$P$17,0))),0,INDEX($K$18:$P$23,MATCH($B34,$J$18:$J$23,0),MATCH(E$25,$K$17:$P$17,0)))+IF(ISERROR(INDEX($S$18:$X$23,MATCH($B34,$R$18:$R$23,0),MATCH(E$25,$S$17:$X$17,0))),0,INDEX($S$18:$X$23,MATCH($B34,$R$18:$R$23,0),MATCH(E$25,$S$17:$X$17,0)))+IF(ISERROR(INDEX($AA$18:$AF$23,MATCH($B34,$Z$18:$Z$23,0),MATCH(E$25,$AA$17:$AF$17,0))),0,INDEX($AA$18:$AF$23,MATCH($B34,$Z$18:$Z$23,0),MATCH(E$25,$AA$17:$AF$17,0)))+IF(ISERROR(INDEX($AI$18:$AN$23,MATCH($B34,$AH$18:$AH$23,0),MATCH(E$25,$AI$17:$AN$17,0))),0,INDEX($AI$18:$AN$23,MATCH($B34,$AH$18:$AH$23,0),MATCH(E$25,$AI$17:$AN$17,0)))+IF(ISERROR(INDEX($AQ$18:$AV$23,MATCH($B34,$AP$18:$AP$23,0),MATCH(E$25,$AQ$17:$AV$17,0))),0,INDEX($AQ$18:$AV$23,MATCH($B34,$AP$18:$AP$23,0),MATCH(E$25,$AQ$17:$AV$17,0)))+IF(ISERROR(INDEX(#REF!,MATCH($B34,#REF!,0),MATCH(E$25,#REF!,0))),0,INDEX(#REF!,MATCH($B34,#REF!,0),MATCH(E$25,#REF!,0)))+IF(ISERROR(INDEX(#REF!,MATCH($B34,#REF!,0),MATCH(E$25,#REF!,0))),0,INDEX(#REF!,MATCH($B34,#REF!,0),MATCH(E$25,#REF!,0)))+IF(ISERROR(INDEX(#REF!,MATCH($B34,#REF!,0),MATCH(E$25,#REF!,0))),0,INDEX(#REF!,MATCH($B34,#REF!,0),MATCH(E$25,#REF!,0)))</f>
        <v>0</v>
      </c>
      <c r="F34" s="100">
        <f>IF(ISERROR(INDEX($C$18:$H$23,MATCH($B34,$B$18:$B$23,0),MATCH(F$25,$C$17:$H$17,0))),0,INDEX($C$18:$H$23,MATCH($B34,$B$18:$B$23,0),MATCH(F$25,$C$17:$H$17,0)))+IF(ISERROR(INDEX($K$18:$P$23,MATCH($B34,$J$18:$J$23,0),MATCH(F$25,$K$17:$P$17,0))),0,INDEX($K$18:$P$23,MATCH($B34,$J$18:$J$23,0),MATCH(F$25,$K$17:$P$17,0)))+IF(ISERROR(INDEX($S$18:$X$23,MATCH($B34,$R$18:$R$23,0),MATCH(F$25,$S$17:$X$17,0))),0,INDEX($S$18:$X$23,MATCH($B34,$R$18:$R$23,0),MATCH(F$25,$S$17:$X$17,0)))+IF(ISERROR(INDEX($AA$18:$AF$23,MATCH($B34,$Z$18:$Z$23,0),MATCH(F$25,$AA$17:$AF$17,0))),0,INDEX($AA$18:$AF$23,MATCH($B34,$Z$18:$Z$23,0),MATCH(F$25,$AA$17:$AF$17,0)))+IF(ISERROR(INDEX($AI$18:$AN$23,MATCH($B34,$AH$18:$AH$23,0),MATCH(F$25,$AI$17:$AN$17,0))),0,INDEX($AI$18:$AN$23,MATCH($B34,$AH$18:$AH$23,0),MATCH(F$25,$AI$17:$AN$17,0)))+IF(ISERROR(INDEX($AQ$18:$AV$23,MATCH($B34,$AP$18:$AP$23,0),MATCH(F$25,$AQ$17:$AV$17,0))),0,INDEX($AQ$18:$AV$23,MATCH($B34,$AP$18:$AP$23,0),MATCH(F$25,$AQ$17:$AV$17,0)))+IF(ISERROR(INDEX(#REF!,MATCH($B34,#REF!,0),MATCH(F$25,#REF!,0))),0,INDEX(#REF!,MATCH($B34,#REF!,0),MATCH(F$25,#REF!,0)))+IF(ISERROR(INDEX(#REF!,MATCH($B34,#REF!,0),MATCH(F$25,#REF!,0))),0,INDEX(#REF!,MATCH($B34,#REF!,0),MATCH(F$25,#REF!,0)))+IF(ISERROR(INDEX(#REF!,MATCH($B34,#REF!,0),MATCH(F$25,#REF!,0))),0,INDEX(#REF!,MATCH($B34,#REF!,0),MATCH(F$25,#REF!,0)))</f>
        <v>0</v>
      </c>
      <c r="G34" s="100">
        <f>IF(ISERROR(INDEX($C$18:$H$23,MATCH($B34,$B$18:$B$23,0),MATCH(G$25,$C$17:$H$17,0))),0,INDEX($C$18:$H$23,MATCH($B34,$B$18:$B$23,0),MATCH(G$25,$C$17:$H$17,0)))+IF(ISERROR(INDEX($K$18:$P$23,MATCH($B34,$J$18:$J$23,0),MATCH(G$25,$K$17:$P$17,0))),0,INDEX($K$18:$P$23,MATCH($B34,$J$18:$J$23,0),MATCH(G$25,$K$17:$P$17,0)))+IF(ISERROR(INDEX($S$18:$X$23,MATCH($B34,$R$18:$R$23,0),MATCH(G$25,$S$17:$X$17,0))),0,INDEX($S$18:$X$23,MATCH($B34,$R$18:$R$23,0),MATCH(G$25,$S$17:$X$17,0)))+IF(ISERROR(INDEX($AA$18:$AF$23,MATCH($B34,$Z$18:$Z$23,0),MATCH(G$25,$AA$17:$AF$17,0))),0,INDEX($AA$18:$AF$23,MATCH($B34,$Z$18:$Z$23,0),MATCH(G$25,$AA$17:$AF$17,0)))+IF(ISERROR(INDEX($AI$18:$AN$23,MATCH($B34,$AH$18:$AH$23,0),MATCH(G$25,$AI$17:$AN$17,0))),0,INDEX($AI$18:$AN$23,MATCH($B34,$AH$18:$AH$23,0),MATCH(G$25,$AI$17:$AN$17,0)))+IF(ISERROR(INDEX($AQ$18:$AV$23,MATCH($B34,$AP$18:$AP$23,0),MATCH(G$25,$AQ$17:$AV$17,0))),0,INDEX($AQ$18:$AV$23,MATCH($B34,$AP$18:$AP$23,0),MATCH(G$25,$AQ$17:$AV$17,0)))+IF(ISERROR(INDEX(#REF!,MATCH($B34,#REF!,0),MATCH(G$25,#REF!,0))),0,INDEX(#REF!,MATCH($B34,#REF!,0),MATCH(G$25,#REF!,0)))+IF(ISERROR(INDEX(#REF!,MATCH($B34,#REF!,0),MATCH(G$25,#REF!,0))),0,INDEX(#REF!,MATCH($B34,#REF!,0),MATCH(G$25,#REF!,0)))+IF(ISERROR(INDEX(#REF!,MATCH($B34,#REF!,0),MATCH(G$25,#REF!,0))),0,INDEX(#REF!,MATCH($B34,#REF!,0),MATCH(G$25,#REF!,0)))</f>
        <v>0</v>
      </c>
      <c r="H34" s="100">
        <f>IF(ISERROR(INDEX($C$18:$H$23,MATCH($B34,$B$18:$B$23,0),MATCH(H$25,$C$17:$H$17,0))),0,INDEX($C$18:$H$23,MATCH($B34,$B$18:$B$23,0),MATCH(H$25,$C$17:$H$17,0)))+IF(ISERROR(INDEX($K$18:$P$23,MATCH($B34,$J$18:$J$23,0),MATCH(H$25,$K$17:$P$17,0))),0,INDEX($K$18:$P$23,MATCH($B34,$J$18:$J$23,0),MATCH(H$25,$K$17:$P$17,0)))+IF(ISERROR(INDEX($S$18:$X$23,MATCH($B34,$R$18:$R$23,0),MATCH(H$25,$S$17:$X$17,0))),0,INDEX($S$18:$X$23,MATCH($B34,$R$18:$R$23,0),MATCH(H$25,$S$17:$X$17,0)))+IF(ISERROR(INDEX($AA$18:$AF$23,MATCH($B34,$Z$18:$Z$23,0),MATCH(H$25,$AA$17:$AF$17,0))),0,INDEX($AA$18:$AF$23,MATCH($B34,$Z$18:$Z$23,0),MATCH(H$25,$AA$17:$AF$17,0)))+IF(ISERROR(INDEX($AI$18:$AN$23,MATCH($B34,$AH$18:$AH$23,0),MATCH(H$25,$AI$17:$AN$17,0))),0,INDEX($AI$18:$AN$23,MATCH($B34,$AH$18:$AH$23,0),MATCH(H$25,$AI$17:$AN$17,0)))+IF(ISERROR(INDEX($AQ$18:$AV$23,MATCH($B34,$AP$18:$AP$23,0),MATCH(H$25,$AQ$17:$AV$17,0))),0,INDEX($AQ$18:$AV$23,MATCH($B34,$AP$18:$AP$23,0),MATCH(H$25,$AQ$17:$AV$17,0)))+IF(ISERROR(INDEX(#REF!,MATCH($B34,#REF!,0),MATCH(H$25,#REF!,0))),0,INDEX(#REF!,MATCH($B34,#REF!,0),MATCH(H$25,#REF!,0)))+IF(ISERROR(INDEX(#REF!,MATCH($B34,#REF!,0),MATCH(H$25,#REF!,0))),0,INDEX(#REF!,MATCH($B34,#REF!,0),MATCH(H$25,#REF!,0)))+IF(ISERROR(INDEX(#REF!,MATCH($B34,#REF!,0),MATCH(H$25,#REF!,0))),0,INDEX(#REF!,MATCH($B34,#REF!,0),MATCH(H$25,#REF!,0)))</f>
        <v>0</v>
      </c>
      <c r="I34" s="100">
        <f>IF(ISERROR(INDEX($C$18:$H$23,MATCH($B34,$B$18:$B$23,0),MATCH(I$25,$C$17:$H$17,0))),0,INDEX($C$18:$H$23,MATCH($B34,$B$18:$B$23,0),MATCH(I$25,$C$17:$H$17,0)))+IF(ISERROR(INDEX($K$18:$P$23,MATCH($B34,$J$18:$J$23,0),MATCH(I$25,$K$17:$P$17,0))),0,INDEX($K$18:$P$23,MATCH($B34,$J$18:$J$23,0),MATCH(I$25,$K$17:$P$17,0)))+IF(ISERROR(INDEX($S$18:$X$23,MATCH($B34,$R$18:$R$23,0),MATCH(I$25,$S$17:$X$17,0))),0,INDEX($S$18:$X$23,MATCH($B34,$R$18:$R$23,0),MATCH(I$25,$S$17:$X$17,0)))+IF(ISERROR(INDEX($AA$18:$AF$23,MATCH($B34,$Z$18:$Z$23,0),MATCH(I$25,$AA$17:$AF$17,0))),0,INDEX($AA$18:$AF$23,MATCH($B34,$Z$18:$Z$23,0),MATCH(I$25,$AA$17:$AF$17,0)))+IF(ISERROR(INDEX($AI$18:$AN$23,MATCH($B34,$AH$18:$AH$23,0),MATCH(I$25,$AI$17:$AN$17,0))),0,INDEX($AI$18:$AN$23,MATCH($B34,$AH$18:$AH$23,0),MATCH(I$25,$AI$17:$AN$17,0)))+IF(ISERROR(INDEX($AQ$18:$AV$23,MATCH($B34,$AP$18:$AP$23,0),MATCH(I$25,$AQ$17:$AV$17,0))),0,INDEX($AQ$18:$AV$23,MATCH($B34,$AP$18:$AP$23,0),MATCH(I$25,$AQ$17:$AV$17,0)))+IF(ISERROR(INDEX(#REF!,MATCH($B34,#REF!,0),MATCH(I$25,#REF!,0))),0,INDEX(#REF!,MATCH($B34,#REF!,0),MATCH(I$25,#REF!,0)))+IF(ISERROR(INDEX(#REF!,MATCH($B34,#REF!,0),MATCH(I$25,#REF!,0))),0,INDEX(#REF!,MATCH($B34,#REF!,0),MATCH(I$25,#REF!,0)))+IF(ISERROR(INDEX(#REF!,MATCH($B34,#REF!,0),MATCH(I$25,#REF!,0))),0,INDEX(#REF!,MATCH($B34,#REF!,0),MATCH(I$25,#REF!,0)))</f>
        <v>0</v>
      </c>
      <c r="J34" s="100">
        <f>IF(ISERROR(INDEX($C$18:$H$23,MATCH($B34,$B$18:$B$23,0),MATCH(J$25,$C$17:$H$17,0))),0,INDEX($C$18:$H$23,MATCH($B34,$B$18:$B$23,0),MATCH(J$25,$C$17:$H$17,0)))+IF(ISERROR(INDEX($K$18:$P$23,MATCH($B34,$J$18:$J$23,0),MATCH(J$25,$K$17:$P$17,0))),0,INDEX($K$18:$P$23,MATCH($B34,$J$18:$J$23,0),MATCH(J$25,$K$17:$P$17,0)))+IF(ISERROR(INDEX($S$18:$X$23,MATCH($B34,$R$18:$R$23,0),MATCH(J$25,$S$17:$X$17,0))),0,INDEX($S$18:$X$23,MATCH($B34,$R$18:$R$23,0),MATCH(J$25,$S$17:$X$17,0)))+IF(ISERROR(INDEX($AA$18:$AF$23,MATCH($B34,$Z$18:$Z$23,0),MATCH(J$25,$AA$17:$AF$17,0))),0,INDEX($AA$18:$AF$23,MATCH($B34,$Z$18:$Z$23,0),MATCH(J$25,$AA$17:$AF$17,0)))+IF(ISERROR(INDEX($AI$18:$AN$23,MATCH($B34,$AH$18:$AH$23,0),MATCH(J$25,$AI$17:$AN$17,0))),0,INDEX($AI$18:$AN$23,MATCH($B34,$AH$18:$AH$23,0),MATCH(J$25,$AI$17:$AN$17,0)))+IF(ISERROR(INDEX($AQ$18:$AV$23,MATCH($B34,$AP$18:$AP$23,0),MATCH(J$25,$AQ$17:$AV$17,0))),0,INDEX($AQ$18:$AV$23,MATCH($B34,$AP$18:$AP$23,0),MATCH(J$25,$AQ$17:$AV$17,0)))+IF(ISERROR(INDEX(#REF!,MATCH($B34,#REF!,0),MATCH(J$25,#REF!,0))),0,INDEX(#REF!,MATCH($B34,#REF!,0),MATCH(J$25,#REF!,0)))+IF(ISERROR(INDEX(#REF!,MATCH($B34,#REF!,0),MATCH(J$25,#REF!,0))),0,INDEX(#REF!,MATCH($B34,#REF!,0),MATCH(J$25,#REF!,0)))+IF(ISERROR(INDEX(#REF!,MATCH($B34,#REF!,0),MATCH(J$25,#REF!,0))),0,INDEX(#REF!,MATCH($B34,#REF!,0),MATCH(J$25,#REF!,0)))</f>
        <v>0</v>
      </c>
      <c r="K34" s="100">
        <f>IF(ISERROR(INDEX($C$18:$H$23,MATCH($B34,$B$18:$B$23,0),MATCH(K$25,$C$17:$H$17,0))),0,INDEX($C$18:$H$23,MATCH($B34,$B$18:$B$23,0),MATCH(K$25,$C$17:$H$17,0)))+IF(ISERROR(INDEX($K$18:$P$23,MATCH($B34,$J$18:$J$23,0),MATCH(K$25,$K$17:$P$17,0))),0,INDEX($K$18:$P$23,MATCH($B34,$J$18:$J$23,0),MATCH(K$25,$K$17:$P$17,0)))+IF(ISERROR(INDEX($S$18:$X$23,MATCH($B34,$R$18:$R$23,0),MATCH(K$25,$S$17:$X$17,0))),0,INDEX($S$18:$X$23,MATCH($B34,$R$18:$R$23,0),MATCH(K$25,$S$17:$X$17,0)))+IF(ISERROR(INDEX($AA$18:$AF$23,MATCH($B34,$Z$18:$Z$23,0),MATCH(K$25,$AA$17:$AF$17,0))),0,INDEX($AA$18:$AF$23,MATCH($B34,$Z$18:$Z$23,0),MATCH(K$25,$AA$17:$AF$17,0)))+IF(ISERROR(INDEX($AI$18:$AN$23,MATCH($B34,$AH$18:$AH$23,0),MATCH(K$25,$AI$17:$AN$17,0))),0,INDEX($AI$18:$AN$23,MATCH($B34,$AH$18:$AH$23,0),MATCH(K$25,$AI$17:$AN$17,0)))+IF(ISERROR(INDEX($AQ$18:$AV$23,MATCH($B34,$AP$18:$AP$23,0),MATCH(K$25,$AQ$17:$AV$17,0))),0,INDEX($AQ$18:$AV$23,MATCH($B34,$AP$18:$AP$23,0),MATCH(K$25,$AQ$17:$AV$17,0)))+IF(ISERROR(INDEX(#REF!,MATCH($B34,#REF!,0),MATCH(K$25,#REF!,0))),0,INDEX(#REF!,MATCH($B34,#REF!,0),MATCH(K$25,#REF!,0)))+IF(ISERROR(INDEX(#REF!,MATCH($B34,#REF!,0),MATCH(K$25,#REF!,0))),0,INDEX(#REF!,MATCH($B34,#REF!,0),MATCH(K$25,#REF!,0)))+IF(ISERROR(INDEX(#REF!,MATCH($B34,#REF!,0),MATCH(K$25,#REF!,0))),0,INDEX(#REF!,MATCH($B34,#REF!,0),MATCH(K$25,#REF!,0)))</f>
        <v>0</v>
      </c>
      <c r="L34" s="100">
        <f>IF(ISERROR(INDEX($C$18:$H$23,MATCH($B34,$B$18:$B$23,0),MATCH(L$25,$C$17:$H$17,0))),0,INDEX($C$18:$H$23,MATCH($B34,$B$18:$B$23,0),MATCH(L$25,$C$17:$H$17,0)))+IF(ISERROR(INDEX($K$18:$P$23,MATCH($B34,$J$18:$J$23,0),MATCH(L$25,$K$17:$P$17,0))),0,INDEX($K$18:$P$23,MATCH($B34,$J$18:$J$23,0),MATCH(L$25,$K$17:$P$17,0)))+IF(ISERROR(INDEX($S$18:$X$23,MATCH($B34,$R$18:$R$23,0),MATCH(L$25,$S$17:$X$17,0))),0,INDEX($S$18:$X$23,MATCH($B34,$R$18:$R$23,0),MATCH(L$25,$S$17:$X$17,0)))+IF(ISERROR(INDEX($AA$18:$AF$23,MATCH($B34,$Z$18:$Z$23,0),MATCH(L$25,$AA$17:$AF$17,0))),0,INDEX($AA$18:$AF$23,MATCH($B34,$Z$18:$Z$23,0),MATCH(L$25,$AA$17:$AF$17,0)))+IF(ISERROR(INDEX($AI$18:$AN$23,MATCH($B34,$AH$18:$AH$23,0),MATCH(L$25,$AI$17:$AN$17,0))),0,INDEX($AI$18:$AN$23,MATCH($B34,$AH$18:$AH$23,0),MATCH(L$25,$AI$17:$AN$17,0)))+IF(ISERROR(INDEX($AQ$18:$AV$23,MATCH($B34,$AP$18:$AP$23,0),MATCH(L$25,$AQ$17:$AV$17,0))),0,INDEX($AQ$18:$AV$23,MATCH($B34,$AP$18:$AP$23,0),MATCH(L$25,$AQ$17:$AV$17,0)))+IF(ISERROR(INDEX(#REF!,MATCH($B34,#REF!,0),MATCH(L$25,#REF!,0))),0,INDEX(#REF!,MATCH($B34,#REF!,0),MATCH(L$25,#REF!,0)))+IF(ISERROR(INDEX(#REF!,MATCH($B34,#REF!,0),MATCH(L$25,#REF!,0))),0,INDEX(#REF!,MATCH($B34,#REF!,0),MATCH(L$25,#REF!,0)))+IF(ISERROR(INDEX(#REF!,MATCH($B34,#REF!,0),MATCH(L$25,#REF!,0))),0,INDEX(#REF!,MATCH($B34,#REF!,0),MATCH(L$25,#REF!,0)))</f>
        <v>0</v>
      </c>
      <c r="M34" s="101">
        <f>IF(ISERROR(INDEX($C$18:$H$23,MATCH($B34,$B$18:$B$23,0),MATCH(M$25,$C$17:$H$17,0))),0,INDEX($C$18:$H$23,MATCH($B34,$B$18:$B$23,0),MATCH(M$25,$C$17:$H$17,0)))+IF(ISERROR(INDEX($K$18:$P$23,MATCH($B34,$J$18:$J$23,0),MATCH(M$25,$K$17:$P$17,0))),0,INDEX($K$18:$P$23,MATCH($B34,$J$18:$J$23,0),MATCH(M$25,$K$17:$P$17,0)))+IF(ISERROR(INDEX($S$18:$X$23,MATCH($B34,$R$18:$R$23,0),MATCH(M$25,$S$17:$X$17,0))),0,INDEX($S$18:$X$23,MATCH($B34,$R$18:$R$23,0),MATCH(M$25,$S$17:$X$17,0)))+IF(ISERROR(INDEX($AA$18:$AF$23,MATCH($B34,$Z$18:$Z$23,0),MATCH(M$25,$AA$17:$AF$17,0))),0,INDEX($AA$18:$AF$23,MATCH($B34,$Z$18:$Z$23,0),MATCH(M$25,$AA$17:$AF$17,0)))+IF(ISERROR(INDEX($AI$18:$AN$23,MATCH($B34,$AH$18:$AH$23,0),MATCH(M$25,$AI$17:$AN$17,0))),0,INDEX($AI$18:$AN$23,MATCH($B34,$AH$18:$AH$23,0),MATCH(M$25,$AI$17:$AN$17,0)))+IF(ISERROR(INDEX($AQ$18:$AV$23,MATCH($B34,$AP$18:$AP$23,0),MATCH(M$25,$AQ$17:$AV$17,0))),0,INDEX($AQ$18:$AV$23,MATCH($B34,$AP$18:$AP$23,0),MATCH(M$25,$AQ$17:$AV$17,0)))+IF(ISERROR(INDEX(#REF!,MATCH($B34,#REF!,0),MATCH(M$25,#REF!,0))),0,INDEX(#REF!,MATCH($B34,#REF!,0),MATCH(M$25,#REF!,0)))+IF(ISERROR(INDEX(#REF!,MATCH($B34,#REF!,0),MATCH(M$25,#REF!,0))),0,INDEX(#REF!,MATCH($B34,#REF!,0),MATCH(M$25,#REF!,0)))+IF(ISERROR(INDEX(#REF!,MATCH($B34,#REF!,0),MATCH(M$25,#REF!,0))),0,INDEX(#REF!,MATCH($B34,#REF!,0),MATCH(M$25,#REF!,0)))</f>
        <v>0</v>
      </c>
      <c r="N34" s="101">
        <f>IF(ISERROR(INDEX($C$18:$H$23,MATCH($B34,$B$18:$B$23,0),MATCH(N$25,$C$17:$H$17,0))),0,INDEX($C$18:$H$23,MATCH($B34,$B$18:$B$23,0),MATCH(N$25,$C$17:$H$17,0)))+IF(ISERROR(INDEX($K$18:$P$23,MATCH($B34,$J$18:$J$23,0),MATCH(N$25,$K$17:$P$17,0))),0,INDEX($K$18:$P$23,MATCH($B34,$J$18:$J$23,0),MATCH(N$25,$K$17:$P$17,0)))+IF(ISERROR(INDEX($S$18:$X$23,MATCH($B34,$R$18:$R$23,0),MATCH(N$25,$S$17:$X$17,0))),0,INDEX($S$18:$X$23,MATCH($B34,$R$18:$R$23,0),MATCH(N$25,$S$17:$X$17,0)))+IF(ISERROR(INDEX($AA$18:$AF$23,MATCH($B34,$Z$18:$Z$23,0),MATCH(N$25,$AA$17:$AF$17,0))),0,INDEX($AA$18:$AF$23,MATCH($B34,$Z$18:$Z$23,0),MATCH(N$25,$AA$17:$AF$17,0)))+IF(ISERROR(INDEX($AI$18:$AN$23,MATCH($B34,$AH$18:$AH$23,0),MATCH(N$25,$AI$17:$AN$17,0))),0,INDEX($AI$18:$AN$23,MATCH($B34,$AH$18:$AH$23,0),MATCH(N$25,$AI$17:$AN$17,0)))+IF(ISERROR(INDEX($AQ$18:$AV$23,MATCH($B34,$AP$18:$AP$23,0),MATCH(N$25,$AQ$17:$AV$17,0))),0,INDEX($AQ$18:$AV$23,MATCH($B34,$AP$18:$AP$23,0),MATCH(N$25,$AQ$17:$AV$17,0)))+IF(ISERROR(INDEX(#REF!,MATCH($B34,#REF!,0),MATCH(N$25,#REF!,0))),0,INDEX(#REF!,MATCH($B34,#REF!,0),MATCH(N$25,#REF!,0)))+IF(ISERROR(INDEX(#REF!,MATCH($B34,#REF!,0),MATCH(N$25,#REF!,0))),0,INDEX(#REF!,MATCH($B34,#REF!,0),MATCH(N$25,#REF!,0)))+IF(ISERROR(INDEX(#REF!,MATCH($B34,#REF!,0),MATCH(N$25,#REF!,0))),0,INDEX(#REF!,MATCH($B34,#REF!,0),MATCH(N$25,#REF!,0)))</f>
        <v>0</v>
      </c>
      <c r="O34" s="101">
        <f>IF(ISERROR(INDEX($C$18:$H$23,MATCH($B34,$B$18:$B$23,0),MATCH(O$25,$C$17:$H$17,0))),0,INDEX($C$18:$H$23,MATCH($B34,$B$18:$B$23,0),MATCH(O$25,$C$17:$H$17,0)))+IF(ISERROR(INDEX($K$18:$P$23,MATCH($B34,$J$18:$J$23,0),MATCH(O$25,$K$17:$P$17,0))),0,INDEX($K$18:$P$23,MATCH($B34,$J$18:$J$23,0),MATCH(O$25,$K$17:$P$17,0)))+IF(ISERROR(INDEX($S$18:$X$23,MATCH($B34,$R$18:$R$23,0),MATCH(O$25,$S$17:$X$17,0))),0,INDEX($S$18:$X$23,MATCH($B34,$R$18:$R$23,0),MATCH(O$25,$S$17:$X$17,0)))+IF(ISERROR(INDEX($AA$18:$AF$23,MATCH($B34,$Z$18:$Z$23,0),MATCH(O$25,$AA$17:$AF$17,0))),0,INDEX($AA$18:$AF$23,MATCH($B34,$Z$18:$Z$23,0),MATCH(O$25,$AA$17:$AF$17,0)))+IF(ISERROR(INDEX($AI$18:$AN$23,MATCH($B34,$AH$18:$AH$23,0),MATCH(O$25,$AI$17:$AN$17,0))),0,INDEX($AI$18:$AN$23,MATCH($B34,$AH$18:$AH$23,0),MATCH(O$25,$AI$17:$AN$17,0)))+IF(ISERROR(INDEX($AQ$18:$AV$23,MATCH($B34,$AP$18:$AP$23,0),MATCH(O$25,$AQ$17:$AV$17,0))),0,INDEX($AQ$18:$AV$23,MATCH($B34,$AP$18:$AP$23,0),MATCH(O$25,$AQ$17:$AV$17,0)))+IF(ISERROR(INDEX(#REF!,MATCH($B34,#REF!,0),MATCH(O$25,#REF!,0))),0,INDEX(#REF!,MATCH($B34,#REF!,0),MATCH(O$25,#REF!,0)))+IF(ISERROR(INDEX(#REF!,MATCH($B34,#REF!,0),MATCH(O$25,#REF!,0))),0,INDEX(#REF!,MATCH($B34,#REF!,0),MATCH(O$25,#REF!,0)))+IF(ISERROR(INDEX(#REF!,MATCH($B34,#REF!,0),MATCH(O$25,#REF!,0))),0,INDEX(#REF!,MATCH($B34,#REF!,0),MATCH(O$25,#REF!,0)))</f>
        <v>0</v>
      </c>
      <c r="P34" s="101">
        <f>IF(ISERROR(INDEX($C$18:$H$23,MATCH($B34,$B$18:$B$23,0),MATCH(P$25,$C$17:$H$17,0))),0,INDEX($C$18:$H$23,MATCH($B34,$B$18:$B$23,0),MATCH(P$25,$C$17:$H$17,0)))+IF(ISERROR(INDEX($K$18:$P$23,MATCH($B34,$J$18:$J$23,0),MATCH(P$25,$K$17:$P$17,0))),0,INDEX($K$18:$P$23,MATCH($B34,$J$18:$J$23,0),MATCH(P$25,$K$17:$P$17,0)))+IF(ISERROR(INDEX($S$18:$X$23,MATCH($B34,$R$18:$R$23,0),MATCH(P$25,$S$17:$X$17,0))),0,INDEX($S$18:$X$23,MATCH($B34,$R$18:$R$23,0),MATCH(P$25,$S$17:$X$17,0)))+IF(ISERROR(INDEX($AA$18:$AF$23,MATCH($B34,$Z$18:$Z$23,0),MATCH(P$25,$AA$17:$AF$17,0))),0,INDEX($AA$18:$AF$23,MATCH($B34,$Z$18:$Z$23,0),MATCH(P$25,$AA$17:$AF$17,0)))+IF(ISERROR(INDEX($AI$18:$AN$23,MATCH($B34,$AH$18:$AH$23,0),MATCH(P$25,$AI$17:$AN$17,0))),0,INDEX($AI$18:$AN$23,MATCH($B34,$AH$18:$AH$23,0),MATCH(P$25,$AI$17:$AN$17,0)))+IF(ISERROR(INDEX($AQ$18:$AV$23,MATCH($B34,$AP$18:$AP$23,0),MATCH(P$25,$AQ$17:$AV$17,0))),0,INDEX($AQ$18:$AV$23,MATCH($B34,$AP$18:$AP$23,0),MATCH(P$25,$AQ$17:$AV$17,0)))+IF(ISERROR(INDEX(#REF!,MATCH($B34,#REF!,0),MATCH(P$25,#REF!,0))),0,INDEX(#REF!,MATCH($B34,#REF!,0),MATCH(P$25,#REF!,0)))+IF(ISERROR(INDEX(#REF!,MATCH($B34,#REF!,0),MATCH(P$25,#REF!,0))),0,INDEX(#REF!,MATCH($B34,#REF!,0),MATCH(P$25,#REF!,0)))+IF(ISERROR(INDEX(#REF!,MATCH($B34,#REF!,0),MATCH(P$25,#REF!,0))),0,INDEX(#REF!,MATCH($B34,#REF!,0),MATCH(P$25,#REF!,0)))</f>
        <v>0</v>
      </c>
      <c r="Q34" s="101">
        <f>IF(ISERROR(INDEX($C$18:$H$23,MATCH($B34,$B$18:$B$23,0),MATCH(Q$25,$C$17:$H$17,0))),0,INDEX($C$18:$H$23,MATCH($B34,$B$18:$B$23,0),MATCH(Q$25,$C$17:$H$17,0)))+IF(ISERROR(INDEX($K$18:$P$23,MATCH($B34,$J$18:$J$23,0),MATCH(Q$25,$K$17:$P$17,0))),0,INDEX($K$18:$P$23,MATCH($B34,$J$18:$J$23,0),MATCH(Q$25,$K$17:$P$17,0)))+IF(ISERROR(INDEX($S$18:$X$23,MATCH($B34,$R$18:$R$23,0),MATCH(Q$25,$S$17:$X$17,0))),0,INDEX($S$18:$X$23,MATCH($B34,$R$18:$R$23,0),MATCH(Q$25,$S$17:$X$17,0)))+IF(ISERROR(INDEX($AA$18:$AF$23,MATCH($B34,$Z$18:$Z$23,0),MATCH(Q$25,$AA$17:$AF$17,0))),0,INDEX($AA$18:$AF$23,MATCH($B34,$Z$18:$Z$23,0),MATCH(Q$25,$AA$17:$AF$17,0)))+IF(ISERROR(INDEX($AI$18:$AN$23,MATCH($B34,$AH$18:$AH$23,0),MATCH(Q$25,$AI$17:$AN$17,0))),0,INDEX($AI$18:$AN$23,MATCH($B34,$AH$18:$AH$23,0),MATCH(Q$25,$AI$17:$AN$17,0)))+IF(ISERROR(INDEX($AQ$18:$AV$23,MATCH($B34,$AP$18:$AP$23,0),MATCH(Q$25,$AQ$17:$AV$17,0))),0,INDEX($AQ$18:$AV$23,MATCH($B34,$AP$18:$AP$23,0),MATCH(Q$25,$AQ$17:$AV$17,0)))+IF(ISERROR(INDEX(#REF!,MATCH($B34,#REF!,0),MATCH(Q$25,#REF!,0))),0,INDEX(#REF!,MATCH($B34,#REF!,0),MATCH(Q$25,#REF!,0)))+IF(ISERROR(INDEX(#REF!,MATCH($B34,#REF!,0),MATCH(Q$25,#REF!,0))),0,INDEX(#REF!,MATCH($B34,#REF!,0),MATCH(Q$25,#REF!,0)))+IF(ISERROR(INDEX(#REF!,MATCH($B34,#REF!,0),MATCH(Q$25,#REF!,0))),0,INDEX(#REF!,MATCH($B34,#REF!,0),MATCH(Q$25,#REF!,0)))</f>
        <v>0</v>
      </c>
      <c r="R34" s="101">
        <f>IF(ISERROR(INDEX($C$18:$H$23,MATCH($B34,$B$18:$B$23,0),MATCH(R$25,$C$17:$H$17,0))),0,INDEX($C$18:$H$23,MATCH($B34,$B$18:$B$23,0),MATCH(R$25,$C$17:$H$17,0)))+IF(ISERROR(INDEX($K$18:$P$23,MATCH($B34,$J$18:$J$23,0),MATCH(R$25,$K$17:$P$17,0))),0,INDEX($K$18:$P$23,MATCH($B34,$J$18:$J$23,0),MATCH(R$25,$K$17:$P$17,0)))+IF(ISERROR(INDEX($S$18:$X$23,MATCH($B34,$R$18:$R$23,0),MATCH(R$25,$S$17:$X$17,0))),0,INDEX($S$18:$X$23,MATCH($B34,$R$18:$R$23,0),MATCH(R$25,$S$17:$X$17,0)))+IF(ISERROR(INDEX($AA$18:$AF$23,MATCH($B34,$Z$18:$Z$23,0),MATCH(R$25,$AA$17:$AF$17,0))),0,INDEX($AA$18:$AF$23,MATCH($B34,$Z$18:$Z$23,0),MATCH(R$25,$AA$17:$AF$17,0)))+IF(ISERROR(INDEX($AI$18:$AN$23,MATCH($B34,$AH$18:$AH$23,0),MATCH(R$25,$AI$17:$AN$17,0))),0,INDEX($AI$18:$AN$23,MATCH($B34,$AH$18:$AH$23,0),MATCH(R$25,$AI$17:$AN$17,0)))+IF(ISERROR(INDEX($AQ$18:$AV$23,MATCH($B34,$AP$18:$AP$23,0),MATCH(R$25,$AQ$17:$AV$17,0))),0,INDEX($AQ$18:$AV$23,MATCH($B34,$AP$18:$AP$23,0),MATCH(R$25,$AQ$17:$AV$17,0)))+IF(ISERROR(INDEX(#REF!,MATCH($B34,#REF!,0),MATCH(R$25,#REF!,0))),0,INDEX(#REF!,MATCH($B34,#REF!,0),MATCH(R$25,#REF!,0)))+IF(ISERROR(INDEX(#REF!,MATCH($B34,#REF!,0),MATCH(R$25,#REF!,0))),0,INDEX(#REF!,MATCH($B34,#REF!,0),MATCH(R$25,#REF!,0)))+IF(ISERROR(INDEX(#REF!,MATCH($B34,#REF!,0),MATCH(R$25,#REF!,0))),0,INDEX(#REF!,MATCH($B34,#REF!,0),MATCH(R$25,#REF!,0)))</f>
        <v>0</v>
      </c>
      <c r="S34" s="101">
        <f>IF(ISERROR(INDEX($C$18:$H$23,MATCH($B34,$B$18:$B$23,0),MATCH(S$25,$C$17:$H$17,0))),0,INDEX($C$18:$H$23,MATCH($B34,$B$18:$B$23,0),MATCH(S$25,$C$17:$H$17,0)))+IF(ISERROR(INDEX($K$18:$P$23,MATCH($B34,$J$18:$J$23,0),MATCH(S$25,$K$17:$P$17,0))),0,INDEX($K$18:$P$23,MATCH($B34,$J$18:$J$23,0),MATCH(S$25,$K$17:$P$17,0)))+IF(ISERROR(INDEX($S$18:$X$23,MATCH($B34,$R$18:$R$23,0),MATCH(S$25,$S$17:$X$17,0))),0,INDEX($S$18:$X$23,MATCH($B34,$R$18:$R$23,0),MATCH(S$25,$S$17:$X$17,0)))+IF(ISERROR(INDEX($AA$18:$AF$23,MATCH($B34,$Z$18:$Z$23,0),MATCH(S$25,$AA$17:$AF$17,0))),0,INDEX($AA$18:$AF$23,MATCH($B34,$Z$18:$Z$23,0),MATCH(S$25,$AA$17:$AF$17,0)))+IF(ISERROR(INDEX($AI$18:$AN$23,MATCH($B34,$AH$18:$AH$23,0),MATCH(S$25,$AI$17:$AN$17,0))),0,INDEX($AI$18:$AN$23,MATCH($B34,$AH$18:$AH$23,0),MATCH(S$25,$AI$17:$AN$17,0)))+IF(ISERROR(INDEX($AQ$18:$AV$23,MATCH($B34,$AP$18:$AP$23,0),MATCH(S$25,$AQ$17:$AV$17,0))),0,INDEX($AQ$18:$AV$23,MATCH($B34,$AP$18:$AP$23,0),MATCH(S$25,$AQ$17:$AV$17,0)))+IF(ISERROR(INDEX(#REF!,MATCH($B34,#REF!,0),MATCH(S$25,#REF!,0))),0,INDEX(#REF!,MATCH($B34,#REF!,0),MATCH(S$25,#REF!,0)))+IF(ISERROR(INDEX(#REF!,MATCH($B34,#REF!,0),MATCH(S$25,#REF!,0))),0,INDEX(#REF!,MATCH($B34,#REF!,0),MATCH(S$25,#REF!,0)))+IF(ISERROR(INDEX(#REF!,MATCH($B34,#REF!,0),MATCH(S$25,#REF!,0))),0,INDEX(#REF!,MATCH($B34,#REF!,0),MATCH(S$25,#REF!,0)))</f>
        <v>0</v>
      </c>
      <c r="T34" s="101">
        <f>IF(ISERROR(INDEX($C$18:$H$23,MATCH($B34,$B$18:$B$23,0),MATCH(T$25,$C$17:$H$17,0))),0,INDEX($C$18:$H$23,MATCH($B34,$B$18:$B$23,0),MATCH(T$25,$C$17:$H$17,0)))+IF(ISERROR(INDEX($K$18:$P$23,MATCH($B34,$J$18:$J$23,0),MATCH(T$25,$K$17:$P$17,0))),0,INDEX($K$18:$P$23,MATCH($B34,$J$18:$J$23,0),MATCH(T$25,$K$17:$P$17,0)))+IF(ISERROR(INDEX($S$18:$X$23,MATCH($B34,$R$18:$R$23,0),MATCH(T$25,$S$17:$X$17,0))),0,INDEX($S$18:$X$23,MATCH($B34,$R$18:$R$23,0),MATCH(T$25,$S$17:$X$17,0)))+IF(ISERROR(INDEX($AA$18:$AF$23,MATCH($B34,$Z$18:$Z$23,0),MATCH(T$25,$AA$17:$AF$17,0))),0,INDEX($AA$18:$AF$23,MATCH($B34,$Z$18:$Z$23,0),MATCH(T$25,$AA$17:$AF$17,0)))+IF(ISERROR(INDEX($AI$18:$AN$23,MATCH($B34,$AH$18:$AH$23,0),MATCH(T$25,$AI$17:$AN$17,0))),0,INDEX($AI$18:$AN$23,MATCH($B34,$AH$18:$AH$23,0),MATCH(T$25,$AI$17:$AN$17,0)))+IF(ISERROR(INDEX($AQ$18:$AV$23,MATCH($B34,$AP$18:$AP$23,0),MATCH(T$25,$AQ$17:$AV$17,0))),0,INDEX($AQ$18:$AV$23,MATCH($B34,$AP$18:$AP$23,0),MATCH(T$25,$AQ$17:$AV$17,0)))+IF(ISERROR(INDEX(#REF!,MATCH($B34,#REF!,0),MATCH(T$25,#REF!,0))),0,INDEX(#REF!,MATCH($B34,#REF!,0),MATCH(T$25,#REF!,0)))+IF(ISERROR(INDEX(#REF!,MATCH($B34,#REF!,0),MATCH(T$25,#REF!,0))),0,INDEX(#REF!,MATCH($B34,#REF!,0),MATCH(T$25,#REF!,0)))+IF(ISERROR(INDEX(#REF!,MATCH($B34,#REF!,0),MATCH(T$25,#REF!,0))),0,INDEX(#REF!,MATCH($B34,#REF!,0),MATCH(T$25,#REF!,0)))</f>
        <v>0</v>
      </c>
      <c r="U34" s="101">
        <f>IF(ISERROR(INDEX($C$18:$H$23,MATCH($B34,$B$18:$B$23,0),MATCH(U$25,$C$17:$H$17,0))),0,INDEX($C$18:$H$23,MATCH($B34,$B$18:$B$23,0),MATCH(U$25,$C$17:$H$17,0)))+IF(ISERROR(INDEX($K$18:$P$23,MATCH($B34,$J$18:$J$23,0),MATCH(U$25,$K$17:$P$17,0))),0,INDEX($K$18:$P$23,MATCH($B34,$J$18:$J$23,0),MATCH(U$25,$K$17:$P$17,0)))+IF(ISERROR(INDEX($S$18:$X$23,MATCH($B34,$R$18:$R$23,0),MATCH(U$25,$S$17:$X$17,0))),0,INDEX($S$18:$X$23,MATCH($B34,$R$18:$R$23,0),MATCH(U$25,$S$17:$X$17,0)))+IF(ISERROR(INDEX($AA$18:$AF$23,MATCH($B34,$Z$18:$Z$23,0),MATCH(U$25,$AA$17:$AF$17,0))),0,INDEX($AA$18:$AF$23,MATCH($B34,$Z$18:$Z$23,0),MATCH(U$25,$AA$17:$AF$17,0)))+IF(ISERROR(INDEX($AI$18:$AN$23,MATCH($B34,$AH$18:$AH$23,0),MATCH(U$25,$AI$17:$AN$17,0))),0,INDEX($AI$18:$AN$23,MATCH($B34,$AH$18:$AH$23,0),MATCH(U$25,$AI$17:$AN$17,0)))+IF(ISERROR(INDEX($AQ$18:$AV$23,MATCH($B34,$AP$18:$AP$23,0),MATCH(U$25,$AQ$17:$AV$17,0))),0,INDEX($AQ$18:$AV$23,MATCH($B34,$AP$18:$AP$23,0),MATCH(U$25,$AQ$17:$AV$17,0)))+IF(ISERROR(INDEX(#REF!,MATCH($B34,#REF!,0),MATCH(U$25,#REF!,0))),0,INDEX(#REF!,MATCH($B34,#REF!,0),MATCH(U$25,#REF!,0)))+IF(ISERROR(INDEX(#REF!,MATCH($B34,#REF!,0),MATCH(U$25,#REF!,0))),0,INDEX(#REF!,MATCH($B34,#REF!,0),MATCH(U$25,#REF!,0)))+IF(ISERROR(INDEX(#REF!,MATCH($B34,#REF!,0),MATCH(U$25,#REF!,0))),0,INDEX(#REF!,MATCH($B34,#REF!,0),MATCH(U$25,#REF!,0)))</f>
        <v>0</v>
      </c>
      <c r="V34" s="101">
        <f>IF(ISERROR(INDEX($C$18:$H$23,MATCH($B34,$B$18:$B$23,0),MATCH(V$25,$C$17:$H$17,0))),0,INDEX($C$18:$H$23,MATCH($B34,$B$18:$B$23,0),MATCH(V$25,$C$17:$H$17,0)))+IF(ISERROR(INDEX($K$18:$P$23,MATCH($B34,$J$18:$J$23,0),MATCH(V$25,$K$17:$P$17,0))),0,INDEX($K$18:$P$23,MATCH($B34,$J$18:$J$23,0),MATCH(V$25,$K$17:$P$17,0)))+IF(ISERROR(INDEX($S$18:$X$23,MATCH($B34,$R$18:$R$23,0),MATCH(V$25,$S$17:$X$17,0))),0,INDEX($S$18:$X$23,MATCH($B34,$R$18:$R$23,0),MATCH(V$25,$S$17:$X$17,0)))+IF(ISERROR(INDEX($AA$18:$AF$23,MATCH($B34,$Z$18:$Z$23,0),MATCH(V$25,$AA$17:$AF$17,0))),0,INDEX($AA$18:$AF$23,MATCH($B34,$Z$18:$Z$23,0),MATCH(V$25,$AA$17:$AF$17,0)))+IF(ISERROR(INDEX($AI$18:$AN$23,MATCH($B34,$AH$18:$AH$23,0),MATCH(V$25,$AI$17:$AN$17,0))),0,INDEX($AI$18:$AN$23,MATCH($B34,$AH$18:$AH$23,0),MATCH(V$25,$AI$17:$AN$17,0)))+IF(ISERROR(INDEX($AQ$18:$AV$23,MATCH($B34,$AP$18:$AP$23,0),MATCH(V$25,$AQ$17:$AV$17,0))),0,INDEX($AQ$18:$AV$23,MATCH($B34,$AP$18:$AP$23,0),MATCH(V$25,$AQ$17:$AV$17,0)))+IF(ISERROR(INDEX(#REF!,MATCH($B34,#REF!,0),MATCH(V$25,#REF!,0))),0,INDEX(#REF!,MATCH($B34,#REF!,0),MATCH(V$25,#REF!,0)))+IF(ISERROR(INDEX(#REF!,MATCH($B34,#REF!,0),MATCH(V$25,#REF!,0))),0,INDEX(#REF!,MATCH($B34,#REF!,0),MATCH(V$25,#REF!,0)))+IF(ISERROR(INDEX(#REF!,MATCH($B34,#REF!,0),MATCH(V$25,#REF!,0))),0,INDEX(#REF!,MATCH($B34,#REF!,0),MATCH(V$25,#REF!,0)))</f>
        <v>0</v>
      </c>
      <c r="W34" s="101">
        <f>IF(ISERROR(INDEX($C$18:$H$23,MATCH($B34,$B$18:$B$23,0),MATCH(W$25,$C$17:$H$17,0))),0,INDEX($C$18:$H$23,MATCH($B34,$B$18:$B$23,0),MATCH(W$25,$C$17:$H$17,0)))+IF(ISERROR(INDEX($K$18:$P$23,MATCH($B34,$J$18:$J$23,0),MATCH(W$25,$K$17:$P$17,0))),0,INDEX($K$18:$P$23,MATCH($B34,$J$18:$J$23,0),MATCH(W$25,$K$17:$P$17,0)))+IF(ISERROR(INDEX($S$18:$X$23,MATCH($B34,$R$18:$R$23,0),MATCH(W$25,$S$17:$X$17,0))),0,INDEX($S$18:$X$23,MATCH($B34,$R$18:$R$23,0),MATCH(W$25,$S$17:$X$17,0)))+IF(ISERROR(INDEX($AA$18:$AF$23,MATCH($B34,$Z$18:$Z$23,0),MATCH(W$25,$AA$17:$AF$17,0))),0,INDEX($AA$18:$AF$23,MATCH($B34,$Z$18:$Z$23,0),MATCH(W$25,$AA$17:$AF$17,0)))+IF(ISERROR(INDEX($AI$18:$AN$23,MATCH($B34,$AH$18:$AH$23,0),MATCH(W$25,$AI$17:$AN$17,0))),0,INDEX($AI$18:$AN$23,MATCH($B34,$AH$18:$AH$23,0),MATCH(W$25,$AI$17:$AN$17,0)))+IF(ISERROR(INDEX($AQ$18:$AV$23,MATCH($B34,$AP$18:$AP$23,0),MATCH(W$25,$AQ$17:$AV$17,0))),0,INDEX($AQ$18:$AV$23,MATCH($B34,$AP$18:$AP$23,0),MATCH(W$25,$AQ$17:$AV$17,0)))+IF(ISERROR(INDEX(#REF!,MATCH($B34,#REF!,0),MATCH(W$25,#REF!,0))),0,INDEX(#REF!,MATCH($B34,#REF!,0),MATCH(W$25,#REF!,0)))+IF(ISERROR(INDEX(#REF!,MATCH($B34,#REF!,0),MATCH(W$25,#REF!,0))),0,INDEX(#REF!,MATCH($B34,#REF!,0),MATCH(W$25,#REF!,0)))+IF(ISERROR(INDEX(#REF!,MATCH($B34,#REF!,0),MATCH(W$25,#REF!,0))),0,INDEX(#REF!,MATCH($B34,#REF!,0),MATCH(W$25,#REF!,0)))</f>
        <v>0</v>
      </c>
      <c r="X34" s="87"/>
      <c r="Y34" s="87"/>
      <c r="Z34" s="87"/>
      <c r="AA34" s="87"/>
      <c r="AB34" s="87"/>
      <c r="AC34" s="87"/>
      <c r="AD34" s="87"/>
      <c r="AE34" s="87"/>
      <c r="AF34" s="87"/>
      <c r="AG34" s="87"/>
      <c r="AI34" s="102"/>
      <c r="AJ34" s="102"/>
      <c r="AK34" s="102"/>
      <c r="AL34" s="102"/>
      <c r="AM34" s="102"/>
      <c r="AN34" s="102"/>
      <c r="AO34" s="102"/>
      <c r="AP34" s="102"/>
      <c r="AQ34" s="102"/>
      <c r="AR34" s="102"/>
      <c r="AS34" s="102"/>
    </row>
    <row r="35" spans="1:45" hidden="1" outlineLevel="1" x14ac:dyDescent="0.25">
      <c r="B35" s="98">
        <v>10</v>
      </c>
      <c r="C35" s="103">
        <f>IF(ISERROR(INDEX($C$18:$H$23,MATCH($B35,$B$18:$B$23,0),MATCH(C$25,$C$17:$H$17,0))),0,INDEX($C$18:$H$23,MATCH($B35,$B$18:$B$23,0),MATCH(C$25,$C$17:$H$17,0)))+IF(ISERROR(INDEX($K$18:$P$23,MATCH($B35,$J$18:$J$23,0),MATCH(C$25,$K$17:$P$17,0))),0,INDEX($K$18:$P$23,MATCH($B35,$J$18:$J$23,0),MATCH(C$25,$K$17:$P$17,0)))+IF(ISERROR(INDEX($S$18:$X$23,MATCH($B35,$R$18:$R$23,0),MATCH(C$25,$S$17:$X$17,0))),0,INDEX($S$18:$X$23,MATCH($B35,$R$18:$R$23,0),MATCH(C$25,$S$17:$X$17,0)))+IF(ISERROR(INDEX($AA$18:$AF$23,MATCH($B35,$Z$18:$Z$23,0),MATCH(C$25,$AA$17:$AF$17,0))),0,INDEX($AA$18:$AF$23,MATCH($B35,$Z$18:$Z$23,0),MATCH(C$25,$AA$17:$AF$17,0)))+IF(ISERROR(INDEX($AI$18:$AN$23,MATCH($B35,$AH$18:$AH$23,0),MATCH(C$25,$AI$17:$AN$17,0))),0,INDEX($AI$18:$AN$23,MATCH($B35,$AH$18:$AH$23,0),MATCH(C$25,$AI$17:$AN$17,0)))+IF(ISERROR(INDEX($AQ$18:$AV$23,MATCH($B35,$AP$18:$AP$23,0),MATCH(C$25,$AQ$17:$AV$17,0))),0,INDEX($AQ$18:$AV$23,MATCH($B35,$AP$18:$AP$23,0),MATCH(C$25,$AQ$17:$AV$17,0)))+IF(ISERROR(INDEX(#REF!,MATCH($B35,#REF!,0),MATCH(C$25,#REF!,0))),0,INDEX(#REF!,MATCH($B35,#REF!,0),MATCH(C$25,#REF!,0)))+IF(ISERROR(INDEX(#REF!,MATCH($B35,#REF!,0),MATCH(C$25,#REF!,0))),0,INDEX(#REF!,MATCH($B35,#REF!,0),MATCH(C$25,#REF!,0)))+IF(ISERROR(INDEX(#REF!,MATCH($B35,#REF!,0),MATCH(C$25,#REF!,0))),0,INDEX(#REF!,MATCH($B35,#REF!,0),MATCH(C$25,#REF!,0)))</f>
        <v>0</v>
      </c>
      <c r="D35" s="101">
        <f>IF(ISERROR(INDEX($C$18:$H$23,MATCH($B35,$B$18:$B$23,0),MATCH(D$25,$C$17:$H$17,0))),0,INDEX($C$18:$H$23,MATCH($B35,$B$18:$B$23,0),MATCH(D$25,$C$17:$H$17,0)))+IF(ISERROR(INDEX($K$18:$P$23,MATCH($B35,$J$18:$J$23,0),MATCH(D$25,$K$17:$P$17,0))),0,INDEX($K$18:$P$23,MATCH($B35,$J$18:$J$23,0),MATCH(D$25,$K$17:$P$17,0)))+IF(ISERROR(INDEX($S$18:$X$23,MATCH($B35,$R$18:$R$23,0),MATCH(D$25,$S$17:$X$17,0))),0,INDEX($S$18:$X$23,MATCH($B35,$R$18:$R$23,0),MATCH(D$25,$S$17:$X$17,0)))+IF(ISERROR(INDEX($AA$18:$AF$23,MATCH($B35,$Z$18:$Z$23,0),MATCH(D$25,$AA$17:$AF$17,0))),0,INDEX($AA$18:$AF$23,MATCH($B35,$Z$18:$Z$23,0),MATCH(D$25,$AA$17:$AF$17,0)))+IF(ISERROR(INDEX($AI$18:$AN$23,MATCH($B35,$AH$18:$AH$23,0),MATCH(D$25,$AI$17:$AN$17,0))),0,INDEX($AI$18:$AN$23,MATCH($B35,$AH$18:$AH$23,0),MATCH(D$25,$AI$17:$AN$17,0)))+IF(ISERROR(INDEX($AQ$18:$AV$23,MATCH($B35,$AP$18:$AP$23,0),MATCH(D$25,$AQ$17:$AV$17,0))),0,INDEX($AQ$18:$AV$23,MATCH($B35,$AP$18:$AP$23,0),MATCH(D$25,$AQ$17:$AV$17,0)))+IF(ISERROR(INDEX(#REF!,MATCH($B35,#REF!,0),MATCH(D$25,#REF!,0))),0,INDEX(#REF!,MATCH($B35,#REF!,0),MATCH(D$25,#REF!,0)))+IF(ISERROR(INDEX(#REF!,MATCH($B35,#REF!,0),MATCH(D$25,#REF!,0))),0,INDEX(#REF!,MATCH($B35,#REF!,0),MATCH(D$25,#REF!,0)))+IF(ISERROR(INDEX(#REF!,MATCH($B35,#REF!,0),MATCH(D$25,#REF!,0))),0,INDEX(#REF!,MATCH($B35,#REF!,0),MATCH(D$25,#REF!,0)))</f>
        <v>0</v>
      </c>
      <c r="E35" s="101">
        <f>IF(ISERROR(INDEX($C$18:$H$23,MATCH($B35,$B$18:$B$23,0),MATCH(E$25,$C$17:$H$17,0))),0,INDEX($C$18:$H$23,MATCH($B35,$B$18:$B$23,0),MATCH(E$25,$C$17:$H$17,0)))+IF(ISERROR(INDEX($K$18:$P$23,MATCH($B35,$J$18:$J$23,0),MATCH(E$25,$K$17:$P$17,0))),0,INDEX($K$18:$P$23,MATCH($B35,$J$18:$J$23,0),MATCH(E$25,$K$17:$P$17,0)))+IF(ISERROR(INDEX($S$18:$X$23,MATCH($B35,$R$18:$R$23,0),MATCH(E$25,$S$17:$X$17,0))),0,INDEX($S$18:$X$23,MATCH($B35,$R$18:$R$23,0),MATCH(E$25,$S$17:$X$17,0)))+IF(ISERROR(INDEX($AA$18:$AF$23,MATCH($B35,$Z$18:$Z$23,0),MATCH(E$25,$AA$17:$AF$17,0))),0,INDEX($AA$18:$AF$23,MATCH($B35,$Z$18:$Z$23,0),MATCH(E$25,$AA$17:$AF$17,0)))+IF(ISERROR(INDEX($AI$18:$AN$23,MATCH($B35,$AH$18:$AH$23,0),MATCH(E$25,$AI$17:$AN$17,0))),0,INDEX($AI$18:$AN$23,MATCH($B35,$AH$18:$AH$23,0),MATCH(E$25,$AI$17:$AN$17,0)))+IF(ISERROR(INDEX($AQ$18:$AV$23,MATCH($B35,$AP$18:$AP$23,0),MATCH(E$25,$AQ$17:$AV$17,0))),0,INDEX($AQ$18:$AV$23,MATCH($B35,$AP$18:$AP$23,0),MATCH(E$25,$AQ$17:$AV$17,0)))+IF(ISERROR(INDEX(#REF!,MATCH($B35,#REF!,0),MATCH(E$25,#REF!,0))),0,INDEX(#REF!,MATCH($B35,#REF!,0),MATCH(E$25,#REF!,0)))+IF(ISERROR(INDEX(#REF!,MATCH($B35,#REF!,0),MATCH(E$25,#REF!,0))),0,INDEX(#REF!,MATCH($B35,#REF!,0),MATCH(E$25,#REF!,0)))+IF(ISERROR(INDEX(#REF!,MATCH($B35,#REF!,0),MATCH(E$25,#REF!,0))),0,INDEX(#REF!,MATCH($B35,#REF!,0),MATCH(E$25,#REF!,0)))</f>
        <v>0</v>
      </c>
      <c r="F35" s="101">
        <f>IF(ISERROR(INDEX($C$18:$H$23,MATCH($B35,$B$18:$B$23,0),MATCH(F$25,$C$17:$H$17,0))),0,INDEX($C$18:$H$23,MATCH($B35,$B$18:$B$23,0),MATCH(F$25,$C$17:$H$17,0)))+IF(ISERROR(INDEX($K$18:$P$23,MATCH($B35,$J$18:$J$23,0),MATCH(F$25,$K$17:$P$17,0))),0,INDEX($K$18:$P$23,MATCH($B35,$J$18:$J$23,0),MATCH(F$25,$K$17:$P$17,0)))+IF(ISERROR(INDEX($S$18:$X$23,MATCH($B35,$R$18:$R$23,0),MATCH(F$25,$S$17:$X$17,0))),0,INDEX($S$18:$X$23,MATCH($B35,$R$18:$R$23,0),MATCH(F$25,$S$17:$X$17,0)))+IF(ISERROR(INDEX($AA$18:$AF$23,MATCH($B35,$Z$18:$Z$23,0),MATCH(F$25,$AA$17:$AF$17,0))),0,INDEX($AA$18:$AF$23,MATCH($B35,$Z$18:$Z$23,0),MATCH(F$25,$AA$17:$AF$17,0)))+IF(ISERROR(INDEX($AI$18:$AN$23,MATCH($B35,$AH$18:$AH$23,0),MATCH(F$25,$AI$17:$AN$17,0))),0,INDEX($AI$18:$AN$23,MATCH($B35,$AH$18:$AH$23,0),MATCH(F$25,$AI$17:$AN$17,0)))+IF(ISERROR(INDEX($AQ$18:$AV$23,MATCH($B35,$AP$18:$AP$23,0),MATCH(F$25,$AQ$17:$AV$17,0))),0,INDEX($AQ$18:$AV$23,MATCH($B35,$AP$18:$AP$23,0),MATCH(F$25,$AQ$17:$AV$17,0)))+IF(ISERROR(INDEX(#REF!,MATCH($B35,#REF!,0),MATCH(F$25,#REF!,0))),0,INDEX(#REF!,MATCH($B35,#REF!,0),MATCH(F$25,#REF!,0)))+IF(ISERROR(INDEX(#REF!,MATCH($B35,#REF!,0),MATCH(F$25,#REF!,0))),0,INDEX(#REF!,MATCH($B35,#REF!,0),MATCH(F$25,#REF!,0)))+IF(ISERROR(INDEX(#REF!,MATCH($B35,#REF!,0),MATCH(F$25,#REF!,0))),0,INDEX(#REF!,MATCH($B35,#REF!,0),MATCH(F$25,#REF!,0)))</f>
        <v>0</v>
      </c>
      <c r="G35" s="101">
        <f>IF(ISERROR(INDEX($C$18:$H$23,MATCH($B35,$B$18:$B$23,0),MATCH(G$25,$C$17:$H$17,0))),0,INDEX($C$18:$H$23,MATCH($B35,$B$18:$B$23,0),MATCH(G$25,$C$17:$H$17,0)))+IF(ISERROR(INDEX($K$18:$P$23,MATCH($B35,$J$18:$J$23,0),MATCH(G$25,$K$17:$P$17,0))),0,INDEX($K$18:$P$23,MATCH($B35,$J$18:$J$23,0),MATCH(G$25,$K$17:$P$17,0)))+IF(ISERROR(INDEX($S$18:$X$23,MATCH($B35,$R$18:$R$23,0),MATCH(G$25,$S$17:$X$17,0))),0,INDEX($S$18:$X$23,MATCH($B35,$R$18:$R$23,0),MATCH(G$25,$S$17:$X$17,0)))+IF(ISERROR(INDEX($AA$18:$AF$23,MATCH($B35,$Z$18:$Z$23,0),MATCH(G$25,$AA$17:$AF$17,0))),0,INDEX($AA$18:$AF$23,MATCH($B35,$Z$18:$Z$23,0),MATCH(G$25,$AA$17:$AF$17,0)))+IF(ISERROR(INDEX($AI$18:$AN$23,MATCH($B35,$AH$18:$AH$23,0),MATCH(G$25,$AI$17:$AN$17,0))),0,INDEX($AI$18:$AN$23,MATCH($B35,$AH$18:$AH$23,0),MATCH(G$25,$AI$17:$AN$17,0)))+IF(ISERROR(INDEX($AQ$18:$AV$23,MATCH($B35,$AP$18:$AP$23,0),MATCH(G$25,$AQ$17:$AV$17,0))),0,INDEX($AQ$18:$AV$23,MATCH($B35,$AP$18:$AP$23,0),MATCH(G$25,$AQ$17:$AV$17,0)))+IF(ISERROR(INDEX(#REF!,MATCH($B35,#REF!,0),MATCH(G$25,#REF!,0))),0,INDEX(#REF!,MATCH($B35,#REF!,0),MATCH(G$25,#REF!,0)))+IF(ISERROR(INDEX(#REF!,MATCH($B35,#REF!,0),MATCH(G$25,#REF!,0))),0,INDEX(#REF!,MATCH($B35,#REF!,0),MATCH(G$25,#REF!,0)))+IF(ISERROR(INDEX(#REF!,MATCH($B35,#REF!,0),MATCH(G$25,#REF!,0))),0,INDEX(#REF!,MATCH($B35,#REF!,0),MATCH(G$25,#REF!,0)))</f>
        <v>0</v>
      </c>
      <c r="H35" s="101">
        <f>IF(ISERROR(INDEX($C$18:$H$23,MATCH($B35,$B$18:$B$23,0),MATCH(H$25,$C$17:$H$17,0))),0,INDEX($C$18:$H$23,MATCH($B35,$B$18:$B$23,0),MATCH(H$25,$C$17:$H$17,0)))+IF(ISERROR(INDEX($K$18:$P$23,MATCH($B35,$J$18:$J$23,0),MATCH(H$25,$K$17:$P$17,0))),0,INDEX($K$18:$P$23,MATCH($B35,$J$18:$J$23,0),MATCH(H$25,$K$17:$P$17,0)))+IF(ISERROR(INDEX($S$18:$X$23,MATCH($B35,$R$18:$R$23,0),MATCH(H$25,$S$17:$X$17,0))),0,INDEX($S$18:$X$23,MATCH($B35,$R$18:$R$23,0),MATCH(H$25,$S$17:$X$17,0)))+IF(ISERROR(INDEX($AA$18:$AF$23,MATCH($B35,$Z$18:$Z$23,0),MATCH(H$25,$AA$17:$AF$17,0))),0,INDEX($AA$18:$AF$23,MATCH($B35,$Z$18:$Z$23,0),MATCH(H$25,$AA$17:$AF$17,0)))+IF(ISERROR(INDEX($AI$18:$AN$23,MATCH($B35,$AH$18:$AH$23,0),MATCH(H$25,$AI$17:$AN$17,0))),0,INDEX($AI$18:$AN$23,MATCH($B35,$AH$18:$AH$23,0),MATCH(H$25,$AI$17:$AN$17,0)))+IF(ISERROR(INDEX($AQ$18:$AV$23,MATCH($B35,$AP$18:$AP$23,0),MATCH(H$25,$AQ$17:$AV$17,0))),0,INDEX($AQ$18:$AV$23,MATCH($B35,$AP$18:$AP$23,0),MATCH(H$25,$AQ$17:$AV$17,0)))+IF(ISERROR(INDEX(#REF!,MATCH($B35,#REF!,0),MATCH(H$25,#REF!,0))),0,INDEX(#REF!,MATCH($B35,#REF!,0),MATCH(H$25,#REF!,0)))+IF(ISERROR(INDEX(#REF!,MATCH($B35,#REF!,0),MATCH(H$25,#REF!,0))),0,INDEX(#REF!,MATCH($B35,#REF!,0),MATCH(H$25,#REF!,0)))+IF(ISERROR(INDEX(#REF!,MATCH($B35,#REF!,0),MATCH(H$25,#REF!,0))),0,INDEX(#REF!,MATCH($B35,#REF!,0),MATCH(H$25,#REF!,0)))</f>
        <v>0</v>
      </c>
      <c r="I35" s="101">
        <f>IF(ISERROR(INDEX($C$18:$H$23,MATCH($B35,$B$18:$B$23,0),MATCH(I$25,$C$17:$H$17,0))),0,INDEX($C$18:$H$23,MATCH($B35,$B$18:$B$23,0),MATCH(I$25,$C$17:$H$17,0)))+IF(ISERROR(INDEX($K$18:$P$23,MATCH($B35,$J$18:$J$23,0),MATCH(I$25,$K$17:$P$17,0))),0,INDEX($K$18:$P$23,MATCH($B35,$J$18:$J$23,0),MATCH(I$25,$K$17:$P$17,0)))+IF(ISERROR(INDEX($S$18:$X$23,MATCH($B35,$R$18:$R$23,0),MATCH(I$25,$S$17:$X$17,0))),0,INDEX($S$18:$X$23,MATCH($B35,$R$18:$R$23,0),MATCH(I$25,$S$17:$X$17,0)))+IF(ISERROR(INDEX($AA$18:$AF$23,MATCH($B35,$Z$18:$Z$23,0),MATCH(I$25,$AA$17:$AF$17,0))),0,INDEX($AA$18:$AF$23,MATCH($B35,$Z$18:$Z$23,0),MATCH(I$25,$AA$17:$AF$17,0)))+IF(ISERROR(INDEX($AI$18:$AN$23,MATCH($B35,$AH$18:$AH$23,0),MATCH(I$25,$AI$17:$AN$17,0))),0,INDEX($AI$18:$AN$23,MATCH($B35,$AH$18:$AH$23,0),MATCH(I$25,$AI$17:$AN$17,0)))+IF(ISERROR(INDEX($AQ$18:$AV$23,MATCH($B35,$AP$18:$AP$23,0),MATCH(I$25,$AQ$17:$AV$17,0))),0,INDEX($AQ$18:$AV$23,MATCH($B35,$AP$18:$AP$23,0),MATCH(I$25,$AQ$17:$AV$17,0)))+IF(ISERROR(INDEX(#REF!,MATCH($B35,#REF!,0),MATCH(I$25,#REF!,0))),0,INDEX(#REF!,MATCH($B35,#REF!,0),MATCH(I$25,#REF!,0)))+IF(ISERROR(INDEX(#REF!,MATCH($B35,#REF!,0),MATCH(I$25,#REF!,0))),0,INDEX(#REF!,MATCH($B35,#REF!,0),MATCH(I$25,#REF!,0)))+IF(ISERROR(INDEX(#REF!,MATCH($B35,#REF!,0),MATCH(I$25,#REF!,0))),0,INDEX(#REF!,MATCH($B35,#REF!,0),MATCH(I$25,#REF!,0)))</f>
        <v>0</v>
      </c>
      <c r="J35" s="101">
        <f>IF(ISERROR(INDEX($C$18:$H$23,MATCH($B35,$B$18:$B$23,0),MATCH(J$25,$C$17:$H$17,0))),0,INDEX($C$18:$H$23,MATCH($B35,$B$18:$B$23,0),MATCH(J$25,$C$17:$H$17,0)))+IF(ISERROR(INDEX($K$18:$P$23,MATCH($B35,$J$18:$J$23,0),MATCH(J$25,$K$17:$P$17,0))),0,INDEX($K$18:$P$23,MATCH($B35,$J$18:$J$23,0),MATCH(J$25,$K$17:$P$17,0)))+IF(ISERROR(INDEX($S$18:$X$23,MATCH($B35,$R$18:$R$23,0),MATCH(J$25,$S$17:$X$17,0))),0,INDEX($S$18:$X$23,MATCH($B35,$R$18:$R$23,0),MATCH(J$25,$S$17:$X$17,0)))+IF(ISERROR(INDEX($AA$18:$AF$23,MATCH($B35,$Z$18:$Z$23,0),MATCH(J$25,$AA$17:$AF$17,0))),0,INDEX($AA$18:$AF$23,MATCH($B35,$Z$18:$Z$23,0),MATCH(J$25,$AA$17:$AF$17,0)))+IF(ISERROR(INDEX($AI$18:$AN$23,MATCH($B35,$AH$18:$AH$23,0),MATCH(J$25,$AI$17:$AN$17,0))),0,INDEX($AI$18:$AN$23,MATCH($B35,$AH$18:$AH$23,0),MATCH(J$25,$AI$17:$AN$17,0)))+IF(ISERROR(INDEX($AQ$18:$AV$23,MATCH($B35,$AP$18:$AP$23,0),MATCH(J$25,$AQ$17:$AV$17,0))),0,INDEX($AQ$18:$AV$23,MATCH($B35,$AP$18:$AP$23,0),MATCH(J$25,$AQ$17:$AV$17,0)))+IF(ISERROR(INDEX(#REF!,MATCH($B35,#REF!,0),MATCH(J$25,#REF!,0))),0,INDEX(#REF!,MATCH($B35,#REF!,0),MATCH(J$25,#REF!,0)))+IF(ISERROR(INDEX(#REF!,MATCH($B35,#REF!,0),MATCH(J$25,#REF!,0))),0,INDEX(#REF!,MATCH($B35,#REF!,0),MATCH(J$25,#REF!,0)))+IF(ISERROR(INDEX(#REF!,MATCH($B35,#REF!,0),MATCH(J$25,#REF!,0))),0,INDEX(#REF!,MATCH($B35,#REF!,0),MATCH(J$25,#REF!,0)))</f>
        <v>0</v>
      </c>
      <c r="K35" s="101">
        <f>IF(ISERROR(INDEX($C$18:$H$23,MATCH($B35,$B$18:$B$23,0),MATCH(K$25,$C$17:$H$17,0))),0,INDEX($C$18:$H$23,MATCH($B35,$B$18:$B$23,0),MATCH(K$25,$C$17:$H$17,0)))+IF(ISERROR(INDEX($K$18:$P$23,MATCH($B35,$J$18:$J$23,0),MATCH(K$25,$K$17:$P$17,0))),0,INDEX($K$18:$P$23,MATCH($B35,$J$18:$J$23,0),MATCH(K$25,$K$17:$P$17,0)))+IF(ISERROR(INDEX($S$18:$X$23,MATCH($B35,$R$18:$R$23,0),MATCH(K$25,$S$17:$X$17,0))),0,INDEX($S$18:$X$23,MATCH($B35,$R$18:$R$23,0),MATCH(K$25,$S$17:$X$17,0)))+IF(ISERROR(INDEX($AA$18:$AF$23,MATCH($B35,$Z$18:$Z$23,0),MATCH(K$25,$AA$17:$AF$17,0))),0,INDEX($AA$18:$AF$23,MATCH($B35,$Z$18:$Z$23,0),MATCH(K$25,$AA$17:$AF$17,0)))+IF(ISERROR(INDEX($AI$18:$AN$23,MATCH($B35,$AH$18:$AH$23,0),MATCH(K$25,$AI$17:$AN$17,0))),0,INDEX($AI$18:$AN$23,MATCH($B35,$AH$18:$AH$23,0),MATCH(K$25,$AI$17:$AN$17,0)))+IF(ISERROR(INDEX($AQ$18:$AV$23,MATCH($B35,$AP$18:$AP$23,0),MATCH(K$25,$AQ$17:$AV$17,0))),0,INDEX($AQ$18:$AV$23,MATCH($B35,$AP$18:$AP$23,0),MATCH(K$25,$AQ$17:$AV$17,0)))+IF(ISERROR(INDEX(#REF!,MATCH($B35,#REF!,0),MATCH(K$25,#REF!,0))),0,INDEX(#REF!,MATCH($B35,#REF!,0),MATCH(K$25,#REF!,0)))+IF(ISERROR(INDEX(#REF!,MATCH($B35,#REF!,0),MATCH(K$25,#REF!,0))),0,INDEX(#REF!,MATCH($B35,#REF!,0),MATCH(K$25,#REF!,0)))+IF(ISERROR(INDEX(#REF!,MATCH($B35,#REF!,0),MATCH(K$25,#REF!,0))),0,INDEX(#REF!,MATCH($B35,#REF!,0),MATCH(K$25,#REF!,0)))</f>
        <v>0</v>
      </c>
      <c r="L35" s="101">
        <f>IF(ISERROR(INDEX($C$18:$H$23,MATCH($B35,$B$18:$B$23,0),MATCH(L$25,$C$17:$H$17,0))),0,INDEX($C$18:$H$23,MATCH($B35,$B$18:$B$23,0),MATCH(L$25,$C$17:$H$17,0)))+IF(ISERROR(INDEX($K$18:$P$23,MATCH($B35,$J$18:$J$23,0),MATCH(L$25,$K$17:$P$17,0))),0,INDEX($K$18:$P$23,MATCH($B35,$J$18:$J$23,0),MATCH(L$25,$K$17:$P$17,0)))+IF(ISERROR(INDEX($S$18:$X$23,MATCH($B35,$R$18:$R$23,0),MATCH(L$25,$S$17:$X$17,0))),0,INDEX($S$18:$X$23,MATCH($B35,$R$18:$R$23,0),MATCH(L$25,$S$17:$X$17,0)))+IF(ISERROR(INDEX($AA$18:$AF$23,MATCH($B35,$Z$18:$Z$23,0),MATCH(L$25,$AA$17:$AF$17,0))),0,INDEX($AA$18:$AF$23,MATCH($B35,$Z$18:$Z$23,0),MATCH(L$25,$AA$17:$AF$17,0)))+IF(ISERROR(INDEX($AI$18:$AN$23,MATCH($B35,$AH$18:$AH$23,0),MATCH(L$25,$AI$17:$AN$17,0))),0,INDEX($AI$18:$AN$23,MATCH($B35,$AH$18:$AH$23,0),MATCH(L$25,$AI$17:$AN$17,0)))+IF(ISERROR(INDEX($AQ$18:$AV$23,MATCH($B35,$AP$18:$AP$23,0),MATCH(L$25,$AQ$17:$AV$17,0))),0,INDEX($AQ$18:$AV$23,MATCH($B35,$AP$18:$AP$23,0),MATCH(L$25,$AQ$17:$AV$17,0)))+IF(ISERROR(INDEX(#REF!,MATCH($B35,#REF!,0),MATCH(L$25,#REF!,0))),0,INDEX(#REF!,MATCH($B35,#REF!,0),MATCH(L$25,#REF!,0)))+IF(ISERROR(INDEX(#REF!,MATCH($B35,#REF!,0),MATCH(L$25,#REF!,0))),0,INDEX(#REF!,MATCH($B35,#REF!,0),MATCH(L$25,#REF!,0)))+IF(ISERROR(INDEX(#REF!,MATCH($B35,#REF!,0),MATCH(L$25,#REF!,0))),0,INDEX(#REF!,MATCH($B35,#REF!,0),MATCH(L$25,#REF!,0)))</f>
        <v>0</v>
      </c>
      <c r="M35" s="101">
        <f>IF(ISERROR(INDEX($C$18:$H$23,MATCH($B35,$B$18:$B$23,0),MATCH(M$25,$C$17:$H$17,0))),0,INDEX($C$18:$H$23,MATCH($B35,$B$18:$B$23,0),MATCH(M$25,$C$17:$H$17,0)))+IF(ISERROR(INDEX($K$18:$P$23,MATCH($B35,$J$18:$J$23,0),MATCH(M$25,$K$17:$P$17,0))),0,INDEX($K$18:$P$23,MATCH($B35,$J$18:$J$23,0),MATCH(M$25,$K$17:$P$17,0)))+IF(ISERROR(INDEX($S$18:$X$23,MATCH($B35,$R$18:$R$23,0),MATCH(M$25,$S$17:$X$17,0))),0,INDEX($S$18:$X$23,MATCH($B35,$R$18:$R$23,0),MATCH(M$25,$S$17:$X$17,0)))+IF(ISERROR(INDEX($AA$18:$AF$23,MATCH($B35,$Z$18:$Z$23,0),MATCH(M$25,$AA$17:$AF$17,0))),0,INDEX($AA$18:$AF$23,MATCH($B35,$Z$18:$Z$23,0),MATCH(M$25,$AA$17:$AF$17,0)))+IF(ISERROR(INDEX($AI$18:$AN$23,MATCH($B35,$AH$18:$AH$23,0),MATCH(M$25,$AI$17:$AN$17,0))),0,INDEX($AI$18:$AN$23,MATCH($B35,$AH$18:$AH$23,0),MATCH(M$25,$AI$17:$AN$17,0)))+IF(ISERROR(INDEX($AQ$18:$AV$23,MATCH($B35,$AP$18:$AP$23,0),MATCH(M$25,$AQ$17:$AV$17,0))),0,INDEX($AQ$18:$AV$23,MATCH($B35,$AP$18:$AP$23,0),MATCH(M$25,$AQ$17:$AV$17,0)))+IF(ISERROR(INDEX(#REF!,MATCH($B35,#REF!,0),MATCH(M$25,#REF!,0))),0,INDEX(#REF!,MATCH($B35,#REF!,0),MATCH(M$25,#REF!,0)))+IF(ISERROR(INDEX(#REF!,MATCH($B35,#REF!,0),MATCH(M$25,#REF!,0))),0,INDEX(#REF!,MATCH($B35,#REF!,0),MATCH(M$25,#REF!,0)))+IF(ISERROR(INDEX(#REF!,MATCH($B35,#REF!,0),MATCH(M$25,#REF!,0))),0,INDEX(#REF!,MATCH($B35,#REF!,0),MATCH(M$25,#REF!,0)))</f>
        <v>0</v>
      </c>
      <c r="N35" s="101">
        <f>IF(ISERROR(INDEX($C$18:$H$23,MATCH($B35,$B$18:$B$23,0),MATCH(N$25,$C$17:$H$17,0))),0,INDEX($C$18:$H$23,MATCH($B35,$B$18:$B$23,0),MATCH(N$25,$C$17:$H$17,0)))+IF(ISERROR(INDEX($K$18:$P$23,MATCH($B35,$J$18:$J$23,0),MATCH(N$25,$K$17:$P$17,0))),0,INDEX($K$18:$P$23,MATCH($B35,$J$18:$J$23,0),MATCH(N$25,$K$17:$P$17,0)))+IF(ISERROR(INDEX($S$18:$X$23,MATCH($B35,$R$18:$R$23,0),MATCH(N$25,$S$17:$X$17,0))),0,INDEX($S$18:$X$23,MATCH($B35,$R$18:$R$23,0),MATCH(N$25,$S$17:$X$17,0)))+IF(ISERROR(INDEX($AA$18:$AF$23,MATCH($B35,$Z$18:$Z$23,0),MATCH(N$25,$AA$17:$AF$17,0))),0,INDEX($AA$18:$AF$23,MATCH($B35,$Z$18:$Z$23,0),MATCH(N$25,$AA$17:$AF$17,0)))+IF(ISERROR(INDEX($AI$18:$AN$23,MATCH($B35,$AH$18:$AH$23,0),MATCH(N$25,$AI$17:$AN$17,0))),0,INDEX($AI$18:$AN$23,MATCH($B35,$AH$18:$AH$23,0),MATCH(N$25,$AI$17:$AN$17,0)))+IF(ISERROR(INDEX($AQ$18:$AV$23,MATCH($B35,$AP$18:$AP$23,0),MATCH(N$25,$AQ$17:$AV$17,0))),0,INDEX($AQ$18:$AV$23,MATCH($B35,$AP$18:$AP$23,0),MATCH(N$25,$AQ$17:$AV$17,0)))+IF(ISERROR(INDEX(#REF!,MATCH($B35,#REF!,0),MATCH(N$25,#REF!,0))),0,INDEX(#REF!,MATCH($B35,#REF!,0),MATCH(N$25,#REF!,0)))+IF(ISERROR(INDEX(#REF!,MATCH($B35,#REF!,0),MATCH(N$25,#REF!,0))),0,INDEX(#REF!,MATCH($B35,#REF!,0),MATCH(N$25,#REF!,0)))+IF(ISERROR(INDEX(#REF!,MATCH($B35,#REF!,0),MATCH(N$25,#REF!,0))),0,INDEX(#REF!,MATCH($B35,#REF!,0),MATCH(N$25,#REF!,0)))</f>
        <v>0</v>
      </c>
      <c r="O35" s="101">
        <f>IF(ISERROR(INDEX($C$18:$H$23,MATCH($B35,$B$18:$B$23,0),MATCH(O$25,$C$17:$H$17,0))),0,INDEX($C$18:$H$23,MATCH($B35,$B$18:$B$23,0),MATCH(O$25,$C$17:$H$17,0)))+IF(ISERROR(INDEX($K$18:$P$23,MATCH($B35,$J$18:$J$23,0),MATCH(O$25,$K$17:$P$17,0))),0,INDEX($K$18:$P$23,MATCH($B35,$J$18:$J$23,0),MATCH(O$25,$K$17:$P$17,0)))+IF(ISERROR(INDEX($S$18:$X$23,MATCH($B35,$R$18:$R$23,0),MATCH(O$25,$S$17:$X$17,0))),0,INDEX($S$18:$X$23,MATCH($B35,$R$18:$R$23,0),MATCH(O$25,$S$17:$X$17,0)))+IF(ISERROR(INDEX($AA$18:$AF$23,MATCH($B35,$Z$18:$Z$23,0),MATCH(O$25,$AA$17:$AF$17,0))),0,INDEX($AA$18:$AF$23,MATCH($B35,$Z$18:$Z$23,0),MATCH(O$25,$AA$17:$AF$17,0)))+IF(ISERROR(INDEX($AI$18:$AN$23,MATCH($B35,$AH$18:$AH$23,0),MATCH(O$25,$AI$17:$AN$17,0))),0,INDEX($AI$18:$AN$23,MATCH($B35,$AH$18:$AH$23,0),MATCH(O$25,$AI$17:$AN$17,0)))+IF(ISERROR(INDEX($AQ$18:$AV$23,MATCH($B35,$AP$18:$AP$23,0),MATCH(O$25,$AQ$17:$AV$17,0))),0,INDEX($AQ$18:$AV$23,MATCH($B35,$AP$18:$AP$23,0),MATCH(O$25,$AQ$17:$AV$17,0)))+IF(ISERROR(INDEX(#REF!,MATCH($B35,#REF!,0),MATCH(O$25,#REF!,0))),0,INDEX(#REF!,MATCH($B35,#REF!,0),MATCH(O$25,#REF!,0)))+IF(ISERROR(INDEX(#REF!,MATCH($B35,#REF!,0),MATCH(O$25,#REF!,0))),0,INDEX(#REF!,MATCH($B35,#REF!,0),MATCH(O$25,#REF!,0)))+IF(ISERROR(INDEX(#REF!,MATCH($B35,#REF!,0),MATCH(O$25,#REF!,0))),0,INDEX(#REF!,MATCH($B35,#REF!,0),MATCH(O$25,#REF!,0)))</f>
        <v>0</v>
      </c>
      <c r="P35" s="101">
        <f>IF(ISERROR(INDEX($C$18:$H$23,MATCH($B35,$B$18:$B$23,0),MATCH(P$25,$C$17:$H$17,0))),0,INDEX($C$18:$H$23,MATCH($B35,$B$18:$B$23,0),MATCH(P$25,$C$17:$H$17,0)))+IF(ISERROR(INDEX($K$18:$P$23,MATCH($B35,$J$18:$J$23,0),MATCH(P$25,$K$17:$P$17,0))),0,INDEX($K$18:$P$23,MATCH($B35,$J$18:$J$23,0),MATCH(P$25,$K$17:$P$17,0)))+IF(ISERROR(INDEX($S$18:$X$23,MATCH($B35,$R$18:$R$23,0),MATCH(P$25,$S$17:$X$17,0))),0,INDEX($S$18:$X$23,MATCH($B35,$R$18:$R$23,0),MATCH(P$25,$S$17:$X$17,0)))+IF(ISERROR(INDEX($AA$18:$AF$23,MATCH($B35,$Z$18:$Z$23,0),MATCH(P$25,$AA$17:$AF$17,0))),0,INDEX($AA$18:$AF$23,MATCH($B35,$Z$18:$Z$23,0),MATCH(P$25,$AA$17:$AF$17,0)))+IF(ISERROR(INDEX($AI$18:$AN$23,MATCH($B35,$AH$18:$AH$23,0),MATCH(P$25,$AI$17:$AN$17,0))),0,INDEX($AI$18:$AN$23,MATCH($B35,$AH$18:$AH$23,0),MATCH(P$25,$AI$17:$AN$17,0)))+IF(ISERROR(INDEX($AQ$18:$AV$23,MATCH($B35,$AP$18:$AP$23,0),MATCH(P$25,$AQ$17:$AV$17,0))),0,INDEX($AQ$18:$AV$23,MATCH($B35,$AP$18:$AP$23,0),MATCH(P$25,$AQ$17:$AV$17,0)))+IF(ISERROR(INDEX(#REF!,MATCH($B35,#REF!,0),MATCH(P$25,#REF!,0))),0,INDEX(#REF!,MATCH($B35,#REF!,0),MATCH(P$25,#REF!,0)))+IF(ISERROR(INDEX(#REF!,MATCH($B35,#REF!,0),MATCH(P$25,#REF!,0))),0,INDEX(#REF!,MATCH($B35,#REF!,0),MATCH(P$25,#REF!,0)))+IF(ISERROR(INDEX(#REF!,MATCH($B35,#REF!,0),MATCH(P$25,#REF!,0))),0,INDEX(#REF!,MATCH($B35,#REF!,0),MATCH(P$25,#REF!,0)))</f>
        <v>0</v>
      </c>
      <c r="Q35" s="101">
        <f>IF(ISERROR(INDEX($C$18:$H$23,MATCH($B35,$B$18:$B$23,0),MATCH(Q$25,$C$17:$H$17,0))),0,INDEX($C$18:$H$23,MATCH($B35,$B$18:$B$23,0),MATCH(Q$25,$C$17:$H$17,0)))+IF(ISERROR(INDEX($K$18:$P$23,MATCH($B35,$J$18:$J$23,0),MATCH(Q$25,$K$17:$P$17,0))),0,INDEX($K$18:$P$23,MATCH($B35,$J$18:$J$23,0),MATCH(Q$25,$K$17:$P$17,0)))+IF(ISERROR(INDEX($S$18:$X$23,MATCH($B35,$R$18:$R$23,0),MATCH(Q$25,$S$17:$X$17,0))),0,INDEX($S$18:$X$23,MATCH($B35,$R$18:$R$23,0),MATCH(Q$25,$S$17:$X$17,0)))+IF(ISERROR(INDEX($AA$18:$AF$23,MATCH($B35,$Z$18:$Z$23,0),MATCH(Q$25,$AA$17:$AF$17,0))),0,INDEX($AA$18:$AF$23,MATCH($B35,$Z$18:$Z$23,0),MATCH(Q$25,$AA$17:$AF$17,0)))+IF(ISERROR(INDEX($AI$18:$AN$23,MATCH($B35,$AH$18:$AH$23,0),MATCH(Q$25,$AI$17:$AN$17,0))),0,INDEX($AI$18:$AN$23,MATCH($B35,$AH$18:$AH$23,0),MATCH(Q$25,$AI$17:$AN$17,0)))+IF(ISERROR(INDEX($AQ$18:$AV$23,MATCH($B35,$AP$18:$AP$23,0),MATCH(Q$25,$AQ$17:$AV$17,0))),0,INDEX($AQ$18:$AV$23,MATCH($B35,$AP$18:$AP$23,0),MATCH(Q$25,$AQ$17:$AV$17,0)))+IF(ISERROR(INDEX(#REF!,MATCH($B35,#REF!,0),MATCH(Q$25,#REF!,0))),0,INDEX(#REF!,MATCH($B35,#REF!,0),MATCH(Q$25,#REF!,0)))+IF(ISERROR(INDEX(#REF!,MATCH($B35,#REF!,0),MATCH(Q$25,#REF!,0))),0,INDEX(#REF!,MATCH($B35,#REF!,0),MATCH(Q$25,#REF!,0)))+IF(ISERROR(INDEX(#REF!,MATCH($B35,#REF!,0),MATCH(Q$25,#REF!,0))),0,INDEX(#REF!,MATCH($B35,#REF!,0),MATCH(Q$25,#REF!,0)))</f>
        <v>0</v>
      </c>
      <c r="R35" s="101">
        <f>IF(ISERROR(INDEX($C$18:$H$23,MATCH($B35,$B$18:$B$23,0),MATCH(R$25,$C$17:$H$17,0))),0,INDEX($C$18:$H$23,MATCH($B35,$B$18:$B$23,0),MATCH(R$25,$C$17:$H$17,0)))+IF(ISERROR(INDEX($K$18:$P$23,MATCH($B35,$J$18:$J$23,0),MATCH(R$25,$K$17:$P$17,0))),0,INDEX($K$18:$P$23,MATCH($B35,$J$18:$J$23,0),MATCH(R$25,$K$17:$P$17,0)))+IF(ISERROR(INDEX($S$18:$X$23,MATCH($B35,$R$18:$R$23,0),MATCH(R$25,$S$17:$X$17,0))),0,INDEX($S$18:$X$23,MATCH($B35,$R$18:$R$23,0),MATCH(R$25,$S$17:$X$17,0)))+IF(ISERROR(INDEX($AA$18:$AF$23,MATCH($B35,$Z$18:$Z$23,0),MATCH(R$25,$AA$17:$AF$17,0))),0,INDEX($AA$18:$AF$23,MATCH($B35,$Z$18:$Z$23,0),MATCH(R$25,$AA$17:$AF$17,0)))+IF(ISERROR(INDEX($AI$18:$AN$23,MATCH($B35,$AH$18:$AH$23,0),MATCH(R$25,$AI$17:$AN$17,0))),0,INDEX($AI$18:$AN$23,MATCH($B35,$AH$18:$AH$23,0),MATCH(R$25,$AI$17:$AN$17,0)))+IF(ISERROR(INDEX($AQ$18:$AV$23,MATCH($B35,$AP$18:$AP$23,0),MATCH(R$25,$AQ$17:$AV$17,0))),0,INDEX($AQ$18:$AV$23,MATCH($B35,$AP$18:$AP$23,0),MATCH(R$25,$AQ$17:$AV$17,0)))+IF(ISERROR(INDEX(#REF!,MATCH($B35,#REF!,0),MATCH(R$25,#REF!,0))),0,INDEX(#REF!,MATCH($B35,#REF!,0),MATCH(R$25,#REF!,0)))+IF(ISERROR(INDEX(#REF!,MATCH($B35,#REF!,0),MATCH(R$25,#REF!,0))),0,INDEX(#REF!,MATCH($B35,#REF!,0),MATCH(R$25,#REF!,0)))+IF(ISERROR(INDEX(#REF!,MATCH($B35,#REF!,0),MATCH(R$25,#REF!,0))),0,INDEX(#REF!,MATCH($B35,#REF!,0),MATCH(R$25,#REF!,0)))</f>
        <v>0</v>
      </c>
      <c r="S35" s="101">
        <f>IF(ISERROR(INDEX($C$18:$H$23,MATCH($B35,$B$18:$B$23,0),MATCH(S$25,$C$17:$H$17,0))),0,INDEX($C$18:$H$23,MATCH($B35,$B$18:$B$23,0),MATCH(S$25,$C$17:$H$17,0)))+IF(ISERROR(INDEX($K$18:$P$23,MATCH($B35,$J$18:$J$23,0),MATCH(S$25,$K$17:$P$17,0))),0,INDEX($K$18:$P$23,MATCH($B35,$J$18:$J$23,0),MATCH(S$25,$K$17:$P$17,0)))+IF(ISERROR(INDEX($S$18:$X$23,MATCH($B35,$R$18:$R$23,0),MATCH(S$25,$S$17:$X$17,0))),0,INDEX($S$18:$X$23,MATCH($B35,$R$18:$R$23,0),MATCH(S$25,$S$17:$X$17,0)))+IF(ISERROR(INDEX($AA$18:$AF$23,MATCH($B35,$Z$18:$Z$23,0),MATCH(S$25,$AA$17:$AF$17,0))),0,INDEX($AA$18:$AF$23,MATCH($B35,$Z$18:$Z$23,0),MATCH(S$25,$AA$17:$AF$17,0)))+IF(ISERROR(INDEX($AI$18:$AN$23,MATCH($B35,$AH$18:$AH$23,0),MATCH(S$25,$AI$17:$AN$17,0))),0,INDEX($AI$18:$AN$23,MATCH($B35,$AH$18:$AH$23,0),MATCH(S$25,$AI$17:$AN$17,0)))+IF(ISERROR(INDEX($AQ$18:$AV$23,MATCH($B35,$AP$18:$AP$23,0),MATCH(S$25,$AQ$17:$AV$17,0))),0,INDEX($AQ$18:$AV$23,MATCH($B35,$AP$18:$AP$23,0),MATCH(S$25,$AQ$17:$AV$17,0)))+IF(ISERROR(INDEX(#REF!,MATCH($B35,#REF!,0),MATCH(S$25,#REF!,0))),0,INDEX(#REF!,MATCH($B35,#REF!,0),MATCH(S$25,#REF!,0)))+IF(ISERROR(INDEX(#REF!,MATCH($B35,#REF!,0),MATCH(S$25,#REF!,0))),0,INDEX(#REF!,MATCH($B35,#REF!,0),MATCH(S$25,#REF!,0)))+IF(ISERROR(INDEX(#REF!,MATCH($B35,#REF!,0),MATCH(S$25,#REF!,0))),0,INDEX(#REF!,MATCH($B35,#REF!,0),MATCH(S$25,#REF!,0)))</f>
        <v>0</v>
      </c>
      <c r="T35" s="101">
        <f>IF(ISERROR(INDEX($C$18:$H$23,MATCH($B35,$B$18:$B$23,0),MATCH(T$25,$C$17:$H$17,0))),0,INDEX($C$18:$H$23,MATCH($B35,$B$18:$B$23,0),MATCH(T$25,$C$17:$H$17,0)))+IF(ISERROR(INDEX($K$18:$P$23,MATCH($B35,$J$18:$J$23,0),MATCH(T$25,$K$17:$P$17,0))),0,INDEX($K$18:$P$23,MATCH($B35,$J$18:$J$23,0),MATCH(T$25,$K$17:$P$17,0)))+IF(ISERROR(INDEX($S$18:$X$23,MATCH($B35,$R$18:$R$23,0),MATCH(T$25,$S$17:$X$17,0))),0,INDEX($S$18:$X$23,MATCH($B35,$R$18:$R$23,0),MATCH(T$25,$S$17:$X$17,0)))+IF(ISERROR(INDEX($AA$18:$AF$23,MATCH($B35,$Z$18:$Z$23,0),MATCH(T$25,$AA$17:$AF$17,0))),0,INDEX($AA$18:$AF$23,MATCH($B35,$Z$18:$Z$23,0),MATCH(T$25,$AA$17:$AF$17,0)))+IF(ISERROR(INDEX($AI$18:$AN$23,MATCH($B35,$AH$18:$AH$23,0),MATCH(T$25,$AI$17:$AN$17,0))),0,INDEX($AI$18:$AN$23,MATCH($B35,$AH$18:$AH$23,0),MATCH(T$25,$AI$17:$AN$17,0)))+IF(ISERROR(INDEX($AQ$18:$AV$23,MATCH($B35,$AP$18:$AP$23,0),MATCH(T$25,$AQ$17:$AV$17,0))),0,INDEX($AQ$18:$AV$23,MATCH($B35,$AP$18:$AP$23,0),MATCH(T$25,$AQ$17:$AV$17,0)))+IF(ISERROR(INDEX(#REF!,MATCH($B35,#REF!,0),MATCH(T$25,#REF!,0))),0,INDEX(#REF!,MATCH($B35,#REF!,0),MATCH(T$25,#REF!,0)))+IF(ISERROR(INDEX(#REF!,MATCH($B35,#REF!,0),MATCH(T$25,#REF!,0))),0,INDEX(#REF!,MATCH($B35,#REF!,0),MATCH(T$25,#REF!,0)))+IF(ISERROR(INDEX(#REF!,MATCH($B35,#REF!,0),MATCH(T$25,#REF!,0))),0,INDEX(#REF!,MATCH($B35,#REF!,0),MATCH(T$25,#REF!,0)))</f>
        <v>0</v>
      </c>
      <c r="U35" s="101">
        <f>IF(ISERROR(INDEX($C$18:$H$23,MATCH($B35,$B$18:$B$23,0),MATCH(U$25,$C$17:$H$17,0))),0,INDEX($C$18:$H$23,MATCH($B35,$B$18:$B$23,0),MATCH(U$25,$C$17:$H$17,0)))+IF(ISERROR(INDEX($K$18:$P$23,MATCH($B35,$J$18:$J$23,0),MATCH(U$25,$K$17:$P$17,0))),0,INDEX($K$18:$P$23,MATCH($B35,$J$18:$J$23,0),MATCH(U$25,$K$17:$P$17,0)))+IF(ISERROR(INDEX($S$18:$X$23,MATCH($B35,$R$18:$R$23,0),MATCH(U$25,$S$17:$X$17,0))),0,INDEX($S$18:$X$23,MATCH($B35,$R$18:$R$23,0),MATCH(U$25,$S$17:$X$17,0)))+IF(ISERROR(INDEX($AA$18:$AF$23,MATCH($B35,$Z$18:$Z$23,0),MATCH(U$25,$AA$17:$AF$17,0))),0,INDEX($AA$18:$AF$23,MATCH($B35,$Z$18:$Z$23,0),MATCH(U$25,$AA$17:$AF$17,0)))+IF(ISERROR(INDEX($AI$18:$AN$23,MATCH($B35,$AH$18:$AH$23,0),MATCH(U$25,$AI$17:$AN$17,0))),0,INDEX($AI$18:$AN$23,MATCH($B35,$AH$18:$AH$23,0),MATCH(U$25,$AI$17:$AN$17,0)))+IF(ISERROR(INDEX($AQ$18:$AV$23,MATCH($B35,$AP$18:$AP$23,0),MATCH(U$25,$AQ$17:$AV$17,0))),0,INDEX($AQ$18:$AV$23,MATCH($B35,$AP$18:$AP$23,0),MATCH(U$25,$AQ$17:$AV$17,0)))+IF(ISERROR(INDEX(#REF!,MATCH($B35,#REF!,0),MATCH(U$25,#REF!,0))),0,INDEX(#REF!,MATCH($B35,#REF!,0),MATCH(U$25,#REF!,0)))+IF(ISERROR(INDEX(#REF!,MATCH($B35,#REF!,0),MATCH(U$25,#REF!,0))),0,INDEX(#REF!,MATCH($B35,#REF!,0),MATCH(U$25,#REF!,0)))+IF(ISERROR(INDEX(#REF!,MATCH($B35,#REF!,0),MATCH(U$25,#REF!,0))),0,INDEX(#REF!,MATCH($B35,#REF!,0),MATCH(U$25,#REF!,0)))</f>
        <v>0</v>
      </c>
      <c r="V35" s="101">
        <f>IF(ISERROR(INDEX($C$18:$H$23,MATCH($B35,$B$18:$B$23,0),MATCH(V$25,$C$17:$H$17,0))),0,INDEX($C$18:$H$23,MATCH($B35,$B$18:$B$23,0),MATCH(V$25,$C$17:$H$17,0)))+IF(ISERROR(INDEX($K$18:$P$23,MATCH($B35,$J$18:$J$23,0),MATCH(V$25,$K$17:$P$17,0))),0,INDEX($K$18:$P$23,MATCH($B35,$J$18:$J$23,0),MATCH(V$25,$K$17:$P$17,0)))+IF(ISERROR(INDEX($S$18:$X$23,MATCH($B35,$R$18:$R$23,0),MATCH(V$25,$S$17:$X$17,0))),0,INDEX($S$18:$X$23,MATCH($B35,$R$18:$R$23,0),MATCH(V$25,$S$17:$X$17,0)))+IF(ISERROR(INDEX($AA$18:$AF$23,MATCH($B35,$Z$18:$Z$23,0),MATCH(V$25,$AA$17:$AF$17,0))),0,INDEX($AA$18:$AF$23,MATCH($B35,$Z$18:$Z$23,0),MATCH(V$25,$AA$17:$AF$17,0)))+IF(ISERROR(INDEX($AI$18:$AN$23,MATCH($B35,$AH$18:$AH$23,0),MATCH(V$25,$AI$17:$AN$17,0))),0,INDEX($AI$18:$AN$23,MATCH($B35,$AH$18:$AH$23,0),MATCH(V$25,$AI$17:$AN$17,0)))+IF(ISERROR(INDEX($AQ$18:$AV$23,MATCH($B35,$AP$18:$AP$23,0),MATCH(V$25,$AQ$17:$AV$17,0))),0,INDEX($AQ$18:$AV$23,MATCH($B35,$AP$18:$AP$23,0),MATCH(V$25,$AQ$17:$AV$17,0)))+IF(ISERROR(INDEX(#REF!,MATCH($B35,#REF!,0),MATCH(V$25,#REF!,0))),0,INDEX(#REF!,MATCH($B35,#REF!,0),MATCH(V$25,#REF!,0)))+IF(ISERROR(INDEX(#REF!,MATCH($B35,#REF!,0),MATCH(V$25,#REF!,0))),0,INDEX(#REF!,MATCH($B35,#REF!,0),MATCH(V$25,#REF!,0)))+IF(ISERROR(INDEX(#REF!,MATCH($B35,#REF!,0),MATCH(V$25,#REF!,0))),0,INDEX(#REF!,MATCH($B35,#REF!,0),MATCH(V$25,#REF!,0)))</f>
        <v>0</v>
      </c>
      <c r="W35" s="101">
        <f>IF(ISERROR(INDEX($C$18:$H$23,MATCH($B35,$B$18:$B$23,0),MATCH(W$25,$C$17:$H$17,0))),0,INDEX($C$18:$H$23,MATCH($B35,$B$18:$B$23,0),MATCH(W$25,$C$17:$H$17,0)))+IF(ISERROR(INDEX($K$18:$P$23,MATCH($B35,$J$18:$J$23,0),MATCH(W$25,$K$17:$P$17,0))),0,INDEX($K$18:$P$23,MATCH($B35,$J$18:$J$23,0),MATCH(W$25,$K$17:$P$17,0)))+IF(ISERROR(INDEX($S$18:$X$23,MATCH($B35,$R$18:$R$23,0),MATCH(W$25,$S$17:$X$17,0))),0,INDEX($S$18:$X$23,MATCH($B35,$R$18:$R$23,0),MATCH(W$25,$S$17:$X$17,0)))+IF(ISERROR(INDEX($AA$18:$AF$23,MATCH($B35,$Z$18:$Z$23,0),MATCH(W$25,$AA$17:$AF$17,0))),0,INDEX($AA$18:$AF$23,MATCH($B35,$Z$18:$Z$23,0),MATCH(W$25,$AA$17:$AF$17,0)))+IF(ISERROR(INDEX($AI$18:$AN$23,MATCH($B35,$AH$18:$AH$23,0),MATCH(W$25,$AI$17:$AN$17,0))),0,INDEX($AI$18:$AN$23,MATCH($B35,$AH$18:$AH$23,0),MATCH(W$25,$AI$17:$AN$17,0)))+IF(ISERROR(INDEX($AQ$18:$AV$23,MATCH($B35,$AP$18:$AP$23,0),MATCH(W$25,$AQ$17:$AV$17,0))),0,INDEX($AQ$18:$AV$23,MATCH($B35,$AP$18:$AP$23,0),MATCH(W$25,$AQ$17:$AV$17,0)))+IF(ISERROR(INDEX(#REF!,MATCH($B35,#REF!,0),MATCH(W$25,#REF!,0))),0,INDEX(#REF!,MATCH($B35,#REF!,0),MATCH(W$25,#REF!,0)))+IF(ISERROR(INDEX(#REF!,MATCH($B35,#REF!,0),MATCH(W$25,#REF!,0))),0,INDEX(#REF!,MATCH($B35,#REF!,0),MATCH(W$25,#REF!,0)))+IF(ISERROR(INDEX(#REF!,MATCH($B35,#REF!,0),MATCH(W$25,#REF!,0))),0,INDEX(#REF!,MATCH($B35,#REF!,0),MATCH(W$25,#REF!,0)))</f>
        <v>0</v>
      </c>
      <c r="X35" s="87"/>
      <c r="Y35" s="87"/>
      <c r="Z35" s="87"/>
      <c r="AA35" s="87"/>
      <c r="AB35" s="87"/>
      <c r="AC35" s="87"/>
      <c r="AD35" s="87"/>
      <c r="AE35" s="87"/>
      <c r="AF35" s="87"/>
      <c r="AG35" s="87"/>
      <c r="AI35" s="102"/>
      <c r="AJ35" s="102"/>
      <c r="AK35" s="102"/>
      <c r="AL35" s="102"/>
      <c r="AM35" s="102"/>
      <c r="AN35" s="102"/>
      <c r="AO35" s="102"/>
      <c r="AP35" s="102"/>
      <c r="AQ35" s="102"/>
      <c r="AR35" s="102"/>
      <c r="AS35" s="102"/>
    </row>
    <row r="36" spans="1:45" hidden="1" outlineLevel="1" x14ac:dyDescent="0.25">
      <c r="B36" s="98">
        <v>11</v>
      </c>
      <c r="C36" s="103">
        <f>IF(ISERROR(INDEX($C$18:$H$23,MATCH($B36,$B$18:$B$23,0),MATCH(C$25,$C$17:$H$17,0))),0,INDEX($C$18:$H$23,MATCH($B36,$B$18:$B$23,0),MATCH(C$25,$C$17:$H$17,0)))+IF(ISERROR(INDEX($K$18:$P$23,MATCH($B36,$J$18:$J$23,0),MATCH(C$25,$K$17:$P$17,0))),0,INDEX($K$18:$P$23,MATCH($B36,$J$18:$J$23,0),MATCH(C$25,$K$17:$P$17,0)))+IF(ISERROR(INDEX($S$18:$X$23,MATCH($B36,$R$18:$R$23,0),MATCH(C$25,$S$17:$X$17,0))),0,INDEX($S$18:$X$23,MATCH($B36,$R$18:$R$23,0),MATCH(C$25,$S$17:$X$17,0)))+IF(ISERROR(INDEX($AA$18:$AF$23,MATCH($B36,$Z$18:$Z$23,0),MATCH(C$25,$AA$17:$AF$17,0))),0,INDEX($AA$18:$AF$23,MATCH($B36,$Z$18:$Z$23,0),MATCH(C$25,$AA$17:$AF$17,0)))+IF(ISERROR(INDEX($AI$18:$AN$23,MATCH($B36,$AH$18:$AH$23,0),MATCH(C$25,$AI$17:$AN$17,0))),0,INDEX($AI$18:$AN$23,MATCH($B36,$AH$18:$AH$23,0),MATCH(C$25,$AI$17:$AN$17,0)))+IF(ISERROR(INDEX($AQ$18:$AV$23,MATCH($B36,$AP$18:$AP$23,0),MATCH(C$25,$AQ$17:$AV$17,0))),0,INDEX($AQ$18:$AV$23,MATCH($B36,$AP$18:$AP$23,0),MATCH(C$25,$AQ$17:$AV$17,0)))+IF(ISERROR(INDEX(#REF!,MATCH($B36,#REF!,0),MATCH(C$25,#REF!,0))),0,INDEX(#REF!,MATCH($B36,#REF!,0),MATCH(C$25,#REF!,0)))+IF(ISERROR(INDEX(#REF!,MATCH($B36,#REF!,0),MATCH(C$25,#REF!,0))),0,INDEX(#REF!,MATCH($B36,#REF!,0),MATCH(C$25,#REF!,0)))+IF(ISERROR(INDEX(#REF!,MATCH($B36,#REF!,0),MATCH(C$25,#REF!,0))),0,INDEX(#REF!,MATCH($B36,#REF!,0),MATCH(C$25,#REF!,0)))</f>
        <v>0</v>
      </c>
      <c r="D36" s="101">
        <f>IF(ISERROR(INDEX($C$18:$H$23,MATCH($B36,$B$18:$B$23,0),MATCH(D$25,$C$17:$H$17,0))),0,INDEX($C$18:$H$23,MATCH($B36,$B$18:$B$23,0),MATCH(D$25,$C$17:$H$17,0)))+IF(ISERROR(INDEX($K$18:$P$23,MATCH($B36,$J$18:$J$23,0),MATCH(D$25,$K$17:$P$17,0))),0,INDEX($K$18:$P$23,MATCH($B36,$J$18:$J$23,0),MATCH(D$25,$K$17:$P$17,0)))+IF(ISERROR(INDEX($S$18:$X$23,MATCH($B36,$R$18:$R$23,0),MATCH(D$25,$S$17:$X$17,0))),0,INDEX($S$18:$X$23,MATCH($B36,$R$18:$R$23,0),MATCH(D$25,$S$17:$X$17,0)))+IF(ISERROR(INDEX($AA$18:$AF$23,MATCH($B36,$Z$18:$Z$23,0),MATCH(D$25,$AA$17:$AF$17,0))),0,INDEX($AA$18:$AF$23,MATCH($B36,$Z$18:$Z$23,0),MATCH(D$25,$AA$17:$AF$17,0)))+IF(ISERROR(INDEX($AI$18:$AN$23,MATCH($B36,$AH$18:$AH$23,0),MATCH(D$25,$AI$17:$AN$17,0))),0,INDEX($AI$18:$AN$23,MATCH($B36,$AH$18:$AH$23,0),MATCH(D$25,$AI$17:$AN$17,0)))+IF(ISERROR(INDEX($AQ$18:$AV$23,MATCH($B36,$AP$18:$AP$23,0),MATCH(D$25,$AQ$17:$AV$17,0))),0,INDEX($AQ$18:$AV$23,MATCH($B36,$AP$18:$AP$23,0),MATCH(D$25,$AQ$17:$AV$17,0)))+IF(ISERROR(INDEX(#REF!,MATCH($B36,#REF!,0),MATCH(D$25,#REF!,0))),0,INDEX(#REF!,MATCH($B36,#REF!,0),MATCH(D$25,#REF!,0)))+IF(ISERROR(INDEX(#REF!,MATCH($B36,#REF!,0),MATCH(D$25,#REF!,0))),0,INDEX(#REF!,MATCH($B36,#REF!,0),MATCH(D$25,#REF!,0)))+IF(ISERROR(INDEX(#REF!,MATCH($B36,#REF!,0),MATCH(D$25,#REF!,0))),0,INDEX(#REF!,MATCH($B36,#REF!,0),MATCH(D$25,#REF!,0)))</f>
        <v>0</v>
      </c>
      <c r="E36" s="101">
        <f>IF(ISERROR(INDEX($C$18:$H$23,MATCH($B36,$B$18:$B$23,0),MATCH(E$25,$C$17:$H$17,0))),0,INDEX($C$18:$H$23,MATCH($B36,$B$18:$B$23,0),MATCH(E$25,$C$17:$H$17,0)))+IF(ISERROR(INDEX($K$18:$P$23,MATCH($B36,$J$18:$J$23,0),MATCH(E$25,$K$17:$P$17,0))),0,INDEX($K$18:$P$23,MATCH($B36,$J$18:$J$23,0),MATCH(E$25,$K$17:$P$17,0)))+IF(ISERROR(INDEX($S$18:$X$23,MATCH($B36,$R$18:$R$23,0),MATCH(E$25,$S$17:$X$17,0))),0,INDEX($S$18:$X$23,MATCH($B36,$R$18:$R$23,0),MATCH(E$25,$S$17:$X$17,0)))+IF(ISERROR(INDEX($AA$18:$AF$23,MATCH($B36,$Z$18:$Z$23,0),MATCH(E$25,$AA$17:$AF$17,0))),0,INDEX($AA$18:$AF$23,MATCH($B36,$Z$18:$Z$23,0),MATCH(E$25,$AA$17:$AF$17,0)))+IF(ISERROR(INDEX($AI$18:$AN$23,MATCH($B36,$AH$18:$AH$23,0),MATCH(E$25,$AI$17:$AN$17,0))),0,INDEX($AI$18:$AN$23,MATCH($B36,$AH$18:$AH$23,0),MATCH(E$25,$AI$17:$AN$17,0)))+IF(ISERROR(INDEX($AQ$18:$AV$23,MATCH($B36,$AP$18:$AP$23,0),MATCH(E$25,$AQ$17:$AV$17,0))),0,INDEX($AQ$18:$AV$23,MATCH($B36,$AP$18:$AP$23,0),MATCH(E$25,$AQ$17:$AV$17,0)))+IF(ISERROR(INDEX(#REF!,MATCH($B36,#REF!,0),MATCH(E$25,#REF!,0))),0,INDEX(#REF!,MATCH($B36,#REF!,0),MATCH(E$25,#REF!,0)))+IF(ISERROR(INDEX(#REF!,MATCH($B36,#REF!,0),MATCH(E$25,#REF!,0))),0,INDEX(#REF!,MATCH($B36,#REF!,0),MATCH(E$25,#REF!,0)))+IF(ISERROR(INDEX(#REF!,MATCH($B36,#REF!,0),MATCH(E$25,#REF!,0))),0,INDEX(#REF!,MATCH($B36,#REF!,0),MATCH(E$25,#REF!,0)))</f>
        <v>0</v>
      </c>
      <c r="F36" s="101">
        <f>IF(ISERROR(INDEX($C$18:$H$23,MATCH($B36,$B$18:$B$23,0),MATCH(F$25,$C$17:$H$17,0))),0,INDEX($C$18:$H$23,MATCH($B36,$B$18:$B$23,0),MATCH(F$25,$C$17:$H$17,0)))+IF(ISERROR(INDEX($K$18:$P$23,MATCH($B36,$J$18:$J$23,0),MATCH(F$25,$K$17:$P$17,0))),0,INDEX($K$18:$P$23,MATCH($B36,$J$18:$J$23,0),MATCH(F$25,$K$17:$P$17,0)))+IF(ISERROR(INDEX($S$18:$X$23,MATCH($B36,$R$18:$R$23,0),MATCH(F$25,$S$17:$X$17,0))),0,INDEX($S$18:$X$23,MATCH($B36,$R$18:$R$23,0),MATCH(F$25,$S$17:$X$17,0)))+IF(ISERROR(INDEX($AA$18:$AF$23,MATCH($B36,$Z$18:$Z$23,0),MATCH(F$25,$AA$17:$AF$17,0))),0,INDEX($AA$18:$AF$23,MATCH($B36,$Z$18:$Z$23,0),MATCH(F$25,$AA$17:$AF$17,0)))+IF(ISERROR(INDEX($AI$18:$AN$23,MATCH($B36,$AH$18:$AH$23,0),MATCH(F$25,$AI$17:$AN$17,0))),0,INDEX($AI$18:$AN$23,MATCH($B36,$AH$18:$AH$23,0),MATCH(F$25,$AI$17:$AN$17,0)))+IF(ISERROR(INDEX($AQ$18:$AV$23,MATCH($B36,$AP$18:$AP$23,0),MATCH(F$25,$AQ$17:$AV$17,0))),0,INDEX($AQ$18:$AV$23,MATCH($B36,$AP$18:$AP$23,0),MATCH(F$25,$AQ$17:$AV$17,0)))+IF(ISERROR(INDEX(#REF!,MATCH($B36,#REF!,0),MATCH(F$25,#REF!,0))),0,INDEX(#REF!,MATCH($B36,#REF!,0),MATCH(F$25,#REF!,0)))+IF(ISERROR(INDEX(#REF!,MATCH($B36,#REF!,0),MATCH(F$25,#REF!,0))),0,INDEX(#REF!,MATCH($B36,#REF!,0),MATCH(F$25,#REF!,0)))+IF(ISERROR(INDEX(#REF!,MATCH($B36,#REF!,0),MATCH(F$25,#REF!,0))),0,INDEX(#REF!,MATCH($B36,#REF!,0),MATCH(F$25,#REF!,0)))</f>
        <v>0</v>
      </c>
      <c r="G36" s="101">
        <f>IF(ISERROR(INDEX($C$18:$H$23,MATCH($B36,$B$18:$B$23,0),MATCH(G$25,$C$17:$H$17,0))),0,INDEX($C$18:$H$23,MATCH($B36,$B$18:$B$23,0),MATCH(G$25,$C$17:$H$17,0)))+IF(ISERROR(INDEX($K$18:$P$23,MATCH($B36,$J$18:$J$23,0),MATCH(G$25,$K$17:$P$17,0))),0,INDEX($K$18:$P$23,MATCH($B36,$J$18:$J$23,0),MATCH(G$25,$K$17:$P$17,0)))+IF(ISERROR(INDEX($S$18:$X$23,MATCH($B36,$R$18:$R$23,0),MATCH(G$25,$S$17:$X$17,0))),0,INDEX($S$18:$X$23,MATCH($B36,$R$18:$R$23,0),MATCH(G$25,$S$17:$X$17,0)))+IF(ISERROR(INDEX($AA$18:$AF$23,MATCH($B36,$Z$18:$Z$23,0),MATCH(G$25,$AA$17:$AF$17,0))),0,INDEX($AA$18:$AF$23,MATCH($B36,$Z$18:$Z$23,0),MATCH(G$25,$AA$17:$AF$17,0)))+IF(ISERROR(INDEX($AI$18:$AN$23,MATCH($B36,$AH$18:$AH$23,0),MATCH(G$25,$AI$17:$AN$17,0))),0,INDEX($AI$18:$AN$23,MATCH($B36,$AH$18:$AH$23,0),MATCH(G$25,$AI$17:$AN$17,0)))+IF(ISERROR(INDEX($AQ$18:$AV$23,MATCH($B36,$AP$18:$AP$23,0),MATCH(G$25,$AQ$17:$AV$17,0))),0,INDEX($AQ$18:$AV$23,MATCH($B36,$AP$18:$AP$23,0),MATCH(G$25,$AQ$17:$AV$17,0)))+IF(ISERROR(INDEX(#REF!,MATCH($B36,#REF!,0),MATCH(G$25,#REF!,0))),0,INDEX(#REF!,MATCH($B36,#REF!,0),MATCH(G$25,#REF!,0)))+IF(ISERROR(INDEX(#REF!,MATCH($B36,#REF!,0),MATCH(G$25,#REF!,0))),0,INDEX(#REF!,MATCH($B36,#REF!,0),MATCH(G$25,#REF!,0)))+IF(ISERROR(INDEX(#REF!,MATCH($B36,#REF!,0),MATCH(G$25,#REF!,0))),0,INDEX(#REF!,MATCH($B36,#REF!,0),MATCH(G$25,#REF!,0)))</f>
        <v>0</v>
      </c>
      <c r="H36" s="101">
        <f>IF(ISERROR(INDEX($C$18:$H$23,MATCH($B36,$B$18:$B$23,0),MATCH(H$25,$C$17:$H$17,0))),0,INDEX($C$18:$H$23,MATCH($B36,$B$18:$B$23,0),MATCH(H$25,$C$17:$H$17,0)))+IF(ISERROR(INDEX($K$18:$P$23,MATCH($B36,$J$18:$J$23,0),MATCH(H$25,$K$17:$P$17,0))),0,INDEX($K$18:$P$23,MATCH($B36,$J$18:$J$23,0),MATCH(H$25,$K$17:$P$17,0)))+IF(ISERROR(INDEX($S$18:$X$23,MATCH($B36,$R$18:$R$23,0),MATCH(H$25,$S$17:$X$17,0))),0,INDEX($S$18:$X$23,MATCH($B36,$R$18:$R$23,0),MATCH(H$25,$S$17:$X$17,0)))+IF(ISERROR(INDEX($AA$18:$AF$23,MATCH($B36,$Z$18:$Z$23,0),MATCH(H$25,$AA$17:$AF$17,0))),0,INDEX($AA$18:$AF$23,MATCH($B36,$Z$18:$Z$23,0),MATCH(H$25,$AA$17:$AF$17,0)))+IF(ISERROR(INDEX($AI$18:$AN$23,MATCH($B36,$AH$18:$AH$23,0),MATCH(H$25,$AI$17:$AN$17,0))),0,INDEX($AI$18:$AN$23,MATCH($B36,$AH$18:$AH$23,0),MATCH(H$25,$AI$17:$AN$17,0)))+IF(ISERROR(INDEX($AQ$18:$AV$23,MATCH($B36,$AP$18:$AP$23,0),MATCH(H$25,$AQ$17:$AV$17,0))),0,INDEX($AQ$18:$AV$23,MATCH($B36,$AP$18:$AP$23,0),MATCH(H$25,$AQ$17:$AV$17,0)))+IF(ISERROR(INDEX(#REF!,MATCH($B36,#REF!,0),MATCH(H$25,#REF!,0))),0,INDEX(#REF!,MATCH($B36,#REF!,0),MATCH(H$25,#REF!,0)))+IF(ISERROR(INDEX(#REF!,MATCH($B36,#REF!,0),MATCH(H$25,#REF!,0))),0,INDEX(#REF!,MATCH($B36,#REF!,0),MATCH(H$25,#REF!,0)))+IF(ISERROR(INDEX(#REF!,MATCH($B36,#REF!,0),MATCH(H$25,#REF!,0))),0,INDEX(#REF!,MATCH($B36,#REF!,0),MATCH(H$25,#REF!,0)))</f>
        <v>0</v>
      </c>
      <c r="I36" s="101">
        <f>IF(ISERROR(INDEX($C$18:$H$23,MATCH($B36,$B$18:$B$23,0),MATCH(I$25,$C$17:$H$17,0))),0,INDEX($C$18:$H$23,MATCH($B36,$B$18:$B$23,0),MATCH(I$25,$C$17:$H$17,0)))+IF(ISERROR(INDEX($K$18:$P$23,MATCH($B36,$J$18:$J$23,0),MATCH(I$25,$K$17:$P$17,0))),0,INDEX($K$18:$P$23,MATCH($B36,$J$18:$J$23,0),MATCH(I$25,$K$17:$P$17,0)))+IF(ISERROR(INDEX($S$18:$X$23,MATCH($B36,$R$18:$R$23,0),MATCH(I$25,$S$17:$X$17,0))),0,INDEX($S$18:$X$23,MATCH($B36,$R$18:$R$23,0),MATCH(I$25,$S$17:$X$17,0)))+IF(ISERROR(INDEX($AA$18:$AF$23,MATCH($B36,$Z$18:$Z$23,0),MATCH(I$25,$AA$17:$AF$17,0))),0,INDEX($AA$18:$AF$23,MATCH($B36,$Z$18:$Z$23,0),MATCH(I$25,$AA$17:$AF$17,0)))+IF(ISERROR(INDEX($AI$18:$AN$23,MATCH($B36,$AH$18:$AH$23,0),MATCH(I$25,$AI$17:$AN$17,0))),0,INDEX($AI$18:$AN$23,MATCH($B36,$AH$18:$AH$23,0),MATCH(I$25,$AI$17:$AN$17,0)))+IF(ISERROR(INDEX($AQ$18:$AV$23,MATCH($B36,$AP$18:$AP$23,0),MATCH(I$25,$AQ$17:$AV$17,0))),0,INDEX($AQ$18:$AV$23,MATCH($B36,$AP$18:$AP$23,0),MATCH(I$25,$AQ$17:$AV$17,0)))+IF(ISERROR(INDEX(#REF!,MATCH($B36,#REF!,0),MATCH(I$25,#REF!,0))),0,INDEX(#REF!,MATCH($B36,#REF!,0),MATCH(I$25,#REF!,0)))+IF(ISERROR(INDEX(#REF!,MATCH($B36,#REF!,0),MATCH(I$25,#REF!,0))),0,INDEX(#REF!,MATCH($B36,#REF!,0),MATCH(I$25,#REF!,0)))+IF(ISERROR(INDEX(#REF!,MATCH($B36,#REF!,0),MATCH(I$25,#REF!,0))),0,INDEX(#REF!,MATCH($B36,#REF!,0),MATCH(I$25,#REF!,0)))</f>
        <v>0</v>
      </c>
      <c r="J36" s="101">
        <f>IF(ISERROR(INDEX($C$18:$H$23,MATCH($B36,$B$18:$B$23,0),MATCH(J$25,$C$17:$H$17,0))),0,INDEX($C$18:$H$23,MATCH($B36,$B$18:$B$23,0),MATCH(J$25,$C$17:$H$17,0)))+IF(ISERROR(INDEX($K$18:$P$23,MATCH($B36,$J$18:$J$23,0),MATCH(J$25,$K$17:$P$17,0))),0,INDEX($K$18:$P$23,MATCH($B36,$J$18:$J$23,0),MATCH(J$25,$K$17:$P$17,0)))+IF(ISERROR(INDEX($S$18:$X$23,MATCH($B36,$R$18:$R$23,0),MATCH(J$25,$S$17:$X$17,0))),0,INDEX($S$18:$X$23,MATCH($B36,$R$18:$R$23,0),MATCH(J$25,$S$17:$X$17,0)))+IF(ISERROR(INDEX($AA$18:$AF$23,MATCH($B36,$Z$18:$Z$23,0),MATCH(J$25,$AA$17:$AF$17,0))),0,INDEX($AA$18:$AF$23,MATCH($B36,$Z$18:$Z$23,0),MATCH(J$25,$AA$17:$AF$17,0)))+IF(ISERROR(INDEX($AI$18:$AN$23,MATCH($B36,$AH$18:$AH$23,0),MATCH(J$25,$AI$17:$AN$17,0))),0,INDEX($AI$18:$AN$23,MATCH($B36,$AH$18:$AH$23,0),MATCH(J$25,$AI$17:$AN$17,0)))+IF(ISERROR(INDEX($AQ$18:$AV$23,MATCH($B36,$AP$18:$AP$23,0),MATCH(J$25,$AQ$17:$AV$17,0))),0,INDEX($AQ$18:$AV$23,MATCH($B36,$AP$18:$AP$23,0),MATCH(J$25,$AQ$17:$AV$17,0)))+IF(ISERROR(INDEX(#REF!,MATCH($B36,#REF!,0),MATCH(J$25,#REF!,0))),0,INDEX(#REF!,MATCH($B36,#REF!,0),MATCH(J$25,#REF!,0)))+IF(ISERROR(INDEX(#REF!,MATCH($B36,#REF!,0),MATCH(J$25,#REF!,0))),0,INDEX(#REF!,MATCH($B36,#REF!,0),MATCH(J$25,#REF!,0)))+IF(ISERROR(INDEX(#REF!,MATCH($B36,#REF!,0),MATCH(J$25,#REF!,0))),0,INDEX(#REF!,MATCH($B36,#REF!,0),MATCH(J$25,#REF!,0)))</f>
        <v>0</v>
      </c>
      <c r="K36" s="101">
        <f>IF(ISERROR(INDEX($C$18:$H$23,MATCH($B36,$B$18:$B$23,0),MATCH(K$25,$C$17:$H$17,0))),0,INDEX($C$18:$H$23,MATCH($B36,$B$18:$B$23,0),MATCH(K$25,$C$17:$H$17,0)))+IF(ISERROR(INDEX($K$18:$P$23,MATCH($B36,$J$18:$J$23,0),MATCH(K$25,$K$17:$P$17,0))),0,INDEX($K$18:$P$23,MATCH($B36,$J$18:$J$23,0),MATCH(K$25,$K$17:$P$17,0)))+IF(ISERROR(INDEX($S$18:$X$23,MATCH($B36,$R$18:$R$23,0),MATCH(K$25,$S$17:$X$17,0))),0,INDEX($S$18:$X$23,MATCH($B36,$R$18:$R$23,0),MATCH(K$25,$S$17:$X$17,0)))+IF(ISERROR(INDEX($AA$18:$AF$23,MATCH($B36,$Z$18:$Z$23,0),MATCH(K$25,$AA$17:$AF$17,0))),0,INDEX($AA$18:$AF$23,MATCH($B36,$Z$18:$Z$23,0),MATCH(K$25,$AA$17:$AF$17,0)))+IF(ISERROR(INDEX($AI$18:$AN$23,MATCH($B36,$AH$18:$AH$23,0),MATCH(K$25,$AI$17:$AN$17,0))),0,INDEX($AI$18:$AN$23,MATCH($B36,$AH$18:$AH$23,0),MATCH(K$25,$AI$17:$AN$17,0)))+IF(ISERROR(INDEX($AQ$18:$AV$23,MATCH($B36,$AP$18:$AP$23,0),MATCH(K$25,$AQ$17:$AV$17,0))),0,INDEX($AQ$18:$AV$23,MATCH($B36,$AP$18:$AP$23,0),MATCH(K$25,$AQ$17:$AV$17,0)))+IF(ISERROR(INDEX(#REF!,MATCH($B36,#REF!,0),MATCH(K$25,#REF!,0))),0,INDEX(#REF!,MATCH($B36,#REF!,0),MATCH(K$25,#REF!,0)))+IF(ISERROR(INDEX(#REF!,MATCH($B36,#REF!,0),MATCH(K$25,#REF!,0))),0,INDEX(#REF!,MATCH($B36,#REF!,0),MATCH(K$25,#REF!,0)))+IF(ISERROR(INDEX(#REF!,MATCH($B36,#REF!,0),MATCH(K$25,#REF!,0))),0,INDEX(#REF!,MATCH($B36,#REF!,0),MATCH(K$25,#REF!,0)))</f>
        <v>0</v>
      </c>
      <c r="L36" s="101">
        <f>IF(ISERROR(INDEX($C$18:$H$23,MATCH($B36,$B$18:$B$23,0),MATCH(L$25,$C$17:$H$17,0))),0,INDEX($C$18:$H$23,MATCH($B36,$B$18:$B$23,0),MATCH(L$25,$C$17:$H$17,0)))+IF(ISERROR(INDEX($K$18:$P$23,MATCH($B36,$J$18:$J$23,0),MATCH(L$25,$K$17:$P$17,0))),0,INDEX($K$18:$P$23,MATCH($B36,$J$18:$J$23,0),MATCH(L$25,$K$17:$P$17,0)))+IF(ISERROR(INDEX($S$18:$X$23,MATCH($B36,$R$18:$R$23,0),MATCH(L$25,$S$17:$X$17,0))),0,INDEX($S$18:$X$23,MATCH($B36,$R$18:$R$23,0),MATCH(L$25,$S$17:$X$17,0)))+IF(ISERROR(INDEX($AA$18:$AF$23,MATCH($B36,$Z$18:$Z$23,0),MATCH(L$25,$AA$17:$AF$17,0))),0,INDEX($AA$18:$AF$23,MATCH($B36,$Z$18:$Z$23,0),MATCH(L$25,$AA$17:$AF$17,0)))+IF(ISERROR(INDEX($AI$18:$AN$23,MATCH($B36,$AH$18:$AH$23,0),MATCH(L$25,$AI$17:$AN$17,0))),0,INDEX($AI$18:$AN$23,MATCH($B36,$AH$18:$AH$23,0),MATCH(L$25,$AI$17:$AN$17,0)))+IF(ISERROR(INDEX($AQ$18:$AV$23,MATCH($B36,$AP$18:$AP$23,0),MATCH(L$25,$AQ$17:$AV$17,0))),0,INDEX($AQ$18:$AV$23,MATCH($B36,$AP$18:$AP$23,0),MATCH(L$25,$AQ$17:$AV$17,0)))+IF(ISERROR(INDEX(#REF!,MATCH($B36,#REF!,0),MATCH(L$25,#REF!,0))),0,INDEX(#REF!,MATCH($B36,#REF!,0),MATCH(L$25,#REF!,0)))+IF(ISERROR(INDEX(#REF!,MATCH($B36,#REF!,0),MATCH(L$25,#REF!,0))),0,INDEX(#REF!,MATCH($B36,#REF!,0),MATCH(L$25,#REF!,0)))+IF(ISERROR(INDEX(#REF!,MATCH($B36,#REF!,0),MATCH(L$25,#REF!,0))),0,INDEX(#REF!,MATCH($B36,#REF!,0),MATCH(L$25,#REF!,0)))</f>
        <v>0</v>
      </c>
      <c r="M36" s="101">
        <f>IF(ISERROR(INDEX($C$18:$H$23,MATCH($B36,$B$18:$B$23,0),MATCH(M$25,$C$17:$H$17,0))),0,INDEX($C$18:$H$23,MATCH($B36,$B$18:$B$23,0),MATCH(M$25,$C$17:$H$17,0)))+IF(ISERROR(INDEX($K$18:$P$23,MATCH($B36,$J$18:$J$23,0),MATCH(M$25,$K$17:$P$17,0))),0,INDEX($K$18:$P$23,MATCH($B36,$J$18:$J$23,0),MATCH(M$25,$K$17:$P$17,0)))+IF(ISERROR(INDEX($S$18:$X$23,MATCH($B36,$R$18:$R$23,0),MATCH(M$25,$S$17:$X$17,0))),0,INDEX($S$18:$X$23,MATCH($B36,$R$18:$R$23,0),MATCH(M$25,$S$17:$X$17,0)))+IF(ISERROR(INDEX($AA$18:$AF$23,MATCH($B36,$Z$18:$Z$23,0),MATCH(M$25,$AA$17:$AF$17,0))),0,INDEX($AA$18:$AF$23,MATCH($B36,$Z$18:$Z$23,0),MATCH(M$25,$AA$17:$AF$17,0)))+IF(ISERROR(INDEX($AI$18:$AN$23,MATCH($B36,$AH$18:$AH$23,0),MATCH(M$25,$AI$17:$AN$17,0))),0,INDEX($AI$18:$AN$23,MATCH($B36,$AH$18:$AH$23,0),MATCH(M$25,$AI$17:$AN$17,0)))+IF(ISERROR(INDEX($AQ$18:$AV$23,MATCH($B36,$AP$18:$AP$23,0),MATCH(M$25,$AQ$17:$AV$17,0))),0,INDEX($AQ$18:$AV$23,MATCH($B36,$AP$18:$AP$23,0),MATCH(M$25,$AQ$17:$AV$17,0)))+IF(ISERROR(INDEX(#REF!,MATCH($B36,#REF!,0),MATCH(M$25,#REF!,0))),0,INDEX(#REF!,MATCH($B36,#REF!,0),MATCH(M$25,#REF!,0)))+IF(ISERROR(INDEX(#REF!,MATCH($B36,#REF!,0),MATCH(M$25,#REF!,0))),0,INDEX(#REF!,MATCH($B36,#REF!,0),MATCH(M$25,#REF!,0)))+IF(ISERROR(INDEX(#REF!,MATCH($B36,#REF!,0),MATCH(M$25,#REF!,0))),0,INDEX(#REF!,MATCH($B36,#REF!,0),MATCH(M$25,#REF!,0)))</f>
        <v>0</v>
      </c>
      <c r="N36" s="101">
        <f>IF(ISERROR(INDEX($C$18:$H$23,MATCH($B36,$B$18:$B$23,0),MATCH(N$25,$C$17:$H$17,0))),0,INDEX($C$18:$H$23,MATCH($B36,$B$18:$B$23,0),MATCH(N$25,$C$17:$H$17,0)))+IF(ISERROR(INDEX($K$18:$P$23,MATCH($B36,$J$18:$J$23,0),MATCH(N$25,$K$17:$P$17,0))),0,INDEX($K$18:$P$23,MATCH($B36,$J$18:$J$23,0),MATCH(N$25,$K$17:$P$17,0)))+IF(ISERROR(INDEX($S$18:$X$23,MATCH($B36,$R$18:$R$23,0),MATCH(N$25,$S$17:$X$17,0))),0,INDEX($S$18:$X$23,MATCH($B36,$R$18:$R$23,0),MATCH(N$25,$S$17:$X$17,0)))+IF(ISERROR(INDEX($AA$18:$AF$23,MATCH($B36,$Z$18:$Z$23,0),MATCH(N$25,$AA$17:$AF$17,0))),0,INDEX($AA$18:$AF$23,MATCH($B36,$Z$18:$Z$23,0),MATCH(N$25,$AA$17:$AF$17,0)))+IF(ISERROR(INDEX($AI$18:$AN$23,MATCH($B36,$AH$18:$AH$23,0),MATCH(N$25,$AI$17:$AN$17,0))),0,INDEX($AI$18:$AN$23,MATCH($B36,$AH$18:$AH$23,0),MATCH(N$25,$AI$17:$AN$17,0)))+IF(ISERROR(INDEX($AQ$18:$AV$23,MATCH($B36,$AP$18:$AP$23,0),MATCH(N$25,$AQ$17:$AV$17,0))),0,INDEX($AQ$18:$AV$23,MATCH($B36,$AP$18:$AP$23,0),MATCH(N$25,$AQ$17:$AV$17,0)))+IF(ISERROR(INDEX(#REF!,MATCH($B36,#REF!,0),MATCH(N$25,#REF!,0))),0,INDEX(#REF!,MATCH($B36,#REF!,0),MATCH(N$25,#REF!,0)))+IF(ISERROR(INDEX(#REF!,MATCH($B36,#REF!,0),MATCH(N$25,#REF!,0))),0,INDEX(#REF!,MATCH($B36,#REF!,0),MATCH(N$25,#REF!,0)))+IF(ISERROR(INDEX(#REF!,MATCH($B36,#REF!,0),MATCH(N$25,#REF!,0))),0,INDEX(#REF!,MATCH($B36,#REF!,0),MATCH(N$25,#REF!,0)))</f>
        <v>0</v>
      </c>
      <c r="O36" s="101">
        <f>IF(ISERROR(INDEX($C$18:$H$23,MATCH($B36,$B$18:$B$23,0),MATCH(O$25,$C$17:$H$17,0))),0,INDEX($C$18:$H$23,MATCH($B36,$B$18:$B$23,0),MATCH(O$25,$C$17:$H$17,0)))+IF(ISERROR(INDEX($K$18:$P$23,MATCH($B36,$J$18:$J$23,0),MATCH(O$25,$K$17:$P$17,0))),0,INDEX($K$18:$P$23,MATCH($B36,$J$18:$J$23,0),MATCH(O$25,$K$17:$P$17,0)))+IF(ISERROR(INDEX($S$18:$X$23,MATCH($B36,$R$18:$R$23,0),MATCH(O$25,$S$17:$X$17,0))),0,INDEX($S$18:$X$23,MATCH($B36,$R$18:$R$23,0),MATCH(O$25,$S$17:$X$17,0)))+IF(ISERROR(INDEX($AA$18:$AF$23,MATCH($B36,$Z$18:$Z$23,0),MATCH(O$25,$AA$17:$AF$17,0))),0,INDEX($AA$18:$AF$23,MATCH($B36,$Z$18:$Z$23,0),MATCH(O$25,$AA$17:$AF$17,0)))+IF(ISERROR(INDEX($AI$18:$AN$23,MATCH($B36,$AH$18:$AH$23,0),MATCH(O$25,$AI$17:$AN$17,0))),0,INDEX($AI$18:$AN$23,MATCH($B36,$AH$18:$AH$23,0),MATCH(O$25,$AI$17:$AN$17,0)))+IF(ISERROR(INDEX($AQ$18:$AV$23,MATCH($B36,$AP$18:$AP$23,0),MATCH(O$25,$AQ$17:$AV$17,0))),0,INDEX($AQ$18:$AV$23,MATCH($B36,$AP$18:$AP$23,0),MATCH(O$25,$AQ$17:$AV$17,0)))+IF(ISERROR(INDEX(#REF!,MATCH($B36,#REF!,0),MATCH(O$25,#REF!,0))),0,INDEX(#REF!,MATCH($B36,#REF!,0),MATCH(O$25,#REF!,0)))+IF(ISERROR(INDEX(#REF!,MATCH($B36,#REF!,0),MATCH(O$25,#REF!,0))),0,INDEX(#REF!,MATCH($B36,#REF!,0),MATCH(O$25,#REF!,0)))+IF(ISERROR(INDEX(#REF!,MATCH($B36,#REF!,0),MATCH(O$25,#REF!,0))),0,INDEX(#REF!,MATCH($B36,#REF!,0),MATCH(O$25,#REF!,0)))</f>
        <v>0</v>
      </c>
      <c r="P36" s="101">
        <f>IF(ISERROR(INDEX($C$18:$H$23,MATCH($B36,$B$18:$B$23,0),MATCH(P$25,$C$17:$H$17,0))),0,INDEX($C$18:$H$23,MATCH($B36,$B$18:$B$23,0),MATCH(P$25,$C$17:$H$17,0)))+IF(ISERROR(INDEX($K$18:$P$23,MATCH($B36,$J$18:$J$23,0),MATCH(P$25,$K$17:$P$17,0))),0,INDEX($K$18:$P$23,MATCH($B36,$J$18:$J$23,0),MATCH(P$25,$K$17:$P$17,0)))+IF(ISERROR(INDEX($S$18:$X$23,MATCH($B36,$R$18:$R$23,0),MATCH(P$25,$S$17:$X$17,0))),0,INDEX($S$18:$X$23,MATCH($B36,$R$18:$R$23,0),MATCH(P$25,$S$17:$X$17,0)))+IF(ISERROR(INDEX($AA$18:$AF$23,MATCH($B36,$Z$18:$Z$23,0),MATCH(P$25,$AA$17:$AF$17,0))),0,INDEX($AA$18:$AF$23,MATCH($B36,$Z$18:$Z$23,0),MATCH(P$25,$AA$17:$AF$17,0)))+IF(ISERROR(INDEX($AI$18:$AN$23,MATCH($B36,$AH$18:$AH$23,0),MATCH(P$25,$AI$17:$AN$17,0))),0,INDEX($AI$18:$AN$23,MATCH($B36,$AH$18:$AH$23,0),MATCH(P$25,$AI$17:$AN$17,0)))+IF(ISERROR(INDEX($AQ$18:$AV$23,MATCH($B36,$AP$18:$AP$23,0),MATCH(P$25,$AQ$17:$AV$17,0))),0,INDEX($AQ$18:$AV$23,MATCH($B36,$AP$18:$AP$23,0),MATCH(P$25,$AQ$17:$AV$17,0)))+IF(ISERROR(INDEX(#REF!,MATCH($B36,#REF!,0),MATCH(P$25,#REF!,0))),0,INDEX(#REF!,MATCH($B36,#REF!,0),MATCH(P$25,#REF!,0)))+IF(ISERROR(INDEX(#REF!,MATCH($B36,#REF!,0),MATCH(P$25,#REF!,0))),0,INDEX(#REF!,MATCH($B36,#REF!,0),MATCH(P$25,#REF!,0)))+IF(ISERROR(INDEX(#REF!,MATCH($B36,#REF!,0),MATCH(P$25,#REF!,0))),0,INDEX(#REF!,MATCH($B36,#REF!,0),MATCH(P$25,#REF!,0)))</f>
        <v>0</v>
      </c>
      <c r="Q36" s="101">
        <f>IF(ISERROR(INDEX($C$18:$H$23,MATCH($B36,$B$18:$B$23,0),MATCH(Q$25,$C$17:$H$17,0))),0,INDEX($C$18:$H$23,MATCH($B36,$B$18:$B$23,0),MATCH(Q$25,$C$17:$H$17,0)))+IF(ISERROR(INDEX($K$18:$P$23,MATCH($B36,$J$18:$J$23,0),MATCH(Q$25,$K$17:$P$17,0))),0,INDEX($K$18:$P$23,MATCH($B36,$J$18:$J$23,0),MATCH(Q$25,$K$17:$P$17,0)))+IF(ISERROR(INDEX($S$18:$X$23,MATCH($B36,$R$18:$R$23,0),MATCH(Q$25,$S$17:$X$17,0))),0,INDEX($S$18:$X$23,MATCH($B36,$R$18:$R$23,0),MATCH(Q$25,$S$17:$X$17,0)))+IF(ISERROR(INDEX($AA$18:$AF$23,MATCH($B36,$Z$18:$Z$23,0),MATCH(Q$25,$AA$17:$AF$17,0))),0,INDEX($AA$18:$AF$23,MATCH($B36,$Z$18:$Z$23,0),MATCH(Q$25,$AA$17:$AF$17,0)))+IF(ISERROR(INDEX($AI$18:$AN$23,MATCH($B36,$AH$18:$AH$23,0),MATCH(Q$25,$AI$17:$AN$17,0))),0,INDEX($AI$18:$AN$23,MATCH($B36,$AH$18:$AH$23,0),MATCH(Q$25,$AI$17:$AN$17,0)))+IF(ISERROR(INDEX($AQ$18:$AV$23,MATCH($B36,$AP$18:$AP$23,0),MATCH(Q$25,$AQ$17:$AV$17,0))),0,INDEX($AQ$18:$AV$23,MATCH($B36,$AP$18:$AP$23,0),MATCH(Q$25,$AQ$17:$AV$17,0)))+IF(ISERROR(INDEX(#REF!,MATCH($B36,#REF!,0),MATCH(Q$25,#REF!,0))),0,INDEX(#REF!,MATCH($B36,#REF!,0),MATCH(Q$25,#REF!,0)))+IF(ISERROR(INDEX(#REF!,MATCH($B36,#REF!,0),MATCH(Q$25,#REF!,0))),0,INDEX(#REF!,MATCH($B36,#REF!,0),MATCH(Q$25,#REF!,0)))+IF(ISERROR(INDEX(#REF!,MATCH($B36,#REF!,0),MATCH(Q$25,#REF!,0))),0,INDEX(#REF!,MATCH($B36,#REF!,0),MATCH(Q$25,#REF!,0)))</f>
        <v>0</v>
      </c>
      <c r="R36" s="101">
        <f>IF(ISERROR(INDEX($C$18:$H$23,MATCH($B36,$B$18:$B$23,0),MATCH(R$25,$C$17:$H$17,0))),0,INDEX($C$18:$H$23,MATCH($B36,$B$18:$B$23,0),MATCH(R$25,$C$17:$H$17,0)))+IF(ISERROR(INDEX($K$18:$P$23,MATCH($B36,$J$18:$J$23,0),MATCH(R$25,$K$17:$P$17,0))),0,INDEX($K$18:$P$23,MATCH($B36,$J$18:$J$23,0),MATCH(R$25,$K$17:$P$17,0)))+IF(ISERROR(INDEX($S$18:$X$23,MATCH($B36,$R$18:$R$23,0),MATCH(R$25,$S$17:$X$17,0))),0,INDEX($S$18:$X$23,MATCH($B36,$R$18:$R$23,0),MATCH(R$25,$S$17:$X$17,0)))+IF(ISERROR(INDEX($AA$18:$AF$23,MATCH($B36,$Z$18:$Z$23,0),MATCH(R$25,$AA$17:$AF$17,0))),0,INDEX($AA$18:$AF$23,MATCH($B36,$Z$18:$Z$23,0),MATCH(R$25,$AA$17:$AF$17,0)))+IF(ISERROR(INDEX($AI$18:$AN$23,MATCH($B36,$AH$18:$AH$23,0),MATCH(R$25,$AI$17:$AN$17,0))),0,INDEX($AI$18:$AN$23,MATCH($B36,$AH$18:$AH$23,0),MATCH(R$25,$AI$17:$AN$17,0)))+IF(ISERROR(INDEX($AQ$18:$AV$23,MATCH($B36,$AP$18:$AP$23,0),MATCH(R$25,$AQ$17:$AV$17,0))),0,INDEX($AQ$18:$AV$23,MATCH($B36,$AP$18:$AP$23,0),MATCH(R$25,$AQ$17:$AV$17,0)))+IF(ISERROR(INDEX(#REF!,MATCH($B36,#REF!,0),MATCH(R$25,#REF!,0))),0,INDEX(#REF!,MATCH($B36,#REF!,0),MATCH(R$25,#REF!,0)))+IF(ISERROR(INDEX(#REF!,MATCH($B36,#REF!,0),MATCH(R$25,#REF!,0))),0,INDEX(#REF!,MATCH($B36,#REF!,0),MATCH(R$25,#REF!,0)))+IF(ISERROR(INDEX(#REF!,MATCH($B36,#REF!,0),MATCH(R$25,#REF!,0))),0,INDEX(#REF!,MATCH($B36,#REF!,0),MATCH(R$25,#REF!,0)))</f>
        <v>0</v>
      </c>
      <c r="S36" s="101">
        <f>IF(ISERROR(INDEX($C$18:$H$23,MATCH($B36,$B$18:$B$23,0),MATCH(S$25,$C$17:$H$17,0))),0,INDEX($C$18:$H$23,MATCH($B36,$B$18:$B$23,0),MATCH(S$25,$C$17:$H$17,0)))+IF(ISERROR(INDEX($K$18:$P$23,MATCH($B36,$J$18:$J$23,0),MATCH(S$25,$K$17:$P$17,0))),0,INDEX($K$18:$P$23,MATCH($B36,$J$18:$J$23,0),MATCH(S$25,$K$17:$P$17,0)))+IF(ISERROR(INDEX($S$18:$X$23,MATCH($B36,$R$18:$R$23,0),MATCH(S$25,$S$17:$X$17,0))),0,INDEX($S$18:$X$23,MATCH($B36,$R$18:$R$23,0),MATCH(S$25,$S$17:$X$17,0)))+IF(ISERROR(INDEX($AA$18:$AF$23,MATCH($B36,$Z$18:$Z$23,0),MATCH(S$25,$AA$17:$AF$17,0))),0,INDEX($AA$18:$AF$23,MATCH($B36,$Z$18:$Z$23,0),MATCH(S$25,$AA$17:$AF$17,0)))+IF(ISERROR(INDEX($AI$18:$AN$23,MATCH($B36,$AH$18:$AH$23,0),MATCH(S$25,$AI$17:$AN$17,0))),0,INDEX($AI$18:$AN$23,MATCH($B36,$AH$18:$AH$23,0),MATCH(S$25,$AI$17:$AN$17,0)))+IF(ISERROR(INDEX($AQ$18:$AV$23,MATCH($B36,$AP$18:$AP$23,0),MATCH(S$25,$AQ$17:$AV$17,0))),0,INDEX($AQ$18:$AV$23,MATCH($B36,$AP$18:$AP$23,0),MATCH(S$25,$AQ$17:$AV$17,0)))+IF(ISERROR(INDEX(#REF!,MATCH($B36,#REF!,0),MATCH(S$25,#REF!,0))),0,INDEX(#REF!,MATCH($B36,#REF!,0),MATCH(S$25,#REF!,0)))+IF(ISERROR(INDEX(#REF!,MATCH($B36,#REF!,0),MATCH(S$25,#REF!,0))),0,INDEX(#REF!,MATCH($B36,#REF!,0),MATCH(S$25,#REF!,0)))+IF(ISERROR(INDEX(#REF!,MATCH($B36,#REF!,0),MATCH(S$25,#REF!,0))),0,INDEX(#REF!,MATCH($B36,#REF!,0),MATCH(S$25,#REF!,0)))</f>
        <v>0</v>
      </c>
      <c r="T36" s="101">
        <f>IF(ISERROR(INDEX($C$18:$H$23,MATCH($B36,$B$18:$B$23,0),MATCH(T$25,$C$17:$H$17,0))),0,INDEX($C$18:$H$23,MATCH($B36,$B$18:$B$23,0),MATCH(T$25,$C$17:$H$17,0)))+IF(ISERROR(INDEX($K$18:$P$23,MATCH($B36,$J$18:$J$23,0),MATCH(T$25,$K$17:$P$17,0))),0,INDEX($K$18:$P$23,MATCH($B36,$J$18:$J$23,0),MATCH(T$25,$K$17:$P$17,0)))+IF(ISERROR(INDEX($S$18:$X$23,MATCH($B36,$R$18:$R$23,0),MATCH(T$25,$S$17:$X$17,0))),0,INDEX($S$18:$X$23,MATCH($B36,$R$18:$R$23,0),MATCH(T$25,$S$17:$X$17,0)))+IF(ISERROR(INDEX($AA$18:$AF$23,MATCH($B36,$Z$18:$Z$23,0),MATCH(T$25,$AA$17:$AF$17,0))),0,INDEX($AA$18:$AF$23,MATCH($B36,$Z$18:$Z$23,0),MATCH(T$25,$AA$17:$AF$17,0)))+IF(ISERROR(INDEX($AI$18:$AN$23,MATCH($B36,$AH$18:$AH$23,0),MATCH(T$25,$AI$17:$AN$17,0))),0,INDEX($AI$18:$AN$23,MATCH($B36,$AH$18:$AH$23,0),MATCH(T$25,$AI$17:$AN$17,0)))+IF(ISERROR(INDEX($AQ$18:$AV$23,MATCH($B36,$AP$18:$AP$23,0),MATCH(T$25,$AQ$17:$AV$17,0))),0,INDEX($AQ$18:$AV$23,MATCH($B36,$AP$18:$AP$23,0),MATCH(T$25,$AQ$17:$AV$17,0)))+IF(ISERROR(INDEX(#REF!,MATCH($B36,#REF!,0),MATCH(T$25,#REF!,0))),0,INDEX(#REF!,MATCH($B36,#REF!,0),MATCH(T$25,#REF!,0)))+IF(ISERROR(INDEX(#REF!,MATCH($B36,#REF!,0),MATCH(T$25,#REF!,0))),0,INDEX(#REF!,MATCH($B36,#REF!,0),MATCH(T$25,#REF!,0)))+IF(ISERROR(INDEX(#REF!,MATCH($B36,#REF!,0),MATCH(T$25,#REF!,0))),0,INDEX(#REF!,MATCH($B36,#REF!,0),MATCH(T$25,#REF!,0)))</f>
        <v>0</v>
      </c>
      <c r="U36" s="101">
        <f>IF(ISERROR(INDEX($C$18:$H$23,MATCH($B36,$B$18:$B$23,0),MATCH(U$25,$C$17:$H$17,0))),0,INDEX($C$18:$H$23,MATCH($B36,$B$18:$B$23,0),MATCH(U$25,$C$17:$H$17,0)))+IF(ISERROR(INDEX($K$18:$P$23,MATCH($B36,$J$18:$J$23,0),MATCH(U$25,$K$17:$P$17,0))),0,INDEX($K$18:$P$23,MATCH($B36,$J$18:$J$23,0),MATCH(U$25,$K$17:$P$17,0)))+IF(ISERROR(INDEX($S$18:$X$23,MATCH($B36,$R$18:$R$23,0),MATCH(U$25,$S$17:$X$17,0))),0,INDEX($S$18:$X$23,MATCH($B36,$R$18:$R$23,0),MATCH(U$25,$S$17:$X$17,0)))+IF(ISERROR(INDEX($AA$18:$AF$23,MATCH($B36,$Z$18:$Z$23,0),MATCH(U$25,$AA$17:$AF$17,0))),0,INDEX($AA$18:$AF$23,MATCH($B36,$Z$18:$Z$23,0),MATCH(U$25,$AA$17:$AF$17,0)))+IF(ISERROR(INDEX($AI$18:$AN$23,MATCH($B36,$AH$18:$AH$23,0),MATCH(U$25,$AI$17:$AN$17,0))),0,INDEX($AI$18:$AN$23,MATCH($B36,$AH$18:$AH$23,0),MATCH(U$25,$AI$17:$AN$17,0)))+IF(ISERROR(INDEX($AQ$18:$AV$23,MATCH($B36,$AP$18:$AP$23,0),MATCH(U$25,$AQ$17:$AV$17,0))),0,INDEX($AQ$18:$AV$23,MATCH($B36,$AP$18:$AP$23,0),MATCH(U$25,$AQ$17:$AV$17,0)))+IF(ISERROR(INDEX(#REF!,MATCH($B36,#REF!,0),MATCH(U$25,#REF!,0))),0,INDEX(#REF!,MATCH($B36,#REF!,0),MATCH(U$25,#REF!,0)))+IF(ISERROR(INDEX(#REF!,MATCH($B36,#REF!,0),MATCH(U$25,#REF!,0))),0,INDEX(#REF!,MATCH($B36,#REF!,0),MATCH(U$25,#REF!,0)))+IF(ISERROR(INDEX(#REF!,MATCH($B36,#REF!,0),MATCH(U$25,#REF!,0))),0,INDEX(#REF!,MATCH($B36,#REF!,0),MATCH(U$25,#REF!,0)))</f>
        <v>0</v>
      </c>
      <c r="V36" s="101">
        <f>IF(ISERROR(INDEX($C$18:$H$23,MATCH($B36,$B$18:$B$23,0),MATCH(V$25,$C$17:$H$17,0))),0,INDEX($C$18:$H$23,MATCH($B36,$B$18:$B$23,0),MATCH(V$25,$C$17:$H$17,0)))+IF(ISERROR(INDEX($K$18:$P$23,MATCH($B36,$J$18:$J$23,0),MATCH(V$25,$K$17:$P$17,0))),0,INDEX($K$18:$P$23,MATCH($B36,$J$18:$J$23,0),MATCH(V$25,$K$17:$P$17,0)))+IF(ISERROR(INDEX($S$18:$X$23,MATCH($B36,$R$18:$R$23,0),MATCH(V$25,$S$17:$X$17,0))),0,INDEX($S$18:$X$23,MATCH($B36,$R$18:$R$23,0),MATCH(V$25,$S$17:$X$17,0)))+IF(ISERROR(INDEX($AA$18:$AF$23,MATCH($B36,$Z$18:$Z$23,0),MATCH(V$25,$AA$17:$AF$17,0))),0,INDEX($AA$18:$AF$23,MATCH($B36,$Z$18:$Z$23,0),MATCH(V$25,$AA$17:$AF$17,0)))+IF(ISERROR(INDEX($AI$18:$AN$23,MATCH($B36,$AH$18:$AH$23,0),MATCH(V$25,$AI$17:$AN$17,0))),0,INDEX($AI$18:$AN$23,MATCH($B36,$AH$18:$AH$23,0),MATCH(V$25,$AI$17:$AN$17,0)))+IF(ISERROR(INDEX($AQ$18:$AV$23,MATCH($B36,$AP$18:$AP$23,0),MATCH(V$25,$AQ$17:$AV$17,0))),0,INDEX($AQ$18:$AV$23,MATCH($B36,$AP$18:$AP$23,0),MATCH(V$25,$AQ$17:$AV$17,0)))+IF(ISERROR(INDEX(#REF!,MATCH($B36,#REF!,0),MATCH(V$25,#REF!,0))),0,INDEX(#REF!,MATCH($B36,#REF!,0),MATCH(V$25,#REF!,0)))+IF(ISERROR(INDEX(#REF!,MATCH($B36,#REF!,0),MATCH(V$25,#REF!,0))),0,INDEX(#REF!,MATCH($B36,#REF!,0),MATCH(V$25,#REF!,0)))+IF(ISERROR(INDEX(#REF!,MATCH($B36,#REF!,0),MATCH(V$25,#REF!,0))),0,INDEX(#REF!,MATCH($B36,#REF!,0),MATCH(V$25,#REF!,0)))</f>
        <v>0</v>
      </c>
      <c r="W36" s="101">
        <f>IF(ISERROR(INDEX($C$18:$H$23,MATCH($B36,$B$18:$B$23,0),MATCH(W$25,$C$17:$H$17,0))),0,INDEX($C$18:$H$23,MATCH($B36,$B$18:$B$23,0),MATCH(W$25,$C$17:$H$17,0)))+IF(ISERROR(INDEX($K$18:$P$23,MATCH($B36,$J$18:$J$23,0),MATCH(W$25,$K$17:$P$17,0))),0,INDEX($K$18:$P$23,MATCH($B36,$J$18:$J$23,0),MATCH(W$25,$K$17:$P$17,0)))+IF(ISERROR(INDEX($S$18:$X$23,MATCH($B36,$R$18:$R$23,0),MATCH(W$25,$S$17:$X$17,0))),0,INDEX($S$18:$X$23,MATCH($B36,$R$18:$R$23,0),MATCH(W$25,$S$17:$X$17,0)))+IF(ISERROR(INDEX($AA$18:$AF$23,MATCH($B36,$Z$18:$Z$23,0),MATCH(W$25,$AA$17:$AF$17,0))),0,INDEX($AA$18:$AF$23,MATCH($B36,$Z$18:$Z$23,0),MATCH(W$25,$AA$17:$AF$17,0)))+IF(ISERROR(INDEX($AI$18:$AN$23,MATCH($B36,$AH$18:$AH$23,0),MATCH(W$25,$AI$17:$AN$17,0))),0,INDEX($AI$18:$AN$23,MATCH($B36,$AH$18:$AH$23,0),MATCH(W$25,$AI$17:$AN$17,0)))+IF(ISERROR(INDEX($AQ$18:$AV$23,MATCH($B36,$AP$18:$AP$23,0),MATCH(W$25,$AQ$17:$AV$17,0))),0,INDEX($AQ$18:$AV$23,MATCH($B36,$AP$18:$AP$23,0),MATCH(W$25,$AQ$17:$AV$17,0)))+IF(ISERROR(INDEX(#REF!,MATCH($B36,#REF!,0),MATCH(W$25,#REF!,0))),0,INDEX(#REF!,MATCH($B36,#REF!,0),MATCH(W$25,#REF!,0)))+IF(ISERROR(INDEX(#REF!,MATCH($B36,#REF!,0),MATCH(W$25,#REF!,0))),0,INDEX(#REF!,MATCH($B36,#REF!,0),MATCH(W$25,#REF!,0)))+IF(ISERROR(INDEX(#REF!,MATCH($B36,#REF!,0),MATCH(W$25,#REF!,0))),0,INDEX(#REF!,MATCH($B36,#REF!,0),MATCH(W$25,#REF!,0)))</f>
        <v>0</v>
      </c>
      <c r="X36" s="87"/>
      <c r="Y36" s="87"/>
      <c r="Z36" s="87"/>
      <c r="AA36" s="87"/>
      <c r="AB36" s="87"/>
      <c r="AC36" s="87"/>
      <c r="AD36" s="87"/>
      <c r="AE36" s="87"/>
      <c r="AF36" s="87"/>
      <c r="AG36" s="87"/>
      <c r="AI36" s="102"/>
      <c r="AJ36" s="102"/>
      <c r="AK36" s="102"/>
      <c r="AL36" s="102"/>
      <c r="AM36" s="102"/>
      <c r="AN36" s="102"/>
      <c r="AO36" s="102"/>
      <c r="AP36" s="102"/>
      <c r="AQ36" s="102"/>
      <c r="AR36" s="102"/>
      <c r="AS36" s="102"/>
    </row>
    <row r="37" spans="1:45" hidden="1" outlineLevel="1" x14ac:dyDescent="0.25">
      <c r="B37" s="98">
        <v>12</v>
      </c>
      <c r="C37" s="103">
        <f>IF(ISERROR(INDEX($C$18:$H$23,MATCH($B37,$B$18:$B$23,0),MATCH(C$25,$C$17:$H$17,0))),0,INDEX($C$18:$H$23,MATCH($B37,$B$18:$B$23,0),MATCH(C$25,$C$17:$H$17,0)))+IF(ISERROR(INDEX($K$18:$P$23,MATCH($B37,$J$18:$J$23,0),MATCH(C$25,$K$17:$P$17,0))),0,INDEX($K$18:$P$23,MATCH($B37,$J$18:$J$23,0),MATCH(C$25,$K$17:$P$17,0)))+IF(ISERROR(INDEX($S$18:$X$23,MATCH($B37,$R$18:$R$23,0),MATCH(C$25,$S$17:$X$17,0))),0,INDEX($S$18:$X$23,MATCH($B37,$R$18:$R$23,0),MATCH(C$25,$S$17:$X$17,0)))+IF(ISERROR(INDEX($AA$18:$AF$23,MATCH($B37,$Z$18:$Z$23,0),MATCH(C$25,$AA$17:$AF$17,0))),0,INDEX($AA$18:$AF$23,MATCH($B37,$Z$18:$Z$23,0),MATCH(C$25,$AA$17:$AF$17,0)))+IF(ISERROR(INDEX($AI$18:$AN$23,MATCH($B37,$AH$18:$AH$23,0),MATCH(C$25,$AI$17:$AN$17,0))),0,INDEX($AI$18:$AN$23,MATCH($B37,$AH$18:$AH$23,0),MATCH(C$25,$AI$17:$AN$17,0)))+IF(ISERROR(INDEX($AQ$18:$AV$23,MATCH($B37,$AP$18:$AP$23,0),MATCH(C$25,$AQ$17:$AV$17,0))),0,INDEX($AQ$18:$AV$23,MATCH($B37,$AP$18:$AP$23,0),MATCH(C$25,$AQ$17:$AV$17,0)))+IF(ISERROR(INDEX(#REF!,MATCH($B37,#REF!,0),MATCH(C$25,#REF!,0))),0,INDEX(#REF!,MATCH($B37,#REF!,0),MATCH(C$25,#REF!,0)))+IF(ISERROR(INDEX(#REF!,MATCH($B37,#REF!,0),MATCH(C$25,#REF!,0))),0,INDEX(#REF!,MATCH($B37,#REF!,0),MATCH(C$25,#REF!,0)))+IF(ISERROR(INDEX(#REF!,MATCH($B37,#REF!,0),MATCH(C$25,#REF!,0))),0,INDEX(#REF!,MATCH($B37,#REF!,0),MATCH(C$25,#REF!,0)))</f>
        <v>0</v>
      </c>
      <c r="D37" s="101">
        <f>IF(ISERROR(INDEX($C$18:$H$23,MATCH($B37,$B$18:$B$23,0),MATCH(D$25,$C$17:$H$17,0))),0,INDEX($C$18:$H$23,MATCH($B37,$B$18:$B$23,0),MATCH(D$25,$C$17:$H$17,0)))+IF(ISERROR(INDEX($K$18:$P$23,MATCH($B37,$J$18:$J$23,0),MATCH(D$25,$K$17:$P$17,0))),0,INDEX($K$18:$P$23,MATCH($B37,$J$18:$J$23,0),MATCH(D$25,$K$17:$P$17,0)))+IF(ISERROR(INDEX($S$18:$X$23,MATCH($B37,$R$18:$R$23,0),MATCH(D$25,$S$17:$X$17,0))),0,INDEX($S$18:$X$23,MATCH($B37,$R$18:$R$23,0),MATCH(D$25,$S$17:$X$17,0)))+IF(ISERROR(INDEX($AA$18:$AF$23,MATCH($B37,$Z$18:$Z$23,0),MATCH(D$25,$AA$17:$AF$17,0))),0,INDEX($AA$18:$AF$23,MATCH($B37,$Z$18:$Z$23,0),MATCH(D$25,$AA$17:$AF$17,0)))+IF(ISERROR(INDEX($AI$18:$AN$23,MATCH($B37,$AH$18:$AH$23,0),MATCH(D$25,$AI$17:$AN$17,0))),0,INDEX($AI$18:$AN$23,MATCH($B37,$AH$18:$AH$23,0),MATCH(D$25,$AI$17:$AN$17,0)))+IF(ISERROR(INDEX($AQ$18:$AV$23,MATCH($B37,$AP$18:$AP$23,0),MATCH(D$25,$AQ$17:$AV$17,0))),0,INDEX($AQ$18:$AV$23,MATCH($B37,$AP$18:$AP$23,0),MATCH(D$25,$AQ$17:$AV$17,0)))+IF(ISERROR(INDEX(#REF!,MATCH($B37,#REF!,0),MATCH(D$25,#REF!,0))),0,INDEX(#REF!,MATCH($B37,#REF!,0),MATCH(D$25,#REF!,0)))+IF(ISERROR(INDEX(#REF!,MATCH($B37,#REF!,0),MATCH(D$25,#REF!,0))),0,INDEX(#REF!,MATCH($B37,#REF!,0),MATCH(D$25,#REF!,0)))+IF(ISERROR(INDEX(#REF!,MATCH($B37,#REF!,0),MATCH(D$25,#REF!,0))),0,INDEX(#REF!,MATCH($B37,#REF!,0),MATCH(D$25,#REF!,0)))</f>
        <v>0</v>
      </c>
      <c r="E37" s="101">
        <f>IF(ISERROR(INDEX($C$18:$H$23,MATCH($B37,$B$18:$B$23,0),MATCH(E$25,$C$17:$H$17,0))),0,INDEX($C$18:$H$23,MATCH($B37,$B$18:$B$23,0),MATCH(E$25,$C$17:$H$17,0)))+IF(ISERROR(INDEX($K$18:$P$23,MATCH($B37,$J$18:$J$23,0),MATCH(E$25,$K$17:$P$17,0))),0,INDEX($K$18:$P$23,MATCH($B37,$J$18:$J$23,0),MATCH(E$25,$K$17:$P$17,0)))+IF(ISERROR(INDEX($S$18:$X$23,MATCH($B37,$R$18:$R$23,0),MATCH(E$25,$S$17:$X$17,0))),0,INDEX($S$18:$X$23,MATCH($B37,$R$18:$R$23,0),MATCH(E$25,$S$17:$X$17,0)))+IF(ISERROR(INDEX($AA$18:$AF$23,MATCH($B37,$Z$18:$Z$23,0),MATCH(E$25,$AA$17:$AF$17,0))),0,INDEX($AA$18:$AF$23,MATCH($B37,$Z$18:$Z$23,0),MATCH(E$25,$AA$17:$AF$17,0)))+IF(ISERROR(INDEX($AI$18:$AN$23,MATCH($B37,$AH$18:$AH$23,0),MATCH(E$25,$AI$17:$AN$17,0))),0,INDEX($AI$18:$AN$23,MATCH($B37,$AH$18:$AH$23,0),MATCH(E$25,$AI$17:$AN$17,0)))+IF(ISERROR(INDEX($AQ$18:$AV$23,MATCH($B37,$AP$18:$AP$23,0),MATCH(E$25,$AQ$17:$AV$17,0))),0,INDEX($AQ$18:$AV$23,MATCH($B37,$AP$18:$AP$23,0),MATCH(E$25,$AQ$17:$AV$17,0)))+IF(ISERROR(INDEX(#REF!,MATCH($B37,#REF!,0),MATCH(E$25,#REF!,0))),0,INDEX(#REF!,MATCH($B37,#REF!,0),MATCH(E$25,#REF!,0)))+IF(ISERROR(INDEX(#REF!,MATCH($B37,#REF!,0),MATCH(E$25,#REF!,0))),0,INDEX(#REF!,MATCH($B37,#REF!,0),MATCH(E$25,#REF!,0)))+IF(ISERROR(INDEX(#REF!,MATCH($B37,#REF!,0),MATCH(E$25,#REF!,0))),0,INDEX(#REF!,MATCH($B37,#REF!,0),MATCH(E$25,#REF!,0)))</f>
        <v>0</v>
      </c>
      <c r="F37" s="101">
        <f>IF(ISERROR(INDEX($C$18:$H$23,MATCH($B37,$B$18:$B$23,0),MATCH(F$25,$C$17:$H$17,0))),0,INDEX($C$18:$H$23,MATCH($B37,$B$18:$B$23,0),MATCH(F$25,$C$17:$H$17,0)))+IF(ISERROR(INDEX($K$18:$P$23,MATCH($B37,$J$18:$J$23,0),MATCH(F$25,$K$17:$P$17,0))),0,INDEX($K$18:$P$23,MATCH($B37,$J$18:$J$23,0),MATCH(F$25,$K$17:$P$17,0)))+IF(ISERROR(INDEX($S$18:$X$23,MATCH($B37,$R$18:$R$23,0),MATCH(F$25,$S$17:$X$17,0))),0,INDEX($S$18:$X$23,MATCH($B37,$R$18:$R$23,0),MATCH(F$25,$S$17:$X$17,0)))+IF(ISERROR(INDEX($AA$18:$AF$23,MATCH($B37,$Z$18:$Z$23,0),MATCH(F$25,$AA$17:$AF$17,0))),0,INDEX($AA$18:$AF$23,MATCH($B37,$Z$18:$Z$23,0),MATCH(F$25,$AA$17:$AF$17,0)))+IF(ISERROR(INDEX($AI$18:$AN$23,MATCH($B37,$AH$18:$AH$23,0),MATCH(F$25,$AI$17:$AN$17,0))),0,INDEX($AI$18:$AN$23,MATCH($B37,$AH$18:$AH$23,0),MATCH(F$25,$AI$17:$AN$17,0)))+IF(ISERROR(INDEX($AQ$18:$AV$23,MATCH($B37,$AP$18:$AP$23,0),MATCH(F$25,$AQ$17:$AV$17,0))),0,INDEX($AQ$18:$AV$23,MATCH($B37,$AP$18:$AP$23,0),MATCH(F$25,$AQ$17:$AV$17,0)))+IF(ISERROR(INDEX(#REF!,MATCH($B37,#REF!,0),MATCH(F$25,#REF!,0))),0,INDEX(#REF!,MATCH($B37,#REF!,0),MATCH(F$25,#REF!,0)))+IF(ISERROR(INDEX(#REF!,MATCH($B37,#REF!,0),MATCH(F$25,#REF!,0))),0,INDEX(#REF!,MATCH($B37,#REF!,0),MATCH(F$25,#REF!,0)))+IF(ISERROR(INDEX(#REF!,MATCH($B37,#REF!,0),MATCH(F$25,#REF!,0))),0,INDEX(#REF!,MATCH($B37,#REF!,0),MATCH(F$25,#REF!,0)))</f>
        <v>0</v>
      </c>
      <c r="G37" s="101">
        <f>IF(ISERROR(INDEX($C$18:$H$23,MATCH($B37,$B$18:$B$23,0),MATCH(G$25,$C$17:$H$17,0))),0,INDEX($C$18:$H$23,MATCH($B37,$B$18:$B$23,0),MATCH(G$25,$C$17:$H$17,0)))+IF(ISERROR(INDEX($K$18:$P$23,MATCH($B37,$J$18:$J$23,0),MATCH(G$25,$K$17:$P$17,0))),0,INDEX($K$18:$P$23,MATCH($B37,$J$18:$J$23,0),MATCH(G$25,$K$17:$P$17,0)))+IF(ISERROR(INDEX($S$18:$X$23,MATCH($B37,$R$18:$R$23,0),MATCH(G$25,$S$17:$X$17,0))),0,INDEX($S$18:$X$23,MATCH($B37,$R$18:$R$23,0),MATCH(G$25,$S$17:$X$17,0)))+IF(ISERROR(INDEX($AA$18:$AF$23,MATCH($B37,$Z$18:$Z$23,0),MATCH(G$25,$AA$17:$AF$17,0))),0,INDEX($AA$18:$AF$23,MATCH($B37,$Z$18:$Z$23,0),MATCH(G$25,$AA$17:$AF$17,0)))+IF(ISERROR(INDEX($AI$18:$AN$23,MATCH($B37,$AH$18:$AH$23,0),MATCH(G$25,$AI$17:$AN$17,0))),0,INDEX($AI$18:$AN$23,MATCH($B37,$AH$18:$AH$23,0),MATCH(G$25,$AI$17:$AN$17,0)))+IF(ISERROR(INDEX($AQ$18:$AV$23,MATCH($B37,$AP$18:$AP$23,0),MATCH(G$25,$AQ$17:$AV$17,0))),0,INDEX($AQ$18:$AV$23,MATCH($B37,$AP$18:$AP$23,0),MATCH(G$25,$AQ$17:$AV$17,0)))+IF(ISERROR(INDEX(#REF!,MATCH($B37,#REF!,0),MATCH(G$25,#REF!,0))),0,INDEX(#REF!,MATCH($B37,#REF!,0),MATCH(G$25,#REF!,0)))+IF(ISERROR(INDEX(#REF!,MATCH($B37,#REF!,0),MATCH(G$25,#REF!,0))),0,INDEX(#REF!,MATCH($B37,#REF!,0),MATCH(G$25,#REF!,0)))+IF(ISERROR(INDEX(#REF!,MATCH($B37,#REF!,0),MATCH(G$25,#REF!,0))),0,INDEX(#REF!,MATCH($B37,#REF!,0),MATCH(G$25,#REF!,0)))</f>
        <v>0</v>
      </c>
      <c r="H37" s="101">
        <f>IF(ISERROR(INDEX($C$18:$H$23,MATCH($B37,$B$18:$B$23,0),MATCH(H$25,$C$17:$H$17,0))),0,INDEX($C$18:$H$23,MATCH($B37,$B$18:$B$23,0),MATCH(H$25,$C$17:$H$17,0)))+IF(ISERROR(INDEX($K$18:$P$23,MATCH($B37,$J$18:$J$23,0),MATCH(H$25,$K$17:$P$17,0))),0,INDEX($K$18:$P$23,MATCH($B37,$J$18:$J$23,0),MATCH(H$25,$K$17:$P$17,0)))+IF(ISERROR(INDEX($S$18:$X$23,MATCH($B37,$R$18:$R$23,0),MATCH(H$25,$S$17:$X$17,0))),0,INDEX($S$18:$X$23,MATCH($B37,$R$18:$R$23,0),MATCH(H$25,$S$17:$X$17,0)))+IF(ISERROR(INDEX($AA$18:$AF$23,MATCH($B37,$Z$18:$Z$23,0),MATCH(H$25,$AA$17:$AF$17,0))),0,INDEX($AA$18:$AF$23,MATCH($B37,$Z$18:$Z$23,0),MATCH(H$25,$AA$17:$AF$17,0)))+IF(ISERROR(INDEX($AI$18:$AN$23,MATCH($B37,$AH$18:$AH$23,0),MATCH(H$25,$AI$17:$AN$17,0))),0,INDEX($AI$18:$AN$23,MATCH($B37,$AH$18:$AH$23,0),MATCH(H$25,$AI$17:$AN$17,0)))+IF(ISERROR(INDEX($AQ$18:$AV$23,MATCH($B37,$AP$18:$AP$23,0),MATCH(H$25,$AQ$17:$AV$17,0))),0,INDEX($AQ$18:$AV$23,MATCH($B37,$AP$18:$AP$23,0),MATCH(H$25,$AQ$17:$AV$17,0)))+IF(ISERROR(INDEX(#REF!,MATCH($B37,#REF!,0),MATCH(H$25,#REF!,0))),0,INDEX(#REF!,MATCH($B37,#REF!,0),MATCH(H$25,#REF!,0)))+IF(ISERROR(INDEX(#REF!,MATCH($B37,#REF!,0),MATCH(H$25,#REF!,0))),0,INDEX(#REF!,MATCH($B37,#REF!,0),MATCH(H$25,#REF!,0)))+IF(ISERROR(INDEX(#REF!,MATCH($B37,#REF!,0),MATCH(H$25,#REF!,0))),0,INDEX(#REF!,MATCH($B37,#REF!,0),MATCH(H$25,#REF!,0)))</f>
        <v>0</v>
      </c>
      <c r="I37" s="101">
        <f>IF(ISERROR(INDEX($C$18:$H$23,MATCH($B37,$B$18:$B$23,0),MATCH(I$25,$C$17:$H$17,0))),0,INDEX($C$18:$H$23,MATCH($B37,$B$18:$B$23,0),MATCH(I$25,$C$17:$H$17,0)))+IF(ISERROR(INDEX($K$18:$P$23,MATCH($B37,$J$18:$J$23,0),MATCH(I$25,$K$17:$P$17,0))),0,INDEX($K$18:$P$23,MATCH($B37,$J$18:$J$23,0),MATCH(I$25,$K$17:$P$17,0)))+IF(ISERROR(INDEX($S$18:$X$23,MATCH($B37,$R$18:$R$23,0),MATCH(I$25,$S$17:$X$17,0))),0,INDEX($S$18:$X$23,MATCH($B37,$R$18:$R$23,0),MATCH(I$25,$S$17:$X$17,0)))+IF(ISERROR(INDEX($AA$18:$AF$23,MATCH($B37,$Z$18:$Z$23,0),MATCH(I$25,$AA$17:$AF$17,0))),0,INDEX($AA$18:$AF$23,MATCH($B37,$Z$18:$Z$23,0),MATCH(I$25,$AA$17:$AF$17,0)))+IF(ISERROR(INDEX($AI$18:$AN$23,MATCH($B37,$AH$18:$AH$23,0),MATCH(I$25,$AI$17:$AN$17,0))),0,INDEX($AI$18:$AN$23,MATCH($B37,$AH$18:$AH$23,0),MATCH(I$25,$AI$17:$AN$17,0)))+IF(ISERROR(INDEX($AQ$18:$AV$23,MATCH($B37,$AP$18:$AP$23,0),MATCH(I$25,$AQ$17:$AV$17,0))),0,INDEX($AQ$18:$AV$23,MATCH($B37,$AP$18:$AP$23,0),MATCH(I$25,$AQ$17:$AV$17,0)))+IF(ISERROR(INDEX(#REF!,MATCH($B37,#REF!,0),MATCH(I$25,#REF!,0))),0,INDEX(#REF!,MATCH($B37,#REF!,0),MATCH(I$25,#REF!,0)))+IF(ISERROR(INDEX(#REF!,MATCH($B37,#REF!,0),MATCH(I$25,#REF!,0))),0,INDEX(#REF!,MATCH($B37,#REF!,0),MATCH(I$25,#REF!,0)))+IF(ISERROR(INDEX(#REF!,MATCH($B37,#REF!,0),MATCH(I$25,#REF!,0))),0,INDEX(#REF!,MATCH($B37,#REF!,0),MATCH(I$25,#REF!,0)))</f>
        <v>0</v>
      </c>
      <c r="J37" s="101">
        <f>IF(ISERROR(INDEX($C$18:$H$23,MATCH($B37,$B$18:$B$23,0),MATCH(J$25,$C$17:$H$17,0))),0,INDEX($C$18:$H$23,MATCH($B37,$B$18:$B$23,0),MATCH(J$25,$C$17:$H$17,0)))+IF(ISERROR(INDEX($K$18:$P$23,MATCH($B37,$J$18:$J$23,0),MATCH(J$25,$K$17:$P$17,0))),0,INDEX($K$18:$P$23,MATCH($B37,$J$18:$J$23,0),MATCH(J$25,$K$17:$P$17,0)))+IF(ISERROR(INDEX($S$18:$X$23,MATCH($B37,$R$18:$R$23,0),MATCH(J$25,$S$17:$X$17,0))),0,INDEX($S$18:$X$23,MATCH($B37,$R$18:$R$23,0),MATCH(J$25,$S$17:$X$17,0)))+IF(ISERROR(INDEX($AA$18:$AF$23,MATCH($B37,$Z$18:$Z$23,0),MATCH(J$25,$AA$17:$AF$17,0))),0,INDEX($AA$18:$AF$23,MATCH($B37,$Z$18:$Z$23,0),MATCH(J$25,$AA$17:$AF$17,0)))+IF(ISERROR(INDEX($AI$18:$AN$23,MATCH($B37,$AH$18:$AH$23,0),MATCH(J$25,$AI$17:$AN$17,0))),0,INDEX($AI$18:$AN$23,MATCH($B37,$AH$18:$AH$23,0),MATCH(J$25,$AI$17:$AN$17,0)))+IF(ISERROR(INDEX($AQ$18:$AV$23,MATCH($B37,$AP$18:$AP$23,0),MATCH(J$25,$AQ$17:$AV$17,0))),0,INDEX($AQ$18:$AV$23,MATCH($B37,$AP$18:$AP$23,0),MATCH(J$25,$AQ$17:$AV$17,0)))+IF(ISERROR(INDEX(#REF!,MATCH($B37,#REF!,0),MATCH(J$25,#REF!,0))),0,INDEX(#REF!,MATCH($B37,#REF!,0),MATCH(J$25,#REF!,0)))+IF(ISERROR(INDEX(#REF!,MATCH($B37,#REF!,0),MATCH(J$25,#REF!,0))),0,INDEX(#REF!,MATCH($B37,#REF!,0),MATCH(J$25,#REF!,0)))+IF(ISERROR(INDEX(#REF!,MATCH($B37,#REF!,0),MATCH(J$25,#REF!,0))),0,INDEX(#REF!,MATCH($B37,#REF!,0),MATCH(J$25,#REF!,0)))</f>
        <v>0</v>
      </c>
      <c r="K37" s="101">
        <f>IF(ISERROR(INDEX($C$18:$H$23,MATCH($B37,$B$18:$B$23,0),MATCH(K$25,$C$17:$H$17,0))),0,INDEX($C$18:$H$23,MATCH($B37,$B$18:$B$23,0),MATCH(K$25,$C$17:$H$17,0)))+IF(ISERROR(INDEX($K$18:$P$23,MATCH($B37,$J$18:$J$23,0),MATCH(K$25,$K$17:$P$17,0))),0,INDEX($K$18:$P$23,MATCH($B37,$J$18:$J$23,0),MATCH(K$25,$K$17:$P$17,0)))+IF(ISERROR(INDEX($S$18:$X$23,MATCH($B37,$R$18:$R$23,0),MATCH(K$25,$S$17:$X$17,0))),0,INDEX($S$18:$X$23,MATCH($B37,$R$18:$R$23,0),MATCH(K$25,$S$17:$X$17,0)))+IF(ISERROR(INDEX($AA$18:$AF$23,MATCH($B37,$Z$18:$Z$23,0),MATCH(K$25,$AA$17:$AF$17,0))),0,INDEX($AA$18:$AF$23,MATCH($B37,$Z$18:$Z$23,0),MATCH(K$25,$AA$17:$AF$17,0)))+IF(ISERROR(INDEX($AI$18:$AN$23,MATCH($B37,$AH$18:$AH$23,0),MATCH(K$25,$AI$17:$AN$17,0))),0,INDEX($AI$18:$AN$23,MATCH($B37,$AH$18:$AH$23,0),MATCH(K$25,$AI$17:$AN$17,0)))+IF(ISERROR(INDEX($AQ$18:$AV$23,MATCH($B37,$AP$18:$AP$23,0),MATCH(K$25,$AQ$17:$AV$17,0))),0,INDEX($AQ$18:$AV$23,MATCH($B37,$AP$18:$AP$23,0),MATCH(K$25,$AQ$17:$AV$17,0)))+IF(ISERROR(INDEX(#REF!,MATCH($B37,#REF!,0),MATCH(K$25,#REF!,0))),0,INDEX(#REF!,MATCH($B37,#REF!,0),MATCH(K$25,#REF!,0)))+IF(ISERROR(INDEX(#REF!,MATCH($B37,#REF!,0),MATCH(K$25,#REF!,0))),0,INDEX(#REF!,MATCH($B37,#REF!,0),MATCH(K$25,#REF!,0)))+IF(ISERROR(INDEX(#REF!,MATCH($B37,#REF!,0),MATCH(K$25,#REF!,0))),0,INDEX(#REF!,MATCH($B37,#REF!,0),MATCH(K$25,#REF!,0)))</f>
        <v>0</v>
      </c>
      <c r="L37" s="101">
        <f>IF(ISERROR(INDEX($C$18:$H$23,MATCH($B37,$B$18:$B$23,0),MATCH(L$25,$C$17:$H$17,0))),0,INDEX($C$18:$H$23,MATCH($B37,$B$18:$B$23,0),MATCH(L$25,$C$17:$H$17,0)))+IF(ISERROR(INDEX($K$18:$P$23,MATCH($B37,$J$18:$J$23,0),MATCH(L$25,$K$17:$P$17,0))),0,INDEX($K$18:$P$23,MATCH($B37,$J$18:$J$23,0),MATCH(L$25,$K$17:$P$17,0)))+IF(ISERROR(INDEX($S$18:$X$23,MATCH($B37,$R$18:$R$23,0),MATCH(L$25,$S$17:$X$17,0))),0,INDEX($S$18:$X$23,MATCH($B37,$R$18:$R$23,0),MATCH(L$25,$S$17:$X$17,0)))+IF(ISERROR(INDEX($AA$18:$AF$23,MATCH($B37,$Z$18:$Z$23,0),MATCH(L$25,$AA$17:$AF$17,0))),0,INDEX($AA$18:$AF$23,MATCH($B37,$Z$18:$Z$23,0),MATCH(L$25,$AA$17:$AF$17,0)))+IF(ISERROR(INDEX($AI$18:$AN$23,MATCH($B37,$AH$18:$AH$23,0),MATCH(L$25,$AI$17:$AN$17,0))),0,INDEX($AI$18:$AN$23,MATCH($B37,$AH$18:$AH$23,0),MATCH(L$25,$AI$17:$AN$17,0)))+IF(ISERROR(INDEX($AQ$18:$AV$23,MATCH($B37,$AP$18:$AP$23,0),MATCH(L$25,$AQ$17:$AV$17,0))),0,INDEX($AQ$18:$AV$23,MATCH($B37,$AP$18:$AP$23,0),MATCH(L$25,$AQ$17:$AV$17,0)))+IF(ISERROR(INDEX(#REF!,MATCH($B37,#REF!,0),MATCH(L$25,#REF!,0))),0,INDEX(#REF!,MATCH($B37,#REF!,0),MATCH(L$25,#REF!,0)))+IF(ISERROR(INDEX(#REF!,MATCH($B37,#REF!,0),MATCH(L$25,#REF!,0))),0,INDEX(#REF!,MATCH($B37,#REF!,0),MATCH(L$25,#REF!,0)))+IF(ISERROR(INDEX(#REF!,MATCH($B37,#REF!,0),MATCH(L$25,#REF!,0))),0,INDEX(#REF!,MATCH($B37,#REF!,0),MATCH(L$25,#REF!,0)))</f>
        <v>0</v>
      </c>
      <c r="M37" s="101">
        <f>IF(ISERROR(INDEX($C$18:$H$23,MATCH($B37,$B$18:$B$23,0),MATCH(M$25,$C$17:$H$17,0))),0,INDEX($C$18:$H$23,MATCH($B37,$B$18:$B$23,0),MATCH(M$25,$C$17:$H$17,0)))+IF(ISERROR(INDEX($K$18:$P$23,MATCH($B37,$J$18:$J$23,0),MATCH(M$25,$K$17:$P$17,0))),0,INDEX($K$18:$P$23,MATCH($B37,$J$18:$J$23,0),MATCH(M$25,$K$17:$P$17,0)))+IF(ISERROR(INDEX($S$18:$X$23,MATCH($B37,$R$18:$R$23,0),MATCH(M$25,$S$17:$X$17,0))),0,INDEX($S$18:$X$23,MATCH($B37,$R$18:$R$23,0),MATCH(M$25,$S$17:$X$17,0)))+IF(ISERROR(INDEX($AA$18:$AF$23,MATCH($B37,$Z$18:$Z$23,0),MATCH(M$25,$AA$17:$AF$17,0))),0,INDEX($AA$18:$AF$23,MATCH($B37,$Z$18:$Z$23,0),MATCH(M$25,$AA$17:$AF$17,0)))+IF(ISERROR(INDEX($AI$18:$AN$23,MATCH($B37,$AH$18:$AH$23,0),MATCH(M$25,$AI$17:$AN$17,0))),0,INDEX($AI$18:$AN$23,MATCH($B37,$AH$18:$AH$23,0),MATCH(M$25,$AI$17:$AN$17,0)))+IF(ISERROR(INDEX($AQ$18:$AV$23,MATCH($B37,$AP$18:$AP$23,0),MATCH(M$25,$AQ$17:$AV$17,0))),0,INDEX($AQ$18:$AV$23,MATCH($B37,$AP$18:$AP$23,0),MATCH(M$25,$AQ$17:$AV$17,0)))+IF(ISERROR(INDEX(#REF!,MATCH($B37,#REF!,0),MATCH(M$25,#REF!,0))),0,INDEX(#REF!,MATCH($B37,#REF!,0),MATCH(M$25,#REF!,0)))+IF(ISERROR(INDEX(#REF!,MATCH($B37,#REF!,0),MATCH(M$25,#REF!,0))),0,INDEX(#REF!,MATCH($B37,#REF!,0),MATCH(M$25,#REF!,0)))+IF(ISERROR(INDEX(#REF!,MATCH($B37,#REF!,0),MATCH(M$25,#REF!,0))),0,INDEX(#REF!,MATCH($B37,#REF!,0),MATCH(M$25,#REF!,0)))</f>
        <v>0</v>
      </c>
      <c r="N37" s="101">
        <f>IF(ISERROR(INDEX($C$18:$H$23,MATCH($B37,$B$18:$B$23,0),MATCH(N$25,$C$17:$H$17,0))),0,INDEX($C$18:$H$23,MATCH($B37,$B$18:$B$23,0),MATCH(N$25,$C$17:$H$17,0)))+IF(ISERROR(INDEX($K$18:$P$23,MATCH($B37,$J$18:$J$23,0),MATCH(N$25,$K$17:$P$17,0))),0,INDEX($K$18:$P$23,MATCH($B37,$J$18:$J$23,0),MATCH(N$25,$K$17:$P$17,0)))+IF(ISERROR(INDEX($S$18:$X$23,MATCH($B37,$R$18:$R$23,0),MATCH(N$25,$S$17:$X$17,0))),0,INDEX($S$18:$X$23,MATCH($B37,$R$18:$R$23,0),MATCH(N$25,$S$17:$X$17,0)))+IF(ISERROR(INDEX($AA$18:$AF$23,MATCH($B37,$Z$18:$Z$23,0),MATCH(N$25,$AA$17:$AF$17,0))),0,INDEX($AA$18:$AF$23,MATCH($B37,$Z$18:$Z$23,0),MATCH(N$25,$AA$17:$AF$17,0)))+IF(ISERROR(INDEX($AI$18:$AN$23,MATCH($B37,$AH$18:$AH$23,0),MATCH(N$25,$AI$17:$AN$17,0))),0,INDEX($AI$18:$AN$23,MATCH($B37,$AH$18:$AH$23,0),MATCH(N$25,$AI$17:$AN$17,0)))+IF(ISERROR(INDEX($AQ$18:$AV$23,MATCH($B37,$AP$18:$AP$23,0),MATCH(N$25,$AQ$17:$AV$17,0))),0,INDEX($AQ$18:$AV$23,MATCH($B37,$AP$18:$AP$23,0),MATCH(N$25,$AQ$17:$AV$17,0)))+IF(ISERROR(INDEX(#REF!,MATCH($B37,#REF!,0),MATCH(N$25,#REF!,0))),0,INDEX(#REF!,MATCH($B37,#REF!,0),MATCH(N$25,#REF!,0)))+IF(ISERROR(INDEX(#REF!,MATCH($B37,#REF!,0),MATCH(N$25,#REF!,0))),0,INDEX(#REF!,MATCH($B37,#REF!,0),MATCH(N$25,#REF!,0)))+IF(ISERROR(INDEX(#REF!,MATCH($B37,#REF!,0),MATCH(N$25,#REF!,0))),0,INDEX(#REF!,MATCH($B37,#REF!,0),MATCH(N$25,#REF!,0)))</f>
        <v>0</v>
      </c>
      <c r="O37" s="101">
        <f>IF(ISERROR(INDEX($C$18:$H$23,MATCH($B37,$B$18:$B$23,0),MATCH(O$25,$C$17:$H$17,0))),0,INDEX($C$18:$H$23,MATCH($B37,$B$18:$B$23,0),MATCH(O$25,$C$17:$H$17,0)))+IF(ISERROR(INDEX($K$18:$P$23,MATCH($B37,$J$18:$J$23,0),MATCH(O$25,$K$17:$P$17,0))),0,INDEX($K$18:$P$23,MATCH($B37,$J$18:$J$23,0),MATCH(O$25,$K$17:$P$17,0)))+IF(ISERROR(INDEX($S$18:$X$23,MATCH($B37,$R$18:$R$23,0),MATCH(O$25,$S$17:$X$17,0))),0,INDEX($S$18:$X$23,MATCH($B37,$R$18:$R$23,0),MATCH(O$25,$S$17:$X$17,0)))+IF(ISERROR(INDEX($AA$18:$AF$23,MATCH($B37,$Z$18:$Z$23,0),MATCH(O$25,$AA$17:$AF$17,0))),0,INDEX($AA$18:$AF$23,MATCH($B37,$Z$18:$Z$23,0),MATCH(O$25,$AA$17:$AF$17,0)))+IF(ISERROR(INDEX($AI$18:$AN$23,MATCH($B37,$AH$18:$AH$23,0),MATCH(O$25,$AI$17:$AN$17,0))),0,INDEX($AI$18:$AN$23,MATCH($B37,$AH$18:$AH$23,0),MATCH(O$25,$AI$17:$AN$17,0)))+IF(ISERROR(INDEX($AQ$18:$AV$23,MATCH($B37,$AP$18:$AP$23,0),MATCH(O$25,$AQ$17:$AV$17,0))),0,INDEX($AQ$18:$AV$23,MATCH($B37,$AP$18:$AP$23,0),MATCH(O$25,$AQ$17:$AV$17,0)))+IF(ISERROR(INDEX(#REF!,MATCH($B37,#REF!,0),MATCH(O$25,#REF!,0))),0,INDEX(#REF!,MATCH($B37,#REF!,0),MATCH(O$25,#REF!,0)))+IF(ISERROR(INDEX(#REF!,MATCH($B37,#REF!,0),MATCH(O$25,#REF!,0))),0,INDEX(#REF!,MATCH($B37,#REF!,0),MATCH(O$25,#REF!,0)))+IF(ISERROR(INDEX(#REF!,MATCH($B37,#REF!,0),MATCH(O$25,#REF!,0))),0,INDEX(#REF!,MATCH($B37,#REF!,0),MATCH(O$25,#REF!,0)))</f>
        <v>0</v>
      </c>
      <c r="P37" s="101">
        <f>IF(ISERROR(INDEX($C$18:$H$23,MATCH($B37,$B$18:$B$23,0),MATCH(P$25,$C$17:$H$17,0))),0,INDEX($C$18:$H$23,MATCH($B37,$B$18:$B$23,0),MATCH(P$25,$C$17:$H$17,0)))+IF(ISERROR(INDEX($K$18:$P$23,MATCH($B37,$J$18:$J$23,0),MATCH(P$25,$K$17:$P$17,0))),0,INDEX($K$18:$P$23,MATCH($B37,$J$18:$J$23,0),MATCH(P$25,$K$17:$P$17,0)))+IF(ISERROR(INDEX($S$18:$X$23,MATCH($B37,$R$18:$R$23,0),MATCH(P$25,$S$17:$X$17,0))),0,INDEX($S$18:$X$23,MATCH($B37,$R$18:$R$23,0),MATCH(P$25,$S$17:$X$17,0)))+IF(ISERROR(INDEX($AA$18:$AF$23,MATCH($B37,$Z$18:$Z$23,0),MATCH(P$25,$AA$17:$AF$17,0))),0,INDEX($AA$18:$AF$23,MATCH($B37,$Z$18:$Z$23,0),MATCH(P$25,$AA$17:$AF$17,0)))+IF(ISERROR(INDEX($AI$18:$AN$23,MATCH($B37,$AH$18:$AH$23,0),MATCH(P$25,$AI$17:$AN$17,0))),0,INDEX($AI$18:$AN$23,MATCH($B37,$AH$18:$AH$23,0),MATCH(P$25,$AI$17:$AN$17,0)))+IF(ISERROR(INDEX($AQ$18:$AV$23,MATCH($B37,$AP$18:$AP$23,0),MATCH(P$25,$AQ$17:$AV$17,0))),0,INDEX($AQ$18:$AV$23,MATCH($B37,$AP$18:$AP$23,0),MATCH(P$25,$AQ$17:$AV$17,0)))+IF(ISERROR(INDEX(#REF!,MATCH($B37,#REF!,0),MATCH(P$25,#REF!,0))),0,INDEX(#REF!,MATCH($B37,#REF!,0),MATCH(P$25,#REF!,0)))+IF(ISERROR(INDEX(#REF!,MATCH($B37,#REF!,0),MATCH(P$25,#REF!,0))),0,INDEX(#REF!,MATCH($B37,#REF!,0),MATCH(P$25,#REF!,0)))+IF(ISERROR(INDEX(#REF!,MATCH($B37,#REF!,0),MATCH(P$25,#REF!,0))),0,INDEX(#REF!,MATCH($B37,#REF!,0),MATCH(P$25,#REF!,0)))</f>
        <v>0</v>
      </c>
      <c r="Q37" s="101">
        <f>IF(ISERROR(INDEX($C$18:$H$23,MATCH($B37,$B$18:$B$23,0),MATCH(Q$25,$C$17:$H$17,0))),0,INDEX($C$18:$H$23,MATCH($B37,$B$18:$B$23,0),MATCH(Q$25,$C$17:$H$17,0)))+IF(ISERROR(INDEX($K$18:$P$23,MATCH($B37,$J$18:$J$23,0),MATCH(Q$25,$K$17:$P$17,0))),0,INDEX($K$18:$P$23,MATCH($B37,$J$18:$J$23,0),MATCH(Q$25,$K$17:$P$17,0)))+IF(ISERROR(INDEX($S$18:$X$23,MATCH($B37,$R$18:$R$23,0),MATCH(Q$25,$S$17:$X$17,0))),0,INDEX($S$18:$X$23,MATCH($B37,$R$18:$R$23,0),MATCH(Q$25,$S$17:$X$17,0)))+IF(ISERROR(INDEX($AA$18:$AF$23,MATCH($B37,$Z$18:$Z$23,0),MATCH(Q$25,$AA$17:$AF$17,0))),0,INDEX($AA$18:$AF$23,MATCH($B37,$Z$18:$Z$23,0),MATCH(Q$25,$AA$17:$AF$17,0)))+IF(ISERROR(INDEX($AI$18:$AN$23,MATCH($B37,$AH$18:$AH$23,0),MATCH(Q$25,$AI$17:$AN$17,0))),0,INDEX($AI$18:$AN$23,MATCH($B37,$AH$18:$AH$23,0),MATCH(Q$25,$AI$17:$AN$17,0)))+IF(ISERROR(INDEX($AQ$18:$AV$23,MATCH($B37,$AP$18:$AP$23,0),MATCH(Q$25,$AQ$17:$AV$17,0))),0,INDEX($AQ$18:$AV$23,MATCH($B37,$AP$18:$AP$23,0),MATCH(Q$25,$AQ$17:$AV$17,0)))+IF(ISERROR(INDEX(#REF!,MATCH($B37,#REF!,0),MATCH(Q$25,#REF!,0))),0,INDEX(#REF!,MATCH($B37,#REF!,0),MATCH(Q$25,#REF!,0)))+IF(ISERROR(INDEX(#REF!,MATCH($B37,#REF!,0),MATCH(Q$25,#REF!,0))),0,INDEX(#REF!,MATCH($B37,#REF!,0),MATCH(Q$25,#REF!,0)))+IF(ISERROR(INDEX(#REF!,MATCH($B37,#REF!,0),MATCH(Q$25,#REF!,0))),0,INDEX(#REF!,MATCH($B37,#REF!,0),MATCH(Q$25,#REF!,0)))</f>
        <v>0</v>
      </c>
      <c r="R37" s="101">
        <f>IF(ISERROR(INDEX($C$18:$H$23,MATCH($B37,$B$18:$B$23,0),MATCH(R$25,$C$17:$H$17,0))),0,INDEX($C$18:$H$23,MATCH($B37,$B$18:$B$23,0),MATCH(R$25,$C$17:$H$17,0)))+IF(ISERROR(INDEX($K$18:$P$23,MATCH($B37,$J$18:$J$23,0),MATCH(R$25,$K$17:$P$17,0))),0,INDEX($K$18:$P$23,MATCH($B37,$J$18:$J$23,0),MATCH(R$25,$K$17:$P$17,0)))+IF(ISERROR(INDEX($S$18:$X$23,MATCH($B37,$R$18:$R$23,0),MATCH(R$25,$S$17:$X$17,0))),0,INDEX($S$18:$X$23,MATCH($B37,$R$18:$R$23,0),MATCH(R$25,$S$17:$X$17,0)))+IF(ISERROR(INDEX($AA$18:$AF$23,MATCH($B37,$Z$18:$Z$23,0),MATCH(R$25,$AA$17:$AF$17,0))),0,INDEX($AA$18:$AF$23,MATCH($B37,$Z$18:$Z$23,0),MATCH(R$25,$AA$17:$AF$17,0)))+IF(ISERROR(INDEX($AI$18:$AN$23,MATCH($B37,$AH$18:$AH$23,0),MATCH(R$25,$AI$17:$AN$17,0))),0,INDEX($AI$18:$AN$23,MATCH($B37,$AH$18:$AH$23,0),MATCH(R$25,$AI$17:$AN$17,0)))+IF(ISERROR(INDEX($AQ$18:$AV$23,MATCH($B37,$AP$18:$AP$23,0),MATCH(R$25,$AQ$17:$AV$17,0))),0,INDEX($AQ$18:$AV$23,MATCH($B37,$AP$18:$AP$23,0),MATCH(R$25,$AQ$17:$AV$17,0)))+IF(ISERROR(INDEX(#REF!,MATCH($B37,#REF!,0),MATCH(R$25,#REF!,0))),0,INDEX(#REF!,MATCH($B37,#REF!,0),MATCH(R$25,#REF!,0)))+IF(ISERROR(INDEX(#REF!,MATCH($B37,#REF!,0),MATCH(R$25,#REF!,0))),0,INDEX(#REF!,MATCH($B37,#REF!,0),MATCH(R$25,#REF!,0)))+IF(ISERROR(INDEX(#REF!,MATCH($B37,#REF!,0),MATCH(R$25,#REF!,0))),0,INDEX(#REF!,MATCH($B37,#REF!,0),MATCH(R$25,#REF!,0)))</f>
        <v>0</v>
      </c>
      <c r="S37" s="101">
        <f>IF(ISERROR(INDEX($C$18:$H$23,MATCH($B37,$B$18:$B$23,0),MATCH(S$25,$C$17:$H$17,0))),0,INDEX($C$18:$H$23,MATCH($B37,$B$18:$B$23,0),MATCH(S$25,$C$17:$H$17,0)))+IF(ISERROR(INDEX($K$18:$P$23,MATCH($B37,$J$18:$J$23,0),MATCH(S$25,$K$17:$P$17,0))),0,INDEX($K$18:$P$23,MATCH($B37,$J$18:$J$23,0),MATCH(S$25,$K$17:$P$17,0)))+IF(ISERROR(INDEX($S$18:$X$23,MATCH($B37,$R$18:$R$23,0),MATCH(S$25,$S$17:$X$17,0))),0,INDEX($S$18:$X$23,MATCH($B37,$R$18:$R$23,0),MATCH(S$25,$S$17:$X$17,0)))+IF(ISERROR(INDEX($AA$18:$AF$23,MATCH($B37,$Z$18:$Z$23,0),MATCH(S$25,$AA$17:$AF$17,0))),0,INDEX($AA$18:$AF$23,MATCH($B37,$Z$18:$Z$23,0),MATCH(S$25,$AA$17:$AF$17,0)))+IF(ISERROR(INDEX($AI$18:$AN$23,MATCH($B37,$AH$18:$AH$23,0),MATCH(S$25,$AI$17:$AN$17,0))),0,INDEX($AI$18:$AN$23,MATCH($B37,$AH$18:$AH$23,0),MATCH(S$25,$AI$17:$AN$17,0)))+IF(ISERROR(INDEX($AQ$18:$AV$23,MATCH($B37,$AP$18:$AP$23,0),MATCH(S$25,$AQ$17:$AV$17,0))),0,INDEX($AQ$18:$AV$23,MATCH($B37,$AP$18:$AP$23,0),MATCH(S$25,$AQ$17:$AV$17,0)))+IF(ISERROR(INDEX(#REF!,MATCH($B37,#REF!,0),MATCH(S$25,#REF!,0))),0,INDEX(#REF!,MATCH($B37,#REF!,0),MATCH(S$25,#REF!,0)))+IF(ISERROR(INDEX(#REF!,MATCH($B37,#REF!,0),MATCH(S$25,#REF!,0))),0,INDEX(#REF!,MATCH($B37,#REF!,0),MATCH(S$25,#REF!,0)))+IF(ISERROR(INDEX(#REF!,MATCH($B37,#REF!,0),MATCH(S$25,#REF!,0))),0,INDEX(#REF!,MATCH($B37,#REF!,0),MATCH(S$25,#REF!,0)))</f>
        <v>0</v>
      </c>
      <c r="T37" s="101">
        <f>IF(ISERROR(INDEX($C$18:$H$23,MATCH($B37,$B$18:$B$23,0),MATCH(T$25,$C$17:$H$17,0))),0,INDEX($C$18:$H$23,MATCH($B37,$B$18:$B$23,0),MATCH(T$25,$C$17:$H$17,0)))+IF(ISERROR(INDEX($K$18:$P$23,MATCH($B37,$J$18:$J$23,0),MATCH(T$25,$K$17:$P$17,0))),0,INDEX($K$18:$P$23,MATCH($B37,$J$18:$J$23,0),MATCH(T$25,$K$17:$P$17,0)))+IF(ISERROR(INDEX($S$18:$X$23,MATCH($B37,$R$18:$R$23,0),MATCH(T$25,$S$17:$X$17,0))),0,INDEX($S$18:$X$23,MATCH($B37,$R$18:$R$23,0),MATCH(T$25,$S$17:$X$17,0)))+IF(ISERROR(INDEX($AA$18:$AF$23,MATCH($B37,$Z$18:$Z$23,0),MATCH(T$25,$AA$17:$AF$17,0))),0,INDEX($AA$18:$AF$23,MATCH($B37,$Z$18:$Z$23,0),MATCH(T$25,$AA$17:$AF$17,0)))+IF(ISERROR(INDEX($AI$18:$AN$23,MATCH($B37,$AH$18:$AH$23,0),MATCH(T$25,$AI$17:$AN$17,0))),0,INDEX($AI$18:$AN$23,MATCH($B37,$AH$18:$AH$23,0),MATCH(T$25,$AI$17:$AN$17,0)))+IF(ISERROR(INDEX($AQ$18:$AV$23,MATCH($B37,$AP$18:$AP$23,0),MATCH(T$25,$AQ$17:$AV$17,0))),0,INDEX($AQ$18:$AV$23,MATCH($B37,$AP$18:$AP$23,0),MATCH(T$25,$AQ$17:$AV$17,0)))+IF(ISERROR(INDEX(#REF!,MATCH($B37,#REF!,0),MATCH(T$25,#REF!,0))),0,INDEX(#REF!,MATCH($B37,#REF!,0),MATCH(T$25,#REF!,0)))+IF(ISERROR(INDEX(#REF!,MATCH($B37,#REF!,0),MATCH(T$25,#REF!,0))),0,INDEX(#REF!,MATCH($B37,#REF!,0),MATCH(T$25,#REF!,0)))+IF(ISERROR(INDEX(#REF!,MATCH($B37,#REF!,0),MATCH(T$25,#REF!,0))),0,INDEX(#REF!,MATCH($B37,#REF!,0),MATCH(T$25,#REF!,0)))</f>
        <v>0</v>
      </c>
      <c r="U37" s="101">
        <f>IF(ISERROR(INDEX($C$18:$H$23,MATCH($B37,$B$18:$B$23,0),MATCH(U$25,$C$17:$H$17,0))),0,INDEX($C$18:$H$23,MATCH($B37,$B$18:$B$23,0),MATCH(U$25,$C$17:$H$17,0)))+IF(ISERROR(INDEX($K$18:$P$23,MATCH($B37,$J$18:$J$23,0),MATCH(U$25,$K$17:$P$17,0))),0,INDEX($K$18:$P$23,MATCH($B37,$J$18:$J$23,0),MATCH(U$25,$K$17:$P$17,0)))+IF(ISERROR(INDEX($S$18:$X$23,MATCH($B37,$R$18:$R$23,0),MATCH(U$25,$S$17:$X$17,0))),0,INDEX($S$18:$X$23,MATCH($B37,$R$18:$R$23,0),MATCH(U$25,$S$17:$X$17,0)))+IF(ISERROR(INDEX($AA$18:$AF$23,MATCH($B37,$Z$18:$Z$23,0),MATCH(U$25,$AA$17:$AF$17,0))),0,INDEX($AA$18:$AF$23,MATCH($B37,$Z$18:$Z$23,0),MATCH(U$25,$AA$17:$AF$17,0)))+IF(ISERROR(INDEX($AI$18:$AN$23,MATCH($B37,$AH$18:$AH$23,0),MATCH(U$25,$AI$17:$AN$17,0))),0,INDEX($AI$18:$AN$23,MATCH($B37,$AH$18:$AH$23,0),MATCH(U$25,$AI$17:$AN$17,0)))+IF(ISERROR(INDEX($AQ$18:$AV$23,MATCH($B37,$AP$18:$AP$23,0),MATCH(U$25,$AQ$17:$AV$17,0))),0,INDEX($AQ$18:$AV$23,MATCH($B37,$AP$18:$AP$23,0),MATCH(U$25,$AQ$17:$AV$17,0)))+IF(ISERROR(INDEX(#REF!,MATCH($B37,#REF!,0),MATCH(U$25,#REF!,0))),0,INDEX(#REF!,MATCH($B37,#REF!,0),MATCH(U$25,#REF!,0)))+IF(ISERROR(INDEX(#REF!,MATCH($B37,#REF!,0),MATCH(U$25,#REF!,0))),0,INDEX(#REF!,MATCH($B37,#REF!,0),MATCH(U$25,#REF!,0)))+IF(ISERROR(INDEX(#REF!,MATCH($B37,#REF!,0),MATCH(U$25,#REF!,0))),0,INDEX(#REF!,MATCH($B37,#REF!,0),MATCH(U$25,#REF!,0)))</f>
        <v>0</v>
      </c>
      <c r="V37" s="101">
        <f>IF(ISERROR(INDEX($C$18:$H$23,MATCH($B37,$B$18:$B$23,0),MATCH(V$25,$C$17:$H$17,0))),0,INDEX($C$18:$H$23,MATCH($B37,$B$18:$B$23,0),MATCH(V$25,$C$17:$H$17,0)))+IF(ISERROR(INDEX($K$18:$P$23,MATCH($B37,$J$18:$J$23,0),MATCH(V$25,$K$17:$P$17,0))),0,INDEX($K$18:$P$23,MATCH($B37,$J$18:$J$23,0),MATCH(V$25,$K$17:$P$17,0)))+IF(ISERROR(INDEX($S$18:$X$23,MATCH($B37,$R$18:$R$23,0),MATCH(V$25,$S$17:$X$17,0))),0,INDEX($S$18:$X$23,MATCH($B37,$R$18:$R$23,0),MATCH(V$25,$S$17:$X$17,0)))+IF(ISERROR(INDEX($AA$18:$AF$23,MATCH($B37,$Z$18:$Z$23,0),MATCH(V$25,$AA$17:$AF$17,0))),0,INDEX($AA$18:$AF$23,MATCH($B37,$Z$18:$Z$23,0),MATCH(V$25,$AA$17:$AF$17,0)))+IF(ISERROR(INDEX($AI$18:$AN$23,MATCH($B37,$AH$18:$AH$23,0),MATCH(V$25,$AI$17:$AN$17,0))),0,INDEX($AI$18:$AN$23,MATCH($B37,$AH$18:$AH$23,0),MATCH(V$25,$AI$17:$AN$17,0)))+IF(ISERROR(INDEX($AQ$18:$AV$23,MATCH($B37,$AP$18:$AP$23,0),MATCH(V$25,$AQ$17:$AV$17,0))),0,INDEX($AQ$18:$AV$23,MATCH($B37,$AP$18:$AP$23,0),MATCH(V$25,$AQ$17:$AV$17,0)))+IF(ISERROR(INDEX(#REF!,MATCH($B37,#REF!,0),MATCH(V$25,#REF!,0))),0,INDEX(#REF!,MATCH($B37,#REF!,0),MATCH(V$25,#REF!,0)))+IF(ISERROR(INDEX(#REF!,MATCH($B37,#REF!,0),MATCH(V$25,#REF!,0))),0,INDEX(#REF!,MATCH($B37,#REF!,0),MATCH(V$25,#REF!,0)))+IF(ISERROR(INDEX(#REF!,MATCH($B37,#REF!,0),MATCH(V$25,#REF!,0))),0,INDEX(#REF!,MATCH($B37,#REF!,0),MATCH(V$25,#REF!,0)))</f>
        <v>0</v>
      </c>
      <c r="W37" s="101">
        <f>IF(ISERROR(INDEX($C$18:$H$23,MATCH($B37,$B$18:$B$23,0),MATCH(W$25,$C$17:$H$17,0))),0,INDEX($C$18:$H$23,MATCH($B37,$B$18:$B$23,0),MATCH(W$25,$C$17:$H$17,0)))+IF(ISERROR(INDEX($K$18:$P$23,MATCH($B37,$J$18:$J$23,0),MATCH(W$25,$K$17:$P$17,0))),0,INDEX($K$18:$P$23,MATCH($B37,$J$18:$J$23,0),MATCH(W$25,$K$17:$P$17,0)))+IF(ISERROR(INDEX($S$18:$X$23,MATCH($B37,$R$18:$R$23,0),MATCH(W$25,$S$17:$X$17,0))),0,INDEX($S$18:$X$23,MATCH($B37,$R$18:$R$23,0),MATCH(W$25,$S$17:$X$17,0)))+IF(ISERROR(INDEX($AA$18:$AF$23,MATCH($B37,$Z$18:$Z$23,0),MATCH(W$25,$AA$17:$AF$17,0))),0,INDEX($AA$18:$AF$23,MATCH($B37,$Z$18:$Z$23,0),MATCH(W$25,$AA$17:$AF$17,0)))+IF(ISERROR(INDEX($AI$18:$AN$23,MATCH($B37,$AH$18:$AH$23,0),MATCH(W$25,$AI$17:$AN$17,0))),0,INDEX($AI$18:$AN$23,MATCH($B37,$AH$18:$AH$23,0),MATCH(W$25,$AI$17:$AN$17,0)))+IF(ISERROR(INDEX($AQ$18:$AV$23,MATCH($B37,$AP$18:$AP$23,0),MATCH(W$25,$AQ$17:$AV$17,0))),0,INDEX($AQ$18:$AV$23,MATCH($B37,$AP$18:$AP$23,0),MATCH(W$25,$AQ$17:$AV$17,0)))+IF(ISERROR(INDEX(#REF!,MATCH($B37,#REF!,0),MATCH(W$25,#REF!,0))),0,INDEX(#REF!,MATCH($B37,#REF!,0),MATCH(W$25,#REF!,0)))+IF(ISERROR(INDEX(#REF!,MATCH($B37,#REF!,0),MATCH(W$25,#REF!,0))),0,INDEX(#REF!,MATCH($B37,#REF!,0),MATCH(W$25,#REF!,0)))+IF(ISERROR(INDEX(#REF!,MATCH($B37,#REF!,0),MATCH(W$25,#REF!,0))),0,INDEX(#REF!,MATCH($B37,#REF!,0),MATCH(W$25,#REF!,0)))</f>
        <v>0</v>
      </c>
      <c r="X37" s="87"/>
      <c r="Y37" s="87"/>
      <c r="Z37" s="87"/>
      <c r="AA37" s="87"/>
      <c r="AB37" s="87"/>
      <c r="AC37" s="87"/>
      <c r="AD37" s="87"/>
      <c r="AE37" s="87"/>
      <c r="AF37" s="87"/>
      <c r="AG37" s="87"/>
      <c r="AI37" s="102"/>
      <c r="AJ37" s="102"/>
      <c r="AK37" s="102"/>
      <c r="AL37" s="102"/>
      <c r="AM37" s="102"/>
      <c r="AN37" s="102"/>
      <c r="AO37" s="102"/>
      <c r="AP37" s="102"/>
      <c r="AQ37" s="102"/>
      <c r="AR37" s="102"/>
      <c r="AS37" s="102"/>
    </row>
    <row r="38" spans="1:45" hidden="1" outlineLevel="1" x14ac:dyDescent="0.25">
      <c r="B38" s="98">
        <v>13</v>
      </c>
      <c r="C38" s="103">
        <f>IF(ISERROR(INDEX($C$18:$H$23,MATCH($B38,$B$18:$B$23,0),MATCH(C$25,$C$17:$H$17,0))),0,INDEX($C$18:$H$23,MATCH($B38,$B$18:$B$23,0),MATCH(C$25,$C$17:$H$17,0)))+IF(ISERROR(INDEX($K$18:$P$23,MATCH($B38,$J$18:$J$23,0),MATCH(C$25,$K$17:$P$17,0))),0,INDEX($K$18:$P$23,MATCH($B38,$J$18:$J$23,0),MATCH(C$25,$K$17:$P$17,0)))+IF(ISERROR(INDEX($S$18:$X$23,MATCH($B38,$R$18:$R$23,0),MATCH(C$25,$S$17:$X$17,0))),0,INDEX($S$18:$X$23,MATCH($B38,$R$18:$R$23,0),MATCH(C$25,$S$17:$X$17,0)))+IF(ISERROR(INDEX($AA$18:$AF$23,MATCH($B38,$Z$18:$Z$23,0),MATCH(C$25,$AA$17:$AF$17,0))),0,INDEX($AA$18:$AF$23,MATCH($B38,$Z$18:$Z$23,0),MATCH(C$25,$AA$17:$AF$17,0)))+IF(ISERROR(INDEX($AI$18:$AN$23,MATCH($B38,$AH$18:$AH$23,0),MATCH(C$25,$AI$17:$AN$17,0))),0,INDEX($AI$18:$AN$23,MATCH($B38,$AH$18:$AH$23,0),MATCH(C$25,$AI$17:$AN$17,0)))+IF(ISERROR(INDEX($AQ$18:$AV$23,MATCH($B38,$AP$18:$AP$23,0),MATCH(C$25,$AQ$17:$AV$17,0))),0,INDEX($AQ$18:$AV$23,MATCH($B38,$AP$18:$AP$23,0),MATCH(C$25,$AQ$17:$AV$17,0)))+IF(ISERROR(INDEX(#REF!,MATCH($B38,#REF!,0),MATCH(C$25,#REF!,0))),0,INDEX(#REF!,MATCH($B38,#REF!,0),MATCH(C$25,#REF!,0)))+IF(ISERROR(INDEX(#REF!,MATCH($B38,#REF!,0),MATCH(C$25,#REF!,0))),0,INDEX(#REF!,MATCH($B38,#REF!,0),MATCH(C$25,#REF!,0)))+IF(ISERROR(INDEX(#REF!,MATCH($B38,#REF!,0),MATCH(C$25,#REF!,0))),0,INDEX(#REF!,MATCH($B38,#REF!,0),MATCH(C$25,#REF!,0)))</f>
        <v>0</v>
      </c>
      <c r="D38" s="101">
        <f>IF(ISERROR(INDEX($C$18:$H$23,MATCH($B38,$B$18:$B$23,0),MATCH(D$25,$C$17:$H$17,0))),0,INDEX($C$18:$H$23,MATCH($B38,$B$18:$B$23,0),MATCH(D$25,$C$17:$H$17,0)))+IF(ISERROR(INDEX($K$18:$P$23,MATCH($B38,$J$18:$J$23,0),MATCH(D$25,$K$17:$P$17,0))),0,INDEX($K$18:$P$23,MATCH($B38,$J$18:$J$23,0),MATCH(D$25,$K$17:$P$17,0)))+IF(ISERROR(INDEX($S$18:$X$23,MATCH($B38,$R$18:$R$23,0),MATCH(D$25,$S$17:$X$17,0))),0,INDEX($S$18:$X$23,MATCH($B38,$R$18:$R$23,0),MATCH(D$25,$S$17:$X$17,0)))+IF(ISERROR(INDEX($AA$18:$AF$23,MATCH($B38,$Z$18:$Z$23,0),MATCH(D$25,$AA$17:$AF$17,0))),0,INDEX($AA$18:$AF$23,MATCH($B38,$Z$18:$Z$23,0),MATCH(D$25,$AA$17:$AF$17,0)))+IF(ISERROR(INDEX($AI$18:$AN$23,MATCH($B38,$AH$18:$AH$23,0),MATCH(D$25,$AI$17:$AN$17,0))),0,INDEX($AI$18:$AN$23,MATCH($B38,$AH$18:$AH$23,0),MATCH(D$25,$AI$17:$AN$17,0)))+IF(ISERROR(INDEX($AQ$18:$AV$23,MATCH($B38,$AP$18:$AP$23,0),MATCH(D$25,$AQ$17:$AV$17,0))),0,INDEX($AQ$18:$AV$23,MATCH($B38,$AP$18:$AP$23,0),MATCH(D$25,$AQ$17:$AV$17,0)))+IF(ISERROR(INDEX(#REF!,MATCH($B38,#REF!,0),MATCH(D$25,#REF!,0))),0,INDEX(#REF!,MATCH($B38,#REF!,0),MATCH(D$25,#REF!,0)))+IF(ISERROR(INDEX(#REF!,MATCH($B38,#REF!,0),MATCH(D$25,#REF!,0))),0,INDEX(#REF!,MATCH($B38,#REF!,0),MATCH(D$25,#REF!,0)))+IF(ISERROR(INDEX(#REF!,MATCH($B38,#REF!,0),MATCH(D$25,#REF!,0))),0,INDEX(#REF!,MATCH($B38,#REF!,0),MATCH(D$25,#REF!,0)))</f>
        <v>0</v>
      </c>
      <c r="E38" s="101">
        <f>IF(ISERROR(INDEX($C$18:$H$23,MATCH($B38,$B$18:$B$23,0),MATCH(E$25,$C$17:$H$17,0))),0,INDEX($C$18:$H$23,MATCH($B38,$B$18:$B$23,0),MATCH(E$25,$C$17:$H$17,0)))+IF(ISERROR(INDEX($K$18:$P$23,MATCH($B38,$J$18:$J$23,0),MATCH(E$25,$K$17:$P$17,0))),0,INDEX($K$18:$P$23,MATCH($B38,$J$18:$J$23,0),MATCH(E$25,$K$17:$P$17,0)))+IF(ISERROR(INDEX($S$18:$X$23,MATCH($B38,$R$18:$R$23,0),MATCH(E$25,$S$17:$X$17,0))),0,INDEX($S$18:$X$23,MATCH($B38,$R$18:$R$23,0),MATCH(E$25,$S$17:$X$17,0)))+IF(ISERROR(INDEX($AA$18:$AF$23,MATCH($B38,$Z$18:$Z$23,0),MATCH(E$25,$AA$17:$AF$17,0))),0,INDEX($AA$18:$AF$23,MATCH($B38,$Z$18:$Z$23,0),MATCH(E$25,$AA$17:$AF$17,0)))+IF(ISERROR(INDEX($AI$18:$AN$23,MATCH($B38,$AH$18:$AH$23,0),MATCH(E$25,$AI$17:$AN$17,0))),0,INDEX($AI$18:$AN$23,MATCH($B38,$AH$18:$AH$23,0),MATCH(E$25,$AI$17:$AN$17,0)))+IF(ISERROR(INDEX($AQ$18:$AV$23,MATCH($B38,$AP$18:$AP$23,0),MATCH(E$25,$AQ$17:$AV$17,0))),0,INDEX($AQ$18:$AV$23,MATCH($B38,$AP$18:$AP$23,0),MATCH(E$25,$AQ$17:$AV$17,0)))+IF(ISERROR(INDEX(#REF!,MATCH($B38,#REF!,0),MATCH(E$25,#REF!,0))),0,INDEX(#REF!,MATCH($B38,#REF!,0),MATCH(E$25,#REF!,0)))+IF(ISERROR(INDEX(#REF!,MATCH($B38,#REF!,0),MATCH(E$25,#REF!,0))),0,INDEX(#REF!,MATCH($B38,#REF!,0),MATCH(E$25,#REF!,0)))+IF(ISERROR(INDEX(#REF!,MATCH($B38,#REF!,0),MATCH(E$25,#REF!,0))),0,INDEX(#REF!,MATCH($B38,#REF!,0),MATCH(E$25,#REF!,0)))</f>
        <v>0</v>
      </c>
      <c r="F38" s="101">
        <f>IF(ISERROR(INDEX($C$18:$H$23,MATCH($B38,$B$18:$B$23,0),MATCH(F$25,$C$17:$H$17,0))),0,INDEX($C$18:$H$23,MATCH($B38,$B$18:$B$23,0),MATCH(F$25,$C$17:$H$17,0)))+IF(ISERROR(INDEX($K$18:$P$23,MATCH($B38,$J$18:$J$23,0),MATCH(F$25,$K$17:$P$17,0))),0,INDEX($K$18:$P$23,MATCH($B38,$J$18:$J$23,0),MATCH(F$25,$K$17:$P$17,0)))+IF(ISERROR(INDEX($S$18:$X$23,MATCH($B38,$R$18:$R$23,0),MATCH(F$25,$S$17:$X$17,0))),0,INDEX($S$18:$X$23,MATCH($B38,$R$18:$R$23,0),MATCH(F$25,$S$17:$X$17,0)))+IF(ISERROR(INDEX($AA$18:$AF$23,MATCH($B38,$Z$18:$Z$23,0),MATCH(F$25,$AA$17:$AF$17,0))),0,INDEX($AA$18:$AF$23,MATCH($B38,$Z$18:$Z$23,0),MATCH(F$25,$AA$17:$AF$17,0)))+IF(ISERROR(INDEX($AI$18:$AN$23,MATCH($B38,$AH$18:$AH$23,0),MATCH(F$25,$AI$17:$AN$17,0))),0,INDEX($AI$18:$AN$23,MATCH($B38,$AH$18:$AH$23,0),MATCH(F$25,$AI$17:$AN$17,0)))+IF(ISERROR(INDEX($AQ$18:$AV$23,MATCH($B38,$AP$18:$AP$23,0),MATCH(F$25,$AQ$17:$AV$17,0))),0,INDEX($AQ$18:$AV$23,MATCH($B38,$AP$18:$AP$23,0),MATCH(F$25,$AQ$17:$AV$17,0)))+IF(ISERROR(INDEX(#REF!,MATCH($B38,#REF!,0),MATCH(F$25,#REF!,0))),0,INDEX(#REF!,MATCH($B38,#REF!,0),MATCH(F$25,#REF!,0)))+IF(ISERROR(INDEX(#REF!,MATCH($B38,#REF!,0),MATCH(F$25,#REF!,0))),0,INDEX(#REF!,MATCH($B38,#REF!,0),MATCH(F$25,#REF!,0)))+IF(ISERROR(INDEX(#REF!,MATCH($B38,#REF!,0),MATCH(F$25,#REF!,0))),0,INDEX(#REF!,MATCH($B38,#REF!,0),MATCH(F$25,#REF!,0)))</f>
        <v>0</v>
      </c>
      <c r="G38" s="101">
        <f>IF(ISERROR(INDEX($C$18:$H$23,MATCH($B38,$B$18:$B$23,0),MATCH(G$25,$C$17:$H$17,0))),0,INDEX($C$18:$H$23,MATCH($B38,$B$18:$B$23,0),MATCH(G$25,$C$17:$H$17,0)))+IF(ISERROR(INDEX($K$18:$P$23,MATCH($B38,$J$18:$J$23,0),MATCH(G$25,$K$17:$P$17,0))),0,INDEX($K$18:$P$23,MATCH($B38,$J$18:$J$23,0),MATCH(G$25,$K$17:$P$17,0)))+IF(ISERROR(INDEX($S$18:$X$23,MATCH($B38,$R$18:$R$23,0),MATCH(G$25,$S$17:$X$17,0))),0,INDEX($S$18:$X$23,MATCH($B38,$R$18:$R$23,0),MATCH(G$25,$S$17:$X$17,0)))+IF(ISERROR(INDEX($AA$18:$AF$23,MATCH($B38,$Z$18:$Z$23,0),MATCH(G$25,$AA$17:$AF$17,0))),0,INDEX($AA$18:$AF$23,MATCH($B38,$Z$18:$Z$23,0),MATCH(G$25,$AA$17:$AF$17,0)))+IF(ISERROR(INDEX($AI$18:$AN$23,MATCH($B38,$AH$18:$AH$23,0),MATCH(G$25,$AI$17:$AN$17,0))),0,INDEX($AI$18:$AN$23,MATCH($B38,$AH$18:$AH$23,0),MATCH(G$25,$AI$17:$AN$17,0)))+IF(ISERROR(INDEX($AQ$18:$AV$23,MATCH($B38,$AP$18:$AP$23,0),MATCH(G$25,$AQ$17:$AV$17,0))),0,INDEX($AQ$18:$AV$23,MATCH($B38,$AP$18:$AP$23,0),MATCH(G$25,$AQ$17:$AV$17,0)))+IF(ISERROR(INDEX(#REF!,MATCH($B38,#REF!,0),MATCH(G$25,#REF!,0))),0,INDEX(#REF!,MATCH($B38,#REF!,0),MATCH(G$25,#REF!,0)))+IF(ISERROR(INDEX(#REF!,MATCH($B38,#REF!,0),MATCH(G$25,#REF!,0))),0,INDEX(#REF!,MATCH($B38,#REF!,0),MATCH(G$25,#REF!,0)))+IF(ISERROR(INDEX(#REF!,MATCH($B38,#REF!,0),MATCH(G$25,#REF!,0))),0,INDEX(#REF!,MATCH($B38,#REF!,0),MATCH(G$25,#REF!,0)))</f>
        <v>0</v>
      </c>
      <c r="H38" s="101">
        <f>IF(ISERROR(INDEX($C$18:$H$23,MATCH($B38,$B$18:$B$23,0),MATCH(H$25,$C$17:$H$17,0))),0,INDEX($C$18:$H$23,MATCH($B38,$B$18:$B$23,0),MATCH(H$25,$C$17:$H$17,0)))+IF(ISERROR(INDEX($K$18:$P$23,MATCH($B38,$J$18:$J$23,0),MATCH(H$25,$K$17:$P$17,0))),0,INDEX($K$18:$P$23,MATCH($B38,$J$18:$J$23,0),MATCH(H$25,$K$17:$P$17,0)))+IF(ISERROR(INDEX($S$18:$X$23,MATCH($B38,$R$18:$R$23,0),MATCH(H$25,$S$17:$X$17,0))),0,INDEX($S$18:$X$23,MATCH($B38,$R$18:$R$23,0),MATCH(H$25,$S$17:$X$17,0)))+IF(ISERROR(INDEX($AA$18:$AF$23,MATCH($B38,$Z$18:$Z$23,0),MATCH(H$25,$AA$17:$AF$17,0))),0,INDEX($AA$18:$AF$23,MATCH($B38,$Z$18:$Z$23,0),MATCH(H$25,$AA$17:$AF$17,0)))+IF(ISERROR(INDEX($AI$18:$AN$23,MATCH($B38,$AH$18:$AH$23,0),MATCH(H$25,$AI$17:$AN$17,0))),0,INDEX($AI$18:$AN$23,MATCH($B38,$AH$18:$AH$23,0),MATCH(H$25,$AI$17:$AN$17,0)))+IF(ISERROR(INDEX($AQ$18:$AV$23,MATCH($B38,$AP$18:$AP$23,0),MATCH(H$25,$AQ$17:$AV$17,0))),0,INDEX($AQ$18:$AV$23,MATCH($B38,$AP$18:$AP$23,0),MATCH(H$25,$AQ$17:$AV$17,0)))+IF(ISERROR(INDEX(#REF!,MATCH($B38,#REF!,0),MATCH(H$25,#REF!,0))),0,INDEX(#REF!,MATCH($B38,#REF!,0),MATCH(H$25,#REF!,0)))+IF(ISERROR(INDEX(#REF!,MATCH($B38,#REF!,0),MATCH(H$25,#REF!,0))),0,INDEX(#REF!,MATCH($B38,#REF!,0),MATCH(H$25,#REF!,0)))+IF(ISERROR(INDEX(#REF!,MATCH($B38,#REF!,0),MATCH(H$25,#REF!,0))),0,INDEX(#REF!,MATCH($B38,#REF!,0),MATCH(H$25,#REF!,0)))</f>
        <v>0</v>
      </c>
      <c r="I38" s="101">
        <f>IF(ISERROR(INDEX($C$18:$H$23,MATCH($B38,$B$18:$B$23,0),MATCH(I$25,$C$17:$H$17,0))),0,INDEX($C$18:$H$23,MATCH($B38,$B$18:$B$23,0),MATCH(I$25,$C$17:$H$17,0)))+IF(ISERROR(INDEX($K$18:$P$23,MATCH($B38,$J$18:$J$23,0),MATCH(I$25,$K$17:$P$17,0))),0,INDEX($K$18:$P$23,MATCH($B38,$J$18:$J$23,0),MATCH(I$25,$K$17:$P$17,0)))+IF(ISERROR(INDEX($S$18:$X$23,MATCH($B38,$R$18:$R$23,0),MATCH(I$25,$S$17:$X$17,0))),0,INDEX($S$18:$X$23,MATCH($B38,$R$18:$R$23,0),MATCH(I$25,$S$17:$X$17,0)))+IF(ISERROR(INDEX($AA$18:$AF$23,MATCH($B38,$Z$18:$Z$23,0),MATCH(I$25,$AA$17:$AF$17,0))),0,INDEX($AA$18:$AF$23,MATCH($B38,$Z$18:$Z$23,0),MATCH(I$25,$AA$17:$AF$17,0)))+IF(ISERROR(INDEX($AI$18:$AN$23,MATCH($B38,$AH$18:$AH$23,0),MATCH(I$25,$AI$17:$AN$17,0))),0,INDEX($AI$18:$AN$23,MATCH($B38,$AH$18:$AH$23,0),MATCH(I$25,$AI$17:$AN$17,0)))+IF(ISERROR(INDEX($AQ$18:$AV$23,MATCH($B38,$AP$18:$AP$23,0),MATCH(I$25,$AQ$17:$AV$17,0))),0,INDEX($AQ$18:$AV$23,MATCH($B38,$AP$18:$AP$23,0),MATCH(I$25,$AQ$17:$AV$17,0)))+IF(ISERROR(INDEX(#REF!,MATCH($B38,#REF!,0),MATCH(I$25,#REF!,0))),0,INDEX(#REF!,MATCH($B38,#REF!,0),MATCH(I$25,#REF!,0)))+IF(ISERROR(INDEX(#REF!,MATCH($B38,#REF!,0),MATCH(I$25,#REF!,0))),0,INDEX(#REF!,MATCH($B38,#REF!,0),MATCH(I$25,#REF!,0)))+IF(ISERROR(INDEX(#REF!,MATCH($B38,#REF!,0),MATCH(I$25,#REF!,0))),0,INDEX(#REF!,MATCH($B38,#REF!,0),MATCH(I$25,#REF!,0)))</f>
        <v>0</v>
      </c>
      <c r="J38" s="101">
        <f>IF(ISERROR(INDEX($C$18:$H$23,MATCH($B38,$B$18:$B$23,0),MATCH(J$25,$C$17:$H$17,0))),0,INDEX($C$18:$H$23,MATCH($B38,$B$18:$B$23,0),MATCH(J$25,$C$17:$H$17,0)))+IF(ISERROR(INDEX($K$18:$P$23,MATCH($B38,$J$18:$J$23,0),MATCH(J$25,$K$17:$P$17,0))),0,INDEX($K$18:$P$23,MATCH($B38,$J$18:$J$23,0),MATCH(J$25,$K$17:$P$17,0)))+IF(ISERROR(INDEX($S$18:$X$23,MATCH($B38,$R$18:$R$23,0),MATCH(J$25,$S$17:$X$17,0))),0,INDEX($S$18:$X$23,MATCH($B38,$R$18:$R$23,0),MATCH(J$25,$S$17:$X$17,0)))+IF(ISERROR(INDEX($AA$18:$AF$23,MATCH($B38,$Z$18:$Z$23,0),MATCH(J$25,$AA$17:$AF$17,0))),0,INDEX($AA$18:$AF$23,MATCH($B38,$Z$18:$Z$23,0),MATCH(J$25,$AA$17:$AF$17,0)))+IF(ISERROR(INDEX($AI$18:$AN$23,MATCH($B38,$AH$18:$AH$23,0),MATCH(J$25,$AI$17:$AN$17,0))),0,INDEX($AI$18:$AN$23,MATCH($B38,$AH$18:$AH$23,0),MATCH(J$25,$AI$17:$AN$17,0)))+IF(ISERROR(INDEX($AQ$18:$AV$23,MATCH($B38,$AP$18:$AP$23,0),MATCH(J$25,$AQ$17:$AV$17,0))),0,INDEX($AQ$18:$AV$23,MATCH($B38,$AP$18:$AP$23,0),MATCH(J$25,$AQ$17:$AV$17,0)))+IF(ISERROR(INDEX(#REF!,MATCH($B38,#REF!,0),MATCH(J$25,#REF!,0))),0,INDEX(#REF!,MATCH($B38,#REF!,0),MATCH(J$25,#REF!,0)))+IF(ISERROR(INDEX(#REF!,MATCH($B38,#REF!,0),MATCH(J$25,#REF!,0))),0,INDEX(#REF!,MATCH($B38,#REF!,0),MATCH(J$25,#REF!,0)))+IF(ISERROR(INDEX(#REF!,MATCH($B38,#REF!,0),MATCH(J$25,#REF!,0))),0,INDEX(#REF!,MATCH($B38,#REF!,0),MATCH(J$25,#REF!,0)))</f>
        <v>0</v>
      </c>
      <c r="K38" s="101">
        <f>IF(ISERROR(INDEX($C$18:$H$23,MATCH($B38,$B$18:$B$23,0),MATCH(K$25,$C$17:$H$17,0))),0,INDEX($C$18:$H$23,MATCH($B38,$B$18:$B$23,0),MATCH(K$25,$C$17:$H$17,0)))+IF(ISERROR(INDEX($K$18:$P$23,MATCH($B38,$J$18:$J$23,0),MATCH(K$25,$K$17:$P$17,0))),0,INDEX($K$18:$P$23,MATCH($B38,$J$18:$J$23,0),MATCH(K$25,$K$17:$P$17,0)))+IF(ISERROR(INDEX($S$18:$X$23,MATCH($B38,$R$18:$R$23,0),MATCH(K$25,$S$17:$X$17,0))),0,INDEX($S$18:$X$23,MATCH($B38,$R$18:$R$23,0),MATCH(K$25,$S$17:$X$17,0)))+IF(ISERROR(INDEX($AA$18:$AF$23,MATCH($B38,$Z$18:$Z$23,0),MATCH(K$25,$AA$17:$AF$17,0))),0,INDEX($AA$18:$AF$23,MATCH($B38,$Z$18:$Z$23,0),MATCH(K$25,$AA$17:$AF$17,0)))+IF(ISERROR(INDEX($AI$18:$AN$23,MATCH($B38,$AH$18:$AH$23,0),MATCH(K$25,$AI$17:$AN$17,0))),0,INDEX($AI$18:$AN$23,MATCH($B38,$AH$18:$AH$23,0),MATCH(K$25,$AI$17:$AN$17,0)))+IF(ISERROR(INDEX($AQ$18:$AV$23,MATCH($B38,$AP$18:$AP$23,0),MATCH(K$25,$AQ$17:$AV$17,0))),0,INDEX($AQ$18:$AV$23,MATCH($B38,$AP$18:$AP$23,0),MATCH(K$25,$AQ$17:$AV$17,0)))+IF(ISERROR(INDEX(#REF!,MATCH($B38,#REF!,0),MATCH(K$25,#REF!,0))),0,INDEX(#REF!,MATCH($B38,#REF!,0),MATCH(K$25,#REF!,0)))+IF(ISERROR(INDEX(#REF!,MATCH($B38,#REF!,0),MATCH(K$25,#REF!,0))),0,INDEX(#REF!,MATCH($B38,#REF!,0),MATCH(K$25,#REF!,0)))+IF(ISERROR(INDEX(#REF!,MATCH($B38,#REF!,0),MATCH(K$25,#REF!,0))),0,INDEX(#REF!,MATCH($B38,#REF!,0),MATCH(K$25,#REF!,0)))</f>
        <v>0</v>
      </c>
      <c r="L38" s="101">
        <f>IF(ISERROR(INDEX($C$18:$H$23,MATCH($B38,$B$18:$B$23,0),MATCH(L$25,$C$17:$H$17,0))),0,INDEX($C$18:$H$23,MATCH($B38,$B$18:$B$23,0),MATCH(L$25,$C$17:$H$17,0)))+IF(ISERROR(INDEX($K$18:$P$23,MATCH($B38,$J$18:$J$23,0),MATCH(L$25,$K$17:$P$17,0))),0,INDEX($K$18:$P$23,MATCH($B38,$J$18:$J$23,0),MATCH(L$25,$K$17:$P$17,0)))+IF(ISERROR(INDEX($S$18:$X$23,MATCH($B38,$R$18:$R$23,0),MATCH(L$25,$S$17:$X$17,0))),0,INDEX($S$18:$X$23,MATCH($B38,$R$18:$R$23,0),MATCH(L$25,$S$17:$X$17,0)))+IF(ISERROR(INDEX($AA$18:$AF$23,MATCH($B38,$Z$18:$Z$23,0),MATCH(L$25,$AA$17:$AF$17,0))),0,INDEX($AA$18:$AF$23,MATCH($B38,$Z$18:$Z$23,0),MATCH(L$25,$AA$17:$AF$17,0)))+IF(ISERROR(INDEX($AI$18:$AN$23,MATCH($B38,$AH$18:$AH$23,0),MATCH(L$25,$AI$17:$AN$17,0))),0,INDEX($AI$18:$AN$23,MATCH($B38,$AH$18:$AH$23,0),MATCH(L$25,$AI$17:$AN$17,0)))+IF(ISERROR(INDEX($AQ$18:$AV$23,MATCH($B38,$AP$18:$AP$23,0),MATCH(L$25,$AQ$17:$AV$17,0))),0,INDEX($AQ$18:$AV$23,MATCH($B38,$AP$18:$AP$23,0),MATCH(L$25,$AQ$17:$AV$17,0)))+IF(ISERROR(INDEX(#REF!,MATCH($B38,#REF!,0),MATCH(L$25,#REF!,0))),0,INDEX(#REF!,MATCH($B38,#REF!,0),MATCH(L$25,#REF!,0)))+IF(ISERROR(INDEX(#REF!,MATCH($B38,#REF!,0),MATCH(L$25,#REF!,0))),0,INDEX(#REF!,MATCH($B38,#REF!,0),MATCH(L$25,#REF!,0)))+IF(ISERROR(INDEX(#REF!,MATCH($B38,#REF!,0),MATCH(L$25,#REF!,0))),0,INDEX(#REF!,MATCH($B38,#REF!,0),MATCH(L$25,#REF!,0)))</f>
        <v>0</v>
      </c>
      <c r="M38" s="101">
        <f>IF(ISERROR(INDEX($C$18:$H$23,MATCH($B38,$B$18:$B$23,0),MATCH(M$25,$C$17:$H$17,0))),0,INDEX($C$18:$H$23,MATCH($B38,$B$18:$B$23,0),MATCH(M$25,$C$17:$H$17,0)))+IF(ISERROR(INDEX($K$18:$P$23,MATCH($B38,$J$18:$J$23,0),MATCH(M$25,$K$17:$P$17,0))),0,INDEX($K$18:$P$23,MATCH($B38,$J$18:$J$23,0),MATCH(M$25,$K$17:$P$17,0)))+IF(ISERROR(INDEX($S$18:$X$23,MATCH($B38,$R$18:$R$23,0),MATCH(M$25,$S$17:$X$17,0))),0,INDEX($S$18:$X$23,MATCH($B38,$R$18:$R$23,0),MATCH(M$25,$S$17:$X$17,0)))+IF(ISERROR(INDEX($AA$18:$AF$23,MATCH($B38,$Z$18:$Z$23,0),MATCH(M$25,$AA$17:$AF$17,0))),0,INDEX($AA$18:$AF$23,MATCH($B38,$Z$18:$Z$23,0),MATCH(M$25,$AA$17:$AF$17,0)))+IF(ISERROR(INDEX($AI$18:$AN$23,MATCH($B38,$AH$18:$AH$23,0),MATCH(M$25,$AI$17:$AN$17,0))),0,INDEX($AI$18:$AN$23,MATCH($B38,$AH$18:$AH$23,0),MATCH(M$25,$AI$17:$AN$17,0)))+IF(ISERROR(INDEX($AQ$18:$AV$23,MATCH($B38,$AP$18:$AP$23,0),MATCH(M$25,$AQ$17:$AV$17,0))),0,INDEX($AQ$18:$AV$23,MATCH($B38,$AP$18:$AP$23,0),MATCH(M$25,$AQ$17:$AV$17,0)))+IF(ISERROR(INDEX(#REF!,MATCH($B38,#REF!,0),MATCH(M$25,#REF!,0))),0,INDEX(#REF!,MATCH($B38,#REF!,0),MATCH(M$25,#REF!,0)))+IF(ISERROR(INDEX(#REF!,MATCH($B38,#REF!,0),MATCH(M$25,#REF!,0))),0,INDEX(#REF!,MATCH($B38,#REF!,0),MATCH(M$25,#REF!,0)))+IF(ISERROR(INDEX(#REF!,MATCH($B38,#REF!,0),MATCH(M$25,#REF!,0))),0,INDEX(#REF!,MATCH($B38,#REF!,0),MATCH(M$25,#REF!,0)))</f>
        <v>0</v>
      </c>
      <c r="N38" s="101">
        <f>IF(ISERROR(INDEX($C$18:$H$23,MATCH($B38,$B$18:$B$23,0),MATCH(N$25,$C$17:$H$17,0))),0,INDEX($C$18:$H$23,MATCH($B38,$B$18:$B$23,0),MATCH(N$25,$C$17:$H$17,0)))+IF(ISERROR(INDEX($K$18:$P$23,MATCH($B38,$J$18:$J$23,0),MATCH(N$25,$K$17:$P$17,0))),0,INDEX($K$18:$P$23,MATCH($B38,$J$18:$J$23,0),MATCH(N$25,$K$17:$P$17,0)))+IF(ISERROR(INDEX($S$18:$X$23,MATCH($B38,$R$18:$R$23,0),MATCH(N$25,$S$17:$X$17,0))),0,INDEX($S$18:$X$23,MATCH($B38,$R$18:$R$23,0),MATCH(N$25,$S$17:$X$17,0)))+IF(ISERROR(INDEX($AA$18:$AF$23,MATCH($B38,$Z$18:$Z$23,0),MATCH(N$25,$AA$17:$AF$17,0))),0,INDEX($AA$18:$AF$23,MATCH($B38,$Z$18:$Z$23,0),MATCH(N$25,$AA$17:$AF$17,0)))+IF(ISERROR(INDEX($AI$18:$AN$23,MATCH($B38,$AH$18:$AH$23,0),MATCH(N$25,$AI$17:$AN$17,0))),0,INDEX($AI$18:$AN$23,MATCH($B38,$AH$18:$AH$23,0),MATCH(N$25,$AI$17:$AN$17,0)))+IF(ISERROR(INDEX($AQ$18:$AV$23,MATCH($B38,$AP$18:$AP$23,0),MATCH(N$25,$AQ$17:$AV$17,0))),0,INDEX($AQ$18:$AV$23,MATCH($B38,$AP$18:$AP$23,0),MATCH(N$25,$AQ$17:$AV$17,0)))+IF(ISERROR(INDEX(#REF!,MATCH($B38,#REF!,0),MATCH(N$25,#REF!,0))),0,INDEX(#REF!,MATCH($B38,#REF!,0),MATCH(N$25,#REF!,0)))+IF(ISERROR(INDEX(#REF!,MATCH($B38,#REF!,0),MATCH(N$25,#REF!,0))),0,INDEX(#REF!,MATCH($B38,#REF!,0),MATCH(N$25,#REF!,0)))+IF(ISERROR(INDEX(#REF!,MATCH($B38,#REF!,0),MATCH(N$25,#REF!,0))),0,INDEX(#REF!,MATCH($B38,#REF!,0),MATCH(N$25,#REF!,0)))</f>
        <v>0</v>
      </c>
      <c r="O38" s="101">
        <f>IF(ISERROR(INDEX($C$18:$H$23,MATCH($B38,$B$18:$B$23,0),MATCH(O$25,$C$17:$H$17,0))),0,INDEX($C$18:$H$23,MATCH($B38,$B$18:$B$23,0),MATCH(O$25,$C$17:$H$17,0)))+IF(ISERROR(INDEX($K$18:$P$23,MATCH($B38,$J$18:$J$23,0),MATCH(O$25,$K$17:$P$17,0))),0,INDEX($K$18:$P$23,MATCH($B38,$J$18:$J$23,0),MATCH(O$25,$K$17:$P$17,0)))+IF(ISERROR(INDEX($S$18:$X$23,MATCH($B38,$R$18:$R$23,0),MATCH(O$25,$S$17:$X$17,0))),0,INDEX($S$18:$X$23,MATCH($B38,$R$18:$R$23,0),MATCH(O$25,$S$17:$X$17,0)))+IF(ISERROR(INDEX($AA$18:$AF$23,MATCH($B38,$Z$18:$Z$23,0),MATCH(O$25,$AA$17:$AF$17,0))),0,INDEX($AA$18:$AF$23,MATCH($B38,$Z$18:$Z$23,0),MATCH(O$25,$AA$17:$AF$17,0)))+IF(ISERROR(INDEX($AI$18:$AN$23,MATCH($B38,$AH$18:$AH$23,0),MATCH(O$25,$AI$17:$AN$17,0))),0,INDEX($AI$18:$AN$23,MATCH($B38,$AH$18:$AH$23,0),MATCH(O$25,$AI$17:$AN$17,0)))+IF(ISERROR(INDEX($AQ$18:$AV$23,MATCH($B38,$AP$18:$AP$23,0),MATCH(O$25,$AQ$17:$AV$17,0))),0,INDEX($AQ$18:$AV$23,MATCH($B38,$AP$18:$AP$23,0),MATCH(O$25,$AQ$17:$AV$17,0)))+IF(ISERROR(INDEX(#REF!,MATCH($B38,#REF!,0),MATCH(O$25,#REF!,0))),0,INDEX(#REF!,MATCH($B38,#REF!,0),MATCH(O$25,#REF!,0)))+IF(ISERROR(INDEX(#REF!,MATCH($B38,#REF!,0),MATCH(O$25,#REF!,0))),0,INDEX(#REF!,MATCH($B38,#REF!,0),MATCH(O$25,#REF!,0)))+IF(ISERROR(INDEX(#REF!,MATCH($B38,#REF!,0),MATCH(O$25,#REF!,0))),0,INDEX(#REF!,MATCH($B38,#REF!,0),MATCH(O$25,#REF!,0)))</f>
        <v>0</v>
      </c>
      <c r="P38" s="101">
        <f>IF(ISERROR(INDEX($C$18:$H$23,MATCH($B38,$B$18:$B$23,0),MATCH(P$25,$C$17:$H$17,0))),0,INDEX($C$18:$H$23,MATCH($B38,$B$18:$B$23,0),MATCH(P$25,$C$17:$H$17,0)))+IF(ISERROR(INDEX($K$18:$P$23,MATCH($B38,$J$18:$J$23,0),MATCH(P$25,$K$17:$P$17,0))),0,INDEX($K$18:$P$23,MATCH($B38,$J$18:$J$23,0),MATCH(P$25,$K$17:$P$17,0)))+IF(ISERROR(INDEX($S$18:$X$23,MATCH($B38,$R$18:$R$23,0),MATCH(P$25,$S$17:$X$17,0))),0,INDEX($S$18:$X$23,MATCH($B38,$R$18:$R$23,0),MATCH(P$25,$S$17:$X$17,0)))+IF(ISERROR(INDEX($AA$18:$AF$23,MATCH($B38,$Z$18:$Z$23,0),MATCH(P$25,$AA$17:$AF$17,0))),0,INDEX($AA$18:$AF$23,MATCH($B38,$Z$18:$Z$23,0),MATCH(P$25,$AA$17:$AF$17,0)))+IF(ISERROR(INDEX($AI$18:$AN$23,MATCH($B38,$AH$18:$AH$23,0),MATCH(P$25,$AI$17:$AN$17,0))),0,INDEX($AI$18:$AN$23,MATCH($B38,$AH$18:$AH$23,0),MATCH(P$25,$AI$17:$AN$17,0)))+IF(ISERROR(INDEX($AQ$18:$AV$23,MATCH($B38,$AP$18:$AP$23,0),MATCH(P$25,$AQ$17:$AV$17,0))),0,INDEX($AQ$18:$AV$23,MATCH($B38,$AP$18:$AP$23,0),MATCH(P$25,$AQ$17:$AV$17,0)))+IF(ISERROR(INDEX(#REF!,MATCH($B38,#REF!,0),MATCH(P$25,#REF!,0))),0,INDEX(#REF!,MATCH($B38,#REF!,0),MATCH(P$25,#REF!,0)))+IF(ISERROR(INDEX(#REF!,MATCH($B38,#REF!,0),MATCH(P$25,#REF!,0))),0,INDEX(#REF!,MATCH($B38,#REF!,0),MATCH(P$25,#REF!,0)))+IF(ISERROR(INDEX(#REF!,MATCH($B38,#REF!,0),MATCH(P$25,#REF!,0))),0,INDEX(#REF!,MATCH($B38,#REF!,0),MATCH(P$25,#REF!,0)))</f>
        <v>0</v>
      </c>
      <c r="Q38" s="101">
        <f>IF(ISERROR(INDEX($C$18:$H$23,MATCH($B38,$B$18:$B$23,0),MATCH(Q$25,$C$17:$H$17,0))),0,INDEX($C$18:$H$23,MATCH($B38,$B$18:$B$23,0),MATCH(Q$25,$C$17:$H$17,0)))+IF(ISERROR(INDEX($K$18:$P$23,MATCH($B38,$J$18:$J$23,0),MATCH(Q$25,$K$17:$P$17,0))),0,INDEX($K$18:$P$23,MATCH($B38,$J$18:$J$23,0),MATCH(Q$25,$K$17:$P$17,0)))+IF(ISERROR(INDEX($S$18:$X$23,MATCH($B38,$R$18:$R$23,0),MATCH(Q$25,$S$17:$X$17,0))),0,INDEX($S$18:$X$23,MATCH($B38,$R$18:$R$23,0),MATCH(Q$25,$S$17:$X$17,0)))+IF(ISERROR(INDEX($AA$18:$AF$23,MATCH($B38,$Z$18:$Z$23,0),MATCH(Q$25,$AA$17:$AF$17,0))),0,INDEX($AA$18:$AF$23,MATCH($B38,$Z$18:$Z$23,0),MATCH(Q$25,$AA$17:$AF$17,0)))+IF(ISERROR(INDEX($AI$18:$AN$23,MATCH($B38,$AH$18:$AH$23,0),MATCH(Q$25,$AI$17:$AN$17,0))),0,INDEX($AI$18:$AN$23,MATCH($B38,$AH$18:$AH$23,0),MATCH(Q$25,$AI$17:$AN$17,0)))+IF(ISERROR(INDEX($AQ$18:$AV$23,MATCH($B38,$AP$18:$AP$23,0),MATCH(Q$25,$AQ$17:$AV$17,0))),0,INDEX($AQ$18:$AV$23,MATCH($B38,$AP$18:$AP$23,0),MATCH(Q$25,$AQ$17:$AV$17,0)))+IF(ISERROR(INDEX(#REF!,MATCH($B38,#REF!,0),MATCH(Q$25,#REF!,0))),0,INDEX(#REF!,MATCH($B38,#REF!,0),MATCH(Q$25,#REF!,0)))+IF(ISERROR(INDEX(#REF!,MATCH($B38,#REF!,0),MATCH(Q$25,#REF!,0))),0,INDEX(#REF!,MATCH($B38,#REF!,0),MATCH(Q$25,#REF!,0)))+IF(ISERROR(INDEX(#REF!,MATCH($B38,#REF!,0),MATCH(Q$25,#REF!,0))),0,INDEX(#REF!,MATCH($B38,#REF!,0),MATCH(Q$25,#REF!,0)))</f>
        <v>0</v>
      </c>
      <c r="R38" s="101">
        <f>IF(ISERROR(INDEX($C$18:$H$23,MATCH($B38,$B$18:$B$23,0),MATCH(R$25,$C$17:$H$17,0))),0,INDEX($C$18:$H$23,MATCH($B38,$B$18:$B$23,0),MATCH(R$25,$C$17:$H$17,0)))+IF(ISERROR(INDEX($K$18:$P$23,MATCH($B38,$J$18:$J$23,0),MATCH(R$25,$K$17:$P$17,0))),0,INDEX($K$18:$P$23,MATCH($B38,$J$18:$J$23,0),MATCH(R$25,$K$17:$P$17,0)))+IF(ISERROR(INDEX($S$18:$X$23,MATCH($B38,$R$18:$R$23,0),MATCH(R$25,$S$17:$X$17,0))),0,INDEX($S$18:$X$23,MATCH($B38,$R$18:$R$23,0),MATCH(R$25,$S$17:$X$17,0)))+IF(ISERROR(INDEX($AA$18:$AF$23,MATCH($B38,$Z$18:$Z$23,0),MATCH(R$25,$AA$17:$AF$17,0))),0,INDEX($AA$18:$AF$23,MATCH($B38,$Z$18:$Z$23,0),MATCH(R$25,$AA$17:$AF$17,0)))+IF(ISERROR(INDEX($AI$18:$AN$23,MATCH($B38,$AH$18:$AH$23,0),MATCH(R$25,$AI$17:$AN$17,0))),0,INDEX($AI$18:$AN$23,MATCH($B38,$AH$18:$AH$23,0),MATCH(R$25,$AI$17:$AN$17,0)))+IF(ISERROR(INDEX($AQ$18:$AV$23,MATCH($B38,$AP$18:$AP$23,0),MATCH(R$25,$AQ$17:$AV$17,0))),0,INDEX($AQ$18:$AV$23,MATCH($B38,$AP$18:$AP$23,0),MATCH(R$25,$AQ$17:$AV$17,0)))+IF(ISERROR(INDEX(#REF!,MATCH($B38,#REF!,0),MATCH(R$25,#REF!,0))),0,INDEX(#REF!,MATCH($B38,#REF!,0),MATCH(R$25,#REF!,0)))+IF(ISERROR(INDEX(#REF!,MATCH($B38,#REF!,0),MATCH(R$25,#REF!,0))),0,INDEX(#REF!,MATCH($B38,#REF!,0),MATCH(R$25,#REF!,0)))+IF(ISERROR(INDEX(#REF!,MATCH($B38,#REF!,0),MATCH(R$25,#REF!,0))),0,INDEX(#REF!,MATCH($B38,#REF!,0),MATCH(R$25,#REF!,0)))</f>
        <v>0</v>
      </c>
      <c r="S38" s="101">
        <f>IF(ISERROR(INDEX($C$18:$H$23,MATCH($B38,$B$18:$B$23,0),MATCH(S$25,$C$17:$H$17,0))),0,INDEX($C$18:$H$23,MATCH($B38,$B$18:$B$23,0),MATCH(S$25,$C$17:$H$17,0)))+IF(ISERROR(INDEX($K$18:$P$23,MATCH($B38,$J$18:$J$23,0),MATCH(S$25,$K$17:$P$17,0))),0,INDEX($K$18:$P$23,MATCH($B38,$J$18:$J$23,0),MATCH(S$25,$K$17:$P$17,0)))+IF(ISERROR(INDEX($S$18:$X$23,MATCH($B38,$R$18:$R$23,0),MATCH(S$25,$S$17:$X$17,0))),0,INDEX($S$18:$X$23,MATCH($B38,$R$18:$R$23,0),MATCH(S$25,$S$17:$X$17,0)))+IF(ISERROR(INDEX($AA$18:$AF$23,MATCH($B38,$Z$18:$Z$23,0),MATCH(S$25,$AA$17:$AF$17,0))),0,INDEX($AA$18:$AF$23,MATCH($B38,$Z$18:$Z$23,0),MATCH(S$25,$AA$17:$AF$17,0)))+IF(ISERROR(INDEX($AI$18:$AN$23,MATCH($B38,$AH$18:$AH$23,0),MATCH(S$25,$AI$17:$AN$17,0))),0,INDEX($AI$18:$AN$23,MATCH($B38,$AH$18:$AH$23,0),MATCH(S$25,$AI$17:$AN$17,0)))+IF(ISERROR(INDEX($AQ$18:$AV$23,MATCH($B38,$AP$18:$AP$23,0),MATCH(S$25,$AQ$17:$AV$17,0))),0,INDEX($AQ$18:$AV$23,MATCH($B38,$AP$18:$AP$23,0),MATCH(S$25,$AQ$17:$AV$17,0)))+IF(ISERROR(INDEX(#REF!,MATCH($B38,#REF!,0),MATCH(S$25,#REF!,0))),0,INDEX(#REF!,MATCH($B38,#REF!,0),MATCH(S$25,#REF!,0)))+IF(ISERROR(INDEX(#REF!,MATCH($B38,#REF!,0),MATCH(S$25,#REF!,0))),0,INDEX(#REF!,MATCH($B38,#REF!,0),MATCH(S$25,#REF!,0)))+IF(ISERROR(INDEX(#REF!,MATCH($B38,#REF!,0),MATCH(S$25,#REF!,0))),0,INDEX(#REF!,MATCH($B38,#REF!,0),MATCH(S$25,#REF!,0)))</f>
        <v>0</v>
      </c>
      <c r="T38" s="101">
        <f>IF(ISERROR(INDEX($C$18:$H$23,MATCH($B38,$B$18:$B$23,0),MATCH(T$25,$C$17:$H$17,0))),0,INDEX($C$18:$H$23,MATCH($B38,$B$18:$B$23,0),MATCH(T$25,$C$17:$H$17,0)))+IF(ISERROR(INDEX($K$18:$P$23,MATCH($B38,$J$18:$J$23,0),MATCH(T$25,$K$17:$P$17,0))),0,INDEX($K$18:$P$23,MATCH($B38,$J$18:$J$23,0),MATCH(T$25,$K$17:$P$17,0)))+IF(ISERROR(INDEX($S$18:$X$23,MATCH($B38,$R$18:$R$23,0),MATCH(T$25,$S$17:$X$17,0))),0,INDEX($S$18:$X$23,MATCH($B38,$R$18:$R$23,0),MATCH(T$25,$S$17:$X$17,0)))+IF(ISERROR(INDEX($AA$18:$AF$23,MATCH($B38,$Z$18:$Z$23,0),MATCH(T$25,$AA$17:$AF$17,0))),0,INDEX($AA$18:$AF$23,MATCH($B38,$Z$18:$Z$23,0),MATCH(T$25,$AA$17:$AF$17,0)))+IF(ISERROR(INDEX($AI$18:$AN$23,MATCH($B38,$AH$18:$AH$23,0),MATCH(T$25,$AI$17:$AN$17,0))),0,INDEX($AI$18:$AN$23,MATCH($B38,$AH$18:$AH$23,0),MATCH(T$25,$AI$17:$AN$17,0)))+IF(ISERROR(INDEX($AQ$18:$AV$23,MATCH($B38,$AP$18:$AP$23,0),MATCH(T$25,$AQ$17:$AV$17,0))),0,INDEX($AQ$18:$AV$23,MATCH($B38,$AP$18:$AP$23,0),MATCH(T$25,$AQ$17:$AV$17,0)))+IF(ISERROR(INDEX(#REF!,MATCH($B38,#REF!,0),MATCH(T$25,#REF!,0))),0,INDEX(#REF!,MATCH($B38,#REF!,0),MATCH(T$25,#REF!,0)))+IF(ISERROR(INDEX(#REF!,MATCH($B38,#REF!,0),MATCH(T$25,#REF!,0))),0,INDEX(#REF!,MATCH($B38,#REF!,0),MATCH(T$25,#REF!,0)))+IF(ISERROR(INDEX(#REF!,MATCH($B38,#REF!,0),MATCH(T$25,#REF!,0))),0,INDEX(#REF!,MATCH($B38,#REF!,0),MATCH(T$25,#REF!,0)))</f>
        <v>0</v>
      </c>
      <c r="U38" s="101">
        <f>IF(ISERROR(INDEX($C$18:$H$23,MATCH($B38,$B$18:$B$23,0),MATCH(U$25,$C$17:$H$17,0))),0,INDEX($C$18:$H$23,MATCH($B38,$B$18:$B$23,0),MATCH(U$25,$C$17:$H$17,0)))+IF(ISERROR(INDEX($K$18:$P$23,MATCH($B38,$J$18:$J$23,0),MATCH(U$25,$K$17:$P$17,0))),0,INDEX($K$18:$P$23,MATCH($B38,$J$18:$J$23,0),MATCH(U$25,$K$17:$P$17,0)))+IF(ISERROR(INDEX($S$18:$X$23,MATCH($B38,$R$18:$R$23,0),MATCH(U$25,$S$17:$X$17,0))),0,INDEX($S$18:$X$23,MATCH($B38,$R$18:$R$23,0),MATCH(U$25,$S$17:$X$17,0)))+IF(ISERROR(INDEX($AA$18:$AF$23,MATCH($B38,$Z$18:$Z$23,0),MATCH(U$25,$AA$17:$AF$17,0))),0,INDEX($AA$18:$AF$23,MATCH($B38,$Z$18:$Z$23,0),MATCH(U$25,$AA$17:$AF$17,0)))+IF(ISERROR(INDEX($AI$18:$AN$23,MATCH($B38,$AH$18:$AH$23,0),MATCH(U$25,$AI$17:$AN$17,0))),0,INDEX($AI$18:$AN$23,MATCH($B38,$AH$18:$AH$23,0),MATCH(U$25,$AI$17:$AN$17,0)))+IF(ISERROR(INDEX($AQ$18:$AV$23,MATCH($B38,$AP$18:$AP$23,0),MATCH(U$25,$AQ$17:$AV$17,0))),0,INDEX($AQ$18:$AV$23,MATCH($B38,$AP$18:$AP$23,0),MATCH(U$25,$AQ$17:$AV$17,0)))+IF(ISERROR(INDEX(#REF!,MATCH($B38,#REF!,0),MATCH(U$25,#REF!,0))),0,INDEX(#REF!,MATCH($B38,#REF!,0),MATCH(U$25,#REF!,0)))+IF(ISERROR(INDEX(#REF!,MATCH($B38,#REF!,0),MATCH(U$25,#REF!,0))),0,INDEX(#REF!,MATCH($B38,#REF!,0),MATCH(U$25,#REF!,0)))+IF(ISERROR(INDEX(#REF!,MATCH($B38,#REF!,0),MATCH(U$25,#REF!,0))),0,INDEX(#REF!,MATCH($B38,#REF!,0),MATCH(U$25,#REF!,0)))</f>
        <v>0</v>
      </c>
      <c r="V38" s="101">
        <f>IF(ISERROR(INDEX($C$18:$H$23,MATCH($B38,$B$18:$B$23,0),MATCH(V$25,$C$17:$H$17,0))),0,INDEX($C$18:$H$23,MATCH($B38,$B$18:$B$23,0),MATCH(V$25,$C$17:$H$17,0)))+IF(ISERROR(INDEX($K$18:$P$23,MATCH($B38,$J$18:$J$23,0),MATCH(V$25,$K$17:$P$17,0))),0,INDEX($K$18:$P$23,MATCH($B38,$J$18:$J$23,0),MATCH(V$25,$K$17:$P$17,0)))+IF(ISERROR(INDEX($S$18:$X$23,MATCH($B38,$R$18:$R$23,0),MATCH(V$25,$S$17:$X$17,0))),0,INDEX($S$18:$X$23,MATCH($B38,$R$18:$R$23,0),MATCH(V$25,$S$17:$X$17,0)))+IF(ISERROR(INDEX($AA$18:$AF$23,MATCH($B38,$Z$18:$Z$23,0),MATCH(V$25,$AA$17:$AF$17,0))),0,INDEX($AA$18:$AF$23,MATCH($B38,$Z$18:$Z$23,0),MATCH(V$25,$AA$17:$AF$17,0)))+IF(ISERROR(INDEX($AI$18:$AN$23,MATCH($B38,$AH$18:$AH$23,0),MATCH(V$25,$AI$17:$AN$17,0))),0,INDEX($AI$18:$AN$23,MATCH($B38,$AH$18:$AH$23,0),MATCH(V$25,$AI$17:$AN$17,0)))+IF(ISERROR(INDEX($AQ$18:$AV$23,MATCH($B38,$AP$18:$AP$23,0),MATCH(V$25,$AQ$17:$AV$17,0))),0,INDEX($AQ$18:$AV$23,MATCH($B38,$AP$18:$AP$23,0),MATCH(V$25,$AQ$17:$AV$17,0)))+IF(ISERROR(INDEX(#REF!,MATCH($B38,#REF!,0),MATCH(V$25,#REF!,0))),0,INDEX(#REF!,MATCH($B38,#REF!,0),MATCH(V$25,#REF!,0)))+IF(ISERROR(INDEX(#REF!,MATCH($B38,#REF!,0),MATCH(V$25,#REF!,0))),0,INDEX(#REF!,MATCH($B38,#REF!,0),MATCH(V$25,#REF!,0)))+IF(ISERROR(INDEX(#REF!,MATCH($B38,#REF!,0),MATCH(V$25,#REF!,0))),0,INDEX(#REF!,MATCH($B38,#REF!,0),MATCH(V$25,#REF!,0)))</f>
        <v>0</v>
      </c>
      <c r="W38" s="101">
        <f>IF(ISERROR(INDEX($C$18:$H$23,MATCH($B38,$B$18:$B$23,0),MATCH(W$25,$C$17:$H$17,0))),0,INDEX($C$18:$H$23,MATCH($B38,$B$18:$B$23,0),MATCH(W$25,$C$17:$H$17,0)))+IF(ISERROR(INDEX($K$18:$P$23,MATCH($B38,$J$18:$J$23,0),MATCH(W$25,$K$17:$P$17,0))),0,INDEX($K$18:$P$23,MATCH($B38,$J$18:$J$23,0),MATCH(W$25,$K$17:$P$17,0)))+IF(ISERROR(INDEX($S$18:$X$23,MATCH($B38,$R$18:$R$23,0),MATCH(W$25,$S$17:$X$17,0))),0,INDEX($S$18:$X$23,MATCH($B38,$R$18:$R$23,0),MATCH(W$25,$S$17:$X$17,0)))+IF(ISERROR(INDEX($AA$18:$AF$23,MATCH($B38,$Z$18:$Z$23,0),MATCH(W$25,$AA$17:$AF$17,0))),0,INDEX($AA$18:$AF$23,MATCH($B38,$Z$18:$Z$23,0),MATCH(W$25,$AA$17:$AF$17,0)))+IF(ISERROR(INDEX($AI$18:$AN$23,MATCH($B38,$AH$18:$AH$23,0),MATCH(W$25,$AI$17:$AN$17,0))),0,INDEX($AI$18:$AN$23,MATCH($B38,$AH$18:$AH$23,0),MATCH(W$25,$AI$17:$AN$17,0)))+IF(ISERROR(INDEX($AQ$18:$AV$23,MATCH($B38,$AP$18:$AP$23,0),MATCH(W$25,$AQ$17:$AV$17,0))),0,INDEX($AQ$18:$AV$23,MATCH($B38,$AP$18:$AP$23,0),MATCH(W$25,$AQ$17:$AV$17,0)))+IF(ISERROR(INDEX(#REF!,MATCH($B38,#REF!,0),MATCH(W$25,#REF!,0))),0,INDEX(#REF!,MATCH($B38,#REF!,0),MATCH(W$25,#REF!,0)))+IF(ISERROR(INDEX(#REF!,MATCH($B38,#REF!,0),MATCH(W$25,#REF!,0))),0,INDEX(#REF!,MATCH($B38,#REF!,0),MATCH(W$25,#REF!,0)))+IF(ISERROR(INDEX(#REF!,MATCH($B38,#REF!,0),MATCH(W$25,#REF!,0))),0,INDEX(#REF!,MATCH($B38,#REF!,0),MATCH(W$25,#REF!,0)))</f>
        <v>0</v>
      </c>
      <c r="X38" s="87"/>
      <c r="Y38" s="87"/>
      <c r="Z38" s="87"/>
      <c r="AA38" s="87"/>
      <c r="AB38" s="87"/>
      <c r="AC38" s="87"/>
      <c r="AD38" s="87"/>
      <c r="AE38" s="87"/>
      <c r="AF38" s="87"/>
      <c r="AG38" s="87"/>
      <c r="AI38" s="102"/>
      <c r="AJ38" s="102"/>
      <c r="AK38" s="102"/>
      <c r="AL38" s="102"/>
      <c r="AM38" s="102"/>
      <c r="AN38" s="102"/>
      <c r="AO38" s="102"/>
      <c r="AP38" s="102"/>
      <c r="AQ38" s="102"/>
      <c r="AR38" s="102"/>
      <c r="AS38" s="102"/>
    </row>
    <row r="39" spans="1:45" hidden="1" outlineLevel="1" x14ac:dyDescent="0.25">
      <c r="B39" s="98">
        <v>14</v>
      </c>
      <c r="C39" s="103">
        <f>IF(ISERROR(INDEX($C$18:$H$23,MATCH($B39,$B$18:$B$23,0),MATCH(C$25,$C$17:$H$17,0))),0,INDEX($C$18:$H$23,MATCH($B39,$B$18:$B$23,0),MATCH(C$25,$C$17:$H$17,0)))+IF(ISERROR(INDEX($K$18:$P$23,MATCH($B39,$J$18:$J$23,0),MATCH(C$25,$K$17:$P$17,0))),0,INDEX($K$18:$P$23,MATCH($B39,$J$18:$J$23,0),MATCH(C$25,$K$17:$P$17,0)))+IF(ISERROR(INDEX($S$18:$X$23,MATCH($B39,$R$18:$R$23,0),MATCH(C$25,$S$17:$X$17,0))),0,INDEX($S$18:$X$23,MATCH($B39,$R$18:$R$23,0),MATCH(C$25,$S$17:$X$17,0)))+IF(ISERROR(INDEX($AA$18:$AF$23,MATCH($B39,$Z$18:$Z$23,0),MATCH(C$25,$AA$17:$AF$17,0))),0,INDEX($AA$18:$AF$23,MATCH($B39,$Z$18:$Z$23,0),MATCH(C$25,$AA$17:$AF$17,0)))+IF(ISERROR(INDEX($AI$18:$AN$23,MATCH($B39,$AH$18:$AH$23,0),MATCH(C$25,$AI$17:$AN$17,0))),0,INDEX($AI$18:$AN$23,MATCH($B39,$AH$18:$AH$23,0),MATCH(C$25,$AI$17:$AN$17,0)))+IF(ISERROR(INDEX($AQ$18:$AV$23,MATCH($B39,$AP$18:$AP$23,0),MATCH(C$25,$AQ$17:$AV$17,0))),0,INDEX($AQ$18:$AV$23,MATCH($B39,$AP$18:$AP$23,0),MATCH(C$25,$AQ$17:$AV$17,0)))+IF(ISERROR(INDEX(#REF!,MATCH($B39,#REF!,0),MATCH(C$25,#REF!,0))),0,INDEX(#REF!,MATCH($B39,#REF!,0),MATCH(C$25,#REF!,0)))+IF(ISERROR(INDEX(#REF!,MATCH($B39,#REF!,0),MATCH(C$25,#REF!,0))),0,INDEX(#REF!,MATCH($B39,#REF!,0),MATCH(C$25,#REF!,0)))+IF(ISERROR(INDEX(#REF!,MATCH($B39,#REF!,0),MATCH(C$25,#REF!,0))),0,INDEX(#REF!,MATCH($B39,#REF!,0),MATCH(C$25,#REF!,0)))</f>
        <v>0</v>
      </c>
      <c r="D39" s="101">
        <f>IF(ISERROR(INDEX($C$18:$H$23,MATCH($B39,$B$18:$B$23,0),MATCH(D$25,$C$17:$H$17,0))),0,INDEX($C$18:$H$23,MATCH($B39,$B$18:$B$23,0),MATCH(D$25,$C$17:$H$17,0)))+IF(ISERROR(INDEX($K$18:$P$23,MATCH($B39,$J$18:$J$23,0),MATCH(D$25,$K$17:$P$17,0))),0,INDEX($K$18:$P$23,MATCH($B39,$J$18:$J$23,0),MATCH(D$25,$K$17:$P$17,0)))+IF(ISERROR(INDEX($S$18:$X$23,MATCH($B39,$R$18:$R$23,0),MATCH(D$25,$S$17:$X$17,0))),0,INDEX($S$18:$X$23,MATCH($B39,$R$18:$R$23,0),MATCH(D$25,$S$17:$X$17,0)))+IF(ISERROR(INDEX($AA$18:$AF$23,MATCH($B39,$Z$18:$Z$23,0),MATCH(D$25,$AA$17:$AF$17,0))),0,INDEX($AA$18:$AF$23,MATCH($B39,$Z$18:$Z$23,0),MATCH(D$25,$AA$17:$AF$17,0)))+IF(ISERROR(INDEX($AI$18:$AN$23,MATCH($B39,$AH$18:$AH$23,0),MATCH(D$25,$AI$17:$AN$17,0))),0,INDEX($AI$18:$AN$23,MATCH($B39,$AH$18:$AH$23,0),MATCH(D$25,$AI$17:$AN$17,0)))+IF(ISERROR(INDEX($AQ$18:$AV$23,MATCH($B39,$AP$18:$AP$23,0),MATCH(D$25,$AQ$17:$AV$17,0))),0,INDEX($AQ$18:$AV$23,MATCH($B39,$AP$18:$AP$23,0),MATCH(D$25,$AQ$17:$AV$17,0)))+IF(ISERROR(INDEX(#REF!,MATCH($B39,#REF!,0),MATCH(D$25,#REF!,0))),0,INDEX(#REF!,MATCH($B39,#REF!,0),MATCH(D$25,#REF!,0)))+IF(ISERROR(INDEX(#REF!,MATCH($B39,#REF!,0),MATCH(D$25,#REF!,0))),0,INDEX(#REF!,MATCH($B39,#REF!,0),MATCH(D$25,#REF!,0)))+IF(ISERROR(INDEX(#REF!,MATCH($B39,#REF!,0),MATCH(D$25,#REF!,0))),0,INDEX(#REF!,MATCH($B39,#REF!,0),MATCH(D$25,#REF!,0)))</f>
        <v>0</v>
      </c>
      <c r="E39" s="101">
        <f>IF(ISERROR(INDEX($C$18:$H$23,MATCH($B39,$B$18:$B$23,0),MATCH(E$25,$C$17:$H$17,0))),0,INDEX($C$18:$H$23,MATCH($B39,$B$18:$B$23,0),MATCH(E$25,$C$17:$H$17,0)))+IF(ISERROR(INDEX($K$18:$P$23,MATCH($B39,$J$18:$J$23,0),MATCH(E$25,$K$17:$P$17,0))),0,INDEX($K$18:$P$23,MATCH($B39,$J$18:$J$23,0),MATCH(E$25,$K$17:$P$17,0)))+IF(ISERROR(INDEX($S$18:$X$23,MATCH($B39,$R$18:$R$23,0),MATCH(E$25,$S$17:$X$17,0))),0,INDEX($S$18:$X$23,MATCH($B39,$R$18:$R$23,0),MATCH(E$25,$S$17:$X$17,0)))+IF(ISERROR(INDEX($AA$18:$AF$23,MATCH($B39,$Z$18:$Z$23,0),MATCH(E$25,$AA$17:$AF$17,0))),0,INDEX($AA$18:$AF$23,MATCH($B39,$Z$18:$Z$23,0),MATCH(E$25,$AA$17:$AF$17,0)))+IF(ISERROR(INDEX($AI$18:$AN$23,MATCH($B39,$AH$18:$AH$23,0),MATCH(E$25,$AI$17:$AN$17,0))),0,INDEX($AI$18:$AN$23,MATCH($B39,$AH$18:$AH$23,0),MATCH(E$25,$AI$17:$AN$17,0)))+IF(ISERROR(INDEX($AQ$18:$AV$23,MATCH($B39,$AP$18:$AP$23,0),MATCH(E$25,$AQ$17:$AV$17,0))),0,INDEX($AQ$18:$AV$23,MATCH($B39,$AP$18:$AP$23,0),MATCH(E$25,$AQ$17:$AV$17,0)))+IF(ISERROR(INDEX(#REF!,MATCH($B39,#REF!,0),MATCH(E$25,#REF!,0))),0,INDEX(#REF!,MATCH($B39,#REF!,0),MATCH(E$25,#REF!,0)))+IF(ISERROR(INDEX(#REF!,MATCH($B39,#REF!,0),MATCH(E$25,#REF!,0))),0,INDEX(#REF!,MATCH($B39,#REF!,0),MATCH(E$25,#REF!,0)))+IF(ISERROR(INDEX(#REF!,MATCH($B39,#REF!,0),MATCH(E$25,#REF!,0))),0,INDEX(#REF!,MATCH($B39,#REF!,0),MATCH(E$25,#REF!,0)))</f>
        <v>0</v>
      </c>
      <c r="F39" s="101">
        <f>IF(ISERROR(INDEX($C$18:$H$23,MATCH($B39,$B$18:$B$23,0),MATCH(F$25,$C$17:$H$17,0))),0,INDEX($C$18:$H$23,MATCH($B39,$B$18:$B$23,0),MATCH(F$25,$C$17:$H$17,0)))+IF(ISERROR(INDEX($K$18:$P$23,MATCH($B39,$J$18:$J$23,0),MATCH(F$25,$K$17:$P$17,0))),0,INDEX($K$18:$P$23,MATCH($B39,$J$18:$J$23,0),MATCH(F$25,$K$17:$P$17,0)))+IF(ISERROR(INDEX($S$18:$X$23,MATCH($B39,$R$18:$R$23,0),MATCH(F$25,$S$17:$X$17,0))),0,INDEX($S$18:$X$23,MATCH($B39,$R$18:$R$23,0),MATCH(F$25,$S$17:$X$17,0)))+IF(ISERROR(INDEX($AA$18:$AF$23,MATCH($B39,$Z$18:$Z$23,0),MATCH(F$25,$AA$17:$AF$17,0))),0,INDEX($AA$18:$AF$23,MATCH($B39,$Z$18:$Z$23,0),MATCH(F$25,$AA$17:$AF$17,0)))+IF(ISERROR(INDEX($AI$18:$AN$23,MATCH($B39,$AH$18:$AH$23,0),MATCH(F$25,$AI$17:$AN$17,0))),0,INDEX($AI$18:$AN$23,MATCH($B39,$AH$18:$AH$23,0),MATCH(F$25,$AI$17:$AN$17,0)))+IF(ISERROR(INDEX($AQ$18:$AV$23,MATCH($B39,$AP$18:$AP$23,0),MATCH(F$25,$AQ$17:$AV$17,0))),0,INDEX($AQ$18:$AV$23,MATCH($B39,$AP$18:$AP$23,0),MATCH(F$25,$AQ$17:$AV$17,0)))+IF(ISERROR(INDEX(#REF!,MATCH($B39,#REF!,0),MATCH(F$25,#REF!,0))),0,INDEX(#REF!,MATCH($B39,#REF!,0),MATCH(F$25,#REF!,0)))+IF(ISERROR(INDEX(#REF!,MATCH($B39,#REF!,0),MATCH(F$25,#REF!,0))),0,INDEX(#REF!,MATCH($B39,#REF!,0),MATCH(F$25,#REF!,0)))+IF(ISERROR(INDEX(#REF!,MATCH($B39,#REF!,0),MATCH(F$25,#REF!,0))),0,INDEX(#REF!,MATCH($B39,#REF!,0),MATCH(F$25,#REF!,0)))</f>
        <v>0</v>
      </c>
      <c r="G39" s="101">
        <f>IF(ISERROR(INDEX($C$18:$H$23,MATCH($B39,$B$18:$B$23,0),MATCH(G$25,$C$17:$H$17,0))),0,INDEX($C$18:$H$23,MATCH($B39,$B$18:$B$23,0),MATCH(G$25,$C$17:$H$17,0)))+IF(ISERROR(INDEX($K$18:$P$23,MATCH($B39,$J$18:$J$23,0),MATCH(G$25,$K$17:$P$17,0))),0,INDEX($K$18:$P$23,MATCH($B39,$J$18:$J$23,0),MATCH(G$25,$K$17:$P$17,0)))+IF(ISERROR(INDEX($S$18:$X$23,MATCH($B39,$R$18:$R$23,0),MATCH(G$25,$S$17:$X$17,0))),0,INDEX($S$18:$X$23,MATCH($B39,$R$18:$R$23,0),MATCH(G$25,$S$17:$X$17,0)))+IF(ISERROR(INDEX($AA$18:$AF$23,MATCH($B39,$Z$18:$Z$23,0),MATCH(G$25,$AA$17:$AF$17,0))),0,INDEX($AA$18:$AF$23,MATCH($B39,$Z$18:$Z$23,0),MATCH(G$25,$AA$17:$AF$17,0)))+IF(ISERROR(INDEX($AI$18:$AN$23,MATCH($B39,$AH$18:$AH$23,0),MATCH(G$25,$AI$17:$AN$17,0))),0,INDEX($AI$18:$AN$23,MATCH($B39,$AH$18:$AH$23,0),MATCH(G$25,$AI$17:$AN$17,0)))+IF(ISERROR(INDEX($AQ$18:$AV$23,MATCH($B39,$AP$18:$AP$23,0),MATCH(G$25,$AQ$17:$AV$17,0))),0,INDEX($AQ$18:$AV$23,MATCH($B39,$AP$18:$AP$23,0),MATCH(G$25,$AQ$17:$AV$17,0)))+IF(ISERROR(INDEX(#REF!,MATCH($B39,#REF!,0),MATCH(G$25,#REF!,0))),0,INDEX(#REF!,MATCH($B39,#REF!,0),MATCH(G$25,#REF!,0)))+IF(ISERROR(INDEX(#REF!,MATCH($B39,#REF!,0),MATCH(G$25,#REF!,0))),0,INDEX(#REF!,MATCH($B39,#REF!,0),MATCH(G$25,#REF!,0)))+IF(ISERROR(INDEX(#REF!,MATCH($B39,#REF!,0),MATCH(G$25,#REF!,0))),0,INDEX(#REF!,MATCH($B39,#REF!,0),MATCH(G$25,#REF!,0)))</f>
        <v>0</v>
      </c>
      <c r="H39" s="101">
        <f>IF(ISERROR(INDEX($C$18:$H$23,MATCH($B39,$B$18:$B$23,0),MATCH(H$25,$C$17:$H$17,0))),0,INDEX($C$18:$H$23,MATCH($B39,$B$18:$B$23,0),MATCH(H$25,$C$17:$H$17,0)))+IF(ISERROR(INDEX($K$18:$P$23,MATCH($B39,$J$18:$J$23,0),MATCH(H$25,$K$17:$P$17,0))),0,INDEX($K$18:$P$23,MATCH($B39,$J$18:$J$23,0),MATCH(H$25,$K$17:$P$17,0)))+IF(ISERROR(INDEX($S$18:$X$23,MATCH($B39,$R$18:$R$23,0),MATCH(H$25,$S$17:$X$17,0))),0,INDEX($S$18:$X$23,MATCH($B39,$R$18:$R$23,0),MATCH(H$25,$S$17:$X$17,0)))+IF(ISERROR(INDEX($AA$18:$AF$23,MATCH($B39,$Z$18:$Z$23,0),MATCH(H$25,$AA$17:$AF$17,0))),0,INDEX($AA$18:$AF$23,MATCH($B39,$Z$18:$Z$23,0),MATCH(H$25,$AA$17:$AF$17,0)))+IF(ISERROR(INDEX($AI$18:$AN$23,MATCH($B39,$AH$18:$AH$23,0),MATCH(H$25,$AI$17:$AN$17,0))),0,INDEX($AI$18:$AN$23,MATCH($B39,$AH$18:$AH$23,0),MATCH(H$25,$AI$17:$AN$17,0)))+IF(ISERROR(INDEX($AQ$18:$AV$23,MATCH($B39,$AP$18:$AP$23,0),MATCH(H$25,$AQ$17:$AV$17,0))),0,INDEX($AQ$18:$AV$23,MATCH($B39,$AP$18:$AP$23,0),MATCH(H$25,$AQ$17:$AV$17,0)))+IF(ISERROR(INDEX(#REF!,MATCH($B39,#REF!,0),MATCH(H$25,#REF!,0))),0,INDEX(#REF!,MATCH($B39,#REF!,0),MATCH(H$25,#REF!,0)))+IF(ISERROR(INDEX(#REF!,MATCH($B39,#REF!,0),MATCH(H$25,#REF!,0))),0,INDEX(#REF!,MATCH($B39,#REF!,0),MATCH(H$25,#REF!,0)))+IF(ISERROR(INDEX(#REF!,MATCH($B39,#REF!,0),MATCH(H$25,#REF!,0))),0,INDEX(#REF!,MATCH($B39,#REF!,0),MATCH(H$25,#REF!,0)))</f>
        <v>0</v>
      </c>
      <c r="I39" s="101">
        <f>IF(ISERROR(INDEX($C$18:$H$23,MATCH($B39,$B$18:$B$23,0),MATCH(I$25,$C$17:$H$17,0))),0,INDEX($C$18:$H$23,MATCH($B39,$B$18:$B$23,0),MATCH(I$25,$C$17:$H$17,0)))+IF(ISERROR(INDEX($K$18:$P$23,MATCH($B39,$J$18:$J$23,0),MATCH(I$25,$K$17:$P$17,0))),0,INDEX($K$18:$P$23,MATCH($B39,$J$18:$J$23,0),MATCH(I$25,$K$17:$P$17,0)))+IF(ISERROR(INDEX($S$18:$X$23,MATCH($B39,$R$18:$R$23,0),MATCH(I$25,$S$17:$X$17,0))),0,INDEX($S$18:$X$23,MATCH($B39,$R$18:$R$23,0),MATCH(I$25,$S$17:$X$17,0)))+IF(ISERROR(INDEX($AA$18:$AF$23,MATCH($B39,$Z$18:$Z$23,0),MATCH(I$25,$AA$17:$AF$17,0))),0,INDEX($AA$18:$AF$23,MATCH($B39,$Z$18:$Z$23,0),MATCH(I$25,$AA$17:$AF$17,0)))+IF(ISERROR(INDEX($AI$18:$AN$23,MATCH($B39,$AH$18:$AH$23,0),MATCH(I$25,$AI$17:$AN$17,0))),0,INDEX($AI$18:$AN$23,MATCH($B39,$AH$18:$AH$23,0),MATCH(I$25,$AI$17:$AN$17,0)))+IF(ISERROR(INDEX($AQ$18:$AV$23,MATCH($B39,$AP$18:$AP$23,0),MATCH(I$25,$AQ$17:$AV$17,0))),0,INDEX($AQ$18:$AV$23,MATCH($B39,$AP$18:$AP$23,0),MATCH(I$25,$AQ$17:$AV$17,0)))+IF(ISERROR(INDEX(#REF!,MATCH($B39,#REF!,0),MATCH(I$25,#REF!,0))),0,INDEX(#REF!,MATCH($B39,#REF!,0),MATCH(I$25,#REF!,0)))+IF(ISERROR(INDEX(#REF!,MATCH($B39,#REF!,0),MATCH(I$25,#REF!,0))),0,INDEX(#REF!,MATCH($B39,#REF!,0),MATCH(I$25,#REF!,0)))+IF(ISERROR(INDEX(#REF!,MATCH($B39,#REF!,0),MATCH(I$25,#REF!,0))),0,INDEX(#REF!,MATCH($B39,#REF!,0),MATCH(I$25,#REF!,0)))</f>
        <v>0</v>
      </c>
      <c r="J39" s="101">
        <f>IF(ISERROR(INDEX($C$18:$H$23,MATCH($B39,$B$18:$B$23,0),MATCH(J$25,$C$17:$H$17,0))),0,INDEX($C$18:$H$23,MATCH($B39,$B$18:$B$23,0),MATCH(J$25,$C$17:$H$17,0)))+IF(ISERROR(INDEX($K$18:$P$23,MATCH($B39,$J$18:$J$23,0),MATCH(J$25,$K$17:$P$17,0))),0,INDEX($K$18:$P$23,MATCH($B39,$J$18:$J$23,0),MATCH(J$25,$K$17:$P$17,0)))+IF(ISERROR(INDEX($S$18:$X$23,MATCH($B39,$R$18:$R$23,0),MATCH(J$25,$S$17:$X$17,0))),0,INDEX($S$18:$X$23,MATCH($B39,$R$18:$R$23,0),MATCH(J$25,$S$17:$X$17,0)))+IF(ISERROR(INDEX($AA$18:$AF$23,MATCH($B39,$Z$18:$Z$23,0),MATCH(J$25,$AA$17:$AF$17,0))),0,INDEX($AA$18:$AF$23,MATCH($B39,$Z$18:$Z$23,0),MATCH(J$25,$AA$17:$AF$17,0)))+IF(ISERROR(INDEX($AI$18:$AN$23,MATCH($B39,$AH$18:$AH$23,0),MATCH(J$25,$AI$17:$AN$17,0))),0,INDEX($AI$18:$AN$23,MATCH($B39,$AH$18:$AH$23,0),MATCH(J$25,$AI$17:$AN$17,0)))+IF(ISERROR(INDEX($AQ$18:$AV$23,MATCH($B39,$AP$18:$AP$23,0),MATCH(J$25,$AQ$17:$AV$17,0))),0,INDEX($AQ$18:$AV$23,MATCH($B39,$AP$18:$AP$23,0),MATCH(J$25,$AQ$17:$AV$17,0)))+IF(ISERROR(INDEX(#REF!,MATCH($B39,#REF!,0),MATCH(J$25,#REF!,0))),0,INDEX(#REF!,MATCH($B39,#REF!,0),MATCH(J$25,#REF!,0)))+IF(ISERROR(INDEX(#REF!,MATCH($B39,#REF!,0),MATCH(J$25,#REF!,0))),0,INDEX(#REF!,MATCH($B39,#REF!,0),MATCH(J$25,#REF!,0)))+IF(ISERROR(INDEX(#REF!,MATCH($B39,#REF!,0),MATCH(J$25,#REF!,0))),0,INDEX(#REF!,MATCH($B39,#REF!,0),MATCH(J$25,#REF!,0)))</f>
        <v>0</v>
      </c>
      <c r="K39" s="101">
        <f>IF(ISERROR(INDEX($C$18:$H$23,MATCH($B39,$B$18:$B$23,0),MATCH(K$25,$C$17:$H$17,0))),0,INDEX($C$18:$H$23,MATCH($B39,$B$18:$B$23,0),MATCH(K$25,$C$17:$H$17,0)))+IF(ISERROR(INDEX($K$18:$P$23,MATCH($B39,$J$18:$J$23,0),MATCH(K$25,$K$17:$P$17,0))),0,INDEX($K$18:$P$23,MATCH($B39,$J$18:$J$23,0),MATCH(K$25,$K$17:$P$17,0)))+IF(ISERROR(INDEX($S$18:$X$23,MATCH($B39,$R$18:$R$23,0),MATCH(K$25,$S$17:$X$17,0))),0,INDEX($S$18:$X$23,MATCH($B39,$R$18:$R$23,0),MATCH(K$25,$S$17:$X$17,0)))+IF(ISERROR(INDEX($AA$18:$AF$23,MATCH($B39,$Z$18:$Z$23,0),MATCH(K$25,$AA$17:$AF$17,0))),0,INDEX($AA$18:$AF$23,MATCH($B39,$Z$18:$Z$23,0),MATCH(K$25,$AA$17:$AF$17,0)))+IF(ISERROR(INDEX($AI$18:$AN$23,MATCH($B39,$AH$18:$AH$23,0),MATCH(K$25,$AI$17:$AN$17,0))),0,INDEX($AI$18:$AN$23,MATCH($B39,$AH$18:$AH$23,0),MATCH(K$25,$AI$17:$AN$17,0)))+IF(ISERROR(INDEX($AQ$18:$AV$23,MATCH($B39,$AP$18:$AP$23,0),MATCH(K$25,$AQ$17:$AV$17,0))),0,INDEX($AQ$18:$AV$23,MATCH($B39,$AP$18:$AP$23,0),MATCH(K$25,$AQ$17:$AV$17,0)))+IF(ISERROR(INDEX(#REF!,MATCH($B39,#REF!,0),MATCH(K$25,#REF!,0))),0,INDEX(#REF!,MATCH($B39,#REF!,0),MATCH(K$25,#REF!,0)))+IF(ISERROR(INDEX(#REF!,MATCH($B39,#REF!,0),MATCH(K$25,#REF!,0))),0,INDEX(#REF!,MATCH($B39,#REF!,0),MATCH(K$25,#REF!,0)))+IF(ISERROR(INDEX(#REF!,MATCH($B39,#REF!,0),MATCH(K$25,#REF!,0))),0,INDEX(#REF!,MATCH($B39,#REF!,0),MATCH(K$25,#REF!,0)))</f>
        <v>0</v>
      </c>
      <c r="L39" s="101">
        <f>IF(ISERROR(INDEX($C$18:$H$23,MATCH($B39,$B$18:$B$23,0),MATCH(L$25,$C$17:$H$17,0))),0,INDEX($C$18:$H$23,MATCH($B39,$B$18:$B$23,0),MATCH(L$25,$C$17:$H$17,0)))+IF(ISERROR(INDEX($K$18:$P$23,MATCH($B39,$J$18:$J$23,0),MATCH(L$25,$K$17:$P$17,0))),0,INDEX($K$18:$P$23,MATCH($B39,$J$18:$J$23,0),MATCH(L$25,$K$17:$P$17,0)))+IF(ISERROR(INDEX($S$18:$X$23,MATCH($B39,$R$18:$R$23,0),MATCH(L$25,$S$17:$X$17,0))),0,INDEX($S$18:$X$23,MATCH($B39,$R$18:$R$23,0),MATCH(L$25,$S$17:$X$17,0)))+IF(ISERROR(INDEX($AA$18:$AF$23,MATCH($B39,$Z$18:$Z$23,0),MATCH(L$25,$AA$17:$AF$17,0))),0,INDEX($AA$18:$AF$23,MATCH($B39,$Z$18:$Z$23,0),MATCH(L$25,$AA$17:$AF$17,0)))+IF(ISERROR(INDEX($AI$18:$AN$23,MATCH($B39,$AH$18:$AH$23,0),MATCH(L$25,$AI$17:$AN$17,0))),0,INDEX($AI$18:$AN$23,MATCH($B39,$AH$18:$AH$23,0),MATCH(L$25,$AI$17:$AN$17,0)))+IF(ISERROR(INDEX($AQ$18:$AV$23,MATCH($B39,$AP$18:$AP$23,0),MATCH(L$25,$AQ$17:$AV$17,0))),0,INDEX($AQ$18:$AV$23,MATCH($B39,$AP$18:$AP$23,0),MATCH(L$25,$AQ$17:$AV$17,0)))+IF(ISERROR(INDEX(#REF!,MATCH($B39,#REF!,0),MATCH(L$25,#REF!,0))),0,INDEX(#REF!,MATCH($B39,#REF!,0),MATCH(L$25,#REF!,0)))+IF(ISERROR(INDEX(#REF!,MATCH($B39,#REF!,0),MATCH(L$25,#REF!,0))),0,INDEX(#REF!,MATCH($B39,#REF!,0),MATCH(L$25,#REF!,0)))+IF(ISERROR(INDEX(#REF!,MATCH($B39,#REF!,0),MATCH(L$25,#REF!,0))),0,INDEX(#REF!,MATCH($B39,#REF!,0),MATCH(L$25,#REF!,0)))</f>
        <v>0</v>
      </c>
      <c r="M39" s="101">
        <f>IF(ISERROR(INDEX($C$18:$H$23,MATCH($B39,$B$18:$B$23,0),MATCH(M$25,$C$17:$H$17,0))),0,INDEX($C$18:$H$23,MATCH($B39,$B$18:$B$23,0),MATCH(M$25,$C$17:$H$17,0)))+IF(ISERROR(INDEX($K$18:$P$23,MATCH($B39,$J$18:$J$23,0),MATCH(M$25,$K$17:$P$17,0))),0,INDEX($K$18:$P$23,MATCH($B39,$J$18:$J$23,0),MATCH(M$25,$K$17:$P$17,0)))+IF(ISERROR(INDEX($S$18:$X$23,MATCH($B39,$R$18:$R$23,0),MATCH(M$25,$S$17:$X$17,0))),0,INDEX($S$18:$X$23,MATCH($B39,$R$18:$R$23,0),MATCH(M$25,$S$17:$X$17,0)))+IF(ISERROR(INDEX($AA$18:$AF$23,MATCH($B39,$Z$18:$Z$23,0),MATCH(M$25,$AA$17:$AF$17,0))),0,INDEX($AA$18:$AF$23,MATCH($B39,$Z$18:$Z$23,0),MATCH(M$25,$AA$17:$AF$17,0)))+IF(ISERROR(INDEX($AI$18:$AN$23,MATCH($B39,$AH$18:$AH$23,0),MATCH(M$25,$AI$17:$AN$17,0))),0,INDEX($AI$18:$AN$23,MATCH($B39,$AH$18:$AH$23,0),MATCH(M$25,$AI$17:$AN$17,0)))+IF(ISERROR(INDEX($AQ$18:$AV$23,MATCH($B39,$AP$18:$AP$23,0),MATCH(M$25,$AQ$17:$AV$17,0))),0,INDEX($AQ$18:$AV$23,MATCH($B39,$AP$18:$AP$23,0),MATCH(M$25,$AQ$17:$AV$17,0)))+IF(ISERROR(INDEX(#REF!,MATCH($B39,#REF!,0),MATCH(M$25,#REF!,0))),0,INDEX(#REF!,MATCH($B39,#REF!,0),MATCH(M$25,#REF!,0)))+IF(ISERROR(INDEX(#REF!,MATCH($B39,#REF!,0),MATCH(M$25,#REF!,0))),0,INDEX(#REF!,MATCH($B39,#REF!,0),MATCH(M$25,#REF!,0)))+IF(ISERROR(INDEX(#REF!,MATCH($B39,#REF!,0),MATCH(M$25,#REF!,0))),0,INDEX(#REF!,MATCH($B39,#REF!,0),MATCH(M$25,#REF!,0)))</f>
        <v>0</v>
      </c>
      <c r="N39" s="101">
        <f>IF(ISERROR(INDEX($C$18:$H$23,MATCH($B39,$B$18:$B$23,0),MATCH(N$25,$C$17:$H$17,0))),0,INDEX($C$18:$H$23,MATCH($B39,$B$18:$B$23,0),MATCH(N$25,$C$17:$H$17,0)))+IF(ISERROR(INDEX($K$18:$P$23,MATCH($B39,$J$18:$J$23,0),MATCH(N$25,$K$17:$P$17,0))),0,INDEX($K$18:$P$23,MATCH($B39,$J$18:$J$23,0),MATCH(N$25,$K$17:$P$17,0)))+IF(ISERROR(INDEX($S$18:$X$23,MATCH($B39,$R$18:$R$23,0),MATCH(N$25,$S$17:$X$17,0))),0,INDEX($S$18:$X$23,MATCH($B39,$R$18:$R$23,0),MATCH(N$25,$S$17:$X$17,0)))+IF(ISERROR(INDEX($AA$18:$AF$23,MATCH($B39,$Z$18:$Z$23,0),MATCH(N$25,$AA$17:$AF$17,0))),0,INDEX($AA$18:$AF$23,MATCH($B39,$Z$18:$Z$23,0),MATCH(N$25,$AA$17:$AF$17,0)))+IF(ISERROR(INDEX($AI$18:$AN$23,MATCH($B39,$AH$18:$AH$23,0),MATCH(N$25,$AI$17:$AN$17,0))),0,INDEX($AI$18:$AN$23,MATCH($B39,$AH$18:$AH$23,0),MATCH(N$25,$AI$17:$AN$17,0)))+IF(ISERROR(INDEX($AQ$18:$AV$23,MATCH($B39,$AP$18:$AP$23,0),MATCH(N$25,$AQ$17:$AV$17,0))),0,INDEX($AQ$18:$AV$23,MATCH($B39,$AP$18:$AP$23,0),MATCH(N$25,$AQ$17:$AV$17,0)))+IF(ISERROR(INDEX(#REF!,MATCH($B39,#REF!,0),MATCH(N$25,#REF!,0))),0,INDEX(#REF!,MATCH($B39,#REF!,0),MATCH(N$25,#REF!,0)))+IF(ISERROR(INDEX(#REF!,MATCH($B39,#REF!,0),MATCH(N$25,#REF!,0))),0,INDEX(#REF!,MATCH($B39,#REF!,0),MATCH(N$25,#REF!,0)))+IF(ISERROR(INDEX(#REF!,MATCH($B39,#REF!,0),MATCH(N$25,#REF!,0))),0,INDEX(#REF!,MATCH($B39,#REF!,0),MATCH(N$25,#REF!,0)))</f>
        <v>0</v>
      </c>
      <c r="O39" s="101">
        <f>IF(ISERROR(INDEX($C$18:$H$23,MATCH($B39,$B$18:$B$23,0),MATCH(O$25,$C$17:$H$17,0))),0,INDEX($C$18:$H$23,MATCH($B39,$B$18:$B$23,0),MATCH(O$25,$C$17:$H$17,0)))+IF(ISERROR(INDEX($K$18:$P$23,MATCH($B39,$J$18:$J$23,0),MATCH(O$25,$K$17:$P$17,0))),0,INDEX($K$18:$P$23,MATCH($B39,$J$18:$J$23,0),MATCH(O$25,$K$17:$P$17,0)))+IF(ISERROR(INDEX($S$18:$X$23,MATCH($B39,$R$18:$R$23,0),MATCH(O$25,$S$17:$X$17,0))),0,INDEX($S$18:$X$23,MATCH($B39,$R$18:$R$23,0),MATCH(O$25,$S$17:$X$17,0)))+IF(ISERROR(INDEX($AA$18:$AF$23,MATCH($B39,$Z$18:$Z$23,0),MATCH(O$25,$AA$17:$AF$17,0))),0,INDEX($AA$18:$AF$23,MATCH($B39,$Z$18:$Z$23,0),MATCH(O$25,$AA$17:$AF$17,0)))+IF(ISERROR(INDEX($AI$18:$AN$23,MATCH($B39,$AH$18:$AH$23,0),MATCH(O$25,$AI$17:$AN$17,0))),0,INDEX($AI$18:$AN$23,MATCH($B39,$AH$18:$AH$23,0),MATCH(O$25,$AI$17:$AN$17,0)))+IF(ISERROR(INDEX($AQ$18:$AV$23,MATCH($B39,$AP$18:$AP$23,0),MATCH(O$25,$AQ$17:$AV$17,0))),0,INDEX($AQ$18:$AV$23,MATCH($B39,$AP$18:$AP$23,0),MATCH(O$25,$AQ$17:$AV$17,0)))+IF(ISERROR(INDEX(#REF!,MATCH($B39,#REF!,0),MATCH(O$25,#REF!,0))),0,INDEX(#REF!,MATCH($B39,#REF!,0),MATCH(O$25,#REF!,0)))+IF(ISERROR(INDEX(#REF!,MATCH($B39,#REF!,0),MATCH(O$25,#REF!,0))),0,INDEX(#REF!,MATCH($B39,#REF!,0),MATCH(O$25,#REF!,0)))+IF(ISERROR(INDEX(#REF!,MATCH($B39,#REF!,0),MATCH(O$25,#REF!,0))),0,INDEX(#REF!,MATCH($B39,#REF!,0),MATCH(O$25,#REF!,0)))</f>
        <v>0</v>
      </c>
      <c r="P39" s="101">
        <f>IF(ISERROR(INDEX($C$18:$H$23,MATCH($B39,$B$18:$B$23,0),MATCH(P$25,$C$17:$H$17,0))),0,INDEX($C$18:$H$23,MATCH($B39,$B$18:$B$23,0),MATCH(P$25,$C$17:$H$17,0)))+IF(ISERROR(INDEX($K$18:$P$23,MATCH($B39,$J$18:$J$23,0),MATCH(P$25,$K$17:$P$17,0))),0,INDEX($K$18:$P$23,MATCH($B39,$J$18:$J$23,0),MATCH(P$25,$K$17:$P$17,0)))+IF(ISERROR(INDEX($S$18:$X$23,MATCH($B39,$R$18:$R$23,0),MATCH(P$25,$S$17:$X$17,0))),0,INDEX($S$18:$X$23,MATCH($B39,$R$18:$R$23,0),MATCH(P$25,$S$17:$X$17,0)))+IF(ISERROR(INDEX($AA$18:$AF$23,MATCH($B39,$Z$18:$Z$23,0),MATCH(P$25,$AA$17:$AF$17,0))),0,INDEX($AA$18:$AF$23,MATCH($B39,$Z$18:$Z$23,0),MATCH(P$25,$AA$17:$AF$17,0)))+IF(ISERROR(INDEX($AI$18:$AN$23,MATCH($B39,$AH$18:$AH$23,0),MATCH(P$25,$AI$17:$AN$17,0))),0,INDEX($AI$18:$AN$23,MATCH($B39,$AH$18:$AH$23,0),MATCH(P$25,$AI$17:$AN$17,0)))+IF(ISERROR(INDEX($AQ$18:$AV$23,MATCH($B39,$AP$18:$AP$23,0),MATCH(P$25,$AQ$17:$AV$17,0))),0,INDEX($AQ$18:$AV$23,MATCH($B39,$AP$18:$AP$23,0),MATCH(P$25,$AQ$17:$AV$17,0)))+IF(ISERROR(INDEX(#REF!,MATCH($B39,#REF!,0),MATCH(P$25,#REF!,0))),0,INDEX(#REF!,MATCH($B39,#REF!,0),MATCH(P$25,#REF!,0)))+IF(ISERROR(INDEX(#REF!,MATCH($B39,#REF!,0),MATCH(P$25,#REF!,0))),0,INDEX(#REF!,MATCH($B39,#REF!,0),MATCH(P$25,#REF!,0)))+IF(ISERROR(INDEX(#REF!,MATCH($B39,#REF!,0),MATCH(P$25,#REF!,0))),0,INDEX(#REF!,MATCH($B39,#REF!,0),MATCH(P$25,#REF!,0)))</f>
        <v>0</v>
      </c>
      <c r="Q39" s="101">
        <f>IF(ISERROR(INDEX($C$18:$H$23,MATCH($B39,$B$18:$B$23,0),MATCH(Q$25,$C$17:$H$17,0))),0,INDEX($C$18:$H$23,MATCH($B39,$B$18:$B$23,0),MATCH(Q$25,$C$17:$H$17,0)))+IF(ISERROR(INDEX($K$18:$P$23,MATCH($B39,$J$18:$J$23,0),MATCH(Q$25,$K$17:$P$17,0))),0,INDEX($K$18:$P$23,MATCH($B39,$J$18:$J$23,0),MATCH(Q$25,$K$17:$P$17,0)))+IF(ISERROR(INDEX($S$18:$X$23,MATCH($B39,$R$18:$R$23,0),MATCH(Q$25,$S$17:$X$17,0))),0,INDEX($S$18:$X$23,MATCH($B39,$R$18:$R$23,0),MATCH(Q$25,$S$17:$X$17,0)))+IF(ISERROR(INDEX($AA$18:$AF$23,MATCH($B39,$Z$18:$Z$23,0),MATCH(Q$25,$AA$17:$AF$17,0))),0,INDEX($AA$18:$AF$23,MATCH($B39,$Z$18:$Z$23,0),MATCH(Q$25,$AA$17:$AF$17,0)))+IF(ISERROR(INDEX($AI$18:$AN$23,MATCH($B39,$AH$18:$AH$23,0),MATCH(Q$25,$AI$17:$AN$17,0))),0,INDEX($AI$18:$AN$23,MATCH($B39,$AH$18:$AH$23,0),MATCH(Q$25,$AI$17:$AN$17,0)))+IF(ISERROR(INDEX($AQ$18:$AV$23,MATCH($B39,$AP$18:$AP$23,0),MATCH(Q$25,$AQ$17:$AV$17,0))),0,INDEX($AQ$18:$AV$23,MATCH($B39,$AP$18:$AP$23,0),MATCH(Q$25,$AQ$17:$AV$17,0)))+IF(ISERROR(INDEX(#REF!,MATCH($B39,#REF!,0),MATCH(Q$25,#REF!,0))),0,INDEX(#REF!,MATCH($B39,#REF!,0),MATCH(Q$25,#REF!,0)))+IF(ISERROR(INDEX(#REF!,MATCH($B39,#REF!,0),MATCH(Q$25,#REF!,0))),0,INDEX(#REF!,MATCH($B39,#REF!,0),MATCH(Q$25,#REF!,0)))+IF(ISERROR(INDEX(#REF!,MATCH($B39,#REF!,0),MATCH(Q$25,#REF!,0))),0,INDEX(#REF!,MATCH($B39,#REF!,0),MATCH(Q$25,#REF!,0)))</f>
        <v>0</v>
      </c>
      <c r="R39" s="101">
        <f>IF(ISERROR(INDEX($C$18:$H$23,MATCH($B39,$B$18:$B$23,0),MATCH(R$25,$C$17:$H$17,0))),0,INDEX($C$18:$H$23,MATCH($B39,$B$18:$B$23,0),MATCH(R$25,$C$17:$H$17,0)))+IF(ISERROR(INDEX($K$18:$P$23,MATCH($B39,$J$18:$J$23,0),MATCH(R$25,$K$17:$P$17,0))),0,INDEX($K$18:$P$23,MATCH($B39,$J$18:$J$23,0),MATCH(R$25,$K$17:$P$17,0)))+IF(ISERROR(INDEX($S$18:$X$23,MATCH($B39,$R$18:$R$23,0),MATCH(R$25,$S$17:$X$17,0))),0,INDEX($S$18:$X$23,MATCH($B39,$R$18:$R$23,0),MATCH(R$25,$S$17:$X$17,0)))+IF(ISERROR(INDEX($AA$18:$AF$23,MATCH($B39,$Z$18:$Z$23,0),MATCH(R$25,$AA$17:$AF$17,0))),0,INDEX($AA$18:$AF$23,MATCH($B39,$Z$18:$Z$23,0),MATCH(R$25,$AA$17:$AF$17,0)))+IF(ISERROR(INDEX($AI$18:$AN$23,MATCH($B39,$AH$18:$AH$23,0),MATCH(R$25,$AI$17:$AN$17,0))),0,INDEX($AI$18:$AN$23,MATCH($B39,$AH$18:$AH$23,0),MATCH(R$25,$AI$17:$AN$17,0)))+IF(ISERROR(INDEX($AQ$18:$AV$23,MATCH($B39,$AP$18:$AP$23,0),MATCH(R$25,$AQ$17:$AV$17,0))),0,INDEX($AQ$18:$AV$23,MATCH($B39,$AP$18:$AP$23,0),MATCH(R$25,$AQ$17:$AV$17,0)))+IF(ISERROR(INDEX(#REF!,MATCH($B39,#REF!,0),MATCH(R$25,#REF!,0))),0,INDEX(#REF!,MATCH($B39,#REF!,0),MATCH(R$25,#REF!,0)))+IF(ISERROR(INDEX(#REF!,MATCH($B39,#REF!,0),MATCH(R$25,#REF!,0))),0,INDEX(#REF!,MATCH($B39,#REF!,0),MATCH(R$25,#REF!,0)))+IF(ISERROR(INDEX(#REF!,MATCH($B39,#REF!,0),MATCH(R$25,#REF!,0))),0,INDEX(#REF!,MATCH($B39,#REF!,0),MATCH(R$25,#REF!,0)))</f>
        <v>0</v>
      </c>
      <c r="S39" s="101">
        <f>IF(ISERROR(INDEX($C$18:$H$23,MATCH($B39,$B$18:$B$23,0),MATCH(S$25,$C$17:$H$17,0))),0,INDEX($C$18:$H$23,MATCH($B39,$B$18:$B$23,0),MATCH(S$25,$C$17:$H$17,0)))+IF(ISERROR(INDEX($K$18:$P$23,MATCH($B39,$J$18:$J$23,0),MATCH(S$25,$K$17:$P$17,0))),0,INDEX($K$18:$P$23,MATCH($B39,$J$18:$J$23,0),MATCH(S$25,$K$17:$P$17,0)))+IF(ISERROR(INDEX($S$18:$X$23,MATCH($B39,$R$18:$R$23,0),MATCH(S$25,$S$17:$X$17,0))),0,INDEX($S$18:$X$23,MATCH($B39,$R$18:$R$23,0),MATCH(S$25,$S$17:$X$17,0)))+IF(ISERROR(INDEX($AA$18:$AF$23,MATCH($B39,$Z$18:$Z$23,0),MATCH(S$25,$AA$17:$AF$17,0))),0,INDEX($AA$18:$AF$23,MATCH($B39,$Z$18:$Z$23,0),MATCH(S$25,$AA$17:$AF$17,0)))+IF(ISERROR(INDEX($AI$18:$AN$23,MATCH($B39,$AH$18:$AH$23,0),MATCH(S$25,$AI$17:$AN$17,0))),0,INDEX($AI$18:$AN$23,MATCH($B39,$AH$18:$AH$23,0),MATCH(S$25,$AI$17:$AN$17,0)))+IF(ISERROR(INDEX($AQ$18:$AV$23,MATCH($B39,$AP$18:$AP$23,0),MATCH(S$25,$AQ$17:$AV$17,0))),0,INDEX($AQ$18:$AV$23,MATCH($B39,$AP$18:$AP$23,0),MATCH(S$25,$AQ$17:$AV$17,0)))+IF(ISERROR(INDEX(#REF!,MATCH($B39,#REF!,0),MATCH(S$25,#REF!,0))),0,INDEX(#REF!,MATCH($B39,#REF!,0),MATCH(S$25,#REF!,0)))+IF(ISERROR(INDEX(#REF!,MATCH($B39,#REF!,0),MATCH(S$25,#REF!,0))),0,INDEX(#REF!,MATCH($B39,#REF!,0),MATCH(S$25,#REF!,0)))+IF(ISERROR(INDEX(#REF!,MATCH($B39,#REF!,0),MATCH(S$25,#REF!,0))),0,INDEX(#REF!,MATCH($B39,#REF!,0),MATCH(S$25,#REF!,0)))</f>
        <v>0</v>
      </c>
      <c r="T39" s="101">
        <f>IF(ISERROR(INDEX($C$18:$H$23,MATCH($B39,$B$18:$B$23,0),MATCH(T$25,$C$17:$H$17,0))),0,INDEX($C$18:$H$23,MATCH($B39,$B$18:$B$23,0),MATCH(T$25,$C$17:$H$17,0)))+IF(ISERROR(INDEX($K$18:$P$23,MATCH($B39,$J$18:$J$23,0),MATCH(T$25,$K$17:$P$17,0))),0,INDEX($K$18:$P$23,MATCH($B39,$J$18:$J$23,0),MATCH(T$25,$K$17:$P$17,0)))+IF(ISERROR(INDEX($S$18:$X$23,MATCH($B39,$R$18:$R$23,0),MATCH(T$25,$S$17:$X$17,0))),0,INDEX($S$18:$X$23,MATCH($B39,$R$18:$R$23,0),MATCH(T$25,$S$17:$X$17,0)))+IF(ISERROR(INDEX($AA$18:$AF$23,MATCH($B39,$Z$18:$Z$23,0),MATCH(T$25,$AA$17:$AF$17,0))),0,INDEX($AA$18:$AF$23,MATCH($B39,$Z$18:$Z$23,0),MATCH(T$25,$AA$17:$AF$17,0)))+IF(ISERROR(INDEX($AI$18:$AN$23,MATCH($B39,$AH$18:$AH$23,0),MATCH(T$25,$AI$17:$AN$17,0))),0,INDEX($AI$18:$AN$23,MATCH($B39,$AH$18:$AH$23,0),MATCH(T$25,$AI$17:$AN$17,0)))+IF(ISERROR(INDEX($AQ$18:$AV$23,MATCH($B39,$AP$18:$AP$23,0),MATCH(T$25,$AQ$17:$AV$17,0))),0,INDEX($AQ$18:$AV$23,MATCH($B39,$AP$18:$AP$23,0),MATCH(T$25,$AQ$17:$AV$17,0)))+IF(ISERROR(INDEX(#REF!,MATCH($B39,#REF!,0),MATCH(T$25,#REF!,0))),0,INDEX(#REF!,MATCH($B39,#REF!,0),MATCH(T$25,#REF!,0)))+IF(ISERROR(INDEX(#REF!,MATCH($B39,#REF!,0),MATCH(T$25,#REF!,0))),0,INDEX(#REF!,MATCH($B39,#REF!,0),MATCH(T$25,#REF!,0)))+IF(ISERROR(INDEX(#REF!,MATCH($B39,#REF!,0),MATCH(T$25,#REF!,0))),0,INDEX(#REF!,MATCH($B39,#REF!,0),MATCH(T$25,#REF!,0)))</f>
        <v>0</v>
      </c>
      <c r="U39" s="101">
        <f>IF(ISERROR(INDEX($C$18:$H$23,MATCH($B39,$B$18:$B$23,0),MATCH(U$25,$C$17:$H$17,0))),0,INDEX($C$18:$H$23,MATCH($B39,$B$18:$B$23,0),MATCH(U$25,$C$17:$H$17,0)))+IF(ISERROR(INDEX($K$18:$P$23,MATCH($B39,$J$18:$J$23,0),MATCH(U$25,$K$17:$P$17,0))),0,INDEX($K$18:$P$23,MATCH($B39,$J$18:$J$23,0),MATCH(U$25,$K$17:$P$17,0)))+IF(ISERROR(INDEX($S$18:$X$23,MATCH($B39,$R$18:$R$23,0),MATCH(U$25,$S$17:$X$17,0))),0,INDEX($S$18:$X$23,MATCH($B39,$R$18:$R$23,0),MATCH(U$25,$S$17:$X$17,0)))+IF(ISERROR(INDEX($AA$18:$AF$23,MATCH($B39,$Z$18:$Z$23,0),MATCH(U$25,$AA$17:$AF$17,0))),0,INDEX($AA$18:$AF$23,MATCH($B39,$Z$18:$Z$23,0),MATCH(U$25,$AA$17:$AF$17,0)))+IF(ISERROR(INDEX($AI$18:$AN$23,MATCH($B39,$AH$18:$AH$23,0),MATCH(U$25,$AI$17:$AN$17,0))),0,INDEX($AI$18:$AN$23,MATCH($B39,$AH$18:$AH$23,0),MATCH(U$25,$AI$17:$AN$17,0)))+IF(ISERROR(INDEX($AQ$18:$AV$23,MATCH($B39,$AP$18:$AP$23,0),MATCH(U$25,$AQ$17:$AV$17,0))),0,INDEX($AQ$18:$AV$23,MATCH($B39,$AP$18:$AP$23,0),MATCH(U$25,$AQ$17:$AV$17,0)))+IF(ISERROR(INDEX(#REF!,MATCH($B39,#REF!,0),MATCH(U$25,#REF!,0))),0,INDEX(#REF!,MATCH($B39,#REF!,0),MATCH(U$25,#REF!,0)))+IF(ISERROR(INDEX(#REF!,MATCH($B39,#REF!,0),MATCH(U$25,#REF!,0))),0,INDEX(#REF!,MATCH($B39,#REF!,0),MATCH(U$25,#REF!,0)))+IF(ISERROR(INDEX(#REF!,MATCH($B39,#REF!,0),MATCH(U$25,#REF!,0))),0,INDEX(#REF!,MATCH($B39,#REF!,0),MATCH(U$25,#REF!,0)))</f>
        <v>0</v>
      </c>
      <c r="V39" s="101">
        <f>IF(ISERROR(INDEX($C$18:$H$23,MATCH($B39,$B$18:$B$23,0),MATCH(V$25,$C$17:$H$17,0))),0,INDEX($C$18:$H$23,MATCH($B39,$B$18:$B$23,0),MATCH(V$25,$C$17:$H$17,0)))+IF(ISERROR(INDEX($K$18:$P$23,MATCH($B39,$J$18:$J$23,0),MATCH(V$25,$K$17:$P$17,0))),0,INDEX($K$18:$P$23,MATCH($B39,$J$18:$J$23,0),MATCH(V$25,$K$17:$P$17,0)))+IF(ISERROR(INDEX($S$18:$X$23,MATCH($B39,$R$18:$R$23,0),MATCH(V$25,$S$17:$X$17,0))),0,INDEX($S$18:$X$23,MATCH($B39,$R$18:$R$23,0),MATCH(V$25,$S$17:$X$17,0)))+IF(ISERROR(INDEX($AA$18:$AF$23,MATCH($B39,$Z$18:$Z$23,0),MATCH(V$25,$AA$17:$AF$17,0))),0,INDEX($AA$18:$AF$23,MATCH($B39,$Z$18:$Z$23,0),MATCH(V$25,$AA$17:$AF$17,0)))+IF(ISERROR(INDEX($AI$18:$AN$23,MATCH($B39,$AH$18:$AH$23,0),MATCH(V$25,$AI$17:$AN$17,0))),0,INDEX($AI$18:$AN$23,MATCH($B39,$AH$18:$AH$23,0),MATCH(V$25,$AI$17:$AN$17,0)))+IF(ISERROR(INDEX($AQ$18:$AV$23,MATCH($B39,$AP$18:$AP$23,0),MATCH(V$25,$AQ$17:$AV$17,0))),0,INDEX($AQ$18:$AV$23,MATCH($B39,$AP$18:$AP$23,0),MATCH(V$25,$AQ$17:$AV$17,0)))+IF(ISERROR(INDEX(#REF!,MATCH($B39,#REF!,0),MATCH(V$25,#REF!,0))),0,INDEX(#REF!,MATCH($B39,#REF!,0),MATCH(V$25,#REF!,0)))+IF(ISERROR(INDEX(#REF!,MATCH($B39,#REF!,0),MATCH(V$25,#REF!,0))),0,INDEX(#REF!,MATCH($B39,#REF!,0),MATCH(V$25,#REF!,0)))+IF(ISERROR(INDEX(#REF!,MATCH($B39,#REF!,0),MATCH(V$25,#REF!,0))),0,INDEX(#REF!,MATCH($B39,#REF!,0),MATCH(V$25,#REF!,0)))</f>
        <v>0</v>
      </c>
      <c r="W39" s="101">
        <f>IF(ISERROR(INDEX($C$18:$H$23,MATCH($B39,$B$18:$B$23,0),MATCH(W$25,$C$17:$H$17,0))),0,INDEX($C$18:$H$23,MATCH($B39,$B$18:$B$23,0),MATCH(W$25,$C$17:$H$17,0)))+IF(ISERROR(INDEX($K$18:$P$23,MATCH($B39,$J$18:$J$23,0),MATCH(W$25,$K$17:$P$17,0))),0,INDEX($K$18:$P$23,MATCH($B39,$J$18:$J$23,0),MATCH(W$25,$K$17:$P$17,0)))+IF(ISERROR(INDEX($S$18:$X$23,MATCH($B39,$R$18:$R$23,0),MATCH(W$25,$S$17:$X$17,0))),0,INDEX($S$18:$X$23,MATCH($B39,$R$18:$R$23,0),MATCH(W$25,$S$17:$X$17,0)))+IF(ISERROR(INDEX($AA$18:$AF$23,MATCH($B39,$Z$18:$Z$23,0),MATCH(W$25,$AA$17:$AF$17,0))),0,INDEX($AA$18:$AF$23,MATCH($B39,$Z$18:$Z$23,0),MATCH(W$25,$AA$17:$AF$17,0)))+IF(ISERROR(INDEX($AI$18:$AN$23,MATCH($B39,$AH$18:$AH$23,0),MATCH(W$25,$AI$17:$AN$17,0))),0,INDEX($AI$18:$AN$23,MATCH($B39,$AH$18:$AH$23,0),MATCH(W$25,$AI$17:$AN$17,0)))+IF(ISERROR(INDEX($AQ$18:$AV$23,MATCH($B39,$AP$18:$AP$23,0),MATCH(W$25,$AQ$17:$AV$17,0))),0,INDEX($AQ$18:$AV$23,MATCH($B39,$AP$18:$AP$23,0),MATCH(W$25,$AQ$17:$AV$17,0)))+IF(ISERROR(INDEX(#REF!,MATCH($B39,#REF!,0),MATCH(W$25,#REF!,0))),0,INDEX(#REF!,MATCH($B39,#REF!,0),MATCH(W$25,#REF!,0)))+IF(ISERROR(INDEX(#REF!,MATCH($B39,#REF!,0),MATCH(W$25,#REF!,0))),0,INDEX(#REF!,MATCH($B39,#REF!,0),MATCH(W$25,#REF!,0)))+IF(ISERROR(INDEX(#REF!,MATCH($B39,#REF!,0),MATCH(W$25,#REF!,0))),0,INDEX(#REF!,MATCH($B39,#REF!,0),MATCH(W$25,#REF!,0)))</f>
        <v>0</v>
      </c>
      <c r="X39" s="87"/>
      <c r="Y39" s="87"/>
      <c r="Z39" s="87"/>
      <c r="AA39" s="87"/>
      <c r="AB39" s="87"/>
      <c r="AC39" s="87"/>
      <c r="AD39" s="87"/>
      <c r="AE39" s="87"/>
      <c r="AF39" s="87"/>
      <c r="AG39" s="87"/>
    </row>
    <row r="40" spans="1:45" hidden="1" outlineLevel="1" x14ac:dyDescent="0.25">
      <c r="A40" t="s">
        <v>35</v>
      </c>
      <c r="B40" s="98">
        <v>15</v>
      </c>
      <c r="C40" s="103">
        <f>IF(ISERROR(INDEX($C$18:$H$23,MATCH($B40,$B$18:$B$23,0),MATCH(C$25,$C$17:$H$17,0))),0,INDEX($C$18:$H$23,MATCH($B40,$B$18:$B$23,0),MATCH(C$25,$C$17:$H$17,0)))+IF(ISERROR(INDEX($K$18:$P$23,MATCH($B40,$J$18:$J$23,0),MATCH(C$25,$K$17:$P$17,0))),0,INDEX($K$18:$P$23,MATCH($B40,$J$18:$J$23,0),MATCH(C$25,$K$17:$P$17,0)))+IF(ISERROR(INDEX($S$18:$X$23,MATCH($B40,$R$18:$R$23,0),MATCH(C$25,$S$17:$X$17,0))),0,INDEX($S$18:$X$23,MATCH($B40,$R$18:$R$23,0),MATCH(C$25,$S$17:$X$17,0)))+IF(ISERROR(INDEX($AA$18:$AF$23,MATCH($B40,$Z$18:$Z$23,0),MATCH(C$25,$AA$17:$AF$17,0))),0,INDEX($AA$18:$AF$23,MATCH($B40,$Z$18:$Z$23,0),MATCH(C$25,$AA$17:$AF$17,0)))+IF(ISERROR(INDEX($AI$18:$AN$23,MATCH($B40,$AH$18:$AH$23,0),MATCH(C$25,$AI$17:$AN$17,0))),0,INDEX($AI$18:$AN$23,MATCH($B40,$AH$18:$AH$23,0),MATCH(C$25,$AI$17:$AN$17,0)))+IF(ISERROR(INDEX($AQ$18:$AV$23,MATCH($B40,$AP$18:$AP$23,0),MATCH(C$25,$AQ$17:$AV$17,0))),0,INDEX($AQ$18:$AV$23,MATCH($B40,$AP$18:$AP$23,0),MATCH(C$25,$AQ$17:$AV$17,0)))+IF(ISERROR(INDEX(#REF!,MATCH($B40,#REF!,0),MATCH(C$25,#REF!,0))),0,INDEX(#REF!,MATCH($B40,#REF!,0),MATCH(C$25,#REF!,0)))+IF(ISERROR(INDEX(#REF!,MATCH($B40,#REF!,0),MATCH(C$25,#REF!,0))),0,INDEX(#REF!,MATCH($B40,#REF!,0),MATCH(C$25,#REF!,0)))+IF(ISERROR(INDEX(#REF!,MATCH($B40,#REF!,0),MATCH(C$25,#REF!,0))),0,INDEX(#REF!,MATCH($B40,#REF!,0),MATCH(C$25,#REF!,0)))</f>
        <v>0</v>
      </c>
      <c r="D40" s="101">
        <f>IF(ISERROR(INDEX($C$18:$H$23,MATCH($B40,$B$18:$B$23,0),MATCH(D$25,$C$17:$H$17,0))),0,INDEX($C$18:$H$23,MATCH($B40,$B$18:$B$23,0),MATCH(D$25,$C$17:$H$17,0)))+IF(ISERROR(INDEX($K$18:$P$23,MATCH($B40,$J$18:$J$23,0),MATCH(D$25,$K$17:$P$17,0))),0,INDEX($K$18:$P$23,MATCH($B40,$J$18:$J$23,0),MATCH(D$25,$K$17:$P$17,0)))+IF(ISERROR(INDEX($S$18:$X$23,MATCH($B40,$R$18:$R$23,0),MATCH(D$25,$S$17:$X$17,0))),0,INDEX($S$18:$X$23,MATCH($B40,$R$18:$R$23,0),MATCH(D$25,$S$17:$X$17,0)))+IF(ISERROR(INDEX($AA$18:$AF$23,MATCH($B40,$Z$18:$Z$23,0),MATCH(D$25,$AA$17:$AF$17,0))),0,INDEX($AA$18:$AF$23,MATCH($B40,$Z$18:$Z$23,0),MATCH(D$25,$AA$17:$AF$17,0)))+IF(ISERROR(INDEX($AI$18:$AN$23,MATCH($B40,$AH$18:$AH$23,0),MATCH(D$25,$AI$17:$AN$17,0))),0,INDEX($AI$18:$AN$23,MATCH($B40,$AH$18:$AH$23,0),MATCH(D$25,$AI$17:$AN$17,0)))+IF(ISERROR(INDEX($AQ$18:$AV$23,MATCH($B40,$AP$18:$AP$23,0),MATCH(D$25,$AQ$17:$AV$17,0))),0,INDEX($AQ$18:$AV$23,MATCH($B40,$AP$18:$AP$23,0),MATCH(D$25,$AQ$17:$AV$17,0)))+IF(ISERROR(INDEX(#REF!,MATCH($B40,#REF!,0),MATCH(D$25,#REF!,0))),0,INDEX(#REF!,MATCH($B40,#REF!,0),MATCH(D$25,#REF!,0)))+IF(ISERROR(INDEX(#REF!,MATCH($B40,#REF!,0),MATCH(D$25,#REF!,0))),0,INDEX(#REF!,MATCH($B40,#REF!,0),MATCH(D$25,#REF!,0)))+IF(ISERROR(INDEX(#REF!,MATCH($B40,#REF!,0),MATCH(D$25,#REF!,0))),0,INDEX(#REF!,MATCH($B40,#REF!,0),MATCH(D$25,#REF!,0)))</f>
        <v>0</v>
      </c>
      <c r="E40" s="101">
        <f>IF(ISERROR(INDEX($C$18:$H$23,MATCH($B40,$B$18:$B$23,0),MATCH(E$25,$C$17:$H$17,0))),0,INDEX($C$18:$H$23,MATCH($B40,$B$18:$B$23,0),MATCH(E$25,$C$17:$H$17,0)))+IF(ISERROR(INDEX($K$18:$P$23,MATCH($B40,$J$18:$J$23,0),MATCH(E$25,$K$17:$P$17,0))),0,INDEX($K$18:$P$23,MATCH($B40,$J$18:$J$23,0),MATCH(E$25,$K$17:$P$17,0)))+IF(ISERROR(INDEX($S$18:$X$23,MATCH($B40,$R$18:$R$23,0),MATCH(E$25,$S$17:$X$17,0))),0,INDEX($S$18:$X$23,MATCH($B40,$R$18:$R$23,0),MATCH(E$25,$S$17:$X$17,0)))+IF(ISERROR(INDEX($AA$18:$AF$23,MATCH($B40,$Z$18:$Z$23,0),MATCH(E$25,$AA$17:$AF$17,0))),0,INDEX($AA$18:$AF$23,MATCH($B40,$Z$18:$Z$23,0),MATCH(E$25,$AA$17:$AF$17,0)))+IF(ISERROR(INDEX($AI$18:$AN$23,MATCH($B40,$AH$18:$AH$23,0),MATCH(E$25,$AI$17:$AN$17,0))),0,INDEX($AI$18:$AN$23,MATCH($B40,$AH$18:$AH$23,0),MATCH(E$25,$AI$17:$AN$17,0)))+IF(ISERROR(INDEX($AQ$18:$AV$23,MATCH($B40,$AP$18:$AP$23,0),MATCH(E$25,$AQ$17:$AV$17,0))),0,INDEX($AQ$18:$AV$23,MATCH($B40,$AP$18:$AP$23,0),MATCH(E$25,$AQ$17:$AV$17,0)))+IF(ISERROR(INDEX(#REF!,MATCH($B40,#REF!,0),MATCH(E$25,#REF!,0))),0,INDEX(#REF!,MATCH($B40,#REF!,0),MATCH(E$25,#REF!,0)))+IF(ISERROR(INDEX(#REF!,MATCH($B40,#REF!,0),MATCH(E$25,#REF!,0))),0,INDEX(#REF!,MATCH($B40,#REF!,0),MATCH(E$25,#REF!,0)))+IF(ISERROR(INDEX(#REF!,MATCH($B40,#REF!,0),MATCH(E$25,#REF!,0))),0,INDEX(#REF!,MATCH($B40,#REF!,0),MATCH(E$25,#REF!,0)))</f>
        <v>0</v>
      </c>
      <c r="F40" s="101">
        <f>IF(ISERROR(INDEX($C$18:$H$23,MATCH($B40,$B$18:$B$23,0),MATCH(F$25,$C$17:$H$17,0))),0,INDEX($C$18:$H$23,MATCH($B40,$B$18:$B$23,0),MATCH(F$25,$C$17:$H$17,0)))+IF(ISERROR(INDEX($K$18:$P$23,MATCH($B40,$J$18:$J$23,0),MATCH(F$25,$K$17:$P$17,0))),0,INDEX($K$18:$P$23,MATCH($B40,$J$18:$J$23,0),MATCH(F$25,$K$17:$P$17,0)))+IF(ISERROR(INDEX($S$18:$X$23,MATCH($B40,$R$18:$R$23,0),MATCH(F$25,$S$17:$X$17,0))),0,INDEX($S$18:$X$23,MATCH($B40,$R$18:$R$23,0),MATCH(F$25,$S$17:$X$17,0)))+IF(ISERROR(INDEX($AA$18:$AF$23,MATCH($B40,$Z$18:$Z$23,0),MATCH(F$25,$AA$17:$AF$17,0))),0,INDEX($AA$18:$AF$23,MATCH($B40,$Z$18:$Z$23,0),MATCH(F$25,$AA$17:$AF$17,0)))+IF(ISERROR(INDEX($AI$18:$AN$23,MATCH($B40,$AH$18:$AH$23,0),MATCH(F$25,$AI$17:$AN$17,0))),0,INDEX($AI$18:$AN$23,MATCH($B40,$AH$18:$AH$23,0),MATCH(F$25,$AI$17:$AN$17,0)))+IF(ISERROR(INDEX($AQ$18:$AV$23,MATCH($B40,$AP$18:$AP$23,0),MATCH(F$25,$AQ$17:$AV$17,0))),0,INDEX($AQ$18:$AV$23,MATCH($B40,$AP$18:$AP$23,0),MATCH(F$25,$AQ$17:$AV$17,0)))+IF(ISERROR(INDEX(#REF!,MATCH($B40,#REF!,0),MATCH(F$25,#REF!,0))),0,INDEX(#REF!,MATCH($B40,#REF!,0),MATCH(F$25,#REF!,0)))+IF(ISERROR(INDEX(#REF!,MATCH($B40,#REF!,0),MATCH(F$25,#REF!,0))),0,INDEX(#REF!,MATCH($B40,#REF!,0),MATCH(F$25,#REF!,0)))+IF(ISERROR(INDEX(#REF!,MATCH($B40,#REF!,0),MATCH(F$25,#REF!,0))),0,INDEX(#REF!,MATCH($B40,#REF!,0),MATCH(F$25,#REF!,0)))</f>
        <v>0</v>
      </c>
      <c r="G40" s="101">
        <f>IF(ISERROR(INDEX($C$18:$H$23,MATCH($B40,$B$18:$B$23,0),MATCH(G$25,$C$17:$H$17,0))),0,INDEX($C$18:$H$23,MATCH($B40,$B$18:$B$23,0),MATCH(G$25,$C$17:$H$17,0)))+IF(ISERROR(INDEX($K$18:$P$23,MATCH($B40,$J$18:$J$23,0),MATCH(G$25,$K$17:$P$17,0))),0,INDEX($K$18:$P$23,MATCH($B40,$J$18:$J$23,0),MATCH(G$25,$K$17:$P$17,0)))+IF(ISERROR(INDEX($S$18:$X$23,MATCH($B40,$R$18:$R$23,0),MATCH(G$25,$S$17:$X$17,0))),0,INDEX($S$18:$X$23,MATCH($B40,$R$18:$R$23,0),MATCH(G$25,$S$17:$X$17,0)))+IF(ISERROR(INDEX($AA$18:$AF$23,MATCH($B40,$Z$18:$Z$23,0),MATCH(G$25,$AA$17:$AF$17,0))),0,INDEX($AA$18:$AF$23,MATCH($B40,$Z$18:$Z$23,0),MATCH(G$25,$AA$17:$AF$17,0)))+IF(ISERROR(INDEX($AI$18:$AN$23,MATCH($B40,$AH$18:$AH$23,0),MATCH(G$25,$AI$17:$AN$17,0))),0,INDEX($AI$18:$AN$23,MATCH($B40,$AH$18:$AH$23,0),MATCH(G$25,$AI$17:$AN$17,0)))+IF(ISERROR(INDEX($AQ$18:$AV$23,MATCH($B40,$AP$18:$AP$23,0),MATCH(G$25,$AQ$17:$AV$17,0))),0,INDEX($AQ$18:$AV$23,MATCH($B40,$AP$18:$AP$23,0),MATCH(G$25,$AQ$17:$AV$17,0)))+IF(ISERROR(INDEX(#REF!,MATCH($B40,#REF!,0),MATCH(G$25,#REF!,0))),0,INDEX(#REF!,MATCH($B40,#REF!,0),MATCH(G$25,#REF!,0)))+IF(ISERROR(INDEX(#REF!,MATCH($B40,#REF!,0),MATCH(G$25,#REF!,0))),0,INDEX(#REF!,MATCH($B40,#REF!,0),MATCH(G$25,#REF!,0)))+IF(ISERROR(INDEX(#REF!,MATCH($B40,#REF!,0),MATCH(G$25,#REF!,0))),0,INDEX(#REF!,MATCH($B40,#REF!,0),MATCH(G$25,#REF!,0)))</f>
        <v>0</v>
      </c>
      <c r="H40" s="101">
        <f>IF(ISERROR(INDEX($C$18:$H$23,MATCH($B40,$B$18:$B$23,0),MATCH(H$25,$C$17:$H$17,0))),0,INDEX($C$18:$H$23,MATCH($B40,$B$18:$B$23,0),MATCH(H$25,$C$17:$H$17,0)))+IF(ISERROR(INDEX($K$18:$P$23,MATCH($B40,$J$18:$J$23,0),MATCH(H$25,$K$17:$P$17,0))),0,INDEX($K$18:$P$23,MATCH($B40,$J$18:$J$23,0),MATCH(H$25,$K$17:$P$17,0)))+IF(ISERROR(INDEX($S$18:$X$23,MATCH($B40,$R$18:$R$23,0),MATCH(H$25,$S$17:$X$17,0))),0,INDEX($S$18:$X$23,MATCH($B40,$R$18:$R$23,0),MATCH(H$25,$S$17:$X$17,0)))+IF(ISERROR(INDEX($AA$18:$AF$23,MATCH($B40,$Z$18:$Z$23,0),MATCH(H$25,$AA$17:$AF$17,0))),0,INDEX($AA$18:$AF$23,MATCH($B40,$Z$18:$Z$23,0),MATCH(H$25,$AA$17:$AF$17,0)))+IF(ISERROR(INDEX($AI$18:$AN$23,MATCH($B40,$AH$18:$AH$23,0),MATCH(H$25,$AI$17:$AN$17,0))),0,INDEX($AI$18:$AN$23,MATCH($B40,$AH$18:$AH$23,0),MATCH(H$25,$AI$17:$AN$17,0)))+IF(ISERROR(INDEX($AQ$18:$AV$23,MATCH($B40,$AP$18:$AP$23,0),MATCH(H$25,$AQ$17:$AV$17,0))),0,INDEX($AQ$18:$AV$23,MATCH($B40,$AP$18:$AP$23,0),MATCH(H$25,$AQ$17:$AV$17,0)))+IF(ISERROR(INDEX(#REF!,MATCH($B40,#REF!,0),MATCH(H$25,#REF!,0))),0,INDEX(#REF!,MATCH($B40,#REF!,0),MATCH(H$25,#REF!,0)))+IF(ISERROR(INDEX(#REF!,MATCH($B40,#REF!,0),MATCH(H$25,#REF!,0))),0,INDEX(#REF!,MATCH($B40,#REF!,0),MATCH(H$25,#REF!,0)))+IF(ISERROR(INDEX(#REF!,MATCH($B40,#REF!,0),MATCH(H$25,#REF!,0))),0,INDEX(#REF!,MATCH($B40,#REF!,0),MATCH(H$25,#REF!,0)))</f>
        <v>0</v>
      </c>
      <c r="I40" s="101">
        <f>IF(ISERROR(INDEX($C$18:$H$23,MATCH($B40,$B$18:$B$23,0),MATCH(I$25,$C$17:$H$17,0))),0,INDEX($C$18:$H$23,MATCH($B40,$B$18:$B$23,0),MATCH(I$25,$C$17:$H$17,0)))+IF(ISERROR(INDEX($K$18:$P$23,MATCH($B40,$J$18:$J$23,0),MATCH(I$25,$K$17:$P$17,0))),0,INDEX($K$18:$P$23,MATCH($B40,$J$18:$J$23,0),MATCH(I$25,$K$17:$P$17,0)))+IF(ISERROR(INDEX($S$18:$X$23,MATCH($B40,$R$18:$R$23,0),MATCH(I$25,$S$17:$X$17,0))),0,INDEX($S$18:$X$23,MATCH($B40,$R$18:$R$23,0),MATCH(I$25,$S$17:$X$17,0)))+IF(ISERROR(INDEX($AA$18:$AF$23,MATCH($B40,$Z$18:$Z$23,0),MATCH(I$25,$AA$17:$AF$17,0))),0,INDEX($AA$18:$AF$23,MATCH($B40,$Z$18:$Z$23,0),MATCH(I$25,$AA$17:$AF$17,0)))+IF(ISERROR(INDEX($AI$18:$AN$23,MATCH($B40,$AH$18:$AH$23,0),MATCH(I$25,$AI$17:$AN$17,0))),0,INDEX($AI$18:$AN$23,MATCH($B40,$AH$18:$AH$23,0),MATCH(I$25,$AI$17:$AN$17,0)))+IF(ISERROR(INDEX($AQ$18:$AV$23,MATCH($B40,$AP$18:$AP$23,0),MATCH(I$25,$AQ$17:$AV$17,0))),0,INDEX($AQ$18:$AV$23,MATCH($B40,$AP$18:$AP$23,0),MATCH(I$25,$AQ$17:$AV$17,0)))+IF(ISERROR(INDEX(#REF!,MATCH($B40,#REF!,0),MATCH(I$25,#REF!,0))),0,INDEX(#REF!,MATCH($B40,#REF!,0),MATCH(I$25,#REF!,0)))+IF(ISERROR(INDEX(#REF!,MATCH($B40,#REF!,0),MATCH(I$25,#REF!,0))),0,INDEX(#REF!,MATCH($B40,#REF!,0),MATCH(I$25,#REF!,0)))+IF(ISERROR(INDEX(#REF!,MATCH($B40,#REF!,0),MATCH(I$25,#REF!,0))),0,INDEX(#REF!,MATCH($B40,#REF!,0),MATCH(I$25,#REF!,0)))</f>
        <v>0</v>
      </c>
      <c r="J40" s="101">
        <f>IF(ISERROR(INDEX($C$18:$H$23,MATCH($B40,$B$18:$B$23,0),MATCH(J$25,$C$17:$H$17,0))),0,INDEX($C$18:$H$23,MATCH($B40,$B$18:$B$23,0),MATCH(J$25,$C$17:$H$17,0)))+IF(ISERROR(INDEX($K$18:$P$23,MATCH($B40,$J$18:$J$23,0),MATCH(J$25,$K$17:$P$17,0))),0,INDEX($K$18:$P$23,MATCH($B40,$J$18:$J$23,0),MATCH(J$25,$K$17:$P$17,0)))+IF(ISERROR(INDEX($S$18:$X$23,MATCH($B40,$R$18:$R$23,0),MATCH(J$25,$S$17:$X$17,0))),0,INDEX($S$18:$X$23,MATCH($B40,$R$18:$R$23,0),MATCH(J$25,$S$17:$X$17,0)))+IF(ISERROR(INDEX($AA$18:$AF$23,MATCH($B40,$Z$18:$Z$23,0),MATCH(J$25,$AA$17:$AF$17,0))),0,INDEX($AA$18:$AF$23,MATCH($B40,$Z$18:$Z$23,0),MATCH(J$25,$AA$17:$AF$17,0)))+IF(ISERROR(INDEX($AI$18:$AN$23,MATCH($B40,$AH$18:$AH$23,0),MATCH(J$25,$AI$17:$AN$17,0))),0,INDEX($AI$18:$AN$23,MATCH($B40,$AH$18:$AH$23,0),MATCH(J$25,$AI$17:$AN$17,0)))+IF(ISERROR(INDEX($AQ$18:$AV$23,MATCH($B40,$AP$18:$AP$23,0),MATCH(J$25,$AQ$17:$AV$17,0))),0,INDEX($AQ$18:$AV$23,MATCH($B40,$AP$18:$AP$23,0),MATCH(J$25,$AQ$17:$AV$17,0)))+IF(ISERROR(INDEX(#REF!,MATCH($B40,#REF!,0),MATCH(J$25,#REF!,0))),0,INDEX(#REF!,MATCH($B40,#REF!,0),MATCH(J$25,#REF!,0)))+IF(ISERROR(INDEX(#REF!,MATCH($B40,#REF!,0),MATCH(J$25,#REF!,0))),0,INDEX(#REF!,MATCH($B40,#REF!,0),MATCH(J$25,#REF!,0)))+IF(ISERROR(INDEX(#REF!,MATCH($B40,#REF!,0),MATCH(J$25,#REF!,0))),0,INDEX(#REF!,MATCH($B40,#REF!,0),MATCH(J$25,#REF!,0)))</f>
        <v>0</v>
      </c>
      <c r="K40" s="101">
        <f>IF(ISERROR(INDEX($C$18:$H$23,MATCH($B40,$B$18:$B$23,0),MATCH(K$25,$C$17:$H$17,0))),0,INDEX($C$18:$H$23,MATCH($B40,$B$18:$B$23,0),MATCH(K$25,$C$17:$H$17,0)))+IF(ISERROR(INDEX($K$18:$P$23,MATCH($B40,$J$18:$J$23,0),MATCH(K$25,$K$17:$P$17,0))),0,INDEX($K$18:$P$23,MATCH($B40,$J$18:$J$23,0),MATCH(K$25,$K$17:$P$17,0)))+IF(ISERROR(INDEX($S$18:$X$23,MATCH($B40,$R$18:$R$23,0),MATCH(K$25,$S$17:$X$17,0))),0,INDEX($S$18:$X$23,MATCH($B40,$R$18:$R$23,0),MATCH(K$25,$S$17:$X$17,0)))+IF(ISERROR(INDEX($AA$18:$AF$23,MATCH($B40,$Z$18:$Z$23,0),MATCH(K$25,$AA$17:$AF$17,0))),0,INDEX($AA$18:$AF$23,MATCH($B40,$Z$18:$Z$23,0),MATCH(K$25,$AA$17:$AF$17,0)))+IF(ISERROR(INDEX($AI$18:$AN$23,MATCH($B40,$AH$18:$AH$23,0),MATCH(K$25,$AI$17:$AN$17,0))),0,INDEX($AI$18:$AN$23,MATCH($B40,$AH$18:$AH$23,0),MATCH(K$25,$AI$17:$AN$17,0)))+IF(ISERROR(INDEX($AQ$18:$AV$23,MATCH($B40,$AP$18:$AP$23,0),MATCH(K$25,$AQ$17:$AV$17,0))),0,INDEX($AQ$18:$AV$23,MATCH($B40,$AP$18:$AP$23,0),MATCH(K$25,$AQ$17:$AV$17,0)))+IF(ISERROR(INDEX(#REF!,MATCH($B40,#REF!,0),MATCH(K$25,#REF!,0))),0,INDEX(#REF!,MATCH($B40,#REF!,0),MATCH(K$25,#REF!,0)))+IF(ISERROR(INDEX(#REF!,MATCH($B40,#REF!,0),MATCH(K$25,#REF!,0))),0,INDEX(#REF!,MATCH($B40,#REF!,0),MATCH(K$25,#REF!,0)))+IF(ISERROR(INDEX(#REF!,MATCH($B40,#REF!,0),MATCH(K$25,#REF!,0))),0,INDEX(#REF!,MATCH($B40,#REF!,0),MATCH(K$25,#REF!,0)))</f>
        <v>0</v>
      </c>
      <c r="L40" s="101">
        <f>IF(ISERROR(INDEX($C$18:$H$23,MATCH($B40,$B$18:$B$23,0),MATCH(L$25,$C$17:$H$17,0))),0,INDEX($C$18:$H$23,MATCH($B40,$B$18:$B$23,0),MATCH(L$25,$C$17:$H$17,0)))+IF(ISERROR(INDEX($K$18:$P$23,MATCH($B40,$J$18:$J$23,0),MATCH(L$25,$K$17:$P$17,0))),0,INDEX($K$18:$P$23,MATCH($B40,$J$18:$J$23,0),MATCH(L$25,$K$17:$P$17,0)))+IF(ISERROR(INDEX($S$18:$X$23,MATCH($B40,$R$18:$R$23,0),MATCH(L$25,$S$17:$X$17,0))),0,INDEX($S$18:$X$23,MATCH($B40,$R$18:$R$23,0),MATCH(L$25,$S$17:$X$17,0)))+IF(ISERROR(INDEX($AA$18:$AF$23,MATCH($B40,$Z$18:$Z$23,0),MATCH(L$25,$AA$17:$AF$17,0))),0,INDEX($AA$18:$AF$23,MATCH($B40,$Z$18:$Z$23,0),MATCH(L$25,$AA$17:$AF$17,0)))+IF(ISERROR(INDEX($AI$18:$AN$23,MATCH($B40,$AH$18:$AH$23,0),MATCH(L$25,$AI$17:$AN$17,0))),0,INDEX($AI$18:$AN$23,MATCH($B40,$AH$18:$AH$23,0),MATCH(L$25,$AI$17:$AN$17,0)))+IF(ISERROR(INDEX($AQ$18:$AV$23,MATCH($B40,$AP$18:$AP$23,0),MATCH(L$25,$AQ$17:$AV$17,0))),0,INDEX($AQ$18:$AV$23,MATCH($B40,$AP$18:$AP$23,0),MATCH(L$25,$AQ$17:$AV$17,0)))+IF(ISERROR(INDEX(#REF!,MATCH($B40,#REF!,0),MATCH(L$25,#REF!,0))),0,INDEX(#REF!,MATCH($B40,#REF!,0),MATCH(L$25,#REF!,0)))+IF(ISERROR(INDEX(#REF!,MATCH($B40,#REF!,0),MATCH(L$25,#REF!,0))),0,INDEX(#REF!,MATCH($B40,#REF!,0),MATCH(L$25,#REF!,0)))+IF(ISERROR(INDEX(#REF!,MATCH($B40,#REF!,0),MATCH(L$25,#REF!,0))),0,INDEX(#REF!,MATCH($B40,#REF!,0),MATCH(L$25,#REF!,0)))</f>
        <v>0</v>
      </c>
      <c r="M40" s="101">
        <f>IF(ISERROR(INDEX($C$18:$H$23,MATCH($B40,$B$18:$B$23,0),MATCH(M$25,$C$17:$H$17,0))),0,INDEX($C$18:$H$23,MATCH($B40,$B$18:$B$23,0),MATCH(M$25,$C$17:$H$17,0)))+IF(ISERROR(INDEX($K$18:$P$23,MATCH($B40,$J$18:$J$23,0),MATCH(M$25,$K$17:$P$17,0))),0,INDEX($K$18:$P$23,MATCH($B40,$J$18:$J$23,0),MATCH(M$25,$K$17:$P$17,0)))+IF(ISERROR(INDEX($S$18:$X$23,MATCH($B40,$R$18:$R$23,0),MATCH(M$25,$S$17:$X$17,0))),0,INDEX($S$18:$X$23,MATCH($B40,$R$18:$R$23,0),MATCH(M$25,$S$17:$X$17,0)))+IF(ISERROR(INDEX($AA$18:$AF$23,MATCH($B40,$Z$18:$Z$23,0),MATCH(M$25,$AA$17:$AF$17,0))),0,INDEX($AA$18:$AF$23,MATCH($B40,$Z$18:$Z$23,0),MATCH(M$25,$AA$17:$AF$17,0)))+IF(ISERROR(INDEX($AI$18:$AN$23,MATCH($B40,$AH$18:$AH$23,0),MATCH(M$25,$AI$17:$AN$17,0))),0,INDEX($AI$18:$AN$23,MATCH($B40,$AH$18:$AH$23,0),MATCH(M$25,$AI$17:$AN$17,0)))+IF(ISERROR(INDEX($AQ$18:$AV$23,MATCH($B40,$AP$18:$AP$23,0),MATCH(M$25,$AQ$17:$AV$17,0))),0,INDEX($AQ$18:$AV$23,MATCH($B40,$AP$18:$AP$23,0),MATCH(M$25,$AQ$17:$AV$17,0)))+IF(ISERROR(INDEX(#REF!,MATCH($B40,#REF!,0),MATCH(M$25,#REF!,0))),0,INDEX(#REF!,MATCH($B40,#REF!,0),MATCH(M$25,#REF!,0)))+IF(ISERROR(INDEX(#REF!,MATCH($B40,#REF!,0),MATCH(M$25,#REF!,0))),0,INDEX(#REF!,MATCH($B40,#REF!,0),MATCH(M$25,#REF!,0)))+IF(ISERROR(INDEX(#REF!,MATCH($B40,#REF!,0),MATCH(M$25,#REF!,0))),0,INDEX(#REF!,MATCH($B40,#REF!,0),MATCH(M$25,#REF!,0)))</f>
        <v>0</v>
      </c>
      <c r="N40" s="101">
        <f>IF(ISERROR(INDEX($C$18:$H$23,MATCH($B40,$B$18:$B$23,0),MATCH(N$25,$C$17:$H$17,0))),0,INDEX($C$18:$H$23,MATCH($B40,$B$18:$B$23,0),MATCH(N$25,$C$17:$H$17,0)))+IF(ISERROR(INDEX($K$18:$P$23,MATCH($B40,$J$18:$J$23,0),MATCH(N$25,$K$17:$P$17,0))),0,INDEX($K$18:$P$23,MATCH($B40,$J$18:$J$23,0),MATCH(N$25,$K$17:$P$17,0)))+IF(ISERROR(INDEX($S$18:$X$23,MATCH($B40,$R$18:$R$23,0),MATCH(N$25,$S$17:$X$17,0))),0,INDEX($S$18:$X$23,MATCH($B40,$R$18:$R$23,0),MATCH(N$25,$S$17:$X$17,0)))+IF(ISERROR(INDEX($AA$18:$AF$23,MATCH($B40,$Z$18:$Z$23,0),MATCH(N$25,$AA$17:$AF$17,0))),0,INDEX($AA$18:$AF$23,MATCH($B40,$Z$18:$Z$23,0),MATCH(N$25,$AA$17:$AF$17,0)))+IF(ISERROR(INDEX($AI$18:$AN$23,MATCH($B40,$AH$18:$AH$23,0),MATCH(N$25,$AI$17:$AN$17,0))),0,INDEX($AI$18:$AN$23,MATCH($B40,$AH$18:$AH$23,0),MATCH(N$25,$AI$17:$AN$17,0)))+IF(ISERROR(INDEX($AQ$18:$AV$23,MATCH($B40,$AP$18:$AP$23,0),MATCH(N$25,$AQ$17:$AV$17,0))),0,INDEX($AQ$18:$AV$23,MATCH($B40,$AP$18:$AP$23,0),MATCH(N$25,$AQ$17:$AV$17,0)))+IF(ISERROR(INDEX(#REF!,MATCH($B40,#REF!,0),MATCH(N$25,#REF!,0))),0,INDEX(#REF!,MATCH($B40,#REF!,0),MATCH(N$25,#REF!,0)))+IF(ISERROR(INDEX(#REF!,MATCH($B40,#REF!,0),MATCH(N$25,#REF!,0))),0,INDEX(#REF!,MATCH($B40,#REF!,0),MATCH(N$25,#REF!,0)))+IF(ISERROR(INDEX(#REF!,MATCH($B40,#REF!,0),MATCH(N$25,#REF!,0))),0,INDEX(#REF!,MATCH($B40,#REF!,0),MATCH(N$25,#REF!,0)))</f>
        <v>0</v>
      </c>
      <c r="O40" s="101">
        <f>IF(ISERROR(INDEX($C$18:$H$23,MATCH($B40,$B$18:$B$23,0),MATCH(O$25,$C$17:$H$17,0))),0,INDEX($C$18:$H$23,MATCH($B40,$B$18:$B$23,0),MATCH(O$25,$C$17:$H$17,0)))+IF(ISERROR(INDEX($K$18:$P$23,MATCH($B40,$J$18:$J$23,0),MATCH(O$25,$K$17:$P$17,0))),0,INDEX($K$18:$P$23,MATCH($B40,$J$18:$J$23,0),MATCH(O$25,$K$17:$P$17,0)))+IF(ISERROR(INDEX($S$18:$X$23,MATCH($B40,$R$18:$R$23,0),MATCH(O$25,$S$17:$X$17,0))),0,INDEX($S$18:$X$23,MATCH($B40,$R$18:$R$23,0),MATCH(O$25,$S$17:$X$17,0)))+IF(ISERROR(INDEX($AA$18:$AF$23,MATCH($B40,$Z$18:$Z$23,0),MATCH(O$25,$AA$17:$AF$17,0))),0,INDEX($AA$18:$AF$23,MATCH($B40,$Z$18:$Z$23,0),MATCH(O$25,$AA$17:$AF$17,0)))+IF(ISERROR(INDEX($AI$18:$AN$23,MATCH($B40,$AH$18:$AH$23,0),MATCH(O$25,$AI$17:$AN$17,0))),0,INDEX($AI$18:$AN$23,MATCH($B40,$AH$18:$AH$23,0),MATCH(O$25,$AI$17:$AN$17,0)))+IF(ISERROR(INDEX($AQ$18:$AV$23,MATCH($B40,$AP$18:$AP$23,0),MATCH(O$25,$AQ$17:$AV$17,0))),0,INDEX($AQ$18:$AV$23,MATCH($B40,$AP$18:$AP$23,0),MATCH(O$25,$AQ$17:$AV$17,0)))+IF(ISERROR(INDEX(#REF!,MATCH($B40,#REF!,0),MATCH(O$25,#REF!,0))),0,INDEX(#REF!,MATCH($B40,#REF!,0),MATCH(O$25,#REF!,0)))+IF(ISERROR(INDEX(#REF!,MATCH($B40,#REF!,0),MATCH(O$25,#REF!,0))),0,INDEX(#REF!,MATCH($B40,#REF!,0),MATCH(O$25,#REF!,0)))+IF(ISERROR(INDEX(#REF!,MATCH($B40,#REF!,0),MATCH(O$25,#REF!,0))),0,INDEX(#REF!,MATCH($B40,#REF!,0),MATCH(O$25,#REF!,0)))</f>
        <v>0</v>
      </c>
      <c r="P40" s="101">
        <f>IF(ISERROR(INDEX($C$18:$H$23,MATCH($B40,$B$18:$B$23,0),MATCH(P$25,$C$17:$H$17,0))),0,INDEX($C$18:$H$23,MATCH($B40,$B$18:$B$23,0),MATCH(P$25,$C$17:$H$17,0)))+IF(ISERROR(INDEX($K$18:$P$23,MATCH($B40,$J$18:$J$23,0),MATCH(P$25,$K$17:$P$17,0))),0,INDEX($K$18:$P$23,MATCH($B40,$J$18:$J$23,0),MATCH(P$25,$K$17:$P$17,0)))+IF(ISERROR(INDEX($S$18:$X$23,MATCH($B40,$R$18:$R$23,0),MATCH(P$25,$S$17:$X$17,0))),0,INDEX($S$18:$X$23,MATCH($B40,$R$18:$R$23,0),MATCH(P$25,$S$17:$X$17,0)))+IF(ISERROR(INDEX($AA$18:$AF$23,MATCH($B40,$Z$18:$Z$23,0),MATCH(P$25,$AA$17:$AF$17,0))),0,INDEX($AA$18:$AF$23,MATCH($B40,$Z$18:$Z$23,0),MATCH(P$25,$AA$17:$AF$17,0)))+IF(ISERROR(INDEX($AI$18:$AN$23,MATCH($B40,$AH$18:$AH$23,0),MATCH(P$25,$AI$17:$AN$17,0))),0,INDEX($AI$18:$AN$23,MATCH($B40,$AH$18:$AH$23,0),MATCH(P$25,$AI$17:$AN$17,0)))+IF(ISERROR(INDEX($AQ$18:$AV$23,MATCH($B40,$AP$18:$AP$23,0),MATCH(P$25,$AQ$17:$AV$17,0))),0,INDEX($AQ$18:$AV$23,MATCH($B40,$AP$18:$AP$23,0),MATCH(P$25,$AQ$17:$AV$17,0)))+IF(ISERROR(INDEX(#REF!,MATCH($B40,#REF!,0),MATCH(P$25,#REF!,0))),0,INDEX(#REF!,MATCH($B40,#REF!,0),MATCH(P$25,#REF!,0)))+IF(ISERROR(INDEX(#REF!,MATCH($B40,#REF!,0),MATCH(P$25,#REF!,0))),0,INDEX(#REF!,MATCH($B40,#REF!,0),MATCH(P$25,#REF!,0)))+IF(ISERROR(INDEX(#REF!,MATCH($B40,#REF!,0),MATCH(P$25,#REF!,0))),0,INDEX(#REF!,MATCH($B40,#REF!,0),MATCH(P$25,#REF!,0)))</f>
        <v>0</v>
      </c>
      <c r="Q40" s="101">
        <f>IF(ISERROR(INDEX($C$18:$H$23,MATCH($B40,$B$18:$B$23,0),MATCH(Q$25,$C$17:$H$17,0))),0,INDEX($C$18:$H$23,MATCH($B40,$B$18:$B$23,0),MATCH(Q$25,$C$17:$H$17,0)))+IF(ISERROR(INDEX($K$18:$P$23,MATCH($B40,$J$18:$J$23,0),MATCH(Q$25,$K$17:$P$17,0))),0,INDEX($K$18:$P$23,MATCH($B40,$J$18:$J$23,0),MATCH(Q$25,$K$17:$P$17,0)))+IF(ISERROR(INDEX($S$18:$X$23,MATCH($B40,$R$18:$R$23,0),MATCH(Q$25,$S$17:$X$17,0))),0,INDEX($S$18:$X$23,MATCH($B40,$R$18:$R$23,0),MATCH(Q$25,$S$17:$X$17,0)))+IF(ISERROR(INDEX($AA$18:$AF$23,MATCH($B40,$Z$18:$Z$23,0),MATCH(Q$25,$AA$17:$AF$17,0))),0,INDEX($AA$18:$AF$23,MATCH($B40,$Z$18:$Z$23,0),MATCH(Q$25,$AA$17:$AF$17,0)))+IF(ISERROR(INDEX($AI$18:$AN$23,MATCH($B40,$AH$18:$AH$23,0),MATCH(Q$25,$AI$17:$AN$17,0))),0,INDEX($AI$18:$AN$23,MATCH($B40,$AH$18:$AH$23,0),MATCH(Q$25,$AI$17:$AN$17,0)))+IF(ISERROR(INDEX($AQ$18:$AV$23,MATCH($B40,$AP$18:$AP$23,0),MATCH(Q$25,$AQ$17:$AV$17,0))),0,INDEX($AQ$18:$AV$23,MATCH($B40,$AP$18:$AP$23,0),MATCH(Q$25,$AQ$17:$AV$17,0)))+IF(ISERROR(INDEX(#REF!,MATCH($B40,#REF!,0),MATCH(Q$25,#REF!,0))),0,INDEX(#REF!,MATCH($B40,#REF!,0),MATCH(Q$25,#REF!,0)))+IF(ISERROR(INDEX(#REF!,MATCH($B40,#REF!,0),MATCH(Q$25,#REF!,0))),0,INDEX(#REF!,MATCH($B40,#REF!,0),MATCH(Q$25,#REF!,0)))+IF(ISERROR(INDEX(#REF!,MATCH($B40,#REF!,0),MATCH(Q$25,#REF!,0))),0,INDEX(#REF!,MATCH($B40,#REF!,0),MATCH(Q$25,#REF!,0)))</f>
        <v>0</v>
      </c>
      <c r="R40" s="101">
        <f>IF(ISERROR(INDEX($C$18:$H$23,MATCH($B40,$B$18:$B$23,0),MATCH(R$25,$C$17:$H$17,0))),0,INDEX($C$18:$H$23,MATCH($B40,$B$18:$B$23,0),MATCH(R$25,$C$17:$H$17,0)))+IF(ISERROR(INDEX($K$18:$P$23,MATCH($B40,$J$18:$J$23,0),MATCH(R$25,$K$17:$P$17,0))),0,INDEX($K$18:$P$23,MATCH($B40,$J$18:$J$23,0),MATCH(R$25,$K$17:$P$17,0)))+IF(ISERROR(INDEX($S$18:$X$23,MATCH($B40,$R$18:$R$23,0),MATCH(R$25,$S$17:$X$17,0))),0,INDEX($S$18:$X$23,MATCH($B40,$R$18:$R$23,0),MATCH(R$25,$S$17:$X$17,0)))+IF(ISERROR(INDEX($AA$18:$AF$23,MATCH($B40,$Z$18:$Z$23,0),MATCH(R$25,$AA$17:$AF$17,0))),0,INDEX($AA$18:$AF$23,MATCH($B40,$Z$18:$Z$23,0),MATCH(R$25,$AA$17:$AF$17,0)))+IF(ISERROR(INDEX($AI$18:$AN$23,MATCH($B40,$AH$18:$AH$23,0),MATCH(R$25,$AI$17:$AN$17,0))),0,INDEX($AI$18:$AN$23,MATCH($B40,$AH$18:$AH$23,0),MATCH(R$25,$AI$17:$AN$17,0)))+IF(ISERROR(INDEX($AQ$18:$AV$23,MATCH($B40,$AP$18:$AP$23,0),MATCH(R$25,$AQ$17:$AV$17,0))),0,INDEX($AQ$18:$AV$23,MATCH($B40,$AP$18:$AP$23,0),MATCH(R$25,$AQ$17:$AV$17,0)))+IF(ISERROR(INDEX(#REF!,MATCH($B40,#REF!,0),MATCH(R$25,#REF!,0))),0,INDEX(#REF!,MATCH($B40,#REF!,0),MATCH(R$25,#REF!,0)))+IF(ISERROR(INDEX(#REF!,MATCH($B40,#REF!,0),MATCH(R$25,#REF!,0))),0,INDEX(#REF!,MATCH($B40,#REF!,0),MATCH(R$25,#REF!,0)))+IF(ISERROR(INDEX(#REF!,MATCH($B40,#REF!,0),MATCH(R$25,#REF!,0))),0,INDEX(#REF!,MATCH($B40,#REF!,0),MATCH(R$25,#REF!,0)))</f>
        <v>0</v>
      </c>
      <c r="S40" s="101">
        <f>IF(ISERROR(INDEX($C$18:$H$23,MATCH($B40,$B$18:$B$23,0),MATCH(S$25,$C$17:$H$17,0))),0,INDEX($C$18:$H$23,MATCH($B40,$B$18:$B$23,0),MATCH(S$25,$C$17:$H$17,0)))+IF(ISERROR(INDEX($K$18:$P$23,MATCH($B40,$J$18:$J$23,0),MATCH(S$25,$K$17:$P$17,0))),0,INDEX($K$18:$P$23,MATCH($B40,$J$18:$J$23,0),MATCH(S$25,$K$17:$P$17,0)))+IF(ISERROR(INDEX($S$18:$X$23,MATCH($B40,$R$18:$R$23,0),MATCH(S$25,$S$17:$X$17,0))),0,INDEX($S$18:$X$23,MATCH($B40,$R$18:$R$23,0),MATCH(S$25,$S$17:$X$17,0)))+IF(ISERROR(INDEX($AA$18:$AF$23,MATCH($B40,$Z$18:$Z$23,0),MATCH(S$25,$AA$17:$AF$17,0))),0,INDEX($AA$18:$AF$23,MATCH($B40,$Z$18:$Z$23,0),MATCH(S$25,$AA$17:$AF$17,0)))+IF(ISERROR(INDEX($AI$18:$AN$23,MATCH($B40,$AH$18:$AH$23,0),MATCH(S$25,$AI$17:$AN$17,0))),0,INDEX($AI$18:$AN$23,MATCH($B40,$AH$18:$AH$23,0),MATCH(S$25,$AI$17:$AN$17,0)))+IF(ISERROR(INDEX($AQ$18:$AV$23,MATCH($B40,$AP$18:$AP$23,0),MATCH(S$25,$AQ$17:$AV$17,0))),0,INDEX($AQ$18:$AV$23,MATCH($B40,$AP$18:$AP$23,0),MATCH(S$25,$AQ$17:$AV$17,0)))+IF(ISERROR(INDEX(#REF!,MATCH($B40,#REF!,0),MATCH(S$25,#REF!,0))),0,INDEX(#REF!,MATCH($B40,#REF!,0),MATCH(S$25,#REF!,0)))+IF(ISERROR(INDEX(#REF!,MATCH($B40,#REF!,0),MATCH(S$25,#REF!,0))),0,INDEX(#REF!,MATCH($B40,#REF!,0),MATCH(S$25,#REF!,0)))+IF(ISERROR(INDEX(#REF!,MATCH($B40,#REF!,0),MATCH(S$25,#REF!,0))),0,INDEX(#REF!,MATCH($B40,#REF!,0),MATCH(S$25,#REF!,0)))</f>
        <v>0</v>
      </c>
      <c r="T40" s="101">
        <f>IF(ISERROR(INDEX($C$18:$H$23,MATCH($B40,$B$18:$B$23,0),MATCH(T$25,$C$17:$H$17,0))),0,INDEX($C$18:$H$23,MATCH($B40,$B$18:$B$23,0),MATCH(T$25,$C$17:$H$17,0)))+IF(ISERROR(INDEX($K$18:$P$23,MATCH($B40,$J$18:$J$23,0),MATCH(T$25,$K$17:$P$17,0))),0,INDEX($K$18:$P$23,MATCH($B40,$J$18:$J$23,0),MATCH(T$25,$K$17:$P$17,0)))+IF(ISERROR(INDEX($S$18:$X$23,MATCH($B40,$R$18:$R$23,0),MATCH(T$25,$S$17:$X$17,0))),0,INDEX($S$18:$X$23,MATCH($B40,$R$18:$R$23,0),MATCH(T$25,$S$17:$X$17,0)))+IF(ISERROR(INDEX($AA$18:$AF$23,MATCH($B40,$Z$18:$Z$23,0),MATCH(T$25,$AA$17:$AF$17,0))),0,INDEX($AA$18:$AF$23,MATCH($B40,$Z$18:$Z$23,0),MATCH(T$25,$AA$17:$AF$17,0)))+IF(ISERROR(INDEX($AI$18:$AN$23,MATCH($B40,$AH$18:$AH$23,0),MATCH(T$25,$AI$17:$AN$17,0))),0,INDEX($AI$18:$AN$23,MATCH($B40,$AH$18:$AH$23,0),MATCH(T$25,$AI$17:$AN$17,0)))+IF(ISERROR(INDEX($AQ$18:$AV$23,MATCH($B40,$AP$18:$AP$23,0),MATCH(T$25,$AQ$17:$AV$17,0))),0,INDEX($AQ$18:$AV$23,MATCH($B40,$AP$18:$AP$23,0),MATCH(T$25,$AQ$17:$AV$17,0)))+IF(ISERROR(INDEX(#REF!,MATCH($B40,#REF!,0),MATCH(T$25,#REF!,0))),0,INDEX(#REF!,MATCH($B40,#REF!,0),MATCH(T$25,#REF!,0)))+IF(ISERROR(INDEX(#REF!,MATCH($B40,#REF!,0),MATCH(T$25,#REF!,0))),0,INDEX(#REF!,MATCH($B40,#REF!,0),MATCH(T$25,#REF!,0)))+IF(ISERROR(INDEX(#REF!,MATCH($B40,#REF!,0),MATCH(T$25,#REF!,0))),0,INDEX(#REF!,MATCH($B40,#REF!,0),MATCH(T$25,#REF!,0)))</f>
        <v>0</v>
      </c>
      <c r="U40" s="101">
        <f>IF(ISERROR(INDEX($C$18:$H$23,MATCH($B40,$B$18:$B$23,0),MATCH(U$25,$C$17:$H$17,0))),0,INDEX($C$18:$H$23,MATCH($B40,$B$18:$B$23,0),MATCH(U$25,$C$17:$H$17,0)))+IF(ISERROR(INDEX($K$18:$P$23,MATCH($B40,$J$18:$J$23,0),MATCH(U$25,$K$17:$P$17,0))),0,INDEX($K$18:$P$23,MATCH($B40,$J$18:$J$23,0),MATCH(U$25,$K$17:$P$17,0)))+IF(ISERROR(INDEX($S$18:$X$23,MATCH($B40,$R$18:$R$23,0),MATCH(U$25,$S$17:$X$17,0))),0,INDEX($S$18:$X$23,MATCH($B40,$R$18:$R$23,0),MATCH(U$25,$S$17:$X$17,0)))+IF(ISERROR(INDEX($AA$18:$AF$23,MATCH($B40,$Z$18:$Z$23,0),MATCH(U$25,$AA$17:$AF$17,0))),0,INDEX($AA$18:$AF$23,MATCH($B40,$Z$18:$Z$23,0),MATCH(U$25,$AA$17:$AF$17,0)))+IF(ISERROR(INDEX($AI$18:$AN$23,MATCH($B40,$AH$18:$AH$23,0),MATCH(U$25,$AI$17:$AN$17,0))),0,INDEX($AI$18:$AN$23,MATCH($B40,$AH$18:$AH$23,0),MATCH(U$25,$AI$17:$AN$17,0)))+IF(ISERROR(INDEX($AQ$18:$AV$23,MATCH($B40,$AP$18:$AP$23,0),MATCH(U$25,$AQ$17:$AV$17,0))),0,INDEX($AQ$18:$AV$23,MATCH($B40,$AP$18:$AP$23,0),MATCH(U$25,$AQ$17:$AV$17,0)))+IF(ISERROR(INDEX(#REF!,MATCH($B40,#REF!,0),MATCH(U$25,#REF!,0))),0,INDEX(#REF!,MATCH($B40,#REF!,0),MATCH(U$25,#REF!,0)))+IF(ISERROR(INDEX(#REF!,MATCH($B40,#REF!,0),MATCH(U$25,#REF!,0))),0,INDEX(#REF!,MATCH($B40,#REF!,0),MATCH(U$25,#REF!,0)))+IF(ISERROR(INDEX(#REF!,MATCH($B40,#REF!,0),MATCH(U$25,#REF!,0))),0,INDEX(#REF!,MATCH($B40,#REF!,0),MATCH(U$25,#REF!,0)))</f>
        <v>0</v>
      </c>
      <c r="V40" s="101">
        <f>IF(ISERROR(INDEX($C$18:$H$23,MATCH($B40,$B$18:$B$23,0),MATCH(V$25,$C$17:$H$17,0))),0,INDEX($C$18:$H$23,MATCH($B40,$B$18:$B$23,0),MATCH(V$25,$C$17:$H$17,0)))+IF(ISERROR(INDEX($K$18:$P$23,MATCH($B40,$J$18:$J$23,0),MATCH(V$25,$K$17:$P$17,0))),0,INDEX($K$18:$P$23,MATCH($B40,$J$18:$J$23,0),MATCH(V$25,$K$17:$P$17,0)))+IF(ISERROR(INDEX($S$18:$X$23,MATCH($B40,$R$18:$R$23,0),MATCH(V$25,$S$17:$X$17,0))),0,INDEX($S$18:$X$23,MATCH($B40,$R$18:$R$23,0),MATCH(V$25,$S$17:$X$17,0)))+IF(ISERROR(INDEX($AA$18:$AF$23,MATCH($B40,$Z$18:$Z$23,0),MATCH(V$25,$AA$17:$AF$17,0))),0,INDEX($AA$18:$AF$23,MATCH($B40,$Z$18:$Z$23,0),MATCH(V$25,$AA$17:$AF$17,0)))+IF(ISERROR(INDEX($AI$18:$AN$23,MATCH($B40,$AH$18:$AH$23,0),MATCH(V$25,$AI$17:$AN$17,0))),0,INDEX($AI$18:$AN$23,MATCH($B40,$AH$18:$AH$23,0),MATCH(V$25,$AI$17:$AN$17,0)))+IF(ISERROR(INDEX($AQ$18:$AV$23,MATCH($B40,$AP$18:$AP$23,0),MATCH(V$25,$AQ$17:$AV$17,0))),0,INDEX($AQ$18:$AV$23,MATCH($B40,$AP$18:$AP$23,0),MATCH(V$25,$AQ$17:$AV$17,0)))+IF(ISERROR(INDEX(#REF!,MATCH($B40,#REF!,0),MATCH(V$25,#REF!,0))),0,INDEX(#REF!,MATCH($B40,#REF!,0),MATCH(V$25,#REF!,0)))+IF(ISERROR(INDEX(#REF!,MATCH($B40,#REF!,0),MATCH(V$25,#REF!,0))),0,INDEX(#REF!,MATCH($B40,#REF!,0),MATCH(V$25,#REF!,0)))+IF(ISERROR(INDEX(#REF!,MATCH($B40,#REF!,0),MATCH(V$25,#REF!,0))),0,INDEX(#REF!,MATCH($B40,#REF!,0),MATCH(V$25,#REF!,0)))</f>
        <v>0</v>
      </c>
      <c r="W40" s="101">
        <f>IF(ISERROR(INDEX($C$18:$H$23,MATCH($B40,$B$18:$B$23,0),MATCH(W$25,$C$17:$H$17,0))),0,INDEX($C$18:$H$23,MATCH($B40,$B$18:$B$23,0),MATCH(W$25,$C$17:$H$17,0)))+IF(ISERROR(INDEX($K$18:$P$23,MATCH($B40,$J$18:$J$23,0),MATCH(W$25,$K$17:$P$17,0))),0,INDEX($K$18:$P$23,MATCH($B40,$J$18:$J$23,0),MATCH(W$25,$K$17:$P$17,0)))+IF(ISERROR(INDEX($S$18:$X$23,MATCH($B40,$R$18:$R$23,0),MATCH(W$25,$S$17:$X$17,0))),0,INDEX($S$18:$X$23,MATCH($B40,$R$18:$R$23,0),MATCH(W$25,$S$17:$X$17,0)))+IF(ISERROR(INDEX($AA$18:$AF$23,MATCH($B40,$Z$18:$Z$23,0),MATCH(W$25,$AA$17:$AF$17,0))),0,INDEX($AA$18:$AF$23,MATCH($B40,$Z$18:$Z$23,0),MATCH(W$25,$AA$17:$AF$17,0)))+IF(ISERROR(INDEX($AI$18:$AN$23,MATCH($B40,$AH$18:$AH$23,0),MATCH(W$25,$AI$17:$AN$17,0))),0,INDEX($AI$18:$AN$23,MATCH($B40,$AH$18:$AH$23,0),MATCH(W$25,$AI$17:$AN$17,0)))+IF(ISERROR(INDEX($AQ$18:$AV$23,MATCH($B40,$AP$18:$AP$23,0),MATCH(W$25,$AQ$17:$AV$17,0))),0,INDEX($AQ$18:$AV$23,MATCH($B40,$AP$18:$AP$23,0),MATCH(W$25,$AQ$17:$AV$17,0)))+IF(ISERROR(INDEX(#REF!,MATCH($B40,#REF!,0),MATCH(W$25,#REF!,0))),0,INDEX(#REF!,MATCH($B40,#REF!,0),MATCH(W$25,#REF!,0)))+IF(ISERROR(INDEX(#REF!,MATCH($B40,#REF!,0),MATCH(W$25,#REF!,0))),0,INDEX(#REF!,MATCH($B40,#REF!,0),MATCH(W$25,#REF!,0)))+IF(ISERROR(INDEX(#REF!,MATCH($B40,#REF!,0),MATCH(W$25,#REF!,0))),0,INDEX(#REF!,MATCH($B40,#REF!,0),MATCH(W$25,#REF!,0)))</f>
        <v>0</v>
      </c>
      <c r="X40" s="87"/>
      <c r="Y40" s="87"/>
      <c r="Z40" s="87"/>
      <c r="AA40" s="87"/>
      <c r="AB40" s="87"/>
      <c r="AC40" s="87"/>
      <c r="AD40" s="87"/>
      <c r="AE40" s="87"/>
      <c r="AF40" s="87"/>
      <c r="AG40" s="87"/>
    </row>
    <row r="41" spans="1:45" hidden="1" outlineLevel="1" x14ac:dyDescent="0.25">
      <c r="B41" s="98">
        <v>16</v>
      </c>
      <c r="C41" s="103">
        <f>IF(ISERROR(INDEX($C$18:$H$23,MATCH($B41,$B$18:$B$23,0),MATCH(C$25,$C$17:$H$17,0))),0,INDEX($C$18:$H$23,MATCH($B41,$B$18:$B$23,0),MATCH(C$25,$C$17:$H$17,0)))+IF(ISERROR(INDEX($K$18:$P$23,MATCH($B41,$J$18:$J$23,0),MATCH(C$25,$K$17:$P$17,0))),0,INDEX($K$18:$P$23,MATCH($B41,$J$18:$J$23,0),MATCH(C$25,$K$17:$P$17,0)))+IF(ISERROR(INDEX($S$18:$X$23,MATCH($B41,$R$18:$R$23,0),MATCH(C$25,$S$17:$X$17,0))),0,INDEX($S$18:$X$23,MATCH($B41,$R$18:$R$23,0),MATCH(C$25,$S$17:$X$17,0)))+IF(ISERROR(INDEX($AA$18:$AF$23,MATCH($B41,$Z$18:$Z$23,0),MATCH(C$25,$AA$17:$AF$17,0))),0,INDEX($AA$18:$AF$23,MATCH($B41,$Z$18:$Z$23,0),MATCH(C$25,$AA$17:$AF$17,0)))+IF(ISERROR(INDEX($AI$18:$AN$23,MATCH($B41,$AH$18:$AH$23,0),MATCH(C$25,$AI$17:$AN$17,0))),0,INDEX($AI$18:$AN$23,MATCH($B41,$AH$18:$AH$23,0),MATCH(C$25,$AI$17:$AN$17,0)))+IF(ISERROR(INDEX($AQ$18:$AV$23,MATCH($B41,$AP$18:$AP$23,0),MATCH(C$25,$AQ$17:$AV$17,0))),0,INDEX($AQ$18:$AV$23,MATCH($B41,$AP$18:$AP$23,0),MATCH(C$25,$AQ$17:$AV$17,0)))+IF(ISERROR(INDEX(#REF!,MATCH($B41,#REF!,0),MATCH(C$25,#REF!,0))),0,INDEX(#REF!,MATCH($B41,#REF!,0),MATCH(C$25,#REF!,0)))+IF(ISERROR(INDEX(#REF!,MATCH($B41,#REF!,0),MATCH(C$25,#REF!,0))),0,INDEX(#REF!,MATCH($B41,#REF!,0),MATCH(C$25,#REF!,0)))+IF(ISERROR(INDEX(#REF!,MATCH($B41,#REF!,0),MATCH(C$25,#REF!,0))),0,INDEX(#REF!,MATCH($B41,#REF!,0),MATCH(C$25,#REF!,0)))</f>
        <v>0</v>
      </c>
      <c r="D41" s="101">
        <f>IF(ISERROR(INDEX($C$18:$H$23,MATCH($B41,$B$18:$B$23,0),MATCH(D$25,$C$17:$H$17,0))),0,INDEX($C$18:$H$23,MATCH($B41,$B$18:$B$23,0),MATCH(D$25,$C$17:$H$17,0)))+IF(ISERROR(INDEX($K$18:$P$23,MATCH($B41,$J$18:$J$23,0),MATCH(D$25,$K$17:$P$17,0))),0,INDEX($K$18:$P$23,MATCH($B41,$J$18:$J$23,0),MATCH(D$25,$K$17:$P$17,0)))+IF(ISERROR(INDEX($S$18:$X$23,MATCH($B41,$R$18:$R$23,0),MATCH(D$25,$S$17:$X$17,0))),0,INDEX($S$18:$X$23,MATCH($B41,$R$18:$R$23,0),MATCH(D$25,$S$17:$X$17,0)))+IF(ISERROR(INDEX($AA$18:$AF$23,MATCH($B41,$Z$18:$Z$23,0),MATCH(D$25,$AA$17:$AF$17,0))),0,INDEX($AA$18:$AF$23,MATCH($B41,$Z$18:$Z$23,0),MATCH(D$25,$AA$17:$AF$17,0)))+IF(ISERROR(INDEX($AI$18:$AN$23,MATCH($B41,$AH$18:$AH$23,0),MATCH(D$25,$AI$17:$AN$17,0))),0,INDEX($AI$18:$AN$23,MATCH($B41,$AH$18:$AH$23,0),MATCH(D$25,$AI$17:$AN$17,0)))+IF(ISERROR(INDEX($AQ$18:$AV$23,MATCH($B41,$AP$18:$AP$23,0),MATCH(D$25,$AQ$17:$AV$17,0))),0,INDEX($AQ$18:$AV$23,MATCH($B41,$AP$18:$AP$23,0),MATCH(D$25,$AQ$17:$AV$17,0)))+IF(ISERROR(INDEX(#REF!,MATCH($B41,#REF!,0),MATCH(D$25,#REF!,0))),0,INDEX(#REF!,MATCH($B41,#REF!,0),MATCH(D$25,#REF!,0)))+IF(ISERROR(INDEX(#REF!,MATCH($B41,#REF!,0),MATCH(D$25,#REF!,0))),0,INDEX(#REF!,MATCH($B41,#REF!,0),MATCH(D$25,#REF!,0)))+IF(ISERROR(INDEX(#REF!,MATCH($B41,#REF!,0),MATCH(D$25,#REF!,0))),0,INDEX(#REF!,MATCH($B41,#REF!,0),MATCH(D$25,#REF!,0)))</f>
        <v>0</v>
      </c>
      <c r="E41" s="101">
        <f>IF(ISERROR(INDEX($C$18:$H$23,MATCH($B41,$B$18:$B$23,0),MATCH(E$25,$C$17:$H$17,0))),0,INDEX($C$18:$H$23,MATCH($B41,$B$18:$B$23,0),MATCH(E$25,$C$17:$H$17,0)))+IF(ISERROR(INDEX($K$18:$P$23,MATCH($B41,$J$18:$J$23,0),MATCH(E$25,$K$17:$P$17,0))),0,INDEX($K$18:$P$23,MATCH($B41,$J$18:$J$23,0),MATCH(E$25,$K$17:$P$17,0)))+IF(ISERROR(INDEX($S$18:$X$23,MATCH($B41,$R$18:$R$23,0),MATCH(E$25,$S$17:$X$17,0))),0,INDEX($S$18:$X$23,MATCH($B41,$R$18:$R$23,0),MATCH(E$25,$S$17:$X$17,0)))+IF(ISERROR(INDEX($AA$18:$AF$23,MATCH($B41,$Z$18:$Z$23,0),MATCH(E$25,$AA$17:$AF$17,0))),0,INDEX($AA$18:$AF$23,MATCH($B41,$Z$18:$Z$23,0),MATCH(E$25,$AA$17:$AF$17,0)))+IF(ISERROR(INDEX($AI$18:$AN$23,MATCH($B41,$AH$18:$AH$23,0),MATCH(E$25,$AI$17:$AN$17,0))),0,INDEX($AI$18:$AN$23,MATCH($B41,$AH$18:$AH$23,0),MATCH(E$25,$AI$17:$AN$17,0)))+IF(ISERROR(INDEX($AQ$18:$AV$23,MATCH($B41,$AP$18:$AP$23,0),MATCH(E$25,$AQ$17:$AV$17,0))),0,INDEX($AQ$18:$AV$23,MATCH($B41,$AP$18:$AP$23,0),MATCH(E$25,$AQ$17:$AV$17,0)))+IF(ISERROR(INDEX(#REF!,MATCH($B41,#REF!,0),MATCH(E$25,#REF!,0))),0,INDEX(#REF!,MATCH($B41,#REF!,0),MATCH(E$25,#REF!,0)))+IF(ISERROR(INDEX(#REF!,MATCH($B41,#REF!,0),MATCH(E$25,#REF!,0))),0,INDEX(#REF!,MATCH($B41,#REF!,0),MATCH(E$25,#REF!,0)))+IF(ISERROR(INDEX(#REF!,MATCH($B41,#REF!,0),MATCH(E$25,#REF!,0))),0,INDEX(#REF!,MATCH($B41,#REF!,0),MATCH(E$25,#REF!,0)))</f>
        <v>0</v>
      </c>
      <c r="F41" s="101">
        <f>IF(ISERROR(INDEX($C$18:$H$23,MATCH($B41,$B$18:$B$23,0),MATCH(F$25,$C$17:$H$17,0))),0,INDEX($C$18:$H$23,MATCH($B41,$B$18:$B$23,0),MATCH(F$25,$C$17:$H$17,0)))+IF(ISERROR(INDEX($K$18:$P$23,MATCH($B41,$J$18:$J$23,0),MATCH(F$25,$K$17:$P$17,0))),0,INDEX($K$18:$P$23,MATCH($B41,$J$18:$J$23,0),MATCH(F$25,$K$17:$P$17,0)))+IF(ISERROR(INDEX($S$18:$X$23,MATCH($B41,$R$18:$R$23,0),MATCH(F$25,$S$17:$X$17,0))),0,INDEX($S$18:$X$23,MATCH($B41,$R$18:$R$23,0),MATCH(F$25,$S$17:$X$17,0)))+IF(ISERROR(INDEX($AA$18:$AF$23,MATCH($B41,$Z$18:$Z$23,0),MATCH(F$25,$AA$17:$AF$17,0))),0,INDEX($AA$18:$AF$23,MATCH($B41,$Z$18:$Z$23,0),MATCH(F$25,$AA$17:$AF$17,0)))+IF(ISERROR(INDEX($AI$18:$AN$23,MATCH($B41,$AH$18:$AH$23,0),MATCH(F$25,$AI$17:$AN$17,0))),0,INDEX($AI$18:$AN$23,MATCH($B41,$AH$18:$AH$23,0),MATCH(F$25,$AI$17:$AN$17,0)))+IF(ISERROR(INDEX($AQ$18:$AV$23,MATCH($B41,$AP$18:$AP$23,0),MATCH(F$25,$AQ$17:$AV$17,0))),0,INDEX($AQ$18:$AV$23,MATCH($B41,$AP$18:$AP$23,0),MATCH(F$25,$AQ$17:$AV$17,0)))+IF(ISERROR(INDEX(#REF!,MATCH($B41,#REF!,0),MATCH(F$25,#REF!,0))),0,INDEX(#REF!,MATCH($B41,#REF!,0),MATCH(F$25,#REF!,0)))+IF(ISERROR(INDEX(#REF!,MATCH($B41,#REF!,0),MATCH(F$25,#REF!,0))),0,INDEX(#REF!,MATCH($B41,#REF!,0),MATCH(F$25,#REF!,0)))+IF(ISERROR(INDEX(#REF!,MATCH($B41,#REF!,0),MATCH(F$25,#REF!,0))),0,INDEX(#REF!,MATCH($B41,#REF!,0),MATCH(F$25,#REF!,0)))</f>
        <v>0</v>
      </c>
      <c r="G41" s="101">
        <f>IF(ISERROR(INDEX($C$18:$H$23,MATCH($B41,$B$18:$B$23,0),MATCH(G$25,$C$17:$H$17,0))),0,INDEX($C$18:$H$23,MATCH($B41,$B$18:$B$23,0),MATCH(G$25,$C$17:$H$17,0)))+IF(ISERROR(INDEX($K$18:$P$23,MATCH($B41,$J$18:$J$23,0),MATCH(G$25,$K$17:$P$17,0))),0,INDEX($K$18:$P$23,MATCH($B41,$J$18:$J$23,0),MATCH(G$25,$K$17:$P$17,0)))+IF(ISERROR(INDEX($S$18:$X$23,MATCH($B41,$R$18:$R$23,0),MATCH(G$25,$S$17:$X$17,0))),0,INDEX($S$18:$X$23,MATCH($B41,$R$18:$R$23,0),MATCH(G$25,$S$17:$X$17,0)))+IF(ISERROR(INDEX($AA$18:$AF$23,MATCH($B41,$Z$18:$Z$23,0),MATCH(G$25,$AA$17:$AF$17,0))),0,INDEX($AA$18:$AF$23,MATCH($B41,$Z$18:$Z$23,0),MATCH(G$25,$AA$17:$AF$17,0)))+IF(ISERROR(INDEX($AI$18:$AN$23,MATCH($B41,$AH$18:$AH$23,0),MATCH(G$25,$AI$17:$AN$17,0))),0,INDEX($AI$18:$AN$23,MATCH($B41,$AH$18:$AH$23,0),MATCH(G$25,$AI$17:$AN$17,0)))+IF(ISERROR(INDEX($AQ$18:$AV$23,MATCH($B41,$AP$18:$AP$23,0),MATCH(G$25,$AQ$17:$AV$17,0))),0,INDEX($AQ$18:$AV$23,MATCH($B41,$AP$18:$AP$23,0),MATCH(G$25,$AQ$17:$AV$17,0)))+IF(ISERROR(INDEX(#REF!,MATCH($B41,#REF!,0),MATCH(G$25,#REF!,0))),0,INDEX(#REF!,MATCH($B41,#REF!,0),MATCH(G$25,#REF!,0)))+IF(ISERROR(INDEX(#REF!,MATCH($B41,#REF!,0),MATCH(G$25,#REF!,0))),0,INDEX(#REF!,MATCH($B41,#REF!,0),MATCH(G$25,#REF!,0)))+IF(ISERROR(INDEX(#REF!,MATCH($B41,#REF!,0),MATCH(G$25,#REF!,0))),0,INDEX(#REF!,MATCH($B41,#REF!,0),MATCH(G$25,#REF!,0)))</f>
        <v>0</v>
      </c>
      <c r="H41" s="101">
        <f>IF(ISERROR(INDEX($C$18:$H$23,MATCH($B41,$B$18:$B$23,0),MATCH(H$25,$C$17:$H$17,0))),0,INDEX($C$18:$H$23,MATCH($B41,$B$18:$B$23,0),MATCH(H$25,$C$17:$H$17,0)))+IF(ISERROR(INDEX($K$18:$P$23,MATCH($B41,$J$18:$J$23,0),MATCH(H$25,$K$17:$P$17,0))),0,INDEX($K$18:$P$23,MATCH($B41,$J$18:$J$23,0),MATCH(H$25,$K$17:$P$17,0)))+IF(ISERROR(INDEX($S$18:$X$23,MATCH($B41,$R$18:$R$23,0),MATCH(H$25,$S$17:$X$17,0))),0,INDEX($S$18:$X$23,MATCH($B41,$R$18:$R$23,0),MATCH(H$25,$S$17:$X$17,0)))+IF(ISERROR(INDEX($AA$18:$AF$23,MATCH($B41,$Z$18:$Z$23,0),MATCH(H$25,$AA$17:$AF$17,0))),0,INDEX($AA$18:$AF$23,MATCH($B41,$Z$18:$Z$23,0),MATCH(H$25,$AA$17:$AF$17,0)))+IF(ISERROR(INDEX($AI$18:$AN$23,MATCH($B41,$AH$18:$AH$23,0),MATCH(H$25,$AI$17:$AN$17,0))),0,INDEX($AI$18:$AN$23,MATCH($B41,$AH$18:$AH$23,0),MATCH(H$25,$AI$17:$AN$17,0)))+IF(ISERROR(INDEX($AQ$18:$AV$23,MATCH($B41,$AP$18:$AP$23,0),MATCH(H$25,$AQ$17:$AV$17,0))),0,INDEX($AQ$18:$AV$23,MATCH($B41,$AP$18:$AP$23,0),MATCH(H$25,$AQ$17:$AV$17,0)))+IF(ISERROR(INDEX(#REF!,MATCH($B41,#REF!,0),MATCH(H$25,#REF!,0))),0,INDEX(#REF!,MATCH($B41,#REF!,0),MATCH(H$25,#REF!,0)))+IF(ISERROR(INDEX(#REF!,MATCH($B41,#REF!,0),MATCH(H$25,#REF!,0))),0,INDEX(#REF!,MATCH($B41,#REF!,0),MATCH(H$25,#REF!,0)))+IF(ISERROR(INDEX(#REF!,MATCH($B41,#REF!,0),MATCH(H$25,#REF!,0))),0,INDEX(#REF!,MATCH($B41,#REF!,0),MATCH(H$25,#REF!,0)))</f>
        <v>0</v>
      </c>
      <c r="I41" s="101">
        <f>IF(ISERROR(INDEX($C$18:$H$23,MATCH($B41,$B$18:$B$23,0),MATCH(I$25,$C$17:$H$17,0))),0,INDEX($C$18:$H$23,MATCH($B41,$B$18:$B$23,0),MATCH(I$25,$C$17:$H$17,0)))+IF(ISERROR(INDEX($K$18:$P$23,MATCH($B41,$J$18:$J$23,0),MATCH(I$25,$K$17:$P$17,0))),0,INDEX($K$18:$P$23,MATCH($B41,$J$18:$J$23,0),MATCH(I$25,$K$17:$P$17,0)))+IF(ISERROR(INDEX($S$18:$X$23,MATCH($B41,$R$18:$R$23,0),MATCH(I$25,$S$17:$X$17,0))),0,INDEX($S$18:$X$23,MATCH($B41,$R$18:$R$23,0),MATCH(I$25,$S$17:$X$17,0)))+IF(ISERROR(INDEX($AA$18:$AF$23,MATCH($B41,$Z$18:$Z$23,0),MATCH(I$25,$AA$17:$AF$17,0))),0,INDEX($AA$18:$AF$23,MATCH($B41,$Z$18:$Z$23,0),MATCH(I$25,$AA$17:$AF$17,0)))+IF(ISERROR(INDEX($AI$18:$AN$23,MATCH($B41,$AH$18:$AH$23,0),MATCH(I$25,$AI$17:$AN$17,0))),0,INDEX($AI$18:$AN$23,MATCH($B41,$AH$18:$AH$23,0),MATCH(I$25,$AI$17:$AN$17,0)))+IF(ISERROR(INDEX($AQ$18:$AV$23,MATCH($B41,$AP$18:$AP$23,0),MATCH(I$25,$AQ$17:$AV$17,0))),0,INDEX($AQ$18:$AV$23,MATCH($B41,$AP$18:$AP$23,0),MATCH(I$25,$AQ$17:$AV$17,0)))+IF(ISERROR(INDEX(#REF!,MATCH($B41,#REF!,0),MATCH(I$25,#REF!,0))),0,INDEX(#REF!,MATCH($B41,#REF!,0),MATCH(I$25,#REF!,0)))+IF(ISERROR(INDEX(#REF!,MATCH($B41,#REF!,0),MATCH(I$25,#REF!,0))),0,INDEX(#REF!,MATCH($B41,#REF!,0),MATCH(I$25,#REF!,0)))+IF(ISERROR(INDEX(#REF!,MATCH($B41,#REF!,0),MATCH(I$25,#REF!,0))),0,INDEX(#REF!,MATCH($B41,#REF!,0),MATCH(I$25,#REF!,0)))</f>
        <v>0</v>
      </c>
      <c r="J41" s="101">
        <f>IF(ISERROR(INDEX($C$18:$H$23,MATCH($B41,$B$18:$B$23,0),MATCH(J$25,$C$17:$H$17,0))),0,INDEX($C$18:$H$23,MATCH($B41,$B$18:$B$23,0),MATCH(J$25,$C$17:$H$17,0)))+IF(ISERROR(INDEX($K$18:$P$23,MATCH($B41,$J$18:$J$23,0),MATCH(J$25,$K$17:$P$17,0))),0,INDEX($K$18:$P$23,MATCH($B41,$J$18:$J$23,0),MATCH(J$25,$K$17:$P$17,0)))+IF(ISERROR(INDEX($S$18:$X$23,MATCH($B41,$R$18:$R$23,0),MATCH(J$25,$S$17:$X$17,0))),0,INDEX($S$18:$X$23,MATCH($B41,$R$18:$R$23,0),MATCH(J$25,$S$17:$X$17,0)))+IF(ISERROR(INDEX($AA$18:$AF$23,MATCH($B41,$Z$18:$Z$23,0),MATCH(J$25,$AA$17:$AF$17,0))),0,INDEX($AA$18:$AF$23,MATCH($B41,$Z$18:$Z$23,0),MATCH(J$25,$AA$17:$AF$17,0)))+IF(ISERROR(INDEX($AI$18:$AN$23,MATCH($B41,$AH$18:$AH$23,0),MATCH(J$25,$AI$17:$AN$17,0))),0,INDEX($AI$18:$AN$23,MATCH($B41,$AH$18:$AH$23,0),MATCH(J$25,$AI$17:$AN$17,0)))+IF(ISERROR(INDEX($AQ$18:$AV$23,MATCH($B41,$AP$18:$AP$23,0),MATCH(J$25,$AQ$17:$AV$17,0))),0,INDEX($AQ$18:$AV$23,MATCH($B41,$AP$18:$AP$23,0),MATCH(J$25,$AQ$17:$AV$17,0)))+IF(ISERROR(INDEX(#REF!,MATCH($B41,#REF!,0),MATCH(J$25,#REF!,0))),0,INDEX(#REF!,MATCH($B41,#REF!,0),MATCH(J$25,#REF!,0)))+IF(ISERROR(INDEX(#REF!,MATCH($B41,#REF!,0),MATCH(J$25,#REF!,0))),0,INDEX(#REF!,MATCH($B41,#REF!,0),MATCH(J$25,#REF!,0)))+IF(ISERROR(INDEX(#REF!,MATCH($B41,#REF!,0),MATCH(J$25,#REF!,0))),0,INDEX(#REF!,MATCH($B41,#REF!,0),MATCH(J$25,#REF!,0)))</f>
        <v>0</v>
      </c>
      <c r="K41" s="101">
        <f>IF(ISERROR(INDEX($C$18:$H$23,MATCH($B41,$B$18:$B$23,0),MATCH(K$25,$C$17:$H$17,0))),0,INDEX($C$18:$H$23,MATCH($B41,$B$18:$B$23,0),MATCH(K$25,$C$17:$H$17,0)))+IF(ISERROR(INDEX($K$18:$P$23,MATCH($B41,$J$18:$J$23,0),MATCH(K$25,$K$17:$P$17,0))),0,INDEX($K$18:$P$23,MATCH($B41,$J$18:$J$23,0),MATCH(K$25,$K$17:$P$17,0)))+IF(ISERROR(INDEX($S$18:$X$23,MATCH($B41,$R$18:$R$23,0),MATCH(K$25,$S$17:$X$17,0))),0,INDEX($S$18:$X$23,MATCH($B41,$R$18:$R$23,0),MATCH(K$25,$S$17:$X$17,0)))+IF(ISERROR(INDEX($AA$18:$AF$23,MATCH($B41,$Z$18:$Z$23,0),MATCH(K$25,$AA$17:$AF$17,0))),0,INDEX($AA$18:$AF$23,MATCH($B41,$Z$18:$Z$23,0),MATCH(K$25,$AA$17:$AF$17,0)))+IF(ISERROR(INDEX($AI$18:$AN$23,MATCH($B41,$AH$18:$AH$23,0),MATCH(K$25,$AI$17:$AN$17,0))),0,INDEX($AI$18:$AN$23,MATCH($B41,$AH$18:$AH$23,0),MATCH(K$25,$AI$17:$AN$17,0)))+IF(ISERROR(INDEX($AQ$18:$AV$23,MATCH($B41,$AP$18:$AP$23,0),MATCH(K$25,$AQ$17:$AV$17,0))),0,INDEX($AQ$18:$AV$23,MATCH($B41,$AP$18:$AP$23,0),MATCH(K$25,$AQ$17:$AV$17,0)))+IF(ISERROR(INDEX(#REF!,MATCH($B41,#REF!,0),MATCH(K$25,#REF!,0))),0,INDEX(#REF!,MATCH($B41,#REF!,0),MATCH(K$25,#REF!,0)))+IF(ISERROR(INDEX(#REF!,MATCH($B41,#REF!,0),MATCH(K$25,#REF!,0))),0,INDEX(#REF!,MATCH($B41,#REF!,0),MATCH(K$25,#REF!,0)))+IF(ISERROR(INDEX(#REF!,MATCH($B41,#REF!,0),MATCH(K$25,#REF!,0))),0,INDEX(#REF!,MATCH($B41,#REF!,0),MATCH(K$25,#REF!,0)))</f>
        <v>0</v>
      </c>
      <c r="L41" s="101">
        <f>IF(ISERROR(INDEX($C$18:$H$23,MATCH($B41,$B$18:$B$23,0),MATCH(L$25,$C$17:$H$17,0))),0,INDEX($C$18:$H$23,MATCH($B41,$B$18:$B$23,0),MATCH(L$25,$C$17:$H$17,0)))+IF(ISERROR(INDEX($K$18:$P$23,MATCH($B41,$J$18:$J$23,0),MATCH(L$25,$K$17:$P$17,0))),0,INDEX($K$18:$P$23,MATCH($B41,$J$18:$J$23,0),MATCH(L$25,$K$17:$P$17,0)))+IF(ISERROR(INDEX($S$18:$X$23,MATCH($B41,$R$18:$R$23,0),MATCH(L$25,$S$17:$X$17,0))),0,INDEX($S$18:$X$23,MATCH($B41,$R$18:$R$23,0),MATCH(L$25,$S$17:$X$17,0)))+IF(ISERROR(INDEX($AA$18:$AF$23,MATCH($B41,$Z$18:$Z$23,0),MATCH(L$25,$AA$17:$AF$17,0))),0,INDEX($AA$18:$AF$23,MATCH($B41,$Z$18:$Z$23,0),MATCH(L$25,$AA$17:$AF$17,0)))+IF(ISERROR(INDEX($AI$18:$AN$23,MATCH($B41,$AH$18:$AH$23,0),MATCH(L$25,$AI$17:$AN$17,0))),0,INDEX($AI$18:$AN$23,MATCH($B41,$AH$18:$AH$23,0),MATCH(L$25,$AI$17:$AN$17,0)))+IF(ISERROR(INDEX($AQ$18:$AV$23,MATCH($B41,$AP$18:$AP$23,0),MATCH(L$25,$AQ$17:$AV$17,0))),0,INDEX($AQ$18:$AV$23,MATCH($B41,$AP$18:$AP$23,0),MATCH(L$25,$AQ$17:$AV$17,0)))+IF(ISERROR(INDEX(#REF!,MATCH($B41,#REF!,0),MATCH(L$25,#REF!,0))),0,INDEX(#REF!,MATCH($B41,#REF!,0),MATCH(L$25,#REF!,0)))+IF(ISERROR(INDEX(#REF!,MATCH($B41,#REF!,0),MATCH(L$25,#REF!,0))),0,INDEX(#REF!,MATCH($B41,#REF!,0),MATCH(L$25,#REF!,0)))+IF(ISERROR(INDEX(#REF!,MATCH($B41,#REF!,0),MATCH(L$25,#REF!,0))),0,INDEX(#REF!,MATCH($B41,#REF!,0),MATCH(L$25,#REF!,0)))</f>
        <v>0</v>
      </c>
      <c r="M41" s="101">
        <f>IF(ISERROR(INDEX($C$18:$H$23,MATCH($B41,$B$18:$B$23,0),MATCH(M$25,$C$17:$H$17,0))),0,INDEX($C$18:$H$23,MATCH($B41,$B$18:$B$23,0),MATCH(M$25,$C$17:$H$17,0)))+IF(ISERROR(INDEX($K$18:$P$23,MATCH($B41,$J$18:$J$23,0),MATCH(M$25,$K$17:$P$17,0))),0,INDEX($K$18:$P$23,MATCH($B41,$J$18:$J$23,0),MATCH(M$25,$K$17:$P$17,0)))+IF(ISERROR(INDEX($S$18:$X$23,MATCH($B41,$R$18:$R$23,0),MATCH(M$25,$S$17:$X$17,0))),0,INDEX($S$18:$X$23,MATCH($B41,$R$18:$R$23,0),MATCH(M$25,$S$17:$X$17,0)))+IF(ISERROR(INDEX($AA$18:$AF$23,MATCH($B41,$Z$18:$Z$23,0),MATCH(M$25,$AA$17:$AF$17,0))),0,INDEX($AA$18:$AF$23,MATCH($B41,$Z$18:$Z$23,0),MATCH(M$25,$AA$17:$AF$17,0)))+IF(ISERROR(INDEX($AI$18:$AN$23,MATCH($B41,$AH$18:$AH$23,0),MATCH(M$25,$AI$17:$AN$17,0))),0,INDEX($AI$18:$AN$23,MATCH($B41,$AH$18:$AH$23,0),MATCH(M$25,$AI$17:$AN$17,0)))+IF(ISERROR(INDEX($AQ$18:$AV$23,MATCH($B41,$AP$18:$AP$23,0),MATCH(M$25,$AQ$17:$AV$17,0))),0,INDEX($AQ$18:$AV$23,MATCH($B41,$AP$18:$AP$23,0),MATCH(M$25,$AQ$17:$AV$17,0)))+IF(ISERROR(INDEX(#REF!,MATCH($B41,#REF!,0),MATCH(M$25,#REF!,0))),0,INDEX(#REF!,MATCH($B41,#REF!,0),MATCH(M$25,#REF!,0)))+IF(ISERROR(INDEX(#REF!,MATCH($B41,#REF!,0),MATCH(M$25,#REF!,0))),0,INDEX(#REF!,MATCH($B41,#REF!,0),MATCH(M$25,#REF!,0)))+IF(ISERROR(INDEX(#REF!,MATCH($B41,#REF!,0),MATCH(M$25,#REF!,0))),0,INDEX(#REF!,MATCH($B41,#REF!,0),MATCH(M$25,#REF!,0)))</f>
        <v>0</v>
      </c>
      <c r="N41" s="101">
        <f>IF(ISERROR(INDEX($C$18:$H$23,MATCH($B41,$B$18:$B$23,0),MATCH(N$25,$C$17:$H$17,0))),0,INDEX($C$18:$H$23,MATCH($B41,$B$18:$B$23,0),MATCH(N$25,$C$17:$H$17,0)))+IF(ISERROR(INDEX($K$18:$P$23,MATCH($B41,$J$18:$J$23,0),MATCH(N$25,$K$17:$P$17,0))),0,INDEX($K$18:$P$23,MATCH($B41,$J$18:$J$23,0),MATCH(N$25,$K$17:$P$17,0)))+IF(ISERROR(INDEX($S$18:$X$23,MATCH($B41,$R$18:$R$23,0),MATCH(N$25,$S$17:$X$17,0))),0,INDEX($S$18:$X$23,MATCH($B41,$R$18:$R$23,0),MATCH(N$25,$S$17:$X$17,0)))+IF(ISERROR(INDEX($AA$18:$AF$23,MATCH($B41,$Z$18:$Z$23,0),MATCH(N$25,$AA$17:$AF$17,0))),0,INDEX($AA$18:$AF$23,MATCH($B41,$Z$18:$Z$23,0),MATCH(N$25,$AA$17:$AF$17,0)))+IF(ISERROR(INDEX($AI$18:$AN$23,MATCH($B41,$AH$18:$AH$23,0),MATCH(N$25,$AI$17:$AN$17,0))),0,INDEX($AI$18:$AN$23,MATCH($B41,$AH$18:$AH$23,0),MATCH(N$25,$AI$17:$AN$17,0)))+IF(ISERROR(INDEX($AQ$18:$AV$23,MATCH($B41,$AP$18:$AP$23,0),MATCH(N$25,$AQ$17:$AV$17,0))),0,INDEX($AQ$18:$AV$23,MATCH($B41,$AP$18:$AP$23,0),MATCH(N$25,$AQ$17:$AV$17,0)))+IF(ISERROR(INDEX(#REF!,MATCH($B41,#REF!,0),MATCH(N$25,#REF!,0))),0,INDEX(#REF!,MATCH($B41,#REF!,0),MATCH(N$25,#REF!,0)))+IF(ISERROR(INDEX(#REF!,MATCH($B41,#REF!,0),MATCH(N$25,#REF!,0))),0,INDEX(#REF!,MATCH($B41,#REF!,0),MATCH(N$25,#REF!,0)))+IF(ISERROR(INDEX(#REF!,MATCH($B41,#REF!,0),MATCH(N$25,#REF!,0))),0,INDEX(#REF!,MATCH($B41,#REF!,0),MATCH(N$25,#REF!,0)))</f>
        <v>0</v>
      </c>
      <c r="O41" s="101">
        <f>IF(ISERROR(INDEX($C$18:$H$23,MATCH($B41,$B$18:$B$23,0),MATCH(O$25,$C$17:$H$17,0))),0,INDEX($C$18:$H$23,MATCH($B41,$B$18:$B$23,0),MATCH(O$25,$C$17:$H$17,0)))+IF(ISERROR(INDEX($K$18:$P$23,MATCH($B41,$J$18:$J$23,0),MATCH(O$25,$K$17:$P$17,0))),0,INDEX($K$18:$P$23,MATCH($B41,$J$18:$J$23,0),MATCH(O$25,$K$17:$P$17,0)))+IF(ISERROR(INDEX($S$18:$X$23,MATCH($B41,$R$18:$R$23,0),MATCH(O$25,$S$17:$X$17,0))),0,INDEX($S$18:$X$23,MATCH($B41,$R$18:$R$23,0),MATCH(O$25,$S$17:$X$17,0)))+IF(ISERROR(INDEX($AA$18:$AF$23,MATCH($B41,$Z$18:$Z$23,0),MATCH(O$25,$AA$17:$AF$17,0))),0,INDEX($AA$18:$AF$23,MATCH($B41,$Z$18:$Z$23,0),MATCH(O$25,$AA$17:$AF$17,0)))+IF(ISERROR(INDEX($AI$18:$AN$23,MATCH($B41,$AH$18:$AH$23,0),MATCH(O$25,$AI$17:$AN$17,0))),0,INDEX($AI$18:$AN$23,MATCH($B41,$AH$18:$AH$23,0),MATCH(O$25,$AI$17:$AN$17,0)))+IF(ISERROR(INDEX($AQ$18:$AV$23,MATCH($B41,$AP$18:$AP$23,0),MATCH(O$25,$AQ$17:$AV$17,0))),0,INDEX($AQ$18:$AV$23,MATCH($B41,$AP$18:$AP$23,0),MATCH(O$25,$AQ$17:$AV$17,0)))+IF(ISERROR(INDEX(#REF!,MATCH($B41,#REF!,0),MATCH(O$25,#REF!,0))),0,INDEX(#REF!,MATCH($B41,#REF!,0),MATCH(O$25,#REF!,0)))+IF(ISERROR(INDEX(#REF!,MATCH($B41,#REF!,0),MATCH(O$25,#REF!,0))),0,INDEX(#REF!,MATCH($B41,#REF!,0),MATCH(O$25,#REF!,0)))+IF(ISERROR(INDEX(#REF!,MATCH($B41,#REF!,0),MATCH(O$25,#REF!,0))),0,INDEX(#REF!,MATCH($B41,#REF!,0),MATCH(O$25,#REF!,0)))</f>
        <v>0</v>
      </c>
      <c r="P41" s="101">
        <f>IF(ISERROR(INDEX($C$18:$H$23,MATCH($B41,$B$18:$B$23,0),MATCH(P$25,$C$17:$H$17,0))),0,INDEX($C$18:$H$23,MATCH($B41,$B$18:$B$23,0),MATCH(P$25,$C$17:$H$17,0)))+IF(ISERROR(INDEX($K$18:$P$23,MATCH($B41,$J$18:$J$23,0),MATCH(P$25,$K$17:$P$17,0))),0,INDEX($K$18:$P$23,MATCH($B41,$J$18:$J$23,0),MATCH(P$25,$K$17:$P$17,0)))+IF(ISERROR(INDEX($S$18:$X$23,MATCH($B41,$R$18:$R$23,0),MATCH(P$25,$S$17:$X$17,0))),0,INDEX($S$18:$X$23,MATCH($B41,$R$18:$R$23,0),MATCH(P$25,$S$17:$X$17,0)))+IF(ISERROR(INDEX($AA$18:$AF$23,MATCH($B41,$Z$18:$Z$23,0),MATCH(P$25,$AA$17:$AF$17,0))),0,INDEX($AA$18:$AF$23,MATCH($B41,$Z$18:$Z$23,0),MATCH(P$25,$AA$17:$AF$17,0)))+IF(ISERROR(INDEX($AI$18:$AN$23,MATCH($B41,$AH$18:$AH$23,0),MATCH(P$25,$AI$17:$AN$17,0))),0,INDEX($AI$18:$AN$23,MATCH($B41,$AH$18:$AH$23,0),MATCH(P$25,$AI$17:$AN$17,0)))+IF(ISERROR(INDEX($AQ$18:$AV$23,MATCH($B41,$AP$18:$AP$23,0),MATCH(P$25,$AQ$17:$AV$17,0))),0,INDEX($AQ$18:$AV$23,MATCH($B41,$AP$18:$AP$23,0),MATCH(P$25,$AQ$17:$AV$17,0)))+IF(ISERROR(INDEX(#REF!,MATCH($B41,#REF!,0),MATCH(P$25,#REF!,0))),0,INDEX(#REF!,MATCH($B41,#REF!,0),MATCH(P$25,#REF!,0)))+IF(ISERROR(INDEX(#REF!,MATCH($B41,#REF!,0),MATCH(P$25,#REF!,0))),0,INDEX(#REF!,MATCH($B41,#REF!,0),MATCH(P$25,#REF!,0)))+IF(ISERROR(INDEX(#REF!,MATCH($B41,#REF!,0),MATCH(P$25,#REF!,0))),0,INDEX(#REF!,MATCH($B41,#REF!,0),MATCH(P$25,#REF!,0)))</f>
        <v>0</v>
      </c>
      <c r="Q41" s="101">
        <f>IF(ISERROR(INDEX($C$18:$H$23,MATCH($B41,$B$18:$B$23,0),MATCH(Q$25,$C$17:$H$17,0))),0,INDEX($C$18:$H$23,MATCH($B41,$B$18:$B$23,0),MATCH(Q$25,$C$17:$H$17,0)))+IF(ISERROR(INDEX($K$18:$P$23,MATCH($B41,$J$18:$J$23,0),MATCH(Q$25,$K$17:$P$17,0))),0,INDEX($K$18:$P$23,MATCH($B41,$J$18:$J$23,0),MATCH(Q$25,$K$17:$P$17,0)))+IF(ISERROR(INDEX($S$18:$X$23,MATCH($B41,$R$18:$R$23,0),MATCH(Q$25,$S$17:$X$17,0))),0,INDEX($S$18:$X$23,MATCH($B41,$R$18:$R$23,0),MATCH(Q$25,$S$17:$X$17,0)))+IF(ISERROR(INDEX($AA$18:$AF$23,MATCH($B41,$Z$18:$Z$23,0),MATCH(Q$25,$AA$17:$AF$17,0))),0,INDEX($AA$18:$AF$23,MATCH($B41,$Z$18:$Z$23,0),MATCH(Q$25,$AA$17:$AF$17,0)))+IF(ISERROR(INDEX($AI$18:$AN$23,MATCH($B41,$AH$18:$AH$23,0),MATCH(Q$25,$AI$17:$AN$17,0))),0,INDEX($AI$18:$AN$23,MATCH($B41,$AH$18:$AH$23,0),MATCH(Q$25,$AI$17:$AN$17,0)))+IF(ISERROR(INDEX($AQ$18:$AV$23,MATCH($B41,$AP$18:$AP$23,0),MATCH(Q$25,$AQ$17:$AV$17,0))),0,INDEX($AQ$18:$AV$23,MATCH($B41,$AP$18:$AP$23,0),MATCH(Q$25,$AQ$17:$AV$17,0)))+IF(ISERROR(INDEX(#REF!,MATCH($B41,#REF!,0),MATCH(Q$25,#REF!,0))),0,INDEX(#REF!,MATCH($B41,#REF!,0),MATCH(Q$25,#REF!,0)))+IF(ISERROR(INDEX(#REF!,MATCH($B41,#REF!,0),MATCH(Q$25,#REF!,0))),0,INDEX(#REF!,MATCH($B41,#REF!,0),MATCH(Q$25,#REF!,0)))+IF(ISERROR(INDEX(#REF!,MATCH($B41,#REF!,0),MATCH(Q$25,#REF!,0))),0,INDEX(#REF!,MATCH($B41,#REF!,0),MATCH(Q$25,#REF!,0)))</f>
        <v>0</v>
      </c>
      <c r="R41" s="101">
        <f>IF(ISERROR(INDEX($C$18:$H$23,MATCH($B41,$B$18:$B$23,0),MATCH(R$25,$C$17:$H$17,0))),0,INDEX($C$18:$H$23,MATCH($B41,$B$18:$B$23,0),MATCH(R$25,$C$17:$H$17,0)))+IF(ISERROR(INDEX($K$18:$P$23,MATCH($B41,$J$18:$J$23,0),MATCH(R$25,$K$17:$P$17,0))),0,INDEX($K$18:$P$23,MATCH($B41,$J$18:$J$23,0),MATCH(R$25,$K$17:$P$17,0)))+IF(ISERROR(INDEX($S$18:$X$23,MATCH($B41,$R$18:$R$23,0),MATCH(R$25,$S$17:$X$17,0))),0,INDEX($S$18:$X$23,MATCH($B41,$R$18:$R$23,0),MATCH(R$25,$S$17:$X$17,0)))+IF(ISERROR(INDEX($AA$18:$AF$23,MATCH($B41,$Z$18:$Z$23,0),MATCH(R$25,$AA$17:$AF$17,0))),0,INDEX($AA$18:$AF$23,MATCH($B41,$Z$18:$Z$23,0),MATCH(R$25,$AA$17:$AF$17,0)))+IF(ISERROR(INDEX($AI$18:$AN$23,MATCH($B41,$AH$18:$AH$23,0),MATCH(R$25,$AI$17:$AN$17,0))),0,INDEX($AI$18:$AN$23,MATCH($B41,$AH$18:$AH$23,0),MATCH(R$25,$AI$17:$AN$17,0)))+IF(ISERROR(INDEX($AQ$18:$AV$23,MATCH($B41,$AP$18:$AP$23,0),MATCH(R$25,$AQ$17:$AV$17,0))),0,INDEX($AQ$18:$AV$23,MATCH($B41,$AP$18:$AP$23,0),MATCH(R$25,$AQ$17:$AV$17,0)))+IF(ISERROR(INDEX(#REF!,MATCH($B41,#REF!,0),MATCH(R$25,#REF!,0))),0,INDEX(#REF!,MATCH($B41,#REF!,0),MATCH(R$25,#REF!,0)))+IF(ISERROR(INDEX(#REF!,MATCH($B41,#REF!,0),MATCH(R$25,#REF!,0))),0,INDEX(#REF!,MATCH($B41,#REF!,0),MATCH(R$25,#REF!,0)))+IF(ISERROR(INDEX(#REF!,MATCH($B41,#REF!,0),MATCH(R$25,#REF!,0))),0,INDEX(#REF!,MATCH($B41,#REF!,0),MATCH(R$25,#REF!,0)))</f>
        <v>0</v>
      </c>
      <c r="S41" s="101">
        <f>IF(ISERROR(INDEX($C$18:$H$23,MATCH($B41,$B$18:$B$23,0),MATCH(S$25,$C$17:$H$17,0))),0,INDEX($C$18:$H$23,MATCH($B41,$B$18:$B$23,0),MATCH(S$25,$C$17:$H$17,0)))+IF(ISERROR(INDEX($K$18:$P$23,MATCH($B41,$J$18:$J$23,0),MATCH(S$25,$K$17:$P$17,0))),0,INDEX($K$18:$P$23,MATCH($B41,$J$18:$J$23,0),MATCH(S$25,$K$17:$P$17,0)))+IF(ISERROR(INDEX($S$18:$X$23,MATCH($B41,$R$18:$R$23,0),MATCH(S$25,$S$17:$X$17,0))),0,INDEX($S$18:$X$23,MATCH($B41,$R$18:$R$23,0),MATCH(S$25,$S$17:$X$17,0)))+IF(ISERROR(INDEX($AA$18:$AF$23,MATCH($B41,$Z$18:$Z$23,0),MATCH(S$25,$AA$17:$AF$17,0))),0,INDEX($AA$18:$AF$23,MATCH($B41,$Z$18:$Z$23,0),MATCH(S$25,$AA$17:$AF$17,0)))+IF(ISERROR(INDEX($AI$18:$AN$23,MATCH($B41,$AH$18:$AH$23,0),MATCH(S$25,$AI$17:$AN$17,0))),0,INDEX($AI$18:$AN$23,MATCH($B41,$AH$18:$AH$23,0),MATCH(S$25,$AI$17:$AN$17,0)))+IF(ISERROR(INDEX($AQ$18:$AV$23,MATCH($B41,$AP$18:$AP$23,0),MATCH(S$25,$AQ$17:$AV$17,0))),0,INDEX($AQ$18:$AV$23,MATCH($B41,$AP$18:$AP$23,0),MATCH(S$25,$AQ$17:$AV$17,0)))+IF(ISERROR(INDEX(#REF!,MATCH($B41,#REF!,0),MATCH(S$25,#REF!,0))),0,INDEX(#REF!,MATCH($B41,#REF!,0),MATCH(S$25,#REF!,0)))+IF(ISERROR(INDEX(#REF!,MATCH($B41,#REF!,0),MATCH(S$25,#REF!,0))),0,INDEX(#REF!,MATCH($B41,#REF!,0),MATCH(S$25,#REF!,0)))+IF(ISERROR(INDEX(#REF!,MATCH($B41,#REF!,0),MATCH(S$25,#REF!,0))),0,INDEX(#REF!,MATCH($B41,#REF!,0),MATCH(S$25,#REF!,0)))</f>
        <v>0</v>
      </c>
      <c r="T41" s="101">
        <f>IF(ISERROR(INDEX($C$18:$H$23,MATCH($B41,$B$18:$B$23,0),MATCH(T$25,$C$17:$H$17,0))),0,INDEX($C$18:$H$23,MATCH($B41,$B$18:$B$23,0),MATCH(T$25,$C$17:$H$17,0)))+IF(ISERROR(INDEX($K$18:$P$23,MATCH($B41,$J$18:$J$23,0),MATCH(T$25,$K$17:$P$17,0))),0,INDEX($K$18:$P$23,MATCH($B41,$J$18:$J$23,0),MATCH(T$25,$K$17:$P$17,0)))+IF(ISERROR(INDEX($S$18:$X$23,MATCH($B41,$R$18:$R$23,0),MATCH(T$25,$S$17:$X$17,0))),0,INDEX($S$18:$X$23,MATCH($B41,$R$18:$R$23,0),MATCH(T$25,$S$17:$X$17,0)))+IF(ISERROR(INDEX($AA$18:$AF$23,MATCH($B41,$Z$18:$Z$23,0),MATCH(T$25,$AA$17:$AF$17,0))),0,INDEX($AA$18:$AF$23,MATCH($B41,$Z$18:$Z$23,0),MATCH(T$25,$AA$17:$AF$17,0)))+IF(ISERROR(INDEX($AI$18:$AN$23,MATCH($B41,$AH$18:$AH$23,0),MATCH(T$25,$AI$17:$AN$17,0))),0,INDEX($AI$18:$AN$23,MATCH($B41,$AH$18:$AH$23,0),MATCH(T$25,$AI$17:$AN$17,0)))+IF(ISERROR(INDEX($AQ$18:$AV$23,MATCH($B41,$AP$18:$AP$23,0),MATCH(T$25,$AQ$17:$AV$17,0))),0,INDEX($AQ$18:$AV$23,MATCH($B41,$AP$18:$AP$23,0),MATCH(T$25,$AQ$17:$AV$17,0)))+IF(ISERROR(INDEX(#REF!,MATCH($B41,#REF!,0),MATCH(T$25,#REF!,0))),0,INDEX(#REF!,MATCH($B41,#REF!,0),MATCH(T$25,#REF!,0)))+IF(ISERROR(INDEX(#REF!,MATCH($B41,#REF!,0),MATCH(T$25,#REF!,0))),0,INDEX(#REF!,MATCH($B41,#REF!,0),MATCH(T$25,#REF!,0)))+IF(ISERROR(INDEX(#REF!,MATCH($B41,#REF!,0),MATCH(T$25,#REF!,0))),0,INDEX(#REF!,MATCH($B41,#REF!,0),MATCH(T$25,#REF!,0)))</f>
        <v>0</v>
      </c>
      <c r="U41" s="101">
        <f>IF(ISERROR(INDEX($C$18:$H$23,MATCH($B41,$B$18:$B$23,0),MATCH(U$25,$C$17:$H$17,0))),0,INDEX($C$18:$H$23,MATCH($B41,$B$18:$B$23,0),MATCH(U$25,$C$17:$H$17,0)))+IF(ISERROR(INDEX($K$18:$P$23,MATCH($B41,$J$18:$J$23,0),MATCH(U$25,$K$17:$P$17,0))),0,INDEX($K$18:$P$23,MATCH($B41,$J$18:$J$23,0),MATCH(U$25,$K$17:$P$17,0)))+IF(ISERROR(INDEX($S$18:$X$23,MATCH($B41,$R$18:$R$23,0),MATCH(U$25,$S$17:$X$17,0))),0,INDEX($S$18:$X$23,MATCH($B41,$R$18:$R$23,0),MATCH(U$25,$S$17:$X$17,0)))+IF(ISERROR(INDEX($AA$18:$AF$23,MATCH($B41,$Z$18:$Z$23,0),MATCH(U$25,$AA$17:$AF$17,0))),0,INDEX($AA$18:$AF$23,MATCH($B41,$Z$18:$Z$23,0),MATCH(U$25,$AA$17:$AF$17,0)))+IF(ISERROR(INDEX($AI$18:$AN$23,MATCH($B41,$AH$18:$AH$23,0),MATCH(U$25,$AI$17:$AN$17,0))),0,INDEX($AI$18:$AN$23,MATCH($B41,$AH$18:$AH$23,0),MATCH(U$25,$AI$17:$AN$17,0)))+IF(ISERROR(INDEX($AQ$18:$AV$23,MATCH($B41,$AP$18:$AP$23,0),MATCH(U$25,$AQ$17:$AV$17,0))),0,INDEX($AQ$18:$AV$23,MATCH($B41,$AP$18:$AP$23,0),MATCH(U$25,$AQ$17:$AV$17,0)))+IF(ISERROR(INDEX(#REF!,MATCH($B41,#REF!,0),MATCH(U$25,#REF!,0))),0,INDEX(#REF!,MATCH($B41,#REF!,0),MATCH(U$25,#REF!,0)))+IF(ISERROR(INDEX(#REF!,MATCH($B41,#REF!,0),MATCH(U$25,#REF!,0))),0,INDEX(#REF!,MATCH($B41,#REF!,0),MATCH(U$25,#REF!,0)))+IF(ISERROR(INDEX(#REF!,MATCH($B41,#REF!,0),MATCH(U$25,#REF!,0))),0,INDEX(#REF!,MATCH($B41,#REF!,0),MATCH(U$25,#REF!,0)))</f>
        <v>0</v>
      </c>
      <c r="V41" s="101">
        <f>IF(ISERROR(INDEX($C$18:$H$23,MATCH($B41,$B$18:$B$23,0),MATCH(V$25,$C$17:$H$17,0))),0,INDEX($C$18:$H$23,MATCH($B41,$B$18:$B$23,0),MATCH(V$25,$C$17:$H$17,0)))+IF(ISERROR(INDEX($K$18:$P$23,MATCH($B41,$J$18:$J$23,0),MATCH(V$25,$K$17:$P$17,0))),0,INDEX($K$18:$P$23,MATCH($B41,$J$18:$J$23,0),MATCH(V$25,$K$17:$P$17,0)))+IF(ISERROR(INDEX($S$18:$X$23,MATCH($B41,$R$18:$R$23,0),MATCH(V$25,$S$17:$X$17,0))),0,INDEX($S$18:$X$23,MATCH($B41,$R$18:$R$23,0),MATCH(V$25,$S$17:$X$17,0)))+IF(ISERROR(INDEX($AA$18:$AF$23,MATCH($B41,$Z$18:$Z$23,0),MATCH(V$25,$AA$17:$AF$17,0))),0,INDEX($AA$18:$AF$23,MATCH($B41,$Z$18:$Z$23,0),MATCH(V$25,$AA$17:$AF$17,0)))+IF(ISERROR(INDEX($AI$18:$AN$23,MATCH($B41,$AH$18:$AH$23,0),MATCH(V$25,$AI$17:$AN$17,0))),0,INDEX($AI$18:$AN$23,MATCH($B41,$AH$18:$AH$23,0),MATCH(V$25,$AI$17:$AN$17,0)))+IF(ISERROR(INDEX($AQ$18:$AV$23,MATCH($B41,$AP$18:$AP$23,0),MATCH(V$25,$AQ$17:$AV$17,0))),0,INDEX($AQ$18:$AV$23,MATCH($B41,$AP$18:$AP$23,0),MATCH(V$25,$AQ$17:$AV$17,0)))+IF(ISERROR(INDEX(#REF!,MATCH($B41,#REF!,0),MATCH(V$25,#REF!,0))),0,INDEX(#REF!,MATCH($B41,#REF!,0),MATCH(V$25,#REF!,0)))+IF(ISERROR(INDEX(#REF!,MATCH($B41,#REF!,0),MATCH(V$25,#REF!,0))),0,INDEX(#REF!,MATCH($B41,#REF!,0),MATCH(V$25,#REF!,0)))+IF(ISERROR(INDEX(#REF!,MATCH($B41,#REF!,0),MATCH(V$25,#REF!,0))),0,INDEX(#REF!,MATCH($B41,#REF!,0),MATCH(V$25,#REF!,0)))</f>
        <v>0</v>
      </c>
      <c r="W41" s="101">
        <f>IF(ISERROR(INDEX($C$18:$H$23,MATCH($B41,$B$18:$B$23,0),MATCH(W$25,$C$17:$H$17,0))),0,INDEX($C$18:$H$23,MATCH($B41,$B$18:$B$23,0),MATCH(W$25,$C$17:$H$17,0)))+IF(ISERROR(INDEX($K$18:$P$23,MATCH($B41,$J$18:$J$23,0),MATCH(W$25,$K$17:$P$17,0))),0,INDEX($K$18:$P$23,MATCH($B41,$J$18:$J$23,0),MATCH(W$25,$K$17:$P$17,0)))+IF(ISERROR(INDEX($S$18:$X$23,MATCH($B41,$R$18:$R$23,0),MATCH(W$25,$S$17:$X$17,0))),0,INDEX($S$18:$X$23,MATCH($B41,$R$18:$R$23,0),MATCH(W$25,$S$17:$X$17,0)))+IF(ISERROR(INDEX($AA$18:$AF$23,MATCH($B41,$Z$18:$Z$23,0),MATCH(W$25,$AA$17:$AF$17,0))),0,INDEX($AA$18:$AF$23,MATCH($B41,$Z$18:$Z$23,0),MATCH(W$25,$AA$17:$AF$17,0)))+IF(ISERROR(INDEX($AI$18:$AN$23,MATCH($B41,$AH$18:$AH$23,0),MATCH(W$25,$AI$17:$AN$17,0))),0,INDEX($AI$18:$AN$23,MATCH($B41,$AH$18:$AH$23,0),MATCH(W$25,$AI$17:$AN$17,0)))+IF(ISERROR(INDEX($AQ$18:$AV$23,MATCH($B41,$AP$18:$AP$23,0),MATCH(W$25,$AQ$17:$AV$17,0))),0,INDEX($AQ$18:$AV$23,MATCH($B41,$AP$18:$AP$23,0),MATCH(W$25,$AQ$17:$AV$17,0)))+IF(ISERROR(INDEX(#REF!,MATCH($B41,#REF!,0),MATCH(W$25,#REF!,0))),0,INDEX(#REF!,MATCH($B41,#REF!,0),MATCH(W$25,#REF!,0)))+IF(ISERROR(INDEX(#REF!,MATCH($B41,#REF!,0),MATCH(W$25,#REF!,0))),0,INDEX(#REF!,MATCH($B41,#REF!,0),MATCH(W$25,#REF!,0)))+IF(ISERROR(INDEX(#REF!,MATCH($B41,#REF!,0),MATCH(W$25,#REF!,0))),0,INDEX(#REF!,MATCH($B41,#REF!,0),MATCH(W$25,#REF!,0)))</f>
        <v>0</v>
      </c>
      <c r="X41" s="87"/>
      <c r="Y41" s="87"/>
      <c r="Z41" s="87"/>
      <c r="AA41" s="87"/>
      <c r="AB41" s="87"/>
      <c r="AC41" s="87"/>
      <c r="AD41" s="87"/>
      <c r="AE41" s="87"/>
      <c r="AF41" s="87"/>
      <c r="AG41" s="87"/>
    </row>
    <row r="42" spans="1:45" hidden="1" outlineLevel="1" x14ac:dyDescent="0.25">
      <c r="B42" s="98">
        <v>17</v>
      </c>
      <c r="C42" s="103">
        <f>IF(ISERROR(INDEX($C$18:$H$23,MATCH($B42,$B$18:$B$23,0),MATCH(C$25,$C$17:$H$17,0))),0,INDEX($C$18:$H$23,MATCH($B42,$B$18:$B$23,0),MATCH(C$25,$C$17:$H$17,0)))+IF(ISERROR(INDEX($K$18:$P$23,MATCH($B42,$J$18:$J$23,0),MATCH(C$25,$K$17:$P$17,0))),0,INDEX($K$18:$P$23,MATCH($B42,$J$18:$J$23,0),MATCH(C$25,$K$17:$P$17,0)))+IF(ISERROR(INDEX($S$18:$X$23,MATCH($B42,$R$18:$R$23,0),MATCH(C$25,$S$17:$X$17,0))),0,INDEX($S$18:$X$23,MATCH($B42,$R$18:$R$23,0),MATCH(C$25,$S$17:$X$17,0)))+IF(ISERROR(INDEX($AA$18:$AF$23,MATCH($B42,$Z$18:$Z$23,0),MATCH(C$25,$AA$17:$AF$17,0))),0,INDEX($AA$18:$AF$23,MATCH($B42,$Z$18:$Z$23,0),MATCH(C$25,$AA$17:$AF$17,0)))+IF(ISERROR(INDEX($AI$18:$AN$23,MATCH($B42,$AH$18:$AH$23,0),MATCH(C$25,$AI$17:$AN$17,0))),0,INDEX($AI$18:$AN$23,MATCH($B42,$AH$18:$AH$23,0),MATCH(C$25,$AI$17:$AN$17,0)))+IF(ISERROR(INDEX($AQ$18:$AV$23,MATCH($B42,$AP$18:$AP$23,0),MATCH(C$25,$AQ$17:$AV$17,0))),0,INDEX($AQ$18:$AV$23,MATCH($B42,$AP$18:$AP$23,0),MATCH(C$25,$AQ$17:$AV$17,0)))+IF(ISERROR(INDEX(#REF!,MATCH($B42,#REF!,0),MATCH(C$25,#REF!,0))),0,INDEX(#REF!,MATCH($B42,#REF!,0),MATCH(C$25,#REF!,0)))+IF(ISERROR(INDEX(#REF!,MATCH($B42,#REF!,0),MATCH(C$25,#REF!,0))),0,INDEX(#REF!,MATCH($B42,#REF!,0),MATCH(C$25,#REF!,0)))+IF(ISERROR(INDEX(#REF!,MATCH($B42,#REF!,0),MATCH(C$25,#REF!,0))),0,INDEX(#REF!,MATCH($B42,#REF!,0),MATCH(C$25,#REF!,0)))</f>
        <v>0</v>
      </c>
      <c r="D42" s="101">
        <f>IF(ISERROR(INDEX($C$18:$H$23,MATCH($B42,$B$18:$B$23,0),MATCH(D$25,$C$17:$H$17,0))),0,INDEX($C$18:$H$23,MATCH($B42,$B$18:$B$23,0),MATCH(D$25,$C$17:$H$17,0)))+IF(ISERROR(INDEX($K$18:$P$23,MATCH($B42,$J$18:$J$23,0),MATCH(D$25,$K$17:$P$17,0))),0,INDEX($K$18:$P$23,MATCH($B42,$J$18:$J$23,0),MATCH(D$25,$K$17:$P$17,0)))+IF(ISERROR(INDEX($S$18:$X$23,MATCH($B42,$R$18:$R$23,0),MATCH(D$25,$S$17:$X$17,0))),0,INDEX($S$18:$X$23,MATCH($B42,$R$18:$R$23,0),MATCH(D$25,$S$17:$X$17,0)))+IF(ISERROR(INDEX($AA$18:$AF$23,MATCH($B42,$Z$18:$Z$23,0),MATCH(D$25,$AA$17:$AF$17,0))),0,INDEX($AA$18:$AF$23,MATCH($B42,$Z$18:$Z$23,0),MATCH(D$25,$AA$17:$AF$17,0)))+IF(ISERROR(INDEX($AI$18:$AN$23,MATCH($B42,$AH$18:$AH$23,0),MATCH(D$25,$AI$17:$AN$17,0))),0,INDEX($AI$18:$AN$23,MATCH($B42,$AH$18:$AH$23,0),MATCH(D$25,$AI$17:$AN$17,0)))+IF(ISERROR(INDEX($AQ$18:$AV$23,MATCH($B42,$AP$18:$AP$23,0),MATCH(D$25,$AQ$17:$AV$17,0))),0,INDEX($AQ$18:$AV$23,MATCH($B42,$AP$18:$AP$23,0),MATCH(D$25,$AQ$17:$AV$17,0)))+IF(ISERROR(INDEX(#REF!,MATCH($B42,#REF!,0),MATCH(D$25,#REF!,0))),0,INDEX(#REF!,MATCH($B42,#REF!,0),MATCH(D$25,#REF!,0)))+IF(ISERROR(INDEX(#REF!,MATCH($B42,#REF!,0),MATCH(D$25,#REF!,0))),0,INDEX(#REF!,MATCH($B42,#REF!,0),MATCH(D$25,#REF!,0)))+IF(ISERROR(INDEX(#REF!,MATCH($B42,#REF!,0),MATCH(D$25,#REF!,0))),0,INDEX(#REF!,MATCH($B42,#REF!,0),MATCH(D$25,#REF!,0)))</f>
        <v>0</v>
      </c>
      <c r="E42" s="101">
        <f>IF(ISERROR(INDEX($C$18:$H$23,MATCH($B42,$B$18:$B$23,0),MATCH(E$25,$C$17:$H$17,0))),0,INDEX($C$18:$H$23,MATCH($B42,$B$18:$B$23,0),MATCH(E$25,$C$17:$H$17,0)))+IF(ISERROR(INDEX($K$18:$P$23,MATCH($B42,$J$18:$J$23,0),MATCH(E$25,$K$17:$P$17,0))),0,INDEX($K$18:$P$23,MATCH($B42,$J$18:$J$23,0),MATCH(E$25,$K$17:$P$17,0)))+IF(ISERROR(INDEX($S$18:$X$23,MATCH($B42,$R$18:$R$23,0),MATCH(E$25,$S$17:$X$17,0))),0,INDEX($S$18:$X$23,MATCH($B42,$R$18:$R$23,0),MATCH(E$25,$S$17:$X$17,0)))+IF(ISERROR(INDEX($AA$18:$AF$23,MATCH($B42,$Z$18:$Z$23,0),MATCH(E$25,$AA$17:$AF$17,0))),0,INDEX($AA$18:$AF$23,MATCH($B42,$Z$18:$Z$23,0),MATCH(E$25,$AA$17:$AF$17,0)))+IF(ISERROR(INDEX($AI$18:$AN$23,MATCH($B42,$AH$18:$AH$23,0),MATCH(E$25,$AI$17:$AN$17,0))),0,INDEX($AI$18:$AN$23,MATCH($B42,$AH$18:$AH$23,0),MATCH(E$25,$AI$17:$AN$17,0)))+IF(ISERROR(INDEX($AQ$18:$AV$23,MATCH($B42,$AP$18:$AP$23,0),MATCH(E$25,$AQ$17:$AV$17,0))),0,INDEX($AQ$18:$AV$23,MATCH($B42,$AP$18:$AP$23,0),MATCH(E$25,$AQ$17:$AV$17,0)))+IF(ISERROR(INDEX(#REF!,MATCH($B42,#REF!,0),MATCH(E$25,#REF!,0))),0,INDEX(#REF!,MATCH($B42,#REF!,0),MATCH(E$25,#REF!,0)))+IF(ISERROR(INDEX(#REF!,MATCH($B42,#REF!,0),MATCH(E$25,#REF!,0))),0,INDEX(#REF!,MATCH($B42,#REF!,0),MATCH(E$25,#REF!,0)))+IF(ISERROR(INDEX(#REF!,MATCH($B42,#REF!,0),MATCH(E$25,#REF!,0))),0,INDEX(#REF!,MATCH($B42,#REF!,0),MATCH(E$25,#REF!,0)))</f>
        <v>0</v>
      </c>
      <c r="F42" s="101">
        <f>IF(ISERROR(INDEX($C$18:$H$23,MATCH($B42,$B$18:$B$23,0),MATCH(F$25,$C$17:$H$17,0))),0,INDEX($C$18:$H$23,MATCH($B42,$B$18:$B$23,0),MATCH(F$25,$C$17:$H$17,0)))+IF(ISERROR(INDEX($K$18:$P$23,MATCH($B42,$J$18:$J$23,0),MATCH(F$25,$K$17:$P$17,0))),0,INDEX($K$18:$P$23,MATCH($B42,$J$18:$J$23,0),MATCH(F$25,$K$17:$P$17,0)))+IF(ISERROR(INDEX($S$18:$X$23,MATCH($B42,$R$18:$R$23,0),MATCH(F$25,$S$17:$X$17,0))),0,INDEX($S$18:$X$23,MATCH($B42,$R$18:$R$23,0),MATCH(F$25,$S$17:$X$17,0)))+IF(ISERROR(INDEX($AA$18:$AF$23,MATCH($B42,$Z$18:$Z$23,0),MATCH(F$25,$AA$17:$AF$17,0))),0,INDEX($AA$18:$AF$23,MATCH($B42,$Z$18:$Z$23,0),MATCH(F$25,$AA$17:$AF$17,0)))+IF(ISERROR(INDEX($AI$18:$AN$23,MATCH($B42,$AH$18:$AH$23,0),MATCH(F$25,$AI$17:$AN$17,0))),0,INDEX($AI$18:$AN$23,MATCH($B42,$AH$18:$AH$23,0),MATCH(F$25,$AI$17:$AN$17,0)))+IF(ISERROR(INDEX($AQ$18:$AV$23,MATCH($B42,$AP$18:$AP$23,0),MATCH(F$25,$AQ$17:$AV$17,0))),0,INDEX($AQ$18:$AV$23,MATCH($B42,$AP$18:$AP$23,0),MATCH(F$25,$AQ$17:$AV$17,0)))+IF(ISERROR(INDEX(#REF!,MATCH($B42,#REF!,0),MATCH(F$25,#REF!,0))),0,INDEX(#REF!,MATCH($B42,#REF!,0),MATCH(F$25,#REF!,0)))+IF(ISERROR(INDEX(#REF!,MATCH($B42,#REF!,0),MATCH(F$25,#REF!,0))),0,INDEX(#REF!,MATCH($B42,#REF!,0),MATCH(F$25,#REF!,0)))+IF(ISERROR(INDEX(#REF!,MATCH($B42,#REF!,0),MATCH(F$25,#REF!,0))),0,INDEX(#REF!,MATCH($B42,#REF!,0),MATCH(F$25,#REF!,0)))</f>
        <v>0</v>
      </c>
      <c r="G42" s="101">
        <f>IF(ISERROR(INDEX($C$18:$H$23,MATCH($B42,$B$18:$B$23,0),MATCH(G$25,$C$17:$H$17,0))),0,INDEX($C$18:$H$23,MATCH($B42,$B$18:$B$23,0),MATCH(G$25,$C$17:$H$17,0)))+IF(ISERROR(INDEX($K$18:$P$23,MATCH($B42,$J$18:$J$23,0),MATCH(G$25,$K$17:$P$17,0))),0,INDEX($K$18:$P$23,MATCH($B42,$J$18:$J$23,0),MATCH(G$25,$K$17:$P$17,0)))+IF(ISERROR(INDEX($S$18:$X$23,MATCH($B42,$R$18:$R$23,0),MATCH(G$25,$S$17:$X$17,0))),0,INDEX($S$18:$X$23,MATCH($B42,$R$18:$R$23,0),MATCH(G$25,$S$17:$X$17,0)))+IF(ISERROR(INDEX($AA$18:$AF$23,MATCH($B42,$Z$18:$Z$23,0),MATCH(G$25,$AA$17:$AF$17,0))),0,INDEX($AA$18:$AF$23,MATCH($B42,$Z$18:$Z$23,0),MATCH(G$25,$AA$17:$AF$17,0)))+IF(ISERROR(INDEX($AI$18:$AN$23,MATCH($B42,$AH$18:$AH$23,0),MATCH(G$25,$AI$17:$AN$17,0))),0,INDEX($AI$18:$AN$23,MATCH($B42,$AH$18:$AH$23,0),MATCH(G$25,$AI$17:$AN$17,0)))+IF(ISERROR(INDEX($AQ$18:$AV$23,MATCH($B42,$AP$18:$AP$23,0),MATCH(G$25,$AQ$17:$AV$17,0))),0,INDEX($AQ$18:$AV$23,MATCH($B42,$AP$18:$AP$23,0),MATCH(G$25,$AQ$17:$AV$17,0)))+IF(ISERROR(INDEX(#REF!,MATCH($B42,#REF!,0),MATCH(G$25,#REF!,0))),0,INDEX(#REF!,MATCH($B42,#REF!,0),MATCH(G$25,#REF!,0)))+IF(ISERROR(INDEX(#REF!,MATCH($B42,#REF!,0),MATCH(G$25,#REF!,0))),0,INDEX(#REF!,MATCH($B42,#REF!,0),MATCH(G$25,#REF!,0)))+IF(ISERROR(INDEX(#REF!,MATCH($B42,#REF!,0),MATCH(G$25,#REF!,0))),0,INDEX(#REF!,MATCH($B42,#REF!,0),MATCH(G$25,#REF!,0)))</f>
        <v>0</v>
      </c>
      <c r="H42" s="101">
        <f>IF(ISERROR(INDEX($C$18:$H$23,MATCH($B42,$B$18:$B$23,0),MATCH(H$25,$C$17:$H$17,0))),0,INDEX($C$18:$H$23,MATCH($B42,$B$18:$B$23,0),MATCH(H$25,$C$17:$H$17,0)))+IF(ISERROR(INDEX($K$18:$P$23,MATCH($B42,$J$18:$J$23,0),MATCH(H$25,$K$17:$P$17,0))),0,INDEX($K$18:$P$23,MATCH($B42,$J$18:$J$23,0),MATCH(H$25,$K$17:$P$17,0)))+IF(ISERROR(INDEX($S$18:$X$23,MATCH($B42,$R$18:$R$23,0),MATCH(H$25,$S$17:$X$17,0))),0,INDEX($S$18:$X$23,MATCH($B42,$R$18:$R$23,0),MATCH(H$25,$S$17:$X$17,0)))+IF(ISERROR(INDEX($AA$18:$AF$23,MATCH($B42,$Z$18:$Z$23,0),MATCH(H$25,$AA$17:$AF$17,0))),0,INDEX($AA$18:$AF$23,MATCH($B42,$Z$18:$Z$23,0),MATCH(H$25,$AA$17:$AF$17,0)))+IF(ISERROR(INDEX($AI$18:$AN$23,MATCH($B42,$AH$18:$AH$23,0),MATCH(H$25,$AI$17:$AN$17,0))),0,INDEX($AI$18:$AN$23,MATCH($B42,$AH$18:$AH$23,0),MATCH(H$25,$AI$17:$AN$17,0)))+IF(ISERROR(INDEX($AQ$18:$AV$23,MATCH($B42,$AP$18:$AP$23,0),MATCH(H$25,$AQ$17:$AV$17,0))),0,INDEX($AQ$18:$AV$23,MATCH($B42,$AP$18:$AP$23,0),MATCH(H$25,$AQ$17:$AV$17,0)))+IF(ISERROR(INDEX(#REF!,MATCH($B42,#REF!,0),MATCH(H$25,#REF!,0))),0,INDEX(#REF!,MATCH($B42,#REF!,0),MATCH(H$25,#REF!,0)))+IF(ISERROR(INDEX(#REF!,MATCH($B42,#REF!,0),MATCH(H$25,#REF!,0))),0,INDEX(#REF!,MATCH($B42,#REF!,0),MATCH(H$25,#REF!,0)))+IF(ISERROR(INDEX(#REF!,MATCH($B42,#REF!,0),MATCH(H$25,#REF!,0))),0,INDEX(#REF!,MATCH($B42,#REF!,0),MATCH(H$25,#REF!,0)))</f>
        <v>0</v>
      </c>
      <c r="I42" s="101">
        <f>IF(ISERROR(INDEX($C$18:$H$23,MATCH($B42,$B$18:$B$23,0),MATCH(I$25,$C$17:$H$17,0))),0,INDEX($C$18:$H$23,MATCH($B42,$B$18:$B$23,0),MATCH(I$25,$C$17:$H$17,0)))+IF(ISERROR(INDEX($K$18:$P$23,MATCH($B42,$J$18:$J$23,0),MATCH(I$25,$K$17:$P$17,0))),0,INDEX($K$18:$P$23,MATCH($B42,$J$18:$J$23,0),MATCH(I$25,$K$17:$P$17,0)))+IF(ISERROR(INDEX($S$18:$X$23,MATCH($B42,$R$18:$R$23,0),MATCH(I$25,$S$17:$X$17,0))),0,INDEX($S$18:$X$23,MATCH($B42,$R$18:$R$23,0),MATCH(I$25,$S$17:$X$17,0)))+IF(ISERROR(INDEX($AA$18:$AF$23,MATCH($B42,$Z$18:$Z$23,0),MATCH(I$25,$AA$17:$AF$17,0))),0,INDEX($AA$18:$AF$23,MATCH($B42,$Z$18:$Z$23,0),MATCH(I$25,$AA$17:$AF$17,0)))+IF(ISERROR(INDEX($AI$18:$AN$23,MATCH($B42,$AH$18:$AH$23,0),MATCH(I$25,$AI$17:$AN$17,0))),0,INDEX($AI$18:$AN$23,MATCH($B42,$AH$18:$AH$23,0),MATCH(I$25,$AI$17:$AN$17,0)))+IF(ISERROR(INDEX($AQ$18:$AV$23,MATCH($B42,$AP$18:$AP$23,0),MATCH(I$25,$AQ$17:$AV$17,0))),0,INDEX($AQ$18:$AV$23,MATCH($B42,$AP$18:$AP$23,0),MATCH(I$25,$AQ$17:$AV$17,0)))+IF(ISERROR(INDEX(#REF!,MATCH($B42,#REF!,0),MATCH(I$25,#REF!,0))),0,INDEX(#REF!,MATCH($B42,#REF!,0),MATCH(I$25,#REF!,0)))+IF(ISERROR(INDEX(#REF!,MATCH($B42,#REF!,0),MATCH(I$25,#REF!,0))),0,INDEX(#REF!,MATCH($B42,#REF!,0),MATCH(I$25,#REF!,0)))+IF(ISERROR(INDEX(#REF!,MATCH($B42,#REF!,0),MATCH(I$25,#REF!,0))),0,INDEX(#REF!,MATCH($B42,#REF!,0),MATCH(I$25,#REF!,0)))</f>
        <v>0</v>
      </c>
      <c r="J42" s="101">
        <f>IF(ISERROR(INDEX($C$18:$H$23,MATCH($B42,$B$18:$B$23,0),MATCH(J$25,$C$17:$H$17,0))),0,INDEX($C$18:$H$23,MATCH($B42,$B$18:$B$23,0),MATCH(J$25,$C$17:$H$17,0)))+IF(ISERROR(INDEX($K$18:$P$23,MATCH($B42,$J$18:$J$23,0),MATCH(J$25,$K$17:$P$17,0))),0,INDEX($K$18:$P$23,MATCH($B42,$J$18:$J$23,0),MATCH(J$25,$K$17:$P$17,0)))+IF(ISERROR(INDEX($S$18:$X$23,MATCH($B42,$R$18:$R$23,0),MATCH(J$25,$S$17:$X$17,0))),0,INDEX($S$18:$X$23,MATCH($B42,$R$18:$R$23,0),MATCH(J$25,$S$17:$X$17,0)))+IF(ISERROR(INDEX($AA$18:$AF$23,MATCH($B42,$Z$18:$Z$23,0),MATCH(J$25,$AA$17:$AF$17,0))),0,INDEX($AA$18:$AF$23,MATCH($B42,$Z$18:$Z$23,0),MATCH(J$25,$AA$17:$AF$17,0)))+IF(ISERROR(INDEX($AI$18:$AN$23,MATCH($B42,$AH$18:$AH$23,0),MATCH(J$25,$AI$17:$AN$17,0))),0,INDEX($AI$18:$AN$23,MATCH($B42,$AH$18:$AH$23,0),MATCH(J$25,$AI$17:$AN$17,0)))+IF(ISERROR(INDEX($AQ$18:$AV$23,MATCH($B42,$AP$18:$AP$23,0),MATCH(J$25,$AQ$17:$AV$17,0))),0,INDEX($AQ$18:$AV$23,MATCH($B42,$AP$18:$AP$23,0),MATCH(J$25,$AQ$17:$AV$17,0)))+IF(ISERROR(INDEX(#REF!,MATCH($B42,#REF!,0),MATCH(J$25,#REF!,0))),0,INDEX(#REF!,MATCH($B42,#REF!,0),MATCH(J$25,#REF!,0)))+IF(ISERROR(INDEX(#REF!,MATCH($B42,#REF!,0),MATCH(J$25,#REF!,0))),0,INDEX(#REF!,MATCH($B42,#REF!,0),MATCH(J$25,#REF!,0)))+IF(ISERROR(INDEX(#REF!,MATCH($B42,#REF!,0),MATCH(J$25,#REF!,0))),0,INDEX(#REF!,MATCH($B42,#REF!,0),MATCH(J$25,#REF!,0)))</f>
        <v>0</v>
      </c>
      <c r="K42" s="101">
        <f>IF(ISERROR(INDEX($C$18:$H$23,MATCH($B42,$B$18:$B$23,0),MATCH(K$25,$C$17:$H$17,0))),0,INDEX($C$18:$H$23,MATCH($B42,$B$18:$B$23,0),MATCH(K$25,$C$17:$H$17,0)))+IF(ISERROR(INDEX($K$18:$P$23,MATCH($B42,$J$18:$J$23,0),MATCH(K$25,$K$17:$P$17,0))),0,INDEX($K$18:$P$23,MATCH($B42,$J$18:$J$23,0),MATCH(K$25,$K$17:$P$17,0)))+IF(ISERROR(INDEX($S$18:$X$23,MATCH($B42,$R$18:$R$23,0),MATCH(K$25,$S$17:$X$17,0))),0,INDEX($S$18:$X$23,MATCH($B42,$R$18:$R$23,0),MATCH(K$25,$S$17:$X$17,0)))+IF(ISERROR(INDEX($AA$18:$AF$23,MATCH($B42,$Z$18:$Z$23,0),MATCH(K$25,$AA$17:$AF$17,0))),0,INDEX($AA$18:$AF$23,MATCH($B42,$Z$18:$Z$23,0),MATCH(K$25,$AA$17:$AF$17,0)))+IF(ISERROR(INDEX($AI$18:$AN$23,MATCH($B42,$AH$18:$AH$23,0),MATCH(K$25,$AI$17:$AN$17,0))),0,INDEX($AI$18:$AN$23,MATCH($B42,$AH$18:$AH$23,0),MATCH(K$25,$AI$17:$AN$17,0)))+IF(ISERROR(INDEX($AQ$18:$AV$23,MATCH($B42,$AP$18:$AP$23,0),MATCH(K$25,$AQ$17:$AV$17,0))),0,INDEX($AQ$18:$AV$23,MATCH($B42,$AP$18:$AP$23,0),MATCH(K$25,$AQ$17:$AV$17,0)))+IF(ISERROR(INDEX(#REF!,MATCH($B42,#REF!,0),MATCH(K$25,#REF!,0))),0,INDEX(#REF!,MATCH($B42,#REF!,0),MATCH(K$25,#REF!,0)))+IF(ISERROR(INDEX(#REF!,MATCH($B42,#REF!,0),MATCH(K$25,#REF!,0))),0,INDEX(#REF!,MATCH($B42,#REF!,0),MATCH(K$25,#REF!,0)))+IF(ISERROR(INDEX(#REF!,MATCH($B42,#REF!,0),MATCH(K$25,#REF!,0))),0,INDEX(#REF!,MATCH($B42,#REF!,0),MATCH(K$25,#REF!,0)))</f>
        <v>0</v>
      </c>
      <c r="L42" s="101">
        <f>IF(ISERROR(INDEX($C$18:$H$23,MATCH($B42,$B$18:$B$23,0),MATCH(L$25,$C$17:$H$17,0))),0,INDEX($C$18:$H$23,MATCH($B42,$B$18:$B$23,0),MATCH(L$25,$C$17:$H$17,0)))+IF(ISERROR(INDEX($K$18:$P$23,MATCH($B42,$J$18:$J$23,0),MATCH(L$25,$K$17:$P$17,0))),0,INDEX($K$18:$P$23,MATCH($B42,$J$18:$J$23,0),MATCH(L$25,$K$17:$P$17,0)))+IF(ISERROR(INDEX($S$18:$X$23,MATCH($B42,$R$18:$R$23,0),MATCH(L$25,$S$17:$X$17,0))),0,INDEX($S$18:$X$23,MATCH($B42,$R$18:$R$23,0),MATCH(L$25,$S$17:$X$17,0)))+IF(ISERROR(INDEX($AA$18:$AF$23,MATCH($B42,$Z$18:$Z$23,0),MATCH(L$25,$AA$17:$AF$17,0))),0,INDEX($AA$18:$AF$23,MATCH($B42,$Z$18:$Z$23,0),MATCH(L$25,$AA$17:$AF$17,0)))+IF(ISERROR(INDEX($AI$18:$AN$23,MATCH($B42,$AH$18:$AH$23,0),MATCH(L$25,$AI$17:$AN$17,0))),0,INDEX($AI$18:$AN$23,MATCH($B42,$AH$18:$AH$23,0),MATCH(L$25,$AI$17:$AN$17,0)))+IF(ISERROR(INDEX($AQ$18:$AV$23,MATCH($B42,$AP$18:$AP$23,0),MATCH(L$25,$AQ$17:$AV$17,0))),0,INDEX($AQ$18:$AV$23,MATCH($B42,$AP$18:$AP$23,0),MATCH(L$25,$AQ$17:$AV$17,0)))+IF(ISERROR(INDEX(#REF!,MATCH($B42,#REF!,0),MATCH(L$25,#REF!,0))),0,INDEX(#REF!,MATCH($B42,#REF!,0),MATCH(L$25,#REF!,0)))+IF(ISERROR(INDEX(#REF!,MATCH($B42,#REF!,0),MATCH(L$25,#REF!,0))),0,INDEX(#REF!,MATCH($B42,#REF!,0),MATCH(L$25,#REF!,0)))+IF(ISERROR(INDEX(#REF!,MATCH($B42,#REF!,0),MATCH(L$25,#REF!,0))),0,INDEX(#REF!,MATCH($B42,#REF!,0),MATCH(L$25,#REF!,0)))</f>
        <v>0</v>
      </c>
      <c r="M42" s="101">
        <f>IF(ISERROR(INDEX($C$18:$H$23,MATCH($B42,$B$18:$B$23,0),MATCH(M$25,$C$17:$H$17,0))),0,INDEX($C$18:$H$23,MATCH($B42,$B$18:$B$23,0),MATCH(M$25,$C$17:$H$17,0)))+IF(ISERROR(INDEX($K$18:$P$23,MATCH($B42,$J$18:$J$23,0),MATCH(M$25,$K$17:$P$17,0))),0,INDEX($K$18:$P$23,MATCH($B42,$J$18:$J$23,0),MATCH(M$25,$K$17:$P$17,0)))+IF(ISERROR(INDEX($S$18:$X$23,MATCH($B42,$R$18:$R$23,0),MATCH(M$25,$S$17:$X$17,0))),0,INDEX($S$18:$X$23,MATCH($B42,$R$18:$R$23,0),MATCH(M$25,$S$17:$X$17,0)))+IF(ISERROR(INDEX($AA$18:$AF$23,MATCH($B42,$Z$18:$Z$23,0),MATCH(M$25,$AA$17:$AF$17,0))),0,INDEX($AA$18:$AF$23,MATCH($B42,$Z$18:$Z$23,0),MATCH(M$25,$AA$17:$AF$17,0)))+IF(ISERROR(INDEX($AI$18:$AN$23,MATCH($B42,$AH$18:$AH$23,0),MATCH(M$25,$AI$17:$AN$17,0))),0,INDEX($AI$18:$AN$23,MATCH($B42,$AH$18:$AH$23,0),MATCH(M$25,$AI$17:$AN$17,0)))+IF(ISERROR(INDEX($AQ$18:$AV$23,MATCH($B42,$AP$18:$AP$23,0),MATCH(M$25,$AQ$17:$AV$17,0))),0,INDEX($AQ$18:$AV$23,MATCH($B42,$AP$18:$AP$23,0),MATCH(M$25,$AQ$17:$AV$17,0)))+IF(ISERROR(INDEX(#REF!,MATCH($B42,#REF!,0),MATCH(M$25,#REF!,0))),0,INDEX(#REF!,MATCH($B42,#REF!,0),MATCH(M$25,#REF!,0)))+IF(ISERROR(INDEX(#REF!,MATCH($B42,#REF!,0),MATCH(M$25,#REF!,0))),0,INDEX(#REF!,MATCH($B42,#REF!,0),MATCH(M$25,#REF!,0)))+IF(ISERROR(INDEX(#REF!,MATCH($B42,#REF!,0),MATCH(M$25,#REF!,0))),0,INDEX(#REF!,MATCH($B42,#REF!,0),MATCH(M$25,#REF!,0)))</f>
        <v>0</v>
      </c>
      <c r="N42" s="101">
        <f>IF(ISERROR(INDEX($C$18:$H$23,MATCH($B42,$B$18:$B$23,0),MATCH(N$25,$C$17:$H$17,0))),0,INDEX($C$18:$H$23,MATCH($B42,$B$18:$B$23,0),MATCH(N$25,$C$17:$H$17,0)))+IF(ISERROR(INDEX($K$18:$P$23,MATCH($B42,$J$18:$J$23,0),MATCH(N$25,$K$17:$P$17,0))),0,INDEX($K$18:$P$23,MATCH($B42,$J$18:$J$23,0),MATCH(N$25,$K$17:$P$17,0)))+IF(ISERROR(INDEX($S$18:$X$23,MATCH($B42,$R$18:$R$23,0),MATCH(N$25,$S$17:$X$17,0))),0,INDEX($S$18:$X$23,MATCH($B42,$R$18:$R$23,0),MATCH(N$25,$S$17:$X$17,0)))+IF(ISERROR(INDEX($AA$18:$AF$23,MATCH($B42,$Z$18:$Z$23,0),MATCH(N$25,$AA$17:$AF$17,0))),0,INDEX($AA$18:$AF$23,MATCH($B42,$Z$18:$Z$23,0),MATCH(N$25,$AA$17:$AF$17,0)))+IF(ISERROR(INDEX($AI$18:$AN$23,MATCH($B42,$AH$18:$AH$23,0),MATCH(N$25,$AI$17:$AN$17,0))),0,INDEX($AI$18:$AN$23,MATCH($B42,$AH$18:$AH$23,0),MATCH(N$25,$AI$17:$AN$17,0)))+IF(ISERROR(INDEX($AQ$18:$AV$23,MATCH($B42,$AP$18:$AP$23,0),MATCH(N$25,$AQ$17:$AV$17,0))),0,INDEX($AQ$18:$AV$23,MATCH($B42,$AP$18:$AP$23,0),MATCH(N$25,$AQ$17:$AV$17,0)))+IF(ISERROR(INDEX(#REF!,MATCH($B42,#REF!,0),MATCH(N$25,#REF!,0))),0,INDEX(#REF!,MATCH($B42,#REF!,0),MATCH(N$25,#REF!,0)))+IF(ISERROR(INDEX(#REF!,MATCH($B42,#REF!,0),MATCH(N$25,#REF!,0))),0,INDEX(#REF!,MATCH($B42,#REF!,0),MATCH(N$25,#REF!,0)))+IF(ISERROR(INDEX(#REF!,MATCH($B42,#REF!,0),MATCH(N$25,#REF!,0))),0,INDEX(#REF!,MATCH($B42,#REF!,0),MATCH(N$25,#REF!,0)))</f>
        <v>0</v>
      </c>
      <c r="O42" s="101">
        <f>IF(ISERROR(INDEX($C$18:$H$23,MATCH($B42,$B$18:$B$23,0),MATCH(O$25,$C$17:$H$17,0))),0,INDEX($C$18:$H$23,MATCH($B42,$B$18:$B$23,0),MATCH(O$25,$C$17:$H$17,0)))+IF(ISERROR(INDEX($K$18:$P$23,MATCH($B42,$J$18:$J$23,0),MATCH(O$25,$K$17:$P$17,0))),0,INDEX($K$18:$P$23,MATCH($B42,$J$18:$J$23,0),MATCH(O$25,$K$17:$P$17,0)))+IF(ISERROR(INDEX($S$18:$X$23,MATCH($B42,$R$18:$R$23,0),MATCH(O$25,$S$17:$X$17,0))),0,INDEX($S$18:$X$23,MATCH($B42,$R$18:$R$23,0),MATCH(O$25,$S$17:$X$17,0)))+IF(ISERROR(INDEX($AA$18:$AF$23,MATCH($B42,$Z$18:$Z$23,0),MATCH(O$25,$AA$17:$AF$17,0))),0,INDEX($AA$18:$AF$23,MATCH($B42,$Z$18:$Z$23,0),MATCH(O$25,$AA$17:$AF$17,0)))+IF(ISERROR(INDEX($AI$18:$AN$23,MATCH($B42,$AH$18:$AH$23,0),MATCH(O$25,$AI$17:$AN$17,0))),0,INDEX($AI$18:$AN$23,MATCH($B42,$AH$18:$AH$23,0),MATCH(O$25,$AI$17:$AN$17,0)))+IF(ISERROR(INDEX($AQ$18:$AV$23,MATCH($B42,$AP$18:$AP$23,0),MATCH(O$25,$AQ$17:$AV$17,0))),0,INDEX($AQ$18:$AV$23,MATCH($B42,$AP$18:$AP$23,0),MATCH(O$25,$AQ$17:$AV$17,0)))+IF(ISERROR(INDEX(#REF!,MATCH($B42,#REF!,0),MATCH(O$25,#REF!,0))),0,INDEX(#REF!,MATCH($B42,#REF!,0),MATCH(O$25,#REF!,0)))+IF(ISERROR(INDEX(#REF!,MATCH($B42,#REF!,0),MATCH(O$25,#REF!,0))),0,INDEX(#REF!,MATCH($B42,#REF!,0),MATCH(O$25,#REF!,0)))+IF(ISERROR(INDEX(#REF!,MATCH($B42,#REF!,0),MATCH(O$25,#REF!,0))),0,INDEX(#REF!,MATCH($B42,#REF!,0),MATCH(O$25,#REF!,0)))</f>
        <v>0</v>
      </c>
      <c r="P42" s="101">
        <f>IF(ISERROR(INDEX($C$18:$H$23,MATCH($B42,$B$18:$B$23,0),MATCH(P$25,$C$17:$H$17,0))),0,INDEX($C$18:$H$23,MATCH($B42,$B$18:$B$23,0),MATCH(P$25,$C$17:$H$17,0)))+IF(ISERROR(INDEX($K$18:$P$23,MATCH($B42,$J$18:$J$23,0),MATCH(P$25,$K$17:$P$17,0))),0,INDEX($K$18:$P$23,MATCH($B42,$J$18:$J$23,0),MATCH(P$25,$K$17:$P$17,0)))+IF(ISERROR(INDEX($S$18:$X$23,MATCH($B42,$R$18:$R$23,0),MATCH(P$25,$S$17:$X$17,0))),0,INDEX($S$18:$X$23,MATCH($B42,$R$18:$R$23,0),MATCH(P$25,$S$17:$X$17,0)))+IF(ISERROR(INDEX($AA$18:$AF$23,MATCH($B42,$Z$18:$Z$23,0),MATCH(P$25,$AA$17:$AF$17,0))),0,INDEX($AA$18:$AF$23,MATCH($B42,$Z$18:$Z$23,0),MATCH(P$25,$AA$17:$AF$17,0)))+IF(ISERROR(INDEX($AI$18:$AN$23,MATCH($B42,$AH$18:$AH$23,0),MATCH(P$25,$AI$17:$AN$17,0))),0,INDEX($AI$18:$AN$23,MATCH($B42,$AH$18:$AH$23,0),MATCH(P$25,$AI$17:$AN$17,0)))+IF(ISERROR(INDEX($AQ$18:$AV$23,MATCH($B42,$AP$18:$AP$23,0),MATCH(P$25,$AQ$17:$AV$17,0))),0,INDEX($AQ$18:$AV$23,MATCH($B42,$AP$18:$AP$23,0),MATCH(P$25,$AQ$17:$AV$17,0)))+IF(ISERROR(INDEX(#REF!,MATCH($B42,#REF!,0),MATCH(P$25,#REF!,0))),0,INDEX(#REF!,MATCH($B42,#REF!,0),MATCH(P$25,#REF!,0)))+IF(ISERROR(INDEX(#REF!,MATCH($B42,#REF!,0),MATCH(P$25,#REF!,0))),0,INDEX(#REF!,MATCH($B42,#REF!,0),MATCH(P$25,#REF!,0)))+IF(ISERROR(INDEX(#REF!,MATCH($B42,#REF!,0),MATCH(P$25,#REF!,0))),0,INDEX(#REF!,MATCH($B42,#REF!,0),MATCH(P$25,#REF!,0)))</f>
        <v>0</v>
      </c>
      <c r="Q42" s="101">
        <f>IF(ISERROR(INDEX($C$18:$H$23,MATCH($B42,$B$18:$B$23,0),MATCH(Q$25,$C$17:$H$17,0))),0,INDEX($C$18:$H$23,MATCH($B42,$B$18:$B$23,0),MATCH(Q$25,$C$17:$H$17,0)))+IF(ISERROR(INDEX($K$18:$P$23,MATCH($B42,$J$18:$J$23,0),MATCH(Q$25,$K$17:$P$17,0))),0,INDEX($K$18:$P$23,MATCH($B42,$J$18:$J$23,0),MATCH(Q$25,$K$17:$P$17,0)))+IF(ISERROR(INDEX($S$18:$X$23,MATCH($B42,$R$18:$R$23,0),MATCH(Q$25,$S$17:$X$17,0))),0,INDEX($S$18:$X$23,MATCH($B42,$R$18:$R$23,0),MATCH(Q$25,$S$17:$X$17,0)))+IF(ISERROR(INDEX($AA$18:$AF$23,MATCH($B42,$Z$18:$Z$23,0),MATCH(Q$25,$AA$17:$AF$17,0))),0,INDEX($AA$18:$AF$23,MATCH($B42,$Z$18:$Z$23,0),MATCH(Q$25,$AA$17:$AF$17,0)))+IF(ISERROR(INDEX($AI$18:$AN$23,MATCH($B42,$AH$18:$AH$23,0),MATCH(Q$25,$AI$17:$AN$17,0))),0,INDEX($AI$18:$AN$23,MATCH($B42,$AH$18:$AH$23,0),MATCH(Q$25,$AI$17:$AN$17,0)))+IF(ISERROR(INDEX($AQ$18:$AV$23,MATCH($B42,$AP$18:$AP$23,0),MATCH(Q$25,$AQ$17:$AV$17,0))),0,INDEX($AQ$18:$AV$23,MATCH($B42,$AP$18:$AP$23,0),MATCH(Q$25,$AQ$17:$AV$17,0)))+IF(ISERROR(INDEX(#REF!,MATCH($B42,#REF!,0),MATCH(Q$25,#REF!,0))),0,INDEX(#REF!,MATCH($B42,#REF!,0),MATCH(Q$25,#REF!,0)))+IF(ISERROR(INDEX(#REF!,MATCH($B42,#REF!,0),MATCH(Q$25,#REF!,0))),0,INDEX(#REF!,MATCH($B42,#REF!,0),MATCH(Q$25,#REF!,0)))+IF(ISERROR(INDEX(#REF!,MATCH($B42,#REF!,0),MATCH(Q$25,#REF!,0))),0,INDEX(#REF!,MATCH($B42,#REF!,0),MATCH(Q$25,#REF!,0)))</f>
        <v>0</v>
      </c>
      <c r="R42" s="101">
        <f>IF(ISERROR(INDEX($C$18:$H$23,MATCH($B42,$B$18:$B$23,0),MATCH(R$25,$C$17:$H$17,0))),0,INDEX($C$18:$H$23,MATCH($B42,$B$18:$B$23,0),MATCH(R$25,$C$17:$H$17,0)))+IF(ISERROR(INDEX($K$18:$P$23,MATCH($B42,$J$18:$J$23,0),MATCH(R$25,$K$17:$P$17,0))),0,INDEX($K$18:$P$23,MATCH($B42,$J$18:$J$23,0),MATCH(R$25,$K$17:$P$17,0)))+IF(ISERROR(INDEX($S$18:$X$23,MATCH($B42,$R$18:$R$23,0),MATCH(R$25,$S$17:$X$17,0))),0,INDEX($S$18:$X$23,MATCH($B42,$R$18:$R$23,0),MATCH(R$25,$S$17:$X$17,0)))+IF(ISERROR(INDEX($AA$18:$AF$23,MATCH($B42,$Z$18:$Z$23,0),MATCH(R$25,$AA$17:$AF$17,0))),0,INDEX($AA$18:$AF$23,MATCH($B42,$Z$18:$Z$23,0),MATCH(R$25,$AA$17:$AF$17,0)))+IF(ISERROR(INDEX($AI$18:$AN$23,MATCH($B42,$AH$18:$AH$23,0),MATCH(R$25,$AI$17:$AN$17,0))),0,INDEX($AI$18:$AN$23,MATCH($B42,$AH$18:$AH$23,0),MATCH(R$25,$AI$17:$AN$17,0)))+IF(ISERROR(INDEX($AQ$18:$AV$23,MATCH($B42,$AP$18:$AP$23,0),MATCH(R$25,$AQ$17:$AV$17,0))),0,INDEX($AQ$18:$AV$23,MATCH($B42,$AP$18:$AP$23,0),MATCH(R$25,$AQ$17:$AV$17,0)))+IF(ISERROR(INDEX(#REF!,MATCH($B42,#REF!,0),MATCH(R$25,#REF!,0))),0,INDEX(#REF!,MATCH($B42,#REF!,0),MATCH(R$25,#REF!,0)))+IF(ISERROR(INDEX(#REF!,MATCH($B42,#REF!,0),MATCH(R$25,#REF!,0))),0,INDEX(#REF!,MATCH($B42,#REF!,0),MATCH(R$25,#REF!,0)))+IF(ISERROR(INDEX(#REF!,MATCH($B42,#REF!,0),MATCH(R$25,#REF!,0))),0,INDEX(#REF!,MATCH($B42,#REF!,0),MATCH(R$25,#REF!,0)))</f>
        <v>0</v>
      </c>
      <c r="S42" s="101">
        <f>IF(ISERROR(INDEX($C$18:$H$23,MATCH($B42,$B$18:$B$23,0),MATCH(S$25,$C$17:$H$17,0))),0,INDEX($C$18:$H$23,MATCH($B42,$B$18:$B$23,0),MATCH(S$25,$C$17:$H$17,0)))+IF(ISERROR(INDEX($K$18:$P$23,MATCH($B42,$J$18:$J$23,0),MATCH(S$25,$K$17:$P$17,0))),0,INDEX($K$18:$P$23,MATCH($B42,$J$18:$J$23,0),MATCH(S$25,$K$17:$P$17,0)))+IF(ISERROR(INDEX($S$18:$X$23,MATCH($B42,$R$18:$R$23,0),MATCH(S$25,$S$17:$X$17,0))),0,INDEX($S$18:$X$23,MATCH($B42,$R$18:$R$23,0),MATCH(S$25,$S$17:$X$17,0)))+IF(ISERROR(INDEX($AA$18:$AF$23,MATCH($B42,$Z$18:$Z$23,0),MATCH(S$25,$AA$17:$AF$17,0))),0,INDEX($AA$18:$AF$23,MATCH($B42,$Z$18:$Z$23,0),MATCH(S$25,$AA$17:$AF$17,0)))+IF(ISERROR(INDEX($AI$18:$AN$23,MATCH($B42,$AH$18:$AH$23,0),MATCH(S$25,$AI$17:$AN$17,0))),0,INDEX($AI$18:$AN$23,MATCH($B42,$AH$18:$AH$23,0),MATCH(S$25,$AI$17:$AN$17,0)))+IF(ISERROR(INDEX($AQ$18:$AV$23,MATCH($B42,$AP$18:$AP$23,0),MATCH(S$25,$AQ$17:$AV$17,0))),0,INDEX($AQ$18:$AV$23,MATCH($B42,$AP$18:$AP$23,0),MATCH(S$25,$AQ$17:$AV$17,0)))+IF(ISERROR(INDEX(#REF!,MATCH($B42,#REF!,0),MATCH(S$25,#REF!,0))),0,INDEX(#REF!,MATCH($B42,#REF!,0),MATCH(S$25,#REF!,0)))+IF(ISERROR(INDEX(#REF!,MATCH($B42,#REF!,0),MATCH(S$25,#REF!,0))),0,INDEX(#REF!,MATCH($B42,#REF!,0),MATCH(S$25,#REF!,0)))+IF(ISERROR(INDEX(#REF!,MATCH($B42,#REF!,0),MATCH(S$25,#REF!,0))),0,INDEX(#REF!,MATCH($B42,#REF!,0),MATCH(S$25,#REF!,0)))</f>
        <v>0</v>
      </c>
      <c r="T42" s="101">
        <f>IF(ISERROR(INDEX($C$18:$H$23,MATCH($B42,$B$18:$B$23,0),MATCH(T$25,$C$17:$H$17,0))),0,INDEX($C$18:$H$23,MATCH($B42,$B$18:$B$23,0),MATCH(T$25,$C$17:$H$17,0)))+IF(ISERROR(INDEX($K$18:$P$23,MATCH($B42,$J$18:$J$23,0),MATCH(T$25,$K$17:$P$17,0))),0,INDEX($K$18:$P$23,MATCH($B42,$J$18:$J$23,0),MATCH(T$25,$K$17:$P$17,0)))+IF(ISERROR(INDEX($S$18:$X$23,MATCH($B42,$R$18:$R$23,0),MATCH(T$25,$S$17:$X$17,0))),0,INDEX($S$18:$X$23,MATCH($B42,$R$18:$R$23,0),MATCH(T$25,$S$17:$X$17,0)))+IF(ISERROR(INDEX($AA$18:$AF$23,MATCH($B42,$Z$18:$Z$23,0),MATCH(T$25,$AA$17:$AF$17,0))),0,INDEX($AA$18:$AF$23,MATCH($B42,$Z$18:$Z$23,0),MATCH(T$25,$AA$17:$AF$17,0)))+IF(ISERROR(INDEX($AI$18:$AN$23,MATCH($B42,$AH$18:$AH$23,0),MATCH(T$25,$AI$17:$AN$17,0))),0,INDEX($AI$18:$AN$23,MATCH($B42,$AH$18:$AH$23,0),MATCH(T$25,$AI$17:$AN$17,0)))+IF(ISERROR(INDEX($AQ$18:$AV$23,MATCH($B42,$AP$18:$AP$23,0),MATCH(T$25,$AQ$17:$AV$17,0))),0,INDEX($AQ$18:$AV$23,MATCH($B42,$AP$18:$AP$23,0),MATCH(T$25,$AQ$17:$AV$17,0)))+IF(ISERROR(INDEX(#REF!,MATCH($B42,#REF!,0),MATCH(T$25,#REF!,0))),0,INDEX(#REF!,MATCH($B42,#REF!,0),MATCH(T$25,#REF!,0)))+IF(ISERROR(INDEX(#REF!,MATCH($B42,#REF!,0),MATCH(T$25,#REF!,0))),0,INDEX(#REF!,MATCH($B42,#REF!,0),MATCH(T$25,#REF!,0)))+IF(ISERROR(INDEX(#REF!,MATCH($B42,#REF!,0),MATCH(T$25,#REF!,0))),0,INDEX(#REF!,MATCH($B42,#REF!,0),MATCH(T$25,#REF!,0)))</f>
        <v>0</v>
      </c>
      <c r="U42" s="101">
        <f>IF(ISERROR(INDEX($C$18:$H$23,MATCH($B42,$B$18:$B$23,0),MATCH(U$25,$C$17:$H$17,0))),0,INDEX($C$18:$H$23,MATCH($B42,$B$18:$B$23,0),MATCH(U$25,$C$17:$H$17,0)))+IF(ISERROR(INDEX($K$18:$P$23,MATCH($B42,$J$18:$J$23,0),MATCH(U$25,$K$17:$P$17,0))),0,INDEX($K$18:$P$23,MATCH($B42,$J$18:$J$23,0),MATCH(U$25,$K$17:$P$17,0)))+IF(ISERROR(INDEX($S$18:$X$23,MATCH($B42,$R$18:$R$23,0),MATCH(U$25,$S$17:$X$17,0))),0,INDEX($S$18:$X$23,MATCH($B42,$R$18:$R$23,0),MATCH(U$25,$S$17:$X$17,0)))+IF(ISERROR(INDEX($AA$18:$AF$23,MATCH($B42,$Z$18:$Z$23,0),MATCH(U$25,$AA$17:$AF$17,0))),0,INDEX($AA$18:$AF$23,MATCH($B42,$Z$18:$Z$23,0),MATCH(U$25,$AA$17:$AF$17,0)))+IF(ISERROR(INDEX($AI$18:$AN$23,MATCH($B42,$AH$18:$AH$23,0),MATCH(U$25,$AI$17:$AN$17,0))),0,INDEX($AI$18:$AN$23,MATCH($B42,$AH$18:$AH$23,0),MATCH(U$25,$AI$17:$AN$17,0)))+IF(ISERROR(INDEX($AQ$18:$AV$23,MATCH($B42,$AP$18:$AP$23,0),MATCH(U$25,$AQ$17:$AV$17,0))),0,INDEX($AQ$18:$AV$23,MATCH($B42,$AP$18:$AP$23,0),MATCH(U$25,$AQ$17:$AV$17,0)))+IF(ISERROR(INDEX(#REF!,MATCH($B42,#REF!,0),MATCH(U$25,#REF!,0))),0,INDEX(#REF!,MATCH($B42,#REF!,0),MATCH(U$25,#REF!,0)))+IF(ISERROR(INDEX(#REF!,MATCH($B42,#REF!,0),MATCH(U$25,#REF!,0))),0,INDEX(#REF!,MATCH($B42,#REF!,0),MATCH(U$25,#REF!,0)))+IF(ISERROR(INDEX(#REF!,MATCH($B42,#REF!,0),MATCH(U$25,#REF!,0))),0,INDEX(#REF!,MATCH($B42,#REF!,0),MATCH(U$25,#REF!,0)))</f>
        <v>0</v>
      </c>
      <c r="V42" s="101">
        <f>IF(ISERROR(INDEX($C$18:$H$23,MATCH($B42,$B$18:$B$23,0),MATCH(V$25,$C$17:$H$17,0))),0,INDEX($C$18:$H$23,MATCH($B42,$B$18:$B$23,0),MATCH(V$25,$C$17:$H$17,0)))+IF(ISERROR(INDEX($K$18:$P$23,MATCH($B42,$J$18:$J$23,0),MATCH(V$25,$K$17:$P$17,0))),0,INDEX($K$18:$P$23,MATCH($B42,$J$18:$J$23,0),MATCH(V$25,$K$17:$P$17,0)))+IF(ISERROR(INDEX($S$18:$X$23,MATCH($B42,$R$18:$R$23,0),MATCH(V$25,$S$17:$X$17,0))),0,INDEX($S$18:$X$23,MATCH($B42,$R$18:$R$23,0),MATCH(V$25,$S$17:$X$17,0)))+IF(ISERROR(INDEX($AA$18:$AF$23,MATCH($B42,$Z$18:$Z$23,0),MATCH(V$25,$AA$17:$AF$17,0))),0,INDEX($AA$18:$AF$23,MATCH($B42,$Z$18:$Z$23,0),MATCH(V$25,$AA$17:$AF$17,0)))+IF(ISERROR(INDEX($AI$18:$AN$23,MATCH($B42,$AH$18:$AH$23,0),MATCH(V$25,$AI$17:$AN$17,0))),0,INDEX($AI$18:$AN$23,MATCH($B42,$AH$18:$AH$23,0),MATCH(V$25,$AI$17:$AN$17,0)))+IF(ISERROR(INDEX($AQ$18:$AV$23,MATCH($B42,$AP$18:$AP$23,0),MATCH(V$25,$AQ$17:$AV$17,0))),0,INDEX($AQ$18:$AV$23,MATCH($B42,$AP$18:$AP$23,0),MATCH(V$25,$AQ$17:$AV$17,0)))+IF(ISERROR(INDEX(#REF!,MATCH($B42,#REF!,0),MATCH(V$25,#REF!,0))),0,INDEX(#REF!,MATCH($B42,#REF!,0),MATCH(V$25,#REF!,0)))+IF(ISERROR(INDEX(#REF!,MATCH($B42,#REF!,0),MATCH(V$25,#REF!,0))),0,INDEX(#REF!,MATCH($B42,#REF!,0),MATCH(V$25,#REF!,0)))+IF(ISERROR(INDEX(#REF!,MATCH($B42,#REF!,0),MATCH(V$25,#REF!,0))),0,INDEX(#REF!,MATCH($B42,#REF!,0),MATCH(V$25,#REF!,0)))</f>
        <v>0</v>
      </c>
      <c r="W42" s="101">
        <f>IF(ISERROR(INDEX($C$18:$H$23,MATCH($B42,$B$18:$B$23,0),MATCH(W$25,$C$17:$H$17,0))),0,INDEX($C$18:$H$23,MATCH($B42,$B$18:$B$23,0),MATCH(W$25,$C$17:$H$17,0)))+IF(ISERROR(INDEX($K$18:$P$23,MATCH($B42,$J$18:$J$23,0),MATCH(W$25,$K$17:$P$17,0))),0,INDEX($K$18:$P$23,MATCH($B42,$J$18:$J$23,0),MATCH(W$25,$K$17:$P$17,0)))+IF(ISERROR(INDEX($S$18:$X$23,MATCH($B42,$R$18:$R$23,0),MATCH(W$25,$S$17:$X$17,0))),0,INDEX($S$18:$X$23,MATCH($B42,$R$18:$R$23,0),MATCH(W$25,$S$17:$X$17,0)))+IF(ISERROR(INDEX($AA$18:$AF$23,MATCH($B42,$Z$18:$Z$23,0),MATCH(W$25,$AA$17:$AF$17,0))),0,INDEX($AA$18:$AF$23,MATCH($B42,$Z$18:$Z$23,0),MATCH(W$25,$AA$17:$AF$17,0)))+IF(ISERROR(INDEX($AI$18:$AN$23,MATCH($B42,$AH$18:$AH$23,0),MATCH(W$25,$AI$17:$AN$17,0))),0,INDEX($AI$18:$AN$23,MATCH($B42,$AH$18:$AH$23,0),MATCH(W$25,$AI$17:$AN$17,0)))+IF(ISERROR(INDEX($AQ$18:$AV$23,MATCH($B42,$AP$18:$AP$23,0),MATCH(W$25,$AQ$17:$AV$17,0))),0,INDEX($AQ$18:$AV$23,MATCH($B42,$AP$18:$AP$23,0),MATCH(W$25,$AQ$17:$AV$17,0)))+IF(ISERROR(INDEX(#REF!,MATCH($B42,#REF!,0),MATCH(W$25,#REF!,0))),0,INDEX(#REF!,MATCH($B42,#REF!,0),MATCH(W$25,#REF!,0)))+IF(ISERROR(INDEX(#REF!,MATCH($B42,#REF!,0),MATCH(W$25,#REF!,0))),0,INDEX(#REF!,MATCH($B42,#REF!,0),MATCH(W$25,#REF!,0)))+IF(ISERROR(INDEX(#REF!,MATCH($B42,#REF!,0),MATCH(W$25,#REF!,0))),0,INDEX(#REF!,MATCH($B42,#REF!,0),MATCH(W$25,#REF!,0)))</f>
        <v>0</v>
      </c>
      <c r="X42" s="87"/>
      <c r="Y42" s="87"/>
      <c r="Z42" s="87"/>
      <c r="AA42" s="87"/>
      <c r="AB42" s="87"/>
      <c r="AC42" s="87"/>
      <c r="AD42" s="87"/>
      <c r="AE42" s="87"/>
      <c r="AF42" s="87"/>
      <c r="AG42" s="87"/>
    </row>
    <row r="43" spans="1:45" hidden="1" outlineLevel="1" x14ac:dyDescent="0.25">
      <c r="B43" s="98">
        <v>18</v>
      </c>
      <c r="C43" s="103">
        <f>IF(ISERROR(INDEX($C$18:$H$23,MATCH($B43,$B$18:$B$23,0),MATCH(C$25,$C$17:$H$17,0))),0,INDEX($C$18:$H$23,MATCH($B43,$B$18:$B$23,0),MATCH(C$25,$C$17:$H$17,0)))+IF(ISERROR(INDEX($K$18:$P$23,MATCH($B43,$J$18:$J$23,0),MATCH(C$25,$K$17:$P$17,0))),0,INDEX($K$18:$P$23,MATCH($B43,$J$18:$J$23,0),MATCH(C$25,$K$17:$P$17,0)))+IF(ISERROR(INDEX($S$18:$X$23,MATCH($B43,$R$18:$R$23,0),MATCH(C$25,$S$17:$X$17,0))),0,INDEX($S$18:$X$23,MATCH($B43,$R$18:$R$23,0),MATCH(C$25,$S$17:$X$17,0)))+IF(ISERROR(INDEX($AA$18:$AF$23,MATCH($B43,$Z$18:$Z$23,0),MATCH(C$25,$AA$17:$AF$17,0))),0,INDEX($AA$18:$AF$23,MATCH($B43,$Z$18:$Z$23,0),MATCH(C$25,$AA$17:$AF$17,0)))+IF(ISERROR(INDEX($AI$18:$AN$23,MATCH($B43,$AH$18:$AH$23,0),MATCH(C$25,$AI$17:$AN$17,0))),0,INDEX($AI$18:$AN$23,MATCH($B43,$AH$18:$AH$23,0),MATCH(C$25,$AI$17:$AN$17,0)))+IF(ISERROR(INDEX($AQ$18:$AV$23,MATCH($B43,$AP$18:$AP$23,0),MATCH(C$25,$AQ$17:$AV$17,0))),0,INDEX($AQ$18:$AV$23,MATCH($B43,$AP$18:$AP$23,0),MATCH(C$25,$AQ$17:$AV$17,0)))+IF(ISERROR(INDEX(#REF!,MATCH($B43,#REF!,0),MATCH(C$25,#REF!,0))),0,INDEX(#REF!,MATCH($B43,#REF!,0),MATCH(C$25,#REF!,0)))+IF(ISERROR(INDEX(#REF!,MATCH($B43,#REF!,0),MATCH(C$25,#REF!,0))),0,INDEX(#REF!,MATCH($B43,#REF!,0),MATCH(C$25,#REF!,0)))+IF(ISERROR(INDEX(#REF!,MATCH($B43,#REF!,0),MATCH(C$25,#REF!,0))),0,INDEX(#REF!,MATCH($B43,#REF!,0),MATCH(C$25,#REF!,0)))</f>
        <v>0</v>
      </c>
      <c r="D43" s="101">
        <f>IF(ISERROR(INDEX($C$18:$H$23,MATCH($B43,$B$18:$B$23,0),MATCH(D$25,$C$17:$H$17,0))),0,INDEX($C$18:$H$23,MATCH($B43,$B$18:$B$23,0),MATCH(D$25,$C$17:$H$17,0)))+IF(ISERROR(INDEX($K$18:$P$23,MATCH($B43,$J$18:$J$23,0),MATCH(D$25,$K$17:$P$17,0))),0,INDEX($K$18:$P$23,MATCH($B43,$J$18:$J$23,0),MATCH(D$25,$K$17:$P$17,0)))+IF(ISERROR(INDEX($S$18:$X$23,MATCH($B43,$R$18:$R$23,0),MATCH(D$25,$S$17:$X$17,0))),0,INDEX($S$18:$X$23,MATCH($B43,$R$18:$R$23,0),MATCH(D$25,$S$17:$X$17,0)))+IF(ISERROR(INDEX($AA$18:$AF$23,MATCH($B43,$Z$18:$Z$23,0),MATCH(D$25,$AA$17:$AF$17,0))),0,INDEX($AA$18:$AF$23,MATCH($B43,$Z$18:$Z$23,0),MATCH(D$25,$AA$17:$AF$17,0)))+IF(ISERROR(INDEX($AI$18:$AN$23,MATCH($B43,$AH$18:$AH$23,0),MATCH(D$25,$AI$17:$AN$17,0))),0,INDEX($AI$18:$AN$23,MATCH($B43,$AH$18:$AH$23,0),MATCH(D$25,$AI$17:$AN$17,0)))+IF(ISERROR(INDEX($AQ$18:$AV$23,MATCH($B43,$AP$18:$AP$23,0),MATCH(D$25,$AQ$17:$AV$17,0))),0,INDEX($AQ$18:$AV$23,MATCH($B43,$AP$18:$AP$23,0),MATCH(D$25,$AQ$17:$AV$17,0)))+IF(ISERROR(INDEX(#REF!,MATCH($B43,#REF!,0),MATCH(D$25,#REF!,0))),0,INDEX(#REF!,MATCH($B43,#REF!,0),MATCH(D$25,#REF!,0)))+IF(ISERROR(INDEX(#REF!,MATCH($B43,#REF!,0),MATCH(D$25,#REF!,0))),0,INDEX(#REF!,MATCH($B43,#REF!,0),MATCH(D$25,#REF!,0)))+IF(ISERROR(INDEX(#REF!,MATCH($B43,#REF!,0),MATCH(D$25,#REF!,0))),0,INDEX(#REF!,MATCH($B43,#REF!,0),MATCH(D$25,#REF!,0)))</f>
        <v>0</v>
      </c>
      <c r="E43" s="101">
        <f>IF(ISERROR(INDEX($C$18:$H$23,MATCH($B43,$B$18:$B$23,0),MATCH(E$25,$C$17:$H$17,0))),0,INDEX($C$18:$H$23,MATCH($B43,$B$18:$B$23,0),MATCH(E$25,$C$17:$H$17,0)))+IF(ISERROR(INDEX($K$18:$P$23,MATCH($B43,$J$18:$J$23,0),MATCH(E$25,$K$17:$P$17,0))),0,INDEX($K$18:$P$23,MATCH($B43,$J$18:$J$23,0),MATCH(E$25,$K$17:$P$17,0)))+IF(ISERROR(INDEX($S$18:$X$23,MATCH($B43,$R$18:$R$23,0),MATCH(E$25,$S$17:$X$17,0))),0,INDEX($S$18:$X$23,MATCH($B43,$R$18:$R$23,0),MATCH(E$25,$S$17:$X$17,0)))+IF(ISERROR(INDEX($AA$18:$AF$23,MATCH($B43,$Z$18:$Z$23,0),MATCH(E$25,$AA$17:$AF$17,0))),0,INDEX($AA$18:$AF$23,MATCH($B43,$Z$18:$Z$23,0),MATCH(E$25,$AA$17:$AF$17,0)))+IF(ISERROR(INDEX($AI$18:$AN$23,MATCH($B43,$AH$18:$AH$23,0),MATCH(E$25,$AI$17:$AN$17,0))),0,INDEX($AI$18:$AN$23,MATCH($B43,$AH$18:$AH$23,0),MATCH(E$25,$AI$17:$AN$17,0)))+IF(ISERROR(INDEX($AQ$18:$AV$23,MATCH($B43,$AP$18:$AP$23,0),MATCH(E$25,$AQ$17:$AV$17,0))),0,INDEX($AQ$18:$AV$23,MATCH($B43,$AP$18:$AP$23,0),MATCH(E$25,$AQ$17:$AV$17,0)))+IF(ISERROR(INDEX(#REF!,MATCH($B43,#REF!,0),MATCH(E$25,#REF!,0))),0,INDEX(#REF!,MATCH($B43,#REF!,0),MATCH(E$25,#REF!,0)))+IF(ISERROR(INDEX(#REF!,MATCH($B43,#REF!,0),MATCH(E$25,#REF!,0))),0,INDEX(#REF!,MATCH($B43,#REF!,0),MATCH(E$25,#REF!,0)))+IF(ISERROR(INDEX(#REF!,MATCH($B43,#REF!,0),MATCH(E$25,#REF!,0))),0,INDEX(#REF!,MATCH($B43,#REF!,0),MATCH(E$25,#REF!,0)))</f>
        <v>0</v>
      </c>
      <c r="F43" s="101">
        <f>IF(ISERROR(INDEX($C$18:$H$23,MATCH($B43,$B$18:$B$23,0),MATCH(F$25,$C$17:$H$17,0))),0,INDEX($C$18:$H$23,MATCH($B43,$B$18:$B$23,0),MATCH(F$25,$C$17:$H$17,0)))+IF(ISERROR(INDEX($K$18:$P$23,MATCH($B43,$J$18:$J$23,0),MATCH(F$25,$K$17:$P$17,0))),0,INDEX($K$18:$P$23,MATCH($B43,$J$18:$J$23,0),MATCH(F$25,$K$17:$P$17,0)))+IF(ISERROR(INDEX($S$18:$X$23,MATCH($B43,$R$18:$R$23,0),MATCH(F$25,$S$17:$X$17,0))),0,INDEX($S$18:$X$23,MATCH($B43,$R$18:$R$23,0),MATCH(F$25,$S$17:$X$17,0)))+IF(ISERROR(INDEX($AA$18:$AF$23,MATCH($B43,$Z$18:$Z$23,0),MATCH(F$25,$AA$17:$AF$17,0))),0,INDEX($AA$18:$AF$23,MATCH($B43,$Z$18:$Z$23,0),MATCH(F$25,$AA$17:$AF$17,0)))+IF(ISERROR(INDEX($AI$18:$AN$23,MATCH($B43,$AH$18:$AH$23,0),MATCH(F$25,$AI$17:$AN$17,0))),0,INDEX($AI$18:$AN$23,MATCH($B43,$AH$18:$AH$23,0),MATCH(F$25,$AI$17:$AN$17,0)))+IF(ISERROR(INDEX($AQ$18:$AV$23,MATCH($B43,$AP$18:$AP$23,0),MATCH(F$25,$AQ$17:$AV$17,0))),0,INDEX($AQ$18:$AV$23,MATCH($B43,$AP$18:$AP$23,0),MATCH(F$25,$AQ$17:$AV$17,0)))+IF(ISERROR(INDEX(#REF!,MATCH($B43,#REF!,0),MATCH(F$25,#REF!,0))),0,INDEX(#REF!,MATCH($B43,#REF!,0),MATCH(F$25,#REF!,0)))+IF(ISERROR(INDEX(#REF!,MATCH($B43,#REF!,0),MATCH(F$25,#REF!,0))),0,INDEX(#REF!,MATCH($B43,#REF!,0),MATCH(F$25,#REF!,0)))+IF(ISERROR(INDEX(#REF!,MATCH($B43,#REF!,0),MATCH(F$25,#REF!,0))),0,INDEX(#REF!,MATCH($B43,#REF!,0),MATCH(F$25,#REF!,0)))</f>
        <v>0</v>
      </c>
      <c r="G43" s="101">
        <f>IF(ISERROR(INDEX($C$18:$H$23,MATCH($B43,$B$18:$B$23,0),MATCH(G$25,$C$17:$H$17,0))),0,INDEX($C$18:$H$23,MATCH($B43,$B$18:$B$23,0),MATCH(G$25,$C$17:$H$17,0)))+IF(ISERROR(INDEX($K$18:$P$23,MATCH($B43,$J$18:$J$23,0),MATCH(G$25,$K$17:$P$17,0))),0,INDEX($K$18:$P$23,MATCH($B43,$J$18:$J$23,0),MATCH(G$25,$K$17:$P$17,0)))+IF(ISERROR(INDEX($S$18:$X$23,MATCH($B43,$R$18:$R$23,0),MATCH(G$25,$S$17:$X$17,0))),0,INDEX($S$18:$X$23,MATCH($B43,$R$18:$R$23,0),MATCH(G$25,$S$17:$X$17,0)))+IF(ISERROR(INDEX($AA$18:$AF$23,MATCH($B43,$Z$18:$Z$23,0),MATCH(G$25,$AA$17:$AF$17,0))),0,INDEX($AA$18:$AF$23,MATCH($B43,$Z$18:$Z$23,0),MATCH(G$25,$AA$17:$AF$17,0)))+IF(ISERROR(INDEX($AI$18:$AN$23,MATCH($B43,$AH$18:$AH$23,0),MATCH(G$25,$AI$17:$AN$17,0))),0,INDEX($AI$18:$AN$23,MATCH($B43,$AH$18:$AH$23,0),MATCH(G$25,$AI$17:$AN$17,0)))+IF(ISERROR(INDEX($AQ$18:$AV$23,MATCH($B43,$AP$18:$AP$23,0),MATCH(G$25,$AQ$17:$AV$17,0))),0,INDEX($AQ$18:$AV$23,MATCH($B43,$AP$18:$AP$23,0),MATCH(G$25,$AQ$17:$AV$17,0)))+IF(ISERROR(INDEX(#REF!,MATCH($B43,#REF!,0),MATCH(G$25,#REF!,0))),0,INDEX(#REF!,MATCH($B43,#REF!,0),MATCH(G$25,#REF!,0)))+IF(ISERROR(INDEX(#REF!,MATCH($B43,#REF!,0),MATCH(G$25,#REF!,0))),0,INDEX(#REF!,MATCH($B43,#REF!,0),MATCH(G$25,#REF!,0)))+IF(ISERROR(INDEX(#REF!,MATCH($B43,#REF!,0),MATCH(G$25,#REF!,0))),0,INDEX(#REF!,MATCH($B43,#REF!,0),MATCH(G$25,#REF!,0)))</f>
        <v>0</v>
      </c>
      <c r="H43" s="101">
        <f>IF(ISERROR(INDEX($C$18:$H$23,MATCH($B43,$B$18:$B$23,0),MATCH(H$25,$C$17:$H$17,0))),0,INDEX($C$18:$H$23,MATCH($B43,$B$18:$B$23,0),MATCH(H$25,$C$17:$H$17,0)))+IF(ISERROR(INDEX($K$18:$P$23,MATCH($B43,$J$18:$J$23,0),MATCH(H$25,$K$17:$P$17,0))),0,INDEX($K$18:$P$23,MATCH($B43,$J$18:$J$23,0),MATCH(H$25,$K$17:$P$17,0)))+IF(ISERROR(INDEX($S$18:$X$23,MATCH($B43,$R$18:$R$23,0),MATCH(H$25,$S$17:$X$17,0))),0,INDEX($S$18:$X$23,MATCH($B43,$R$18:$R$23,0),MATCH(H$25,$S$17:$X$17,0)))+IF(ISERROR(INDEX($AA$18:$AF$23,MATCH($B43,$Z$18:$Z$23,0),MATCH(H$25,$AA$17:$AF$17,0))),0,INDEX($AA$18:$AF$23,MATCH($B43,$Z$18:$Z$23,0),MATCH(H$25,$AA$17:$AF$17,0)))+IF(ISERROR(INDEX($AI$18:$AN$23,MATCH($B43,$AH$18:$AH$23,0),MATCH(H$25,$AI$17:$AN$17,0))),0,INDEX($AI$18:$AN$23,MATCH($B43,$AH$18:$AH$23,0),MATCH(H$25,$AI$17:$AN$17,0)))+IF(ISERROR(INDEX($AQ$18:$AV$23,MATCH($B43,$AP$18:$AP$23,0),MATCH(H$25,$AQ$17:$AV$17,0))),0,INDEX($AQ$18:$AV$23,MATCH($B43,$AP$18:$AP$23,0),MATCH(H$25,$AQ$17:$AV$17,0)))+IF(ISERROR(INDEX(#REF!,MATCH($B43,#REF!,0),MATCH(H$25,#REF!,0))),0,INDEX(#REF!,MATCH($B43,#REF!,0),MATCH(H$25,#REF!,0)))+IF(ISERROR(INDEX(#REF!,MATCH($B43,#REF!,0),MATCH(H$25,#REF!,0))),0,INDEX(#REF!,MATCH($B43,#REF!,0),MATCH(H$25,#REF!,0)))+IF(ISERROR(INDEX(#REF!,MATCH($B43,#REF!,0),MATCH(H$25,#REF!,0))),0,INDEX(#REF!,MATCH($B43,#REF!,0),MATCH(H$25,#REF!,0)))</f>
        <v>0</v>
      </c>
      <c r="I43" s="101">
        <f>IF(ISERROR(INDEX($C$18:$H$23,MATCH($B43,$B$18:$B$23,0),MATCH(I$25,$C$17:$H$17,0))),0,INDEX($C$18:$H$23,MATCH($B43,$B$18:$B$23,0),MATCH(I$25,$C$17:$H$17,0)))+IF(ISERROR(INDEX($K$18:$P$23,MATCH($B43,$J$18:$J$23,0),MATCH(I$25,$K$17:$P$17,0))),0,INDEX($K$18:$P$23,MATCH($B43,$J$18:$J$23,0),MATCH(I$25,$K$17:$P$17,0)))+IF(ISERROR(INDEX($S$18:$X$23,MATCH($B43,$R$18:$R$23,0),MATCH(I$25,$S$17:$X$17,0))),0,INDEX($S$18:$X$23,MATCH($B43,$R$18:$R$23,0),MATCH(I$25,$S$17:$X$17,0)))+IF(ISERROR(INDEX($AA$18:$AF$23,MATCH($B43,$Z$18:$Z$23,0),MATCH(I$25,$AA$17:$AF$17,0))),0,INDEX($AA$18:$AF$23,MATCH($B43,$Z$18:$Z$23,0),MATCH(I$25,$AA$17:$AF$17,0)))+IF(ISERROR(INDEX($AI$18:$AN$23,MATCH($B43,$AH$18:$AH$23,0),MATCH(I$25,$AI$17:$AN$17,0))),0,INDEX($AI$18:$AN$23,MATCH($B43,$AH$18:$AH$23,0),MATCH(I$25,$AI$17:$AN$17,0)))+IF(ISERROR(INDEX($AQ$18:$AV$23,MATCH($B43,$AP$18:$AP$23,0),MATCH(I$25,$AQ$17:$AV$17,0))),0,INDEX($AQ$18:$AV$23,MATCH($B43,$AP$18:$AP$23,0),MATCH(I$25,$AQ$17:$AV$17,0)))+IF(ISERROR(INDEX(#REF!,MATCH($B43,#REF!,0),MATCH(I$25,#REF!,0))),0,INDEX(#REF!,MATCH($B43,#REF!,0),MATCH(I$25,#REF!,0)))+IF(ISERROR(INDEX(#REF!,MATCH($B43,#REF!,0),MATCH(I$25,#REF!,0))),0,INDEX(#REF!,MATCH($B43,#REF!,0),MATCH(I$25,#REF!,0)))+IF(ISERROR(INDEX(#REF!,MATCH($B43,#REF!,0),MATCH(I$25,#REF!,0))),0,INDEX(#REF!,MATCH($B43,#REF!,0),MATCH(I$25,#REF!,0)))</f>
        <v>0</v>
      </c>
      <c r="J43" s="101">
        <f>IF(ISERROR(INDEX($C$18:$H$23,MATCH($B43,$B$18:$B$23,0),MATCH(J$25,$C$17:$H$17,0))),0,INDEX($C$18:$H$23,MATCH($B43,$B$18:$B$23,0),MATCH(J$25,$C$17:$H$17,0)))+IF(ISERROR(INDEX($K$18:$P$23,MATCH($B43,$J$18:$J$23,0),MATCH(J$25,$K$17:$P$17,0))),0,INDEX($K$18:$P$23,MATCH($B43,$J$18:$J$23,0),MATCH(J$25,$K$17:$P$17,0)))+IF(ISERROR(INDEX($S$18:$X$23,MATCH($B43,$R$18:$R$23,0),MATCH(J$25,$S$17:$X$17,0))),0,INDEX($S$18:$X$23,MATCH($B43,$R$18:$R$23,0),MATCH(J$25,$S$17:$X$17,0)))+IF(ISERROR(INDEX($AA$18:$AF$23,MATCH($B43,$Z$18:$Z$23,0),MATCH(J$25,$AA$17:$AF$17,0))),0,INDEX($AA$18:$AF$23,MATCH($B43,$Z$18:$Z$23,0),MATCH(J$25,$AA$17:$AF$17,0)))+IF(ISERROR(INDEX($AI$18:$AN$23,MATCH($B43,$AH$18:$AH$23,0),MATCH(J$25,$AI$17:$AN$17,0))),0,INDEX($AI$18:$AN$23,MATCH($B43,$AH$18:$AH$23,0),MATCH(J$25,$AI$17:$AN$17,0)))+IF(ISERROR(INDEX($AQ$18:$AV$23,MATCH($B43,$AP$18:$AP$23,0),MATCH(J$25,$AQ$17:$AV$17,0))),0,INDEX($AQ$18:$AV$23,MATCH($B43,$AP$18:$AP$23,0),MATCH(J$25,$AQ$17:$AV$17,0)))+IF(ISERROR(INDEX(#REF!,MATCH($B43,#REF!,0),MATCH(J$25,#REF!,0))),0,INDEX(#REF!,MATCH($B43,#REF!,0),MATCH(J$25,#REF!,0)))+IF(ISERROR(INDEX(#REF!,MATCH($B43,#REF!,0),MATCH(J$25,#REF!,0))),0,INDEX(#REF!,MATCH($B43,#REF!,0),MATCH(J$25,#REF!,0)))+IF(ISERROR(INDEX(#REF!,MATCH($B43,#REF!,0),MATCH(J$25,#REF!,0))),0,INDEX(#REF!,MATCH($B43,#REF!,0),MATCH(J$25,#REF!,0)))</f>
        <v>0</v>
      </c>
      <c r="K43" s="101">
        <f>IF(ISERROR(INDEX($C$18:$H$23,MATCH($B43,$B$18:$B$23,0),MATCH(K$25,$C$17:$H$17,0))),0,INDEX($C$18:$H$23,MATCH($B43,$B$18:$B$23,0),MATCH(K$25,$C$17:$H$17,0)))+IF(ISERROR(INDEX($K$18:$P$23,MATCH($B43,$J$18:$J$23,0),MATCH(K$25,$K$17:$P$17,0))),0,INDEX($K$18:$P$23,MATCH($B43,$J$18:$J$23,0),MATCH(K$25,$K$17:$P$17,0)))+IF(ISERROR(INDEX($S$18:$X$23,MATCH($B43,$R$18:$R$23,0),MATCH(K$25,$S$17:$X$17,0))),0,INDEX($S$18:$X$23,MATCH($B43,$R$18:$R$23,0),MATCH(K$25,$S$17:$X$17,0)))+IF(ISERROR(INDEX($AA$18:$AF$23,MATCH($B43,$Z$18:$Z$23,0),MATCH(K$25,$AA$17:$AF$17,0))),0,INDEX($AA$18:$AF$23,MATCH($B43,$Z$18:$Z$23,0),MATCH(K$25,$AA$17:$AF$17,0)))+IF(ISERROR(INDEX($AI$18:$AN$23,MATCH($B43,$AH$18:$AH$23,0),MATCH(K$25,$AI$17:$AN$17,0))),0,INDEX($AI$18:$AN$23,MATCH($B43,$AH$18:$AH$23,0),MATCH(K$25,$AI$17:$AN$17,0)))+IF(ISERROR(INDEX($AQ$18:$AV$23,MATCH($B43,$AP$18:$AP$23,0),MATCH(K$25,$AQ$17:$AV$17,0))),0,INDEX($AQ$18:$AV$23,MATCH($B43,$AP$18:$AP$23,0),MATCH(K$25,$AQ$17:$AV$17,0)))+IF(ISERROR(INDEX(#REF!,MATCH($B43,#REF!,0),MATCH(K$25,#REF!,0))),0,INDEX(#REF!,MATCH($B43,#REF!,0),MATCH(K$25,#REF!,0)))+IF(ISERROR(INDEX(#REF!,MATCH($B43,#REF!,0),MATCH(K$25,#REF!,0))),0,INDEX(#REF!,MATCH($B43,#REF!,0),MATCH(K$25,#REF!,0)))+IF(ISERROR(INDEX(#REF!,MATCH($B43,#REF!,0),MATCH(K$25,#REF!,0))),0,INDEX(#REF!,MATCH($B43,#REF!,0),MATCH(K$25,#REF!,0)))</f>
        <v>0</v>
      </c>
      <c r="L43" s="101">
        <f>IF(ISERROR(INDEX($C$18:$H$23,MATCH($B43,$B$18:$B$23,0),MATCH(L$25,$C$17:$H$17,0))),0,INDEX($C$18:$H$23,MATCH($B43,$B$18:$B$23,0),MATCH(L$25,$C$17:$H$17,0)))+IF(ISERROR(INDEX($K$18:$P$23,MATCH($B43,$J$18:$J$23,0),MATCH(L$25,$K$17:$P$17,0))),0,INDEX($K$18:$P$23,MATCH($B43,$J$18:$J$23,0),MATCH(L$25,$K$17:$P$17,0)))+IF(ISERROR(INDEX($S$18:$X$23,MATCH($B43,$R$18:$R$23,0),MATCH(L$25,$S$17:$X$17,0))),0,INDEX($S$18:$X$23,MATCH($B43,$R$18:$R$23,0),MATCH(L$25,$S$17:$X$17,0)))+IF(ISERROR(INDEX($AA$18:$AF$23,MATCH($B43,$Z$18:$Z$23,0),MATCH(L$25,$AA$17:$AF$17,0))),0,INDEX($AA$18:$AF$23,MATCH($B43,$Z$18:$Z$23,0),MATCH(L$25,$AA$17:$AF$17,0)))+IF(ISERROR(INDEX($AI$18:$AN$23,MATCH($B43,$AH$18:$AH$23,0),MATCH(L$25,$AI$17:$AN$17,0))),0,INDEX($AI$18:$AN$23,MATCH($B43,$AH$18:$AH$23,0),MATCH(L$25,$AI$17:$AN$17,0)))+IF(ISERROR(INDEX($AQ$18:$AV$23,MATCH($B43,$AP$18:$AP$23,0),MATCH(L$25,$AQ$17:$AV$17,0))),0,INDEX($AQ$18:$AV$23,MATCH($B43,$AP$18:$AP$23,0),MATCH(L$25,$AQ$17:$AV$17,0)))+IF(ISERROR(INDEX(#REF!,MATCH($B43,#REF!,0),MATCH(L$25,#REF!,0))),0,INDEX(#REF!,MATCH($B43,#REF!,0),MATCH(L$25,#REF!,0)))+IF(ISERROR(INDEX(#REF!,MATCH($B43,#REF!,0),MATCH(L$25,#REF!,0))),0,INDEX(#REF!,MATCH($B43,#REF!,0),MATCH(L$25,#REF!,0)))+IF(ISERROR(INDEX(#REF!,MATCH($B43,#REF!,0),MATCH(L$25,#REF!,0))),0,INDEX(#REF!,MATCH($B43,#REF!,0),MATCH(L$25,#REF!,0)))</f>
        <v>0</v>
      </c>
      <c r="M43" s="101">
        <f>IF(ISERROR(INDEX($C$18:$H$23,MATCH($B43,$B$18:$B$23,0),MATCH(M$25,$C$17:$H$17,0))),0,INDEX($C$18:$H$23,MATCH($B43,$B$18:$B$23,0),MATCH(M$25,$C$17:$H$17,0)))+IF(ISERROR(INDEX($K$18:$P$23,MATCH($B43,$J$18:$J$23,0),MATCH(M$25,$K$17:$P$17,0))),0,INDEX($K$18:$P$23,MATCH($B43,$J$18:$J$23,0),MATCH(M$25,$K$17:$P$17,0)))+IF(ISERROR(INDEX($S$18:$X$23,MATCH($B43,$R$18:$R$23,0),MATCH(M$25,$S$17:$X$17,0))),0,INDEX($S$18:$X$23,MATCH($B43,$R$18:$R$23,0),MATCH(M$25,$S$17:$X$17,0)))+IF(ISERROR(INDEX($AA$18:$AF$23,MATCH($B43,$Z$18:$Z$23,0),MATCH(M$25,$AA$17:$AF$17,0))),0,INDEX($AA$18:$AF$23,MATCH($B43,$Z$18:$Z$23,0),MATCH(M$25,$AA$17:$AF$17,0)))+IF(ISERROR(INDEX($AI$18:$AN$23,MATCH($B43,$AH$18:$AH$23,0),MATCH(M$25,$AI$17:$AN$17,0))),0,INDEX($AI$18:$AN$23,MATCH($B43,$AH$18:$AH$23,0),MATCH(M$25,$AI$17:$AN$17,0)))+IF(ISERROR(INDEX($AQ$18:$AV$23,MATCH($B43,$AP$18:$AP$23,0),MATCH(M$25,$AQ$17:$AV$17,0))),0,INDEX($AQ$18:$AV$23,MATCH($B43,$AP$18:$AP$23,0),MATCH(M$25,$AQ$17:$AV$17,0)))+IF(ISERROR(INDEX(#REF!,MATCH($B43,#REF!,0),MATCH(M$25,#REF!,0))),0,INDEX(#REF!,MATCH($B43,#REF!,0),MATCH(M$25,#REF!,0)))+IF(ISERROR(INDEX(#REF!,MATCH($B43,#REF!,0),MATCH(M$25,#REF!,0))),0,INDEX(#REF!,MATCH($B43,#REF!,0),MATCH(M$25,#REF!,0)))+IF(ISERROR(INDEX(#REF!,MATCH($B43,#REF!,0),MATCH(M$25,#REF!,0))),0,INDEX(#REF!,MATCH($B43,#REF!,0),MATCH(M$25,#REF!,0)))</f>
        <v>0</v>
      </c>
      <c r="N43" s="101">
        <f>IF(ISERROR(INDEX($C$18:$H$23,MATCH($B43,$B$18:$B$23,0),MATCH(N$25,$C$17:$H$17,0))),0,INDEX($C$18:$H$23,MATCH($B43,$B$18:$B$23,0),MATCH(N$25,$C$17:$H$17,0)))+IF(ISERROR(INDEX($K$18:$P$23,MATCH($B43,$J$18:$J$23,0),MATCH(N$25,$K$17:$P$17,0))),0,INDEX($K$18:$P$23,MATCH($B43,$J$18:$J$23,0),MATCH(N$25,$K$17:$P$17,0)))+IF(ISERROR(INDEX($S$18:$X$23,MATCH($B43,$R$18:$R$23,0),MATCH(N$25,$S$17:$X$17,0))),0,INDEX($S$18:$X$23,MATCH($B43,$R$18:$R$23,0),MATCH(N$25,$S$17:$X$17,0)))+IF(ISERROR(INDEX($AA$18:$AF$23,MATCH($B43,$Z$18:$Z$23,0),MATCH(N$25,$AA$17:$AF$17,0))),0,INDEX($AA$18:$AF$23,MATCH($B43,$Z$18:$Z$23,0),MATCH(N$25,$AA$17:$AF$17,0)))+IF(ISERROR(INDEX($AI$18:$AN$23,MATCH($B43,$AH$18:$AH$23,0),MATCH(N$25,$AI$17:$AN$17,0))),0,INDEX($AI$18:$AN$23,MATCH($B43,$AH$18:$AH$23,0),MATCH(N$25,$AI$17:$AN$17,0)))+IF(ISERROR(INDEX($AQ$18:$AV$23,MATCH($B43,$AP$18:$AP$23,0),MATCH(N$25,$AQ$17:$AV$17,0))),0,INDEX($AQ$18:$AV$23,MATCH($B43,$AP$18:$AP$23,0),MATCH(N$25,$AQ$17:$AV$17,0)))+IF(ISERROR(INDEX(#REF!,MATCH($B43,#REF!,0),MATCH(N$25,#REF!,0))),0,INDEX(#REF!,MATCH($B43,#REF!,0),MATCH(N$25,#REF!,0)))+IF(ISERROR(INDEX(#REF!,MATCH($B43,#REF!,0),MATCH(N$25,#REF!,0))),0,INDEX(#REF!,MATCH($B43,#REF!,0),MATCH(N$25,#REF!,0)))+IF(ISERROR(INDEX(#REF!,MATCH($B43,#REF!,0),MATCH(N$25,#REF!,0))),0,INDEX(#REF!,MATCH($B43,#REF!,0),MATCH(N$25,#REF!,0)))</f>
        <v>0</v>
      </c>
      <c r="O43" s="101">
        <f>IF(ISERROR(INDEX($C$18:$H$23,MATCH($B43,$B$18:$B$23,0),MATCH(O$25,$C$17:$H$17,0))),0,INDEX($C$18:$H$23,MATCH($B43,$B$18:$B$23,0),MATCH(O$25,$C$17:$H$17,0)))+IF(ISERROR(INDEX($K$18:$P$23,MATCH($B43,$J$18:$J$23,0),MATCH(O$25,$K$17:$P$17,0))),0,INDEX($K$18:$P$23,MATCH($B43,$J$18:$J$23,0),MATCH(O$25,$K$17:$P$17,0)))+IF(ISERROR(INDEX($S$18:$X$23,MATCH($B43,$R$18:$R$23,0),MATCH(O$25,$S$17:$X$17,0))),0,INDEX($S$18:$X$23,MATCH($B43,$R$18:$R$23,0),MATCH(O$25,$S$17:$X$17,0)))+IF(ISERROR(INDEX($AA$18:$AF$23,MATCH($B43,$Z$18:$Z$23,0),MATCH(O$25,$AA$17:$AF$17,0))),0,INDEX($AA$18:$AF$23,MATCH($B43,$Z$18:$Z$23,0),MATCH(O$25,$AA$17:$AF$17,0)))+IF(ISERROR(INDEX($AI$18:$AN$23,MATCH($B43,$AH$18:$AH$23,0),MATCH(O$25,$AI$17:$AN$17,0))),0,INDEX($AI$18:$AN$23,MATCH($B43,$AH$18:$AH$23,0),MATCH(O$25,$AI$17:$AN$17,0)))+IF(ISERROR(INDEX($AQ$18:$AV$23,MATCH($B43,$AP$18:$AP$23,0),MATCH(O$25,$AQ$17:$AV$17,0))),0,INDEX($AQ$18:$AV$23,MATCH($B43,$AP$18:$AP$23,0),MATCH(O$25,$AQ$17:$AV$17,0)))+IF(ISERROR(INDEX(#REF!,MATCH($B43,#REF!,0),MATCH(O$25,#REF!,0))),0,INDEX(#REF!,MATCH($B43,#REF!,0),MATCH(O$25,#REF!,0)))+IF(ISERROR(INDEX(#REF!,MATCH($B43,#REF!,0),MATCH(O$25,#REF!,0))),0,INDEX(#REF!,MATCH($B43,#REF!,0),MATCH(O$25,#REF!,0)))+IF(ISERROR(INDEX(#REF!,MATCH($B43,#REF!,0),MATCH(O$25,#REF!,0))),0,INDEX(#REF!,MATCH($B43,#REF!,0),MATCH(O$25,#REF!,0)))</f>
        <v>0</v>
      </c>
      <c r="P43" s="101">
        <f>IF(ISERROR(INDEX($C$18:$H$23,MATCH($B43,$B$18:$B$23,0),MATCH(P$25,$C$17:$H$17,0))),0,INDEX($C$18:$H$23,MATCH($B43,$B$18:$B$23,0),MATCH(P$25,$C$17:$H$17,0)))+IF(ISERROR(INDEX($K$18:$P$23,MATCH($B43,$J$18:$J$23,0),MATCH(P$25,$K$17:$P$17,0))),0,INDEX($K$18:$P$23,MATCH($B43,$J$18:$J$23,0),MATCH(P$25,$K$17:$P$17,0)))+IF(ISERROR(INDEX($S$18:$X$23,MATCH($B43,$R$18:$R$23,0),MATCH(P$25,$S$17:$X$17,0))),0,INDEX($S$18:$X$23,MATCH($B43,$R$18:$R$23,0),MATCH(P$25,$S$17:$X$17,0)))+IF(ISERROR(INDEX($AA$18:$AF$23,MATCH($B43,$Z$18:$Z$23,0),MATCH(P$25,$AA$17:$AF$17,0))),0,INDEX($AA$18:$AF$23,MATCH($B43,$Z$18:$Z$23,0),MATCH(P$25,$AA$17:$AF$17,0)))+IF(ISERROR(INDEX($AI$18:$AN$23,MATCH($B43,$AH$18:$AH$23,0),MATCH(P$25,$AI$17:$AN$17,0))),0,INDEX($AI$18:$AN$23,MATCH($B43,$AH$18:$AH$23,0),MATCH(P$25,$AI$17:$AN$17,0)))+IF(ISERROR(INDEX($AQ$18:$AV$23,MATCH($B43,$AP$18:$AP$23,0),MATCH(P$25,$AQ$17:$AV$17,0))),0,INDEX($AQ$18:$AV$23,MATCH($B43,$AP$18:$AP$23,0),MATCH(P$25,$AQ$17:$AV$17,0)))+IF(ISERROR(INDEX(#REF!,MATCH($B43,#REF!,0),MATCH(P$25,#REF!,0))),0,INDEX(#REF!,MATCH($B43,#REF!,0),MATCH(P$25,#REF!,0)))+IF(ISERROR(INDEX(#REF!,MATCH($B43,#REF!,0),MATCH(P$25,#REF!,0))),0,INDEX(#REF!,MATCH($B43,#REF!,0),MATCH(P$25,#REF!,0)))+IF(ISERROR(INDEX(#REF!,MATCH($B43,#REF!,0),MATCH(P$25,#REF!,0))),0,INDEX(#REF!,MATCH($B43,#REF!,0),MATCH(P$25,#REF!,0)))</f>
        <v>0</v>
      </c>
      <c r="Q43" s="101">
        <f>IF(ISERROR(INDEX($C$18:$H$23,MATCH($B43,$B$18:$B$23,0),MATCH(Q$25,$C$17:$H$17,0))),0,INDEX($C$18:$H$23,MATCH($B43,$B$18:$B$23,0),MATCH(Q$25,$C$17:$H$17,0)))+IF(ISERROR(INDEX($K$18:$P$23,MATCH($B43,$J$18:$J$23,0),MATCH(Q$25,$K$17:$P$17,0))),0,INDEX($K$18:$P$23,MATCH($B43,$J$18:$J$23,0),MATCH(Q$25,$K$17:$P$17,0)))+IF(ISERROR(INDEX($S$18:$X$23,MATCH($B43,$R$18:$R$23,0),MATCH(Q$25,$S$17:$X$17,0))),0,INDEX($S$18:$X$23,MATCH($B43,$R$18:$R$23,0),MATCH(Q$25,$S$17:$X$17,0)))+IF(ISERROR(INDEX($AA$18:$AF$23,MATCH($B43,$Z$18:$Z$23,0),MATCH(Q$25,$AA$17:$AF$17,0))),0,INDEX($AA$18:$AF$23,MATCH($B43,$Z$18:$Z$23,0),MATCH(Q$25,$AA$17:$AF$17,0)))+IF(ISERROR(INDEX($AI$18:$AN$23,MATCH($B43,$AH$18:$AH$23,0),MATCH(Q$25,$AI$17:$AN$17,0))),0,INDEX($AI$18:$AN$23,MATCH($B43,$AH$18:$AH$23,0),MATCH(Q$25,$AI$17:$AN$17,0)))+IF(ISERROR(INDEX($AQ$18:$AV$23,MATCH($B43,$AP$18:$AP$23,0),MATCH(Q$25,$AQ$17:$AV$17,0))),0,INDEX($AQ$18:$AV$23,MATCH($B43,$AP$18:$AP$23,0),MATCH(Q$25,$AQ$17:$AV$17,0)))+IF(ISERROR(INDEX(#REF!,MATCH($B43,#REF!,0),MATCH(Q$25,#REF!,0))),0,INDEX(#REF!,MATCH($B43,#REF!,0),MATCH(Q$25,#REF!,0)))+IF(ISERROR(INDEX(#REF!,MATCH($B43,#REF!,0),MATCH(Q$25,#REF!,0))),0,INDEX(#REF!,MATCH($B43,#REF!,0),MATCH(Q$25,#REF!,0)))+IF(ISERROR(INDEX(#REF!,MATCH($B43,#REF!,0),MATCH(Q$25,#REF!,0))),0,INDEX(#REF!,MATCH($B43,#REF!,0),MATCH(Q$25,#REF!,0)))</f>
        <v>0</v>
      </c>
      <c r="R43" s="101">
        <f>IF(ISERROR(INDEX($C$18:$H$23,MATCH($B43,$B$18:$B$23,0),MATCH(R$25,$C$17:$H$17,0))),0,INDEX($C$18:$H$23,MATCH($B43,$B$18:$B$23,0),MATCH(R$25,$C$17:$H$17,0)))+IF(ISERROR(INDEX($K$18:$P$23,MATCH($B43,$J$18:$J$23,0),MATCH(R$25,$K$17:$P$17,0))),0,INDEX($K$18:$P$23,MATCH($B43,$J$18:$J$23,0),MATCH(R$25,$K$17:$P$17,0)))+IF(ISERROR(INDEX($S$18:$X$23,MATCH($B43,$R$18:$R$23,0),MATCH(R$25,$S$17:$X$17,0))),0,INDEX($S$18:$X$23,MATCH($B43,$R$18:$R$23,0),MATCH(R$25,$S$17:$X$17,0)))+IF(ISERROR(INDEX($AA$18:$AF$23,MATCH($B43,$Z$18:$Z$23,0),MATCH(R$25,$AA$17:$AF$17,0))),0,INDEX($AA$18:$AF$23,MATCH($B43,$Z$18:$Z$23,0),MATCH(R$25,$AA$17:$AF$17,0)))+IF(ISERROR(INDEX($AI$18:$AN$23,MATCH($B43,$AH$18:$AH$23,0),MATCH(R$25,$AI$17:$AN$17,0))),0,INDEX($AI$18:$AN$23,MATCH($B43,$AH$18:$AH$23,0),MATCH(R$25,$AI$17:$AN$17,0)))+IF(ISERROR(INDEX($AQ$18:$AV$23,MATCH($B43,$AP$18:$AP$23,0),MATCH(R$25,$AQ$17:$AV$17,0))),0,INDEX($AQ$18:$AV$23,MATCH($B43,$AP$18:$AP$23,0),MATCH(R$25,$AQ$17:$AV$17,0)))+IF(ISERROR(INDEX(#REF!,MATCH($B43,#REF!,0),MATCH(R$25,#REF!,0))),0,INDEX(#REF!,MATCH($B43,#REF!,0),MATCH(R$25,#REF!,0)))+IF(ISERROR(INDEX(#REF!,MATCH($B43,#REF!,0),MATCH(R$25,#REF!,0))),0,INDEX(#REF!,MATCH($B43,#REF!,0),MATCH(R$25,#REF!,0)))+IF(ISERROR(INDEX(#REF!,MATCH($B43,#REF!,0),MATCH(R$25,#REF!,0))),0,INDEX(#REF!,MATCH($B43,#REF!,0),MATCH(R$25,#REF!,0)))</f>
        <v>0</v>
      </c>
      <c r="S43" s="101">
        <f>IF(ISERROR(INDEX($C$18:$H$23,MATCH($B43,$B$18:$B$23,0),MATCH(S$25,$C$17:$H$17,0))),0,INDEX($C$18:$H$23,MATCH($B43,$B$18:$B$23,0),MATCH(S$25,$C$17:$H$17,0)))+IF(ISERROR(INDEX($K$18:$P$23,MATCH($B43,$J$18:$J$23,0),MATCH(S$25,$K$17:$P$17,0))),0,INDEX($K$18:$P$23,MATCH($B43,$J$18:$J$23,0),MATCH(S$25,$K$17:$P$17,0)))+IF(ISERROR(INDEX($S$18:$X$23,MATCH($B43,$R$18:$R$23,0),MATCH(S$25,$S$17:$X$17,0))),0,INDEX($S$18:$X$23,MATCH($B43,$R$18:$R$23,0),MATCH(S$25,$S$17:$X$17,0)))+IF(ISERROR(INDEX($AA$18:$AF$23,MATCH($B43,$Z$18:$Z$23,0),MATCH(S$25,$AA$17:$AF$17,0))),0,INDEX($AA$18:$AF$23,MATCH($B43,$Z$18:$Z$23,0),MATCH(S$25,$AA$17:$AF$17,0)))+IF(ISERROR(INDEX($AI$18:$AN$23,MATCH($B43,$AH$18:$AH$23,0),MATCH(S$25,$AI$17:$AN$17,0))),0,INDEX($AI$18:$AN$23,MATCH($B43,$AH$18:$AH$23,0),MATCH(S$25,$AI$17:$AN$17,0)))+IF(ISERROR(INDEX($AQ$18:$AV$23,MATCH($B43,$AP$18:$AP$23,0),MATCH(S$25,$AQ$17:$AV$17,0))),0,INDEX($AQ$18:$AV$23,MATCH($B43,$AP$18:$AP$23,0),MATCH(S$25,$AQ$17:$AV$17,0)))+IF(ISERROR(INDEX(#REF!,MATCH($B43,#REF!,0),MATCH(S$25,#REF!,0))),0,INDEX(#REF!,MATCH($B43,#REF!,0),MATCH(S$25,#REF!,0)))+IF(ISERROR(INDEX(#REF!,MATCH($B43,#REF!,0),MATCH(S$25,#REF!,0))),0,INDEX(#REF!,MATCH($B43,#REF!,0),MATCH(S$25,#REF!,0)))+IF(ISERROR(INDEX(#REF!,MATCH($B43,#REF!,0),MATCH(S$25,#REF!,0))),0,INDEX(#REF!,MATCH($B43,#REF!,0),MATCH(S$25,#REF!,0)))</f>
        <v>0</v>
      </c>
      <c r="T43" s="101">
        <f>IF(ISERROR(INDEX($C$18:$H$23,MATCH($B43,$B$18:$B$23,0),MATCH(T$25,$C$17:$H$17,0))),0,INDEX($C$18:$H$23,MATCH($B43,$B$18:$B$23,0),MATCH(T$25,$C$17:$H$17,0)))+IF(ISERROR(INDEX($K$18:$P$23,MATCH($B43,$J$18:$J$23,0),MATCH(T$25,$K$17:$P$17,0))),0,INDEX($K$18:$P$23,MATCH($B43,$J$18:$J$23,0),MATCH(T$25,$K$17:$P$17,0)))+IF(ISERROR(INDEX($S$18:$X$23,MATCH($B43,$R$18:$R$23,0),MATCH(T$25,$S$17:$X$17,0))),0,INDEX($S$18:$X$23,MATCH($B43,$R$18:$R$23,0),MATCH(T$25,$S$17:$X$17,0)))+IF(ISERROR(INDEX($AA$18:$AF$23,MATCH($B43,$Z$18:$Z$23,0),MATCH(T$25,$AA$17:$AF$17,0))),0,INDEX($AA$18:$AF$23,MATCH($B43,$Z$18:$Z$23,0),MATCH(T$25,$AA$17:$AF$17,0)))+IF(ISERROR(INDEX($AI$18:$AN$23,MATCH($B43,$AH$18:$AH$23,0),MATCH(T$25,$AI$17:$AN$17,0))),0,INDEX($AI$18:$AN$23,MATCH($B43,$AH$18:$AH$23,0),MATCH(T$25,$AI$17:$AN$17,0)))+IF(ISERROR(INDEX($AQ$18:$AV$23,MATCH($B43,$AP$18:$AP$23,0),MATCH(T$25,$AQ$17:$AV$17,0))),0,INDEX($AQ$18:$AV$23,MATCH($B43,$AP$18:$AP$23,0),MATCH(T$25,$AQ$17:$AV$17,0)))+IF(ISERROR(INDEX(#REF!,MATCH($B43,#REF!,0),MATCH(T$25,#REF!,0))),0,INDEX(#REF!,MATCH($B43,#REF!,0),MATCH(T$25,#REF!,0)))+IF(ISERROR(INDEX(#REF!,MATCH($B43,#REF!,0),MATCH(T$25,#REF!,0))),0,INDEX(#REF!,MATCH($B43,#REF!,0),MATCH(T$25,#REF!,0)))+IF(ISERROR(INDEX(#REF!,MATCH($B43,#REF!,0),MATCH(T$25,#REF!,0))),0,INDEX(#REF!,MATCH($B43,#REF!,0),MATCH(T$25,#REF!,0)))</f>
        <v>0</v>
      </c>
      <c r="U43" s="101">
        <f>IF(ISERROR(INDEX($C$18:$H$23,MATCH($B43,$B$18:$B$23,0),MATCH(U$25,$C$17:$H$17,0))),0,INDEX($C$18:$H$23,MATCH($B43,$B$18:$B$23,0),MATCH(U$25,$C$17:$H$17,0)))+IF(ISERROR(INDEX($K$18:$P$23,MATCH($B43,$J$18:$J$23,0),MATCH(U$25,$K$17:$P$17,0))),0,INDEX($K$18:$P$23,MATCH($B43,$J$18:$J$23,0),MATCH(U$25,$K$17:$P$17,0)))+IF(ISERROR(INDEX($S$18:$X$23,MATCH($B43,$R$18:$R$23,0),MATCH(U$25,$S$17:$X$17,0))),0,INDEX($S$18:$X$23,MATCH($B43,$R$18:$R$23,0),MATCH(U$25,$S$17:$X$17,0)))+IF(ISERROR(INDEX($AA$18:$AF$23,MATCH($B43,$Z$18:$Z$23,0),MATCH(U$25,$AA$17:$AF$17,0))),0,INDEX($AA$18:$AF$23,MATCH($B43,$Z$18:$Z$23,0),MATCH(U$25,$AA$17:$AF$17,0)))+IF(ISERROR(INDEX($AI$18:$AN$23,MATCH($B43,$AH$18:$AH$23,0),MATCH(U$25,$AI$17:$AN$17,0))),0,INDEX($AI$18:$AN$23,MATCH($B43,$AH$18:$AH$23,0),MATCH(U$25,$AI$17:$AN$17,0)))+IF(ISERROR(INDEX($AQ$18:$AV$23,MATCH($B43,$AP$18:$AP$23,0),MATCH(U$25,$AQ$17:$AV$17,0))),0,INDEX($AQ$18:$AV$23,MATCH($B43,$AP$18:$AP$23,0),MATCH(U$25,$AQ$17:$AV$17,0)))+IF(ISERROR(INDEX(#REF!,MATCH($B43,#REF!,0),MATCH(U$25,#REF!,0))),0,INDEX(#REF!,MATCH($B43,#REF!,0),MATCH(U$25,#REF!,0)))+IF(ISERROR(INDEX(#REF!,MATCH($B43,#REF!,0),MATCH(U$25,#REF!,0))),0,INDEX(#REF!,MATCH($B43,#REF!,0),MATCH(U$25,#REF!,0)))+IF(ISERROR(INDEX(#REF!,MATCH($B43,#REF!,0),MATCH(U$25,#REF!,0))),0,INDEX(#REF!,MATCH($B43,#REF!,0),MATCH(U$25,#REF!,0)))</f>
        <v>0</v>
      </c>
      <c r="V43" s="101">
        <f>IF(ISERROR(INDEX($C$18:$H$23,MATCH($B43,$B$18:$B$23,0),MATCH(V$25,$C$17:$H$17,0))),0,INDEX($C$18:$H$23,MATCH($B43,$B$18:$B$23,0),MATCH(V$25,$C$17:$H$17,0)))+IF(ISERROR(INDEX($K$18:$P$23,MATCH($B43,$J$18:$J$23,0),MATCH(V$25,$K$17:$P$17,0))),0,INDEX($K$18:$P$23,MATCH($B43,$J$18:$J$23,0),MATCH(V$25,$K$17:$P$17,0)))+IF(ISERROR(INDEX($S$18:$X$23,MATCH($B43,$R$18:$R$23,0),MATCH(V$25,$S$17:$X$17,0))),0,INDEX($S$18:$X$23,MATCH($B43,$R$18:$R$23,0),MATCH(V$25,$S$17:$X$17,0)))+IF(ISERROR(INDEX($AA$18:$AF$23,MATCH($B43,$Z$18:$Z$23,0),MATCH(V$25,$AA$17:$AF$17,0))),0,INDEX($AA$18:$AF$23,MATCH($B43,$Z$18:$Z$23,0),MATCH(V$25,$AA$17:$AF$17,0)))+IF(ISERROR(INDEX($AI$18:$AN$23,MATCH($B43,$AH$18:$AH$23,0),MATCH(V$25,$AI$17:$AN$17,0))),0,INDEX($AI$18:$AN$23,MATCH($B43,$AH$18:$AH$23,0),MATCH(V$25,$AI$17:$AN$17,0)))+IF(ISERROR(INDEX($AQ$18:$AV$23,MATCH($B43,$AP$18:$AP$23,0),MATCH(V$25,$AQ$17:$AV$17,0))),0,INDEX($AQ$18:$AV$23,MATCH($B43,$AP$18:$AP$23,0),MATCH(V$25,$AQ$17:$AV$17,0)))+IF(ISERROR(INDEX(#REF!,MATCH($B43,#REF!,0),MATCH(V$25,#REF!,0))),0,INDEX(#REF!,MATCH($B43,#REF!,0),MATCH(V$25,#REF!,0)))+IF(ISERROR(INDEX(#REF!,MATCH($B43,#REF!,0),MATCH(V$25,#REF!,0))),0,INDEX(#REF!,MATCH($B43,#REF!,0),MATCH(V$25,#REF!,0)))+IF(ISERROR(INDEX(#REF!,MATCH($B43,#REF!,0),MATCH(V$25,#REF!,0))),0,INDEX(#REF!,MATCH($B43,#REF!,0),MATCH(V$25,#REF!,0)))</f>
        <v>0</v>
      </c>
      <c r="W43" s="101">
        <f>IF(ISERROR(INDEX($C$18:$H$23,MATCH($B43,$B$18:$B$23,0),MATCH(W$25,$C$17:$H$17,0))),0,INDEX($C$18:$H$23,MATCH($B43,$B$18:$B$23,0),MATCH(W$25,$C$17:$H$17,0)))+IF(ISERROR(INDEX($K$18:$P$23,MATCH($B43,$J$18:$J$23,0),MATCH(W$25,$K$17:$P$17,0))),0,INDEX($K$18:$P$23,MATCH($B43,$J$18:$J$23,0),MATCH(W$25,$K$17:$P$17,0)))+IF(ISERROR(INDEX($S$18:$X$23,MATCH($B43,$R$18:$R$23,0),MATCH(W$25,$S$17:$X$17,0))),0,INDEX($S$18:$X$23,MATCH($B43,$R$18:$R$23,0),MATCH(W$25,$S$17:$X$17,0)))+IF(ISERROR(INDEX($AA$18:$AF$23,MATCH($B43,$Z$18:$Z$23,0),MATCH(W$25,$AA$17:$AF$17,0))),0,INDEX($AA$18:$AF$23,MATCH($B43,$Z$18:$Z$23,0),MATCH(W$25,$AA$17:$AF$17,0)))+IF(ISERROR(INDEX($AI$18:$AN$23,MATCH($B43,$AH$18:$AH$23,0),MATCH(W$25,$AI$17:$AN$17,0))),0,INDEX($AI$18:$AN$23,MATCH($B43,$AH$18:$AH$23,0),MATCH(W$25,$AI$17:$AN$17,0)))+IF(ISERROR(INDEX($AQ$18:$AV$23,MATCH($B43,$AP$18:$AP$23,0),MATCH(W$25,$AQ$17:$AV$17,0))),0,INDEX($AQ$18:$AV$23,MATCH($B43,$AP$18:$AP$23,0),MATCH(W$25,$AQ$17:$AV$17,0)))+IF(ISERROR(INDEX(#REF!,MATCH($B43,#REF!,0),MATCH(W$25,#REF!,0))),0,INDEX(#REF!,MATCH($B43,#REF!,0),MATCH(W$25,#REF!,0)))+IF(ISERROR(INDEX(#REF!,MATCH($B43,#REF!,0),MATCH(W$25,#REF!,0))),0,INDEX(#REF!,MATCH($B43,#REF!,0),MATCH(W$25,#REF!,0)))+IF(ISERROR(INDEX(#REF!,MATCH($B43,#REF!,0),MATCH(W$25,#REF!,0))),0,INDEX(#REF!,MATCH($B43,#REF!,0),MATCH(W$25,#REF!,0)))</f>
        <v>0</v>
      </c>
      <c r="X43" s="87"/>
      <c r="Y43" s="87"/>
      <c r="Z43" s="87"/>
      <c r="AA43" s="87"/>
      <c r="AB43" s="87"/>
      <c r="AC43" s="87"/>
      <c r="AD43" s="87"/>
      <c r="AE43" s="87"/>
      <c r="AF43" s="87"/>
      <c r="AG43" s="87"/>
    </row>
    <row r="44" spans="1:45" hidden="1" outlineLevel="1" x14ac:dyDescent="0.25">
      <c r="B44" s="98">
        <v>19</v>
      </c>
      <c r="C44" s="103">
        <f>IF(ISERROR(INDEX($C$18:$H$23,MATCH($B44,$B$18:$B$23,0),MATCH(C$25,$C$17:$H$17,0))),0,INDEX($C$18:$H$23,MATCH($B44,$B$18:$B$23,0),MATCH(C$25,$C$17:$H$17,0)))+IF(ISERROR(INDEX($K$18:$P$23,MATCH($B44,$J$18:$J$23,0),MATCH(C$25,$K$17:$P$17,0))),0,INDEX($K$18:$P$23,MATCH($B44,$J$18:$J$23,0),MATCH(C$25,$K$17:$P$17,0)))+IF(ISERROR(INDEX($S$18:$X$23,MATCH($B44,$R$18:$R$23,0),MATCH(C$25,$S$17:$X$17,0))),0,INDEX($S$18:$X$23,MATCH($B44,$R$18:$R$23,0),MATCH(C$25,$S$17:$X$17,0)))+IF(ISERROR(INDEX($AA$18:$AF$23,MATCH($B44,$Z$18:$Z$23,0),MATCH(C$25,$AA$17:$AF$17,0))),0,INDEX($AA$18:$AF$23,MATCH($B44,$Z$18:$Z$23,0),MATCH(C$25,$AA$17:$AF$17,0)))+IF(ISERROR(INDEX($AI$18:$AN$23,MATCH($B44,$AH$18:$AH$23,0),MATCH(C$25,$AI$17:$AN$17,0))),0,INDEX($AI$18:$AN$23,MATCH($B44,$AH$18:$AH$23,0),MATCH(C$25,$AI$17:$AN$17,0)))+IF(ISERROR(INDEX($AQ$18:$AV$23,MATCH($B44,$AP$18:$AP$23,0),MATCH(C$25,$AQ$17:$AV$17,0))),0,INDEX($AQ$18:$AV$23,MATCH($B44,$AP$18:$AP$23,0),MATCH(C$25,$AQ$17:$AV$17,0)))+IF(ISERROR(INDEX(#REF!,MATCH($B44,#REF!,0),MATCH(C$25,#REF!,0))),0,INDEX(#REF!,MATCH($B44,#REF!,0),MATCH(C$25,#REF!,0)))+IF(ISERROR(INDEX(#REF!,MATCH($B44,#REF!,0),MATCH(C$25,#REF!,0))),0,INDEX(#REF!,MATCH($B44,#REF!,0),MATCH(C$25,#REF!,0)))+IF(ISERROR(INDEX(#REF!,MATCH($B44,#REF!,0),MATCH(C$25,#REF!,0))),0,INDEX(#REF!,MATCH($B44,#REF!,0),MATCH(C$25,#REF!,0)))</f>
        <v>0</v>
      </c>
      <c r="D44" s="101">
        <f>IF(ISERROR(INDEX($C$18:$H$23,MATCH($B44,$B$18:$B$23,0),MATCH(D$25,$C$17:$H$17,0))),0,INDEX($C$18:$H$23,MATCH($B44,$B$18:$B$23,0),MATCH(D$25,$C$17:$H$17,0)))+IF(ISERROR(INDEX($K$18:$P$23,MATCH($B44,$J$18:$J$23,0),MATCH(D$25,$K$17:$P$17,0))),0,INDEX($K$18:$P$23,MATCH($B44,$J$18:$J$23,0),MATCH(D$25,$K$17:$P$17,0)))+IF(ISERROR(INDEX($S$18:$X$23,MATCH($B44,$R$18:$R$23,0),MATCH(D$25,$S$17:$X$17,0))),0,INDEX($S$18:$X$23,MATCH($B44,$R$18:$R$23,0),MATCH(D$25,$S$17:$X$17,0)))+IF(ISERROR(INDEX($AA$18:$AF$23,MATCH($B44,$Z$18:$Z$23,0),MATCH(D$25,$AA$17:$AF$17,0))),0,INDEX($AA$18:$AF$23,MATCH($B44,$Z$18:$Z$23,0),MATCH(D$25,$AA$17:$AF$17,0)))+IF(ISERROR(INDEX($AI$18:$AN$23,MATCH($B44,$AH$18:$AH$23,0),MATCH(D$25,$AI$17:$AN$17,0))),0,INDEX($AI$18:$AN$23,MATCH($B44,$AH$18:$AH$23,0),MATCH(D$25,$AI$17:$AN$17,0)))+IF(ISERROR(INDEX($AQ$18:$AV$23,MATCH($B44,$AP$18:$AP$23,0),MATCH(D$25,$AQ$17:$AV$17,0))),0,INDEX($AQ$18:$AV$23,MATCH($B44,$AP$18:$AP$23,0),MATCH(D$25,$AQ$17:$AV$17,0)))+IF(ISERROR(INDEX(#REF!,MATCH($B44,#REF!,0),MATCH(D$25,#REF!,0))),0,INDEX(#REF!,MATCH($B44,#REF!,0),MATCH(D$25,#REF!,0)))+IF(ISERROR(INDEX(#REF!,MATCH($B44,#REF!,0),MATCH(D$25,#REF!,0))),0,INDEX(#REF!,MATCH($B44,#REF!,0),MATCH(D$25,#REF!,0)))+IF(ISERROR(INDEX(#REF!,MATCH($B44,#REF!,0),MATCH(D$25,#REF!,0))),0,INDEX(#REF!,MATCH($B44,#REF!,0),MATCH(D$25,#REF!,0)))</f>
        <v>0</v>
      </c>
      <c r="E44" s="101">
        <f>IF(ISERROR(INDEX($C$18:$H$23,MATCH($B44,$B$18:$B$23,0),MATCH(E$25,$C$17:$H$17,0))),0,INDEX($C$18:$H$23,MATCH($B44,$B$18:$B$23,0),MATCH(E$25,$C$17:$H$17,0)))+IF(ISERROR(INDEX($K$18:$P$23,MATCH($B44,$J$18:$J$23,0),MATCH(E$25,$K$17:$P$17,0))),0,INDEX($K$18:$P$23,MATCH($B44,$J$18:$J$23,0),MATCH(E$25,$K$17:$P$17,0)))+IF(ISERROR(INDEX($S$18:$X$23,MATCH($B44,$R$18:$R$23,0),MATCH(E$25,$S$17:$X$17,0))),0,INDEX($S$18:$X$23,MATCH($B44,$R$18:$R$23,0),MATCH(E$25,$S$17:$X$17,0)))+IF(ISERROR(INDEX($AA$18:$AF$23,MATCH($B44,$Z$18:$Z$23,0),MATCH(E$25,$AA$17:$AF$17,0))),0,INDEX($AA$18:$AF$23,MATCH($B44,$Z$18:$Z$23,0),MATCH(E$25,$AA$17:$AF$17,0)))+IF(ISERROR(INDEX($AI$18:$AN$23,MATCH($B44,$AH$18:$AH$23,0),MATCH(E$25,$AI$17:$AN$17,0))),0,INDEX($AI$18:$AN$23,MATCH($B44,$AH$18:$AH$23,0),MATCH(E$25,$AI$17:$AN$17,0)))+IF(ISERROR(INDEX($AQ$18:$AV$23,MATCH($B44,$AP$18:$AP$23,0),MATCH(E$25,$AQ$17:$AV$17,0))),0,INDEX($AQ$18:$AV$23,MATCH($B44,$AP$18:$AP$23,0),MATCH(E$25,$AQ$17:$AV$17,0)))+IF(ISERROR(INDEX(#REF!,MATCH($B44,#REF!,0),MATCH(E$25,#REF!,0))),0,INDEX(#REF!,MATCH($B44,#REF!,0),MATCH(E$25,#REF!,0)))+IF(ISERROR(INDEX(#REF!,MATCH($B44,#REF!,0),MATCH(E$25,#REF!,0))),0,INDEX(#REF!,MATCH($B44,#REF!,0),MATCH(E$25,#REF!,0)))+IF(ISERROR(INDEX(#REF!,MATCH($B44,#REF!,0),MATCH(E$25,#REF!,0))),0,INDEX(#REF!,MATCH($B44,#REF!,0),MATCH(E$25,#REF!,0)))</f>
        <v>0</v>
      </c>
      <c r="F44" s="101">
        <f>IF(ISERROR(INDEX($C$18:$H$23,MATCH($B44,$B$18:$B$23,0),MATCH(F$25,$C$17:$H$17,0))),0,INDEX($C$18:$H$23,MATCH($B44,$B$18:$B$23,0),MATCH(F$25,$C$17:$H$17,0)))+IF(ISERROR(INDEX($K$18:$P$23,MATCH($B44,$J$18:$J$23,0),MATCH(F$25,$K$17:$P$17,0))),0,INDEX($K$18:$P$23,MATCH($B44,$J$18:$J$23,0),MATCH(F$25,$K$17:$P$17,0)))+IF(ISERROR(INDEX($S$18:$X$23,MATCH($B44,$R$18:$R$23,0),MATCH(F$25,$S$17:$X$17,0))),0,INDEX($S$18:$X$23,MATCH($B44,$R$18:$R$23,0),MATCH(F$25,$S$17:$X$17,0)))+IF(ISERROR(INDEX($AA$18:$AF$23,MATCH($B44,$Z$18:$Z$23,0),MATCH(F$25,$AA$17:$AF$17,0))),0,INDEX($AA$18:$AF$23,MATCH($B44,$Z$18:$Z$23,0),MATCH(F$25,$AA$17:$AF$17,0)))+IF(ISERROR(INDEX($AI$18:$AN$23,MATCH($B44,$AH$18:$AH$23,0),MATCH(F$25,$AI$17:$AN$17,0))),0,INDEX($AI$18:$AN$23,MATCH($B44,$AH$18:$AH$23,0),MATCH(F$25,$AI$17:$AN$17,0)))+IF(ISERROR(INDEX($AQ$18:$AV$23,MATCH($B44,$AP$18:$AP$23,0),MATCH(F$25,$AQ$17:$AV$17,0))),0,INDEX($AQ$18:$AV$23,MATCH($B44,$AP$18:$AP$23,0),MATCH(F$25,$AQ$17:$AV$17,0)))+IF(ISERROR(INDEX(#REF!,MATCH($B44,#REF!,0),MATCH(F$25,#REF!,0))),0,INDEX(#REF!,MATCH($B44,#REF!,0),MATCH(F$25,#REF!,0)))+IF(ISERROR(INDEX(#REF!,MATCH($B44,#REF!,0),MATCH(F$25,#REF!,0))),0,INDEX(#REF!,MATCH($B44,#REF!,0),MATCH(F$25,#REF!,0)))+IF(ISERROR(INDEX(#REF!,MATCH($B44,#REF!,0),MATCH(F$25,#REF!,0))),0,INDEX(#REF!,MATCH($B44,#REF!,0),MATCH(F$25,#REF!,0)))</f>
        <v>0</v>
      </c>
      <c r="G44" s="101">
        <f>IF(ISERROR(INDEX($C$18:$H$23,MATCH($B44,$B$18:$B$23,0),MATCH(G$25,$C$17:$H$17,0))),0,INDEX($C$18:$H$23,MATCH($B44,$B$18:$B$23,0),MATCH(G$25,$C$17:$H$17,0)))+IF(ISERROR(INDEX($K$18:$P$23,MATCH($B44,$J$18:$J$23,0),MATCH(G$25,$K$17:$P$17,0))),0,INDEX($K$18:$P$23,MATCH($B44,$J$18:$J$23,0),MATCH(G$25,$K$17:$P$17,0)))+IF(ISERROR(INDEX($S$18:$X$23,MATCH($B44,$R$18:$R$23,0),MATCH(G$25,$S$17:$X$17,0))),0,INDEX($S$18:$X$23,MATCH($B44,$R$18:$R$23,0),MATCH(G$25,$S$17:$X$17,0)))+IF(ISERROR(INDEX($AA$18:$AF$23,MATCH($B44,$Z$18:$Z$23,0),MATCH(G$25,$AA$17:$AF$17,0))),0,INDEX($AA$18:$AF$23,MATCH($B44,$Z$18:$Z$23,0),MATCH(G$25,$AA$17:$AF$17,0)))+IF(ISERROR(INDEX($AI$18:$AN$23,MATCH($B44,$AH$18:$AH$23,0),MATCH(G$25,$AI$17:$AN$17,0))),0,INDEX($AI$18:$AN$23,MATCH($B44,$AH$18:$AH$23,0),MATCH(G$25,$AI$17:$AN$17,0)))+IF(ISERROR(INDEX($AQ$18:$AV$23,MATCH($B44,$AP$18:$AP$23,0),MATCH(G$25,$AQ$17:$AV$17,0))),0,INDEX($AQ$18:$AV$23,MATCH($B44,$AP$18:$AP$23,0),MATCH(G$25,$AQ$17:$AV$17,0)))+IF(ISERROR(INDEX(#REF!,MATCH($B44,#REF!,0),MATCH(G$25,#REF!,0))),0,INDEX(#REF!,MATCH($B44,#REF!,0),MATCH(G$25,#REF!,0)))+IF(ISERROR(INDEX(#REF!,MATCH($B44,#REF!,0),MATCH(G$25,#REF!,0))),0,INDEX(#REF!,MATCH($B44,#REF!,0),MATCH(G$25,#REF!,0)))+IF(ISERROR(INDEX(#REF!,MATCH($B44,#REF!,0),MATCH(G$25,#REF!,0))),0,INDEX(#REF!,MATCH($B44,#REF!,0),MATCH(G$25,#REF!,0)))</f>
        <v>0</v>
      </c>
      <c r="H44" s="101">
        <f>IF(ISERROR(INDEX($C$18:$H$23,MATCH($B44,$B$18:$B$23,0),MATCH(H$25,$C$17:$H$17,0))),0,INDEX($C$18:$H$23,MATCH($B44,$B$18:$B$23,0),MATCH(H$25,$C$17:$H$17,0)))+IF(ISERROR(INDEX($K$18:$P$23,MATCH($B44,$J$18:$J$23,0),MATCH(H$25,$K$17:$P$17,0))),0,INDEX($K$18:$P$23,MATCH($B44,$J$18:$J$23,0),MATCH(H$25,$K$17:$P$17,0)))+IF(ISERROR(INDEX($S$18:$X$23,MATCH($B44,$R$18:$R$23,0),MATCH(H$25,$S$17:$X$17,0))),0,INDEX($S$18:$X$23,MATCH($B44,$R$18:$R$23,0),MATCH(H$25,$S$17:$X$17,0)))+IF(ISERROR(INDEX($AA$18:$AF$23,MATCH($B44,$Z$18:$Z$23,0),MATCH(H$25,$AA$17:$AF$17,0))),0,INDEX($AA$18:$AF$23,MATCH($B44,$Z$18:$Z$23,0),MATCH(H$25,$AA$17:$AF$17,0)))+IF(ISERROR(INDEX($AI$18:$AN$23,MATCH($B44,$AH$18:$AH$23,0),MATCH(H$25,$AI$17:$AN$17,0))),0,INDEX($AI$18:$AN$23,MATCH($B44,$AH$18:$AH$23,0),MATCH(H$25,$AI$17:$AN$17,0)))+IF(ISERROR(INDEX($AQ$18:$AV$23,MATCH($B44,$AP$18:$AP$23,0),MATCH(H$25,$AQ$17:$AV$17,0))),0,INDEX($AQ$18:$AV$23,MATCH($B44,$AP$18:$AP$23,0),MATCH(H$25,$AQ$17:$AV$17,0)))+IF(ISERROR(INDEX(#REF!,MATCH($B44,#REF!,0),MATCH(H$25,#REF!,0))),0,INDEX(#REF!,MATCH($B44,#REF!,0),MATCH(H$25,#REF!,0)))+IF(ISERROR(INDEX(#REF!,MATCH($B44,#REF!,0),MATCH(H$25,#REF!,0))),0,INDEX(#REF!,MATCH($B44,#REF!,0),MATCH(H$25,#REF!,0)))+IF(ISERROR(INDEX(#REF!,MATCH($B44,#REF!,0),MATCH(H$25,#REF!,0))),0,INDEX(#REF!,MATCH($B44,#REF!,0),MATCH(H$25,#REF!,0)))</f>
        <v>0</v>
      </c>
      <c r="I44" s="101">
        <f>IF(ISERROR(INDEX($C$18:$H$23,MATCH($B44,$B$18:$B$23,0),MATCH(I$25,$C$17:$H$17,0))),0,INDEX($C$18:$H$23,MATCH($B44,$B$18:$B$23,0),MATCH(I$25,$C$17:$H$17,0)))+IF(ISERROR(INDEX($K$18:$P$23,MATCH($B44,$J$18:$J$23,0),MATCH(I$25,$K$17:$P$17,0))),0,INDEX($K$18:$P$23,MATCH($B44,$J$18:$J$23,0),MATCH(I$25,$K$17:$P$17,0)))+IF(ISERROR(INDEX($S$18:$X$23,MATCH($B44,$R$18:$R$23,0),MATCH(I$25,$S$17:$X$17,0))),0,INDEX($S$18:$X$23,MATCH($B44,$R$18:$R$23,0),MATCH(I$25,$S$17:$X$17,0)))+IF(ISERROR(INDEX($AA$18:$AF$23,MATCH($B44,$Z$18:$Z$23,0),MATCH(I$25,$AA$17:$AF$17,0))),0,INDEX($AA$18:$AF$23,MATCH($B44,$Z$18:$Z$23,0),MATCH(I$25,$AA$17:$AF$17,0)))+IF(ISERROR(INDEX($AI$18:$AN$23,MATCH($B44,$AH$18:$AH$23,0),MATCH(I$25,$AI$17:$AN$17,0))),0,INDEX($AI$18:$AN$23,MATCH($B44,$AH$18:$AH$23,0),MATCH(I$25,$AI$17:$AN$17,0)))+IF(ISERROR(INDEX($AQ$18:$AV$23,MATCH($B44,$AP$18:$AP$23,0),MATCH(I$25,$AQ$17:$AV$17,0))),0,INDEX($AQ$18:$AV$23,MATCH($B44,$AP$18:$AP$23,0),MATCH(I$25,$AQ$17:$AV$17,0)))+IF(ISERROR(INDEX(#REF!,MATCH($B44,#REF!,0),MATCH(I$25,#REF!,0))),0,INDEX(#REF!,MATCH($B44,#REF!,0),MATCH(I$25,#REF!,0)))+IF(ISERROR(INDEX(#REF!,MATCH($B44,#REF!,0),MATCH(I$25,#REF!,0))),0,INDEX(#REF!,MATCH($B44,#REF!,0),MATCH(I$25,#REF!,0)))+IF(ISERROR(INDEX(#REF!,MATCH($B44,#REF!,0),MATCH(I$25,#REF!,0))),0,INDEX(#REF!,MATCH($B44,#REF!,0),MATCH(I$25,#REF!,0)))</f>
        <v>0</v>
      </c>
      <c r="J44" s="101">
        <f>IF(ISERROR(INDEX($C$18:$H$23,MATCH($B44,$B$18:$B$23,0),MATCH(J$25,$C$17:$H$17,0))),0,INDEX($C$18:$H$23,MATCH($B44,$B$18:$B$23,0),MATCH(J$25,$C$17:$H$17,0)))+IF(ISERROR(INDEX($K$18:$P$23,MATCH($B44,$J$18:$J$23,0),MATCH(J$25,$K$17:$P$17,0))),0,INDEX($K$18:$P$23,MATCH($B44,$J$18:$J$23,0),MATCH(J$25,$K$17:$P$17,0)))+IF(ISERROR(INDEX($S$18:$X$23,MATCH($B44,$R$18:$R$23,0),MATCH(J$25,$S$17:$X$17,0))),0,INDEX($S$18:$X$23,MATCH($B44,$R$18:$R$23,0),MATCH(J$25,$S$17:$X$17,0)))+IF(ISERROR(INDEX($AA$18:$AF$23,MATCH($B44,$Z$18:$Z$23,0),MATCH(J$25,$AA$17:$AF$17,0))),0,INDEX($AA$18:$AF$23,MATCH($B44,$Z$18:$Z$23,0),MATCH(J$25,$AA$17:$AF$17,0)))+IF(ISERROR(INDEX($AI$18:$AN$23,MATCH($B44,$AH$18:$AH$23,0),MATCH(J$25,$AI$17:$AN$17,0))),0,INDEX($AI$18:$AN$23,MATCH($B44,$AH$18:$AH$23,0),MATCH(J$25,$AI$17:$AN$17,0)))+IF(ISERROR(INDEX($AQ$18:$AV$23,MATCH($B44,$AP$18:$AP$23,0),MATCH(J$25,$AQ$17:$AV$17,0))),0,INDEX($AQ$18:$AV$23,MATCH($B44,$AP$18:$AP$23,0),MATCH(J$25,$AQ$17:$AV$17,0)))+IF(ISERROR(INDEX(#REF!,MATCH($B44,#REF!,0),MATCH(J$25,#REF!,0))),0,INDEX(#REF!,MATCH($B44,#REF!,0),MATCH(J$25,#REF!,0)))+IF(ISERROR(INDEX(#REF!,MATCH($B44,#REF!,0),MATCH(J$25,#REF!,0))),0,INDEX(#REF!,MATCH($B44,#REF!,0),MATCH(J$25,#REF!,0)))+IF(ISERROR(INDEX(#REF!,MATCH($B44,#REF!,0),MATCH(J$25,#REF!,0))),0,INDEX(#REF!,MATCH($B44,#REF!,0),MATCH(J$25,#REF!,0)))</f>
        <v>0</v>
      </c>
      <c r="K44" s="101">
        <f>IF(ISERROR(INDEX($C$18:$H$23,MATCH($B44,$B$18:$B$23,0),MATCH(K$25,$C$17:$H$17,0))),0,INDEX($C$18:$H$23,MATCH($B44,$B$18:$B$23,0),MATCH(K$25,$C$17:$H$17,0)))+IF(ISERROR(INDEX($K$18:$P$23,MATCH($B44,$J$18:$J$23,0),MATCH(K$25,$K$17:$P$17,0))),0,INDEX($K$18:$P$23,MATCH($B44,$J$18:$J$23,0),MATCH(K$25,$K$17:$P$17,0)))+IF(ISERROR(INDEX($S$18:$X$23,MATCH($B44,$R$18:$R$23,0),MATCH(K$25,$S$17:$X$17,0))),0,INDEX($S$18:$X$23,MATCH($B44,$R$18:$R$23,0),MATCH(K$25,$S$17:$X$17,0)))+IF(ISERROR(INDEX($AA$18:$AF$23,MATCH($B44,$Z$18:$Z$23,0),MATCH(K$25,$AA$17:$AF$17,0))),0,INDEX($AA$18:$AF$23,MATCH($B44,$Z$18:$Z$23,0),MATCH(K$25,$AA$17:$AF$17,0)))+IF(ISERROR(INDEX($AI$18:$AN$23,MATCH($B44,$AH$18:$AH$23,0),MATCH(K$25,$AI$17:$AN$17,0))),0,INDEX($AI$18:$AN$23,MATCH($B44,$AH$18:$AH$23,0),MATCH(K$25,$AI$17:$AN$17,0)))+IF(ISERROR(INDEX($AQ$18:$AV$23,MATCH($B44,$AP$18:$AP$23,0),MATCH(K$25,$AQ$17:$AV$17,0))),0,INDEX($AQ$18:$AV$23,MATCH($B44,$AP$18:$AP$23,0),MATCH(K$25,$AQ$17:$AV$17,0)))+IF(ISERROR(INDEX(#REF!,MATCH($B44,#REF!,0),MATCH(K$25,#REF!,0))),0,INDEX(#REF!,MATCH($B44,#REF!,0),MATCH(K$25,#REF!,0)))+IF(ISERROR(INDEX(#REF!,MATCH($B44,#REF!,0),MATCH(K$25,#REF!,0))),0,INDEX(#REF!,MATCH($B44,#REF!,0),MATCH(K$25,#REF!,0)))+IF(ISERROR(INDEX(#REF!,MATCH($B44,#REF!,0),MATCH(K$25,#REF!,0))),0,INDEX(#REF!,MATCH($B44,#REF!,0),MATCH(K$25,#REF!,0)))</f>
        <v>0</v>
      </c>
      <c r="L44" s="101">
        <f>IF(ISERROR(INDEX($C$18:$H$23,MATCH($B44,$B$18:$B$23,0),MATCH(L$25,$C$17:$H$17,0))),0,INDEX($C$18:$H$23,MATCH($B44,$B$18:$B$23,0),MATCH(L$25,$C$17:$H$17,0)))+IF(ISERROR(INDEX($K$18:$P$23,MATCH($B44,$J$18:$J$23,0),MATCH(L$25,$K$17:$P$17,0))),0,INDEX($K$18:$P$23,MATCH($B44,$J$18:$J$23,0),MATCH(L$25,$K$17:$P$17,0)))+IF(ISERROR(INDEX($S$18:$X$23,MATCH($B44,$R$18:$R$23,0),MATCH(L$25,$S$17:$X$17,0))),0,INDEX($S$18:$X$23,MATCH($B44,$R$18:$R$23,0),MATCH(L$25,$S$17:$X$17,0)))+IF(ISERROR(INDEX($AA$18:$AF$23,MATCH($B44,$Z$18:$Z$23,0),MATCH(L$25,$AA$17:$AF$17,0))),0,INDEX($AA$18:$AF$23,MATCH($B44,$Z$18:$Z$23,0),MATCH(L$25,$AA$17:$AF$17,0)))+IF(ISERROR(INDEX($AI$18:$AN$23,MATCH($B44,$AH$18:$AH$23,0),MATCH(L$25,$AI$17:$AN$17,0))),0,INDEX($AI$18:$AN$23,MATCH($B44,$AH$18:$AH$23,0),MATCH(L$25,$AI$17:$AN$17,0)))+IF(ISERROR(INDEX($AQ$18:$AV$23,MATCH($B44,$AP$18:$AP$23,0),MATCH(L$25,$AQ$17:$AV$17,0))),0,INDEX($AQ$18:$AV$23,MATCH($B44,$AP$18:$AP$23,0),MATCH(L$25,$AQ$17:$AV$17,0)))+IF(ISERROR(INDEX(#REF!,MATCH($B44,#REF!,0),MATCH(L$25,#REF!,0))),0,INDEX(#REF!,MATCH($B44,#REF!,0),MATCH(L$25,#REF!,0)))+IF(ISERROR(INDEX(#REF!,MATCH($B44,#REF!,0),MATCH(L$25,#REF!,0))),0,INDEX(#REF!,MATCH($B44,#REF!,0),MATCH(L$25,#REF!,0)))+IF(ISERROR(INDEX(#REF!,MATCH($B44,#REF!,0),MATCH(L$25,#REF!,0))),0,INDEX(#REF!,MATCH($B44,#REF!,0),MATCH(L$25,#REF!,0)))</f>
        <v>0</v>
      </c>
      <c r="M44" s="101">
        <f>IF(ISERROR(INDEX($C$18:$H$23,MATCH($B44,$B$18:$B$23,0),MATCH(M$25,$C$17:$H$17,0))),0,INDEX($C$18:$H$23,MATCH($B44,$B$18:$B$23,0),MATCH(M$25,$C$17:$H$17,0)))+IF(ISERROR(INDEX($K$18:$P$23,MATCH($B44,$J$18:$J$23,0),MATCH(M$25,$K$17:$P$17,0))),0,INDEX($K$18:$P$23,MATCH($B44,$J$18:$J$23,0),MATCH(M$25,$K$17:$P$17,0)))+IF(ISERROR(INDEX($S$18:$X$23,MATCH($B44,$R$18:$R$23,0),MATCH(M$25,$S$17:$X$17,0))),0,INDEX($S$18:$X$23,MATCH($B44,$R$18:$R$23,0),MATCH(M$25,$S$17:$X$17,0)))+IF(ISERROR(INDEX($AA$18:$AF$23,MATCH($B44,$Z$18:$Z$23,0),MATCH(M$25,$AA$17:$AF$17,0))),0,INDEX($AA$18:$AF$23,MATCH($B44,$Z$18:$Z$23,0),MATCH(M$25,$AA$17:$AF$17,0)))+IF(ISERROR(INDEX($AI$18:$AN$23,MATCH($B44,$AH$18:$AH$23,0),MATCH(M$25,$AI$17:$AN$17,0))),0,INDEX($AI$18:$AN$23,MATCH($B44,$AH$18:$AH$23,0),MATCH(M$25,$AI$17:$AN$17,0)))+IF(ISERROR(INDEX($AQ$18:$AV$23,MATCH($B44,$AP$18:$AP$23,0),MATCH(M$25,$AQ$17:$AV$17,0))),0,INDEX($AQ$18:$AV$23,MATCH($B44,$AP$18:$AP$23,0),MATCH(M$25,$AQ$17:$AV$17,0)))+IF(ISERROR(INDEX(#REF!,MATCH($B44,#REF!,0),MATCH(M$25,#REF!,0))),0,INDEX(#REF!,MATCH($B44,#REF!,0),MATCH(M$25,#REF!,0)))+IF(ISERROR(INDEX(#REF!,MATCH($B44,#REF!,0),MATCH(M$25,#REF!,0))),0,INDEX(#REF!,MATCH($B44,#REF!,0),MATCH(M$25,#REF!,0)))+IF(ISERROR(INDEX(#REF!,MATCH($B44,#REF!,0),MATCH(M$25,#REF!,0))),0,INDEX(#REF!,MATCH($B44,#REF!,0),MATCH(M$25,#REF!,0)))</f>
        <v>0</v>
      </c>
      <c r="N44" s="101">
        <f>IF(ISERROR(INDEX($C$18:$H$23,MATCH($B44,$B$18:$B$23,0),MATCH(N$25,$C$17:$H$17,0))),0,INDEX($C$18:$H$23,MATCH($B44,$B$18:$B$23,0),MATCH(N$25,$C$17:$H$17,0)))+IF(ISERROR(INDEX($K$18:$P$23,MATCH($B44,$J$18:$J$23,0),MATCH(N$25,$K$17:$P$17,0))),0,INDEX($K$18:$P$23,MATCH($B44,$J$18:$J$23,0),MATCH(N$25,$K$17:$P$17,0)))+IF(ISERROR(INDEX($S$18:$X$23,MATCH($B44,$R$18:$R$23,0),MATCH(N$25,$S$17:$X$17,0))),0,INDEX($S$18:$X$23,MATCH($B44,$R$18:$R$23,0),MATCH(N$25,$S$17:$X$17,0)))+IF(ISERROR(INDEX($AA$18:$AF$23,MATCH($B44,$Z$18:$Z$23,0),MATCH(N$25,$AA$17:$AF$17,0))),0,INDEX($AA$18:$AF$23,MATCH($B44,$Z$18:$Z$23,0),MATCH(N$25,$AA$17:$AF$17,0)))+IF(ISERROR(INDEX($AI$18:$AN$23,MATCH($B44,$AH$18:$AH$23,0),MATCH(N$25,$AI$17:$AN$17,0))),0,INDEX($AI$18:$AN$23,MATCH($B44,$AH$18:$AH$23,0),MATCH(N$25,$AI$17:$AN$17,0)))+IF(ISERROR(INDEX($AQ$18:$AV$23,MATCH($B44,$AP$18:$AP$23,0),MATCH(N$25,$AQ$17:$AV$17,0))),0,INDEX($AQ$18:$AV$23,MATCH($B44,$AP$18:$AP$23,0),MATCH(N$25,$AQ$17:$AV$17,0)))+IF(ISERROR(INDEX(#REF!,MATCH($B44,#REF!,0),MATCH(N$25,#REF!,0))),0,INDEX(#REF!,MATCH($B44,#REF!,0),MATCH(N$25,#REF!,0)))+IF(ISERROR(INDEX(#REF!,MATCH($B44,#REF!,0),MATCH(N$25,#REF!,0))),0,INDEX(#REF!,MATCH($B44,#REF!,0),MATCH(N$25,#REF!,0)))+IF(ISERROR(INDEX(#REF!,MATCH($B44,#REF!,0),MATCH(N$25,#REF!,0))),0,INDEX(#REF!,MATCH($B44,#REF!,0),MATCH(N$25,#REF!,0)))</f>
        <v>0</v>
      </c>
      <c r="O44" s="101">
        <f>IF(ISERROR(INDEX($C$18:$H$23,MATCH($B44,$B$18:$B$23,0),MATCH(O$25,$C$17:$H$17,0))),0,INDEX($C$18:$H$23,MATCH($B44,$B$18:$B$23,0),MATCH(O$25,$C$17:$H$17,0)))+IF(ISERROR(INDEX($K$18:$P$23,MATCH($B44,$J$18:$J$23,0),MATCH(O$25,$K$17:$P$17,0))),0,INDEX($K$18:$P$23,MATCH($B44,$J$18:$J$23,0),MATCH(O$25,$K$17:$P$17,0)))+IF(ISERROR(INDEX($S$18:$X$23,MATCH($B44,$R$18:$R$23,0),MATCH(O$25,$S$17:$X$17,0))),0,INDEX($S$18:$X$23,MATCH($B44,$R$18:$R$23,0),MATCH(O$25,$S$17:$X$17,0)))+IF(ISERROR(INDEX($AA$18:$AF$23,MATCH($B44,$Z$18:$Z$23,0),MATCH(O$25,$AA$17:$AF$17,0))),0,INDEX($AA$18:$AF$23,MATCH($B44,$Z$18:$Z$23,0),MATCH(O$25,$AA$17:$AF$17,0)))+IF(ISERROR(INDEX($AI$18:$AN$23,MATCH($B44,$AH$18:$AH$23,0),MATCH(O$25,$AI$17:$AN$17,0))),0,INDEX($AI$18:$AN$23,MATCH($B44,$AH$18:$AH$23,0),MATCH(O$25,$AI$17:$AN$17,0)))+IF(ISERROR(INDEX($AQ$18:$AV$23,MATCH($B44,$AP$18:$AP$23,0),MATCH(O$25,$AQ$17:$AV$17,0))),0,INDEX($AQ$18:$AV$23,MATCH($B44,$AP$18:$AP$23,0),MATCH(O$25,$AQ$17:$AV$17,0)))+IF(ISERROR(INDEX(#REF!,MATCH($B44,#REF!,0),MATCH(O$25,#REF!,0))),0,INDEX(#REF!,MATCH($B44,#REF!,0),MATCH(O$25,#REF!,0)))+IF(ISERROR(INDEX(#REF!,MATCH($B44,#REF!,0),MATCH(O$25,#REF!,0))),0,INDEX(#REF!,MATCH($B44,#REF!,0),MATCH(O$25,#REF!,0)))+IF(ISERROR(INDEX(#REF!,MATCH($B44,#REF!,0),MATCH(O$25,#REF!,0))),0,INDEX(#REF!,MATCH($B44,#REF!,0),MATCH(O$25,#REF!,0)))</f>
        <v>0</v>
      </c>
      <c r="P44" s="101">
        <f>IF(ISERROR(INDEX($C$18:$H$23,MATCH($B44,$B$18:$B$23,0),MATCH(P$25,$C$17:$H$17,0))),0,INDEX($C$18:$H$23,MATCH($B44,$B$18:$B$23,0),MATCH(P$25,$C$17:$H$17,0)))+IF(ISERROR(INDEX($K$18:$P$23,MATCH($B44,$J$18:$J$23,0),MATCH(P$25,$K$17:$P$17,0))),0,INDEX($K$18:$P$23,MATCH($B44,$J$18:$J$23,0),MATCH(P$25,$K$17:$P$17,0)))+IF(ISERROR(INDEX($S$18:$X$23,MATCH($B44,$R$18:$R$23,0),MATCH(P$25,$S$17:$X$17,0))),0,INDEX($S$18:$X$23,MATCH($B44,$R$18:$R$23,0),MATCH(P$25,$S$17:$X$17,0)))+IF(ISERROR(INDEX($AA$18:$AF$23,MATCH($B44,$Z$18:$Z$23,0),MATCH(P$25,$AA$17:$AF$17,0))),0,INDEX($AA$18:$AF$23,MATCH($B44,$Z$18:$Z$23,0),MATCH(P$25,$AA$17:$AF$17,0)))+IF(ISERROR(INDEX($AI$18:$AN$23,MATCH($B44,$AH$18:$AH$23,0),MATCH(P$25,$AI$17:$AN$17,0))),0,INDEX($AI$18:$AN$23,MATCH($B44,$AH$18:$AH$23,0),MATCH(P$25,$AI$17:$AN$17,0)))+IF(ISERROR(INDEX($AQ$18:$AV$23,MATCH($B44,$AP$18:$AP$23,0),MATCH(P$25,$AQ$17:$AV$17,0))),0,INDEX($AQ$18:$AV$23,MATCH($B44,$AP$18:$AP$23,0),MATCH(P$25,$AQ$17:$AV$17,0)))+IF(ISERROR(INDEX(#REF!,MATCH($B44,#REF!,0),MATCH(P$25,#REF!,0))),0,INDEX(#REF!,MATCH($B44,#REF!,0),MATCH(P$25,#REF!,0)))+IF(ISERROR(INDEX(#REF!,MATCH($B44,#REF!,0),MATCH(P$25,#REF!,0))),0,INDEX(#REF!,MATCH($B44,#REF!,0),MATCH(P$25,#REF!,0)))+IF(ISERROR(INDEX(#REF!,MATCH($B44,#REF!,0),MATCH(P$25,#REF!,0))),0,INDEX(#REF!,MATCH($B44,#REF!,0),MATCH(P$25,#REF!,0)))</f>
        <v>0</v>
      </c>
      <c r="Q44" s="101">
        <f>IF(ISERROR(INDEX($C$18:$H$23,MATCH($B44,$B$18:$B$23,0),MATCH(Q$25,$C$17:$H$17,0))),0,INDEX($C$18:$H$23,MATCH($B44,$B$18:$B$23,0),MATCH(Q$25,$C$17:$H$17,0)))+IF(ISERROR(INDEX($K$18:$P$23,MATCH($B44,$J$18:$J$23,0),MATCH(Q$25,$K$17:$P$17,0))),0,INDEX($K$18:$P$23,MATCH($B44,$J$18:$J$23,0),MATCH(Q$25,$K$17:$P$17,0)))+IF(ISERROR(INDEX($S$18:$X$23,MATCH($B44,$R$18:$R$23,0),MATCH(Q$25,$S$17:$X$17,0))),0,INDEX($S$18:$X$23,MATCH($B44,$R$18:$R$23,0),MATCH(Q$25,$S$17:$X$17,0)))+IF(ISERROR(INDEX($AA$18:$AF$23,MATCH($B44,$Z$18:$Z$23,0),MATCH(Q$25,$AA$17:$AF$17,0))),0,INDEX($AA$18:$AF$23,MATCH($B44,$Z$18:$Z$23,0),MATCH(Q$25,$AA$17:$AF$17,0)))+IF(ISERROR(INDEX($AI$18:$AN$23,MATCH($B44,$AH$18:$AH$23,0),MATCH(Q$25,$AI$17:$AN$17,0))),0,INDEX($AI$18:$AN$23,MATCH($B44,$AH$18:$AH$23,0),MATCH(Q$25,$AI$17:$AN$17,0)))+IF(ISERROR(INDEX($AQ$18:$AV$23,MATCH($B44,$AP$18:$AP$23,0),MATCH(Q$25,$AQ$17:$AV$17,0))),0,INDEX($AQ$18:$AV$23,MATCH($B44,$AP$18:$AP$23,0),MATCH(Q$25,$AQ$17:$AV$17,0)))+IF(ISERROR(INDEX(#REF!,MATCH($B44,#REF!,0),MATCH(Q$25,#REF!,0))),0,INDEX(#REF!,MATCH($B44,#REF!,0),MATCH(Q$25,#REF!,0)))+IF(ISERROR(INDEX(#REF!,MATCH($B44,#REF!,0),MATCH(Q$25,#REF!,0))),0,INDEX(#REF!,MATCH($B44,#REF!,0),MATCH(Q$25,#REF!,0)))+IF(ISERROR(INDEX(#REF!,MATCH($B44,#REF!,0),MATCH(Q$25,#REF!,0))),0,INDEX(#REF!,MATCH($B44,#REF!,0),MATCH(Q$25,#REF!,0)))</f>
        <v>0</v>
      </c>
      <c r="R44" s="101">
        <f>IF(ISERROR(INDEX($C$18:$H$23,MATCH($B44,$B$18:$B$23,0),MATCH(R$25,$C$17:$H$17,0))),0,INDEX($C$18:$H$23,MATCH($B44,$B$18:$B$23,0),MATCH(R$25,$C$17:$H$17,0)))+IF(ISERROR(INDEX($K$18:$P$23,MATCH($B44,$J$18:$J$23,0),MATCH(R$25,$K$17:$P$17,0))),0,INDEX($K$18:$P$23,MATCH($B44,$J$18:$J$23,0),MATCH(R$25,$K$17:$P$17,0)))+IF(ISERROR(INDEX($S$18:$X$23,MATCH($B44,$R$18:$R$23,0),MATCH(R$25,$S$17:$X$17,0))),0,INDEX($S$18:$X$23,MATCH($B44,$R$18:$R$23,0),MATCH(R$25,$S$17:$X$17,0)))+IF(ISERROR(INDEX($AA$18:$AF$23,MATCH($B44,$Z$18:$Z$23,0),MATCH(R$25,$AA$17:$AF$17,0))),0,INDEX($AA$18:$AF$23,MATCH($B44,$Z$18:$Z$23,0),MATCH(R$25,$AA$17:$AF$17,0)))+IF(ISERROR(INDEX($AI$18:$AN$23,MATCH($B44,$AH$18:$AH$23,0),MATCH(R$25,$AI$17:$AN$17,0))),0,INDEX($AI$18:$AN$23,MATCH($B44,$AH$18:$AH$23,0),MATCH(R$25,$AI$17:$AN$17,0)))+IF(ISERROR(INDEX($AQ$18:$AV$23,MATCH($B44,$AP$18:$AP$23,0),MATCH(R$25,$AQ$17:$AV$17,0))),0,INDEX($AQ$18:$AV$23,MATCH($B44,$AP$18:$AP$23,0),MATCH(R$25,$AQ$17:$AV$17,0)))+IF(ISERROR(INDEX(#REF!,MATCH($B44,#REF!,0),MATCH(R$25,#REF!,0))),0,INDEX(#REF!,MATCH($B44,#REF!,0),MATCH(R$25,#REF!,0)))+IF(ISERROR(INDEX(#REF!,MATCH($B44,#REF!,0),MATCH(R$25,#REF!,0))),0,INDEX(#REF!,MATCH($B44,#REF!,0),MATCH(R$25,#REF!,0)))+IF(ISERROR(INDEX(#REF!,MATCH($B44,#REF!,0),MATCH(R$25,#REF!,0))),0,INDEX(#REF!,MATCH($B44,#REF!,0),MATCH(R$25,#REF!,0)))</f>
        <v>0</v>
      </c>
      <c r="S44" s="101">
        <f>IF(ISERROR(INDEX($C$18:$H$23,MATCH($B44,$B$18:$B$23,0),MATCH(S$25,$C$17:$H$17,0))),0,INDEX($C$18:$H$23,MATCH($B44,$B$18:$B$23,0),MATCH(S$25,$C$17:$H$17,0)))+IF(ISERROR(INDEX($K$18:$P$23,MATCH($B44,$J$18:$J$23,0),MATCH(S$25,$K$17:$P$17,0))),0,INDEX($K$18:$P$23,MATCH($B44,$J$18:$J$23,0),MATCH(S$25,$K$17:$P$17,0)))+IF(ISERROR(INDEX($S$18:$X$23,MATCH($B44,$R$18:$R$23,0),MATCH(S$25,$S$17:$X$17,0))),0,INDEX($S$18:$X$23,MATCH($B44,$R$18:$R$23,0),MATCH(S$25,$S$17:$X$17,0)))+IF(ISERROR(INDEX($AA$18:$AF$23,MATCH($B44,$Z$18:$Z$23,0),MATCH(S$25,$AA$17:$AF$17,0))),0,INDEX($AA$18:$AF$23,MATCH($B44,$Z$18:$Z$23,0),MATCH(S$25,$AA$17:$AF$17,0)))+IF(ISERROR(INDEX($AI$18:$AN$23,MATCH($B44,$AH$18:$AH$23,0),MATCH(S$25,$AI$17:$AN$17,0))),0,INDEX($AI$18:$AN$23,MATCH($B44,$AH$18:$AH$23,0),MATCH(S$25,$AI$17:$AN$17,0)))+IF(ISERROR(INDEX($AQ$18:$AV$23,MATCH($B44,$AP$18:$AP$23,0),MATCH(S$25,$AQ$17:$AV$17,0))),0,INDEX($AQ$18:$AV$23,MATCH($B44,$AP$18:$AP$23,0),MATCH(S$25,$AQ$17:$AV$17,0)))+IF(ISERROR(INDEX(#REF!,MATCH($B44,#REF!,0),MATCH(S$25,#REF!,0))),0,INDEX(#REF!,MATCH($B44,#REF!,0),MATCH(S$25,#REF!,0)))+IF(ISERROR(INDEX(#REF!,MATCH($B44,#REF!,0),MATCH(S$25,#REF!,0))),0,INDEX(#REF!,MATCH($B44,#REF!,0),MATCH(S$25,#REF!,0)))+IF(ISERROR(INDEX(#REF!,MATCH($B44,#REF!,0),MATCH(S$25,#REF!,0))),0,INDEX(#REF!,MATCH($B44,#REF!,0),MATCH(S$25,#REF!,0)))</f>
        <v>0</v>
      </c>
      <c r="T44" s="101">
        <f>IF(ISERROR(INDEX($C$18:$H$23,MATCH($B44,$B$18:$B$23,0),MATCH(T$25,$C$17:$H$17,0))),0,INDEX($C$18:$H$23,MATCH($B44,$B$18:$B$23,0),MATCH(T$25,$C$17:$H$17,0)))+IF(ISERROR(INDEX($K$18:$P$23,MATCH($B44,$J$18:$J$23,0),MATCH(T$25,$K$17:$P$17,0))),0,INDEX($K$18:$P$23,MATCH($B44,$J$18:$J$23,0),MATCH(T$25,$K$17:$P$17,0)))+IF(ISERROR(INDEX($S$18:$X$23,MATCH($B44,$R$18:$R$23,0),MATCH(T$25,$S$17:$X$17,0))),0,INDEX($S$18:$X$23,MATCH($B44,$R$18:$R$23,0),MATCH(T$25,$S$17:$X$17,0)))+IF(ISERROR(INDEX($AA$18:$AF$23,MATCH($B44,$Z$18:$Z$23,0),MATCH(T$25,$AA$17:$AF$17,0))),0,INDEX($AA$18:$AF$23,MATCH($B44,$Z$18:$Z$23,0),MATCH(T$25,$AA$17:$AF$17,0)))+IF(ISERROR(INDEX($AI$18:$AN$23,MATCH($B44,$AH$18:$AH$23,0),MATCH(T$25,$AI$17:$AN$17,0))),0,INDEX($AI$18:$AN$23,MATCH($B44,$AH$18:$AH$23,0),MATCH(T$25,$AI$17:$AN$17,0)))+IF(ISERROR(INDEX($AQ$18:$AV$23,MATCH($B44,$AP$18:$AP$23,0),MATCH(T$25,$AQ$17:$AV$17,0))),0,INDEX($AQ$18:$AV$23,MATCH($B44,$AP$18:$AP$23,0),MATCH(T$25,$AQ$17:$AV$17,0)))+IF(ISERROR(INDEX(#REF!,MATCH($B44,#REF!,0),MATCH(T$25,#REF!,0))),0,INDEX(#REF!,MATCH($B44,#REF!,0),MATCH(T$25,#REF!,0)))+IF(ISERROR(INDEX(#REF!,MATCH($B44,#REF!,0),MATCH(T$25,#REF!,0))),0,INDEX(#REF!,MATCH($B44,#REF!,0),MATCH(T$25,#REF!,0)))+IF(ISERROR(INDEX(#REF!,MATCH($B44,#REF!,0),MATCH(T$25,#REF!,0))),0,INDEX(#REF!,MATCH($B44,#REF!,0),MATCH(T$25,#REF!,0)))</f>
        <v>0</v>
      </c>
      <c r="U44" s="101">
        <f>IF(ISERROR(INDEX($C$18:$H$23,MATCH($B44,$B$18:$B$23,0),MATCH(U$25,$C$17:$H$17,0))),0,INDEX($C$18:$H$23,MATCH($B44,$B$18:$B$23,0),MATCH(U$25,$C$17:$H$17,0)))+IF(ISERROR(INDEX($K$18:$P$23,MATCH($B44,$J$18:$J$23,0),MATCH(U$25,$K$17:$P$17,0))),0,INDEX($K$18:$P$23,MATCH($B44,$J$18:$J$23,0),MATCH(U$25,$K$17:$P$17,0)))+IF(ISERROR(INDEX($S$18:$X$23,MATCH($B44,$R$18:$R$23,0),MATCH(U$25,$S$17:$X$17,0))),0,INDEX($S$18:$X$23,MATCH($B44,$R$18:$R$23,0),MATCH(U$25,$S$17:$X$17,0)))+IF(ISERROR(INDEX($AA$18:$AF$23,MATCH($B44,$Z$18:$Z$23,0),MATCH(U$25,$AA$17:$AF$17,0))),0,INDEX($AA$18:$AF$23,MATCH($B44,$Z$18:$Z$23,0),MATCH(U$25,$AA$17:$AF$17,0)))+IF(ISERROR(INDEX($AI$18:$AN$23,MATCH($B44,$AH$18:$AH$23,0),MATCH(U$25,$AI$17:$AN$17,0))),0,INDEX($AI$18:$AN$23,MATCH($B44,$AH$18:$AH$23,0),MATCH(U$25,$AI$17:$AN$17,0)))+IF(ISERROR(INDEX($AQ$18:$AV$23,MATCH($B44,$AP$18:$AP$23,0),MATCH(U$25,$AQ$17:$AV$17,0))),0,INDEX($AQ$18:$AV$23,MATCH($B44,$AP$18:$AP$23,0),MATCH(U$25,$AQ$17:$AV$17,0)))+IF(ISERROR(INDEX(#REF!,MATCH($B44,#REF!,0),MATCH(U$25,#REF!,0))),0,INDEX(#REF!,MATCH($B44,#REF!,0),MATCH(U$25,#REF!,0)))+IF(ISERROR(INDEX(#REF!,MATCH($B44,#REF!,0),MATCH(U$25,#REF!,0))),0,INDEX(#REF!,MATCH($B44,#REF!,0),MATCH(U$25,#REF!,0)))+IF(ISERROR(INDEX(#REF!,MATCH($B44,#REF!,0),MATCH(U$25,#REF!,0))),0,INDEX(#REF!,MATCH($B44,#REF!,0),MATCH(U$25,#REF!,0)))</f>
        <v>0</v>
      </c>
      <c r="V44" s="101">
        <f>IF(ISERROR(INDEX($C$18:$H$23,MATCH($B44,$B$18:$B$23,0),MATCH(V$25,$C$17:$H$17,0))),0,INDEX($C$18:$H$23,MATCH($B44,$B$18:$B$23,0),MATCH(V$25,$C$17:$H$17,0)))+IF(ISERROR(INDEX($K$18:$P$23,MATCH($B44,$J$18:$J$23,0),MATCH(V$25,$K$17:$P$17,0))),0,INDEX($K$18:$P$23,MATCH($B44,$J$18:$J$23,0),MATCH(V$25,$K$17:$P$17,0)))+IF(ISERROR(INDEX($S$18:$X$23,MATCH($B44,$R$18:$R$23,0),MATCH(V$25,$S$17:$X$17,0))),0,INDEX($S$18:$X$23,MATCH($B44,$R$18:$R$23,0),MATCH(V$25,$S$17:$X$17,0)))+IF(ISERROR(INDEX($AA$18:$AF$23,MATCH($B44,$Z$18:$Z$23,0),MATCH(V$25,$AA$17:$AF$17,0))),0,INDEX($AA$18:$AF$23,MATCH($B44,$Z$18:$Z$23,0),MATCH(V$25,$AA$17:$AF$17,0)))+IF(ISERROR(INDEX($AI$18:$AN$23,MATCH($B44,$AH$18:$AH$23,0),MATCH(V$25,$AI$17:$AN$17,0))),0,INDEX($AI$18:$AN$23,MATCH($B44,$AH$18:$AH$23,0),MATCH(V$25,$AI$17:$AN$17,0)))+IF(ISERROR(INDEX($AQ$18:$AV$23,MATCH($B44,$AP$18:$AP$23,0),MATCH(V$25,$AQ$17:$AV$17,0))),0,INDEX($AQ$18:$AV$23,MATCH($B44,$AP$18:$AP$23,0),MATCH(V$25,$AQ$17:$AV$17,0)))+IF(ISERROR(INDEX(#REF!,MATCH($B44,#REF!,0),MATCH(V$25,#REF!,0))),0,INDEX(#REF!,MATCH($B44,#REF!,0),MATCH(V$25,#REF!,0)))+IF(ISERROR(INDEX(#REF!,MATCH($B44,#REF!,0),MATCH(V$25,#REF!,0))),0,INDEX(#REF!,MATCH($B44,#REF!,0),MATCH(V$25,#REF!,0)))+IF(ISERROR(INDEX(#REF!,MATCH($B44,#REF!,0),MATCH(V$25,#REF!,0))),0,INDEX(#REF!,MATCH($B44,#REF!,0),MATCH(V$25,#REF!,0)))</f>
        <v>0</v>
      </c>
      <c r="W44" s="101">
        <f>IF(ISERROR(INDEX($C$18:$H$23,MATCH($B44,$B$18:$B$23,0),MATCH(W$25,$C$17:$H$17,0))),0,INDEX($C$18:$H$23,MATCH($B44,$B$18:$B$23,0),MATCH(W$25,$C$17:$H$17,0)))+IF(ISERROR(INDEX($K$18:$P$23,MATCH($B44,$J$18:$J$23,0),MATCH(W$25,$K$17:$P$17,0))),0,INDEX($K$18:$P$23,MATCH($B44,$J$18:$J$23,0),MATCH(W$25,$K$17:$P$17,0)))+IF(ISERROR(INDEX($S$18:$X$23,MATCH($B44,$R$18:$R$23,0),MATCH(W$25,$S$17:$X$17,0))),0,INDEX($S$18:$X$23,MATCH($B44,$R$18:$R$23,0),MATCH(W$25,$S$17:$X$17,0)))+IF(ISERROR(INDEX($AA$18:$AF$23,MATCH($B44,$Z$18:$Z$23,0),MATCH(W$25,$AA$17:$AF$17,0))),0,INDEX($AA$18:$AF$23,MATCH($B44,$Z$18:$Z$23,0),MATCH(W$25,$AA$17:$AF$17,0)))+IF(ISERROR(INDEX($AI$18:$AN$23,MATCH($B44,$AH$18:$AH$23,0),MATCH(W$25,$AI$17:$AN$17,0))),0,INDEX($AI$18:$AN$23,MATCH($B44,$AH$18:$AH$23,0),MATCH(W$25,$AI$17:$AN$17,0)))+IF(ISERROR(INDEX($AQ$18:$AV$23,MATCH($B44,$AP$18:$AP$23,0),MATCH(W$25,$AQ$17:$AV$17,0))),0,INDEX($AQ$18:$AV$23,MATCH($B44,$AP$18:$AP$23,0),MATCH(W$25,$AQ$17:$AV$17,0)))+IF(ISERROR(INDEX(#REF!,MATCH($B44,#REF!,0),MATCH(W$25,#REF!,0))),0,INDEX(#REF!,MATCH($B44,#REF!,0),MATCH(W$25,#REF!,0)))+IF(ISERROR(INDEX(#REF!,MATCH($B44,#REF!,0),MATCH(W$25,#REF!,0))),0,INDEX(#REF!,MATCH($B44,#REF!,0),MATCH(W$25,#REF!,0)))+IF(ISERROR(INDEX(#REF!,MATCH($B44,#REF!,0),MATCH(W$25,#REF!,0))),0,INDEX(#REF!,MATCH($B44,#REF!,0),MATCH(W$25,#REF!,0)))</f>
        <v>0</v>
      </c>
      <c r="X44" s="87"/>
      <c r="Y44" s="87"/>
      <c r="Z44" s="87"/>
      <c r="AA44" s="87"/>
      <c r="AB44" s="87"/>
      <c r="AC44" s="87"/>
      <c r="AD44" s="87"/>
      <c r="AE44" s="87"/>
      <c r="AF44" s="87"/>
      <c r="AG44" s="87"/>
    </row>
    <row r="45" spans="1:45" hidden="1" outlineLevel="1" x14ac:dyDescent="0.25">
      <c r="B45" s="98">
        <v>20</v>
      </c>
      <c r="C45" s="103">
        <f>IF(ISERROR(INDEX($C$18:$H$23,MATCH($B45,$B$18:$B$23,0),MATCH(C$25,$C$17:$H$17,0))),0,INDEX($C$18:$H$23,MATCH($B45,$B$18:$B$23,0),MATCH(C$25,$C$17:$H$17,0)))+IF(ISERROR(INDEX($K$18:$P$23,MATCH($B45,$J$18:$J$23,0),MATCH(C$25,$K$17:$P$17,0))),0,INDEX($K$18:$P$23,MATCH($B45,$J$18:$J$23,0),MATCH(C$25,$K$17:$P$17,0)))+IF(ISERROR(INDEX($S$18:$X$23,MATCH($B45,$R$18:$R$23,0),MATCH(C$25,$S$17:$X$17,0))),0,INDEX($S$18:$X$23,MATCH($B45,$R$18:$R$23,0),MATCH(C$25,$S$17:$X$17,0)))+IF(ISERROR(INDEX($AA$18:$AF$23,MATCH($B45,$Z$18:$Z$23,0),MATCH(C$25,$AA$17:$AF$17,0))),0,INDEX($AA$18:$AF$23,MATCH($B45,$Z$18:$Z$23,0),MATCH(C$25,$AA$17:$AF$17,0)))+IF(ISERROR(INDEX($AI$18:$AN$23,MATCH($B45,$AH$18:$AH$23,0),MATCH(C$25,$AI$17:$AN$17,0))),0,INDEX($AI$18:$AN$23,MATCH($B45,$AH$18:$AH$23,0),MATCH(C$25,$AI$17:$AN$17,0)))+IF(ISERROR(INDEX($AQ$18:$AV$23,MATCH($B45,$AP$18:$AP$23,0),MATCH(C$25,$AQ$17:$AV$17,0))),0,INDEX($AQ$18:$AV$23,MATCH($B45,$AP$18:$AP$23,0),MATCH(C$25,$AQ$17:$AV$17,0)))+IF(ISERROR(INDEX(#REF!,MATCH($B45,#REF!,0),MATCH(C$25,#REF!,0))),0,INDEX(#REF!,MATCH($B45,#REF!,0),MATCH(C$25,#REF!,0)))+IF(ISERROR(INDEX(#REF!,MATCH($B45,#REF!,0),MATCH(C$25,#REF!,0))),0,INDEX(#REF!,MATCH($B45,#REF!,0),MATCH(C$25,#REF!,0)))+IF(ISERROR(INDEX(#REF!,MATCH($B45,#REF!,0),MATCH(C$25,#REF!,0))),0,INDEX(#REF!,MATCH($B45,#REF!,0),MATCH(C$25,#REF!,0)))</f>
        <v>0</v>
      </c>
      <c r="D45" s="101">
        <f>IF(ISERROR(INDEX($C$18:$H$23,MATCH($B45,$B$18:$B$23,0),MATCH(D$25,$C$17:$H$17,0))),0,INDEX($C$18:$H$23,MATCH($B45,$B$18:$B$23,0),MATCH(D$25,$C$17:$H$17,0)))+IF(ISERROR(INDEX($K$18:$P$23,MATCH($B45,$J$18:$J$23,0),MATCH(D$25,$K$17:$P$17,0))),0,INDEX($K$18:$P$23,MATCH($B45,$J$18:$J$23,0),MATCH(D$25,$K$17:$P$17,0)))+IF(ISERROR(INDEX($S$18:$X$23,MATCH($B45,$R$18:$R$23,0),MATCH(D$25,$S$17:$X$17,0))),0,INDEX($S$18:$X$23,MATCH($B45,$R$18:$R$23,0),MATCH(D$25,$S$17:$X$17,0)))+IF(ISERROR(INDEX($AA$18:$AF$23,MATCH($B45,$Z$18:$Z$23,0),MATCH(D$25,$AA$17:$AF$17,0))),0,INDEX($AA$18:$AF$23,MATCH($B45,$Z$18:$Z$23,0),MATCH(D$25,$AA$17:$AF$17,0)))+IF(ISERROR(INDEX($AI$18:$AN$23,MATCH($B45,$AH$18:$AH$23,0),MATCH(D$25,$AI$17:$AN$17,0))),0,INDEX($AI$18:$AN$23,MATCH($B45,$AH$18:$AH$23,0),MATCH(D$25,$AI$17:$AN$17,0)))+IF(ISERROR(INDEX($AQ$18:$AV$23,MATCH($B45,$AP$18:$AP$23,0),MATCH(D$25,$AQ$17:$AV$17,0))),0,INDEX($AQ$18:$AV$23,MATCH($B45,$AP$18:$AP$23,0),MATCH(D$25,$AQ$17:$AV$17,0)))+IF(ISERROR(INDEX(#REF!,MATCH($B45,#REF!,0),MATCH(D$25,#REF!,0))),0,INDEX(#REF!,MATCH($B45,#REF!,0),MATCH(D$25,#REF!,0)))+IF(ISERROR(INDEX(#REF!,MATCH($B45,#REF!,0),MATCH(D$25,#REF!,0))),0,INDEX(#REF!,MATCH($B45,#REF!,0),MATCH(D$25,#REF!,0)))+IF(ISERROR(INDEX(#REF!,MATCH($B45,#REF!,0),MATCH(D$25,#REF!,0))),0,INDEX(#REF!,MATCH($B45,#REF!,0),MATCH(D$25,#REF!,0)))</f>
        <v>0</v>
      </c>
      <c r="E45" s="101">
        <f>IF(ISERROR(INDEX($C$18:$H$23,MATCH($B45,$B$18:$B$23,0),MATCH(E$25,$C$17:$H$17,0))),0,INDEX($C$18:$H$23,MATCH($B45,$B$18:$B$23,0),MATCH(E$25,$C$17:$H$17,0)))+IF(ISERROR(INDEX($K$18:$P$23,MATCH($B45,$J$18:$J$23,0),MATCH(E$25,$K$17:$P$17,0))),0,INDEX($K$18:$P$23,MATCH($B45,$J$18:$J$23,0),MATCH(E$25,$K$17:$P$17,0)))+IF(ISERROR(INDEX($S$18:$X$23,MATCH($B45,$R$18:$R$23,0),MATCH(E$25,$S$17:$X$17,0))),0,INDEX($S$18:$X$23,MATCH($B45,$R$18:$R$23,0),MATCH(E$25,$S$17:$X$17,0)))+IF(ISERROR(INDEX($AA$18:$AF$23,MATCH($B45,$Z$18:$Z$23,0),MATCH(E$25,$AA$17:$AF$17,0))),0,INDEX($AA$18:$AF$23,MATCH($B45,$Z$18:$Z$23,0),MATCH(E$25,$AA$17:$AF$17,0)))+IF(ISERROR(INDEX($AI$18:$AN$23,MATCH($B45,$AH$18:$AH$23,0),MATCH(E$25,$AI$17:$AN$17,0))),0,INDEX($AI$18:$AN$23,MATCH($B45,$AH$18:$AH$23,0),MATCH(E$25,$AI$17:$AN$17,0)))+IF(ISERROR(INDEX($AQ$18:$AV$23,MATCH($B45,$AP$18:$AP$23,0),MATCH(E$25,$AQ$17:$AV$17,0))),0,INDEX($AQ$18:$AV$23,MATCH($B45,$AP$18:$AP$23,0),MATCH(E$25,$AQ$17:$AV$17,0)))+IF(ISERROR(INDEX(#REF!,MATCH($B45,#REF!,0),MATCH(E$25,#REF!,0))),0,INDEX(#REF!,MATCH($B45,#REF!,0),MATCH(E$25,#REF!,0)))+IF(ISERROR(INDEX(#REF!,MATCH($B45,#REF!,0),MATCH(E$25,#REF!,0))),0,INDEX(#REF!,MATCH($B45,#REF!,0),MATCH(E$25,#REF!,0)))+IF(ISERROR(INDEX(#REF!,MATCH($B45,#REF!,0),MATCH(E$25,#REF!,0))),0,INDEX(#REF!,MATCH($B45,#REF!,0),MATCH(E$25,#REF!,0)))</f>
        <v>0</v>
      </c>
      <c r="F45" s="101">
        <f>IF(ISERROR(INDEX($C$18:$H$23,MATCH($B45,$B$18:$B$23,0),MATCH(F$25,$C$17:$H$17,0))),0,INDEX($C$18:$H$23,MATCH($B45,$B$18:$B$23,0),MATCH(F$25,$C$17:$H$17,0)))+IF(ISERROR(INDEX($K$18:$P$23,MATCH($B45,$J$18:$J$23,0),MATCH(F$25,$K$17:$P$17,0))),0,INDEX($K$18:$P$23,MATCH($B45,$J$18:$J$23,0),MATCH(F$25,$K$17:$P$17,0)))+IF(ISERROR(INDEX($S$18:$X$23,MATCH($B45,$R$18:$R$23,0),MATCH(F$25,$S$17:$X$17,0))),0,INDEX($S$18:$X$23,MATCH($B45,$R$18:$R$23,0),MATCH(F$25,$S$17:$X$17,0)))+IF(ISERROR(INDEX($AA$18:$AF$23,MATCH($B45,$Z$18:$Z$23,0),MATCH(F$25,$AA$17:$AF$17,0))),0,INDEX($AA$18:$AF$23,MATCH($B45,$Z$18:$Z$23,0),MATCH(F$25,$AA$17:$AF$17,0)))+IF(ISERROR(INDEX($AI$18:$AN$23,MATCH($B45,$AH$18:$AH$23,0),MATCH(F$25,$AI$17:$AN$17,0))),0,INDEX($AI$18:$AN$23,MATCH($B45,$AH$18:$AH$23,0),MATCH(F$25,$AI$17:$AN$17,0)))+IF(ISERROR(INDEX($AQ$18:$AV$23,MATCH($B45,$AP$18:$AP$23,0),MATCH(F$25,$AQ$17:$AV$17,0))),0,INDEX($AQ$18:$AV$23,MATCH($B45,$AP$18:$AP$23,0),MATCH(F$25,$AQ$17:$AV$17,0)))+IF(ISERROR(INDEX(#REF!,MATCH($B45,#REF!,0),MATCH(F$25,#REF!,0))),0,INDEX(#REF!,MATCH($B45,#REF!,0),MATCH(F$25,#REF!,0)))+IF(ISERROR(INDEX(#REF!,MATCH($B45,#REF!,0),MATCH(F$25,#REF!,0))),0,INDEX(#REF!,MATCH($B45,#REF!,0),MATCH(F$25,#REF!,0)))+IF(ISERROR(INDEX(#REF!,MATCH($B45,#REF!,0),MATCH(F$25,#REF!,0))),0,INDEX(#REF!,MATCH($B45,#REF!,0),MATCH(F$25,#REF!,0)))</f>
        <v>0</v>
      </c>
      <c r="G45" s="101">
        <f>IF(ISERROR(INDEX($C$18:$H$23,MATCH($B45,$B$18:$B$23,0),MATCH(G$25,$C$17:$H$17,0))),0,INDEX($C$18:$H$23,MATCH($B45,$B$18:$B$23,0),MATCH(G$25,$C$17:$H$17,0)))+IF(ISERROR(INDEX($K$18:$P$23,MATCH($B45,$J$18:$J$23,0),MATCH(G$25,$K$17:$P$17,0))),0,INDEX($K$18:$P$23,MATCH($B45,$J$18:$J$23,0),MATCH(G$25,$K$17:$P$17,0)))+IF(ISERROR(INDEX($S$18:$X$23,MATCH($B45,$R$18:$R$23,0),MATCH(G$25,$S$17:$X$17,0))),0,INDEX($S$18:$X$23,MATCH($B45,$R$18:$R$23,0),MATCH(G$25,$S$17:$X$17,0)))+IF(ISERROR(INDEX($AA$18:$AF$23,MATCH($B45,$Z$18:$Z$23,0),MATCH(G$25,$AA$17:$AF$17,0))),0,INDEX($AA$18:$AF$23,MATCH($B45,$Z$18:$Z$23,0),MATCH(G$25,$AA$17:$AF$17,0)))+IF(ISERROR(INDEX($AI$18:$AN$23,MATCH($B45,$AH$18:$AH$23,0),MATCH(G$25,$AI$17:$AN$17,0))),0,INDEX($AI$18:$AN$23,MATCH($B45,$AH$18:$AH$23,0),MATCH(G$25,$AI$17:$AN$17,0)))+IF(ISERROR(INDEX($AQ$18:$AV$23,MATCH($B45,$AP$18:$AP$23,0),MATCH(G$25,$AQ$17:$AV$17,0))),0,INDEX($AQ$18:$AV$23,MATCH($B45,$AP$18:$AP$23,0),MATCH(G$25,$AQ$17:$AV$17,0)))+IF(ISERROR(INDEX(#REF!,MATCH($B45,#REF!,0),MATCH(G$25,#REF!,0))),0,INDEX(#REF!,MATCH($B45,#REF!,0),MATCH(G$25,#REF!,0)))+IF(ISERROR(INDEX(#REF!,MATCH($B45,#REF!,0),MATCH(G$25,#REF!,0))),0,INDEX(#REF!,MATCH($B45,#REF!,0),MATCH(G$25,#REF!,0)))+IF(ISERROR(INDEX(#REF!,MATCH($B45,#REF!,0),MATCH(G$25,#REF!,0))),0,INDEX(#REF!,MATCH($B45,#REF!,0),MATCH(G$25,#REF!,0)))</f>
        <v>0</v>
      </c>
      <c r="H45" s="101">
        <f>IF(ISERROR(INDEX($C$18:$H$23,MATCH($B45,$B$18:$B$23,0),MATCH(H$25,$C$17:$H$17,0))),0,INDEX($C$18:$H$23,MATCH($B45,$B$18:$B$23,0),MATCH(H$25,$C$17:$H$17,0)))+IF(ISERROR(INDEX($K$18:$P$23,MATCH($B45,$J$18:$J$23,0),MATCH(H$25,$K$17:$P$17,0))),0,INDEX($K$18:$P$23,MATCH($B45,$J$18:$J$23,0),MATCH(H$25,$K$17:$P$17,0)))+IF(ISERROR(INDEX($S$18:$X$23,MATCH($B45,$R$18:$R$23,0),MATCH(H$25,$S$17:$X$17,0))),0,INDEX($S$18:$X$23,MATCH($B45,$R$18:$R$23,0),MATCH(H$25,$S$17:$X$17,0)))+IF(ISERROR(INDEX($AA$18:$AF$23,MATCH($B45,$Z$18:$Z$23,0),MATCH(H$25,$AA$17:$AF$17,0))),0,INDEX($AA$18:$AF$23,MATCH($B45,$Z$18:$Z$23,0),MATCH(H$25,$AA$17:$AF$17,0)))+IF(ISERROR(INDEX($AI$18:$AN$23,MATCH($B45,$AH$18:$AH$23,0),MATCH(H$25,$AI$17:$AN$17,0))),0,INDEX($AI$18:$AN$23,MATCH($B45,$AH$18:$AH$23,0),MATCH(H$25,$AI$17:$AN$17,0)))+IF(ISERROR(INDEX($AQ$18:$AV$23,MATCH($B45,$AP$18:$AP$23,0),MATCH(H$25,$AQ$17:$AV$17,0))),0,INDEX($AQ$18:$AV$23,MATCH($B45,$AP$18:$AP$23,0),MATCH(H$25,$AQ$17:$AV$17,0)))+IF(ISERROR(INDEX(#REF!,MATCH($B45,#REF!,0),MATCH(H$25,#REF!,0))),0,INDEX(#REF!,MATCH($B45,#REF!,0),MATCH(H$25,#REF!,0)))+IF(ISERROR(INDEX(#REF!,MATCH($B45,#REF!,0),MATCH(H$25,#REF!,0))),0,INDEX(#REF!,MATCH($B45,#REF!,0),MATCH(H$25,#REF!,0)))+IF(ISERROR(INDEX(#REF!,MATCH($B45,#REF!,0),MATCH(H$25,#REF!,0))),0,INDEX(#REF!,MATCH($B45,#REF!,0),MATCH(H$25,#REF!,0)))</f>
        <v>0</v>
      </c>
      <c r="I45" s="101">
        <f>IF(ISERROR(INDEX($C$18:$H$23,MATCH($B45,$B$18:$B$23,0),MATCH(I$25,$C$17:$H$17,0))),0,INDEX($C$18:$H$23,MATCH($B45,$B$18:$B$23,0),MATCH(I$25,$C$17:$H$17,0)))+IF(ISERROR(INDEX($K$18:$P$23,MATCH($B45,$J$18:$J$23,0),MATCH(I$25,$K$17:$P$17,0))),0,INDEX($K$18:$P$23,MATCH($B45,$J$18:$J$23,0),MATCH(I$25,$K$17:$P$17,0)))+IF(ISERROR(INDEX($S$18:$X$23,MATCH($B45,$R$18:$R$23,0),MATCH(I$25,$S$17:$X$17,0))),0,INDEX($S$18:$X$23,MATCH($B45,$R$18:$R$23,0),MATCH(I$25,$S$17:$X$17,0)))+IF(ISERROR(INDEX($AA$18:$AF$23,MATCH($B45,$Z$18:$Z$23,0),MATCH(I$25,$AA$17:$AF$17,0))),0,INDEX($AA$18:$AF$23,MATCH($B45,$Z$18:$Z$23,0),MATCH(I$25,$AA$17:$AF$17,0)))+IF(ISERROR(INDEX($AI$18:$AN$23,MATCH($B45,$AH$18:$AH$23,0),MATCH(I$25,$AI$17:$AN$17,0))),0,INDEX($AI$18:$AN$23,MATCH($B45,$AH$18:$AH$23,0),MATCH(I$25,$AI$17:$AN$17,0)))+IF(ISERROR(INDEX($AQ$18:$AV$23,MATCH($B45,$AP$18:$AP$23,0),MATCH(I$25,$AQ$17:$AV$17,0))),0,INDEX($AQ$18:$AV$23,MATCH($B45,$AP$18:$AP$23,0),MATCH(I$25,$AQ$17:$AV$17,0)))+IF(ISERROR(INDEX(#REF!,MATCH($B45,#REF!,0),MATCH(I$25,#REF!,0))),0,INDEX(#REF!,MATCH($B45,#REF!,0),MATCH(I$25,#REF!,0)))+IF(ISERROR(INDEX(#REF!,MATCH($B45,#REF!,0),MATCH(I$25,#REF!,0))),0,INDEX(#REF!,MATCH($B45,#REF!,0),MATCH(I$25,#REF!,0)))+IF(ISERROR(INDEX(#REF!,MATCH($B45,#REF!,0),MATCH(I$25,#REF!,0))),0,INDEX(#REF!,MATCH($B45,#REF!,0),MATCH(I$25,#REF!,0)))</f>
        <v>0</v>
      </c>
      <c r="J45" s="101">
        <f>IF(ISERROR(INDEX($C$18:$H$23,MATCH($B45,$B$18:$B$23,0),MATCH(J$25,$C$17:$H$17,0))),0,INDEX($C$18:$H$23,MATCH($B45,$B$18:$B$23,0),MATCH(J$25,$C$17:$H$17,0)))+IF(ISERROR(INDEX($K$18:$P$23,MATCH($B45,$J$18:$J$23,0),MATCH(J$25,$K$17:$P$17,0))),0,INDEX($K$18:$P$23,MATCH($B45,$J$18:$J$23,0),MATCH(J$25,$K$17:$P$17,0)))+IF(ISERROR(INDEX($S$18:$X$23,MATCH($B45,$R$18:$R$23,0),MATCH(J$25,$S$17:$X$17,0))),0,INDEX($S$18:$X$23,MATCH($B45,$R$18:$R$23,0),MATCH(J$25,$S$17:$X$17,0)))+IF(ISERROR(INDEX($AA$18:$AF$23,MATCH($B45,$Z$18:$Z$23,0),MATCH(J$25,$AA$17:$AF$17,0))),0,INDEX($AA$18:$AF$23,MATCH($B45,$Z$18:$Z$23,0),MATCH(J$25,$AA$17:$AF$17,0)))+IF(ISERROR(INDEX($AI$18:$AN$23,MATCH($B45,$AH$18:$AH$23,0),MATCH(J$25,$AI$17:$AN$17,0))),0,INDEX($AI$18:$AN$23,MATCH($B45,$AH$18:$AH$23,0),MATCH(J$25,$AI$17:$AN$17,0)))+IF(ISERROR(INDEX($AQ$18:$AV$23,MATCH($B45,$AP$18:$AP$23,0),MATCH(J$25,$AQ$17:$AV$17,0))),0,INDEX($AQ$18:$AV$23,MATCH($B45,$AP$18:$AP$23,0),MATCH(J$25,$AQ$17:$AV$17,0)))+IF(ISERROR(INDEX(#REF!,MATCH($B45,#REF!,0),MATCH(J$25,#REF!,0))),0,INDEX(#REF!,MATCH($B45,#REF!,0),MATCH(J$25,#REF!,0)))+IF(ISERROR(INDEX(#REF!,MATCH($B45,#REF!,0),MATCH(J$25,#REF!,0))),0,INDEX(#REF!,MATCH($B45,#REF!,0),MATCH(J$25,#REF!,0)))+IF(ISERROR(INDEX(#REF!,MATCH($B45,#REF!,0),MATCH(J$25,#REF!,0))),0,INDEX(#REF!,MATCH($B45,#REF!,0),MATCH(J$25,#REF!,0)))</f>
        <v>0</v>
      </c>
      <c r="K45" s="101">
        <f>IF(ISERROR(INDEX($C$18:$H$23,MATCH($B45,$B$18:$B$23,0),MATCH(K$25,$C$17:$H$17,0))),0,INDEX($C$18:$H$23,MATCH($B45,$B$18:$B$23,0),MATCH(K$25,$C$17:$H$17,0)))+IF(ISERROR(INDEX($K$18:$P$23,MATCH($B45,$J$18:$J$23,0),MATCH(K$25,$K$17:$P$17,0))),0,INDEX($K$18:$P$23,MATCH($B45,$J$18:$J$23,0),MATCH(K$25,$K$17:$P$17,0)))+IF(ISERROR(INDEX($S$18:$X$23,MATCH($B45,$R$18:$R$23,0),MATCH(K$25,$S$17:$X$17,0))),0,INDEX($S$18:$X$23,MATCH($B45,$R$18:$R$23,0),MATCH(K$25,$S$17:$X$17,0)))+IF(ISERROR(INDEX($AA$18:$AF$23,MATCH($B45,$Z$18:$Z$23,0),MATCH(K$25,$AA$17:$AF$17,0))),0,INDEX($AA$18:$AF$23,MATCH($B45,$Z$18:$Z$23,0),MATCH(K$25,$AA$17:$AF$17,0)))+IF(ISERROR(INDEX($AI$18:$AN$23,MATCH($B45,$AH$18:$AH$23,0),MATCH(K$25,$AI$17:$AN$17,0))),0,INDEX($AI$18:$AN$23,MATCH($B45,$AH$18:$AH$23,0),MATCH(K$25,$AI$17:$AN$17,0)))+IF(ISERROR(INDEX($AQ$18:$AV$23,MATCH($B45,$AP$18:$AP$23,0),MATCH(K$25,$AQ$17:$AV$17,0))),0,INDEX($AQ$18:$AV$23,MATCH($B45,$AP$18:$AP$23,0),MATCH(K$25,$AQ$17:$AV$17,0)))+IF(ISERROR(INDEX(#REF!,MATCH($B45,#REF!,0),MATCH(K$25,#REF!,0))),0,INDEX(#REF!,MATCH($B45,#REF!,0),MATCH(K$25,#REF!,0)))+IF(ISERROR(INDEX(#REF!,MATCH($B45,#REF!,0),MATCH(K$25,#REF!,0))),0,INDEX(#REF!,MATCH($B45,#REF!,0),MATCH(K$25,#REF!,0)))+IF(ISERROR(INDEX(#REF!,MATCH($B45,#REF!,0),MATCH(K$25,#REF!,0))),0,INDEX(#REF!,MATCH($B45,#REF!,0),MATCH(K$25,#REF!,0)))</f>
        <v>0</v>
      </c>
      <c r="L45" s="101">
        <f>IF(ISERROR(INDEX($C$18:$H$23,MATCH($B45,$B$18:$B$23,0),MATCH(L$25,$C$17:$H$17,0))),0,INDEX($C$18:$H$23,MATCH($B45,$B$18:$B$23,0),MATCH(L$25,$C$17:$H$17,0)))+IF(ISERROR(INDEX($K$18:$P$23,MATCH($B45,$J$18:$J$23,0),MATCH(L$25,$K$17:$P$17,0))),0,INDEX($K$18:$P$23,MATCH($B45,$J$18:$J$23,0),MATCH(L$25,$K$17:$P$17,0)))+IF(ISERROR(INDEX($S$18:$X$23,MATCH($B45,$R$18:$R$23,0),MATCH(L$25,$S$17:$X$17,0))),0,INDEX($S$18:$X$23,MATCH($B45,$R$18:$R$23,0),MATCH(L$25,$S$17:$X$17,0)))+IF(ISERROR(INDEX($AA$18:$AF$23,MATCH($B45,$Z$18:$Z$23,0),MATCH(L$25,$AA$17:$AF$17,0))),0,INDEX($AA$18:$AF$23,MATCH($B45,$Z$18:$Z$23,0),MATCH(L$25,$AA$17:$AF$17,0)))+IF(ISERROR(INDEX($AI$18:$AN$23,MATCH($B45,$AH$18:$AH$23,0),MATCH(L$25,$AI$17:$AN$17,0))),0,INDEX($AI$18:$AN$23,MATCH($B45,$AH$18:$AH$23,0),MATCH(L$25,$AI$17:$AN$17,0)))+IF(ISERROR(INDEX($AQ$18:$AV$23,MATCH($B45,$AP$18:$AP$23,0),MATCH(L$25,$AQ$17:$AV$17,0))),0,INDEX($AQ$18:$AV$23,MATCH($B45,$AP$18:$AP$23,0),MATCH(L$25,$AQ$17:$AV$17,0)))+IF(ISERROR(INDEX(#REF!,MATCH($B45,#REF!,0),MATCH(L$25,#REF!,0))),0,INDEX(#REF!,MATCH($B45,#REF!,0),MATCH(L$25,#REF!,0)))+IF(ISERROR(INDEX(#REF!,MATCH($B45,#REF!,0),MATCH(L$25,#REF!,0))),0,INDEX(#REF!,MATCH($B45,#REF!,0),MATCH(L$25,#REF!,0)))+IF(ISERROR(INDEX(#REF!,MATCH($B45,#REF!,0),MATCH(L$25,#REF!,0))),0,INDEX(#REF!,MATCH($B45,#REF!,0),MATCH(L$25,#REF!,0)))</f>
        <v>0</v>
      </c>
      <c r="M45" s="101">
        <f>IF(ISERROR(INDEX($C$18:$H$23,MATCH($B45,$B$18:$B$23,0),MATCH(M$25,$C$17:$H$17,0))),0,INDEX($C$18:$H$23,MATCH($B45,$B$18:$B$23,0),MATCH(M$25,$C$17:$H$17,0)))+IF(ISERROR(INDEX($K$18:$P$23,MATCH($B45,$J$18:$J$23,0),MATCH(M$25,$K$17:$P$17,0))),0,INDEX($K$18:$P$23,MATCH($B45,$J$18:$J$23,0),MATCH(M$25,$K$17:$P$17,0)))+IF(ISERROR(INDEX($S$18:$X$23,MATCH($B45,$R$18:$R$23,0),MATCH(M$25,$S$17:$X$17,0))),0,INDEX($S$18:$X$23,MATCH($B45,$R$18:$R$23,0),MATCH(M$25,$S$17:$X$17,0)))+IF(ISERROR(INDEX($AA$18:$AF$23,MATCH($B45,$Z$18:$Z$23,0),MATCH(M$25,$AA$17:$AF$17,0))),0,INDEX($AA$18:$AF$23,MATCH($B45,$Z$18:$Z$23,0),MATCH(M$25,$AA$17:$AF$17,0)))+IF(ISERROR(INDEX($AI$18:$AN$23,MATCH($B45,$AH$18:$AH$23,0),MATCH(M$25,$AI$17:$AN$17,0))),0,INDEX($AI$18:$AN$23,MATCH($B45,$AH$18:$AH$23,0),MATCH(M$25,$AI$17:$AN$17,0)))+IF(ISERROR(INDEX($AQ$18:$AV$23,MATCH($B45,$AP$18:$AP$23,0),MATCH(M$25,$AQ$17:$AV$17,0))),0,INDEX($AQ$18:$AV$23,MATCH($B45,$AP$18:$AP$23,0),MATCH(M$25,$AQ$17:$AV$17,0)))+IF(ISERROR(INDEX(#REF!,MATCH($B45,#REF!,0),MATCH(M$25,#REF!,0))),0,INDEX(#REF!,MATCH($B45,#REF!,0),MATCH(M$25,#REF!,0)))+IF(ISERROR(INDEX(#REF!,MATCH($B45,#REF!,0),MATCH(M$25,#REF!,0))),0,INDEX(#REF!,MATCH($B45,#REF!,0),MATCH(M$25,#REF!,0)))+IF(ISERROR(INDEX(#REF!,MATCH($B45,#REF!,0),MATCH(M$25,#REF!,0))),0,INDEX(#REF!,MATCH($B45,#REF!,0),MATCH(M$25,#REF!,0)))</f>
        <v>0</v>
      </c>
      <c r="N45" s="101">
        <f>IF(ISERROR(INDEX($C$18:$H$23,MATCH($B45,$B$18:$B$23,0),MATCH(N$25,$C$17:$H$17,0))),0,INDEX($C$18:$H$23,MATCH($B45,$B$18:$B$23,0),MATCH(N$25,$C$17:$H$17,0)))+IF(ISERROR(INDEX($K$18:$P$23,MATCH($B45,$J$18:$J$23,0),MATCH(N$25,$K$17:$P$17,0))),0,INDEX($K$18:$P$23,MATCH($B45,$J$18:$J$23,0),MATCH(N$25,$K$17:$P$17,0)))+IF(ISERROR(INDEX($S$18:$X$23,MATCH($B45,$R$18:$R$23,0),MATCH(N$25,$S$17:$X$17,0))),0,INDEX($S$18:$X$23,MATCH($B45,$R$18:$R$23,0),MATCH(N$25,$S$17:$X$17,0)))+IF(ISERROR(INDEX($AA$18:$AF$23,MATCH($B45,$Z$18:$Z$23,0),MATCH(N$25,$AA$17:$AF$17,0))),0,INDEX($AA$18:$AF$23,MATCH($B45,$Z$18:$Z$23,0),MATCH(N$25,$AA$17:$AF$17,0)))+IF(ISERROR(INDEX($AI$18:$AN$23,MATCH($B45,$AH$18:$AH$23,0),MATCH(N$25,$AI$17:$AN$17,0))),0,INDEX($AI$18:$AN$23,MATCH($B45,$AH$18:$AH$23,0),MATCH(N$25,$AI$17:$AN$17,0)))+IF(ISERROR(INDEX($AQ$18:$AV$23,MATCH($B45,$AP$18:$AP$23,0),MATCH(N$25,$AQ$17:$AV$17,0))),0,INDEX($AQ$18:$AV$23,MATCH($B45,$AP$18:$AP$23,0),MATCH(N$25,$AQ$17:$AV$17,0)))+IF(ISERROR(INDEX(#REF!,MATCH($B45,#REF!,0),MATCH(N$25,#REF!,0))),0,INDEX(#REF!,MATCH($B45,#REF!,0),MATCH(N$25,#REF!,0)))+IF(ISERROR(INDEX(#REF!,MATCH($B45,#REF!,0),MATCH(N$25,#REF!,0))),0,INDEX(#REF!,MATCH($B45,#REF!,0),MATCH(N$25,#REF!,0)))+IF(ISERROR(INDEX(#REF!,MATCH($B45,#REF!,0),MATCH(N$25,#REF!,0))),0,INDEX(#REF!,MATCH($B45,#REF!,0),MATCH(N$25,#REF!,0)))</f>
        <v>0</v>
      </c>
      <c r="O45" s="101">
        <f>IF(ISERROR(INDEX($C$18:$H$23,MATCH($B45,$B$18:$B$23,0),MATCH(O$25,$C$17:$H$17,0))),0,INDEX($C$18:$H$23,MATCH($B45,$B$18:$B$23,0),MATCH(O$25,$C$17:$H$17,0)))+IF(ISERROR(INDEX($K$18:$P$23,MATCH($B45,$J$18:$J$23,0),MATCH(O$25,$K$17:$P$17,0))),0,INDEX($K$18:$P$23,MATCH($B45,$J$18:$J$23,0),MATCH(O$25,$K$17:$P$17,0)))+IF(ISERROR(INDEX($S$18:$X$23,MATCH($B45,$R$18:$R$23,0),MATCH(O$25,$S$17:$X$17,0))),0,INDEX($S$18:$X$23,MATCH($B45,$R$18:$R$23,0),MATCH(O$25,$S$17:$X$17,0)))+IF(ISERROR(INDEX($AA$18:$AF$23,MATCH($B45,$Z$18:$Z$23,0),MATCH(O$25,$AA$17:$AF$17,0))),0,INDEX($AA$18:$AF$23,MATCH($B45,$Z$18:$Z$23,0),MATCH(O$25,$AA$17:$AF$17,0)))+IF(ISERROR(INDEX($AI$18:$AN$23,MATCH($B45,$AH$18:$AH$23,0),MATCH(O$25,$AI$17:$AN$17,0))),0,INDEX($AI$18:$AN$23,MATCH($B45,$AH$18:$AH$23,0),MATCH(O$25,$AI$17:$AN$17,0)))+IF(ISERROR(INDEX($AQ$18:$AV$23,MATCH($B45,$AP$18:$AP$23,0),MATCH(O$25,$AQ$17:$AV$17,0))),0,INDEX($AQ$18:$AV$23,MATCH($B45,$AP$18:$AP$23,0),MATCH(O$25,$AQ$17:$AV$17,0)))+IF(ISERROR(INDEX(#REF!,MATCH($B45,#REF!,0),MATCH(O$25,#REF!,0))),0,INDEX(#REF!,MATCH($B45,#REF!,0),MATCH(O$25,#REF!,0)))+IF(ISERROR(INDEX(#REF!,MATCH($B45,#REF!,0),MATCH(O$25,#REF!,0))),0,INDEX(#REF!,MATCH($B45,#REF!,0),MATCH(O$25,#REF!,0)))+IF(ISERROR(INDEX(#REF!,MATCH($B45,#REF!,0),MATCH(O$25,#REF!,0))),0,INDEX(#REF!,MATCH($B45,#REF!,0),MATCH(O$25,#REF!,0)))</f>
        <v>0</v>
      </c>
      <c r="P45" s="101">
        <f>IF(ISERROR(INDEX($C$18:$H$23,MATCH($B45,$B$18:$B$23,0),MATCH(P$25,$C$17:$H$17,0))),0,INDEX($C$18:$H$23,MATCH($B45,$B$18:$B$23,0),MATCH(P$25,$C$17:$H$17,0)))+IF(ISERROR(INDEX($K$18:$P$23,MATCH($B45,$J$18:$J$23,0),MATCH(P$25,$K$17:$P$17,0))),0,INDEX($K$18:$P$23,MATCH($B45,$J$18:$J$23,0),MATCH(P$25,$K$17:$P$17,0)))+IF(ISERROR(INDEX($S$18:$X$23,MATCH($B45,$R$18:$R$23,0),MATCH(P$25,$S$17:$X$17,0))),0,INDEX($S$18:$X$23,MATCH($B45,$R$18:$R$23,0),MATCH(P$25,$S$17:$X$17,0)))+IF(ISERROR(INDEX($AA$18:$AF$23,MATCH($B45,$Z$18:$Z$23,0),MATCH(P$25,$AA$17:$AF$17,0))),0,INDEX($AA$18:$AF$23,MATCH($B45,$Z$18:$Z$23,0),MATCH(P$25,$AA$17:$AF$17,0)))+IF(ISERROR(INDEX($AI$18:$AN$23,MATCH($B45,$AH$18:$AH$23,0),MATCH(P$25,$AI$17:$AN$17,0))),0,INDEX($AI$18:$AN$23,MATCH($B45,$AH$18:$AH$23,0),MATCH(P$25,$AI$17:$AN$17,0)))+IF(ISERROR(INDEX($AQ$18:$AV$23,MATCH($B45,$AP$18:$AP$23,0),MATCH(P$25,$AQ$17:$AV$17,0))),0,INDEX($AQ$18:$AV$23,MATCH($B45,$AP$18:$AP$23,0),MATCH(P$25,$AQ$17:$AV$17,0)))+IF(ISERROR(INDEX(#REF!,MATCH($B45,#REF!,0),MATCH(P$25,#REF!,0))),0,INDEX(#REF!,MATCH($B45,#REF!,0),MATCH(P$25,#REF!,0)))+IF(ISERROR(INDEX(#REF!,MATCH($B45,#REF!,0),MATCH(P$25,#REF!,0))),0,INDEX(#REF!,MATCH($B45,#REF!,0),MATCH(P$25,#REF!,0)))+IF(ISERROR(INDEX(#REF!,MATCH($B45,#REF!,0),MATCH(P$25,#REF!,0))),0,INDEX(#REF!,MATCH($B45,#REF!,0),MATCH(P$25,#REF!,0)))</f>
        <v>0</v>
      </c>
      <c r="Q45" s="101">
        <f>IF(ISERROR(INDEX($C$18:$H$23,MATCH($B45,$B$18:$B$23,0),MATCH(Q$25,$C$17:$H$17,0))),0,INDEX($C$18:$H$23,MATCH($B45,$B$18:$B$23,0),MATCH(Q$25,$C$17:$H$17,0)))+IF(ISERROR(INDEX($K$18:$P$23,MATCH($B45,$J$18:$J$23,0),MATCH(Q$25,$K$17:$P$17,0))),0,INDEX($K$18:$P$23,MATCH($B45,$J$18:$J$23,0),MATCH(Q$25,$K$17:$P$17,0)))+IF(ISERROR(INDEX($S$18:$X$23,MATCH($B45,$R$18:$R$23,0),MATCH(Q$25,$S$17:$X$17,0))),0,INDEX($S$18:$X$23,MATCH($B45,$R$18:$R$23,0),MATCH(Q$25,$S$17:$X$17,0)))+IF(ISERROR(INDEX($AA$18:$AF$23,MATCH($B45,$Z$18:$Z$23,0),MATCH(Q$25,$AA$17:$AF$17,0))),0,INDEX($AA$18:$AF$23,MATCH($B45,$Z$18:$Z$23,0),MATCH(Q$25,$AA$17:$AF$17,0)))+IF(ISERROR(INDEX($AI$18:$AN$23,MATCH($B45,$AH$18:$AH$23,0),MATCH(Q$25,$AI$17:$AN$17,0))),0,INDEX($AI$18:$AN$23,MATCH($B45,$AH$18:$AH$23,0),MATCH(Q$25,$AI$17:$AN$17,0)))+IF(ISERROR(INDEX($AQ$18:$AV$23,MATCH($B45,$AP$18:$AP$23,0),MATCH(Q$25,$AQ$17:$AV$17,0))),0,INDEX($AQ$18:$AV$23,MATCH($B45,$AP$18:$AP$23,0),MATCH(Q$25,$AQ$17:$AV$17,0)))+IF(ISERROR(INDEX(#REF!,MATCH($B45,#REF!,0),MATCH(Q$25,#REF!,0))),0,INDEX(#REF!,MATCH($B45,#REF!,0),MATCH(Q$25,#REF!,0)))+IF(ISERROR(INDEX(#REF!,MATCH($B45,#REF!,0),MATCH(Q$25,#REF!,0))),0,INDEX(#REF!,MATCH($B45,#REF!,0),MATCH(Q$25,#REF!,0)))+IF(ISERROR(INDEX(#REF!,MATCH($B45,#REF!,0),MATCH(Q$25,#REF!,0))),0,INDEX(#REF!,MATCH($B45,#REF!,0),MATCH(Q$25,#REF!,0)))</f>
        <v>0</v>
      </c>
      <c r="R45" s="101">
        <f>IF(ISERROR(INDEX($C$18:$H$23,MATCH($B45,$B$18:$B$23,0),MATCH(R$25,$C$17:$H$17,0))),0,INDEX($C$18:$H$23,MATCH($B45,$B$18:$B$23,0),MATCH(R$25,$C$17:$H$17,0)))+IF(ISERROR(INDEX($K$18:$P$23,MATCH($B45,$J$18:$J$23,0),MATCH(R$25,$K$17:$P$17,0))),0,INDEX($K$18:$P$23,MATCH($B45,$J$18:$J$23,0),MATCH(R$25,$K$17:$P$17,0)))+IF(ISERROR(INDEX($S$18:$X$23,MATCH($B45,$R$18:$R$23,0),MATCH(R$25,$S$17:$X$17,0))),0,INDEX($S$18:$X$23,MATCH($B45,$R$18:$R$23,0),MATCH(R$25,$S$17:$X$17,0)))+IF(ISERROR(INDEX($AA$18:$AF$23,MATCH($B45,$Z$18:$Z$23,0),MATCH(R$25,$AA$17:$AF$17,0))),0,INDEX($AA$18:$AF$23,MATCH($B45,$Z$18:$Z$23,0),MATCH(R$25,$AA$17:$AF$17,0)))+IF(ISERROR(INDEX($AI$18:$AN$23,MATCH($B45,$AH$18:$AH$23,0),MATCH(R$25,$AI$17:$AN$17,0))),0,INDEX($AI$18:$AN$23,MATCH($B45,$AH$18:$AH$23,0),MATCH(R$25,$AI$17:$AN$17,0)))+IF(ISERROR(INDEX($AQ$18:$AV$23,MATCH($B45,$AP$18:$AP$23,0),MATCH(R$25,$AQ$17:$AV$17,0))),0,INDEX($AQ$18:$AV$23,MATCH($B45,$AP$18:$AP$23,0),MATCH(R$25,$AQ$17:$AV$17,0)))+IF(ISERROR(INDEX(#REF!,MATCH($B45,#REF!,0),MATCH(R$25,#REF!,0))),0,INDEX(#REF!,MATCH($B45,#REF!,0),MATCH(R$25,#REF!,0)))+IF(ISERROR(INDEX(#REF!,MATCH($B45,#REF!,0),MATCH(R$25,#REF!,0))),0,INDEX(#REF!,MATCH($B45,#REF!,0),MATCH(R$25,#REF!,0)))+IF(ISERROR(INDEX(#REF!,MATCH($B45,#REF!,0),MATCH(R$25,#REF!,0))),0,INDEX(#REF!,MATCH($B45,#REF!,0),MATCH(R$25,#REF!,0)))</f>
        <v>0</v>
      </c>
      <c r="S45" s="101">
        <f>IF(ISERROR(INDEX($C$18:$H$23,MATCH($B45,$B$18:$B$23,0),MATCH(S$25,$C$17:$H$17,0))),0,INDEX($C$18:$H$23,MATCH($B45,$B$18:$B$23,0),MATCH(S$25,$C$17:$H$17,0)))+IF(ISERROR(INDEX($K$18:$P$23,MATCH($B45,$J$18:$J$23,0),MATCH(S$25,$K$17:$P$17,0))),0,INDEX($K$18:$P$23,MATCH($B45,$J$18:$J$23,0),MATCH(S$25,$K$17:$P$17,0)))+IF(ISERROR(INDEX($S$18:$X$23,MATCH($B45,$R$18:$R$23,0),MATCH(S$25,$S$17:$X$17,0))),0,INDEX($S$18:$X$23,MATCH($B45,$R$18:$R$23,0),MATCH(S$25,$S$17:$X$17,0)))+IF(ISERROR(INDEX($AA$18:$AF$23,MATCH($B45,$Z$18:$Z$23,0),MATCH(S$25,$AA$17:$AF$17,0))),0,INDEX($AA$18:$AF$23,MATCH($B45,$Z$18:$Z$23,0),MATCH(S$25,$AA$17:$AF$17,0)))+IF(ISERROR(INDEX($AI$18:$AN$23,MATCH($B45,$AH$18:$AH$23,0),MATCH(S$25,$AI$17:$AN$17,0))),0,INDEX($AI$18:$AN$23,MATCH($B45,$AH$18:$AH$23,0),MATCH(S$25,$AI$17:$AN$17,0)))+IF(ISERROR(INDEX($AQ$18:$AV$23,MATCH($B45,$AP$18:$AP$23,0),MATCH(S$25,$AQ$17:$AV$17,0))),0,INDEX($AQ$18:$AV$23,MATCH($B45,$AP$18:$AP$23,0),MATCH(S$25,$AQ$17:$AV$17,0)))+IF(ISERROR(INDEX(#REF!,MATCH($B45,#REF!,0),MATCH(S$25,#REF!,0))),0,INDEX(#REF!,MATCH($B45,#REF!,0),MATCH(S$25,#REF!,0)))+IF(ISERROR(INDEX(#REF!,MATCH($B45,#REF!,0),MATCH(S$25,#REF!,0))),0,INDEX(#REF!,MATCH($B45,#REF!,0),MATCH(S$25,#REF!,0)))+IF(ISERROR(INDEX(#REF!,MATCH($B45,#REF!,0),MATCH(S$25,#REF!,0))),0,INDEX(#REF!,MATCH($B45,#REF!,0),MATCH(S$25,#REF!,0)))</f>
        <v>0</v>
      </c>
      <c r="T45" s="101">
        <f>IF(ISERROR(INDEX($C$18:$H$23,MATCH($B45,$B$18:$B$23,0),MATCH(T$25,$C$17:$H$17,0))),0,INDEX($C$18:$H$23,MATCH($B45,$B$18:$B$23,0),MATCH(T$25,$C$17:$H$17,0)))+IF(ISERROR(INDEX($K$18:$P$23,MATCH($B45,$J$18:$J$23,0),MATCH(T$25,$K$17:$P$17,0))),0,INDEX($K$18:$P$23,MATCH($B45,$J$18:$J$23,0),MATCH(T$25,$K$17:$P$17,0)))+IF(ISERROR(INDEX($S$18:$X$23,MATCH($B45,$R$18:$R$23,0),MATCH(T$25,$S$17:$X$17,0))),0,INDEX($S$18:$X$23,MATCH($B45,$R$18:$R$23,0),MATCH(T$25,$S$17:$X$17,0)))+IF(ISERROR(INDEX($AA$18:$AF$23,MATCH($B45,$Z$18:$Z$23,0),MATCH(T$25,$AA$17:$AF$17,0))),0,INDEX($AA$18:$AF$23,MATCH($B45,$Z$18:$Z$23,0),MATCH(T$25,$AA$17:$AF$17,0)))+IF(ISERROR(INDEX($AI$18:$AN$23,MATCH($B45,$AH$18:$AH$23,0),MATCH(T$25,$AI$17:$AN$17,0))),0,INDEX($AI$18:$AN$23,MATCH($B45,$AH$18:$AH$23,0),MATCH(T$25,$AI$17:$AN$17,0)))+IF(ISERROR(INDEX($AQ$18:$AV$23,MATCH($B45,$AP$18:$AP$23,0),MATCH(T$25,$AQ$17:$AV$17,0))),0,INDEX($AQ$18:$AV$23,MATCH($B45,$AP$18:$AP$23,0),MATCH(T$25,$AQ$17:$AV$17,0)))+IF(ISERROR(INDEX(#REF!,MATCH($B45,#REF!,0),MATCH(T$25,#REF!,0))),0,INDEX(#REF!,MATCH($B45,#REF!,0),MATCH(T$25,#REF!,0)))+IF(ISERROR(INDEX(#REF!,MATCH($B45,#REF!,0),MATCH(T$25,#REF!,0))),0,INDEX(#REF!,MATCH($B45,#REF!,0),MATCH(T$25,#REF!,0)))+IF(ISERROR(INDEX(#REF!,MATCH($B45,#REF!,0),MATCH(T$25,#REF!,0))),0,INDEX(#REF!,MATCH($B45,#REF!,0),MATCH(T$25,#REF!,0)))</f>
        <v>0</v>
      </c>
      <c r="U45" s="101">
        <f>IF(ISERROR(INDEX($C$18:$H$23,MATCH($B45,$B$18:$B$23,0),MATCH(U$25,$C$17:$H$17,0))),0,INDEX($C$18:$H$23,MATCH($B45,$B$18:$B$23,0),MATCH(U$25,$C$17:$H$17,0)))+IF(ISERROR(INDEX($K$18:$P$23,MATCH($B45,$J$18:$J$23,0),MATCH(U$25,$K$17:$P$17,0))),0,INDEX($K$18:$P$23,MATCH($B45,$J$18:$J$23,0),MATCH(U$25,$K$17:$P$17,0)))+IF(ISERROR(INDEX($S$18:$X$23,MATCH($B45,$R$18:$R$23,0),MATCH(U$25,$S$17:$X$17,0))),0,INDEX($S$18:$X$23,MATCH($B45,$R$18:$R$23,0),MATCH(U$25,$S$17:$X$17,0)))+IF(ISERROR(INDEX($AA$18:$AF$23,MATCH($B45,$Z$18:$Z$23,0),MATCH(U$25,$AA$17:$AF$17,0))),0,INDEX($AA$18:$AF$23,MATCH($B45,$Z$18:$Z$23,0),MATCH(U$25,$AA$17:$AF$17,0)))+IF(ISERROR(INDEX($AI$18:$AN$23,MATCH($B45,$AH$18:$AH$23,0),MATCH(U$25,$AI$17:$AN$17,0))),0,INDEX($AI$18:$AN$23,MATCH($B45,$AH$18:$AH$23,0),MATCH(U$25,$AI$17:$AN$17,0)))+IF(ISERROR(INDEX($AQ$18:$AV$23,MATCH($B45,$AP$18:$AP$23,0),MATCH(U$25,$AQ$17:$AV$17,0))),0,INDEX($AQ$18:$AV$23,MATCH($B45,$AP$18:$AP$23,0),MATCH(U$25,$AQ$17:$AV$17,0)))+IF(ISERROR(INDEX(#REF!,MATCH($B45,#REF!,0),MATCH(U$25,#REF!,0))),0,INDEX(#REF!,MATCH($B45,#REF!,0),MATCH(U$25,#REF!,0)))+IF(ISERROR(INDEX(#REF!,MATCH($B45,#REF!,0),MATCH(U$25,#REF!,0))),0,INDEX(#REF!,MATCH($B45,#REF!,0),MATCH(U$25,#REF!,0)))+IF(ISERROR(INDEX(#REF!,MATCH($B45,#REF!,0),MATCH(U$25,#REF!,0))),0,INDEX(#REF!,MATCH($B45,#REF!,0),MATCH(U$25,#REF!,0)))</f>
        <v>0</v>
      </c>
      <c r="V45" s="101">
        <f>IF(ISERROR(INDEX($C$18:$H$23,MATCH($B45,$B$18:$B$23,0),MATCH(V$25,$C$17:$H$17,0))),0,INDEX($C$18:$H$23,MATCH($B45,$B$18:$B$23,0),MATCH(V$25,$C$17:$H$17,0)))+IF(ISERROR(INDEX($K$18:$P$23,MATCH($B45,$J$18:$J$23,0),MATCH(V$25,$K$17:$P$17,0))),0,INDEX($K$18:$P$23,MATCH($B45,$J$18:$J$23,0),MATCH(V$25,$K$17:$P$17,0)))+IF(ISERROR(INDEX($S$18:$X$23,MATCH($B45,$R$18:$R$23,0),MATCH(V$25,$S$17:$X$17,0))),0,INDEX($S$18:$X$23,MATCH($B45,$R$18:$R$23,0),MATCH(V$25,$S$17:$X$17,0)))+IF(ISERROR(INDEX($AA$18:$AF$23,MATCH($B45,$Z$18:$Z$23,0),MATCH(V$25,$AA$17:$AF$17,0))),0,INDEX($AA$18:$AF$23,MATCH($B45,$Z$18:$Z$23,0),MATCH(V$25,$AA$17:$AF$17,0)))+IF(ISERROR(INDEX($AI$18:$AN$23,MATCH($B45,$AH$18:$AH$23,0),MATCH(V$25,$AI$17:$AN$17,0))),0,INDEX($AI$18:$AN$23,MATCH($B45,$AH$18:$AH$23,0),MATCH(V$25,$AI$17:$AN$17,0)))+IF(ISERROR(INDEX($AQ$18:$AV$23,MATCH($B45,$AP$18:$AP$23,0),MATCH(V$25,$AQ$17:$AV$17,0))),0,INDEX($AQ$18:$AV$23,MATCH($B45,$AP$18:$AP$23,0),MATCH(V$25,$AQ$17:$AV$17,0)))+IF(ISERROR(INDEX(#REF!,MATCH($B45,#REF!,0),MATCH(V$25,#REF!,0))),0,INDEX(#REF!,MATCH($B45,#REF!,0),MATCH(V$25,#REF!,0)))+IF(ISERROR(INDEX(#REF!,MATCH($B45,#REF!,0),MATCH(V$25,#REF!,0))),0,INDEX(#REF!,MATCH($B45,#REF!,0),MATCH(V$25,#REF!,0)))+IF(ISERROR(INDEX(#REF!,MATCH($B45,#REF!,0),MATCH(V$25,#REF!,0))),0,INDEX(#REF!,MATCH($B45,#REF!,0),MATCH(V$25,#REF!,0)))</f>
        <v>0</v>
      </c>
      <c r="W45" s="101">
        <f>IF(ISERROR(INDEX($C$18:$H$23,MATCH($B45,$B$18:$B$23,0),MATCH(W$25,$C$17:$H$17,0))),0,INDEX($C$18:$H$23,MATCH($B45,$B$18:$B$23,0),MATCH(W$25,$C$17:$H$17,0)))+IF(ISERROR(INDEX($K$18:$P$23,MATCH($B45,$J$18:$J$23,0),MATCH(W$25,$K$17:$P$17,0))),0,INDEX($K$18:$P$23,MATCH($B45,$J$18:$J$23,0),MATCH(W$25,$K$17:$P$17,0)))+IF(ISERROR(INDEX($S$18:$X$23,MATCH($B45,$R$18:$R$23,0),MATCH(W$25,$S$17:$X$17,0))),0,INDEX($S$18:$X$23,MATCH($B45,$R$18:$R$23,0),MATCH(W$25,$S$17:$X$17,0)))+IF(ISERROR(INDEX($AA$18:$AF$23,MATCH($B45,$Z$18:$Z$23,0),MATCH(W$25,$AA$17:$AF$17,0))),0,INDEX($AA$18:$AF$23,MATCH($B45,$Z$18:$Z$23,0),MATCH(W$25,$AA$17:$AF$17,0)))+IF(ISERROR(INDEX($AI$18:$AN$23,MATCH($B45,$AH$18:$AH$23,0),MATCH(W$25,$AI$17:$AN$17,0))),0,INDEX($AI$18:$AN$23,MATCH($B45,$AH$18:$AH$23,0),MATCH(W$25,$AI$17:$AN$17,0)))+IF(ISERROR(INDEX($AQ$18:$AV$23,MATCH($B45,$AP$18:$AP$23,0),MATCH(W$25,$AQ$17:$AV$17,0))),0,INDEX($AQ$18:$AV$23,MATCH($B45,$AP$18:$AP$23,0),MATCH(W$25,$AQ$17:$AV$17,0)))+IF(ISERROR(INDEX(#REF!,MATCH($B45,#REF!,0),MATCH(W$25,#REF!,0))),0,INDEX(#REF!,MATCH($B45,#REF!,0),MATCH(W$25,#REF!,0)))+IF(ISERROR(INDEX(#REF!,MATCH($B45,#REF!,0),MATCH(W$25,#REF!,0))),0,INDEX(#REF!,MATCH($B45,#REF!,0),MATCH(W$25,#REF!,0)))+IF(ISERROR(INDEX(#REF!,MATCH($B45,#REF!,0),MATCH(W$25,#REF!,0))),0,INDEX(#REF!,MATCH($B45,#REF!,0),MATCH(W$25,#REF!,0)))</f>
        <v>0</v>
      </c>
      <c r="X45" s="87"/>
      <c r="Y45" s="87"/>
      <c r="Z45" s="87"/>
      <c r="AA45" s="87"/>
      <c r="AB45" s="87"/>
      <c r="AC45" s="87"/>
      <c r="AD45" s="87"/>
      <c r="AE45" s="87"/>
      <c r="AF45" s="87"/>
      <c r="AG45" s="87"/>
    </row>
    <row r="46" spans="1:45" hidden="1" outlineLevel="1" x14ac:dyDescent="0.25">
      <c r="B46" s="98">
        <v>21</v>
      </c>
      <c r="C46" s="103">
        <f>IF(ISERROR(INDEX($C$18:$H$23,MATCH($B46,$B$18:$B$23,0),MATCH(C$25,$C$17:$H$17,0))),0,INDEX($C$18:$H$23,MATCH($B46,$B$18:$B$23,0),MATCH(C$25,$C$17:$H$17,0)))+IF(ISERROR(INDEX($K$18:$P$23,MATCH($B46,$J$18:$J$23,0),MATCH(C$25,$K$17:$P$17,0))),0,INDEX($K$18:$P$23,MATCH($B46,$J$18:$J$23,0),MATCH(C$25,$K$17:$P$17,0)))+IF(ISERROR(INDEX($S$18:$X$23,MATCH($B46,$R$18:$R$23,0),MATCH(C$25,$S$17:$X$17,0))),0,INDEX($S$18:$X$23,MATCH($B46,$R$18:$R$23,0),MATCH(C$25,$S$17:$X$17,0)))+IF(ISERROR(INDEX($AA$18:$AF$23,MATCH($B46,$Z$18:$Z$23,0),MATCH(C$25,$AA$17:$AF$17,0))),0,INDEX($AA$18:$AF$23,MATCH($B46,$Z$18:$Z$23,0),MATCH(C$25,$AA$17:$AF$17,0)))+IF(ISERROR(INDEX($AI$18:$AN$23,MATCH($B46,$AH$18:$AH$23,0),MATCH(C$25,$AI$17:$AN$17,0))),0,INDEX($AI$18:$AN$23,MATCH($B46,$AH$18:$AH$23,0),MATCH(C$25,$AI$17:$AN$17,0)))+IF(ISERROR(INDEX($AQ$18:$AV$23,MATCH($B46,$AP$18:$AP$23,0),MATCH(C$25,$AQ$17:$AV$17,0))),0,INDEX($AQ$18:$AV$23,MATCH($B46,$AP$18:$AP$23,0),MATCH(C$25,$AQ$17:$AV$17,0)))+IF(ISERROR(INDEX(#REF!,MATCH($B46,#REF!,0),MATCH(C$25,#REF!,0))),0,INDEX(#REF!,MATCH($B46,#REF!,0),MATCH(C$25,#REF!,0)))+IF(ISERROR(INDEX(#REF!,MATCH($B46,#REF!,0),MATCH(C$25,#REF!,0))),0,INDEX(#REF!,MATCH($B46,#REF!,0),MATCH(C$25,#REF!,0)))+IF(ISERROR(INDEX(#REF!,MATCH($B46,#REF!,0),MATCH(C$25,#REF!,0))),0,INDEX(#REF!,MATCH($B46,#REF!,0),MATCH(C$25,#REF!,0)))</f>
        <v>0</v>
      </c>
      <c r="D46" s="101">
        <f>IF(ISERROR(INDEX($C$18:$H$23,MATCH($B46,$B$18:$B$23,0),MATCH(D$25,$C$17:$H$17,0))),0,INDEX($C$18:$H$23,MATCH($B46,$B$18:$B$23,0),MATCH(D$25,$C$17:$H$17,0)))+IF(ISERROR(INDEX($K$18:$P$23,MATCH($B46,$J$18:$J$23,0),MATCH(D$25,$K$17:$P$17,0))),0,INDEX($K$18:$P$23,MATCH($B46,$J$18:$J$23,0),MATCH(D$25,$K$17:$P$17,0)))+IF(ISERROR(INDEX($S$18:$X$23,MATCH($B46,$R$18:$R$23,0),MATCH(D$25,$S$17:$X$17,0))),0,INDEX($S$18:$X$23,MATCH($B46,$R$18:$R$23,0),MATCH(D$25,$S$17:$X$17,0)))+IF(ISERROR(INDEX($AA$18:$AF$23,MATCH($B46,$Z$18:$Z$23,0),MATCH(D$25,$AA$17:$AF$17,0))),0,INDEX($AA$18:$AF$23,MATCH($B46,$Z$18:$Z$23,0),MATCH(D$25,$AA$17:$AF$17,0)))+IF(ISERROR(INDEX($AI$18:$AN$23,MATCH($B46,$AH$18:$AH$23,0),MATCH(D$25,$AI$17:$AN$17,0))),0,INDEX($AI$18:$AN$23,MATCH($B46,$AH$18:$AH$23,0),MATCH(D$25,$AI$17:$AN$17,0)))+IF(ISERROR(INDEX($AQ$18:$AV$23,MATCH($B46,$AP$18:$AP$23,0),MATCH(D$25,$AQ$17:$AV$17,0))),0,INDEX($AQ$18:$AV$23,MATCH($B46,$AP$18:$AP$23,0),MATCH(D$25,$AQ$17:$AV$17,0)))+IF(ISERROR(INDEX(#REF!,MATCH($B46,#REF!,0),MATCH(D$25,#REF!,0))),0,INDEX(#REF!,MATCH($B46,#REF!,0),MATCH(D$25,#REF!,0)))+IF(ISERROR(INDEX(#REF!,MATCH($B46,#REF!,0),MATCH(D$25,#REF!,0))),0,INDEX(#REF!,MATCH($B46,#REF!,0),MATCH(D$25,#REF!,0)))+IF(ISERROR(INDEX(#REF!,MATCH($B46,#REF!,0),MATCH(D$25,#REF!,0))),0,INDEX(#REF!,MATCH($B46,#REF!,0),MATCH(D$25,#REF!,0)))</f>
        <v>0</v>
      </c>
      <c r="E46" s="101">
        <f>IF(ISERROR(INDEX($C$18:$H$23,MATCH($B46,$B$18:$B$23,0),MATCH(E$25,$C$17:$H$17,0))),0,INDEX($C$18:$H$23,MATCH($B46,$B$18:$B$23,0),MATCH(E$25,$C$17:$H$17,0)))+IF(ISERROR(INDEX($K$18:$P$23,MATCH($B46,$J$18:$J$23,0),MATCH(E$25,$K$17:$P$17,0))),0,INDEX($K$18:$P$23,MATCH($B46,$J$18:$J$23,0),MATCH(E$25,$K$17:$P$17,0)))+IF(ISERROR(INDEX($S$18:$X$23,MATCH($B46,$R$18:$R$23,0),MATCH(E$25,$S$17:$X$17,0))),0,INDEX($S$18:$X$23,MATCH($B46,$R$18:$R$23,0),MATCH(E$25,$S$17:$X$17,0)))+IF(ISERROR(INDEX($AA$18:$AF$23,MATCH($B46,$Z$18:$Z$23,0),MATCH(E$25,$AA$17:$AF$17,0))),0,INDEX($AA$18:$AF$23,MATCH($B46,$Z$18:$Z$23,0),MATCH(E$25,$AA$17:$AF$17,0)))+IF(ISERROR(INDEX($AI$18:$AN$23,MATCH($B46,$AH$18:$AH$23,0),MATCH(E$25,$AI$17:$AN$17,0))),0,INDEX($AI$18:$AN$23,MATCH($B46,$AH$18:$AH$23,0),MATCH(E$25,$AI$17:$AN$17,0)))+IF(ISERROR(INDEX($AQ$18:$AV$23,MATCH($B46,$AP$18:$AP$23,0),MATCH(E$25,$AQ$17:$AV$17,0))),0,INDEX($AQ$18:$AV$23,MATCH($B46,$AP$18:$AP$23,0),MATCH(E$25,$AQ$17:$AV$17,0)))+IF(ISERROR(INDEX(#REF!,MATCH($B46,#REF!,0),MATCH(E$25,#REF!,0))),0,INDEX(#REF!,MATCH($B46,#REF!,0),MATCH(E$25,#REF!,0)))+IF(ISERROR(INDEX(#REF!,MATCH($B46,#REF!,0),MATCH(E$25,#REF!,0))),0,INDEX(#REF!,MATCH($B46,#REF!,0),MATCH(E$25,#REF!,0)))+IF(ISERROR(INDEX(#REF!,MATCH($B46,#REF!,0),MATCH(E$25,#REF!,0))),0,INDEX(#REF!,MATCH($B46,#REF!,0),MATCH(E$25,#REF!,0)))</f>
        <v>0</v>
      </c>
      <c r="F46" s="101">
        <f>IF(ISERROR(INDEX($C$18:$H$23,MATCH($B46,$B$18:$B$23,0),MATCH(F$25,$C$17:$H$17,0))),0,INDEX($C$18:$H$23,MATCH($B46,$B$18:$B$23,0),MATCH(F$25,$C$17:$H$17,0)))+IF(ISERROR(INDEX($K$18:$P$23,MATCH($B46,$J$18:$J$23,0),MATCH(F$25,$K$17:$P$17,0))),0,INDEX($K$18:$P$23,MATCH($B46,$J$18:$J$23,0),MATCH(F$25,$K$17:$P$17,0)))+IF(ISERROR(INDEX($S$18:$X$23,MATCH($B46,$R$18:$R$23,0),MATCH(F$25,$S$17:$X$17,0))),0,INDEX($S$18:$X$23,MATCH($B46,$R$18:$R$23,0),MATCH(F$25,$S$17:$X$17,0)))+IF(ISERROR(INDEX($AA$18:$AF$23,MATCH($B46,$Z$18:$Z$23,0),MATCH(F$25,$AA$17:$AF$17,0))),0,INDEX($AA$18:$AF$23,MATCH($B46,$Z$18:$Z$23,0),MATCH(F$25,$AA$17:$AF$17,0)))+IF(ISERROR(INDEX($AI$18:$AN$23,MATCH($B46,$AH$18:$AH$23,0),MATCH(F$25,$AI$17:$AN$17,0))),0,INDEX($AI$18:$AN$23,MATCH($B46,$AH$18:$AH$23,0),MATCH(F$25,$AI$17:$AN$17,0)))+IF(ISERROR(INDEX($AQ$18:$AV$23,MATCH($B46,$AP$18:$AP$23,0),MATCH(F$25,$AQ$17:$AV$17,0))),0,INDEX($AQ$18:$AV$23,MATCH($B46,$AP$18:$AP$23,0),MATCH(F$25,$AQ$17:$AV$17,0)))+IF(ISERROR(INDEX(#REF!,MATCH($B46,#REF!,0),MATCH(F$25,#REF!,0))),0,INDEX(#REF!,MATCH($B46,#REF!,0),MATCH(F$25,#REF!,0)))+IF(ISERROR(INDEX(#REF!,MATCH($B46,#REF!,0),MATCH(F$25,#REF!,0))),0,INDEX(#REF!,MATCH($B46,#REF!,0),MATCH(F$25,#REF!,0)))+IF(ISERROR(INDEX(#REF!,MATCH($B46,#REF!,0),MATCH(F$25,#REF!,0))),0,INDEX(#REF!,MATCH($B46,#REF!,0),MATCH(F$25,#REF!,0)))</f>
        <v>0</v>
      </c>
      <c r="G46" s="101">
        <f>IF(ISERROR(INDEX($C$18:$H$23,MATCH($B46,$B$18:$B$23,0),MATCH(G$25,$C$17:$H$17,0))),0,INDEX($C$18:$H$23,MATCH($B46,$B$18:$B$23,0),MATCH(G$25,$C$17:$H$17,0)))+IF(ISERROR(INDEX($K$18:$P$23,MATCH($B46,$J$18:$J$23,0),MATCH(G$25,$K$17:$P$17,0))),0,INDEX($K$18:$P$23,MATCH($B46,$J$18:$J$23,0),MATCH(G$25,$K$17:$P$17,0)))+IF(ISERROR(INDEX($S$18:$X$23,MATCH($B46,$R$18:$R$23,0),MATCH(G$25,$S$17:$X$17,0))),0,INDEX($S$18:$X$23,MATCH($B46,$R$18:$R$23,0),MATCH(G$25,$S$17:$X$17,0)))+IF(ISERROR(INDEX($AA$18:$AF$23,MATCH($B46,$Z$18:$Z$23,0),MATCH(G$25,$AA$17:$AF$17,0))),0,INDEX($AA$18:$AF$23,MATCH($B46,$Z$18:$Z$23,0),MATCH(G$25,$AA$17:$AF$17,0)))+IF(ISERROR(INDEX($AI$18:$AN$23,MATCH($B46,$AH$18:$AH$23,0),MATCH(G$25,$AI$17:$AN$17,0))),0,INDEX($AI$18:$AN$23,MATCH($B46,$AH$18:$AH$23,0),MATCH(G$25,$AI$17:$AN$17,0)))+IF(ISERROR(INDEX($AQ$18:$AV$23,MATCH($B46,$AP$18:$AP$23,0),MATCH(G$25,$AQ$17:$AV$17,0))),0,INDEX($AQ$18:$AV$23,MATCH($B46,$AP$18:$AP$23,0),MATCH(G$25,$AQ$17:$AV$17,0)))+IF(ISERROR(INDEX(#REF!,MATCH($B46,#REF!,0),MATCH(G$25,#REF!,0))),0,INDEX(#REF!,MATCH($B46,#REF!,0),MATCH(G$25,#REF!,0)))+IF(ISERROR(INDEX(#REF!,MATCH($B46,#REF!,0),MATCH(G$25,#REF!,0))),0,INDEX(#REF!,MATCH($B46,#REF!,0),MATCH(G$25,#REF!,0)))+IF(ISERROR(INDEX(#REF!,MATCH($B46,#REF!,0),MATCH(G$25,#REF!,0))),0,INDEX(#REF!,MATCH($B46,#REF!,0),MATCH(G$25,#REF!,0)))</f>
        <v>0</v>
      </c>
      <c r="H46" s="101">
        <f>IF(ISERROR(INDEX($C$18:$H$23,MATCH($B46,$B$18:$B$23,0),MATCH(H$25,$C$17:$H$17,0))),0,INDEX($C$18:$H$23,MATCH($B46,$B$18:$B$23,0),MATCH(H$25,$C$17:$H$17,0)))+IF(ISERROR(INDEX($K$18:$P$23,MATCH($B46,$J$18:$J$23,0),MATCH(H$25,$K$17:$P$17,0))),0,INDEX($K$18:$P$23,MATCH($B46,$J$18:$J$23,0),MATCH(H$25,$K$17:$P$17,0)))+IF(ISERROR(INDEX($S$18:$X$23,MATCH($B46,$R$18:$R$23,0),MATCH(H$25,$S$17:$X$17,0))),0,INDEX($S$18:$X$23,MATCH($B46,$R$18:$R$23,0),MATCH(H$25,$S$17:$X$17,0)))+IF(ISERROR(INDEX($AA$18:$AF$23,MATCH($B46,$Z$18:$Z$23,0),MATCH(H$25,$AA$17:$AF$17,0))),0,INDEX($AA$18:$AF$23,MATCH($B46,$Z$18:$Z$23,0),MATCH(H$25,$AA$17:$AF$17,0)))+IF(ISERROR(INDEX($AI$18:$AN$23,MATCH($B46,$AH$18:$AH$23,0),MATCH(H$25,$AI$17:$AN$17,0))),0,INDEX($AI$18:$AN$23,MATCH($B46,$AH$18:$AH$23,0),MATCH(H$25,$AI$17:$AN$17,0)))+IF(ISERROR(INDEX($AQ$18:$AV$23,MATCH($B46,$AP$18:$AP$23,0),MATCH(H$25,$AQ$17:$AV$17,0))),0,INDEX($AQ$18:$AV$23,MATCH($B46,$AP$18:$AP$23,0),MATCH(H$25,$AQ$17:$AV$17,0)))+IF(ISERROR(INDEX(#REF!,MATCH($B46,#REF!,0),MATCH(H$25,#REF!,0))),0,INDEX(#REF!,MATCH($B46,#REF!,0),MATCH(H$25,#REF!,0)))+IF(ISERROR(INDEX(#REF!,MATCH($B46,#REF!,0),MATCH(H$25,#REF!,0))),0,INDEX(#REF!,MATCH($B46,#REF!,0),MATCH(H$25,#REF!,0)))+IF(ISERROR(INDEX(#REF!,MATCH($B46,#REF!,0),MATCH(H$25,#REF!,0))),0,INDEX(#REF!,MATCH($B46,#REF!,0),MATCH(H$25,#REF!,0)))</f>
        <v>0</v>
      </c>
      <c r="I46" s="101">
        <f>IF(ISERROR(INDEX($C$18:$H$23,MATCH($B46,$B$18:$B$23,0),MATCH(I$25,$C$17:$H$17,0))),0,INDEX($C$18:$H$23,MATCH($B46,$B$18:$B$23,0),MATCH(I$25,$C$17:$H$17,0)))+IF(ISERROR(INDEX($K$18:$P$23,MATCH($B46,$J$18:$J$23,0),MATCH(I$25,$K$17:$P$17,0))),0,INDEX($K$18:$P$23,MATCH($B46,$J$18:$J$23,0),MATCH(I$25,$K$17:$P$17,0)))+IF(ISERROR(INDEX($S$18:$X$23,MATCH($B46,$R$18:$R$23,0),MATCH(I$25,$S$17:$X$17,0))),0,INDEX($S$18:$X$23,MATCH($B46,$R$18:$R$23,0),MATCH(I$25,$S$17:$X$17,0)))+IF(ISERROR(INDEX($AA$18:$AF$23,MATCH($B46,$Z$18:$Z$23,0),MATCH(I$25,$AA$17:$AF$17,0))),0,INDEX($AA$18:$AF$23,MATCH($B46,$Z$18:$Z$23,0),MATCH(I$25,$AA$17:$AF$17,0)))+IF(ISERROR(INDEX($AI$18:$AN$23,MATCH($B46,$AH$18:$AH$23,0),MATCH(I$25,$AI$17:$AN$17,0))),0,INDEX($AI$18:$AN$23,MATCH($B46,$AH$18:$AH$23,0),MATCH(I$25,$AI$17:$AN$17,0)))+IF(ISERROR(INDEX($AQ$18:$AV$23,MATCH($B46,$AP$18:$AP$23,0),MATCH(I$25,$AQ$17:$AV$17,0))),0,INDEX($AQ$18:$AV$23,MATCH($B46,$AP$18:$AP$23,0),MATCH(I$25,$AQ$17:$AV$17,0)))+IF(ISERROR(INDEX(#REF!,MATCH($B46,#REF!,0),MATCH(I$25,#REF!,0))),0,INDEX(#REF!,MATCH($B46,#REF!,0),MATCH(I$25,#REF!,0)))+IF(ISERROR(INDEX(#REF!,MATCH($B46,#REF!,0),MATCH(I$25,#REF!,0))),0,INDEX(#REF!,MATCH($B46,#REF!,0),MATCH(I$25,#REF!,0)))+IF(ISERROR(INDEX(#REF!,MATCH($B46,#REF!,0),MATCH(I$25,#REF!,0))),0,INDEX(#REF!,MATCH($B46,#REF!,0),MATCH(I$25,#REF!,0)))</f>
        <v>0</v>
      </c>
      <c r="J46" s="101">
        <f>IF(ISERROR(INDEX($C$18:$H$23,MATCH($B46,$B$18:$B$23,0),MATCH(J$25,$C$17:$H$17,0))),0,INDEX($C$18:$H$23,MATCH($B46,$B$18:$B$23,0),MATCH(J$25,$C$17:$H$17,0)))+IF(ISERROR(INDEX($K$18:$P$23,MATCH($B46,$J$18:$J$23,0),MATCH(J$25,$K$17:$P$17,0))),0,INDEX($K$18:$P$23,MATCH($B46,$J$18:$J$23,0),MATCH(J$25,$K$17:$P$17,0)))+IF(ISERROR(INDEX($S$18:$X$23,MATCH($B46,$R$18:$R$23,0),MATCH(J$25,$S$17:$X$17,0))),0,INDEX($S$18:$X$23,MATCH($B46,$R$18:$R$23,0),MATCH(J$25,$S$17:$X$17,0)))+IF(ISERROR(INDEX($AA$18:$AF$23,MATCH($B46,$Z$18:$Z$23,0),MATCH(J$25,$AA$17:$AF$17,0))),0,INDEX($AA$18:$AF$23,MATCH($B46,$Z$18:$Z$23,0),MATCH(J$25,$AA$17:$AF$17,0)))+IF(ISERROR(INDEX($AI$18:$AN$23,MATCH($B46,$AH$18:$AH$23,0),MATCH(J$25,$AI$17:$AN$17,0))),0,INDEX($AI$18:$AN$23,MATCH($B46,$AH$18:$AH$23,0),MATCH(J$25,$AI$17:$AN$17,0)))+IF(ISERROR(INDEX($AQ$18:$AV$23,MATCH($B46,$AP$18:$AP$23,0),MATCH(J$25,$AQ$17:$AV$17,0))),0,INDEX($AQ$18:$AV$23,MATCH($B46,$AP$18:$AP$23,0),MATCH(J$25,$AQ$17:$AV$17,0)))+IF(ISERROR(INDEX(#REF!,MATCH($B46,#REF!,0),MATCH(J$25,#REF!,0))),0,INDEX(#REF!,MATCH($B46,#REF!,0),MATCH(J$25,#REF!,0)))+IF(ISERROR(INDEX(#REF!,MATCH($B46,#REF!,0),MATCH(J$25,#REF!,0))),0,INDEX(#REF!,MATCH($B46,#REF!,0),MATCH(J$25,#REF!,0)))+IF(ISERROR(INDEX(#REF!,MATCH($B46,#REF!,0),MATCH(J$25,#REF!,0))),0,INDEX(#REF!,MATCH($B46,#REF!,0),MATCH(J$25,#REF!,0)))</f>
        <v>0</v>
      </c>
      <c r="K46" s="101">
        <f>IF(ISERROR(INDEX($C$18:$H$23,MATCH($B46,$B$18:$B$23,0),MATCH(K$25,$C$17:$H$17,0))),0,INDEX($C$18:$H$23,MATCH($B46,$B$18:$B$23,0),MATCH(K$25,$C$17:$H$17,0)))+IF(ISERROR(INDEX($K$18:$P$23,MATCH($B46,$J$18:$J$23,0),MATCH(K$25,$K$17:$P$17,0))),0,INDEX($K$18:$P$23,MATCH($B46,$J$18:$J$23,0),MATCH(K$25,$K$17:$P$17,0)))+IF(ISERROR(INDEX($S$18:$X$23,MATCH($B46,$R$18:$R$23,0),MATCH(K$25,$S$17:$X$17,0))),0,INDEX($S$18:$X$23,MATCH($B46,$R$18:$R$23,0),MATCH(K$25,$S$17:$X$17,0)))+IF(ISERROR(INDEX($AA$18:$AF$23,MATCH($B46,$Z$18:$Z$23,0),MATCH(K$25,$AA$17:$AF$17,0))),0,INDEX($AA$18:$AF$23,MATCH($B46,$Z$18:$Z$23,0),MATCH(K$25,$AA$17:$AF$17,0)))+IF(ISERROR(INDEX($AI$18:$AN$23,MATCH($B46,$AH$18:$AH$23,0),MATCH(K$25,$AI$17:$AN$17,0))),0,INDEX($AI$18:$AN$23,MATCH($B46,$AH$18:$AH$23,0),MATCH(K$25,$AI$17:$AN$17,0)))+IF(ISERROR(INDEX($AQ$18:$AV$23,MATCH($B46,$AP$18:$AP$23,0),MATCH(K$25,$AQ$17:$AV$17,0))),0,INDEX($AQ$18:$AV$23,MATCH($B46,$AP$18:$AP$23,0),MATCH(K$25,$AQ$17:$AV$17,0)))+IF(ISERROR(INDEX(#REF!,MATCH($B46,#REF!,0),MATCH(K$25,#REF!,0))),0,INDEX(#REF!,MATCH($B46,#REF!,0),MATCH(K$25,#REF!,0)))+IF(ISERROR(INDEX(#REF!,MATCH($B46,#REF!,0),MATCH(K$25,#REF!,0))),0,INDEX(#REF!,MATCH($B46,#REF!,0),MATCH(K$25,#REF!,0)))+IF(ISERROR(INDEX(#REF!,MATCH($B46,#REF!,0),MATCH(K$25,#REF!,0))),0,INDEX(#REF!,MATCH($B46,#REF!,0),MATCH(K$25,#REF!,0)))</f>
        <v>0</v>
      </c>
      <c r="L46" s="101">
        <f>IF(ISERROR(INDEX($C$18:$H$23,MATCH($B46,$B$18:$B$23,0),MATCH(L$25,$C$17:$H$17,0))),0,INDEX($C$18:$H$23,MATCH($B46,$B$18:$B$23,0),MATCH(L$25,$C$17:$H$17,0)))+IF(ISERROR(INDEX($K$18:$P$23,MATCH($B46,$J$18:$J$23,0),MATCH(L$25,$K$17:$P$17,0))),0,INDEX($K$18:$P$23,MATCH($B46,$J$18:$J$23,0),MATCH(L$25,$K$17:$P$17,0)))+IF(ISERROR(INDEX($S$18:$X$23,MATCH($B46,$R$18:$R$23,0),MATCH(L$25,$S$17:$X$17,0))),0,INDEX($S$18:$X$23,MATCH($B46,$R$18:$R$23,0),MATCH(L$25,$S$17:$X$17,0)))+IF(ISERROR(INDEX($AA$18:$AF$23,MATCH($B46,$Z$18:$Z$23,0),MATCH(L$25,$AA$17:$AF$17,0))),0,INDEX($AA$18:$AF$23,MATCH($B46,$Z$18:$Z$23,0),MATCH(L$25,$AA$17:$AF$17,0)))+IF(ISERROR(INDEX($AI$18:$AN$23,MATCH($B46,$AH$18:$AH$23,0),MATCH(L$25,$AI$17:$AN$17,0))),0,INDEX($AI$18:$AN$23,MATCH($B46,$AH$18:$AH$23,0),MATCH(L$25,$AI$17:$AN$17,0)))+IF(ISERROR(INDEX($AQ$18:$AV$23,MATCH($B46,$AP$18:$AP$23,0),MATCH(L$25,$AQ$17:$AV$17,0))),0,INDEX($AQ$18:$AV$23,MATCH($B46,$AP$18:$AP$23,0),MATCH(L$25,$AQ$17:$AV$17,0)))+IF(ISERROR(INDEX(#REF!,MATCH($B46,#REF!,0),MATCH(L$25,#REF!,0))),0,INDEX(#REF!,MATCH($B46,#REF!,0),MATCH(L$25,#REF!,0)))+IF(ISERROR(INDEX(#REF!,MATCH($B46,#REF!,0),MATCH(L$25,#REF!,0))),0,INDEX(#REF!,MATCH($B46,#REF!,0),MATCH(L$25,#REF!,0)))+IF(ISERROR(INDEX(#REF!,MATCH($B46,#REF!,0),MATCH(L$25,#REF!,0))),0,INDEX(#REF!,MATCH($B46,#REF!,0),MATCH(L$25,#REF!,0)))</f>
        <v>0</v>
      </c>
      <c r="M46" s="101">
        <f>IF(ISERROR(INDEX($C$18:$H$23,MATCH($B46,$B$18:$B$23,0),MATCH(M$25,$C$17:$H$17,0))),0,INDEX($C$18:$H$23,MATCH($B46,$B$18:$B$23,0),MATCH(M$25,$C$17:$H$17,0)))+IF(ISERROR(INDEX($K$18:$P$23,MATCH($B46,$J$18:$J$23,0),MATCH(M$25,$K$17:$P$17,0))),0,INDEX($K$18:$P$23,MATCH($B46,$J$18:$J$23,0),MATCH(M$25,$K$17:$P$17,0)))+IF(ISERROR(INDEX($S$18:$X$23,MATCH($B46,$R$18:$R$23,0),MATCH(M$25,$S$17:$X$17,0))),0,INDEX($S$18:$X$23,MATCH($B46,$R$18:$R$23,0),MATCH(M$25,$S$17:$X$17,0)))+IF(ISERROR(INDEX($AA$18:$AF$23,MATCH($B46,$Z$18:$Z$23,0),MATCH(M$25,$AA$17:$AF$17,0))),0,INDEX($AA$18:$AF$23,MATCH($B46,$Z$18:$Z$23,0),MATCH(M$25,$AA$17:$AF$17,0)))+IF(ISERROR(INDEX($AI$18:$AN$23,MATCH($B46,$AH$18:$AH$23,0),MATCH(M$25,$AI$17:$AN$17,0))),0,INDEX($AI$18:$AN$23,MATCH($B46,$AH$18:$AH$23,0),MATCH(M$25,$AI$17:$AN$17,0)))+IF(ISERROR(INDEX($AQ$18:$AV$23,MATCH($B46,$AP$18:$AP$23,0),MATCH(M$25,$AQ$17:$AV$17,0))),0,INDEX($AQ$18:$AV$23,MATCH($B46,$AP$18:$AP$23,0),MATCH(M$25,$AQ$17:$AV$17,0)))+IF(ISERROR(INDEX(#REF!,MATCH($B46,#REF!,0),MATCH(M$25,#REF!,0))),0,INDEX(#REF!,MATCH($B46,#REF!,0),MATCH(M$25,#REF!,0)))+IF(ISERROR(INDEX(#REF!,MATCH($B46,#REF!,0),MATCH(M$25,#REF!,0))),0,INDEX(#REF!,MATCH($B46,#REF!,0),MATCH(M$25,#REF!,0)))+IF(ISERROR(INDEX(#REF!,MATCH($B46,#REF!,0),MATCH(M$25,#REF!,0))),0,INDEX(#REF!,MATCH($B46,#REF!,0),MATCH(M$25,#REF!,0)))</f>
        <v>0</v>
      </c>
      <c r="N46" s="101">
        <f>IF(ISERROR(INDEX($C$18:$H$23,MATCH($B46,$B$18:$B$23,0),MATCH(N$25,$C$17:$H$17,0))),0,INDEX($C$18:$H$23,MATCH($B46,$B$18:$B$23,0),MATCH(N$25,$C$17:$H$17,0)))+IF(ISERROR(INDEX($K$18:$P$23,MATCH($B46,$J$18:$J$23,0),MATCH(N$25,$K$17:$P$17,0))),0,INDEX($K$18:$P$23,MATCH($B46,$J$18:$J$23,0),MATCH(N$25,$K$17:$P$17,0)))+IF(ISERROR(INDEX($S$18:$X$23,MATCH($B46,$R$18:$R$23,0),MATCH(N$25,$S$17:$X$17,0))),0,INDEX($S$18:$X$23,MATCH($B46,$R$18:$R$23,0),MATCH(N$25,$S$17:$X$17,0)))+IF(ISERROR(INDEX($AA$18:$AF$23,MATCH($B46,$Z$18:$Z$23,0),MATCH(N$25,$AA$17:$AF$17,0))),0,INDEX($AA$18:$AF$23,MATCH($B46,$Z$18:$Z$23,0),MATCH(N$25,$AA$17:$AF$17,0)))+IF(ISERROR(INDEX($AI$18:$AN$23,MATCH($B46,$AH$18:$AH$23,0),MATCH(N$25,$AI$17:$AN$17,0))),0,INDEX($AI$18:$AN$23,MATCH($B46,$AH$18:$AH$23,0),MATCH(N$25,$AI$17:$AN$17,0)))+IF(ISERROR(INDEX($AQ$18:$AV$23,MATCH($B46,$AP$18:$AP$23,0),MATCH(N$25,$AQ$17:$AV$17,0))),0,INDEX($AQ$18:$AV$23,MATCH($B46,$AP$18:$AP$23,0),MATCH(N$25,$AQ$17:$AV$17,0)))+IF(ISERROR(INDEX(#REF!,MATCH($B46,#REF!,0),MATCH(N$25,#REF!,0))),0,INDEX(#REF!,MATCH($B46,#REF!,0),MATCH(N$25,#REF!,0)))+IF(ISERROR(INDEX(#REF!,MATCH($B46,#REF!,0),MATCH(N$25,#REF!,0))),0,INDEX(#REF!,MATCH($B46,#REF!,0),MATCH(N$25,#REF!,0)))+IF(ISERROR(INDEX(#REF!,MATCH($B46,#REF!,0),MATCH(N$25,#REF!,0))),0,INDEX(#REF!,MATCH($B46,#REF!,0),MATCH(N$25,#REF!,0)))</f>
        <v>0</v>
      </c>
      <c r="O46" s="101">
        <f>IF(ISERROR(INDEX($C$18:$H$23,MATCH($B46,$B$18:$B$23,0),MATCH(O$25,$C$17:$H$17,0))),0,INDEX($C$18:$H$23,MATCH($B46,$B$18:$B$23,0),MATCH(O$25,$C$17:$H$17,0)))+IF(ISERROR(INDEX($K$18:$P$23,MATCH($B46,$J$18:$J$23,0),MATCH(O$25,$K$17:$P$17,0))),0,INDEX($K$18:$P$23,MATCH($B46,$J$18:$J$23,0),MATCH(O$25,$K$17:$P$17,0)))+IF(ISERROR(INDEX($S$18:$X$23,MATCH($B46,$R$18:$R$23,0),MATCH(O$25,$S$17:$X$17,0))),0,INDEX($S$18:$X$23,MATCH($B46,$R$18:$R$23,0),MATCH(O$25,$S$17:$X$17,0)))+IF(ISERROR(INDEX($AA$18:$AF$23,MATCH($B46,$Z$18:$Z$23,0),MATCH(O$25,$AA$17:$AF$17,0))),0,INDEX($AA$18:$AF$23,MATCH($B46,$Z$18:$Z$23,0),MATCH(O$25,$AA$17:$AF$17,0)))+IF(ISERROR(INDEX($AI$18:$AN$23,MATCH($B46,$AH$18:$AH$23,0),MATCH(O$25,$AI$17:$AN$17,0))),0,INDEX($AI$18:$AN$23,MATCH($B46,$AH$18:$AH$23,0),MATCH(O$25,$AI$17:$AN$17,0)))+IF(ISERROR(INDEX($AQ$18:$AV$23,MATCH($B46,$AP$18:$AP$23,0),MATCH(O$25,$AQ$17:$AV$17,0))),0,INDEX($AQ$18:$AV$23,MATCH($B46,$AP$18:$AP$23,0),MATCH(O$25,$AQ$17:$AV$17,0)))+IF(ISERROR(INDEX(#REF!,MATCH($B46,#REF!,0),MATCH(O$25,#REF!,0))),0,INDEX(#REF!,MATCH($B46,#REF!,0),MATCH(O$25,#REF!,0)))+IF(ISERROR(INDEX(#REF!,MATCH($B46,#REF!,0),MATCH(O$25,#REF!,0))),0,INDEX(#REF!,MATCH($B46,#REF!,0),MATCH(O$25,#REF!,0)))+IF(ISERROR(INDEX(#REF!,MATCH($B46,#REF!,0),MATCH(O$25,#REF!,0))),0,INDEX(#REF!,MATCH($B46,#REF!,0),MATCH(O$25,#REF!,0)))</f>
        <v>0</v>
      </c>
      <c r="P46" s="101">
        <f>IF(ISERROR(INDEX($C$18:$H$23,MATCH($B46,$B$18:$B$23,0),MATCH(P$25,$C$17:$H$17,0))),0,INDEX($C$18:$H$23,MATCH($B46,$B$18:$B$23,0),MATCH(P$25,$C$17:$H$17,0)))+IF(ISERROR(INDEX($K$18:$P$23,MATCH($B46,$J$18:$J$23,0),MATCH(P$25,$K$17:$P$17,0))),0,INDEX($K$18:$P$23,MATCH($B46,$J$18:$J$23,0),MATCH(P$25,$K$17:$P$17,0)))+IF(ISERROR(INDEX($S$18:$X$23,MATCH($B46,$R$18:$R$23,0),MATCH(P$25,$S$17:$X$17,0))),0,INDEX($S$18:$X$23,MATCH($B46,$R$18:$R$23,0),MATCH(P$25,$S$17:$X$17,0)))+IF(ISERROR(INDEX($AA$18:$AF$23,MATCH($B46,$Z$18:$Z$23,0),MATCH(P$25,$AA$17:$AF$17,0))),0,INDEX($AA$18:$AF$23,MATCH($B46,$Z$18:$Z$23,0),MATCH(P$25,$AA$17:$AF$17,0)))+IF(ISERROR(INDEX($AI$18:$AN$23,MATCH($B46,$AH$18:$AH$23,0),MATCH(P$25,$AI$17:$AN$17,0))),0,INDEX($AI$18:$AN$23,MATCH($B46,$AH$18:$AH$23,0),MATCH(P$25,$AI$17:$AN$17,0)))+IF(ISERROR(INDEX($AQ$18:$AV$23,MATCH($B46,$AP$18:$AP$23,0),MATCH(P$25,$AQ$17:$AV$17,0))),0,INDEX($AQ$18:$AV$23,MATCH($B46,$AP$18:$AP$23,0),MATCH(P$25,$AQ$17:$AV$17,0)))+IF(ISERROR(INDEX(#REF!,MATCH($B46,#REF!,0),MATCH(P$25,#REF!,0))),0,INDEX(#REF!,MATCH($B46,#REF!,0),MATCH(P$25,#REF!,0)))+IF(ISERROR(INDEX(#REF!,MATCH($B46,#REF!,0),MATCH(P$25,#REF!,0))),0,INDEX(#REF!,MATCH($B46,#REF!,0),MATCH(P$25,#REF!,0)))+IF(ISERROR(INDEX(#REF!,MATCH($B46,#REF!,0),MATCH(P$25,#REF!,0))),0,INDEX(#REF!,MATCH($B46,#REF!,0),MATCH(P$25,#REF!,0)))</f>
        <v>0</v>
      </c>
      <c r="Q46" s="101">
        <f>IF(ISERROR(INDEX($C$18:$H$23,MATCH($B46,$B$18:$B$23,0),MATCH(Q$25,$C$17:$H$17,0))),0,INDEX($C$18:$H$23,MATCH($B46,$B$18:$B$23,0),MATCH(Q$25,$C$17:$H$17,0)))+IF(ISERROR(INDEX($K$18:$P$23,MATCH($B46,$J$18:$J$23,0),MATCH(Q$25,$K$17:$P$17,0))),0,INDEX($K$18:$P$23,MATCH($B46,$J$18:$J$23,0),MATCH(Q$25,$K$17:$P$17,0)))+IF(ISERROR(INDEX($S$18:$X$23,MATCH($B46,$R$18:$R$23,0),MATCH(Q$25,$S$17:$X$17,0))),0,INDEX($S$18:$X$23,MATCH($B46,$R$18:$R$23,0),MATCH(Q$25,$S$17:$X$17,0)))+IF(ISERROR(INDEX($AA$18:$AF$23,MATCH($B46,$Z$18:$Z$23,0),MATCH(Q$25,$AA$17:$AF$17,0))),0,INDEX($AA$18:$AF$23,MATCH($B46,$Z$18:$Z$23,0),MATCH(Q$25,$AA$17:$AF$17,0)))+IF(ISERROR(INDEX($AI$18:$AN$23,MATCH($B46,$AH$18:$AH$23,0),MATCH(Q$25,$AI$17:$AN$17,0))),0,INDEX($AI$18:$AN$23,MATCH($B46,$AH$18:$AH$23,0),MATCH(Q$25,$AI$17:$AN$17,0)))+IF(ISERROR(INDEX($AQ$18:$AV$23,MATCH($B46,$AP$18:$AP$23,0),MATCH(Q$25,$AQ$17:$AV$17,0))),0,INDEX($AQ$18:$AV$23,MATCH($B46,$AP$18:$AP$23,0),MATCH(Q$25,$AQ$17:$AV$17,0)))+IF(ISERROR(INDEX(#REF!,MATCH($B46,#REF!,0),MATCH(Q$25,#REF!,0))),0,INDEX(#REF!,MATCH($B46,#REF!,0),MATCH(Q$25,#REF!,0)))+IF(ISERROR(INDEX(#REF!,MATCH($B46,#REF!,0),MATCH(Q$25,#REF!,0))),0,INDEX(#REF!,MATCH($B46,#REF!,0),MATCH(Q$25,#REF!,0)))+IF(ISERROR(INDEX(#REF!,MATCH($B46,#REF!,0),MATCH(Q$25,#REF!,0))),0,INDEX(#REF!,MATCH($B46,#REF!,0),MATCH(Q$25,#REF!,0)))</f>
        <v>0</v>
      </c>
      <c r="R46" s="101">
        <f>IF(ISERROR(INDEX($C$18:$H$23,MATCH($B46,$B$18:$B$23,0),MATCH(R$25,$C$17:$H$17,0))),0,INDEX($C$18:$H$23,MATCH($B46,$B$18:$B$23,0),MATCH(R$25,$C$17:$H$17,0)))+IF(ISERROR(INDEX($K$18:$P$23,MATCH($B46,$J$18:$J$23,0),MATCH(R$25,$K$17:$P$17,0))),0,INDEX($K$18:$P$23,MATCH($B46,$J$18:$J$23,0),MATCH(R$25,$K$17:$P$17,0)))+IF(ISERROR(INDEX($S$18:$X$23,MATCH($B46,$R$18:$R$23,0),MATCH(R$25,$S$17:$X$17,0))),0,INDEX($S$18:$X$23,MATCH($B46,$R$18:$R$23,0),MATCH(R$25,$S$17:$X$17,0)))+IF(ISERROR(INDEX($AA$18:$AF$23,MATCH($B46,$Z$18:$Z$23,0),MATCH(R$25,$AA$17:$AF$17,0))),0,INDEX($AA$18:$AF$23,MATCH($B46,$Z$18:$Z$23,0),MATCH(R$25,$AA$17:$AF$17,0)))+IF(ISERROR(INDEX($AI$18:$AN$23,MATCH($B46,$AH$18:$AH$23,0),MATCH(R$25,$AI$17:$AN$17,0))),0,INDEX($AI$18:$AN$23,MATCH($B46,$AH$18:$AH$23,0),MATCH(R$25,$AI$17:$AN$17,0)))+IF(ISERROR(INDEX($AQ$18:$AV$23,MATCH($B46,$AP$18:$AP$23,0),MATCH(R$25,$AQ$17:$AV$17,0))),0,INDEX($AQ$18:$AV$23,MATCH($B46,$AP$18:$AP$23,0),MATCH(R$25,$AQ$17:$AV$17,0)))+IF(ISERROR(INDEX(#REF!,MATCH($B46,#REF!,0),MATCH(R$25,#REF!,0))),0,INDEX(#REF!,MATCH($B46,#REF!,0),MATCH(R$25,#REF!,0)))+IF(ISERROR(INDEX(#REF!,MATCH($B46,#REF!,0),MATCH(R$25,#REF!,0))),0,INDEX(#REF!,MATCH($B46,#REF!,0),MATCH(R$25,#REF!,0)))+IF(ISERROR(INDEX(#REF!,MATCH($B46,#REF!,0),MATCH(R$25,#REF!,0))),0,INDEX(#REF!,MATCH($B46,#REF!,0),MATCH(R$25,#REF!,0)))</f>
        <v>0</v>
      </c>
      <c r="S46" s="101">
        <f>IF(ISERROR(INDEX($C$18:$H$23,MATCH($B46,$B$18:$B$23,0),MATCH(S$25,$C$17:$H$17,0))),0,INDEX($C$18:$H$23,MATCH($B46,$B$18:$B$23,0),MATCH(S$25,$C$17:$H$17,0)))+IF(ISERROR(INDEX($K$18:$P$23,MATCH($B46,$J$18:$J$23,0),MATCH(S$25,$K$17:$P$17,0))),0,INDEX($K$18:$P$23,MATCH($B46,$J$18:$J$23,0),MATCH(S$25,$K$17:$P$17,0)))+IF(ISERROR(INDEX($S$18:$X$23,MATCH($B46,$R$18:$R$23,0),MATCH(S$25,$S$17:$X$17,0))),0,INDEX($S$18:$X$23,MATCH($B46,$R$18:$R$23,0),MATCH(S$25,$S$17:$X$17,0)))+IF(ISERROR(INDEX($AA$18:$AF$23,MATCH($B46,$Z$18:$Z$23,0),MATCH(S$25,$AA$17:$AF$17,0))),0,INDEX($AA$18:$AF$23,MATCH($B46,$Z$18:$Z$23,0),MATCH(S$25,$AA$17:$AF$17,0)))+IF(ISERROR(INDEX($AI$18:$AN$23,MATCH($B46,$AH$18:$AH$23,0),MATCH(S$25,$AI$17:$AN$17,0))),0,INDEX($AI$18:$AN$23,MATCH($B46,$AH$18:$AH$23,0),MATCH(S$25,$AI$17:$AN$17,0)))+IF(ISERROR(INDEX($AQ$18:$AV$23,MATCH($B46,$AP$18:$AP$23,0),MATCH(S$25,$AQ$17:$AV$17,0))),0,INDEX($AQ$18:$AV$23,MATCH($B46,$AP$18:$AP$23,0),MATCH(S$25,$AQ$17:$AV$17,0)))+IF(ISERROR(INDEX(#REF!,MATCH($B46,#REF!,0),MATCH(S$25,#REF!,0))),0,INDEX(#REF!,MATCH($B46,#REF!,0),MATCH(S$25,#REF!,0)))+IF(ISERROR(INDEX(#REF!,MATCH($B46,#REF!,0),MATCH(S$25,#REF!,0))),0,INDEX(#REF!,MATCH($B46,#REF!,0),MATCH(S$25,#REF!,0)))+IF(ISERROR(INDEX(#REF!,MATCH($B46,#REF!,0),MATCH(S$25,#REF!,0))),0,INDEX(#REF!,MATCH($B46,#REF!,0),MATCH(S$25,#REF!,0)))</f>
        <v>0</v>
      </c>
      <c r="T46" s="101">
        <f>IF(ISERROR(INDEX($C$18:$H$23,MATCH($B46,$B$18:$B$23,0),MATCH(T$25,$C$17:$H$17,0))),0,INDEX($C$18:$H$23,MATCH($B46,$B$18:$B$23,0),MATCH(T$25,$C$17:$H$17,0)))+IF(ISERROR(INDEX($K$18:$P$23,MATCH($B46,$J$18:$J$23,0),MATCH(T$25,$K$17:$P$17,0))),0,INDEX($K$18:$P$23,MATCH($B46,$J$18:$J$23,0),MATCH(T$25,$K$17:$P$17,0)))+IF(ISERROR(INDEX($S$18:$X$23,MATCH($B46,$R$18:$R$23,0),MATCH(T$25,$S$17:$X$17,0))),0,INDEX($S$18:$X$23,MATCH($B46,$R$18:$R$23,0),MATCH(T$25,$S$17:$X$17,0)))+IF(ISERROR(INDEX($AA$18:$AF$23,MATCH($B46,$Z$18:$Z$23,0),MATCH(T$25,$AA$17:$AF$17,0))),0,INDEX($AA$18:$AF$23,MATCH($B46,$Z$18:$Z$23,0),MATCH(T$25,$AA$17:$AF$17,0)))+IF(ISERROR(INDEX($AI$18:$AN$23,MATCH($B46,$AH$18:$AH$23,0),MATCH(T$25,$AI$17:$AN$17,0))),0,INDEX($AI$18:$AN$23,MATCH($B46,$AH$18:$AH$23,0),MATCH(T$25,$AI$17:$AN$17,0)))+IF(ISERROR(INDEX($AQ$18:$AV$23,MATCH($B46,$AP$18:$AP$23,0),MATCH(T$25,$AQ$17:$AV$17,0))),0,INDEX($AQ$18:$AV$23,MATCH($B46,$AP$18:$AP$23,0),MATCH(T$25,$AQ$17:$AV$17,0)))+IF(ISERROR(INDEX(#REF!,MATCH($B46,#REF!,0),MATCH(T$25,#REF!,0))),0,INDEX(#REF!,MATCH($B46,#REF!,0),MATCH(T$25,#REF!,0)))+IF(ISERROR(INDEX(#REF!,MATCH($B46,#REF!,0),MATCH(T$25,#REF!,0))),0,INDEX(#REF!,MATCH($B46,#REF!,0),MATCH(T$25,#REF!,0)))+IF(ISERROR(INDEX(#REF!,MATCH($B46,#REF!,0),MATCH(T$25,#REF!,0))),0,INDEX(#REF!,MATCH($B46,#REF!,0),MATCH(T$25,#REF!,0)))</f>
        <v>0</v>
      </c>
      <c r="U46" s="101">
        <f>IF(ISERROR(INDEX($C$18:$H$23,MATCH($B46,$B$18:$B$23,0),MATCH(U$25,$C$17:$H$17,0))),0,INDEX($C$18:$H$23,MATCH($B46,$B$18:$B$23,0),MATCH(U$25,$C$17:$H$17,0)))+IF(ISERROR(INDEX($K$18:$P$23,MATCH($B46,$J$18:$J$23,0),MATCH(U$25,$K$17:$P$17,0))),0,INDEX($K$18:$P$23,MATCH($B46,$J$18:$J$23,0),MATCH(U$25,$K$17:$P$17,0)))+IF(ISERROR(INDEX($S$18:$X$23,MATCH($B46,$R$18:$R$23,0),MATCH(U$25,$S$17:$X$17,0))),0,INDEX($S$18:$X$23,MATCH($B46,$R$18:$R$23,0),MATCH(U$25,$S$17:$X$17,0)))+IF(ISERROR(INDEX($AA$18:$AF$23,MATCH($B46,$Z$18:$Z$23,0),MATCH(U$25,$AA$17:$AF$17,0))),0,INDEX($AA$18:$AF$23,MATCH($B46,$Z$18:$Z$23,0),MATCH(U$25,$AA$17:$AF$17,0)))+IF(ISERROR(INDEX($AI$18:$AN$23,MATCH($B46,$AH$18:$AH$23,0),MATCH(U$25,$AI$17:$AN$17,0))),0,INDEX($AI$18:$AN$23,MATCH($B46,$AH$18:$AH$23,0),MATCH(U$25,$AI$17:$AN$17,0)))+IF(ISERROR(INDEX($AQ$18:$AV$23,MATCH($B46,$AP$18:$AP$23,0),MATCH(U$25,$AQ$17:$AV$17,0))),0,INDEX($AQ$18:$AV$23,MATCH($B46,$AP$18:$AP$23,0),MATCH(U$25,$AQ$17:$AV$17,0)))+IF(ISERROR(INDEX(#REF!,MATCH($B46,#REF!,0),MATCH(U$25,#REF!,0))),0,INDEX(#REF!,MATCH($B46,#REF!,0),MATCH(U$25,#REF!,0)))+IF(ISERROR(INDEX(#REF!,MATCH($B46,#REF!,0),MATCH(U$25,#REF!,0))),0,INDEX(#REF!,MATCH($B46,#REF!,0),MATCH(U$25,#REF!,0)))+IF(ISERROR(INDEX(#REF!,MATCH($B46,#REF!,0),MATCH(U$25,#REF!,0))),0,INDEX(#REF!,MATCH($B46,#REF!,0),MATCH(U$25,#REF!,0)))</f>
        <v>0</v>
      </c>
      <c r="V46" s="101">
        <f>IF(ISERROR(INDEX($C$18:$H$23,MATCH($B46,$B$18:$B$23,0),MATCH(V$25,$C$17:$H$17,0))),0,INDEX($C$18:$H$23,MATCH($B46,$B$18:$B$23,0),MATCH(V$25,$C$17:$H$17,0)))+IF(ISERROR(INDEX($K$18:$P$23,MATCH($B46,$J$18:$J$23,0),MATCH(V$25,$K$17:$P$17,0))),0,INDEX($K$18:$P$23,MATCH($B46,$J$18:$J$23,0),MATCH(V$25,$K$17:$P$17,0)))+IF(ISERROR(INDEX($S$18:$X$23,MATCH($B46,$R$18:$R$23,0),MATCH(V$25,$S$17:$X$17,0))),0,INDEX($S$18:$X$23,MATCH($B46,$R$18:$R$23,0),MATCH(V$25,$S$17:$X$17,0)))+IF(ISERROR(INDEX($AA$18:$AF$23,MATCH($B46,$Z$18:$Z$23,0),MATCH(V$25,$AA$17:$AF$17,0))),0,INDEX($AA$18:$AF$23,MATCH($B46,$Z$18:$Z$23,0),MATCH(V$25,$AA$17:$AF$17,0)))+IF(ISERROR(INDEX($AI$18:$AN$23,MATCH($B46,$AH$18:$AH$23,0),MATCH(V$25,$AI$17:$AN$17,0))),0,INDEX($AI$18:$AN$23,MATCH($B46,$AH$18:$AH$23,0),MATCH(V$25,$AI$17:$AN$17,0)))+IF(ISERROR(INDEX($AQ$18:$AV$23,MATCH($B46,$AP$18:$AP$23,0),MATCH(V$25,$AQ$17:$AV$17,0))),0,INDEX($AQ$18:$AV$23,MATCH($B46,$AP$18:$AP$23,0),MATCH(V$25,$AQ$17:$AV$17,0)))+IF(ISERROR(INDEX(#REF!,MATCH($B46,#REF!,0),MATCH(V$25,#REF!,0))),0,INDEX(#REF!,MATCH($B46,#REF!,0),MATCH(V$25,#REF!,0)))+IF(ISERROR(INDEX(#REF!,MATCH($B46,#REF!,0),MATCH(V$25,#REF!,0))),0,INDEX(#REF!,MATCH($B46,#REF!,0),MATCH(V$25,#REF!,0)))+IF(ISERROR(INDEX(#REF!,MATCH($B46,#REF!,0),MATCH(V$25,#REF!,0))),0,INDEX(#REF!,MATCH($B46,#REF!,0),MATCH(V$25,#REF!,0)))</f>
        <v>0</v>
      </c>
      <c r="W46" s="101">
        <f>IF(ISERROR(INDEX($C$18:$H$23,MATCH($B46,$B$18:$B$23,0),MATCH(W$25,$C$17:$H$17,0))),0,INDEX($C$18:$H$23,MATCH($B46,$B$18:$B$23,0),MATCH(W$25,$C$17:$H$17,0)))+IF(ISERROR(INDEX($K$18:$P$23,MATCH($B46,$J$18:$J$23,0),MATCH(W$25,$K$17:$P$17,0))),0,INDEX($K$18:$P$23,MATCH($B46,$J$18:$J$23,0),MATCH(W$25,$K$17:$P$17,0)))+IF(ISERROR(INDEX($S$18:$X$23,MATCH($B46,$R$18:$R$23,0),MATCH(W$25,$S$17:$X$17,0))),0,INDEX($S$18:$X$23,MATCH($B46,$R$18:$R$23,0),MATCH(W$25,$S$17:$X$17,0)))+IF(ISERROR(INDEX($AA$18:$AF$23,MATCH($B46,$Z$18:$Z$23,0),MATCH(W$25,$AA$17:$AF$17,0))),0,INDEX($AA$18:$AF$23,MATCH($B46,$Z$18:$Z$23,0),MATCH(W$25,$AA$17:$AF$17,0)))+IF(ISERROR(INDEX($AI$18:$AN$23,MATCH($B46,$AH$18:$AH$23,0),MATCH(W$25,$AI$17:$AN$17,0))),0,INDEX($AI$18:$AN$23,MATCH($B46,$AH$18:$AH$23,0),MATCH(W$25,$AI$17:$AN$17,0)))+IF(ISERROR(INDEX($AQ$18:$AV$23,MATCH($B46,$AP$18:$AP$23,0),MATCH(W$25,$AQ$17:$AV$17,0))),0,INDEX($AQ$18:$AV$23,MATCH($B46,$AP$18:$AP$23,0),MATCH(W$25,$AQ$17:$AV$17,0)))+IF(ISERROR(INDEX(#REF!,MATCH($B46,#REF!,0),MATCH(W$25,#REF!,0))),0,INDEX(#REF!,MATCH($B46,#REF!,0),MATCH(W$25,#REF!,0)))+IF(ISERROR(INDEX(#REF!,MATCH($B46,#REF!,0),MATCH(W$25,#REF!,0))),0,INDEX(#REF!,MATCH($B46,#REF!,0),MATCH(W$25,#REF!,0)))+IF(ISERROR(INDEX(#REF!,MATCH($B46,#REF!,0),MATCH(W$25,#REF!,0))),0,INDEX(#REF!,MATCH($B46,#REF!,0),MATCH(W$25,#REF!,0)))</f>
        <v>0</v>
      </c>
      <c r="X46" s="87"/>
      <c r="Y46" s="87"/>
      <c r="Z46" s="87"/>
      <c r="AA46" s="87"/>
      <c r="AB46" s="87"/>
      <c r="AC46" s="87"/>
      <c r="AD46" s="87"/>
      <c r="AE46" s="87"/>
      <c r="AF46" s="87"/>
      <c r="AG46" s="87"/>
    </row>
    <row r="47" spans="1:45" collapsed="1" x14ac:dyDescent="0.25">
      <c r="X47" s="87"/>
      <c r="Y47" s="87"/>
      <c r="Z47" s="87"/>
      <c r="AA47" s="87"/>
      <c r="AB47" s="87"/>
      <c r="AC47" s="87"/>
      <c r="AD47" s="87"/>
      <c r="AE47" s="87"/>
      <c r="AF47" s="87"/>
      <c r="AG47" s="87"/>
    </row>
    <row r="48" spans="1:45" x14ac:dyDescent="0.25">
      <c r="A48" s="315" t="s">
        <v>218</v>
      </c>
      <c r="B48" s="315"/>
      <c r="C48" s="315"/>
      <c r="D48" s="315"/>
    </row>
    <row r="49" spans="1:13" hidden="1" outlineLevel="1" x14ac:dyDescent="0.25">
      <c r="B49" s="316">
        <f>E$2</f>
        <v>1</v>
      </c>
      <c r="C49" s="317"/>
      <c r="D49" s="316">
        <f>F$2</f>
        <v>2</v>
      </c>
      <c r="E49" s="317"/>
      <c r="F49" s="316">
        <f>G$2</f>
        <v>3</v>
      </c>
      <c r="G49" s="317"/>
      <c r="H49" s="316">
        <f>H$2</f>
        <v>4</v>
      </c>
      <c r="I49" s="317"/>
      <c r="J49" s="316">
        <f>I$2</f>
        <v>5</v>
      </c>
      <c r="K49" s="317"/>
      <c r="L49" s="316">
        <f>J$2</f>
        <v>6</v>
      </c>
      <c r="M49" s="317"/>
    </row>
    <row r="50" spans="1:13" hidden="1" outlineLevel="1" x14ac:dyDescent="0.25">
      <c r="B50" s="105">
        <f>B$18</f>
        <v>3</v>
      </c>
      <c r="C50" s="106">
        <v>0</v>
      </c>
      <c r="D50" s="107">
        <f>J$18</f>
        <v>0</v>
      </c>
      <c r="E50" s="108">
        <v>0</v>
      </c>
      <c r="F50" s="107">
        <f>R$18</f>
        <v>0</v>
      </c>
      <c r="G50" s="108">
        <v>0</v>
      </c>
      <c r="H50" s="107">
        <f>Z$18</f>
        <v>0</v>
      </c>
      <c r="I50" s="108">
        <v>0</v>
      </c>
      <c r="J50" s="107">
        <f>AH$18</f>
        <v>0</v>
      </c>
      <c r="K50" s="108">
        <v>0</v>
      </c>
      <c r="L50" s="107">
        <f>AP$18</f>
        <v>0</v>
      </c>
      <c r="M50" s="108">
        <v>0</v>
      </c>
    </row>
    <row r="51" spans="1:13" hidden="1" outlineLevel="1" x14ac:dyDescent="0.25">
      <c r="B51" s="105">
        <f>B$19</f>
        <v>4</v>
      </c>
      <c r="C51" s="106">
        <f>INICIO!$G$48*E$3/2</f>
        <v>76.20675</v>
      </c>
      <c r="D51" s="107">
        <f>J$19</f>
        <v>0</v>
      </c>
      <c r="E51" s="108">
        <f>INICIO!$G$48*F$3/2</f>
        <v>0</v>
      </c>
      <c r="F51" s="107">
        <f>R$19</f>
        <v>0</v>
      </c>
      <c r="G51" s="108">
        <f>INICIO!$G$48*'Calculo VIGA'!G$3/2</f>
        <v>0</v>
      </c>
      <c r="H51" s="107">
        <f>Z$19</f>
        <v>0</v>
      </c>
      <c r="I51" s="108">
        <f>INICIO!$G$48*'Calculo VIGA'!H$3/2</f>
        <v>0</v>
      </c>
      <c r="J51" s="107">
        <f>AH$19</f>
        <v>0</v>
      </c>
      <c r="K51" s="108">
        <f>INICIO!$G$48*'Calculo VIGA'!I$3/2</f>
        <v>0</v>
      </c>
      <c r="L51" s="107">
        <f>AP$19</f>
        <v>0</v>
      </c>
      <c r="M51" s="108">
        <f>INICIO!$G$48*'Calculo VIGA'!J$3/2</f>
        <v>0</v>
      </c>
    </row>
    <row r="52" spans="1:13" hidden="1" outlineLevel="1" x14ac:dyDescent="0.25">
      <c r="A52" s="330" t="s">
        <v>203</v>
      </c>
      <c r="B52" s="105">
        <f>B$20</f>
        <v>1</v>
      </c>
      <c r="C52" s="106">
        <f>INICIO!$G$48*E$3^2/12</f>
        <v>546.1483750000001</v>
      </c>
      <c r="D52" s="107">
        <f>J$20</f>
        <v>0</v>
      </c>
      <c r="E52" s="108">
        <f>INICIO!$G$48*F$3^2/12</f>
        <v>0</v>
      </c>
      <c r="F52" s="107">
        <f>R$20</f>
        <v>0</v>
      </c>
      <c r="G52" s="108">
        <f>INICIO!$G$48*'Calculo VIGA'!G$3^2/12</f>
        <v>0</v>
      </c>
      <c r="H52" s="107">
        <f>Z$20</f>
        <v>0</v>
      </c>
      <c r="I52" s="108">
        <f>INICIO!$G$48*'Calculo VIGA'!H$3^2/12</f>
        <v>0</v>
      </c>
      <c r="J52" s="107">
        <f>AH$20</f>
        <v>0</v>
      </c>
      <c r="K52" s="108">
        <f>INICIO!$G$48*'Calculo VIGA'!I$3^2/12</f>
        <v>0</v>
      </c>
      <c r="L52" s="107">
        <f>AP$20</f>
        <v>0</v>
      </c>
      <c r="M52" s="108">
        <f>INICIO!$G$48*'Calculo VIGA'!J$3^2/12</f>
        <v>0</v>
      </c>
    </row>
    <row r="53" spans="1:13" hidden="1" outlineLevel="1" x14ac:dyDescent="0.25">
      <c r="A53" s="330"/>
      <c r="B53" s="105">
        <f>B$21</f>
        <v>5</v>
      </c>
      <c r="C53" s="108">
        <v>0</v>
      </c>
      <c r="D53" s="107">
        <f>J$21</f>
        <v>0</v>
      </c>
      <c r="E53" s="108">
        <v>0</v>
      </c>
      <c r="F53" s="107">
        <f>R$21</f>
        <v>0</v>
      </c>
      <c r="G53" s="108">
        <v>0</v>
      </c>
      <c r="H53" s="107">
        <f>Z$21</f>
        <v>0</v>
      </c>
      <c r="I53" s="108">
        <v>0</v>
      </c>
      <c r="J53" s="107">
        <f>AH$21</f>
        <v>0</v>
      </c>
      <c r="K53" s="108">
        <v>0</v>
      </c>
      <c r="L53" s="107">
        <f>AP$21</f>
        <v>0</v>
      </c>
      <c r="M53" s="108">
        <v>0</v>
      </c>
    </row>
    <row r="54" spans="1:13" hidden="1" outlineLevel="1" x14ac:dyDescent="0.25">
      <c r="B54" s="105">
        <f>B$22</f>
        <v>6</v>
      </c>
      <c r="C54" s="106">
        <f>C51</f>
        <v>76.20675</v>
      </c>
      <c r="D54" s="107">
        <f>J$22</f>
        <v>0</v>
      </c>
      <c r="E54" s="108">
        <f>E51</f>
        <v>0</v>
      </c>
      <c r="F54" s="107">
        <f>R$22</f>
        <v>0</v>
      </c>
      <c r="G54" s="108">
        <f>G51</f>
        <v>0</v>
      </c>
      <c r="H54" s="107">
        <f>Z$22</f>
        <v>0</v>
      </c>
      <c r="I54" s="108">
        <f>I51</f>
        <v>0</v>
      </c>
      <c r="J54" s="107">
        <f>AH$22</f>
        <v>0</v>
      </c>
      <c r="K54" s="108">
        <f>K51</f>
        <v>0</v>
      </c>
      <c r="L54" s="107">
        <f>AP$22</f>
        <v>0</v>
      </c>
      <c r="M54" s="108">
        <f>M51</f>
        <v>0</v>
      </c>
    </row>
    <row r="55" spans="1:13" hidden="1" outlineLevel="1" x14ac:dyDescent="0.25">
      <c r="B55" s="105">
        <f>B$23</f>
        <v>2</v>
      </c>
      <c r="C55" s="106">
        <f>-C52</f>
        <v>-546.1483750000001</v>
      </c>
      <c r="D55" s="107">
        <f>J$23</f>
        <v>0</v>
      </c>
      <c r="E55" s="108">
        <f>-E52</f>
        <v>0</v>
      </c>
      <c r="F55" s="107">
        <f>R$23</f>
        <v>0</v>
      </c>
      <c r="G55" s="108">
        <f>-G52</f>
        <v>0</v>
      </c>
      <c r="H55" s="107">
        <f>Z$23</f>
        <v>0</v>
      </c>
      <c r="I55" s="108">
        <f>-I52</f>
        <v>0</v>
      </c>
      <c r="J55" s="107">
        <f>AH$23</f>
        <v>0</v>
      </c>
      <c r="K55" s="108">
        <f>-K52</f>
        <v>0</v>
      </c>
      <c r="L55" s="107">
        <f>AP$23</f>
        <v>0</v>
      </c>
      <c r="M55" s="108">
        <f>-M52</f>
        <v>0</v>
      </c>
    </row>
    <row r="56" spans="1:13" s="2" customFormat="1" hidden="1" outlineLevel="1" x14ac:dyDescent="0.25">
      <c r="A56" s="104"/>
      <c r="B56" s="104"/>
      <c r="C56" s="104"/>
      <c r="D56" s="104"/>
    </row>
    <row r="57" spans="1:13" hidden="1" outlineLevel="1" x14ac:dyDescent="0.25">
      <c r="B57" s="316">
        <f>E$2</f>
        <v>1</v>
      </c>
      <c r="C57" s="317"/>
      <c r="D57" s="316">
        <f>F$2</f>
        <v>2</v>
      </c>
      <c r="E57" s="317"/>
      <c r="F57" s="316">
        <f>G$2</f>
        <v>3</v>
      </c>
      <c r="G57" s="317"/>
      <c r="H57" s="316">
        <f>H$2</f>
        <v>4</v>
      </c>
      <c r="I57" s="317"/>
      <c r="J57" s="316">
        <f>I$2</f>
        <v>5</v>
      </c>
      <c r="K57" s="317"/>
      <c r="L57" s="316">
        <f>J$2</f>
        <v>6</v>
      </c>
      <c r="M57" s="317"/>
    </row>
    <row r="58" spans="1:13" hidden="1" outlineLevel="1" x14ac:dyDescent="0.25">
      <c r="A58">
        <f>INICIO!G51/1000</f>
        <v>1.3823999999999999</v>
      </c>
      <c r="B58" s="105">
        <f>B$18</f>
        <v>3</v>
      </c>
      <c r="C58" s="106">
        <v>0</v>
      </c>
      <c r="D58" s="107">
        <f>J$18</f>
        <v>0</v>
      </c>
      <c r="E58" s="106">
        <v>0</v>
      </c>
      <c r="F58" s="107">
        <f>R$18</f>
        <v>0</v>
      </c>
      <c r="G58" s="106">
        <v>0</v>
      </c>
      <c r="H58" s="107">
        <f>Z$18</f>
        <v>0</v>
      </c>
      <c r="I58" s="108">
        <v>0</v>
      </c>
      <c r="J58" s="107">
        <f>AH$18</f>
        <v>0</v>
      </c>
      <c r="K58" s="108">
        <v>0</v>
      </c>
      <c r="L58" s="107">
        <f>AP$18</f>
        <v>0</v>
      </c>
      <c r="M58" s="108">
        <v>0</v>
      </c>
    </row>
    <row r="59" spans="1:13" hidden="1" outlineLevel="1" x14ac:dyDescent="0.25">
      <c r="B59" s="105">
        <f>B$19</f>
        <v>4</v>
      </c>
      <c r="C59" s="106">
        <f>INICIO!$B$82*$A58/2</f>
        <v>2.0735999999999999</v>
      </c>
      <c r="D59" s="107">
        <f>J$19</f>
        <v>0</v>
      </c>
      <c r="E59" s="106">
        <f>INICIO!$C$82*$A58/2</f>
        <v>2.0735999999999999</v>
      </c>
      <c r="F59" s="107">
        <f>R$19</f>
        <v>0</v>
      </c>
      <c r="G59" s="106">
        <f>INICIO!$D$82*$A58/2</f>
        <v>2.0735999999999999</v>
      </c>
      <c r="H59" s="107">
        <f>Z$19</f>
        <v>0</v>
      </c>
      <c r="I59" s="106">
        <f>INICIO!$E$82*$A58/2</f>
        <v>2.0735999999999999</v>
      </c>
      <c r="J59" s="107">
        <f>AH$19</f>
        <v>0</v>
      </c>
      <c r="K59" s="108">
        <f>INICIO!$F$82*$A58/2</f>
        <v>2.0735999999999999</v>
      </c>
      <c r="L59" s="107">
        <f>AP$19</f>
        <v>0</v>
      </c>
      <c r="M59" s="108">
        <f>INICIO!$G$82*$A58/2</f>
        <v>2.0735999999999999</v>
      </c>
    </row>
    <row r="60" spans="1:13" hidden="1" outlineLevel="1" x14ac:dyDescent="0.25">
      <c r="A60" s="330" t="s">
        <v>204</v>
      </c>
      <c r="B60" s="105">
        <f>B$20</f>
        <v>1</v>
      </c>
      <c r="C60" s="106">
        <f>IF(INICIO!$B$82=0,0,IF(INICIO!$B$82=1,INICIO!$B$81*$A$58/8,IF(INICIO!$B$82=2,2/9*INICIO!$B$81*$A$58,IF(INICIO!$B$82=3,5/16*INICIO!$B$81*$A$58,))))</f>
        <v>18.575999999999997</v>
      </c>
      <c r="D60" s="107">
        <f>J$20</f>
        <v>0</v>
      </c>
      <c r="E60" s="106">
        <f>IF(INICIO!$C$82=0,0,IF(INICIO!$C$82=1,INICIO!$C$81*$A$58/8,IF(INICIO!$C$82=2,2/9*INICIO!$C$81*$A$58,IF(INICIO!$C$82=3,5/16*INICIO!$C$81*$A$58,))))</f>
        <v>8.6399999999999988</v>
      </c>
      <c r="F60" s="107">
        <f>R$20</f>
        <v>0</v>
      </c>
      <c r="G60" s="106">
        <f>IF(INICIO!$D$82=0,0,IF(INICIO!$D$82=1,INICIO!$D$81*$A$58/8,IF(INICIO!$D$82=2,2/9*INICIO!$D$81*$A$58,IF(INICIO!$D$82=3,5/16*INICIO!$D$81*$A$58,))))</f>
        <v>8.6399999999999988</v>
      </c>
      <c r="H60" s="107">
        <f>Z$20</f>
        <v>0</v>
      </c>
      <c r="I60" s="108">
        <f>IF(INICIO!$E$82=0,0,IF(INICIO!$E$82=1,INICIO!$E$81*$A$58/8,IF(INICIO!$E$82=2,2/9*INICIO!$E$81*$A$58,IF(INICIO!$E$82=3,5/16*INICIO!$E$81*$A$58,))))</f>
        <v>8.6399999999999988</v>
      </c>
      <c r="J60" s="107">
        <f>AH$20</f>
        <v>0</v>
      </c>
      <c r="K60" s="108">
        <f>IF(INICIO!$F$82=0,0,IF(INICIO!$F$82=1,INICIO!$F$81*$A$58/8,IF(INICIO!$F$82=2,2/9*INICIO!$F$81*$A$58,IF(INICIO!$F$82=3,5/16*INICIO!$F$81*$A$58,))))</f>
        <v>8.6399999999999988</v>
      </c>
      <c r="L60" s="107">
        <f>AP$20</f>
        <v>0</v>
      </c>
      <c r="M60" s="108">
        <f>IF(INICIO!$G$82=0,0,IF(INICIO!$G$82=1,INICIO!$G$81*$A$58/8,IF(INICIO!$G$82=2,2/9*INICIO!$G$81*$A$58,IF(INICIO!$G$82=3,5/16*INICIO!$G$81*$A$58,))))</f>
        <v>8.6399999999999988</v>
      </c>
    </row>
    <row r="61" spans="1:13" hidden="1" outlineLevel="1" x14ac:dyDescent="0.25">
      <c r="A61" s="332"/>
      <c r="B61" s="105">
        <f>B$21</f>
        <v>5</v>
      </c>
      <c r="C61" s="108">
        <v>0</v>
      </c>
      <c r="D61" s="107">
        <f>J$21</f>
        <v>0</v>
      </c>
      <c r="E61" s="108">
        <v>0</v>
      </c>
      <c r="F61" s="107">
        <f>R$21</f>
        <v>0</v>
      </c>
      <c r="G61" s="108">
        <v>0</v>
      </c>
      <c r="H61" s="107">
        <f>Z$21</f>
        <v>0</v>
      </c>
      <c r="I61" s="108">
        <v>0</v>
      </c>
      <c r="J61" s="107">
        <f>AH$21</f>
        <v>0</v>
      </c>
      <c r="K61" s="108">
        <v>0</v>
      </c>
      <c r="L61" s="107">
        <f>AP$21</f>
        <v>0</v>
      </c>
      <c r="M61" s="108">
        <v>0</v>
      </c>
    </row>
    <row r="62" spans="1:13" hidden="1" outlineLevel="1" x14ac:dyDescent="0.25">
      <c r="B62" s="105">
        <f>B$22</f>
        <v>6</v>
      </c>
      <c r="C62" s="106">
        <f>C59</f>
        <v>2.0735999999999999</v>
      </c>
      <c r="D62" s="107">
        <f>J$22</f>
        <v>0</v>
      </c>
      <c r="E62" s="106">
        <f>E59</f>
        <v>2.0735999999999999</v>
      </c>
      <c r="F62" s="107">
        <f>R$22</f>
        <v>0</v>
      </c>
      <c r="G62" s="106">
        <f>G59</f>
        <v>2.0735999999999999</v>
      </c>
      <c r="H62" s="107">
        <f>Z$22</f>
        <v>0</v>
      </c>
      <c r="I62" s="108">
        <f>I59</f>
        <v>2.0735999999999999</v>
      </c>
      <c r="J62" s="107">
        <f>AH$22</f>
        <v>0</v>
      </c>
      <c r="K62" s="108">
        <f>K59</f>
        <v>2.0735999999999999</v>
      </c>
      <c r="L62" s="107">
        <f>AP$22</f>
        <v>0</v>
      </c>
      <c r="M62" s="108">
        <f>M59</f>
        <v>2.0735999999999999</v>
      </c>
    </row>
    <row r="63" spans="1:13" hidden="1" outlineLevel="1" x14ac:dyDescent="0.25">
      <c r="B63" s="105">
        <f>B$23</f>
        <v>2</v>
      </c>
      <c r="C63" s="106">
        <f>-C60</f>
        <v>-18.575999999999997</v>
      </c>
      <c r="D63" s="107">
        <f>J$23</f>
        <v>0</v>
      </c>
      <c r="E63" s="106">
        <f>-E60</f>
        <v>-8.6399999999999988</v>
      </c>
      <c r="F63" s="107">
        <f>R$23</f>
        <v>0</v>
      </c>
      <c r="G63" s="106">
        <f>-G60</f>
        <v>-8.6399999999999988</v>
      </c>
      <c r="H63" s="107">
        <f>Z$23</f>
        <v>0</v>
      </c>
      <c r="I63" s="108">
        <f>-I60</f>
        <v>-8.6399999999999988</v>
      </c>
      <c r="J63" s="107">
        <f>AH$23</f>
        <v>0</v>
      </c>
      <c r="K63" s="108">
        <f>-K60</f>
        <v>-8.6399999999999988</v>
      </c>
      <c r="L63" s="107">
        <f>AP$23</f>
        <v>0</v>
      </c>
      <c r="M63" s="108">
        <f>-M60</f>
        <v>-8.6399999999999988</v>
      </c>
    </row>
    <row r="64" spans="1:13" s="2" customFormat="1" hidden="1" outlineLevel="1" x14ac:dyDescent="0.25">
      <c r="A64" s="104"/>
      <c r="B64" s="104"/>
      <c r="C64" s="104"/>
      <c r="D64" s="104"/>
    </row>
    <row r="65" spans="1:34" hidden="1" outlineLevel="1" x14ac:dyDescent="0.25">
      <c r="B65" s="316">
        <f>E$2</f>
        <v>1</v>
      </c>
      <c r="C65" s="317"/>
      <c r="D65" s="316">
        <f>F$2</f>
        <v>2</v>
      </c>
      <c r="E65" s="317"/>
      <c r="F65" s="316">
        <f>G$2</f>
        <v>3</v>
      </c>
      <c r="G65" s="317"/>
      <c r="H65" s="316">
        <f>H$2</f>
        <v>4</v>
      </c>
      <c r="I65" s="317"/>
      <c r="J65" s="316">
        <f>I$2</f>
        <v>5</v>
      </c>
      <c r="K65" s="317"/>
      <c r="L65" s="316">
        <f>J$2</f>
        <v>6</v>
      </c>
      <c r="M65" s="317"/>
    </row>
    <row r="66" spans="1:34" hidden="1" outlineLevel="1" x14ac:dyDescent="0.25">
      <c r="B66" s="105">
        <f>B$18</f>
        <v>3</v>
      </c>
      <c r="C66" s="108">
        <f t="shared" ref="C66:C71" si="3">C50+C58</f>
        <v>0</v>
      </c>
      <c r="D66" s="107">
        <f>J$18</f>
        <v>0</v>
      </c>
      <c r="E66" s="108">
        <f t="shared" ref="E66:E71" si="4">E50+E58</f>
        <v>0</v>
      </c>
      <c r="F66" s="107">
        <f>R$18</f>
        <v>0</v>
      </c>
      <c r="G66" s="108">
        <f>G50+G58</f>
        <v>0</v>
      </c>
      <c r="H66" s="107">
        <f>Z$18</f>
        <v>0</v>
      </c>
      <c r="I66" s="108">
        <f>I50+I58</f>
        <v>0</v>
      </c>
      <c r="J66" s="107">
        <f>AH$18</f>
        <v>0</v>
      </c>
      <c r="K66" s="108">
        <f>K50+K58</f>
        <v>0</v>
      </c>
      <c r="L66" s="107">
        <f>AP$18</f>
        <v>0</v>
      </c>
      <c r="M66" s="108">
        <f>M50+M58</f>
        <v>0</v>
      </c>
    </row>
    <row r="67" spans="1:34" hidden="1" outlineLevel="1" x14ac:dyDescent="0.25">
      <c r="B67" s="105">
        <f>B$19</f>
        <v>4</v>
      </c>
      <c r="C67" s="108">
        <f t="shared" si="3"/>
        <v>78.280349999999999</v>
      </c>
      <c r="D67" s="107">
        <f>J$19</f>
        <v>0</v>
      </c>
      <c r="E67" s="108">
        <f t="shared" si="4"/>
        <v>2.0735999999999999</v>
      </c>
      <c r="F67" s="107">
        <f>R$19</f>
        <v>0</v>
      </c>
      <c r="G67" s="108">
        <f t="shared" ref="G67:G71" si="5">G51+G59</f>
        <v>2.0735999999999999</v>
      </c>
      <c r="H67" s="107">
        <f>Z$19</f>
        <v>0</v>
      </c>
      <c r="I67" s="108">
        <f t="shared" ref="I67:I71" si="6">I51+I59</f>
        <v>2.0735999999999999</v>
      </c>
      <c r="J67" s="107">
        <f>AH$19</f>
        <v>0</v>
      </c>
      <c r="K67" s="108">
        <f t="shared" ref="K67:K71" si="7">K51+K59</f>
        <v>2.0735999999999999</v>
      </c>
      <c r="L67" s="107">
        <f>AP$19</f>
        <v>0</v>
      </c>
      <c r="M67" s="108">
        <f t="shared" ref="M67:M71" si="8">M51+M59</f>
        <v>2.0735999999999999</v>
      </c>
    </row>
    <row r="68" spans="1:34" hidden="1" outlineLevel="1" x14ac:dyDescent="0.25">
      <c r="A68" t="s">
        <v>36</v>
      </c>
      <c r="B68" s="105">
        <f>B$20</f>
        <v>1</v>
      </c>
      <c r="C68" s="108">
        <f>C52+C60</f>
        <v>564.72437500000012</v>
      </c>
      <c r="D68" s="107">
        <f>J$20</f>
        <v>0</v>
      </c>
      <c r="E68" s="108">
        <f t="shared" si="4"/>
        <v>8.6399999999999988</v>
      </c>
      <c r="F68" s="107">
        <f>R$20</f>
        <v>0</v>
      </c>
      <c r="G68" s="108">
        <f t="shared" si="5"/>
        <v>8.6399999999999988</v>
      </c>
      <c r="H68" s="107">
        <f>Z$20</f>
        <v>0</v>
      </c>
      <c r="I68" s="108">
        <f t="shared" si="6"/>
        <v>8.6399999999999988</v>
      </c>
      <c r="J68" s="107">
        <f>AH$20</f>
        <v>0</v>
      </c>
      <c r="K68" s="108">
        <f t="shared" si="7"/>
        <v>8.6399999999999988</v>
      </c>
      <c r="L68" s="107">
        <f>AP$20</f>
        <v>0</v>
      </c>
      <c r="M68" s="108">
        <f t="shared" si="8"/>
        <v>8.6399999999999988</v>
      </c>
    </row>
    <row r="69" spans="1:34" hidden="1" outlineLevel="1" x14ac:dyDescent="0.25">
      <c r="B69" s="105">
        <f>B$21</f>
        <v>5</v>
      </c>
      <c r="C69" s="108">
        <f t="shared" si="3"/>
        <v>0</v>
      </c>
      <c r="D69" s="107">
        <f>J$21</f>
        <v>0</v>
      </c>
      <c r="E69" s="108">
        <f t="shared" si="4"/>
        <v>0</v>
      </c>
      <c r="F69" s="107">
        <f>R$21</f>
        <v>0</v>
      </c>
      <c r="G69" s="108">
        <f t="shared" si="5"/>
        <v>0</v>
      </c>
      <c r="H69" s="107">
        <f>Z$21</f>
        <v>0</v>
      </c>
      <c r="I69" s="108">
        <f t="shared" si="6"/>
        <v>0</v>
      </c>
      <c r="J69" s="107">
        <f>AH$21</f>
        <v>0</v>
      </c>
      <c r="K69" s="108">
        <f t="shared" si="7"/>
        <v>0</v>
      </c>
      <c r="L69" s="107">
        <f>AP$21</f>
        <v>0</v>
      </c>
      <c r="M69" s="108">
        <f t="shared" si="8"/>
        <v>0</v>
      </c>
    </row>
    <row r="70" spans="1:34" hidden="1" outlineLevel="1" x14ac:dyDescent="0.25">
      <c r="B70" s="105">
        <f>B$22</f>
        <v>6</v>
      </c>
      <c r="C70" s="108">
        <f t="shared" si="3"/>
        <v>78.280349999999999</v>
      </c>
      <c r="D70" s="107">
        <f>J$22</f>
        <v>0</v>
      </c>
      <c r="E70" s="108">
        <f t="shared" si="4"/>
        <v>2.0735999999999999</v>
      </c>
      <c r="F70" s="107">
        <f>R$22</f>
        <v>0</v>
      </c>
      <c r="G70" s="108">
        <f t="shared" si="5"/>
        <v>2.0735999999999999</v>
      </c>
      <c r="H70" s="107">
        <f>Z$22</f>
        <v>0</v>
      </c>
      <c r="I70" s="108">
        <f t="shared" si="6"/>
        <v>2.0735999999999999</v>
      </c>
      <c r="J70" s="107">
        <f>AH$22</f>
        <v>0</v>
      </c>
      <c r="K70" s="108">
        <f t="shared" si="7"/>
        <v>2.0735999999999999</v>
      </c>
      <c r="L70" s="107">
        <f>AP$22</f>
        <v>0</v>
      </c>
      <c r="M70" s="108">
        <f t="shared" si="8"/>
        <v>2.0735999999999999</v>
      </c>
    </row>
    <row r="71" spans="1:34" hidden="1" outlineLevel="1" x14ac:dyDescent="0.25">
      <c r="B71" s="105">
        <f>B$23</f>
        <v>2</v>
      </c>
      <c r="C71" s="108">
        <f t="shared" si="3"/>
        <v>-564.72437500000012</v>
      </c>
      <c r="D71" s="107">
        <f>J$23</f>
        <v>0</v>
      </c>
      <c r="E71" s="108">
        <f t="shared" si="4"/>
        <v>-8.6399999999999988</v>
      </c>
      <c r="F71" s="107">
        <f>R$23</f>
        <v>0</v>
      </c>
      <c r="G71" s="108">
        <f t="shared" si="5"/>
        <v>-8.6399999999999988</v>
      </c>
      <c r="H71" s="107">
        <f>Z$23</f>
        <v>0</v>
      </c>
      <c r="I71" s="108">
        <f t="shared" si="6"/>
        <v>-8.6399999999999988</v>
      </c>
      <c r="J71" s="107">
        <f>AH$23</f>
        <v>0</v>
      </c>
      <c r="K71" s="108">
        <f t="shared" si="7"/>
        <v>-8.6399999999999988</v>
      </c>
      <c r="L71" s="107">
        <f>AP$23</f>
        <v>0</v>
      </c>
      <c r="M71" s="108">
        <f t="shared" si="8"/>
        <v>-8.6399999999999988</v>
      </c>
    </row>
    <row r="72" spans="1:34" hidden="1" outlineLevel="1" x14ac:dyDescent="0.25"/>
    <row r="73" spans="1:34" hidden="1" outlineLevel="1" x14ac:dyDescent="0.25">
      <c r="B73" s="105">
        <v>1</v>
      </c>
      <c r="C73" s="108">
        <f>-(IFERROR(VLOOKUP($B73,$B66:$C71,2,0),0)+IFERROR(VLOOKUP($B73,$D66:$E71,2,0),0)+IFERROR(VLOOKUP($B73,$F66:$G71,2,0),0)+IFERROR(VLOOKUP($B73,$H66:$I71,2,0),0)+IFERROR(VLOOKUP($B73,$J66:$K71,2,0),0)+IFERROR(VLOOKUP($B73,$L66:$M71,2,0),0)+IFERROR(VLOOKUP($B73,$N66:$O71,2,0),0)+IFERROR(VLOOKUP($B73,$P66:$Q71,2,0),0)+IFERROR(VLOOKUP($B73,$R66:$S71,2,0),0))</f>
        <v>-564.72437500000012</v>
      </c>
      <c r="E73" s="109"/>
      <c r="F73" s="109"/>
      <c r="G73" s="106"/>
      <c r="H73" s="106"/>
      <c r="I73" s="106"/>
      <c r="J73" s="106"/>
      <c r="K73" s="106"/>
      <c r="L73" s="106"/>
      <c r="M73" s="106"/>
      <c r="N73" s="106"/>
      <c r="O73" s="110"/>
      <c r="P73" s="110"/>
      <c r="Q73" s="110"/>
      <c r="R73" s="110"/>
      <c r="S73" s="110"/>
      <c r="T73" s="110"/>
      <c r="U73" s="110"/>
      <c r="V73" s="110"/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</row>
    <row r="74" spans="1:34" hidden="1" outlineLevel="1" x14ac:dyDescent="0.25">
      <c r="B74" s="105">
        <v>2</v>
      </c>
      <c r="C74" s="108">
        <f>-(IFERROR(VLOOKUP($B74,$B66:$C71,2,0),0)+IFERROR(VLOOKUP($B74,$D66:$E71,2,0),0)+IFERROR(VLOOKUP($B74,$F66:$G71,2,0),0)+IFERROR(VLOOKUP($B74,$H66:$I71,2,0),0)+IFERROR(VLOOKUP($B74,$J66:$K71,2,0),0)+IFERROR(VLOOKUP($B74,$L66:$M71,2,0),0)+IFERROR(VLOOKUP($B74,$N66:$O71,2,0),0)+IFERROR(VLOOKUP($B74,$P66:$Q71,2,0),0)+IFERROR(VLOOKUP($B74,$R66:$S71,2,0),0))</f>
        <v>564.72437500000012</v>
      </c>
      <c r="E74" s="110"/>
      <c r="F74" s="110"/>
      <c r="G74" s="110"/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</row>
    <row r="75" spans="1:34" hidden="1" outlineLevel="1" x14ac:dyDescent="0.25">
      <c r="B75" s="105">
        <v>3</v>
      </c>
      <c r="C75" s="108">
        <f>-(IFERROR(VLOOKUP($B75,$B66:$C71,2,0),0)+IFERROR(VLOOKUP($B75,$D66:$E71,2,0),0)+IFERROR(VLOOKUP($B75,$F66:$G71,2,0),0)+IFERROR(VLOOKUP($B75,$H66:$I71,2,0),0)+IFERROR(VLOOKUP($B75,$J66:$K71,2,0),0)+IFERROR(VLOOKUP($B75,$L66:$M71,2,0),0)+IFERROR(VLOOKUP($B75,$N66:$O71,2,0),0)+IFERROR(VLOOKUP($B75,$P66:$Q71,2,0),0)+IFERROR(VLOOKUP($B75,$R66:$S71,2,0),0))</f>
        <v>0</v>
      </c>
      <c r="E75" s="110"/>
      <c r="F75" s="325" t="s">
        <v>37</v>
      </c>
      <c r="G75" s="325"/>
      <c r="H75" s="325"/>
      <c r="I75" s="325"/>
      <c r="J75" s="325"/>
      <c r="K75" s="325"/>
      <c r="L75" s="325"/>
      <c r="M75" s="325"/>
      <c r="N75" s="325"/>
      <c r="O75" s="325"/>
      <c r="P75" s="325"/>
      <c r="Q75" s="325"/>
      <c r="R75" s="325"/>
      <c r="S75" s="325"/>
      <c r="T75" s="325"/>
      <c r="U75" s="325"/>
      <c r="V75" s="325"/>
      <c r="W75" s="111"/>
      <c r="X75" s="111"/>
      <c r="Y75" s="111"/>
      <c r="Z75" s="111"/>
      <c r="AA75" s="111"/>
      <c r="AB75" s="110"/>
      <c r="AC75" s="110"/>
      <c r="AD75" s="110"/>
      <c r="AE75" s="110"/>
      <c r="AF75" s="110"/>
      <c r="AG75" s="110"/>
      <c r="AH75" s="110"/>
    </row>
    <row r="76" spans="1:34" hidden="1" outlineLevel="1" x14ac:dyDescent="0.25">
      <c r="B76" s="105">
        <v>4</v>
      </c>
      <c r="C76" s="108">
        <f>-(IFERROR(VLOOKUP($B76,$B66:$C71,2,0),0)+IFERROR(VLOOKUP($B76,$D66:$E71,2,0),0)+IFERROR(VLOOKUP($B76,$F66:$G71,2,0),0)+IFERROR(VLOOKUP($B76,$H66:$I71,2,0),0)+IFERROR(VLOOKUP($B76,$J66:$K71,2,0),0)+IFERROR(VLOOKUP($B76,$L66:$M71,2,0),0)+IFERROR(VLOOKUP($B76,$N66:$O71,2,0),0)+IFERROR(VLOOKUP($B76,$P66:$Q71,2,0),0)+IFERROR(VLOOKUP($B76,$R66:$S71,2,0),0))</f>
        <v>-78.280349999999999</v>
      </c>
      <c r="E76" s="110"/>
      <c r="F76" s="110"/>
      <c r="G76" s="326" t="s">
        <v>38</v>
      </c>
      <c r="H76" s="326"/>
      <c r="I76" s="326"/>
      <c r="J76" s="326"/>
      <c r="K76" s="326"/>
      <c r="L76" s="326"/>
      <c r="M76" s="110"/>
      <c r="O76" s="110"/>
      <c r="P76" s="327" t="s">
        <v>39</v>
      </c>
      <c r="Q76" s="327"/>
      <c r="R76" s="327"/>
      <c r="S76" s="327"/>
      <c r="T76" s="327"/>
      <c r="U76" s="327"/>
      <c r="AE76" s="110"/>
      <c r="AF76" s="110"/>
      <c r="AG76" s="110"/>
      <c r="AH76" s="110"/>
    </row>
    <row r="77" spans="1:34" hidden="1" outlineLevel="1" x14ac:dyDescent="0.25">
      <c r="B77" s="105">
        <v>5</v>
      </c>
      <c r="C77" s="108">
        <f>-(IFERROR(VLOOKUP($B77,$B66:$C71,2,0),0)+IFERROR(VLOOKUP($B77,$D66:$E71,2,0),0)+IFERROR(VLOOKUP($B77,$F66:$G71,2,0),0)+IFERROR(VLOOKUP($B77,$H66:$I71,2,0),0)+IFERROR(VLOOKUP($B77,$J66:$K71,2,0),0)+IFERROR(VLOOKUP($B77,$L66:$M71,2,0),0)+IFERROR(VLOOKUP($B77,$N66:$O71,2,0),0)+IFERROR(VLOOKUP($B77,$P66:$Q71,2,0),0)+IFERROR(VLOOKUP($B77,$R66:$S71,2,0),0))</f>
        <v>0</v>
      </c>
      <c r="E77" s="110"/>
      <c r="F77" s="110"/>
      <c r="G77" s="112">
        <v>6</v>
      </c>
      <c r="H77" s="112">
        <v>5</v>
      </c>
      <c r="I77" s="112">
        <v>4</v>
      </c>
      <c r="J77" s="112">
        <v>3</v>
      </c>
      <c r="K77" s="112">
        <v>2</v>
      </c>
      <c r="L77" s="112">
        <v>1</v>
      </c>
      <c r="M77" s="110"/>
      <c r="O77" s="110"/>
      <c r="P77" s="112">
        <v>6</v>
      </c>
      <c r="Q77" s="112">
        <v>5</v>
      </c>
      <c r="R77" s="112">
        <v>4</v>
      </c>
      <c r="S77" s="112">
        <v>3</v>
      </c>
      <c r="T77" s="112">
        <v>2</v>
      </c>
      <c r="U77" s="112">
        <v>1</v>
      </c>
    </row>
    <row r="78" spans="1:34" hidden="1" outlineLevel="1" x14ac:dyDescent="0.25">
      <c r="B78" s="105">
        <v>6</v>
      </c>
      <c r="C78" s="108">
        <f>-(IFERROR(VLOOKUP($B78,$B66:$C71,2,0),0)+IFERROR(VLOOKUP($B78,$D66:$E71,2,0),0)+IFERROR(VLOOKUP($B78,$F66:$G71,2,0),0)+IFERROR(VLOOKUP($B78,$H66:$I71,2,0),0)+IFERROR(VLOOKUP($B78,$J66:$K71,2,0),0)+IFERROR(VLOOKUP($B78,$L66:$M71,2,0),0)+IFERROR(VLOOKUP($B78,$N66:$O71,2,0),0)+IFERROR(VLOOKUP($B78,$P66:$Q71,2,0),0)+IFERROR(VLOOKUP($B78,$R66:$S71,2,0),0))</f>
        <v>-78.280349999999999</v>
      </c>
      <c r="E78" s="110"/>
      <c r="F78" s="105">
        <v>1</v>
      </c>
      <c r="G78" s="113" t="e">
        <f t="array" ref="G78:G84">MMULT(MINVERSE($C$26:$I$32),$C73:$C79)</f>
        <v>#NUM!</v>
      </c>
      <c r="H78" s="113" t="e">
        <f t="array" ref="H78:H83">MMULT(MINVERSE($C$26:$H$31),$C73:$C78)</f>
        <v>#NUM!</v>
      </c>
      <c r="I78" s="113" t="e">
        <f t="array" ref="I78:I82">MMULT(MINVERSE($C$26:$G$30),$C73:$C77)</f>
        <v>#NUM!</v>
      </c>
      <c r="J78" s="113">
        <f t="array" ref="J78:J81">MMULT(MINVERSE($C$26:$F$29),$C73:$C76)</f>
        <v>2.6865443394426225E+20</v>
      </c>
      <c r="K78" s="113">
        <f t="array" ref="K78:K80">MMULT(MINVERSE($C$26:$E$28),$C73:$C75)</f>
        <v>-12141.574062500002</v>
      </c>
      <c r="L78" s="113">
        <f t="array" ref="L78:L79">MMULT(MINVERSE($C$26:$D$27),$C73:$C74)</f>
        <v>-12141.574062500002</v>
      </c>
      <c r="M78" s="110"/>
      <c r="O78" s="105">
        <v>1</v>
      </c>
      <c r="P78" s="115" t="e">
        <f t="array" ref="P78:P88">MMULT(MINVERSE($C$26:$M$36),$C73:$C83)</f>
        <v>#NUM!</v>
      </c>
      <c r="Q78" s="115" t="e">
        <f t="array" ref="Q78:Q87">MMULT(MINVERSE($C$26:$L$35),$C73:$C82)</f>
        <v>#NUM!</v>
      </c>
      <c r="R78" s="115" t="e">
        <f t="array" ref="R78:R86">MMULT(MINVERSE($C$26:$K$34),$C73:$C81)</f>
        <v>#NUM!</v>
      </c>
      <c r="S78" s="115" t="e">
        <f t="array" ref="S78:S85">MMULT(MINVERSE($C$26:$J$33),$C73:$C80)</f>
        <v>#NUM!</v>
      </c>
      <c r="T78" s="116"/>
      <c r="U78" s="116"/>
      <c r="V78" s="110"/>
    </row>
    <row r="79" spans="1:34" hidden="1" outlineLevel="1" x14ac:dyDescent="0.25">
      <c r="B79" s="105">
        <v>7</v>
      </c>
      <c r="C79" s="108">
        <f>-(IFERROR(VLOOKUP($B79,$B66:$C71,2,0),0)+IFERROR(VLOOKUP($B79,$D66:$E71,2,0),0)+IFERROR(VLOOKUP($B79,$F66:$G71,2,0),0)+IFERROR(VLOOKUP($B79,$H66:$I71,2,0),0)+IFERROR(VLOOKUP($B79,$J66:$K71,2,0),0)+IFERROR(VLOOKUP($B79,$L66:$M71,2,0),0)+IFERROR(VLOOKUP($B79,$N66:$O71,2,0),0)+IFERROR(VLOOKUP($B79,$P66:$Q71,2,0),0)+IFERROR(VLOOKUP($B79,$R66:$S71,2,0),0))</f>
        <v>0</v>
      </c>
      <c r="E79" s="110"/>
      <c r="F79" s="105">
        <v>2</v>
      </c>
      <c r="G79" s="114" t="e">
        <v>#NUM!</v>
      </c>
      <c r="H79" s="114" t="e">
        <v>#NUM!</v>
      </c>
      <c r="I79" s="114" t="e">
        <v>#NUM!</v>
      </c>
      <c r="J79" s="114">
        <v>2.6865443394426225E+20</v>
      </c>
      <c r="K79" s="114">
        <v>12141.574062500003</v>
      </c>
      <c r="L79" s="114">
        <v>12141.574062500003</v>
      </c>
      <c r="M79" s="110"/>
      <c r="O79" s="105">
        <v>2</v>
      </c>
      <c r="P79" s="116" t="e">
        <v>#NUM!</v>
      </c>
      <c r="Q79" s="116" t="e">
        <v>#NUM!</v>
      </c>
      <c r="R79" s="116" t="e">
        <v>#NUM!</v>
      </c>
      <c r="S79" s="116" t="e">
        <v>#NUM!</v>
      </c>
      <c r="T79" s="116"/>
      <c r="U79" s="116"/>
    </row>
    <row r="80" spans="1:34" hidden="1" outlineLevel="1" x14ac:dyDescent="0.25">
      <c r="B80" s="105">
        <v>8</v>
      </c>
      <c r="C80" s="108">
        <f>-(IFERROR(VLOOKUP($B80,$B66:$C71,2,0),0)+IFERROR(VLOOKUP($B80,$D66:$E71,2,0),0)+IFERROR(VLOOKUP($B80,$F66:$G71,2,0),0)+IFERROR(VLOOKUP($B80,$H66:$I71,2,0),0)+IFERROR(VLOOKUP($B80,$J66:$K71,2,0),0)+IFERROR(VLOOKUP($B80,$L66:$M71,2,0),0)+IFERROR(VLOOKUP($B80,$N66:$O71,2,0),0)+IFERROR(VLOOKUP($B80,$P66:$Q71,2,0),0)+IFERROR(VLOOKUP($B80,$R66:$S71,2,0),0))</f>
        <v>0</v>
      </c>
      <c r="E80" s="110"/>
      <c r="F80" s="105">
        <v>3</v>
      </c>
      <c r="G80" s="114" t="e">
        <v>#NUM!</v>
      </c>
      <c r="H80" s="114" t="e">
        <v>#NUM!</v>
      </c>
      <c r="I80" s="114" t="e">
        <v>#NUM!</v>
      </c>
      <c r="J80" s="114">
        <v>0</v>
      </c>
      <c r="K80" s="114">
        <v>0</v>
      </c>
      <c r="L80" s="114"/>
      <c r="M80" s="110"/>
      <c r="O80" s="105">
        <v>3</v>
      </c>
      <c r="P80" s="116" t="e">
        <v>#NUM!</v>
      </c>
      <c r="Q80" s="116" t="e">
        <v>#NUM!</v>
      </c>
      <c r="R80" s="116" t="e">
        <v>#NUM!</v>
      </c>
      <c r="S80" s="116" t="e">
        <v>#NUM!</v>
      </c>
      <c r="T80" s="116"/>
      <c r="U80" s="116"/>
    </row>
    <row r="81" spans="1:24" hidden="1" outlineLevel="1" x14ac:dyDescent="0.25">
      <c r="B81" s="105">
        <v>9</v>
      </c>
      <c r="C81" s="108">
        <f>-(IFERROR(VLOOKUP($B81,$B66:$C71,2,0),0)+IFERROR(VLOOKUP($B81,$D66:$E71,2,0),0)+IFERROR(VLOOKUP($B81,$F66:$G71,2,0),0)+IFERROR(VLOOKUP($B81,$H66:$I71,2,0),0)+IFERROR(VLOOKUP($B81,$J66:$K71,2,0),0)+IFERROR(VLOOKUP($B81,$L66:$M71,2,0),0)+IFERROR(VLOOKUP($B81,$N66:$O71,2,0),0)+IFERROR(VLOOKUP($B81,$P66:$Q71,2,0),0)+IFERROR(VLOOKUP($B81,$R66:$S71,2,0),0))</f>
        <v>0</v>
      </c>
      <c r="E81" s="110" t="s">
        <v>40</v>
      </c>
      <c r="F81" s="105">
        <v>4</v>
      </c>
      <c r="G81" s="114" t="e">
        <v>#NUM!</v>
      </c>
      <c r="H81" s="114" t="e">
        <v>#NUM!</v>
      </c>
      <c r="I81" s="114" t="e">
        <v>#NUM!</v>
      </c>
      <c r="J81" s="114">
        <v>-1.1552140659603276E+22</v>
      </c>
      <c r="K81" s="114"/>
      <c r="L81" s="114"/>
      <c r="M81" s="110"/>
      <c r="O81" s="105">
        <v>4</v>
      </c>
      <c r="P81" s="116" t="e">
        <v>#NUM!</v>
      </c>
      <c r="Q81" s="116" t="e">
        <v>#NUM!</v>
      </c>
      <c r="R81" s="116" t="e">
        <v>#NUM!</v>
      </c>
      <c r="S81" s="116" t="e">
        <v>#NUM!</v>
      </c>
      <c r="T81" s="116"/>
      <c r="U81" s="116"/>
    </row>
    <row r="82" spans="1:24" hidden="1" outlineLevel="1" x14ac:dyDescent="0.25">
      <c r="B82" s="105">
        <v>10</v>
      </c>
      <c r="C82" s="108">
        <f>-(IFERROR(VLOOKUP($B82,$B66:$C71,2,0),0)+IFERROR(VLOOKUP($B82,$D66:$E71,2,0),0)+IFERROR(VLOOKUP($B82,$F66:$G71,2,0),0)+IFERROR(VLOOKUP($B82,$H66:$I71,2,0),0)+IFERROR(VLOOKUP($B82,$J66:$K71,2,0),0)+IFERROR(VLOOKUP($B82,$L66:$M71,2,0),0)+IFERROR(VLOOKUP($B82,$N66:$O71,2,0),0)+IFERROR(VLOOKUP($B82,$P66:$Q71,2,0),0)+IFERROR(VLOOKUP($B82,$R66:$S71,2,0),0))</f>
        <v>0</v>
      </c>
      <c r="F82" s="105">
        <v>5</v>
      </c>
      <c r="G82" s="114" t="e">
        <v>#NUM!</v>
      </c>
      <c r="H82" s="114" t="e">
        <v>#NUM!</v>
      </c>
      <c r="I82" s="114" t="e">
        <v>#NUM!</v>
      </c>
      <c r="J82" s="114"/>
      <c r="K82" s="114"/>
      <c r="L82" s="114"/>
      <c r="M82" s="110"/>
      <c r="O82" s="105">
        <v>5</v>
      </c>
      <c r="P82" s="116" t="e">
        <v>#NUM!</v>
      </c>
      <c r="Q82" s="116" t="e">
        <v>#NUM!</v>
      </c>
      <c r="R82" s="116" t="e">
        <v>#NUM!</v>
      </c>
      <c r="S82" s="116" t="e">
        <v>#NUM!</v>
      </c>
      <c r="T82" s="116"/>
      <c r="U82" s="116"/>
    </row>
    <row r="83" spans="1:24" hidden="1" outlineLevel="1" x14ac:dyDescent="0.25">
      <c r="B83" s="105">
        <v>11</v>
      </c>
      <c r="C83" s="108">
        <f>-(IFERROR(VLOOKUP($B83,$B66:$C71,2,0),0)+IFERROR(VLOOKUP($B83,$D66:$E71,2,0),0)+IFERROR(VLOOKUP($B83,$F66:$G71,2,0),0)+IFERROR(VLOOKUP($B83,$H66:$I71,2,0),0)+IFERROR(VLOOKUP($B83,$J66:$K71,2,0),0)+IFERROR(VLOOKUP($B83,$L66:$M71,2,0),0)+IFERROR(VLOOKUP($B83,$N66:$O71,2,0),0)+IFERROR(VLOOKUP($B83,$P66:$Q71,2,0),0)+IFERROR(VLOOKUP($B83,$R66:$S71,2,0),0))</f>
        <v>0</v>
      </c>
      <c r="E83" s="110"/>
      <c r="F83" s="105">
        <v>6</v>
      </c>
      <c r="G83" s="114" t="e">
        <v>#NUM!</v>
      </c>
      <c r="H83" s="114" t="e">
        <v>#NUM!</v>
      </c>
      <c r="I83" s="114"/>
      <c r="J83" s="114"/>
      <c r="K83" s="114"/>
      <c r="L83" s="114"/>
      <c r="M83" s="110"/>
      <c r="N83" s="110" t="s">
        <v>40</v>
      </c>
      <c r="O83" s="105">
        <v>6</v>
      </c>
      <c r="P83" s="116" t="e">
        <v>#NUM!</v>
      </c>
      <c r="Q83" s="116" t="e">
        <v>#NUM!</v>
      </c>
      <c r="R83" s="116" t="e">
        <v>#NUM!</v>
      </c>
      <c r="S83" s="116" t="e">
        <v>#NUM!</v>
      </c>
      <c r="T83" s="116"/>
      <c r="U83" s="116"/>
    </row>
    <row r="84" spans="1:24" hidden="1" outlineLevel="1" x14ac:dyDescent="0.25">
      <c r="B84" s="105">
        <v>12</v>
      </c>
      <c r="C84" s="108">
        <f>-(IFERROR(VLOOKUP($B84,$B66:$C71,2,0),0)+IFERROR(VLOOKUP($B84,$D66:$E71,2,0),0)+IFERROR(VLOOKUP($B84,$F66:$G71,2,0),0)+IFERROR(VLOOKUP($B84,$H66:$I71,2,0),0)+IFERROR(VLOOKUP($B84,$J66:$K71,2,0),0)+IFERROR(VLOOKUP($B84,$L66:$M71,2,0),0)+IFERROR(VLOOKUP($B84,$N66:$O71,2,0),0)+IFERROR(VLOOKUP($B84,$P66:$Q71,2,0),0)+IFERROR(VLOOKUP($B84,$R66:$S71,2,0),0))</f>
        <v>0</v>
      </c>
      <c r="E84" s="110"/>
      <c r="F84" s="105">
        <v>7</v>
      </c>
      <c r="G84" s="114" t="e">
        <v>#NUM!</v>
      </c>
      <c r="H84" s="114"/>
      <c r="I84" s="114"/>
      <c r="J84" s="114"/>
      <c r="K84" s="114"/>
      <c r="L84" s="114"/>
      <c r="M84" s="110"/>
      <c r="O84" s="105">
        <v>7</v>
      </c>
      <c r="P84" s="116" t="e">
        <v>#NUM!</v>
      </c>
      <c r="Q84" s="116" t="e">
        <v>#NUM!</v>
      </c>
      <c r="R84" s="116" t="e">
        <v>#NUM!</v>
      </c>
      <c r="S84" s="116" t="e">
        <v>#NUM!</v>
      </c>
      <c r="T84" s="116"/>
      <c r="U84" s="116"/>
    </row>
    <row r="85" spans="1:24" hidden="1" outlineLevel="1" x14ac:dyDescent="0.25">
      <c r="B85" s="105">
        <v>13</v>
      </c>
      <c r="C85" s="108">
        <f>-(IFERROR(VLOOKUP($B85,$B66:$C71,2,0),0)+IFERROR(VLOOKUP($B85,$D66:$E71,2,0),0)+IFERROR(VLOOKUP($B85,$F66:$G71,2,0),0)+IFERROR(VLOOKUP($B85,$H66:$I71,2,0),0)+IFERROR(VLOOKUP($B85,$J66:$K71,2,0),0)+IFERROR(VLOOKUP($B85,$L66:$M71,2,0),0)+IFERROR(VLOOKUP($B85,$N66:$O71,2,0),0)+IFERROR(VLOOKUP($B85,$P66:$Q71,2,0),0)+IFERROR(VLOOKUP($B85,$R66:$S71,2,0),0))</f>
        <v>0</v>
      </c>
      <c r="M85" s="110"/>
      <c r="O85" s="105">
        <v>8</v>
      </c>
      <c r="P85" s="116" t="e">
        <v>#NUM!</v>
      </c>
      <c r="Q85" s="116" t="e">
        <v>#NUM!</v>
      </c>
      <c r="R85" s="116" t="e">
        <v>#NUM!</v>
      </c>
      <c r="S85" s="116" t="e">
        <v>#NUM!</v>
      </c>
      <c r="T85" s="116"/>
      <c r="U85" s="116"/>
    </row>
    <row r="86" spans="1:24" hidden="1" outlineLevel="1" x14ac:dyDescent="0.25">
      <c r="B86" s="105">
        <v>14</v>
      </c>
      <c r="C86" s="108">
        <f>-(IFERROR(VLOOKUP($B86,$B66:$C71,2,0),0)+IFERROR(VLOOKUP($B86,$D66:$E71,2,0),0)+IFERROR(VLOOKUP($B86,$F66:$G71,2,0),0)+IFERROR(VLOOKUP($B86,$H66:$I71,2,0),0)+IFERROR(VLOOKUP($B86,$J66:$K71,2,0),0)+IFERROR(VLOOKUP($B86,$L66:$M71,2,0),0)+IFERROR(VLOOKUP($B86,$N66:$O71,2,0),0)+IFERROR(VLOOKUP($B86,$P66:$Q71,2,0),0)+IFERROR(VLOOKUP($B86,$R66:$S71,2,0),0))</f>
        <v>0</v>
      </c>
      <c r="M86" s="110"/>
      <c r="O86" s="105">
        <v>9</v>
      </c>
      <c r="P86" s="116" t="e">
        <v>#NUM!</v>
      </c>
      <c r="Q86" s="116" t="e">
        <v>#NUM!</v>
      </c>
      <c r="R86" s="116" t="e">
        <v>#NUM!</v>
      </c>
      <c r="S86" s="116"/>
      <c r="T86" s="116"/>
      <c r="U86" s="116"/>
    </row>
    <row r="87" spans="1:24" hidden="1" outlineLevel="1" x14ac:dyDescent="0.25">
      <c r="A87" s="68" t="s">
        <v>41</v>
      </c>
      <c r="B87" s="105">
        <v>15</v>
      </c>
      <c r="C87" s="108">
        <f>-(IFERROR(VLOOKUP($B87,$B66:$C71,2,0),0)+IFERROR(VLOOKUP($B87,$D66:$E71,2,0),0)+IFERROR(VLOOKUP($B87,$F66:$G71,2,0),0)+IFERROR(VLOOKUP($B87,$H66:$I71,2,0),0)+IFERROR(VLOOKUP($B87,$J66:$K71,2,0),0)+IFERROR(VLOOKUP($B87,$L66:$M71,2,0),0)+IFERROR(VLOOKUP($B87,$N66:$O71,2,0),0)+IFERROR(VLOOKUP($B87,$P66:$Q71,2,0),0)+IFERROR(VLOOKUP($B87,$R66:$S71,2,0),0))</f>
        <v>0</v>
      </c>
      <c r="E87" s="110"/>
      <c r="F87" s="110"/>
      <c r="G87" s="324" t="s">
        <v>42</v>
      </c>
      <c r="H87" s="324"/>
      <c r="I87" s="324"/>
      <c r="J87" s="324"/>
      <c r="K87" s="324"/>
      <c r="L87" s="324"/>
      <c r="M87" s="110"/>
      <c r="O87" s="105">
        <v>10</v>
      </c>
      <c r="P87" s="116" t="e">
        <v>#NUM!</v>
      </c>
      <c r="Q87" s="116" t="e">
        <v>#NUM!</v>
      </c>
      <c r="R87" s="116"/>
      <c r="S87" s="116"/>
      <c r="T87" s="116"/>
      <c r="U87" s="116"/>
    </row>
    <row r="88" spans="1:24" hidden="1" outlineLevel="1" x14ac:dyDescent="0.25">
      <c r="B88" s="105">
        <v>16</v>
      </c>
      <c r="C88" s="108">
        <f>-(IFERROR(VLOOKUP($B88,$B66:$C71,2,0),0)+IFERROR(VLOOKUP($B88,$D66:$E71,2,0),0)+IFERROR(VLOOKUP($B88,$F66:$G71,2,0),0)+IFERROR(VLOOKUP($B88,$H66:$I71,2,0),0)+IFERROR(VLOOKUP($B88,$J66:$K71,2,0),0)+IFERROR(VLOOKUP($B88,$L66:$M71,2,0),0)+IFERROR(VLOOKUP($B88,$N66:$O71,2,0),0)+IFERROR(VLOOKUP($B88,$P66:$Q71,2,0),0)+IFERROR(VLOOKUP($B88,$R66:$S71,2,0),0))</f>
        <v>0</v>
      </c>
      <c r="E88" s="110"/>
      <c r="F88" s="110"/>
      <c r="G88" s="112">
        <v>6</v>
      </c>
      <c r="H88" s="112">
        <v>5</v>
      </c>
      <c r="I88" s="112">
        <v>4</v>
      </c>
      <c r="J88" s="112">
        <v>3</v>
      </c>
      <c r="K88" s="112">
        <v>2</v>
      </c>
      <c r="L88" s="112">
        <v>1</v>
      </c>
      <c r="M88" s="110"/>
      <c r="O88" s="105">
        <v>11</v>
      </c>
      <c r="P88" s="116" t="e">
        <v>#NUM!</v>
      </c>
      <c r="Q88" s="116"/>
      <c r="R88" s="116"/>
      <c r="S88" s="116"/>
      <c r="T88" s="116"/>
      <c r="U88" s="116"/>
    </row>
    <row r="89" spans="1:24" hidden="1" outlineLevel="1" x14ac:dyDescent="0.25">
      <c r="B89" s="105">
        <v>17</v>
      </c>
      <c r="C89" s="108">
        <f>-(IFERROR(VLOOKUP($B89,$B66:$C71,2,0),0)+IFERROR(VLOOKUP($B89,$D66:$E71,2,0),0)+IFERROR(VLOOKUP($B89,$F66:$G71,2,0),0)+IFERROR(VLOOKUP($B89,$H66:$I71,2,0),0)+IFERROR(VLOOKUP($B89,$J66:$K71,2,0),0)+IFERROR(VLOOKUP($B89,$L66:$M71,2,0),0)+IFERROR(VLOOKUP($B89,$N66:$O71,2,0),0)+IFERROR(VLOOKUP($B89,$P66:$Q71,2,0),0)+IFERROR(VLOOKUP($B89,$R66:$S71,2,0),0))</f>
        <v>0</v>
      </c>
      <c r="E89" s="110"/>
      <c r="F89" s="105">
        <v>1</v>
      </c>
      <c r="G89" s="113" t="e">
        <f t="array" ref="G89:G97">MMULT(MINVERSE($C$26:$K$34),$C73:$C81)</f>
        <v>#NUM!</v>
      </c>
      <c r="H89" s="113" t="e">
        <f t="array" ref="H89:H96">MMULT(MINVERSE($C$26:$J$33),$C73:$C80)</f>
        <v>#NUM!</v>
      </c>
      <c r="I89" s="113" t="e">
        <f t="array" ref="I89:I95">MMULT(MINVERSE($C$26:$I$32),$C73:$C79)</f>
        <v>#NUM!</v>
      </c>
      <c r="J89" s="113" t="e">
        <f t="array" ref="J89:J94">MMULT(MINVERSE($C$26:$H$31),$C73:$C78)</f>
        <v>#NUM!</v>
      </c>
      <c r="K89" s="113" t="e">
        <f t="array" ref="K89:K93">MMULT(MINVERSE($C$26:$G$30),$C73:$C77)</f>
        <v>#NUM!</v>
      </c>
      <c r="L89" s="113"/>
      <c r="M89" s="110"/>
    </row>
    <row r="90" spans="1:24" hidden="1" outlineLevel="1" x14ac:dyDescent="0.25">
      <c r="B90" s="105">
        <v>18</v>
      </c>
      <c r="C90" s="108">
        <f>-(IFERROR(VLOOKUP($B90,$B66:$C71,2,0),0)+IFERROR(VLOOKUP($B90,$D66:$E71,2,0),0)+IFERROR(VLOOKUP($B90,$F66:$G71,2,0),0)+IFERROR(VLOOKUP($B90,$H66:$I71,2,0),0)+IFERROR(VLOOKUP($B90,$J66:$K71,2,0),0)+IFERROR(VLOOKUP($B90,$L66:$M71,2,0),0)+IFERROR(VLOOKUP($B90,$N66:$O71,2,0),0)+IFERROR(VLOOKUP($B90,$P66:$Q71,2,0),0)+IFERROR(VLOOKUP($B90,$R66:$S71,2,0),0))</f>
        <v>0</v>
      </c>
      <c r="E90" s="110"/>
      <c r="F90" s="105">
        <v>2</v>
      </c>
      <c r="G90" s="114" t="e">
        <v>#NUM!</v>
      </c>
      <c r="H90" s="114" t="e">
        <v>#NUM!</v>
      </c>
      <c r="I90" s="114" t="e">
        <v>#NUM!</v>
      </c>
      <c r="J90" s="114" t="e">
        <v>#NUM!</v>
      </c>
      <c r="K90" s="114" t="e">
        <v>#NUM!</v>
      </c>
      <c r="L90" s="114"/>
      <c r="M90" s="110"/>
      <c r="N90" s="110"/>
      <c r="O90" s="110"/>
      <c r="P90" s="110"/>
    </row>
    <row r="91" spans="1:24" hidden="1" outlineLevel="1" x14ac:dyDescent="0.25">
      <c r="B91" s="105">
        <v>19</v>
      </c>
      <c r="C91" s="108">
        <f>-(IFERROR(VLOOKUP($B91,$B66:$C71,2,0),0)+IFERROR(VLOOKUP($B91,$D66:$E71,2,0),0)+IFERROR(VLOOKUP($B91,$F66:$G71,2,0),0)+IFERROR(VLOOKUP($B91,$H66:$I71,2,0),0)+IFERROR(VLOOKUP($B91,$J66:$K71,2,0),0)+IFERROR(VLOOKUP($B91,$L66:$M71,2,0),0)+IFERROR(VLOOKUP($B91,$N66:$O71,2,0),0)+IFERROR(VLOOKUP($B91,$P66:$Q71,2,0),0)+IFERROR(VLOOKUP($B91,$R66:$S71,2,0),0))</f>
        <v>0</v>
      </c>
      <c r="E91" s="110"/>
      <c r="F91" s="105">
        <v>3</v>
      </c>
      <c r="G91" s="114" t="e">
        <v>#NUM!</v>
      </c>
      <c r="H91" s="114" t="e">
        <v>#NUM!</v>
      </c>
      <c r="I91" s="114" t="e">
        <v>#NUM!</v>
      </c>
      <c r="J91" s="114" t="e">
        <v>#NUM!</v>
      </c>
      <c r="K91" s="114" t="e">
        <v>#NUM!</v>
      </c>
      <c r="L91" s="114"/>
      <c r="M91" s="110"/>
      <c r="N91" s="110"/>
      <c r="O91" s="110"/>
      <c r="P91" s="110"/>
    </row>
    <row r="92" spans="1:24" hidden="1" outlineLevel="1" x14ac:dyDescent="0.25">
      <c r="B92" s="105">
        <v>20</v>
      </c>
      <c r="C92" s="108">
        <f>-(IFERROR(VLOOKUP($B92,$B66:$C71,2,0),0)+IFERROR(VLOOKUP($B92,$D66:$E71,2,0),0)+IFERROR(VLOOKUP($B92,$F66:$G71,2,0),0)+IFERROR(VLOOKUP($B92,$H66:$I71,2,0),0)+IFERROR(VLOOKUP($B92,$J66:$K71,2,0),0)+IFERROR(VLOOKUP($B92,$L66:$M71,2,0),0)+IFERROR(VLOOKUP($B92,$N66:$O71,2,0),0)+IFERROR(VLOOKUP($B92,$P66:$Q71,2,0),0)+IFERROR(VLOOKUP($B92,$R66:$S71,2,0),0))</f>
        <v>0</v>
      </c>
      <c r="E92" s="110"/>
      <c r="F92" s="105">
        <v>4</v>
      </c>
      <c r="G92" s="114" t="e">
        <v>#NUM!</v>
      </c>
      <c r="H92" s="114" t="e">
        <v>#NUM!</v>
      </c>
      <c r="I92" s="114" t="e">
        <v>#NUM!</v>
      </c>
      <c r="J92" s="114" t="e">
        <v>#NUM!</v>
      </c>
      <c r="K92" s="114" t="e">
        <v>#NUM!</v>
      </c>
      <c r="L92" s="114"/>
      <c r="M92" s="110"/>
      <c r="N92" s="110"/>
      <c r="O92" s="110"/>
      <c r="Q92" s="110"/>
      <c r="R92" s="110"/>
      <c r="S92" s="110"/>
      <c r="T92" s="110"/>
      <c r="U92" s="110"/>
      <c r="V92" s="110"/>
      <c r="W92" s="110"/>
      <c r="X92" s="110"/>
    </row>
    <row r="93" spans="1:24" hidden="1" outlineLevel="1" x14ac:dyDescent="0.25">
      <c r="B93" s="105">
        <v>21</v>
      </c>
      <c r="C93" s="108">
        <f>-(IFERROR(VLOOKUP($B93,$B66:$C71,2,0),0)+IFERROR(VLOOKUP($B93,$D66:$E71,2,0),0)+IFERROR(VLOOKUP($B93,$F66:$G71,2,0),0)+IFERROR(VLOOKUP($B93,$H66:$I71,2,0),0)+IFERROR(VLOOKUP($B93,$J66:$K71,2,0),0)+IFERROR(VLOOKUP($B93,$L66:$M71,2,0),0)+IFERROR(VLOOKUP($B93,$N66:$O71,2,0),0)+IFERROR(VLOOKUP($B93,$P66:$Q71,2,0),0)+IFERROR(VLOOKUP($B93,$R66:$S71,2,0),0))</f>
        <v>0</v>
      </c>
      <c r="E93" s="110" t="s">
        <v>40</v>
      </c>
      <c r="F93" s="105">
        <v>5</v>
      </c>
      <c r="G93" s="114" t="e">
        <v>#NUM!</v>
      </c>
      <c r="H93" s="114" t="e">
        <v>#NUM!</v>
      </c>
      <c r="I93" s="114" t="e">
        <v>#NUM!</v>
      </c>
      <c r="J93" s="114" t="e">
        <v>#NUM!</v>
      </c>
      <c r="K93" s="114" t="e">
        <v>#NUM!</v>
      </c>
      <c r="L93" s="114"/>
      <c r="M93" s="110"/>
    </row>
    <row r="94" spans="1:24" hidden="1" outlineLevel="1" x14ac:dyDescent="0.25">
      <c r="F94" s="105">
        <v>6</v>
      </c>
      <c r="G94" s="114" t="e">
        <v>#NUM!</v>
      </c>
      <c r="H94" s="114" t="e">
        <v>#NUM!</v>
      </c>
      <c r="I94" s="114" t="e">
        <v>#NUM!</v>
      </c>
      <c r="J94" s="114" t="e">
        <v>#NUM!</v>
      </c>
      <c r="K94" s="114"/>
      <c r="L94" s="114"/>
      <c r="M94" s="110"/>
    </row>
    <row r="95" spans="1:24" hidden="1" outlineLevel="1" x14ac:dyDescent="0.25">
      <c r="E95" s="110"/>
      <c r="F95" s="105">
        <v>7</v>
      </c>
      <c r="G95" s="114" t="e">
        <v>#NUM!</v>
      </c>
      <c r="H95" s="114" t="e">
        <v>#NUM!</v>
      </c>
      <c r="I95" s="114" t="e">
        <v>#NUM!</v>
      </c>
      <c r="J95" s="114"/>
      <c r="K95" s="114"/>
      <c r="L95" s="114"/>
      <c r="M95" s="110"/>
    </row>
    <row r="96" spans="1:24" hidden="1" outlineLevel="1" x14ac:dyDescent="0.25">
      <c r="E96" s="110"/>
      <c r="F96" s="105">
        <v>8</v>
      </c>
      <c r="G96" s="114" t="e">
        <v>#NUM!</v>
      </c>
      <c r="H96" s="114" t="e">
        <v>#NUM!</v>
      </c>
      <c r="I96" s="114"/>
      <c r="J96" s="114"/>
      <c r="K96" s="114"/>
      <c r="L96" s="114"/>
      <c r="M96" s="110"/>
    </row>
    <row r="97" spans="1:16" hidden="1" outlineLevel="1" x14ac:dyDescent="0.25">
      <c r="E97" s="110"/>
      <c r="F97" s="105">
        <v>9</v>
      </c>
      <c r="G97" s="114" t="e">
        <v>#NUM!</v>
      </c>
      <c r="H97" s="114"/>
      <c r="I97" s="114"/>
      <c r="J97" s="114"/>
      <c r="K97" s="114"/>
      <c r="L97" s="114"/>
      <c r="M97" s="110"/>
    </row>
    <row r="98" spans="1:16" hidden="1" outlineLevel="1" x14ac:dyDescent="0.25">
      <c r="A98" s="117"/>
    </row>
    <row r="99" spans="1:16" s="119" customFormat="1" hidden="1" outlineLevel="1" x14ac:dyDescent="0.25">
      <c r="A99" s="118" t="s">
        <v>37</v>
      </c>
      <c r="C99" s="120"/>
    </row>
    <row r="100" spans="1:16" hidden="1" outlineLevel="1" x14ac:dyDescent="0.25">
      <c r="B100" s="316">
        <f t="shared" ref="B100:B106" si="9">B65</f>
        <v>1</v>
      </c>
      <c r="C100" s="317"/>
      <c r="D100" s="316">
        <f t="shared" ref="D100:D106" si="10">D65</f>
        <v>2</v>
      </c>
      <c r="E100" s="317"/>
      <c r="F100" s="316">
        <f t="shared" ref="F100:F106" si="11">F65</f>
        <v>3</v>
      </c>
      <c r="G100" s="317"/>
      <c r="H100" s="316">
        <f t="shared" ref="H100:H106" si="12">H65</f>
        <v>4</v>
      </c>
      <c r="I100" s="317"/>
      <c r="J100" s="316">
        <f t="shared" ref="J100:J106" si="13">J65</f>
        <v>5</v>
      </c>
      <c r="K100" s="317"/>
      <c r="L100" s="316">
        <f t="shared" ref="L100:L106" si="14">L65</f>
        <v>6</v>
      </c>
      <c r="M100" s="317"/>
    </row>
    <row r="101" spans="1:16" hidden="1" outlineLevel="1" x14ac:dyDescent="0.25">
      <c r="B101" s="105">
        <f t="shared" si="9"/>
        <v>3</v>
      </c>
      <c r="C101" s="108">
        <f>IF($Q$2=2,IFERROR(INDEX($G78:$L84,MATCH(B101,$F78:$F84,0),MATCH(INICIO!$C$78,$G77:$L77,0)),0),IF($Q$2=4,IFERROR(INDEX($P78:$U88,MATCH(B101,$O78:$O88,0),MATCH(INICIO!$C$78,$P77:$U77,0)),0),IFERROR(INDEX($G89:$L97,MATCH(B101,$F89:$F97,0),MATCH(INICIO!$C$78,$G88:$L88,0)),0)))</f>
        <v>0</v>
      </c>
      <c r="D101" s="105">
        <f t="shared" si="10"/>
        <v>0</v>
      </c>
      <c r="E101" s="108">
        <f>IF($Q$2=2,IFERROR(INDEX($G78:$L84,MATCH(D101,$F78:$F84,0),MATCH(INICIO!$C$78,$G77:$L77,0)),0),IF($Q$2=4,IFERROR(INDEX($P78:$U88,MATCH(D101,$O78:$O88,0),MATCH(INICIO!$C$78,$P77:$U77,0)),0),IFERROR(INDEX($G89:$L97,MATCH(D101,$F89:$F97,0),MATCH(INICIO!$C$78,$G88:$L88,0)),0)))</f>
        <v>0</v>
      </c>
      <c r="F101" s="105">
        <f t="shared" si="11"/>
        <v>0</v>
      </c>
      <c r="G101" s="108">
        <f>IF($Q$2=2,IFERROR(INDEX($G78:$L84,MATCH(F101,$F78:$F84,0),MATCH(INICIO!$C$78,$G77:$L77,0)),0),IF($Q$2=4,IFERROR(INDEX($P78:$U88,MATCH(F101,$O78:$O88,0),MATCH(INICIO!$C$78,$P77:$U77,0)),0),IFERROR(INDEX($G89:$L97,MATCH(F101,$F89:$F97,0),MATCH(INICIO!$C$78,$G88:$L88,0)),0)))</f>
        <v>0</v>
      </c>
      <c r="H101" s="105">
        <f t="shared" si="12"/>
        <v>0</v>
      </c>
      <c r="I101" s="108">
        <f>IF($Q$2=2,IFERROR(INDEX($G78:$L84,MATCH(H101,$F78:$F84,0),MATCH(INICIO!$C$78,$G77:$L77,0)),0),IF($Q$2=4,IFERROR(INDEX($P78:$U88,MATCH(H101,$O78:$O88,0),MATCH(INICIO!$C$78,$P77:$U77,0)),0),IFERROR(INDEX($G89:$L97,MATCH(H101,$F89:$F97,0),MATCH(INICIO!$C$78,$G88:$L88,0)),0)))</f>
        <v>0</v>
      </c>
      <c r="J101" s="105">
        <f t="shared" si="13"/>
        <v>0</v>
      </c>
      <c r="K101" s="108">
        <f>IF($Q$2=2,IFERROR(INDEX($G78:$L84,MATCH(J101,$F78:$F84,0),MATCH(INICIO!$C$78,$G77:$L77,0)),0),IF($Q$2=4,IFERROR(INDEX($P78:$U88,MATCH(J101,$O78:$O88,0),MATCH(INICIO!$C$78,$P77:$U77,0)),0),IFERROR(INDEX($G89:$L97,MATCH(J101,$F89:$F97,0),MATCH(INICIO!$C$78,$G88:$L88,0)),0)))</f>
        <v>0</v>
      </c>
      <c r="L101" s="105">
        <f t="shared" si="14"/>
        <v>0</v>
      </c>
      <c r="M101" s="108">
        <f>IF($Q$2=2,IFERROR(INDEX($G78:$L84,MATCH(L101,$F78:$F84,0),MATCH(INICIO!$C$78,$G77:$L77,0)),0),IF($Q$2=4,IFERROR(INDEX($P78:$U88,MATCH(L101,$O78:$O88,0),MATCH(INICIO!$C$78,$P77:$U77,0)),0),IFERROR(INDEX($G89:$L97,MATCH(L101,$F89:$F97,0),MATCH(INICIO!$C$78,$G88:$L88,0)),0)))</f>
        <v>0</v>
      </c>
    </row>
    <row r="102" spans="1:16" hidden="1" outlineLevel="1" x14ac:dyDescent="0.25">
      <c r="B102" s="105">
        <f t="shared" si="9"/>
        <v>4</v>
      </c>
      <c r="C102" s="108">
        <f>IF($Q$2=2,IFERROR(INDEX($G78:$L84,MATCH(B102,$F78:$F84,0),MATCH(INICIO!$C$78,$G77:$L77,0)),0),IF($Q$2=4,IFERROR(INDEX($P78:$U88,MATCH(B102,$O78:$O88,0),MATCH(INICIO!$C$78,$P77:$U77,0)),0),IFERROR(INDEX($G89:$L97,MATCH(B102,$F89:$F97,0),MATCH(INICIO!$C$78,$G88:$L88,0)),0)))</f>
        <v>0</v>
      </c>
      <c r="D102" s="105">
        <f t="shared" si="10"/>
        <v>0</v>
      </c>
      <c r="E102" s="108">
        <f>IF($Q$2=2,IFERROR(INDEX($G78:$L84,MATCH(D102,$F78:$F84,0),MATCH(INICIO!$C$78,$G77:$L77,0)),0),IF($Q$2=4,IFERROR(INDEX($P78:$U88,MATCH(D102,$O78:$O88,0),MATCH(INICIO!$C$78,$P77:$U77,0)),0),IFERROR(INDEX($G89:$L97,MATCH(D102,$F89:$F97,0),MATCH(INICIO!$C$78,$G88:$L88,0)),0)))</f>
        <v>0</v>
      </c>
      <c r="F102" s="105">
        <f t="shared" si="11"/>
        <v>0</v>
      </c>
      <c r="G102" s="108">
        <f>IF($Q$2=2,IFERROR(INDEX($G78:$L84,MATCH(F102,$F78:$F84,0),MATCH(INICIO!$C$78,$G77:$L77,0)),0),IF($Q$2=4,IFERROR(INDEX($P78:$U88,MATCH(F102,$O78:$O88,0),MATCH(INICIO!$C$78,$P77:$U77,0)),0),IFERROR(INDEX($G89:$L97,MATCH(F102,$F89:$F97,0),MATCH(INICIO!$C$78,$G88:$L88,0)),0)))</f>
        <v>0</v>
      </c>
      <c r="H102" s="105">
        <f t="shared" si="12"/>
        <v>0</v>
      </c>
      <c r="I102" s="108">
        <f>IF($Q$2=2,IFERROR(INDEX($G78:$L84,MATCH(H102,$F78:$F84,0),MATCH(INICIO!$C$78,$G77:$L77,0)),0),IF($Q$2=4,IFERROR(INDEX($P78:$U88,MATCH(H102,$O78:$O88,0),MATCH(INICIO!$C$78,$P77:$U77,0)),0),IFERROR(INDEX($G89:$L97,MATCH(H102,$F89:$F97,0),MATCH(INICIO!$C$78,$G88:$L88,0)),0)))</f>
        <v>0</v>
      </c>
      <c r="J102" s="105">
        <f t="shared" si="13"/>
        <v>0</v>
      </c>
      <c r="K102" s="108">
        <f>IF($Q$2=2,IFERROR(INDEX($G78:$L84,MATCH(J102,$F78:$F84,0),MATCH(INICIO!$C$78,$G77:$L77,0)),0),IF($Q$2=4,IFERROR(INDEX($P78:$U88,MATCH(J102,$O78:$O88,0),MATCH(INICIO!$C$78,$P77:$U77,0)),0),IFERROR(INDEX($G89:$L97,MATCH(J102,$F89:$F97,0),MATCH(INICIO!$C$78,$G88:$L88,0)),0)))</f>
        <v>0</v>
      </c>
      <c r="L102" s="105">
        <f t="shared" si="14"/>
        <v>0</v>
      </c>
      <c r="M102" s="108">
        <f>IF($Q$2=2,IFERROR(INDEX($G78:$L84,MATCH(L102,$F78:$F84,0),MATCH(INICIO!$C$78,$G77:$L77,0)),0),IF($Q$2=4,IFERROR(INDEX($P78:$U88,MATCH(L102,$O78:$O88,0),MATCH(INICIO!$C$78,$P77:$U77,0)),0),IFERROR(INDEX($G89:$L97,MATCH(L102,$F89:$F97,0),MATCH(INICIO!$C$78,$G88:$L88,0)),0)))</f>
        <v>0</v>
      </c>
    </row>
    <row r="103" spans="1:16" hidden="1" outlineLevel="1" x14ac:dyDescent="0.25">
      <c r="B103" s="105">
        <f t="shared" si="9"/>
        <v>1</v>
      </c>
      <c r="C103" s="108">
        <f>IF($Q$2=2,IFERROR(INDEX($G78:$L84,MATCH(B103,$F78:$F84,0),MATCH(INICIO!$C$78,$G77:$L77,0)),0),IF($Q$2=4,IFERROR(INDEX($P78:$U88,MATCH(B103,$O78:$O88,0),MATCH(INICIO!$C$78,$P77:$U77,0)),0),IFERROR(INDEX($G89:$L97,MATCH(B103,$F89:$F97,0),MATCH(INICIO!$C$78,$G88:$L88,0)),0)))</f>
        <v>-12141.574062500002</v>
      </c>
      <c r="D103" s="105">
        <f t="shared" si="10"/>
        <v>0</v>
      </c>
      <c r="E103" s="108">
        <f>IF($Q$2=2,IFERROR(INDEX($G78:$L84,MATCH(D103,$F78:$F84,0),MATCH(INICIO!$C$78,$G77:$L77,0)),0),IF($Q$2=4,IFERROR(INDEX($P78:$U88,MATCH(D103,$O78:$O88,0),MATCH(INICIO!$C$78,$P77:$U77,0)),0),IFERROR(INDEX($G89:$L97,MATCH(D103,$F89:$F97,0),MATCH(INICIO!$C$78,$G88:$L88,0)),0)))</f>
        <v>0</v>
      </c>
      <c r="F103" s="105">
        <f t="shared" si="11"/>
        <v>0</v>
      </c>
      <c r="G103" s="108">
        <f>IF($Q$2=2,IFERROR(INDEX($G78:$L84,MATCH(F103,$F78:$F84,0),MATCH(INICIO!$C$78,$G77:$L77,0)),0),IF($Q$2=4,IFERROR(INDEX($P78:$U88,MATCH(F103,$O78:$O88,0),MATCH(INICIO!$C$78,$P77:$U77,0)),0),IFERROR(INDEX($G89:$L97,MATCH(F103,$F89:$F97,0),MATCH(INICIO!$C$78,$G88:$L88,0)),0)))</f>
        <v>0</v>
      </c>
      <c r="H103" s="105">
        <f t="shared" si="12"/>
        <v>0</v>
      </c>
      <c r="I103" s="108">
        <f>IF($Q$2=2,IFERROR(INDEX($G78:$L84,MATCH(H103,$F78:$F84,0),MATCH(INICIO!$C$78,$G77:$L77,0)),0),IF($Q$2=4,IFERROR(INDEX($P78:$U88,MATCH(H103,$O78:$O88,0),MATCH(INICIO!$C$78,$P77:$U77,0)),0),IFERROR(INDEX($G89:$L97,MATCH(H103,$F89:$F97,0),MATCH(INICIO!$C$78,$G88:$L88,0)),0)))</f>
        <v>0</v>
      </c>
      <c r="J103" s="105">
        <f t="shared" si="13"/>
        <v>0</v>
      </c>
      <c r="K103" s="108">
        <f>IF($Q$2=2,IFERROR(INDEX($G78:$L84,MATCH(J103,$F78:$F84,0),MATCH(INICIO!$C$78,$G77:$L77,0)),0),IF($Q$2=4,IFERROR(INDEX($P78:$U88,MATCH(J103,$O78:$O88,0),MATCH(INICIO!$C$78,$P77:$U77,0)),0),IFERROR(INDEX($G89:$L97,MATCH(J103,$F89:$F97,0),MATCH(INICIO!$C$78,$G88:$L88,0)),0)))</f>
        <v>0</v>
      </c>
      <c r="L103" s="105">
        <f t="shared" si="14"/>
        <v>0</v>
      </c>
      <c r="M103" s="108">
        <f>IF($Q$2=2,IFERROR(INDEX($G78:$L84,MATCH(L103,$F78:$F84,0),MATCH(INICIO!$C$78,$G77:$L77,0)),0),IF($Q$2=4,IFERROR(INDEX($P78:$U88,MATCH(L103,$O78:$O88,0),MATCH(INICIO!$C$78,$P77:$U77,0)),0),IFERROR(INDEX($G89:$L97,MATCH(L103,$F89:$F97,0),MATCH(INICIO!$C$78,$G88:$L88,0)),0)))</f>
        <v>0</v>
      </c>
    </row>
    <row r="104" spans="1:16" hidden="1" outlineLevel="1" x14ac:dyDescent="0.25">
      <c r="B104" s="105">
        <f t="shared" si="9"/>
        <v>5</v>
      </c>
      <c r="C104" s="108">
        <f>IF($Q$2=2,IFERROR(INDEX($G78:$L84,MATCH(B104,$F78:$F84,0),MATCH(INICIO!$C$78,$G77:$L77,0)),0),IF($Q$2=4,IFERROR(INDEX($P78:$U88,MATCH(B104,$O78:$O88,0),MATCH(INICIO!$C$78,$P77:$U77,0)),0),IFERROR(INDEX($G89:$L97,MATCH(B104,$F89:$F97,0),MATCH(INICIO!$C$78,$G88:$L88,0)),0)))</f>
        <v>0</v>
      </c>
      <c r="D104" s="105">
        <f t="shared" si="10"/>
        <v>0</v>
      </c>
      <c r="E104" s="108">
        <f>IF($Q$2=2,IFERROR(INDEX($G78:$L84,MATCH(D104,$F78:$F84,0),MATCH(INICIO!$C$78,$G77:$L77,0)),0),IF($Q$2=4,IFERROR(INDEX($P78:$U88,MATCH(D104,$O78:$O88,0),MATCH(INICIO!$C$78,$P77:$U77,0)),0),IFERROR(INDEX($G89:$L97,MATCH(D104,$F89:$F97,0),MATCH(INICIO!$C$78,$G88:$L88,0)),0)))</f>
        <v>0</v>
      </c>
      <c r="F104" s="105">
        <f t="shared" si="11"/>
        <v>0</v>
      </c>
      <c r="G104" s="108">
        <f>IF($Q$2=2,IFERROR(INDEX($G78:$L84,MATCH(F104,$F78:$F84,0),MATCH(INICIO!$C$78,$G77:$L77,0)),0),IF($Q$2=4,IFERROR(INDEX($P78:$U88,MATCH(F104,$O78:$O88,0),MATCH(INICIO!$C$78,$P77:$U77,0)),0),IFERROR(INDEX($G89:$L97,MATCH(F104,$F89:$F97,0),MATCH(INICIO!$C$78,$G88:$L88,0)),0)))</f>
        <v>0</v>
      </c>
      <c r="H104" s="105">
        <f t="shared" si="12"/>
        <v>0</v>
      </c>
      <c r="I104" s="108">
        <f>IF($Q$2=2,IFERROR(INDEX($G78:$L84,MATCH(H104,$F78:$F84,0),MATCH(INICIO!$C$78,$G77:$L77,0)),0),IF($Q$2=4,IFERROR(INDEX($P78:$U88,MATCH(H104,$O78:$O88,0),MATCH(INICIO!$C$78,$P77:$U77,0)),0),IFERROR(INDEX($G89:$L97,MATCH(H104,$F89:$F97,0),MATCH(INICIO!$C$78,$G88:$L88,0)),0)))</f>
        <v>0</v>
      </c>
      <c r="J104" s="105">
        <f t="shared" si="13"/>
        <v>0</v>
      </c>
      <c r="K104" s="108">
        <f>IF($Q$2=2,IFERROR(INDEX($G78:$L84,MATCH(J104,$F78:$F84,0),MATCH(INICIO!$C$78,$G77:$L77,0)),0),IF($Q$2=4,IFERROR(INDEX($P78:$U88,MATCH(J104,$O78:$O88,0),MATCH(INICIO!$C$78,$P77:$U77,0)),0),IFERROR(INDEX($G89:$L97,MATCH(J104,$F89:$F97,0),MATCH(INICIO!$C$78,$G88:$L88,0)),0)))</f>
        <v>0</v>
      </c>
      <c r="L104" s="105">
        <f t="shared" si="14"/>
        <v>0</v>
      </c>
      <c r="M104" s="108">
        <f>IF($Q$2=2,IFERROR(INDEX($G78:$L84,MATCH(L104,$F78:$F84,0),MATCH(INICIO!$C$78,$G77:$L77,0)),0),IF($Q$2=4,IFERROR(INDEX($P78:$U88,MATCH(L104,$O78:$O88,0),MATCH(INICIO!$C$78,$P77:$U77,0)),0),IFERROR(INDEX($G89:$L97,MATCH(L104,$F89:$F97,0),MATCH(INICIO!$C$78,$G88:$L88,0)),0)))</f>
        <v>0</v>
      </c>
    </row>
    <row r="105" spans="1:16" hidden="1" outlineLevel="1" x14ac:dyDescent="0.25">
      <c r="B105" s="105">
        <f t="shared" si="9"/>
        <v>6</v>
      </c>
      <c r="C105" s="108">
        <f>IF($Q$2=2,IFERROR(INDEX($G78:$L84,MATCH(B105,$F78:$F84,0),MATCH(INICIO!$C$78,$G77:$L77,0)),0),IF($Q$2=4,IFERROR(INDEX($P78:$U88,MATCH(B105,$O78:$O88,0),MATCH(INICIO!$C$78,$P77:$U77,0)),0),IFERROR(INDEX($G89:$L97,MATCH(B105,$F89:$F97,0),MATCH(INICIO!$C$78,$G88:$L88,0)),0)))</f>
        <v>0</v>
      </c>
      <c r="D105" s="105">
        <f t="shared" si="10"/>
        <v>0</v>
      </c>
      <c r="E105" s="108">
        <f>IF($Q$2=2,IFERROR(INDEX($G78:$L84,MATCH(D105,$F78:$F84,0),MATCH(INICIO!$C$78,$G77:$L77,0)),0),IF($Q$2=4,IFERROR(INDEX($P78:$U88,MATCH(D105,$O78:$O88,0),MATCH(INICIO!$C$78,$P77:$U77,0)),0),IFERROR(INDEX($G89:$L97,MATCH(D105,$F89:$F97,0),MATCH(INICIO!$C$78,$G88:$L88,0)),0)))</f>
        <v>0</v>
      </c>
      <c r="F105" s="105">
        <f t="shared" si="11"/>
        <v>0</v>
      </c>
      <c r="G105" s="108">
        <f>IF($Q$2=2,IFERROR(INDEX($G78:$L84,MATCH(F105,$F78:$F84,0),MATCH(INICIO!$C$78,$G77:$L77,0)),0),IF($Q$2=4,IFERROR(INDEX($P78:$U88,MATCH(F105,$O78:$O88,0),MATCH(INICIO!$C$78,$P77:$U77,0)),0),IFERROR(INDEX($G89:$L97,MATCH(F105,$F89:$F97,0),MATCH(INICIO!$C$78,$G88:$L88,0)),0)))</f>
        <v>0</v>
      </c>
      <c r="H105" s="105">
        <f t="shared" si="12"/>
        <v>0</v>
      </c>
      <c r="I105" s="108">
        <f>IF($Q$2=2,IFERROR(INDEX($G78:$L84,MATCH(H105,$F78:$F84,0),MATCH(INICIO!$C$78,$G77:$L77,0)),0),IF($Q$2=4,IFERROR(INDEX($P78:$U88,MATCH(H105,$O78:$O88,0),MATCH(INICIO!$C$78,$P77:$U77,0)),0),IFERROR(INDEX($G89:$L97,MATCH(H105,$F89:$F97,0),MATCH(INICIO!$C$78,$G88:$L88,0)),0)))</f>
        <v>0</v>
      </c>
      <c r="J105" s="105">
        <f t="shared" si="13"/>
        <v>0</v>
      </c>
      <c r="K105" s="108">
        <f>IF($Q$2=2,IFERROR(INDEX($G78:$L84,MATCH(J105,$F78:$F84,0),MATCH(INICIO!$C$78,$G77:$L77,0)),0),IF($Q$2=4,IFERROR(INDEX($P78:$U88,MATCH(J105,$O78:$O88,0),MATCH(INICIO!$C$78,$P77:$U77,0)),0),IFERROR(INDEX($G89:$L97,MATCH(J105,$F89:$F97,0),MATCH(INICIO!$C$78,$G88:$L88,0)),0)))</f>
        <v>0</v>
      </c>
      <c r="L105" s="105">
        <f t="shared" si="14"/>
        <v>0</v>
      </c>
      <c r="M105" s="108">
        <f>IF($Q$2=2,IFERROR(INDEX($G78:$L84,MATCH(L105,$F78:$F84,0),MATCH(INICIO!$C$78,$G77:$L77,0)),0),IF($Q$2=4,IFERROR(INDEX($P78:$U88,MATCH(L105,$O78:$O88,0),MATCH(INICIO!$C$78,$P77:$U77,0)),0),IFERROR(INDEX($G89:$L97,MATCH(L105,$F89:$F97,0),MATCH(INICIO!$C$78,$G88:$L88,0)),0)))</f>
        <v>0</v>
      </c>
    </row>
    <row r="106" spans="1:16" hidden="1" outlineLevel="1" x14ac:dyDescent="0.25">
      <c r="B106" s="105">
        <f t="shared" si="9"/>
        <v>2</v>
      </c>
      <c r="C106" s="108">
        <f>IF($Q$2=2,IFERROR(INDEX($G78:$L84,MATCH(B106,$F78:$F84,0),MATCH(INICIO!$C$78,$G77:$L77,0)),0),IF($Q$2=4,IFERROR(INDEX($P78:$U88,MATCH(B106,$O78:$O88,0),MATCH(INICIO!$C$78,$P77:$U77,0)),0),IFERROR(INDEX($G89:$L97,MATCH(B106,$F89:$F97,0),MATCH(INICIO!$C$78,$G88:$L88,0)),0)))</f>
        <v>12141.574062500003</v>
      </c>
      <c r="D106" s="105">
        <f t="shared" si="10"/>
        <v>0</v>
      </c>
      <c r="E106" s="108">
        <f>IF($Q$2=2,IFERROR(INDEX($G78:$L84,MATCH(D106,$F78:$F84,0),MATCH(INICIO!$C$78,$G77:$L77,0)),0),IF($Q$2=4,IFERROR(INDEX($P78:$U88,MATCH(D106,$O78:$O88,0),MATCH(INICIO!$C$78,$P77:$U77,0)),0),IFERROR(INDEX($G89:$L97,MATCH(D106,$F89:$F97,0),MATCH(INICIO!$C$78,$G88:$L88,0)),0)))</f>
        <v>0</v>
      </c>
      <c r="F106" s="105">
        <f t="shared" si="11"/>
        <v>0</v>
      </c>
      <c r="G106" s="108">
        <f>IF($Q$2=2,IFERROR(INDEX($G78:$L84,MATCH(F106,$F78:$F84,0),MATCH(INICIO!$C$78,$G77:$L77,0)),0),IF($Q$2=4,IFERROR(INDEX($P78:$U88,MATCH(F106,$O78:$O88,0),MATCH(INICIO!$C$78,$P77:$U77,0)),0),IFERROR(INDEX($G89:$L97,MATCH(F106,$F89:$F97,0),MATCH(INICIO!$C$78,$G88:$L88,0)),0)))</f>
        <v>0</v>
      </c>
      <c r="H106" s="105">
        <f t="shared" si="12"/>
        <v>0</v>
      </c>
      <c r="I106" s="108">
        <f>IF($Q$2=2,IFERROR(INDEX($G78:$L84,MATCH(H106,$F78:$F84,0),MATCH(INICIO!$C$78,$G77:$L77,0)),0),IF($Q$2=4,IFERROR(INDEX($P78:$U88,MATCH(H106,$O78:$O88,0),MATCH(INICIO!$C$78,$P77:$U77,0)),0),IFERROR(INDEX($G89:$L97,MATCH(H106,$F89:$F97,0),MATCH(INICIO!$C$78,$G88:$L88,0)),0)))</f>
        <v>0</v>
      </c>
      <c r="J106" s="105">
        <f t="shared" si="13"/>
        <v>0</v>
      </c>
      <c r="K106" s="108">
        <f>IF($Q$2=2,IFERROR(INDEX($G78:$L84,MATCH(J106,$F78:$F84,0),MATCH(INICIO!$C$78,$G77:$L77,0)),0),IF($Q$2=4,IFERROR(INDEX($P78:$U88,MATCH(J106,$O78:$O88,0),MATCH(INICIO!$C$78,$P77:$U77,0)),0),IFERROR(INDEX($G89:$L97,MATCH(J106,$F89:$F97,0),MATCH(INICIO!$C$78,$G88:$L88,0)),0)))</f>
        <v>0</v>
      </c>
      <c r="L106" s="105">
        <f t="shared" si="14"/>
        <v>0</v>
      </c>
      <c r="M106" s="108">
        <f>IF($Q$2=2,IFERROR(INDEX($G78:$L84,MATCH(L106,$F78:$F84,0),MATCH(INICIO!$C$78,$G77:$L77,0)),0),IF($Q$2=4,IFERROR(INDEX($P78:$U88,MATCH(L106,$O78:$O88,0),MATCH(INICIO!$C$78,$P77:$U77,0)),0),IFERROR(INDEX($G89:$L97,MATCH(L106,$F89:$F97,0),MATCH(INICIO!$C$78,$G88:$L88,0)),0)))</f>
        <v>0</v>
      </c>
    </row>
    <row r="107" spans="1:16" hidden="1" outlineLevel="1" x14ac:dyDescent="0.25"/>
    <row r="108" spans="1:16" s="119" customFormat="1" hidden="1" outlineLevel="1" x14ac:dyDescent="0.25">
      <c r="A108" s="118" t="s">
        <v>43</v>
      </c>
    </row>
    <row r="109" spans="1:16" hidden="1" outlineLevel="1" x14ac:dyDescent="0.25">
      <c r="C109" s="121">
        <f t="shared" ref="C109:H109" si="15">E2</f>
        <v>1</v>
      </c>
      <c r="D109" s="121">
        <f t="shared" si="15"/>
        <v>2</v>
      </c>
      <c r="E109" s="121">
        <f t="shared" si="15"/>
        <v>3</v>
      </c>
      <c r="F109" s="121">
        <f t="shared" si="15"/>
        <v>4</v>
      </c>
      <c r="G109" s="121">
        <f t="shared" si="15"/>
        <v>5</v>
      </c>
      <c r="H109" s="121">
        <f t="shared" si="15"/>
        <v>6</v>
      </c>
    </row>
    <row r="110" spans="1:16" hidden="1" outlineLevel="1" x14ac:dyDescent="0.25">
      <c r="B110" s="122" t="s">
        <v>44</v>
      </c>
      <c r="C110" s="123">
        <f t="array" ref="C110:C115">MMULT(MMULT(C$10:H$15,$BA$10:$BF$15),C101:C106)+MMULT(MINVERSE(TRANSPOSE($BA$10:$BF$15)),C66:C71)</f>
        <v>0</v>
      </c>
      <c r="D110" s="123">
        <f t="array" ref="D110:D115">MMULT(MMULT(K$10:P$15,$BA$10:$BF$15),E101:E106)+MMULT(MINVERSE(TRANSPOSE($BA$10:$BF$15)),E66:E71)</f>
        <v>0</v>
      </c>
      <c r="E110" s="123">
        <f t="array" ref="E110:E115">MMULT(MMULT(S$10:X$15,$BA$10:$BF$15),G101:G106)+MMULT(MINVERSE(TRANSPOSE($BA$10:$BF$15)),G66:G71)</f>
        <v>0</v>
      </c>
      <c r="F110" s="123">
        <f t="array" ref="F110:F115">MMULT(MMULT(AA$10:AF$15,$BA$10:$BF$15),I101:I106)+MMULT(MINVERSE(TRANSPOSE($BA$10:$BF$15)),I66:I71)</f>
        <v>0</v>
      </c>
      <c r="G110" s="123">
        <f t="array" ref="G110:G115">MMULT(MMULT(AI$10:AN$15,$BA$10:$BF$15),K101:K106)+MMULT(MINVERSE(TRANSPOSE($BA$10:$BF$15)),K66:K71)</f>
        <v>0</v>
      </c>
      <c r="H110" s="123">
        <f t="array" ref="H110:H115">MMULT(MMULT(AQ$10:AV$15,$BA$10:$BF$15),M101:M106)+MMULT(MINVERSE(TRANSPOSE($BA$10:$BF$15)),M66:M71)</f>
        <v>0</v>
      </c>
      <c r="I110" s="124"/>
      <c r="J110" s="124"/>
      <c r="K110" s="124"/>
      <c r="L110" s="124"/>
      <c r="N110" s="124"/>
      <c r="P110" s="124"/>
    </row>
    <row r="111" spans="1:16" hidden="1" outlineLevel="1" x14ac:dyDescent="0.25">
      <c r="B111" s="122" t="s">
        <v>45</v>
      </c>
      <c r="C111" s="123">
        <v>0</v>
      </c>
      <c r="D111" s="123">
        <v>0</v>
      </c>
      <c r="E111" s="123">
        <v>0</v>
      </c>
      <c r="F111" s="123">
        <v>0</v>
      </c>
      <c r="G111" s="123">
        <v>0</v>
      </c>
      <c r="H111" s="123">
        <v>0</v>
      </c>
      <c r="I111" s="124"/>
      <c r="J111" s="124"/>
      <c r="K111" s="124"/>
      <c r="L111" s="124"/>
      <c r="N111" s="124"/>
      <c r="P111" s="124"/>
    </row>
    <row r="112" spans="1:16" hidden="1" outlineLevel="1" x14ac:dyDescent="0.25">
      <c r="B112" s="122" t="s">
        <v>46</v>
      </c>
      <c r="C112" s="123">
        <v>78.280349999999999</v>
      </c>
      <c r="D112" s="123">
        <v>2.0735999999999999</v>
      </c>
      <c r="E112" s="123">
        <v>2.0735999999999999</v>
      </c>
      <c r="F112" s="123">
        <v>2.0735999999999999</v>
      </c>
      <c r="G112" s="123">
        <v>2.0735999999999999</v>
      </c>
      <c r="H112" s="123">
        <v>2.0735999999999999</v>
      </c>
      <c r="I112" s="124"/>
      <c r="J112" s="124"/>
      <c r="K112" s="124"/>
      <c r="L112" s="124"/>
      <c r="N112" s="124"/>
      <c r="P112" s="124"/>
    </row>
    <row r="113" spans="1:94" hidden="1" outlineLevel="1" x14ac:dyDescent="0.25">
      <c r="B113" s="122" t="s">
        <v>47</v>
      </c>
      <c r="C113" s="123">
        <v>0</v>
      </c>
      <c r="D113" s="123">
        <v>8.6399999999999988</v>
      </c>
      <c r="E113" s="123">
        <v>8.6399999999999988</v>
      </c>
      <c r="F113" s="123">
        <v>8.6399999999999988</v>
      </c>
      <c r="G113" s="123">
        <v>8.6399999999999988</v>
      </c>
      <c r="H113" s="123">
        <v>8.6399999999999988</v>
      </c>
      <c r="I113" s="124"/>
      <c r="J113" s="124"/>
      <c r="K113" s="124"/>
      <c r="L113" s="124"/>
      <c r="N113" s="124"/>
      <c r="P113" s="124"/>
    </row>
    <row r="114" spans="1:94" hidden="1" outlineLevel="1" x14ac:dyDescent="0.25">
      <c r="B114" s="122" t="s">
        <v>48</v>
      </c>
      <c r="C114" s="123">
        <v>78.280349999999999</v>
      </c>
      <c r="D114" s="123">
        <v>2.0735999999999999</v>
      </c>
      <c r="E114" s="123">
        <v>2.0735999999999999</v>
      </c>
      <c r="F114" s="123">
        <v>2.0735999999999999</v>
      </c>
      <c r="G114" s="123">
        <v>2.0735999999999999</v>
      </c>
      <c r="H114" s="123">
        <v>2.0735999999999999</v>
      </c>
      <c r="I114" s="124"/>
      <c r="J114" s="124"/>
      <c r="K114" s="124"/>
      <c r="L114" s="124"/>
      <c r="N114" s="124"/>
      <c r="P114" s="124"/>
    </row>
    <row r="115" spans="1:94" hidden="1" outlineLevel="1" x14ac:dyDescent="0.25">
      <c r="B115" s="122" t="s">
        <v>49</v>
      </c>
      <c r="C115" s="123">
        <v>0</v>
      </c>
      <c r="D115" s="123">
        <v>-8.6399999999999988</v>
      </c>
      <c r="E115" s="123">
        <v>-8.6399999999999988</v>
      </c>
      <c r="F115" s="123">
        <v>-8.6399999999999988</v>
      </c>
      <c r="G115" s="123">
        <v>-8.6399999999999988</v>
      </c>
      <c r="H115" s="123">
        <v>-8.6399999999999988</v>
      </c>
      <c r="I115" s="124"/>
      <c r="J115" s="124"/>
      <c r="K115" s="124"/>
      <c r="L115" s="124"/>
      <c r="N115" s="124"/>
      <c r="P115" s="124"/>
    </row>
    <row r="116" spans="1:94" hidden="1" outlineLevel="1" x14ac:dyDescent="0.25"/>
    <row r="117" spans="1:94" ht="15.75" hidden="1" outlineLevel="1" thickBot="1" x14ac:dyDescent="0.3">
      <c r="M117" s="240"/>
    </row>
    <row r="118" spans="1:94" hidden="1" outlineLevel="1" x14ac:dyDescent="0.25">
      <c r="C118" s="318" t="s">
        <v>50</v>
      </c>
      <c r="D118" s="319"/>
      <c r="E118" s="319"/>
      <c r="F118" s="319"/>
      <c r="G118" s="319"/>
      <c r="H118" s="319"/>
      <c r="I118" s="319"/>
      <c r="J118" s="319"/>
      <c r="K118" s="319"/>
      <c r="L118" s="319"/>
      <c r="M118" s="320"/>
      <c r="N118" s="321" t="s">
        <v>51</v>
      </c>
      <c r="O118" s="322"/>
      <c r="P118" s="322"/>
      <c r="Q118" s="322"/>
      <c r="R118" s="322"/>
      <c r="S118" s="322"/>
      <c r="T118" s="322"/>
      <c r="U118" s="322"/>
      <c r="V118" s="322"/>
      <c r="W118" s="323"/>
      <c r="X118" s="321" t="s">
        <v>52</v>
      </c>
      <c r="Y118" s="322"/>
      <c r="Z118" s="322"/>
      <c r="AA118" s="322"/>
      <c r="AB118" s="322"/>
      <c r="AC118" s="322"/>
      <c r="AD118" s="322"/>
      <c r="AE118" s="322"/>
      <c r="AF118" s="322"/>
      <c r="AG118" s="323"/>
      <c r="AH118" s="321" t="s">
        <v>53</v>
      </c>
      <c r="AI118" s="322"/>
      <c r="AJ118" s="322"/>
      <c r="AK118" s="322"/>
      <c r="AL118" s="322"/>
      <c r="AM118" s="322"/>
      <c r="AN118" s="322"/>
      <c r="AO118" s="322"/>
      <c r="AP118" s="322"/>
      <c r="AQ118" s="323"/>
      <c r="AR118" s="321" t="s">
        <v>54</v>
      </c>
      <c r="AS118" s="322"/>
      <c r="AT118" s="322"/>
      <c r="AU118" s="322"/>
      <c r="AV118" s="322"/>
      <c r="AW118" s="322"/>
      <c r="AX118" s="322"/>
      <c r="AY118" s="322"/>
      <c r="AZ118" s="322"/>
      <c r="BA118" s="323"/>
      <c r="BB118" s="321" t="s">
        <v>55</v>
      </c>
      <c r="BC118" s="322"/>
      <c r="BD118" s="322"/>
      <c r="BE118" s="322"/>
      <c r="BF118" s="322"/>
      <c r="BG118" s="322"/>
      <c r="BH118" s="322"/>
      <c r="BI118" s="322"/>
      <c r="BJ118" s="322"/>
      <c r="BK118" s="323"/>
    </row>
    <row r="119" spans="1:94" hidden="1" outlineLevel="1" x14ac:dyDescent="0.25">
      <c r="A119" s="328" t="s">
        <v>56</v>
      </c>
      <c r="B119" s="329"/>
      <c r="C119" s="126">
        <v>0</v>
      </c>
      <c r="D119" s="127">
        <v>1</v>
      </c>
      <c r="E119" s="127">
        <v>2</v>
      </c>
      <c r="F119" s="127">
        <v>3</v>
      </c>
      <c r="G119" s="127">
        <v>4</v>
      </c>
      <c r="H119" s="127">
        <v>5</v>
      </c>
      <c r="I119" s="127">
        <v>6</v>
      </c>
      <c r="J119" s="127">
        <v>7</v>
      </c>
      <c r="K119" s="127">
        <v>8</v>
      </c>
      <c r="L119" s="127">
        <v>9</v>
      </c>
      <c r="M119" s="128">
        <v>10</v>
      </c>
      <c r="N119" s="126">
        <v>11</v>
      </c>
      <c r="O119" s="127">
        <v>12</v>
      </c>
      <c r="P119" s="127">
        <v>13</v>
      </c>
      <c r="Q119" s="127">
        <v>14</v>
      </c>
      <c r="R119" s="127">
        <v>15</v>
      </c>
      <c r="S119" s="127">
        <v>16</v>
      </c>
      <c r="T119" s="127">
        <v>17</v>
      </c>
      <c r="U119" s="127">
        <v>18</v>
      </c>
      <c r="V119" s="127">
        <v>19</v>
      </c>
      <c r="W119" s="128">
        <v>20</v>
      </c>
      <c r="X119" s="126">
        <v>21</v>
      </c>
      <c r="Y119" s="127">
        <v>22</v>
      </c>
      <c r="Z119" s="127">
        <v>23</v>
      </c>
      <c r="AA119" s="127">
        <v>24</v>
      </c>
      <c r="AB119" s="127">
        <v>25</v>
      </c>
      <c r="AC119" s="127">
        <v>26</v>
      </c>
      <c r="AD119" s="127">
        <v>27</v>
      </c>
      <c r="AE119" s="127">
        <v>28</v>
      </c>
      <c r="AF119" s="127">
        <v>29</v>
      </c>
      <c r="AG119" s="128">
        <v>30</v>
      </c>
      <c r="AH119" s="126">
        <v>31</v>
      </c>
      <c r="AI119" s="127">
        <v>32</v>
      </c>
      <c r="AJ119" s="127">
        <v>33</v>
      </c>
      <c r="AK119" s="127">
        <v>34</v>
      </c>
      <c r="AL119" s="127">
        <v>35</v>
      </c>
      <c r="AM119" s="127">
        <v>36</v>
      </c>
      <c r="AN119" s="127">
        <v>37</v>
      </c>
      <c r="AO119" s="127">
        <v>38</v>
      </c>
      <c r="AP119" s="127">
        <v>39</v>
      </c>
      <c r="AQ119" s="128">
        <v>40</v>
      </c>
      <c r="AR119" s="126">
        <v>41</v>
      </c>
      <c r="AS119" s="127">
        <v>42</v>
      </c>
      <c r="AT119" s="127">
        <v>43</v>
      </c>
      <c r="AU119" s="127">
        <v>44</v>
      </c>
      <c r="AV119" s="127">
        <v>45</v>
      </c>
      <c r="AW119" s="127">
        <v>46</v>
      </c>
      <c r="AX119" s="127">
        <v>47</v>
      </c>
      <c r="AY119" s="127">
        <v>48</v>
      </c>
      <c r="AZ119" s="127">
        <v>49</v>
      </c>
      <c r="BA119" s="128">
        <v>50</v>
      </c>
      <c r="BB119" s="126">
        <v>51</v>
      </c>
      <c r="BC119" s="127">
        <v>52</v>
      </c>
      <c r="BD119" s="127">
        <v>53</v>
      </c>
      <c r="BE119" s="127">
        <v>54</v>
      </c>
      <c r="BF119" s="127">
        <v>55</v>
      </c>
      <c r="BG119" s="127">
        <v>56</v>
      </c>
      <c r="BH119" s="127">
        <v>57</v>
      </c>
      <c r="BI119" s="127">
        <v>58</v>
      </c>
      <c r="BJ119" s="127">
        <v>59</v>
      </c>
      <c r="BK119" s="128">
        <v>60</v>
      </c>
    </row>
    <row r="120" spans="1:94" hidden="1" outlineLevel="1" x14ac:dyDescent="0.25">
      <c r="A120" s="237"/>
      <c r="B120" s="238"/>
      <c r="C120" s="235">
        <f>INICIO!B82</f>
        <v>3</v>
      </c>
      <c r="D120" s="235">
        <f t="shared" ref="D120" si="16">C120</f>
        <v>3</v>
      </c>
      <c r="E120" s="235">
        <f t="shared" ref="E120" si="17">D120</f>
        <v>3</v>
      </c>
      <c r="F120" s="235">
        <f t="shared" ref="F120" si="18">E120</f>
        <v>3</v>
      </c>
      <c r="G120" s="235">
        <f t="shared" ref="G120" si="19">F120</f>
        <v>3</v>
      </c>
      <c r="H120" s="235">
        <f t="shared" ref="H120" si="20">G120</f>
        <v>3</v>
      </c>
      <c r="I120" s="235">
        <f t="shared" ref="I120" si="21">H120</f>
        <v>3</v>
      </c>
      <c r="J120" s="235">
        <f t="shared" ref="J120" si="22">I120</f>
        <v>3</v>
      </c>
      <c r="K120" s="235">
        <f t="shared" ref="K120" si="23">J120</f>
        <v>3</v>
      </c>
      <c r="L120" s="235">
        <f t="shared" ref="L120" si="24">K120</f>
        <v>3</v>
      </c>
      <c r="M120" s="236">
        <f t="shared" ref="M120" si="25">L120</f>
        <v>3</v>
      </c>
      <c r="N120" s="239">
        <f>INICIO!C82</f>
        <v>3</v>
      </c>
      <c r="O120" s="235">
        <f t="shared" ref="O120" si="26">N120</f>
        <v>3</v>
      </c>
      <c r="P120" s="235">
        <f t="shared" ref="P120" si="27">O120</f>
        <v>3</v>
      </c>
      <c r="Q120" s="235">
        <f t="shared" ref="Q120" si="28">P120</f>
        <v>3</v>
      </c>
      <c r="R120" s="235">
        <f t="shared" ref="R120" si="29">Q120</f>
        <v>3</v>
      </c>
      <c r="S120" s="235">
        <f t="shared" ref="S120" si="30">R120</f>
        <v>3</v>
      </c>
      <c r="T120" s="235">
        <f t="shared" ref="T120" si="31">S120</f>
        <v>3</v>
      </c>
      <c r="U120" s="235">
        <f t="shared" ref="U120" si="32">T120</f>
        <v>3</v>
      </c>
      <c r="V120" s="235">
        <f t="shared" ref="V120" si="33">U120</f>
        <v>3</v>
      </c>
      <c r="W120" s="236">
        <f t="shared" ref="W120" si="34">V120</f>
        <v>3</v>
      </c>
      <c r="X120" s="239">
        <f>INICIO!D82</f>
        <v>3</v>
      </c>
      <c r="Y120" s="235">
        <f t="shared" ref="Y120" si="35">X120</f>
        <v>3</v>
      </c>
      <c r="Z120" s="235">
        <f t="shared" ref="Z120" si="36">Y120</f>
        <v>3</v>
      </c>
      <c r="AA120" s="235">
        <f t="shared" ref="AA120" si="37">Z120</f>
        <v>3</v>
      </c>
      <c r="AB120" s="235">
        <f t="shared" ref="AB120" si="38">AA120</f>
        <v>3</v>
      </c>
      <c r="AC120" s="235">
        <f t="shared" ref="AC120" si="39">AB120</f>
        <v>3</v>
      </c>
      <c r="AD120" s="235">
        <f t="shared" ref="AD120" si="40">AC120</f>
        <v>3</v>
      </c>
      <c r="AE120" s="235">
        <f t="shared" ref="AE120" si="41">AD120</f>
        <v>3</v>
      </c>
      <c r="AF120" s="235">
        <f t="shared" ref="AF120" si="42">AE120</f>
        <v>3</v>
      </c>
      <c r="AG120" s="236">
        <f t="shared" ref="AG120" si="43">AF120</f>
        <v>3</v>
      </c>
      <c r="AH120" s="239">
        <f>INICIO!E82</f>
        <v>3</v>
      </c>
      <c r="AI120" s="235">
        <f t="shared" ref="AI120" si="44">AH120</f>
        <v>3</v>
      </c>
      <c r="AJ120" s="235">
        <f t="shared" ref="AJ120" si="45">AI120</f>
        <v>3</v>
      </c>
      <c r="AK120" s="235">
        <f t="shared" ref="AK120" si="46">AJ120</f>
        <v>3</v>
      </c>
      <c r="AL120" s="235">
        <f t="shared" ref="AL120" si="47">AK120</f>
        <v>3</v>
      </c>
      <c r="AM120" s="235">
        <f t="shared" ref="AM120" si="48">AL120</f>
        <v>3</v>
      </c>
      <c r="AN120" s="235">
        <f t="shared" ref="AN120" si="49">AM120</f>
        <v>3</v>
      </c>
      <c r="AO120" s="235">
        <f t="shared" ref="AO120" si="50">AN120</f>
        <v>3</v>
      </c>
      <c r="AP120" s="235">
        <f t="shared" ref="AP120" si="51">AO120</f>
        <v>3</v>
      </c>
      <c r="AQ120" s="236">
        <f t="shared" ref="AQ120" si="52">AP120</f>
        <v>3</v>
      </c>
      <c r="AR120" s="239">
        <f>INICIO!F82</f>
        <v>3</v>
      </c>
      <c r="AS120" s="235">
        <f t="shared" ref="AS120" si="53">AR120</f>
        <v>3</v>
      </c>
      <c r="AT120" s="235">
        <f t="shared" ref="AT120" si="54">AS120</f>
        <v>3</v>
      </c>
      <c r="AU120" s="235">
        <f t="shared" ref="AU120" si="55">AT120</f>
        <v>3</v>
      </c>
      <c r="AV120" s="235">
        <f t="shared" ref="AV120" si="56">AU120</f>
        <v>3</v>
      </c>
      <c r="AW120" s="235">
        <f t="shared" ref="AW120" si="57">AV120</f>
        <v>3</v>
      </c>
      <c r="AX120" s="235">
        <f t="shared" ref="AX120" si="58">AW120</f>
        <v>3</v>
      </c>
      <c r="AY120" s="235">
        <f t="shared" ref="AY120" si="59">AX120</f>
        <v>3</v>
      </c>
      <c r="AZ120" s="235">
        <f t="shared" ref="AZ120" si="60">AY120</f>
        <v>3</v>
      </c>
      <c r="BA120" s="236">
        <f t="shared" ref="BA120" si="61">AZ120</f>
        <v>3</v>
      </c>
      <c r="BB120" s="239">
        <f>INICIO!G82</f>
        <v>3</v>
      </c>
      <c r="BC120" s="235">
        <f t="shared" ref="BC120" si="62">BB120</f>
        <v>3</v>
      </c>
      <c r="BD120" s="235">
        <f t="shared" ref="BD120" si="63">BC120</f>
        <v>3</v>
      </c>
      <c r="BE120" s="235">
        <f t="shared" ref="BE120" si="64">BD120</f>
        <v>3</v>
      </c>
      <c r="BF120" s="235">
        <f t="shared" ref="BF120" si="65">BE120</f>
        <v>3</v>
      </c>
      <c r="BG120" s="235">
        <f t="shared" ref="BG120" si="66">BF120</f>
        <v>3</v>
      </c>
      <c r="BH120" s="235">
        <f t="shared" ref="BH120" si="67">BG120</f>
        <v>3</v>
      </c>
      <c r="BI120" s="235">
        <f t="shared" ref="BI120" si="68">BH120</f>
        <v>3</v>
      </c>
      <c r="BJ120" s="235">
        <f t="shared" ref="BJ120" si="69">BI120</f>
        <v>3</v>
      </c>
      <c r="BK120" s="236">
        <f t="shared" ref="BK120" si="70">BJ120</f>
        <v>3</v>
      </c>
    </row>
    <row r="121" spans="1:94" s="2" customFormat="1" ht="15" hidden="1" customHeight="1" outlineLevel="1" x14ac:dyDescent="0.25">
      <c r="A121" s="328" t="s">
        <v>46</v>
      </c>
      <c r="B121" s="329"/>
      <c r="C121" s="129">
        <f>C112</f>
        <v>78.280349999999999</v>
      </c>
      <c r="D121" s="130">
        <f t="shared" ref="D121:M123" si="71">C121</f>
        <v>78.280349999999999</v>
      </c>
      <c r="E121" s="130">
        <f t="shared" si="71"/>
        <v>78.280349999999999</v>
      </c>
      <c r="F121" s="130">
        <f t="shared" si="71"/>
        <v>78.280349999999999</v>
      </c>
      <c r="G121" s="130">
        <f t="shared" si="71"/>
        <v>78.280349999999999</v>
      </c>
      <c r="H121" s="130">
        <f t="shared" si="71"/>
        <v>78.280349999999999</v>
      </c>
      <c r="I121" s="130">
        <f t="shared" si="71"/>
        <v>78.280349999999999</v>
      </c>
      <c r="J121" s="130">
        <f t="shared" si="71"/>
        <v>78.280349999999999</v>
      </c>
      <c r="K121" s="130">
        <f t="shared" si="71"/>
        <v>78.280349999999999</v>
      </c>
      <c r="L121" s="130">
        <f t="shared" si="71"/>
        <v>78.280349999999999</v>
      </c>
      <c r="M121" s="131">
        <f t="shared" si="71"/>
        <v>78.280349999999999</v>
      </c>
      <c r="N121" s="129">
        <f>D112</f>
        <v>2.0735999999999999</v>
      </c>
      <c r="O121" s="130">
        <f t="shared" ref="O121:W123" si="72">N121</f>
        <v>2.0735999999999999</v>
      </c>
      <c r="P121" s="130">
        <f t="shared" si="72"/>
        <v>2.0735999999999999</v>
      </c>
      <c r="Q121" s="130">
        <f t="shared" si="72"/>
        <v>2.0735999999999999</v>
      </c>
      <c r="R121" s="130">
        <f t="shared" si="72"/>
        <v>2.0735999999999999</v>
      </c>
      <c r="S121" s="130">
        <f t="shared" si="72"/>
        <v>2.0735999999999999</v>
      </c>
      <c r="T121" s="130">
        <f t="shared" si="72"/>
        <v>2.0735999999999999</v>
      </c>
      <c r="U121" s="130">
        <f t="shared" si="72"/>
        <v>2.0735999999999999</v>
      </c>
      <c r="V121" s="130">
        <f t="shared" si="72"/>
        <v>2.0735999999999999</v>
      </c>
      <c r="W121" s="131">
        <f t="shared" si="72"/>
        <v>2.0735999999999999</v>
      </c>
      <c r="X121" s="129">
        <f>E112</f>
        <v>2.0735999999999999</v>
      </c>
      <c r="Y121" s="130">
        <f t="shared" ref="Y121:AG123" si="73">X121</f>
        <v>2.0735999999999999</v>
      </c>
      <c r="Z121" s="130">
        <f t="shared" si="73"/>
        <v>2.0735999999999999</v>
      </c>
      <c r="AA121" s="130">
        <f t="shared" si="73"/>
        <v>2.0735999999999999</v>
      </c>
      <c r="AB121" s="130">
        <f t="shared" si="73"/>
        <v>2.0735999999999999</v>
      </c>
      <c r="AC121" s="130">
        <f t="shared" si="73"/>
        <v>2.0735999999999999</v>
      </c>
      <c r="AD121" s="130">
        <f t="shared" si="73"/>
        <v>2.0735999999999999</v>
      </c>
      <c r="AE121" s="130">
        <f t="shared" si="73"/>
        <v>2.0735999999999999</v>
      </c>
      <c r="AF121" s="130">
        <f t="shared" si="73"/>
        <v>2.0735999999999999</v>
      </c>
      <c r="AG121" s="131">
        <f t="shared" si="73"/>
        <v>2.0735999999999999</v>
      </c>
      <c r="AH121" s="129">
        <f>F112</f>
        <v>2.0735999999999999</v>
      </c>
      <c r="AI121" s="130">
        <f t="shared" ref="AI121:AQ123" si="74">AH121</f>
        <v>2.0735999999999999</v>
      </c>
      <c r="AJ121" s="130">
        <f t="shared" si="74"/>
        <v>2.0735999999999999</v>
      </c>
      <c r="AK121" s="130">
        <f t="shared" si="74"/>
        <v>2.0735999999999999</v>
      </c>
      <c r="AL121" s="130">
        <f t="shared" si="74"/>
        <v>2.0735999999999999</v>
      </c>
      <c r="AM121" s="130">
        <f t="shared" si="74"/>
        <v>2.0735999999999999</v>
      </c>
      <c r="AN121" s="130">
        <f t="shared" si="74"/>
        <v>2.0735999999999999</v>
      </c>
      <c r="AO121" s="130">
        <f t="shared" si="74"/>
        <v>2.0735999999999999</v>
      </c>
      <c r="AP121" s="130">
        <f t="shared" si="74"/>
        <v>2.0735999999999999</v>
      </c>
      <c r="AQ121" s="131">
        <f t="shared" si="74"/>
        <v>2.0735999999999999</v>
      </c>
      <c r="AR121" s="129">
        <f>G112</f>
        <v>2.0735999999999999</v>
      </c>
      <c r="AS121" s="130">
        <f t="shared" ref="AS121:BA123" si="75">AR121</f>
        <v>2.0735999999999999</v>
      </c>
      <c r="AT121" s="130">
        <f t="shared" si="75"/>
        <v>2.0735999999999999</v>
      </c>
      <c r="AU121" s="130">
        <f t="shared" si="75"/>
        <v>2.0735999999999999</v>
      </c>
      <c r="AV121" s="130">
        <f t="shared" si="75"/>
        <v>2.0735999999999999</v>
      </c>
      <c r="AW121" s="130">
        <f t="shared" si="75"/>
        <v>2.0735999999999999</v>
      </c>
      <c r="AX121" s="130">
        <f t="shared" si="75"/>
        <v>2.0735999999999999</v>
      </c>
      <c r="AY121" s="130">
        <f t="shared" si="75"/>
        <v>2.0735999999999999</v>
      </c>
      <c r="AZ121" s="130">
        <f t="shared" si="75"/>
        <v>2.0735999999999999</v>
      </c>
      <c r="BA121" s="131">
        <f t="shared" si="75"/>
        <v>2.0735999999999999</v>
      </c>
      <c r="BB121" s="129">
        <f>H112</f>
        <v>2.0735999999999999</v>
      </c>
      <c r="BC121" s="130">
        <f t="shared" ref="BC121:BK123" si="76">BB121</f>
        <v>2.0735999999999999</v>
      </c>
      <c r="BD121" s="130">
        <f t="shared" si="76"/>
        <v>2.0735999999999999</v>
      </c>
      <c r="BE121" s="130">
        <f t="shared" si="76"/>
        <v>2.0735999999999999</v>
      </c>
      <c r="BF121" s="130">
        <f t="shared" si="76"/>
        <v>2.0735999999999999</v>
      </c>
      <c r="BG121" s="130">
        <f t="shared" si="76"/>
        <v>2.0735999999999999</v>
      </c>
      <c r="BH121" s="130">
        <f t="shared" si="76"/>
        <v>2.0735999999999999</v>
      </c>
      <c r="BI121" s="130">
        <f t="shared" si="76"/>
        <v>2.0735999999999999</v>
      </c>
      <c r="BJ121" s="130">
        <f t="shared" si="76"/>
        <v>2.0735999999999999</v>
      </c>
      <c r="BK121" s="131">
        <f t="shared" si="76"/>
        <v>2.0735999999999999</v>
      </c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</row>
    <row r="122" spans="1:94" s="2" customFormat="1" ht="15" hidden="1" customHeight="1" outlineLevel="1" x14ac:dyDescent="0.25">
      <c r="A122" s="328" t="s">
        <v>47</v>
      </c>
      <c r="B122" s="329"/>
      <c r="C122" s="129">
        <f>C113</f>
        <v>0</v>
      </c>
      <c r="D122" s="130">
        <f t="shared" si="71"/>
        <v>0</v>
      </c>
      <c r="E122" s="130">
        <f t="shared" si="71"/>
        <v>0</v>
      </c>
      <c r="F122" s="130">
        <f t="shared" si="71"/>
        <v>0</v>
      </c>
      <c r="G122" s="130">
        <f t="shared" si="71"/>
        <v>0</v>
      </c>
      <c r="H122" s="130">
        <f t="shared" si="71"/>
        <v>0</v>
      </c>
      <c r="I122" s="130">
        <f t="shared" si="71"/>
        <v>0</v>
      </c>
      <c r="J122" s="130">
        <f t="shared" si="71"/>
        <v>0</v>
      </c>
      <c r="K122" s="130">
        <f t="shared" si="71"/>
        <v>0</v>
      </c>
      <c r="L122" s="130">
        <f t="shared" si="71"/>
        <v>0</v>
      </c>
      <c r="M122" s="131">
        <f t="shared" si="71"/>
        <v>0</v>
      </c>
      <c r="N122" s="129">
        <f>D113</f>
        <v>8.6399999999999988</v>
      </c>
      <c r="O122" s="130">
        <f t="shared" si="72"/>
        <v>8.6399999999999988</v>
      </c>
      <c r="P122" s="130">
        <f t="shared" si="72"/>
        <v>8.6399999999999988</v>
      </c>
      <c r="Q122" s="130">
        <f t="shared" si="72"/>
        <v>8.6399999999999988</v>
      </c>
      <c r="R122" s="130">
        <f t="shared" si="72"/>
        <v>8.6399999999999988</v>
      </c>
      <c r="S122" s="130">
        <f t="shared" si="72"/>
        <v>8.6399999999999988</v>
      </c>
      <c r="T122" s="130">
        <f t="shared" si="72"/>
        <v>8.6399999999999988</v>
      </c>
      <c r="U122" s="130">
        <f t="shared" si="72"/>
        <v>8.6399999999999988</v>
      </c>
      <c r="V122" s="130">
        <f t="shared" si="72"/>
        <v>8.6399999999999988</v>
      </c>
      <c r="W122" s="131">
        <f t="shared" si="72"/>
        <v>8.6399999999999988</v>
      </c>
      <c r="X122" s="129">
        <f>E113</f>
        <v>8.6399999999999988</v>
      </c>
      <c r="Y122" s="130">
        <f t="shared" si="73"/>
        <v>8.6399999999999988</v>
      </c>
      <c r="Z122" s="130">
        <f t="shared" si="73"/>
        <v>8.6399999999999988</v>
      </c>
      <c r="AA122" s="130">
        <f t="shared" si="73"/>
        <v>8.6399999999999988</v>
      </c>
      <c r="AB122" s="130">
        <f t="shared" si="73"/>
        <v>8.6399999999999988</v>
      </c>
      <c r="AC122" s="130">
        <f t="shared" si="73"/>
        <v>8.6399999999999988</v>
      </c>
      <c r="AD122" s="130">
        <f t="shared" si="73"/>
        <v>8.6399999999999988</v>
      </c>
      <c r="AE122" s="130">
        <f t="shared" si="73"/>
        <v>8.6399999999999988</v>
      </c>
      <c r="AF122" s="130">
        <f t="shared" si="73"/>
        <v>8.6399999999999988</v>
      </c>
      <c r="AG122" s="131">
        <f t="shared" si="73"/>
        <v>8.6399999999999988</v>
      </c>
      <c r="AH122" s="129">
        <f>F113</f>
        <v>8.6399999999999988</v>
      </c>
      <c r="AI122" s="130">
        <f t="shared" si="74"/>
        <v>8.6399999999999988</v>
      </c>
      <c r="AJ122" s="130">
        <f t="shared" si="74"/>
        <v>8.6399999999999988</v>
      </c>
      <c r="AK122" s="130">
        <f t="shared" si="74"/>
        <v>8.6399999999999988</v>
      </c>
      <c r="AL122" s="130">
        <f t="shared" si="74"/>
        <v>8.6399999999999988</v>
      </c>
      <c r="AM122" s="130">
        <f t="shared" si="74"/>
        <v>8.6399999999999988</v>
      </c>
      <c r="AN122" s="130">
        <f t="shared" si="74"/>
        <v>8.6399999999999988</v>
      </c>
      <c r="AO122" s="130">
        <f t="shared" si="74"/>
        <v>8.6399999999999988</v>
      </c>
      <c r="AP122" s="130">
        <f t="shared" si="74"/>
        <v>8.6399999999999988</v>
      </c>
      <c r="AQ122" s="131">
        <f t="shared" si="74"/>
        <v>8.6399999999999988</v>
      </c>
      <c r="AR122" s="129">
        <f>G113</f>
        <v>8.6399999999999988</v>
      </c>
      <c r="AS122" s="130">
        <f t="shared" si="75"/>
        <v>8.6399999999999988</v>
      </c>
      <c r="AT122" s="130">
        <f t="shared" si="75"/>
        <v>8.6399999999999988</v>
      </c>
      <c r="AU122" s="130">
        <f t="shared" si="75"/>
        <v>8.6399999999999988</v>
      </c>
      <c r="AV122" s="130">
        <f t="shared" si="75"/>
        <v>8.6399999999999988</v>
      </c>
      <c r="AW122" s="130">
        <f t="shared" si="75"/>
        <v>8.6399999999999988</v>
      </c>
      <c r="AX122" s="130">
        <f t="shared" si="75"/>
        <v>8.6399999999999988</v>
      </c>
      <c r="AY122" s="130">
        <f t="shared" si="75"/>
        <v>8.6399999999999988</v>
      </c>
      <c r="AZ122" s="130">
        <f t="shared" si="75"/>
        <v>8.6399999999999988</v>
      </c>
      <c r="BA122" s="131">
        <f t="shared" si="75"/>
        <v>8.6399999999999988</v>
      </c>
      <c r="BB122" s="129">
        <f>H113</f>
        <v>8.6399999999999988</v>
      </c>
      <c r="BC122" s="130">
        <f t="shared" si="76"/>
        <v>8.6399999999999988</v>
      </c>
      <c r="BD122" s="130">
        <f t="shared" si="76"/>
        <v>8.6399999999999988</v>
      </c>
      <c r="BE122" s="130">
        <f t="shared" si="76"/>
        <v>8.6399999999999988</v>
      </c>
      <c r="BF122" s="130">
        <f t="shared" si="76"/>
        <v>8.6399999999999988</v>
      </c>
      <c r="BG122" s="130">
        <f t="shared" si="76"/>
        <v>8.6399999999999988</v>
      </c>
      <c r="BH122" s="130">
        <f t="shared" si="76"/>
        <v>8.6399999999999988</v>
      </c>
      <c r="BI122" s="130">
        <f t="shared" si="76"/>
        <v>8.6399999999999988</v>
      </c>
      <c r="BJ122" s="130">
        <f t="shared" si="76"/>
        <v>8.6399999999999988</v>
      </c>
      <c r="BK122" s="131">
        <f t="shared" si="76"/>
        <v>8.6399999999999988</v>
      </c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</row>
    <row r="123" spans="1:94" s="2" customFormat="1" ht="15" hidden="1" customHeight="1" outlineLevel="1" x14ac:dyDescent="0.25">
      <c r="A123" s="328" t="s">
        <v>57</v>
      </c>
      <c r="B123" s="329"/>
      <c r="C123" s="129">
        <f>E$3</f>
        <v>43</v>
      </c>
      <c r="D123" s="130">
        <f t="shared" si="71"/>
        <v>43</v>
      </c>
      <c r="E123" s="130">
        <f t="shared" si="71"/>
        <v>43</v>
      </c>
      <c r="F123" s="130">
        <f t="shared" si="71"/>
        <v>43</v>
      </c>
      <c r="G123" s="130">
        <f t="shared" si="71"/>
        <v>43</v>
      </c>
      <c r="H123" s="130">
        <f t="shared" si="71"/>
        <v>43</v>
      </c>
      <c r="I123" s="130">
        <f t="shared" si="71"/>
        <v>43</v>
      </c>
      <c r="J123" s="130">
        <f t="shared" si="71"/>
        <v>43</v>
      </c>
      <c r="K123" s="130">
        <f t="shared" si="71"/>
        <v>43</v>
      </c>
      <c r="L123" s="130">
        <f t="shared" si="71"/>
        <v>43</v>
      </c>
      <c r="M123" s="131">
        <f t="shared" si="71"/>
        <v>43</v>
      </c>
      <c r="N123" s="129">
        <f>F$3</f>
        <v>0</v>
      </c>
      <c r="O123" s="130">
        <f t="shared" si="72"/>
        <v>0</v>
      </c>
      <c r="P123" s="130">
        <f t="shared" si="72"/>
        <v>0</v>
      </c>
      <c r="Q123" s="130">
        <f t="shared" si="72"/>
        <v>0</v>
      </c>
      <c r="R123" s="130">
        <f t="shared" si="72"/>
        <v>0</v>
      </c>
      <c r="S123" s="130">
        <f t="shared" si="72"/>
        <v>0</v>
      </c>
      <c r="T123" s="130">
        <f t="shared" si="72"/>
        <v>0</v>
      </c>
      <c r="U123" s="130">
        <f t="shared" si="72"/>
        <v>0</v>
      </c>
      <c r="V123" s="130">
        <f t="shared" si="72"/>
        <v>0</v>
      </c>
      <c r="W123" s="131">
        <f t="shared" si="72"/>
        <v>0</v>
      </c>
      <c r="X123" s="129">
        <f>G$3</f>
        <v>0</v>
      </c>
      <c r="Y123" s="130">
        <f t="shared" si="73"/>
        <v>0</v>
      </c>
      <c r="Z123" s="130">
        <f t="shared" si="73"/>
        <v>0</v>
      </c>
      <c r="AA123" s="130">
        <f t="shared" si="73"/>
        <v>0</v>
      </c>
      <c r="AB123" s="130">
        <f t="shared" si="73"/>
        <v>0</v>
      </c>
      <c r="AC123" s="130">
        <f t="shared" si="73"/>
        <v>0</v>
      </c>
      <c r="AD123" s="130">
        <f t="shared" si="73"/>
        <v>0</v>
      </c>
      <c r="AE123" s="130">
        <f t="shared" si="73"/>
        <v>0</v>
      </c>
      <c r="AF123" s="130">
        <f t="shared" si="73"/>
        <v>0</v>
      </c>
      <c r="AG123" s="131">
        <f t="shared" si="73"/>
        <v>0</v>
      </c>
      <c r="AH123" s="129">
        <f>H$3</f>
        <v>0</v>
      </c>
      <c r="AI123" s="130">
        <f t="shared" si="74"/>
        <v>0</v>
      </c>
      <c r="AJ123" s="130">
        <f t="shared" si="74"/>
        <v>0</v>
      </c>
      <c r="AK123" s="130">
        <f t="shared" si="74"/>
        <v>0</v>
      </c>
      <c r="AL123" s="130">
        <f t="shared" si="74"/>
        <v>0</v>
      </c>
      <c r="AM123" s="130">
        <f t="shared" si="74"/>
        <v>0</v>
      </c>
      <c r="AN123" s="130">
        <f t="shared" si="74"/>
        <v>0</v>
      </c>
      <c r="AO123" s="130">
        <f t="shared" si="74"/>
        <v>0</v>
      </c>
      <c r="AP123" s="130">
        <f t="shared" si="74"/>
        <v>0</v>
      </c>
      <c r="AQ123" s="131">
        <f t="shared" si="74"/>
        <v>0</v>
      </c>
      <c r="AR123" s="129">
        <f>I$3</f>
        <v>0</v>
      </c>
      <c r="AS123" s="130">
        <f t="shared" si="75"/>
        <v>0</v>
      </c>
      <c r="AT123" s="130">
        <f t="shared" si="75"/>
        <v>0</v>
      </c>
      <c r="AU123" s="130">
        <f t="shared" si="75"/>
        <v>0</v>
      </c>
      <c r="AV123" s="130">
        <f t="shared" si="75"/>
        <v>0</v>
      </c>
      <c r="AW123" s="130">
        <f t="shared" si="75"/>
        <v>0</v>
      </c>
      <c r="AX123" s="130">
        <f t="shared" si="75"/>
        <v>0</v>
      </c>
      <c r="AY123" s="130">
        <f t="shared" si="75"/>
        <v>0</v>
      </c>
      <c r="AZ123" s="130">
        <f t="shared" si="75"/>
        <v>0</v>
      </c>
      <c r="BA123" s="131">
        <f t="shared" si="75"/>
        <v>0</v>
      </c>
      <c r="BB123" s="129">
        <f>J$3</f>
        <v>0</v>
      </c>
      <c r="BC123" s="130">
        <f t="shared" si="76"/>
        <v>0</v>
      </c>
      <c r="BD123" s="130">
        <f t="shared" si="76"/>
        <v>0</v>
      </c>
      <c r="BE123" s="130">
        <f t="shared" si="76"/>
        <v>0</v>
      </c>
      <c r="BF123" s="130">
        <f t="shared" si="76"/>
        <v>0</v>
      </c>
      <c r="BG123" s="130">
        <f t="shared" si="76"/>
        <v>0</v>
      </c>
      <c r="BH123" s="130">
        <f t="shared" si="76"/>
        <v>0</v>
      </c>
      <c r="BI123" s="130">
        <f t="shared" si="76"/>
        <v>0</v>
      </c>
      <c r="BJ123" s="130">
        <f t="shared" si="76"/>
        <v>0</v>
      </c>
      <c r="BK123" s="131">
        <f t="shared" si="76"/>
        <v>0</v>
      </c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</row>
    <row r="124" spans="1:94" s="2" customFormat="1" ht="15" hidden="1" customHeight="1" outlineLevel="1" x14ac:dyDescent="0.25">
      <c r="A124" s="328" t="s">
        <v>58</v>
      </c>
      <c r="B124" s="329"/>
      <c r="C124" s="132">
        <f>C123/10*0</f>
        <v>0</v>
      </c>
      <c r="D124" s="133">
        <f>D123/10*1</f>
        <v>4.3</v>
      </c>
      <c r="E124" s="133">
        <f>E123/10*2</f>
        <v>8.6</v>
      </c>
      <c r="F124" s="133">
        <f>F123/10*3</f>
        <v>12.899999999999999</v>
      </c>
      <c r="G124" s="133">
        <f>G123/10*4</f>
        <v>17.2</v>
      </c>
      <c r="H124" s="133">
        <f>H123/10*5</f>
        <v>21.5</v>
      </c>
      <c r="I124" s="133">
        <f>I123/10*6</f>
        <v>25.799999999999997</v>
      </c>
      <c r="J124" s="133">
        <f>J123/10*7</f>
        <v>30.099999999999998</v>
      </c>
      <c r="K124" s="133">
        <f>K123/10*8</f>
        <v>34.4</v>
      </c>
      <c r="L124" s="134">
        <f>L123/10*9</f>
        <v>38.699999999999996</v>
      </c>
      <c r="M124" s="134">
        <f>M123/10*10</f>
        <v>43</v>
      </c>
      <c r="N124" s="133">
        <f>N123/10*1</f>
        <v>0</v>
      </c>
      <c r="O124" s="133">
        <f>O123/10*2</f>
        <v>0</v>
      </c>
      <c r="P124" s="133">
        <f>P123/10*3</f>
        <v>0</v>
      </c>
      <c r="Q124" s="133">
        <f>Q123/10*4</f>
        <v>0</v>
      </c>
      <c r="R124" s="133">
        <f>R123/10*5</f>
        <v>0</v>
      </c>
      <c r="S124" s="133">
        <f>S123/10*6</f>
        <v>0</v>
      </c>
      <c r="T124" s="133">
        <f>T123/10*7</f>
        <v>0</v>
      </c>
      <c r="U124" s="133">
        <f>U123/10*8</f>
        <v>0</v>
      </c>
      <c r="V124" s="134">
        <f>V123/10*9</f>
        <v>0</v>
      </c>
      <c r="W124" s="134">
        <f>W123/10*10</f>
        <v>0</v>
      </c>
      <c r="X124" s="133">
        <f>X123/10*1</f>
        <v>0</v>
      </c>
      <c r="Y124" s="133">
        <f>Y123/10*2</f>
        <v>0</v>
      </c>
      <c r="Z124" s="133">
        <f>Z123/10*3</f>
        <v>0</v>
      </c>
      <c r="AA124" s="133">
        <f>AA123/10*4</f>
        <v>0</v>
      </c>
      <c r="AB124" s="133">
        <f>AB123/10*5</f>
        <v>0</v>
      </c>
      <c r="AC124" s="133">
        <f>AC123/10*6</f>
        <v>0</v>
      </c>
      <c r="AD124" s="133">
        <f>AD123/10*7</f>
        <v>0</v>
      </c>
      <c r="AE124" s="133">
        <f>AE123/10*8</f>
        <v>0</v>
      </c>
      <c r="AF124" s="134">
        <f>AF123/10*9</f>
        <v>0</v>
      </c>
      <c r="AG124" s="134">
        <f>AG123/10*10</f>
        <v>0</v>
      </c>
      <c r="AH124" s="133">
        <f>AH123/10*1</f>
        <v>0</v>
      </c>
      <c r="AI124" s="133">
        <f>AI123/10*2</f>
        <v>0</v>
      </c>
      <c r="AJ124" s="133">
        <f>AJ123/10*3</f>
        <v>0</v>
      </c>
      <c r="AK124" s="133">
        <f>AK123/10*4</f>
        <v>0</v>
      </c>
      <c r="AL124" s="133">
        <f>AL123/10*5</f>
        <v>0</v>
      </c>
      <c r="AM124" s="133">
        <f>AM123/10*6</f>
        <v>0</v>
      </c>
      <c r="AN124" s="133">
        <f>AN123/10*7</f>
        <v>0</v>
      </c>
      <c r="AO124" s="133">
        <f>AO123/10*8</f>
        <v>0</v>
      </c>
      <c r="AP124" s="134">
        <f>AP123/10*9</f>
        <v>0</v>
      </c>
      <c r="AQ124" s="134">
        <f>AQ123/10*10</f>
        <v>0</v>
      </c>
      <c r="AR124" s="133">
        <f>AR123/10*1</f>
        <v>0</v>
      </c>
      <c r="AS124" s="133">
        <f>AS123/10*2</f>
        <v>0</v>
      </c>
      <c r="AT124" s="133">
        <f>AT123/10*3</f>
        <v>0</v>
      </c>
      <c r="AU124" s="133">
        <f>AU123/10*4</f>
        <v>0</v>
      </c>
      <c r="AV124" s="133">
        <f>AV123/10*5</f>
        <v>0</v>
      </c>
      <c r="AW124" s="133">
        <f>AW123/10*6</f>
        <v>0</v>
      </c>
      <c r="AX124" s="133">
        <f>AX123/10*7</f>
        <v>0</v>
      </c>
      <c r="AY124" s="133">
        <f>AY123/10*8</f>
        <v>0</v>
      </c>
      <c r="AZ124" s="134">
        <f>AZ123/10*9</f>
        <v>0</v>
      </c>
      <c r="BA124" s="134">
        <f>BA123/10*10</f>
        <v>0</v>
      </c>
      <c r="BB124" s="133">
        <f>BB123/10*1</f>
        <v>0</v>
      </c>
      <c r="BC124" s="133">
        <f>BC123/10*2</f>
        <v>0</v>
      </c>
      <c r="BD124" s="133">
        <f>BD123/10*3</f>
        <v>0</v>
      </c>
      <c r="BE124" s="133">
        <f>BE123/10*4</f>
        <v>0</v>
      </c>
      <c r="BF124" s="133">
        <f>BF123/10*5</f>
        <v>0</v>
      </c>
      <c r="BG124" s="133">
        <f>BG123/10*6</f>
        <v>0</v>
      </c>
      <c r="BH124" s="133">
        <f>BH123/10*7</f>
        <v>0</v>
      </c>
      <c r="BI124" s="133">
        <f>BI123/10*8</f>
        <v>0</v>
      </c>
      <c r="BJ124" s="134">
        <f>BJ123/10*9</f>
        <v>0</v>
      </c>
      <c r="BK124" s="134">
        <f>BK123/10*10</f>
        <v>0</v>
      </c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</row>
    <row r="125" spans="1:94" ht="15.75" hidden="1" outlineLevel="1" thickBot="1" x14ac:dyDescent="0.3">
      <c r="A125" s="328" t="s">
        <v>60</v>
      </c>
      <c r="B125" s="329"/>
      <c r="C125" s="144">
        <f>IFERROR(-C122/1000+C121/1000*C124-INICIO!$G$48*C124^2/2,0)-(MAX(C124-(C123/(C120+1)),0)+MAX(C124-2*(C123/(C120+1)),0)+MAX(C124-3*(C123/(C120+1)),0))*$A$58</f>
        <v>0</v>
      </c>
      <c r="D125" s="144">
        <f>IFERROR(-D122/1000+D121/1000*D124-INICIO!$G$48*D124^2/2,0)-(MAX(D124-(D123/(D120+1)),0)+MAX(D124-2*(D123/(D120+1)),0)+MAX(D124-3*(D123/(D120+1)),0))*$A$58</f>
        <v>-32.432296994999994</v>
      </c>
      <c r="E125" s="144">
        <f>IFERROR(-E122/1000+E121/1000*E124-INICIO!$G$48*E124^2/2,0)-(MAX(E124-(E123/(E120+1)),0)+MAX(E124-2*(E123/(E120+1)),0)+MAX(E124-3*(E123/(E120+1)),0))*$A$58</f>
        <v>-130.40239898999999</v>
      </c>
      <c r="F125" s="144">
        <f>IFERROR(-F122/1000+F121/1000*F124-INICIO!$G$48*F124^2/2,0)-(MAX(F124-(F123/(F120+1)),0)+MAX(F124-2*(F123/(F120+1)),0)+MAX(F124-3*(F123/(F120+1)),0))*$A$58</f>
        <v>-296.8824659849999</v>
      </c>
      <c r="G125" s="144">
        <f>IFERROR(-G122/1000+G121/1000*G124-INICIO!$G$48*G124^2/2,0)-(MAX(G124-(G123/(G120+1)),0)+MAX(G124-2*(G123/(G120+1)),0)+MAX(G124-3*(G123/(G120+1)),0))*$A$58</f>
        <v>-531.87249797999993</v>
      </c>
      <c r="H125" s="144">
        <f>IFERROR(-H122/1000+H121/1000*H124-INICIO!$G$48*H124^2/2,0)-(MAX(H124-(H123/(H120+1)),0)+MAX(H124-2*(H123/(H120+1)),0)+MAX(H124-3*(H123/(H120+1)),0))*$A$58</f>
        <v>-832.40033497500019</v>
      </c>
      <c r="I125" s="144">
        <f>IFERROR(-I122/1000+I121/1000*I124-INICIO!$G$48*I124^2/2,0)-(MAX(I124-(I123/(I120+1)),0)+MAX(I124-2*(I123/(I120+1)),0)+MAX(I124-3*(I123/(I120+1)),0))*$A$58</f>
        <v>-1204.4102969699998</v>
      </c>
      <c r="J125" s="144">
        <f>IFERROR(-J122/1000+J121/1000*J124-INICIO!$G$48*J124^2/2,0)-(MAX(J124-(J123/(J120+1)),0)+MAX(J124-2*(J123/(J120+1)),0)+MAX(J124-3*(J123/(J120+1)),0))*$A$58</f>
        <v>-1641.9580639649996</v>
      </c>
      <c r="K125" s="144">
        <f>IFERROR(-K122/1000+K121/1000*K124-INICIO!$G$48*K124^2/2,0)-(MAX(K124-(K123/(K120+1)),0)+MAX(K124-2*(K123/(K120+1)),0)+MAX(K124-3*(K123/(K120+1)),0))*$A$58</f>
        <v>-2148.0157959599997</v>
      </c>
      <c r="L125" s="144">
        <f>IFERROR(-L122/1000+L121/1000*L124-INICIO!$G$48*L124^2/2,0)-(MAX(L124-(L123/(L120+1)),0)+MAX(L124-2*(L123/(L120+1)),0)+MAX(L124-3*(L123/(L120+1)),0))*$A$58</f>
        <v>-2722.5834929549997</v>
      </c>
      <c r="M125" s="145">
        <f>IFERROR(-M122/1000+M121/1000*M124-INICIO!$G$48*M124^2/2,0)-(MAX(M124-(M123/(M120+1)),0)+MAX(M124-2*(M123/(M120+1)),0)+MAX(M124-3*(M123/(M120+1)),0))*$A$58</f>
        <v>-3362.6889949500005</v>
      </c>
      <c r="N125" s="143">
        <f>IFERROR(-N122/1000+N121/1000*N124-INICIO!$G$48*N124^2/2,0)-(MAX(N124-(N123/(N120+1)),0)+MAX(N124-2*(N123/(N120+1)),0)+MAX(N124-3*(N123/(N120+1)),0))*$A$58</f>
        <v>-8.6399999999999984E-3</v>
      </c>
      <c r="O125" s="144">
        <f>IFERROR(-O122/1000+O121/1000*O124-INICIO!$G$48*O124^2/2,0)-(MAX(O124-(O123/(O120+1)),0)+MAX(O124-2*(O123/(O120+1)),0)+MAX(O124-3*(O123/(O120+1)),0))*$A$58</f>
        <v>-8.6399999999999984E-3</v>
      </c>
      <c r="P125" s="144">
        <f>IFERROR(-P122/1000+P121/1000*P124-INICIO!$G$48*P124^2/2,0)-(MAX(P124-(P123/(P120+1)),0)+MAX(P124-2*(P123/(P120+1)),0)+MAX(P124-3*(P123/(P120+1)),0))*$A$58</f>
        <v>-8.6399999999999984E-3</v>
      </c>
      <c r="Q125" s="144">
        <f>IFERROR(-Q122/1000+Q121/1000*Q124-INICIO!$G$48*Q124^2/2,0)-(MAX(Q124-(Q123/(Q120+1)),0)+MAX(Q124-2*(Q123/(Q120+1)),0)+MAX(Q124-3*(Q123/(Q120+1)),0))*$A$58</f>
        <v>-8.6399999999999984E-3</v>
      </c>
      <c r="R125" s="144">
        <f>IFERROR(-R122/1000+R121/1000*R124-INICIO!$G$48*R124^2/2,0)-(MAX(R124-(R123/(R120+1)),0)+MAX(R124-2*(R123/(R120+1)),0)+MAX(R124-3*(R123/(R120+1)),0))*$A$58</f>
        <v>-8.6399999999999984E-3</v>
      </c>
      <c r="S125" s="144">
        <f>IFERROR(-S122/1000+S121/1000*S124-INICIO!$G$48*S124^2/2,0)-(MAX(S124-(S123/(S120+1)),0)+MAX(S124-2*(S123/(S120+1)),0)+MAX(S124-3*(S123/(S120+1)),0))*$A$58</f>
        <v>-8.6399999999999984E-3</v>
      </c>
      <c r="T125" s="144">
        <f>IFERROR(-T122/1000+T121/1000*T124-INICIO!$G$48*T124^2/2,0)-(MAX(T124-(T123/(T120+1)),0)+MAX(T124-2*(T123/(T120+1)),0)+MAX(T124-3*(T123/(T120+1)),0))*$A$58</f>
        <v>-8.6399999999999984E-3</v>
      </c>
      <c r="U125" s="144">
        <f>IFERROR(-U122/1000+U121/1000*U124-INICIO!$G$48*U124^2/2,0)-(MAX(U124-(U123/(U120+1)),0)+MAX(U124-2*(U123/(U120+1)),0)+MAX(U124-3*(U123/(U120+1)),0))*$A$58</f>
        <v>-8.6399999999999984E-3</v>
      </c>
      <c r="V125" s="144">
        <f>IFERROR(-V122/1000+V121/1000*V124-INICIO!$G$48*V124^2/2,0)-(MAX(V124-(V123/(V120+1)),0)+MAX(V124-2*(V123/(V120+1)),0)+MAX(V124-3*(V123/(V120+1)),0))*$A$58</f>
        <v>-8.6399999999999984E-3</v>
      </c>
      <c r="W125" s="145">
        <f>IFERROR(-W122/1000+W121/1000*W124-INICIO!$G$48*W124^2/2,0)-(MAX(W124-(W123/(W120+1)),0)+MAX(W124-2*(W123/(W120+1)),0)+MAX(W124-3*(W123/(W120+1)),0))*$A$58</f>
        <v>-8.6399999999999984E-3</v>
      </c>
      <c r="X125" s="143">
        <f>IFERROR(-X122/1000+X121/1000*X124-INICIO!$G$48*X124^2/2,0)-(MAX(X124-(X123/(X120+1)),0)+MAX(X124-2*(X123/(X120+1)),0)+MAX(X124-3*(X123/(X120+1)),0))*$A$58</f>
        <v>-8.6399999999999984E-3</v>
      </c>
      <c r="Y125" s="144">
        <f>IFERROR(-Y122/1000+Y121/1000*Y124-INICIO!$G$48*Y124^2/2,0)-(MAX(Y124-(Y123/(Y120+1)),0)+MAX(Y124-2*(Y123/(Y120+1)),0)+MAX(Y124-3*(Y123/(Y120+1)),0))*$A$58</f>
        <v>-8.6399999999999984E-3</v>
      </c>
      <c r="Z125" s="144">
        <f>IFERROR(-Z122/1000+Z121/1000*Z124-INICIO!$G$48*Z124^2/2,0)-(MAX(Z124-(Z123/(Z120+1)),0)+MAX(Z124-2*(Z123/(Z120+1)),0)+MAX(Z124-3*(Z123/(Z120+1)),0))*$A$58</f>
        <v>-8.6399999999999984E-3</v>
      </c>
      <c r="AA125" s="144">
        <f>IFERROR(-AA122/1000+AA121/1000*AA124-INICIO!$G$48*AA124^2/2,0)-(MAX(AA124-(AA123/(AA120+1)),0)+MAX(AA124-2*(AA123/(AA120+1)),0)+MAX(AA124-3*(AA123/(AA120+1)),0))*$A$58</f>
        <v>-8.6399999999999984E-3</v>
      </c>
      <c r="AB125" s="144">
        <f>IFERROR(-AB122/1000+AB121/1000*AB124-INICIO!$G$48*AB124^2/2,0)-(MAX(AB124-(AB123/(AB120+1)),0)+MAX(AB124-2*(AB123/(AB120+1)),0)+MAX(AB124-3*(AB123/(AB120+1)),0))*$A$58</f>
        <v>-8.6399999999999984E-3</v>
      </c>
      <c r="AC125" s="144">
        <f>IFERROR(-AC122/1000+AC121/1000*AC124-INICIO!$G$48*AC124^2/2,0)-(MAX(AC124-(AC123/(AC120+1)),0)+MAX(AC124-2*(AC123/(AC120+1)),0)+MAX(AC124-3*(AC123/(AC120+1)),0))*$A$58</f>
        <v>-8.6399999999999984E-3</v>
      </c>
      <c r="AD125" s="144">
        <f>IFERROR(-AD122/1000+AD121/1000*AD124-INICIO!$G$48*AD124^2/2,0)-(MAX(AD124-(AD123/(AD120+1)),0)+MAX(AD124-2*(AD123/(AD120+1)),0)+MAX(AD124-3*(AD123/(AD120+1)),0))*$A$58</f>
        <v>-8.6399999999999984E-3</v>
      </c>
      <c r="AE125" s="144">
        <f>IFERROR(-AE122/1000+AE121/1000*AE124-INICIO!$G$48*AE124^2/2,0)-(MAX(AE124-(AE123/(AE120+1)),0)+MAX(AE124-2*(AE123/(AE120+1)),0)+MAX(AE124-3*(AE123/(AE120+1)),0))*$A$58</f>
        <v>-8.6399999999999984E-3</v>
      </c>
      <c r="AF125" s="144">
        <f>IFERROR(-AF122/1000+AF121/1000*AF124-INICIO!$G$48*AF124^2/2,0)-(MAX(AF124-(AF123/(AF120+1)),0)+MAX(AF124-2*(AF123/(AF120+1)),0)+MAX(AF124-3*(AF123/(AF120+1)),0))*$A$58</f>
        <v>-8.6399999999999984E-3</v>
      </c>
      <c r="AG125" s="145">
        <f>IFERROR(-AG122/1000+AG121/1000*AG124-INICIO!$G$48*AG124^2/2,0)-(MAX(AG124-(AG123/(AG120+1)),0)+MAX(AG124-2*(AG123/(AG120+1)),0)+MAX(AG124-3*(AG123/(AG120+1)),0))*$A$58</f>
        <v>-8.6399999999999984E-3</v>
      </c>
      <c r="AH125" s="143">
        <f>IFERROR(-AH122/1000+AH121/1000*AH124-INICIO!$G$48*AH124^2/2,0)-(MAX(AH124-(AH123/(AH120+1)),0)+MAX(AH124-2*(AH123/(AH120+1)),0)+MAX(AH124-3*(AH123/(AH120+1)),0))*$A$58</f>
        <v>-8.6399999999999984E-3</v>
      </c>
      <c r="AI125" s="144">
        <f>IFERROR(-AI122/1000+AI121/1000*AI124-INICIO!$G$48*AI124^2/2,0)-(MAX(AI124-(AI123/(AI120+1)),0)+MAX(AI124-2*(AI123/(AI120+1)),0)+MAX(AI124-3*(AI123/(AI120+1)),0))*$A$58</f>
        <v>-8.6399999999999984E-3</v>
      </c>
      <c r="AJ125" s="144">
        <f>IFERROR(-AJ122/1000+AJ121/1000*AJ124-INICIO!$G$48*AJ124^2/2,0)-(MAX(AJ124-(AJ123/(AJ120+1)),0)+MAX(AJ124-2*(AJ123/(AJ120+1)),0)+MAX(AJ124-3*(AJ123/(AJ120+1)),0))*$A$58</f>
        <v>-8.6399999999999984E-3</v>
      </c>
      <c r="AK125" s="144">
        <f>IFERROR(-AK122/1000+AK121/1000*AK124-INICIO!$G$48*AK124^2/2,0)-(MAX(AK124-(AK123/(AK120+1)),0)+MAX(AK124-2*(AK123/(AK120+1)),0)+MAX(AK124-3*(AK123/(AK120+1)),0))*$A$58</f>
        <v>-8.6399999999999984E-3</v>
      </c>
      <c r="AL125" s="144">
        <f>IFERROR(-AL122/1000+AL121/1000*AL124-INICIO!$G$48*AL124^2/2,0)-(MAX(AL124-(AL123/(AL120+1)),0)+MAX(AL124-2*(AL123/(AL120+1)),0)+MAX(AL124-3*(AL123/(AL120+1)),0))*$A$58</f>
        <v>-8.6399999999999984E-3</v>
      </c>
      <c r="AM125" s="144">
        <f>IFERROR(-AM122/1000+AM121/1000*AM124-INICIO!$G$48*AM124^2/2,0)-(MAX(AM124-(AM123/(AM120+1)),0)+MAX(AM124-2*(AM123/(AM120+1)),0)+MAX(AM124-3*(AM123/(AM120+1)),0))*$A$58</f>
        <v>-8.6399999999999984E-3</v>
      </c>
      <c r="AN125" s="144">
        <f>IFERROR(-AN122/1000+AN121/1000*AN124-INICIO!$G$48*AN124^2/2,0)-(MAX(AN124-(AN123/(AN120+1)),0)+MAX(AN124-2*(AN123/(AN120+1)),0)+MAX(AN124-3*(AN123/(AN120+1)),0))*$A$58</f>
        <v>-8.6399999999999984E-3</v>
      </c>
      <c r="AO125" s="144">
        <f>IFERROR(-AO122/1000+AO121/1000*AO124-INICIO!$G$48*AO124^2/2,0)-(MAX(AO124-(AO123/(AO120+1)),0)+MAX(AO124-2*(AO123/(AO120+1)),0)+MAX(AO124-3*(AO123/(AO120+1)),0))*$A$58</f>
        <v>-8.6399999999999984E-3</v>
      </c>
      <c r="AP125" s="144">
        <f>IFERROR(-AP122/1000+AP121/1000*AP124-INICIO!$G$48*AP124^2/2,0)-(MAX(AP124-(AP123/(AP120+1)),0)+MAX(AP124-2*(AP123/(AP120+1)),0)+MAX(AP124-3*(AP123/(AP120+1)),0))*$A$58</f>
        <v>-8.6399999999999984E-3</v>
      </c>
      <c r="AQ125" s="145">
        <f>IFERROR(-AQ122/1000+AQ121/1000*AQ124-INICIO!$G$48*AQ124^2/2,0)-(MAX(AQ124-(AQ123/(AQ120+1)),0)+MAX(AQ124-2*(AQ123/(AQ120+1)),0)+MAX(AQ124-3*(AQ123/(AQ120+1)),0))*$A$58</f>
        <v>-8.6399999999999984E-3</v>
      </c>
      <c r="AR125" s="143">
        <f>IFERROR(-AR122/1000+AR121/1000*AR124-INICIO!$G$48*AR124^2/2,0)-(MAX(AR124-(AR123/(AR120+1)),0)+MAX(AR124-2*(AR123/(AR120+1)),0)+MAX(AR124-3*(AR123/(AR120+1)),0))*$A$58</f>
        <v>-8.6399999999999984E-3</v>
      </c>
      <c r="AS125" s="144">
        <f>IFERROR(-AS122/1000+AS121/1000*AS124-INICIO!$G$48*AS124^2/2,0)-(MAX(AS124-(AS123/(AS120+1)),0)+MAX(AS124-2*(AS123/(AS120+1)),0)+MAX(AS124-3*(AS123/(AS120+1)),0))*$A$58</f>
        <v>-8.6399999999999984E-3</v>
      </c>
      <c r="AT125" s="144">
        <f>IFERROR(-AT122/1000+AT121/1000*AT124-INICIO!$G$48*AT124^2/2,0)-(MAX(AT124-(AT123/(AT120+1)),0)+MAX(AT124-2*(AT123/(AT120+1)),0)+MAX(AT124-3*(AT123/(AT120+1)),0))*$A$58</f>
        <v>-8.6399999999999984E-3</v>
      </c>
      <c r="AU125" s="144">
        <f>IFERROR(-AU122/1000+AU121/1000*AU124-INICIO!$G$48*AU124^2/2,0)-(MAX(AU124-(AU123/(AU120+1)),0)+MAX(AU124-2*(AU123/(AU120+1)),0)+MAX(AU124-3*(AU123/(AU120+1)),0))*$A$58</f>
        <v>-8.6399999999999984E-3</v>
      </c>
      <c r="AV125" s="144">
        <f>IFERROR(-AV122/1000+AV121/1000*AV124-INICIO!$G$48*AV124^2/2,0)-(MAX(AV124-(AV123/(AV120+1)),0)+MAX(AV124-2*(AV123/(AV120+1)),0)+MAX(AV124-3*(AV123/(AV120+1)),0))*$A$58</f>
        <v>-8.6399999999999984E-3</v>
      </c>
      <c r="AW125" s="144">
        <f>IFERROR(-AW122/1000+AW121/1000*AW124-INICIO!$G$48*AW124^2/2,0)-(MAX(AW124-(AW123/(AW120+1)),0)+MAX(AW124-2*(AW123/(AW120+1)),0)+MAX(AW124-3*(AW123/(AW120+1)),0))*$A$58</f>
        <v>-8.6399999999999984E-3</v>
      </c>
      <c r="AX125" s="144">
        <f>IFERROR(-AX122/1000+AX121/1000*AX124-INICIO!$G$48*AX124^2/2,0)-(MAX(AX124-(AX123/(AX120+1)),0)+MAX(AX124-2*(AX123/(AX120+1)),0)+MAX(AX124-3*(AX123/(AX120+1)),0))*$A$58</f>
        <v>-8.6399999999999984E-3</v>
      </c>
      <c r="AY125" s="144">
        <f>IFERROR(-AY122/1000+AY121/1000*AY124-INICIO!$G$48*AY124^2/2,0)-(MAX(AY124-(AY123/(AY120+1)),0)+MAX(AY124-2*(AY123/(AY120+1)),0)+MAX(AY124-3*(AY123/(AY120+1)),0))*$A$58</f>
        <v>-8.6399999999999984E-3</v>
      </c>
      <c r="AZ125" s="144">
        <f>IFERROR(-AZ122/1000+AZ121/1000*AZ124-INICIO!$G$48*AZ124^2/2,0)-(MAX(AZ124-(AZ123/(AZ120+1)),0)+MAX(AZ124-2*(AZ123/(AZ120+1)),0)+MAX(AZ124-3*(AZ123/(AZ120+1)),0))*$A$58</f>
        <v>-8.6399999999999984E-3</v>
      </c>
      <c r="BA125" s="145">
        <f>IFERROR(-BA122/1000+BA121/1000*BA124-INICIO!$G$48*BA124^2/2,0)-(MAX(BA124-(BA123/(BA120+1)),0)+MAX(BA124-2*(BA123/(BA120+1)),0)+MAX(BA124-3*(BA123/(BA120+1)),0))*$A$58</f>
        <v>-8.6399999999999984E-3</v>
      </c>
      <c r="BB125" s="143">
        <f>IFERROR(-BB122/1000+BB121/1000*BB124-INICIO!$G$48*BB124^2/2,0)-(MAX(BB124-(BB123/(BB120+1)),0)+MAX(BB124-2*(BB123/(BB120+1)),0)+MAX(BB124-3*(BB123/(BB120+1)),0))*$A$58</f>
        <v>-8.6399999999999984E-3</v>
      </c>
      <c r="BC125" s="144">
        <f>IFERROR(-BC122/1000+BC121/1000*BC124-INICIO!$G$48*BC124^2/2,0)-(MAX(BC124-(BC123/(BC120+1)),0)+MAX(BC124-2*(BC123/(BC120+1)),0)+MAX(BC124-3*(BC123/(BC120+1)),0))*$A$58</f>
        <v>-8.6399999999999984E-3</v>
      </c>
      <c r="BD125" s="144">
        <f>IFERROR(-BD122/1000+BD121/1000*BD124-INICIO!$G$48*BD124^2/2,0)-(MAX(BD124-(BD123/(BD120+1)),0)+MAX(BD124-2*(BD123/(BD120+1)),0)+MAX(BD124-3*(BD123/(BD120+1)),0))*$A$58</f>
        <v>-8.6399999999999984E-3</v>
      </c>
      <c r="BE125" s="144">
        <f>IFERROR(-BE122/1000+BE121/1000*BE124-INICIO!$G$48*BE124^2/2,0)-(MAX(BE124-(BE123/(BE120+1)),0)+MAX(BE124-2*(BE123/(BE120+1)),0)+MAX(BE124-3*(BE123/(BE120+1)),0))*$A$58</f>
        <v>-8.6399999999999984E-3</v>
      </c>
      <c r="BF125" s="144">
        <f>IFERROR(-BF122/1000+BF121/1000*BF124-INICIO!$G$48*BF124^2/2,0)-(MAX(BF124-(BF123/(BF120+1)),0)+MAX(BF124-2*(BF123/(BF120+1)),0)+MAX(BF124-3*(BF123/(BF120+1)),0))*$A$58</f>
        <v>-8.6399999999999984E-3</v>
      </c>
      <c r="BG125" s="144">
        <f>IFERROR(-BG122/1000+BG121/1000*BG124-INICIO!$G$48*BG124^2/2,0)-(MAX(BG124-(BG123/(BG120+1)),0)+MAX(BG124-2*(BG123/(BG120+1)),0)+MAX(BG124-3*(BG123/(BG120+1)),0))*$A$58</f>
        <v>-8.6399999999999984E-3</v>
      </c>
      <c r="BH125" s="144">
        <f>IFERROR(-BH122/1000+BH121/1000*BH124-INICIO!$G$48*BH124^2/2,0)-(MAX(BH124-(BH123/(BH120+1)),0)+MAX(BH124-2*(BH123/(BH120+1)),0)+MAX(BH124-3*(BH123/(BH120+1)),0))*$A$58</f>
        <v>-8.6399999999999984E-3</v>
      </c>
      <c r="BI125" s="144">
        <f>IFERROR(-BI122/1000+BI121/1000*BI124-INICIO!$G$48*BI124^2/2,0)-(MAX(BI124-(BI123/(BI120+1)),0)+MAX(BI124-2*(BI123/(BI120+1)),0)+MAX(BI124-3*(BI123/(BI120+1)),0))*$A$58</f>
        <v>-8.6399999999999984E-3</v>
      </c>
      <c r="BJ125" s="144">
        <f>IFERROR(-BJ122/1000+BJ121/1000*BJ124-INICIO!$G$48*BJ124^2/2,0)-(MAX(BJ124-(BJ123/(BJ120+1)),0)+MAX(BJ124-2*(BJ123/(BJ120+1)),0)+MAX(BJ124-3*(BJ123/(BJ120+1)),0))*$A$58</f>
        <v>-8.6399999999999984E-3</v>
      </c>
      <c r="BK125" s="145">
        <f>IFERROR(-BK122/1000+BK121/1000*BK124-INICIO!$G$48*BK124^2/2,0)-(MAX(BK124-(BK123/(BK120+1)),0)+MAX(BK124-2*(BK123/(BK120+1)),0)+MAX(BK124-3*(BK123/(BK120+1)),0))*$A$58</f>
        <v>-8.6399999999999984E-3</v>
      </c>
    </row>
    <row r="126" spans="1:94" collapsed="1" x14ac:dyDescent="0.25">
      <c r="D126" t="s">
        <v>61</v>
      </c>
    </row>
    <row r="127" spans="1:94" x14ac:dyDescent="0.25">
      <c r="A127" s="315" t="s">
        <v>219</v>
      </c>
      <c r="B127" s="315"/>
      <c r="C127" s="315"/>
      <c r="D127" s="315"/>
    </row>
    <row r="128" spans="1:94" hidden="1" outlineLevel="1" x14ac:dyDescent="0.25">
      <c r="B128" s="316">
        <f>E$2</f>
        <v>1</v>
      </c>
      <c r="C128" s="317"/>
      <c r="D128" s="316">
        <f>F$2</f>
        <v>2</v>
      </c>
      <c r="E128" s="317"/>
      <c r="F128" s="316">
        <f>G$2</f>
        <v>3</v>
      </c>
      <c r="G128" s="317"/>
      <c r="H128" s="316">
        <f>H$2</f>
        <v>4</v>
      </c>
      <c r="I128" s="317"/>
      <c r="J128" s="316">
        <f>I$2</f>
        <v>5</v>
      </c>
      <c r="K128" s="317"/>
      <c r="L128" s="316">
        <f>J$2</f>
        <v>6</v>
      </c>
      <c r="M128" s="317"/>
    </row>
    <row r="129" spans="1:13" hidden="1" outlineLevel="1" x14ac:dyDescent="0.25">
      <c r="B129" s="105">
        <f>B$18</f>
        <v>3</v>
      </c>
      <c r="C129" s="106">
        <v>0</v>
      </c>
      <c r="D129" s="107">
        <f>J$18</f>
        <v>0</v>
      </c>
      <c r="E129" s="108">
        <v>0</v>
      </c>
      <c r="F129" s="107">
        <f>R$18</f>
        <v>0</v>
      </c>
      <c r="G129" s="108">
        <v>0</v>
      </c>
      <c r="H129" s="107">
        <f>Z$18</f>
        <v>0</v>
      </c>
      <c r="I129" s="108">
        <v>0</v>
      </c>
      <c r="J129" s="107">
        <f>AH$18</f>
        <v>0</v>
      </c>
      <c r="K129" s="108">
        <v>0</v>
      </c>
      <c r="L129" s="107">
        <f>AP$18</f>
        <v>0</v>
      </c>
      <c r="M129" s="108">
        <v>0</v>
      </c>
    </row>
    <row r="130" spans="1:13" hidden="1" outlineLevel="1" x14ac:dyDescent="0.25">
      <c r="B130" s="105">
        <f>B$19</f>
        <v>4</v>
      </c>
      <c r="C130" s="106">
        <f>INICIO!$O44*E$3/2</f>
        <v>85.172250000000005</v>
      </c>
      <c r="D130" s="107">
        <f>J$19</f>
        <v>0</v>
      </c>
      <c r="E130" s="108">
        <f>INICIO!$O44*F$3/2</f>
        <v>0</v>
      </c>
      <c r="F130" s="107">
        <f>R$19</f>
        <v>0</v>
      </c>
      <c r="G130" s="108">
        <f>INICIO!$O44*'Calculo VIGA'!G$3/2</f>
        <v>0</v>
      </c>
      <c r="H130" s="107">
        <f>Z$19</f>
        <v>0</v>
      </c>
      <c r="I130" s="108">
        <f>INICIO!$O44*'Calculo VIGA'!H$3/2</f>
        <v>0</v>
      </c>
      <c r="J130" s="107">
        <f>AH$19</f>
        <v>0</v>
      </c>
      <c r="K130" s="108">
        <f>INICIO!$O44*'Calculo VIGA'!I$3/2</f>
        <v>0</v>
      </c>
      <c r="L130" s="107">
        <f>AP$19</f>
        <v>0</v>
      </c>
      <c r="M130" s="108">
        <f>INICIO!$O44*'Calculo VIGA'!J$3/2</f>
        <v>0</v>
      </c>
    </row>
    <row r="131" spans="1:13" hidden="1" outlineLevel="1" x14ac:dyDescent="0.25">
      <c r="A131" s="330" t="s">
        <v>203</v>
      </c>
      <c r="B131" s="105">
        <f>B$20</f>
        <v>1</v>
      </c>
      <c r="C131" s="106">
        <f>INICIO!$O44*E$3^2/12</f>
        <v>610.40112499999998</v>
      </c>
      <c r="D131" s="107">
        <f>J$20</f>
        <v>0</v>
      </c>
      <c r="E131" s="108">
        <f>INICIO!$O44*F$3^2/12</f>
        <v>0</v>
      </c>
      <c r="F131" s="107">
        <f>R$20</f>
        <v>0</v>
      </c>
      <c r="G131" s="108">
        <f>INICIO!$O44*'Calculo VIGA'!G$3^2/12</f>
        <v>0</v>
      </c>
      <c r="H131" s="107">
        <f>Z$20</f>
        <v>0</v>
      </c>
      <c r="I131" s="108">
        <f>INICIO!$O44*'Calculo VIGA'!H$3^2/12</f>
        <v>0</v>
      </c>
      <c r="J131" s="107">
        <f>AH$20</f>
        <v>0</v>
      </c>
      <c r="K131" s="108">
        <f>INICIO!$O44*'Calculo VIGA'!I$3^2/12</f>
        <v>0</v>
      </c>
      <c r="L131" s="107">
        <f>AP$20</f>
        <v>0</v>
      </c>
      <c r="M131" s="108">
        <f>INICIO!$O44*'Calculo VIGA'!J$3^2/12</f>
        <v>0</v>
      </c>
    </row>
    <row r="132" spans="1:13" hidden="1" outlineLevel="1" x14ac:dyDescent="0.25">
      <c r="A132" s="330"/>
      <c r="B132" s="105">
        <f>B$21</f>
        <v>5</v>
      </c>
      <c r="C132" s="108">
        <v>0</v>
      </c>
      <c r="D132" s="107">
        <f>J$21</f>
        <v>0</v>
      </c>
      <c r="E132" s="108">
        <v>0</v>
      </c>
      <c r="F132" s="107">
        <f>R$21</f>
        <v>0</v>
      </c>
      <c r="G132" s="108">
        <v>0</v>
      </c>
      <c r="H132" s="107">
        <f>Z$21</f>
        <v>0</v>
      </c>
      <c r="I132" s="108">
        <v>0</v>
      </c>
      <c r="J132" s="107">
        <f>AH$21</f>
        <v>0</v>
      </c>
      <c r="K132" s="108">
        <v>0</v>
      </c>
      <c r="L132" s="107">
        <f>AP$21</f>
        <v>0</v>
      </c>
      <c r="M132" s="108">
        <v>0</v>
      </c>
    </row>
    <row r="133" spans="1:13" hidden="1" outlineLevel="1" x14ac:dyDescent="0.25">
      <c r="B133" s="105">
        <f>B$22</f>
        <v>6</v>
      </c>
      <c r="C133" s="106">
        <f>C130</f>
        <v>85.172250000000005</v>
      </c>
      <c r="D133" s="107">
        <f>J$22</f>
        <v>0</v>
      </c>
      <c r="E133" s="108">
        <f>E130</f>
        <v>0</v>
      </c>
      <c r="F133" s="107">
        <f>R$22</f>
        <v>0</v>
      </c>
      <c r="G133" s="108">
        <f>G130</f>
        <v>0</v>
      </c>
      <c r="H133" s="107">
        <f>Z$22</f>
        <v>0</v>
      </c>
      <c r="I133" s="108">
        <f>I130</f>
        <v>0</v>
      </c>
      <c r="J133" s="107">
        <f>AH$22</f>
        <v>0</v>
      </c>
      <c r="K133" s="108">
        <f>K130</f>
        <v>0</v>
      </c>
      <c r="L133" s="107">
        <f>AP$22</f>
        <v>0</v>
      </c>
      <c r="M133" s="108">
        <f>M130</f>
        <v>0</v>
      </c>
    </row>
    <row r="134" spans="1:13" hidden="1" outlineLevel="1" x14ac:dyDescent="0.25">
      <c r="B134" s="105">
        <f>B$23</f>
        <v>2</v>
      </c>
      <c r="C134" s="106">
        <f>-C131</f>
        <v>-610.40112499999998</v>
      </c>
      <c r="D134" s="107">
        <f>J$23</f>
        <v>0</v>
      </c>
      <c r="E134" s="108">
        <f>-E131</f>
        <v>0</v>
      </c>
      <c r="F134" s="107">
        <f>R$23</f>
        <v>0</v>
      </c>
      <c r="G134" s="108">
        <f>-G131</f>
        <v>0</v>
      </c>
      <c r="H134" s="107">
        <f>Z$23</f>
        <v>0</v>
      </c>
      <c r="I134" s="108">
        <f>-I131</f>
        <v>0</v>
      </c>
      <c r="J134" s="107">
        <f>AH$23</f>
        <v>0</v>
      </c>
      <c r="K134" s="108">
        <f>-K131</f>
        <v>0</v>
      </c>
      <c r="L134" s="107">
        <f>AP$23</f>
        <v>0</v>
      </c>
      <c r="M134" s="108">
        <f>-M131</f>
        <v>0</v>
      </c>
    </row>
    <row r="135" spans="1:13" s="2" customFormat="1" hidden="1" outlineLevel="1" x14ac:dyDescent="0.25">
      <c r="A135" s="104"/>
      <c r="B135" s="104"/>
      <c r="C135" s="104"/>
      <c r="D135" s="104"/>
    </row>
    <row r="136" spans="1:13" hidden="1" outlineLevel="1" x14ac:dyDescent="0.25">
      <c r="B136" s="316">
        <f>E$2</f>
        <v>1</v>
      </c>
      <c r="C136" s="317"/>
      <c r="D136" s="316">
        <f>F$2</f>
        <v>2</v>
      </c>
      <c r="E136" s="317"/>
      <c r="F136" s="316">
        <f>G$2</f>
        <v>3</v>
      </c>
      <c r="G136" s="317"/>
      <c r="H136" s="316">
        <f>H$2</f>
        <v>4</v>
      </c>
      <c r="I136" s="317"/>
      <c r="J136" s="316">
        <f>I$2</f>
        <v>5</v>
      </c>
      <c r="K136" s="317"/>
      <c r="L136" s="316">
        <f>J$2</f>
        <v>6</v>
      </c>
      <c r="M136" s="317"/>
    </row>
    <row r="137" spans="1:13" hidden="1" outlineLevel="1" x14ac:dyDescent="0.25">
      <c r="A137">
        <f>INICIO!O51/1000</f>
        <v>2.7647999999999997</v>
      </c>
      <c r="B137" s="105">
        <f>B$18</f>
        <v>3</v>
      </c>
      <c r="C137" s="106">
        <v>0</v>
      </c>
      <c r="D137" s="107">
        <f>J$18</f>
        <v>0</v>
      </c>
      <c r="E137" s="106">
        <v>0</v>
      </c>
      <c r="F137" s="107">
        <f>R$18</f>
        <v>0</v>
      </c>
      <c r="G137" s="106">
        <v>0</v>
      </c>
      <c r="H137" s="107">
        <f>Z$18</f>
        <v>0</v>
      </c>
      <c r="I137" s="108">
        <v>0</v>
      </c>
      <c r="J137" s="107">
        <f>AH$18</f>
        <v>0</v>
      </c>
      <c r="K137" s="108">
        <v>0</v>
      </c>
      <c r="L137" s="107">
        <f>AP$18</f>
        <v>0</v>
      </c>
      <c r="M137" s="108">
        <v>0</v>
      </c>
    </row>
    <row r="138" spans="1:13" hidden="1" outlineLevel="1" x14ac:dyDescent="0.25">
      <c r="B138" s="105">
        <f>B$19</f>
        <v>4</v>
      </c>
      <c r="C138" s="106">
        <f>INICIO!$B$82*$A137/2</f>
        <v>4.1471999999999998</v>
      </c>
      <c r="D138" s="107">
        <f>J$19</f>
        <v>0</v>
      </c>
      <c r="E138" s="106">
        <f>INICIO!$C$82*$A137/2</f>
        <v>4.1471999999999998</v>
      </c>
      <c r="F138" s="107">
        <f>R$19</f>
        <v>0</v>
      </c>
      <c r="G138" s="106">
        <f>INICIO!$D$82*$A137/2</f>
        <v>4.1471999999999998</v>
      </c>
      <c r="H138" s="107">
        <f>Z$19</f>
        <v>0</v>
      </c>
      <c r="I138" s="106">
        <f>INICIO!$E$82*$A137/2</f>
        <v>4.1471999999999998</v>
      </c>
      <c r="J138" s="107">
        <f>AH$19</f>
        <v>0</v>
      </c>
      <c r="K138" s="108">
        <f>INICIO!$F$82*$A137/2</f>
        <v>4.1471999999999998</v>
      </c>
      <c r="L138" s="107">
        <f>AP$19</f>
        <v>0</v>
      </c>
      <c r="M138" s="108">
        <f>INICIO!$G$82*$A137/2</f>
        <v>4.1471999999999998</v>
      </c>
    </row>
    <row r="139" spans="1:13" hidden="1" outlineLevel="1" x14ac:dyDescent="0.25">
      <c r="A139" s="330" t="s">
        <v>204</v>
      </c>
      <c r="B139" s="105">
        <f>B$20</f>
        <v>1</v>
      </c>
      <c r="C139" s="106">
        <f>IF(INICIO!$B$82=0,0,IF(INICIO!$B$82=1,INICIO!$B$81*$A$58/8,IF(INICIO!$B$82=2,2/9*INICIO!$B$81*$A$58,IF(INICIO!$B$82=3,5/16*INICIO!$B$81*$A$58,))))</f>
        <v>18.575999999999997</v>
      </c>
      <c r="D139" s="107">
        <f>J$20</f>
        <v>0</v>
      </c>
      <c r="E139" s="106">
        <f>IF(INICIO!$C$82=0,0,IF(INICIO!$C$82=1,INICIO!$C$81*$A$58/8,IF(INICIO!$C$82=2,2/9*INICIO!$C$81*$A$58,IF(INICIO!$C$82=3,5/16*INICIO!$C$81*$A$58,))))</f>
        <v>8.6399999999999988</v>
      </c>
      <c r="F139" s="107">
        <f>R$20</f>
        <v>0</v>
      </c>
      <c r="G139" s="106">
        <f>IF(INICIO!$D$82=0,0,IF(INICIO!$D$82=1,INICIO!$D$81*$A$58/8,IF(INICIO!$D$82=2,2/9*INICIO!$D$81*$A$58,IF(INICIO!$D$82=3,5/16*INICIO!$D$81*$A$58,))))</f>
        <v>8.6399999999999988</v>
      </c>
      <c r="H139" s="107">
        <f>Z$20</f>
        <v>0</v>
      </c>
      <c r="I139" s="108">
        <f>IF(INICIO!$E$82=0,0,IF(INICIO!$E$82=1,INICIO!$E$81*$A$58/8,IF(INICIO!$E$82=2,2/9*INICIO!$E$81*$A$58,IF(INICIO!$E$82=3,5/16*INICIO!$E$81*$A$58,))))</f>
        <v>8.6399999999999988</v>
      </c>
      <c r="J139" s="107">
        <f>AH$20</f>
        <v>0</v>
      </c>
      <c r="K139" s="108">
        <f>IF(INICIO!$F$82=0,0,IF(INICIO!$F$82=1,INICIO!$F$81*$A$58/8,IF(INICIO!$F$82=2,2/9*INICIO!$F$81*$A$58,IF(INICIO!$F$82=3,5/16*INICIO!$F$81*$A$58,))))</f>
        <v>8.6399999999999988</v>
      </c>
      <c r="L139" s="107">
        <f>AP$20</f>
        <v>0</v>
      </c>
      <c r="M139" s="108">
        <f>IF(INICIO!$G$82=0,0,IF(INICIO!$G$82=1,INICIO!$G$81*$A$58/8,IF(INICIO!$G$82=2,2/9*INICIO!$G$81*$A$58,IF(INICIO!$G$82=3,5/16*INICIO!$G$81*$A$58,))))</f>
        <v>8.6399999999999988</v>
      </c>
    </row>
    <row r="140" spans="1:13" hidden="1" outlineLevel="1" x14ac:dyDescent="0.25">
      <c r="A140" s="332"/>
      <c r="B140" s="105">
        <f>B$21</f>
        <v>5</v>
      </c>
      <c r="C140" s="108">
        <v>0</v>
      </c>
      <c r="D140" s="107">
        <f>J$21</f>
        <v>0</v>
      </c>
      <c r="E140" s="108">
        <v>0</v>
      </c>
      <c r="F140" s="107">
        <f>R$21</f>
        <v>0</v>
      </c>
      <c r="G140" s="108">
        <v>0</v>
      </c>
      <c r="H140" s="107">
        <f>Z$21</f>
        <v>0</v>
      </c>
      <c r="I140" s="108">
        <v>0</v>
      </c>
      <c r="J140" s="107">
        <f>AH$21</f>
        <v>0</v>
      </c>
      <c r="K140" s="108">
        <v>0</v>
      </c>
      <c r="L140" s="107">
        <f>AP$21</f>
        <v>0</v>
      </c>
      <c r="M140" s="108">
        <v>0</v>
      </c>
    </row>
    <row r="141" spans="1:13" hidden="1" outlineLevel="1" x14ac:dyDescent="0.25">
      <c r="B141" s="105">
        <f>B$22</f>
        <v>6</v>
      </c>
      <c r="C141" s="106">
        <f>C138</f>
        <v>4.1471999999999998</v>
      </c>
      <c r="D141" s="107">
        <f>J$22</f>
        <v>0</v>
      </c>
      <c r="E141" s="106">
        <f>E138</f>
        <v>4.1471999999999998</v>
      </c>
      <c r="F141" s="107">
        <f>R$22</f>
        <v>0</v>
      </c>
      <c r="G141" s="106">
        <f>G138</f>
        <v>4.1471999999999998</v>
      </c>
      <c r="H141" s="107">
        <f>Z$22</f>
        <v>0</v>
      </c>
      <c r="I141" s="108">
        <f>I138</f>
        <v>4.1471999999999998</v>
      </c>
      <c r="J141" s="107">
        <f>AH$22</f>
        <v>0</v>
      </c>
      <c r="K141" s="108">
        <f>K138</f>
        <v>4.1471999999999998</v>
      </c>
      <c r="L141" s="107">
        <f>AP$22</f>
        <v>0</v>
      </c>
      <c r="M141" s="108">
        <f>M138</f>
        <v>4.1471999999999998</v>
      </c>
    </row>
    <row r="142" spans="1:13" hidden="1" outlineLevel="1" x14ac:dyDescent="0.25">
      <c r="B142" s="105">
        <f>B$23</f>
        <v>2</v>
      </c>
      <c r="C142" s="106">
        <f>-C139</f>
        <v>-18.575999999999997</v>
      </c>
      <c r="D142" s="107">
        <f>J$23</f>
        <v>0</v>
      </c>
      <c r="E142" s="106">
        <f>-E139</f>
        <v>-8.6399999999999988</v>
      </c>
      <c r="F142" s="107">
        <f>R$23</f>
        <v>0</v>
      </c>
      <c r="G142" s="106">
        <f>-G139</f>
        <v>-8.6399999999999988</v>
      </c>
      <c r="H142" s="107">
        <f>Z$23</f>
        <v>0</v>
      </c>
      <c r="I142" s="108">
        <f>-I139</f>
        <v>-8.6399999999999988</v>
      </c>
      <c r="J142" s="107">
        <f>AH$23</f>
        <v>0</v>
      </c>
      <c r="K142" s="108">
        <f>-K139</f>
        <v>-8.6399999999999988</v>
      </c>
      <c r="L142" s="107">
        <f>AP$23</f>
        <v>0</v>
      </c>
      <c r="M142" s="108">
        <f>-M139</f>
        <v>-8.6399999999999988</v>
      </c>
    </row>
    <row r="143" spans="1:13" s="2" customFormat="1" hidden="1" outlineLevel="1" x14ac:dyDescent="0.25">
      <c r="A143" s="104"/>
      <c r="B143" s="104"/>
      <c r="C143" s="104"/>
      <c r="D143" s="104"/>
    </row>
    <row r="144" spans="1:13" hidden="1" outlineLevel="1" x14ac:dyDescent="0.25">
      <c r="B144" s="316">
        <f>E$2</f>
        <v>1</v>
      </c>
      <c r="C144" s="317"/>
      <c r="D144" s="316">
        <f>F$2</f>
        <v>2</v>
      </c>
      <c r="E144" s="317"/>
      <c r="F144" s="316">
        <f>G$2</f>
        <v>3</v>
      </c>
      <c r="G144" s="317"/>
      <c r="H144" s="316">
        <f>H$2</f>
        <v>4</v>
      </c>
      <c r="I144" s="317"/>
      <c r="J144" s="316">
        <f>I$2</f>
        <v>5</v>
      </c>
      <c r="K144" s="317"/>
      <c r="L144" s="316">
        <f>J$2</f>
        <v>6</v>
      </c>
      <c r="M144" s="317"/>
    </row>
    <row r="145" spans="1:34" hidden="1" outlineLevel="1" x14ac:dyDescent="0.25">
      <c r="B145" s="105">
        <f>B$18</f>
        <v>3</v>
      </c>
      <c r="C145" s="108">
        <f t="shared" ref="C145:C150" si="77">C129+C137</f>
        <v>0</v>
      </c>
      <c r="D145" s="107">
        <f>J$18</f>
        <v>0</v>
      </c>
      <c r="E145" s="108">
        <f t="shared" ref="E145:E150" si="78">E129+E137</f>
        <v>0</v>
      </c>
      <c r="F145" s="107">
        <f>R$18</f>
        <v>0</v>
      </c>
      <c r="G145" s="108">
        <f>G129+G137</f>
        <v>0</v>
      </c>
      <c r="H145" s="107">
        <f>Z$18</f>
        <v>0</v>
      </c>
      <c r="I145" s="108">
        <f>I129+I137</f>
        <v>0</v>
      </c>
      <c r="J145" s="107">
        <f>AH$18</f>
        <v>0</v>
      </c>
      <c r="K145" s="108">
        <f>K129+K137</f>
        <v>0</v>
      </c>
      <c r="L145" s="107">
        <f>AP$18</f>
        <v>0</v>
      </c>
      <c r="M145" s="108">
        <f>M129+M137</f>
        <v>0</v>
      </c>
    </row>
    <row r="146" spans="1:34" hidden="1" outlineLevel="1" x14ac:dyDescent="0.25">
      <c r="B146" s="105">
        <f>B$19</f>
        <v>4</v>
      </c>
      <c r="C146" s="108">
        <f t="shared" si="77"/>
        <v>89.319450000000003</v>
      </c>
      <c r="D146" s="107">
        <f>J$19</f>
        <v>0</v>
      </c>
      <c r="E146" s="108">
        <f t="shared" si="78"/>
        <v>4.1471999999999998</v>
      </c>
      <c r="F146" s="107">
        <f>R$19</f>
        <v>0</v>
      </c>
      <c r="G146" s="108">
        <f t="shared" ref="G146:G150" si="79">G130+G138</f>
        <v>4.1471999999999998</v>
      </c>
      <c r="H146" s="107">
        <f>Z$19</f>
        <v>0</v>
      </c>
      <c r="I146" s="108">
        <f t="shared" ref="I146:I150" si="80">I130+I138</f>
        <v>4.1471999999999998</v>
      </c>
      <c r="J146" s="107">
        <f>AH$19</f>
        <v>0</v>
      </c>
      <c r="K146" s="108">
        <f t="shared" ref="K146:K150" si="81">K130+K138</f>
        <v>4.1471999999999998</v>
      </c>
      <c r="L146" s="107">
        <f>AP$19</f>
        <v>0</v>
      </c>
      <c r="M146" s="108">
        <f t="shared" ref="M146:M150" si="82">M130+M138</f>
        <v>4.1471999999999998</v>
      </c>
    </row>
    <row r="147" spans="1:34" hidden="1" outlineLevel="1" x14ac:dyDescent="0.25">
      <c r="A147" t="s">
        <v>36</v>
      </c>
      <c r="B147" s="105">
        <f>B$20</f>
        <v>1</v>
      </c>
      <c r="C147" s="108">
        <f>C131+C139</f>
        <v>628.977125</v>
      </c>
      <c r="D147" s="107">
        <f>J$20</f>
        <v>0</v>
      </c>
      <c r="E147" s="108">
        <f t="shared" si="78"/>
        <v>8.6399999999999988</v>
      </c>
      <c r="F147" s="107">
        <f>R$20</f>
        <v>0</v>
      </c>
      <c r="G147" s="108">
        <f t="shared" si="79"/>
        <v>8.6399999999999988</v>
      </c>
      <c r="H147" s="107">
        <f>Z$20</f>
        <v>0</v>
      </c>
      <c r="I147" s="108">
        <f t="shared" si="80"/>
        <v>8.6399999999999988</v>
      </c>
      <c r="J147" s="107">
        <f>AH$20</f>
        <v>0</v>
      </c>
      <c r="K147" s="108">
        <f t="shared" si="81"/>
        <v>8.6399999999999988</v>
      </c>
      <c r="L147" s="107">
        <f>AP$20</f>
        <v>0</v>
      </c>
      <c r="M147" s="108">
        <f t="shared" si="82"/>
        <v>8.6399999999999988</v>
      </c>
    </row>
    <row r="148" spans="1:34" hidden="1" outlineLevel="1" x14ac:dyDescent="0.25">
      <c r="B148" s="105">
        <f>B$21</f>
        <v>5</v>
      </c>
      <c r="C148" s="108">
        <f t="shared" si="77"/>
        <v>0</v>
      </c>
      <c r="D148" s="107">
        <f>J$21</f>
        <v>0</v>
      </c>
      <c r="E148" s="108">
        <f t="shared" si="78"/>
        <v>0</v>
      </c>
      <c r="F148" s="107">
        <f>R$21</f>
        <v>0</v>
      </c>
      <c r="G148" s="108">
        <f t="shared" si="79"/>
        <v>0</v>
      </c>
      <c r="H148" s="107">
        <f>Z$21</f>
        <v>0</v>
      </c>
      <c r="I148" s="108">
        <f t="shared" si="80"/>
        <v>0</v>
      </c>
      <c r="J148" s="107">
        <f>AH$21</f>
        <v>0</v>
      </c>
      <c r="K148" s="108">
        <f t="shared" si="81"/>
        <v>0</v>
      </c>
      <c r="L148" s="107">
        <f>AP$21</f>
        <v>0</v>
      </c>
      <c r="M148" s="108">
        <f t="shared" si="82"/>
        <v>0</v>
      </c>
    </row>
    <row r="149" spans="1:34" hidden="1" outlineLevel="1" x14ac:dyDescent="0.25">
      <c r="B149" s="105">
        <f>B$22</f>
        <v>6</v>
      </c>
      <c r="C149" s="108">
        <f t="shared" si="77"/>
        <v>89.319450000000003</v>
      </c>
      <c r="D149" s="107">
        <f>J$22</f>
        <v>0</v>
      </c>
      <c r="E149" s="108">
        <f t="shared" si="78"/>
        <v>4.1471999999999998</v>
      </c>
      <c r="F149" s="107">
        <f>R$22</f>
        <v>0</v>
      </c>
      <c r="G149" s="108">
        <f t="shared" si="79"/>
        <v>4.1471999999999998</v>
      </c>
      <c r="H149" s="107">
        <f>Z$22</f>
        <v>0</v>
      </c>
      <c r="I149" s="108">
        <f t="shared" si="80"/>
        <v>4.1471999999999998</v>
      </c>
      <c r="J149" s="107">
        <f>AH$22</f>
        <v>0</v>
      </c>
      <c r="K149" s="108">
        <f t="shared" si="81"/>
        <v>4.1471999999999998</v>
      </c>
      <c r="L149" s="107">
        <f>AP$22</f>
        <v>0</v>
      </c>
      <c r="M149" s="108">
        <f t="shared" si="82"/>
        <v>4.1471999999999998</v>
      </c>
    </row>
    <row r="150" spans="1:34" hidden="1" outlineLevel="1" x14ac:dyDescent="0.25">
      <c r="B150" s="105">
        <f>B$23</f>
        <v>2</v>
      </c>
      <c r="C150" s="108">
        <f t="shared" si="77"/>
        <v>-628.977125</v>
      </c>
      <c r="D150" s="107">
        <f>J$23</f>
        <v>0</v>
      </c>
      <c r="E150" s="108">
        <f t="shared" si="78"/>
        <v>-8.6399999999999988</v>
      </c>
      <c r="F150" s="107">
        <f>R$23</f>
        <v>0</v>
      </c>
      <c r="G150" s="108">
        <f t="shared" si="79"/>
        <v>-8.6399999999999988</v>
      </c>
      <c r="H150" s="107">
        <f>Z$23</f>
        <v>0</v>
      </c>
      <c r="I150" s="108">
        <f t="shared" si="80"/>
        <v>-8.6399999999999988</v>
      </c>
      <c r="J150" s="107">
        <f>AH$23</f>
        <v>0</v>
      </c>
      <c r="K150" s="108">
        <f t="shared" si="81"/>
        <v>-8.6399999999999988</v>
      </c>
      <c r="L150" s="107">
        <f>AP$23</f>
        <v>0</v>
      </c>
      <c r="M150" s="108">
        <f t="shared" si="82"/>
        <v>-8.6399999999999988</v>
      </c>
    </row>
    <row r="151" spans="1:34" hidden="1" outlineLevel="1" x14ac:dyDescent="0.25"/>
    <row r="152" spans="1:34" hidden="1" outlineLevel="1" x14ac:dyDescent="0.25">
      <c r="B152" s="105">
        <v>1</v>
      </c>
      <c r="C152" s="108">
        <f>-(IFERROR(VLOOKUP($B152,$B145:$C150,2,0),0)+IFERROR(VLOOKUP($B152,$D145:$E150,2,0),0)+IFERROR(VLOOKUP($B152,$F145:$G150,2,0),0)+IFERROR(VLOOKUP($B152,$H145:$I150,2,0),0)+IFERROR(VLOOKUP($B152,$J145:$K150,2,0),0)+IFERROR(VLOOKUP($B152,$L145:$M150,2,0),0)+IFERROR(VLOOKUP($B152,$N145:$O150,2,0),0)+IFERROR(VLOOKUP($B152,$P145:$Q150,2,0),0)+IFERROR(VLOOKUP($B152,$R145:$S150,2,0),0))</f>
        <v>-628.977125</v>
      </c>
      <c r="E152" s="109"/>
      <c r="F152" s="109"/>
      <c r="G152" s="106"/>
      <c r="H152" s="106"/>
      <c r="I152" s="106"/>
      <c r="J152" s="106"/>
      <c r="K152" s="106"/>
      <c r="L152" s="106"/>
      <c r="M152" s="106"/>
      <c r="N152" s="106"/>
      <c r="O152" s="110"/>
      <c r="P152" s="110"/>
      <c r="Q152" s="110"/>
      <c r="R152" s="110"/>
      <c r="S152" s="110"/>
      <c r="T152" s="110"/>
      <c r="U152" s="110"/>
      <c r="V152" s="110"/>
      <c r="W152" s="110"/>
      <c r="X152" s="110"/>
      <c r="Y152" s="110"/>
      <c r="Z152" s="110"/>
      <c r="AA152" s="110"/>
      <c r="AB152" s="110"/>
      <c r="AC152" s="110"/>
      <c r="AD152" s="110"/>
      <c r="AE152" s="110"/>
      <c r="AF152" s="110"/>
      <c r="AG152" s="110"/>
      <c r="AH152" s="110"/>
    </row>
    <row r="153" spans="1:34" hidden="1" outlineLevel="1" x14ac:dyDescent="0.25">
      <c r="B153" s="105">
        <v>2</v>
      </c>
      <c r="C153" s="108">
        <f>-(IFERROR(VLOOKUP($B153,$B145:$C150,2,0),0)+IFERROR(VLOOKUP($B153,$D145:$E150,2,0),0)+IFERROR(VLOOKUP($B153,$F145:$G150,2,0),0)+IFERROR(VLOOKUP($B153,$H145:$I150,2,0),0)+IFERROR(VLOOKUP($B153,$J145:$K150,2,0),0)+IFERROR(VLOOKUP($B153,$L145:$M150,2,0),0)+IFERROR(VLOOKUP($B153,$N145:$O150,2,0),0)+IFERROR(VLOOKUP($B153,$P145:$Q150,2,0),0)+IFERROR(VLOOKUP($B153,$R145:$S150,2,0),0))</f>
        <v>628.977125</v>
      </c>
      <c r="E153" s="110"/>
      <c r="F153" s="110"/>
      <c r="G153" s="110"/>
      <c r="H153" s="110"/>
      <c r="I153" s="110"/>
      <c r="J153" s="110"/>
      <c r="K153" s="110"/>
      <c r="L153" s="110"/>
      <c r="M153" s="110"/>
      <c r="N153" s="110"/>
      <c r="O153" s="110"/>
      <c r="P153" s="110"/>
      <c r="Q153" s="110"/>
      <c r="R153" s="110"/>
      <c r="S153" s="110"/>
      <c r="T153" s="110"/>
      <c r="U153" s="110"/>
      <c r="V153" s="110"/>
      <c r="W153" s="110"/>
      <c r="X153" s="110"/>
      <c r="Y153" s="110"/>
      <c r="Z153" s="110"/>
      <c r="AA153" s="110"/>
      <c r="AB153" s="110"/>
      <c r="AC153" s="110"/>
      <c r="AD153" s="110"/>
      <c r="AE153" s="110"/>
      <c r="AF153" s="110"/>
      <c r="AG153" s="110"/>
      <c r="AH153" s="110"/>
    </row>
    <row r="154" spans="1:34" hidden="1" outlineLevel="1" x14ac:dyDescent="0.25">
      <c r="B154" s="105">
        <v>3</v>
      </c>
      <c r="C154" s="108">
        <f>-(IFERROR(VLOOKUP($B154,$B145:$C150,2,0),0)+IFERROR(VLOOKUP($B154,$D145:$E150,2,0),0)+IFERROR(VLOOKUP($B154,$F145:$G150,2,0),0)+IFERROR(VLOOKUP($B154,$H145:$I150,2,0),0)+IFERROR(VLOOKUP($B154,$J145:$K150,2,0),0)+IFERROR(VLOOKUP($B154,$L145:$M150,2,0),0)+IFERROR(VLOOKUP($B154,$N145:$O150,2,0),0)+IFERROR(VLOOKUP($B154,$P145:$Q150,2,0),0)+IFERROR(VLOOKUP($B154,$R145:$S150,2,0),0))</f>
        <v>0</v>
      </c>
      <c r="E154" s="110"/>
      <c r="F154" s="325" t="s">
        <v>37</v>
      </c>
      <c r="G154" s="325"/>
      <c r="H154" s="325"/>
      <c r="I154" s="325"/>
      <c r="J154" s="325"/>
      <c r="K154" s="325"/>
      <c r="L154" s="325"/>
      <c r="M154" s="325"/>
      <c r="N154" s="325"/>
      <c r="O154" s="325"/>
      <c r="P154" s="325"/>
      <c r="Q154" s="325"/>
      <c r="R154" s="325"/>
      <c r="S154" s="325"/>
      <c r="T154" s="325"/>
      <c r="U154" s="325"/>
      <c r="V154" s="325"/>
      <c r="W154" s="111"/>
      <c r="X154" s="111"/>
      <c r="Y154" s="111"/>
      <c r="Z154" s="111"/>
      <c r="AA154" s="111"/>
      <c r="AB154" s="110"/>
      <c r="AC154" s="110"/>
      <c r="AD154" s="110"/>
      <c r="AE154" s="110"/>
      <c r="AF154" s="110"/>
      <c r="AG154" s="110"/>
      <c r="AH154" s="110"/>
    </row>
    <row r="155" spans="1:34" hidden="1" outlineLevel="1" x14ac:dyDescent="0.25">
      <c r="B155" s="105">
        <v>4</v>
      </c>
      <c r="C155" s="108">
        <f>-(IFERROR(VLOOKUP($B155,$B145:$C150,2,0),0)+IFERROR(VLOOKUP($B155,$D145:$E150,2,0),0)+IFERROR(VLOOKUP($B155,$F145:$G150,2,0),0)+IFERROR(VLOOKUP($B155,$H145:$I150,2,0),0)+IFERROR(VLOOKUP($B155,$J145:$K150,2,0),0)+IFERROR(VLOOKUP($B155,$L145:$M150,2,0),0)+IFERROR(VLOOKUP($B155,$N145:$O150,2,0),0)+IFERROR(VLOOKUP($B155,$P145:$Q150,2,0),0)+IFERROR(VLOOKUP($B155,$R145:$S150,2,0),0))</f>
        <v>-89.319450000000003</v>
      </c>
      <c r="E155" s="110"/>
      <c r="F155" s="110"/>
      <c r="G155" s="326" t="s">
        <v>38</v>
      </c>
      <c r="H155" s="326"/>
      <c r="I155" s="326"/>
      <c r="J155" s="326"/>
      <c r="K155" s="326"/>
      <c r="L155" s="326"/>
      <c r="M155" s="110"/>
      <c r="O155" s="110"/>
      <c r="P155" s="327" t="s">
        <v>39</v>
      </c>
      <c r="Q155" s="327"/>
      <c r="R155" s="327"/>
      <c r="S155" s="327"/>
      <c r="T155" s="327"/>
      <c r="U155" s="327"/>
      <c r="AE155" s="110"/>
      <c r="AF155" s="110"/>
      <c r="AG155" s="110"/>
      <c r="AH155" s="110"/>
    </row>
    <row r="156" spans="1:34" hidden="1" outlineLevel="1" x14ac:dyDescent="0.25">
      <c r="B156" s="105">
        <v>5</v>
      </c>
      <c r="C156" s="108">
        <f>-(IFERROR(VLOOKUP($B156,$B145:$C150,2,0),0)+IFERROR(VLOOKUP($B156,$D145:$E150,2,0),0)+IFERROR(VLOOKUP($B156,$F145:$G150,2,0),0)+IFERROR(VLOOKUP($B156,$H145:$I150,2,0),0)+IFERROR(VLOOKUP($B156,$J145:$K150,2,0),0)+IFERROR(VLOOKUP($B156,$L145:$M150,2,0),0)+IFERROR(VLOOKUP($B156,$N145:$O150,2,0),0)+IFERROR(VLOOKUP($B156,$P145:$Q150,2,0),0)+IFERROR(VLOOKUP($B156,$R145:$S150,2,0),0))</f>
        <v>0</v>
      </c>
      <c r="E156" s="110"/>
      <c r="F156" s="110"/>
      <c r="G156" s="112">
        <v>6</v>
      </c>
      <c r="H156" s="112">
        <v>5</v>
      </c>
      <c r="I156" s="112">
        <v>4</v>
      </c>
      <c r="J156" s="112">
        <v>3</v>
      </c>
      <c r="K156" s="112">
        <v>2</v>
      </c>
      <c r="L156" s="112">
        <v>1</v>
      </c>
      <c r="M156" s="110"/>
      <c r="O156" s="110"/>
      <c r="P156" s="112">
        <v>6</v>
      </c>
      <c r="Q156" s="112">
        <v>5</v>
      </c>
      <c r="R156" s="112">
        <v>4</v>
      </c>
      <c r="S156" s="112">
        <v>3</v>
      </c>
      <c r="T156" s="112">
        <v>2</v>
      </c>
      <c r="U156" s="112">
        <v>1</v>
      </c>
    </row>
    <row r="157" spans="1:34" hidden="1" outlineLevel="1" x14ac:dyDescent="0.25">
      <c r="B157" s="105">
        <v>6</v>
      </c>
      <c r="C157" s="108">
        <f>-(IFERROR(VLOOKUP($B157,$B145:$C150,2,0),0)+IFERROR(VLOOKUP($B157,$D145:$E150,2,0),0)+IFERROR(VLOOKUP($B157,$F145:$G150,2,0),0)+IFERROR(VLOOKUP($B157,$H145:$I150,2,0),0)+IFERROR(VLOOKUP($B157,$J145:$K150,2,0),0)+IFERROR(VLOOKUP($B157,$L145:$M150,2,0),0)+IFERROR(VLOOKUP($B157,$N145:$O150,2,0),0)+IFERROR(VLOOKUP($B157,$P145:$Q150,2,0),0)+IFERROR(VLOOKUP($B157,$R145:$S150,2,0),0))</f>
        <v>-89.319450000000003</v>
      </c>
      <c r="E157" s="110"/>
      <c r="F157" s="105">
        <v>1</v>
      </c>
      <c r="G157" s="113" t="e">
        <f t="array" ref="G157:G163">MMULT(MINVERSE($C$26:$I$32),$C152:$C158)</f>
        <v>#NUM!</v>
      </c>
      <c r="H157" s="113" t="e">
        <f t="array" ref="H157:H162">MMULT(MINVERSE($C$26:$H$31),$C152:$C157)</f>
        <v>#NUM!</v>
      </c>
      <c r="I157" s="113" t="e">
        <f t="array" ref="I157:I161">MMULT(MINVERSE($C$26:$G$30),$C152:$C156)</f>
        <v>#NUM!</v>
      </c>
      <c r="J157" s="113">
        <f t="array" ref="J157:J160">MMULT(MINVERSE($C$26:$F$29),$C152:$C155)</f>
        <v>3.0654009952641804E+20</v>
      </c>
      <c r="K157" s="113">
        <f t="array" ref="K157:K159">MMULT(MINVERSE($C$26:$E$28),$C152:$C154)</f>
        <v>-13523.008187499998</v>
      </c>
      <c r="L157" s="113">
        <f t="array" ref="L157:L158">MMULT(MINVERSE($C$26:$D$27),$C152:$C153)</f>
        <v>-13523.008187499998</v>
      </c>
      <c r="M157" s="110"/>
      <c r="O157" s="105">
        <v>1</v>
      </c>
      <c r="P157" s="115" t="e">
        <f t="array" ref="P157:P167">MMULT(MINVERSE($C$26:$M$36),$C152:$C162)</f>
        <v>#NUM!</v>
      </c>
      <c r="Q157" s="115" t="e">
        <f t="array" ref="Q157:Q166">MMULT(MINVERSE($C$26:$L$35),$C152:$C161)</f>
        <v>#NUM!</v>
      </c>
      <c r="R157" s="115" t="e">
        <f t="array" ref="R157:R165">MMULT(MINVERSE($C$26:$K$34),$C152:$C160)</f>
        <v>#NUM!</v>
      </c>
      <c r="S157" s="115" t="e">
        <f t="array" ref="S157:S164">MMULT(MINVERSE($C$26:$J$33),$C152:$C159)</f>
        <v>#NUM!</v>
      </c>
      <c r="T157" s="116"/>
      <c r="U157" s="116"/>
      <c r="V157" s="110"/>
    </row>
    <row r="158" spans="1:34" hidden="1" outlineLevel="1" x14ac:dyDescent="0.25">
      <c r="B158" s="105">
        <v>7</v>
      </c>
      <c r="C158" s="108">
        <f>-(IFERROR(VLOOKUP($B158,$B145:$C150,2,0),0)+IFERROR(VLOOKUP($B158,$D145:$E150,2,0),0)+IFERROR(VLOOKUP($B158,$F145:$G150,2,0),0)+IFERROR(VLOOKUP($B158,$H145:$I150,2,0),0)+IFERROR(VLOOKUP($B158,$J145:$K150,2,0),0)+IFERROR(VLOOKUP($B158,$L145:$M150,2,0),0)+IFERROR(VLOOKUP($B158,$N145:$O150,2,0),0)+IFERROR(VLOOKUP($B158,$P145:$Q150,2,0),0)+IFERROR(VLOOKUP($B158,$R145:$S150,2,0),0))</f>
        <v>0</v>
      </c>
      <c r="E158" s="110"/>
      <c r="F158" s="105">
        <v>2</v>
      </c>
      <c r="G158" s="114" t="e">
        <v>#NUM!</v>
      </c>
      <c r="H158" s="114" t="e">
        <v>#NUM!</v>
      </c>
      <c r="I158" s="114" t="e">
        <v>#NUM!</v>
      </c>
      <c r="J158" s="114">
        <v>3.0654009952641797E+20</v>
      </c>
      <c r="K158" s="114">
        <v>13523.0081875</v>
      </c>
      <c r="L158" s="114">
        <v>13523.0081875</v>
      </c>
      <c r="M158" s="110"/>
      <c r="O158" s="105">
        <v>2</v>
      </c>
      <c r="P158" s="116" t="e">
        <v>#NUM!</v>
      </c>
      <c r="Q158" s="116" t="e">
        <v>#NUM!</v>
      </c>
      <c r="R158" s="116" t="e">
        <v>#NUM!</v>
      </c>
      <c r="S158" s="116" t="e">
        <v>#NUM!</v>
      </c>
      <c r="T158" s="116"/>
      <c r="U158" s="116"/>
    </row>
    <row r="159" spans="1:34" hidden="1" outlineLevel="1" x14ac:dyDescent="0.25">
      <c r="B159" s="105">
        <v>8</v>
      </c>
      <c r="C159" s="108">
        <f>-(IFERROR(VLOOKUP($B159,$B145:$C150,2,0),0)+IFERROR(VLOOKUP($B159,$D145:$E150,2,0),0)+IFERROR(VLOOKUP($B159,$F145:$G150,2,0),0)+IFERROR(VLOOKUP($B159,$H145:$I150,2,0),0)+IFERROR(VLOOKUP($B159,$J145:$K150,2,0),0)+IFERROR(VLOOKUP($B159,$L145:$M150,2,0),0)+IFERROR(VLOOKUP($B159,$N145:$O150,2,0),0)+IFERROR(VLOOKUP($B159,$P145:$Q150,2,0),0)+IFERROR(VLOOKUP($B159,$R145:$S150,2,0),0))</f>
        <v>0</v>
      </c>
      <c r="E159" s="110"/>
      <c r="F159" s="105">
        <v>3</v>
      </c>
      <c r="G159" s="114" t="e">
        <v>#NUM!</v>
      </c>
      <c r="H159" s="114" t="e">
        <v>#NUM!</v>
      </c>
      <c r="I159" s="114" t="e">
        <v>#NUM!</v>
      </c>
      <c r="J159" s="114">
        <v>0</v>
      </c>
      <c r="K159" s="114">
        <v>0</v>
      </c>
      <c r="L159" s="114"/>
      <c r="M159" s="110"/>
      <c r="O159" s="105">
        <v>3</v>
      </c>
      <c r="P159" s="116" t="e">
        <v>#NUM!</v>
      </c>
      <c r="Q159" s="116" t="e">
        <v>#NUM!</v>
      </c>
      <c r="R159" s="116" t="e">
        <v>#NUM!</v>
      </c>
      <c r="S159" s="116" t="e">
        <v>#NUM!</v>
      </c>
      <c r="T159" s="116"/>
      <c r="U159" s="116"/>
    </row>
    <row r="160" spans="1:34" hidden="1" outlineLevel="1" x14ac:dyDescent="0.25">
      <c r="B160" s="105">
        <v>9</v>
      </c>
      <c r="C160" s="108">
        <f>-(IFERROR(VLOOKUP($B160,$B145:$C150,2,0),0)+IFERROR(VLOOKUP($B160,$D145:$E150,2,0),0)+IFERROR(VLOOKUP($B160,$F145:$G150,2,0),0)+IFERROR(VLOOKUP($B160,$H145:$I150,2,0),0)+IFERROR(VLOOKUP($B160,$J145:$K150,2,0),0)+IFERROR(VLOOKUP($B160,$L145:$M150,2,0),0)+IFERROR(VLOOKUP($B160,$N145:$O150,2,0),0)+IFERROR(VLOOKUP($B160,$P145:$Q150,2,0),0)+IFERROR(VLOOKUP($B160,$R145:$S150,2,0),0))</f>
        <v>0</v>
      </c>
      <c r="E160" s="110" t="s">
        <v>40</v>
      </c>
      <c r="F160" s="105">
        <v>4</v>
      </c>
      <c r="G160" s="114" t="e">
        <v>#NUM!</v>
      </c>
      <c r="H160" s="114" t="e">
        <v>#NUM!</v>
      </c>
      <c r="I160" s="114" t="e">
        <v>#NUM!</v>
      </c>
      <c r="J160" s="114">
        <v>-1.3181224279635973E+22</v>
      </c>
      <c r="K160" s="114"/>
      <c r="L160" s="114"/>
      <c r="M160" s="110"/>
      <c r="O160" s="105">
        <v>4</v>
      </c>
      <c r="P160" s="116" t="e">
        <v>#NUM!</v>
      </c>
      <c r="Q160" s="116" t="e">
        <v>#NUM!</v>
      </c>
      <c r="R160" s="116" t="e">
        <v>#NUM!</v>
      </c>
      <c r="S160" s="116" t="e">
        <v>#NUM!</v>
      </c>
      <c r="T160" s="116"/>
      <c r="U160" s="116"/>
    </row>
    <row r="161" spans="1:24" hidden="1" outlineLevel="1" x14ac:dyDescent="0.25">
      <c r="B161" s="105">
        <v>10</v>
      </c>
      <c r="C161" s="108">
        <f>-(IFERROR(VLOOKUP($B161,$B145:$C150,2,0),0)+IFERROR(VLOOKUP($B161,$D145:$E150,2,0),0)+IFERROR(VLOOKUP($B161,$F145:$G150,2,0),0)+IFERROR(VLOOKUP($B161,$H145:$I150,2,0),0)+IFERROR(VLOOKUP($B161,$J145:$K150,2,0),0)+IFERROR(VLOOKUP($B161,$L145:$M150,2,0),0)+IFERROR(VLOOKUP($B161,$N145:$O150,2,0),0)+IFERROR(VLOOKUP($B161,$P145:$Q150,2,0),0)+IFERROR(VLOOKUP($B161,$R145:$S150,2,0),0))</f>
        <v>0</v>
      </c>
      <c r="F161" s="105">
        <v>5</v>
      </c>
      <c r="G161" s="114" t="e">
        <v>#NUM!</v>
      </c>
      <c r="H161" s="114" t="e">
        <v>#NUM!</v>
      </c>
      <c r="I161" s="114" t="e">
        <v>#NUM!</v>
      </c>
      <c r="J161" s="114"/>
      <c r="K161" s="114"/>
      <c r="L161" s="114"/>
      <c r="M161" s="110"/>
      <c r="O161" s="105">
        <v>5</v>
      </c>
      <c r="P161" s="116" t="e">
        <v>#NUM!</v>
      </c>
      <c r="Q161" s="116" t="e">
        <v>#NUM!</v>
      </c>
      <c r="R161" s="116" t="e">
        <v>#NUM!</v>
      </c>
      <c r="S161" s="116" t="e">
        <v>#NUM!</v>
      </c>
      <c r="T161" s="116"/>
      <c r="U161" s="116"/>
    </row>
    <row r="162" spans="1:24" hidden="1" outlineLevel="1" x14ac:dyDescent="0.25">
      <c r="B162" s="105">
        <v>11</v>
      </c>
      <c r="C162" s="108">
        <f>-(IFERROR(VLOOKUP($B162,$B145:$C150,2,0),0)+IFERROR(VLOOKUP($B162,$D145:$E150,2,0),0)+IFERROR(VLOOKUP($B162,$F145:$G150,2,0),0)+IFERROR(VLOOKUP($B162,$H145:$I150,2,0),0)+IFERROR(VLOOKUP($B162,$J145:$K150,2,0),0)+IFERROR(VLOOKUP($B162,$L145:$M150,2,0),0)+IFERROR(VLOOKUP($B162,$N145:$O150,2,0),0)+IFERROR(VLOOKUP($B162,$P145:$Q150,2,0),0)+IFERROR(VLOOKUP($B162,$R145:$S150,2,0),0))</f>
        <v>0</v>
      </c>
      <c r="E162" s="110"/>
      <c r="F162" s="105">
        <v>6</v>
      </c>
      <c r="G162" s="114" t="e">
        <v>#NUM!</v>
      </c>
      <c r="H162" s="114" t="e">
        <v>#NUM!</v>
      </c>
      <c r="I162" s="114"/>
      <c r="J162" s="114"/>
      <c r="K162" s="114"/>
      <c r="L162" s="114"/>
      <c r="M162" s="110"/>
      <c r="N162" s="110" t="s">
        <v>40</v>
      </c>
      <c r="O162" s="105">
        <v>6</v>
      </c>
      <c r="P162" s="116" t="e">
        <v>#NUM!</v>
      </c>
      <c r="Q162" s="116" t="e">
        <v>#NUM!</v>
      </c>
      <c r="R162" s="116" t="e">
        <v>#NUM!</v>
      </c>
      <c r="S162" s="116" t="e">
        <v>#NUM!</v>
      </c>
      <c r="T162" s="116"/>
      <c r="U162" s="116"/>
    </row>
    <row r="163" spans="1:24" hidden="1" outlineLevel="1" x14ac:dyDescent="0.25">
      <c r="B163" s="105">
        <v>12</v>
      </c>
      <c r="C163" s="108">
        <f>-(IFERROR(VLOOKUP($B163,$B145:$C150,2,0),0)+IFERROR(VLOOKUP($B163,$D145:$E150,2,0),0)+IFERROR(VLOOKUP($B163,$F145:$G150,2,0),0)+IFERROR(VLOOKUP($B163,$H145:$I150,2,0),0)+IFERROR(VLOOKUP($B163,$J145:$K150,2,0),0)+IFERROR(VLOOKUP($B163,$L145:$M150,2,0),0)+IFERROR(VLOOKUP($B163,$N145:$O150,2,0),0)+IFERROR(VLOOKUP($B163,$P145:$Q150,2,0),0)+IFERROR(VLOOKUP($B163,$R145:$S150,2,0),0))</f>
        <v>0</v>
      </c>
      <c r="E163" s="110"/>
      <c r="F163" s="105">
        <v>7</v>
      </c>
      <c r="G163" s="114" t="e">
        <v>#NUM!</v>
      </c>
      <c r="H163" s="114"/>
      <c r="I163" s="114"/>
      <c r="J163" s="114"/>
      <c r="K163" s="114"/>
      <c r="L163" s="114"/>
      <c r="M163" s="110"/>
      <c r="O163" s="105">
        <v>7</v>
      </c>
      <c r="P163" s="116" t="e">
        <v>#NUM!</v>
      </c>
      <c r="Q163" s="116" t="e">
        <v>#NUM!</v>
      </c>
      <c r="R163" s="116" t="e">
        <v>#NUM!</v>
      </c>
      <c r="S163" s="116" t="e">
        <v>#NUM!</v>
      </c>
      <c r="T163" s="116"/>
      <c r="U163" s="116"/>
    </row>
    <row r="164" spans="1:24" hidden="1" outlineLevel="1" x14ac:dyDescent="0.25">
      <c r="B164" s="105">
        <v>13</v>
      </c>
      <c r="C164" s="108">
        <f>-(IFERROR(VLOOKUP($B164,$B145:$C150,2,0),0)+IFERROR(VLOOKUP($B164,$D145:$E150,2,0),0)+IFERROR(VLOOKUP($B164,$F145:$G150,2,0),0)+IFERROR(VLOOKUP($B164,$H145:$I150,2,0),0)+IFERROR(VLOOKUP($B164,$J145:$K150,2,0),0)+IFERROR(VLOOKUP($B164,$L145:$M150,2,0),0)+IFERROR(VLOOKUP($B164,$N145:$O150,2,0),0)+IFERROR(VLOOKUP($B164,$P145:$Q150,2,0),0)+IFERROR(VLOOKUP($B164,$R145:$S150,2,0),0))</f>
        <v>0</v>
      </c>
      <c r="M164" s="110"/>
      <c r="O164" s="105">
        <v>8</v>
      </c>
      <c r="P164" s="116" t="e">
        <v>#NUM!</v>
      </c>
      <c r="Q164" s="116" t="e">
        <v>#NUM!</v>
      </c>
      <c r="R164" s="116" t="e">
        <v>#NUM!</v>
      </c>
      <c r="S164" s="116" t="e">
        <v>#NUM!</v>
      </c>
      <c r="T164" s="116"/>
      <c r="U164" s="116"/>
    </row>
    <row r="165" spans="1:24" hidden="1" outlineLevel="1" x14ac:dyDescent="0.25">
      <c r="B165" s="105">
        <v>14</v>
      </c>
      <c r="C165" s="108">
        <f>-(IFERROR(VLOOKUP($B165,$B145:$C150,2,0),0)+IFERROR(VLOOKUP($B165,$D145:$E150,2,0),0)+IFERROR(VLOOKUP($B165,$F145:$G150,2,0),0)+IFERROR(VLOOKUP($B165,$H145:$I150,2,0),0)+IFERROR(VLOOKUP($B165,$J145:$K150,2,0),0)+IFERROR(VLOOKUP($B165,$L145:$M150,2,0),0)+IFERROR(VLOOKUP($B165,$N145:$O150,2,0),0)+IFERROR(VLOOKUP($B165,$P145:$Q150,2,0),0)+IFERROR(VLOOKUP($B165,$R145:$S150,2,0),0))</f>
        <v>0</v>
      </c>
      <c r="M165" s="110"/>
      <c r="O165" s="105">
        <v>9</v>
      </c>
      <c r="P165" s="116" t="e">
        <v>#NUM!</v>
      </c>
      <c r="Q165" s="116" t="e">
        <v>#NUM!</v>
      </c>
      <c r="R165" s="116" t="e">
        <v>#NUM!</v>
      </c>
      <c r="S165" s="116"/>
      <c r="T165" s="116"/>
      <c r="U165" s="116"/>
    </row>
    <row r="166" spans="1:24" hidden="1" outlineLevel="1" x14ac:dyDescent="0.25">
      <c r="A166" s="68" t="s">
        <v>41</v>
      </c>
      <c r="B166" s="105">
        <v>15</v>
      </c>
      <c r="C166" s="108">
        <f>-(IFERROR(VLOOKUP($B166,$B145:$C150,2,0),0)+IFERROR(VLOOKUP($B166,$D145:$E150,2,0),0)+IFERROR(VLOOKUP($B166,$F145:$G150,2,0),0)+IFERROR(VLOOKUP($B166,$H145:$I150,2,0),0)+IFERROR(VLOOKUP($B166,$J145:$K150,2,0),0)+IFERROR(VLOOKUP($B166,$L145:$M150,2,0),0)+IFERROR(VLOOKUP($B166,$N145:$O150,2,0),0)+IFERROR(VLOOKUP($B166,$P145:$Q150,2,0),0)+IFERROR(VLOOKUP($B166,$R145:$S150,2,0),0))</f>
        <v>0</v>
      </c>
      <c r="E166" s="110"/>
      <c r="F166" s="110"/>
      <c r="G166" s="324" t="s">
        <v>42</v>
      </c>
      <c r="H166" s="324"/>
      <c r="I166" s="324"/>
      <c r="J166" s="324"/>
      <c r="K166" s="324"/>
      <c r="L166" s="324"/>
      <c r="M166" s="110"/>
      <c r="O166" s="105">
        <v>10</v>
      </c>
      <c r="P166" s="116" t="e">
        <v>#NUM!</v>
      </c>
      <c r="Q166" s="116" t="e">
        <v>#NUM!</v>
      </c>
      <c r="R166" s="116"/>
      <c r="S166" s="116"/>
      <c r="T166" s="116"/>
      <c r="U166" s="116"/>
    </row>
    <row r="167" spans="1:24" hidden="1" outlineLevel="1" x14ac:dyDescent="0.25">
      <c r="B167" s="105">
        <v>16</v>
      </c>
      <c r="C167" s="108">
        <f>-(IFERROR(VLOOKUP($B167,$B145:$C150,2,0),0)+IFERROR(VLOOKUP($B167,$D145:$E150,2,0),0)+IFERROR(VLOOKUP($B167,$F145:$G150,2,0),0)+IFERROR(VLOOKUP($B167,$H145:$I150,2,0),0)+IFERROR(VLOOKUP($B167,$J145:$K150,2,0),0)+IFERROR(VLOOKUP($B167,$L145:$M150,2,0),0)+IFERROR(VLOOKUP($B167,$N145:$O150,2,0),0)+IFERROR(VLOOKUP($B167,$P145:$Q150,2,0),0)+IFERROR(VLOOKUP($B167,$R145:$S150,2,0),0))</f>
        <v>0</v>
      </c>
      <c r="E167" s="110"/>
      <c r="F167" s="110"/>
      <c r="G167" s="112">
        <v>6</v>
      </c>
      <c r="H167" s="112">
        <v>5</v>
      </c>
      <c r="I167" s="112">
        <v>4</v>
      </c>
      <c r="J167" s="112">
        <v>3</v>
      </c>
      <c r="K167" s="112">
        <v>2</v>
      </c>
      <c r="L167" s="112">
        <v>1</v>
      </c>
      <c r="M167" s="110"/>
      <c r="O167" s="105">
        <v>11</v>
      </c>
      <c r="P167" s="116" t="e">
        <v>#NUM!</v>
      </c>
      <c r="Q167" s="116"/>
      <c r="R167" s="116"/>
      <c r="S167" s="116"/>
      <c r="T167" s="116"/>
      <c r="U167" s="116"/>
    </row>
    <row r="168" spans="1:24" hidden="1" outlineLevel="1" x14ac:dyDescent="0.25">
      <c r="B168" s="105">
        <v>17</v>
      </c>
      <c r="C168" s="108">
        <f>-(IFERROR(VLOOKUP($B168,$B145:$C150,2,0),0)+IFERROR(VLOOKUP($B168,$D145:$E150,2,0),0)+IFERROR(VLOOKUP($B168,$F145:$G150,2,0),0)+IFERROR(VLOOKUP($B168,$H145:$I150,2,0),0)+IFERROR(VLOOKUP($B168,$J145:$K150,2,0),0)+IFERROR(VLOOKUP($B168,$L145:$M150,2,0),0)+IFERROR(VLOOKUP($B168,$N145:$O150,2,0),0)+IFERROR(VLOOKUP($B168,$P145:$Q150,2,0),0)+IFERROR(VLOOKUP($B168,$R145:$S150,2,0),0))</f>
        <v>0</v>
      </c>
      <c r="E168" s="110"/>
      <c r="F168" s="105">
        <v>1</v>
      </c>
      <c r="G168" s="113" t="e">
        <f t="array" ref="G168:G176">MMULT(MINVERSE($C$26:$K$34),$C152:$C160)</f>
        <v>#NUM!</v>
      </c>
      <c r="H168" s="113" t="e">
        <f t="array" ref="H168:H175">MMULT(MINVERSE($C$26:$J$33),$C152:$C159)</f>
        <v>#NUM!</v>
      </c>
      <c r="I168" s="113" t="e">
        <f t="array" ref="I168:I174">MMULT(MINVERSE($C$26:$I$32),$C152:$C158)</f>
        <v>#NUM!</v>
      </c>
      <c r="J168" s="113" t="e">
        <f t="array" ref="J168:J173">MMULT(MINVERSE($C$26:$H$31),$C152:$C157)</f>
        <v>#NUM!</v>
      </c>
      <c r="K168" s="113" t="e">
        <f t="array" ref="K168:K172">MMULT(MINVERSE($C$26:$G$30),$C152:$C156)</f>
        <v>#NUM!</v>
      </c>
      <c r="L168" s="113"/>
      <c r="M168" s="110"/>
    </row>
    <row r="169" spans="1:24" hidden="1" outlineLevel="1" x14ac:dyDescent="0.25">
      <c r="B169" s="105">
        <v>18</v>
      </c>
      <c r="C169" s="108">
        <f>-(IFERROR(VLOOKUP($B169,$B145:$C150,2,0),0)+IFERROR(VLOOKUP($B169,$D145:$E150,2,0),0)+IFERROR(VLOOKUP($B169,$F145:$G150,2,0),0)+IFERROR(VLOOKUP($B169,$H145:$I150,2,0),0)+IFERROR(VLOOKUP($B169,$J145:$K150,2,0),0)+IFERROR(VLOOKUP($B169,$L145:$M150,2,0),0)+IFERROR(VLOOKUP($B169,$N145:$O150,2,0),0)+IFERROR(VLOOKUP($B169,$P145:$Q150,2,0),0)+IFERROR(VLOOKUP($B169,$R145:$S150,2,0),0))</f>
        <v>0</v>
      </c>
      <c r="E169" s="110"/>
      <c r="F169" s="105">
        <v>2</v>
      </c>
      <c r="G169" s="114" t="e">
        <v>#NUM!</v>
      </c>
      <c r="H169" s="114" t="e">
        <v>#NUM!</v>
      </c>
      <c r="I169" s="114" t="e">
        <v>#NUM!</v>
      </c>
      <c r="J169" s="114" t="e">
        <v>#NUM!</v>
      </c>
      <c r="K169" s="114" t="e">
        <v>#NUM!</v>
      </c>
      <c r="L169" s="114"/>
      <c r="M169" s="110"/>
      <c r="N169" s="110"/>
      <c r="O169" s="110"/>
      <c r="P169" s="110"/>
    </row>
    <row r="170" spans="1:24" hidden="1" outlineLevel="1" x14ac:dyDescent="0.25">
      <c r="B170" s="105">
        <v>19</v>
      </c>
      <c r="C170" s="108">
        <f>-(IFERROR(VLOOKUP($B170,$B145:$C150,2,0),0)+IFERROR(VLOOKUP($B170,$D145:$E150,2,0),0)+IFERROR(VLOOKUP($B170,$F145:$G150,2,0),0)+IFERROR(VLOOKUP($B170,$H145:$I150,2,0),0)+IFERROR(VLOOKUP($B170,$J145:$K150,2,0),0)+IFERROR(VLOOKUP($B170,$L145:$M150,2,0),0)+IFERROR(VLOOKUP($B170,$N145:$O150,2,0),0)+IFERROR(VLOOKUP($B170,$P145:$Q150,2,0),0)+IFERROR(VLOOKUP($B170,$R145:$S150,2,0),0))</f>
        <v>0</v>
      </c>
      <c r="E170" s="110"/>
      <c r="F170" s="105">
        <v>3</v>
      </c>
      <c r="G170" s="114" t="e">
        <v>#NUM!</v>
      </c>
      <c r="H170" s="114" t="e">
        <v>#NUM!</v>
      </c>
      <c r="I170" s="114" t="e">
        <v>#NUM!</v>
      </c>
      <c r="J170" s="114" t="e">
        <v>#NUM!</v>
      </c>
      <c r="K170" s="114" t="e">
        <v>#NUM!</v>
      </c>
      <c r="L170" s="114"/>
      <c r="M170" s="110"/>
      <c r="N170" s="110"/>
      <c r="O170" s="110"/>
      <c r="P170" s="110"/>
    </row>
    <row r="171" spans="1:24" hidden="1" outlineLevel="1" x14ac:dyDescent="0.25">
      <c r="B171" s="105">
        <v>20</v>
      </c>
      <c r="C171" s="108">
        <f>-(IFERROR(VLOOKUP($B171,$B145:$C150,2,0),0)+IFERROR(VLOOKUP($B171,$D145:$E150,2,0),0)+IFERROR(VLOOKUP($B171,$F145:$G150,2,0),0)+IFERROR(VLOOKUP($B171,$H145:$I150,2,0),0)+IFERROR(VLOOKUP($B171,$J145:$K150,2,0),0)+IFERROR(VLOOKUP($B171,$L145:$M150,2,0),0)+IFERROR(VLOOKUP($B171,$N145:$O150,2,0),0)+IFERROR(VLOOKUP($B171,$P145:$Q150,2,0),0)+IFERROR(VLOOKUP($B171,$R145:$S150,2,0),0))</f>
        <v>0</v>
      </c>
      <c r="E171" s="110"/>
      <c r="F171" s="105">
        <v>4</v>
      </c>
      <c r="G171" s="114" t="e">
        <v>#NUM!</v>
      </c>
      <c r="H171" s="114" t="e">
        <v>#NUM!</v>
      </c>
      <c r="I171" s="114" t="e">
        <v>#NUM!</v>
      </c>
      <c r="J171" s="114" t="e">
        <v>#NUM!</v>
      </c>
      <c r="K171" s="114" t="e">
        <v>#NUM!</v>
      </c>
      <c r="L171" s="114"/>
      <c r="M171" s="110"/>
      <c r="N171" s="110"/>
      <c r="O171" s="110"/>
      <c r="Q171" s="110"/>
      <c r="R171" s="110"/>
      <c r="S171" s="110"/>
      <c r="T171" s="110"/>
      <c r="U171" s="110"/>
      <c r="V171" s="110"/>
      <c r="W171" s="110"/>
      <c r="X171" s="110"/>
    </row>
    <row r="172" spans="1:24" hidden="1" outlineLevel="1" x14ac:dyDescent="0.25">
      <c r="B172" s="105">
        <v>21</v>
      </c>
      <c r="C172" s="108">
        <f>-(IFERROR(VLOOKUP($B172,$B145:$C150,2,0),0)+IFERROR(VLOOKUP($B172,$D145:$E150,2,0),0)+IFERROR(VLOOKUP($B172,$F145:$G150,2,0),0)+IFERROR(VLOOKUP($B172,$H145:$I150,2,0),0)+IFERROR(VLOOKUP($B172,$J145:$K150,2,0),0)+IFERROR(VLOOKUP($B172,$L145:$M150,2,0),0)+IFERROR(VLOOKUP($B172,$N145:$O150,2,0),0)+IFERROR(VLOOKUP($B172,$P145:$Q150,2,0),0)+IFERROR(VLOOKUP($B172,$R145:$S150,2,0),0))</f>
        <v>0</v>
      </c>
      <c r="E172" s="110" t="s">
        <v>40</v>
      </c>
      <c r="F172" s="105">
        <v>5</v>
      </c>
      <c r="G172" s="114" t="e">
        <v>#NUM!</v>
      </c>
      <c r="H172" s="114" t="e">
        <v>#NUM!</v>
      </c>
      <c r="I172" s="114" t="e">
        <v>#NUM!</v>
      </c>
      <c r="J172" s="114" t="e">
        <v>#NUM!</v>
      </c>
      <c r="K172" s="114" t="e">
        <v>#NUM!</v>
      </c>
      <c r="L172" s="114"/>
      <c r="M172" s="110"/>
    </row>
    <row r="173" spans="1:24" hidden="1" outlineLevel="1" x14ac:dyDescent="0.25">
      <c r="F173" s="105">
        <v>6</v>
      </c>
      <c r="G173" s="114" t="e">
        <v>#NUM!</v>
      </c>
      <c r="H173" s="114" t="e">
        <v>#NUM!</v>
      </c>
      <c r="I173" s="114" t="e">
        <v>#NUM!</v>
      </c>
      <c r="J173" s="114" t="e">
        <v>#NUM!</v>
      </c>
      <c r="K173" s="114"/>
      <c r="L173" s="114"/>
      <c r="M173" s="110"/>
    </row>
    <row r="174" spans="1:24" hidden="1" outlineLevel="1" x14ac:dyDescent="0.25">
      <c r="E174" s="110"/>
      <c r="F174" s="105">
        <v>7</v>
      </c>
      <c r="G174" s="114" t="e">
        <v>#NUM!</v>
      </c>
      <c r="H174" s="114" t="e">
        <v>#NUM!</v>
      </c>
      <c r="I174" s="114" t="e">
        <v>#NUM!</v>
      </c>
      <c r="J174" s="114"/>
      <c r="K174" s="114"/>
      <c r="L174" s="114"/>
      <c r="M174" s="110"/>
    </row>
    <row r="175" spans="1:24" hidden="1" outlineLevel="1" x14ac:dyDescent="0.25">
      <c r="E175" s="110"/>
      <c r="F175" s="105">
        <v>8</v>
      </c>
      <c r="G175" s="114" t="e">
        <v>#NUM!</v>
      </c>
      <c r="H175" s="114" t="e">
        <v>#NUM!</v>
      </c>
      <c r="I175" s="114"/>
      <c r="J175" s="114"/>
      <c r="K175" s="114"/>
      <c r="L175" s="114"/>
      <c r="M175" s="110"/>
    </row>
    <row r="176" spans="1:24" hidden="1" outlineLevel="1" x14ac:dyDescent="0.25">
      <c r="E176" s="110"/>
      <c r="F176" s="105">
        <v>9</v>
      </c>
      <c r="G176" s="114" t="e">
        <v>#NUM!</v>
      </c>
      <c r="H176" s="114"/>
      <c r="I176" s="114"/>
      <c r="J176" s="114"/>
      <c r="K176" s="114"/>
      <c r="L176" s="114"/>
      <c r="M176" s="110"/>
    </row>
    <row r="177" spans="1:16" hidden="1" outlineLevel="1" x14ac:dyDescent="0.25">
      <c r="A177" s="117"/>
    </row>
    <row r="178" spans="1:16" s="119" customFormat="1" hidden="1" outlineLevel="1" x14ac:dyDescent="0.25">
      <c r="A178" s="118" t="s">
        <v>37</v>
      </c>
      <c r="C178" s="120"/>
    </row>
    <row r="179" spans="1:16" hidden="1" outlineLevel="1" x14ac:dyDescent="0.25">
      <c r="B179" s="316">
        <f t="shared" ref="B179:B185" si="83">B144</f>
        <v>1</v>
      </c>
      <c r="C179" s="317"/>
      <c r="D179" s="316">
        <f t="shared" ref="D179:D185" si="84">D144</f>
        <v>2</v>
      </c>
      <c r="E179" s="317"/>
      <c r="F179" s="316">
        <f t="shared" ref="F179:F185" si="85">F144</f>
        <v>3</v>
      </c>
      <c r="G179" s="317"/>
      <c r="H179" s="316">
        <f t="shared" ref="H179:H185" si="86">H144</f>
        <v>4</v>
      </c>
      <c r="I179" s="317"/>
      <c r="J179" s="316">
        <f t="shared" ref="J179:J185" si="87">J144</f>
        <v>5</v>
      </c>
      <c r="K179" s="317"/>
      <c r="L179" s="316">
        <f t="shared" ref="L179:L185" si="88">L144</f>
        <v>6</v>
      </c>
      <c r="M179" s="317"/>
    </row>
    <row r="180" spans="1:16" hidden="1" outlineLevel="1" x14ac:dyDescent="0.25">
      <c r="B180" s="105">
        <f t="shared" si="83"/>
        <v>3</v>
      </c>
      <c r="C180" s="108">
        <f>IF($Q$2=2,IFERROR(INDEX($G157:$L163,MATCH(B180,$F157:$F163,0),MATCH(INICIO!$C$78,$G156:$L156,0)),0),IF($Q$2=4,IFERROR(INDEX($P157:$U167,MATCH(B180,$O157:$O167,0),MATCH(INICIO!$C$78,$P156:$U156,0)),0),IFERROR(INDEX($G168:$L176,MATCH(B180,$F168:$F176,0),MATCH(INICIO!$C$78,$G167:$L167,0)),0)))</f>
        <v>0</v>
      </c>
      <c r="D180" s="105">
        <f t="shared" si="84"/>
        <v>0</v>
      </c>
      <c r="E180" s="108">
        <f>IF($Q$2=2,IFERROR(INDEX($G157:$L163,MATCH(D180,$F157:$F163,0),MATCH(INICIO!$C$78,$G156:$L156,0)),0),IF($Q$2=4,IFERROR(INDEX($P157:$U167,MATCH(D180,$O157:$O167,0),MATCH(INICIO!$C$78,$P156:$U156,0)),0),IFERROR(INDEX($G168:$L176,MATCH(D180,$F168:$F176,0),MATCH(INICIO!$C$78,$G167:$L167,0)),0)))</f>
        <v>0</v>
      </c>
      <c r="F180" s="105">
        <f t="shared" si="85"/>
        <v>0</v>
      </c>
      <c r="G180" s="108">
        <f>IF($Q$2=2,IFERROR(INDEX($G157:$L163,MATCH(F180,$F157:$F163,0),MATCH(INICIO!$C$78,$G156:$L156,0)),0),IF($Q$2=4,IFERROR(INDEX($P157:$U167,MATCH(F180,$O157:$O167,0),MATCH(INICIO!$C$78,$P156:$U156,0)),0),IFERROR(INDEX($G168:$L176,MATCH(F180,$F168:$F176,0),MATCH(INICIO!$C$78,$G167:$L167,0)),0)))</f>
        <v>0</v>
      </c>
      <c r="H180" s="105">
        <f t="shared" si="86"/>
        <v>0</v>
      </c>
      <c r="I180" s="108">
        <f>IF($Q$2=2,IFERROR(INDEX($G157:$L163,MATCH(H180,$F157:$F163,0),MATCH(INICIO!$C$78,$G156:$L156,0)),0),IF($Q$2=4,IFERROR(INDEX($P157:$U167,MATCH(H180,$O157:$O167,0),MATCH(INICIO!$C$78,$P156:$U156,0)),0),IFERROR(INDEX($G168:$L176,MATCH(H180,$F168:$F176,0),MATCH(INICIO!$C$78,$G167:$L167,0)),0)))</f>
        <v>0</v>
      </c>
      <c r="J180" s="105">
        <f t="shared" si="87"/>
        <v>0</v>
      </c>
      <c r="K180" s="108">
        <f>IF($Q$2=2,IFERROR(INDEX($G157:$L163,MATCH(J180,$F157:$F163,0),MATCH(INICIO!$C$78,$G156:$L156,0)),0),IF($Q$2=4,IFERROR(INDEX($P157:$U167,MATCH(J180,$O157:$O167,0),MATCH(INICIO!$C$78,$P156:$U156,0)),0),IFERROR(INDEX($G168:$L176,MATCH(J180,$F168:$F176,0),MATCH(INICIO!$C$78,$G167:$L167,0)),0)))</f>
        <v>0</v>
      </c>
      <c r="L180" s="105">
        <f t="shared" si="88"/>
        <v>0</v>
      </c>
      <c r="M180" s="108">
        <f>IF($Q$2=2,IFERROR(INDEX($G157:$L163,MATCH(L180,$F157:$F163,0),MATCH(INICIO!$C$78,$G156:$L156,0)),0),IF($Q$2=4,IFERROR(INDEX($P157:$U167,MATCH(L180,$O157:$O167,0),MATCH(INICIO!$C$78,$P156:$U156,0)),0),IFERROR(INDEX($G168:$L176,MATCH(L180,$F168:$F176,0),MATCH(INICIO!$C$78,$G167:$L167,0)),0)))</f>
        <v>0</v>
      </c>
    </row>
    <row r="181" spans="1:16" hidden="1" outlineLevel="1" x14ac:dyDescent="0.25">
      <c r="B181" s="105">
        <f t="shared" si="83"/>
        <v>4</v>
      </c>
      <c r="C181" s="108">
        <f>IF($Q$2=2,IFERROR(INDEX($G157:$L163,MATCH(B181,$F157:$F163,0),MATCH(INICIO!$C$78,$G156:$L156,0)),0),IF($Q$2=4,IFERROR(INDEX($P157:$U167,MATCH(B181,$O157:$O167,0),MATCH(INICIO!$C$78,$P156:$U156,0)),0),IFERROR(INDEX($G168:$L176,MATCH(B181,$F168:$F176,0),MATCH(INICIO!$C$78,$G167:$L167,0)),0)))</f>
        <v>0</v>
      </c>
      <c r="D181" s="105">
        <f t="shared" si="84"/>
        <v>0</v>
      </c>
      <c r="E181" s="108">
        <f>IF($Q$2=2,IFERROR(INDEX($G157:$L163,MATCH(D181,$F157:$F163,0),MATCH(INICIO!$C$78,$G156:$L156,0)),0),IF($Q$2=4,IFERROR(INDEX($P157:$U167,MATCH(D181,$O157:$O167,0),MATCH(INICIO!$C$78,$P156:$U156,0)),0),IFERROR(INDEX($G168:$L176,MATCH(D181,$F168:$F176,0),MATCH(INICIO!$C$78,$G167:$L167,0)),0)))</f>
        <v>0</v>
      </c>
      <c r="F181" s="105">
        <f t="shared" si="85"/>
        <v>0</v>
      </c>
      <c r="G181" s="108">
        <f>IF($Q$2=2,IFERROR(INDEX($G157:$L163,MATCH(F181,$F157:$F163,0),MATCH(INICIO!$C$78,$G156:$L156,0)),0),IF($Q$2=4,IFERROR(INDEX($P157:$U167,MATCH(F181,$O157:$O167,0),MATCH(INICIO!$C$78,$P156:$U156,0)),0),IFERROR(INDEX($G168:$L176,MATCH(F181,$F168:$F176,0),MATCH(INICIO!$C$78,$G167:$L167,0)),0)))</f>
        <v>0</v>
      </c>
      <c r="H181" s="105">
        <f t="shared" si="86"/>
        <v>0</v>
      </c>
      <c r="I181" s="108">
        <f>IF($Q$2=2,IFERROR(INDEX($G157:$L163,MATCH(H181,$F157:$F163,0),MATCH(INICIO!$C$78,$G156:$L156,0)),0),IF($Q$2=4,IFERROR(INDEX($P157:$U167,MATCH(H181,$O157:$O167,0),MATCH(INICIO!$C$78,$P156:$U156,0)),0),IFERROR(INDEX($G168:$L176,MATCH(H181,$F168:$F176,0),MATCH(INICIO!$C$78,$G167:$L167,0)),0)))</f>
        <v>0</v>
      </c>
      <c r="J181" s="105">
        <f t="shared" si="87"/>
        <v>0</v>
      </c>
      <c r="K181" s="108">
        <f>IF($Q$2=2,IFERROR(INDEX($G157:$L163,MATCH(J181,$F157:$F163,0),MATCH(INICIO!$C$78,$G156:$L156,0)),0),IF($Q$2=4,IFERROR(INDEX($P157:$U167,MATCH(J181,$O157:$O167,0),MATCH(INICIO!$C$78,$P156:$U156,0)),0),IFERROR(INDEX($G168:$L176,MATCH(J181,$F168:$F176,0),MATCH(INICIO!$C$78,$G167:$L167,0)),0)))</f>
        <v>0</v>
      </c>
      <c r="L181" s="105">
        <f t="shared" si="88"/>
        <v>0</v>
      </c>
      <c r="M181" s="108">
        <f>IF($Q$2=2,IFERROR(INDEX($G157:$L163,MATCH(L181,$F157:$F163,0),MATCH(INICIO!$C$78,$G156:$L156,0)),0),IF($Q$2=4,IFERROR(INDEX($P157:$U167,MATCH(L181,$O157:$O167,0),MATCH(INICIO!$C$78,$P156:$U156,0)),0),IFERROR(INDEX($G168:$L176,MATCH(L181,$F168:$F176,0),MATCH(INICIO!$C$78,$G167:$L167,0)),0)))</f>
        <v>0</v>
      </c>
    </row>
    <row r="182" spans="1:16" hidden="1" outlineLevel="1" x14ac:dyDescent="0.25">
      <c r="B182" s="105">
        <f t="shared" si="83"/>
        <v>1</v>
      </c>
      <c r="C182" s="108">
        <f>IF($Q$2=2,IFERROR(INDEX($G157:$L163,MATCH(B182,$F157:$F163,0),MATCH(INICIO!$C$78,$G156:$L156,0)),0),IF($Q$2=4,IFERROR(INDEX($P157:$U167,MATCH(B182,$O157:$O167,0),MATCH(INICIO!$C$78,$P156:$U156,0)),0),IFERROR(INDEX($G168:$L176,MATCH(B182,$F168:$F176,0),MATCH(INICIO!$C$78,$G167:$L167,0)),0)))</f>
        <v>-13523.008187499998</v>
      </c>
      <c r="D182" s="105">
        <f t="shared" si="84"/>
        <v>0</v>
      </c>
      <c r="E182" s="108">
        <f>IF($Q$2=2,IFERROR(INDEX($G157:$L163,MATCH(D182,$F157:$F163,0),MATCH(INICIO!$C$78,$G156:$L156,0)),0),IF($Q$2=4,IFERROR(INDEX($P157:$U167,MATCH(D182,$O157:$O167,0),MATCH(INICIO!$C$78,$P156:$U156,0)),0),IFERROR(INDEX($G168:$L176,MATCH(D182,$F168:$F176,0),MATCH(INICIO!$C$78,$G167:$L167,0)),0)))</f>
        <v>0</v>
      </c>
      <c r="F182" s="105">
        <f t="shared" si="85"/>
        <v>0</v>
      </c>
      <c r="G182" s="108">
        <f>IF($Q$2=2,IFERROR(INDEX($G157:$L163,MATCH(F182,$F157:$F163,0),MATCH(INICIO!$C$78,$G156:$L156,0)),0),IF($Q$2=4,IFERROR(INDEX($P157:$U167,MATCH(F182,$O157:$O167,0),MATCH(INICIO!$C$78,$P156:$U156,0)),0),IFERROR(INDEX($G168:$L176,MATCH(F182,$F168:$F176,0),MATCH(INICIO!$C$78,$G167:$L167,0)),0)))</f>
        <v>0</v>
      </c>
      <c r="H182" s="105">
        <f t="shared" si="86"/>
        <v>0</v>
      </c>
      <c r="I182" s="108">
        <f>IF($Q$2=2,IFERROR(INDEX($G157:$L163,MATCH(H182,$F157:$F163,0),MATCH(INICIO!$C$78,$G156:$L156,0)),0),IF($Q$2=4,IFERROR(INDEX($P157:$U167,MATCH(H182,$O157:$O167,0),MATCH(INICIO!$C$78,$P156:$U156,0)),0),IFERROR(INDEX($G168:$L176,MATCH(H182,$F168:$F176,0),MATCH(INICIO!$C$78,$G167:$L167,0)),0)))</f>
        <v>0</v>
      </c>
      <c r="J182" s="105">
        <f t="shared" si="87"/>
        <v>0</v>
      </c>
      <c r="K182" s="108">
        <f>IF($Q$2=2,IFERROR(INDEX($G157:$L163,MATCH(J182,$F157:$F163,0),MATCH(INICIO!$C$78,$G156:$L156,0)),0),IF($Q$2=4,IFERROR(INDEX($P157:$U167,MATCH(J182,$O157:$O167,0),MATCH(INICIO!$C$78,$P156:$U156,0)),0),IFERROR(INDEX($G168:$L176,MATCH(J182,$F168:$F176,0),MATCH(INICIO!$C$78,$G167:$L167,0)),0)))</f>
        <v>0</v>
      </c>
      <c r="L182" s="105">
        <f t="shared" si="88"/>
        <v>0</v>
      </c>
      <c r="M182" s="108">
        <f>IF($Q$2=2,IFERROR(INDEX($G157:$L163,MATCH(L182,$F157:$F163,0),MATCH(INICIO!$C$78,$G156:$L156,0)),0),IF($Q$2=4,IFERROR(INDEX($P157:$U167,MATCH(L182,$O157:$O167,0),MATCH(INICIO!$C$78,$P156:$U156,0)),0),IFERROR(INDEX($G168:$L176,MATCH(L182,$F168:$F176,0),MATCH(INICIO!$C$78,$G167:$L167,0)),0)))</f>
        <v>0</v>
      </c>
    </row>
    <row r="183" spans="1:16" hidden="1" outlineLevel="1" x14ac:dyDescent="0.25">
      <c r="B183" s="105">
        <f t="shared" si="83"/>
        <v>5</v>
      </c>
      <c r="C183" s="108">
        <f>IF($Q$2=2,IFERROR(INDEX($G157:$L163,MATCH(B183,$F157:$F163,0),MATCH(INICIO!$C$78,$G156:$L156,0)),0),IF($Q$2=4,IFERROR(INDEX($P157:$U167,MATCH(B183,$O157:$O167,0),MATCH(INICIO!$C$78,$P156:$U156,0)),0),IFERROR(INDEX($G168:$L176,MATCH(B183,$F168:$F176,0),MATCH(INICIO!$C$78,$G167:$L167,0)),0)))</f>
        <v>0</v>
      </c>
      <c r="D183" s="105">
        <f t="shared" si="84"/>
        <v>0</v>
      </c>
      <c r="E183" s="108">
        <f>IF($Q$2=2,IFERROR(INDEX($G157:$L163,MATCH(D183,$F157:$F163,0),MATCH(INICIO!$C$78,$G156:$L156,0)),0),IF($Q$2=4,IFERROR(INDEX($P157:$U167,MATCH(D183,$O157:$O167,0),MATCH(INICIO!$C$78,$P156:$U156,0)),0),IFERROR(INDEX($G168:$L176,MATCH(D183,$F168:$F176,0),MATCH(INICIO!$C$78,$G167:$L167,0)),0)))</f>
        <v>0</v>
      </c>
      <c r="F183" s="105">
        <f t="shared" si="85"/>
        <v>0</v>
      </c>
      <c r="G183" s="108">
        <f>IF($Q$2=2,IFERROR(INDEX($G157:$L163,MATCH(F183,$F157:$F163,0),MATCH(INICIO!$C$78,$G156:$L156,0)),0),IF($Q$2=4,IFERROR(INDEX($P157:$U167,MATCH(F183,$O157:$O167,0),MATCH(INICIO!$C$78,$P156:$U156,0)),0),IFERROR(INDEX($G168:$L176,MATCH(F183,$F168:$F176,0),MATCH(INICIO!$C$78,$G167:$L167,0)),0)))</f>
        <v>0</v>
      </c>
      <c r="H183" s="105">
        <f t="shared" si="86"/>
        <v>0</v>
      </c>
      <c r="I183" s="108">
        <f>IF($Q$2=2,IFERROR(INDEX($G157:$L163,MATCH(H183,$F157:$F163,0),MATCH(INICIO!$C$78,$G156:$L156,0)),0),IF($Q$2=4,IFERROR(INDEX($P157:$U167,MATCH(H183,$O157:$O167,0),MATCH(INICIO!$C$78,$P156:$U156,0)),0),IFERROR(INDEX($G168:$L176,MATCH(H183,$F168:$F176,0),MATCH(INICIO!$C$78,$G167:$L167,0)),0)))</f>
        <v>0</v>
      </c>
      <c r="J183" s="105">
        <f t="shared" si="87"/>
        <v>0</v>
      </c>
      <c r="K183" s="108">
        <f>IF($Q$2=2,IFERROR(INDEX($G157:$L163,MATCH(J183,$F157:$F163,0),MATCH(INICIO!$C$78,$G156:$L156,0)),0),IF($Q$2=4,IFERROR(INDEX($P157:$U167,MATCH(J183,$O157:$O167,0),MATCH(INICIO!$C$78,$P156:$U156,0)),0),IFERROR(INDEX($G168:$L176,MATCH(J183,$F168:$F176,0),MATCH(INICIO!$C$78,$G167:$L167,0)),0)))</f>
        <v>0</v>
      </c>
      <c r="L183" s="105">
        <f t="shared" si="88"/>
        <v>0</v>
      </c>
      <c r="M183" s="108">
        <f>IF($Q$2=2,IFERROR(INDEX($G157:$L163,MATCH(L183,$F157:$F163,0),MATCH(INICIO!$C$78,$G156:$L156,0)),0),IF($Q$2=4,IFERROR(INDEX($P157:$U167,MATCH(L183,$O157:$O167,0),MATCH(INICIO!$C$78,$P156:$U156,0)),0),IFERROR(INDEX($G168:$L176,MATCH(L183,$F168:$F176,0),MATCH(INICIO!$C$78,$G167:$L167,0)),0)))</f>
        <v>0</v>
      </c>
    </row>
    <row r="184" spans="1:16" hidden="1" outlineLevel="1" x14ac:dyDescent="0.25">
      <c r="B184" s="105">
        <f t="shared" si="83"/>
        <v>6</v>
      </c>
      <c r="C184" s="108">
        <f>IF($Q$2=2,IFERROR(INDEX($G157:$L163,MATCH(B184,$F157:$F163,0),MATCH(INICIO!$C$78,$G156:$L156,0)),0),IF($Q$2=4,IFERROR(INDEX($P157:$U167,MATCH(B184,$O157:$O167,0),MATCH(INICIO!$C$78,$P156:$U156,0)),0),IFERROR(INDEX($G168:$L176,MATCH(B184,$F168:$F176,0),MATCH(INICIO!$C$78,$G167:$L167,0)),0)))</f>
        <v>0</v>
      </c>
      <c r="D184" s="105">
        <f t="shared" si="84"/>
        <v>0</v>
      </c>
      <c r="E184" s="108">
        <f>IF($Q$2=2,IFERROR(INDEX($G157:$L163,MATCH(D184,$F157:$F163,0),MATCH(INICIO!$C$78,$G156:$L156,0)),0),IF($Q$2=4,IFERROR(INDEX($P157:$U167,MATCH(D184,$O157:$O167,0),MATCH(INICIO!$C$78,$P156:$U156,0)),0),IFERROR(INDEX($G168:$L176,MATCH(D184,$F168:$F176,0),MATCH(INICIO!$C$78,$G167:$L167,0)),0)))</f>
        <v>0</v>
      </c>
      <c r="F184" s="105">
        <f t="shared" si="85"/>
        <v>0</v>
      </c>
      <c r="G184" s="108">
        <f>IF($Q$2=2,IFERROR(INDEX($G157:$L163,MATCH(F184,$F157:$F163,0),MATCH(INICIO!$C$78,$G156:$L156,0)),0),IF($Q$2=4,IFERROR(INDEX($P157:$U167,MATCH(F184,$O157:$O167,0),MATCH(INICIO!$C$78,$P156:$U156,0)),0),IFERROR(INDEX($G168:$L176,MATCH(F184,$F168:$F176,0),MATCH(INICIO!$C$78,$G167:$L167,0)),0)))</f>
        <v>0</v>
      </c>
      <c r="H184" s="105">
        <f t="shared" si="86"/>
        <v>0</v>
      </c>
      <c r="I184" s="108">
        <f>IF($Q$2=2,IFERROR(INDEX($G157:$L163,MATCH(H184,$F157:$F163,0),MATCH(INICIO!$C$78,$G156:$L156,0)),0),IF($Q$2=4,IFERROR(INDEX($P157:$U167,MATCH(H184,$O157:$O167,0),MATCH(INICIO!$C$78,$P156:$U156,0)),0),IFERROR(INDEX($G168:$L176,MATCH(H184,$F168:$F176,0),MATCH(INICIO!$C$78,$G167:$L167,0)),0)))</f>
        <v>0</v>
      </c>
      <c r="J184" s="105">
        <f t="shared" si="87"/>
        <v>0</v>
      </c>
      <c r="K184" s="108">
        <f>IF($Q$2=2,IFERROR(INDEX($G157:$L163,MATCH(J184,$F157:$F163,0),MATCH(INICIO!$C$78,$G156:$L156,0)),0),IF($Q$2=4,IFERROR(INDEX($P157:$U167,MATCH(J184,$O157:$O167,0),MATCH(INICIO!$C$78,$P156:$U156,0)),0),IFERROR(INDEX($G168:$L176,MATCH(J184,$F168:$F176,0),MATCH(INICIO!$C$78,$G167:$L167,0)),0)))</f>
        <v>0</v>
      </c>
      <c r="L184" s="105">
        <f t="shared" si="88"/>
        <v>0</v>
      </c>
      <c r="M184" s="108">
        <f>IF($Q$2=2,IFERROR(INDEX($G157:$L163,MATCH(L184,$F157:$F163,0),MATCH(INICIO!$C$78,$G156:$L156,0)),0),IF($Q$2=4,IFERROR(INDEX($P157:$U167,MATCH(L184,$O157:$O167,0),MATCH(INICIO!$C$78,$P156:$U156,0)),0),IFERROR(INDEX($G168:$L176,MATCH(L184,$F168:$F176,0),MATCH(INICIO!$C$78,$G167:$L167,0)),0)))</f>
        <v>0</v>
      </c>
    </row>
    <row r="185" spans="1:16" hidden="1" outlineLevel="1" x14ac:dyDescent="0.25">
      <c r="B185" s="105">
        <f t="shared" si="83"/>
        <v>2</v>
      </c>
      <c r="C185" s="108">
        <f>IF($Q$2=2,IFERROR(INDEX($G157:$L163,MATCH(B185,$F157:$F163,0),MATCH(INICIO!$C$78,$G156:$L156,0)),0),IF($Q$2=4,IFERROR(INDEX($P157:$U167,MATCH(B185,$O157:$O167,0),MATCH(INICIO!$C$78,$P156:$U156,0)),0),IFERROR(INDEX($G168:$L176,MATCH(B185,$F168:$F176,0),MATCH(INICIO!$C$78,$G167:$L167,0)),0)))</f>
        <v>13523.0081875</v>
      </c>
      <c r="D185" s="105">
        <f t="shared" si="84"/>
        <v>0</v>
      </c>
      <c r="E185" s="108">
        <f>IF($Q$2=2,IFERROR(INDEX($G157:$L163,MATCH(D185,$F157:$F163,0),MATCH(INICIO!$C$78,$G156:$L156,0)),0),IF($Q$2=4,IFERROR(INDEX($P157:$U167,MATCH(D185,$O157:$O167,0),MATCH(INICIO!$C$78,$P156:$U156,0)),0),IFERROR(INDEX($G168:$L176,MATCH(D185,$F168:$F176,0),MATCH(INICIO!$C$78,$G167:$L167,0)),0)))</f>
        <v>0</v>
      </c>
      <c r="F185" s="105">
        <f t="shared" si="85"/>
        <v>0</v>
      </c>
      <c r="G185" s="108">
        <f>IF($Q$2=2,IFERROR(INDEX($G157:$L163,MATCH(F185,$F157:$F163,0),MATCH(INICIO!$C$78,$G156:$L156,0)),0),IF($Q$2=4,IFERROR(INDEX($P157:$U167,MATCH(F185,$O157:$O167,0),MATCH(INICIO!$C$78,$P156:$U156,0)),0),IFERROR(INDEX($G168:$L176,MATCH(F185,$F168:$F176,0),MATCH(INICIO!$C$78,$G167:$L167,0)),0)))</f>
        <v>0</v>
      </c>
      <c r="H185" s="105">
        <f t="shared" si="86"/>
        <v>0</v>
      </c>
      <c r="I185" s="108">
        <f>IF($Q$2=2,IFERROR(INDEX($G157:$L163,MATCH(H185,$F157:$F163,0),MATCH(INICIO!$C$78,$G156:$L156,0)),0),IF($Q$2=4,IFERROR(INDEX($P157:$U167,MATCH(H185,$O157:$O167,0),MATCH(INICIO!$C$78,$P156:$U156,0)),0),IFERROR(INDEX($G168:$L176,MATCH(H185,$F168:$F176,0),MATCH(INICIO!$C$78,$G167:$L167,0)),0)))</f>
        <v>0</v>
      </c>
      <c r="J185" s="105">
        <f t="shared" si="87"/>
        <v>0</v>
      </c>
      <c r="K185" s="108">
        <f>IF($Q$2=2,IFERROR(INDEX($G157:$L163,MATCH(J185,$F157:$F163,0),MATCH(INICIO!$C$78,$G156:$L156,0)),0),IF($Q$2=4,IFERROR(INDEX($P157:$U167,MATCH(J185,$O157:$O167,0),MATCH(INICIO!$C$78,$P156:$U156,0)),0),IFERROR(INDEX($G168:$L176,MATCH(J185,$F168:$F176,0),MATCH(INICIO!$C$78,$G167:$L167,0)),0)))</f>
        <v>0</v>
      </c>
      <c r="L185" s="105">
        <f t="shared" si="88"/>
        <v>0</v>
      </c>
      <c r="M185" s="108">
        <f>IF($Q$2=2,IFERROR(INDEX($G157:$L163,MATCH(L185,$F157:$F163,0),MATCH(INICIO!$C$78,$G156:$L156,0)),0),IF($Q$2=4,IFERROR(INDEX($P157:$U167,MATCH(L185,$O157:$O167,0),MATCH(INICIO!$C$78,$P156:$U156,0)),0),IFERROR(INDEX($G168:$L176,MATCH(L185,$F168:$F176,0),MATCH(INICIO!$C$78,$G167:$L167,0)),0)))</f>
        <v>0</v>
      </c>
    </row>
    <row r="186" spans="1:16" hidden="1" outlineLevel="1" x14ac:dyDescent="0.25"/>
    <row r="187" spans="1:16" s="119" customFormat="1" hidden="1" outlineLevel="1" x14ac:dyDescent="0.25">
      <c r="A187" s="118" t="s">
        <v>43</v>
      </c>
    </row>
    <row r="188" spans="1:16" hidden="1" outlineLevel="1" x14ac:dyDescent="0.25">
      <c r="C188" s="121" t="str">
        <f t="shared" ref="C188" si="89">E81</f>
        <v>X=</v>
      </c>
      <c r="D188" s="121">
        <f t="shared" ref="D188" si="90">F81</f>
        <v>4</v>
      </c>
      <c r="E188" s="121" t="e">
        <f t="shared" ref="E188" si="91">G81</f>
        <v>#NUM!</v>
      </c>
      <c r="F188" s="121" t="e">
        <f t="shared" ref="F188" si="92">H81</f>
        <v>#NUM!</v>
      </c>
      <c r="G188" s="121" t="e">
        <f t="shared" ref="G188" si="93">I81</f>
        <v>#NUM!</v>
      </c>
      <c r="H188" s="121">
        <f t="shared" ref="H188" si="94">J81</f>
        <v>-1.1552140659603276E+22</v>
      </c>
    </row>
    <row r="189" spans="1:16" hidden="1" outlineLevel="1" x14ac:dyDescent="0.25">
      <c r="B189" s="122" t="s">
        <v>44</v>
      </c>
      <c r="C189" s="123">
        <f t="array" ref="C189:C194">MMULT(MMULT(C$10:H$15,$BA$10:$BF$15),C180:C185)+MMULT(MINVERSE(TRANSPOSE($BA$10:$BF$15)),C145:C150)</f>
        <v>0</v>
      </c>
      <c r="D189" s="123">
        <f t="array" ref="D189:D194">MMULT(MMULT(K$10:P$15,$BA$10:$BF$15),E180:E185)+MMULT(MINVERSE(TRANSPOSE($BA$10:$BF$15)),E145:E150)</f>
        <v>0</v>
      </c>
      <c r="E189" s="123">
        <f t="array" ref="E189:E194">MMULT(MMULT(S$10:X$15,$BA$10:$BF$15),G180:G185)+MMULT(MINVERSE(TRANSPOSE($BA$10:$BF$15)),G145:G150)</f>
        <v>0</v>
      </c>
      <c r="F189" s="123">
        <f t="array" ref="F189:F194">MMULT(MMULT(AA$10:AF$15,$BA$10:$BF$15),I180:I185)+MMULT(MINVERSE(TRANSPOSE($BA$10:$BF$15)),I145:I150)</f>
        <v>0</v>
      </c>
      <c r="G189" s="123">
        <f t="array" ref="G189:G194">MMULT(MMULT(AI$10:AN$15,$BA$10:$BF$15),K180:K185)+MMULT(MINVERSE(TRANSPOSE($BA$10:$BF$15)),K145:K150)</f>
        <v>0</v>
      </c>
      <c r="H189" s="123">
        <f t="array" ref="H189:H194">MMULT(MMULT(AQ$10:AV$15,$BA$10:$BF$15),M180:M185)+MMULT(MINVERSE(TRANSPOSE($BA$10:$BF$15)),M145:M150)</f>
        <v>0</v>
      </c>
      <c r="I189" s="124"/>
      <c r="J189" s="124"/>
      <c r="K189" s="124"/>
      <c r="L189" s="124"/>
      <c r="N189" s="124"/>
      <c r="P189" s="124"/>
    </row>
    <row r="190" spans="1:16" hidden="1" outlineLevel="1" x14ac:dyDescent="0.25">
      <c r="B190" s="122" t="s">
        <v>45</v>
      </c>
      <c r="C190" s="123">
        <v>0</v>
      </c>
      <c r="D190" s="123">
        <v>0</v>
      </c>
      <c r="E190" s="123">
        <v>0</v>
      </c>
      <c r="F190" s="123">
        <v>0</v>
      </c>
      <c r="G190" s="123">
        <v>0</v>
      </c>
      <c r="H190" s="123">
        <v>0</v>
      </c>
      <c r="I190" s="124"/>
      <c r="J190" s="124"/>
      <c r="K190" s="124"/>
      <c r="L190" s="124"/>
      <c r="N190" s="124"/>
      <c r="P190" s="124"/>
    </row>
    <row r="191" spans="1:16" hidden="1" outlineLevel="1" x14ac:dyDescent="0.25">
      <c r="B191" s="122" t="s">
        <v>46</v>
      </c>
      <c r="C191" s="123">
        <v>89.319450000000018</v>
      </c>
      <c r="D191" s="123">
        <v>4.1471999999999998</v>
      </c>
      <c r="E191" s="123">
        <v>4.1471999999999998</v>
      </c>
      <c r="F191" s="123">
        <v>4.1471999999999998</v>
      </c>
      <c r="G191" s="123">
        <v>4.1471999999999998</v>
      </c>
      <c r="H191" s="123">
        <v>4.1471999999999998</v>
      </c>
      <c r="I191" s="124"/>
      <c r="J191" s="124"/>
      <c r="K191" s="124"/>
      <c r="L191" s="124"/>
      <c r="N191" s="124"/>
      <c r="P191" s="124"/>
    </row>
    <row r="192" spans="1:16" hidden="1" outlineLevel="1" x14ac:dyDescent="0.25">
      <c r="B192" s="122" t="s">
        <v>47</v>
      </c>
      <c r="C192" s="123">
        <v>2.2737367544323206E-13</v>
      </c>
      <c r="D192" s="123">
        <v>8.6399999999999988</v>
      </c>
      <c r="E192" s="123">
        <v>8.6399999999999988</v>
      </c>
      <c r="F192" s="123">
        <v>8.6399999999999988</v>
      </c>
      <c r="G192" s="123">
        <v>8.6399999999999988</v>
      </c>
      <c r="H192" s="123">
        <v>8.6399999999999988</v>
      </c>
      <c r="I192" s="124"/>
      <c r="J192" s="124"/>
      <c r="K192" s="124"/>
      <c r="L192" s="124"/>
      <c r="N192" s="124"/>
      <c r="P192" s="124"/>
    </row>
    <row r="193" spans="1:94" hidden="1" outlineLevel="1" x14ac:dyDescent="0.25">
      <c r="B193" s="122" t="s">
        <v>48</v>
      </c>
      <c r="C193" s="123">
        <v>89.319449999999989</v>
      </c>
      <c r="D193" s="123">
        <v>4.1471999999999998</v>
      </c>
      <c r="E193" s="123">
        <v>4.1471999999999998</v>
      </c>
      <c r="F193" s="123">
        <v>4.1471999999999998</v>
      </c>
      <c r="G193" s="123">
        <v>4.1471999999999998</v>
      </c>
      <c r="H193" s="123">
        <v>4.1471999999999998</v>
      </c>
      <c r="I193" s="124"/>
      <c r="J193" s="124"/>
      <c r="K193" s="124"/>
      <c r="L193" s="124"/>
      <c r="N193" s="124"/>
      <c r="P193" s="124"/>
    </row>
    <row r="194" spans="1:94" hidden="1" outlineLevel="1" x14ac:dyDescent="0.25">
      <c r="B194" s="122" t="s">
        <v>49</v>
      </c>
      <c r="C194" s="123">
        <v>1.1368683772161603E-13</v>
      </c>
      <c r="D194" s="123">
        <v>-8.6399999999999988</v>
      </c>
      <c r="E194" s="123">
        <v>-8.6399999999999988</v>
      </c>
      <c r="F194" s="123">
        <v>-8.6399999999999988</v>
      </c>
      <c r="G194" s="123">
        <v>-8.6399999999999988</v>
      </c>
      <c r="H194" s="123">
        <v>-8.6399999999999988</v>
      </c>
      <c r="I194" s="124"/>
      <c r="J194" s="124"/>
      <c r="K194" s="124"/>
      <c r="L194" s="124"/>
      <c r="N194" s="124"/>
      <c r="P194" s="124"/>
    </row>
    <row r="195" spans="1:94" hidden="1" outlineLevel="1" x14ac:dyDescent="0.25"/>
    <row r="196" spans="1:94" ht="15.75" hidden="1" outlineLevel="1" thickBot="1" x14ac:dyDescent="0.3">
      <c r="M196" s="240"/>
    </row>
    <row r="197" spans="1:94" hidden="1" outlineLevel="1" x14ac:dyDescent="0.25">
      <c r="C197" s="318" t="s">
        <v>50</v>
      </c>
      <c r="D197" s="319"/>
      <c r="E197" s="319"/>
      <c r="F197" s="319"/>
      <c r="G197" s="319"/>
      <c r="H197" s="319"/>
      <c r="I197" s="319"/>
      <c r="J197" s="319"/>
      <c r="K197" s="319"/>
      <c r="L197" s="319"/>
      <c r="M197" s="320"/>
      <c r="N197" s="321" t="s">
        <v>51</v>
      </c>
      <c r="O197" s="322"/>
      <c r="P197" s="322"/>
      <c r="Q197" s="322"/>
      <c r="R197" s="322"/>
      <c r="S197" s="322"/>
      <c r="T197" s="322"/>
      <c r="U197" s="322"/>
      <c r="V197" s="322"/>
      <c r="W197" s="323"/>
      <c r="X197" s="321" t="s">
        <v>52</v>
      </c>
      <c r="Y197" s="322"/>
      <c r="Z197" s="322"/>
      <c r="AA197" s="322"/>
      <c r="AB197" s="322"/>
      <c r="AC197" s="322"/>
      <c r="AD197" s="322"/>
      <c r="AE197" s="322"/>
      <c r="AF197" s="322"/>
      <c r="AG197" s="323"/>
      <c r="AH197" s="321" t="s">
        <v>53</v>
      </c>
      <c r="AI197" s="322"/>
      <c r="AJ197" s="322"/>
      <c r="AK197" s="322"/>
      <c r="AL197" s="322"/>
      <c r="AM197" s="322"/>
      <c r="AN197" s="322"/>
      <c r="AO197" s="322"/>
      <c r="AP197" s="322"/>
      <c r="AQ197" s="323"/>
      <c r="AR197" s="321" t="s">
        <v>54</v>
      </c>
      <c r="AS197" s="322"/>
      <c r="AT197" s="322"/>
      <c r="AU197" s="322"/>
      <c r="AV197" s="322"/>
      <c r="AW197" s="322"/>
      <c r="AX197" s="322"/>
      <c r="AY197" s="322"/>
      <c r="AZ197" s="322"/>
      <c r="BA197" s="323"/>
      <c r="BB197" s="321" t="s">
        <v>55</v>
      </c>
      <c r="BC197" s="322"/>
      <c r="BD197" s="322"/>
      <c r="BE197" s="322"/>
      <c r="BF197" s="322"/>
      <c r="BG197" s="322"/>
      <c r="BH197" s="322"/>
      <c r="BI197" s="322"/>
      <c r="BJ197" s="322"/>
      <c r="BK197" s="323"/>
    </row>
    <row r="198" spans="1:94" hidden="1" outlineLevel="1" x14ac:dyDescent="0.25">
      <c r="A198" s="328" t="s">
        <v>56</v>
      </c>
      <c r="B198" s="329"/>
      <c r="C198" s="126">
        <v>0</v>
      </c>
      <c r="D198" s="127">
        <v>1</v>
      </c>
      <c r="E198" s="127">
        <v>2</v>
      </c>
      <c r="F198" s="127">
        <v>3</v>
      </c>
      <c r="G198" s="127">
        <v>4</v>
      </c>
      <c r="H198" s="127">
        <v>5</v>
      </c>
      <c r="I198" s="127">
        <v>6</v>
      </c>
      <c r="J198" s="127">
        <v>7</v>
      </c>
      <c r="K198" s="127">
        <v>8</v>
      </c>
      <c r="L198" s="127">
        <v>9</v>
      </c>
      <c r="M198" s="128">
        <v>10</v>
      </c>
      <c r="N198" s="126">
        <v>11</v>
      </c>
      <c r="O198" s="127">
        <v>12</v>
      </c>
      <c r="P198" s="127">
        <v>13</v>
      </c>
      <c r="Q198" s="127">
        <v>14</v>
      </c>
      <c r="R198" s="127">
        <v>15</v>
      </c>
      <c r="S198" s="127">
        <v>16</v>
      </c>
      <c r="T198" s="127">
        <v>17</v>
      </c>
      <c r="U198" s="127">
        <v>18</v>
      </c>
      <c r="V198" s="127">
        <v>19</v>
      </c>
      <c r="W198" s="128">
        <v>20</v>
      </c>
      <c r="X198" s="126">
        <v>21</v>
      </c>
      <c r="Y198" s="127">
        <v>22</v>
      </c>
      <c r="Z198" s="127">
        <v>23</v>
      </c>
      <c r="AA198" s="127">
        <v>24</v>
      </c>
      <c r="AB198" s="127">
        <v>25</v>
      </c>
      <c r="AC198" s="127">
        <v>26</v>
      </c>
      <c r="AD198" s="127">
        <v>27</v>
      </c>
      <c r="AE198" s="127">
        <v>28</v>
      </c>
      <c r="AF198" s="127">
        <v>29</v>
      </c>
      <c r="AG198" s="128">
        <v>30</v>
      </c>
      <c r="AH198" s="126">
        <v>31</v>
      </c>
      <c r="AI198" s="127">
        <v>32</v>
      </c>
      <c r="AJ198" s="127">
        <v>33</v>
      </c>
      <c r="AK198" s="127">
        <v>34</v>
      </c>
      <c r="AL198" s="127">
        <v>35</v>
      </c>
      <c r="AM198" s="127">
        <v>36</v>
      </c>
      <c r="AN198" s="127">
        <v>37</v>
      </c>
      <c r="AO198" s="127">
        <v>38</v>
      </c>
      <c r="AP198" s="127">
        <v>39</v>
      </c>
      <c r="AQ198" s="128">
        <v>40</v>
      </c>
      <c r="AR198" s="126">
        <v>41</v>
      </c>
      <c r="AS198" s="127">
        <v>42</v>
      </c>
      <c r="AT198" s="127">
        <v>43</v>
      </c>
      <c r="AU198" s="127">
        <v>44</v>
      </c>
      <c r="AV198" s="127">
        <v>45</v>
      </c>
      <c r="AW198" s="127">
        <v>46</v>
      </c>
      <c r="AX198" s="127">
        <v>47</v>
      </c>
      <c r="AY198" s="127">
        <v>48</v>
      </c>
      <c r="AZ198" s="127">
        <v>49</v>
      </c>
      <c r="BA198" s="128">
        <v>50</v>
      </c>
      <c r="BB198" s="126">
        <v>51</v>
      </c>
      <c r="BC198" s="127">
        <v>52</v>
      </c>
      <c r="BD198" s="127">
        <v>53</v>
      </c>
      <c r="BE198" s="127">
        <v>54</v>
      </c>
      <c r="BF198" s="127">
        <v>55</v>
      </c>
      <c r="BG198" s="127">
        <v>56</v>
      </c>
      <c r="BH198" s="127">
        <v>57</v>
      </c>
      <c r="BI198" s="127">
        <v>58</v>
      </c>
      <c r="BJ198" s="127">
        <v>59</v>
      </c>
      <c r="BK198" s="128">
        <v>60</v>
      </c>
    </row>
    <row r="199" spans="1:94" hidden="1" outlineLevel="1" x14ac:dyDescent="0.25">
      <c r="A199" s="237"/>
      <c r="B199" s="238"/>
      <c r="C199" s="235">
        <f>INICIO!B83</f>
        <v>3</v>
      </c>
      <c r="D199" s="235">
        <f t="shared" ref="D199:D202" si="95">C199</f>
        <v>3</v>
      </c>
      <c r="E199" s="235">
        <f t="shared" ref="E199:E202" si="96">D199</f>
        <v>3</v>
      </c>
      <c r="F199" s="235">
        <f t="shared" ref="F199:F202" si="97">E199</f>
        <v>3</v>
      </c>
      <c r="G199" s="235">
        <f t="shared" ref="G199:G202" si="98">F199</f>
        <v>3</v>
      </c>
      <c r="H199" s="235">
        <f t="shared" ref="H199:H202" si="99">G199</f>
        <v>3</v>
      </c>
      <c r="I199" s="235">
        <f t="shared" ref="I199:I202" si="100">H199</f>
        <v>3</v>
      </c>
      <c r="J199" s="235">
        <f t="shared" ref="J199:J202" si="101">I199</f>
        <v>3</v>
      </c>
      <c r="K199" s="235">
        <f t="shared" ref="K199:K202" si="102">J199</f>
        <v>3</v>
      </c>
      <c r="L199" s="235">
        <f t="shared" ref="L199:L202" si="103">K199</f>
        <v>3</v>
      </c>
      <c r="M199" s="236">
        <f t="shared" ref="M199:M202" si="104">L199</f>
        <v>3</v>
      </c>
      <c r="N199" s="239">
        <f>INICIO!C83</f>
        <v>3</v>
      </c>
      <c r="O199" s="235">
        <f t="shared" ref="O199:O202" si="105">N199</f>
        <v>3</v>
      </c>
      <c r="P199" s="235">
        <f t="shared" ref="P199:P202" si="106">O199</f>
        <v>3</v>
      </c>
      <c r="Q199" s="235">
        <f t="shared" ref="Q199:Q202" si="107">P199</f>
        <v>3</v>
      </c>
      <c r="R199" s="235">
        <f t="shared" ref="R199:R202" si="108">Q199</f>
        <v>3</v>
      </c>
      <c r="S199" s="235">
        <f t="shared" ref="S199:S202" si="109">R199</f>
        <v>3</v>
      </c>
      <c r="T199" s="235">
        <f t="shared" ref="T199:T202" si="110">S199</f>
        <v>3</v>
      </c>
      <c r="U199" s="235">
        <f t="shared" ref="U199:U202" si="111">T199</f>
        <v>3</v>
      </c>
      <c r="V199" s="235">
        <f t="shared" ref="V199:V202" si="112">U199</f>
        <v>3</v>
      </c>
      <c r="W199" s="236">
        <f t="shared" ref="W199:W202" si="113">V199</f>
        <v>3</v>
      </c>
      <c r="X199" s="239">
        <f>INICIO!D83</f>
        <v>3</v>
      </c>
      <c r="Y199" s="235">
        <f t="shared" ref="Y199:Y202" si="114">X199</f>
        <v>3</v>
      </c>
      <c r="Z199" s="235">
        <f t="shared" ref="Z199:Z202" si="115">Y199</f>
        <v>3</v>
      </c>
      <c r="AA199" s="235">
        <f t="shared" ref="AA199:AA202" si="116">Z199</f>
        <v>3</v>
      </c>
      <c r="AB199" s="235">
        <f t="shared" ref="AB199:AB202" si="117">AA199</f>
        <v>3</v>
      </c>
      <c r="AC199" s="235">
        <f t="shared" ref="AC199:AC202" si="118">AB199</f>
        <v>3</v>
      </c>
      <c r="AD199" s="235">
        <f t="shared" ref="AD199:AD202" si="119">AC199</f>
        <v>3</v>
      </c>
      <c r="AE199" s="235">
        <f t="shared" ref="AE199:AE202" si="120">AD199</f>
        <v>3</v>
      </c>
      <c r="AF199" s="235">
        <f t="shared" ref="AF199:AF202" si="121">AE199</f>
        <v>3</v>
      </c>
      <c r="AG199" s="236">
        <f t="shared" ref="AG199:AG202" si="122">AF199</f>
        <v>3</v>
      </c>
      <c r="AH199" s="239">
        <f>INICIO!E83</f>
        <v>3</v>
      </c>
      <c r="AI199" s="235">
        <f t="shared" ref="AI199:AI202" si="123">AH199</f>
        <v>3</v>
      </c>
      <c r="AJ199" s="235">
        <f t="shared" ref="AJ199:AJ202" si="124">AI199</f>
        <v>3</v>
      </c>
      <c r="AK199" s="235">
        <f t="shared" ref="AK199:AK202" si="125">AJ199</f>
        <v>3</v>
      </c>
      <c r="AL199" s="235">
        <f t="shared" ref="AL199:AL202" si="126">AK199</f>
        <v>3</v>
      </c>
      <c r="AM199" s="235">
        <f t="shared" ref="AM199:AM202" si="127">AL199</f>
        <v>3</v>
      </c>
      <c r="AN199" s="235">
        <f t="shared" ref="AN199:AN202" si="128">AM199</f>
        <v>3</v>
      </c>
      <c r="AO199" s="235">
        <f t="shared" ref="AO199:AO202" si="129">AN199</f>
        <v>3</v>
      </c>
      <c r="AP199" s="235">
        <f t="shared" ref="AP199:AP202" si="130">AO199</f>
        <v>3</v>
      </c>
      <c r="AQ199" s="236">
        <f t="shared" ref="AQ199:AQ202" si="131">AP199</f>
        <v>3</v>
      </c>
      <c r="AR199" s="239">
        <f>INICIO!F83</f>
        <v>3</v>
      </c>
      <c r="AS199" s="235">
        <f t="shared" ref="AS199:AS202" si="132">AR199</f>
        <v>3</v>
      </c>
      <c r="AT199" s="235">
        <f t="shared" ref="AT199:AT202" si="133">AS199</f>
        <v>3</v>
      </c>
      <c r="AU199" s="235">
        <f t="shared" ref="AU199:AU202" si="134">AT199</f>
        <v>3</v>
      </c>
      <c r="AV199" s="235">
        <f t="shared" ref="AV199:AV202" si="135">AU199</f>
        <v>3</v>
      </c>
      <c r="AW199" s="235">
        <f t="shared" ref="AW199:AW202" si="136">AV199</f>
        <v>3</v>
      </c>
      <c r="AX199" s="235">
        <f t="shared" ref="AX199:AX202" si="137">AW199</f>
        <v>3</v>
      </c>
      <c r="AY199" s="235">
        <f t="shared" ref="AY199:AY202" si="138">AX199</f>
        <v>3</v>
      </c>
      <c r="AZ199" s="235">
        <f t="shared" ref="AZ199:AZ202" si="139">AY199</f>
        <v>3</v>
      </c>
      <c r="BA199" s="236">
        <f t="shared" ref="BA199:BA202" si="140">AZ199</f>
        <v>3</v>
      </c>
      <c r="BB199" s="239">
        <f>INICIO!G83</f>
        <v>3</v>
      </c>
      <c r="BC199" s="235">
        <f t="shared" ref="BC199:BC202" si="141">BB199</f>
        <v>3</v>
      </c>
      <c r="BD199" s="235">
        <f t="shared" ref="BD199:BD202" si="142">BC199</f>
        <v>3</v>
      </c>
      <c r="BE199" s="235">
        <f t="shared" ref="BE199:BE202" si="143">BD199</f>
        <v>3</v>
      </c>
      <c r="BF199" s="235">
        <f t="shared" ref="BF199:BF202" si="144">BE199</f>
        <v>3</v>
      </c>
      <c r="BG199" s="235">
        <f t="shared" ref="BG199:BG202" si="145">BF199</f>
        <v>3</v>
      </c>
      <c r="BH199" s="235">
        <f t="shared" ref="BH199:BH202" si="146">BG199</f>
        <v>3</v>
      </c>
      <c r="BI199" s="235">
        <f t="shared" ref="BI199:BI202" si="147">BH199</f>
        <v>3</v>
      </c>
      <c r="BJ199" s="235">
        <f t="shared" ref="BJ199:BJ202" si="148">BI199</f>
        <v>3</v>
      </c>
      <c r="BK199" s="236">
        <f t="shared" ref="BK199:BK202" si="149">BJ199</f>
        <v>3</v>
      </c>
    </row>
    <row r="200" spans="1:94" s="2" customFormat="1" ht="15" hidden="1" customHeight="1" outlineLevel="1" x14ac:dyDescent="0.25">
      <c r="A200" s="328" t="s">
        <v>46</v>
      </c>
      <c r="B200" s="329"/>
      <c r="C200" s="129">
        <f>C191</f>
        <v>89.319450000000018</v>
      </c>
      <c r="D200" s="130">
        <f t="shared" si="95"/>
        <v>89.319450000000018</v>
      </c>
      <c r="E200" s="130">
        <f t="shared" si="96"/>
        <v>89.319450000000018</v>
      </c>
      <c r="F200" s="130">
        <f t="shared" si="97"/>
        <v>89.319450000000018</v>
      </c>
      <c r="G200" s="130">
        <f t="shared" si="98"/>
        <v>89.319450000000018</v>
      </c>
      <c r="H200" s="130">
        <f t="shared" si="99"/>
        <v>89.319450000000018</v>
      </c>
      <c r="I200" s="130">
        <f t="shared" si="100"/>
        <v>89.319450000000018</v>
      </c>
      <c r="J200" s="130">
        <f t="shared" si="101"/>
        <v>89.319450000000018</v>
      </c>
      <c r="K200" s="130">
        <f t="shared" si="102"/>
        <v>89.319450000000018</v>
      </c>
      <c r="L200" s="130">
        <f t="shared" si="103"/>
        <v>89.319450000000018</v>
      </c>
      <c r="M200" s="131">
        <f t="shared" si="104"/>
        <v>89.319450000000018</v>
      </c>
      <c r="N200" s="129">
        <f>D191</f>
        <v>4.1471999999999998</v>
      </c>
      <c r="O200" s="130">
        <f t="shared" si="105"/>
        <v>4.1471999999999998</v>
      </c>
      <c r="P200" s="130">
        <f t="shared" si="106"/>
        <v>4.1471999999999998</v>
      </c>
      <c r="Q200" s="130">
        <f t="shared" si="107"/>
        <v>4.1471999999999998</v>
      </c>
      <c r="R200" s="130">
        <f t="shared" si="108"/>
        <v>4.1471999999999998</v>
      </c>
      <c r="S200" s="130">
        <f t="shared" si="109"/>
        <v>4.1471999999999998</v>
      </c>
      <c r="T200" s="130">
        <f t="shared" si="110"/>
        <v>4.1471999999999998</v>
      </c>
      <c r="U200" s="130">
        <f t="shared" si="111"/>
        <v>4.1471999999999998</v>
      </c>
      <c r="V200" s="130">
        <f t="shared" si="112"/>
        <v>4.1471999999999998</v>
      </c>
      <c r="W200" s="131">
        <f t="shared" si="113"/>
        <v>4.1471999999999998</v>
      </c>
      <c r="X200" s="129">
        <f>E191</f>
        <v>4.1471999999999998</v>
      </c>
      <c r="Y200" s="130">
        <f t="shared" si="114"/>
        <v>4.1471999999999998</v>
      </c>
      <c r="Z200" s="130">
        <f t="shared" si="115"/>
        <v>4.1471999999999998</v>
      </c>
      <c r="AA200" s="130">
        <f t="shared" si="116"/>
        <v>4.1471999999999998</v>
      </c>
      <c r="AB200" s="130">
        <f t="shared" si="117"/>
        <v>4.1471999999999998</v>
      </c>
      <c r="AC200" s="130">
        <f t="shared" si="118"/>
        <v>4.1471999999999998</v>
      </c>
      <c r="AD200" s="130">
        <f t="shared" si="119"/>
        <v>4.1471999999999998</v>
      </c>
      <c r="AE200" s="130">
        <f t="shared" si="120"/>
        <v>4.1471999999999998</v>
      </c>
      <c r="AF200" s="130">
        <f t="shared" si="121"/>
        <v>4.1471999999999998</v>
      </c>
      <c r="AG200" s="131">
        <f t="shared" si="122"/>
        <v>4.1471999999999998</v>
      </c>
      <c r="AH200" s="129">
        <f>F191</f>
        <v>4.1471999999999998</v>
      </c>
      <c r="AI200" s="130">
        <f t="shared" si="123"/>
        <v>4.1471999999999998</v>
      </c>
      <c r="AJ200" s="130">
        <f t="shared" si="124"/>
        <v>4.1471999999999998</v>
      </c>
      <c r="AK200" s="130">
        <f t="shared" si="125"/>
        <v>4.1471999999999998</v>
      </c>
      <c r="AL200" s="130">
        <f t="shared" si="126"/>
        <v>4.1471999999999998</v>
      </c>
      <c r="AM200" s="130">
        <f t="shared" si="127"/>
        <v>4.1471999999999998</v>
      </c>
      <c r="AN200" s="130">
        <f t="shared" si="128"/>
        <v>4.1471999999999998</v>
      </c>
      <c r="AO200" s="130">
        <f t="shared" si="129"/>
        <v>4.1471999999999998</v>
      </c>
      <c r="AP200" s="130">
        <f t="shared" si="130"/>
        <v>4.1471999999999998</v>
      </c>
      <c r="AQ200" s="131">
        <f t="shared" si="131"/>
        <v>4.1471999999999998</v>
      </c>
      <c r="AR200" s="129">
        <f>G191</f>
        <v>4.1471999999999998</v>
      </c>
      <c r="AS200" s="130">
        <f t="shared" si="132"/>
        <v>4.1471999999999998</v>
      </c>
      <c r="AT200" s="130">
        <f t="shared" si="133"/>
        <v>4.1471999999999998</v>
      </c>
      <c r="AU200" s="130">
        <f t="shared" si="134"/>
        <v>4.1471999999999998</v>
      </c>
      <c r="AV200" s="130">
        <f t="shared" si="135"/>
        <v>4.1471999999999998</v>
      </c>
      <c r="AW200" s="130">
        <f t="shared" si="136"/>
        <v>4.1471999999999998</v>
      </c>
      <c r="AX200" s="130">
        <f t="shared" si="137"/>
        <v>4.1471999999999998</v>
      </c>
      <c r="AY200" s="130">
        <f t="shared" si="138"/>
        <v>4.1471999999999998</v>
      </c>
      <c r="AZ200" s="130">
        <f t="shared" si="139"/>
        <v>4.1471999999999998</v>
      </c>
      <c r="BA200" s="131">
        <f t="shared" si="140"/>
        <v>4.1471999999999998</v>
      </c>
      <c r="BB200" s="129">
        <f>H191</f>
        <v>4.1471999999999998</v>
      </c>
      <c r="BC200" s="130">
        <f t="shared" si="141"/>
        <v>4.1471999999999998</v>
      </c>
      <c r="BD200" s="130">
        <f t="shared" si="142"/>
        <v>4.1471999999999998</v>
      </c>
      <c r="BE200" s="130">
        <f t="shared" si="143"/>
        <v>4.1471999999999998</v>
      </c>
      <c r="BF200" s="130">
        <f t="shared" si="144"/>
        <v>4.1471999999999998</v>
      </c>
      <c r="BG200" s="130">
        <f t="shared" si="145"/>
        <v>4.1471999999999998</v>
      </c>
      <c r="BH200" s="130">
        <f t="shared" si="146"/>
        <v>4.1471999999999998</v>
      </c>
      <c r="BI200" s="130">
        <f t="shared" si="147"/>
        <v>4.1471999999999998</v>
      </c>
      <c r="BJ200" s="130">
        <f t="shared" si="148"/>
        <v>4.1471999999999998</v>
      </c>
      <c r="BK200" s="131">
        <f t="shared" si="149"/>
        <v>4.1471999999999998</v>
      </c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</row>
    <row r="201" spans="1:94" s="2" customFormat="1" ht="15" hidden="1" customHeight="1" outlineLevel="1" x14ac:dyDescent="0.25">
      <c r="A201" s="328" t="s">
        <v>47</v>
      </c>
      <c r="B201" s="329"/>
      <c r="C201" s="129">
        <f>C192</f>
        <v>2.2737367544323206E-13</v>
      </c>
      <c r="D201" s="130">
        <f t="shared" si="95"/>
        <v>2.2737367544323206E-13</v>
      </c>
      <c r="E201" s="130">
        <f t="shared" si="96"/>
        <v>2.2737367544323206E-13</v>
      </c>
      <c r="F201" s="130">
        <f t="shared" si="97"/>
        <v>2.2737367544323206E-13</v>
      </c>
      <c r="G201" s="130">
        <f t="shared" si="98"/>
        <v>2.2737367544323206E-13</v>
      </c>
      <c r="H201" s="130">
        <f t="shared" si="99"/>
        <v>2.2737367544323206E-13</v>
      </c>
      <c r="I201" s="130">
        <f t="shared" si="100"/>
        <v>2.2737367544323206E-13</v>
      </c>
      <c r="J201" s="130">
        <f t="shared" si="101"/>
        <v>2.2737367544323206E-13</v>
      </c>
      <c r="K201" s="130">
        <f t="shared" si="102"/>
        <v>2.2737367544323206E-13</v>
      </c>
      <c r="L201" s="130">
        <f t="shared" si="103"/>
        <v>2.2737367544323206E-13</v>
      </c>
      <c r="M201" s="131">
        <f t="shared" si="104"/>
        <v>2.2737367544323206E-13</v>
      </c>
      <c r="N201" s="129">
        <f>D192</f>
        <v>8.6399999999999988</v>
      </c>
      <c r="O201" s="130">
        <f t="shared" si="105"/>
        <v>8.6399999999999988</v>
      </c>
      <c r="P201" s="130">
        <f t="shared" si="106"/>
        <v>8.6399999999999988</v>
      </c>
      <c r="Q201" s="130">
        <f t="shared" si="107"/>
        <v>8.6399999999999988</v>
      </c>
      <c r="R201" s="130">
        <f t="shared" si="108"/>
        <v>8.6399999999999988</v>
      </c>
      <c r="S201" s="130">
        <f t="shared" si="109"/>
        <v>8.6399999999999988</v>
      </c>
      <c r="T201" s="130">
        <f t="shared" si="110"/>
        <v>8.6399999999999988</v>
      </c>
      <c r="U201" s="130">
        <f t="shared" si="111"/>
        <v>8.6399999999999988</v>
      </c>
      <c r="V201" s="130">
        <f t="shared" si="112"/>
        <v>8.6399999999999988</v>
      </c>
      <c r="W201" s="131">
        <f t="shared" si="113"/>
        <v>8.6399999999999988</v>
      </c>
      <c r="X201" s="129">
        <f>E192</f>
        <v>8.6399999999999988</v>
      </c>
      <c r="Y201" s="130">
        <f t="shared" si="114"/>
        <v>8.6399999999999988</v>
      </c>
      <c r="Z201" s="130">
        <f t="shared" si="115"/>
        <v>8.6399999999999988</v>
      </c>
      <c r="AA201" s="130">
        <f t="shared" si="116"/>
        <v>8.6399999999999988</v>
      </c>
      <c r="AB201" s="130">
        <f t="shared" si="117"/>
        <v>8.6399999999999988</v>
      </c>
      <c r="AC201" s="130">
        <f t="shared" si="118"/>
        <v>8.6399999999999988</v>
      </c>
      <c r="AD201" s="130">
        <f t="shared" si="119"/>
        <v>8.6399999999999988</v>
      </c>
      <c r="AE201" s="130">
        <f t="shared" si="120"/>
        <v>8.6399999999999988</v>
      </c>
      <c r="AF201" s="130">
        <f t="shared" si="121"/>
        <v>8.6399999999999988</v>
      </c>
      <c r="AG201" s="131">
        <f t="shared" si="122"/>
        <v>8.6399999999999988</v>
      </c>
      <c r="AH201" s="129">
        <f>F192</f>
        <v>8.6399999999999988</v>
      </c>
      <c r="AI201" s="130">
        <f t="shared" si="123"/>
        <v>8.6399999999999988</v>
      </c>
      <c r="AJ201" s="130">
        <f t="shared" si="124"/>
        <v>8.6399999999999988</v>
      </c>
      <c r="AK201" s="130">
        <f t="shared" si="125"/>
        <v>8.6399999999999988</v>
      </c>
      <c r="AL201" s="130">
        <f t="shared" si="126"/>
        <v>8.6399999999999988</v>
      </c>
      <c r="AM201" s="130">
        <f t="shared" si="127"/>
        <v>8.6399999999999988</v>
      </c>
      <c r="AN201" s="130">
        <f t="shared" si="128"/>
        <v>8.6399999999999988</v>
      </c>
      <c r="AO201" s="130">
        <f t="shared" si="129"/>
        <v>8.6399999999999988</v>
      </c>
      <c r="AP201" s="130">
        <f t="shared" si="130"/>
        <v>8.6399999999999988</v>
      </c>
      <c r="AQ201" s="131">
        <f t="shared" si="131"/>
        <v>8.6399999999999988</v>
      </c>
      <c r="AR201" s="129">
        <f>G192</f>
        <v>8.6399999999999988</v>
      </c>
      <c r="AS201" s="130">
        <f t="shared" si="132"/>
        <v>8.6399999999999988</v>
      </c>
      <c r="AT201" s="130">
        <f t="shared" si="133"/>
        <v>8.6399999999999988</v>
      </c>
      <c r="AU201" s="130">
        <f t="shared" si="134"/>
        <v>8.6399999999999988</v>
      </c>
      <c r="AV201" s="130">
        <f t="shared" si="135"/>
        <v>8.6399999999999988</v>
      </c>
      <c r="AW201" s="130">
        <f t="shared" si="136"/>
        <v>8.6399999999999988</v>
      </c>
      <c r="AX201" s="130">
        <f t="shared" si="137"/>
        <v>8.6399999999999988</v>
      </c>
      <c r="AY201" s="130">
        <f t="shared" si="138"/>
        <v>8.6399999999999988</v>
      </c>
      <c r="AZ201" s="130">
        <f t="shared" si="139"/>
        <v>8.6399999999999988</v>
      </c>
      <c r="BA201" s="131">
        <f t="shared" si="140"/>
        <v>8.6399999999999988</v>
      </c>
      <c r="BB201" s="129">
        <f>H192</f>
        <v>8.6399999999999988</v>
      </c>
      <c r="BC201" s="130">
        <f t="shared" si="141"/>
        <v>8.6399999999999988</v>
      </c>
      <c r="BD201" s="130">
        <f t="shared" si="142"/>
        <v>8.6399999999999988</v>
      </c>
      <c r="BE201" s="130">
        <f t="shared" si="143"/>
        <v>8.6399999999999988</v>
      </c>
      <c r="BF201" s="130">
        <f t="shared" si="144"/>
        <v>8.6399999999999988</v>
      </c>
      <c r="BG201" s="130">
        <f t="shared" si="145"/>
        <v>8.6399999999999988</v>
      </c>
      <c r="BH201" s="130">
        <f t="shared" si="146"/>
        <v>8.6399999999999988</v>
      </c>
      <c r="BI201" s="130">
        <f t="shared" si="147"/>
        <v>8.6399999999999988</v>
      </c>
      <c r="BJ201" s="130">
        <f t="shared" si="148"/>
        <v>8.6399999999999988</v>
      </c>
      <c r="BK201" s="131">
        <f t="shared" si="149"/>
        <v>8.6399999999999988</v>
      </c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</row>
    <row r="202" spans="1:94" s="2" customFormat="1" ht="15" hidden="1" customHeight="1" outlineLevel="1" x14ac:dyDescent="0.25">
      <c r="A202" s="328" t="s">
        <v>57</v>
      </c>
      <c r="B202" s="329"/>
      <c r="C202" s="129">
        <f>E$3</f>
        <v>43</v>
      </c>
      <c r="D202" s="130">
        <f t="shared" si="95"/>
        <v>43</v>
      </c>
      <c r="E202" s="130">
        <f t="shared" si="96"/>
        <v>43</v>
      </c>
      <c r="F202" s="130">
        <f t="shared" si="97"/>
        <v>43</v>
      </c>
      <c r="G202" s="130">
        <f t="shared" si="98"/>
        <v>43</v>
      </c>
      <c r="H202" s="130">
        <f t="shared" si="99"/>
        <v>43</v>
      </c>
      <c r="I202" s="130">
        <f t="shared" si="100"/>
        <v>43</v>
      </c>
      <c r="J202" s="130">
        <f t="shared" si="101"/>
        <v>43</v>
      </c>
      <c r="K202" s="130">
        <f t="shared" si="102"/>
        <v>43</v>
      </c>
      <c r="L202" s="130">
        <f t="shared" si="103"/>
        <v>43</v>
      </c>
      <c r="M202" s="131">
        <f t="shared" si="104"/>
        <v>43</v>
      </c>
      <c r="N202" s="129">
        <f>F$3</f>
        <v>0</v>
      </c>
      <c r="O202" s="130">
        <f t="shared" si="105"/>
        <v>0</v>
      </c>
      <c r="P202" s="130">
        <f t="shared" si="106"/>
        <v>0</v>
      </c>
      <c r="Q202" s="130">
        <f t="shared" si="107"/>
        <v>0</v>
      </c>
      <c r="R202" s="130">
        <f t="shared" si="108"/>
        <v>0</v>
      </c>
      <c r="S202" s="130">
        <f t="shared" si="109"/>
        <v>0</v>
      </c>
      <c r="T202" s="130">
        <f t="shared" si="110"/>
        <v>0</v>
      </c>
      <c r="U202" s="130">
        <f t="shared" si="111"/>
        <v>0</v>
      </c>
      <c r="V202" s="130">
        <f t="shared" si="112"/>
        <v>0</v>
      </c>
      <c r="W202" s="131">
        <f t="shared" si="113"/>
        <v>0</v>
      </c>
      <c r="X202" s="129">
        <f>G$3</f>
        <v>0</v>
      </c>
      <c r="Y202" s="130">
        <f t="shared" si="114"/>
        <v>0</v>
      </c>
      <c r="Z202" s="130">
        <f t="shared" si="115"/>
        <v>0</v>
      </c>
      <c r="AA202" s="130">
        <f t="shared" si="116"/>
        <v>0</v>
      </c>
      <c r="AB202" s="130">
        <f t="shared" si="117"/>
        <v>0</v>
      </c>
      <c r="AC202" s="130">
        <f t="shared" si="118"/>
        <v>0</v>
      </c>
      <c r="AD202" s="130">
        <f t="shared" si="119"/>
        <v>0</v>
      </c>
      <c r="AE202" s="130">
        <f t="shared" si="120"/>
        <v>0</v>
      </c>
      <c r="AF202" s="130">
        <f t="shared" si="121"/>
        <v>0</v>
      </c>
      <c r="AG202" s="131">
        <f t="shared" si="122"/>
        <v>0</v>
      </c>
      <c r="AH202" s="129">
        <f>H$3</f>
        <v>0</v>
      </c>
      <c r="AI202" s="130">
        <f t="shared" si="123"/>
        <v>0</v>
      </c>
      <c r="AJ202" s="130">
        <f t="shared" si="124"/>
        <v>0</v>
      </c>
      <c r="AK202" s="130">
        <f t="shared" si="125"/>
        <v>0</v>
      </c>
      <c r="AL202" s="130">
        <f t="shared" si="126"/>
        <v>0</v>
      </c>
      <c r="AM202" s="130">
        <f t="shared" si="127"/>
        <v>0</v>
      </c>
      <c r="AN202" s="130">
        <f t="shared" si="128"/>
        <v>0</v>
      </c>
      <c r="AO202" s="130">
        <f t="shared" si="129"/>
        <v>0</v>
      </c>
      <c r="AP202" s="130">
        <f t="shared" si="130"/>
        <v>0</v>
      </c>
      <c r="AQ202" s="131">
        <f t="shared" si="131"/>
        <v>0</v>
      </c>
      <c r="AR202" s="129">
        <f>I$3</f>
        <v>0</v>
      </c>
      <c r="AS202" s="130">
        <f t="shared" si="132"/>
        <v>0</v>
      </c>
      <c r="AT202" s="130">
        <f t="shared" si="133"/>
        <v>0</v>
      </c>
      <c r="AU202" s="130">
        <f t="shared" si="134"/>
        <v>0</v>
      </c>
      <c r="AV202" s="130">
        <f t="shared" si="135"/>
        <v>0</v>
      </c>
      <c r="AW202" s="130">
        <f t="shared" si="136"/>
        <v>0</v>
      </c>
      <c r="AX202" s="130">
        <f t="shared" si="137"/>
        <v>0</v>
      </c>
      <c r="AY202" s="130">
        <f t="shared" si="138"/>
        <v>0</v>
      </c>
      <c r="AZ202" s="130">
        <f t="shared" si="139"/>
        <v>0</v>
      </c>
      <c r="BA202" s="131">
        <f t="shared" si="140"/>
        <v>0</v>
      </c>
      <c r="BB202" s="129">
        <f>J$3</f>
        <v>0</v>
      </c>
      <c r="BC202" s="130">
        <f t="shared" si="141"/>
        <v>0</v>
      </c>
      <c r="BD202" s="130">
        <f t="shared" si="142"/>
        <v>0</v>
      </c>
      <c r="BE202" s="130">
        <f t="shared" si="143"/>
        <v>0</v>
      </c>
      <c r="BF202" s="130">
        <f t="shared" si="144"/>
        <v>0</v>
      </c>
      <c r="BG202" s="130">
        <f t="shared" si="145"/>
        <v>0</v>
      </c>
      <c r="BH202" s="130">
        <f t="shared" si="146"/>
        <v>0</v>
      </c>
      <c r="BI202" s="130">
        <f t="shared" si="147"/>
        <v>0</v>
      </c>
      <c r="BJ202" s="130">
        <f t="shared" si="148"/>
        <v>0</v>
      </c>
      <c r="BK202" s="131">
        <f t="shared" si="149"/>
        <v>0</v>
      </c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</row>
    <row r="203" spans="1:94" s="2" customFormat="1" ht="15" hidden="1" customHeight="1" outlineLevel="1" x14ac:dyDescent="0.25">
      <c r="A203" s="328" t="s">
        <v>58</v>
      </c>
      <c r="B203" s="329"/>
      <c r="C203" s="132">
        <f>C202/10*0</f>
        <v>0</v>
      </c>
      <c r="D203" s="133">
        <f>D202/10*1</f>
        <v>4.3</v>
      </c>
      <c r="E203" s="133">
        <f>E202/10*2</f>
        <v>8.6</v>
      </c>
      <c r="F203" s="133">
        <f>F202/10*3</f>
        <v>12.899999999999999</v>
      </c>
      <c r="G203" s="133">
        <f>G202/10*4</f>
        <v>17.2</v>
      </c>
      <c r="H203" s="133">
        <f>H202/10*5</f>
        <v>21.5</v>
      </c>
      <c r="I203" s="133">
        <f>I202/10*6</f>
        <v>25.799999999999997</v>
      </c>
      <c r="J203" s="133">
        <f>J202/10*7</f>
        <v>30.099999999999998</v>
      </c>
      <c r="K203" s="133">
        <f>K202/10*8</f>
        <v>34.4</v>
      </c>
      <c r="L203" s="134">
        <f>L202/10*9</f>
        <v>38.699999999999996</v>
      </c>
      <c r="M203" s="134">
        <f>M202/10*10</f>
        <v>43</v>
      </c>
      <c r="N203" s="133">
        <f>N202/10*1</f>
        <v>0</v>
      </c>
      <c r="O203" s="133">
        <f>O202/10*2</f>
        <v>0</v>
      </c>
      <c r="P203" s="133">
        <f>P202/10*3</f>
        <v>0</v>
      </c>
      <c r="Q203" s="133">
        <f>Q202/10*4</f>
        <v>0</v>
      </c>
      <c r="R203" s="133">
        <f>R202/10*5</f>
        <v>0</v>
      </c>
      <c r="S203" s="133">
        <f>S202/10*6</f>
        <v>0</v>
      </c>
      <c r="T203" s="133">
        <f>T202/10*7</f>
        <v>0</v>
      </c>
      <c r="U203" s="133">
        <f>U202/10*8</f>
        <v>0</v>
      </c>
      <c r="V203" s="134">
        <f>V202/10*9</f>
        <v>0</v>
      </c>
      <c r="W203" s="134">
        <f>W202/10*10</f>
        <v>0</v>
      </c>
      <c r="X203" s="133">
        <f>X202/10*1</f>
        <v>0</v>
      </c>
      <c r="Y203" s="133">
        <f>Y202/10*2</f>
        <v>0</v>
      </c>
      <c r="Z203" s="133">
        <f>Z202/10*3</f>
        <v>0</v>
      </c>
      <c r="AA203" s="133">
        <f>AA202/10*4</f>
        <v>0</v>
      </c>
      <c r="AB203" s="133">
        <f>AB202/10*5</f>
        <v>0</v>
      </c>
      <c r="AC203" s="133">
        <f>AC202/10*6</f>
        <v>0</v>
      </c>
      <c r="AD203" s="133">
        <f>AD202/10*7</f>
        <v>0</v>
      </c>
      <c r="AE203" s="133">
        <f>AE202/10*8</f>
        <v>0</v>
      </c>
      <c r="AF203" s="134">
        <f>AF202/10*9</f>
        <v>0</v>
      </c>
      <c r="AG203" s="134">
        <f>AG202/10*10</f>
        <v>0</v>
      </c>
      <c r="AH203" s="133">
        <f>AH202/10*1</f>
        <v>0</v>
      </c>
      <c r="AI203" s="133">
        <f>AI202/10*2</f>
        <v>0</v>
      </c>
      <c r="AJ203" s="133">
        <f>AJ202/10*3</f>
        <v>0</v>
      </c>
      <c r="AK203" s="133">
        <f>AK202/10*4</f>
        <v>0</v>
      </c>
      <c r="AL203" s="133">
        <f>AL202/10*5</f>
        <v>0</v>
      </c>
      <c r="AM203" s="133">
        <f>AM202/10*6</f>
        <v>0</v>
      </c>
      <c r="AN203" s="133">
        <f>AN202/10*7</f>
        <v>0</v>
      </c>
      <c r="AO203" s="133">
        <f>AO202/10*8</f>
        <v>0</v>
      </c>
      <c r="AP203" s="134">
        <f>AP202/10*9</f>
        <v>0</v>
      </c>
      <c r="AQ203" s="134">
        <f>AQ202/10*10</f>
        <v>0</v>
      </c>
      <c r="AR203" s="133">
        <f>AR202/10*1</f>
        <v>0</v>
      </c>
      <c r="AS203" s="133">
        <f>AS202/10*2</f>
        <v>0</v>
      </c>
      <c r="AT203" s="133">
        <f>AT202/10*3</f>
        <v>0</v>
      </c>
      <c r="AU203" s="133">
        <f>AU202/10*4</f>
        <v>0</v>
      </c>
      <c r="AV203" s="133">
        <f>AV202/10*5</f>
        <v>0</v>
      </c>
      <c r="AW203" s="133">
        <f>AW202/10*6</f>
        <v>0</v>
      </c>
      <c r="AX203" s="133">
        <f>AX202/10*7</f>
        <v>0</v>
      </c>
      <c r="AY203" s="133">
        <f>AY202/10*8</f>
        <v>0</v>
      </c>
      <c r="AZ203" s="134">
        <f>AZ202/10*9</f>
        <v>0</v>
      </c>
      <c r="BA203" s="134">
        <f>BA202/10*10</f>
        <v>0</v>
      </c>
      <c r="BB203" s="133">
        <f>BB202/10*1</f>
        <v>0</v>
      </c>
      <c r="BC203" s="133">
        <f>BC202/10*2</f>
        <v>0</v>
      </c>
      <c r="BD203" s="133">
        <f>BD202/10*3</f>
        <v>0</v>
      </c>
      <c r="BE203" s="133">
        <f>BE202/10*4</f>
        <v>0</v>
      </c>
      <c r="BF203" s="133">
        <f>BF202/10*5</f>
        <v>0</v>
      </c>
      <c r="BG203" s="133">
        <f>BG202/10*6</f>
        <v>0</v>
      </c>
      <c r="BH203" s="133">
        <f>BH202/10*7</f>
        <v>0</v>
      </c>
      <c r="BI203" s="133">
        <f>BI202/10*8</f>
        <v>0</v>
      </c>
      <c r="BJ203" s="134">
        <f>BJ202/10*9</f>
        <v>0</v>
      </c>
      <c r="BK203" s="134">
        <f>BK202/10*10</f>
        <v>0</v>
      </c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</row>
    <row r="204" spans="1:94" ht="15.75" hidden="1" outlineLevel="1" thickBot="1" x14ac:dyDescent="0.3">
      <c r="A204" s="328" t="s">
        <v>60</v>
      </c>
      <c r="B204" s="329"/>
      <c r="C204" s="144">
        <f>IFERROR(-C201/1000+C200/1000*C203-INICIO!$G$48*C203^2/2,0)-(MAX(C203-(C202/(C199+1)),0)+MAX(C203-2*(C202/(C199+1)),0)+MAX(C203-3*(C202/(C199+1)),0))*$A$58</f>
        <v>-2.2737367544323206E-16</v>
      </c>
      <c r="D204" s="144">
        <f>IFERROR(-D201/1000+D200/1000*D203-INICIO!$G$48*D203^2/2,0)-(MAX(D203-(D202/(D199+1)),0)+MAX(D203-2*(D202/(D199+1)),0)+MAX(D203-3*(D202/(D199+1)),0))*$A$58</f>
        <v>-32.384828864999996</v>
      </c>
      <c r="E204" s="144">
        <f>IFERROR(-E201/1000+E200/1000*E203-INICIO!$G$48*E203^2/2,0)-(MAX(E203-(E202/(E199+1)),0)+MAX(E203-2*(E202/(E199+1)),0)+MAX(E203-3*(E202/(E199+1)),0))*$A$58</f>
        <v>-130.30746273</v>
      </c>
      <c r="F204" s="144">
        <f>IFERROR(-F201/1000+F200/1000*F203-INICIO!$G$48*F203^2/2,0)-(MAX(F203-(F202/(F199+1)),0)+MAX(F203-2*(F202/(F199+1)),0)+MAX(F203-3*(F202/(F199+1)),0))*$A$58</f>
        <v>-296.74006159499993</v>
      </c>
      <c r="G204" s="144">
        <f>IFERROR(-G201/1000+G200/1000*G203-INICIO!$G$48*G203^2/2,0)-(MAX(G203-(G202/(G199+1)),0)+MAX(G203-2*(G202/(G199+1)),0)+MAX(G203-3*(G202/(G199+1)),0))*$A$58</f>
        <v>-531.68262545999994</v>
      </c>
      <c r="H204" s="144">
        <f>IFERROR(-H201/1000+H200/1000*H203-INICIO!$G$48*H203^2/2,0)-(MAX(H203-(H202/(H199+1)),0)+MAX(H203-2*(H202/(H199+1)),0)+MAX(H203-3*(H202/(H199+1)),0))*$A$58</f>
        <v>-832.16299432500011</v>
      </c>
      <c r="I204" s="144">
        <f>IFERROR(-I201/1000+I200/1000*I203-INICIO!$G$48*I203^2/2,0)-(MAX(I203-(I202/(I199+1)),0)+MAX(I203-2*(I202/(I199+1)),0)+MAX(I203-3*(I202/(I199+1)),0))*$A$58</f>
        <v>-1204.1254881899997</v>
      </c>
      <c r="J204" s="144">
        <f>IFERROR(-J201/1000+J200/1000*J203-INICIO!$G$48*J203^2/2,0)-(MAX(J203-(J202/(J199+1)),0)+MAX(J203-2*(J202/(J199+1)),0)+MAX(J203-3*(J202/(J199+1)),0))*$A$58</f>
        <v>-1641.6257870549998</v>
      </c>
      <c r="K204" s="144">
        <f>IFERROR(-K201/1000+K200/1000*K203-INICIO!$G$48*K203^2/2,0)-(MAX(K203-(K202/(K199+1)),0)+MAX(K203-2*(K202/(K199+1)),0)+MAX(K203-3*(K202/(K199+1)),0))*$A$58</f>
        <v>-2147.6360509199999</v>
      </c>
      <c r="L204" s="144">
        <f>IFERROR(-L201/1000+L200/1000*L203-INICIO!$G$48*L203^2/2,0)-(MAX(L203-(L202/(L199+1)),0)+MAX(L203-2*(L202/(L199+1)),0)+MAX(L203-3*(L202/(L199+1)),0))*$A$58</f>
        <v>-2722.1562797849992</v>
      </c>
      <c r="M204" s="145">
        <f>IFERROR(-M201/1000+M200/1000*M203-INICIO!$G$48*M203^2/2,0)-(MAX(M203-(M202/(M199+1)),0)+MAX(M203-2*(M202/(M199+1)),0)+MAX(M203-3*(M202/(M199+1)),0))*$A$58</f>
        <v>-3362.2143136500003</v>
      </c>
      <c r="N204" s="143">
        <f>IFERROR(-N201/1000+N200/1000*N203-INICIO!$G$48*N203^2/2,0)-(MAX(N203-(N202/(N199+1)),0)+MAX(N203-2*(N202/(N199+1)),0)+MAX(N203-3*(N202/(N199+1)),0))*$A$58</f>
        <v>-8.6399999999999984E-3</v>
      </c>
      <c r="O204" s="144">
        <f>IFERROR(-O201/1000+O200/1000*O203-INICIO!$G$48*O203^2/2,0)-(MAX(O203-(O202/(O199+1)),0)+MAX(O203-2*(O202/(O199+1)),0)+MAX(O203-3*(O202/(O199+1)),0))*$A$58</f>
        <v>-8.6399999999999984E-3</v>
      </c>
      <c r="P204" s="144">
        <f>IFERROR(-P201/1000+P200/1000*P203-INICIO!$G$48*P203^2/2,0)-(MAX(P203-(P202/(P199+1)),0)+MAX(P203-2*(P202/(P199+1)),0)+MAX(P203-3*(P202/(P199+1)),0))*$A$58</f>
        <v>-8.6399999999999984E-3</v>
      </c>
      <c r="Q204" s="144">
        <f>IFERROR(-Q201/1000+Q200/1000*Q203-INICIO!$G$48*Q203^2/2,0)-(MAX(Q203-(Q202/(Q199+1)),0)+MAX(Q203-2*(Q202/(Q199+1)),0)+MAX(Q203-3*(Q202/(Q199+1)),0))*$A$58</f>
        <v>-8.6399999999999984E-3</v>
      </c>
      <c r="R204" s="144">
        <f>IFERROR(-R201/1000+R200/1000*R203-INICIO!$G$48*R203^2/2,0)-(MAX(R203-(R202/(R199+1)),0)+MAX(R203-2*(R202/(R199+1)),0)+MAX(R203-3*(R202/(R199+1)),0))*$A$58</f>
        <v>-8.6399999999999984E-3</v>
      </c>
      <c r="S204" s="144">
        <f>IFERROR(-S201/1000+S200/1000*S203-INICIO!$G$48*S203^2/2,0)-(MAX(S203-(S202/(S199+1)),0)+MAX(S203-2*(S202/(S199+1)),0)+MAX(S203-3*(S202/(S199+1)),0))*$A$58</f>
        <v>-8.6399999999999984E-3</v>
      </c>
      <c r="T204" s="144">
        <f>IFERROR(-T201/1000+T200/1000*T203-INICIO!$G$48*T203^2/2,0)-(MAX(T203-(T202/(T199+1)),0)+MAX(T203-2*(T202/(T199+1)),0)+MAX(T203-3*(T202/(T199+1)),0))*$A$58</f>
        <v>-8.6399999999999984E-3</v>
      </c>
      <c r="U204" s="144">
        <f>IFERROR(-U201/1000+U200/1000*U203-INICIO!$G$48*U203^2/2,0)-(MAX(U203-(U202/(U199+1)),0)+MAX(U203-2*(U202/(U199+1)),0)+MAX(U203-3*(U202/(U199+1)),0))*$A$58</f>
        <v>-8.6399999999999984E-3</v>
      </c>
      <c r="V204" s="144">
        <f>IFERROR(-V201/1000+V200/1000*V203-INICIO!$G$48*V203^2/2,0)-(MAX(V203-(V202/(V199+1)),0)+MAX(V203-2*(V202/(V199+1)),0)+MAX(V203-3*(V202/(V199+1)),0))*$A$58</f>
        <v>-8.6399999999999984E-3</v>
      </c>
      <c r="W204" s="145">
        <f>IFERROR(-W201/1000+W200/1000*W203-INICIO!$G$48*W203^2/2,0)-(MAX(W203-(W202/(W199+1)),0)+MAX(W203-2*(W202/(W199+1)),0)+MAX(W203-3*(W202/(W199+1)),0))*$A$58</f>
        <v>-8.6399999999999984E-3</v>
      </c>
      <c r="X204" s="143">
        <f>IFERROR(-X201/1000+X200/1000*X203-INICIO!$G$48*X203^2/2,0)-(MAX(X203-(X202/(X199+1)),0)+MAX(X203-2*(X202/(X199+1)),0)+MAX(X203-3*(X202/(X199+1)),0))*$A$58</f>
        <v>-8.6399999999999984E-3</v>
      </c>
      <c r="Y204" s="144">
        <f>IFERROR(-Y201/1000+Y200/1000*Y203-INICIO!$G$48*Y203^2/2,0)-(MAX(Y203-(Y202/(Y199+1)),0)+MAX(Y203-2*(Y202/(Y199+1)),0)+MAX(Y203-3*(Y202/(Y199+1)),0))*$A$58</f>
        <v>-8.6399999999999984E-3</v>
      </c>
      <c r="Z204" s="144">
        <f>IFERROR(-Z201/1000+Z200/1000*Z203-INICIO!$G$48*Z203^2/2,0)-(MAX(Z203-(Z202/(Z199+1)),0)+MAX(Z203-2*(Z202/(Z199+1)),0)+MAX(Z203-3*(Z202/(Z199+1)),0))*$A$58</f>
        <v>-8.6399999999999984E-3</v>
      </c>
      <c r="AA204" s="144">
        <f>IFERROR(-AA201/1000+AA200/1000*AA203-INICIO!$G$48*AA203^2/2,0)-(MAX(AA203-(AA202/(AA199+1)),0)+MAX(AA203-2*(AA202/(AA199+1)),0)+MAX(AA203-3*(AA202/(AA199+1)),0))*$A$58</f>
        <v>-8.6399999999999984E-3</v>
      </c>
      <c r="AB204" s="144">
        <f>IFERROR(-AB201/1000+AB200/1000*AB203-INICIO!$G$48*AB203^2/2,0)-(MAX(AB203-(AB202/(AB199+1)),0)+MAX(AB203-2*(AB202/(AB199+1)),0)+MAX(AB203-3*(AB202/(AB199+1)),0))*$A$58</f>
        <v>-8.6399999999999984E-3</v>
      </c>
      <c r="AC204" s="144">
        <f>IFERROR(-AC201/1000+AC200/1000*AC203-INICIO!$G$48*AC203^2/2,0)-(MAX(AC203-(AC202/(AC199+1)),0)+MAX(AC203-2*(AC202/(AC199+1)),0)+MAX(AC203-3*(AC202/(AC199+1)),0))*$A$58</f>
        <v>-8.6399999999999984E-3</v>
      </c>
      <c r="AD204" s="144">
        <f>IFERROR(-AD201/1000+AD200/1000*AD203-INICIO!$G$48*AD203^2/2,0)-(MAX(AD203-(AD202/(AD199+1)),0)+MAX(AD203-2*(AD202/(AD199+1)),0)+MAX(AD203-3*(AD202/(AD199+1)),0))*$A$58</f>
        <v>-8.6399999999999984E-3</v>
      </c>
      <c r="AE204" s="144">
        <f>IFERROR(-AE201/1000+AE200/1000*AE203-INICIO!$G$48*AE203^2/2,0)-(MAX(AE203-(AE202/(AE199+1)),0)+MAX(AE203-2*(AE202/(AE199+1)),0)+MAX(AE203-3*(AE202/(AE199+1)),0))*$A$58</f>
        <v>-8.6399999999999984E-3</v>
      </c>
      <c r="AF204" s="144">
        <f>IFERROR(-AF201/1000+AF200/1000*AF203-INICIO!$G$48*AF203^2/2,0)-(MAX(AF203-(AF202/(AF199+1)),0)+MAX(AF203-2*(AF202/(AF199+1)),0)+MAX(AF203-3*(AF202/(AF199+1)),0))*$A$58</f>
        <v>-8.6399999999999984E-3</v>
      </c>
      <c r="AG204" s="145">
        <f>IFERROR(-AG201/1000+AG200/1000*AG203-INICIO!$G$48*AG203^2/2,0)-(MAX(AG203-(AG202/(AG199+1)),0)+MAX(AG203-2*(AG202/(AG199+1)),0)+MAX(AG203-3*(AG202/(AG199+1)),0))*$A$58</f>
        <v>-8.6399999999999984E-3</v>
      </c>
      <c r="AH204" s="143">
        <f>IFERROR(-AH201/1000+AH200/1000*AH203-INICIO!$G$48*AH203^2/2,0)-(MAX(AH203-(AH202/(AH199+1)),0)+MAX(AH203-2*(AH202/(AH199+1)),0)+MAX(AH203-3*(AH202/(AH199+1)),0))*$A$58</f>
        <v>-8.6399999999999984E-3</v>
      </c>
      <c r="AI204" s="144">
        <f>IFERROR(-AI201/1000+AI200/1000*AI203-INICIO!$G$48*AI203^2/2,0)-(MAX(AI203-(AI202/(AI199+1)),0)+MAX(AI203-2*(AI202/(AI199+1)),0)+MAX(AI203-3*(AI202/(AI199+1)),0))*$A$58</f>
        <v>-8.6399999999999984E-3</v>
      </c>
      <c r="AJ204" s="144">
        <f>IFERROR(-AJ201/1000+AJ200/1000*AJ203-INICIO!$G$48*AJ203^2/2,0)-(MAX(AJ203-(AJ202/(AJ199+1)),0)+MAX(AJ203-2*(AJ202/(AJ199+1)),0)+MAX(AJ203-3*(AJ202/(AJ199+1)),0))*$A$58</f>
        <v>-8.6399999999999984E-3</v>
      </c>
      <c r="AK204" s="144">
        <f>IFERROR(-AK201/1000+AK200/1000*AK203-INICIO!$G$48*AK203^2/2,0)-(MAX(AK203-(AK202/(AK199+1)),0)+MAX(AK203-2*(AK202/(AK199+1)),0)+MAX(AK203-3*(AK202/(AK199+1)),0))*$A$58</f>
        <v>-8.6399999999999984E-3</v>
      </c>
      <c r="AL204" s="144">
        <f>IFERROR(-AL201/1000+AL200/1000*AL203-INICIO!$G$48*AL203^2/2,0)-(MAX(AL203-(AL202/(AL199+1)),0)+MAX(AL203-2*(AL202/(AL199+1)),0)+MAX(AL203-3*(AL202/(AL199+1)),0))*$A$58</f>
        <v>-8.6399999999999984E-3</v>
      </c>
      <c r="AM204" s="144">
        <f>IFERROR(-AM201/1000+AM200/1000*AM203-INICIO!$G$48*AM203^2/2,0)-(MAX(AM203-(AM202/(AM199+1)),0)+MAX(AM203-2*(AM202/(AM199+1)),0)+MAX(AM203-3*(AM202/(AM199+1)),0))*$A$58</f>
        <v>-8.6399999999999984E-3</v>
      </c>
      <c r="AN204" s="144">
        <f>IFERROR(-AN201/1000+AN200/1000*AN203-INICIO!$G$48*AN203^2/2,0)-(MAX(AN203-(AN202/(AN199+1)),0)+MAX(AN203-2*(AN202/(AN199+1)),0)+MAX(AN203-3*(AN202/(AN199+1)),0))*$A$58</f>
        <v>-8.6399999999999984E-3</v>
      </c>
      <c r="AO204" s="144">
        <f>IFERROR(-AO201/1000+AO200/1000*AO203-INICIO!$G$48*AO203^2/2,0)-(MAX(AO203-(AO202/(AO199+1)),0)+MAX(AO203-2*(AO202/(AO199+1)),0)+MAX(AO203-3*(AO202/(AO199+1)),0))*$A$58</f>
        <v>-8.6399999999999984E-3</v>
      </c>
      <c r="AP204" s="144">
        <f>IFERROR(-AP201/1000+AP200/1000*AP203-INICIO!$G$48*AP203^2/2,0)-(MAX(AP203-(AP202/(AP199+1)),0)+MAX(AP203-2*(AP202/(AP199+1)),0)+MAX(AP203-3*(AP202/(AP199+1)),0))*$A$58</f>
        <v>-8.6399999999999984E-3</v>
      </c>
      <c r="AQ204" s="145">
        <f>IFERROR(-AQ201/1000+AQ200/1000*AQ203-INICIO!$G$48*AQ203^2/2,0)-(MAX(AQ203-(AQ202/(AQ199+1)),0)+MAX(AQ203-2*(AQ202/(AQ199+1)),0)+MAX(AQ203-3*(AQ202/(AQ199+1)),0))*$A$58</f>
        <v>-8.6399999999999984E-3</v>
      </c>
      <c r="AR204" s="143">
        <f>IFERROR(-AR201/1000+AR200/1000*AR203-INICIO!$G$48*AR203^2/2,0)-(MAX(AR203-(AR202/(AR199+1)),0)+MAX(AR203-2*(AR202/(AR199+1)),0)+MAX(AR203-3*(AR202/(AR199+1)),0))*$A$58</f>
        <v>-8.6399999999999984E-3</v>
      </c>
      <c r="AS204" s="144">
        <f>IFERROR(-AS201/1000+AS200/1000*AS203-INICIO!$G$48*AS203^2/2,0)-(MAX(AS203-(AS202/(AS199+1)),0)+MAX(AS203-2*(AS202/(AS199+1)),0)+MAX(AS203-3*(AS202/(AS199+1)),0))*$A$58</f>
        <v>-8.6399999999999984E-3</v>
      </c>
      <c r="AT204" s="144">
        <f>IFERROR(-AT201/1000+AT200/1000*AT203-INICIO!$G$48*AT203^2/2,0)-(MAX(AT203-(AT202/(AT199+1)),0)+MAX(AT203-2*(AT202/(AT199+1)),0)+MAX(AT203-3*(AT202/(AT199+1)),0))*$A$58</f>
        <v>-8.6399999999999984E-3</v>
      </c>
      <c r="AU204" s="144">
        <f>IFERROR(-AU201/1000+AU200/1000*AU203-INICIO!$G$48*AU203^2/2,0)-(MAX(AU203-(AU202/(AU199+1)),0)+MAX(AU203-2*(AU202/(AU199+1)),0)+MAX(AU203-3*(AU202/(AU199+1)),0))*$A$58</f>
        <v>-8.6399999999999984E-3</v>
      </c>
      <c r="AV204" s="144">
        <f>IFERROR(-AV201/1000+AV200/1000*AV203-INICIO!$G$48*AV203^2/2,0)-(MAX(AV203-(AV202/(AV199+1)),0)+MAX(AV203-2*(AV202/(AV199+1)),0)+MAX(AV203-3*(AV202/(AV199+1)),0))*$A$58</f>
        <v>-8.6399999999999984E-3</v>
      </c>
      <c r="AW204" s="144">
        <f>IFERROR(-AW201/1000+AW200/1000*AW203-INICIO!$G$48*AW203^2/2,0)-(MAX(AW203-(AW202/(AW199+1)),0)+MAX(AW203-2*(AW202/(AW199+1)),0)+MAX(AW203-3*(AW202/(AW199+1)),0))*$A$58</f>
        <v>-8.6399999999999984E-3</v>
      </c>
      <c r="AX204" s="144">
        <f>IFERROR(-AX201/1000+AX200/1000*AX203-INICIO!$G$48*AX203^2/2,0)-(MAX(AX203-(AX202/(AX199+1)),0)+MAX(AX203-2*(AX202/(AX199+1)),0)+MAX(AX203-3*(AX202/(AX199+1)),0))*$A$58</f>
        <v>-8.6399999999999984E-3</v>
      </c>
      <c r="AY204" s="144">
        <f>IFERROR(-AY201/1000+AY200/1000*AY203-INICIO!$G$48*AY203^2/2,0)-(MAX(AY203-(AY202/(AY199+1)),0)+MAX(AY203-2*(AY202/(AY199+1)),0)+MAX(AY203-3*(AY202/(AY199+1)),0))*$A$58</f>
        <v>-8.6399999999999984E-3</v>
      </c>
      <c r="AZ204" s="144">
        <f>IFERROR(-AZ201/1000+AZ200/1000*AZ203-INICIO!$G$48*AZ203^2/2,0)-(MAX(AZ203-(AZ202/(AZ199+1)),0)+MAX(AZ203-2*(AZ202/(AZ199+1)),0)+MAX(AZ203-3*(AZ202/(AZ199+1)),0))*$A$58</f>
        <v>-8.6399999999999984E-3</v>
      </c>
      <c r="BA204" s="145">
        <f>IFERROR(-BA201/1000+BA200/1000*BA203-INICIO!$G$48*BA203^2/2,0)-(MAX(BA203-(BA202/(BA199+1)),0)+MAX(BA203-2*(BA202/(BA199+1)),0)+MAX(BA203-3*(BA202/(BA199+1)),0))*$A$58</f>
        <v>-8.6399999999999984E-3</v>
      </c>
      <c r="BB204" s="143">
        <f>IFERROR(-BB201/1000+BB200/1000*BB203-INICIO!$G$48*BB203^2/2,0)-(MAX(BB203-(BB202/(BB199+1)),0)+MAX(BB203-2*(BB202/(BB199+1)),0)+MAX(BB203-3*(BB202/(BB199+1)),0))*$A$58</f>
        <v>-8.6399999999999984E-3</v>
      </c>
      <c r="BC204" s="144">
        <f>IFERROR(-BC201/1000+BC200/1000*BC203-INICIO!$G$48*BC203^2/2,0)-(MAX(BC203-(BC202/(BC199+1)),0)+MAX(BC203-2*(BC202/(BC199+1)),0)+MAX(BC203-3*(BC202/(BC199+1)),0))*$A$58</f>
        <v>-8.6399999999999984E-3</v>
      </c>
      <c r="BD204" s="144">
        <f>IFERROR(-BD201/1000+BD200/1000*BD203-INICIO!$G$48*BD203^2/2,0)-(MAX(BD203-(BD202/(BD199+1)),0)+MAX(BD203-2*(BD202/(BD199+1)),0)+MAX(BD203-3*(BD202/(BD199+1)),0))*$A$58</f>
        <v>-8.6399999999999984E-3</v>
      </c>
      <c r="BE204" s="144">
        <f>IFERROR(-BE201/1000+BE200/1000*BE203-INICIO!$G$48*BE203^2/2,0)-(MAX(BE203-(BE202/(BE199+1)),0)+MAX(BE203-2*(BE202/(BE199+1)),0)+MAX(BE203-3*(BE202/(BE199+1)),0))*$A$58</f>
        <v>-8.6399999999999984E-3</v>
      </c>
      <c r="BF204" s="144">
        <f>IFERROR(-BF201/1000+BF200/1000*BF203-INICIO!$G$48*BF203^2/2,0)-(MAX(BF203-(BF202/(BF199+1)),0)+MAX(BF203-2*(BF202/(BF199+1)),0)+MAX(BF203-3*(BF202/(BF199+1)),0))*$A$58</f>
        <v>-8.6399999999999984E-3</v>
      </c>
      <c r="BG204" s="144">
        <f>IFERROR(-BG201/1000+BG200/1000*BG203-INICIO!$G$48*BG203^2/2,0)-(MAX(BG203-(BG202/(BG199+1)),0)+MAX(BG203-2*(BG202/(BG199+1)),0)+MAX(BG203-3*(BG202/(BG199+1)),0))*$A$58</f>
        <v>-8.6399999999999984E-3</v>
      </c>
      <c r="BH204" s="144">
        <f>IFERROR(-BH201/1000+BH200/1000*BH203-INICIO!$G$48*BH203^2/2,0)-(MAX(BH203-(BH202/(BH199+1)),0)+MAX(BH203-2*(BH202/(BH199+1)),0)+MAX(BH203-3*(BH202/(BH199+1)),0))*$A$58</f>
        <v>-8.6399999999999984E-3</v>
      </c>
      <c r="BI204" s="144">
        <f>IFERROR(-BI201/1000+BI200/1000*BI203-INICIO!$G$48*BI203^2/2,0)-(MAX(BI203-(BI202/(BI199+1)),0)+MAX(BI203-2*(BI202/(BI199+1)),0)+MAX(BI203-3*(BI202/(BI199+1)),0))*$A$58</f>
        <v>-8.6399999999999984E-3</v>
      </c>
      <c r="BJ204" s="144">
        <f>IFERROR(-BJ201/1000+BJ200/1000*BJ203-INICIO!$G$48*BJ203^2/2,0)-(MAX(BJ203-(BJ202/(BJ199+1)),0)+MAX(BJ203-2*(BJ202/(BJ199+1)),0)+MAX(BJ203-3*(BJ202/(BJ199+1)),0))*$A$58</f>
        <v>-8.6399999999999984E-3</v>
      </c>
      <c r="BK204" s="145">
        <f>IFERROR(-BK201/1000+BK200/1000*BK203-INICIO!$G$48*BK203^2/2,0)-(MAX(BK203-(BK202/(BK199+1)),0)+MAX(BK203-2*(BK202/(BK199+1)),0)+MAX(BK203-3*(BK202/(BK199+1)),0))*$A$58</f>
        <v>-8.6399999999999984E-3</v>
      </c>
    </row>
    <row r="205" spans="1:94" collapsed="1" x14ac:dyDescent="0.25">
      <c r="D205" t="s">
        <v>61</v>
      </c>
    </row>
    <row r="206" spans="1:94" x14ac:dyDescent="0.25">
      <c r="A206" s="315" t="s">
        <v>62</v>
      </c>
      <c r="B206" s="315"/>
      <c r="C206" s="315"/>
      <c r="D206" s="315"/>
    </row>
    <row r="207" spans="1:94" outlineLevel="1" x14ac:dyDescent="0.25">
      <c r="B207" s="316">
        <f>E$2</f>
        <v>1</v>
      </c>
      <c r="C207" s="317"/>
      <c r="D207" s="316">
        <f>F$2</f>
        <v>2</v>
      </c>
      <c r="E207" s="317"/>
      <c r="F207" s="316">
        <f>G$2</f>
        <v>3</v>
      </c>
      <c r="G207" s="317"/>
      <c r="H207" s="316">
        <f>H$2</f>
        <v>4</v>
      </c>
      <c r="I207" s="317"/>
      <c r="J207" s="316">
        <f>I$2</f>
        <v>5</v>
      </c>
      <c r="K207" s="317"/>
      <c r="L207" s="316">
        <f>J$2</f>
        <v>6</v>
      </c>
      <c r="M207" s="317"/>
    </row>
    <row r="208" spans="1:94" outlineLevel="1" x14ac:dyDescent="0.25">
      <c r="A208" s="223">
        <v>1</v>
      </c>
      <c r="B208" s="105">
        <f>B$18</f>
        <v>3</v>
      </c>
      <c r="C208" s="106">
        <v>0</v>
      </c>
      <c r="D208" s="107">
        <f>J$18</f>
        <v>0</v>
      </c>
      <c r="E208" s="108">
        <v>0</v>
      </c>
      <c r="F208" s="107">
        <f>R$18</f>
        <v>0</v>
      </c>
      <c r="G208" s="108">
        <v>0</v>
      </c>
      <c r="H208" s="107">
        <f>Z$18</f>
        <v>0</v>
      </c>
      <c r="I208" s="108">
        <v>0</v>
      </c>
      <c r="J208" s="107">
        <f>AH$18</f>
        <v>0</v>
      </c>
      <c r="K208" s="108">
        <v>0</v>
      </c>
      <c r="L208" s="107">
        <f>AP$18</f>
        <v>0</v>
      </c>
      <c r="M208" s="108">
        <v>0</v>
      </c>
      <c r="X208" s="146"/>
      <c r="Y208" s="147"/>
    </row>
    <row r="209" spans="1:34" outlineLevel="1" x14ac:dyDescent="0.25">
      <c r="B209" s="105">
        <f>B$19</f>
        <v>4</v>
      </c>
      <c r="C209" s="106">
        <f>'Calculo VIGA'!$A208*1000*'Calculo VIGA'!E$3/2</f>
        <v>21500</v>
      </c>
      <c r="D209" s="107">
        <f>J$19</f>
        <v>0</v>
      </c>
      <c r="E209" s="108">
        <f>'Calculo VIGA'!$A208*1000*'Calculo VIGA'!F$3/2</f>
        <v>0</v>
      </c>
      <c r="F209" s="107">
        <f>R$19</f>
        <v>0</v>
      </c>
      <c r="G209" s="108">
        <f>'Calculo VIGA'!$A208*1000*'Calculo VIGA'!G$3/2</f>
        <v>0</v>
      </c>
      <c r="H209" s="107">
        <f>Z$19</f>
        <v>0</v>
      </c>
      <c r="I209" s="108">
        <f>'Calculo VIGA'!$A208*1000*'Calculo VIGA'!H$3/2</f>
        <v>0</v>
      </c>
      <c r="J209" s="107">
        <f>AH$19</f>
        <v>0</v>
      </c>
      <c r="K209" s="108">
        <f>'Calculo VIGA'!$A208*1000*'Calculo VIGA'!I$3/2</f>
        <v>0</v>
      </c>
      <c r="L209" s="107">
        <f>AP$19</f>
        <v>0</v>
      </c>
      <c r="M209" s="108">
        <f>'Calculo VIGA'!$A208*1000*'Calculo VIGA'!J$3/2</f>
        <v>0</v>
      </c>
      <c r="X209" s="148"/>
    </row>
    <row r="210" spans="1:34" outlineLevel="1" x14ac:dyDescent="0.25">
      <c r="A210" t="s">
        <v>36</v>
      </c>
      <c r="B210" s="105">
        <f>B$20</f>
        <v>1</v>
      </c>
      <c r="C210" s="106">
        <f>'Calculo VIGA'!$A208*1000*'Calculo VIGA'!E$3^2/12</f>
        <v>154083.33333333334</v>
      </c>
      <c r="D210" s="107">
        <f>J$20</f>
        <v>0</v>
      </c>
      <c r="E210" s="108">
        <f>'Calculo VIGA'!$A208*1000*'Calculo VIGA'!F$3^2/12</f>
        <v>0</v>
      </c>
      <c r="F210" s="107">
        <f>R$20</f>
        <v>0</v>
      </c>
      <c r="G210" s="108">
        <f>'Calculo VIGA'!$A208*1000*'Calculo VIGA'!G$3^2/12</f>
        <v>0</v>
      </c>
      <c r="H210" s="107">
        <f>Z$20</f>
        <v>0</v>
      </c>
      <c r="I210" s="108">
        <f>'Calculo VIGA'!$A208*1000*'Calculo VIGA'!H$3^2/12</f>
        <v>0</v>
      </c>
      <c r="J210" s="107">
        <f>AH$20</f>
        <v>0</v>
      </c>
      <c r="K210" s="108">
        <f>'Calculo VIGA'!$A208*1000*'Calculo VIGA'!I$3^2/12</f>
        <v>0</v>
      </c>
      <c r="L210" s="107">
        <f>AP$20</f>
        <v>0</v>
      </c>
      <c r="M210" s="108">
        <f>'Calculo VIGA'!$A208*1000*'Calculo VIGA'!J$3^2/12</f>
        <v>0</v>
      </c>
      <c r="X210" s="149"/>
    </row>
    <row r="211" spans="1:34" outlineLevel="1" x14ac:dyDescent="0.25">
      <c r="B211" s="105">
        <f>B$21</f>
        <v>5</v>
      </c>
      <c r="C211" s="108">
        <v>0</v>
      </c>
      <c r="D211" s="107">
        <f>J$21</f>
        <v>0</v>
      </c>
      <c r="E211" s="108">
        <v>0</v>
      </c>
      <c r="F211" s="107">
        <f>R$21</f>
        <v>0</v>
      </c>
      <c r="G211" s="108">
        <v>0</v>
      </c>
      <c r="H211" s="107">
        <f>Z$21</f>
        <v>0</v>
      </c>
      <c r="I211" s="108">
        <v>0</v>
      </c>
      <c r="J211" s="107">
        <f>AH$21</f>
        <v>0</v>
      </c>
      <c r="K211" s="108">
        <v>0</v>
      </c>
      <c r="L211" s="107">
        <f>AP$21</f>
        <v>0</v>
      </c>
      <c r="M211" s="108">
        <v>0</v>
      </c>
    </row>
    <row r="212" spans="1:34" outlineLevel="1" x14ac:dyDescent="0.25">
      <c r="B212" s="105">
        <f>B$22</f>
        <v>6</v>
      </c>
      <c r="C212" s="106">
        <f>C209</f>
        <v>21500</v>
      </c>
      <c r="D212" s="107">
        <f>J$22</f>
        <v>0</v>
      </c>
      <c r="E212" s="108">
        <f>E209</f>
        <v>0</v>
      </c>
      <c r="F212" s="107">
        <f>R$22</f>
        <v>0</v>
      </c>
      <c r="G212" s="108">
        <f>G209</f>
        <v>0</v>
      </c>
      <c r="H212" s="107">
        <f>Z$22</f>
        <v>0</v>
      </c>
      <c r="I212" s="108">
        <f>I209</f>
        <v>0</v>
      </c>
      <c r="J212" s="107">
        <f>AH$22</f>
        <v>0</v>
      </c>
      <c r="K212" s="108">
        <f>K209</f>
        <v>0</v>
      </c>
      <c r="L212" s="107">
        <f>AP$22</f>
        <v>0</v>
      </c>
      <c r="M212" s="108">
        <f>M209</f>
        <v>0</v>
      </c>
    </row>
    <row r="213" spans="1:34" outlineLevel="1" x14ac:dyDescent="0.25">
      <c r="B213" s="105">
        <f>B$23</f>
        <v>2</v>
      </c>
      <c r="C213" s="106">
        <f>-C210</f>
        <v>-154083.33333333334</v>
      </c>
      <c r="D213" s="107">
        <f>J$23</f>
        <v>0</v>
      </c>
      <c r="E213" s="108">
        <f>-E210</f>
        <v>0</v>
      </c>
      <c r="F213" s="107">
        <f>R$23</f>
        <v>0</v>
      </c>
      <c r="G213" s="108">
        <f>-G210</f>
        <v>0</v>
      </c>
      <c r="H213" s="107">
        <f>Z$23</f>
        <v>0</v>
      </c>
      <c r="I213" s="108">
        <f>-I210</f>
        <v>0</v>
      </c>
      <c r="J213" s="107">
        <f>AH$23</f>
        <v>0</v>
      </c>
      <c r="K213" s="108">
        <f>-K210</f>
        <v>0</v>
      </c>
      <c r="L213" s="107">
        <f>AP$23</f>
        <v>0</v>
      </c>
      <c r="M213" s="108">
        <f>-M210</f>
        <v>0</v>
      </c>
    </row>
    <row r="214" spans="1:34" outlineLevel="1" x14ac:dyDescent="0.25"/>
    <row r="215" spans="1:34" outlineLevel="1" x14ac:dyDescent="0.25">
      <c r="B215" s="105">
        <v>1</v>
      </c>
      <c r="C215" s="108">
        <f>-(IFERROR(VLOOKUP($B215,$B208:$C213,2,0),0)+IFERROR(VLOOKUP($B215,$D208:$E213,2,0),0)+IFERROR(VLOOKUP($B215,$F208:$G213,2,0),0)+IFERROR(VLOOKUP($B215,$H208:$I213,2,0),0)+IFERROR(VLOOKUP($B215,$J208:$K213,2,0),0)+IFERROR(VLOOKUP($B215,$L208:$M213,2,0),0)+IFERROR(VLOOKUP($B215,$N208:$O213,2,0),0)+IFERROR(VLOOKUP($B215,$P208:$Q213,2,0),0)+IFERROR(VLOOKUP($B215,$R208:$S213,2,0),0))</f>
        <v>-154083.33333333334</v>
      </c>
      <c r="E215" s="109"/>
      <c r="F215" s="109"/>
      <c r="G215" s="106"/>
      <c r="H215" s="106"/>
      <c r="I215" s="106"/>
      <c r="J215" s="106"/>
      <c r="K215" s="106"/>
      <c r="L215" s="106"/>
      <c r="M215" s="106"/>
      <c r="N215" s="106"/>
      <c r="O215" s="110"/>
      <c r="P215" s="110"/>
      <c r="Q215" s="110"/>
      <c r="R215" s="110"/>
      <c r="S215" s="110"/>
      <c r="T215" s="110"/>
      <c r="U215" s="110"/>
      <c r="V215" s="110"/>
      <c r="W215" s="110"/>
      <c r="X215" s="110"/>
      <c r="Y215" s="110"/>
      <c r="Z215" s="110"/>
      <c r="AA215" s="110"/>
      <c r="AB215" s="110"/>
      <c r="AC215" s="110"/>
      <c r="AD215" s="110"/>
      <c r="AE215" s="110"/>
      <c r="AF215" s="110"/>
      <c r="AG215" s="110"/>
      <c r="AH215" s="110"/>
    </row>
    <row r="216" spans="1:34" outlineLevel="1" x14ac:dyDescent="0.25">
      <c r="B216" s="105">
        <v>2</v>
      </c>
      <c r="C216" s="108">
        <f>-(IFERROR(VLOOKUP($B216,$B208:$C213,2,0),0)+IFERROR(VLOOKUP($B216,$D208:$E213,2,0),0)+IFERROR(VLOOKUP($B216,$F208:$G213,2,0),0)+IFERROR(VLOOKUP($B216,$H208:$I213,2,0),0)+IFERROR(VLOOKUP($B216,$J208:$K213,2,0),0)+IFERROR(VLOOKUP($B216,$L208:$M213,2,0),0)+IFERROR(VLOOKUP($B216,$N208:$O213,2,0),0)+IFERROR(VLOOKUP($B216,$P208:$Q213,2,0),0)+IFERROR(VLOOKUP($B216,$R208:$S213,2,0),0))</f>
        <v>154083.33333333334</v>
      </c>
      <c r="E216" s="110"/>
      <c r="F216" s="110"/>
      <c r="G216" s="110"/>
      <c r="H216" s="110"/>
      <c r="I216" s="110"/>
      <c r="J216" s="110"/>
      <c r="K216" s="110"/>
      <c r="L216" s="110"/>
      <c r="M216" s="110"/>
      <c r="N216" s="110"/>
      <c r="O216" s="110"/>
      <c r="P216" s="110"/>
      <c r="Q216" s="110"/>
      <c r="R216" s="110"/>
      <c r="S216" s="110"/>
      <c r="T216" s="110"/>
      <c r="U216" s="110"/>
      <c r="V216" s="110"/>
      <c r="W216" s="110"/>
      <c r="X216" s="110"/>
      <c r="Y216" s="110"/>
      <c r="Z216" s="110"/>
      <c r="AA216" s="110"/>
      <c r="AB216" s="110"/>
      <c r="AC216" s="110"/>
      <c r="AD216" s="110"/>
      <c r="AE216" s="110"/>
      <c r="AF216" s="110"/>
      <c r="AG216" s="110"/>
      <c r="AH216" s="110"/>
    </row>
    <row r="217" spans="1:34" outlineLevel="1" x14ac:dyDescent="0.25">
      <c r="B217" s="105">
        <v>3</v>
      </c>
      <c r="C217" s="108">
        <f>-(IFERROR(VLOOKUP($B217,$B208:$C213,2,0),0)+IFERROR(VLOOKUP($B217,$D208:$E213,2,0),0)+IFERROR(VLOOKUP($B217,$F208:$G213,2,0),0)+IFERROR(VLOOKUP($B217,$H208:$I213,2,0),0)+IFERROR(VLOOKUP($B217,$J208:$K213,2,0),0)+IFERROR(VLOOKUP($B217,$L208:$M213,2,0),0)+IFERROR(VLOOKUP($B217,$N208:$O213,2,0),0)+IFERROR(VLOOKUP($B217,$P208:$Q213,2,0),0)+IFERROR(VLOOKUP($B217,$R208:$S213,2,0),0))</f>
        <v>0</v>
      </c>
      <c r="E217" s="110"/>
      <c r="F217" s="325" t="s">
        <v>37</v>
      </c>
      <c r="G217" s="325"/>
      <c r="H217" s="325"/>
      <c r="I217" s="325"/>
      <c r="J217" s="325"/>
      <c r="K217" s="325"/>
      <c r="L217" s="325"/>
      <c r="M217" s="325"/>
      <c r="N217" s="325"/>
      <c r="O217" s="325"/>
      <c r="P217" s="325"/>
      <c r="Q217" s="325"/>
      <c r="R217" s="325"/>
      <c r="S217" s="325"/>
      <c r="T217" s="325"/>
      <c r="U217" s="325"/>
      <c r="V217" s="325"/>
      <c r="W217" s="325"/>
      <c r="X217" s="325"/>
      <c r="Y217" s="325"/>
      <c r="Z217" s="325"/>
      <c r="AA217" s="325"/>
      <c r="AB217" s="110"/>
      <c r="AC217" s="110"/>
      <c r="AD217" s="110"/>
      <c r="AE217" s="110"/>
      <c r="AF217" s="110"/>
      <c r="AG217" s="110"/>
      <c r="AH217" s="110"/>
    </row>
    <row r="218" spans="1:34" outlineLevel="1" x14ac:dyDescent="0.25">
      <c r="B218" s="105">
        <v>4</v>
      </c>
      <c r="C218" s="108">
        <f>-(IFERROR(VLOOKUP($B218,$B208:$C213,2,0),0)+IFERROR(VLOOKUP($B218,$D208:$E213,2,0),0)+IFERROR(VLOOKUP($B218,$F208:$G213,2,0),0)+IFERROR(VLOOKUP($B218,$H208:$I213,2,0),0)+IFERROR(VLOOKUP($B218,$J208:$K213,2,0),0)+IFERROR(VLOOKUP($B218,$L208:$M213,2,0),0)+IFERROR(VLOOKUP($B218,$N208:$O213,2,0),0)+IFERROR(VLOOKUP($B218,$P208:$Q213,2,0),0)+IFERROR(VLOOKUP($B218,$R208:$S213,2,0),0))</f>
        <v>-21500</v>
      </c>
      <c r="E218" s="110"/>
      <c r="F218" s="110"/>
      <c r="G218" s="110"/>
      <c r="H218" s="326" t="s">
        <v>38</v>
      </c>
      <c r="I218" s="326"/>
      <c r="J218" s="326"/>
      <c r="K218" s="326"/>
      <c r="L218" s="326"/>
      <c r="M218" s="326"/>
      <c r="P218" s="110"/>
      <c r="R218" s="110"/>
      <c r="S218" s="327" t="s">
        <v>39</v>
      </c>
      <c r="T218" s="327"/>
      <c r="U218" s="327"/>
      <c r="V218" s="327"/>
      <c r="W218" s="327"/>
      <c r="X218" s="327"/>
      <c r="Y218" s="110"/>
      <c r="Z218" s="110"/>
      <c r="AA218" s="110"/>
      <c r="AB218" s="110"/>
      <c r="AC218" s="110"/>
      <c r="AD218" s="110"/>
      <c r="AE218" s="110"/>
      <c r="AF218" s="110"/>
      <c r="AG218" s="110"/>
      <c r="AH218" s="110"/>
    </row>
    <row r="219" spans="1:34" outlineLevel="1" x14ac:dyDescent="0.25">
      <c r="B219" s="105">
        <v>5</v>
      </c>
      <c r="C219" s="108">
        <f>-(IFERROR(VLOOKUP($B219,$B208:$C213,2,0),0)+IFERROR(VLOOKUP($B219,$D208:$E213,2,0),0)+IFERROR(VLOOKUP($B219,$F208:$G213,2,0),0)+IFERROR(VLOOKUP($B219,$H208:$I213,2,0),0)+IFERROR(VLOOKUP($B219,$J208:$K213,2,0),0)+IFERROR(VLOOKUP($B219,$L208:$M213,2,0),0)+IFERROR(VLOOKUP($B219,$N208:$O213,2,0),0)+IFERROR(VLOOKUP($B219,$P208:$Q213,2,0),0)+IFERROR(VLOOKUP($B219,$R208:$S213,2,0),0))</f>
        <v>0</v>
      </c>
      <c r="F219" s="110"/>
      <c r="G219" s="110"/>
      <c r="H219" s="112">
        <v>6</v>
      </c>
      <c r="I219" s="112">
        <v>5</v>
      </c>
      <c r="J219" s="112">
        <v>4</v>
      </c>
      <c r="K219" s="112">
        <v>3</v>
      </c>
      <c r="L219" s="112">
        <v>2</v>
      </c>
      <c r="M219" s="112">
        <v>1</v>
      </c>
      <c r="P219" s="110"/>
      <c r="R219" s="110"/>
      <c r="S219" s="112">
        <v>6</v>
      </c>
      <c r="T219" s="112">
        <v>5</v>
      </c>
      <c r="U219" s="112">
        <v>4</v>
      </c>
      <c r="V219" s="112">
        <v>3</v>
      </c>
      <c r="W219" s="112">
        <v>2</v>
      </c>
      <c r="X219" s="112">
        <v>1</v>
      </c>
    </row>
    <row r="220" spans="1:34" outlineLevel="1" x14ac:dyDescent="0.25">
      <c r="B220" s="105">
        <v>6</v>
      </c>
      <c r="C220" s="108">
        <f>-(IFERROR(VLOOKUP($B220,$B208:$C213,2,0),0)+IFERROR(VLOOKUP($B220,$D208:$E213,2,0),0)+IFERROR(VLOOKUP($B220,$F208:$G213,2,0),0)+IFERROR(VLOOKUP($B220,$H208:$I213,2,0),0)+IFERROR(VLOOKUP($B220,$J208:$K213,2,0),0)+IFERROR(VLOOKUP($B220,$L208:$M213,2,0),0)+IFERROR(VLOOKUP($B220,$N208:$O213,2,0),0)+IFERROR(VLOOKUP($B220,$P208:$Q213,2,0),0)+IFERROR(VLOOKUP($B220,$R208:$S213,2,0),0))</f>
        <v>-21500</v>
      </c>
      <c r="F220" s="110"/>
      <c r="G220" s="105">
        <v>1</v>
      </c>
      <c r="H220" s="113" t="e">
        <f t="array" ref="H220:H226">MMULT(MINVERSE($C$26:$I$32),$C215:$C221)</f>
        <v>#NUM!</v>
      </c>
      <c r="I220" s="113" t="e">
        <f t="array" ref="I220:I225">MMULT(MINVERSE($C$26:$H$31),$C215:$C220)</f>
        <v>#NUM!</v>
      </c>
      <c r="J220" s="113" t="e">
        <f t="array" ref="J220:J224">MMULT(MINVERSE($C$26:$G$30),$C215:$C219)</f>
        <v>#NUM!</v>
      </c>
      <c r="K220" s="113">
        <f t="array" ref="K220:K223">MMULT(MINVERSE($C$26:$F$29),$C215:$C218)</f>
        <v>7.3786976294838206E+22</v>
      </c>
      <c r="L220" s="113">
        <f t="array" ref="L220:L222">MMULT(MINVERSE($C$26:$E$28),$C215:$C217)</f>
        <v>-3312791.666666666</v>
      </c>
      <c r="M220" s="113">
        <f t="array" ref="M220:M221">MMULT(MINVERSE($C$26:$D$27),$C215:$C216)</f>
        <v>-3312791.666666666</v>
      </c>
      <c r="R220" s="105">
        <v>1</v>
      </c>
      <c r="S220" s="115" t="e">
        <f t="array" ref="S220:S230">MMULT(MINVERSE($C$26:$M$36),$C215:$C225)</f>
        <v>#NUM!</v>
      </c>
      <c r="T220" s="115" t="e">
        <f t="array" ref="T220:T229">MMULT(MINVERSE($C$26:$L$35),$C215:$C224)</f>
        <v>#NUM!</v>
      </c>
      <c r="U220" s="115" t="e">
        <f t="array" ref="U220:U228">MMULT(MINVERSE($C$26:$K$34),$C215:$C223)</f>
        <v>#NUM!</v>
      </c>
      <c r="V220" s="115" t="e">
        <f t="array" ref="V220:V227">MMULT(MINVERSE($C$26:$J$33),$C215:$C222)</f>
        <v>#NUM!</v>
      </c>
      <c r="W220" s="116"/>
      <c r="X220" s="116"/>
    </row>
    <row r="221" spans="1:34" outlineLevel="1" x14ac:dyDescent="0.25">
      <c r="B221" s="105">
        <v>7</v>
      </c>
      <c r="C221" s="108">
        <f>-(IFERROR(VLOOKUP($B221,$B208:$C213,2,0),0)+IFERROR(VLOOKUP($B221,$D208:$E213,2,0),0)+IFERROR(VLOOKUP($B221,$F208:$G213,2,0),0)+IFERROR(VLOOKUP($B221,$H208:$I213,2,0),0)+IFERROR(VLOOKUP($B221,$J208:$K213,2,0),0)+IFERROR(VLOOKUP($B221,$L208:$M213,2,0),0)+IFERROR(VLOOKUP($B221,$N208:$O213,2,0),0)+IFERROR(VLOOKUP($B221,$P208:$Q213,2,0),0)+IFERROR(VLOOKUP($B221,$R208:$S213,2,0),0))</f>
        <v>0</v>
      </c>
      <c r="F221" s="110"/>
      <c r="G221" s="105">
        <v>2</v>
      </c>
      <c r="H221" s="114" t="e">
        <v>#NUM!</v>
      </c>
      <c r="I221" s="114" t="e">
        <v>#NUM!</v>
      </c>
      <c r="J221" s="114" t="e">
        <v>#NUM!</v>
      </c>
      <c r="K221" s="114">
        <v>7.3786976294838206E+22</v>
      </c>
      <c r="L221" s="114">
        <v>3312791.666666667</v>
      </c>
      <c r="M221" s="114">
        <v>3312791.666666667</v>
      </c>
      <c r="R221" s="105">
        <v>2</v>
      </c>
      <c r="S221" s="116" t="e">
        <v>#NUM!</v>
      </c>
      <c r="T221" s="116" t="e">
        <v>#NUM!</v>
      </c>
      <c r="U221" s="116" t="e">
        <v>#NUM!</v>
      </c>
      <c r="V221" s="116" t="e">
        <v>#NUM!</v>
      </c>
      <c r="W221" s="116"/>
      <c r="X221" s="116"/>
    </row>
    <row r="222" spans="1:34" outlineLevel="1" x14ac:dyDescent="0.25">
      <c r="B222" s="105">
        <v>8</v>
      </c>
      <c r="C222" s="108">
        <f>-(IFERROR(VLOOKUP($B222,$B208:$C213,2,0),0)+IFERROR(VLOOKUP($B222,$D208:$E213,2,0),0)+IFERROR(VLOOKUP($B222,$F208:$G213,2,0),0)+IFERROR(VLOOKUP($B222,$H208:$I213,2,0),0)+IFERROR(VLOOKUP($B222,$J208:$K213,2,0),0)+IFERROR(VLOOKUP($B222,$L208:$M213,2,0),0)+IFERROR(VLOOKUP($B222,$N208:$O213,2,0),0)+IFERROR(VLOOKUP($B222,$P208:$Q213,2,0),0)+IFERROR(VLOOKUP($B222,$R208:$S213,2,0),0))</f>
        <v>0</v>
      </c>
      <c r="F222" s="110"/>
      <c r="G222" s="105">
        <v>3</v>
      </c>
      <c r="H222" s="114" t="e">
        <v>#NUM!</v>
      </c>
      <c r="I222" s="114" t="e">
        <v>#NUM!</v>
      </c>
      <c r="J222" s="114" t="e">
        <v>#NUM!</v>
      </c>
      <c r="K222" s="114">
        <v>0</v>
      </c>
      <c r="L222" s="114">
        <v>0</v>
      </c>
      <c r="M222" s="114"/>
      <c r="R222" s="105">
        <v>3</v>
      </c>
      <c r="S222" s="116" t="e">
        <v>#NUM!</v>
      </c>
      <c r="T222" s="116" t="e">
        <v>#NUM!</v>
      </c>
      <c r="U222" s="116" t="e">
        <v>#NUM!</v>
      </c>
      <c r="V222" s="116" t="e">
        <v>#NUM!</v>
      </c>
      <c r="W222" s="116"/>
      <c r="X222" s="116"/>
    </row>
    <row r="223" spans="1:34" outlineLevel="1" x14ac:dyDescent="0.25">
      <c r="B223" s="105">
        <v>9</v>
      </c>
      <c r="C223" s="108">
        <f>-(IFERROR(VLOOKUP($B223,$B208:$C213,2,0),0)+IFERROR(VLOOKUP($B223,$D208:$E213,2,0),0)+IFERROR(VLOOKUP($B223,$F208:$G213,2,0),0)+IFERROR(VLOOKUP($B223,$H208:$I213,2,0),0)+IFERROR(VLOOKUP($B223,$J208:$K213,2,0),0)+IFERROR(VLOOKUP($B223,$L208:$M213,2,0),0)+IFERROR(VLOOKUP($B223,$N208:$O213,2,0),0)+IFERROR(VLOOKUP($B223,$P208:$Q213,2,0),0)+IFERROR(VLOOKUP($B223,$R208:$S213,2,0),0))</f>
        <v>0</v>
      </c>
      <c r="F223" s="110"/>
      <c r="G223" s="105">
        <v>4</v>
      </c>
      <c r="H223" s="114" t="e">
        <v>#NUM!</v>
      </c>
      <c r="I223" s="114" t="e">
        <v>#NUM!</v>
      </c>
      <c r="J223" s="114" t="e">
        <v>#NUM!</v>
      </c>
      <c r="K223" s="114">
        <v>-3.1728399806780429E+24</v>
      </c>
      <c r="L223" s="114"/>
      <c r="M223" s="114"/>
      <c r="R223" s="105">
        <v>4</v>
      </c>
      <c r="S223" s="116" t="e">
        <v>#NUM!</v>
      </c>
      <c r="T223" s="116" t="e">
        <v>#NUM!</v>
      </c>
      <c r="U223" s="116" t="e">
        <v>#NUM!</v>
      </c>
      <c r="V223" s="116" t="e">
        <v>#NUM!</v>
      </c>
      <c r="W223" s="116"/>
      <c r="X223" s="116"/>
    </row>
    <row r="224" spans="1:34" outlineLevel="1" x14ac:dyDescent="0.25">
      <c r="B224" s="105">
        <v>10</v>
      </c>
      <c r="C224" s="108">
        <f>-(IFERROR(VLOOKUP($B224,$B208:$C213,2,0),0)+IFERROR(VLOOKUP($B224,$D208:$E213,2,0),0)+IFERROR(VLOOKUP($B224,$F208:$G213,2,0),0)+IFERROR(VLOOKUP($B224,$H208:$I213,2,0),0)+IFERROR(VLOOKUP($B224,$J208:$K213,2,0),0)+IFERROR(VLOOKUP($B224,$L208:$M213,2,0),0)+IFERROR(VLOOKUP($B224,$N208:$O213,2,0),0)+IFERROR(VLOOKUP($B224,$P208:$Q213,2,0),0)+IFERROR(VLOOKUP($B224,$R208:$S213,2,0),0))</f>
        <v>0</v>
      </c>
      <c r="F224" s="110" t="s">
        <v>40</v>
      </c>
      <c r="G224" s="105">
        <v>5</v>
      </c>
      <c r="H224" s="114" t="e">
        <v>#NUM!</v>
      </c>
      <c r="I224" s="114" t="e">
        <v>#NUM!</v>
      </c>
      <c r="J224" s="114" t="e">
        <v>#NUM!</v>
      </c>
      <c r="K224" s="114"/>
      <c r="L224" s="114"/>
      <c r="M224" s="114"/>
      <c r="R224" s="105">
        <v>5</v>
      </c>
      <c r="S224" s="116" t="e">
        <v>#NUM!</v>
      </c>
      <c r="T224" s="116" t="e">
        <v>#NUM!</v>
      </c>
      <c r="U224" s="116" t="e">
        <v>#NUM!</v>
      </c>
      <c r="V224" s="116" t="e">
        <v>#NUM!</v>
      </c>
      <c r="W224" s="116"/>
      <c r="X224" s="116"/>
    </row>
    <row r="225" spans="1:24" outlineLevel="1" x14ac:dyDescent="0.25">
      <c r="B225" s="105">
        <v>11</v>
      </c>
      <c r="C225" s="108">
        <f>-(IFERROR(VLOOKUP($B225,$B208:$C213,2,0),0)+IFERROR(VLOOKUP($B225,$D208:$E213,2,0),0)+IFERROR(VLOOKUP($B225,$F208:$G213,2,0),0)+IFERROR(VLOOKUP($B225,$H208:$I213,2,0),0)+IFERROR(VLOOKUP($B225,$J208:$K213,2,0),0)+IFERROR(VLOOKUP($B225,$L208:$M213,2,0),0)+IFERROR(VLOOKUP($B225,$N208:$O213,2,0),0)+IFERROR(VLOOKUP($B225,$P208:$Q213,2,0),0)+IFERROR(VLOOKUP($B225,$R208:$S213,2,0),0))</f>
        <v>0</v>
      </c>
      <c r="F225" s="110"/>
      <c r="G225" s="105">
        <v>6</v>
      </c>
      <c r="H225" s="114" t="e">
        <v>#NUM!</v>
      </c>
      <c r="I225" s="114" t="e">
        <v>#NUM!</v>
      </c>
      <c r="J225" s="114"/>
      <c r="K225" s="114"/>
      <c r="L225" s="114"/>
      <c r="M225" s="114"/>
      <c r="Q225" s="110" t="s">
        <v>40</v>
      </c>
      <c r="R225" s="105">
        <v>6</v>
      </c>
      <c r="S225" s="116" t="e">
        <v>#NUM!</v>
      </c>
      <c r="T225" s="116" t="e">
        <v>#NUM!</v>
      </c>
      <c r="U225" s="116" t="e">
        <v>#NUM!</v>
      </c>
      <c r="V225" s="116" t="e">
        <v>#NUM!</v>
      </c>
      <c r="W225" s="116"/>
      <c r="X225" s="116"/>
    </row>
    <row r="226" spans="1:24" outlineLevel="1" x14ac:dyDescent="0.25">
      <c r="B226" s="105">
        <v>12</v>
      </c>
      <c r="C226" s="108">
        <f>-(IFERROR(VLOOKUP($B226,$B208:$C213,2,0),0)+IFERROR(VLOOKUP($B226,$D208:$E213,2,0),0)+IFERROR(VLOOKUP($B226,$F208:$G213,2,0),0)+IFERROR(VLOOKUP($B226,$H208:$I213,2,0),0)+IFERROR(VLOOKUP($B226,$J208:$K213,2,0),0)+IFERROR(VLOOKUP($B226,$L208:$M213,2,0),0)+IFERROR(VLOOKUP($B226,$N208:$O213,2,0),0)+IFERROR(VLOOKUP($B226,$P208:$Q213,2,0),0)+IFERROR(VLOOKUP($B226,$R208:$S213,2,0),0))</f>
        <v>0</v>
      </c>
      <c r="F226" s="110"/>
      <c r="G226" s="105">
        <v>7</v>
      </c>
      <c r="H226" s="114" t="e">
        <v>#NUM!</v>
      </c>
      <c r="I226" s="114"/>
      <c r="J226" s="114"/>
      <c r="K226" s="114"/>
      <c r="L226" s="114"/>
      <c r="M226" s="114"/>
      <c r="R226" s="105">
        <v>7</v>
      </c>
      <c r="S226" s="116" t="e">
        <v>#NUM!</v>
      </c>
      <c r="T226" s="116" t="e">
        <v>#NUM!</v>
      </c>
      <c r="U226" s="116" t="e">
        <v>#NUM!</v>
      </c>
      <c r="V226" s="116" t="e">
        <v>#NUM!</v>
      </c>
      <c r="W226" s="116"/>
      <c r="X226" s="116"/>
    </row>
    <row r="227" spans="1:24" outlineLevel="1" x14ac:dyDescent="0.25">
      <c r="B227" s="105">
        <v>13</v>
      </c>
      <c r="C227" s="108">
        <f>-(IFERROR(VLOOKUP($B227,$B208:$C213,2,0),0)+IFERROR(VLOOKUP($B227,$D208:$E213,2,0),0)+IFERROR(VLOOKUP($B227,$F208:$G213,2,0),0)+IFERROR(VLOOKUP($B227,$H208:$I213,2,0),0)+IFERROR(VLOOKUP($B227,$J208:$K213,2,0),0)+IFERROR(VLOOKUP($B227,$L208:$M213,2,0),0)+IFERROR(VLOOKUP($B227,$N208:$O213,2,0),0)+IFERROR(VLOOKUP($B227,$P208:$Q213,2,0),0)+IFERROR(VLOOKUP($B227,$R208:$S213,2,0),0))</f>
        <v>0</v>
      </c>
      <c r="R227" s="105">
        <v>8</v>
      </c>
      <c r="S227" s="116" t="e">
        <v>#NUM!</v>
      </c>
      <c r="T227" s="116" t="e">
        <v>#NUM!</v>
      </c>
      <c r="U227" s="116" t="e">
        <v>#NUM!</v>
      </c>
      <c r="V227" s="116" t="e">
        <v>#NUM!</v>
      </c>
      <c r="W227" s="116"/>
      <c r="X227" s="116"/>
    </row>
    <row r="228" spans="1:24" outlineLevel="1" x14ac:dyDescent="0.25">
      <c r="B228" s="105">
        <v>14</v>
      </c>
      <c r="C228" s="108">
        <f>-(IFERROR(VLOOKUP($B228,$B208:$C213,2,0),0)+IFERROR(VLOOKUP($B228,$D208:$E213,2,0),0)+IFERROR(VLOOKUP($B228,$F208:$G213,2,0),0)+IFERROR(VLOOKUP($B228,$H208:$I213,2,0),0)+IFERROR(VLOOKUP($B228,$J208:$K213,2,0),0)+IFERROR(VLOOKUP($B228,$L208:$M213,2,0),0)+IFERROR(VLOOKUP($B228,$N208:$O213,2,0),0)+IFERROR(VLOOKUP($B228,$P208:$Q213,2,0),0)+IFERROR(VLOOKUP($B228,$R208:$S213,2,0),0))</f>
        <v>0</v>
      </c>
      <c r="F228" s="110"/>
      <c r="G228" s="110"/>
      <c r="H228" s="324" t="s">
        <v>42</v>
      </c>
      <c r="I228" s="324"/>
      <c r="J228" s="324"/>
      <c r="K228" s="324"/>
      <c r="L228" s="324"/>
      <c r="M228" s="324"/>
      <c r="R228" s="105">
        <v>9</v>
      </c>
      <c r="S228" s="116" t="e">
        <v>#NUM!</v>
      </c>
      <c r="T228" s="116" t="e">
        <v>#NUM!</v>
      </c>
      <c r="U228" s="116" t="e">
        <v>#NUM!</v>
      </c>
      <c r="V228" s="116"/>
      <c r="W228" s="116"/>
      <c r="X228" s="116"/>
    </row>
    <row r="229" spans="1:24" outlineLevel="1" x14ac:dyDescent="0.25">
      <c r="A229" s="68" t="s">
        <v>41</v>
      </c>
      <c r="B229" s="105">
        <v>15</v>
      </c>
      <c r="C229" s="108">
        <f>-(IFERROR(VLOOKUP($B229,$B208:$C213,2,0),0)+IFERROR(VLOOKUP($B229,$D208:$E213,2,0),0)+IFERROR(VLOOKUP($B229,$F208:$G213,2,0),0)+IFERROR(VLOOKUP($B229,$H208:$I213,2,0),0)+IFERROR(VLOOKUP($B229,$J208:$K213,2,0),0)+IFERROR(VLOOKUP($B229,$L208:$M213,2,0),0)+IFERROR(VLOOKUP($B229,$N208:$O213,2,0),0)+IFERROR(VLOOKUP($B229,$P208:$Q213,2,0),0)+IFERROR(VLOOKUP($B229,$R208:$S213,2,0),0))</f>
        <v>0</v>
      </c>
      <c r="F229" s="110"/>
      <c r="G229" s="110"/>
      <c r="H229" s="112">
        <v>6</v>
      </c>
      <c r="I229" s="112">
        <v>5</v>
      </c>
      <c r="J229" s="112">
        <v>4</v>
      </c>
      <c r="K229" s="112">
        <v>3</v>
      </c>
      <c r="L229" s="112">
        <v>2</v>
      </c>
      <c r="M229" s="112">
        <v>1</v>
      </c>
      <c r="R229" s="105">
        <v>10</v>
      </c>
      <c r="S229" s="116" t="e">
        <v>#NUM!</v>
      </c>
      <c r="T229" s="116" t="e">
        <v>#NUM!</v>
      </c>
      <c r="U229" s="116"/>
      <c r="V229" s="116"/>
      <c r="W229" s="116"/>
      <c r="X229" s="116"/>
    </row>
    <row r="230" spans="1:24" outlineLevel="1" x14ac:dyDescent="0.25">
      <c r="B230" s="105">
        <v>16</v>
      </c>
      <c r="C230" s="108">
        <f>-(IFERROR(VLOOKUP($B230,$B208:$C213,2,0),0)+IFERROR(VLOOKUP($B230,$D208:$E213,2,0),0)+IFERROR(VLOOKUP($B230,$F208:$G213,2,0),0)+IFERROR(VLOOKUP($B230,$H208:$I213,2,0),0)+IFERROR(VLOOKUP($B230,$J208:$K213,2,0),0)+IFERROR(VLOOKUP($B230,$L208:$M213,2,0),0)+IFERROR(VLOOKUP($B230,$N208:$O213,2,0),0)+IFERROR(VLOOKUP($B230,$P208:$Q213,2,0),0)+IFERROR(VLOOKUP($B230,$R208:$S213,2,0),0))</f>
        <v>0</v>
      </c>
      <c r="F230" s="110"/>
      <c r="G230" s="105">
        <v>1</v>
      </c>
      <c r="H230" s="113" t="e">
        <f t="array" ref="H230:H238">MMULT(MINVERSE($C$26:$K$34),$C215:$C223)</f>
        <v>#NUM!</v>
      </c>
      <c r="I230" s="113" t="e">
        <f t="array" ref="I230:I237">MMULT(MINVERSE($C$26:$J$33),$C215:$C222)</f>
        <v>#NUM!</v>
      </c>
      <c r="J230" s="113" t="e">
        <f t="array" ref="J230:J236">MMULT(MINVERSE($C$26:$I$32),$C215:$C221)</f>
        <v>#NUM!</v>
      </c>
      <c r="K230" s="113" t="e">
        <f t="array" ref="K230:K235">MMULT(MINVERSE($C$26:$H$31),$C215:$C220)</f>
        <v>#NUM!</v>
      </c>
      <c r="L230" s="113" t="e">
        <f t="array" ref="L230:L234">MMULT(MINVERSE($C$26:$G$30),$C215:$C219)</f>
        <v>#NUM!</v>
      </c>
      <c r="M230" s="113"/>
      <c r="R230" s="105">
        <v>11</v>
      </c>
      <c r="S230" s="116" t="e">
        <v>#NUM!</v>
      </c>
      <c r="T230" s="116"/>
      <c r="U230" s="116"/>
      <c r="V230" s="116"/>
      <c r="W230" s="116"/>
      <c r="X230" s="116"/>
    </row>
    <row r="231" spans="1:24" outlineLevel="1" x14ac:dyDescent="0.25">
      <c r="B231" s="105">
        <v>17</v>
      </c>
      <c r="C231" s="108">
        <f>-(IFERROR(VLOOKUP($B231,$B208:$C213,2,0),0)+IFERROR(VLOOKUP($B231,$D208:$E213,2,0),0)+IFERROR(VLOOKUP($B231,$F208:$G213,2,0),0)+IFERROR(VLOOKUP($B231,$H208:$I213,2,0),0)+IFERROR(VLOOKUP($B231,$J208:$K213,2,0),0)+IFERROR(VLOOKUP($B231,$L208:$M213,2,0),0)+IFERROR(VLOOKUP($B231,$N208:$O213,2,0),0)+IFERROR(VLOOKUP($B231,$P208:$Q213,2,0),0)+IFERROR(VLOOKUP($B231,$R208:$S213,2,0),0))</f>
        <v>0</v>
      </c>
      <c r="E231" s="110"/>
      <c r="F231" s="110"/>
      <c r="G231" s="105">
        <v>2</v>
      </c>
      <c r="H231" s="114" t="e">
        <v>#NUM!</v>
      </c>
      <c r="I231" s="114" t="e">
        <v>#NUM!</v>
      </c>
      <c r="J231" s="114" t="e">
        <v>#NUM!</v>
      </c>
      <c r="K231" s="114" t="e">
        <v>#NUM!</v>
      </c>
      <c r="L231" s="114" t="e">
        <v>#NUM!</v>
      </c>
      <c r="M231" s="114"/>
      <c r="N231" s="110"/>
      <c r="O231" s="110"/>
      <c r="P231" s="110"/>
    </row>
    <row r="232" spans="1:24" outlineLevel="1" x14ac:dyDescent="0.25">
      <c r="B232" s="105">
        <v>18</v>
      </c>
      <c r="C232" s="108">
        <f>-(IFERROR(VLOOKUP($B232,$B208:$C213,2,0),0)+IFERROR(VLOOKUP($B232,$D208:$E213,2,0),0)+IFERROR(VLOOKUP($B232,$F208:$G213,2,0),0)+IFERROR(VLOOKUP($B232,$H208:$I213,2,0),0)+IFERROR(VLOOKUP($B232,$J208:$K213,2,0),0)+IFERROR(VLOOKUP($B232,$L208:$M213,2,0),0)+IFERROR(VLOOKUP($B232,$N208:$O213,2,0),0)+IFERROR(VLOOKUP($B232,$P208:$Q213,2,0),0)+IFERROR(VLOOKUP($B232,$R208:$S213,2,0),0))</f>
        <v>0</v>
      </c>
      <c r="E232" s="110"/>
      <c r="F232" s="110"/>
      <c r="G232" s="105">
        <v>3</v>
      </c>
      <c r="H232" s="114" t="e">
        <v>#NUM!</v>
      </c>
      <c r="I232" s="114" t="e">
        <v>#NUM!</v>
      </c>
      <c r="J232" s="114" t="e">
        <v>#NUM!</v>
      </c>
      <c r="K232" s="114" t="e">
        <v>#NUM!</v>
      </c>
      <c r="L232" s="114" t="e">
        <v>#NUM!</v>
      </c>
      <c r="M232" s="114"/>
      <c r="N232" s="110"/>
      <c r="O232" s="110"/>
      <c r="P232" s="110"/>
    </row>
    <row r="233" spans="1:24" outlineLevel="1" x14ac:dyDescent="0.25">
      <c r="B233" s="105">
        <v>19</v>
      </c>
      <c r="C233" s="108">
        <f>-(IFERROR(VLOOKUP($B233,$B208:$C213,2,0),0)+IFERROR(VLOOKUP($B233,$D208:$E213,2,0),0)+IFERROR(VLOOKUP($B233,$F208:$G213,2,0),0)+IFERROR(VLOOKUP($B233,$H208:$I213,2,0),0)+IFERROR(VLOOKUP($B233,$J208:$K213,2,0),0)+IFERROR(VLOOKUP($B233,$L208:$M213,2,0),0)+IFERROR(VLOOKUP($B233,$N208:$O213,2,0),0)+IFERROR(VLOOKUP($B233,$P208:$Q213,2,0),0)+IFERROR(VLOOKUP($B233,$R208:$S213,2,0),0))</f>
        <v>0</v>
      </c>
      <c r="F233" s="110"/>
      <c r="G233" s="105">
        <v>4</v>
      </c>
      <c r="H233" s="114" t="e">
        <v>#NUM!</v>
      </c>
      <c r="I233" s="114" t="e">
        <v>#NUM!</v>
      </c>
      <c r="J233" s="114" t="e">
        <v>#NUM!</v>
      </c>
      <c r="K233" s="114" t="e">
        <v>#NUM!</v>
      </c>
      <c r="L233" s="114" t="e">
        <v>#NUM!</v>
      </c>
      <c r="M233" s="114"/>
      <c r="P233" s="110"/>
    </row>
    <row r="234" spans="1:24" outlineLevel="1" x14ac:dyDescent="0.25">
      <c r="B234" s="105">
        <v>20</v>
      </c>
      <c r="C234" s="108">
        <f>-(IFERROR(VLOOKUP($B234,$B208:$C213,2,0),0)+IFERROR(VLOOKUP($B234,$D208:$E213,2,0),0)+IFERROR(VLOOKUP($B234,$F208:$G213,2,0),0)+IFERROR(VLOOKUP($B234,$H208:$I213,2,0),0)+IFERROR(VLOOKUP($B234,$J208:$K213,2,0),0)+IFERROR(VLOOKUP($B234,$L208:$M213,2,0),0)+IFERROR(VLOOKUP($B234,$N208:$O213,2,0),0)+IFERROR(VLOOKUP($B234,$P208:$Q213,2,0),0)+IFERROR(VLOOKUP($B234,$R208:$S213,2,0),0))</f>
        <v>0</v>
      </c>
      <c r="F234" s="110"/>
      <c r="G234" s="105">
        <v>5</v>
      </c>
      <c r="H234" s="114" t="e">
        <v>#NUM!</v>
      </c>
      <c r="I234" s="114" t="e">
        <v>#NUM!</v>
      </c>
      <c r="J234" s="114" t="e">
        <v>#NUM!</v>
      </c>
      <c r="K234" s="114" t="e">
        <v>#NUM!</v>
      </c>
      <c r="L234" s="114" t="e">
        <v>#NUM!</v>
      </c>
      <c r="M234" s="114"/>
      <c r="N234" s="110"/>
      <c r="O234" s="110"/>
      <c r="P234" s="110"/>
    </row>
    <row r="235" spans="1:24" outlineLevel="1" x14ac:dyDescent="0.25">
      <c r="B235" s="105">
        <v>21</v>
      </c>
      <c r="C235" s="108">
        <f>-(IFERROR(VLOOKUP($B235,$B208:$C213,2,0),0)+IFERROR(VLOOKUP($B235,$D208:$E213,2,0),0)+IFERROR(VLOOKUP($B235,$F208:$G213,2,0),0)+IFERROR(VLOOKUP($B235,$H208:$I213,2,0),0)+IFERROR(VLOOKUP($B235,$J208:$K213,2,0),0)+IFERROR(VLOOKUP($B235,$L208:$M213,2,0),0)+IFERROR(VLOOKUP($B235,$N208:$O213,2,0),0)+IFERROR(VLOOKUP($B235,$P208:$Q213,2,0),0)+IFERROR(VLOOKUP($B235,$R208:$S213,2,0),0))</f>
        <v>0</v>
      </c>
      <c r="F235" s="110" t="s">
        <v>40</v>
      </c>
      <c r="G235" s="105">
        <v>6</v>
      </c>
      <c r="H235" s="114" t="e">
        <v>#NUM!</v>
      </c>
      <c r="I235" s="114" t="e">
        <v>#NUM!</v>
      </c>
      <c r="J235" s="114" t="e">
        <v>#NUM!</v>
      </c>
      <c r="K235" s="114" t="e">
        <v>#NUM!</v>
      </c>
      <c r="L235" s="114"/>
      <c r="M235" s="114"/>
    </row>
    <row r="236" spans="1:24" outlineLevel="1" x14ac:dyDescent="0.25">
      <c r="B236" s="105">
        <v>22</v>
      </c>
      <c r="C236" s="108">
        <f>-(IFERROR(VLOOKUP($B236,$B208:$C213,2,0),0)+IFERROR(VLOOKUP($B236,$D208:$E213,2,0),0)+IFERROR(VLOOKUP($B236,$F208:$G213,2,0),0)+IFERROR(VLOOKUP($B236,$H208:$I213,2,0),0)+IFERROR(VLOOKUP($B236,$J208:$K213,2,0),0)+IFERROR(VLOOKUP($B236,$L208:$M213,2,0),0)+IFERROR(VLOOKUP($B236,$N208:$O213,2,0),0)+IFERROR(VLOOKUP($B236,$P208:$Q213,2,0),0)+IFERROR(VLOOKUP($B236,$R208:$S213,2,0),0))</f>
        <v>0</v>
      </c>
      <c r="F236" s="110"/>
      <c r="G236" s="105">
        <v>7</v>
      </c>
      <c r="H236" s="114" t="e">
        <v>#NUM!</v>
      </c>
      <c r="I236" s="114" t="e">
        <v>#NUM!</v>
      </c>
      <c r="J236" s="114" t="e">
        <v>#NUM!</v>
      </c>
      <c r="K236" s="114"/>
      <c r="L236" s="114"/>
      <c r="M236" s="114"/>
    </row>
    <row r="237" spans="1:24" outlineLevel="1" x14ac:dyDescent="0.25">
      <c r="B237" s="105">
        <v>23</v>
      </c>
      <c r="C237" s="108">
        <f>-(IFERROR(VLOOKUP($B237,$B208:$C213,2,0),0)+IFERROR(VLOOKUP($B237,$D208:$E213,2,0),0)+IFERROR(VLOOKUP($B237,$F208:$G213,2,0),0)+IFERROR(VLOOKUP($B237,$H208:$I213,2,0),0)+IFERROR(VLOOKUP($B237,$J208:$K213,2,0),0)+IFERROR(VLOOKUP($B237,$L208:$M213,2,0),0)+IFERROR(VLOOKUP($B237,$N208:$O213,2,0),0)+IFERROR(VLOOKUP($B237,$P208:$Q213,2,0),0)+IFERROR(VLOOKUP($B237,$R208:$S213,2,0),0))</f>
        <v>0</v>
      </c>
      <c r="F237" s="110"/>
      <c r="G237" s="105">
        <v>8</v>
      </c>
      <c r="H237" s="114" t="e">
        <v>#NUM!</v>
      </c>
      <c r="I237" s="114" t="e">
        <v>#NUM!</v>
      </c>
      <c r="J237" s="114"/>
      <c r="K237" s="114"/>
      <c r="L237" s="114"/>
      <c r="M237" s="114"/>
      <c r="V237" s="110"/>
    </row>
    <row r="238" spans="1:24" outlineLevel="1" x14ac:dyDescent="0.25">
      <c r="B238" s="105">
        <v>24</v>
      </c>
      <c r="C238" s="108">
        <f>-(IFERROR(VLOOKUP($B238,$B208:$C213,2,0),0)+IFERROR(VLOOKUP($B238,$D208:$E213,2,0),0)+IFERROR(VLOOKUP($B238,$F208:$G213,2,0),0)+IFERROR(VLOOKUP($B238,$H208:$I213,2,0),0)+IFERROR(VLOOKUP($B238,$J208:$K213,2,0),0)+IFERROR(VLOOKUP($B238,$L208:$M213,2,0),0)+IFERROR(VLOOKUP($B238,$N208:$O213,2,0),0)+IFERROR(VLOOKUP($B238,$P208:$Q213,2,0),0)+IFERROR(VLOOKUP($B238,$R208:$S213,2,0),0))</f>
        <v>0</v>
      </c>
      <c r="F238" s="110"/>
      <c r="G238" s="105">
        <v>9</v>
      </c>
      <c r="H238" s="114" t="e">
        <v>#NUM!</v>
      </c>
      <c r="I238" s="114"/>
      <c r="J238" s="114"/>
      <c r="K238" s="114"/>
      <c r="L238" s="114"/>
      <c r="M238" s="114"/>
      <c r="V238" s="110"/>
    </row>
    <row r="239" spans="1:24" outlineLevel="1" x14ac:dyDescent="0.25">
      <c r="B239" s="105">
        <v>25</v>
      </c>
      <c r="C239" s="108">
        <f>-(IFERROR(VLOOKUP($B239,$B208:$C213,2,0),0)+IFERROR(VLOOKUP($B239,$D208:$E213,2,0),0)+IFERROR(VLOOKUP($B239,$F208:$G213,2,0),0)+IFERROR(VLOOKUP($B239,$H208:$I213,2,0),0)+IFERROR(VLOOKUP($B239,$J208:$K213,2,0),0)+IFERROR(VLOOKUP($B239,$L208:$M213,2,0),0)+IFERROR(VLOOKUP($B239,$N208:$O213,2,0),0)+IFERROR(VLOOKUP($B239,$P208:$Q213,2,0),0)+IFERROR(VLOOKUP($B239,$R208:$S213,2,0),0))</f>
        <v>0</v>
      </c>
      <c r="M239" s="110"/>
      <c r="V239" s="110"/>
    </row>
    <row r="240" spans="1:24" outlineLevel="1" x14ac:dyDescent="0.25">
      <c r="B240" s="105">
        <v>26</v>
      </c>
      <c r="C240" s="108">
        <f>-(IFERROR(VLOOKUP($B240,$B208:$C213,2,0),0)+IFERROR(VLOOKUP($B240,$D208:$E213,2,0),0)+IFERROR(VLOOKUP($B240,$F208:$G213,2,0),0)+IFERROR(VLOOKUP($B240,$H208:$I213,2,0),0)+IFERROR(VLOOKUP($B240,$J208:$K213,2,0),0)+IFERROR(VLOOKUP($B240,$L208:$M213,2,0),0)+IFERROR(VLOOKUP($B240,$N208:$O213,2,0),0)+IFERROR(VLOOKUP($B240,$P208:$Q213,2,0),0)+IFERROR(VLOOKUP($B240,$R208:$S213,2,0),0))</f>
        <v>0</v>
      </c>
      <c r="M240" s="110"/>
      <c r="V240" s="110"/>
    </row>
    <row r="241" spans="1:22" outlineLevel="1" x14ac:dyDescent="0.25">
      <c r="B241" s="105">
        <v>27</v>
      </c>
      <c r="C241" s="108">
        <f>-(IFERROR(VLOOKUP($B241,$B208:$C213,2,0),0)+IFERROR(VLOOKUP($B241,$D208:$E213,2,0),0)+IFERROR(VLOOKUP($B241,$F208:$G213,2,0),0)+IFERROR(VLOOKUP($B241,$H208:$I213,2,0),0)+IFERROR(VLOOKUP($B241,$J208:$K213,2,0),0)+IFERROR(VLOOKUP($B241,$L208:$M213,2,0),0)+IFERROR(VLOOKUP($B241,$N208:$O213,2,0),0)+IFERROR(VLOOKUP($B241,$P208:$Q213,2,0),0)+IFERROR(VLOOKUP($B241,$R208:$S213,2,0),0))</f>
        <v>0</v>
      </c>
      <c r="M241" s="110"/>
      <c r="V241" s="110"/>
    </row>
    <row r="242" spans="1:22" outlineLevel="1" x14ac:dyDescent="0.25">
      <c r="B242" s="105">
        <v>28</v>
      </c>
      <c r="C242" s="108">
        <f>-(IFERROR(VLOOKUP($B242,$B208:$C213,2,0),0)+IFERROR(VLOOKUP($B242,$D208:$E213,2,0),0)+IFERROR(VLOOKUP($B242,$F208:$G213,2,0),0)+IFERROR(VLOOKUP($B242,$H208:$I213,2,0),0)+IFERROR(VLOOKUP($B242,$J208:$K213,2,0),0)+IFERROR(VLOOKUP($B242,$L208:$M213,2,0),0)+IFERROR(VLOOKUP($B242,$N208:$O213,2,0),0)+IFERROR(VLOOKUP($B242,$P208:$Q213,2,0),0)+IFERROR(VLOOKUP($B242,$R208:$S213,2,0),0))</f>
        <v>0</v>
      </c>
      <c r="M242" s="110"/>
      <c r="V242" s="110"/>
    </row>
    <row r="243" spans="1:22" outlineLevel="1" x14ac:dyDescent="0.25">
      <c r="B243" s="105">
        <v>29</v>
      </c>
      <c r="C243" s="108">
        <f>-(IFERROR(VLOOKUP($B243,$B208:$C213,2,0),0)+IFERROR(VLOOKUP($B243,$D208:$E213,2,0),0)+IFERROR(VLOOKUP($B243,$F208:$G213,2,0),0)+IFERROR(VLOOKUP($B243,$H208:$I213,2,0),0)+IFERROR(VLOOKUP($B243,$J208:$K213,2,0),0)+IFERROR(VLOOKUP($B243,$L208:$M213,2,0),0)+IFERROR(VLOOKUP($B243,$N208:$O213,2,0),0)+IFERROR(VLOOKUP($B243,$P208:$Q213,2,0),0)+IFERROR(VLOOKUP($B243,$R208:$S213,2,0),0))</f>
        <v>0</v>
      </c>
      <c r="M243" s="110"/>
      <c r="V243" s="110"/>
    </row>
    <row r="244" spans="1:22" outlineLevel="1" x14ac:dyDescent="0.25">
      <c r="B244" s="105">
        <v>30</v>
      </c>
      <c r="C244" s="108">
        <f>-(IFERROR(VLOOKUP($B244,$B208:$C213,2,0),0)+IFERROR(VLOOKUP($B244,$D208:$E213,2,0),0)+IFERROR(VLOOKUP($B244,$F208:$G213,2,0),0)+IFERROR(VLOOKUP($B244,$H208:$I213,2,0),0)+IFERROR(VLOOKUP($B244,$J208:$K213,2,0),0)+IFERROR(VLOOKUP($B244,$L208:$M213,2,0),0)+IFERROR(VLOOKUP($B244,$N208:$O213,2,0),0)+IFERROR(VLOOKUP($B244,$P208:$Q213,2,0),0)+IFERROR(VLOOKUP($B244,$R208:$S213,2,0),0))</f>
        <v>0</v>
      </c>
      <c r="M244" s="110"/>
      <c r="V244" s="110"/>
    </row>
    <row r="245" spans="1:22" outlineLevel="1" x14ac:dyDescent="0.25">
      <c r="E245" s="110"/>
      <c r="G245" s="110"/>
      <c r="H245" s="110"/>
      <c r="I245" s="110"/>
      <c r="J245" s="110"/>
      <c r="K245" s="110"/>
      <c r="L245" s="110"/>
      <c r="M245" s="110"/>
      <c r="N245" s="110"/>
      <c r="O245" s="110"/>
    </row>
    <row r="246" spans="1:22" s="119" customFormat="1" outlineLevel="1" x14ac:dyDescent="0.25">
      <c r="A246" s="118" t="s">
        <v>37</v>
      </c>
    </row>
    <row r="247" spans="1:22" outlineLevel="1" x14ac:dyDescent="0.25">
      <c r="B247" s="316">
        <f t="shared" ref="B247:B253" si="150">B207</f>
        <v>1</v>
      </c>
      <c r="C247" s="317"/>
      <c r="D247" s="316">
        <f t="shared" ref="D247:D253" si="151">D207</f>
        <v>2</v>
      </c>
      <c r="E247" s="317"/>
      <c r="F247" s="316">
        <f t="shared" ref="F247:F253" si="152">F207</f>
        <v>3</v>
      </c>
      <c r="G247" s="317"/>
      <c r="H247" s="316">
        <f t="shared" ref="H247:H253" si="153">H207</f>
        <v>4</v>
      </c>
      <c r="I247" s="317"/>
      <c r="J247" s="316">
        <f t="shared" ref="J247:J253" si="154">J207</f>
        <v>5</v>
      </c>
      <c r="K247" s="317"/>
      <c r="L247" s="316">
        <f t="shared" ref="L247:L253" si="155">L207</f>
        <v>6</v>
      </c>
      <c r="M247" s="317"/>
    </row>
    <row r="248" spans="1:22" outlineLevel="1" x14ac:dyDescent="0.25">
      <c r="B248" s="105">
        <f t="shared" si="150"/>
        <v>3</v>
      </c>
      <c r="C248" s="108">
        <f>IF($Q$2=2,IFERROR(INDEX($H220:$M226,MATCH(B248,$G220:$G226,0),MATCH(INICIO!$C$78,$H219:$M219,0)),0),IF($Q$2=4,IFERROR(INDEX($S220:$X230,MATCH(B248,$R220:$R230,0),MATCH(INICIO!$C$78,$S219:$X219,0)),0),IFERROR(INDEX($H230:$M238,MATCH(B248,$G230:$G238,0),MATCH(INICIO!$C$78,$H229:$M229,0)),0)))</f>
        <v>0</v>
      </c>
      <c r="D248" s="105">
        <f t="shared" si="151"/>
        <v>0</v>
      </c>
      <c r="E248" s="108">
        <f>IF($Q$2=2,IFERROR(INDEX($H220:$M226,MATCH(D248,$G220:$G226,0),MATCH(INICIO!$C$78,$H219:$M219,0)),0),IF($Q$2=4,IFERROR(INDEX($S220:$X230,MATCH(D248,$R220:$R230,0),MATCH(INICIO!$C$78,$S219:$X219,0)),0),IFERROR(INDEX($H230:$M238,MATCH(D248,$G230:$G238,0),MATCH(INICIO!$C$78,$H229:$M229,0)),0)))</f>
        <v>0</v>
      </c>
      <c r="F248" s="105">
        <f t="shared" si="152"/>
        <v>0</v>
      </c>
      <c r="G248" s="108">
        <f>IF($Q$2=2,IFERROR(INDEX($H220:$M226,MATCH(F248,$G220:$G226,0),MATCH(INICIO!$C$78,$H219:$M219,0)),0),IF($Q$2=4,IFERROR(INDEX($S220:$X230,MATCH(F248,$R220:$R230,0),MATCH(INICIO!$C$78,$S219:$X219,0)),0),IFERROR(INDEX($H230:$M238,MATCH(F248,$G230:$G238,0),MATCH(INICIO!$C$78,$H229:$M229,0)),0)))</f>
        <v>0</v>
      </c>
      <c r="H248" s="105">
        <f t="shared" si="153"/>
        <v>0</v>
      </c>
      <c r="I248" s="108">
        <f>IF($Q$2=2,IFERROR(INDEX($H220:$M226,MATCH(H248,$G220:$G226,0),MATCH(INICIO!$C$78,$H219:$M219,0)),0),IF($Q$2=4,IFERROR(INDEX($S220:$X230,MATCH(H248,$R220:$R230,0),MATCH(INICIO!$C$78,$S219:$X219,0)),0),IFERROR(INDEX($H230:$M238,MATCH(H248,$G230:$G238,0),MATCH(INICIO!$C$78,$H229:$M229,0)),0)))</f>
        <v>0</v>
      </c>
      <c r="J248" s="105">
        <f t="shared" si="154"/>
        <v>0</v>
      </c>
      <c r="K248" s="108">
        <f>IF($Q$2=2,IFERROR(INDEX($H220:$M226,MATCH(J248,$G220:$G226,0),MATCH(INICIO!$C$78,$H219:$M219,0)),0),IF($Q$2=4,IFERROR(INDEX($S220:$X230,MATCH(J248,$R220:$R230,0),MATCH(INICIO!$C$78,$S219:$X219,0)),0),IFERROR(INDEX($H230:$M238,MATCH(J248,$G230:$G238,0),MATCH(INICIO!$C$78,$H229:$M229,0)),0)))</f>
        <v>0</v>
      </c>
      <c r="L248" s="105">
        <f t="shared" si="155"/>
        <v>0</v>
      </c>
      <c r="M248" s="108">
        <f>IF($Q$2=2,IFERROR(INDEX($H220:$M226,MATCH(L248,$G220:$G226,0),MATCH(INICIO!$C$78,$H219:$M219,0)),0),IF($Q$2=4,IFERROR(INDEX($S220:$X230,MATCH(L248,$R220:$R230,0),MATCH(INICIO!$C$78,$S219:$X219,0)),0),IFERROR(INDEX($H230:$M238,MATCH(L248,$G230:$G238,0),MATCH(INICIO!$C$78,$H229:$M229,0)),0)))</f>
        <v>0</v>
      </c>
    </row>
    <row r="249" spans="1:22" outlineLevel="1" x14ac:dyDescent="0.25">
      <c r="B249" s="105">
        <f t="shared" si="150"/>
        <v>4</v>
      </c>
      <c r="C249" s="108">
        <f>IF($Q$2=2,IFERROR(INDEX($H220:$M226,MATCH(B249,$G220:$G226,0),MATCH(INICIO!$C$78,$H219:$M219,0)),0),IF($Q$2=4,IFERROR(INDEX($S220:$X230,MATCH(B249,$R220:$R230,0),MATCH(INICIO!$C$78,$S219:$X219,0)),0),IFERROR(INDEX($H230:$M238,MATCH(B249,$G230:$G238,0),MATCH(INICIO!$C$78,$H229:$M229,0)),0)))</f>
        <v>0</v>
      </c>
      <c r="D249" s="105">
        <f t="shared" si="151"/>
        <v>0</v>
      </c>
      <c r="E249" s="108">
        <f>IF($Q$2=2,IFERROR(INDEX($H220:$M226,MATCH(D249,$G220:$G226,0),MATCH(INICIO!$C$78,$H219:$M219,0)),0),IF($Q$2=4,IFERROR(INDEX($S220:$X230,MATCH(D249,$R220:$R230,0),MATCH(INICIO!$C$78,$S219:$X219,0)),0),IFERROR(INDEX($H230:$M238,MATCH(D249,$G230:$G238,0),MATCH(INICIO!$C$78,$H229:$M229,0)),0)))</f>
        <v>0</v>
      </c>
      <c r="F249" s="105">
        <f t="shared" si="152"/>
        <v>0</v>
      </c>
      <c r="G249" s="108">
        <f>IF($Q$2=2,IFERROR(INDEX($H220:$M226,MATCH(F249,$G220:$G226,0),MATCH(INICIO!$C$78,$H219:$M219,0)),0),IF($Q$2=4,IFERROR(INDEX($S220:$X230,MATCH(F249,$R220:$R230,0),MATCH(INICIO!$C$78,$S219:$X219,0)),0),IFERROR(INDEX($H230:$M238,MATCH(F249,$G230:$G238,0),MATCH(INICIO!$C$78,$H229:$M229,0)),0)))</f>
        <v>0</v>
      </c>
      <c r="H249" s="105">
        <f t="shared" si="153"/>
        <v>0</v>
      </c>
      <c r="I249" s="108">
        <f>IF($Q$2=2,IFERROR(INDEX($H220:$M226,MATCH(H249,$G220:$G226,0),MATCH(INICIO!$C$78,$H219:$M219,0)),0),IF($Q$2=4,IFERROR(INDEX($S220:$X230,MATCH(H249,$R220:$R230,0),MATCH(INICIO!$C$78,$S219:$X219,0)),0),IFERROR(INDEX($H230:$M238,MATCH(H249,$G230:$G238,0),MATCH(INICIO!$C$78,$H229:$M229,0)),0)))</f>
        <v>0</v>
      </c>
      <c r="J249" s="105">
        <f t="shared" si="154"/>
        <v>0</v>
      </c>
      <c r="K249" s="108">
        <f>IF($Q$2=2,IFERROR(INDEX($H220:$M226,MATCH(J249,$G220:$G226,0),MATCH(INICIO!$C$78,$H219:$M219,0)),0),IF($Q$2=4,IFERROR(INDEX($S220:$X230,MATCH(J249,$R220:$R230,0),MATCH(INICIO!$C$78,$S219:$X219,0)),0),IFERROR(INDEX($H230:$M238,MATCH(J249,$G230:$G238,0),MATCH(INICIO!$C$78,$H229:$M229,0)),0)))</f>
        <v>0</v>
      </c>
      <c r="L249" s="105">
        <f t="shared" si="155"/>
        <v>0</v>
      </c>
      <c r="M249" s="108">
        <f>IF($Q$2=2,IFERROR(INDEX($H220:$M226,MATCH(L249,$G220:$G226,0),MATCH(INICIO!$C$78,$H219:$M219,0)),0),IF($Q$2=4,IFERROR(INDEX($S220:$X230,MATCH(L249,$R220:$R230,0),MATCH(INICIO!$C$78,$S219:$X219,0)),0),IFERROR(INDEX($H230:$M238,MATCH(L249,$G230:$G238,0),MATCH(INICIO!$C$78,$H229:$M229,0)),0)))</f>
        <v>0</v>
      </c>
    </row>
    <row r="250" spans="1:22" outlineLevel="1" x14ac:dyDescent="0.25">
      <c r="B250" s="105">
        <f t="shared" si="150"/>
        <v>1</v>
      </c>
      <c r="C250" s="108">
        <f>IF($Q$2=2,IFERROR(INDEX($H220:$M226,MATCH(B250,$G220:$G226,0),MATCH(INICIO!$C$78,$H219:$M219,0)),0),IF($Q$2=4,IFERROR(INDEX($S220:$X230,MATCH(B250,$R220:$R230,0),MATCH(INICIO!$C$78,$S219:$X219,0)),0),IFERROR(INDEX($H230:$M238,MATCH(B250,$G230:$G238,0),MATCH(INICIO!$C$78,$H229:$M229,0)),0)))</f>
        <v>-3312791.666666666</v>
      </c>
      <c r="D250" s="105">
        <f t="shared" si="151"/>
        <v>0</v>
      </c>
      <c r="E250" s="108">
        <f>IF($Q$2=2,IFERROR(INDEX($H220:$M226,MATCH(D250,$G220:$G226,0),MATCH(INICIO!$C$78,$H219:$M219,0)),0),IF($Q$2=4,IFERROR(INDEX($S220:$X230,MATCH(D250,$R220:$R230,0),MATCH(INICIO!$C$78,$S219:$X219,0)),0),IFERROR(INDEX($H230:$M238,MATCH(D250,$G230:$G238,0),MATCH(INICIO!$C$78,$H229:$M229,0)),0)))</f>
        <v>0</v>
      </c>
      <c r="F250" s="105">
        <f t="shared" si="152"/>
        <v>0</v>
      </c>
      <c r="G250" s="108">
        <f>IF($Q$2=2,IFERROR(INDEX($H220:$M226,MATCH(F250,$G220:$G226,0),MATCH(INICIO!$C$78,$H219:$M219,0)),0),IF($Q$2=4,IFERROR(INDEX($S220:$X230,MATCH(F250,$R220:$R230,0),MATCH(INICIO!$C$78,$S219:$X219,0)),0),IFERROR(INDEX($H230:$M238,MATCH(F250,$G230:$G238,0),MATCH(INICIO!$C$78,$H229:$M229,0)),0)))</f>
        <v>0</v>
      </c>
      <c r="H250" s="105">
        <f t="shared" si="153"/>
        <v>0</v>
      </c>
      <c r="I250" s="108">
        <f>IF($Q$2=2,IFERROR(INDEX($H220:$M226,MATCH(H250,$G220:$G226,0),MATCH(INICIO!$C$78,$H219:$M219,0)),0),IF($Q$2=4,IFERROR(INDEX($S220:$X230,MATCH(H250,$R220:$R230,0),MATCH(INICIO!$C$78,$S219:$X219,0)),0),IFERROR(INDEX($H230:$M238,MATCH(H250,$G230:$G238,0),MATCH(INICIO!$C$78,$H229:$M229,0)),0)))</f>
        <v>0</v>
      </c>
      <c r="J250" s="105">
        <f t="shared" si="154"/>
        <v>0</v>
      </c>
      <c r="K250" s="108">
        <f>IF($Q$2=2,IFERROR(INDEX($H220:$M226,MATCH(J250,$G220:$G226,0),MATCH(INICIO!$C$78,$H219:$M219,0)),0),IF($Q$2=4,IFERROR(INDEX($S220:$X230,MATCH(J250,$R220:$R230,0),MATCH(INICIO!$C$78,$S219:$X219,0)),0),IFERROR(INDEX($H230:$M238,MATCH(J250,$G230:$G238,0),MATCH(INICIO!$C$78,$H229:$M229,0)),0)))</f>
        <v>0</v>
      </c>
      <c r="L250" s="105">
        <f t="shared" si="155"/>
        <v>0</v>
      </c>
      <c r="M250" s="108">
        <f>IF($Q$2=2,IFERROR(INDEX($H220:$M226,MATCH(L250,$G220:$G226,0),MATCH(INICIO!$C$78,$H219:$M219,0)),0),IF($Q$2=4,IFERROR(INDEX($S220:$X230,MATCH(L250,$R220:$R230,0),MATCH(INICIO!$C$78,$S219:$X219,0)),0),IFERROR(INDEX($H230:$M238,MATCH(L250,$G230:$G238,0),MATCH(INICIO!$C$78,$H229:$M229,0)),0)))</f>
        <v>0</v>
      </c>
    </row>
    <row r="251" spans="1:22" outlineLevel="1" x14ac:dyDescent="0.25">
      <c r="B251" s="105">
        <f t="shared" si="150"/>
        <v>5</v>
      </c>
      <c r="C251" s="108">
        <f>IF($Q$2=2,IFERROR(INDEX($H220:$M226,MATCH(B251,$G220:$G226,0),MATCH(INICIO!$C$78,$H219:$M219,0)),0),IF($Q$2=4,IFERROR(INDEX($S220:$X230,MATCH(B251,$R220:$R230,0),MATCH(INICIO!$C$78,$S219:$X219,0)),0),IFERROR(INDEX($H230:$M238,MATCH(B251,$G230:$G238,0),MATCH(INICIO!$C$78,$H229:$M229,0)),0)))</f>
        <v>0</v>
      </c>
      <c r="D251" s="105">
        <f t="shared" si="151"/>
        <v>0</v>
      </c>
      <c r="E251" s="108">
        <f>IF($Q$2=2,IFERROR(INDEX($H220:$M226,MATCH(D251,$G220:$G226,0),MATCH(INICIO!$C$78,$H219:$M219,0)),0),IF($Q$2=4,IFERROR(INDEX($S220:$X230,MATCH(D251,$R220:$R230,0),MATCH(INICIO!$C$78,$S219:$X219,0)),0),IFERROR(INDEX($H230:$M238,MATCH(D251,$G230:$G238,0),MATCH(INICIO!$C$78,$H229:$M229,0)),0)))</f>
        <v>0</v>
      </c>
      <c r="F251" s="105">
        <f t="shared" si="152"/>
        <v>0</v>
      </c>
      <c r="G251" s="108">
        <f>IF($Q$2=2,IFERROR(INDEX($H220:$M226,MATCH(F251,$G220:$G226,0),MATCH(INICIO!$C$78,$H219:$M219,0)),0),IF($Q$2=4,IFERROR(INDEX($S220:$X230,MATCH(F251,$R220:$R230,0),MATCH(INICIO!$C$78,$S219:$X219,0)),0),IFERROR(INDEX($H230:$M238,MATCH(F251,$G230:$G238,0),MATCH(INICIO!$C$78,$H229:$M229,0)),0)))</f>
        <v>0</v>
      </c>
      <c r="H251" s="105">
        <f t="shared" si="153"/>
        <v>0</v>
      </c>
      <c r="I251" s="108">
        <f>IF($Q$2=2,IFERROR(INDEX($H220:$M226,MATCH(H251,$G220:$G226,0),MATCH(INICIO!$C$78,$H219:$M219,0)),0),IF($Q$2=4,IFERROR(INDEX($S220:$X230,MATCH(H251,$R220:$R230,0),MATCH(INICIO!$C$78,$S219:$X219,0)),0),IFERROR(INDEX($H230:$M238,MATCH(H251,$G230:$G238,0),MATCH(INICIO!$C$78,$H229:$M229,0)),0)))</f>
        <v>0</v>
      </c>
      <c r="J251" s="105">
        <f t="shared" si="154"/>
        <v>0</v>
      </c>
      <c r="K251" s="108">
        <f>IF($Q$2=2,IFERROR(INDEX($H220:$M226,MATCH(J251,$G220:$G226,0),MATCH(INICIO!$C$78,$H219:$M219,0)),0),IF($Q$2=4,IFERROR(INDEX($S220:$X230,MATCH(J251,$R220:$R230,0),MATCH(INICIO!$C$78,$S219:$X219,0)),0),IFERROR(INDEX($H230:$M238,MATCH(J251,$G230:$G238,0),MATCH(INICIO!$C$78,$H229:$M229,0)),0)))</f>
        <v>0</v>
      </c>
      <c r="L251" s="105">
        <f t="shared" si="155"/>
        <v>0</v>
      </c>
      <c r="M251" s="108">
        <f>IF($Q$2=2,IFERROR(INDEX($H220:$M226,MATCH(L251,$G220:$G226,0),MATCH(INICIO!$C$78,$H219:$M219,0)),0),IF($Q$2=4,IFERROR(INDEX($S220:$X230,MATCH(L251,$R220:$R230,0),MATCH(INICIO!$C$78,$S219:$X219,0)),0),IFERROR(INDEX($H230:$M238,MATCH(L251,$G230:$G238,0),MATCH(INICIO!$C$78,$H229:$M229,0)),0)))</f>
        <v>0</v>
      </c>
    </row>
    <row r="252" spans="1:22" outlineLevel="1" x14ac:dyDescent="0.25">
      <c r="B252" s="105">
        <f t="shared" si="150"/>
        <v>6</v>
      </c>
      <c r="C252" s="108">
        <f>IF($Q$2=2,IFERROR(INDEX($H220:$M226,MATCH(B252,$G220:$G226,0),MATCH(INICIO!$C$78,$H219:$M219,0)),0),IF($Q$2=4,IFERROR(INDEX($S220:$X230,MATCH(B252,$R220:$R230,0),MATCH(INICIO!$C$78,$S219:$X219,0)),0),IFERROR(INDEX($H230:$M238,MATCH(B252,$G230:$G238,0),MATCH(INICIO!$C$78,$H229:$M229,0)),0)))</f>
        <v>0</v>
      </c>
      <c r="D252" s="105">
        <f t="shared" si="151"/>
        <v>0</v>
      </c>
      <c r="E252" s="108">
        <f>IF($Q$2=2,IFERROR(INDEX($H220:$M226,MATCH(D252,$G220:$G226,0),MATCH(INICIO!$C$78,$H219:$M219,0)),0),IF($Q$2=4,IFERROR(INDEX($S220:$X230,MATCH(D252,$R220:$R230,0),MATCH(INICIO!$C$78,$S219:$X219,0)),0),IFERROR(INDEX($H230:$M238,MATCH(D252,$G230:$G238,0),MATCH(INICIO!$C$78,$H229:$M229,0)),0)))</f>
        <v>0</v>
      </c>
      <c r="F252" s="105">
        <f t="shared" si="152"/>
        <v>0</v>
      </c>
      <c r="G252" s="108">
        <f>IF($Q$2=2,IFERROR(INDEX($H220:$M226,MATCH(F252,$G220:$G226,0),MATCH(INICIO!$C$78,$H219:$M219,0)),0),IF($Q$2=4,IFERROR(INDEX($S220:$X230,MATCH(F252,$R220:$R230,0),MATCH(INICIO!$C$78,$S219:$X219,0)),0),IFERROR(INDEX($H230:$M238,MATCH(F252,$G230:$G238,0),MATCH(INICIO!$C$78,$H229:$M229,0)),0)))</f>
        <v>0</v>
      </c>
      <c r="H252" s="105">
        <f t="shared" si="153"/>
        <v>0</v>
      </c>
      <c r="I252" s="108">
        <f>IF($Q$2=2,IFERROR(INDEX($H220:$M226,MATCH(H252,$G220:$G226,0),MATCH(INICIO!$C$78,$H219:$M219,0)),0),IF($Q$2=4,IFERROR(INDEX($S220:$X230,MATCH(H252,$R220:$R230,0),MATCH(INICIO!$C$78,$S219:$X219,0)),0),IFERROR(INDEX($H230:$M238,MATCH(H252,$G230:$G238,0),MATCH(INICIO!$C$78,$H229:$M229,0)),0)))</f>
        <v>0</v>
      </c>
      <c r="J252" s="105">
        <f t="shared" si="154"/>
        <v>0</v>
      </c>
      <c r="K252" s="108">
        <f>IF($Q$2=2,IFERROR(INDEX($H220:$M226,MATCH(J252,$G220:$G226,0),MATCH(INICIO!$C$78,$H219:$M219,0)),0),IF($Q$2=4,IFERROR(INDEX($S220:$X230,MATCH(J252,$R220:$R230,0),MATCH(INICIO!$C$78,$S219:$X219,0)),0),IFERROR(INDEX($H230:$M238,MATCH(J252,$G230:$G238,0),MATCH(INICIO!$C$78,$H229:$M229,0)),0)))</f>
        <v>0</v>
      </c>
      <c r="L252" s="105">
        <f t="shared" si="155"/>
        <v>0</v>
      </c>
      <c r="M252" s="108">
        <f>IF($Q$2=2,IFERROR(INDEX($H220:$M226,MATCH(L252,$G220:$G226,0),MATCH(INICIO!$C$78,$H219:$M219,0)),0),IF($Q$2=4,IFERROR(INDEX($S220:$X230,MATCH(L252,$R220:$R230,0),MATCH(INICIO!$C$78,$S219:$X219,0)),0),IFERROR(INDEX($H230:$M238,MATCH(L252,$G230:$G238,0),MATCH(INICIO!$C$78,$H229:$M229,0)),0)))</f>
        <v>0</v>
      </c>
    </row>
    <row r="253" spans="1:22" outlineLevel="1" x14ac:dyDescent="0.25">
      <c r="B253" s="105">
        <f t="shared" si="150"/>
        <v>2</v>
      </c>
      <c r="C253" s="108">
        <f>IF($Q$2=2,IFERROR(INDEX($H220:$M226,MATCH(B253,$G220:$G226,0),MATCH(INICIO!$C$78,$H219:$M219,0)),0),IF($Q$2=4,IFERROR(INDEX($S220:$X230,MATCH(B253,$R220:$R230,0),MATCH(INICIO!$C$78,$S219:$X219,0)),0),IFERROR(INDEX($H230:$M238,MATCH(B253,$G230:$G238,0),MATCH(INICIO!$C$78,$H229:$M229,0)),0)))</f>
        <v>3312791.666666667</v>
      </c>
      <c r="D253" s="105">
        <f t="shared" si="151"/>
        <v>0</v>
      </c>
      <c r="E253" s="108">
        <f>IF($Q$2=2,IFERROR(INDEX($H220:$M226,MATCH(D253,$G220:$G226,0),MATCH(INICIO!$C$78,$H219:$M219,0)),0),IF($Q$2=4,IFERROR(INDEX($S220:$X230,MATCH(D253,$R220:$R230,0),MATCH(INICIO!$C$78,$S219:$X219,0)),0),IFERROR(INDEX($H230:$M238,MATCH(D253,$G230:$G238,0),MATCH(INICIO!$C$78,$H229:$M229,0)),0)))</f>
        <v>0</v>
      </c>
      <c r="F253" s="105">
        <f t="shared" si="152"/>
        <v>0</v>
      </c>
      <c r="G253" s="108">
        <f>IF($Q$2=2,IFERROR(INDEX($H220:$M226,MATCH(F253,$G220:$G226,0),MATCH(INICIO!$C$78,$H219:$M219,0)),0),IF($Q$2=4,IFERROR(INDEX($S220:$X230,MATCH(F253,$R220:$R230,0),MATCH(INICIO!$C$78,$S219:$X219,0)),0),IFERROR(INDEX($H230:$M238,MATCH(F253,$G230:$G238,0),MATCH(INICIO!$C$78,$H229:$M229,0)),0)))</f>
        <v>0</v>
      </c>
      <c r="H253" s="105">
        <f t="shared" si="153"/>
        <v>0</v>
      </c>
      <c r="I253" s="108">
        <f>IF($Q$2=2,IFERROR(INDEX($H220:$M226,MATCH(H253,$G220:$G226,0),MATCH(INICIO!$C$78,$H219:$M219,0)),0),IF($Q$2=4,IFERROR(INDEX($S220:$X230,MATCH(H253,$R220:$R230,0),MATCH(INICIO!$C$78,$S219:$X219,0)),0),IFERROR(INDEX($H230:$M238,MATCH(H253,$G230:$G238,0),MATCH(INICIO!$C$78,$H229:$M229,0)),0)))</f>
        <v>0</v>
      </c>
      <c r="J253" s="105">
        <f t="shared" si="154"/>
        <v>0</v>
      </c>
      <c r="K253" s="108">
        <f>IF($Q$2=2,IFERROR(INDEX($H220:$M226,MATCH(J253,$G220:$G226,0),MATCH(INICIO!$C$78,$H219:$M219,0)),0),IF($Q$2=4,IFERROR(INDEX($S220:$X230,MATCH(J253,$R220:$R230,0),MATCH(INICIO!$C$78,$S219:$X219,0)),0),IFERROR(INDEX($H230:$M238,MATCH(J253,$G230:$G238,0),MATCH(INICIO!$C$78,$H229:$M229,0)),0)))</f>
        <v>0</v>
      </c>
      <c r="L253" s="105">
        <f t="shared" si="155"/>
        <v>0</v>
      </c>
      <c r="M253" s="108">
        <f>IF($Q$2=2,IFERROR(INDEX($H220:$M226,MATCH(L253,$G220:$G226,0),MATCH(INICIO!$C$78,$H219:$M219,0)),0),IF($Q$2=4,IFERROR(INDEX($S220:$X230,MATCH(L253,$R220:$R230,0),MATCH(INICIO!$C$78,$S219:$X219,0)),0),IFERROR(INDEX($H230:$M238,MATCH(L253,$G230:$G238,0),MATCH(INICIO!$C$78,$H229:$M229,0)),0)))</f>
        <v>0</v>
      </c>
    </row>
    <row r="254" spans="1:22" outlineLevel="1" x14ac:dyDescent="0.25"/>
    <row r="255" spans="1:22" s="119" customFormat="1" outlineLevel="1" x14ac:dyDescent="0.25">
      <c r="A255" s="118" t="s">
        <v>43</v>
      </c>
    </row>
    <row r="256" spans="1:22" outlineLevel="1" x14ac:dyDescent="0.25">
      <c r="C256" s="121">
        <f t="shared" ref="C256:H256" si="156">E2</f>
        <v>1</v>
      </c>
      <c r="D256" s="121">
        <f t="shared" si="156"/>
        <v>2</v>
      </c>
      <c r="E256" s="121">
        <f t="shared" si="156"/>
        <v>3</v>
      </c>
      <c r="F256" s="121">
        <f t="shared" si="156"/>
        <v>4</v>
      </c>
      <c r="G256" s="121">
        <f t="shared" si="156"/>
        <v>5</v>
      </c>
      <c r="H256" s="121">
        <f t="shared" si="156"/>
        <v>6</v>
      </c>
      <c r="I256" s="121"/>
      <c r="J256" s="121"/>
      <c r="K256" s="121"/>
    </row>
    <row r="257" spans="1:93" outlineLevel="1" x14ac:dyDescent="0.25">
      <c r="B257" s="122" t="s">
        <v>44</v>
      </c>
      <c r="C257" s="123">
        <f t="array" ref="C257:C262">MMULT(MMULT(C$10:H$15,$BA$10:$BF$15),C248:C253)+MMULT(MINVERSE(TRANSPOSE($BA$10:$BF$15)),C208:C213)</f>
        <v>0</v>
      </c>
      <c r="D257" s="123">
        <f t="array" ref="D257:D262">MMULT(MMULT(K$10:P$15,$BA$10:$BF$15),E248:E253)+MMULT(MINVERSE(TRANSPOSE($BA$10:$BF$15)),E208:E213)</f>
        <v>0</v>
      </c>
      <c r="E257" s="123">
        <f t="array" ref="E257:E262">MMULT(MMULT(S$10:X$15,$BA$10:$BF$15),G248:G253)+MMULT(MINVERSE(TRANSPOSE($BA$10:$BF$15)),G208:G213)</f>
        <v>0</v>
      </c>
      <c r="F257" s="123">
        <f t="array" ref="F257:F262">MMULT(MMULT(AA$10:AF$15,$BA$10:$BF$15),I248:I253)+MMULT(MINVERSE(TRANSPOSE($BA$10:$BF$15)),I208:I213)</f>
        <v>0</v>
      </c>
      <c r="G257" s="123">
        <f t="array" ref="G257:G262">MMULT(MMULT(AI$10:AN$15,$BA$10:$BF$15),K248:K253)+MMULT(MINVERSE(TRANSPOSE($BA$10:$BF$15)),K208:K213)</f>
        <v>0</v>
      </c>
      <c r="H257" s="123">
        <f t="array" ref="H257:H262">MMULT(MMULT(AQ$10:AV$15,$BA$10:$BF$15),M248:M253)+MMULT(MINVERSE(TRANSPOSE($BA$10:$BF$15)),M208:M213)</f>
        <v>0</v>
      </c>
      <c r="I257" s="123"/>
      <c r="J257" s="123"/>
      <c r="K257" s="123"/>
      <c r="L257" s="124"/>
      <c r="N257" s="124"/>
      <c r="P257" s="124"/>
    </row>
    <row r="258" spans="1:93" outlineLevel="1" x14ac:dyDescent="0.25">
      <c r="B258" s="122" t="s">
        <v>45</v>
      </c>
      <c r="C258" s="123">
        <v>0</v>
      </c>
      <c r="D258" s="123">
        <v>0</v>
      </c>
      <c r="E258" s="123">
        <v>0</v>
      </c>
      <c r="F258" s="123">
        <v>0</v>
      </c>
      <c r="G258" s="123">
        <v>0</v>
      </c>
      <c r="H258" s="123">
        <v>0</v>
      </c>
      <c r="I258" s="123"/>
      <c r="J258" s="123"/>
      <c r="K258" s="123"/>
      <c r="L258" s="124"/>
      <c r="N258" s="124"/>
      <c r="P258" s="124"/>
    </row>
    <row r="259" spans="1:93" outlineLevel="1" x14ac:dyDescent="0.25">
      <c r="B259" s="122" t="s">
        <v>46</v>
      </c>
      <c r="C259" s="123">
        <v>21500.000000000004</v>
      </c>
      <c r="D259" s="123">
        <v>0</v>
      </c>
      <c r="E259" s="123">
        <v>0</v>
      </c>
      <c r="F259" s="123">
        <v>0</v>
      </c>
      <c r="G259" s="123">
        <v>0</v>
      </c>
      <c r="H259" s="123">
        <v>0</v>
      </c>
      <c r="I259" s="123"/>
      <c r="J259" s="123"/>
      <c r="K259" s="123"/>
      <c r="L259" s="124"/>
      <c r="N259" s="124"/>
      <c r="P259" s="124"/>
    </row>
    <row r="260" spans="1:93" outlineLevel="1" x14ac:dyDescent="0.25">
      <c r="B260" s="122" t="s">
        <v>47</v>
      </c>
      <c r="C260" s="123">
        <v>5.8207660913467407E-11</v>
      </c>
      <c r="D260" s="123">
        <v>0</v>
      </c>
      <c r="E260" s="123">
        <v>0</v>
      </c>
      <c r="F260" s="123">
        <v>0</v>
      </c>
      <c r="G260" s="123">
        <v>0</v>
      </c>
      <c r="H260" s="123">
        <v>0</v>
      </c>
      <c r="I260" s="123"/>
      <c r="J260" s="123"/>
      <c r="K260" s="123"/>
      <c r="L260" s="124"/>
      <c r="N260" s="124"/>
      <c r="P260" s="124"/>
    </row>
    <row r="261" spans="1:93" outlineLevel="1" x14ac:dyDescent="0.25">
      <c r="B261" s="122" t="s">
        <v>48</v>
      </c>
      <c r="C261" s="123">
        <v>21499.999999999996</v>
      </c>
      <c r="D261" s="123">
        <v>0</v>
      </c>
      <c r="E261" s="123">
        <v>0</v>
      </c>
      <c r="F261" s="123">
        <v>0</v>
      </c>
      <c r="G261" s="123">
        <v>0</v>
      </c>
      <c r="H261" s="123">
        <v>0</v>
      </c>
      <c r="I261" s="123"/>
      <c r="J261" s="123"/>
      <c r="K261" s="123"/>
      <c r="L261" s="124"/>
      <c r="N261" s="124"/>
      <c r="P261" s="124"/>
    </row>
    <row r="262" spans="1:93" outlineLevel="1" x14ac:dyDescent="0.25">
      <c r="B262" s="122" t="s">
        <v>49</v>
      </c>
      <c r="C262" s="123">
        <v>2.9103830456733704E-11</v>
      </c>
      <c r="D262" s="123">
        <v>0</v>
      </c>
      <c r="E262" s="123">
        <v>0</v>
      </c>
      <c r="F262" s="123">
        <v>0</v>
      </c>
      <c r="G262" s="123">
        <v>0</v>
      </c>
      <c r="H262" s="123">
        <v>0</v>
      </c>
      <c r="I262" s="123"/>
      <c r="J262" s="123"/>
      <c r="K262" s="123"/>
      <c r="L262" s="124"/>
      <c r="N262" s="124"/>
      <c r="P262" s="124"/>
    </row>
    <row r="263" spans="1:93" ht="15.75" outlineLevel="1" thickBot="1" x14ac:dyDescent="0.3"/>
    <row r="264" spans="1:93" outlineLevel="1" x14ac:dyDescent="0.25">
      <c r="C264" s="318" t="s">
        <v>50</v>
      </c>
      <c r="D264" s="319"/>
      <c r="E264" s="319"/>
      <c r="F264" s="319"/>
      <c r="G264" s="319"/>
      <c r="H264" s="319"/>
      <c r="I264" s="319"/>
      <c r="J264" s="319"/>
      <c r="K264" s="319"/>
      <c r="L264" s="319"/>
      <c r="M264" s="320"/>
      <c r="N264" s="321" t="s">
        <v>51</v>
      </c>
      <c r="O264" s="322"/>
      <c r="P264" s="322"/>
      <c r="Q264" s="322"/>
      <c r="R264" s="322"/>
      <c r="S264" s="322"/>
      <c r="T264" s="322"/>
      <c r="U264" s="322"/>
      <c r="V264" s="322"/>
      <c r="W264" s="323"/>
      <c r="X264" s="321" t="s">
        <v>52</v>
      </c>
      <c r="Y264" s="322"/>
      <c r="Z264" s="322"/>
      <c r="AA264" s="322"/>
      <c r="AB264" s="322"/>
      <c r="AC264" s="322"/>
      <c r="AD264" s="322"/>
      <c r="AE264" s="322"/>
      <c r="AF264" s="322"/>
      <c r="AG264" s="323"/>
      <c r="AH264" s="321" t="s">
        <v>53</v>
      </c>
      <c r="AI264" s="322"/>
      <c r="AJ264" s="322"/>
      <c r="AK264" s="322"/>
      <c r="AL264" s="322"/>
      <c r="AM264" s="322"/>
      <c r="AN264" s="322"/>
      <c r="AO264" s="322"/>
      <c r="AP264" s="322"/>
      <c r="AQ264" s="323"/>
      <c r="AR264" s="321" t="s">
        <v>54</v>
      </c>
      <c r="AS264" s="322"/>
      <c r="AT264" s="322"/>
      <c r="AU264" s="322"/>
      <c r="AV264" s="322"/>
      <c r="AW264" s="322"/>
      <c r="AX264" s="322"/>
      <c r="AY264" s="322"/>
      <c r="AZ264" s="322"/>
      <c r="BA264" s="323"/>
      <c r="BB264" s="321" t="s">
        <v>55</v>
      </c>
      <c r="BC264" s="322"/>
      <c r="BD264" s="322"/>
      <c r="BE264" s="322"/>
      <c r="BF264" s="322"/>
      <c r="BG264" s="322"/>
      <c r="BH264" s="322"/>
      <c r="BI264" s="322"/>
      <c r="BJ264" s="322"/>
      <c r="BK264" s="323"/>
    </row>
    <row r="265" spans="1:93" outlineLevel="1" x14ac:dyDescent="0.25">
      <c r="A265" s="328" t="s">
        <v>56</v>
      </c>
      <c r="B265" s="329"/>
      <c r="C265" s="126">
        <v>0</v>
      </c>
      <c r="D265" s="127">
        <v>1</v>
      </c>
      <c r="E265" s="127">
        <v>2</v>
      </c>
      <c r="F265" s="127">
        <v>3</v>
      </c>
      <c r="G265" s="127">
        <v>4</v>
      </c>
      <c r="H265" s="127">
        <v>5</v>
      </c>
      <c r="I265" s="127">
        <v>6</v>
      </c>
      <c r="J265" s="127">
        <v>7</v>
      </c>
      <c r="K265" s="127">
        <v>8</v>
      </c>
      <c r="L265" s="127">
        <v>9</v>
      </c>
      <c r="M265" s="128">
        <v>10</v>
      </c>
      <c r="N265" s="126">
        <v>11</v>
      </c>
      <c r="O265" s="127">
        <v>12</v>
      </c>
      <c r="P265" s="127">
        <v>13</v>
      </c>
      <c r="Q265" s="127">
        <v>14</v>
      </c>
      <c r="R265" s="127">
        <v>15</v>
      </c>
      <c r="S265" s="127">
        <v>16</v>
      </c>
      <c r="T265" s="127">
        <v>17</v>
      </c>
      <c r="U265" s="127">
        <v>18</v>
      </c>
      <c r="V265" s="127">
        <v>19</v>
      </c>
      <c r="W265" s="128">
        <v>20</v>
      </c>
      <c r="X265" s="126">
        <v>21</v>
      </c>
      <c r="Y265" s="127">
        <v>22</v>
      </c>
      <c r="Z265" s="127">
        <v>23</v>
      </c>
      <c r="AA265" s="127">
        <v>24</v>
      </c>
      <c r="AB265" s="127">
        <v>25</v>
      </c>
      <c r="AC265" s="127">
        <v>26</v>
      </c>
      <c r="AD265" s="127">
        <v>27</v>
      </c>
      <c r="AE265" s="127">
        <v>28</v>
      </c>
      <c r="AF265" s="127">
        <v>29</v>
      </c>
      <c r="AG265" s="128">
        <v>30</v>
      </c>
      <c r="AH265" s="126">
        <v>31</v>
      </c>
      <c r="AI265" s="127">
        <v>32</v>
      </c>
      <c r="AJ265" s="127">
        <v>33</v>
      </c>
      <c r="AK265" s="127">
        <v>34</v>
      </c>
      <c r="AL265" s="127">
        <v>35</v>
      </c>
      <c r="AM265" s="127">
        <v>36</v>
      </c>
      <c r="AN265" s="127">
        <v>37</v>
      </c>
      <c r="AO265" s="127">
        <v>38</v>
      </c>
      <c r="AP265" s="127">
        <v>39</v>
      </c>
      <c r="AQ265" s="128">
        <v>40</v>
      </c>
      <c r="AR265" s="126">
        <v>41</v>
      </c>
      <c r="AS265" s="127">
        <v>42</v>
      </c>
      <c r="AT265" s="127">
        <v>43</v>
      </c>
      <c r="AU265" s="127">
        <v>44</v>
      </c>
      <c r="AV265" s="127">
        <v>45</v>
      </c>
      <c r="AW265" s="127">
        <v>46</v>
      </c>
      <c r="AX265" s="127">
        <v>47</v>
      </c>
      <c r="AY265" s="127">
        <v>48</v>
      </c>
      <c r="AZ265" s="127">
        <v>49</v>
      </c>
      <c r="BA265" s="128">
        <v>50</v>
      </c>
      <c r="BB265" s="126">
        <v>51</v>
      </c>
      <c r="BC265" s="127">
        <v>52</v>
      </c>
      <c r="BD265" s="127">
        <v>53</v>
      </c>
      <c r="BE265" s="127">
        <v>54</v>
      </c>
      <c r="BF265" s="127">
        <v>55</v>
      </c>
      <c r="BG265" s="127">
        <v>56</v>
      </c>
      <c r="BH265" s="127">
        <v>57</v>
      </c>
      <c r="BI265" s="127">
        <v>58</v>
      </c>
      <c r="BJ265" s="127">
        <v>59</v>
      </c>
      <c r="BK265" s="128">
        <v>60</v>
      </c>
    </row>
    <row r="266" spans="1:93" s="2" customFormat="1" ht="15" customHeight="1" outlineLevel="1" x14ac:dyDescent="0.25">
      <c r="A266" s="328" t="s">
        <v>46</v>
      </c>
      <c r="B266" s="329"/>
      <c r="C266" s="129">
        <f>C259</f>
        <v>21500.000000000004</v>
      </c>
      <c r="D266" s="130">
        <f t="shared" ref="D266:M268" si="157">C266</f>
        <v>21500.000000000004</v>
      </c>
      <c r="E266" s="130">
        <f t="shared" si="157"/>
        <v>21500.000000000004</v>
      </c>
      <c r="F266" s="130">
        <f t="shared" si="157"/>
        <v>21500.000000000004</v>
      </c>
      <c r="G266" s="130">
        <f t="shared" si="157"/>
        <v>21500.000000000004</v>
      </c>
      <c r="H266" s="130">
        <f t="shared" si="157"/>
        <v>21500.000000000004</v>
      </c>
      <c r="I266" s="130">
        <f t="shared" si="157"/>
        <v>21500.000000000004</v>
      </c>
      <c r="J266" s="130">
        <f t="shared" si="157"/>
        <v>21500.000000000004</v>
      </c>
      <c r="K266" s="130">
        <f t="shared" si="157"/>
        <v>21500.000000000004</v>
      </c>
      <c r="L266" s="130">
        <f t="shared" si="157"/>
        <v>21500.000000000004</v>
      </c>
      <c r="M266" s="131">
        <f t="shared" si="157"/>
        <v>21500.000000000004</v>
      </c>
      <c r="N266" s="129">
        <f>D259</f>
        <v>0</v>
      </c>
      <c r="O266" s="130">
        <f t="shared" ref="O266:W268" si="158">N266</f>
        <v>0</v>
      </c>
      <c r="P266" s="130">
        <f t="shared" si="158"/>
        <v>0</v>
      </c>
      <c r="Q266" s="130">
        <f t="shared" si="158"/>
        <v>0</v>
      </c>
      <c r="R266" s="130">
        <f t="shared" si="158"/>
        <v>0</v>
      </c>
      <c r="S266" s="130">
        <f t="shared" si="158"/>
        <v>0</v>
      </c>
      <c r="T266" s="130">
        <f t="shared" si="158"/>
        <v>0</v>
      </c>
      <c r="U266" s="130">
        <f t="shared" si="158"/>
        <v>0</v>
      </c>
      <c r="V266" s="130">
        <f t="shared" si="158"/>
        <v>0</v>
      </c>
      <c r="W266" s="131">
        <f t="shared" si="158"/>
        <v>0</v>
      </c>
      <c r="X266" s="129">
        <f>E259</f>
        <v>0</v>
      </c>
      <c r="Y266" s="130">
        <f t="shared" ref="Y266:AG268" si="159">X266</f>
        <v>0</v>
      </c>
      <c r="Z266" s="130">
        <f t="shared" si="159"/>
        <v>0</v>
      </c>
      <c r="AA266" s="130">
        <f t="shared" si="159"/>
        <v>0</v>
      </c>
      <c r="AB266" s="130">
        <f t="shared" si="159"/>
        <v>0</v>
      </c>
      <c r="AC266" s="130">
        <f t="shared" si="159"/>
        <v>0</v>
      </c>
      <c r="AD266" s="130">
        <f t="shared" si="159"/>
        <v>0</v>
      </c>
      <c r="AE266" s="130">
        <f t="shared" si="159"/>
        <v>0</v>
      </c>
      <c r="AF266" s="130">
        <f t="shared" si="159"/>
        <v>0</v>
      </c>
      <c r="AG266" s="131">
        <f t="shared" si="159"/>
        <v>0</v>
      </c>
      <c r="AH266" s="129">
        <f>F259</f>
        <v>0</v>
      </c>
      <c r="AI266" s="130">
        <f t="shared" ref="AI266:AQ268" si="160">AH266</f>
        <v>0</v>
      </c>
      <c r="AJ266" s="130">
        <f t="shared" si="160"/>
        <v>0</v>
      </c>
      <c r="AK266" s="130">
        <f t="shared" si="160"/>
        <v>0</v>
      </c>
      <c r="AL266" s="130">
        <f t="shared" si="160"/>
        <v>0</v>
      </c>
      <c r="AM266" s="130">
        <f t="shared" si="160"/>
        <v>0</v>
      </c>
      <c r="AN266" s="130">
        <f t="shared" si="160"/>
        <v>0</v>
      </c>
      <c r="AO266" s="130">
        <f t="shared" si="160"/>
        <v>0</v>
      </c>
      <c r="AP266" s="130">
        <f t="shared" si="160"/>
        <v>0</v>
      </c>
      <c r="AQ266" s="131">
        <f t="shared" si="160"/>
        <v>0</v>
      </c>
      <c r="AR266" s="129">
        <f>G259</f>
        <v>0</v>
      </c>
      <c r="AS266" s="130">
        <f t="shared" ref="AS266:BA268" si="161">AR266</f>
        <v>0</v>
      </c>
      <c r="AT266" s="130">
        <f t="shared" si="161"/>
        <v>0</v>
      </c>
      <c r="AU266" s="130">
        <f t="shared" si="161"/>
        <v>0</v>
      </c>
      <c r="AV266" s="130">
        <f t="shared" si="161"/>
        <v>0</v>
      </c>
      <c r="AW266" s="130">
        <f t="shared" si="161"/>
        <v>0</v>
      </c>
      <c r="AX266" s="130">
        <f t="shared" si="161"/>
        <v>0</v>
      </c>
      <c r="AY266" s="130">
        <f t="shared" si="161"/>
        <v>0</v>
      </c>
      <c r="AZ266" s="130">
        <f t="shared" si="161"/>
        <v>0</v>
      </c>
      <c r="BA266" s="131">
        <f t="shared" si="161"/>
        <v>0</v>
      </c>
      <c r="BB266" s="129">
        <f>H259</f>
        <v>0</v>
      </c>
      <c r="BC266" s="130">
        <f t="shared" ref="BC266:BK268" si="162">BB266</f>
        <v>0</v>
      </c>
      <c r="BD266" s="130">
        <f t="shared" si="162"/>
        <v>0</v>
      </c>
      <c r="BE266" s="130">
        <f t="shared" si="162"/>
        <v>0</v>
      </c>
      <c r="BF266" s="130">
        <f t="shared" si="162"/>
        <v>0</v>
      </c>
      <c r="BG266" s="130">
        <f t="shared" si="162"/>
        <v>0</v>
      </c>
      <c r="BH266" s="130">
        <f t="shared" si="162"/>
        <v>0</v>
      </c>
      <c r="BI266" s="130">
        <f t="shared" si="162"/>
        <v>0</v>
      </c>
      <c r="BJ266" s="130">
        <f t="shared" si="162"/>
        <v>0</v>
      </c>
      <c r="BK266" s="131">
        <f t="shared" si="162"/>
        <v>0</v>
      </c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</row>
    <row r="267" spans="1:93" s="2" customFormat="1" ht="15" customHeight="1" outlineLevel="1" x14ac:dyDescent="0.25">
      <c r="A267" s="328" t="s">
        <v>47</v>
      </c>
      <c r="B267" s="329"/>
      <c r="C267" s="129">
        <f>C260</f>
        <v>5.8207660913467407E-11</v>
      </c>
      <c r="D267" s="130">
        <f t="shared" si="157"/>
        <v>5.8207660913467407E-11</v>
      </c>
      <c r="E267" s="130">
        <f t="shared" si="157"/>
        <v>5.8207660913467407E-11</v>
      </c>
      <c r="F267" s="130">
        <f t="shared" si="157"/>
        <v>5.8207660913467407E-11</v>
      </c>
      <c r="G267" s="130">
        <f t="shared" si="157"/>
        <v>5.8207660913467407E-11</v>
      </c>
      <c r="H267" s="130">
        <f t="shared" si="157"/>
        <v>5.8207660913467407E-11</v>
      </c>
      <c r="I267" s="130">
        <f t="shared" si="157"/>
        <v>5.8207660913467407E-11</v>
      </c>
      <c r="J267" s="130">
        <f t="shared" si="157"/>
        <v>5.8207660913467407E-11</v>
      </c>
      <c r="K267" s="130">
        <f t="shared" si="157"/>
        <v>5.8207660913467407E-11</v>
      </c>
      <c r="L267" s="130">
        <f t="shared" si="157"/>
        <v>5.8207660913467407E-11</v>
      </c>
      <c r="M267" s="131">
        <f t="shared" si="157"/>
        <v>5.8207660913467407E-11</v>
      </c>
      <c r="N267" s="129">
        <f>D260</f>
        <v>0</v>
      </c>
      <c r="O267" s="130">
        <f t="shared" si="158"/>
        <v>0</v>
      </c>
      <c r="P267" s="130">
        <f t="shared" si="158"/>
        <v>0</v>
      </c>
      <c r="Q267" s="130">
        <f t="shared" si="158"/>
        <v>0</v>
      </c>
      <c r="R267" s="130">
        <f t="shared" si="158"/>
        <v>0</v>
      </c>
      <c r="S267" s="130">
        <f t="shared" si="158"/>
        <v>0</v>
      </c>
      <c r="T267" s="130">
        <f t="shared" si="158"/>
        <v>0</v>
      </c>
      <c r="U267" s="130">
        <f t="shared" si="158"/>
        <v>0</v>
      </c>
      <c r="V267" s="130">
        <f t="shared" si="158"/>
        <v>0</v>
      </c>
      <c r="W267" s="131">
        <f t="shared" si="158"/>
        <v>0</v>
      </c>
      <c r="X267" s="129">
        <f>E260</f>
        <v>0</v>
      </c>
      <c r="Y267" s="130">
        <f t="shared" si="159"/>
        <v>0</v>
      </c>
      <c r="Z267" s="130">
        <f t="shared" si="159"/>
        <v>0</v>
      </c>
      <c r="AA267" s="130">
        <f t="shared" si="159"/>
        <v>0</v>
      </c>
      <c r="AB267" s="130">
        <f t="shared" si="159"/>
        <v>0</v>
      </c>
      <c r="AC267" s="130">
        <f t="shared" si="159"/>
        <v>0</v>
      </c>
      <c r="AD267" s="130">
        <f t="shared" si="159"/>
        <v>0</v>
      </c>
      <c r="AE267" s="130">
        <f t="shared" si="159"/>
        <v>0</v>
      </c>
      <c r="AF267" s="130">
        <f t="shared" si="159"/>
        <v>0</v>
      </c>
      <c r="AG267" s="131">
        <f t="shared" si="159"/>
        <v>0</v>
      </c>
      <c r="AH267" s="129">
        <f>F260</f>
        <v>0</v>
      </c>
      <c r="AI267" s="130">
        <f t="shared" si="160"/>
        <v>0</v>
      </c>
      <c r="AJ267" s="130">
        <f t="shared" si="160"/>
        <v>0</v>
      </c>
      <c r="AK267" s="130">
        <f t="shared" si="160"/>
        <v>0</v>
      </c>
      <c r="AL267" s="130">
        <f t="shared" si="160"/>
        <v>0</v>
      </c>
      <c r="AM267" s="130">
        <f t="shared" si="160"/>
        <v>0</v>
      </c>
      <c r="AN267" s="130">
        <f t="shared" si="160"/>
        <v>0</v>
      </c>
      <c r="AO267" s="130">
        <f t="shared" si="160"/>
        <v>0</v>
      </c>
      <c r="AP267" s="130">
        <f t="shared" si="160"/>
        <v>0</v>
      </c>
      <c r="AQ267" s="131">
        <f t="shared" si="160"/>
        <v>0</v>
      </c>
      <c r="AR267" s="129">
        <f>G260</f>
        <v>0</v>
      </c>
      <c r="AS267" s="130">
        <f t="shared" si="161"/>
        <v>0</v>
      </c>
      <c r="AT267" s="130">
        <f t="shared" si="161"/>
        <v>0</v>
      </c>
      <c r="AU267" s="130">
        <f t="shared" si="161"/>
        <v>0</v>
      </c>
      <c r="AV267" s="130">
        <f t="shared" si="161"/>
        <v>0</v>
      </c>
      <c r="AW267" s="130">
        <f t="shared" si="161"/>
        <v>0</v>
      </c>
      <c r="AX267" s="130">
        <f t="shared" si="161"/>
        <v>0</v>
      </c>
      <c r="AY267" s="130">
        <f t="shared" si="161"/>
        <v>0</v>
      </c>
      <c r="AZ267" s="130">
        <f t="shared" si="161"/>
        <v>0</v>
      </c>
      <c r="BA267" s="131">
        <f t="shared" si="161"/>
        <v>0</v>
      </c>
      <c r="BB267" s="129">
        <f>H260</f>
        <v>0</v>
      </c>
      <c r="BC267" s="130">
        <f t="shared" si="162"/>
        <v>0</v>
      </c>
      <c r="BD267" s="130">
        <f t="shared" si="162"/>
        <v>0</v>
      </c>
      <c r="BE267" s="130">
        <f t="shared" si="162"/>
        <v>0</v>
      </c>
      <c r="BF267" s="130">
        <f t="shared" si="162"/>
        <v>0</v>
      </c>
      <c r="BG267" s="130">
        <f t="shared" si="162"/>
        <v>0</v>
      </c>
      <c r="BH267" s="130">
        <f t="shared" si="162"/>
        <v>0</v>
      </c>
      <c r="BI267" s="130">
        <f t="shared" si="162"/>
        <v>0</v>
      </c>
      <c r="BJ267" s="130">
        <f t="shared" si="162"/>
        <v>0</v>
      </c>
      <c r="BK267" s="131">
        <f t="shared" si="162"/>
        <v>0</v>
      </c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</row>
    <row r="268" spans="1:93" s="2" customFormat="1" ht="15" customHeight="1" outlineLevel="1" x14ac:dyDescent="0.25">
      <c r="A268" s="328" t="s">
        <v>57</v>
      </c>
      <c r="B268" s="329"/>
      <c r="C268" s="129">
        <f>E$3</f>
        <v>43</v>
      </c>
      <c r="D268" s="130">
        <f t="shared" si="157"/>
        <v>43</v>
      </c>
      <c r="E268" s="130">
        <f t="shared" si="157"/>
        <v>43</v>
      </c>
      <c r="F268" s="130">
        <f t="shared" si="157"/>
        <v>43</v>
      </c>
      <c r="G268" s="130">
        <f t="shared" si="157"/>
        <v>43</v>
      </c>
      <c r="H268" s="130">
        <f t="shared" si="157"/>
        <v>43</v>
      </c>
      <c r="I268" s="130">
        <f t="shared" si="157"/>
        <v>43</v>
      </c>
      <c r="J268" s="130">
        <f t="shared" si="157"/>
        <v>43</v>
      </c>
      <c r="K268" s="130">
        <f t="shared" si="157"/>
        <v>43</v>
      </c>
      <c r="L268" s="130">
        <f t="shared" si="157"/>
        <v>43</v>
      </c>
      <c r="M268" s="131">
        <f t="shared" si="157"/>
        <v>43</v>
      </c>
      <c r="N268" s="129">
        <f>F$3</f>
        <v>0</v>
      </c>
      <c r="O268" s="130">
        <f t="shared" si="158"/>
        <v>0</v>
      </c>
      <c r="P268" s="130">
        <f t="shared" si="158"/>
        <v>0</v>
      </c>
      <c r="Q268" s="130">
        <f t="shared" si="158"/>
        <v>0</v>
      </c>
      <c r="R268" s="130">
        <f t="shared" si="158"/>
        <v>0</v>
      </c>
      <c r="S268" s="130">
        <f t="shared" si="158"/>
        <v>0</v>
      </c>
      <c r="T268" s="130">
        <f t="shared" si="158"/>
        <v>0</v>
      </c>
      <c r="U268" s="130">
        <f t="shared" si="158"/>
        <v>0</v>
      </c>
      <c r="V268" s="130">
        <f t="shared" si="158"/>
        <v>0</v>
      </c>
      <c r="W268" s="131">
        <f t="shared" si="158"/>
        <v>0</v>
      </c>
      <c r="X268" s="129">
        <f>G$3</f>
        <v>0</v>
      </c>
      <c r="Y268" s="130">
        <f t="shared" si="159"/>
        <v>0</v>
      </c>
      <c r="Z268" s="130">
        <f t="shared" si="159"/>
        <v>0</v>
      </c>
      <c r="AA268" s="130">
        <f t="shared" si="159"/>
        <v>0</v>
      </c>
      <c r="AB268" s="130">
        <f t="shared" si="159"/>
        <v>0</v>
      </c>
      <c r="AC268" s="130">
        <f t="shared" si="159"/>
        <v>0</v>
      </c>
      <c r="AD268" s="130">
        <f t="shared" si="159"/>
        <v>0</v>
      </c>
      <c r="AE268" s="130">
        <f t="shared" si="159"/>
        <v>0</v>
      </c>
      <c r="AF268" s="130">
        <f t="shared" si="159"/>
        <v>0</v>
      </c>
      <c r="AG268" s="131">
        <f t="shared" si="159"/>
        <v>0</v>
      </c>
      <c r="AH268" s="129">
        <f>H$3</f>
        <v>0</v>
      </c>
      <c r="AI268" s="130">
        <f t="shared" si="160"/>
        <v>0</v>
      </c>
      <c r="AJ268" s="130">
        <f t="shared" si="160"/>
        <v>0</v>
      </c>
      <c r="AK268" s="130">
        <f t="shared" si="160"/>
        <v>0</v>
      </c>
      <c r="AL268" s="130">
        <f t="shared" si="160"/>
        <v>0</v>
      </c>
      <c r="AM268" s="130">
        <f t="shared" si="160"/>
        <v>0</v>
      </c>
      <c r="AN268" s="130">
        <f t="shared" si="160"/>
        <v>0</v>
      </c>
      <c r="AO268" s="130">
        <f t="shared" si="160"/>
        <v>0</v>
      </c>
      <c r="AP268" s="130">
        <f t="shared" si="160"/>
        <v>0</v>
      </c>
      <c r="AQ268" s="131">
        <f t="shared" si="160"/>
        <v>0</v>
      </c>
      <c r="AR268" s="129">
        <f>I$3</f>
        <v>0</v>
      </c>
      <c r="AS268" s="130">
        <f t="shared" si="161"/>
        <v>0</v>
      </c>
      <c r="AT268" s="130">
        <f t="shared" si="161"/>
        <v>0</v>
      </c>
      <c r="AU268" s="130">
        <f t="shared" si="161"/>
        <v>0</v>
      </c>
      <c r="AV268" s="130">
        <f t="shared" si="161"/>
        <v>0</v>
      </c>
      <c r="AW268" s="130">
        <f t="shared" si="161"/>
        <v>0</v>
      </c>
      <c r="AX268" s="130">
        <f t="shared" si="161"/>
        <v>0</v>
      </c>
      <c r="AY268" s="130">
        <f t="shared" si="161"/>
        <v>0</v>
      </c>
      <c r="AZ268" s="130">
        <f t="shared" si="161"/>
        <v>0</v>
      </c>
      <c r="BA268" s="131">
        <f t="shared" si="161"/>
        <v>0</v>
      </c>
      <c r="BB268" s="129">
        <f>J$3</f>
        <v>0</v>
      </c>
      <c r="BC268" s="130">
        <f t="shared" si="162"/>
        <v>0</v>
      </c>
      <c r="BD268" s="130">
        <f t="shared" si="162"/>
        <v>0</v>
      </c>
      <c r="BE268" s="130">
        <f t="shared" si="162"/>
        <v>0</v>
      </c>
      <c r="BF268" s="130">
        <f t="shared" si="162"/>
        <v>0</v>
      </c>
      <c r="BG268" s="130">
        <f t="shared" si="162"/>
        <v>0</v>
      </c>
      <c r="BH268" s="130">
        <f t="shared" si="162"/>
        <v>0</v>
      </c>
      <c r="BI268" s="130">
        <f t="shared" si="162"/>
        <v>0</v>
      </c>
      <c r="BJ268" s="130">
        <f t="shared" si="162"/>
        <v>0</v>
      </c>
      <c r="BK268" s="131">
        <f t="shared" si="162"/>
        <v>0</v>
      </c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</row>
    <row r="269" spans="1:93" s="2" customFormat="1" ht="15" customHeight="1" outlineLevel="1" x14ac:dyDescent="0.25">
      <c r="A269" s="328" t="s">
        <v>58</v>
      </c>
      <c r="B269" s="329"/>
      <c r="C269" s="132">
        <f>C268/10*0</f>
        <v>0</v>
      </c>
      <c r="D269" s="133">
        <f>D268/10*1</f>
        <v>4.3</v>
      </c>
      <c r="E269" s="133">
        <f>E268/10*2</f>
        <v>8.6</v>
      </c>
      <c r="F269" s="133">
        <f>F268/10*3</f>
        <v>12.899999999999999</v>
      </c>
      <c r="G269" s="133">
        <f>G268/10*4</f>
        <v>17.2</v>
      </c>
      <c r="H269" s="133">
        <f>H268/10*5</f>
        <v>21.5</v>
      </c>
      <c r="I269" s="133">
        <f>I268/10*6</f>
        <v>25.799999999999997</v>
      </c>
      <c r="J269" s="133">
        <f>J268/10*7</f>
        <v>30.099999999999998</v>
      </c>
      <c r="K269" s="133">
        <f>K268/10*8</f>
        <v>34.4</v>
      </c>
      <c r="L269" s="134">
        <f>L268/10*9</f>
        <v>38.699999999999996</v>
      </c>
      <c r="M269" s="134">
        <f>M268/10*10</f>
        <v>43</v>
      </c>
      <c r="N269" s="133">
        <f>N268/10*1</f>
        <v>0</v>
      </c>
      <c r="O269" s="133">
        <f>O268/10*2</f>
        <v>0</v>
      </c>
      <c r="P269" s="133">
        <f>P268/10*3</f>
        <v>0</v>
      </c>
      <c r="Q269" s="133">
        <f>Q268/10*4</f>
        <v>0</v>
      </c>
      <c r="R269" s="133">
        <f>R268/10*5</f>
        <v>0</v>
      </c>
      <c r="S269" s="133">
        <f>S268/10*6</f>
        <v>0</v>
      </c>
      <c r="T269" s="133">
        <f>T268/10*7</f>
        <v>0</v>
      </c>
      <c r="U269" s="133">
        <f>U268/10*8</f>
        <v>0</v>
      </c>
      <c r="V269" s="134">
        <f>V268/10*9</f>
        <v>0</v>
      </c>
      <c r="W269" s="134">
        <f>W268/10*10</f>
        <v>0</v>
      </c>
      <c r="X269" s="133">
        <f>X268/10*1</f>
        <v>0</v>
      </c>
      <c r="Y269" s="133">
        <f>Y268/10*2</f>
        <v>0</v>
      </c>
      <c r="Z269" s="133">
        <f>Z268/10*3</f>
        <v>0</v>
      </c>
      <c r="AA269" s="133">
        <f>AA268/10*4</f>
        <v>0</v>
      </c>
      <c r="AB269" s="133">
        <f>AB268/10*5</f>
        <v>0</v>
      </c>
      <c r="AC269" s="133">
        <f>AC268/10*6</f>
        <v>0</v>
      </c>
      <c r="AD269" s="133">
        <f>AD268/10*7</f>
        <v>0</v>
      </c>
      <c r="AE269" s="133">
        <f>AE268/10*8</f>
        <v>0</v>
      </c>
      <c r="AF269" s="134">
        <f>AF268/10*9</f>
        <v>0</v>
      </c>
      <c r="AG269" s="134">
        <f>AG268/10*10</f>
        <v>0</v>
      </c>
      <c r="AH269" s="133">
        <f>AH268/10*1</f>
        <v>0</v>
      </c>
      <c r="AI269" s="133">
        <f>AI268/10*2</f>
        <v>0</v>
      </c>
      <c r="AJ269" s="133">
        <f>AJ268/10*3</f>
        <v>0</v>
      </c>
      <c r="AK269" s="133">
        <f>AK268/10*4</f>
        <v>0</v>
      </c>
      <c r="AL269" s="133">
        <f>AL268/10*5</f>
        <v>0</v>
      </c>
      <c r="AM269" s="133">
        <f>AM268/10*6</f>
        <v>0</v>
      </c>
      <c r="AN269" s="133">
        <f>AN268/10*7</f>
        <v>0</v>
      </c>
      <c r="AO269" s="133">
        <f>AO268/10*8</f>
        <v>0</v>
      </c>
      <c r="AP269" s="134">
        <f>AP268/10*9</f>
        <v>0</v>
      </c>
      <c r="AQ269" s="134">
        <f>AQ268/10*10</f>
        <v>0</v>
      </c>
      <c r="AR269" s="133">
        <f>AR268/10*1</f>
        <v>0</v>
      </c>
      <c r="AS269" s="133">
        <f>AS268/10*2</f>
        <v>0</v>
      </c>
      <c r="AT269" s="133">
        <f>AT268/10*3</f>
        <v>0</v>
      </c>
      <c r="AU269" s="133">
        <f>AU268/10*4</f>
        <v>0</v>
      </c>
      <c r="AV269" s="133">
        <f>AV268/10*5</f>
        <v>0</v>
      </c>
      <c r="AW269" s="133">
        <f>AW268/10*6</f>
        <v>0</v>
      </c>
      <c r="AX269" s="133">
        <f>AX268/10*7</f>
        <v>0</v>
      </c>
      <c r="AY269" s="133">
        <f>AY268/10*8</f>
        <v>0</v>
      </c>
      <c r="AZ269" s="134">
        <f>AZ268/10*9</f>
        <v>0</v>
      </c>
      <c r="BA269" s="134">
        <f>BA268/10*10</f>
        <v>0</v>
      </c>
      <c r="BB269" s="133">
        <f>BB268/10*1</f>
        <v>0</v>
      </c>
      <c r="BC269" s="133">
        <f>BC268/10*2</f>
        <v>0</v>
      </c>
      <c r="BD269" s="133">
        <f>BD268/10*3</f>
        <v>0</v>
      </c>
      <c r="BE269" s="133">
        <f>BE268/10*4</f>
        <v>0</v>
      </c>
      <c r="BF269" s="133">
        <f>BF268/10*5</f>
        <v>0</v>
      </c>
      <c r="BG269" s="133">
        <f>BG268/10*6</f>
        <v>0</v>
      </c>
      <c r="BH269" s="133">
        <f>BH268/10*7</f>
        <v>0</v>
      </c>
      <c r="BI269" s="133">
        <f>BI268/10*8</f>
        <v>0</v>
      </c>
      <c r="BJ269" s="134">
        <f>BJ268/10*9</f>
        <v>0</v>
      </c>
      <c r="BK269" s="134">
        <f>BK268/10*10</f>
        <v>0</v>
      </c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</row>
    <row r="270" spans="1:93" s="2" customFormat="1" ht="15" customHeight="1" outlineLevel="1" x14ac:dyDescent="0.25">
      <c r="A270" s="328" t="s">
        <v>59</v>
      </c>
      <c r="B270" s="329"/>
      <c r="C270" s="135">
        <v>0</v>
      </c>
      <c r="D270" s="136">
        <v>0</v>
      </c>
      <c r="E270" s="137">
        <f t="shared" ref="E270:BK270" si="163">D270</f>
        <v>0</v>
      </c>
      <c r="F270" s="137">
        <f t="shared" si="163"/>
        <v>0</v>
      </c>
      <c r="G270" s="137">
        <f t="shared" si="163"/>
        <v>0</v>
      </c>
      <c r="H270" s="137">
        <f t="shared" si="163"/>
        <v>0</v>
      </c>
      <c r="I270" s="137">
        <f t="shared" si="163"/>
        <v>0</v>
      </c>
      <c r="J270" s="137">
        <f t="shared" si="163"/>
        <v>0</v>
      </c>
      <c r="K270" s="137">
        <f t="shared" si="163"/>
        <v>0</v>
      </c>
      <c r="L270" s="137">
        <f t="shared" si="163"/>
        <v>0</v>
      </c>
      <c r="M270" s="138">
        <f t="shared" si="163"/>
        <v>0</v>
      </c>
      <c r="N270" s="139">
        <f t="shared" si="163"/>
        <v>0</v>
      </c>
      <c r="O270" s="137">
        <f t="shared" si="163"/>
        <v>0</v>
      </c>
      <c r="P270" s="137">
        <f t="shared" si="163"/>
        <v>0</v>
      </c>
      <c r="Q270" s="137">
        <f t="shared" si="163"/>
        <v>0</v>
      </c>
      <c r="R270" s="137">
        <f t="shared" si="163"/>
        <v>0</v>
      </c>
      <c r="S270" s="137">
        <f t="shared" si="163"/>
        <v>0</v>
      </c>
      <c r="T270" s="137">
        <f t="shared" si="163"/>
        <v>0</v>
      </c>
      <c r="U270" s="137">
        <f t="shared" si="163"/>
        <v>0</v>
      </c>
      <c r="V270" s="137">
        <f t="shared" si="163"/>
        <v>0</v>
      </c>
      <c r="W270" s="138">
        <f t="shared" si="163"/>
        <v>0</v>
      </c>
      <c r="X270" s="139">
        <f t="shared" si="163"/>
        <v>0</v>
      </c>
      <c r="Y270" s="137">
        <f t="shared" si="163"/>
        <v>0</v>
      </c>
      <c r="Z270" s="137">
        <f t="shared" si="163"/>
        <v>0</v>
      </c>
      <c r="AA270" s="137">
        <f t="shared" si="163"/>
        <v>0</v>
      </c>
      <c r="AB270" s="137">
        <f t="shared" si="163"/>
        <v>0</v>
      </c>
      <c r="AC270" s="137">
        <f t="shared" si="163"/>
        <v>0</v>
      </c>
      <c r="AD270" s="137">
        <f t="shared" si="163"/>
        <v>0</v>
      </c>
      <c r="AE270" s="137">
        <f t="shared" si="163"/>
        <v>0</v>
      </c>
      <c r="AF270" s="137">
        <f t="shared" si="163"/>
        <v>0</v>
      </c>
      <c r="AG270" s="138">
        <f t="shared" si="163"/>
        <v>0</v>
      </c>
      <c r="AH270" s="139">
        <f t="shared" si="163"/>
        <v>0</v>
      </c>
      <c r="AI270" s="137">
        <f t="shared" si="163"/>
        <v>0</v>
      </c>
      <c r="AJ270" s="137">
        <f t="shared" si="163"/>
        <v>0</v>
      </c>
      <c r="AK270" s="137">
        <f t="shared" si="163"/>
        <v>0</v>
      </c>
      <c r="AL270" s="137">
        <f t="shared" si="163"/>
        <v>0</v>
      </c>
      <c r="AM270" s="137">
        <f t="shared" si="163"/>
        <v>0</v>
      </c>
      <c r="AN270" s="137">
        <f t="shared" si="163"/>
        <v>0</v>
      </c>
      <c r="AO270" s="137">
        <f t="shared" si="163"/>
        <v>0</v>
      </c>
      <c r="AP270" s="137">
        <f t="shared" si="163"/>
        <v>0</v>
      </c>
      <c r="AQ270" s="138">
        <f t="shared" si="163"/>
        <v>0</v>
      </c>
      <c r="AR270" s="139">
        <f t="shared" si="163"/>
        <v>0</v>
      </c>
      <c r="AS270" s="137">
        <f t="shared" si="163"/>
        <v>0</v>
      </c>
      <c r="AT270" s="137">
        <f t="shared" si="163"/>
        <v>0</v>
      </c>
      <c r="AU270" s="137">
        <f t="shared" si="163"/>
        <v>0</v>
      </c>
      <c r="AV270" s="137">
        <f t="shared" si="163"/>
        <v>0</v>
      </c>
      <c r="AW270" s="137">
        <f t="shared" si="163"/>
        <v>0</v>
      </c>
      <c r="AX270" s="137">
        <f t="shared" si="163"/>
        <v>0</v>
      </c>
      <c r="AY270" s="137">
        <f t="shared" si="163"/>
        <v>0</v>
      </c>
      <c r="AZ270" s="137">
        <f t="shared" si="163"/>
        <v>0</v>
      </c>
      <c r="BA270" s="138">
        <f t="shared" si="163"/>
        <v>0</v>
      </c>
      <c r="BB270" s="139">
        <f t="shared" si="163"/>
        <v>0</v>
      </c>
      <c r="BC270" s="137">
        <f t="shared" si="163"/>
        <v>0</v>
      </c>
      <c r="BD270" s="137">
        <f t="shared" si="163"/>
        <v>0</v>
      </c>
      <c r="BE270" s="137">
        <f t="shared" si="163"/>
        <v>0</v>
      </c>
      <c r="BF270" s="137">
        <f t="shared" si="163"/>
        <v>0</v>
      </c>
      <c r="BG270" s="137">
        <f t="shared" si="163"/>
        <v>0</v>
      </c>
      <c r="BH270" s="137">
        <f t="shared" si="163"/>
        <v>0</v>
      </c>
      <c r="BI270" s="137">
        <f t="shared" si="163"/>
        <v>0</v>
      </c>
      <c r="BJ270" s="137">
        <f t="shared" si="163"/>
        <v>0</v>
      </c>
      <c r="BK270" s="138">
        <f t="shared" si="163"/>
        <v>0</v>
      </c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</row>
    <row r="271" spans="1:93" ht="15.75" outlineLevel="1" thickBot="1" x14ac:dyDescent="0.3">
      <c r="A271" s="328" t="s">
        <v>60</v>
      </c>
      <c r="B271" s="329"/>
      <c r="C271" s="143">
        <f>IFERROR(-C267/1000+C266/1000*C269-'Calculo VIGA'!$A208*C269^2/2,0)</f>
        <v>-5.8207660913467408E-14</v>
      </c>
      <c r="D271" s="144">
        <f>IFERROR(-D267/1000+D266/1000*D269-'Calculo VIGA'!$A208*D269^2/2,0)</f>
        <v>83.204999999999956</v>
      </c>
      <c r="E271" s="144">
        <f>IFERROR(-E267/1000+E266/1000*E269-'Calculo VIGA'!$A208*E269^2/2,0)</f>
        <v>147.91999999999999</v>
      </c>
      <c r="F271" s="144">
        <f>IFERROR(-F267/1000+F266/1000*F269-'Calculo VIGA'!$A208*F269^2/2,0)</f>
        <v>194.14499999999998</v>
      </c>
      <c r="G271" s="144">
        <f>IFERROR(-G267/1000+G266/1000*G269-'Calculo VIGA'!$A208*G269^2/2,0)</f>
        <v>221.88000000000002</v>
      </c>
      <c r="H271" s="144">
        <f>IFERROR(-H267/1000+H266/1000*H269-'Calculo VIGA'!$A208*H269^2/2,0)</f>
        <v>231.125</v>
      </c>
      <c r="I271" s="144">
        <f>IFERROR(-I267/1000+I266/1000*I269-'Calculo VIGA'!$A208*I269^2/2,0)</f>
        <v>221.88</v>
      </c>
      <c r="J271" s="144">
        <f>IFERROR(-J267/1000+J266/1000*J269-'Calculo VIGA'!$A208*J269^2/2,0)</f>
        <v>194.14500000000004</v>
      </c>
      <c r="K271" s="144">
        <f>IFERROR(-K267/1000+K266/1000*K269-'Calculo VIGA'!$A208*K269^2/2,0)</f>
        <v>147.92000000000007</v>
      </c>
      <c r="L271" s="144">
        <f>IFERROR(-L267/1000+L266/1000*L269-'Calculo VIGA'!$A208*L269^2/2,0)</f>
        <v>83.205000000000155</v>
      </c>
      <c r="M271" s="145">
        <f>IFERROR(-M267/1000+M266/1000*M269-'Calculo VIGA'!$A208*M269^2/2,0)</f>
        <v>0</v>
      </c>
      <c r="N271" s="143">
        <f>IFERROR(-N267/1000+N266/1000*N269-'Calculo VIGA'!$A208*N269^2/2,0)</f>
        <v>0</v>
      </c>
      <c r="O271" s="144">
        <f>IFERROR(-O267/1000+O266/1000*O269-'Calculo VIGA'!$A208*O269^2/2,0)</f>
        <v>0</v>
      </c>
      <c r="P271" s="144">
        <f>IFERROR(-P267/1000+P266/1000*P269-'Calculo VIGA'!$A208*P269^2/2,0)</f>
        <v>0</v>
      </c>
      <c r="Q271" s="144">
        <f>IFERROR(-Q267/1000+Q266/1000*Q269-'Calculo VIGA'!$A208*Q269^2/2,0)</f>
        <v>0</v>
      </c>
      <c r="R271" s="144">
        <f>IFERROR(-R267/1000+R266/1000*R269-'Calculo VIGA'!$A208*R269^2/2,0)</f>
        <v>0</v>
      </c>
      <c r="S271" s="144">
        <f>IFERROR(-S267/1000+S266/1000*S269-'Calculo VIGA'!$A208*S269^2/2,0)</f>
        <v>0</v>
      </c>
      <c r="T271" s="144">
        <f>IFERROR(-T267/1000+T266/1000*T269-'Calculo VIGA'!$A208*T269^2/2,0)</f>
        <v>0</v>
      </c>
      <c r="U271" s="144">
        <f>IFERROR(-U267/1000+U266/1000*U269-'Calculo VIGA'!$A208*U269^2/2,0)</f>
        <v>0</v>
      </c>
      <c r="V271" s="144">
        <f>IFERROR(-V267/1000+V266/1000*V269-'Calculo VIGA'!$A208*V269^2/2,0)</f>
        <v>0</v>
      </c>
      <c r="W271" s="145">
        <f>IFERROR(-W267/1000+W266/1000*W269-'Calculo VIGA'!$A208*W269^2/2,0)</f>
        <v>0</v>
      </c>
      <c r="X271" s="143">
        <f>IFERROR(-X267/1000+X266/1000*X269-'Calculo VIGA'!$A208*X269^2/2,0)</f>
        <v>0</v>
      </c>
      <c r="Y271" s="144">
        <f>IFERROR(-Y267/1000+Y266/1000*Y269-'Calculo VIGA'!$A208*Y269^2/2,0)</f>
        <v>0</v>
      </c>
      <c r="Z271" s="144">
        <f>IFERROR(-Z267/1000+Z266/1000*Z269-'Calculo VIGA'!$A208*Z269^2/2,0)</f>
        <v>0</v>
      </c>
      <c r="AA271" s="144">
        <f>IFERROR(-AA267/1000+AA266/1000*AA269-'Calculo VIGA'!$A208*AA269^2/2,0)</f>
        <v>0</v>
      </c>
      <c r="AB271" s="144">
        <f>IFERROR(-AB267/1000+AB266/1000*AB269-'Calculo VIGA'!$A208*AB269^2/2,0)</f>
        <v>0</v>
      </c>
      <c r="AC271" s="144">
        <f>IFERROR(-AC267/1000+AC266/1000*AC269-'Calculo VIGA'!$A208*AC269^2/2,0)</f>
        <v>0</v>
      </c>
      <c r="AD271" s="144">
        <f>IFERROR(-AD267/1000+AD266/1000*AD269-'Calculo VIGA'!$A208*AD269^2/2,0)</f>
        <v>0</v>
      </c>
      <c r="AE271" s="144">
        <f>IFERROR(-AE267/1000+AE266/1000*AE269-'Calculo VIGA'!$A208*AE269^2/2,0)</f>
        <v>0</v>
      </c>
      <c r="AF271" s="144">
        <f>IFERROR(-AF267/1000+AF266/1000*AF269-'Calculo VIGA'!$A208*AF269^2/2,0)</f>
        <v>0</v>
      </c>
      <c r="AG271" s="145">
        <f>IFERROR(-AG267/1000+AG266/1000*AG269-'Calculo VIGA'!$A208*AG269^2/2,0)</f>
        <v>0</v>
      </c>
      <c r="AH271" s="143">
        <f>IFERROR(-AH267/1000+AH266/1000*AH269-'Calculo VIGA'!$A208*AH269^2/2,0)</f>
        <v>0</v>
      </c>
      <c r="AI271" s="144">
        <f>IFERROR(-AI267/1000+AI266/1000*AI269-'Calculo VIGA'!$A208*AI269^2/2,0)</f>
        <v>0</v>
      </c>
      <c r="AJ271" s="144">
        <f>IFERROR(-AJ267/1000+AJ266/1000*AJ269-'Calculo VIGA'!$A208*AJ269^2/2,0)</f>
        <v>0</v>
      </c>
      <c r="AK271" s="144">
        <f>IFERROR(-AK267/1000+AK266/1000*AK269-'Calculo VIGA'!$A208*AK269^2/2,0)</f>
        <v>0</v>
      </c>
      <c r="AL271" s="144">
        <f>IFERROR(-AL267/1000+AL266/1000*AL269-'Calculo VIGA'!$A208*AL269^2/2,0)</f>
        <v>0</v>
      </c>
      <c r="AM271" s="144">
        <f>IFERROR(-AM267/1000+AM266/1000*AM269-'Calculo VIGA'!$A208*AM269^2/2,0)</f>
        <v>0</v>
      </c>
      <c r="AN271" s="144">
        <f>IFERROR(-AN267/1000+AN266/1000*AN269-'Calculo VIGA'!$A208*AN269^2/2,0)</f>
        <v>0</v>
      </c>
      <c r="AO271" s="144">
        <f>IFERROR(-AO267/1000+AO266/1000*AO269-'Calculo VIGA'!$A208*AO269^2/2,0)</f>
        <v>0</v>
      </c>
      <c r="AP271" s="144">
        <f>IFERROR(-AP267/1000+AP266/1000*AP269-'Calculo VIGA'!$A208*AP269^2/2,0)</f>
        <v>0</v>
      </c>
      <c r="AQ271" s="145">
        <f>IFERROR(-AQ267/1000+AQ266/1000*AQ269-'Calculo VIGA'!$A208*AQ269^2/2,0)</f>
        <v>0</v>
      </c>
      <c r="AR271" s="143">
        <f>IFERROR(-AR267/1000+AR266/1000*AR269-'Calculo VIGA'!$A208*AR269^2/2,0)</f>
        <v>0</v>
      </c>
      <c r="AS271" s="144">
        <f>IFERROR(-AS267/1000+AS266/1000*AS269-'Calculo VIGA'!$A208*AS269^2/2,0)</f>
        <v>0</v>
      </c>
      <c r="AT271" s="144">
        <f>IFERROR(-AT267/1000+AT266/1000*AT269-'Calculo VIGA'!$A208*AT269^2/2,0)</f>
        <v>0</v>
      </c>
      <c r="AU271" s="144">
        <f>IFERROR(-AU267/1000+AU266/1000*AU269-'Calculo VIGA'!$A208*AU269^2/2,0)</f>
        <v>0</v>
      </c>
      <c r="AV271" s="144">
        <f>IFERROR(-AV267/1000+AV266/1000*AV269-'Calculo VIGA'!$A208*AV269^2/2,0)</f>
        <v>0</v>
      </c>
      <c r="AW271" s="144">
        <f>IFERROR(-AW267/1000+AW266/1000*AW269-'Calculo VIGA'!$A208*AW269^2/2,0)</f>
        <v>0</v>
      </c>
      <c r="AX271" s="144">
        <f>IFERROR(-AX267/1000+AX266/1000*AX269-'Calculo VIGA'!$A208*AX269^2/2,0)</f>
        <v>0</v>
      </c>
      <c r="AY271" s="144">
        <f>IFERROR(-AY267/1000+AY266/1000*AY269-'Calculo VIGA'!$A208*AY269^2/2,0)</f>
        <v>0</v>
      </c>
      <c r="AZ271" s="144">
        <f>IFERROR(-AZ267/1000+AZ266/1000*AZ269-'Calculo VIGA'!$A208*AZ269^2/2,0)</f>
        <v>0</v>
      </c>
      <c r="BA271" s="145">
        <f>IFERROR(-BA267/1000+BA266/1000*BA269-'Calculo VIGA'!$A208*BA269^2/2,0)</f>
        <v>0</v>
      </c>
      <c r="BB271" s="143">
        <f>IFERROR(-BB267/1000+BB266/1000*BB269-'Calculo VIGA'!$A208*BB269^2/2,0)</f>
        <v>0</v>
      </c>
      <c r="BC271" s="144">
        <f>IFERROR(-BC267/1000+BC266/1000*BC269-'Calculo VIGA'!$A208*BC269^2/2,0)</f>
        <v>0</v>
      </c>
      <c r="BD271" s="144">
        <f>IFERROR(-BD267/1000+BD266/1000*BD269-'Calculo VIGA'!$A208*BD269^2/2,0)</f>
        <v>0</v>
      </c>
      <c r="BE271" s="144">
        <f>IFERROR(-BE267/1000+BE266/1000*BE269-'Calculo VIGA'!$A208*BE269^2/2,0)</f>
        <v>0</v>
      </c>
      <c r="BF271" s="144">
        <f>IFERROR(-BF267/1000+BF266/1000*BF269-'Calculo VIGA'!$A208*BF269^2/2,0)</f>
        <v>0</v>
      </c>
      <c r="BG271" s="144">
        <f>IFERROR(-BG267/1000+BG266/1000*BG269-'Calculo VIGA'!$A208*BG269^2/2,0)</f>
        <v>0</v>
      </c>
      <c r="BH271" s="144">
        <f>IFERROR(-BH267/1000+BH266/1000*BH269-'Calculo VIGA'!$A208*BH269^2/2,0)</f>
        <v>0</v>
      </c>
      <c r="BI271" s="144">
        <f>IFERROR(-BI267/1000+BI266/1000*BI269-'Calculo VIGA'!$A208*BI269^2/2,0)</f>
        <v>0</v>
      </c>
      <c r="BJ271" s="144">
        <f>IFERROR(-BJ267/1000+BJ266/1000*BJ269-'Calculo VIGA'!$A208*BJ269^2/2,0)</f>
        <v>0</v>
      </c>
      <c r="BK271" s="145">
        <f>IFERROR(-BK267/1000+BK266/1000*BK269-'Calculo VIGA'!$A208*BK269^2/2,0)</f>
        <v>0</v>
      </c>
    </row>
    <row r="273" spans="1:63" x14ac:dyDescent="0.25">
      <c r="A273" s="315" t="s">
        <v>63</v>
      </c>
      <c r="B273" s="315"/>
      <c r="C273" s="315"/>
      <c r="D273" s="315"/>
    </row>
    <row r="274" spans="1:63" x14ac:dyDescent="0.25">
      <c r="A274" s="150" t="s">
        <v>64</v>
      </c>
      <c r="E274" s="125"/>
    </row>
    <row r="275" spans="1:63" x14ac:dyDescent="0.25">
      <c r="A275" s="151" t="s">
        <v>65</v>
      </c>
    </row>
    <row r="276" spans="1:63" hidden="1" outlineLevel="1" x14ac:dyDescent="0.25">
      <c r="C276" s="318" t="s">
        <v>50</v>
      </c>
      <c r="D276" s="319"/>
      <c r="E276" s="319"/>
      <c r="F276" s="319"/>
      <c r="G276" s="319"/>
      <c r="H276" s="319"/>
      <c r="I276" s="319"/>
      <c r="J276" s="319"/>
      <c r="K276" s="319"/>
      <c r="L276" s="319"/>
      <c r="M276" s="320"/>
      <c r="N276" s="318" t="s">
        <v>51</v>
      </c>
      <c r="O276" s="319"/>
      <c r="P276" s="319"/>
      <c r="Q276" s="319"/>
      <c r="R276" s="319"/>
      <c r="S276" s="319"/>
      <c r="T276" s="319"/>
      <c r="U276" s="319"/>
      <c r="V276" s="319"/>
      <c r="W276" s="320"/>
      <c r="X276" s="318" t="s">
        <v>52</v>
      </c>
      <c r="Y276" s="319"/>
      <c r="Z276" s="319"/>
      <c r="AA276" s="319"/>
      <c r="AB276" s="319"/>
      <c r="AC276" s="319"/>
      <c r="AD276" s="319"/>
      <c r="AE276" s="319"/>
      <c r="AF276" s="319"/>
      <c r="AG276" s="320"/>
      <c r="AH276" s="318" t="s">
        <v>53</v>
      </c>
      <c r="AI276" s="319"/>
      <c r="AJ276" s="319"/>
      <c r="AK276" s="319"/>
      <c r="AL276" s="319"/>
      <c r="AM276" s="319"/>
      <c r="AN276" s="319"/>
      <c r="AO276" s="319"/>
      <c r="AP276" s="319"/>
      <c r="AQ276" s="320"/>
      <c r="AR276" s="318" t="s">
        <v>54</v>
      </c>
      <c r="AS276" s="319"/>
      <c r="AT276" s="319"/>
      <c r="AU276" s="319"/>
      <c r="AV276" s="319"/>
      <c r="AW276" s="319"/>
      <c r="AX276" s="319"/>
      <c r="AY276" s="319"/>
      <c r="AZ276" s="319"/>
      <c r="BA276" s="320"/>
      <c r="BB276" s="318" t="s">
        <v>55</v>
      </c>
      <c r="BC276" s="319"/>
      <c r="BD276" s="319"/>
      <c r="BE276" s="319"/>
      <c r="BF276" s="319"/>
      <c r="BG276" s="319"/>
      <c r="BH276" s="319"/>
      <c r="BI276" s="319"/>
      <c r="BJ276" s="319"/>
      <c r="BK276" s="320"/>
    </row>
    <row r="277" spans="1:63" hidden="1" outlineLevel="1" x14ac:dyDescent="0.25">
      <c r="B277" s="152"/>
      <c r="C277" s="140">
        <f t="shared" ref="C277:M277" si="164">C124</f>
        <v>0</v>
      </c>
      <c r="D277" s="141">
        <f>D124</f>
        <v>4.3</v>
      </c>
      <c r="E277" s="141">
        <f t="shared" si="164"/>
        <v>8.6</v>
      </c>
      <c r="F277" s="141">
        <f t="shared" si="164"/>
        <v>12.899999999999999</v>
      </c>
      <c r="G277" s="141">
        <f t="shared" si="164"/>
        <v>17.2</v>
      </c>
      <c r="H277" s="141">
        <f t="shared" si="164"/>
        <v>21.5</v>
      </c>
      <c r="I277" s="141">
        <f t="shared" si="164"/>
        <v>25.799999999999997</v>
      </c>
      <c r="J277" s="141">
        <f t="shared" si="164"/>
        <v>30.099999999999998</v>
      </c>
      <c r="K277" s="141">
        <f t="shared" si="164"/>
        <v>34.4</v>
      </c>
      <c r="L277" s="141">
        <f t="shared" si="164"/>
        <v>38.699999999999996</v>
      </c>
      <c r="M277" s="142">
        <f t="shared" si="164"/>
        <v>43</v>
      </c>
      <c r="N277" s="140">
        <f>M277+N124</f>
        <v>43</v>
      </c>
      <c r="O277" s="141">
        <f>M277+O124</f>
        <v>43</v>
      </c>
      <c r="P277" s="141">
        <f>M277+P124</f>
        <v>43</v>
      </c>
      <c r="Q277" s="141">
        <f>M277+Q124</f>
        <v>43</v>
      </c>
      <c r="R277" s="141">
        <f>M277+R124</f>
        <v>43</v>
      </c>
      <c r="S277" s="141">
        <f>M277+S124</f>
        <v>43</v>
      </c>
      <c r="T277" s="141">
        <f>M277+T124</f>
        <v>43</v>
      </c>
      <c r="U277" s="141">
        <f>M277+U124</f>
        <v>43</v>
      </c>
      <c r="V277" s="141">
        <f>M277+V124</f>
        <v>43</v>
      </c>
      <c r="W277" s="142">
        <f>M277+W124</f>
        <v>43</v>
      </c>
      <c r="X277" s="140">
        <f>W277+X124</f>
        <v>43</v>
      </c>
      <c r="Y277" s="141">
        <f>W277+Y124</f>
        <v>43</v>
      </c>
      <c r="Z277" s="141">
        <f>W277+Z124</f>
        <v>43</v>
      </c>
      <c r="AA277" s="141">
        <f>W277+AA124</f>
        <v>43</v>
      </c>
      <c r="AB277" s="141">
        <f>W277+AB124</f>
        <v>43</v>
      </c>
      <c r="AC277" s="141">
        <f>W277+AC124</f>
        <v>43</v>
      </c>
      <c r="AD277" s="141">
        <f>W277+AD124</f>
        <v>43</v>
      </c>
      <c r="AE277" s="141">
        <f>W277+AE124</f>
        <v>43</v>
      </c>
      <c r="AF277" s="141">
        <f>W277+AF124</f>
        <v>43</v>
      </c>
      <c r="AG277" s="142">
        <f>W277+AG124</f>
        <v>43</v>
      </c>
      <c r="AH277" s="140">
        <f>AG277+AH124</f>
        <v>43</v>
      </c>
      <c r="AI277" s="141">
        <f>AG277+AI124</f>
        <v>43</v>
      </c>
      <c r="AJ277" s="141">
        <f>AG277+AJ124</f>
        <v>43</v>
      </c>
      <c r="AK277" s="141">
        <f>AG277+AK124</f>
        <v>43</v>
      </c>
      <c r="AL277" s="141">
        <f>AG277+AL124</f>
        <v>43</v>
      </c>
      <c r="AM277" s="141">
        <f>AG277+AM124</f>
        <v>43</v>
      </c>
      <c r="AN277" s="141">
        <f>AG277+AN124</f>
        <v>43</v>
      </c>
      <c r="AO277" s="141">
        <f>AG277+AO124</f>
        <v>43</v>
      </c>
      <c r="AP277" s="141">
        <f>AG277+AP124</f>
        <v>43</v>
      </c>
      <c r="AQ277" s="142">
        <f>AG277+AQ124</f>
        <v>43</v>
      </c>
      <c r="AR277" s="140">
        <f>AQ277+AR124</f>
        <v>43</v>
      </c>
      <c r="AS277" s="141">
        <f>AQ277+AS124</f>
        <v>43</v>
      </c>
      <c r="AT277" s="141">
        <f>AQ277+AT124</f>
        <v>43</v>
      </c>
      <c r="AU277" s="141">
        <f>AQ277+AU124</f>
        <v>43</v>
      </c>
      <c r="AV277" s="141">
        <f>AQ277+AV124</f>
        <v>43</v>
      </c>
      <c r="AW277" s="141">
        <f>AQ277+AW124</f>
        <v>43</v>
      </c>
      <c r="AX277" s="141">
        <f>AQ277+AX124</f>
        <v>43</v>
      </c>
      <c r="AY277" s="141">
        <f>AQ277+AY124</f>
        <v>43</v>
      </c>
      <c r="AZ277" s="141">
        <f>AQ277+AZ124</f>
        <v>43</v>
      </c>
      <c r="BA277" s="142">
        <f>AQ277+BA124</f>
        <v>43</v>
      </c>
      <c r="BB277" s="140">
        <f>BA277+BB124</f>
        <v>43</v>
      </c>
      <c r="BC277" s="141">
        <f>BA277+BC124</f>
        <v>43</v>
      </c>
      <c r="BD277" s="141">
        <f>BA277+BD124</f>
        <v>43</v>
      </c>
      <c r="BE277" s="141">
        <f>BA277+BE124</f>
        <v>43</v>
      </c>
      <c r="BF277" s="141">
        <f>BA277+BF124</f>
        <v>43</v>
      </c>
      <c r="BG277" s="141">
        <f>BA277+BG124</f>
        <v>43</v>
      </c>
      <c r="BH277" s="141">
        <f>BA277+BH124</f>
        <v>43</v>
      </c>
      <c r="BI277" s="141">
        <f>BA277+BI124</f>
        <v>43</v>
      </c>
      <c r="BJ277" s="141">
        <f>BA277+BJ124</f>
        <v>43</v>
      </c>
      <c r="BK277" s="142">
        <f>BA277+BK124</f>
        <v>43</v>
      </c>
    </row>
    <row r="278" spans="1:63" hidden="1" outlineLevel="1" x14ac:dyDescent="0.25">
      <c r="A278" s="152" t="s">
        <v>56</v>
      </c>
      <c r="B278" s="153" t="s">
        <v>66</v>
      </c>
      <c r="C278" s="154" t="s">
        <v>67</v>
      </c>
      <c r="D278" s="155" t="s">
        <v>68</v>
      </c>
      <c r="E278" s="155" t="s">
        <v>69</v>
      </c>
      <c r="F278" s="155" t="s">
        <v>70</v>
      </c>
      <c r="G278" s="155" t="s">
        <v>71</v>
      </c>
      <c r="H278" s="155" t="s">
        <v>72</v>
      </c>
      <c r="I278" s="155" t="s">
        <v>73</v>
      </c>
      <c r="J278" s="155" t="s">
        <v>74</v>
      </c>
      <c r="K278" s="155" t="s">
        <v>75</v>
      </c>
      <c r="L278" s="155" t="s">
        <v>76</v>
      </c>
      <c r="M278" s="156" t="s">
        <v>77</v>
      </c>
      <c r="N278" s="155" t="s">
        <v>78</v>
      </c>
      <c r="O278" s="155" t="s">
        <v>79</v>
      </c>
      <c r="P278" s="155" t="s">
        <v>80</v>
      </c>
      <c r="Q278" s="155" t="s">
        <v>81</v>
      </c>
      <c r="R278" s="155" t="s">
        <v>82</v>
      </c>
      <c r="S278" s="155" t="s">
        <v>83</v>
      </c>
      <c r="T278" s="155" t="s">
        <v>84</v>
      </c>
      <c r="U278" s="155" t="s">
        <v>85</v>
      </c>
      <c r="V278" s="155" t="s">
        <v>86</v>
      </c>
      <c r="W278" s="156" t="s">
        <v>87</v>
      </c>
      <c r="X278" s="155" t="s">
        <v>88</v>
      </c>
      <c r="Y278" s="155" t="s">
        <v>89</v>
      </c>
      <c r="Z278" s="155" t="s">
        <v>90</v>
      </c>
      <c r="AA278" s="155" t="s">
        <v>91</v>
      </c>
      <c r="AB278" s="155" t="s">
        <v>92</v>
      </c>
      <c r="AC278" s="155" t="s">
        <v>93</v>
      </c>
      <c r="AD278" s="155" t="s">
        <v>94</v>
      </c>
      <c r="AE278" s="155" t="s">
        <v>95</v>
      </c>
      <c r="AF278" s="155" t="s">
        <v>96</v>
      </c>
      <c r="AG278" s="156" t="s">
        <v>97</v>
      </c>
      <c r="AH278" s="155" t="s">
        <v>98</v>
      </c>
      <c r="AI278" s="155" t="s">
        <v>99</v>
      </c>
      <c r="AJ278" s="155" t="s">
        <v>100</v>
      </c>
      <c r="AK278" s="155" t="s">
        <v>101</v>
      </c>
      <c r="AL278" s="155" t="s">
        <v>102</v>
      </c>
      <c r="AM278" s="155" t="s">
        <v>103</v>
      </c>
      <c r="AN278" s="155" t="s">
        <v>104</v>
      </c>
      <c r="AO278" s="155" t="s">
        <v>105</v>
      </c>
      <c r="AP278" s="155" t="s">
        <v>106</v>
      </c>
      <c r="AQ278" s="156" t="s">
        <v>107</v>
      </c>
      <c r="AR278" s="155" t="s">
        <v>108</v>
      </c>
      <c r="AS278" s="155" t="s">
        <v>109</v>
      </c>
      <c r="AT278" s="155" t="s">
        <v>110</v>
      </c>
      <c r="AU278" s="155" t="s">
        <v>111</v>
      </c>
      <c r="AV278" s="155" t="s">
        <v>112</v>
      </c>
      <c r="AW278" s="155" t="s">
        <v>113</v>
      </c>
      <c r="AX278" s="155" t="s">
        <v>114</v>
      </c>
      <c r="AY278" s="155" t="s">
        <v>115</v>
      </c>
      <c r="AZ278" s="155" t="s">
        <v>116</v>
      </c>
      <c r="BA278" s="156" t="s">
        <v>117</v>
      </c>
      <c r="BB278" s="155" t="s">
        <v>118</v>
      </c>
      <c r="BC278" s="155" t="s">
        <v>119</v>
      </c>
      <c r="BD278" s="155" t="s">
        <v>120</v>
      </c>
      <c r="BE278" s="155" t="s">
        <v>121</v>
      </c>
      <c r="BF278" s="155" t="s">
        <v>122</v>
      </c>
      <c r="BG278" s="155" t="s">
        <v>123</v>
      </c>
      <c r="BH278" s="155" t="s">
        <v>124</v>
      </c>
      <c r="BI278" s="155" t="s">
        <v>125</v>
      </c>
      <c r="BJ278" s="155" t="s">
        <v>126</v>
      </c>
      <c r="BK278" s="156" t="s">
        <v>127</v>
      </c>
    </row>
    <row r="279" spans="1:63" hidden="1" outlineLevel="1" x14ac:dyDescent="0.25">
      <c r="A279" s="157" t="s">
        <v>128</v>
      </c>
      <c r="B279" s="158">
        <f t="array" ref="B279:B339">TRANSPOSE(C277:CE277)</f>
        <v>0</v>
      </c>
      <c r="C279" s="159">
        <f>'L.I. Vig.'!B105</f>
        <v>0</v>
      </c>
      <c r="D279" s="160">
        <f>'L.I. Vig.'!C105</f>
        <v>0</v>
      </c>
      <c r="E279" s="160">
        <f>'L.I. Vig.'!D105</f>
        <v>0</v>
      </c>
      <c r="F279" s="160">
        <f>'L.I. Vig.'!E105</f>
        <v>0</v>
      </c>
      <c r="G279" s="160">
        <f>'L.I. Vig.'!F105</f>
        <v>0</v>
      </c>
      <c r="H279" s="160">
        <f>'L.I. Vig.'!G105</f>
        <v>0</v>
      </c>
      <c r="I279" s="160">
        <f>'L.I. Vig.'!H105</f>
        <v>0</v>
      </c>
      <c r="J279" s="160">
        <f>'L.I. Vig.'!I105</f>
        <v>0</v>
      </c>
      <c r="K279" s="160">
        <f>'L.I. Vig.'!J105</f>
        <v>0</v>
      </c>
      <c r="L279" s="160">
        <f>'L.I. Vig.'!K105</f>
        <v>0</v>
      </c>
      <c r="M279" s="161">
        <f>'L.I. Vig.'!L105</f>
        <v>0</v>
      </c>
      <c r="N279" s="160">
        <f>'L.I. Vig.'!M105</f>
        <v>0</v>
      </c>
      <c r="O279" s="160">
        <f>'L.I. Vig.'!N105</f>
        <v>0</v>
      </c>
      <c r="P279" s="160">
        <f>'L.I. Vig.'!O105</f>
        <v>0</v>
      </c>
      <c r="Q279" s="160">
        <f>'L.I. Vig.'!P105</f>
        <v>0</v>
      </c>
      <c r="R279" s="160">
        <f>'L.I. Vig.'!Q105</f>
        <v>0</v>
      </c>
      <c r="S279" s="160">
        <f>'L.I. Vig.'!R105</f>
        <v>0</v>
      </c>
      <c r="T279" s="160">
        <f>'L.I. Vig.'!S105</f>
        <v>0</v>
      </c>
      <c r="U279" s="160">
        <f>'L.I. Vig.'!T105</f>
        <v>0</v>
      </c>
      <c r="V279" s="160">
        <f>'L.I. Vig.'!U105</f>
        <v>0</v>
      </c>
      <c r="W279" s="161">
        <f>'L.I. Vig.'!V105</f>
        <v>0</v>
      </c>
      <c r="X279" s="160">
        <f>'L.I. Vig.'!W105</f>
        <v>0</v>
      </c>
      <c r="Y279" s="160">
        <f>'L.I. Vig.'!X105</f>
        <v>0</v>
      </c>
      <c r="Z279" s="160">
        <f>'L.I. Vig.'!Y105</f>
        <v>0</v>
      </c>
      <c r="AA279" s="160">
        <f>'L.I. Vig.'!Z105</f>
        <v>0</v>
      </c>
      <c r="AB279" s="160">
        <f>'L.I. Vig.'!AA105</f>
        <v>0</v>
      </c>
      <c r="AC279" s="160">
        <f>'L.I. Vig.'!AB105</f>
        <v>0</v>
      </c>
      <c r="AD279" s="160">
        <f>'L.I. Vig.'!AC105</f>
        <v>0</v>
      </c>
      <c r="AE279" s="160">
        <f>'L.I. Vig.'!AD105</f>
        <v>0</v>
      </c>
      <c r="AF279" s="160">
        <f>'L.I. Vig.'!AE105</f>
        <v>0</v>
      </c>
      <c r="AG279" s="161">
        <f>'L.I. Vig.'!AF105</f>
        <v>0</v>
      </c>
      <c r="AH279" s="160">
        <f>'L.I. Vig.'!AG105</f>
        <v>0</v>
      </c>
      <c r="AI279" s="160">
        <f>'L.I. Vig.'!AH105</f>
        <v>0</v>
      </c>
      <c r="AJ279" s="160">
        <f>'L.I. Vig.'!AI105</f>
        <v>0</v>
      </c>
      <c r="AK279" s="160">
        <f>'L.I. Vig.'!AJ105</f>
        <v>0</v>
      </c>
      <c r="AL279" s="160">
        <f>'L.I. Vig.'!AK105</f>
        <v>0</v>
      </c>
      <c r="AM279" s="160">
        <f>'L.I. Vig.'!AL105</f>
        <v>0</v>
      </c>
      <c r="AN279" s="160">
        <f>'L.I. Vig.'!AM105</f>
        <v>0</v>
      </c>
      <c r="AO279" s="160">
        <f>'L.I. Vig.'!AN105</f>
        <v>0</v>
      </c>
      <c r="AP279" s="160">
        <f>'L.I. Vig.'!AO105</f>
        <v>0</v>
      </c>
      <c r="AQ279" s="161">
        <f>'L.I. Vig.'!AP105</f>
        <v>0</v>
      </c>
      <c r="AR279" s="160">
        <f>'L.I. Vig.'!AQ105</f>
        <v>0</v>
      </c>
      <c r="AS279" s="160">
        <f>'L.I. Vig.'!AR105</f>
        <v>0</v>
      </c>
      <c r="AT279" s="160">
        <f>'L.I. Vig.'!AS105</f>
        <v>0</v>
      </c>
      <c r="AU279" s="160">
        <f>'L.I. Vig.'!AT105</f>
        <v>0</v>
      </c>
      <c r="AV279" s="160">
        <f>'L.I. Vig.'!AU105</f>
        <v>0</v>
      </c>
      <c r="AW279" s="160">
        <f>'L.I. Vig.'!AV105</f>
        <v>0</v>
      </c>
      <c r="AX279" s="160">
        <f>'L.I. Vig.'!AW105</f>
        <v>0</v>
      </c>
      <c r="AY279" s="160">
        <f>'L.I. Vig.'!AX105</f>
        <v>0</v>
      </c>
      <c r="AZ279" s="160">
        <f>'L.I. Vig.'!AY105</f>
        <v>0</v>
      </c>
      <c r="BA279" s="161">
        <f>'L.I. Vig.'!AZ105</f>
        <v>0</v>
      </c>
      <c r="BB279" s="160">
        <f>'L.I. Vig.'!BA105</f>
        <v>0</v>
      </c>
      <c r="BC279" s="160">
        <f>'L.I. Vig.'!BB105</f>
        <v>0</v>
      </c>
      <c r="BD279" s="160">
        <f>'L.I. Vig.'!BC105</f>
        <v>0</v>
      </c>
      <c r="BE279" s="160">
        <f>'L.I. Vig.'!BD105</f>
        <v>0</v>
      </c>
      <c r="BF279" s="160">
        <f>'L.I. Vig.'!BE105</f>
        <v>0</v>
      </c>
      <c r="BG279" s="160">
        <f>'L.I. Vig.'!BF105</f>
        <v>0</v>
      </c>
      <c r="BH279" s="160">
        <f>'L.I. Vig.'!BG105</f>
        <v>0</v>
      </c>
      <c r="BI279" s="160">
        <f>'L.I. Vig.'!BH105</f>
        <v>0</v>
      </c>
      <c r="BJ279" s="160">
        <f>'L.I. Vig.'!BI105</f>
        <v>0</v>
      </c>
      <c r="BK279" s="161">
        <f>'L.I. Vig.'!BJ105</f>
        <v>0</v>
      </c>
    </row>
    <row r="280" spans="1:63" hidden="1" outlineLevel="1" x14ac:dyDescent="0.25">
      <c r="A280" s="157" t="s">
        <v>129</v>
      </c>
      <c r="B280" s="158">
        <v>4.3</v>
      </c>
      <c r="C280" s="159">
        <f>'L.I. Vig.'!B164</f>
        <v>-8.8817841970012523E-16</v>
      </c>
      <c r="D280" s="160">
        <f>'L.I. Vig.'!C164</f>
        <v>3.87</v>
      </c>
      <c r="E280" s="160">
        <f>'L.I. Vig.'!D164</f>
        <v>3.4400000000000013</v>
      </c>
      <c r="F280" s="160">
        <f>'L.I. Vig.'!E164</f>
        <v>3.0100000000000016</v>
      </c>
      <c r="G280" s="160">
        <f>'L.I. Vig.'!F164</f>
        <v>2.5800000000000054</v>
      </c>
      <c r="H280" s="160">
        <f>'L.I. Vig.'!G164</f>
        <v>2.1500000000000057</v>
      </c>
      <c r="I280" s="160">
        <f>'L.I. Vig.'!H164</f>
        <v>1.720000000000006</v>
      </c>
      <c r="J280" s="160">
        <f>'L.I. Vig.'!I164</f>
        <v>1.2900000000000098</v>
      </c>
      <c r="K280" s="160">
        <f>'L.I. Vig.'!J164</f>
        <v>0.86000000000001009</v>
      </c>
      <c r="L280" s="160">
        <f>'L.I. Vig.'!K164</f>
        <v>0.43000000000000682</v>
      </c>
      <c r="M280" s="161">
        <f>'L.I. Vig.'!L164</f>
        <v>0</v>
      </c>
      <c r="N280" s="160">
        <f>'L.I. Vig.'!M164</f>
        <v>0</v>
      </c>
      <c r="O280" s="160">
        <f>'L.I. Vig.'!N164</f>
        <v>0</v>
      </c>
      <c r="P280" s="160">
        <f>'L.I. Vig.'!O164</f>
        <v>0</v>
      </c>
      <c r="Q280" s="160">
        <f>'L.I. Vig.'!P164</f>
        <v>0</v>
      </c>
      <c r="R280" s="160">
        <f>'L.I. Vig.'!Q164</f>
        <v>0</v>
      </c>
      <c r="S280" s="160">
        <f>'L.I. Vig.'!R164</f>
        <v>0</v>
      </c>
      <c r="T280" s="160">
        <f>'L.I. Vig.'!S164</f>
        <v>0</v>
      </c>
      <c r="U280" s="160">
        <f>'L.I. Vig.'!T164</f>
        <v>0</v>
      </c>
      <c r="V280" s="160">
        <f>'L.I. Vig.'!U164</f>
        <v>0</v>
      </c>
      <c r="W280" s="161">
        <f>'L.I. Vig.'!V164</f>
        <v>0</v>
      </c>
      <c r="X280" s="160">
        <f>'L.I. Vig.'!W164</f>
        <v>0</v>
      </c>
      <c r="Y280" s="160">
        <f>'L.I. Vig.'!X164</f>
        <v>0</v>
      </c>
      <c r="Z280" s="160">
        <f>'L.I. Vig.'!Y164</f>
        <v>0</v>
      </c>
      <c r="AA280" s="160">
        <f>'L.I. Vig.'!Z164</f>
        <v>0</v>
      </c>
      <c r="AB280" s="160">
        <f>'L.I. Vig.'!AA164</f>
        <v>0</v>
      </c>
      <c r="AC280" s="160">
        <f>'L.I. Vig.'!AB164</f>
        <v>0</v>
      </c>
      <c r="AD280" s="160">
        <f>'L.I. Vig.'!AC164</f>
        <v>0</v>
      </c>
      <c r="AE280" s="160">
        <f>'L.I. Vig.'!AD164</f>
        <v>0</v>
      </c>
      <c r="AF280" s="160">
        <f>'L.I. Vig.'!AE164</f>
        <v>0</v>
      </c>
      <c r="AG280" s="161">
        <f>'L.I. Vig.'!AF164</f>
        <v>0</v>
      </c>
      <c r="AH280" s="160">
        <f>'L.I. Vig.'!AG164</f>
        <v>0</v>
      </c>
      <c r="AI280" s="160">
        <f>'L.I. Vig.'!AH164</f>
        <v>0</v>
      </c>
      <c r="AJ280" s="160">
        <f>'L.I. Vig.'!AI164</f>
        <v>0</v>
      </c>
      <c r="AK280" s="160">
        <f>'L.I. Vig.'!AJ164</f>
        <v>0</v>
      </c>
      <c r="AL280" s="160">
        <f>'L.I. Vig.'!AK164</f>
        <v>0</v>
      </c>
      <c r="AM280" s="160">
        <f>'L.I. Vig.'!AL164</f>
        <v>0</v>
      </c>
      <c r="AN280" s="160">
        <f>'L.I. Vig.'!AM164</f>
        <v>0</v>
      </c>
      <c r="AO280" s="160">
        <f>'L.I. Vig.'!AN164</f>
        <v>0</v>
      </c>
      <c r="AP280" s="160">
        <f>'L.I. Vig.'!AO164</f>
        <v>0</v>
      </c>
      <c r="AQ280" s="161">
        <f>'L.I. Vig.'!AP164</f>
        <v>0</v>
      </c>
      <c r="AR280" s="160">
        <f>'L.I. Vig.'!AQ164</f>
        <v>0</v>
      </c>
      <c r="AS280" s="160">
        <f>'L.I. Vig.'!AR164</f>
        <v>0</v>
      </c>
      <c r="AT280" s="160">
        <f>'L.I. Vig.'!AS164</f>
        <v>0</v>
      </c>
      <c r="AU280" s="160">
        <f>'L.I. Vig.'!AT164</f>
        <v>0</v>
      </c>
      <c r="AV280" s="160">
        <f>'L.I. Vig.'!AU164</f>
        <v>0</v>
      </c>
      <c r="AW280" s="160">
        <f>'L.I. Vig.'!AV164</f>
        <v>0</v>
      </c>
      <c r="AX280" s="160">
        <f>'L.I. Vig.'!AW164</f>
        <v>0</v>
      </c>
      <c r="AY280" s="160">
        <f>'L.I. Vig.'!AX164</f>
        <v>0</v>
      </c>
      <c r="AZ280" s="160">
        <f>'L.I. Vig.'!AY164</f>
        <v>0</v>
      </c>
      <c r="BA280" s="161">
        <f>'L.I. Vig.'!AZ164</f>
        <v>0</v>
      </c>
      <c r="BB280" s="160">
        <f>'L.I. Vig.'!BA164</f>
        <v>0</v>
      </c>
      <c r="BC280" s="160">
        <f>'L.I. Vig.'!BB164</f>
        <v>0</v>
      </c>
      <c r="BD280" s="160">
        <f>'L.I. Vig.'!BC164</f>
        <v>0</v>
      </c>
      <c r="BE280" s="160">
        <f>'L.I. Vig.'!BD164</f>
        <v>0</v>
      </c>
      <c r="BF280" s="160">
        <f>'L.I. Vig.'!BE164</f>
        <v>0</v>
      </c>
      <c r="BG280" s="160">
        <f>'L.I. Vig.'!BF164</f>
        <v>0</v>
      </c>
      <c r="BH280" s="160">
        <f>'L.I. Vig.'!BG164</f>
        <v>0</v>
      </c>
      <c r="BI280" s="160">
        <f>'L.I. Vig.'!BH164</f>
        <v>0</v>
      </c>
      <c r="BJ280" s="160">
        <f>'L.I. Vig.'!BI164</f>
        <v>0</v>
      </c>
      <c r="BK280" s="161">
        <f>'L.I. Vig.'!BJ164</f>
        <v>0</v>
      </c>
    </row>
    <row r="281" spans="1:63" hidden="1" outlineLevel="1" x14ac:dyDescent="0.25">
      <c r="A281" s="157" t="s">
        <v>130</v>
      </c>
      <c r="B281" s="158">
        <v>8.6</v>
      </c>
      <c r="C281" s="159">
        <f>'L.I. Vig.'!B223</f>
        <v>-8.8817841970012523E-16</v>
      </c>
      <c r="D281" s="160">
        <f>'L.I. Vig.'!C223</f>
        <v>3.4399999999999991</v>
      </c>
      <c r="E281" s="160">
        <f>'L.I. Vig.'!D223</f>
        <v>6.879999999999999</v>
      </c>
      <c r="F281" s="160">
        <f>'L.I. Vig.'!E223</f>
        <v>6.0200000000000014</v>
      </c>
      <c r="G281" s="160">
        <f>'L.I. Vig.'!F223</f>
        <v>5.1599999999999984</v>
      </c>
      <c r="H281" s="160">
        <f>'L.I. Vig.'!G223</f>
        <v>4.2999999999999989</v>
      </c>
      <c r="I281" s="160">
        <f>'L.I. Vig.'!H223</f>
        <v>3.4400000000000048</v>
      </c>
      <c r="J281" s="160">
        <f>'L.I. Vig.'!I223</f>
        <v>2.5799999999999983</v>
      </c>
      <c r="K281" s="160">
        <f>'L.I. Vig.'!J223</f>
        <v>1.7200000000000024</v>
      </c>
      <c r="L281" s="160">
        <f>'L.I. Vig.'!K223</f>
        <v>0.86000000000000298</v>
      </c>
      <c r="M281" s="161">
        <f>'L.I. Vig.'!L223</f>
        <v>0</v>
      </c>
      <c r="N281" s="160">
        <f>'L.I. Vig.'!M223</f>
        <v>0</v>
      </c>
      <c r="O281" s="160">
        <f>'L.I. Vig.'!N223</f>
        <v>0</v>
      </c>
      <c r="P281" s="160">
        <f>'L.I. Vig.'!O223</f>
        <v>0</v>
      </c>
      <c r="Q281" s="160">
        <f>'L.I. Vig.'!P223</f>
        <v>0</v>
      </c>
      <c r="R281" s="160">
        <f>'L.I. Vig.'!Q223</f>
        <v>0</v>
      </c>
      <c r="S281" s="160">
        <f>'L.I. Vig.'!R223</f>
        <v>0</v>
      </c>
      <c r="T281" s="160">
        <f>'L.I. Vig.'!S223</f>
        <v>0</v>
      </c>
      <c r="U281" s="160">
        <f>'L.I. Vig.'!T223</f>
        <v>0</v>
      </c>
      <c r="V281" s="160">
        <f>'L.I. Vig.'!U223</f>
        <v>0</v>
      </c>
      <c r="W281" s="161">
        <f>'L.I. Vig.'!V223</f>
        <v>0</v>
      </c>
      <c r="X281" s="160">
        <f>'L.I. Vig.'!W223</f>
        <v>0</v>
      </c>
      <c r="Y281" s="160">
        <f>'L.I. Vig.'!X223</f>
        <v>0</v>
      </c>
      <c r="Z281" s="160">
        <f>'L.I. Vig.'!Y223</f>
        <v>0</v>
      </c>
      <c r="AA281" s="160">
        <f>'L.I. Vig.'!Z223</f>
        <v>0</v>
      </c>
      <c r="AB281" s="160">
        <f>'L.I. Vig.'!AA223</f>
        <v>0</v>
      </c>
      <c r="AC281" s="160">
        <f>'L.I. Vig.'!AB223</f>
        <v>0</v>
      </c>
      <c r="AD281" s="160">
        <f>'L.I. Vig.'!AC223</f>
        <v>0</v>
      </c>
      <c r="AE281" s="160">
        <f>'L.I. Vig.'!AD223</f>
        <v>0</v>
      </c>
      <c r="AF281" s="160">
        <f>'L.I. Vig.'!AE223</f>
        <v>0</v>
      </c>
      <c r="AG281" s="161">
        <f>'L.I. Vig.'!AF223</f>
        <v>0</v>
      </c>
      <c r="AH281" s="160">
        <f>'L.I. Vig.'!AG223</f>
        <v>0</v>
      </c>
      <c r="AI281" s="160">
        <f>'L.I. Vig.'!AH223</f>
        <v>0</v>
      </c>
      <c r="AJ281" s="160">
        <f>'L.I. Vig.'!AI223</f>
        <v>0</v>
      </c>
      <c r="AK281" s="160">
        <f>'L.I. Vig.'!AJ223</f>
        <v>0</v>
      </c>
      <c r="AL281" s="160">
        <f>'L.I. Vig.'!AK223</f>
        <v>0</v>
      </c>
      <c r="AM281" s="160">
        <f>'L.I. Vig.'!AL223</f>
        <v>0</v>
      </c>
      <c r="AN281" s="160">
        <f>'L.I. Vig.'!AM223</f>
        <v>0</v>
      </c>
      <c r="AO281" s="160">
        <f>'L.I. Vig.'!AN223</f>
        <v>0</v>
      </c>
      <c r="AP281" s="160">
        <f>'L.I. Vig.'!AO223</f>
        <v>0</v>
      </c>
      <c r="AQ281" s="161">
        <f>'L.I. Vig.'!AP223</f>
        <v>0</v>
      </c>
      <c r="AR281" s="160">
        <f>'L.I. Vig.'!AQ223</f>
        <v>0</v>
      </c>
      <c r="AS281" s="160">
        <f>'L.I. Vig.'!AR223</f>
        <v>0</v>
      </c>
      <c r="AT281" s="160">
        <f>'L.I. Vig.'!AS223</f>
        <v>0</v>
      </c>
      <c r="AU281" s="160">
        <f>'L.I. Vig.'!AT223</f>
        <v>0</v>
      </c>
      <c r="AV281" s="160">
        <f>'L.I. Vig.'!AU223</f>
        <v>0</v>
      </c>
      <c r="AW281" s="160">
        <f>'L.I. Vig.'!AV223</f>
        <v>0</v>
      </c>
      <c r="AX281" s="160">
        <f>'L.I. Vig.'!AW223</f>
        <v>0</v>
      </c>
      <c r="AY281" s="160">
        <f>'L.I. Vig.'!AX223</f>
        <v>0</v>
      </c>
      <c r="AZ281" s="160">
        <f>'L.I. Vig.'!AY223</f>
        <v>0</v>
      </c>
      <c r="BA281" s="161">
        <f>'L.I. Vig.'!AZ223</f>
        <v>0</v>
      </c>
      <c r="BB281" s="160">
        <f>'L.I. Vig.'!BA223</f>
        <v>0</v>
      </c>
      <c r="BC281" s="160">
        <f>'L.I. Vig.'!BB223</f>
        <v>0</v>
      </c>
      <c r="BD281" s="160">
        <f>'L.I. Vig.'!BC223</f>
        <v>0</v>
      </c>
      <c r="BE281" s="160">
        <f>'L.I. Vig.'!BD223</f>
        <v>0</v>
      </c>
      <c r="BF281" s="160">
        <f>'L.I. Vig.'!BE223</f>
        <v>0</v>
      </c>
      <c r="BG281" s="160">
        <f>'L.I. Vig.'!BF223</f>
        <v>0</v>
      </c>
      <c r="BH281" s="160">
        <f>'L.I. Vig.'!BG223</f>
        <v>0</v>
      </c>
      <c r="BI281" s="160">
        <f>'L.I. Vig.'!BH223</f>
        <v>0</v>
      </c>
      <c r="BJ281" s="160">
        <f>'L.I. Vig.'!BI223</f>
        <v>0</v>
      </c>
      <c r="BK281" s="161">
        <f>'L.I. Vig.'!BJ223</f>
        <v>0</v>
      </c>
    </row>
    <row r="282" spans="1:63" hidden="1" outlineLevel="1" x14ac:dyDescent="0.25">
      <c r="A282" s="157" t="s">
        <v>131</v>
      </c>
      <c r="B282" s="158">
        <v>12.899999999999999</v>
      </c>
      <c r="C282" s="159">
        <f>'L.I. Vig.'!B282</f>
        <v>0</v>
      </c>
      <c r="D282" s="160">
        <f>'L.I. Vig.'!C282</f>
        <v>3.01</v>
      </c>
      <c r="E282" s="160">
        <f>'L.I. Vig.'!D282</f>
        <v>6.02</v>
      </c>
      <c r="F282" s="160">
        <f>'L.I. Vig.'!E282</f>
        <v>9.0299999999999994</v>
      </c>
      <c r="G282" s="160">
        <f>'L.I. Vig.'!F282</f>
        <v>7.74</v>
      </c>
      <c r="H282" s="160">
        <f>'L.I. Vig.'!G282</f>
        <v>6.4499999999999993</v>
      </c>
      <c r="I282" s="160">
        <f>'L.I. Vig.'!H282</f>
        <v>5.1599999999999984</v>
      </c>
      <c r="J282" s="160">
        <f>'L.I. Vig.'!I282</f>
        <v>3.870000000000001</v>
      </c>
      <c r="K282" s="160">
        <f>'L.I. Vig.'!J282</f>
        <v>2.5799999999999983</v>
      </c>
      <c r="L282" s="160">
        <f>'L.I. Vig.'!K282</f>
        <v>1.2899999999999991</v>
      </c>
      <c r="M282" s="161">
        <f>'L.I. Vig.'!L282</f>
        <v>0</v>
      </c>
      <c r="N282" s="160">
        <f>'L.I. Vig.'!M282</f>
        <v>0</v>
      </c>
      <c r="O282" s="160">
        <f>'L.I. Vig.'!N282</f>
        <v>0</v>
      </c>
      <c r="P282" s="160">
        <f>'L.I. Vig.'!O282</f>
        <v>0</v>
      </c>
      <c r="Q282" s="160">
        <f>'L.I. Vig.'!P282</f>
        <v>0</v>
      </c>
      <c r="R282" s="160">
        <f>'L.I. Vig.'!Q282</f>
        <v>0</v>
      </c>
      <c r="S282" s="160">
        <f>'L.I. Vig.'!R282</f>
        <v>0</v>
      </c>
      <c r="T282" s="160">
        <f>'L.I. Vig.'!S282</f>
        <v>0</v>
      </c>
      <c r="U282" s="160">
        <f>'L.I. Vig.'!T282</f>
        <v>0</v>
      </c>
      <c r="V282" s="160">
        <f>'L.I. Vig.'!U282</f>
        <v>0</v>
      </c>
      <c r="W282" s="161">
        <f>'L.I. Vig.'!V282</f>
        <v>0</v>
      </c>
      <c r="X282" s="160">
        <f>'L.I. Vig.'!W282</f>
        <v>0</v>
      </c>
      <c r="Y282" s="160">
        <f>'L.I. Vig.'!X282</f>
        <v>0</v>
      </c>
      <c r="Z282" s="160">
        <f>'L.I. Vig.'!Y282</f>
        <v>0</v>
      </c>
      <c r="AA282" s="160">
        <f>'L.I. Vig.'!Z282</f>
        <v>0</v>
      </c>
      <c r="AB282" s="160">
        <f>'L.I. Vig.'!AA282</f>
        <v>0</v>
      </c>
      <c r="AC282" s="160">
        <f>'L.I. Vig.'!AB282</f>
        <v>0</v>
      </c>
      <c r="AD282" s="160">
        <f>'L.I. Vig.'!AC282</f>
        <v>0</v>
      </c>
      <c r="AE282" s="160">
        <f>'L.I. Vig.'!AD282</f>
        <v>0</v>
      </c>
      <c r="AF282" s="160">
        <f>'L.I. Vig.'!AE282</f>
        <v>0</v>
      </c>
      <c r="AG282" s="161">
        <f>'L.I. Vig.'!AF282</f>
        <v>0</v>
      </c>
      <c r="AH282" s="160">
        <f>'L.I. Vig.'!AG282</f>
        <v>0</v>
      </c>
      <c r="AI282" s="160">
        <f>'L.I. Vig.'!AH282</f>
        <v>0</v>
      </c>
      <c r="AJ282" s="160">
        <f>'L.I. Vig.'!AI282</f>
        <v>0</v>
      </c>
      <c r="AK282" s="160">
        <f>'L.I. Vig.'!AJ282</f>
        <v>0</v>
      </c>
      <c r="AL282" s="160">
        <f>'L.I. Vig.'!AK282</f>
        <v>0</v>
      </c>
      <c r="AM282" s="160">
        <f>'L.I. Vig.'!AL282</f>
        <v>0</v>
      </c>
      <c r="AN282" s="160">
        <f>'L.I. Vig.'!AM282</f>
        <v>0</v>
      </c>
      <c r="AO282" s="160">
        <f>'L.I. Vig.'!AN282</f>
        <v>0</v>
      </c>
      <c r="AP282" s="160">
        <f>'L.I. Vig.'!AO282</f>
        <v>0</v>
      </c>
      <c r="AQ282" s="161">
        <f>'L.I. Vig.'!AP282</f>
        <v>0</v>
      </c>
      <c r="AR282" s="160">
        <f>'L.I. Vig.'!AQ282</f>
        <v>0</v>
      </c>
      <c r="AS282" s="160">
        <f>'L.I. Vig.'!AR282</f>
        <v>0</v>
      </c>
      <c r="AT282" s="160">
        <f>'L.I. Vig.'!AS282</f>
        <v>0</v>
      </c>
      <c r="AU282" s="160">
        <f>'L.I. Vig.'!AT282</f>
        <v>0</v>
      </c>
      <c r="AV282" s="160">
        <f>'L.I. Vig.'!AU282</f>
        <v>0</v>
      </c>
      <c r="AW282" s="160">
        <f>'L.I. Vig.'!AV282</f>
        <v>0</v>
      </c>
      <c r="AX282" s="160">
        <f>'L.I. Vig.'!AW282</f>
        <v>0</v>
      </c>
      <c r="AY282" s="160">
        <f>'L.I. Vig.'!AX282</f>
        <v>0</v>
      </c>
      <c r="AZ282" s="160">
        <f>'L.I. Vig.'!AY282</f>
        <v>0</v>
      </c>
      <c r="BA282" s="161">
        <f>'L.I. Vig.'!AZ282</f>
        <v>0</v>
      </c>
      <c r="BB282" s="160">
        <f>'L.I. Vig.'!BA282</f>
        <v>0</v>
      </c>
      <c r="BC282" s="160">
        <f>'L.I. Vig.'!BB282</f>
        <v>0</v>
      </c>
      <c r="BD282" s="160">
        <f>'L.I. Vig.'!BC282</f>
        <v>0</v>
      </c>
      <c r="BE282" s="160">
        <f>'L.I. Vig.'!BD282</f>
        <v>0</v>
      </c>
      <c r="BF282" s="160">
        <f>'L.I. Vig.'!BE282</f>
        <v>0</v>
      </c>
      <c r="BG282" s="160">
        <f>'L.I. Vig.'!BF282</f>
        <v>0</v>
      </c>
      <c r="BH282" s="160">
        <f>'L.I. Vig.'!BG282</f>
        <v>0</v>
      </c>
      <c r="BI282" s="160">
        <f>'L.I. Vig.'!BH282</f>
        <v>0</v>
      </c>
      <c r="BJ282" s="160">
        <f>'L.I. Vig.'!BI282</f>
        <v>0</v>
      </c>
      <c r="BK282" s="161">
        <f>'L.I. Vig.'!BJ282</f>
        <v>0</v>
      </c>
    </row>
    <row r="283" spans="1:63" hidden="1" outlineLevel="1" x14ac:dyDescent="0.25">
      <c r="A283" s="157" t="s">
        <v>132</v>
      </c>
      <c r="B283" s="158">
        <v>17.2</v>
      </c>
      <c r="C283" s="159">
        <f>'L.I. Vig.'!B341</f>
        <v>-1.7763568394002505E-15</v>
      </c>
      <c r="D283" s="160">
        <f>'L.I. Vig.'!C341</f>
        <v>2.5799999999999983</v>
      </c>
      <c r="E283" s="160">
        <f>'L.I. Vig.'!D341</f>
        <v>5.1599999999999984</v>
      </c>
      <c r="F283" s="160">
        <f>'L.I. Vig.'!E341</f>
        <v>7.7399999999999984</v>
      </c>
      <c r="G283" s="160">
        <f>'L.I. Vig.'!F341</f>
        <v>10.319999999999999</v>
      </c>
      <c r="H283" s="160">
        <f>'L.I. Vig.'!G341</f>
        <v>8.6</v>
      </c>
      <c r="I283" s="160">
        <f>'L.I. Vig.'!H341</f>
        <v>6.8800000000000008</v>
      </c>
      <c r="J283" s="160">
        <f>'L.I. Vig.'!I341</f>
        <v>5.1600000000000037</v>
      </c>
      <c r="K283" s="160">
        <f>'L.I. Vig.'!J341</f>
        <v>3.4400000000000013</v>
      </c>
      <c r="L283" s="160">
        <f>'L.I. Vig.'!K341</f>
        <v>1.7200000000000024</v>
      </c>
      <c r="M283" s="161">
        <f>'L.I. Vig.'!L341</f>
        <v>0</v>
      </c>
      <c r="N283" s="160">
        <f>'L.I. Vig.'!M341</f>
        <v>0</v>
      </c>
      <c r="O283" s="160">
        <f>'L.I. Vig.'!N341</f>
        <v>0</v>
      </c>
      <c r="P283" s="160">
        <f>'L.I. Vig.'!O341</f>
        <v>0</v>
      </c>
      <c r="Q283" s="160">
        <f>'L.I. Vig.'!P341</f>
        <v>0</v>
      </c>
      <c r="R283" s="160">
        <f>'L.I. Vig.'!Q341</f>
        <v>0</v>
      </c>
      <c r="S283" s="160">
        <f>'L.I. Vig.'!R341</f>
        <v>0</v>
      </c>
      <c r="T283" s="160">
        <f>'L.I. Vig.'!S341</f>
        <v>0</v>
      </c>
      <c r="U283" s="160">
        <f>'L.I. Vig.'!T341</f>
        <v>0</v>
      </c>
      <c r="V283" s="160">
        <f>'L.I. Vig.'!U341</f>
        <v>0</v>
      </c>
      <c r="W283" s="161">
        <f>'L.I. Vig.'!V341</f>
        <v>0</v>
      </c>
      <c r="X283" s="160">
        <f>'L.I. Vig.'!W341</f>
        <v>0</v>
      </c>
      <c r="Y283" s="160">
        <f>'L.I. Vig.'!X341</f>
        <v>0</v>
      </c>
      <c r="Z283" s="160">
        <f>'L.I. Vig.'!Y341</f>
        <v>0</v>
      </c>
      <c r="AA283" s="160">
        <f>'L.I. Vig.'!Z341</f>
        <v>0</v>
      </c>
      <c r="AB283" s="160">
        <f>'L.I. Vig.'!AA341</f>
        <v>0</v>
      </c>
      <c r="AC283" s="160">
        <f>'L.I. Vig.'!AB341</f>
        <v>0</v>
      </c>
      <c r="AD283" s="160">
        <f>'L.I. Vig.'!AC341</f>
        <v>0</v>
      </c>
      <c r="AE283" s="160">
        <f>'L.I. Vig.'!AD341</f>
        <v>0</v>
      </c>
      <c r="AF283" s="160">
        <f>'L.I. Vig.'!AE341</f>
        <v>0</v>
      </c>
      <c r="AG283" s="161">
        <f>'L.I. Vig.'!AF341</f>
        <v>0</v>
      </c>
      <c r="AH283" s="160">
        <f>'L.I. Vig.'!AG341</f>
        <v>0</v>
      </c>
      <c r="AI283" s="160">
        <f>'L.I. Vig.'!AH341</f>
        <v>0</v>
      </c>
      <c r="AJ283" s="160">
        <f>'L.I. Vig.'!AI341</f>
        <v>0</v>
      </c>
      <c r="AK283" s="160">
        <f>'L.I. Vig.'!AJ341</f>
        <v>0</v>
      </c>
      <c r="AL283" s="160">
        <f>'L.I. Vig.'!AK341</f>
        <v>0</v>
      </c>
      <c r="AM283" s="160">
        <f>'L.I. Vig.'!AL341</f>
        <v>0</v>
      </c>
      <c r="AN283" s="160">
        <f>'L.I. Vig.'!AM341</f>
        <v>0</v>
      </c>
      <c r="AO283" s="160">
        <f>'L.I. Vig.'!AN341</f>
        <v>0</v>
      </c>
      <c r="AP283" s="160">
        <f>'L.I. Vig.'!AO341</f>
        <v>0</v>
      </c>
      <c r="AQ283" s="161">
        <f>'L.I. Vig.'!AP341</f>
        <v>0</v>
      </c>
      <c r="AR283" s="160">
        <f>'L.I. Vig.'!AQ341</f>
        <v>0</v>
      </c>
      <c r="AS283" s="160">
        <f>'L.I. Vig.'!AR341</f>
        <v>0</v>
      </c>
      <c r="AT283" s="160">
        <f>'L.I. Vig.'!AS341</f>
        <v>0</v>
      </c>
      <c r="AU283" s="160">
        <f>'L.I. Vig.'!AT341</f>
        <v>0</v>
      </c>
      <c r="AV283" s="160">
        <f>'L.I. Vig.'!AU341</f>
        <v>0</v>
      </c>
      <c r="AW283" s="160">
        <f>'L.I. Vig.'!AV341</f>
        <v>0</v>
      </c>
      <c r="AX283" s="160">
        <f>'L.I. Vig.'!AW341</f>
        <v>0</v>
      </c>
      <c r="AY283" s="160">
        <f>'L.I. Vig.'!AX341</f>
        <v>0</v>
      </c>
      <c r="AZ283" s="160">
        <f>'L.I. Vig.'!AY341</f>
        <v>0</v>
      </c>
      <c r="BA283" s="161">
        <f>'L.I. Vig.'!AZ341</f>
        <v>0</v>
      </c>
      <c r="BB283" s="160">
        <f>'L.I. Vig.'!BA341</f>
        <v>0</v>
      </c>
      <c r="BC283" s="160">
        <f>'L.I. Vig.'!BB341</f>
        <v>0</v>
      </c>
      <c r="BD283" s="160">
        <f>'L.I. Vig.'!BC341</f>
        <v>0</v>
      </c>
      <c r="BE283" s="160">
        <f>'L.I. Vig.'!BD341</f>
        <v>0</v>
      </c>
      <c r="BF283" s="160">
        <f>'L.I. Vig.'!BE341</f>
        <v>0</v>
      </c>
      <c r="BG283" s="160">
        <f>'L.I. Vig.'!BF341</f>
        <v>0</v>
      </c>
      <c r="BH283" s="160">
        <f>'L.I. Vig.'!BG341</f>
        <v>0</v>
      </c>
      <c r="BI283" s="160">
        <f>'L.I. Vig.'!BH341</f>
        <v>0</v>
      </c>
      <c r="BJ283" s="160">
        <f>'L.I. Vig.'!BI341</f>
        <v>0</v>
      </c>
      <c r="BK283" s="161">
        <f>'L.I. Vig.'!BJ341</f>
        <v>0</v>
      </c>
    </row>
    <row r="284" spans="1:63" hidden="1" outlineLevel="1" x14ac:dyDescent="0.25">
      <c r="A284" s="157" t="s">
        <v>133</v>
      </c>
      <c r="B284" s="158">
        <v>21.5</v>
      </c>
      <c r="C284" s="159">
        <f>'L.I. Vig.'!B400</f>
        <v>-1.7763568394002505E-15</v>
      </c>
      <c r="D284" s="160">
        <f>'L.I. Vig.'!C400</f>
        <v>2.1499999999999981</v>
      </c>
      <c r="E284" s="160">
        <f>'L.I. Vig.'!D400</f>
        <v>4.299999999999998</v>
      </c>
      <c r="F284" s="160">
        <f>'L.I. Vig.'!E400</f>
        <v>6.4499999999999975</v>
      </c>
      <c r="G284" s="160">
        <f>'L.I. Vig.'!F400</f>
        <v>8.5999999999999979</v>
      </c>
      <c r="H284" s="160">
        <f>'L.I. Vig.'!G400</f>
        <v>10.749999999999998</v>
      </c>
      <c r="I284" s="160">
        <f>'L.I. Vig.'!H400</f>
        <v>8.6</v>
      </c>
      <c r="J284" s="160">
        <f>'L.I. Vig.'!I400</f>
        <v>6.4499999999999993</v>
      </c>
      <c r="K284" s="160">
        <f>'L.I. Vig.'!J400</f>
        <v>4.2999999999999972</v>
      </c>
      <c r="L284" s="160">
        <f>'L.I. Vig.'!K400</f>
        <v>2.1499999999999986</v>
      </c>
      <c r="M284" s="161">
        <f>'L.I. Vig.'!L400</f>
        <v>0</v>
      </c>
      <c r="N284" s="160">
        <f>'L.I. Vig.'!M400</f>
        <v>0</v>
      </c>
      <c r="O284" s="160">
        <f>'L.I. Vig.'!N400</f>
        <v>0</v>
      </c>
      <c r="P284" s="160">
        <f>'L.I. Vig.'!O400</f>
        <v>0</v>
      </c>
      <c r="Q284" s="160">
        <f>'L.I. Vig.'!P400</f>
        <v>0</v>
      </c>
      <c r="R284" s="160">
        <f>'L.I. Vig.'!Q400</f>
        <v>0</v>
      </c>
      <c r="S284" s="160">
        <f>'L.I. Vig.'!R400</f>
        <v>0</v>
      </c>
      <c r="T284" s="160">
        <f>'L.I. Vig.'!S400</f>
        <v>0</v>
      </c>
      <c r="U284" s="160">
        <f>'L.I. Vig.'!T400</f>
        <v>0</v>
      </c>
      <c r="V284" s="160">
        <f>'L.I. Vig.'!U400</f>
        <v>0</v>
      </c>
      <c r="W284" s="161">
        <f>'L.I. Vig.'!V400</f>
        <v>0</v>
      </c>
      <c r="X284" s="160">
        <f>'L.I. Vig.'!W400</f>
        <v>0</v>
      </c>
      <c r="Y284" s="160">
        <f>'L.I. Vig.'!X400</f>
        <v>0</v>
      </c>
      <c r="Z284" s="160">
        <f>'L.I. Vig.'!Y400</f>
        <v>0</v>
      </c>
      <c r="AA284" s="160">
        <f>'L.I. Vig.'!Z400</f>
        <v>0</v>
      </c>
      <c r="AB284" s="160">
        <f>'L.I. Vig.'!AA400</f>
        <v>0</v>
      </c>
      <c r="AC284" s="160">
        <f>'L.I. Vig.'!AB400</f>
        <v>0</v>
      </c>
      <c r="AD284" s="160">
        <f>'L.I. Vig.'!AC400</f>
        <v>0</v>
      </c>
      <c r="AE284" s="160">
        <f>'L.I. Vig.'!AD400</f>
        <v>0</v>
      </c>
      <c r="AF284" s="160">
        <f>'L.I. Vig.'!AE400</f>
        <v>0</v>
      </c>
      <c r="AG284" s="161">
        <f>'L.I. Vig.'!AF400</f>
        <v>0</v>
      </c>
      <c r="AH284" s="160">
        <f>'L.I. Vig.'!AG400</f>
        <v>0</v>
      </c>
      <c r="AI284" s="160">
        <f>'L.I. Vig.'!AH400</f>
        <v>0</v>
      </c>
      <c r="AJ284" s="160">
        <f>'L.I. Vig.'!AI400</f>
        <v>0</v>
      </c>
      <c r="AK284" s="160">
        <f>'L.I. Vig.'!AJ400</f>
        <v>0</v>
      </c>
      <c r="AL284" s="160">
        <f>'L.I. Vig.'!AK400</f>
        <v>0</v>
      </c>
      <c r="AM284" s="160">
        <f>'L.I. Vig.'!AL400</f>
        <v>0</v>
      </c>
      <c r="AN284" s="160">
        <f>'L.I. Vig.'!AM400</f>
        <v>0</v>
      </c>
      <c r="AO284" s="160">
        <f>'L.I. Vig.'!AN400</f>
        <v>0</v>
      </c>
      <c r="AP284" s="160">
        <f>'L.I. Vig.'!AO400</f>
        <v>0</v>
      </c>
      <c r="AQ284" s="161">
        <f>'L.I. Vig.'!AP400</f>
        <v>0</v>
      </c>
      <c r="AR284" s="160">
        <f>'L.I. Vig.'!AQ400</f>
        <v>0</v>
      </c>
      <c r="AS284" s="160">
        <f>'L.I. Vig.'!AR400</f>
        <v>0</v>
      </c>
      <c r="AT284" s="160">
        <f>'L.I. Vig.'!AS400</f>
        <v>0</v>
      </c>
      <c r="AU284" s="160">
        <f>'L.I. Vig.'!AT400</f>
        <v>0</v>
      </c>
      <c r="AV284" s="160">
        <f>'L.I. Vig.'!AU400</f>
        <v>0</v>
      </c>
      <c r="AW284" s="160">
        <f>'L.I. Vig.'!AV400</f>
        <v>0</v>
      </c>
      <c r="AX284" s="160">
        <f>'L.I. Vig.'!AW400</f>
        <v>0</v>
      </c>
      <c r="AY284" s="160">
        <f>'L.I. Vig.'!AX400</f>
        <v>0</v>
      </c>
      <c r="AZ284" s="160">
        <f>'L.I. Vig.'!AY400</f>
        <v>0</v>
      </c>
      <c r="BA284" s="161">
        <f>'L.I. Vig.'!AZ400</f>
        <v>0</v>
      </c>
      <c r="BB284" s="160">
        <f>'L.I. Vig.'!BA400</f>
        <v>0</v>
      </c>
      <c r="BC284" s="160">
        <f>'L.I. Vig.'!BB400</f>
        <v>0</v>
      </c>
      <c r="BD284" s="160">
        <f>'L.I. Vig.'!BC400</f>
        <v>0</v>
      </c>
      <c r="BE284" s="160">
        <f>'L.I. Vig.'!BD400</f>
        <v>0</v>
      </c>
      <c r="BF284" s="160">
        <f>'L.I. Vig.'!BE400</f>
        <v>0</v>
      </c>
      <c r="BG284" s="160">
        <f>'L.I. Vig.'!BF400</f>
        <v>0</v>
      </c>
      <c r="BH284" s="160">
        <f>'L.I. Vig.'!BG400</f>
        <v>0</v>
      </c>
      <c r="BI284" s="160">
        <f>'L.I. Vig.'!BH400</f>
        <v>0</v>
      </c>
      <c r="BJ284" s="160">
        <f>'L.I. Vig.'!BI400</f>
        <v>0</v>
      </c>
      <c r="BK284" s="161">
        <f>'L.I. Vig.'!BJ400</f>
        <v>0</v>
      </c>
    </row>
    <row r="285" spans="1:63" hidden="1" outlineLevel="1" x14ac:dyDescent="0.25">
      <c r="A285" s="157" t="s">
        <v>134</v>
      </c>
      <c r="B285" s="158">
        <v>25.799999999999997</v>
      </c>
      <c r="C285" s="159">
        <f>'L.I. Vig.'!B459</f>
        <v>-8.8817841970012523E-16</v>
      </c>
      <c r="D285" s="160">
        <f>'L.I. Vig.'!C459</f>
        <v>1.7199999999999993</v>
      </c>
      <c r="E285" s="160">
        <f>'L.I. Vig.'!D459</f>
        <v>3.4399999999999995</v>
      </c>
      <c r="F285" s="160">
        <f>'L.I. Vig.'!E459</f>
        <v>5.1599999999999993</v>
      </c>
      <c r="G285" s="160">
        <f>'L.I. Vig.'!F459</f>
        <v>6.88</v>
      </c>
      <c r="H285" s="160">
        <f>'L.I. Vig.'!G459</f>
        <v>8.6000000000000014</v>
      </c>
      <c r="I285" s="160">
        <f>'L.I. Vig.'!H459</f>
        <v>10.320000000000004</v>
      </c>
      <c r="J285" s="160">
        <f>'L.I. Vig.'!I459</f>
        <v>7.740000000000002</v>
      </c>
      <c r="K285" s="160">
        <f>'L.I. Vig.'!J459</f>
        <v>5.1600000000000037</v>
      </c>
      <c r="L285" s="160">
        <f>'L.I. Vig.'!K459</f>
        <v>2.5800000000000054</v>
      </c>
      <c r="M285" s="161">
        <f>'L.I. Vig.'!L459</f>
        <v>0</v>
      </c>
      <c r="N285" s="160">
        <f>'L.I. Vig.'!M459</f>
        <v>0</v>
      </c>
      <c r="O285" s="160">
        <f>'L.I. Vig.'!N459</f>
        <v>0</v>
      </c>
      <c r="P285" s="160">
        <f>'L.I. Vig.'!O459</f>
        <v>0</v>
      </c>
      <c r="Q285" s="160">
        <f>'L.I. Vig.'!P459</f>
        <v>0</v>
      </c>
      <c r="R285" s="160">
        <f>'L.I. Vig.'!Q459</f>
        <v>0</v>
      </c>
      <c r="S285" s="160">
        <f>'L.I. Vig.'!R459</f>
        <v>0</v>
      </c>
      <c r="T285" s="160">
        <f>'L.I. Vig.'!S459</f>
        <v>0</v>
      </c>
      <c r="U285" s="160">
        <f>'L.I. Vig.'!T459</f>
        <v>0</v>
      </c>
      <c r="V285" s="160">
        <f>'L.I. Vig.'!U459</f>
        <v>0</v>
      </c>
      <c r="W285" s="161">
        <f>'L.I. Vig.'!V459</f>
        <v>0</v>
      </c>
      <c r="X285" s="160">
        <f>'L.I. Vig.'!W459</f>
        <v>0</v>
      </c>
      <c r="Y285" s="160">
        <f>'L.I. Vig.'!X459</f>
        <v>0</v>
      </c>
      <c r="Z285" s="160">
        <f>'L.I. Vig.'!Y459</f>
        <v>0</v>
      </c>
      <c r="AA285" s="160">
        <f>'L.I. Vig.'!Z459</f>
        <v>0</v>
      </c>
      <c r="AB285" s="160">
        <f>'L.I. Vig.'!AA459</f>
        <v>0</v>
      </c>
      <c r="AC285" s="160">
        <f>'L.I. Vig.'!AB459</f>
        <v>0</v>
      </c>
      <c r="AD285" s="160">
        <f>'L.I. Vig.'!AC459</f>
        <v>0</v>
      </c>
      <c r="AE285" s="160">
        <f>'L.I. Vig.'!AD459</f>
        <v>0</v>
      </c>
      <c r="AF285" s="160">
        <f>'L.I. Vig.'!AE459</f>
        <v>0</v>
      </c>
      <c r="AG285" s="161">
        <f>'L.I. Vig.'!AF459</f>
        <v>0</v>
      </c>
      <c r="AH285" s="160">
        <f>'L.I. Vig.'!AG459</f>
        <v>0</v>
      </c>
      <c r="AI285" s="160">
        <f>'L.I. Vig.'!AH459</f>
        <v>0</v>
      </c>
      <c r="AJ285" s="160">
        <f>'L.I. Vig.'!AI459</f>
        <v>0</v>
      </c>
      <c r="AK285" s="160">
        <f>'L.I. Vig.'!AJ459</f>
        <v>0</v>
      </c>
      <c r="AL285" s="160">
        <f>'L.I. Vig.'!AK459</f>
        <v>0</v>
      </c>
      <c r="AM285" s="160">
        <f>'L.I. Vig.'!AL459</f>
        <v>0</v>
      </c>
      <c r="AN285" s="160">
        <f>'L.I. Vig.'!AM459</f>
        <v>0</v>
      </c>
      <c r="AO285" s="160">
        <f>'L.I. Vig.'!AN459</f>
        <v>0</v>
      </c>
      <c r="AP285" s="160">
        <f>'L.I. Vig.'!AO459</f>
        <v>0</v>
      </c>
      <c r="AQ285" s="161">
        <f>'L.I. Vig.'!AP459</f>
        <v>0</v>
      </c>
      <c r="AR285" s="160">
        <f>'L.I. Vig.'!AQ459</f>
        <v>0</v>
      </c>
      <c r="AS285" s="160">
        <f>'L.I. Vig.'!AR459</f>
        <v>0</v>
      </c>
      <c r="AT285" s="160">
        <f>'L.I. Vig.'!AS459</f>
        <v>0</v>
      </c>
      <c r="AU285" s="160">
        <f>'L.I. Vig.'!AT459</f>
        <v>0</v>
      </c>
      <c r="AV285" s="160">
        <f>'L.I. Vig.'!AU459</f>
        <v>0</v>
      </c>
      <c r="AW285" s="160">
        <f>'L.I. Vig.'!AV459</f>
        <v>0</v>
      </c>
      <c r="AX285" s="160">
        <f>'L.I. Vig.'!AW459</f>
        <v>0</v>
      </c>
      <c r="AY285" s="160">
        <f>'L.I. Vig.'!AX459</f>
        <v>0</v>
      </c>
      <c r="AZ285" s="160">
        <f>'L.I. Vig.'!AY459</f>
        <v>0</v>
      </c>
      <c r="BA285" s="161">
        <f>'L.I. Vig.'!AZ459</f>
        <v>0</v>
      </c>
      <c r="BB285" s="160">
        <f>'L.I. Vig.'!BA459</f>
        <v>0</v>
      </c>
      <c r="BC285" s="160">
        <f>'L.I. Vig.'!BB459</f>
        <v>0</v>
      </c>
      <c r="BD285" s="160">
        <f>'L.I. Vig.'!BC459</f>
        <v>0</v>
      </c>
      <c r="BE285" s="160">
        <f>'L.I. Vig.'!BD459</f>
        <v>0</v>
      </c>
      <c r="BF285" s="160">
        <f>'L.I. Vig.'!BE459</f>
        <v>0</v>
      </c>
      <c r="BG285" s="160">
        <f>'L.I. Vig.'!BF459</f>
        <v>0</v>
      </c>
      <c r="BH285" s="160">
        <f>'L.I. Vig.'!BG459</f>
        <v>0</v>
      </c>
      <c r="BI285" s="160">
        <f>'L.I. Vig.'!BH459</f>
        <v>0</v>
      </c>
      <c r="BJ285" s="160">
        <f>'L.I. Vig.'!BI459</f>
        <v>0</v>
      </c>
      <c r="BK285" s="161">
        <f>'L.I. Vig.'!BJ459</f>
        <v>0</v>
      </c>
    </row>
    <row r="286" spans="1:63" hidden="1" outlineLevel="1" x14ac:dyDescent="0.25">
      <c r="A286" s="157" t="s">
        <v>135</v>
      </c>
      <c r="B286" s="158">
        <v>30.099999999999998</v>
      </c>
      <c r="C286" s="159">
        <f>'L.I. Vig.'!B518</f>
        <v>-1.3322676295501878E-15</v>
      </c>
      <c r="D286" s="160">
        <f>'L.I. Vig.'!C518</f>
        <v>1.2899999999999994</v>
      </c>
      <c r="E286" s="160">
        <f>'L.I. Vig.'!D518</f>
        <v>2.58</v>
      </c>
      <c r="F286" s="160">
        <f>'L.I. Vig.'!E518</f>
        <v>3.87</v>
      </c>
      <c r="G286" s="160">
        <f>'L.I. Vig.'!F518</f>
        <v>5.1600000000000019</v>
      </c>
      <c r="H286" s="160">
        <f>'L.I. Vig.'!G518</f>
        <v>6.4500000000000028</v>
      </c>
      <c r="I286" s="160">
        <f>'L.I. Vig.'!H518</f>
        <v>7.740000000000002</v>
      </c>
      <c r="J286" s="160">
        <f>'L.I. Vig.'!I518</f>
        <v>9.0300000000000065</v>
      </c>
      <c r="K286" s="160">
        <f>'L.I. Vig.'!J518</f>
        <v>6.0200000000000067</v>
      </c>
      <c r="L286" s="160">
        <f>'L.I. Vig.'!K518</f>
        <v>3.0100000000000087</v>
      </c>
      <c r="M286" s="161">
        <f>'L.I. Vig.'!L518</f>
        <v>0</v>
      </c>
      <c r="N286" s="160">
        <f>'L.I. Vig.'!M518</f>
        <v>0</v>
      </c>
      <c r="O286" s="160">
        <f>'L.I. Vig.'!N518</f>
        <v>0</v>
      </c>
      <c r="P286" s="160">
        <f>'L.I. Vig.'!O518</f>
        <v>0</v>
      </c>
      <c r="Q286" s="160">
        <f>'L.I. Vig.'!P518</f>
        <v>0</v>
      </c>
      <c r="R286" s="160">
        <f>'L.I. Vig.'!Q518</f>
        <v>0</v>
      </c>
      <c r="S286" s="160">
        <f>'L.I. Vig.'!R518</f>
        <v>0</v>
      </c>
      <c r="T286" s="160">
        <f>'L.I. Vig.'!S518</f>
        <v>0</v>
      </c>
      <c r="U286" s="160">
        <f>'L.I. Vig.'!T518</f>
        <v>0</v>
      </c>
      <c r="V286" s="160">
        <f>'L.I. Vig.'!U518</f>
        <v>0</v>
      </c>
      <c r="W286" s="161">
        <f>'L.I. Vig.'!V518</f>
        <v>0</v>
      </c>
      <c r="X286" s="160">
        <f>'L.I. Vig.'!W518</f>
        <v>0</v>
      </c>
      <c r="Y286" s="160">
        <f>'L.I. Vig.'!X518</f>
        <v>0</v>
      </c>
      <c r="Z286" s="160">
        <f>'L.I. Vig.'!Y518</f>
        <v>0</v>
      </c>
      <c r="AA286" s="160">
        <f>'L.I. Vig.'!Z518</f>
        <v>0</v>
      </c>
      <c r="AB286" s="160">
        <f>'L.I. Vig.'!AA518</f>
        <v>0</v>
      </c>
      <c r="AC286" s="160">
        <f>'L.I. Vig.'!AB518</f>
        <v>0</v>
      </c>
      <c r="AD286" s="160">
        <f>'L.I. Vig.'!AC518</f>
        <v>0</v>
      </c>
      <c r="AE286" s="160">
        <f>'L.I. Vig.'!AD518</f>
        <v>0</v>
      </c>
      <c r="AF286" s="160">
        <f>'L.I. Vig.'!AE518</f>
        <v>0</v>
      </c>
      <c r="AG286" s="161">
        <f>'L.I. Vig.'!AF518</f>
        <v>0</v>
      </c>
      <c r="AH286" s="160">
        <f>'L.I. Vig.'!AG518</f>
        <v>0</v>
      </c>
      <c r="AI286" s="160">
        <f>'L.I. Vig.'!AH518</f>
        <v>0</v>
      </c>
      <c r="AJ286" s="160">
        <f>'L.I. Vig.'!AI518</f>
        <v>0</v>
      </c>
      <c r="AK286" s="160">
        <f>'L.I. Vig.'!AJ518</f>
        <v>0</v>
      </c>
      <c r="AL286" s="160">
        <f>'L.I. Vig.'!AK518</f>
        <v>0</v>
      </c>
      <c r="AM286" s="160">
        <f>'L.I. Vig.'!AL518</f>
        <v>0</v>
      </c>
      <c r="AN286" s="160">
        <f>'L.I. Vig.'!AM518</f>
        <v>0</v>
      </c>
      <c r="AO286" s="160">
        <f>'L.I. Vig.'!AN518</f>
        <v>0</v>
      </c>
      <c r="AP286" s="160">
        <f>'L.I. Vig.'!AO518</f>
        <v>0</v>
      </c>
      <c r="AQ286" s="161">
        <f>'L.I. Vig.'!AP518</f>
        <v>0</v>
      </c>
      <c r="AR286" s="160">
        <f>'L.I. Vig.'!AQ518</f>
        <v>0</v>
      </c>
      <c r="AS286" s="160">
        <f>'L.I. Vig.'!AR518</f>
        <v>0</v>
      </c>
      <c r="AT286" s="160">
        <f>'L.I. Vig.'!AS518</f>
        <v>0</v>
      </c>
      <c r="AU286" s="160">
        <f>'L.I. Vig.'!AT518</f>
        <v>0</v>
      </c>
      <c r="AV286" s="160">
        <f>'L.I. Vig.'!AU518</f>
        <v>0</v>
      </c>
      <c r="AW286" s="160">
        <f>'L.I. Vig.'!AV518</f>
        <v>0</v>
      </c>
      <c r="AX286" s="160">
        <f>'L.I. Vig.'!AW518</f>
        <v>0</v>
      </c>
      <c r="AY286" s="160">
        <f>'L.I. Vig.'!AX518</f>
        <v>0</v>
      </c>
      <c r="AZ286" s="160">
        <f>'L.I. Vig.'!AY518</f>
        <v>0</v>
      </c>
      <c r="BA286" s="161">
        <f>'L.I. Vig.'!AZ518</f>
        <v>0</v>
      </c>
      <c r="BB286" s="160">
        <f>'L.I. Vig.'!BA518</f>
        <v>0</v>
      </c>
      <c r="BC286" s="160">
        <f>'L.I. Vig.'!BB518</f>
        <v>0</v>
      </c>
      <c r="BD286" s="160">
        <f>'L.I. Vig.'!BC518</f>
        <v>0</v>
      </c>
      <c r="BE286" s="160">
        <f>'L.I. Vig.'!BD518</f>
        <v>0</v>
      </c>
      <c r="BF286" s="160">
        <f>'L.I. Vig.'!BE518</f>
        <v>0</v>
      </c>
      <c r="BG286" s="160">
        <f>'L.I. Vig.'!BF518</f>
        <v>0</v>
      </c>
      <c r="BH286" s="160">
        <f>'L.I. Vig.'!BG518</f>
        <v>0</v>
      </c>
      <c r="BI286" s="160">
        <f>'L.I. Vig.'!BH518</f>
        <v>0</v>
      </c>
      <c r="BJ286" s="160">
        <f>'L.I. Vig.'!BI518</f>
        <v>0</v>
      </c>
      <c r="BK286" s="161">
        <f>'L.I. Vig.'!BJ518</f>
        <v>0</v>
      </c>
    </row>
    <row r="287" spans="1:63" hidden="1" outlineLevel="1" x14ac:dyDescent="0.25">
      <c r="A287" s="157" t="s">
        <v>136</v>
      </c>
      <c r="B287" s="158">
        <v>34.4</v>
      </c>
      <c r="C287" s="159">
        <f>'L.I. Vig.'!B577</f>
        <v>-8.8817841970012523E-16</v>
      </c>
      <c r="D287" s="160">
        <f>'L.I. Vig.'!C577</f>
        <v>0.85999999999999932</v>
      </c>
      <c r="E287" s="160">
        <f>'L.I. Vig.'!D577</f>
        <v>1.7199999999999995</v>
      </c>
      <c r="F287" s="160">
        <f>'L.I. Vig.'!E577</f>
        <v>2.5799999999999996</v>
      </c>
      <c r="G287" s="160">
        <f>'L.I. Vig.'!F577</f>
        <v>3.44</v>
      </c>
      <c r="H287" s="160">
        <f>'L.I. Vig.'!G577</f>
        <v>4.3000000000000007</v>
      </c>
      <c r="I287" s="160">
        <f>'L.I. Vig.'!H577</f>
        <v>5.16</v>
      </c>
      <c r="J287" s="160">
        <f>'L.I. Vig.'!I577</f>
        <v>6.0200000000000005</v>
      </c>
      <c r="K287" s="160">
        <f>'L.I. Vig.'!J577</f>
        <v>6.8800000000000008</v>
      </c>
      <c r="L287" s="160">
        <f>'L.I. Vig.'!K577</f>
        <v>3.4400000000000039</v>
      </c>
      <c r="M287" s="161">
        <f>'L.I. Vig.'!L577</f>
        <v>0</v>
      </c>
      <c r="N287" s="160">
        <f>'L.I. Vig.'!M577</f>
        <v>0</v>
      </c>
      <c r="O287" s="160">
        <f>'L.I. Vig.'!N577</f>
        <v>0</v>
      </c>
      <c r="P287" s="160">
        <f>'L.I. Vig.'!O577</f>
        <v>0</v>
      </c>
      <c r="Q287" s="160">
        <f>'L.I. Vig.'!P577</f>
        <v>0</v>
      </c>
      <c r="R287" s="160">
        <f>'L.I. Vig.'!Q577</f>
        <v>0</v>
      </c>
      <c r="S287" s="160">
        <f>'L.I. Vig.'!R577</f>
        <v>0</v>
      </c>
      <c r="T287" s="160">
        <f>'L.I. Vig.'!S577</f>
        <v>0</v>
      </c>
      <c r="U287" s="160">
        <f>'L.I. Vig.'!T577</f>
        <v>0</v>
      </c>
      <c r="V287" s="160">
        <f>'L.I. Vig.'!U577</f>
        <v>0</v>
      </c>
      <c r="W287" s="161">
        <f>'L.I. Vig.'!V577</f>
        <v>0</v>
      </c>
      <c r="X287" s="160">
        <f>'L.I. Vig.'!W577</f>
        <v>0</v>
      </c>
      <c r="Y287" s="160">
        <f>'L.I. Vig.'!X577</f>
        <v>0</v>
      </c>
      <c r="Z287" s="160">
        <f>'L.I. Vig.'!Y577</f>
        <v>0</v>
      </c>
      <c r="AA287" s="160">
        <f>'L.I. Vig.'!Z577</f>
        <v>0</v>
      </c>
      <c r="AB287" s="160">
        <f>'L.I. Vig.'!AA577</f>
        <v>0</v>
      </c>
      <c r="AC287" s="160">
        <f>'L.I. Vig.'!AB577</f>
        <v>0</v>
      </c>
      <c r="AD287" s="160">
        <f>'L.I. Vig.'!AC577</f>
        <v>0</v>
      </c>
      <c r="AE287" s="160">
        <f>'L.I. Vig.'!AD577</f>
        <v>0</v>
      </c>
      <c r="AF287" s="160">
        <f>'L.I. Vig.'!AE577</f>
        <v>0</v>
      </c>
      <c r="AG287" s="161">
        <f>'L.I. Vig.'!AF577</f>
        <v>0</v>
      </c>
      <c r="AH287" s="160">
        <f>'L.I. Vig.'!AG577</f>
        <v>0</v>
      </c>
      <c r="AI287" s="160">
        <f>'L.I. Vig.'!AH577</f>
        <v>0</v>
      </c>
      <c r="AJ287" s="160">
        <f>'L.I. Vig.'!AI577</f>
        <v>0</v>
      </c>
      <c r="AK287" s="160">
        <f>'L.I. Vig.'!AJ577</f>
        <v>0</v>
      </c>
      <c r="AL287" s="160">
        <f>'L.I. Vig.'!AK577</f>
        <v>0</v>
      </c>
      <c r="AM287" s="160">
        <f>'L.I. Vig.'!AL577</f>
        <v>0</v>
      </c>
      <c r="AN287" s="160">
        <f>'L.I. Vig.'!AM577</f>
        <v>0</v>
      </c>
      <c r="AO287" s="160">
        <f>'L.I. Vig.'!AN577</f>
        <v>0</v>
      </c>
      <c r="AP287" s="160">
        <f>'L.I. Vig.'!AO577</f>
        <v>0</v>
      </c>
      <c r="AQ287" s="161">
        <f>'L.I. Vig.'!AP577</f>
        <v>0</v>
      </c>
      <c r="AR287" s="160">
        <f>'L.I. Vig.'!AQ577</f>
        <v>0</v>
      </c>
      <c r="AS287" s="160">
        <f>'L.I. Vig.'!AR577</f>
        <v>0</v>
      </c>
      <c r="AT287" s="160">
        <f>'L.I. Vig.'!AS577</f>
        <v>0</v>
      </c>
      <c r="AU287" s="160">
        <f>'L.I. Vig.'!AT577</f>
        <v>0</v>
      </c>
      <c r="AV287" s="160">
        <f>'L.I. Vig.'!AU577</f>
        <v>0</v>
      </c>
      <c r="AW287" s="160">
        <f>'L.I. Vig.'!AV577</f>
        <v>0</v>
      </c>
      <c r="AX287" s="160">
        <f>'L.I. Vig.'!AW577</f>
        <v>0</v>
      </c>
      <c r="AY287" s="160">
        <f>'L.I. Vig.'!AX577</f>
        <v>0</v>
      </c>
      <c r="AZ287" s="160">
        <f>'L.I. Vig.'!AY577</f>
        <v>0</v>
      </c>
      <c r="BA287" s="161">
        <f>'L.I. Vig.'!AZ577</f>
        <v>0</v>
      </c>
      <c r="BB287" s="160">
        <f>'L.I. Vig.'!BA577</f>
        <v>0</v>
      </c>
      <c r="BC287" s="160">
        <f>'L.I. Vig.'!BB577</f>
        <v>0</v>
      </c>
      <c r="BD287" s="160">
        <f>'L.I. Vig.'!BC577</f>
        <v>0</v>
      </c>
      <c r="BE287" s="160">
        <f>'L.I. Vig.'!BD577</f>
        <v>0</v>
      </c>
      <c r="BF287" s="160">
        <f>'L.I. Vig.'!BE577</f>
        <v>0</v>
      </c>
      <c r="BG287" s="160">
        <f>'L.I. Vig.'!BF577</f>
        <v>0</v>
      </c>
      <c r="BH287" s="160">
        <f>'L.I. Vig.'!BG577</f>
        <v>0</v>
      </c>
      <c r="BI287" s="160">
        <f>'L.I. Vig.'!BH577</f>
        <v>0</v>
      </c>
      <c r="BJ287" s="160">
        <f>'L.I. Vig.'!BI577</f>
        <v>0</v>
      </c>
      <c r="BK287" s="161">
        <f>'L.I. Vig.'!BJ577</f>
        <v>0</v>
      </c>
    </row>
    <row r="288" spans="1:63" hidden="1" outlineLevel="1" x14ac:dyDescent="0.25">
      <c r="A288" s="157" t="s">
        <v>137</v>
      </c>
      <c r="B288" s="158">
        <v>38.699999999999996</v>
      </c>
      <c r="C288" s="159">
        <f>'L.I. Vig.'!B636</f>
        <v>-4.4408920985006262E-16</v>
      </c>
      <c r="D288" s="160">
        <f>'L.I. Vig.'!C636</f>
        <v>0.42999999999999938</v>
      </c>
      <c r="E288" s="160">
        <f>'L.I. Vig.'!D636</f>
        <v>0.85999999999999921</v>
      </c>
      <c r="F288" s="160">
        <f>'L.I. Vig.'!E636</f>
        <v>1.2899999999999989</v>
      </c>
      <c r="G288" s="160">
        <f>'L.I. Vig.'!F636</f>
        <v>1.7199999999999989</v>
      </c>
      <c r="H288" s="160">
        <f>'L.I. Vig.'!G636</f>
        <v>2.1499999999999986</v>
      </c>
      <c r="I288" s="160">
        <f>'L.I. Vig.'!H636</f>
        <v>2.5799999999999983</v>
      </c>
      <c r="J288" s="160">
        <f>'L.I. Vig.'!I636</f>
        <v>3.0099999999999985</v>
      </c>
      <c r="K288" s="160">
        <f>'L.I. Vig.'!J636</f>
        <v>3.4399999999999982</v>
      </c>
      <c r="L288" s="160">
        <f>'L.I. Vig.'!K636</f>
        <v>3.870000000000005</v>
      </c>
      <c r="M288" s="161">
        <f>'L.I. Vig.'!L636</f>
        <v>0</v>
      </c>
      <c r="N288" s="160">
        <f>'L.I. Vig.'!M636</f>
        <v>0</v>
      </c>
      <c r="O288" s="160">
        <f>'L.I. Vig.'!N636</f>
        <v>0</v>
      </c>
      <c r="P288" s="160">
        <f>'L.I. Vig.'!O636</f>
        <v>0</v>
      </c>
      <c r="Q288" s="160">
        <f>'L.I. Vig.'!P636</f>
        <v>0</v>
      </c>
      <c r="R288" s="160">
        <f>'L.I. Vig.'!Q636</f>
        <v>0</v>
      </c>
      <c r="S288" s="160">
        <f>'L.I. Vig.'!R636</f>
        <v>0</v>
      </c>
      <c r="T288" s="160">
        <f>'L.I. Vig.'!S636</f>
        <v>0</v>
      </c>
      <c r="U288" s="160">
        <f>'L.I. Vig.'!T636</f>
        <v>0</v>
      </c>
      <c r="V288" s="160">
        <f>'L.I. Vig.'!U636</f>
        <v>0</v>
      </c>
      <c r="W288" s="161">
        <f>'L.I. Vig.'!V636</f>
        <v>0</v>
      </c>
      <c r="X288" s="160">
        <f>'L.I. Vig.'!W636</f>
        <v>0</v>
      </c>
      <c r="Y288" s="160">
        <f>'L.I. Vig.'!X636</f>
        <v>0</v>
      </c>
      <c r="Z288" s="160">
        <f>'L.I. Vig.'!Y636</f>
        <v>0</v>
      </c>
      <c r="AA288" s="160">
        <f>'L.I. Vig.'!Z636</f>
        <v>0</v>
      </c>
      <c r="AB288" s="160">
        <f>'L.I. Vig.'!AA636</f>
        <v>0</v>
      </c>
      <c r="AC288" s="160">
        <f>'L.I. Vig.'!AB636</f>
        <v>0</v>
      </c>
      <c r="AD288" s="160">
        <f>'L.I. Vig.'!AC636</f>
        <v>0</v>
      </c>
      <c r="AE288" s="160">
        <f>'L.I. Vig.'!AD636</f>
        <v>0</v>
      </c>
      <c r="AF288" s="160">
        <f>'L.I. Vig.'!AE636</f>
        <v>0</v>
      </c>
      <c r="AG288" s="161">
        <f>'L.I. Vig.'!AF636</f>
        <v>0</v>
      </c>
      <c r="AH288" s="160">
        <f>'L.I. Vig.'!AG636</f>
        <v>0</v>
      </c>
      <c r="AI288" s="160">
        <f>'L.I. Vig.'!AH636</f>
        <v>0</v>
      </c>
      <c r="AJ288" s="160">
        <f>'L.I. Vig.'!AI636</f>
        <v>0</v>
      </c>
      <c r="AK288" s="160">
        <f>'L.I. Vig.'!AJ636</f>
        <v>0</v>
      </c>
      <c r="AL288" s="160">
        <f>'L.I. Vig.'!AK636</f>
        <v>0</v>
      </c>
      <c r="AM288" s="160">
        <f>'L.I. Vig.'!AL636</f>
        <v>0</v>
      </c>
      <c r="AN288" s="160">
        <f>'L.I. Vig.'!AM636</f>
        <v>0</v>
      </c>
      <c r="AO288" s="160">
        <f>'L.I. Vig.'!AN636</f>
        <v>0</v>
      </c>
      <c r="AP288" s="160">
        <f>'L.I. Vig.'!AO636</f>
        <v>0</v>
      </c>
      <c r="AQ288" s="161">
        <f>'L.I. Vig.'!AP636</f>
        <v>0</v>
      </c>
      <c r="AR288" s="160">
        <f>'L.I. Vig.'!AQ636</f>
        <v>0</v>
      </c>
      <c r="AS288" s="160">
        <f>'L.I. Vig.'!AR636</f>
        <v>0</v>
      </c>
      <c r="AT288" s="160">
        <f>'L.I. Vig.'!AS636</f>
        <v>0</v>
      </c>
      <c r="AU288" s="160">
        <f>'L.I. Vig.'!AT636</f>
        <v>0</v>
      </c>
      <c r="AV288" s="160">
        <f>'L.I. Vig.'!AU636</f>
        <v>0</v>
      </c>
      <c r="AW288" s="160">
        <f>'L.I. Vig.'!AV636</f>
        <v>0</v>
      </c>
      <c r="AX288" s="160">
        <f>'L.I. Vig.'!AW636</f>
        <v>0</v>
      </c>
      <c r="AY288" s="160">
        <f>'L.I. Vig.'!AX636</f>
        <v>0</v>
      </c>
      <c r="AZ288" s="160">
        <f>'L.I. Vig.'!AY636</f>
        <v>0</v>
      </c>
      <c r="BA288" s="161">
        <f>'L.I. Vig.'!AZ636</f>
        <v>0</v>
      </c>
      <c r="BB288" s="160">
        <f>'L.I. Vig.'!BA636</f>
        <v>0</v>
      </c>
      <c r="BC288" s="160">
        <f>'L.I. Vig.'!BB636</f>
        <v>0</v>
      </c>
      <c r="BD288" s="160">
        <f>'L.I. Vig.'!BC636</f>
        <v>0</v>
      </c>
      <c r="BE288" s="160">
        <f>'L.I. Vig.'!BD636</f>
        <v>0</v>
      </c>
      <c r="BF288" s="160">
        <f>'L.I. Vig.'!BE636</f>
        <v>0</v>
      </c>
      <c r="BG288" s="160">
        <f>'L.I. Vig.'!BF636</f>
        <v>0</v>
      </c>
      <c r="BH288" s="160">
        <f>'L.I. Vig.'!BG636</f>
        <v>0</v>
      </c>
      <c r="BI288" s="160">
        <f>'L.I. Vig.'!BH636</f>
        <v>0</v>
      </c>
      <c r="BJ288" s="160">
        <f>'L.I. Vig.'!BI636</f>
        <v>0</v>
      </c>
      <c r="BK288" s="161">
        <f>'L.I. Vig.'!BJ636</f>
        <v>0</v>
      </c>
    </row>
    <row r="289" spans="1:63" hidden="1" outlineLevel="1" x14ac:dyDescent="0.25">
      <c r="A289" s="157" t="s">
        <v>138</v>
      </c>
      <c r="B289" s="158">
        <v>43</v>
      </c>
      <c r="C289" s="162">
        <f>'L.I. Vig.'!B695</f>
        <v>0</v>
      </c>
      <c r="D289" s="163">
        <f>'L.I. Vig.'!C695</f>
        <v>0</v>
      </c>
      <c r="E289" s="163">
        <f>'L.I. Vig.'!D695</f>
        <v>0</v>
      </c>
      <c r="F289" s="163">
        <f>'L.I. Vig.'!E695</f>
        <v>0</v>
      </c>
      <c r="G289" s="163">
        <f>'L.I. Vig.'!F695</f>
        <v>0</v>
      </c>
      <c r="H289" s="163">
        <f>'L.I. Vig.'!G695</f>
        <v>0</v>
      </c>
      <c r="I289" s="163">
        <f>'L.I. Vig.'!H695</f>
        <v>0</v>
      </c>
      <c r="J289" s="163">
        <f>'L.I. Vig.'!I695</f>
        <v>0</v>
      </c>
      <c r="K289" s="163">
        <f>'L.I. Vig.'!J695</f>
        <v>0</v>
      </c>
      <c r="L289" s="163">
        <f>'L.I. Vig.'!K695</f>
        <v>0</v>
      </c>
      <c r="M289" s="164">
        <f>'L.I. Vig.'!L695</f>
        <v>0</v>
      </c>
      <c r="N289" s="163">
        <f>'L.I. Vig.'!M695</f>
        <v>0</v>
      </c>
      <c r="O289" s="163">
        <f>'L.I. Vig.'!N695</f>
        <v>0</v>
      </c>
      <c r="P289" s="163">
        <f>'L.I. Vig.'!O695</f>
        <v>0</v>
      </c>
      <c r="Q289" s="163">
        <f>'L.I. Vig.'!P695</f>
        <v>0</v>
      </c>
      <c r="R289" s="163">
        <f>'L.I. Vig.'!Q695</f>
        <v>0</v>
      </c>
      <c r="S289" s="163">
        <f>'L.I. Vig.'!R695</f>
        <v>0</v>
      </c>
      <c r="T289" s="163">
        <f>'L.I. Vig.'!S695</f>
        <v>0</v>
      </c>
      <c r="U289" s="163">
        <f>'L.I. Vig.'!T695</f>
        <v>0</v>
      </c>
      <c r="V289" s="163">
        <f>'L.I. Vig.'!U695</f>
        <v>0</v>
      </c>
      <c r="W289" s="164">
        <f>'L.I. Vig.'!V695</f>
        <v>0</v>
      </c>
      <c r="X289" s="163">
        <f>'L.I. Vig.'!W695</f>
        <v>0</v>
      </c>
      <c r="Y289" s="163">
        <f>'L.I. Vig.'!X695</f>
        <v>0</v>
      </c>
      <c r="Z289" s="163">
        <f>'L.I. Vig.'!Y695</f>
        <v>0</v>
      </c>
      <c r="AA289" s="163">
        <f>'L.I. Vig.'!Z695</f>
        <v>0</v>
      </c>
      <c r="AB289" s="163">
        <f>'L.I. Vig.'!AA695</f>
        <v>0</v>
      </c>
      <c r="AC289" s="163">
        <f>'L.I. Vig.'!AB695</f>
        <v>0</v>
      </c>
      <c r="AD289" s="163">
        <f>'L.I. Vig.'!AC695</f>
        <v>0</v>
      </c>
      <c r="AE289" s="163">
        <f>'L.I. Vig.'!AD695</f>
        <v>0</v>
      </c>
      <c r="AF289" s="163">
        <f>'L.I. Vig.'!AE695</f>
        <v>0</v>
      </c>
      <c r="AG289" s="164">
        <f>'L.I. Vig.'!AF695</f>
        <v>0</v>
      </c>
      <c r="AH289" s="163">
        <f>'L.I. Vig.'!AG695</f>
        <v>0</v>
      </c>
      <c r="AI289" s="163">
        <f>'L.I. Vig.'!AH695</f>
        <v>0</v>
      </c>
      <c r="AJ289" s="163">
        <f>'L.I. Vig.'!AI695</f>
        <v>0</v>
      </c>
      <c r="AK289" s="163">
        <f>'L.I. Vig.'!AJ695</f>
        <v>0</v>
      </c>
      <c r="AL289" s="163">
        <f>'L.I. Vig.'!AK695</f>
        <v>0</v>
      </c>
      <c r="AM289" s="163">
        <f>'L.I. Vig.'!AL695</f>
        <v>0</v>
      </c>
      <c r="AN289" s="163">
        <f>'L.I. Vig.'!AM695</f>
        <v>0</v>
      </c>
      <c r="AO289" s="163">
        <f>'L.I. Vig.'!AN695</f>
        <v>0</v>
      </c>
      <c r="AP289" s="163">
        <f>'L.I. Vig.'!AO695</f>
        <v>0</v>
      </c>
      <c r="AQ289" s="164">
        <f>'L.I. Vig.'!AP695</f>
        <v>0</v>
      </c>
      <c r="AR289" s="163">
        <f>'L.I. Vig.'!AQ695</f>
        <v>0</v>
      </c>
      <c r="AS289" s="163">
        <f>'L.I. Vig.'!AR695</f>
        <v>0</v>
      </c>
      <c r="AT289" s="163">
        <f>'L.I. Vig.'!AS695</f>
        <v>0</v>
      </c>
      <c r="AU289" s="163">
        <f>'L.I. Vig.'!AT695</f>
        <v>0</v>
      </c>
      <c r="AV289" s="163">
        <f>'L.I. Vig.'!AU695</f>
        <v>0</v>
      </c>
      <c r="AW289" s="163">
        <f>'L.I. Vig.'!AV695</f>
        <v>0</v>
      </c>
      <c r="AX289" s="163">
        <f>'L.I. Vig.'!AW695</f>
        <v>0</v>
      </c>
      <c r="AY289" s="163">
        <f>'L.I. Vig.'!AX695</f>
        <v>0</v>
      </c>
      <c r="AZ289" s="163">
        <f>'L.I. Vig.'!AY695</f>
        <v>0</v>
      </c>
      <c r="BA289" s="164">
        <f>'L.I. Vig.'!AZ695</f>
        <v>0</v>
      </c>
      <c r="BB289" s="163">
        <f>'L.I. Vig.'!BA695</f>
        <v>0</v>
      </c>
      <c r="BC289" s="163">
        <f>'L.I. Vig.'!BB695</f>
        <v>0</v>
      </c>
      <c r="BD289" s="163">
        <f>'L.I. Vig.'!BC695</f>
        <v>0</v>
      </c>
      <c r="BE289" s="163">
        <f>'L.I. Vig.'!BD695</f>
        <v>0</v>
      </c>
      <c r="BF289" s="163">
        <f>'L.I. Vig.'!BE695</f>
        <v>0</v>
      </c>
      <c r="BG289" s="163">
        <f>'L.I. Vig.'!BF695</f>
        <v>0</v>
      </c>
      <c r="BH289" s="163">
        <f>'L.I. Vig.'!BG695</f>
        <v>0</v>
      </c>
      <c r="BI289" s="163">
        <f>'L.I. Vig.'!BH695</f>
        <v>0</v>
      </c>
      <c r="BJ289" s="163">
        <f>'L.I. Vig.'!BI695</f>
        <v>0</v>
      </c>
      <c r="BK289" s="164">
        <f>'L.I. Vig.'!BJ695</f>
        <v>0</v>
      </c>
    </row>
    <row r="290" spans="1:63" hidden="1" outlineLevel="1" x14ac:dyDescent="0.25">
      <c r="A290" s="157" t="s">
        <v>139</v>
      </c>
      <c r="B290" s="158">
        <v>43</v>
      </c>
      <c r="C290" s="159">
        <f>'L.I. Vig.'!B756</f>
        <v>0</v>
      </c>
      <c r="D290" s="160">
        <f>'L.I. Vig.'!C756</f>
        <v>0</v>
      </c>
      <c r="E290" s="160">
        <f>'L.I. Vig.'!D756</f>
        <v>0</v>
      </c>
      <c r="F290" s="160">
        <f>'L.I. Vig.'!E756</f>
        <v>0</v>
      </c>
      <c r="G290" s="160">
        <f>'L.I. Vig.'!F756</f>
        <v>0</v>
      </c>
      <c r="H290" s="160">
        <f>'L.I. Vig.'!G756</f>
        <v>0</v>
      </c>
      <c r="I290" s="160">
        <f>'L.I. Vig.'!H756</f>
        <v>0</v>
      </c>
      <c r="J290" s="160">
        <f>'L.I. Vig.'!I756</f>
        <v>0</v>
      </c>
      <c r="K290" s="160">
        <f>'L.I. Vig.'!J756</f>
        <v>0</v>
      </c>
      <c r="L290" s="160">
        <f>'L.I. Vig.'!K756</f>
        <v>0</v>
      </c>
      <c r="M290" s="161">
        <f>'L.I. Vig.'!L756</f>
        <v>0</v>
      </c>
      <c r="N290" s="160" t="e">
        <f>'L.I. Vig.'!M756</f>
        <v>#DIV/0!</v>
      </c>
      <c r="O290" s="160" t="e">
        <f>'L.I. Vig.'!N756</f>
        <v>#DIV/0!</v>
      </c>
      <c r="P290" s="160" t="e">
        <f>'L.I. Vig.'!O756</f>
        <v>#DIV/0!</v>
      </c>
      <c r="Q290" s="160" t="e">
        <f>'L.I. Vig.'!P756</f>
        <v>#DIV/0!</v>
      </c>
      <c r="R290" s="160" t="e">
        <f>'L.I. Vig.'!Q756</f>
        <v>#DIV/0!</v>
      </c>
      <c r="S290" s="160" t="e">
        <f>'L.I. Vig.'!R756</f>
        <v>#DIV/0!</v>
      </c>
      <c r="T290" s="160" t="e">
        <f>'L.I. Vig.'!S756</f>
        <v>#DIV/0!</v>
      </c>
      <c r="U290" s="160" t="e">
        <f>'L.I. Vig.'!T756</f>
        <v>#DIV/0!</v>
      </c>
      <c r="V290" s="160" t="e">
        <f>'L.I. Vig.'!U756</f>
        <v>#DIV/0!</v>
      </c>
      <c r="W290" s="161" t="e">
        <f>'L.I. Vig.'!V756</f>
        <v>#DIV/0!</v>
      </c>
      <c r="X290" s="160">
        <f>'L.I. Vig.'!W756</f>
        <v>0</v>
      </c>
      <c r="Y290" s="160">
        <f>'L.I. Vig.'!X756</f>
        <v>0</v>
      </c>
      <c r="Z290" s="160">
        <f>'L.I. Vig.'!Y756</f>
        <v>0</v>
      </c>
      <c r="AA290" s="160">
        <f>'L.I. Vig.'!Z756</f>
        <v>0</v>
      </c>
      <c r="AB290" s="160">
        <f>'L.I. Vig.'!AA756</f>
        <v>0</v>
      </c>
      <c r="AC290" s="160">
        <f>'L.I. Vig.'!AB756</f>
        <v>0</v>
      </c>
      <c r="AD290" s="160">
        <f>'L.I. Vig.'!AC756</f>
        <v>0</v>
      </c>
      <c r="AE290" s="160">
        <f>'L.I. Vig.'!AD756</f>
        <v>0</v>
      </c>
      <c r="AF290" s="160">
        <f>'L.I. Vig.'!AE756</f>
        <v>0</v>
      </c>
      <c r="AG290" s="161">
        <f>'L.I. Vig.'!AF756</f>
        <v>0</v>
      </c>
      <c r="AH290" s="160">
        <f>'L.I. Vig.'!AG756</f>
        <v>0</v>
      </c>
      <c r="AI290" s="160">
        <f>'L.I. Vig.'!AH756</f>
        <v>0</v>
      </c>
      <c r="AJ290" s="160">
        <f>'L.I. Vig.'!AI756</f>
        <v>0</v>
      </c>
      <c r="AK290" s="160">
        <f>'L.I. Vig.'!AJ756</f>
        <v>0</v>
      </c>
      <c r="AL290" s="160">
        <f>'L.I. Vig.'!AK756</f>
        <v>0</v>
      </c>
      <c r="AM290" s="160">
        <f>'L.I. Vig.'!AL756</f>
        <v>0</v>
      </c>
      <c r="AN290" s="160">
        <f>'L.I. Vig.'!AM756</f>
        <v>0</v>
      </c>
      <c r="AO290" s="160">
        <f>'L.I. Vig.'!AN756</f>
        <v>0</v>
      </c>
      <c r="AP290" s="160">
        <f>'L.I. Vig.'!AO756</f>
        <v>0</v>
      </c>
      <c r="AQ290" s="161">
        <f>'L.I. Vig.'!AP756</f>
        <v>0</v>
      </c>
      <c r="AR290" s="160">
        <f>'L.I. Vig.'!AQ756</f>
        <v>0</v>
      </c>
      <c r="AS290" s="160">
        <f>'L.I. Vig.'!AR756</f>
        <v>0</v>
      </c>
      <c r="AT290" s="160">
        <f>'L.I. Vig.'!AS756</f>
        <v>0</v>
      </c>
      <c r="AU290" s="160">
        <f>'L.I. Vig.'!AT756</f>
        <v>0</v>
      </c>
      <c r="AV290" s="160">
        <f>'L.I. Vig.'!AU756</f>
        <v>0</v>
      </c>
      <c r="AW290" s="160">
        <f>'L.I. Vig.'!AV756</f>
        <v>0</v>
      </c>
      <c r="AX290" s="160">
        <f>'L.I. Vig.'!AW756</f>
        <v>0</v>
      </c>
      <c r="AY290" s="160">
        <f>'L.I. Vig.'!AX756</f>
        <v>0</v>
      </c>
      <c r="AZ290" s="160">
        <f>'L.I. Vig.'!AY756</f>
        <v>0</v>
      </c>
      <c r="BA290" s="161">
        <f>'L.I. Vig.'!AZ756</f>
        <v>0</v>
      </c>
      <c r="BB290" s="160">
        <f>'L.I. Vig.'!BA756</f>
        <v>0</v>
      </c>
      <c r="BC290" s="160">
        <f>'L.I. Vig.'!BB756</f>
        <v>0</v>
      </c>
      <c r="BD290" s="160">
        <f>'L.I. Vig.'!BC756</f>
        <v>0</v>
      </c>
      <c r="BE290" s="160">
        <f>'L.I. Vig.'!BD756</f>
        <v>0</v>
      </c>
      <c r="BF290" s="160">
        <f>'L.I. Vig.'!BE756</f>
        <v>0</v>
      </c>
      <c r="BG290" s="160">
        <f>'L.I. Vig.'!BF756</f>
        <v>0</v>
      </c>
      <c r="BH290" s="160">
        <f>'L.I. Vig.'!BG756</f>
        <v>0</v>
      </c>
      <c r="BI290" s="160">
        <f>'L.I. Vig.'!BH756</f>
        <v>0</v>
      </c>
      <c r="BJ290" s="160">
        <f>'L.I. Vig.'!BI756</f>
        <v>0</v>
      </c>
      <c r="BK290" s="161">
        <f>'L.I. Vig.'!BJ756</f>
        <v>0</v>
      </c>
    </row>
    <row r="291" spans="1:63" hidden="1" outlineLevel="1" x14ac:dyDescent="0.25">
      <c r="A291" s="157" t="s">
        <v>140</v>
      </c>
      <c r="B291" s="158">
        <v>43</v>
      </c>
      <c r="C291" s="159">
        <f>'L.I. Vig.'!B815</f>
        <v>0</v>
      </c>
      <c r="D291" s="160">
        <f>'L.I. Vig.'!C815</f>
        <v>0</v>
      </c>
      <c r="E291" s="160">
        <f>'L.I. Vig.'!D815</f>
        <v>0</v>
      </c>
      <c r="F291" s="160">
        <f>'L.I. Vig.'!E815</f>
        <v>0</v>
      </c>
      <c r="G291" s="160">
        <f>'L.I. Vig.'!F815</f>
        <v>0</v>
      </c>
      <c r="H291" s="160">
        <f>'L.I. Vig.'!G815</f>
        <v>0</v>
      </c>
      <c r="I291" s="160">
        <f>'L.I. Vig.'!H815</f>
        <v>0</v>
      </c>
      <c r="J291" s="160">
        <f>'L.I. Vig.'!I815</f>
        <v>0</v>
      </c>
      <c r="K291" s="160">
        <f>'L.I. Vig.'!J815</f>
        <v>0</v>
      </c>
      <c r="L291" s="160">
        <f>'L.I. Vig.'!K815</f>
        <v>0</v>
      </c>
      <c r="M291" s="161">
        <f>'L.I. Vig.'!L815</f>
        <v>0</v>
      </c>
      <c r="N291" s="160" t="e">
        <f>'L.I. Vig.'!M815</f>
        <v>#DIV/0!</v>
      </c>
      <c r="O291" s="160" t="e">
        <f>'L.I. Vig.'!N815</f>
        <v>#DIV/0!</v>
      </c>
      <c r="P291" s="160" t="e">
        <f>'L.I. Vig.'!O815</f>
        <v>#DIV/0!</v>
      </c>
      <c r="Q291" s="160" t="e">
        <f>'L.I. Vig.'!P815</f>
        <v>#DIV/0!</v>
      </c>
      <c r="R291" s="160" t="e">
        <f>'L.I. Vig.'!Q815</f>
        <v>#DIV/0!</v>
      </c>
      <c r="S291" s="160" t="e">
        <f>'L.I. Vig.'!R815</f>
        <v>#DIV/0!</v>
      </c>
      <c r="T291" s="160" t="e">
        <f>'L.I. Vig.'!S815</f>
        <v>#DIV/0!</v>
      </c>
      <c r="U291" s="160" t="e">
        <f>'L.I. Vig.'!T815</f>
        <v>#DIV/0!</v>
      </c>
      <c r="V291" s="160" t="e">
        <f>'L.I. Vig.'!U815</f>
        <v>#DIV/0!</v>
      </c>
      <c r="W291" s="161" t="e">
        <f>'L.I. Vig.'!V815</f>
        <v>#DIV/0!</v>
      </c>
      <c r="X291" s="160">
        <f>'L.I. Vig.'!W815</f>
        <v>0</v>
      </c>
      <c r="Y291" s="160">
        <f>'L.I. Vig.'!X815</f>
        <v>0</v>
      </c>
      <c r="Z291" s="160">
        <f>'L.I. Vig.'!Y815</f>
        <v>0</v>
      </c>
      <c r="AA291" s="160">
        <f>'L.I. Vig.'!Z815</f>
        <v>0</v>
      </c>
      <c r="AB291" s="160">
        <f>'L.I. Vig.'!AA815</f>
        <v>0</v>
      </c>
      <c r="AC291" s="160">
        <f>'L.I. Vig.'!AB815</f>
        <v>0</v>
      </c>
      <c r="AD291" s="160">
        <f>'L.I. Vig.'!AC815</f>
        <v>0</v>
      </c>
      <c r="AE291" s="160">
        <f>'L.I. Vig.'!AD815</f>
        <v>0</v>
      </c>
      <c r="AF291" s="160">
        <f>'L.I. Vig.'!AE815</f>
        <v>0</v>
      </c>
      <c r="AG291" s="161">
        <f>'L.I. Vig.'!AF815</f>
        <v>0</v>
      </c>
      <c r="AH291" s="160">
        <f>'L.I. Vig.'!AG815</f>
        <v>0</v>
      </c>
      <c r="AI291" s="160">
        <f>'L.I. Vig.'!AH815</f>
        <v>0</v>
      </c>
      <c r="AJ291" s="160">
        <f>'L.I. Vig.'!AI815</f>
        <v>0</v>
      </c>
      <c r="AK291" s="160">
        <f>'L.I. Vig.'!AJ815</f>
        <v>0</v>
      </c>
      <c r="AL291" s="160">
        <f>'L.I. Vig.'!AK815</f>
        <v>0</v>
      </c>
      <c r="AM291" s="160">
        <f>'L.I. Vig.'!AL815</f>
        <v>0</v>
      </c>
      <c r="AN291" s="160">
        <f>'L.I. Vig.'!AM815</f>
        <v>0</v>
      </c>
      <c r="AO291" s="160">
        <f>'L.I. Vig.'!AN815</f>
        <v>0</v>
      </c>
      <c r="AP291" s="160">
        <f>'L.I. Vig.'!AO815</f>
        <v>0</v>
      </c>
      <c r="AQ291" s="161">
        <f>'L.I. Vig.'!AP815</f>
        <v>0</v>
      </c>
      <c r="AR291" s="160">
        <f>'L.I. Vig.'!AQ815</f>
        <v>0</v>
      </c>
      <c r="AS291" s="160">
        <f>'L.I. Vig.'!AR815</f>
        <v>0</v>
      </c>
      <c r="AT291" s="160">
        <f>'L.I. Vig.'!AS815</f>
        <v>0</v>
      </c>
      <c r="AU291" s="160">
        <f>'L.I. Vig.'!AT815</f>
        <v>0</v>
      </c>
      <c r="AV291" s="160">
        <f>'L.I. Vig.'!AU815</f>
        <v>0</v>
      </c>
      <c r="AW291" s="160">
        <f>'L.I. Vig.'!AV815</f>
        <v>0</v>
      </c>
      <c r="AX291" s="160">
        <f>'L.I. Vig.'!AW815</f>
        <v>0</v>
      </c>
      <c r="AY291" s="160">
        <f>'L.I. Vig.'!AX815</f>
        <v>0</v>
      </c>
      <c r="AZ291" s="160">
        <f>'L.I. Vig.'!AY815</f>
        <v>0</v>
      </c>
      <c r="BA291" s="161">
        <f>'L.I. Vig.'!AZ815</f>
        <v>0</v>
      </c>
      <c r="BB291" s="160">
        <f>'L.I. Vig.'!BA815</f>
        <v>0</v>
      </c>
      <c r="BC291" s="160">
        <f>'L.I. Vig.'!BB815</f>
        <v>0</v>
      </c>
      <c r="BD291" s="160">
        <f>'L.I. Vig.'!BC815</f>
        <v>0</v>
      </c>
      <c r="BE291" s="160">
        <f>'L.I. Vig.'!BD815</f>
        <v>0</v>
      </c>
      <c r="BF291" s="160">
        <f>'L.I. Vig.'!BE815</f>
        <v>0</v>
      </c>
      <c r="BG291" s="160">
        <f>'L.I. Vig.'!BF815</f>
        <v>0</v>
      </c>
      <c r="BH291" s="160">
        <f>'L.I. Vig.'!BG815</f>
        <v>0</v>
      </c>
      <c r="BI291" s="160">
        <f>'L.I. Vig.'!BH815</f>
        <v>0</v>
      </c>
      <c r="BJ291" s="160">
        <f>'L.I. Vig.'!BI815</f>
        <v>0</v>
      </c>
      <c r="BK291" s="161">
        <f>'L.I. Vig.'!BJ815</f>
        <v>0</v>
      </c>
    </row>
    <row r="292" spans="1:63" hidden="1" outlineLevel="1" x14ac:dyDescent="0.25">
      <c r="A292" s="157" t="s">
        <v>141</v>
      </c>
      <c r="B292" s="158">
        <v>43</v>
      </c>
      <c r="C292" s="159">
        <f>'L.I. Vig.'!B874</f>
        <v>0</v>
      </c>
      <c r="D292" s="160">
        <f>'L.I. Vig.'!C874</f>
        <v>0</v>
      </c>
      <c r="E292" s="160">
        <f>'L.I. Vig.'!D874</f>
        <v>0</v>
      </c>
      <c r="F292" s="160">
        <f>'L.I. Vig.'!E874</f>
        <v>0</v>
      </c>
      <c r="G292" s="160">
        <f>'L.I. Vig.'!F874</f>
        <v>0</v>
      </c>
      <c r="H292" s="160">
        <f>'L.I. Vig.'!G874</f>
        <v>0</v>
      </c>
      <c r="I292" s="160">
        <f>'L.I. Vig.'!H874</f>
        <v>0</v>
      </c>
      <c r="J292" s="160">
        <f>'L.I. Vig.'!I874</f>
        <v>0</v>
      </c>
      <c r="K292" s="160">
        <f>'L.I. Vig.'!J874</f>
        <v>0</v>
      </c>
      <c r="L292" s="160">
        <f>'L.I. Vig.'!K874</f>
        <v>0</v>
      </c>
      <c r="M292" s="161">
        <f>'L.I. Vig.'!L874</f>
        <v>0</v>
      </c>
      <c r="N292" s="160" t="e">
        <f>'L.I. Vig.'!M874</f>
        <v>#DIV/0!</v>
      </c>
      <c r="O292" s="160" t="e">
        <f>'L.I. Vig.'!N874</f>
        <v>#DIV/0!</v>
      </c>
      <c r="P292" s="160" t="e">
        <f>'L.I. Vig.'!O874</f>
        <v>#DIV/0!</v>
      </c>
      <c r="Q292" s="160" t="e">
        <f>'L.I. Vig.'!P874</f>
        <v>#DIV/0!</v>
      </c>
      <c r="R292" s="160" t="e">
        <f>'L.I. Vig.'!Q874</f>
        <v>#DIV/0!</v>
      </c>
      <c r="S292" s="160" t="e">
        <f>'L.I. Vig.'!R874</f>
        <v>#DIV/0!</v>
      </c>
      <c r="T292" s="160" t="e">
        <f>'L.I. Vig.'!S874</f>
        <v>#DIV/0!</v>
      </c>
      <c r="U292" s="160" t="e">
        <f>'L.I. Vig.'!T874</f>
        <v>#DIV/0!</v>
      </c>
      <c r="V292" s="160" t="e">
        <f>'L.I. Vig.'!U874</f>
        <v>#DIV/0!</v>
      </c>
      <c r="W292" s="161" t="e">
        <f>'L.I. Vig.'!V874</f>
        <v>#DIV/0!</v>
      </c>
      <c r="X292" s="160">
        <f>'L.I. Vig.'!W874</f>
        <v>0</v>
      </c>
      <c r="Y292" s="160">
        <f>'L.I. Vig.'!X874</f>
        <v>0</v>
      </c>
      <c r="Z292" s="160">
        <f>'L.I. Vig.'!Y874</f>
        <v>0</v>
      </c>
      <c r="AA292" s="160">
        <f>'L.I. Vig.'!Z874</f>
        <v>0</v>
      </c>
      <c r="AB292" s="160">
        <f>'L.I. Vig.'!AA874</f>
        <v>0</v>
      </c>
      <c r="AC292" s="160">
        <f>'L.I. Vig.'!AB874</f>
        <v>0</v>
      </c>
      <c r="AD292" s="160">
        <f>'L.I. Vig.'!AC874</f>
        <v>0</v>
      </c>
      <c r="AE292" s="160">
        <f>'L.I. Vig.'!AD874</f>
        <v>0</v>
      </c>
      <c r="AF292" s="160">
        <f>'L.I. Vig.'!AE874</f>
        <v>0</v>
      </c>
      <c r="AG292" s="161">
        <f>'L.I. Vig.'!AF874</f>
        <v>0</v>
      </c>
      <c r="AH292" s="160">
        <f>'L.I. Vig.'!AG874</f>
        <v>0</v>
      </c>
      <c r="AI292" s="160">
        <f>'L.I. Vig.'!AH874</f>
        <v>0</v>
      </c>
      <c r="AJ292" s="160">
        <f>'L.I. Vig.'!AI874</f>
        <v>0</v>
      </c>
      <c r="AK292" s="160">
        <f>'L.I. Vig.'!AJ874</f>
        <v>0</v>
      </c>
      <c r="AL292" s="160">
        <f>'L.I. Vig.'!AK874</f>
        <v>0</v>
      </c>
      <c r="AM292" s="160">
        <f>'L.I. Vig.'!AL874</f>
        <v>0</v>
      </c>
      <c r="AN292" s="160">
        <f>'L.I. Vig.'!AM874</f>
        <v>0</v>
      </c>
      <c r="AO292" s="160">
        <f>'L.I. Vig.'!AN874</f>
        <v>0</v>
      </c>
      <c r="AP292" s="160">
        <f>'L.I. Vig.'!AO874</f>
        <v>0</v>
      </c>
      <c r="AQ292" s="161">
        <f>'L.I. Vig.'!AP874</f>
        <v>0</v>
      </c>
      <c r="AR292" s="160">
        <f>'L.I. Vig.'!AQ874</f>
        <v>0</v>
      </c>
      <c r="AS292" s="160">
        <f>'L.I. Vig.'!AR874</f>
        <v>0</v>
      </c>
      <c r="AT292" s="160">
        <f>'L.I. Vig.'!AS874</f>
        <v>0</v>
      </c>
      <c r="AU292" s="160">
        <f>'L.I. Vig.'!AT874</f>
        <v>0</v>
      </c>
      <c r="AV292" s="160">
        <f>'L.I. Vig.'!AU874</f>
        <v>0</v>
      </c>
      <c r="AW292" s="160">
        <f>'L.I. Vig.'!AV874</f>
        <v>0</v>
      </c>
      <c r="AX292" s="160">
        <f>'L.I. Vig.'!AW874</f>
        <v>0</v>
      </c>
      <c r="AY292" s="160">
        <f>'L.I. Vig.'!AX874</f>
        <v>0</v>
      </c>
      <c r="AZ292" s="160">
        <f>'L.I. Vig.'!AY874</f>
        <v>0</v>
      </c>
      <c r="BA292" s="161">
        <f>'L.I. Vig.'!AZ874</f>
        <v>0</v>
      </c>
      <c r="BB292" s="160">
        <f>'L.I. Vig.'!BA874</f>
        <v>0</v>
      </c>
      <c r="BC292" s="160">
        <f>'L.I. Vig.'!BB874</f>
        <v>0</v>
      </c>
      <c r="BD292" s="160">
        <f>'L.I. Vig.'!BC874</f>
        <v>0</v>
      </c>
      <c r="BE292" s="160">
        <f>'L.I. Vig.'!BD874</f>
        <v>0</v>
      </c>
      <c r="BF292" s="160">
        <f>'L.I. Vig.'!BE874</f>
        <v>0</v>
      </c>
      <c r="BG292" s="160">
        <f>'L.I. Vig.'!BF874</f>
        <v>0</v>
      </c>
      <c r="BH292" s="160">
        <f>'L.I. Vig.'!BG874</f>
        <v>0</v>
      </c>
      <c r="BI292" s="160">
        <f>'L.I. Vig.'!BH874</f>
        <v>0</v>
      </c>
      <c r="BJ292" s="160">
        <f>'L.I. Vig.'!BI874</f>
        <v>0</v>
      </c>
      <c r="BK292" s="161">
        <f>'L.I. Vig.'!BJ874</f>
        <v>0</v>
      </c>
    </row>
    <row r="293" spans="1:63" hidden="1" outlineLevel="1" x14ac:dyDescent="0.25">
      <c r="A293" s="157" t="s">
        <v>142</v>
      </c>
      <c r="B293" s="158">
        <v>43</v>
      </c>
      <c r="C293" s="159">
        <f>'L.I. Vig.'!B933</f>
        <v>0</v>
      </c>
      <c r="D293" s="160">
        <f>'L.I. Vig.'!C933</f>
        <v>0</v>
      </c>
      <c r="E293" s="160">
        <f>'L.I. Vig.'!D933</f>
        <v>0</v>
      </c>
      <c r="F293" s="160">
        <f>'L.I. Vig.'!E933</f>
        <v>0</v>
      </c>
      <c r="G293" s="160">
        <f>'L.I. Vig.'!F933</f>
        <v>0</v>
      </c>
      <c r="H293" s="160">
        <f>'L.I. Vig.'!G933</f>
        <v>0</v>
      </c>
      <c r="I293" s="160">
        <f>'L.I. Vig.'!H933</f>
        <v>0</v>
      </c>
      <c r="J293" s="160">
        <f>'L.I. Vig.'!I933</f>
        <v>0</v>
      </c>
      <c r="K293" s="160">
        <f>'L.I. Vig.'!J933</f>
        <v>0</v>
      </c>
      <c r="L293" s="160">
        <f>'L.I. Vig.'!K933</f>
        <v>0</v>
      </c>
      <c r="M293" s="161">
        <f>'L.I. Vig.'!L933</f>
        <v>0</v>
      </c>
      <c r="N293" s="160" t="e">
        <f>'L.I. Vig.'!M933</f>
        <v>#DIV/0!</v>
      </c>
      <c r="O293" s="160" t="e">
        <f>'L.I. Vig.'!N933</f>
        <v>#DIV/0!</v>
      </c>
      <c r="P293" s="160" t="e">
        <f>'L.I. Vig.'!O933</f>
        <v>#DIV/0!</v>
      </c>
      <c r="Q293" s="160" t="e">
        <f>'L.I. Vig.'!P933</f>
        <v>#DIV/0!</v>
      </c>
      <c r="R293" s="160" t="e">
        <f>'L.I. Vig.'!Q933</f>
        <v>#DIV/0!</v>
      </c>
      <c r="S293" s="160" t="e">
        <f>'L.I. Vig.'!R933</f>
        <v>#DIV/0!</v>
      </c>
      <c r="T293" s="160" t="e">
        <f>'L.I. Vig.'!S933</f>
        <v>#DIV/0!</v>
      </c>
      <c r="U293" s="160" t="e">
        <f>'L.I. Vig.'!T933</f>
        <v>#DIV/0!</v>
      </c>
      <c r="V293" s="160" t="e">
        <f>'L.I. Vig.'!U933</f>
        <v>#DIV/0!</v>
      </c>
      <c r="W293" s="161" t="e">
        <f>'L.I. Vig.'!V933</f>
        <v>#DIV/0!</v>
      </c>
      <c r="X293" s="160">
        <f>'L.I. Vig.'!W933</f>
        <v>0</v>
      </c>
      <c r="Y293" s="160">
        <f>'L.I. Vig.'!X933</f>
        <v>0</v>
      </c>
      <c r="Z293" s="160">
        <f>'L.I. Vig.'!Y933</f>
        <v>0</v>
      </c>
      <c r="AA293" s="160">
        <f>'L.I. Vig.'!Z933</f>
        <v>0</v>
      </c>
      <c r="AB293" s="160">
        <f>'L.I. Vig.'!AA933</f>
        <v>0</v>
      </c>
      <c r="AC293" s="160">
        <f>'L.I. Vig.'!AB933</f>
        <v>0</v>
      </c>
      <c r="AD293" s="160">
        <f>'L.I. Vig.'!AC933</f>
        <v>0</v>
      </c>
      <c r="AE293" s="160">
        <f>'L.I. Vig.'!AD933</f>
        <v>0</v>
      </c>
      <c r="AF293" s="160">
        <f>'L.I. Vig.'!AE933</f>
        <v>0</v>
      </c>
      <c r="AG293" s="161">
        <f>'L.I. Vig.'!AF933</f>
        <v>0</v>
      </c>
      <c r="AH293" s="160">
        <f>'L.I. Vig.'!AG933</f>
        <v>0</v>
      </c>
      <c r="AI293" s="160">
        <f>'L.I. Vig.'!AH933</f>
        <v>0</v>
      </c>
      <c r="AJ293" s="160">
        <f>'L.I. Vig.'!AI933</f>
        <v>0</v>
      </c>
      <c r="AK293" s="160">
        <f>'L.I. Vig.'!AJ933</f>
        <v>0</v>
      </c>
      <c r="AL293" s="160">
        <f>'L.I. Vig.'!AK933</f>
        <v>0</v>
      </c>
      <c r="AM293" s="160">
        <f>'L.I. Vig.'!AL933</f>
        <v>0</v>
      </c>
      <c r="AN293" s="160">
        <f>'L.I. Vig.'!AM933</f>
        <v>0</v>
      </c>
      <c r="AO293" s="160">
        <f>'L.I. Vig.'!AN933</f>
        <v>0</v>
      </c>
      <c r="AP293" s="160">
        <f>'L.I. Vig.'!AO933</f>
        <v>0</v>
      </c>
      <c r="AQ293" s="161">
        <f>'L.I. Vig.'!AP933</f>
        <v>0</v>
      </c>
      <c r="AR293" s="160">
        <f>'L.I. Vig.'!AQ933</f>
        <v>0</v>
      </c>
      <c r="AS293" s="160">
        <f>'L.I. Vig.'!AR933</f>
        <v>0</v>
      </c>
      <c r="AT293" s="160">
        <f>'L.I. Vig.'!AS933</f>
        <v>0</v>
      </c>
      <c r="AU293" s="160">
        <f>'L.I. Vig.'!AT933</f>
        <v>0</v>
      </c>
      <c r="AV293" s="160">
        <f>'L.I. Vig.'!AU933</f>
        <v>0</v>
      </c>
      <c r="AW293" s="160">
        <f>'L.I. Vig.'!AV933</f>
        <v>0</v>
      </c>
      <c r="AX293" s="160">
        <f>'L.I. Vig.'!AW933</f>
        <v>0</v>
      </c>
      <c r="AY293" s="160">
        <f>'L.I. Vig.'!AX933</f>
        <v>0</v>
      </c>
      <c r="AZ293" s="160">
        <f>'L.I. Vig.'!AY933</f>
        <v>0</v>
      </c>
      <c r="BA293" s="161">
        <f>'L.I. Vig.'!AZ933</f>
        <v>0</v>
      </c>
      <c r="BB293" s="160">
        <f>'L.I. Vig.'!BA933</f>
        <v>0</v>
      </c>
      <c r="BC293" s="160">
        <f>'L.I. Vig.'!BB933</f>
        <v>0</v>
      </c>
      <c r="BD293" s="160">
        <f>'L.I. Vig.'!BC933</f>
        <v>0</v>
      </c>
      <c r="BE293" s="160">
        <f>'L.I. Vig.'!BD933</f>
        <v>0</v>
      </c>
      <c r="BF293" s="160">
        <f>'L.I. Vig.'!BE933</f>
        <v>0</v>
      </c>
      <c r="BG293" s="160">
        <f>'L.I. Vig.'!BF933</f>
        <v>0</v>
      </c>
      <c r="BH293" s="160">
        <f>'L.I. Vig.'!BG933</f>
        <v>0</v>
      </c>
      <c r="BI293" s="160">
        <f>'L.I. Vig.'!BH933</f>
        <v>0</v>
      </c>
      <c r="BJ293" s="160">
        <f>'L.I. Vig.'!BI933</f>
        <v>0</v>
      </c>
      <c r="BK293" s="161">
        <f>'L.I. Vig.'!BJ933</f>
        <v>0</v>
      </c>
    </row>
    <row r="294" spans="1:63" hidden="1" outlineLevel="1" x14ac:dyDescent="0.25">
      <c r="A294" s="157" t="s">
        <v>143</v>
      </c>
      <c r="B294" s="158">
        <v>43</v>
      </c>
      <c r="C294" s="159">
        <f>'L.I. Vig.'!B992</f>
        <v>0</v>
      </c>
      <c r="D294" s="160">
        <f>'L.I. Vig.'!C992</f>
        <v>0</v>
      </c>
      <c r="E294" s="160">
        <f>'L.I. Vig.'!D992</f>
        <v>0</v>
      </c>
      <c r="F294" s="160">
        <f>'L.I. Vig.'!E992</f>
        <v>0</v>
      </c>
      <c r="G294" s="160">
        <f>'L.I. Vig.'!F992</f>
        <v>0</v>
      </c>
      <c r="H294" s="160">
        <f>'L.I. Vig.'!G992</f>
        <v>0</v>
      </c>
      <c r="I294" s="160">
        <f>'L.I. Vig.'!H992</f>
        <v>0</v>
      </c>
      <c r="J294" s="160">
        <f>'L.I. Vig.'!I992</f>
        <v>0</v>
      </c>
      <c r="K294" s="160">
        <f>'L.I. Vig.'!J992</f>
        <v>0</v>
      </c>
      <c r="L294" s="160">
        <f>'L.I. Vig.'!K992</f>
        <v>0</v>
      </c>
      <c r="M294" s="161">
        <f>'L.I. Vig.'!L992</f>
        <v>0</v>
      </c>
      <c r="N294" s="160" t="e">
        <f>'L.I. Vig.'!M992</f>
        <v>#DIV/0!</v>
      </c>
      <c r="O294" s="160" t="e">
        <f>'L.I. Vig.'!N992</f>
        <v>#DIV/0!</v>
      </c>
      <c r="P294" s="160" t="e">
        <f>'L.I. Vig.'!O992</f>
        <v>#DIV/0!</v>
      </c>
      <c r="Q294" s="160" t="e">
        <f>'L.I. Vig.'!P992</f>
        <v>#DIV/0!</v>
      </c>
      <c r="R294" s="160" t="e">
        <f>'L.I. Vig.'!Q992</f>
        <v>#DIV/0!</v>
      </c>
      <c r="S294" s="160" t="e">
        <f>'L.I. Vig.'!R992</f>
        <v>#DIV/0!</v>
      </c>
      <c r="T294" s="160" t="e">
        <f>'L.I. Vig.'!S992</f>
        <v>#DIV/0!</v>
      </c>
      <c r="U294" s="160" t="e">
        <f>'L.I. Vig.'!T992</f>
        <v>#DIV/0!</v>
      </c>
      <c r="V294" s="160" t="e">
        <f>'L.I. Vig.'!U992</f>
        <v>#DIV/0!</v>
      </c>
      <c r="W294" s="161" t="e">
        <f>'L.I. Vig.'!V992</f>
        <v>#DIV/0!</v>
      </c>
      <c r="X294" s="160">
        <f>'L.I. Vig.'!W992</f>
        <v>0</v>
      </c>
      <c r="Y294" s="160">
        <f>'L.I. Vig.'!X992</f>
        <v>0</v>
      </c>
      <c r="Z294" s="160">
        <f>'L.I. Vig.'!Y992</f>
        <v>0</v>
      </c>
      <c r="AA294" s="160">
        <f>'L.I. Vig.'!Z992</f>
        <v>0</v>
      </c>
      <c r="AB294" s="160">
        <f>'L.I. Vig.'!AA992</f>
        <v>0</v>
      </c>
      <c r="AC294" s="160">
        <f>'L.I. Vig.'!AB992</f>
        <v>0</v>
      </c>
      <c r="AD294" s="160">
        <f>'L.I. Vig.'!AC992</f>
        <v>0</v>
      </c>
      <c r="AE294" s="160">
        <f>'L.I. Vig.'!AD992</f>
        <v>0</v>
      </c>
      <c r="AF294" s="160">
        <f>'L.I. Vig.'!AE992</f>
        <v>0</v>
      </c>
      <c r="AG294" s="161">
        <f>'L.I. Vig.'!AF992</f>
        <v>0</v>
      </c>
      <c r="AH294" s="160">
        <f>'L.I. Vig.'!AG992</f>
        <v>0</v>
      </c>
      <c r="AI294" s="160">
        <f>'L.I. Vig.'!AH992</f>
        <v>0</v>
      </c>
      <c r="AJ294" s="160">
        <f>'L.I. Vig.'!AI992</f>
        <v>0</v>
      </c>
      <c r="AK294" s="160">
        <f>'L.I. Vig.'!AJ992</f>
        <v>0</v>
      </c>
      <c r="AL294" s="160">
        <f>'L.I. Vig.'!AK992</f>
        <v>0</v>
      </c>
      <c r="AM294" s="160">
        <f>'L.I. Vig.'!AL992</f>
        <v>0</v>
      </c>
      <c r="AN294" s="160">
        <f>'L.I. Vig.'!AM992</f>
        <v>0</v>
      </c>
      <c r="AO294" s="160">
        <f>'L.I. Vig.'!AN992</f>
        <v>0</v>
      </c>
      <c r="AP294" s="160">
        <f>'L.I. Vig.'!AO992</f>
        <v>0</v>
      </c>
      <c r="AQ294" s="161">
        <f>'L.I. Vig.'!AP992</f>
        <v>0</v>
      </c>
      <c r="AR294" s="160">
        <f>'L.I. Vig.'!AQ992</f>
        <v>0</v>
      </c>
      <c r="AS294" s="160">
        <f>'L.I. Vig.'!AR992</f>
        <v>0</v>
      </c>
      <c r="AT294" s="160">
        <f>'L.I. Vig.'!AS992</f>
        <v>0</v>
      </c>
      <c r="AU294" s="160">
        <f>'L.I. Vig.'!AT992</f>
        <v>0</v>
      </c>
      <c r="AV294" s="160">
        <f>'L.I. Vig.'!AU992</f>
        <v>0</v>
      </c>
      <c r="AW294" s="160">
        <f>'L.I. Vig.'!AV992</f>
        <v>0</v>
      </c>
      <c r="AX294" s="160">
        <f>'L.I. Vig.'!AW992</f>
        <v>0</v>
      </c>
      <c r="AY294" s="160">
        <f>'L.I. Vig.'!AX992</f>
        <v>0</v>
      </c>
      <c r="AZ294" s="160">
        <f>'L.I. Vig.'!AY992</f>
        <v>0</v>
      </c>
      <c r="BA294" s="161">
        <f>'L.I. Vig.'!AZ992</f>
        <v>0</v>
      </c>
      <c r="BB294" s="160">
        <f>'L.I. Vig.'!BA992</f>
        <v>0</v>
      </c>
      <c r="BC294" s="160">
        <f>'L.I. Vig.'!BB992</f>
        <v>0</v>
      </c>
      <c r="BD294" s="160">
        <f>'L.I. Vig.'!BC992</f>
        <v>0</v>
      </c>
      <c r="BE294" s="160">
        <f>'L.I. Vig.'!BD992</f>
        <v>0</v>
      </c>
      <c r="BF294" s="160">
        <f>'L.I. Vig.'!BE992</f>
        <v>0</v>
      </c>
      <c r="BG294" s="160">
        <f>'L.I. Vig.'!BF992</f>
        <v>0</v>
      </c>
      <c r="BH294" s="160">
        <f>'L.I. Vig.'!BG992</f>
        <v>0</v>
      </c>
      <c r="BI294" s="160">
        <f>'L.I. Vig.'!BH992</f>
        <v>0</v>
      </c>
      <c r="BJ294" s="160">
        <f>'L.I. Vig.'!BI992</f>
        <v>0</v>
      </c>
      <c r="BK294" s="161">
        <f>'L.I. Vig.'!BJ992</f>
        <v>0</v>
      </c>
    </row>
    <row r="295" spans="1:63" hidden="1" outlineLevel="1" x14ac:dyDescent="0.25">
      <c r="A295" s="157" t="s">
        <v>144</v>
      </c>
      <c r="B295" s="158">
        <v>43</v>
      </c>
      <c r="C295" s="159">
        <f>'L.I. Vig.'!B1051</f>
        <v>0</v>
      </c>
      <c r="D295" s="160">
        <f>'L.I. Vig.'!C1051</f>
        <v>0</v>
      </c>
      <c r="E295" s="160">
        <f>'L.I. Vig.'!D1051</f>
        <v>0</v>
      </c>
      <c r="F295" s="160">
        <f>'L.I. Vig.'!E1051</f>
        <v>0</v>
      </c>
      <c r="G295" s="160">
        <f>'L.I. Vig.'!F1051</f>
        <v>0</v>
      </c>
      <c r="H295" s="160">
        <f>'L.I. Vig.'!G1051</f>
        <v>0</v>
      </c>
      <c r="I295" s="160">
        <f>'L.I. Vig.'!H1051</f>
        <v>0</v>
      </c>
      <c r="J295" s="160">
        <f>'L.I. Vig.'!I1051</f>
        <v>0</v>
      </c>
      <c r="K295" s="160">
        <f>'L.I. Vig.'!J1051</f>
        <v>0</v>
      </c>
      <c r="L295" s="160">
        <f>'L.I. Vig.'!K1051</f>
        <v>0</v>
      </c>
      <c r="M295" s="161">
        <f>'L.I. Vig.'!L1051</f>
        <v>0</v>
      </c>
      <c r="N295" s="160" t="e">
        <f>'L.I. Vig.'!M1051</f>
        <v>#DIV/0!</v>
      </c>
      <c r="O295" s="160" t="e">
        <f>'L.I. Vig.'!N1051</f>
        <v>#DIV/0!</v>
      </c>
      <c r="P295" s="160" t="e">
        <f>'L.I. Vig.'!O1051</f>
        <v>#DIV/0!</v>
      </c>
      <c r="Q295" s="160" t="e">
        <f>'L.I. Vig.'!P1051</f>
        <v>#DIV/0!</v>
      </c>
      <c r="R295" s="160" t="e">
        <f>'L.I. Vig.'!Q1051</f>
        <v>#DIV/0!</v>
      </c>
      <c r="S295" s="160" t="e">
        <f>'L.I. Vig.'!R1051</f>
        <v>#DIV/0!</v>
      </c>
      <c r="T295" s="160" t="e">
        <f>'L.I. Vig.'!S1051</f>
        <v>#DIV/0!</v>
      </c>
      <c r="U295" s="160" t="e">
        <f>'L.I. Vig.'!T1051</f>
        <v>#DIV/0!</v>
      </c>
      <c r="V295" s="160" t="e">
        <f>'L.I. Vig.'!U1051</f>
        <v>#DIV/0!</v>
      </c>
      <c r="W295" s="161" t="e">
        <f>'L.I. Vig.'!V1051</f>
        <v>#DIV/0!</v>
      </c>
      <c r="X295" s="160">
        <f>'L.I. Vig.'!W1051</f>
        <v>0</v>
      </c>
      <c r="Y295" s="160">
        <f>'L.I. Vig.'!X1051</f>
        <v>0</v>
      </c>
      <c r="Z295" s="160">
        <f>'L.I. Vig.'!Y1051</f>
        <v>0</v>
      </c>
      <c r="AA295" s="160">
        <f>'L.I. Vig.'!Z1051</f>
        <v>0</v>
      </c>
      <c r="AB295" s="160">
        <f>'L.I. Vig.'!AA1051</f>
        <v>0</v>
      </c>
      <c r="AC295" s="160">
        <f>'L.I. Vig.'!AB1051</f>
        <v>0</v>
      </c>
      <c r="AD295" s="160">
        <f>'L.I. Vig.'!AC1051</f>
        <v>0</v>
      </c>
      <c r="AE295" s="160">
        <f>'L.I. Vig.'!AD1051</f>
        <v>0</v>
      </c>
      <c r="AF295" s="160">
        <f>'L.I. Vig.'!AE1051</f>
        <v>0</v>
      </c>
      <c r="AG295" s="161">
        <f>'L.I. Vig.'!AF1051</f>
        <v>0</v>
      </c>
      <c r="AH295" s="160">
        <f>'L.I. Vig.'!AG1051</f>
        <v>0</v>
      </c>
      <c r="AI295" s="160">
        <f>'L.I. Vig.'!AH1051</f>
        <v>0</v>
      </c>
      <c r="AJ295" s="160">
        <f>'L.I. Vig.'!AI1051</f>
        <v>0</v>
      </c>
      <c r="AK295" s="160">
        <f>'L.I. Vig.'!AJ1051</f>
        <v>0</v>
      </c>
      <c r="AL295" s="160">
        <f>'L.I. Vig.'!AK1051</f>
        <v>0</v>
      </c>
      <c r="AM295" s="160">
        <f>'L.I. Vig.'!AL1051</f>
        <v>0</v>
      </c>
      <c r="AN295" s="160">
        <f>'L.I. Vig.'!AM1051</f>
        <v>0</v>
      </c>
      <c r="AO295" s="160">
        <f>'L.I. Vig.'!AN1051</f>
        <v>0</v>
      </c>
      <c r="AP295" s="160">
        <f>'L.I. Vig.'!AO1051</f>
        <v>0</v>
      </c>
      <c r="AQ295" s="161">
        <f>'L.I. Vig.'!AP1051</f>
        <v>0</v>
      </c>
      <c r="AR295" s="160">
        <f>'L.I. Vig.'!AQ1051</f>
        <v>0</v>
      </c>
      <c r="AS295" s="160">
        <f>'L.I. Vig.'!AR1051</f>
        <v>0</v>
      </c>
      <c r="AT295" s="160">
        <f>'L.I. Vig.'!AS1051</f>
        <v>0</v>
      </c>
      <c r="AU295" s="160">
        <f>'L.I. Vig.'!AT1051</f>
        <v>0</v>
      </c>
      <c r="AV295" s="160">
        <f>'L.I. Vig.'!AU1051</f>
        <v>0</v>
      </c>
      <c r="AW295" s="160">
        <f>'L.I. Vig.'!AV1051</f>
        <v>0</v>
      </c>
      <c r="AX295" s="160">
        <f>'L.I. Vig.'!AW1051</f>
        <v>0</v>
      </c>
      <c r="AY295" s="160">
        <f>'L.I. Vig.'!AX1051</f>
        <v>0</v>
      </c>
      <c r="AZ295" s="160">
        <f>'L.I. Vig.'!AY1051</f>
        <v>0</v>
      </c>
      <c r="BA295" s="161">
        <f>'L.I. Vig.'!AZ1051</f>
        <v>0</v>
      </c>
      <c r="BB295" s="160">
        <f>'L.I. Vig.'!BA1051</f>
        <v>0</v>
      </c>
      <c r="BC295" s="160">
        <f>'L.I. Vig.'!BB1051</f>
        <v>0</v>
      </c>
      <c r="BD295" s="160">
        <f>'L.I. Vig.'!BC1051</f>
        <v>0</v>
      </c>
      <c r="BE295" s="160">
        <f>'L.I. Vig.'!BD1051</f>
        <v>0</v>
      </c>
      <c r="BF295" s="160">
        <f>'L.I. Vig.'!BE1051</f>
        <v>0</v>
      </c>
      <c r="BG295" s="160">
        <f>'L.I. Vig.'!BF1051</f>
        <v>0</v>
      </c>
      <c r="BH295" s="160">
        <f>'L.I. Vig.'!BG1051</f>
        <v>0</v>
      </c>
      <c r="BI295" s="160">
        <f>'L.I. Vig.'!BH1051</f>
        <v>0</v>
      </c>
      <c r="BJ295" s="160">
        <f>'L.I. Vig.'!BI1051</f>
        <v>0</v>
      </c>
      <c r="BK295" s="161">
        <f>'L.I. Vig.'!BJ1051</f>
        <v>0</v>
      </c>
    </row>
    <row r="296" spans="1:63" hidden="1" outlineLevel="1" x14ac:dyDescent="0.25">
      <c r="A296" s="157" t="s">
        <v>145</v>
      </c>
      <c r="B296" s="158">
        <v>43</v>
      </c>
      <c r="C296" s="159">
        <f>'L.I. Vig.'!B1110</f>
        <v>0</v>
      </c>
      <c r="D296" s="160">
        <f>'L.I. Vig.'!C1110</f>
        <v>0</v>
      </c>
      <c r="E296" s="160">
        <f>'L.I. Vig.'!D1110</f>
        <v>0</v>
      </c>
      <c r="F296" s="160">
        <f>'L.I. Vig.'!E1110</f>
        <v>0</v>
      </c>
      <c r="G296" s="160">
        <f>'L.I. Vig.'!F1110</f>
        <v>0</v>
      </c>
      <c r="H296" s="160">
        <f>'L.I. Vig.'!G1110</f>
        <v>0</v>
      </c>
      <c r="I296" s="160">
        <f>'L.I. Vig.'!H1110</f>
        <v>0</v>
      </c>
      <c r="J296" s="160">
        <f>'L.I. Vig.'!I1110</f>
        <v>0</v>
      </c>
      <c r="K296" s="160">
        <f>'L.I. Vig.'!J1110</f>
        <v>0</v>
      </c>
      <c r="L296" s="160">
        <f>'L.I. Vig.'!K1110</f>
        <v>0</v>
      </c>
      <c r="M296" s="161">
        <f>'L.I. Vig.'!L1110</f>
        <v>0</v>
      </c>
      <c r="N296" s="160" t="e">
        <f>'L.I. Vig.'!M1110</f>
        <v>#DIV/0!</v>
      </c>
      <c r="O296" s="160" t="e">
        <f>'L.I. Vig.'!N1110</f>
        <v>#DIV/0!</v>
      </c>
      <c r="P296" s="160" t="e">
        <f>'L.I. Vig.'!O1110</f>
        <v>#DIV/0!</v>
      </c>
      <c r="Q296" s="160" t="e">
        <f>'L.I. Vig.'!P1110</f>
        <v>#DIV/0!</v>
      </c>
      <c r="R296" s="160" t="e">
        <f>'L.I. Vig.'!Q1110</f>
        <v>#DIV/0!</v>
      </c>
      <c r="S296" s="160" t="e">
        <f>'L.I. Vig.'!R1110</f>
        <v>#DIV/0!</v>
      </c>
      <c r="T296" s="160" t="e">
        <f>'L.I. Vig.'!S1110</f>
        <v>#DIV/0!</v>
      </c>
      <c r="U296" s="160" t="e">
        <f>'L.I. Vig.'!T1110</f>
        <v>#DIV/0!</v>
      </c>
      <c r="V296" s="160" t="e">
        <f>'L.I. Vig.'!U1110</f>
        <v>#DIV/0!</v>
      </c>
      <c r="W296" s="161" t="e">
        <f>'L.I. Vig.'!V1110</f>
        <v>#DIV/0!</v>
      </c>
      <c r="X296" s="160">
        <f>'L.I. Vig.'!W1110</f>
        <v>0</v>
      </c>
      <c r="Y296" s="160">
        <f>'L.I. Vig.'!X1110</f>
        <v>0</v>
      </c>
      <c r="Z296" s="160">
        <f>'L.I. Vig.'!Y1110</f>
        <v>0</v>
      </c>
      <c r="AA296" s="160">
        <f>'L.I. Vig.'!Z1110</f>
        <v>0</v>
      </c>
      <c r="AB296" s="160">
        <f>'L.I. Vig.'!AA1110</f>
        <v>0</v>
      </c>
      <c r="AC296" s="160">
        <f>'L.I. Vig.'!AB1110</f>
        <v>0</v>
      </c>
      <c r="AD296" s="160">
        <f>'L.I. Vig.'!AC1110</f>
        <v>0</v>
      </c>
      <c r="AE296" s="160">
        <f>'L.I. Vig.'!AD1110</f>
        <v>0</v>
      </c>
      <c r="AF296" s="160">
        <f>'L.I. Vig.'!AE1110</f>
        <v>0</v>
      </c>
      <c r="AG296" s="161">
        <f>'L.I. Vig.'!AF1110</f>
        <v>0</v>
      </c>
      <c r="AH296" s="160">
        <f>'L.I. Vig.'!AG1110</f>
        <v>0</v>
      </c>
      <c r="AI296" s="160">
        <f>'L.I. Vig.'!AH1110</f>
        <v>0</v>
      </c>
      <c r="AJ296" s="160">
        <f>'L.I. Vig.'!AI1110</f>
        <v>0</v>
      </c>
      <c r="AK296" s="160">
        <f>'L.I. Vig.'!AJ1110</f>
        <v>0</v>
      </c>
      <c r="AL296" s="160">
        <f>'L.I. Vig.'!AK1110</f>
        <v>0</v>
      </c>
      <c r="AM296" s="160">
        <f>'L.I. Vig.'!AL1110</f>
        <v>0</v>
      </c>
      <c r="AN296" s="160">
        <f>'L.I. Vig.'!AM1110</f>
        <v>0</v>
      </c>
      <c r="AO296" s="160">
        <f>'L.I. Vig.'!AN1110</f>
        <v>0</v>
      </c>
      <c r="AP296" s="160">
        <f>'L.I. Vig.'!AO1110</f>
        <v>0</v>
      </c>
      <c r="AQ296" s="161">
        <f>'L.I. Vig.'!AP1110</f>
        <v>0</v>
      </c>
      <c r="AR296" s="160">
        <f>'L.I. Vig.'!AQ1110</f>
        <v>0</v>
      </c>
      <c r="AS296" s="160">
        <f>'L.I. Vig.'!AR1110</f>
        <v>0</v>
      </c>
      <c r="AT296" s="160">
        <f>'L.I. Vig.'!AS1110</f>
        <v>0</v>
      </c>
      <c r="AU296" s="160">
        <f>'L.I. Vig.'!AT1110</f>
        <v>0</v>
      </c>
      <c r="AV296" s="160">
        <f>'L.I. Vig.'!AU1110</f>
        <v>0</v>
      </c>
      <c r="AW296" s="160">
        <f>'L.I. Vig.'!AV1110</f>
        <v>0</v>
      </c>
      <c r="AX296" s="160">
        <f>'L.I. Vig.'!AW1110</f>
        <v>0</v>
      </c>
      <c r="AY296" s="160">
        <f>'L.I. Vig.'!AX1110</f>
        <v>0</v>
      </c>
      <c r="AZ296" s="160">
        <f>'L.I. Vig.'!AY1110</f>
        <v>0</v>
      </c>
      <c r="BA296" s="161">
        <f>'L.I. Vig.'!AZ1110</f>
        <v>0</v>
      </c>
      <c r="BB296" s="160">
        <f>'L.I. Vig.'!BA1110</f>
        <v>0</v>
      </c>
      <c r="BC296" s="160">
        <f>'L.I. Vig.'!BB1110</f>
        <v>0</v>
      </c>
      <c r="BD296" s="160">
        <f>'L.I. Vig.'!BC1110</f>
        <v>0</v>
      </c>
      <c r="BE296" s="160">
        <f>'L.I. Vig.'!BD1110</f>
        <v>0</v>
      </c>
      <c r="BF296" s="160">
        <f>'L.I. Vig.'!BE1110</f>
        <v>0</v>
      </c>
      <c r="BG296" s="160">
        <f>'L.I. Vig.'!BF1110</f>
        <v>0</v>
      </c>
      <c r="BH296" s="160">
        <f>'L.I. Vig.'!BG1110</f>
        <v>0</v>
      </c>
      <c r="BI296" s="160">
        <f>'L.I. Vig.'!BH1110</f>
        <v>0</v>
      </c>
      <c r="BJ296" s="160">
        <f>'L.I. Vig.'!BI1110</f>
        <v>0</v>
      </c>
      <c r="BK296" s="161">
        <f>'L.I. Vig.'!BJ1110</f>
        <v>0</v>
      </c>
    </row>
    <row r="297" spans="1:63" hidden="1" outlineLevel="1" x14ac:dyDescent="0.25">
      <c r="A297" s="157" t="s">
        <v>146</v>
      </c>
      <c r="B297" s="158">
        <v>43</v>
      </c>
      <c r="C297" s="159">
        <f>'L.I. Vig.'!B1169</f>
        <v>0</v>
      </c>
      <c r="D297" s="160">
        <f>'L.I. Vig.'!C1169</f>
        <v>0</v>
      </c>
      <c r="E297" s="160">
        <f>'L.I. Vig.'!D1169</f>
        <v>0</v>
      </c>
      <c r="F297" s="160">
        <f>'L.I. Vig.'!E1169</f>
        <v>0</v>
      </c>
      <c r="G297" s="160">
        <f>'L.I. Vig.'!F1169</f>
        <v>0</v>
      </c>
      <c r="H297" s="160">
        <f>'L.I. Vig.'!G1169</f>
        <v>0</v>
      </c>
      <c r="I297" s="160">
        <f>'L.I. Vig.'!H1169</f>
        <v>0</v>
      </c>
      <c r="J297" s="160">
        <f>'L.I. Vig.'!I1169</f>
        <v>0</v>
      </c>
      <c r="K297" s="160">
        <f>'L.I. Vig.'!J1169</f>
        <v>0</v>
      </c>
      <c r="L297" s="160">
        <f>'L.I. Vig.'!K1169</f>
        <v>0</v>
      </c>
      <c r="M297" s="161">
        <f>'L.I. Vig.'!L1169</f>
        <v>0</v>
      </c>
      <c r="N297" s="160" t="e">
        <f>'L.I. Vig.'!M1169</f>
        <v>#DIV/0!</v>
      </c>
      <c r="O297" s="160" t="e">
        <f>'L.I. Vig.'!N1169</f>
        <v>#DIV/0!</v>
      </c>
      <c r="P297" s="160" t="e">
        <f>'L.I. Vig.'!O1169</f>
        <v>#DIV/0!</v>
      </c>
      <c r="Q297" s="160" t="e">
        <f>'L.I. Vig.'!P1169</f>
        <v>#DIV/0!</v>
      </c>
      <c r="R297" s="160" t="e">
        <f>'L.I. Vig.'!Q1169</f>
        <v>#DIV/0!</v>
      </c>
      <c r="S297" s="160" t="e">
        <f>'L.I. Vig.'!R1169</f>
        <v>#DIV/0!</v>
      </c>
      <c r="T297" s="160" t="e">
        <f>'L.I. Vig.'!S1169</f>
        <v>#DIV/0!</v>
      </c>
      <c r="U297" s="160" t="e">
        <f>'L.I. Vig.'!T1169</f>
        <v>#DIV/0!</v>
      </c>
      <c r="V297" s="160" t="e">
        <f>'L.I. Vig.'!U1169</f>
        <v>#DIV/0!</v>
      </c>
      <c r="W297" s="161" t="e">
        <f>'L.I. Vig.'!V1169</f>
        <v>#DIV/0!</v>
      </c>
      <c r="X297" s="160">
        <f>'L.I. Vig.'!W1169</f>
        <v>0</v>
      </c>
      <c r="Y297" s="160">
        <f>'L.I. Vig.'!X1169</f>
        <v>0</v>
      </c>
      <c r="Z297" s="160">
        <f>'L.I. Vig.'!Y1169</f>
        <v>0</v>
      </c>
      <c r="AA297" s="160">
        <f>'L.I. Vig.'!Z1169</f>
        <v>0</v>
      </c>
      <c r="AB297" s="160">
        <f>'L.I. Vig.'!AA1169</f>
        <v>0</v>
      </c>
      <c r="AC297" s="160">
        <f>'L.I. Vig.'!AB1169</f>
        <v>0</v>
      </c>
      <c r="AD297" s="160">
        <f>'L.I. Vig.'!AC1169</f>
        <v>0</v>
      </c>
      <c r="AE297" s="160">
        <f>'L.I. Vig.'!AD1169</f>
        <v>0</v>
      </c>
      <c r="AF297" s="160">
        <f>'L.I. Vig.'!AE1169</f>
        <v>0</v>
      </c>
      <c r="AG297" s="161">
        <f>'L.I. Vig.'!AF1169</f>
        <v>0</v>
      </c>
      <c r="AH297" s="160">
        <f>'L.I. Vig.'!AG1169</f>
        <v>0</v>
      </c>
      <c r="AI297" s="160">
        <f>'L.I. Vig.'!AH1169</f>
        <v>0</v>
      </c>
      <c r="AJ297" s="160">
        <f>'L.I. Vig.'!AI1169</f>
        <v>0</v>
      </c>
      <c r="AK297" s="160">
        <f>'L.I. Vig.'!AJ1169</f>
        <v>0</v>
      </c>
      <c r="AL297" s="160">
        <f>'L.I. Vig.'!AK1169</f>
        <v>0</v>
      </c>
      <c r="AM297" s="160">
        <f>'L.I. Vig.'!AL1169</f>
        <v>0</v>
      </c>
      <c r="AN297" s="160">
        <f>'L.I. Vig.'!AM1169</f>
        <v>0</v>
      </c>
      <c r="AO297" s="160">
        <f>'L.I. Vig.'!AN1169</f>
        <v>0</v>
      </c>
      <c r="AP297" s="160">
        <f>'L.I. Vig.'!AO1169</f>
        <v>0</v>
      </c>
      <c r="AQ297" s="161">
        <f>'L.I. Vig.'!AP1169</f>
        <v>0</v>
      </c>
      <c r="AR297" s="160">
        <f>'L.I. Vig.'!AQ1169</f>
        <v>0</v>
      </c>
      <c r="AS297" s="160">
        <f>'L.I. Vig.'!AR1169</f>
        <v>0</v>
      </c>
      <c r="AT297" s="160">
        <f>'L.I. Vig.'!AS1169</f>
        <v>0</v>
      </c>
      <c r="AU297" s="160">
        <f>'L.I. Vig.'!AT1169</f>
        <v>0</v>
      </c>
      <c r="AV297" s="160">
        <f>'L.I. Vig.'!AU1169</f>
        <v>0</v>
      </c>
      <c r="AW297" s="160">
        <f>'L.I. Vig.'!AV1169</f>
        <v>0</v>
      </c>
      <c r="AX297" s="160">
        <f>'L.I. Vig.'!AW1169</f>
        <v>0</v>
      </c>
      <c r="AY297" s="160">
        <f>'L.I. Vig.'!AX1169</f>
        <v>0</v>
      </c>
      <c r="AZ297" s="160">
        <f>'L.I. Vig.'!AY1169</f>
        <v>0</v>
      </c>
      <c r="BA297" s="161">
        <f>'L.I. Vig.'!AZ1169</f>
        <v>0</v>
      </c>
      <c r="BB297" s="160">
        <f>'L.I. Vig.'!BA1169</f>
        <v>0</v>
      </c>
      <c r="BC297" s="160">
        <f>'L.I. Vig.'!BB1169</f>
        <v>0</v>
      </c>
      <c r="BD297" s="160">
        <f>'L.I. Vig.'!BC1169</f>
        <v>0</v>
      </c>
      <c r="BE297" s="160">
        <f>'L.I. Vig.'!BD1169</f>
        <v>0</v>
      </c>
      <c r="BF297" s="160">
        <f>'L.I. Vig.'!BE1169</f>
        <v>0</v>
      </c>
      <c r="BG297" s="160">
        <f>'L.I. Vig.'!BF1169</f>
        <v>0</v>
      </c>
      <c r="BH297" s="160">
        <f>'L.I. Vig.'!BG1169</f>
        <v>0</v>
      </c>
      <c r="BI297" s="160">
        <f>'L.I. Vig.'!BH1169</f>
        <v>0</v>
      </c>
      <c r="BJ297" s="160">
        <f>'L.I. Vig.'!BI1169</f>
        <v>0</v>
      </c>
      <c r="BK297" s="161">
        <f>'L.I. Vig.'!BJ1169</f>
        <v>0</v>
      </c>
    </row>
    <row r="298" spans="1:63" hidden="1" outlineLevel="1" x14ac:dyDescent="0.25">
      <c r="A298" s="157" t="s">
        <v>147</v>
      </c>
      <c r="B298" s="158">
        <v>43</v>
      </c>
      <c r="C298" s="159">
        <f>'L.I. Vig.'!B1228</f>
        <v>0</v>
      </c>
      <c r="D298" s="160">
        <f>'L.I. Vig.'!C1228</f>
        <v>0</v>
      </c>
      <c r="E298" s="160">
        <f>'L.I. Vig.'!D1228</f>
        <v>0</v>
      </c>
      <c r="F298" s="160">
        <f>'L.I. Vig.'!E1228</f>
        <v>0</v>
      </c>
      <c r="G298" s="160">
        <f>'L.I. Vig.'!F1228</f>
        <v>0</v>
      </c>
      <c r="H298" s="160">
        <f>'L.I. Vig.'!G1228</f>
        <v>0</v>
      </c>
      <c r="I298" s="160">
        <f>'L.I. Vig.'!H1228</f>
        <v>0</v>
      </c>
      <c r="J298" s="160">
        <f>'L.I. Vig.'!I1228</f>
        <v>0</v>
      </c>
      <c r="K298" s="160">
        <f>'L.I. Vig.'!J1228</f>
        <v>0</v>
      </c>
      <c r="L298" s="160">
        <f>'L.I. Vig.'!K1228</f>
        <v>0</v>
      </c>
      <c r="M298" s="161">
        <f>'L.I. Vig.'!L1228</f>
        <v>0</v>
      </c>
      <c r="N298" s="160" t="e">
        <f>'L.I. Vig.'!M1228</f>
        <v>#DIV/0!</v>
      </c>
      <c r="O298" s="160" t="e">
        <f>'L.I. Vig.'!N1228</f>
        <v>#DIV/0!</v>
      </c>
      <c r="P298" s="160" t="e">
        <f>'L.I. Vig.'!O1228</f>
        <v>#DIV/0!</v>
      </c>
      <c r="Q298" s="160" t="e">
        <f>'L.I. Vig.'!P1228</f>
        <v>#DIV/0!</v>
      </c>
      <c r="R298" s="160" t="e">
        <f>'L.I. Vig.'!Q1228</f>
        <v>#DIV/0!</v>
      </c>
      <c r="S298" s="160" t="e">
        <f>'L.I. Vig.'!R1228</f>
        <v>#DIV/0!</v>
      </c>
      <c r="T298" s="160" t="e">
        <f>'L.I. Vig.'!S1228</f>
        <v>#DIV/0!</v>
      </c>
      <c r="U298" s="160" t="e">
        <f>'L.I. Vig.'!T1228</f>
        <v>#DIV/0!</v>
      </c>
      <c r="V298" s="160" t="e">
        <f>'L.I. Vig.'!U1228</f>
        <v>#DIV/0!</v>
      </c>
      <c r="W298" s="161" t="e">
        <f>'L.I. Vig.'!V1228</f>
        <v>#DIV/0!</v>
      </c>
      <c r="X298" s="160">
        <f>'L.I. Vig.'!W1228</f>
        <v>0</v>
      </c>
      <c r="Y298" s="160">
        <f>'L.I. Vig.'!X1228</f>
        <v>0</v>
      </c>
      <c r="Z298" s="160">
        <f>'L.I. Vig.'!Y1228</f>
        <v>0</v>
      </c>
      <c r="AA298" s="160">
        <f>'L.I. Vig.'!Z1228</f>
        <v>0</v>
      </c>
      <c r="AB298" s="160">
        <f>'L.I. Vig.'!AA1228</f>
        <v>0</v>
      </c>
      <c r="AC298" s="160">
        <f>'L.I. Vig.'!AB1228</f>
        <v>0</v>
      </c>
      <c r="AD298" s="160">
        <f>'L.I. Vig.'!AC1228</f>
        <v>0</v>
      </c>
      <c r="AE298" s="160">
        <f>'L.I. Vig.'!AD1228</f>
        <v>0</v>
      </c>
      <c r="AF298" s="160">
        <f>'L.I. Vig.'!AE1228</f>
        <v>0</v>
      </c>
      <c r="AG298" s="161">
        <f>'L.I. Vig.'!AF1228</f>
        <v>0</v>
      </c>
      <c r="AH298" s="160">
        <f>'L.I. Vig.'!AG1228</f>
        <v>0</v>
      </c>
      <c r="AI298" s="160">
        <f>'L.I. Vig.'!AH1228</f>
        <v>0</v>
      </c>
      <c r="AJ298" s="160">
        <f>'L.I. Vig.'!AI1228</f>
        <v>0</v>
      </c>
      <c r="AK298" s="160">
        <f>'L.I. Vig.'!AJ1228</f>
        <v>0</v>
      </c>
      <c r="AL298" s="160">
        <f>'L.I. Vig.'!AK1228</f>
        <v>0</v>
      </c>
      <c r="AM298" s="160">
        <f>'L.I. Vig.'!AL1228</f>
        <v>0</v>
      </c>
      <c r="AN298" s="160">
        <f>'L.I. Vig.'!AM1228</f>
        <v>0</v>
      </c>
      <c r="AO298" s="160">
        <f>'L.I. Vig.'!AN1228</f>
        <v>0</v>
      </c>
      <c r="AP298" s="160">
        <f>'L.I. Vig.'!AO1228</f>
        <v>0</v>
      </c>
      <c r="AQ298" s="161">
        <f>'L.I. Vig.'!AP1228</f>
        <v>0</v>
      </c>
      <c r="AR298" s="160">
        <f>'L.I. Vig.'!AQ1228</f>
        <v>0</v>
      </c>
      <c r="AS298" s="160">
        <f>'L.I. Vig.'!AR1228</f>
        <v>0</v>
      </c>
      <c r="AT298" s="160">
        <f>'L.I. Vig.'!AS1228</f>
        <v>0</v>
      </c>
      <c r="AU298" s="160">
        <f>'L.I. Vig.'!AT1228</f>
        <v>0</v>
      </c>
      <c r="AV298" s="160">
        <f>'L.I. Vig.'!AU1228</f>
        <v>0</v>
      </c>
      <c r="AW298" s="160">
        <f>'L.I. Vig.'!AV1228</f>
        <v>0</v>
      </c>
      <c r="AX298" s="160">
        <f>'L.I. Vig.'!AW1228</f>
        <v>0</v>
      </c>
      <c r="AY298" s="160">
        <f>'L.I. Vig.'!AX1228</f>
        <v>0</v>
      </c>
      <c r="AZ298" s="160">
        <f>'L.I. Vig.'!AY1228</f>
        <v>0</v>
      </c>
      <c r="BA298" s="161">
        <f>'L.I. Vig.'!AZ1228</f>
        <v>0</v>
      </c>
      <c r="BB298" s="160">
        <f>'L.I. Vig.'!BA1228</f>
        <v>0</v>
      </c>
      <c r="BC298" s="160">
        <f>'L.I. Vig.'!BB1228</f>
        <v>0</v>
      </c>
      <c r="BD298" s="160">
        <f>'L.I. Vig.'!BC1228</f>
        <v>0</v>
      </c>
      <c r="BE298" s="160">
        <f>'L.I. Vig.'!BD1228</f>
        <v>0</v>
      </c>
      <c r="BF298" s="160">
        <f>'L.I. Vig.'!BE1228</f>
        <v>0</v>
      </c>
      <c r="BG298" s="160">
        <f>'L.I. Vig.'!BF1228</f>
        <v>0</v>
      </c>
      <c r="BH298" s="160">
        <f>'L.I. Vig.'!BG1228</f>
        <v>0</v>
      </c>
      <c r="BI298" s="160">
        <f>'L.I. Vig.'!BH1228</f>
        <v>0</v>
      </c>
      <c r="BJ298" s="160">
        <f>'L.I. Vig.'!BI1228</f>
        <v>0</v>
      </c>
      <c r="BK298" s="161">
        <f>'L.I. Vig.'!BJ1228</f>
        <v>0</v>
      </c>
    </row>
    <row r="299" spans="1:63" hidden="1" outlineLevel="1" x14ac:dyDescent="0.25">
      <c r="A299" s="157" t="s">
        <v>148</v>
      </c>
      <c r="B299" s="158">
        <v>43</v>
      </c>
      <c r="C299" s="162">
        <f>'L.I. Vig.'!B1287</f>
        <v>0</v>
      </c>
      <c r="D299" s="163">
        <f>'L.I. Vig.'!C1287</f>
        <v>0</v>
      </c>
      <c r="E299" s="163">
        <f>'L.I. Vig.'!D1287</f>
        <v>0</v>
      </c>
      <c r="F299" s="163">
        <f>'L.I. Vig.'!E1287</f>
        <v>0</v>
      </c>
      <c r="G299" s="163">
        <f>'L.I. Vig.'!F1287</f>
        <v>0</v>
      </c>
      <c r="H299" s="163">
        <f>'L.I. Vig.'!G1287</f>
        <v>0</v>
      </c>
      <c r="I299" s="163">
        <f>'L.I. Vig.'!H1287</f>
        <v>0</v>
      </c>
      <c r="J299" s="163">
        <f>'L.I. Vig.'!I1287</f>
        <v>0</v>
      </c>
      <c r="K299" s="163">
        <f>'L.I. Vig.'!J1287</f>
        <v>0</v>
      </c>
      <c r="L299" s="163">
        <f>'L.I. Vig.'!K1287</f>
        <v>0</v>
      </c>
      <c r="M299" s="164">
        <f>'L.I. Vig.'!L1287</f>
        <v>0</v>
      </c>
      <c r="N299" s="163" t="e">
        <f>'L.I. Vig.'!M1287</f>
        <v>#DIV/0!</v>
      </c>
      <c r="O299" s="163" t="e">
        <f>'L.I. Vig.'!N1287</f>
        <v>#DIV/0!</v>
      </c>
      <c r="P299" s="163" t="e">
        <f>'L.I. Vig.'!O1287</f>
        <v>#DIV/0!</v>
      </c>
      <c r="Q299" s="163" t="e">
        <f>'L.I. Vig.'!P1287</f>
        <v>#DIV/0!</v>
      </c>
      <c r="R299" s="163" t="e">
        <f>'L.I. Vig.'!Q1287</f>
        <v>#DIV/0!</v>
      </c>
      <c r="S299" s="163" t="e">
        <f>'L.I. Vig.'!R1287</f>
        <v>#DIV/0!</v>
      </c>
      <c r="T299" s="163" t="e">
        <f>'L.I. Vig.'!S1287</f>
        <v>#DIV/0!</v>
      </c>
      <c r="U299" s="163" t="e">
        <f>'L.I. Vig.'!T1287</f>
        <v>#DIV/0!</v>
      </c>
      <c r="V299" s="163" t="e">
        <f>'L.I. Vig.'!U1287</f>
        <v>#DIV/0!</v>
      </c>
      <c r="W299" s="164" t="e">
        <f>'L.I. Vig.'!V1287</f>
        <v>#DIV/0!</v>
      </c>
      <c r="X299" s="163">
        <f>'L.I. Vig.'!W1287</f>
        <v>0</v>
      </c>
      <c r="Y299" s="163">
        <f>'L.I. Vig.'!X1287</f>
        <v>0</v>
      </c>
      <c r="Z299" s="163">
        <f>'L.I. Vig.'!Y1287</f>
        <v>0</v>
      </c>
      <c r="AA299" s="163">
        <f>'L.I. Vig.'!Z1287</f>
        <v>0</v>
      </c>
      <c r="AB299" s="163">
        <f>'L.I. Vig.'!AA1287</f>
        <v>0</v>
      </c>
      <c r="AC299" s="163">
        <f>'L.I. Vig.'!AB1287</f>
        <v>0</v>
      </c>
      <c r="AD299" s="163">
        <f>'L.I. Vig.'!AC1287</f>
        <v>0</v>
      </c>
      <c r="AE299" s="163">
        <f>'L.I. Vig.'!AD1287</f>
        <v>0</v>
      </c>
      <c r="AF299" s="163">
        <f>'L.I. Vig.'!AE1287</f>
        <v>0</v>
      </c>
      <c r="AG299" s="164">
        <f>'L.I. Vig.'!AF1287</f>
        <v>0</v>
      </c>
      <c r="AH299" s="163">
        <f>'L.I. Vig.'!AG1287</f>
        <v>0</v>
      </c>
      <c r="AI299" s="163">
        <f>'L.I. Vig.'!AH1287</f>
        <v>0</v>
      </c>
      <c r="AJ299" s="163">
        <f>'L.I. Vig.'!AI1287</f>
        <v>0</v>
      </c>
      <c r="AK299" s="163">
        <f>'L.I. Vig.'!AJ1287</f>
        <v>0</v>
      </c>
      <c r="AL299" s="163">
        <f>'L.I. Vig.'!AK1287</f>
        <v>0</v>
      </c>
      <c r="AM299" s="163">
        <f>'L.I. Vig.'!AL1287</f>
        <v>0</v>
      </c>
      <c r="AN299" s="163">
        <f>'L.I. Vig.'!AM1287</f>
        <v>0</v>
      </c>
      <c r="AO299" s="163">
        <f>'L.I. Vig.'!AN1287</f>
        <v>0</v>
      </c>
      <c r="AP299" s="163">
        <f>'L.I. Vig.'!AO1287</f>
        <v>0</v>
      </c>
      <c r="AQ299" s="164">
        <f>'L.I. Vig.'!AP1287</f>
        <v>0</v>
      </c>
      <c r="AR299" s="163">
        <f>'L.I. Vig.'!AQ1287</f>
        <v>0</v>
      </c>
      <c r="AS299" s="163">
        <f>'L.I. Vig.'!AR1287</f>
        <v>0</v>
      </c>
      <c r="AT299" s="163">
        <f>'L.I. Vig.'!AS1287</f>
        <v>0</v>
      </c>
      <c r="AU299" s="163">
        <f>'L.I. Vig.'!AT1287</f>
        <v>0</v>
      </c>
      <c r="AV299" s="163">
        <f>'L.I. Vig.'!AU1287</f>
        <v>0</v>
      </c>
      <c r="AW299" s="163">
        <f>'L.I. Vig.'!AV1287</f>
        <v>0</v>
      </c>
      <c r="AX299" s="163">
        <f>'L.I. Vig.'!AW1287</f>
        <v>0</v>
      </c>
      <c r="AY299" s="163">
        <f>'L.I. Vig.'!AX1287</f>
        <v>0</v>
      </c>
      <c r="AZ299" s="163">
        <f>'L.I. Vig.'!AY1287</f>
        <v>0</v>
      </c>
      <c r="BA299" s="164">
        <f>'L.I. Vig.'!AZ1287</f>
        <v>0</v>
      </c>
      <c r="BB299" s="163">
        <f>'L.I. Vig.'!BA1287</f>
        <v>0</v>
      </c>
      <c r="BC299" s="163">
        <f>'L.I. Vig.'!BB1287</f>
        <v>0</v>
      </c>
      <c r="BD299" s="163">
        <f>'L.I. Vig.'!BC1287</f>
        <v>0</v>
      </c>
      <c r="BE299" s="163">
        <f>'L.I. Vig.'!BD1287</f>
        <v>0</v>
      </c>
      <c r="BF299" s="163">
        <f>'L.I. Vig.'!BE1287</f>
        <v>0</v>
      </c>
      <c r="BG299" s="163">
        <f>'L.I. Vig.'!BF1287</f>
        <v>0</v>
      </c>
      <c r="BH299" s="163">
        <f>'L.I. Vig.'!BG1287</f>
        <v>0</v>
      </c>
      <c r="BI299" s="163">
        <f>'L.I. Vig.'!BH1287</f>
        <v>0</v>
      </c>
      <c r="BJ299" s="163">
        <f>'L.I. Vig.'!BI1287</f>
        <v>0</v>
      </c>
      <c r="BK299" s="164">
        <f>'L.I. Vig.'!BJ1287</f>
        <v>0</v>
      </c>
    </row>
    <row r="300" spans="1:63" hidden="1" outlineLevel="1" x14ac:dyDescent="0.25">
      <c r="A300" s="157" t="s">
        <v>149</v>
      </c>
      <c r="B300" s="158">
        <v>43</v>
      </c>
      <c r="C300" s="159">
        <f>'L.I. Vig.'!B1348</f>
        <v>0</v>
      </c>
      <c r="D300" s="160">
        <f>'L.I. Vig.'!C1348</f>
        <v>0</v>
      </c>
      <c r="E300" s="160">
        <f>'L.I. Vig.'!D1348</f>
        <v>0</v>
      </c>
      <c r="F300" s="160">
        <f>'L.I. Vig.'!E1348</f>
        <v>0</v>
      </c>
      <c r="G300" s="160">
        <f>'L.I. Vig.'!F1348</f>
        <v>0</v>
      </c>
      <c r="H300" s="160">
        <f>'L.I. Vig.'!G1348</f>
        <v>0</v>
      </c>
      <c r="I300" s="160">
        <f>'L.I. Vig.'!H1348</f>
        <v>0</v>
      </c>
      <c r="J300" s="160">
        <f>'L.I. Vig.'!I1348</f>
        <v>0</v>
      </c>
      <c r="K300" s="160">
        <f>'L.I. Vig.'!J1348</f>
        <v>0</v>
      </c>
      <c r="L300" s="160">
        <f>'L.I. Vig.'!K1348</f>
        <v>0</v>
      </c>
      <c r="M300" s="161">
        <f>'L.I. Vig.'!L1348</f>
        <v>0</v>
      </c>
      <c r="N300" s="160">
        <f>'L.I. Vig.'!M1348</f>
        <v>0</v>
      </c>
      <c r="O300" s="160">
        <f>'L.I. Vig.'!N1348</f>
        <v>0</v>
      </c>
      <c r="P300" s="160">
        <f>'L.I. Vig.'!O1348</f>
        <v>0</v>
      </c>
      <c r="Q300" s="160">
        <f>'L.I. Vig.'!P1348</f>
        <v>0</v>
      </c>
      <c r="R300" s="160">
        <f>'L.I. Vig.'!Q1348</f>
        <v>0</v>
      </c>
      <c r="S300" s="160">
        <f>'L.I. Vig.'!R1348</f>
        <v>0</v>
      </c>
      <c r="T300" s="160">
        <f>'L.I. Vig.'!S1348</f>
        <v>0</v>
      </c>
      <c r="U300" s="160">
        <f>'L.I. Vig.'!T1348</f>
        <v>0</v>
      </c>
      <c r="V300" s="160">
        <f>'L.I. Vig.'!U1348</f>
        <v>0</v>
      </c>
      <c r="W300" s="161">
        <f>'L.I. Vig.'!V1348</f>
        <v>0</v>
      </c>
      <c r="X300" s="160" t="e">
        <f>'L.I. Vig.'!W1348</f>
        <v>#DIV/0!</v>
      </c>
      <c r="Y300" s="160" t="e">
        <f>'L.I. Vig.'!X1348</f>
        <v>#DIV/0!</v>
      </c>
      <c r="Z300" s="160" t="e">
        <f>'L.I. Vig.'!Y1348</f>
        <v>#DIV/0!</v>
      </c>
      <c r="AA300" s="160" t="e">
        <f>'L.I. Vig.'!Z1348</f>
        <v>#DIV/0!</v>
      </c>
      <c r="AB300" s="160" t="e">
        <f>'L.I. Vig.'!AA1348</f>
        <v>#DIV/0!</v>
      </c>
      <c r="AC300" s="160" t="e">
        <f>'L.I. Vig.'!AB1348</f>
        <v>#DIV/0!</v>
      </c>
      <c r="AD300" s="160" t="e">
        <f>'L.I. Vig.'!AC1348</f>
        <v>#DIV/0!</v>
      </c>
      <c r="AE300" s="160" t="e">
        <f>'L.I. Vig.'!AD1348</f>
        <v>#DIV/0!</v>
      </c>
      <c r="AF300" s="160" t="e">
        <f>'L.I. Vig.'!AE1348</f>
        <v>#DIV/0!</v>
      </c>
      <c r="AG300" s="161" t="e">
        <f>'L.I. Vig.'!AF1348</f>
        <v>#DIV/0!</v>
      </c>
      <c r="AH300" s="160">
        <f>'L.I. Vig.'!AG1348</f>
        <v>0</v>
      </c>
      <c r="AI300" s="160">
        <f>'L.I. Vig.'!AH1348</f>
        <v>0</v>
      </c>
      <c r="AJ300" s="160">
        <f>'L.I. Vig.'!AI1348</f>
        <v>0</v>
      </c>
      <c r="AK300" s="160">
        <f>'L.I. Vig.'!AJ1348</f>
        <v>0</v>
      </c>
      <c r="AL300" s="160">
        <f>'L.I. Vig.'!AK1348</f>
        <v>0</v>
      </c>
      <c r="AM300" s="160">
        <f>'L.I. Vig.'!AL1348</f>
        <v>0</v>
      </c>
      <c r="AN300" s="160">
        <f>'L.I. Vig.'!AM1348</f>
        <v>0</v>
      </c>
      <c r="AO300" s="160">
        <f>'L.I. Vig.'!AN1348</f>
        <v>0</v>
      </c>
      <c r="AP300" s="160">
        <f>'L.I. Vig.'!AO1348</f>
        <v>0</v>
      </c>
      <c r="AQ300" s="161">
        <f>'L.I. Vig.'!AP1348</f>
        <v>0</v>
      </c>
      <c r="AR300" s="160">
        <f>'L.I. Vig.'!AQ1348</f>
        <v>0</v>
      </c>
      <c r="AS300" s="160">
        <f>'L.I. Vig.'!AR1348</f>
        <v>0</v>
      </c>
      <c r="AT300" s="160">
        <f>'L.I. Vig.'!AS1348</f>
        <v>0</v>
      </c>
      <c r="AU300" s="160">
        <f>'L.I. Vig.'!AT1348</f>
        <v>0</v>
      </c>
      <c r="AV300" s="160">
        <f>'L.I. Vig.'!AU1348</f>
        <v>0</v>
      </c>
      <c r="AW300" s="160">
        <f>'L.I. Vig.'!AV1348</f>
        <v>0</v>
      </c>
      <c r="AX300" s="160">
        <f>'L.I. Vig.'!AW1348</f>
        <v>0</v>
      </c>
      <c r="AY300" s="160">
        <f>'L.I. Vig.'!AX1348</f>
        <v>0</v>
      </c>
      <c r="AZ300" s="160">
        <f>'L.I. Vig.'!AY1348</f>
        <v>0</v>
      </c>
      <c r="BA300" s="161">
        <f>'L.I. Vig.'!AZ1348</f>
        <v>0</v>
      </c>
      <c r="BB300" s="160">
        <f>'L.I. Vig.'!BA1348</f>
        <v>0</v>
      </c>
      <c r="BC300" s="160">
        <f>'L.I. Vig.'!BB1348</f>
        <v>0</v>
      </c>
      <c r="BD300" s="160">
        <f>'L.I. Vig.'!BC1348</f>
        <v>0</v>
      </c>
      <c r="BE300" s="160">
        <f>'L.I. Vig.'!BD1348</f>
        <v>0</v>
      </c>
      <c r="BF300" s="160">
        <f>'L.I. Vig.'!BE1348</f>
        <v>0</v>
      </c>
      <c r="BG300" s="160">
        <f>'L.I. Vig.'!BF1348</f>
        <v>0</v>
      </c>
      <c r="BH300" s="160">
        <f>'L.I. Vig.'!BG1348</f>
        <v>0</v>
      </c>
      <c r="BI300" s="160">
        <f>'L.I. Vig.'!BH1348</f>
        <v>0</v>
      </c>
      <c r="BJ300" s="160">
        <f>'L.I. Vig.'!BI1348</f>
        <v>0</v>
      </c>
      <c r="BK300" s="161">
        <f>'L.I. Vig.'!BJ1348</f>
        <v>0</v>
      </c>
    </row>
    <row r="301" spans="1:63" hidden="1" outlineLevel="1" x14ac:dyDescent="0.25">
      <c r="A301" s="157" t="s">
        <v>150</v>
      </c>
      <c r="B301" s="158">
        <v>43</v>
      </c>
      <c r="C301" s="159">
        <f>'L.I. Vig.'!B1407</f>
        <v>0</v>
      </c>
      <c r="D301" s="160">
        <f>'L.I. Vig.'!C1407</f>
        <v>0</v>
      </c>
      <c r="E301" s="160">
        <f>'L.I. Vig.'!D1407</f>
        <v>0</v>
      </c>
      <c r="F301" s="160">
        <f>'L.I. Vig.'!E1407</f>
        <v>0</v>
      </c>
      <c r="G301" s="160">
        <f>'L.I. Vig.'!F1407</f>
        <v>0</v>
      </c>
      <c r="H301" s="160">
        <f>'L.I. Vig.'!G1407</f>
        <v>0</v>
      </c>
      <c r="I301" s="160">
        <f>'L.I. Vig.'!H1407</f>
        <v>0</v>
      </c>
      <c r="J301" s="160">
        <f>'L.I. Vig.'!I1407</f>
        <v>0</v>
      </c>
      <c r="K301" s="160">
        <f>'L.I. Vig.'!J1407</f>
        <v>0</v>
      </c>
      <c r="L301" s="160">
        <f>'L.I. Vig.'!K1407</f>
        <v>0</v>
      </c>
      <c r="M301" s="161">
        <f>'L.I. Vig.'!L1407</f>
        <v>0</v>
      </c>
      <c r="N301" s="160">
        <f>'L.I. Vig.'!M1407</f>
        <v>0</v>
      </c>
      <c r="O301" s="160">
        <f>'L.I. Vig.'!N1407</f>
        <v>0</v>
      </c>
      <c r="P301" s="160">
        <f>'L.I. Vig.'!O1407</f>
        <v>0</v>
      </c>
      <c r="Q301" s="160">
        <f>'L.I. Vig.'!P1407</f>
        <v>0</v>
      </c>
      <c r="R301" s="160">
        <f>'L.I. Vig.'!Q1407</f>
        <v>0</v>
      </c>
      <c r="S301" s="160">
        <f>'L.I. Vig.'!R1407</f>
        <v>0</v>
      </c>
      <c r="T301" s="160">
        <f>'L.I. Vig.'!S1407</f>
        <v>0</v>
      </c>
      <c r="U301" s="160">
        <f>'L.I. Vig.'!T1407</f>
        <v>0</v>
      </c>
      <c r="V301" s="160">
        <f>'L.I. Vig.'!U1407</f>
        <v>0</v>
      </c>
      <c r="W301" s="161">
        <f>'L.I. Vig.'!V1407</f>
        <v>0</v>
      </c>
      <c r="X301" s="160" t="e">
        <f>'L.I. Vig.'!W1407</f>
        <v>#DIV/0!</v>
      </c>
      <c r="Y301" s="160" t="e">
        <f>'L.I. Vig.'!X1407</f>
        <v>#DIV/0!</v>
      </c>
      <c r="Z301" s="160" t="e">
        <f>'L.I. Vig.'!Y1407</f>
        <v>#DIV/0!</v>
      </c>
      <c r="AA301" s="160" t="e">
        <f>'L.I. Vig.'!Z1407</f>
        <v>#DIV/0!</v>
      </c>
      <c r="AB301" s="160" t="e">
        <f>'L.I. Vig.'!AA1407</f>
        <v>#DIV/0!</v>
      </c>
      <c r="AC301" s="160" t="e">
        <f>'L.I. Vig.'!AB1407</f>
        <v>#DIV/0!</v>
      </c>
      <c r="AD301" s="160" t="e">
        <f>'L.I. Vig.'!AC1407</f>
        <v>#DIV/0!</v>
      </c>
      <c r="AE301" s="160" t="e">
        <f>'L.I. Vig.'!AD1407</f>
        <v>#DIV/0!</v>
      </c>
      <c r="AF301" s="160" t="e">
        <f>'L.I. Vig.'!AE1407</f>
        <v>#DIV/0!</v>
      </c>
      <c r="AG301" s="161" t="e">
        <f>'L.I. Vig.'!AF1407</f>
        <v>#DIV/0!</v>
      </c>
      <c r="AH301" s="160">
        <f>'L.I. Vig.'!AG1407</f>
        <v>0</v>
      </c>
      <c r="AI301" s="160">
        <f>'L.I. Vig.'!AH1407</f>
        <v>0</v>
      </c>
      <c r="AJ301" s="160">
        <f>'L.I. Vig.'!AI1407</f>
        <v>0</v>
      </c>
      <c r="AK301" s="160">
        <f>'L.I. Vig.'!AJ1407</f>
        <v>0</v>
      </c>
      <c r="AL301" s="160">
        <f>'L.I. Vig.'!AK1407</f>
        <v>0</v>
      </c>
      <c r="AM301" s="160">
        <f>'L.I. Vig.'!AL1407</f>
        <v>0</v>
      </c>
      <c r="AN301" s="160">
        <f>'L.I. Vig.'!AM1407</f>
        <v>0</v>
      </c>
      <c r="AO301" s="160">
        <f>'L.I. Vig.'!AN1407</f>
        <v>0</v>
      </c>
      <c r="AP301" s="160">
        <f>'L.I. Vig.'!AO1407</f>
        <v>0</v>
      </c>
      <c r="AQ301" s="161">
        <f>'L.I. Vig.'!AP1407</f>
        <v>0</v>
      </c>
      <c r="AR301" s="160">
        <f>'L.I. Vig.'!AQ1407</f>
        <v>0</v>
      </c>
      <c r="AS301" s="160">
        <f>'L.I. Vig.'!AR1407</f>
        <v>0</v>
      </c>
      <c r="AT301" s="160">
        <f>'L.I. Vig.'!AS1407</f>
        <v>0</v>
      </c>
      <c r="AU301" s="160">
        <f>'L.I. Vig.'!AT1407</f>
        <v>0</v>
      </c>
      <c r="AV301" s="160">
        <f>'L.I. Vig.'!AU1407</f>
        <v>0</v>
      </c>
      <c r="AW301" s="160">
        <f>'L.I. Vig.'!AV1407</f>
        <v>0</v>
      </c>
      <c r="AX301" s="160">
        <f>'L.I. Vig.'!AW1407</f>
        <v>0</v>
      </c>
      <c r="AY301" s="160">
        <f>'L.I. Vig.'!AX1407</f>
        <v>0</v>
      </c>
      <c r="AZ301" s="160">
        <f>'L.I. Vig.'!AY1407</f>
        <v>0</v>
      </c>
      <c r="BA301" s="161">
        <f>'L.I. Vig.'!AZ1407</f>
        <v>0</v>
      </c>
      <c r="BB301" s="160">
        <f>'L.I. Vig.'!BA1407</f>
        <v>0</v>
      </c>
      <c r="BC301" s="160">
        <f>'L.I. Vig.'!BB1407</f>
        <v>0</v>
      </c>
      <c r="BD301" s="160">
        <f>'L.I. Vig.'!BC1407</f>
        <v>0</v>
      </c>
      <c r="BE301" s="160">
        <f>'L.I. Vig.'!BD1407</f>
        <v>0</v>
      </c>
      <c r="BF301" s="160">
        <f>'L.I. Vig.'!BE1407</f>
        <v>0</v>
      </c>
      <c r="BG301" s="160">
        <f>'L.I. Vig.'!BF1407</f>
        <v>0</v>
      </c>
      <c r="BH301" s="160">
        <f>'L.I. Vig.'!BG1407</f>
        <v>0</v>
      </c>
      <c r="BI301" s="160">
        <f>'L.I. Vig.'!BH1407</f>
        <v>0</v>
      </c>
      <c r="BJ301" s="160">
        <f>'L.I. Vig.'!BI1407</f>
        <v>0</v>
      </c>
      <c r="BK301" s="161">
        <f>'L.I. Vig.'!BJ1407</f>
        <v>0</v>
      </c>
    </row>
    <row r="302" spans="1:63" hidden="1" outlineLevel="1" x14ac:dyDescent="0.25">
      <c r="A302" s="157" t="s">
        <v>151</v>
      </c>
      <c r="B302" s="158">
        <v>43</v>
      </c>
      <c r="C302" s="159">
        <f>'L.I. Vig.'!B1466</f>
        <v>0</v>
      </c>
      <c r="D302" s="160">
        <f>'L.I. Vig.'!C1466</f>
        <v>0</v>
      </c>
      <c r="E302" s="160">
        <f>'L.I. Vig.'!D1466</f>
        <v>0</v>
      </c>
      <c r="F302" s="160">
        <f>'L.I. Vig.'!E1466</f>
        <v>0</v>
      </c>
      <c r="G302" s="160">
        <f>'L.I. Vig.'!F1466</f>
        <v>0</v>
      </c>
      <c r="H302" s="160">
        <f>'L.I. Vig.'!G1466</f>
        <v>0</v>
      </c>
      <c r="I302" s="160">
        <f>'L.I. Vig.'!H1466</f>
        <v>0</v>
      </c>
      <c r="J302" s="160">
        <f>'L.I. Vig.'!I1466</f>
        <v>0</v>
      </c>
      <c r="K302" s="160">
        <f>'L.I. Vig.'!J1466</f>
        <v>0</v>
      </c>
      <c r="L302" s="160">
        <f>'L.I. Vig.'!K1466</f>
        <v>0</v>
      </c>
      <c r="M302" s="161">
        <f>'L.I. Vig.'!L1466</f>
        <v>0</v>
      </c>
      <c r="N302" s="160">
        <f>'L.I. Vig.'!M1466</f>
        <v>0</v>
      </c>
      <c r="O302" s="160">
        <f>'L.I. Vig.'!N1466</f>
        <v>0</v>
      </c>
      <c r="P302" s="160">
        <f>'L.I. Vig.'!O1466</f>
        <v>0</v>
      </c>
      <c r="Q302" s="160">
        <f>'L.I. Vig.'!P1466</f>
        <v>0</v>
      </c>
      <c r="R302" s="160">
        <f>'L.I. Vig.'!Q1466</f>
        <v>0</v>
      </c>
      <c r="S302" s="160">
        <f>'L.I. Vig.'!R1466</f>
        <v>0</v>
      </c>
      <c r="T302" s="160">
        <f>'L.I. Vig.'!S1466</f>
        <v>0</v>
      </c>
      <c r="U302" s="160">
        <f>'L.I. Vig.'!T1466</f>
        <v>0</v>
      </c>
      <c r="V302" s="160">
        <f>'L.I. Vig.'!U1466</f>
        <v>0</v>
      </c>
      <c r="W302" s="161">
        <f>'L.I. Vig.'!V1466</f>
        <v>0</v>
      </c>
      <c r="X302" s="160" t="e">
        <f>'L.I. Vig.'!W1466</f>
        <v>#DIV/0!</v>
      </c>
      <c r="Y302" s="160" t="e">
        <f>'L.I. Vig.'!X1466</f>
        <v>#DIV/0!</v>
      </c>
      <c r="Z302" s="160" t="e">
        <f>'L.I. Vig.'!Y1466</f>
        <v>#DIV/0!</v>
      </c>
      <c r="AA302" s="160" t="e">
        <f>'L.I. Vig.'!Z1466</f>
        <v>#DIV/0!</v>
      </c>
      <c r="AB302" s="160" t="e">
        <f>'L.I. Vig.'!AA1466</f>
        <v>#DIV/0!</v>
      </c>
      <c r="AC302" s="160" t="e">
        <f>'L.I. Vig.'!AB1466</f>
        <v>#DIV/0!</v>
      </c>
      <c r="AD302" s="160" t="e">
        <f>'L.I. Vig.'!AC1466</f>
        <v>#DIV/0!</v>
      </c>
      <c r="AE302" s="160" t="e">
        <f>'L.I. Vig.'!AD1466</f>
        <v>#DIV/0!</v>
      </c>
      <c r="AF302" s="160" t="e">
        <f>'L.I. Vig.'!AE1466</f>
        <v>#DIV/0!</v>
      </c>
      <c r="AG302" s="161" t="e">
        <f>'L.I. Vig.'!AF1466</f>
        <v>#DIV/0!</v>
      </c>
      <c r="AH302" s="160">
        <f>'L.I. Vig.'!AG1466</f>
        <v>0</v>
      </c>
      <c r="AI302" s="160">
        <f>'L.I. Vig.'!AH1466</f>
        <v>0</v>
      </c>
      <c r="AJ302" s="160">
        <f>'L.I. Vig.'!AI1466</f>
        <v>0</v>
      </c>
      <c r="AK302" s="160">
        <f>'L.I. Vig.'!AJ1466</f>
        <v>0</v>
      </c>
      <c r="AL302" s="160">
        <f>'L.I. Vig.'!AK1466</f>
        <v>0</v>
      </c>
      <c r="AM302" s="160">
        <f>'L.I. Vig.'!AL1466</f>
        <v>0</v>
      </c>
      <c r="AN302" s="160">
        <f>'L.I. Vig.'!AM1466</f>
        <v>0</v>
      </c>
      <c r="AO302" s="160">
        <f>'L.I. Vig.'!AN1466</f>
        <v>0</v>
      </c>
      <c r="AP302" s="160">
        <f>'L.I. Vig.'!AO1466</f>
        <v>0</v>
      </c>
      <c r="AQ302" s="161">
        <f>'L.I. Vig.'!AP1466</f>
        <v>0</v>
      </c>
      <c r="AR302" s="160">
        <f>'L.I. Vig.'!AQ1466</f>
        <v>0</v>
      </c>
      <c r="AS302" s="160">
        <f>'L.I. Vig.'!AR1466</f>
        <v>0</v>
      </c>
      <c r="AT302" s="160">
        <f>'L.I. Vig.'!AS1466</f>
        <v>0</v>
      </c>
      <c r="AU302" s="160">
        <f>'L.I. Vig.'!AT1466</f>
        <v>0</v>
      </c>
      <c r="AV302" s="160">
        <f>'L.I. Vig.'!AU1466</f>
        <v>0</v>
      </c>
      <c r="AW302" s="160">
        <f>'L.I. Vig.'!AV1466</f>
        <v>0</v>
      </c>
      <c r="AX302" s="160">
        <f>'L.I. Vig.'!AW1466</f>
        <v>0</v>
      </c>
      <c r="AY302" s="160">
        <f>'L.I. Vig.'!AX1466</f>
        <v>0</v>
      </c>
      <c r="AZ302" s="160">
        <f>'L.I. Vig.'!AY1466</f>
        <v>0</v>
      </c>
      <c r="BA302" s="161">
        <f>'L.I. Vig.'!AZ1466</f>
        <v>0</v>
      </c>
      <c r="BB302" s="160">
        <f>'L.I. Vig.'!BA1466</f>
        <v>0</v>
      </c>
      <c r="BC302" s="160">
        <f>'L.I. Vig.'!BB1466</f>
        <v>0</v>
      </c>
      <c r="BD302" s="160">
        <f>'L.I. Vig.'!BC1466</f>
        <v>0</v>
      </c>
      <c r="BE302" s="160">
        <f>'L.I. Vig.'!BD1466</f>
        <v>0</v>
      </c>
      <c r="BF302" s="160">
        <f>'L.I. Vig.'!BE1466</f>
        <v>0</v>
      </c>
      <c r="BG302" s="160">
        <f>'L.I. Vig.'!BF1466</f>
        <v>0</v>
      </c>
      <c r="BH302" s="160">
        <f>'L.I. Vig.'!BG1466</f>
        <v>0</v>
      </c>
      <c r="BI302" s="160">
        <f>'L.I. Vig.'!BH1466</f>
        <v>0</v>
      </c>
      <c r="BJ302" s="160">
        <f>'L.I. Vig.'!BI1466</f>
        <v>0</v>
      </c>
      <c r="BK302" s="161">
        <f>'L.I. Vig.'!BJ1466</f>
        <v>0</v>
      </c>
    </row>
    <row r="303" spans="1:63" hidden="1" outlineLevel="1" x14ac:dyDescent="0.25">
      <c r="A303" s="157" t="s">
        <v>152</v>
      </c>
      <c r="B303" s="158">
        <v>43</v>
      </c>
      <c r="C303" s="159">
        <f>'L.I. Vig.'!B1525</f>
        <v>0</v>
      </c>
      <c r="D303" s="160">
        <f>'L.I. Vig.'!C1525</f>
        <v>0</v>
      </c>
      <c r="E303" s="160">
        <f>'L.I. Vig.'!D1525</f>
        <v>0</v>
      </c>
      <c r="F303" s="160">
        <f>'L.I. Vig.'!E1525</f>
        <v>0</v>
      </c>
      <c r="G303" s="160">
        <f>'L.I. Vig.'!F1525</f>
        <v>0</v>
      </c>
      <c r="H303" s="160">
        <f>'L.I. Vig.'!G1525</f>
        <v>0</v>
      </c>
      <c r="I303" s="160">
        <f>'L.I. Vig.'!H1525</f>
        <v>0</v>
      </c>
      <c r="J303" s="160">
        <f>'L.I. Vig.'!I1525</f>
        <v>0</v>
      </c>
      <c r="K303" s="160">
        <f>'L.I. Vig.'!J1525</f>
        <v>0</v>
      </c>
      <c r="L303" s="160">
        <f>'L.I. Vig.'!K1525</f>
        <v>0</v>
      </c>
      <c r="M303" s="161">
        <f>'L.I. Vig.'!L1525</f>
        <v>0</v>
      </c>
      <c r="N303" s="160">
        <f>'L.I. Vig.'!M1525</f>
        <v>0</v>
      </c>
      <c r="O303" s="160">
        <f>'L.I. Vig.'!N1525</f>
        <v>0</v>
      </c>
      <c r="P303" s="160">
        <f>'L.I. Vig.'!O1525</f>
        <v>0</v>
      </c>
      <c r="Q303" s="160">
        <f>'L.I. Vig.'!P1525</f>
        <v>0</v>
      </c>
      <c r="R303" s="160">
        <f>'L.I. Vig.'!Q1525</f>
        <v>0</v>
      </c>
      <c r="S303" s="160">
        <f>'L.I. Vig.'!R1525</f>
        <v>0</v>
      </c>
      <c r="T303" s="160">
        <f>'L.I. Vig.'!S1525</f>
        <v>0</v>
      </c>
      <c r="U303" s="160">
        <f>'L.I. Vig.'!T1525</f>
        <v>0</v>
      </c>
      <c r="V303" s="160">
        <f>'L.I. Vig.'!U1525</f>
        <v>0</v>
      </c>
      <c r="W303" s="161">
        <f>'L.I. Vig.'!V1525</f>
        <v>0</v>
      </c>
      <c r="X303" s="160" t="e">
        <f>'L.I. Vig.'!W1525</f>
        <v>#DIV/0!</v>
      </c>
      <c r="Y303" s="160" t="e">
        <f>'L.I. Vig.'!X1525</f>
        <v>#DIV/0!</v>
      </c>
      <c r="Z303" s="160" t="e">
        <f>'L.I. Vig.'!Y1525</f>
        <v>#DIV/0!</v>
      </c>
      <c r="AA303" s="160" t="e">
        <f>'L.I. Vig.'!Z1525</f>
        <v>#DIV/0!</v>
      </c>
      <c r="AB303" s="160" t="e">
        <f>'L.I. Vig.'!AA1525</f>
        <v>#DIV/0!</v>
      </c>
      <c r="AC303" s="160" t="e">
        <f>'L.I. Vig.'!AB1525</f>
        <v>#DIV/0!</v>
      </c>
      <c r="AD303" s="160" t="e">
        <f>'L.I. Vig.'!AC1525</f>
        <v>#DIV/0!</v>
      </c>
      <c r="AE303" s="160" t="e">
        <f>'L.I. Vig.'!AD1525</f>
        <v>#DIV/0!</v>
      </c>
      <c r="AF303" s="160" t="e">
        <f>'L.I. Vig.'!AE1525</f>
        <v>#DIV/0!</v>
      </c>
      <c r="AG303" s="161" t="e">
        <f>'L.I. Vig.'!AF1525</f>
        <v>#DIV/0!</v>
      </c>
      <c r="AH303" s="160">
        <f>'L.I. Vig.'!AG1525</f>
        <v>0</v>
      </c>
      <c r="AI303" s="160">
        <f>'L.I. Vig.'!AH1525</f>
        <v>0</v>
      </c>
      <c r="AJ303" s="160">
        <f>'L.I. Vig.'!AI1525</f>
        <v>0</v>
      </c>
      <c r="AK303" s="160">
        <f>'L.I. Vig.'!AJ1525</f>
        <v>0</v>
      </c>
      <c r="AL303" s="160">
        <f>'L.I. Vig.'!AK1525</f>
        <v>0</v>
      </c>
      <c r="AM303" s="160">
        <f>'L.I. Vig.'!AL1525</f>
        <v>0</v>
      </c>
      <c r="AN303" s="160">
        <f>'L.I. Vig.'!AM1525</f>
        <v>0</v>
      </c>
      <c r="AO303" s="160">
        <f>'L.I. Vig.'!AN1525</f>
        <v>0</v>
      </c>
      <c r="AP303" s="160">
        <f>'L.I. Vig.'!AO1525</f>
        <v>0</v>
      </c>
      <c r="AQ303" s="161">
        <f>'L.I. Vig.'!AP1525</f>
        <v>0</v>
      </c>
      <c r="AR303" s="160">
        <f>'L.I. Vig.'!AQ1525</f>
        <v>0</v>
      </c>
      <c r="AS303" s="160">
        <f>'L.I. Vig.'!AR1525</f>
        <v>0</v>
      </c>
      <c r="AT303" s="160">
        <f>'L.I. Vig.'!AS1525</f>
        <v>0</v>
      </c>
      <c r="AU303" s="160">
        <f>'L.I. Vig.'!AT1525</f>
        <v>0</v>
      </c>
      <c r="AV303" s="160">
        <f>'L.I. Vig.'!AU1525</f>
        <v>0</v>
      </c>
      <c r="AW303" s="160">
        <f>'L.I. Vig.'!AV1525</f>
        <v>0</v>
      </c>
      <c r="AX303" s="160">
        <f>'L.I. Vig.'!AW1525</f>
        <v>0</v>
      </c>
      <c r="AY303" s="160">
        <f>'L.I. Vig.'!AX1525</f>
        <v>0</v>
      </c>
      <c r="AZ303" s="160">
        <f>'L.I. Vig.'!AY1525</f>
        <v>0</v>
      </c>
      <c r="BA303" s="161">
        <f>'L.I. Vig.'!AZ1525</f>
        <v>0</v>
      </c>
      <c r="BB303" s="160">
        <f>'L.I. Vig.'!BA1525</f>
        <v>0</v>
      </c>
      <c r="BC303" s="160">
        <f>'L.I. Vig.'!BB1525</f>
        <v>0</v>
      </c>
      <c r="BD303" s="160">
        <f>'L.I. Vig.'!BC1525</f>
        <v>0</v>
      </c>
      <c r="BE303" s="160">
        <f>'L.I. Vig.'!BD1525</f>
        <v>0</v>
      </c>
      <c r="BF303" s="160">
        <f>'L.I. Vig.'!BE1525</f>
        <v>0</v>
      </c>
      <c r="BG303" s="160">
        <f>'L.I. Vig.'!BF1525</f>
        <v>0</v>
      </c>
      <c r="BH303" s="160">
        <f>'L.I. Vig.'!BG1525</f>
        <v>0</v>
      </c>
      <c r="BI303" s="160">
        <f>'L.I. Vig.'!BH1525</f>
        <v>0</v>
      </c>
      <c r="BJ303" s="160">
        <f>'L.I. Vig.'!BI1525</f>
        <v>0</v>
      </c>
      <c r="BK303" s="161">
        <f>'L.I. Vig.'!BJ1525</f>
        <v>0</v>
      </c>
    </row>
    <row r="304" spans="1:63" hidden="1" outlineLevel="1" x14ac:dyDescent="0.25">
      <c r="A304" s="157" t="s">
        <v>153</v>
      </c>
      <c r="B304" s="158">
        <v>43</v>
      </c>
      <c r="C304" s="159">
        <f>'L.I. Vig.'!B1584</f>
        <v>0</v>
      </c>
      <c r="D304" s="160">
        <f>'L.I. Vig.'!C1584</f>
        <v>0</v>
      </c>
      <c r="E304" s="160">
        <f>'L.I. Vig.'!D1584</f>
        <v>0</v>
      </c>
      <c r="F304" s="160">
        <f>'L.I. Vig.'!E1584</f>
        <v>0</v>
      </c>
      <c r="G304" s="160">
        <f>'L.I. Vig.'!F1584</f>
        <v>0</v>
      </c>
      <c r="H304" s="160">
        <f>'L.I. Vig.'!G1584</f>
        <v>0</v>
      </c>
      <c r="I304" s="160">
        <f>'L.I. Vig.'!H1584</f>
        <v>0</v>
      </c>
      <c r="J304" s="160">
        <f>'L.I. Vig.'!I1584</f>
        <v>0</v>
      </c>
      <c r="K304" s="160">
        <f>'L.I. Vig.'!J1584</f>
        <v>0</v>
      </c>
      <c r="L304" s="160">
        <f>'L.I. Vig.'!K1584</f>
        <v>0</v>
      </c>
      <c r="M304" s="161">
        <f>'L.I. Vig.'!L1584</f>
        <v>0</v>
      </c>
      <c r="N304" s="160">
        <f>'L.I. Vig.'!M1584</f>
        <v>0</v>
      </c>
      <c r="O304" s="160">
        <f>'L.I. Vig.'!N1584</f>
        <v>0</v>
      </c>
      <c r="P304" s="160">
        <f>'L.I. Vig.'!O1584</f>
        <v>0</v>
      </c>
      <c r="Q304" s="160">
        <f>'L.I. Vig.'!P1584</f>
        <v>0</v>
      </c>
      <c r="R304" s="160">
        <f>'L.I. Vig.'!Q1584</f>
        <v>0</v>
      </c>
      <c r="S304" s="160">
        <f>'L.I. Vig.'!R1584</f>
        <v>0</v>
      </c>
      <c r="T304" s="160">
        <f>'L.I. Vig.'!S1584</f>
        <v>0</v>
      </c>
      <c r="U304" s="160">
        <f>'L.I. Vig.'!T1584</f>
        <v>0</v>
      </c>
      <c r="V304" s="160">
        <f>'L.I. Vig.'!U1584</f>
        <v>0</v>
      </c>
      <c r="W304" s="161">
        <f>'L.I. Vig.'!V1584</f>
        <v>0</v>
      </c>
      <c r="X304" s="160" t="e">
        <f>'L.I. Vig.'!W1584</f>
        <v>#DIV/0!</v>
      </c>
      <c r="Y304" s="160" t="e">
        <f>'L.I. Vig.'!X1584</f>
        <v>#DIV/0!</v>
      </c>
      <c r="Z304" s="160" t="e">
        <f>'L.I. Vig.'!Y1584</f>
        <v>#DIV/0!</v>
      </c>
      <c r="AA304" s="160" t="e">
        <f>'L.I. Vig.'!Z1584</f>
        <v>#DIV/0!</v>
      </c>
      <c r="AB304" s="160" t="e">
        <f>'L.I. Vig.'!AA1584</f>
        <v>#DIV/0!</v>
      </c>
      <c r="AC304" s="160" t="e">
        <f>'L.I. Vig.'!AB1584</f>
        <v>#DIV/0!</v>
      </c>
      <c r="AD304" s="160" t="e">
        <f>'L.I. Vig.'!AC1584</f>
        <v>#DIV/0!</v>
      </c>
      <c r="AE304" s="160" t="e">
        <f>'L.I. Vig.'!AD1584</f>
        <v>#DIV/0!</v>
      </c>
      <c r="AF304" s="160" t="e">
        <f>'L.I. Vig.'!AE1584</f>
        <v>#DIV/0!</v>
      </c>
      <c r="AG304" s="161" t="e">
        <f>'L.I. Vig.'!AF1584</f>
        <v>#DIV/0!</v>
      </c>
      <c r="AH304" s="160">
        <f>'L.I. Vig.'!AG1584</f>
        <v>0</v>
      </c>
      <c r="AI304" s="160">
        <f>'L.I. Vig.'!AH1584</f>
        <v>0</v>
      </c>
      <c r="AJ304" s="160">
        <f>'L.I. Vig.'!AI1584</f>
        <v>0</v>
      </c>
      <c r="AK304" s="160">
        <f>'L.I. Vig.'!AJ1584</f>
        <v>0</v>
      </c>
      <c r="AL304" s="160">
        <f>'L.I. Vig.'!AK1584</f>
        <v>0</v>
      </c>
      <c r="AM304" s="160">
        <f>'L.I. Vig.'!AL1584</f>
        <v>0</v>
      </c>
      <c r="AN304" s="160">
        <f>'L.I. Vig.'!AM1584</f>
        <v>0</v>
      </c>
      <c r="AO304" s="160">
        <f>'L.I. Vig.'!AN1584</f>
        <v>0</v>
      </c>
      <c r="AP304" s="160">
        <f>'L.I. Vig.'!AO1584</f>
        <v>0</v>
      </c>
      <c r="AQ304" s="161">
        <f>'L.I. Vig.'!AP1584</f>
        <v>0</v>
      </c>
      <c r="AR304" s="160">
        <f>'L.I. Vig.'!AQ1584</f>
        <v>0</v>
      </c>
      <c r="AS304" s="160">
        <f>'L.I. Vig.'!AR1584</f>
        <v>0</v>
      </c>
      <c r="AT304" s="160">
        <f>'L.I. Vig.'!AS1584</f>
        <v>0</v>
      </c>
      <c r="AU304" s="160">
        <f>'L.I. Vig.'!AT1584</f>
        <v>0</v>
      </c>
      <c r="AV304" s="160">
        <f>'L.I. Vig.'!AU1584</f>
        <v>0</v>
      </c>
      <c r="AW304" s="160">
        <f>'L.I. Vig.'!AV1584</f>
        <v>0</v>
      </c>
      <c r="AX304" s="160">
        <f>'L.I. Vig.'!AW1584</f>
        <v>0</v>
      </c>
      <c r="AY304" s="160">
        <f>'L.I. Vig.'!AX1584</f>
        <v>0</v>
      </c>
      <c r="AZ304" s="160">
        <f>'L.I. Vig.'!AY1584</f>
        <v>0</v>
      </c>
      <c r="BA304" s="161">
        <f>'L.I. Vig.'!AZ1584</f>
        <v>0</v>
      </c>
      <c r="BB304" s="160">
        <f>'L.I. Vig.'!BA1584</f>
        <v>0</v>
      </c>
      <c r="BC304" s="160">
        <f>'L.I. Vig.'!BB1584</f>
        <v>0</v>
      </c>
      <c r="BD304" s="160">
        <f>'L.I. Vig.'!BC1584</f>
        <v>0</v>
      </c>
      <c r="BE304" s="160">
        <f>'L.I. Vig.'!BD1584</f>
        <v>0</v>
      </c>
      <c r="BF304" s="160">
        <f>'L.I. Vig.'!BE1584</f>
        <v>0</v>
      </c>
      <c r="BG304" s="160">
        <f>'L.I. Vig.'!BF1584</f>
        <v>0</v>
      </c>
      <c r="BH304" s="160">
        <f>'L.I. Vig.'!BG1584</f>
        <v>0</v>
      </c>
      <c r="BI304" s="160">
        <f>'L.I. Vig.'!BH1584</f>
        <v>0</v>
      </c>
      <c r="BJ304" s="160">
        <f>'L.I. Vig.'!BI1584</f>
        <v>0</v>
      </c>
      <c r="BK304" s="161">
        <f>'L.I. Vig.'!BJ1584</f>
        <v>0</v>
      </c>
    </row>
    <row r="305" spans="1:63" hidden="1" outlineLevel="1" x14ac:dyDescent="0.25">
      <c r="A305" s="157" t="s">
        <v>154</v>
      </c>
      <c r="B305" s="158">
        <v>43</v>
      </c>
      <c r="C305" s="159">
        <f>'L.I. Vig.'!B1643</f>
        <v>0</v>
      </c>
      <c r="D305" s="160">
        <f>'L.I. Vig.'!C1643</f>
        <v>0</v>
      </c>
      <c r="E305" s="160">
        <f>'L.I. Vig.'!D1643</f>
        <v>0</v>
      </c>
      <c r="F305" s="160">
        <f>'L.I. Vig.'!E1643</f>
        <v>0</v>
      </c>
      <c r="G305" s="160">
        <f>'L.I. Vig.'!F1643</f>
        <v>0</v>
      </c>
      <c r="H305" s="160">
        <f>'L.I. Vig.'!G1643</f>
        <v>0</v>
      </c>
      <c r="I305" s="160">
        <f>'L.I. Vig.'!H1643</f>
        <v>0</v>
      </c>
      <c r="J305" s="160">
        <f>'L.I. Vig.'!I1643</f>
        <v>0</v>
      </c>
      <c r="K305" s="160">
        <f>'L.I. Vig.'!J1643</f>
        <v>0</v>
      </c>
      <c r="L305" s="160">
        <f>'L.I. Vig.'!K1643</f>
        <v>0</v>
      </c>
      <c r="M305" s="161">
        <f>'L.I. Vig.'!L1643</f>
        <v>0</v>
      </c>
      <c r="N305" s="160">
        <f>'L.I. Vig.'!M1643</f>
        <v>0</v>
      </c>
      <c r="O305" s="160">
        <f>'L.I. Vig.'!N1643</f>
        <v>0</v>
      </c>
      <c r="P305" s="160">
        <f>'L.I. Vig.'!O1643</f>
        <v>0</v>
      </c>
      <c r="Q305" s="160">
        <f>'L.I. Vig.'!P1643</f>
        <v>0</v>
      </c>
      <c r="R305" s="160">
        <f>'L.I. Vig.'!Q1643</f>
        <v>0</v>
      </c>
      <c r="S305" s="160">
        <f>'L.I. Vig.'!R1643</f>
        <v>0</v>
      </c>
      <c r="T305" s="160">
        <f>'L.I. Vig.'!S1643</f>
        <v>0</v>
      </c>
      <c r="U305" s="160">
        <f>'L.I. Vig.'!T1643</f>
        <v>0</v>
      </c>
      <c r="V305" s="160">
        <f>'L.I. Vig.'!U1643</f>
        <v>0</v>
      </c>
      <c r="W305" s="161">
        <f>'L.I. Vig.'!V1643</f>
        <v>0</v>
      </c>
      <c r="X305" s="160" t="e">
        <f>'L.I. Vig.'!W1643</f>
        <v>#DIV/0!</v>
      </c>
      <c r="Y305" s="160" t="e">
        <f>'L.I. Vig.'!X1643</f>
        <v>#DIV/0!</v>
      </c>
      <c r="Z305" s="160" t="e">
        <f>'L.I. Vig.'!Y1643</f>
        <v>#DIV/0!</v>
      </c>
      <c r="AA305" s="160" t="e">
        <f>'L.I. Vig.'!Z1643</f>
        <v>#DIV/0!</v>
      </c>
      <c r="AB305" s="160" t="e">
        <f>'L.I. Vig.'!AA1643</f>
        <v>#DIV/0!</v>
      </c>
      <c r="AC305" s="160" t="e">
        <f>'L.I. Vig.'!AB1643</f>
        <v>#DIV/0!</v>
      </c>
      <c r="AD305" s="160" t="e">
        <f>'L.I. Vig.'!AC1643</f>
        <v>#DIV/0!</v>
      </c>
      <c r="AE305" s="160" t="e">
        <f>'L.I. Vig.'!AD1643</f>
        <v>#DIV/0!</v>
      </c>
      <c r="AF305" s="160" t="e">
        <f>'L.I. Vig.'!AE1643</f>
        <v>#DIV/0!</v>
      </c>
      <c r="AG305" s="161" t="e">
        <f>'L.I. Vig.'!AF1643</f>
        <v>#DIV/0!</v>
      </c>
      <c r="AH305" s="160">
        <f>'L.I. Vig.'!AG1643</f>
        <v>0</v>
      </c>
      <c r="AI305" s="160">
        <f>'L.I. Vig.'!AH1643</f>
        <v>0</v>
      </c>
      <c r="AJ305" s="160">
        <f>'L.I. Vig.'!AI1643</f>
        <v>0</v>
      </c>
      <c r="AK305" s="160">
        <f>'L.I. Vig.'!AJ1643</f>
        <v>0</v>
      </c>
      <c r="AL305" s="160">
        <f>'L.I. Vig.'!AK1643</f>
        <v>0</v>
      </c>
      <c r="AM305" s="160">
        <f>'L.I. Vig.'!AL1643</f>
        <v>0</v>
      </c>
      <c r="AN305" s="160">
        <f>'L.I. Vig.'!AM1643</f>
        <v>0</v>
      </c>
      <c r="AO305" s="160">
        <f>'L.I. Vig.'!AN1643</f>
        <v>0</v>
      </c>
      <c r="AP305" s="160">
        <f>'L.I. Vig.'!AO1643</f>
        <v>0</v>
      </c>
      <c r="AQ305" s="161">
        <f>'L.I. Vig.'!AP1643</f>
        <v>0</v>
      </c>
      <c r="AR305" s="160">
        <f>'L.I. Vig.'!AQ1643</f>
        <v>0</v>
      </c>
      <c r="AS305" s="160">
        <f>'L.I. Vig.'!AR1643</f>
        <v>0</v>
      </c>
      <c r="AT305" s="160">
        <f>'L.I. Vig.'!AS1643</f>
        <v>0</v>
      </c>
      <c r="AU305" s="160">
        <f>'L.I. Vig.'!AT1643</f>
        <v>0</v>
      </c>
      <c r="AV305" s="160">
        <f>'L.I. Vig.'!AU1643</f>
        <v>0</v>
      </c>
      <c r="AW305" s="160">
        <f>'L.I. Vig.'!AV1643</f>
        <v>0</v>
      </c>
      <c r="AX305" s="160">
        <f>'L.I. Vig.'!AW1643</f>
        <v>0</v>
      </c>
      <c r="AY305" s="160">
        <f>'L.I. Vig.'!AX1643</f>
        <v>0</v>
      </c>
      <c r="AZ305" s="160">
        <f>'L.I. Vig.'!AY1643</f>
        <v>0</v>
      </c>
      <c r="BA305" s="161">
        <f>'L.I. Vig.'!AZ1643</f>
        <v>0</v>
      </c>
      <c r="BB305" s="160">
        <f>'L.I. Vig.'!BA1643</f>
        <v>0</v>
      </c>
      <c r="BC305" s="160">
        <f>'L.I. Vig.'!BB1643</f>
        <v>0</v>
      </c>
      <c r="BD305" s="160">
        <f>'L.I. Vig.'!BC1643</f>
        <v>0</v>
      </c>
      <c r="BE305" s="160">
        <f>'L.I. Vig.'!BD1643</f>
        <v>0</v>
      </c>
      <c r="BF305" s="160">
        <f>'L.I. Vig.'!BE1643</f>
        <v>0</v>
      </c>
      <c r="BG305" s="160">
        <f>'L.I. Vig.'!BF1643</f>
        <v>0</v>
      </c>
      <c r="BH305" s="160">
        <f>'L.I. Vig.'!BG1643</f>
        <v>0</v>
      </c>
      <c r="BI305" s="160">
        <f>'L.I. Vig.'!BH1643</f>
        <v>0</v>
      </c>
      <c r="BJ305" s="160">
        <f>'L.I. Vig.'!BI1643</f>
        <v>0</v>
      </c>
      <c r="BK305" s="161">
        <f>'L.I. Vig.'!BJ1643</f>
        <v>0</v>
      </c>
    </row>
    <row r="306" spans="1:63" hidden="1" outlineLevel="1" x14ac:dyDescent="0.25">
      <c r="A306" s="157" t="s">
        <v>155</v>
      </c>
      <c r="B306" s="158">
        <v>43</v>
      </c>
      <c r="C306" s="159">
        <f>'L.I. Vig.'!B1702</f>
        <v>0</v>
      </c>
      <c r="D306" s="160">
        <f>'L.I. Vig.'!C1702</f>
        <v>0</v>
      </c>
      <c r="E306" s="160">
        <f>'L.I. Vig.'!D1702</f>
        <v>0</v>
      </c>
      <c r="F306" s="160">
        <f>'L.I. Vig.'!E1702</f>
        <v>0</v>
      </c>
      <c r="G306" s="160">
        <f>'L.I. Vig.'!F1702</f>
        <v>0</v>
      </c>
      <c r="H306" s="160">
        <f>'L.I. Vig.'!G1702</f>
        <v>0</v>
      </c>
      <c r="I306" s="160">
        <f>'L.I. Vig.'!H1702</f>
        <v>0</v>
      </c>
      <c r="J306" s="160">
        <f>'L.I. Vig.'!I1702</f>
        <v>0</v>
      </c>
      <c r="K306" s="160">
        <f>'L.I. Vig.'!J1702</f>
        <v>0</v>
      </c>
      <c r="L306" s="160">
        <f>'L.I. Vig.'!K1702</f>
        <v>0</v>
      </c>
      <c r="M306" s="161">
        <f>'L.I. Vig.'!L1702</f>
        <v>0</v>
      </c>
      <c r="N306" s="160">
        <f>'L.I. Vig.'!M1702</f>
        <v>0</v>
      </c>
      <c r="O306" s="160">
        <f>'L.I. Vig.'!N1702</f>
        <v>0</v>
      </c>
      <c r="P306" s="160">
        <f>'L.I. Vig.'!O1702</f>
        <v>0</v>
      </c>
      <c r="Q306" s="160">
        <f>'L.I. Vig.'!P1702</f>
        <v>0</v>
      </c>
      <c r="R306" s="160">
        <f>'L.I. Vig.'!Q1702</f>
        <v>0</v>
      </c>
      <c r="S306" s="160">
        <f>'L.I. Vig.'!R1702</f>
        <v>0</v>
      </c>
      <c r="T306" s="160">
        <f>'L.I. Vig.'!S1702</f>
        <v>0</v>
      </c>
      <c r="U306" s="160">
        <f>'L.I. Vig.'!T1702</f>
        <v>0</v>
      </c>
      <c r="V306" s="160">
        <f>'L.I. Vig.'!U1702</f>
        <v>0</v>
      </c>
      <c r="W306" s="161">
        <f>'L.I. Vig.'!V1702</f>
        <v>0</v>
      </c>
      <c r="X306" s="160" t="e">
        <f>'L.I. Vig.'!W1702</f>
        <v>#DIV/0!</v>
      </c>
      <c r="Y306" s="160" t="e">
        <f>'L.I. Vig.'!X1702</f>
        <v>#DIV/0!</v>
      </c>
      <c r="Z306" s="160" t="e">
        <f>'L.I. Vig.'!Y1702</f>
        <v>#DIV/0!</v>
      </c>
      <c r="AA306" s="160" t="e">
        <f>'L.I. Vig.'!Z1702</f>
        <v>#DIV/0!</v>
      </c>
      <c r="AB306" s="160" t="e">
        <f>'L.I. Vig.'!AA1702</f>
        <v>#DIV/0!</v>
      </c>
      <c r="AC306" s="160" t="e">
        <f>'L.I. Vig.'!AB1702</f>
        <v>#DIV/0!</v>
      </c>
      <c r="AD306" s="160" t="e">
        <f>'L.I. Vig.'!AC1702</f>
        <v>#DIV/0!</v>
      </c>
      <c r="AE306" s="160" t="e">
        <f>'L.I. Vig.'!AD1702</f>
        <v>#DIV/0!</v>
      </c>
      <c r="AF306" s="160" t="e">
        <f>'L.I. Vig.'!AE1702</f>
        <v>#DIV/0!</v>
      </c>
      <c r="AG306" s="161" t="e">
        <f>'L.I. Vig.'!AF1702</f>
        <v>#DIV/0!</v>
      </c>
      <c r="AH306" s="160">
        <f>'L.I. Vig.'!AG1702</f>
        <v>0</v>
      </c>
      <c r="AI306" s="160">
        <f>'L.I. Vig.'!AH1702</f>
        <v>0</v>
      </c>
      <c r="AJ306" s="160">
        <f>'L.I. Vig.'!AI1702</f>
        <v>0</v>
      </c>
      <c r="AK306" s="160">
        <f>'L.I. Vig.'!AJ1702</f>
        <v>0</v>
      </c>
      <c r="AL306" s="160">
        <f>'L.I. Vig.'!AK1702</f>
        <v>0</v>
      </c>
      <c r="AM306" s="160">
        <f>'L.I. Vig.'!AL1702</f>
        <v>0</v>
      </c>
      <c r="AN306" s="160">
        <f>'L.I. Vig.'!AM1702</f>
        <v>0</v>
      </c>
      <c r="AO306" s="160">
        <f>'L.I. Vig.'!AN1702</f>
        <v>0</v>
      </c>
      <c r="AP306" s="160">
        <f>'L.I. Vig.'!AO1702</f>
        <v>0</v>
      </c>
      <c r="AQ306" s="161">
        <f>'L.I. Vig.'!AP1702</f>
        <v>0</v>
      </c>
      <c r="AR306" s="160">
        <f>'L.I. Vig.'!AQ1702</f>
        <v>0</v>
      </c>
      <c r="AS306" s="160">
        <f>'L.I. Vig.'!AR1702</f>
        <v>0</v>
      </c>
      <c r="AT306" s="160">
        <f>'L.I. Vig.'!AS1702</f>
        <v>0</v>
      </c>
      <c r="AU306" s="160">
        <f>'L.I. Vig.'!AT1702</f>
        <v>0</v>
      </c>
      <c r="AV306" s="160">
        <f>'L.I. Vig.'!AU1702</f>
        <v>0</v>
      </c>
      <c r="AW306" s="160">
        <f>'L.I. Vig.'!AV1702</f>
        <v>0</v>
      </c>
      <c r="AX306" s="160">
        <f>'L.I. Vig.'!AW1702</f>
        <v>0</v>
      </c>
      <c r="AY306" s="160">
        <f>'L.I. Vig.'!AX1702</f>
        <v>0</v>
      </c>
      <c r="AZ306" s="160">
        <f>'L.I. Vig.'!AY1702</f>
        <v>0</v>
      </c>
      <c r="BA306" s="161">
        <f>'L.I. Vig.'!AZ1702</f>
        <v>0</v>
      </c>
      <c r="BB306" s="160">
        <f>'L.I. Vig.'!BA1702</f>
        <v>0</v>
      </c>
      <c r="BC306" s="160">
        <f>'L.I. Vig.'!BB1702</f>
        <v>0</v>
      </c>
      <c r="BD306" s="160">
        <f>'L.I. Vig.'!BC1702</f>
        <v>0</v>
      </c>
      <c r="BE306" s="160">
        <f>'L.I. Vig.'!BD1702</f>
        <v>0</v>
      </c>
      <c r="BF306" s="160">
        <f>'L.I. Vig.'!BE1702</f>
        <v>0</v>
      </c>
      <c r="BG306" s="160">
        <f>'L.I. Vig.'!BF1702</f>
        <v>0</v>
      </c>
      <c r="BH306" s="160">
        <f>'L.I. Vig.'!BG1702</f>
        <v>0</v>
      </c>
      <c r="BI306" s="160">
        <f>'L.I. Vig.'!BH1702</f>
        <v>0</v>
      </c>
      <c r="BJ306" s="160">
        <f>'L.I. Vig.'!BI1702</f>
        <v>0</v>
      </c>
      <c r="BK306" s="161">
        <f>'L.I. Vig.'!BJ1702</f>
        <v>0</v>
      </c>
    </row>
    <row r="307" spans="1:63" hidden="1" outlineLevel="1" x14ac:dyDescent="0.25">
      <c r="A307" s="157" t="s">
        <v>156</v>
      </c>
      <c r="B307" s="158">
        <v>43</v>
      </c>
      <c r="C307" s="159">
        <f>'L.I. Vig.'!B1761</f>
        <v>0</v>
      </c>
      <c r="D307" s="160">
        <f>'L.I. Vig.'!C1761</f>
        <v>0</v>
      </c>
      <c r="E307" s="160">
        <f>'L.I. Vig.'!D1761</f>
        <v>0</v>
      </c>
      <c r="F307" s="160">
        <f>'L.I. Vig.'!E1761</f>
        <v>0</v>
      </c>
      <c r="G307" s="160">
        <f>'L.I. Vig.'!F1761</f>
        <v>0</v>
      </c>
      <c r="H307" s="160">
        <f>'L.I. Vig.'!G1761</f>
        <v>0</v>
      </c>
      <c r="I307" s="160">
        <f>'L.I. Vig.'!H1761</f>
        <v>0</v>
      </c>
      <c r="J307" s="160">
        <f>'L.I. Vig.'!I1761</f>
        <v>0</v>
      </c>
      <c r="K307" s="160">
        <f>'L.I. Vig.'!J1761</f>
        <v>0</v>
      </c>
      <c r="L307" s="160">
        <f>'L.I. Vig.'!K1761</f>
        <v>0</v>
      </c>
      <c r="M307" s="161">
        <f>'L.I. Vig.'!L1761</f>
        <v>0</v>
      </c>
      <c r="N307" s="160">
        <f>'L.I. Vig.'!M1761</f>
        <v>0</v>
      </c>
      <c r="O307" s="160">
        <f>'L.I. Vig.'!N1761</f>
        <v>0</v>
      </c>
      <c r="P307" s="160">
        <f>'L.I. Vig.'!O1761</f>
        <v>0</v>
      </c>
      <c r="Q307" s="160">
        <f>'L.I. Vig.'!P1761</f>
        <v>0</v>
      </c>
      <c r="R307" s="160">
        <f>'L.I. Vig.'!Q1761</f>
        <v>0</v>
      </c>
      <c r="S307" s="160">
        <f>'L.I. Vig.'!R1761</f>
        <v>0</v>
      </c>
      <c r="T307" s="160">
        <f>'L.I. Vig.'!S1761</f>
        <v>0</v>
      </c>
      <c r="U307" s="160">
        <f>'L.I. Vig.'!T1761</f>
        <v>0</v>
      </c>
      <c r="V307" s="160">
        <f>'L.I. Vig.'!U1761</f>
        <v>0</v>
      </c>
      <c r="W307" s="161">
        <f>'L.I. Vig.'!V1761</f>
        <v>0</v>
      </c>
      <c r="X307" s="160" t="e">
        <f>'L.I. Vig.'!W1761</f>
        <v>#DIV/0!</v>
      </c>
      <c r="Y307" s="160" t="e">
        <f>'L.I. Vig.'!X1761</f>
        <v>#DIV/0!</v>
      </c>
      <c r="Z307" s="160" t="e">
        <f>'L.I. Vig.'!Y1761</f>
        <v>#DIV/0!</v>
      </c>
      <c r="AA307" s="160" t="e">
        <f>'L.I. Vig.'!Z1761</f>
        <v>#DIV/0!</v>
      </c>
      <c r="AB307" s="160" t="e">
        <f>'L.I. Vig.'!AA1761</f>
        <v>#DIV/0!</v>
      </c>
      <c r="AC307" s="160" t="e">
        <f>'L.I. Vig.'!AB1761</f>
        <v>#DIV/0!</v>
      </c>
      <c r="AD307" s="160" t="e">
        <f>'L.I. Vig.'!AC1761</f>
        <v>#DIV/0!</v>
      </c>
      <c r="AE307" s="160" t="e">
        <f>'L.I. Vig.'!AD1761</f>
        <v>#DIV/0!</v>
      </c>
      <c r="AF307" s="160" t="e">
        <f>'L.I. Vig.'!AE1761</f>
        <v>#DIV/0!</v>
      </c>
      <c r="AG307" s="161" t="e">
        <f>'L.I. Vig.'!AF1761</f>
        <v>#DIV/0!</v>
      </c>
      <c r="AH307" s="160">
        <f>'L.I. Vig.'!AG1761</f>
        <v>0</v>
      </c>
      <c r="AI307" s="160">
        <f>'L.I. Vig.'!AH1761</f>
        <v>0</v>
      </c>
      <c r="AJ307" s="160">
        <f>'L.I. Vig.'!AI1761</f>
        <v>0</v>
      </c>
      <c r="AK307" s="160">
        <f>'L.I. Vig.'!AJ1761</f>
        <v>0</v>
      </c>
      <c r="AL307" s="160">
        <f>'L.I. Vig.'!AK1761</f>
        <v>0</v>
      </c>
      <c r="AM307" s="160">
        <f>'L.I. Vig.'!AL1761</f>
        <v>0</v>
      </c>
      <c r="AN307" s="160">
        <f>'L.I. Vig.'!AM1761</f>
        <v>0</v>
      </c>
      <c r="AO307" s="160">
        <f>'L.I. Vig.'!AN1761</f>
        <v>0</v>
      </c>
      <c r="AP307" s="160">
        <f>'L.I. Vig.'!AO1761</f>
        <v>0</v>
      </c>
      <c r="AQ307" s="161">
        <f>'L.I. Vig.'!AP1761</f>
        <v>0</v>
      </c>
      <c r="AR307" s="160">
        <f>'L.I. Vig.'!AQ1761</f>
        <v>0</v>
      </c>
      <c r="AS307" s="160">
        <f>'L.I. Vig.'!AR1761</f>
        <v>0</v>
      </c>
      <c r="AT307" s="160">
        <f>'L.I. Vig.'!AS1761</f>
        <v>0</v>
      </c>
      <c r="AU307" s="160">
        <f>'L.I. Vig.'!AT1761</f>
        <v>0</v>
      </c>
      <c r="AV307" s="160">
        <f>'L.I. Vig.'!AU1761</f>
        <v>0</v>
      </c>
      <c r="AW307" s="160">
        <f>'L.I. Vig.'!AV1761</f>
        <v>0</v>
      </c>
      <c r="AX307" s="160">
        <f>'L.I. Vig.'!AW1761</f>
        <v>0</v>
      </c>
      <c r="AY307" s="160">
        <f>'L.I. Vig.'!AX1761</f>
        <v>0</v>
      </c>
      <c r="AZ307" s="160">
        <f>'L.I. Vig.'!AY1761</f>
        <v>0</v>
      </c>
      <c r="BA307" s="161">
        <f>'L.I. Vig.'!AZ1761</f>
        <v>0</v>
      </c>
      <c r="BB307" s="160">
        <f>'L.I. Vig.'!BA1761</f>
        <v>0</v>
      </c>
      <c r="BC307" s="160">
        <f>'L.I. Vig.'!BB1761</f>
        <v>0</v>
      </c>
      <c r="BD307" s="160">
        <f>'L.I. Vig.'!BC1761</f>
        <v>0</v>
      </c>
      <c r="BE307" s="160">
        <f>'L.I. Vig.'!BD1761</f>
        <v>0</v>
      </c>
      <c r="BF307" s="160">
        <f>'L.I. Vig.'!BE1761</f>
        <v>0</v>
      </c>
      <c r="BG307" s="160">
        <f>'L.I. Vig.'!BF1761</f>
        <v>0</v>
      </c>
      <c r="BH307" s="160">
        <f>'L.I. Vig.'!BG1761</f>
        <v>0</v>
      </c>
      <c r="BI307" s="160">
        <f>'L.I. Vig.'!BH1761</f>
        <v>0</v>
      </c>
      <c r="BJ307" s="160">
        <f>'L.I. Vig.'!BI1761</f>
        <v>0</v>
      </c>
      <c r="BK307" s="161">
        <f>'L.I. Vig.'!BJ1761</f>
        <v>0</v>
      </c>
    </row>
    <row r="308" spans="1:63" hidden="1" outlineLevel="1" x14ac:dyDescent="0.25">
      <c r="A308" s="157" t="s">
        <v>157</v>
      </c>
      <c r="B308" s="158">
        <v>43</v>
      </c>
      <c r="C308" s="159">
        <f>'L.I. Vig.'!B1820</f>
        <v>0</v>
      </c>
      <c r="D308" s="160">
        <f>'L.I. Vig.'!C1820</f>
        <v>0</v>
      </c>
      <c r="E308" s="160">
        <f>'L.I. Vig.'!D1820</f>
        <v>0</v>
      </c>
      <c r="F308" s="160">
        <f>'L.I. Vig.'!E1820</f>
        <v>0</v>
      </c>
      <c r="G308" s="160">
        <f>'L.I. Vig.'!F1820</f>
        <v>0</v>
      </c>
      <c r="H308" s="160">
        <f>'L.I. Vig.'!G1820</f>
        <v>0</v>
      </c>
      <c r="I308" s="160">
        <f>'L.I. Vig.'!H1820</f>
        <v>0</v>
      </c>
      <c r="J308" s="160">
        <f>'L.I. Vig.'!I1820</f>
        <v>0</v>
      </c>
      <c r="K308" s="160">
        <f>'L.I. Vig.'!J1820</f>
        <v>0</v>
      </c>
      <c r="L308" s="160">
        <f>'L.I. Vig.'!K1820</f>
        <v>0</v>
      </c>
      <c r="M308" s="161">
        <f>'L.I. Vig.'!L1820</f>
        <v>0</v>
      </c>
      <c r="N308" s="160">
        <f>'L.I. Vig.'!M1820</f>
        <v>0</v>
      </c>
      <c r="O308" s="160">
        <f>'L.I. Vig.'!N1820</f>
        <v>0</v>
      </c>
      <c r="P308" s="160">
        <f>'L.I. Vig.'!O1820</f>
        <v>0</v>
      </c>
      <c r="Q308" s="160">
        <f>'L.I. Vig.'!P1820</f>
        <v>0</v>
      </c>
      <c r="R308" s="160">
        <f>'L.I. Vig.'!Q1820</f>
        <v>0</v>
      </c>
      <c r="S308" s="160">
        <f>'L.I. Vig.'!R1820</f>
        <v>0</v>
      </c>
      <c r="T308" s="160">
        <f>'L.I. Vig.'!S1820</f>
        <v>0</v>
      </c>
      <c r="U308" s="160">
        <f>'L.I. Vig.'!T1820</f>
        <v>0</v>
      </c>
      <c r="V308" s="160">
        <f>'L.I. Vig.'!U1820</f>
        <v>0</v>
      </c>
      <c r="W308" s="161">
        <f>'L.I. Vig.'!V1820</f>
        <v>0</v>
      </c>
      <c r="X308" s="160" t="e">
        <f>'L.I. Vig.'!W1820</f>
        <v>#DIV/0!</v>
      </c>
      <c r="Y308" s="160" t="e">
        <f>'L.I. Vig.'!X1820</f>
        <v>#DIV/0!</v>
      </c>
      <c r="Z308" s="160" t="e">
        <f>'L.I. Vig.'!Y1820</f>
        <v>#DIV/0!</v>
      </c>
      <c r="AA308" s="160" t="e">
        <f>'L.I. Vig.'!Z1820</f>
        <v>#DIV/0!</v>
      </c>
      <c r="AB308" s="160" t="e">
        <f>'L.I. Vig.'!AA1820</f>
        <v>#DIV/0!</v>
      </c>
      <c r="AC308" s="160" t="e">
        <f>'L.I. Vig.'!AB1820</f>
        <v>#DIV/0!</v>
      </c>
      <c r="AD308" s="160" t="e">
        <f>'L.I. Vig.'!AC1820</f>
        <v>#DIV/0!</v>
      </c>
      <c r="AE308" s="160" t="e">
        <f>'L.I. Vig.'!AD1820</f>
        <v>#DIV/0!</v>
      </c>
      <c r="AF308" s="160" t="e">
        <f>'L.I. Vig.'!AE1820</f>
        <v>#DIV/0!</v>
      </c>
      <c r="AG308" s="161" t="e">
        <f>'L.I. Vig.'!AF1820</f>
        <v>#DIV/0!</v>
      </c>
      <c r="AH308" s="160">
        <f>'L.I. Vig.'!AG1820</f>
        <v>0</v>
      </c>
      <c r="AI308" s="160">
        <f>'L.I. Vig.'!AH1820</f>
        <v>0</v>
      </c>
      <c r="AJ308" s="160">
        <f>'L.I. Vig.'!AI1820</f>
        <v>0</v>
      </c>
      <c r="AK308" s="160">
        <f>'L.I. Vig.'!AJ1820</f>
        <v>0</v>
      </c>
      <c r="AL308" s="160">
        <f>'L.I. Vig.'!AK1820</f>
        <v>0</v>
      </c>
      <c r="AM308" s="160">
        <f>'L.I. Vig.'!AL1820</f>
        <v>0</v>
      </c>
      <c r="AN308" s="160">
        <f>'L.I. Vig.'!AM1820</f>
        <v>0</v>
      </c>
      <c r="AO308" s="160">
        <f>'L.I. Vig.'!AN1820</f>
        <v>0</v>
      </c>
      <c r="AP308" s="160">
        <f>'L.I. Vig.'!AO1820</f>
        <v>0</v>
      </c>
      <c r="AQ308" s="161">
        <f>'L.I. Vig.'!AP1820</f>
        <v>0</v>
      </c>
      <c r="AR308" s="160">
        <f>'L.I. Vig.'!AQ1820</f>
        <v>0</v>
      </c>
      <c r="AS308" s="160">
        <f>'L.I. Vig.'!AR1820</f>
        <v>0</v>
      </c>
      <c r="AT308" s="160">
        <f>'L.I. Vig.'!AS1820</f>
        <v>0</v>
      </c>
      <c r="AU308" s="160">
        <f>'L.I. Vig.'!AT1820</f>
        <v>0</v>
      </c>
      <c r="AV308" s="160">
        <f>'L.I. Vig.'!AU1820</f>
        <v>0</v>
      </c>
      <c r="AW308" s="160">
        <f>'L.I. Vig.'!AV1820</f>
        <v>0</v>
      </c>
      <c r="AX308" s="160">
        <f>'L.I. Vig.'!AW1820</f>
        <v>0</v>
      </c>
      <c r="AY308" s="160">
        <f>'L.I. Vig.'!AX1820</f>
        <v>0</v>
      </c>
      <c r="AZ308" s="160">
        <f>'L.I. Vig.'!AY1820</f>
        <v>0</v>
      </c>
      <c r="BA308" s="161">
        <f>'L.I. Vig.'!AZ1820</f>
        <v>0</v>
      </c>
      <c r="BB308" s="160">
        <f>'L.I. Vig.'!BA1820</f>
        <v>0</v>
      </c>
      <c r="BC308" s="160">
        <f>'L.I. Vig.'!BB1820</f>
        <v>0</v>
      </c>
      <c r="BD308" s="160">
        <f>'L.I. Vig.'!BC1820</f>
        <v>0</v>
      </c>
      <c r="BE308" s="160">
        <f>'L.I. Vig.'!BD1820</f>
        <v>0</v>
      </c>
      <c r="BF308" s="160">
        <f>'L.I. Vig.'!BE1820</f>
        <v>0</v>
      </c>
      <c r="BG308" s="160">
        <f>'L.I. Vig.'!BF1820</f>
        <v>0</v>
      </c>
      <c r="BH308" s="160">
        <f>'L.I. Vig.'!BG1820</f>
        <v>0</v>
      </c>
      <c r="BI308" s="160">
        <f>'L.I. Vig.'!BH1820</f>
        <v>0</v>
      </c>
      <c r="BJ308" s="160">
        <f>'L.I. Vig.'!BI1820</f>
        <v>0</v>
      </c>
      <c r="BK308" s="161">
        <f>'L.I. Vig.'!BJ1820</f>
        <v>0</v>
      </c>
    </row>
    <row r="309" spans="1:63" hidden="1" outlineLevel="1" x14ac:dyDescent="0.25">
      <c r="A309" s="157" t="s">
        <v>158</v>
      </c>
      <c r="B309" s="158">
        <v>43</v>
      </c>
      <c r="C309" s="162">
        <f>'L.I. Vig.'!B1879</f>
        <v>0</v>
      </c>
      <c r="D309" s="163">
        <f>'L.I. Vig.'!C1879</f>
        <v>0</v>
      </c>
      <c r="E309" s="163">
        <f>'L.I. Vig.'!D1879</f>
        <v>0</v>
      </c>
      <c r="F309" s="163">
        <f>'L.I. Vig.'!E1879</f>
        <v>0</v>
      </c>
      <c r="G309" s="163">
        <f>'L.I. Vig.'!F1879</f>
        <v>0</v>
      </c>
      <c r="H309" s="163">
        <f>'L.I. Vig.'!G1879</f>
        <v>0</v>
      </c>
      <c r="I309" s="163">
        <f>'L.I. Vig.'!H1879</f>
        <v>0</v>
      </c>
      <c r="J309" s="163">
        <f>'L.I. Vig.'!I1879</f>
        <v>0</v>
      </c>
      <c r="K309" s="163">
        <f>'L.I. Vig.'!J1879</f>
        <v>0</v>
      </c>
      <c r="L309" s="163">
        <f>'L.I. Vig.'!K1879</f>
        <v>0</v>
      </c>
      <c r="M309" s="164">
        <f>'L.I. Vig.'!L1879</f>
        <v>0</v>
      </c>
      <c r="N309" s="163">
        <f>'L.I. Vig.'!M1879</f>
        <v>0</v>
      </c>
      <c r="O309" s="163">
        <f>'L.I. Vig.'!N1879</f>
        <v>0</v>
      </c>
      <c r="P309" s="163">
        <f>'L.I. Vig.'!O1879</f>
        <v>0</v>
      </c>
      <c r="Q309" s="163">
        <f>'L.I. Vig.'!P1879</f>
        <v>0</v>
      </c>
      <c r="R309" s="163">
        <f>'L.I. Vig.'!Q1879</f>
        <v>0</v>
      </c>
      <c r="S309" s="163">
        <f>'L.I. Vig.'!R1879</f>
        <v>0</v>
      </c>
      <c r="T309" s="163">
        <f>'L.I. Vig.'!S1879</f>
        <v>0</v>
      </c>
      <c r="U309" s="163">
        <f>'L.I. Vig.'!T1879</f>
        <v>0</v>
      </c>
      <c r="V309" s="163">
        <f>'L.I. Vig.'!U1879</f>
        <v>0</v>
      </c>
      <c r="W309" s="164">
        <f>'L.I. Vig.'!V1879</f>
        <v>0</v>
      </c>
      <c r="X309" s="163" t="e">
        <f>'L.I. Vig.'!W1879</f>
        <v>#DIV/0!</v>
      </c>
      <c r="Y309" s="163" t="e">
        <f>'L.I. Vig.'!X1879</f>
        <v>#DIV/0!</v>
      </c>
      <c r="Z309" s="163" t="e">
        <f>'L.I. Vig.'!Y1879</f>
        <v>#DIV/0!</v>
      </c>
      <c r="AA309" s="163" t="e">
        <f>'L.I. Vig.'!Z1879</f>
        <v>#DIV/0!</v>
      </c>
      <c r="AB309" s="163" t="e">
        <f>'L.I. Vig.'!AA1879</f>
        <v>#DIV/0!</v>
      </c>
      <c r="AC309" s="163" t="e">
        <f>'L.I. Vig.'!AB1879</f>
        <v>#DIV/0!</v>
      </c>
      <c r="AD309" s="163" t="e">
        <f>'L.I. Vig.'!AC1879</f>
        <v>#DIV/0!</v>
      </c>
      <c r="AE309" s="163" t="e">
        <f>'L.I. Vig.'!AD1879</f>
        <v>#DIV/0!</v>
      </c>
      <c r="AF309" s="163" t="e">
        <f>'L.I. Vig.'!AE1879</f>
        <v>#DIV/0!</v>
      </c>
      <c r="AG309" s="164" t="e">
        <f>'L.I. Vig.'!AF1879</f>
        <v>#DIV/0!</v>
      </c>
      <c r="AH309" s="163">
        <f>'L.I. Vig.'!AG1879</f>
        <v>0</v>
      </c>
      <c r="AI309" s="163">
        <f>'L.I. Vig.'!AH1879</f>
        <v>0</v>
      </c>
      <c r="AJ309" s="163">
        <f>'L.I. Vig.'!AI1879</f>
        <v>0</v>
      </c>
      <c r="AK309" s="163">
        <f>'L.I. Vig.'!AJ1879</f>
        <v>0</v>
      </c>
      <c r="AL309" s="163">
        <f>'L.I. Vig.'!AK1879</f>
        <v>0</v>
      </c>
      <c r="AM309" s="163">
        <f>'L.I. Vig.'!AL1879</f>
        <v>0</v>
      </c>
      <c r="AN309" s="163">
        <f>'L.I. Vig.'!AM1879</f>
        <v>0</v>
      </c>
      <c r="AO309" s="163">
        <f>'L.I. Vig.'!AN1879</f>
        <v>0</v>
      </c>
      <c r="AP309" s="163">
        <f>'L.I. Vig.'!AO1879</f>
        <v>0</v>
      </c>
      <c r="AQ309" s="164">
        <f>'L.I. Vig.'!AP1879</f>
        <v>0</v>
      </c>
      <c r="AR309" s="163">
        <f>'L.I. Vig.'!AQ1879</f>
        <v>0</v>
      </c>
      <c r="AS309" s="163">
        <f>'L.I. Vig.'!AR1879</f>
        <v>0</v>
      </c>
      <c r="AT309" s="163">
        <f>'L.I. Vig.'!AS1879</f>
        <v>0</v>
      </c>
      <c r="AU309" s="163">
        <f>'L.I. Vig.'!AT1879</f>
        <v>0</v>
      </c>
      <c r="AV309" s="163">
        <f>'L.I. Vig.'!AU1879</f>
        <v>0</v>
      </c>
      <c r="AW309" s="163">
        <f>'L.I. Vig.'!AV1879</f>
        <v>0</v>
      </c>
      <c r="AX309" s="163">
        <f>'L.I. Vig.'!AW1879</f>
        <v>0</v>
      </c>
      <c r="AY309" s="163">
        <f>'L.I. Vig.'!AX1879</f>
        <v>0</v>
      </c>
      <c r="AZ309" s="163">
        <f>'L.I. Vig.'!AY1879</f>
        <v>0</v>
      </c>
      <c r="BA309" s="164">
        <f>'L.I. Vig.'!AZ1879</f>
        <v>0</v>
      </c>
      <c r="BB309" s="163">
        <f>'L.I. Vig.'!BA1879</f>
        <v>0</v>
      </c>
      <c r="BC309" s="163">
        <f>'L.I. Vig.'!BB1879</f>
        <v>0</v>
      </c>
      <c r="BD309" s="163">
        <f>'L.I. Vig.'!BC1879</f>
        <v>0</v>
      </c>
      <c r="BE309" s="163">
        <f>'L.I. Vig.'!BD1879</f>
        <v>0</v>
      </c>
      <c r="BF309" s="163">
        <f>'L.I. Vig.'!BE1879</f>
        <v>0</v>
      </c>
      <c r="BG309" s="163">
        <f>'L.I. Vig.'!BF1879</f>
        <v>0</v>
      </c>
      <c r="BH309" s="163">
        <f>'L.I. Vig.'!BG1879</f>
        <v>0</v>
      </c>
      <c r="BI309" s="163">
        <f>'L.I. Vig.'!BH1879</f>
        <v>0</v>
      </c>
      <c r="BJ309" s="163">
        <f>'L.I. Vig.'!BI1879</f>
        <v>0</v>
      </c>
      <c r="BK309" s="164">
        <f>'L.I. Vig.'!BJ1879</f>
        <v>0</v>
      </c>
    </row>
    <row r="310" spans="1:63" hidden="1" outlineLevel="1" x14ac:dyDescent="0.25">
      <c r="A310" s="157" t="s">
        <v>159</v>
      </c>
      <c r="B310" s="158">
        <v>43</v>
      </c>
      <c r="C310" s="159">
        <f>'L.I. Vig.'!B1940</f>
        <v>0</v>
      </c>
      <c r="D310" s="160">
        <f>'L.I. Vig.'!C1940</f>
        <v>0</v>
      </c>
      <c r="E310" s="160">
        <f>'L.I. Vig.'!D1940</f>
        <v>0</v>
      </c>
      <c r="F310" s="160">
        <f>'L.I. Vig.'!E1940</f>
        <v>0</v>
      </c>
      <c r="G310" s="160">
        <f>'L.I. Vig.'!F1940</f>
        <v>0</v>
      </c>
      <c r="H310" s="160">
        <f>'L.I. Vig.'!G1940</f>
        <v>0</v>
      </c>
      <c r="I310" s="160">
        <f>'L.I. Vig.'!H1940</f>
        <v>0</v>
      </c>
      <c r="J310" s="160">
        <f>'L.I. Vig.'!I1940</f>
        <v>0</v>
      </c>
      <c r="K310" s="160">
        <f>'L.I. Vig.'!J1940</f>
        <v>0</v>
      </c>
      <c r="L310" s="160">
        <f>'L.I. Vig.'!K1940</f>
        <v>0</v>
      </c>
      <c r="M310" s="161">
        <f>'L.I. Vig.'!L1940</f>
        <v>0</v>
      </c>
      <c r="N310" s="160">
        <f>'L.I. Vig.'!M1940</f>
        <v>0</v>
      </c>
      <c r="O310" s="160">
        <f>'L.I. Vig.'!N1940</f>
        <v>0</v>
      </c>
      <c r="P310" s="160">
        <f>'L.I. Vig.'!O1940</f>
        <v>0</v>
      </c>
      <c r="Q310" s="160">
        <f>'L.I. Vig.'!P1940</f>
        <v>0</v>
      </c>
      <c r="R310" s="160">
        <f>'L.I. Vig.'!Q1940</f>
        <v>0</v>
      </c>
      <c r="S310" s="160">
        <f>'L.I. Vig.'!R1940</f>
        <v>0</v>
      </c>
      <c r="T310" s="160">
        <f>'L.I. Vig.'!S1940</f>
        <v>0</v>
      </c>
      <c r="U310" s="160">
        <f>'L.I. Vig.'!T1940</f>
        <v>0</v>
      </c>
      <c r="V310" s="160">
        <f>'L.I. Vig.'!U1940</f>
        <v>0</v>
      </c>
      <c r="W310" s="161">
        <f>'L.I. Vig.'!V1940</f>
        <v>0</v>
      </c>
      <c r="X310" s="160">
        <f>'L.I. Vig.'!W1940</f>
        <v>0</v>
      </c>
      <c r="Y310" s="160">
        <f>'L.I. Vig.'!X1940</f>
        <v>0</v>
      </c>
      <c r="Z310" s="160">
        <f>'L.I. Vig.'!Y1940</f>
        <v>0</v>
      </c>
      <c r="AA310" s="160">
        <f>'L.I. Vig.'!Z1940</f>
        <v>0</v>
      </c>
      <c r="AB310" s="160">
        <f>'L.I. Vig.'!AA1940</f>
        <v>0</v>
      </c>
      <c r="AC310" s="160">
        <f>'L.I. Vig.'!AB1940</f>
        <v>0</v>
      </c>
      <c r="AD310" s="160">
        <f>'L.I. Vig.'!AC1940</f>
        <v>0</v>
      </c>
      <c r="AE310" s="160">
        <f>'L.I. Vig.'!AD1940</f>
        <v>0</v>
      </c>
      <c r="AF310" s="160">
        <f>'L.I. Vig.'!AE1940</f>
        <v>0</v>
      </c>
      <c r="AG310" s="161">
        <f>'L.I. Vig.'!AF1940</f>
        <v>0</v>
      </c>
      <c r="AH310" s="160" t="e">
        <f>'L.I. Vig.'!AG1940</f>
        <v>#DIV/0!</v>
      </c>
      <c r="AI310" s="160" t="e">
        <f>'L.I. Vig.'!AH1940</f>
        <v>#DIV/0!</v>
      </c>
      <c r="AJ310" s="160" t="e">
        <f>'L.I. Vig.'!AI1940</f>
        <v>#DIV/0!</v>
      </c>
      <c r="AK310" s="160" t="e">
        <f>'L.I. Vig.'!AJ1940</f>
        <v>#DIV/0!</v>
      </c>
      <c r="AL310" s="160" t="e">
        <f>'L.I. Vig.'!AK1940</f>
        <v>#DIV/0!</v>
      </c>
      <c r="AM310" s="160" t="e">
        <f>'L.I. Vig.'!AL1940</f>
        <v>#DIV/0!</v>
      </c>
      <c r="AN310" s="160" t="e">
        <f>'L.I. Vig.'!AM1940</f>
        <v>#DIV/0!</v>
      </c>
      <c r="AO310" s="160" t="e">
        <f>'L.I. Vig.'!AN1940</f>
        <v>#DIV/0!</v>
      </c>
      <c r="AP310" s="160" t="e">
        <f>'L.I. Vig.'!AO1940</f>
        <v>#DIV/0!</v>
      </c>
      <c r="AQ310" s="161" t="e">
        <f>'L.I. Vig.'!AP1940</f>
        <v>#DIV/0!</v>
      </c>
      <c r="AR310" s="160">
        <f>'L.I. Vig.'!AQ1940</f>
        <v>0</v>
      </c>
      <c r="AS310" s="160">
        <f>'L.I. Vig.'!AR1940</f>
        <v>0</v>
      </c>
      <c r="AT310" s="160">
        <f>'L.I. Vig.'!AS1940</f>
        <v>0</v>
      </c>
      <c r="AU310" s="160">
        <f>'L.I. Vig.'!AT1940</f>
        <v>0</v>
      </c>
      <c r="AV310" s="160">
        <f>'L.I. Vig.'!AU1940</f>
        <v>0</v>
      </c>
      <c r="AW310" s="160">
        <f>'L.I. Vig.'!AV1940</f>
        <v>0</v>
      </c>
      <c r="AX310" s="160">
        <f>'L.I. Vig.'!AW1940</f>
        <v>0</v>
      </c>
      <c r="AY310" s="160">
        <f>'L.I. Vig.'!AX1940</f>
        <v>0</v>
      </c>
      <c r="AZ310" s="160">
        <f>'L.I. Vig.'!AY1940</f>
        <v>0</v>
      </c>
      <c r="BA310" s="161">
        <f>'L.I. Vig.'!AZ1940</f>
        <v>0</v>
      </c>
      <c r="BB310" s="160">
        <f>'L.I. Vig.'!BA1940</f>
        <v>0</v>
      </c>
      <c r="BC310" s="160">
        <f>'L.I. Vig.'!BB1940</f>
        <v>0</v>
      </c>
      <c r="BD310" s="160">
        <f>'L.I. Vig.'!BC1940</f>
        <v>0</v>
      </c>
      <c r="BE310" s="160">
        <f>'L.I. Vig.'!BD1940</f>
        <v>0</v>
      </c>
      <c r="BF310" s="160">
        <f>'L.I. Vig.'!BE1940</f>
        <v>0</v>
      </c>
      <c r="BG310" s="160">
        <f>'L.I. Vig.'!BF1940</f>
        <v>0</v>
      </c>
      <c r="BH310" s="160">
        <f>'L.I. Vig.'!BG1940</f>
        <v>0</v>
      </c>
      <c r="BI310" s="160">
        <f>'L.I. Vig.'!BH1940</f>
        <v>0</v>
      </c>
      <c r="BJ310" s="160">
        <f>'L.I. Vig.'!BI1940</f>
        <v>0</v>
      </c>
      <c r="BK310" s="161">
        <f>'L.I. Vig.'!BJ1940</f>
        <v>0</v>
      </c>
    </row>
    <row r="311" spans="1:63" hidden="1" outlineLevel="1" x14ac:dyDescent="0.25">
      <c r="A311" s="157" t="s">
        <v>160</v>
      </c>
      <c r="B311" s="158">
        <v>43</v>
      </c>
      <c r="C311" s="159">
        <f>'L.I. Vig.'!B1999</f>
        <v>0</v>
      </c>
      <c r="D311" s="160">
        <f>'L.I. Vig.'!C1999</f>
        <v>0</v>
      </c>
      <c r="E311" s="160">
        <f>'L.I. Vig.'!D1999</f>
        <v>0</v>
      </c>
      <c r="F311" s="160">
        <f>'L.I. Vig.'!E1999</f>
        <v>0</v>
      </c>
      <c r="G311" s="160">
        <f>'L.I. Vig.'!F1999</f>
        <v>0</v>
      </c>
      <c r="H311" s="160">
        <f>'L.I. Vig.'!G1999</f>
        <v>0</v>
      </c>
      <c r="I311" s="160">
        <f>'L.I. Vig.'!H1999</f>
        <v>0</v>
      </c>
      <c r="J311" s="160">
        <f>'L.I. Vig.'!I1999</f>
        <v>0</v>
      </c>
      <c r="K311" s="160">
        <f>'L.I. Vig.'!J1999</f>
        <v>0</v>
      </c>
      <c r="L311" s="160">
        <f>'L.I. Vig.'!K1999</f>
        <v>0</v>
      </c>
      <c r="M311" s="161">
        <f>'L.I. Vig.'!L1999</f>
        <v>0</v>
      </c>
      <c r="N311" s="160">
        <f>'L.I. Vig.'!M1999</f>
        <v>0</v>
      </c>
      <c r="O311" s="160">
        <f>'L.I. Vig.'!N1999</f>
        <v>0</v>
      </c>
      <c r="P311" s="160">
        <f>'L.I. Vig.'!O1999</f>
        <v>0</v>
      </c>
      <c r="Q311" s="160">
        <f>'L.I. Vig.'!P1999</f>
        <v>0</v>
      </c>
      <c r="R311" s="160">
        <f>'L.I. Vig.'!Q1999</f>
        <v>0</v>
      </c>
      <c r="S311" s="160">
        <f>'L.I. Vig.'!R1999</f>
        <v>0</v>
      </c>
      <c r="T311" s="160">
        <f>'L.I. Vig.'!S1999</f>
        <v>0</v>
      </c>
      <c r="U311" s="160">
        <f>'L.I. Vig.'!T1999</f>
        <v>0</v>
      </c>
      <c r="V311" s="160">
        <f>'L.I. Vig.'!U1999</f>
        <v>0</v>
      </c>
      <c r="W311" s="161">
        <f>'L.I. Vig.'!V1999</f>
        <v>0</v>
      </c>
      <c r="X311" s="160">
        <f>'L.I. Vig.'!W1999</f>
        <v>0</v>
      </c>
      <c r="Y311" s="160">
        <f>'L.I. Vig.'!X1999</f>
        <v>0</v>
      </c>
      <c r="Z311" s="160">
        <f>'L.I. Vig.'!Y1999</f>
        <v>0</v>
      </c>
      <c r="AA311" s="160">
        <f>'L.I. Vig.'!Z1999</f>
        <v>0</v>
      </c>
      <c r="AB311" s="160">
        <f>'L.I. Vig.'!AA1999</f>
        <v>0</v>
      </c>
      <c r="AC311" s="160">
        <f>'L.I. Vig.'!AB1999</f>
        <v>0</v>
      </c>
      <c r="AD311" s="160">
        <f>'L.I. Vig.'!AC1999</f>
        <v>0</v>
      </c>
      <c r="AE311" s="160">
        <f>'L.I. Vig.'!AD1999</f>
        <v>0</v>
      </c>
      <c r="AF311" s="160">
        <f>'L.I. Vig.'!AE1999</f>
        <v>0</v>
      </c>
      <c r="AG311" s="161">
        <f>'L.I. Vig.'!AF1999</f>
        <v>0</v>
      </c>
      <c r="AH311" s="160" t="e">
        <f>'L.I. Vig.'!AG1999</f>
        <v>#DIV/0!</v>
      </c>
      <c r="AI311" s="160" t="e">
        <f>'L.I. Vig.'!AH1999</f>
        <v>#DIV/0!</v>
      </c>
      <c r="AJ311" s="160" t="e">
        <f>'L.I. Vig.'!AI1999</f>
        <v>#DIV/0!</v>
      </c>
      <c r="AK311" s="160" t="e">
        <f>'L.I. Vig.'!AJ1999</f>
        <v>#DIV/0!</v>
      </c>
      <c r="AL311" s="160" t="e">
        <f>'L.I. Vig.'!AK1999</f>
        <v>#DIV/0!</v>
      </c>
      <c r="AM311" s="160" t="e">
        <f>'L.I. Vig.'!AL1999</f>
        <v>#DIV/0!</v>
      </c>
      <c r="AN311" s="160" t="e">
        <f>'L.I. Vig.'!AM1999</f>
        <v>#DIV/0!</v>
      </c>
      <c r="AO311" s="160" t="e">
        <f>'L.I. Vig.'!AN1999</f>
        <v>#DIV/0!</v>
      </c>
      <c r="AP311" s="160" t="e">
        <f>'L.I. Vig.'!AO1999</f>
        <v>#DIV/0!</v>
      </c>
      <c r="AQ311" s="161" t="e">
        <f>'L.I. Vig.'!AP1999</f>
        <v>#DIV/0!</v>
      </c>
      <c r="AR311" s="160">
        <f>'L.I. Vig.'!AQ1999</f>
        <v>0</v>
      </c>
      <c r="AS311" s="160">
        <f>'L.I. Vig.'!AR1999</f>
        <v>0</v>
      </c>
      <c r="AT311" s="160">
        <f>'L.I. Vig.'!AS1999</f>
        <v>0</v>
      </c>
      <c r="AU311" s="160">
        <f>'L.I. Vig.'!AT1999</f>
        <v>0</v>
      </c>
      <c r="AV311" s="160">
        <f>'L.I. Vig.'!AU1999</f>
        <v>0</v>
      </c>
      <c r="AW311" s="160">
        <f>'L.I. Vig.'!AV1999</f>
        <v>0</v>
      </c>
      <c r="AX311" s="160">
        <f>'L.I. Vig.'!AW1999</f>
        <v>0</v>
      </c>
      <c r="AY311" s="160">
        <f>'L.I. Vig.'!AX1999</f>
        <v>0</v>
      </c>
      <c r="AZ311" s="160">
        <f>'L.I. Vig.'!AY1999</f>
        <v>0</v>
      </c>
      <c r="BA311" s="161">
        <f>'L.I. Vig.'!AZ1999</f>
        <v>0</v>
      </c>
      <c r="BB311" s="160">
        <f>'L.I. Vig.'!BA1999</f>
        <v>0</v>
      </c>
      <c r="BC311" s="160">
        <f>'L.I. Vig.'!BB1999</f>
        <v>0</v>
      </c>
      <c r="BD311" s="160">
        <f>'L.I. Vig.'!BC1999</f>
        <v>0</v>
      </c>
      <c r="BE311" s="160">
        <f>'L.I. Vig.'!BD1999</f>
        <v>0</v>
      </c>
      <c r="BF311" s="160">
        <f>'L.I. Vig.'!BE1999</f>
        <v>0</v>
      </c>
      <c r="BG311" s="160">
        <f>'L.I. Vig.'!BF1999</f>
        <v>0</v>
      </c>
      <c r="BH311" s="160">
        <f>'L.I. Vig.'!BG1999</f>
        <v>0</v>
      </c>
      <c r="BI311" s="160">
        <f>'L.I. Vig.'!BH1999</f>
        <v>0</v>
      </c>
      <c r="BJ311" s="160">
        <f>'L.I. Vig.'!BI1999</f>
        <v>0</v>
      </c>
      <c r="BK311" s="161">
        <f>'L.I. Vig.'!BJ1999</f>
        <v>0</v>
      </c>
    </row>
    <row r="312" spans="1:63" hidden="1" outlineLevel="1" x14ac:dyDescent="0.25">
      <c r="A312" s="157" t="s">
        <v>161</v>
      </c>
      <c r="B312" s="158">
        <v>43</v>
      </c>
      <c r="C312" s="159">
        <f>'L.I. Vig.'!B2058</f>
        <v>0</v>
      </c>
      <c r="D312" s="160">
        <f>'L.I. Vig.'!C2058</f>
        <v>0</v>
      </c>
      <c r="E312" s="160">
        <f>'L.I. Vig.'!D2058</f>
        <v>0</v>
      </c>
      <c r="F312" s="160">
        <f>'L.I. Vig.'!E2058</f>
        <v>0</v>
      </c>
      <c r="G312" s="160">
        <f>'L.I. Vig.'!F2058</f>
        <v>0</v>
      </c>
      <c r="H312" s="160">
        <f>'L.I. Vig.'!G2058</f>
        <v>0</v>
      </c>
      <c r="I312" s="160">
        <f>'L.I. Vig.'!H2058</f>
        <v>0</v>
      </c>
      <c r="J312" s="160">
        <f>'L.I. Vig.'!I2058</f>
        <v>0</v>
      </c>
      <c r="K312" s="160">
        <f>'L.I. Vig.'!J2058</f>
        <v>0</v>
      </c>
      <c r="L312" s="160">
        <f>'L.I. Vig.'!K2058</f>
        <v>0</v>
      </c>
      <c r="M312" s="161">
        <f>'L.I. Vig.'!L2058</f>
        <v>0</v>
      </c>
      <c r="N312" s="160">
        <f>'L.I. Vig.'!M2058</f>
        <v>0</v>
      </c>
      <c r="O312" s="160">
        <f>'L.I. Vig.'!N2058</f>
        <v>0</v>
      </c>
      <c r="P312" s="160">
        <f>'L.I. Vig.'!O2058</f>
        <v>0</v>
      </c>
      <c r="Q312" s="160">
        <f>'L.I. Vig.'!P2058</f>
        <v>0</v>
      </c>
      <c r="R312" s="160">
        <f>'L.I. Vig.'!Q2058</f>
        <v>0</v>
      </c>
      <c r="S312" s="160">
        <f>'L.I. Vig.'!R2058</f>
        <v>0</v>
      </c>
      <c r="T312" s="160">
        <f>'L.I. Vig.'!S2058</f>
        <v>0</v>
      </c>
      <c r="U312" s="160">
        <f>'L.I. Vig.'!T2058</f>
        <v>0</v>
      </c>
      <c r="V312" s="160">
        <f>'L.I. Vig.'!U2058</f>
        <v>0</v>
      </c>
      <c r="W312" s="161">
        <f>'L.I. Vig.'!V2058</f>
        <v>0</v>
      </c>
      <c r="X312" s="160">
        <f>'L.I. Vig.'!W2058</f>
        <v>0</v>
      </c>
      <c r="Y312" s="160">
        <f>'L.I. Vig.'!X2058</f>
        <v>0</v>
      </c>
      <c r="Z312" s="160">
        <f>'L.I. Vig.'!Y2058</f>
        <v>0</v>
      </c>
      <c r="AA312" s="160">
        <f>'L.I. Vig.'!Z2058</f>
        <v>0</v>
      </c>
      <c r="AB312" s="160">
        <f>'L.I. Vig.'!AA2058</f>
        <v>0</v>
      </c>
      <c r="AC312" s="160">
        <f>'L.I. Vig.'!AB2058</f>
        <v>0</v>
      </c>
      <c r="AD312" s="160">
        <f>'L.I. Vig.'!AC2058</f>
        <v>0</v>
      </c>
      <c r="AE312" s="160">
        <f>'L.I. Vig.'!AD2058</f>
        <v>0</v>
      </c>
      <c r="AF312" s="160">
        <f>'L.I. Vig.'!AE2058</f>
        <v>0</v>
      </c>
      <c r="AG312" s="161">
        <f>'L.I. Vig.'!AF2058</f>
        <v>0</v>
      </c>
      <c r="AH312" s="160" t="e">
        <f>'L.I. Vig.'!AG2058</f>
        <v>#DIV/0!</v>
      </c>
      <c r="AI312" s="160" t="e">
        <f>'L.I. Vig.'!AH2058</f>
        <v>#DIV/0!</v>
      </c>
      <c r="AJ312" s="160" t="e">
        <f>'L.I. Vig.'!AI2058</f>
        <v>#DIV/0!</v>
      </c>
      <c r="AK312" s="160" t="e">
        <f>'L.I. Vig.'!AJ2058</f>
        <v>#DIV/0!</v>
      </c>
      <c r="AL312" s="160" t="e">
        <f>'L.I. Vig.'!AK2058</f>
        <v>#DIV/0!</v>
      </c>
      <c r="AM312" s="160" t="e">
        <f>'L.I. Vig.'!AL2058</f>
        <v>#DIV/0!</v>
      </c>
      <c r="AN312" s="160" t="e">
        <f>'L.I. Vig.'!AM2058</f>
        <v>#DIV/0!</v>
      </c>
      <c r="AO312" s="160" t="e">
        <f>'L.I. Vig.'!AN2058</f>
        <v>#DIV/0!</v>
      </c>
      <c r="AP312" s="160" t="e">
        <f>'L.I. Vig.'!AO2058</f>
        <v>#DIV/0!</v>
      </c>
      <c r="AQ312" s="161" t="e">
        <f>'L.I. Vig.'!AP2058</f>
        <v>#DIV/0!</v>
      </c>
      <c r="AR312" s="160">
        <f>'L.I. Vig.'!AQ2058</f>
        <v>0</v>
      </c>
      <c r="AS312" s="160">
        <f>'L.I. Vig.'!AR2058</f>
        <v>0</v>
      </c>
      <c r="AT312" s="160">
        <f>'L.I. Vig.'!AS2058</f>
        <v>0</v>
      </c>
      <c r="AU312" s="160">
        <f>'L.I. Vig.'!AT2058</f>
        <v>0</v>
      </c>
      <c r="AV312" s="160">
        <f>'L.I. Vig.'!AU2058</f>
        <v>0</v>
      </c>
      <c r="AW312" s="160">
        <f>'L.I. Vig.'!AV2058</f>
        <v>0</v>
      </c>
      <c r="AX312" s="160">
        <f>'L.I. Vig.'!AW2058</f>
        <v>0</v>
      </c>
      <c r="AY312" s="160">
        <f>'L.I. Vig.'!AX2058</f>
        <v>0</v>
      </c>
      <c r="AZ312" s="160">
        <f>'L.I. Vig.'!AY2058</f>
        <v>0</v>
      </c>
      <c r="BA312" s="161">
        <f>'L.I. Vig.'!AZ2058</f>
        <v>0</v>
      </c>
      <c r="BB312" s="160">
        <f>'L.I. Vig.'!BA2058</f>
        <v>0</v>
      </c>
      <c r="BC312" s="160">
        <f>'L.I. Vig.'!BB2058</f>
        <v>0</v>
      </c>
      <c r="BD312" s="160">
        <f>'L.I. Vig.'!BC2058</f>
        <v>0</v>
      </c>
      <c r="BE312" s="160">
        <f>'L.I. Vig.'!BD2058</f>
        <v>0</v>
      </c>
      <c r="BF312" s="160">
        <f>'L.I. Vig.'!BE2058</f>
        <v>0</v>
      </c>
      <c r="BG312" s="160">
        <f>'L.I. Vig.'!BF2058</f>
        <v>0</v>
      </c>
      <c r="BH312" s="160">
        <f>'L.I. Vig.'!BG2058</f>
        <v>0</v>
      </c>
      <c r="BI312" s="160">
        <f>'L.I. Vig.'!BH2058</f>
        <v>0</v>
      </c>
      <c r="BJ312" s="160">
        <f>'L.I. Vig.'!BI2058</f>
        <v>0</v>
      </c>
      <c r="BK312" s="161">
        <f>'L.I. Vig.'!BJ2058</f>
        <v>0</v>
      </c>
    </row>
    <row r="313" spans="1:63" hidden="1" outlineLevel="1" x14ac:dyDescent="0.25">
      <c r="A313" s="157" t="s">
        <v>162</v>
      </c>
      <c r="B313" s="158">
        <v>43</v>
      </c>
      <c r="C313" s="159">
        <f>'L.I. Vig.'!B2117</f>
        <v>0</v>
      </c>
      <c r="D313" s="160">
        <f>'L.I. Vig.'!C2117</f>
        <v>0</v>
      </c>
      <c r="E313" s="160">
        <f>'L.I. Vig.'!D2117</f>
        <v>0</v>
      </c>
      <c r="F313" s="160">
        <f>'L.I. Vig.'!E2117</f>
        <v>0</v>
      </c>
      <c r="G313" s="160">
        <f>'L.I. Vig.'!F2117</f>
        <v>0</v>
      </c>
      <c r="H313" s="160">
        <f>'L.I. Vig.'!G2117</f>
        <v>0</v>
      </c>
      <c r="I313" s="160">
        <f>'L.I. Vig.'!H2117</f>
        <v>0</v>
      </c>
      <c r="J313" s="160">
        <f>'L.I. Vig.'!I2117</f>
        <v>0</v>
      </c>
      <c r="K313" s="160">
        <f>'L.I. Vig.'!J2117</f>
        <v>0</v>
      </c>
      <c r="L313" s="160">
        <f>'L.I. Vig.'!K2117</f>
        <v>0</v>
      </c>
      <c r="M313" s="161">
        <f>'L.I. Vig.'!L2117</f>
        <v>0</v>
      </c>
      <c r="N313" s="160">
        <f>'L.I. Vig.'!M2117</f>
        <v>0</v>
      </c>
      <c r="O313" s="160">
        <f>'L.I. Vig.'!N2117</f>
        <v>0</v>
      </c>
      <c r="P313" s="160">
        <f>'L.I. Vig.'!O2117</f>
        <v>0</v>
      </c>
      <c r="Q313" s="160">
        <f>'L.I. Vig.'!P2117</f>
        <v>0</v>
      </c>
      <c r="R313" s="160">
        <f>'L.I. Vig.'!Q2117</f>
        <v>0</v>
      </c>
      <c r="S313" s="160">
        <f>'L.I. Vig.'!R2117</f>
        <v>0</v>
      </c>
      <c r="T313" s="160">
        <f>'L.I. Vig.'!S2117</f>
        <v>0</v>
      </c>
      <c r="U313" s="160">
        <f>'L.I. Vig.'!T2117</f>
        <v>0</v>
      </c>
      <c r="V313" s="160">
        <f>'L.I. Vig.'!U2117</f>
        <v>0</v>
      </c>
      <c r="W313" s="161">
        <f>'L.I. Vig.'!V2117</f>
        <v>0</v>
      </c>
      <c r="X313" s="160">
        <f>'L.I. Vig.'!W2117</f>
        <v>0</v>
      </c>
      <c r="Y313" s="160">
        <f>'L.I. Vig.'!X2117</f>
        <v>0</v>
      </c>
      <c r="Z313" s="160">
        <f>'L.I. Vig.'!Y2117</f>
        <v>0</v>
      </c>
      <c r="AA313" s="160">
        <f>'L.I. Vig.'!Z2117</f>
        <v>0</v>
      </c>
      <c r="AB313" s="160">
        <f>'L.I. Vig.'!AA2117</f>
        <v>0</v>
      </c>
      <c r="AC313" s="160">
        <f>'L.I. Vig.'!AB2117</f>
        <v>0</v>
      </c>
      <c r="AD313" s="160">
        <f>'L.I. Vig.'!AC2117</f>
        <v>0</v>
      </c>
      <c r="AE313" s="160">
        <f>'L.I. Vig.'!AD2117</f>
        <v>0</v>
      </c>
      <c r="AF313" s="160">
        <f>'L.I. Vig.'!AE2117</f>
        <v>0</v>
      </c>
      <c r="AG313" s="161">
        <f>'L.I. Vig.'!AF2117</f>
        <v>0</v>
      </c>
      <c r="AH313" s="160" t="e">
        <f>'L.I. Vig.'!AG2117</f>
        <v>#DIV/0!</v>
      </c>
      <c r="AI313" s="160" t="e">
        <f>'L.I. Vig.'!AH2117</f>
        <v>#DIV/0!</v>
      </c>
      <c r="AJ313" s="160" t="e">
        <f>'L.I. Vig.'!AI2117</f>
        <v>#DIV/0!</v>
      </c>
      <c r="AK313" s="160" t="e">
        <f>'L.I. Vig.'!AJ2117</f>
        <v>#DIV/0!</v>
      </c>
      <c r="AL313" s="160" t="e">
        <f>'L.I. Vig.'!AK2117</f>
        <v>#DIV/0!</v>
      </c>
      <c r="AM313" s="160" t="e">
        <f>'L.I. Vig.'!AL2117</f>
        <v>#DIV/0!</v>
      </c>
      <c r="AN313" s="160" t="e">
        <f>'L.I. Vig.'!AM2117</f>
        <v>#DIV/0!</v>
      </c>
      <c r="AO313" s="160" t="e">
        <f>'L.I. Vig.'!AN2117</f>
        <v>#DIV/0!</v>
      </c>
      <c r="AP313" s="160" t="e">
        <f>'L.I. Vig.'!AO2117</f>
        <v>#DIV/0!</v>
      </c>
      <c r="AQ313" s="161" t="e">
        <f>'L.I. Vig.'!AP2117</f>
        <v>#DIV/0!</v>
      </c>
      <c r="AR313" s="160">
        <f>'L.I. Vig.'!AQ2117</f>
        <v>0</v>
      </c>
      <c r="AS313" s="160">
        <f>'L.I. Vig.'!AR2117</f>
        <v>0</v>
      </c>
      <c r="AT313" s="160">
        <f>'L.I. Vig.'!AS2117</f>
        <v>0</v>
      </c>
      <c r="AU313" s="160">
        <f>'L.I. Vig.'!AT2117</f>
        <v>0</v>
      </c>
      <c r="AV313" s="160">
        <f>'L.I. Vig.'!AU2117</f>
        <v>0</v>
      </c>
      <c r="AW313" s="160">
        <f>'L.I. Vig.'!AV2117</f>
        <v>0</v>
      </c>
      <c r="AX313" s="160">
        <f>'L.I. Vig.'!AW2117</f>
        <v>0</v>
      </c>
      <c r="AY313" s="160">
        <f>'L.I. Vig.'!AX2117</f>
        <v>0</v>
      </c>
      <c r="AZ313" s="160">
        <f>'L.I. Vig.'!AY2117</f>
        <v>0</v>
      </c>
      <c r="BA313" s="161">
        <f>'L.I. Vig.'!AZ2117</f>
        <v>0</v>
      </c>
      <c r="BB313" s="160">
        <f>'L.I. Vig.'!BA2117</f>
        <v>0</v>
      </c>
      <c r="BC313" s="160">
        <f>'L.I. Vig.'!BB2117</f>
        <v>0</v>
      </c>
      <c r="BD313" s="160">
        <f>'L.I. Vig.'!BC2117</f>
        <v>0</v>
      </c>
      <c r="BE313" s="160">
        <f>'L.I. Vig.'!BD2117</f>
        <v>0</v>
      </c>
      <c r="BF313" s="160">
        <f>'L.I. Vig.'!BE2117</f>
        <v>0</v>
      </c>
      <c r="BG313" s="160">
        <f>'L.I. Vig.'!BF2117</f>
        <v>0</v>
      </c>
      <c r="BH313" s="160">
        <f>'L.I. Vig.'!BG2117</f>
        <v>0</v>
      </c>
      <c r="BI313" s="160">
        <f>'L.I. Vig.'!BH2117</f>
        <v>0</v>
      </c>
      <c r="BJ313" s="160">
        <f>'L.I. Vig.'!BI2117</f>
        <v>0</v>
      </c>
      <c r="BK313" s="161">
        <f>'L.I. Vig.'!BJ2117</f>
        <v>0</v>
      </c>
    </row>
    <row r="314" spans="1:63" hidden="1" outlineLevel="1" x14ac:dyDescent="0.25">
      <c r="A314" s="157" t="s">
        <v>163</v>
      </c>
      <c r="B314" s="158">
        <v>43</v>
      </c>
      <c r="C314" s="159">
        <f>'L.I. Vig.'!B2176</f>
        <v>0</v>
      </c>
      <c r="D314" s="160">
        <f>'L.I. Vig.'!C2176</f>
        <v>0</v>
      </c>
      <c r="E314" s="160">
        <f>'L.I. Vig.'!D2176</f>
        <v>0</v>
      </c>
      <c r="F314" s="160">
        <f>'L.I. Vig.'!E2176</f>
        <v>0</v>
      </c>
      <c r="G314" s="160">
        <f>'L.I. Vig.'!F2176</f>
        <v>0</v>
      </c>
      <c r="H314" s="160">
        <f>'L.I. Vig.'!G2176</f>
        <v>0</v>
      </c>
      <c r="I314" s="160">
        <f>'L.I. Vig.'!H2176</f>
        <v>0</v>
      </c>
      <c r="J314" s="160">
        <f>'L.I. Vig.'!I2176</f>
        <v>0</v>
      </c>
      <c r="K314" s="160">
        <f>'L.I. Vig.'!J2176</f>
        <v>0</v>
      </c>
      <c r="L314" s="160">
        <f>'L.I. Vig.'!K2176</f>
        <v>0</v>
      </c>
      <c r="M314" s="161">
        <f>'L.I. Vig.'!L2176</f>
        <v>0</v>
      </c>
      <c r="N314" s="160">
        <f>'L.I. Vig.'!M2176</f>
        <v>0</v>
      </c>
      <c r="O314" s="160">
        <f>'L.I. Vig.'!N2176</f>
        <v>0</v>
      </c>
      <c r="P314" s="160">
        <f>'L.I. Vig.'!O2176</f>
        <v>0</v>
      </c>
      <c r="Q314" s="160">
        <f>'L.I. Vig.'!P2176</f>
        <v>0</v>
      </c>
      <c r="R314" s="160">
        <f>'L.I. Vig.'!Q2176</f>
        <v>0</v>
      </c>
      <c r="S314" s="160">
        <f>'L.I. Vig.'!R2176</f>
        <v>0</v>
      </c>
      <c r="T314" s="160">
        <f>'L.I. Vig.'!S2176</f>
        <v>0</v>
      </c>
      <c r="U314" s="160">
        <f>'L.I. Vig.'!T2176</f>
        <v>0</v>
      </c>
      <c r="V314" s="160">
        <f>'L.I. Vig.'!U2176</f>
        <v>0</v>
      </c>
      <c r="W314" s="161">
        <f>'L.I. Vig.'!V2176</f>
        <v>0</v>
      </c>
      <c r="X314" s="160">
        <f>'L.I. Vig.'!W2176</f>
        <v>0</v>
      </c>
      <c r="Y314" s="160">
        <f>'L.I. Vig.'!X2176</f>
        <v>0</v>
      </c>
      <c r="Z314" s="160">
        <f>'L.I. Vig.'!Y2176</f>
        <v>0</v>
      </c>
      <c r="AA314" s="160">
        <f>'L.I. Vig.'!Z2176</f>
        <v>0</v>
      </c>
      <c r="AB314" s="160">
        <f>'L.I. Vig.'!AA2176</f>
        <v>0</v>
      </c>
      <c r="AC314" s="160">
        <f>'L.I. Vig.'!AB2176</f>
        <v>0</v>
      </c>
      <c r="AD314" s="160">
        <f>'L.I. Vig.'!AC2176</f>
        <v>0</v>
      </c>
      <c r="AE314" s="160">
        <f>'L.I. Vig.'!AD2176</f>
        <v>0</v>
      </c>
      <c r="AF314" s="160">
        <f>'L.I. Vig.'!AE2176</f>
        <v>0</v>
      </c>
      <c r="AG314" s="161">
        <f>'L.I. Vig.'!AF2176</f>
        <v>0</v>
      </c>
      <c r="AH314" s="160" t="e">
        <f>'L.I. Vig.'!AG2176</f>
        <v>#DIV/0!</v>
      </c>
      <c r="AI314" s="160" t="e">
        <f>'L.I. Vig.'!AH2176</f>
        <v>#DIV/0!</v>
      </c>
      <c r="AJ314" s="160" t="e">
        <f>'L.I. Vig.'!AI2176</f>
        <v>#DIV/0!</v>
      </c>
      <c r="AK314" s="160" t="e">
        <f>'L.I. Vig.'!AJ2176</f>
        <v>#DIV/0!</v>
      </c>
      <c r="AL314" s="160" t="e">
        <f>'L.I. Vig.'!AK2176</f>
        <v>#DIV/0!</v>
      </c>
      <c r="AM314" s="160" t="e">
        <f>'L.I. Vig.'!AL2176</f>
        <v>#DIV/0!</v>
      </c>
      <c r="AN314" s="160" t="e">
        <f>'L.I. Vig.'!AM2176</f>
        <v>#DIV/0!</v>
      </c>
      <c r="AO314" s="160" t="e">
        <f>'L.I. Vig.'!AN2176</f>
        <v>#DIV/0!</v>
      </c>
      <c r="AP314" s="160" t="e">
        <f>'L.I. Vig.'!AO2176</f>
        <v>#DIV/0!</v>
      </c>
      <c r="AQ314" s="161" t="e">
        <f>'L.I. Vig.'!AP2176</f>
        <v>#DIV/0!</v>
      </c>
      <c r="AR314" s="160">
        <f>'L.I. Vig.'!AQ2176</f>
        <v>0</v>
      </c>
      <c r="AS314" s="160">
        <f>'L.I. Vig.'!AR2176</f>
        <v>0</v>
      </c>
      <c r="AT314" s="160">
        <f>'L.I. Vig.'!AS2176</f>
        <v>0</v>
      </c>
      <c r="AU314" s="160">
        <f>'L.I. Vig.'!AT2176</f>
        <v>0</v>
      </c>
      <c r="AV314" s="160">
        <f>'L.I. Vig.'!AU2176</f>
        <v>0</v>
      </c>
      <c r="AW314" s="160">
        <f>'L.I. Vig.'!AV2176</f>
        <v>0</v>
      </c>
      <c r="AX314" s="160">
        <f>'L.I. Vig.'!AW2176</f>
        <v>0</v>
      </c>
      <c r="AY314" s="160">
        <f>'L.I. Vig.'!AX2176</f>
        <v>0</v>
      </c>
      <c r="AZ314" s="160">
        <f>'L.I. Vig.'!AY2176</f>
        <v>0</v>
      </c>
      <c r="BA314" s="161">
        <f>'L.I. Vig.'!AZ2176</f>
        <v>0</v>
      </c>
      <c r="BB314" s="160">
        <f>'L.I. Vig.'!BA2176</f>
        <v>0</v>
      </c>
      <c r="BC314" s="160">
        <f>'L.I. Vig.'!BB2176</f>
        <v>0</v>
      </c>
      <c r="BD314" s="160">
        <f>'L.I. Vig.'!BC2176</f>
        <v>0</v>
      </c>
      <c r="BE314" s="160">
        <f>'L.I. Vig.'!BD2176</f>
        <v>0</v>
      </c>
      <c r="BF314" s="160">
        <f>'L.I. Vig.'!BE2176</f>
        <v>0</v>
      </c>
      <c r="BG314" s="160">
        <f>'L.I. Vig.'!BF2176</f>
        <v>0</v>
      </c>
      <c r="BH314" s="160">
        <f>'L.I. Vig.'!BG2176</f>
        <v>0</v>
      </c>
      <c r="BI314" s="160">
        <f>'L.I. Vig.'!BH2176</f>
        <v>0</v>
      </c>
      <c r="BJ314" s="160">
        <f>'L.I. Vig.'!BI2176</f>
        <v>0</v>
      </c>
      <c r="BK314" s="161">
        <f>'L.I. Vig.'!BJ2176</f>
        <v>0</v>
      </c>
    </row>
    <row r="315" spans="1:63" hidden="1" outlineLevel="1" x14ac:dyDescent="0.25">
      <c r="A315" s="157" t="s">
        <v>164</v>
      </c>
      <c r="B315" s="158">
        <v>43</v>
      </c>
      <c r="C315" s="159">
        <f>'L.I. Vig.'!B2235</f>
        <v>0</v>
      </c>
      <c r="D315" s="160">
        <f>'L.I. Vig.'!C2235</f>
        <v>0</v>
      </c>
      <c r="E315" s="160">
        <f>'L.I. Vig.'!D2235</f>
        <v>0</v>
      </c>
      <c r="F315" s="160">
        <f>'L.I. Vig.'!E2235</f>
        <v>0</v>
      </c>
      <c r="G315" s="160">
        <f>'L.I. Vig.'!F2235</f>
        <v>0</v>
      </c>
      <c r="H315" s="160">
        <f>'L.I. Vig.'!G2235</f>
        <v>0</v>
      </c>
      <c r="I315" s="160">
        <f>'L.I. Vig.'!H2235</f>
        <v>0</v>
      </c>
      <c r="J315" s="160">
        <f>'L.I. Vig.'!I2235</f>
        <v>0</v>
      </c>
      <c r="K315" s="160">
        <f>'L.I. Vig.'!J2235</f>
        <v>0</v>
      </c>
      <c r="L315" s="160">
        <f>'L.I. Vig.'!K2235</f>
        <v>0</v>
      </c>
      <c r="M315" s="161">
        <f>'L.I. Vig.'!L2235</f>
        <v>0</v>
      </c>
      <c r="N315" s="160">
        <f>'L.I. Vig.'!M2235</f>
        <v>0</v>
      </c>
      <c r="O315" s="160">
        <f>'L.I. Vig.'!N2235</f>
        <v>0</v>
      </c>
      <c r="P315" s="160">
        <f>'L.I. Vig.'!O2235</f>
        <v>0</v>
      </c>
      <c r="Q315" s="160">
        <f>'L.I. Vig.'!P2235</f>
        <v>0</v>
      </c>
      <c r="R315" s="160">
        <f>'L.I. Vig.'!Q2235</f>
        <v>0</v>
      </c>
      <c r="S315" s="160">
        <f>'L.I. Vig.'!R2235</f>
        <v>0</v>
      </c>
      <c r="T315" s="160">
        <f>'L.I. Vig.'!S2235</f>
        <v>0</v>
      </c>
      <c r="U315" s="160">
        <f>'L.I. Vig.'!T2235</f>
        <v>0</v>
      </c>
      <c r="V315" s="160">
        <f>'L.I. Vig.'!U2235</f>
        <v>0</v>
      </c>
      <c r="W315" s="161">
        <f>'L.I. Vig.'!V2235</f>
        <v>0</v>
      </c>
      <c r="X315" s="160">
        <f>'L.I. Vig.'!W2235</f>
        <v>0</v>
      </c>
      <c r="Y315" s="160">
        <f>'L.I. Vig.'!X2235</f>
        <v>0</v>
      </c>
      <c r="Z315" s="160">
        <f>'L.I. Vig.'!Y2235</f>
        <v>0</v>
      </c>
      <c r="AA315" s="160">
        <f>'L.I. Vig.'!Z2235</f>
        <v>0</v>
      </c>
      <c r="AB315" s="160">
        <f>'L.I. Vig.'!AA2235</f>
        <v>0</v>
      </c>
      <c r="AC315" s="160">
        <f>'L.I. Vig.'!AB2235</f>
        <v>0</v>
      </c>
      <c r="AD315" s="160">
        <f>'L.I. Vig.'!AC2235</f>
        <v>0</v>
      </c>
      <c r="AE315" s="160">
        <f>'L.I. Vig.'!AD2235</f>
        <v>0</v>
      </c>
      <c r="AF315" s="160">
        <f>'L.I. Vig.'!AE2235</f>
        <v>0</v>
      </c>
      <c r="AG315" s="161">
        <f>'L.I. Vig.'!AF2235</f>
        <v>0</v>
      </c>
      <c r="AH315" s="160" t="e">
        <f>'L.I. Vig.'!AG2235</f>
        <v>#DIV/0!</v>
      </c>
      <c r="AI315" s="160" t="e">
        <f>'L.I. Vig.'!AH2235</f>
        <v>#DIV/0!</v>
      </c>
      <c r="AJ315" s="160" t="e">
        <f>'L.I. Vig.'!AI2235</f>
        <v>#DIV/0!</v>
      </c>
      <c r="AK315" s="160" t="e">
        <f>'L.I. Vig.'!AJ2235</f>
        <v>#DIV/0!</v>
      </c>
      <c r="AL315" s="160" t="e">
        <f>'L.I. Vig.'!AK2235</f>
        <v>#DIV/0!</v>
      </c>
      <c r="AM315" s="160" t="e">
        <f>'L.I. Vig.'!AL2235</f>
        <v>#DIV/0!</v>
      </c>
      <c r="AN315" s="160" t="e">
        <f>'L.I. Vig.'!AM2235</f>
        <v>#DIV/0!</v>
      </c>
      <c r="AO315" s="160" t="e">
        <f>'L.I. Vig.'!AN2235</f>
        <v>#DIV/0!</v>
      </c>
      <c r="AP315" s="160" t="e">
        <f>'L.I. Vig.'!AO2235</f>
        <v>#DIV/0!</v>
      </c>
      <c r="AQ315" s="161" t="e">
        <f>'L.I. Vig.'!AP2235</f>
        <v>#DIV/0!</v>
      </c>
      <c r="AR315" s="160">
        <f>'L.I. Vig.'!AQ2235</f>
        <v>0</v>
      </c>
      <c r="AS315" s="160">
        <f>'L.I. Vig.'!AR2235</f>
        <v>0</v>
      </c>
      <c r="AT315" s="160">
        <f>'L.I. Vig.'!AS2235</f>
        <v>0</v>
      </c>
      <c r="AU315" s="160">
        <f>'L.I. Vig.'!AT2235</f>
        <v>0</v>
      </c>
      <c r="AV315" s="160">
        <f>'L.I. Vig.'!AU2235</f>
        <v>0</v>
      </c>
      <c r="AW315" s="160">
        <f>'L.I. Vig.'!AV2235</f>
        <v>0</v>
      </c>
      <c r="AX315" s="160">
        <f>'L.I. Vig.'!AW2235</f>
        <v>0</v>
      </c>
      <c r="AY315" s="160">
        <f>'L.I. Vig.'!AX2235</f>
        <v>0</v>
      </c>
      <c r="AZ315" s="160">
        <f>'L.I. Vig.'!AY2235</f>
        <v>0</v>
      </c>
      <c r="BA315" s="161">
        <f>'L.I. Vig.'!AZ2235</f>
        <v>0</v>
      </c>
      <c r="BB315" s="160">
        <f>'L.I. Vig.'!BA2235</f>
        <v>0</v>
      </c>
      <c r="BC315" s="160">
        <f>'L.I. Vig.'!BB2235</f>
        <v>0</v>
      </c>
      <c r="BD315" s="160">
        <f>'L.I. Vig.'!BC2235</f>
        <v>0</v>
      </c>
      <c r="BE315" s="160">
        <f>'L.I. Vig.'!BD2235</f>
        <v>0</v>
      </c>
      <c r="BF315" s="160">
        <f>'L.I. Vig.'!BE2235</f>
        <v>0</v>
      </c>
      <c r="BG315" s="160">
        <f>'L.I. Vig.'!BF2235</f>
        <v>0</v>
      </c>
      <c r="BH315" s="160">
        <f>'L.I. Vig.'!BG2235</f>
        <v>0</v>
      </c>
      <c r="BI315" s="160">
        <f>'L.I. Vig.'!BH2235</f>
        <v>0</v>
      </c>
      <c r="BJ315" s="160">
        <f>'L.I. Vig.'!BI2235</f>
        <v>0</v>
      </c>
      <c r="BK315" s="161">
        <f>'L.I. Vig.'!BJ2235</f>
        <v>0</v>
      </c>
    </row>
    <row r="316" spans="1:63" hidden="1" outlineLevel="1" x14ac:dyDescent="0.25">
      <c r="A316" s="157" t="s">
        <v>165</v>
      </c>
      <c r="B316" s="158">
        <v>43</v>
      </c>
      <c r="C316" s="159">
        <f>'L.I. Vig.'!B2294</f>
        <v>0</v>
      </c>
      <c r="D316" s="160">
        <f>'L.I. Vig.'!C2294</f>
        <v>0</v>
      </c>
      <c r="E316" s="160">
        <f>'L.I. Vig.'!D2294</f>
        <v>0</v>
      </c>
      <c r="F316" s="160">
        <f>'L.I. Vig.'!E2294</f>
        <v>0</v>
      </c>
      <c r="G316" s="160">
        <f>'L.I. Vig.'!F2294</f>
        <v>0</v>
      </c>
      <c r="H316" s="160">
        <f>'L.I. Vig.'!G2294</f>
        <v>0</v>
      </c>
      <c r="I316" s="160">
        <f>'L.I. Vig.'!H2294</f>
        <v>0</v>
      </c>
      <c r="J316" s="160">
        <f>'L.I. Vig.'!I2294</f>
        <v>0</v>
      </c>
      <c r="K316" s="160">
        <f>'L.I. Vig.'!J2294</f>
        <v>0</v>
      </c>
      <c r="L316" s="160">
        <f>'L.I. Vig.'!K2294</f>
        <v>0</v>
      </c>
      <c r="M316" s="161">
        <f>'L.I. Vig.'!L2294</f>
        <v>0</v>
      </c>
      <c r="N316" s="160">
        <f>'L.I. Vig.'!M2294</f>
        <v>0</v>
      </c>
      <c r="O316" s="160">
        <f>'L.I. Vig.'!N2294</f>
        <v>0</v>
      </c>
      <c r="P316" s="160">
        <f>'L.I. Vig.'!O2294</f>
        <v>0</v>
      </c>
      <c r="Q316" s="160">
        <f>'L.I. Vig.'!P2294</f>
        <v>0</v>
      </c>
      <c r="R316" s="160">
        <f>'L.I. Vig.'!Q2294</f>
        <v>0</v>
      </c>
      <c r="S316" s="160">
        <f>'L.I. Vig.'!R2294</f>
        <v>0</v>
      </c>
      <c r="T316" s="160">
        <f>'L.I. Vig.'!S2294</f>
        <v>0</v>
      </c>
      <c r="U316" s="160">
        <f>'L.I. Vig.'!T2294</f>
        <v>0</v>
      </c>
      <c r="V316" s="160">
        <f>'L.I. Vig.'!U2294</f>
        <v>0</v>
      </c>
      <c r="W316" s="161">
        <f>'L.I. Vig.'!V2294</f>
        <v>0</v>
      </c>
      <c r="X316" s="160">
        <f>'L.I. Vig.'!W2294</f>
        <v>0</v>
      </c>
      <c r="Y316" s="160">
        <f>'L.I. Vig.'!X2294</f>
        <v>0</v>
      </c>
      <c r="Z316" s="160">
        <f>'L.I. Vig.'!Y2294</f>
        <v>0</v>
      </c>
      <c r="AA316" s="160">
        <f>'L.I. Vig.'!Z2294</f>
        <v>0</v>
      </c>
      <c r="AB316" s="160">
        <f>'L.I. Vig.'!AA2294</f>
        <v>0</v>
      </c>
      <c r="AC316" s="160">
        <f>'L.I. Vig.'!AB2294</f>
        <v>0</v>
      </c>
      <c r="AD316" s="160">
        <f>'L.I. Vig.'!AC2294</f>
        <v>0</v>
      </c>
      <c r="AE316" s="160">
        <f>'L.I. Vig.'!AD2294</f>
        <v>0</v>
      </c>
      <c r="AF316" s="160">
        <f>'L.I. Vig.'!AE2294</f>
        <v>0</v>
      </c>
      <c r="AG316" s="161">
        <f>'L.I. Vig.'!AF2294</f>
        <v>0</v>
      </c>
      <c r="AH316" s="160" t="e">
        <f>'L.I. Vig.'!AG2294</f>
        <v>#DIV/0!</v>
      </c>
      <c r="AI316" s="160" t="e">
        <f>'L.I. Vig.'!AH2294</f>
        <v>#DIV/0!</v>
      </c>
      <c r="AJ316" s="160" t="e">
        <f>'L.I. Vig.'!AI2294</f>
        <v>#DIV/0!</v>
      </c>
      <c r="AK316" s="160" t="e">
        <f>'L.I. Vig.'!AJ2294</f>
        <v>#DIV/0!</v>
      </c>
      <c r="AL316" s="160" t="e">
        <f>'L.I. Vig.'!AK2294</f>
        <v>#DIV/0!</v>
      </c>
      <c r="AM316" s="160" t="e">
        <f>'L.I. Vig.'!AL2294</f>
        <v>#DIV/0!</v>
      </c>
      <c r="AN316" s="160" t="e">
        <f>'L.I. Vig.'!AM2294</f>
        <v>#DIV/0!</v>
      </c>
      <c r="AO316" s="160" t="e">
        <f>'L.I. Vig.'!AN2294</f>
        <v>#DIV/0!</v>
      </c>
      <c r="AP316" s="160" t="e">
        <f>'L.I. Vig.'!AO2294</f>
        <v>#DIV/0!</v>
      </c>
      <c r="AQ316" s="161" t="e">
        <f>'L.I. Vig.'!AP2294</f>
        <v>#DIV/0!</v>
      </c>
      <c r="AR316" s="160">
        <f>'L.I. Vig.'!AQ2294</f>
        <v>0</v>
      </c>
      <c r="AS316" s="160">
        <f>'L.I. Vig.'!AR2294</f>
        <v>0</v>
      </c>
      <c r="AT316" s="160">
        <f>'L.I. Vig.'!AS2294</f>
        <v>0</v>
      </c>
      <c r="AU316" s="160">
        <f>'L.I. Vig.'!AT2294</f>
        <v>0</v>
      </c>
      <c r="AV316" s="160">
        <f>'L.I. Vig.'!AU2294</f>
        <v>0</v>
      </c>
      <c r="AW316" s="160">
        <f>'L.I. Vig.'!AV2294</f>
        <v>0</v>
      </c>
      <c r="AX316" s="160">
        <f>'L.I. Vig.'!AW2294</f>
        <v>0</v>
      </c>
      <c r="AY316" s="160">
        <f>'L.I. Vig.'!AX2294</f>
        <v>0</v>
      </c>
      <c r="AZ316" s="160">
        <f>'L.I. Vig.'!AY2294</f>
        <v>0</v>
      </c>
      <c r="BA316" s="161">
        <f>'L.I. Vig.'!AZ2294</f>
        <v>0</v>
      </c>
      <c r="BB316" s="160">
        <f>'L.I. Vig.'!BA2294</f>
        <v>0</v>
      </c>
      <c r="BC316" s="160">
        <f>'L.I. Vig.'!BB2294</f>
        <v>0</v>
      </c>
      <c r="BD316" s="160">
        <f>'L.I. Vig.'!BC2294</f>
        <v>0</v>
      </c>
      <c r="BE316" s="160">
        <f>'L.I. Vig.'!BD2294</f>
        <v>0</v>
      </c>
      <c r="BF316" s="160">
        <f>'L.I. Vig.'!BE2294</f>
        <v>0</v>
      </c>
      <c r="BG316" s="160">
        <f>'L.I. Vig.'!BF2294</f>
        <v>0</v>
      </c>
      <c r="BH316" s="160">
        <f>'L.I. Vig.'!BG2294</f>
        <v>0</v>
      </c>
      <c r="BI316" s="160">
        <f>'L.I. Vig.'!BH2294</f>
        <v>0</v>
      </c>
      <c r="BJ316" s="160">
        <f>'L.I. Vig.'!BI2294</f>
        <v>0</v>
      </c>
      <c r="BK316" s="161">
        <f>'L.I. Vig.'!BJ2294</f>
        <v>0</v>
      </c>
    </row>
    <row r="317" spans="1:63" hidden="1" outlineLevel="1" x14ac:dyDescent="0.25">
      <c r="A317" s="157" t="s">
        <v>166</v>
      </c>
      <c r="B317" s="158">
        <v>43</v>
      </c>
      <c r="C317" s="159">
        <f>'L.I. Vig.'!B2353</f>
        <v>0</v>
      </c>
      <c r="D317" s="160">
        <f>'L.I. Vig.'!C2353</f>
        <v>0</v>
      </c>
      <c r="E317" s="160">
        <f>'L.I. Vig.'!D2353</f>
        <v>0</v>
      </c>
      <c r="F317" s="160">
        <f>'L.I. Vig.'!E2353</f>
        <v>0</v>
      </c>
      <c r="G317" s="160">
        <f>'L.I. Vig.'!F2353</f>
        <v>0</v>
      </c>
      <c r="H317" s="160">
        <f>'L.I. Vig.'!G2353</f>
        <v>0</v>
      </c>
      <c r="I317" s="160">
        <f>'L.I. Vig.'!H2353</f>
        <v>0</v>
      </c>
      <c r="J317" s="160">
        <f>'L.I. Vig.'!I2353</f>
        <v>0</v>
      </c>
      <c r="K317" s="160">
        <f>'L.I. Vig.'!J2353</f>
        <v>0</v>
      </c>
      <c r="L317" s="160">
        <f>'L.I. Vig.'!K2353</f>
        <v>0</v>
      </c>
      <c r="M317" s="161">
        <f>'L.I. Vig.'!L2353</f>
        <v>0</v>
      </c>
      <c r="N317" s="160">
        <f>'L.I. Vig.'!M2353</f>
        <v>0</v>
      </c>
      <c r="O317" s="160">
        <f>'L.I. Vig.'!N2353</f>
        <v>0</v>
      </c>
      <c r="P317" s="160">
        <f>'L.I. Vig.'!O2353</f>
        <v>0</v>
      </c>
      <c r="Q317" s="160">
        <f>'L.I. Vig.'!P2353</f>
        <v>0</v>
      </c>
      <c r="R317" s="160">
        <f>'L.I. Vig.'!Q2353</f>
        <v>0</v>
      </c>
      <c r="S317" s="160">
        <f>'L.I. Vig.'!R2353</f>
        <v>0</v>
      </c>
      <c r="T317" s="160">
        <f>'L.I. Vig.'!S2353</f>
        <v>0</v>
      </c>
      <c r="U317" s="160">
        <f>'L.I. Vig.'!T2353</f>
        <v>0</v>
      </c>
      <c r="V317" s="160">
        <f>'L.I. Vig.'!U2353</f>
        <v>0</v>
      </c>
      <c r="W317" s="161">
        <f>'L.I. Vig.'!V2353</f>
        <v>0</v>
      </c>
      <c r="X317" s="160">
        <f>'L.I. Vig.'!W2353</f>
        <v>0</v>
      </c>
      <c r="Y317" s="160">
        <f>'L.I. Vig.'!X2353</f>
        <v>0</v>
      </c>
      <c r="Z317" s="160">
        <f>'L.I. Vig.'!Y2353</f>
        <v>0</v>
      </c>
      <c r="AA317" s="160">
        <f>'L.I. Vig.'!Z2353</f>
        <v>0</v>
      </c>
      <c r="AB317" s="160">
        <f>'L.I. Vig.'!AA2353</f>
        <v>0</v>
      </c>
      <c r="AC317" s="160">
        <f>'L.I. Vig.'!AB2353</f>
        <v>0</v>
      </c>
      <c r="AD317" s="160">
        <f>'L.I. Vig.'!AC2353</f>
        <v>0</v>
      </c>
      <c r="AE317" s="160">
        <f>'L.I. Vig.'!AD2353</f>
        <v>0</v>
      </c>
      <c r="AF317" s="160">
        <f>'L.I. Vig.'!AE2353</f>
        <v>0</v>
      </c>
      <c r="AG317" s="161">
        <f>'L.I. Vig.'!AF2353</f>
        <v>0</v>
      </c>
      <c r="AH317" s="160" t="e">
        <f>'L.I. Vig.'!AG2353</f>
        <v>#DIV/0!</v>
      </c>
      <c r="AI317" s="160" t="e">
        <f>'L.I. Vig.'!AH2353</f>
        <v>#DIV/0!</v>
      </c>
      <c r="AJ317" s="160" t="e">
        <f>'L.I. Vig.'!AI2353</f>
        <v>#DIV/0!</v>
      </c>
      <c r="AK317" s="160" t="e">
        <f>'L.I. Vig.'!AJ2353</f>
        <v>#DIV/0!</v>
      </c>
      <c r="AL317" s="160" t="e">
        <f>'L.I. Vig.'!AK2353</f>
        <v>#DIV/0!</v>
      </c>
      <c r="AM317" s="160" t="e">
        <f>'L.I. Vig.'!AL2353</f>
        <v>#DIV/0!</v>
      </c>
      <c r="AN317" s="160" t="e">
        <f>'L.I. Vig.'!AM2353</f>
        <v>#DIV/0!</v>
      </c>
      <c r="AO317" s="160" t="e">
        <f>'L.I. Vig.'!AN2353</f>
        <v>#DIV/0!</v>
      </c>
      <c r="AP317" s="160" t="e">
        <f>'L.I. Vig.'!AO2353</f>
        <v>#DIV/0!</v>
      </c>
      <c r="AQ317" s="161" t="e">
        <f>'L.I. Vig.'!AP2353</f>
        <v>#DIV/0!</v>
      </c>
      <c r="AR317" s="160">
        <f>'L.I. Vig.'!AQ2353</f>
        <v>0</v>
      </c>
      <c r="AS317" s="160">
        <f>'L.I. Vig.'!AR2353</f>
        <v>0</v>
      </c>
      <c r="AT317" s="160">
        <f>'L.I. Vig.'!AS2353</f>
        <v>0</v>
      </c>
      <c r="AU317" s="160">
        <f>'L.I. Vig.'!AT2353</f>
        <v>0</v>
      </c>
      <c r="AV317" s="160">
        <f>'L.I. Vig.'!AU2353</f>
        <v>0</v>
      </c>
      <c r="AW317" s="160">
        <f>'L.I. Vig.'!AV2353</f>
        <v>0</v>
      </c>
      <c r="AX317" s="160">
        <f>'L.I. Vig.'!AW2353</f>
        <v>0</v>
      </c>
      <c r="AY317" s="160">
        <f>'L.I. Vig.'!AX2353</f>
        <v>0</v>
      </c>
      <c r="AZ317" s="160">
        <f>'L.I. Vig.'!AY2353</f>
        <v>0</v>
      </c>
      <c r="BA317" s="161">
        <f>'L.I. Vig.'!AZ2353</f>
        <v>0</v>
      </c>
      <c r="BB317" s="160">
        <f>'L.I. Vig.'!BA2353</f>
        <v>0</v>
      </c>
      <c r="BC317" s="160">
        <f>'L.I. Vig.'!BB2353</f>
        <v>0</v>
      </c>
      <c r="BD317" s="160">
        <f>'L.I. Vig.'!BC2353</f>
        <v>0</v>
      </c>
      <c r="BE317" s="160">
        <f>'L.I. Vig.'!BD2353</f>
        <v>0</v>
      </c>
      <c r="BF317" s="160">
        <f>'L.I. Vig.'!BE2353</f>
        <v>0</v>
      </c>
      <c r="BG317" s="160">
        <f>'L.I. Vig.'!BF2353</f>
        <v>0</v>
      </c>
      <c r="BH317" s="160">
        <f>'L.I. Vig.'!BG2353</f>
        <v>0</v>
      </c>
      <c r="BI317" s="160">
        <f>'L.I. Vig.'!BH2353</f>
        <v>0</v>
      </c>
      <c r="BJ317" s="160">
        <f>'L.I. Vig.'!BI2353</f>
        <v>0</v>
      </c>
      <c r="BK317" s="161">
        <f>'L.I. Vig.'!BJ2353</f>
        <v>0</v>
      </c>
    </row>
    <row r="318" spans="1:63" hidden="1" outlineLevel="1" x14ac:dyDescent="0.25">
      <c r="A318" s="157" t="s">
        <v>167</v>
      </c>
      <c r="B318" s="158">
        <v>43</v>
      </c>
      <c r="C318" s="159">
        <f>'L.I. Vig.'!B2412</f>
        <v>0</v>
      </c>
      <c r="D318" s="160">
        <f>'L.I. Vig.'!C2412</f>
        <v>0</v>
      </c>
      <c r="E318" s="160">
        <f>'L.I. Vig.'!D2412</f>
        <v>0</v>
      </c>
      <c r="F318" s="160">
        <f>'L.I. Vig.'!E2412</f>
        <v>0</v>
      </c>
      <c r="G318" s="160">
        <f>'L.I. Vig.'!F2412</f>
        <v>0</v>
      </c>
      <c r="H318" s="160">
        <f>'L.I. Vig.'!G2412</f>
        <v>0</v>
      </c>
      <c r="I318" s="160">
        <f>'L.I. Vig.'!H2412</f>
        <v>0</v>
      </c>
      <c r="J318" s="160">
        <f>'L.I. Vig.'!I2412</f>
        <v>0</v>
      </c>
      <c r="K318" s="160">
        <f>'L.I. Vig.'!J2412</f>
        <v>0</v>
      </c>
      <c r="L318" s="160">
        <f>'L.I. Vig.'!K2412</f>
        <v>0</v>
      </c>
      <c r="M318" s="161">
        <f>'L.I. Vig.'!L2412</f>
        <v>0</v>
      </c>
      <c r="N318" s="160">
        <f>'L.I. Vig.'!M2412</f>
        <v>0</v>
      </c>
      <c r="O318" s="160">
        <f>'L.I. Vig.'!N2412</f>
        <v>0</v>
      </c>
      <c r="P318" s="160">
        <f>'L.I. Vig.'!O2412</f>
        <v>0</v>
      </c>
      <c r="Q318" s="160">
        <f>'L.I. Vig.'!P2412</f>
        <v>0</v>
      </c>
      <c r="R318" s="160">
        <f>'L.I. Vig.'!Q2412</f>
        <v>0</v>
      </c>
      <c r="S318" s="160">
        <f>'L.I. Vig.'!R2412</f>
        <v>0</v>
      </c>
      <c r="T318" s="160">
        <f>'L.I. Vig.'!S2412</f>
        <v>0</v>
      </c>
      <c r="U318" s="160">
        <f>'L.I. Vig.'!T2412</f>
        <v>0</v>
      </c>
      <c r="V318" s="160">
        <f>'L.I. Vig.'!U2412</f>
        <v>0</v>
      </c>
      <c r="W318" s="161">
        <f>'L.I. Vig.'!V2412</f>
        <v>0</v>
      </c>
      <c r="X318" s="160">
        <f>'L.I. Vig.'!W2412</f>
        <v>0</v>
      </c>
      <c r="Y318" s="160">
        <f>'L.I. Vig.'!X2412</f>
        <v>0</v>
      </c>
      <c r="Z318" s="160">
        <f>'L.I. Vig.'!Y2412</f>
        <v>0</v>
      </c>
      <c r="AA318" s="160">
        <f>'L.I. Vig.'!Z2412</f>
        <v>0</v>
      </c>
      <c r="AB318" s="160">
        <f>'L.I. Vig.'!AA2412</f>
        <v>0</v>
      </c>
      <c r="AC318" s="160">
        <f>'L.I. Vig.'!AB2412</f>
        <v>0</v>
      </c>
      <c r="AD318" s="160">
        <f>'L.I. Vig.'!AC2412</f>
        <v>0</v>
      </c>
      <c r="AE318" s="160">
        <f>'L.I. Vig.'!AD2412</f>
        <v>0</v>
      </c>
      <c r="AF318" s="160">
        <f>'L.I. Vig.'!AE2412</f>
        <v>0</v>
      </c>
      <c r="AG318" s="161">
        <f>'L.I. Vig.'!AF2412</f>
        <v>0</v>
      </c>
      <c r="AH318" s="160" t="e">
        <f>'L.I. Vig.'!AG2412</f>
        <v>#DIV/0!</v>
      </c>
      <c r="AI318" s="160" t="e">
        <f>'L.I. Vig.'!AH2412</f>
        <v>#DIV/0!</v>
      </c>
      <c r="AJ318" s="160" t="e">
        <f>'L.I. Vig.'!AI2412</f>
        <v>#DIV/0!</v>
      </c>
      <c r="AK318" s="160" t="e">
        <f>'L.I. Vig.'!AJ2412</f>
        <v>#DIV/0!</v>
      </c>
      <c r="AL318" s="160" t="e">
        <f>'L.I. Vig.'!AK2412</f>
        <v>#DIV/0!</v>
      </c>
      <c r="AM318" s="160" t="e">
        <f>'L.I. Vig.'!AL2412</f>
        <v>#DIV/0!</v>
      </c>
      <c r="AN318" s="160" t="e">
        <f>'L.I. Vig.'!AM2412</f>
        <v>#DIV/0!</v>
      </c>
      <c r="AO318" s="160" t="e">
        <f>'L.I. Vig.'!AN2412</f>
        <v>#DIV/0!</v>
      </c>
      <c r="AP318" s="160" t="e">
        <f>'L.I. Vig.'!AO2412</f>
        <v>#DIV/0!</v>
      </c>
      <c r="AQ318" s="161" t="e">
        <f>'L.I. Vig.'!AP2412</f>
        <v>#DIV/0!</v>
      </c>
      <c r="AR318" s="160">
        <f>'L.I. Vig.'!AQ2412</f>
        <v>0</v>
      </c>
      <c r="AS318" s="160">
        <f>'L.I. Vig.'!AR2412</f>
        <v>0</v>
      </c>
      <c r="AT318" s="160">
        <f>'L.I. Vig.'!AS2412</f>
        <v>0</v>
      </c>
      <c r="AU318" s="160">
        <f>'L.I. Vig.'!AT2412</f>
        <v>0</v>
      </c>
      <c r="AV318" s="160">
        <f>'L.I. Vig.'!AU2412</f>
        <v>0</v>
      </c>
      <c r="AW318" s="160">
        <f>'L.I. Vig.'!AV2412</f>
        <v>0</v>
      </c>
      <c r="AX318" s="160">
        <f>'L.I. Vig.'!AW2412</f>
        <v>0</v>
      </c>
      <c r="AY318" s="160">
        <f>'L.I. Vig.'!AX2412</f>
        <v>0</v>
      </c>
      <c r="AZ318" s="160">
        <f>'L.I. Vig.'!AY2412</f>
        <v>0</v>
      </c>
      <c r="BA318" s="161">
        <f>'L.I. Vig.'!AZ2412</f>
        <v>0</v>
      </c>
      <c r="BB318" s="160">
        <f>'L.I. Vig.'!BA2412</f>
        <v>0</v>
      </c>
      <c r="BC318" s="160">
        <f>'L.I. Vig.'!BB2412</f>
        <v>0</v>
      </c>
      <c r="BD318" s="160">
        <f>'L.I. Vig.'!BC2412</f>
        <v>0</v>
      </c>
      <c r="BE318" s="160">
        <f>'L.I. Vig.'!BD2412</f>
        <v>0</v>
      </c>
      <c r="BF318" s="160">
        <f>'L.I. Vig.'!BE2412</f>
        <v>0</v>
      </c>
      <c r="BG318" s="160">
        <f>'L.I. Vig.'!BF2412</f>
        <v>0</v>
      </c>
      <c r="BH318" s="160">
        <f>'L.I. Vig.'!BG2412</f>
        <v>0</v>
      </c>
      <c r="BI318" s="160">
        <f>'L.I. Vig.'!BH2412</f>
        <v>0</v>
      </c>
      <c r="BJ318" s="160">
        <f>'L.I. Vig.'!BI2412</f>
        <v>0</v>
      </c>
      <c r="BK318" s="161">
        <f>'L.I. Vig.'!BJ2412</f>
        <v>0</v>
      </c>
    </row>
    <row r="319" spans="1:63" hidden="1" outlineLevel="1" x14ac:dyDescent="0.25">
      <c r="A319" s="157" t="s">
        <v>168</v>
      </c>
      <c r="B319" s="158">
        <v>43</v>
      </c>
      <c r="C319" s="162">
        <f>'L.I. Vig.'!B2471</f>
        <v>0</v>
      </c>
      <c r="D319" s="163">
        <f>'L.I. Vig.'!C2471</f>
        <v>0</v>
      </c>
      <c r="E319" s="163">
        <f>'L.I. Vig.'!D2471</f>
        <v>0</v>
      </c>
      <c r="F319" s="163">
        <f>'L.I. Vig.'!E2471</f>
        <v>0</v>
      </c>
      <c r="G319" s="163">
        <f>'L.I. Vig.'!F2471</f>
        <v>0</v>
      </c>
      <c r="H319" s="163">
        <f>'L.I. Vig.'!G2471</f>
        <v>0</v>
      </c>
      <c r="I319" s="163">
        <f>'L.I. Vig.'!H2471</f>
        <v>0</v>
      </c>
      <c r="J319" s="163">
        <f>'L.I. Vig.'!I2471</f>
        <v>0</v>
      </c>
      <c r="K319" s="163">
        <f>'L.I. Vig.'!J2471</f>
        <v>0</v>
      </c>
      <c r="L319" s="163">
        <f>'L.I. Vig.'!K2471</f>
        <v>0</v>
      </c>
      <c r="M319" s="164">
        <f>'L.I. Vig.'!L2471</f>
        <v>0</v>
      </c>
      <c r="N319" s="163">
        <f>'L.I. Vig.'!M2471</f>
        <v>0</v>
      </c>
      <c r="O319" s="163">
        <f>'L.I. Vig.'!N2471</f>
        <v>0</v>
      </c>
      <c r="P319" s="163">
        <f>'L.I. Vig.'!O2471</f>
        <v>0</v>
      </c>
      <c r="Q319" s="163">
        <f>'L.I. Vig.'!P2471</f>
        <v>0</v>
      </c>
      <c r="R319" s="163">
        <f>'L.I. Vig.'!Q2471</f>
        <v>0</v>
      </c>
      <c r="S319" s="163">
        <f>'L.I. Vig.'!R2471</f>
        <v>0</v>
      </c>
      <c r="T319" s="163">
        <f>'L.I. Vig.'!S2471</f>
        <v>0</v>
      </c>
      <c r="U319" s="163">
        <f>'L.I. Vig.'!T2471</f>
        <v>0</v>
      </c>
      <c r="V319" s="163">
        <f>'L.I. Vig.'!U2471</f>
        <v>0</v>
      </c>
      <c r="W319" s="164">
        <f>'L.I. Vig.'!V2471</f>
        <v>0</v>
      </c>
      <c r="X319" s="163">
        <f>'L.I. Vig.'!W2471</f>
        <v>0</v>
      </c>
      <c r="Y319" s="163">
        <f>'L.I. Vig.'!X2471</f>
        <v>0</v>
      </c>
      <c r="Z319" s="163">
        <f>'L.I. Vig.'!Y2471</f>
        <v>0</v>
      </c>
      <c r="AA319" s="163">
        <f>'L.I. Vig.'!Z2471</f>
        <v>0</v>
      </c>
      <c r="AB319" s="163">
        <f>'L.I. Vig.'!AA2471</f>
        <v>0</v>
      </c>
      <c r="AC319" s="163">
        <f>'L.I. Vig.'!AB2471</f>
        <v>0</v>
      </c>
      <c r="AD319" s="163">
        <f>'L.I. Vig.'!AC2471</f>
        <v>0</v>
      </c>
      <c r="AE319" s="163">
        <f>'L.I. Vig.'!AD2471</f>
        <v>0</v>
      </c>
      <c r="AF319" s="163">
        <f>'L.I. Vig.'!AE2471</f>
        <v>0</v>
      </c>
      <c r="AG319" s="164">
        <f>'L.I. Vig.'!AF2471</f>
        <v>0</v>
      </c>
      <c r="AH319" s="163" t="e">
        <f>'L.I. Vig.'!AG2471</f>
        <v>#DIV/0!</v>
      </c>
      <c r="AI319" s="163" t="e">
        <f>'L.I. Vig.'!AH2471</f>
        <v>#DIV/0!</v>
      </c>
      <c r="AJ319" s="163" t="e">
        <f>'L.I. Vig.'!AI2471</f>
        <v>#DIV/0!</v>
      </c>
      <c r="AK319" s="163" t="e">
        <f>'L.I. Vig.'!AJ2471</f>
        <v>#DIV/0!</v>
      </c>
      <c r="AL319" s="163" t="e">
        <f>'L.I. Vig.'!AK2471</f>
        <v>#DIV/0!</v>
      </c>
      <c r="AM319" s="163" t="e">
        <f>'L.I. Vig.'!AL2471</f>
        <v>#DIV/0!</v>
      </c>
      <c r="AN319" s="163" t="e">
        <f>'L.I. Vig.'!AM2471</f>
        <v>#DIV/0!</v>
      </c>
      <c r="AO319" s="163" t="e">
        <f>'L.I. Vig.'!AN2471</f>
        <v>#DIV/0!</v>
      </c>
      <c r="AP319" s="163" t="e">
        <f>'L.I. Vig.'!AO2471</f>
        <v>#DIV/0!</v>
      </c>
      <c r="AQ319" s="164" t="e">
        <f>'L.I. Vig.'!AP2471</f>
        <v>#DIV/0!</v>
      </c>
      <c r="AR319" s="163">
        <f>'L.I. Vig.'!AQ2471</f>
        <v>0</v>
      </c>
      <c r="AS319" s="163">
        <f>'L.I. Vig.'!AR2471</f>
        <v>0</v>
      </c>
      <c r="AT319" s="163">
        <f>'L.I. Vig.'!AS2471</f>
        <v>0</v>
      </c>
      <c r="AU319" s="163">
        <f>'L.I. Vig.'!AT2471</f>
        <v>0</v>
      </c>
      <c r="AV319" s="163">
        <f>'L.I. Vig.'!AU2471</f>
        <v>0</v>
      </c>
      <c r="AW319" s="163">
        <f>'L.I. Vig.'!AV2471</f>
        <v>0</v>
      </c>
      <c r="AX319" s="163">
        <f>'L.I. Vig.'!AW2471</f>
        <v>0</v>
      </c>
      <c r="AY319" s="163">
        <f>'L.I. Vig.'!AX2471</f>
        <v>0</v>
      </c>
      <c r="AZ319" s="163">
        <f>'L.I. Vig.'!AY2471</f>
        <v>0</v>
      </c>
      <c r="BA319" s="164">
        <f>'L.I. Vig.'!AZ2471</f>
        <v>0</v>
      </c>
      <c r="BB319" s="163">
        <f>'L.I. Vig.'!BA2471</f>
        <v>0</v>
      </c>
      <c r="BC319" s="163">
        <f>'L.I. Vig.'!BB2471</f>
        <v>0</v>
      </c>
      <c r="BD319" s="163">
        <f>'L.I. Vig.'!BC2471</f>
        <v>0</v>
      </c>
      <c r="BE319" s="163">
        <f>'L.I. Vig.'!BD2471</f>
        <v>0</v>
      </c>
      <c r="BF319" s="163">
        <f>'L.I. Vig.'!BE2471</f>
        <v>0</v>
      </c>
      <c r="BG319" s="163">
        <f>'L.I. Vig.'!BF2471</f>
        <v>0</v>
      </c>
      <c r="BH319" s="163">
        <f>'L.I. Vig.'!BG2471</f>
        <v>0</v>
      </c>
      <c r="BI319" s="163">
        <f>'L.I. Vig.'!BH2471</f>
        <v>0</v>
      </c>
      <c r="BJ319" s="163">
        <f>'L.I. Vig.'!BI2471</f>
        <v>0</v>
      </c>
      <c r="BK319" s="164">
        <f>'L.I. Vig.'!BJ2471</f>
        <v>0</v>
      </c>
    </row>
    <row r="320" spans="1:63" hidden="1" outlineLevel="1" x14ac:dyDescent="0.25">
      <c r="A320" s="157" t="s">
        <v>169</v>
      </c>
      <c r="B320" s="158">
        <v>43</v>
      </c>
      <c r="C320" s="159">
        <f>'L.I. Vig.'!B2532</f>
        <v>0</v>
      </c>
      <c r="D320" s="160">
        <f>'L.I. Vig.'!C2532</f>
        <v>0</v>
      </c>
      <c r="E320" s="160">
        <f>'L.I. Vig.'!D2532</f>
        <v>0</v>
      </c>
      <c r="F320" s="160">
        <f>'L.I. Vig.'!E2532</f>
        <v>0</v>
      </c>
      <c r="G320" s="160">
        <f>'L.I. Vig.'!F2532</f>
        <v>0</v>
      </c>
      <c r="H320" s="160">
        <f>'L.I. Vig.'!G2532</f>
        <v>0</v>
      </c>
      <c r="I320" s="160">
        <f>'L.I. Vig.'!H2532</f>
        <v>0</v>
      </c>
      <c r="J320" s="160">
        <f>'L.I. Vig.'!I2532</f>
        <v>0</v>
      </c>
      <c r="K320" s="160">
        <f>'L.I. Vig.'!J2532</f>
        <v>0</v>
      </c>
      <c r="L320" s="160">
        <f>'L.I. Vig.'!K2532</f>
        <v>0</v>
      </c>
      <c r="M320" s="161">
        <f>'L.I. Vig.'!L2532</f>
        <v>0</v>
      </c>
      <c r="N320" s="160">
        <f>'L.I. Vig.'!M2532</f>
        <v>0</v>
      </c>
      <c r="O320" s="160">
        <f>'L.I. Vig.'!N2532</f>
        <v>0</v>
      </c>
      <c r="P320" s="160">
        <f>'L.I. Vig.'!O2532</f>
        <v>0</v>
      </c>
      <c r="Q320" s="160">
        <f>'L.I. Vig.'!P2532</f>
        <v>0</v>
      </c>
      <c r="R320" s="160">
        <f>'L.I. Vig.'!Q2532</f>
        <v>0</v>
      </c>
      <c r="S320" s="160">
        <f>'L.I. Vig.'!R2532</f>
        <v>0</v>
      </c>
      <c r="T320" s="160">
        <f>'L.I. Vig.'!S2532</f>
        <v>0</v>
      </c>
      <c r="U320" s="160">
        <f>'L.I. Vig.'!T2532</f>
        <v>0</v>
      </c>
      <c r="V320" s="160">
        <f>'L.I. Vig.'!U2532</f>
        <v>0</v>
      </c>
      <c r="W320" s="161">
        <f>'L.I. Vig.'!V2532</f>
        <v>0</v>
      </c>
      <c r="X320" s="160">
        <f>'L.I. Vig.'!W2532</f>
        <v>0</v>
      </c>
      <c r="Y320" s="160">
        <f>'L.I. Vig.'!X2532</f>
        <v>0</v>
      </c>
      <c r="Z320" s="160">
        <f>'L.I. Vig.'!Y2532</f>
        <v>0</v>
      </c>
      <c r="AA320" s="160">
        <f>'L.I. Vig.'!Z2532</f>
        <v>0</v>
      </c>
      <c r="AB320" s="160">
        <f>'L.I. Vig.'!AA2532</f>
        <v>0</v>
      </c>
      <c r="AC320" s="160">
        <f>'L.I. Vig.'!AB2532</f>
        <v>0</v>
      </c>
      <c r="AD320" s="160">
        <f>'L.I. Vig.'!AC2532</f>
        <v>0</v>
      </c>
      <c r="AE320" s="160">
        <f>'L.I. Vig.'!AD2532</f>
        <v>0</v>
      </c>
      <c r="AF320" s="160">
        <f>'L.I. Vig.'!AE2532</f>
        <v>0</v>
      </c>
      <c r="AG320" s="161">
        <f>'L.I. Vig.'!AF2532</f>
        <v>0</v>
      </c>
      <c r="AH320" s="160">
        <f>'L.I. Vig.'!AG2532</f>
        <v>0</v>
      </c>
      <c r="AI320" s="160">
        <f>'L.I. Vig.'!AH2532</f>
        <v>0</v>
      </c>
      <c r="AJ320" s="160">
        <f>'L.I. Vig.'!AI2532</f>
        <v>0</v>
      </c>
      <c r="AK320" s="160">
        <f>'L.I. Vig.'!AJ2532</f>
        <v>0</v>
      </c>
      <c r="AL320" s="160">
        <f>'L.I. Vig.'!AK2532</f>
        <v>0</v>
      </c>
      <c r="AM320" s="160">
        <f>'L.I. Vig.'!AL2532</f>
        <v>0</v>
      </c>
      <c r="AN320" s="160">
        <f>'L.I. Vig.'!AM2532</f>
        <v>0</v>
      </c>
      <c r="AO320" s="160">
        <f>'L.I. Vig.'!AN2532</f>
        <v>0</v>
      </c>
      <c r="AP320" s="160">
        <f>'L.I. Vig.'!AO2532</f>
        <v>0</v>
      </c>
      <c r="AQ320" s="161">
        <f>'L.I. Vig.'!AP2532</f>
        <v>0</v>
      </c>
      <c r="AR320" s="160" t="e">
        <f>'L.I. Vig.'!AQ2532</f>
        <v>#DIV/0!</v>
      </c>
      <c r="AS320" s="160" t="e">
        <f>'L.I. Vig.'!AR2532</f>
        <v>#DIV/0!</v>
      </c>
      <c r="AT320" s="160" t="e">
        <f>'L.I. Vig.'!AS2532</f>
        <v>#DIV/0!</v>
      </c>
      <c r="AU320" s="160" t="e">
        <f>'L.I. Vig.'!AT2532</f>
        <v>#DIV/0!</v>
      </c>
      <c r="AV320" s="160" t="e">
        <f>'L.I. Vig.'!AU2532</f>
        <v>#DIV/0!</v>
      </c>
      <c r="AW320" s="160" t="e">
        <f>'L.I. Vig.'!AV2532</f>
        <v>#DIV/0!</v>
      </c>
      <c r="AX320" s="160" t="e">
        <f>'L.I. Vig.'!AW2532</f>
        <v>#DIV/0!</v>
      </c>
      <c r="AY320" s="160" t="e">
        <f>'L.I. Vig.'!AX2532</f>
        <v>#DIV/0!</v>
      </c>
      <c r="AZ320" s="160" t="e">
        <f>'L.I. Vig.'!AY2532</f>
        <v>#DIV/0!</v>
      </c>
      <c r="BA320" s="161" t="e">
        <f>'L.I. Vig.'!AZ2532</f>
        <v>#DIV/0!</v>
      </c>
      <c r="BB320" s="160">
        <f>'L.I. Vig.'!BA2532</f>
        <v>0</v>
      </c>
      <c r="BC320" s="160">
        <f>'L.I. Vig.'!BB2532</f>
        <v>0</v>
      </c>
      <c r="BD320" s="160">
        <f>'L.I. Vig.'!BC2532</f>
        <v>0</v>
      </c>
      <c r="BE320" s="160">
        <f>'L.I. Vig.'!BD2532</f>
        <v>0</v>
      </c>
      <c r="BF320" s="160">
        <f>'L.I. Vig.'!BE2532</f>
        <v>0</v>
      </c>
      <c r="BG320" s="160">
        <f>'L.I. Vig.'!BF2532</f>
        <v>0</v>
      </c>
      <c r="BH320" s="160">
        <f>'L.I. Vig.'!BG2532</f>
        <v>0</v>
      </c>
      <c r="BI320" s="160">
        <f>'L.I. Vig.'!BH2532</f>
        <v>0</v>
      </c>
      <c r="BJ320" s="160">
        <f>'L.I. Vig.'!BI2532</f>
        <v>0</v>
      </c>
      <c r="BK320" s="161">
        <f>'L.I. Vig.'!BJ2532</f>
        <v>0</v>
      </c>
    </row>
    <row r="321" spans="1:63" hidden="1" outlineLevel="1" x14ac:dyDescent="0.25">
      <c r="A321" s="157" t="s">
        <v>170</v>
      </c>
      <c r="B321" s="158">
        <v>43</v>
      </c>
      <c r="C321" s="159">
        <f>'L.I. Vig.'!B2591</f>
        <v>0</v>
      </c>
      <c r="D321" s="160">
        <f>'L.I. Vig.'!C2591</f>
        <v>0</v>
      </c>
      <c r="E321" s="160">
        <f>'L.I. Vig.'!D2591</f>
        <v>0</v>
      </c>
      <c r="F321" s="160">
        <f>'L.I. Vig.'!E2591</f>
        <v>0</v>
      </c>
      <c r="G321" s="160">
        <f>'L.I. Vig.'!F2591</f>
        <v>0</v>
      </c>
      <c r="H321" s="160">
        <f>'L.I. Vig.'!G2591</f>
        <v>0</v>
      </c>
      <c r="I321" s="160">
        <f>'L.I. Vig.'!H2591</f>
        <v>0</v>
      </c>
      <c r="J321" s="160">
        <f>'L.I. Vig.'!I2591</f>
        <v>0</v>
      </c>
      <c r="K321" s="160">
        <f>'L.I. Vig.'!J2591</f>
        <v>0</v>
      </c>
      <c r="L321" s="160">
        <f>'L.I. Vig.'!K2591</f>
        <v>0</v>
      </c>
      <c r="M321" s="161">
        <f>'L.I. Vig.'!L2591</f>
        <v>0</v>
      </c>
      <c r="N321" s="160">
        <f>'L.I. Vig.'!M2591</f>
        <v>0</v>
      </c>
      <c r="O321" s="160">
        <f>'L.I. Vig.'!N2591</f>
        <v>0</v>
      </c>
      <c r="P321" s="160">
        <f>'L.I. Vig.'!O2591</f>
        <v>0</v>
      </c>
      <c r="Q321" s="160">
        <f>'L.I. Vig.'!P2591</f>
        <v>0</v>
      </c>
      <c r="R321" s="160">
        <f>'L.I. Vig.'!Q2591</f>
        <v>0</v>
      </c>
      <c r="S321" s="160">
        <f>'L.I. Vig.'!R2591</f>
        <v>0</v>
      </c>
      <c r="T321" s="160">
        <f>'L.I. Vig.'!S2591</f>
        <v>0</v>
      </c>
      <c r="U321" s="160">
        <f>'L.I. Vig.'!T2591</f>
        <v>0</v>
      </c>
      <c r="V321" s="160">
        <f>'L.I. Vig.'!U2591</f>
        <v>0</v>
      </c>
      <c r="W321" s="161">
        <f>'L.I. Vig.'!V2591</f>
        <v>0</v>
      </c>
      <c r="X321" s="160">
        <f>'L.I. Vig.'!W2591</f>
        <v>0</v>
      </c>
      <c r="Y321" s="160">
        <f>'L.I. Vig.'!X2591</f>
        <v>0</v>
      </c>
      <c r="Z321" s="160">
        <f>'L.I. Vig.'!Y2591</f>
        <v>0</v>
      </c>
      <c r="AA321" s="160">
        <f>'L.I. Vig.'!Z2591</f>
        <v>0</v>
      </c>
      <c r="AB321" s="160">
        <f>'L.I. Vig.'!AA2591</f>
        <v>0</v>
      </c>
      <c r="AC321" s="160">
        <f>'L.I. Vig.'!AB2591</f>
        <v>0</v>
      </c>
      <c r="AD321" s="160">
        <f>'L.I. Vig.'!AC2591</f>
        <v>0</v>
      </c>
      <c r="AE321" s="160">
        <f>'L.I. Vig.'!AD2591</f>
        <v>0</v>
      </c>
      <c r="AF321" s="160">
        <f>'L.I. Vig.'!AE2591</f>
        <v>0</v>
      </c>
      <c r="AG321" s="161">
        <f>'L.I. Vig.'!AF2591</f>
        <v>0</v>
      </c>
      <c r="AH321" s="160">
        <f>'L.I. Vig.'!AG2591</f>
        <v>0</v>
      </c>
      <c r="AI321" s="160">
        <f>'L.I. Vig.'!AH2591</f>
        <v>0</v>
      </c>
      <c r="AJ321" s="160">
        <f>'L.I. Vig.'!AI2591</f>
        <v>0</v>
      </c>
      <c r="AK321" s="160">
        <f>'L.I. Vig.'!AJ2591</f>
        <v>0</v>
      </c>
      <c r="AL321" s="160">
        <f>'L.I. Vig.'!AK2591</f>
        <v>0</v>
      </c>
      <c r="AM321" s="160">
        <f>'L.I. Vig.'!AL2591</f>
        <v>0</v>
      </c>
      <c r="AN321" s="160">
        <f>'L.I. Vig.'!AM2591</f>
        <v>0</v>
      </c>
      <c r="AO321" s="160">
        <f>'L.I. Vig.'!AN2591</f>
        <v>0</v>
      </c>
      <c r="AP321" s="160">
        <f>'L.I. Vig.'!AO2591</f>
        <v>0</v>
      </c>
      <c r="AQ321" s="161">
        <f>'L.I. Vig.'!AP2591</f>
        <v>0</v>
      </c>
      <c r="AR321" s="160" t="e">
        <f>'L.I. Vig.'!AQ2591</f>
        <v>#DIV/0!</v>
      </c>
      <c r="AS321" s="160" t="e">
        <f>'L.I. Vig.'!AR2591</f>
        <v>#DIV/0!</v>
      </c>
      <c r="AT321" s="160" t="e">
        <f>'L.I. Vig.'!AS2591</f>
        <v>#DIV/0!</v>
      </c>
      <c r="AU321" s="160" t="e">
        <f>'L.I. Vig.'!AT2591</f>
        <v>#DIV/0!</v>
      </c>
      <c r="AV321" s="160" t="e">
        <f>'L.I. Vig.'!AU2591</f>
        <v>#DIV/0!</v>
      </c>
      <c r="AW321" s="160" t="e">
        <f>'L.I. Vig.'!AV2591</f>
        <v>#DIV/0!</v>
      </c>
      <c r="AX321" s="160" t="e">
        <f>'L.I. Vig.'!AW2591</f>
        <v>#DIV/0!</v>
      </c>
      <c r="AY321" s="160" t="e">
        <f>'L.I. Vig.'!AX2591</f>
        <v>#DIV/0!</v>
      </c>
      <c r="AZ321" s="160" t="e">
        <f>'L.I. Vig.'!AY2591</f>
        <v>#DIV/0!</v>
      </c>
      <c r="BA321" s="161" t="e">
        <f>'L.I. Vig.'!AZ2591</f>
        <v>#DIV/0!</v>
      </c>
      <c r="BB321" s="160">
        <f>'L.I. Vig.'!BA2591</f>
        <v>0</v>
      </c>
      <c r="BC321" s="160">
        <f>'L.I. Vig.'!BB2591</f>
        <v>0</v>
      </c>
      <c r="BD321" s="160">
        <f>'L.I. Vig.'!BC2591</f>
        <v>0</v>
      </c>
      <c r="BE321" s="160">
        <f>'L.I. Vig.'!BD2591</f>
        <v>0</v>
      </c>
      <c r="BF321" s="160">
        <f>'L.I. Vig.'!BE2591</f>
        <v>0</v>
      </c>
      <c r="BG321" s="160">
        <f>'L.I. Vig.'!BF2591</f>
        <v>0</v>
      </c>
      <c r="BH321" s="160">
        <f>'L.I. Vig.'!BG2591</f>
        <v>0</v>
      </c>
      <c r="BI321" s="160">
        <f>'L.I. Vig.'!BH2591</f>
        <v>0</v>
      </c>
      <c r="BJ321" s="160">
        <f>'L.I. Vig.'!BI2591</f>
        <v>0</v>
      </c>
      <c r="BK321" s="161">
        <f>'L.I. Vig.'!BJ2591</f>
        <v>0</v>
      </c>
    </row>
    <row r="322" spans="1:63" hidden="1" outlineLevel="1" x14ac:dyDescent="0.25">
      <c r="A322" s="157" t="s">
        <v>171</v>
      </c>
      <c r="B322" s="158">
        <v>43</v>
      </c>
      <c r="C322" s="159">
        <f>'L.I. Vig.'!B2650</f>
        <v>0</v>
      </c>
      <c r="D322" s="160">
        <f>'L.I. Vig.'!C2650</f>
        <v>0</v>
      </c>
      <c r="E322" s="160">
        <f>'L.I. Vig.'!D2650</f>
        <v>0</v>
      </c>
      <c r="F322" s="160">
        <f>'L.I. Vig.'!E2650</f>
        <v>0</v>
      </c>
      <c r="G322" s="160">
        <f>'L.I. Vig.'!F2650</f>
        <v>0</v>
      </c>
      <c r="H322" s="160">
        <f>'L.I. Vig.'!G2650</f>
        <v>0</v>
      </c>
      <c r="I322" s="160">
        <f>'L.I. Vig.'!H2650</f>
        <v>0</v>
      </c>
      <c r="J322" s="160">
        <f>'L.I. Vig.'!I2650</f>
        <v>0</v>
      </c>
      <c r="K322" s="160">
        <f>'L.I. Vig.'!J2650</f>
        <v>0</v>
      </c>
      <c r="L322" s="160">
        <f>'L.I. Vig.'!K2650</f>
        <v>0</v>
      </c>
      <c r="M322" s="161">
        <f>'L.I. Vig.'!L2650</f>
        <v>0</v>
      </c>
      <c r="N322" s="160">
        <f>'L.I. Vig.'!M2650</f>
        <v>0</v>
      </c>
      <c r="O322" s="160">
        <f>'L.I. Vig.'!N2650</f>
        <v>0</v>
      </c>
      <c r="P322" s="160">
        <f>'L.I. Vig.'!O2650</f>
        <v>0</v>
      </c>
      <c r="Q322" s="160">
        <f>'L.I. Vig.'!P2650</f>
        <v>0</v>
      </c>
      <c r="R322" s="160">
        <f>'L.I. Vig.'!Q2650</f>
        <v>0</v>
      </c>
      <c r="S322" s="160">
        <f>'L.I. Vig.'!R2650</f>
        <v>0</v>
      </c>
      <c r="T322" s="160">
        <f>'L.I. Vig.'!S2650</f>
        <v>0</v>
      </c>
      <c r="U322" s="160">
        <f>'L.I. Vig.'!T2650</f>
        <v>0</v>
      </c>
      <c r="V322" s="160">
        <f>'L.I. Vig.'!U2650</f>
        <v>0</v>
      </c>
      <c r="W322" s="161">
        <f>'L.I. Vig.'!V2650</f>
        <v>0</v>
      </c>
      <c r="X322" s="160">
        <f>'L.I. Vig.'!W2650</f>
        <v>0</v>
      </c>
      <c r="Y322" s="160">
        <f>'L.I. Vig.'!X2650</f>
        <v>0</v>
      </c>
      <c r="Z322" s="160">
        <f>'L.I. Vig.'!Y2650</f>
        <v>0</v>
      </c>
      <c r="AA322" s="160">
        <f>'L.I. Vig.'!Z2650</f>
        <v>0</v>
      </c>
      <c r="AB322" s="160">
        <f>'L.I. Vig.'!AA2650</f>
        <v>0</v>
      </c>
      <c r="AC322" s="160">
        <f>'L.I. Vig.'!AB2650</f>
        <v>0</v>
      </c>
      <c r="AD322" s="160">
        <f>'L.I. Vig.'!AC2650</f>
        <v>0</v>
      </c>
      <c r="AE322" s="160">
        <f>'L.I. Vig.'!AD2650</f>
        <v>0</v>
      </c>
      <c r="AF322" s="160">
        <f>'L.I. Vig.'!AE2650</f>
        <v>0</v>
      </c>
      <c r="AG322" s="161">
        <f>'L.I. Vig.'!AF2650</f>
        <v>0</v>
      </c>
      <c r="AH322" s="160">
        <f>'L.I. Vig.'!AG2650</f>
        <v>0</v>
      </c>
      <c r="AI322" s="160">
        <f>'L.I. Vig.'!AH2650</f>
        <v>0</v>
      </c>
      <c r="AJ322" s="160">
        <f>'L.I. Vig.'!AI2650</f>
        <v>0</v>
      </c>
      <c r="AK322" s="160">
        <f>'L.I. Vig.'!AJ2650</f>
        <v>0</v>
      </c>
      <c r="AL322" s="160">
        <f>'L.I. Vig.'!AK2650</f>
        <v>0</v>
      </c>
      <c r="AM322" s="160">
        <f>'L.I. Vig.'!AL2650</f>
        <v>0</v>
      </c>
      <c r="AN322" s="160">
        <f>'L.I. Vig.'!AM2650</f>
        <v>0</v>
      </c>
      <c r="AO322" s="160">
        <f>'L.I. Vig.'!AN2650</f>
        <v>0</v>
      </c>
      <c r="AP322" s="160">
        <f>'L.I. Vig.'!AO2650</f>
        <v>0</v>
      </c>
      <c r="AQ322" s="161">
        <f>'L.I. Vig.'!AP2650</f>
        <v>0</v>
      </c>
      <c r="AR322" s="160" t="e">
        <f>'L.I. Vig.'!AQ2650</f>
        <v>#DIV/0!</v>
      </c>
      <c r="AS322" s="160" t="e">
        <f>'L.I. Vig.'!AR2650</f>
        <v>#DIV/0!</v>
      </c>
      <c r="AT322" s="160" t="e">
        <f>'L.I. Vig.'!AS2650</f>
        <v>#DIV/0!</v>
      </c>
      <c r="AU322" s="160" t="e">
        <f>'L.I. Vig.'!AT2650</f>
        <v>#DIV/0!</v>
      </c>
      <c r="AV322" s="160" t="e">
        <f>'L.I. Vig.'!AU2650</f>
        <v>#DIV/0!</v>
      </c>
      <c r="AW322" s="160" t="e">
        <f>'L.I. Vig.'!AV2650</f>
        <v>#DIV/0!</v>
      </c>
      <c r="AX322" s="160" t="e">
        <f>'L.I. Vig.'!AW2650</f>
        <v>#DIV/0!</v>
      </c>
      <c r="AY322" s="160" t="e">
        <f>'L.I. Vig.'!AX2650</f>
        <v>#DIV/0!</v>
      </c>
      <c r="AZ322" s="160" t="e">
        <f>'L.I. Vig.'!AY2650</f>
        <v>#DIV/0!</v>
      </c>
      <c r="BA322" s="161" t="e">
        <f>'L.I. Vig.'!AZ2650</f>
        <v>#DIV/0!</v>
      </c>
      <c r="BB322" s="160">
        <f>'L.I. Vig.'!BA2650</f>
        <v>0</v>
      </c>
      <c r="BC322" s="160">
        <f>'L.I. Vig.'!BB2650</f>
        <v>0</v>
      </c>
      <c r="BD322" s="160">
        <f>'L.I. Vig.'!BC2650</f>
        <v>0</v>
      </c>
      <c r="BE322" s="160">
        <f>'L.I. Vig.'!BD2650</f>
        <v>0</v>
      </c>
      <c r="BF322" s="160">
        <f>'L.I. Vig.'!BE2650</f>
        <v>0</v>
      </c>
      <c r="BG322" s="160">
        <f>'L.I. Vig.'!BF2650</f>
        <v>0</v>
      </c>
      <c r="BH322" s="160">
        <f>'L.I. Vig.'!BG2650</f>
        <v>0</v>
      </c>
      <c r="BI322" s="160">
        <f>'L.I. Vig.'!BH2650</f>
        <v>0</v>
      </c>
      <c r="BJ322" s="160">
        <f>'L.I. Vig.'!BI2650</f>
        <v>0</v>
      </c>
      <c r="BK322" s="161">
        <f>'L.I. Vig.'!BJ2650</f>
        <v>0</v>
      </c>
    </row>
    <row r="323" spans="1:63" hidden="1" outlineLevel="1" x14ac:dyDescent="0.25">
      <c r="A323" s="157" t="s">
        <v>172</v>
      </c>
      <c r="B323" s="158">
        <v>43</v>
      </c>
      <c r="C323" s="159">
        <f>'L.I. Vig.'!B2709</f>
        <v>0</v>
      </c>
      <c r="D323" s="160">
        <f>'L.I. Vig.'!C2709</f>
        <v>0</v>
      </c>
      <c r="E323" s="160">
        <f>'L.I. Vig.'!D2709</f>
        <v>0</v>
      </c>
      <c r="F323" s="160">
        <f>'L.I. Vig.'!E2709</f>
        <v>0</v>
      </c>
      <c r="G323" s="160">
        <f>'L.I. Vig.'!F2709</f>
        <v>0</v>
      </c>
      <c r="H323" s="160">
        <f>'L.I. Vig.'!G2709</f>
        <v>0</v>
      </c>
      <c r="I323" s="160">
        <f>'L.I. Vig.'!H2709</f>
        <v>0</v>
      </c>
      <c r="J323" s="160">
        <f>'L.I. Vig.'!I2709</f>
        <v>0</v>
      </c>
      <c r="K323" s="160">
        <f>'L.I. Vig.'!J2709</f>
        <v>0</v>
      </c>
      <c r="L323" s="160">
        <f>'L.I. Vig.'!K2709</f>
        <v>0</v>
      </c>
      <c r="M323" s="161">
        <f>'L.I. Vig.'!L2709</f>
        <v>0</v>
      </c>
      <c r="N323" s="160">
        <f>'L.I. Vig.'!M2709</f>
        <v>0</v>
      </c>
      <c r="O323" s="160">
        <f>'L.I. Vig.'!N2709</f>
        <v>0</v>
      </c>
      <c r="P323" s="160">
        <f>'L.I. Vig.'!O2709</f>
        <v>0</v>
      </c>
      <c r="Q323" s="160">
        <f>'L.I. Vig.'!P2709</f>
        <v>0</v>
      </c>
      <c r="R323" s="160">
        <f>'L.I. Vig.'!Q2709</f>
        <v>0</v>
      </c>
      <c r="S323" s="160">
        <f>'L.I. Vig.'!R2709</f>
        <v>0</v>
      </c>
      <c r="T323" s="160">
        <f>'L.I. Vig.'!S2709</f>
        <v>0</v>
      </c>
      <c r="U323" s="160">
        <f>'L.I. Vig.'!T2709</f>
        <v>0</v>
      </c>
      <c r="V323" s="160">
        <f>'L.I. Vig.'!U2709</f>
        <v>0</v>
      </c>
      <c r="W323" s="161">
        <f>'L.I. Vig.'!V2709</f>
        <v>0</v>
      </c>
      <c r="X323" s="160">
        <f>'L.I. Vig.'!W2709</f>
        <v>0</v>
      </c>
      <c r="Y323" s="160">
        <f>'L.I. Vig.'!X2709</f>
        <v>0</v>
      </c>
      <c r="Z323" s="160">
        <f>'L.I. Vig.'!Y2709</f>
        <v>0</v>
      </c>
      <c r="AA323" s="160">
        <f>'L.I. Vig.'!Z2709</f>
        <v>0</v>
      </c>
      <c r="AB323" s="160">
        <f>'L.I. Vig.'!AA2709</f>
        <v>0</v>
      </c>
      <c r="AC323" s="160">
        <f>'L.I. Vig.'!AB2709</f>
        <v>0</v>
      </c>
      <c r="AD323" s="160">
        <f>'L.I. Vig.'!AC2709</f>
        <v>0</v>
      </c>
      <c r="AE323" s="160">
        <f>'L.I. Vig.'!AD2709</f>
        <v>0</v>
      </c>
      <c r="AF323" s="160">
        <f>'L.I. Vig.'!AE2709</f>
        <v>0</v>
      </c>
      <c r="AG323" s="161">
        <f>'L.I. Vig.'!AF2709</f>
        <v>0</v>
      </c>
      <c r="AH323" s="160">
        <f>'L.I. Vig.'!AG2709</f>
        <v>0</v>
      </c>
      <c r="AI323" s="160">
        <f>'L.I. Vig.'!AH2709</f>
        <v>0</v>
      </c>
      <c r="AJ323" s="160">
        <f>'L.I. Vig.'!AI2709</f>
        <v>0</v>
      </c>
      <c r="AK323" s="160">
        <f>'L.I. Vig.'!AJ2709</f>
        <v>0</v>
      </c>
      <c r="AL323" s="160">
        <f>'L.I. Vig.'!AK2709</f>
        <v>0</v>
      </c>
      <c r="AM323" s="160">
        <f>'L.I. Vig.'!AL2709</f>
        <v>0</v>
      </c>
      <c r="AN323" s="160">
        <f>'L.I. Vig.'!AM2709</f>
        <v>0</v>
      </c>
      <c r="AO323" s="160">
        <f>'L.I. Vig.'!AN2709</f>
        <v>0</v>
      </c>
      <c r="AP323" s="160">
        <f>'L.I. Vig.'!AO2709</f>
        <v>0</v>
      </c>
      <c r="AQ323" s="161">
        <f>'L.I. Vig.'!AP2709</f>
        <v>0</v>
      </c>
      <c r="AR323" s="160" t="e">
        <f>'L.I. Vig.'!AQ2709</f>
        <v>#DIV/0!</v>
      </c>
      <c r="AS323" s="160" t="e">
        <f>'L.I. Vig.'!AR2709</f>
        <v>#DIV/0!</v>
      </c>
      <c r="AT323" s="160" t="e">
        <f>'L.I. Vig.'!AS2709</f>
        <v>#DIV/0!</v>
      </c>
      <c r="AU323" s="160" t="e">
        <f>'L.I. Vig.'!AT2709</f>
        <v>#DIV/0!</v>
      </c>
      <c r="AV323" s="160" t="e">
        <f>'L.I. Vig.'!AU2709</f>
        <v>#DIV/0!</v>
      </c>
      <c r="AW323" s="160" t="e">
        <f>'L.I. Vig.'!AV2709</f>
        <v>#DIV/0!</v>
      </c>
      <c r="AX323" s="160" t="e">
        <f>'L.I. Vig.'!AW2709</f>
        <v>#DIV/0!</v>
      </c>
      <c r="AY323" s="160" t="e">
        <f>'L.I. Vig.'!AX2709</f>
        <v>#DIV/0!</v>
      </c>
      <c r="AZ323" s="160" t="e">
        <f>'L.I. Vig.'!AY2709</f>
        <v>#DIV/0!</v>
      </c>
      <c r="BA323" s="161" t="e">
        <f>'L.I. Vig.'!AZ2709</f>
        <v>#DIV/0!</v>
      </c>
      <c r="BB323" s="160">
        <f>'L.I. Vig.'!BA2709</f>
        <v>0</v>
      </c>
      <c r="BC323" s="160">
        <f>'L.I. Vig.'!BB2709</f>
        <v>0</v>
      </c>
      <c r="BD323" s="160">
        <f>'L.I. Vig.'!BC2709</f>
        <v>0</v>
      </c>
      <c r="BE323" s="160">
        <f>'L.I. Vig.'!BD2709</f>
        <v>0</v>
      </c>
      <c r="BF323" s="160">
        <f>'L.I. Vig.'!BE2709</f>
        <v>0</v>
      </c>
      <c r="BG323" s="160">
        <f>'L.I. Vig.'!BF2709</f>
        <v>0</v>
      </c>
      <c r="BH323" s="160">
        <f>'L.I. Vig.'!BG2709</f>
        <v>0</v>
      </c>
      <c r="BI323" s="160">
        <f>'L.I. Vig.'!BH2709</f>
        <v>0</v>
      </c>
      <c r="BJ323" s="160">
        <f>'L.I. Vig.'!BI2709</f>
        <v>0</v>
      </c>
      <c r="BK323" s="161">
        <f>'L.I. Vig.'!BJ2709</f>
        <v>0</v>
      </c>
    </row>
    <row r="324" spans="1:63" hidden="1" outlineLevel="1" x14ac:dyDescent="0.25">
      <c r="A324" s="157" t="s">
        <v>173</v>
      </c>
      <c r="B324" s="158">
        <v>43</v>
      </c>
      <c r="C324" s="159">
        <f>'L.I. Vig.'!B2768</f>
        <v>0</v>
      </c>
      <c r="D324" s="160">
        <f>'L.I. Vig.'!C2768</f>
        <v>0</v>
      </c>
      <c r="E324" s="160">
        <f>'L.I. Vig.'!D2768</f>
        <v>0</v>
      </c>
      <c r="F324" s="160">
        <f>'L.I. Vig.'!E2768</f>
        <v>0</v>
      </c>
      <c r="G324" s="160">
        <f>'L.I. Vig.'!F2768</f>
        <v>0</v>
      </c>
      <c r="H324" s="160">
        <f>'L.I. Vig.'!G2768</f>
        <v>0</v>
      </c>
      <c r="I324" s="160">
        <f>'L.I. Vig.'!H2768</f>
        <v>0</v>
      </c>
      <c r="J324" s="160">
        <f>'L.I. Vig.'!I2768</f>
        <v>0</v>
      </c>
      <c r="K324" s="160">
        <f>'L.I. Vig.'!J2768</f>
        <v>0</v>
      </c>
      <c r="L324" s="160">
        <f>'L.I. Vig.'!K2768</f>
        <v>0</v>
      </c>
      <c r="M324" s="161">
        <f>'L.I. Vig.'!L2768</f>
        <v>0</v>
      </c>
      <c r="N324" s="160">
        <f>'L.I. Vig.'!M2768</f>
        <v>0</v>
      </c>
      <c r="O324" s="160">
        <f>'L.I. Vig.'!N2768</f>
        <v>0</v>
      </c>
      <c r="P324" s="160">
        <f>'L.I. Vig.'!O2768</f>
        <v>0</v>
      </c>
      <c r="Q324" s="160">
        <f>'L.I. Vig.'!P2768</f>
        <v>0</v>
      </c>
      <c r="R324" s="160">
        <f>'L.I. Vig.'!Q2768</f>
        <v>0</v>
      </c>
      <c r="S324" s="160">
        <f>'L.I. Vig.'!R2768</f>
        <v>0</v>
      </c>
      <c r="T324" s="160">
        <f>'L.I. Vig.'!S2768</f>
        <v>0</v>
      </c>
      <c r="U324" s="160">
        <f>'L.I. Vig.'!T2768</f>
        <v>0</v>
      </c>
      <c r="V324" s="160">
        <f>'L.I. Vig.'!U2768</f>
        <v>0</v>
      </c>
      <c r="W324" s="161">
        <f>'L.I. Vig.'!V2768</f>
        <v>0</v>
      </c>
      <c r="X324" s="160">
        <f>'L.I. Vig.'!W2768</f>
        <v>0</v>
      </c>
      <c r="Y324" s="160">
        <f>'L.I. Vig.'!X2768</f>
        <v>0</v>
      </c>
      <c r="Z324" s="160">
        <f>'L.I. Vig.'!Y2768</f>
        <v>0</v>
      </c>
      <c r="AA324" s="160">
        <f>'L.I. Vig.'!Z2768</f>
        <v>0</v>
      </c>
      <c r="AB324" s="160">
        <f>'L.I. Vig.'!AA2768</f>
        <v>0</v>
      </c>
      <c r="AC324" s="160">
        <f>'L.I. Vig.'!AB2768</f>
        <v>0</v>
      </c>
      <c r="AD324" s="160">
        <f>'L.I. Vig.'!AC2768</f>
        <v>0</v>
      </c>
      <c r="AE324" s="160">
        <f>'L.I. Vig.'!AD2768</f>
        <v>0</v>
      </c>
      <c r="AF324" s="160">
        <f>'L.I. Vig.'!AE2768</f>
        <v>0</v>
      </c>
      <c r="AG324" s="161">
        <f>'L.I. Vig.'!AF2768</f>
        <v>0</v>
      </c>
      <c r="AH324" s="160">
        <f>'L.I. Vig.'!AG2768</f>
        <v>0</v>
      </c>
      <c r="AI324" s="160">
        <f>'L.I. Vig.'!AH2768</f>
        <v>0</v>
      </c>
      <c r="AJ324" s="160">
        <f>'L.I. Vig.'!AI2768</f>
        <v>0</v>
      </c>
      <c r="AK324" s="160">
        <f>'L.I. Vig.'!AJ2768</f>
        <v>0</v>
      </c>
      <c r="AL324" s="160">
        <f>'L.I. Vig.'!AK2768</f>
        <v>0</v>
      </c>
      <c r="AM324" s="160">
        <f>'L.I. Vig.'!AL2768</f>
        <v>0</v>
      </c>
      <c r="AN324" s="160">
        <f>'L.I. Vig.'!AM2768</f>
        <v>0</v>
      </c>
      <c r="AO324" s="160">
        <f>'L.I. Vig.'!AN2768</f>
        <v>0</v>
      </c>
      <c r="AP324" s="160">
        <f>'L.I. Vig.'!AO2768</f>
        <v>0</v>
      </c>
      <c r="AQ324" s="161">
        <f>'L.I. Vig.'!AP2768</f>
        <v>0</v>
      </c>
      <c r="AR324" s="160" t="e">
        <f>'L.I. Vig.'!AQ2768</f>
        <v>#DIV/0!</v>
      </c>
      <c r="AS324" s="160" t="e">
        <f>'L.I. Vig.'!AR2768</f>
        <v>#DIV/0!</v>
      </c>
      <c r="AT324" s="160" t="e">
        <f>'L.I. Vig.'!AS2768</f>
        <v>#DIV/0!</v>
      </c>
      <c r="AU324" s="160" t="e">
        <f>'L.I. Vig.'!AT2768</f>
        <v>#DIV/0!</v>
      </c>
      <c r="AV324" s="160" t="e">
        <f>'L.I. Vig.'!AU2768</f>
        <v>#DIV/0!</v>
      </c>
      <c r="AW324" s="160" t="e">
        <f>'L.I. Vig.'!AV2768</f>
        <v>#DIV/0!</v>
      </c>
      <c r="AX324" s="160" t="e">
        <f>'L.I. Vig.'!AW2768</f>
        <v>#DIV/0!</v>
      </c>
      <c r="AY324" s="160" t="e">
        <f>'L.I. Vig.'!AX2768</f>
        <v>#DIV/0!</v>
      </c>
      <c r="AZ324" s="160" t="e">
        <f>'L.I. Vig.'!AY2768</f>
        <v>#DIV/0!</v>
      </c>
      <c r="BA324" s="161" t="e">
        <f>'L.I. Vig.'!AZ2768</f>
        <v>#DIV/0!</v>
      </c>
      <c r="BB324" s="160">
        <f>'L.I. Vig.'!BA2768</f>
        <v>0</v>
      </c>
      <c r="BC324" s="160">
        <f>'L.I. Vig.'!BB2768</f>
        <v>0</v>
      </c>
      <c r="BD324" s="160">
        <f>'L.I. Vig.'!BC2768</f>
        <v>0</v>
      </c>
      <c r="BE324" s="160">
        <f>'L.I. Vig.'!BD2768</f>
        <v>0</v>
      </c>
      <c r="BF324" s="160">
        <f>'L.I. Vig.'!BE2768</f>
        <v>0</v>
      </c>
      <c r="BG324" s="160">
        <f>'L.I. Vig.'!BF2768</f>
        <v>0</v>
      </c>
      <c r="BH324" s="160">
        <f>'L.I. Vig.'!BG2768</f>
        <v>0</v>
      </c>
      <c r="BI324" s="160">
        <f>'L.I. Vig.'!BH2768</f>
        <v>0</v>
      </c>
      <c r="BJ324" s="160">
        <f>'L.I. Vig.'!BI2768</f>
        <v>0</v>
      </c>
      <c r="BK324" s="161">
        <f>'L.I. Vig.'!BJ2768</f>
        <v>0</v>
      </c>
    </row>
    <row r="325" spans="1:63" hidden="1" outlineLevel="1" x14ac:dyDescent="0.25">
      <c r="A325" s="157" t="s">
        <v>174</v>
      </c>
      <c r="B325" s="158">
        <v>43</v>
      </c>
      <c r="C325" s="159">
        <f>'L.I. Vig.'!B2827</f>
        <v>0</v>
      </c>
      <c r="D325" s="160">
        <f>'L.I. Vig.'!C2827</f>
        <v>0</v>
      </c>
      <c r="E325" s="160">
        <f>'L.I. Vig.'!D2827</f>
        <v>0</v>
      </c>
      <c r="F325" s="160">
        <f>'L.I. Vig.'!E2827</f>
        <v>0</v>
      </c>
      <c r="G325" s="160">
        <f>'L.I. Vig.'!F2827</f>
        <v>0</v>
      </c>
      <c r="H325" s="160">
        <f>'L.I. Vig.'!G2827</f>
        <v>0</v>
      </c>
      <c r="I325" s="160">
        <f>'L.I. Vig.'!H2827</f>
        <v>0</v>
      </c>
      <c r="J325" s="160">
        <f>'L.I. Vig.'!I2827</f>
        <v>0</v>
      </c>
      <c r="K325" s="160">
        <f>'L.I. Vig.'!J2827</f>
        <v>0</v>
      </c>
      <c r="L325" s="160">
        <f>'L.I. Vig.'!K2827</f>
        <v>0</v>
      </c>
      <c r="M325" s="161">
        <f>'L.I. Vig.'!L2827</f>
        <v>0</v>
      </c>
      <c r="N325" s="160">
        <f>'L.I. Vig.'!M2827</f>
        <v>0</v>
      </c>
      <c r="O325" s="160">
        <f>'L.I. Vig.'!N2827</f>
        <v>0</v>
      </c>
      <c r="P325" s="160">
        <f>'L.I. Vig.'!O2827</f>
        <v>0</v>
      </c>
      <c r="Q325" s="160">
        <f>'L.I. Vig.'!P2827</f>
        <v>0</v>
      </c>
      <c r="R325" s="160">
        <f>'L.I. Vig.'!Q2827</f>
        <v>0</v>
      </c>
      <c r="S325" s="160">
        <f>'L.I. Vig.'!R2827</f>
        <v>0</v>
      </c>
      <c r="T325" s="160">
        <f>'L.I. Vig.'!S2827</f>
        <v>0</v>
      </c>
      <c r="U325" s="160">
        <f>'L.I. Vig.'!T2827</f>
        <v>0</v>
      </c>
      <c r="V325" s="160">
        <f>'L.I. Vig.'!U2827</f>
        <v>0</v>
      </c>
      <c r="W325" s="161">
        <f>'L.I. Vig.'!V2827</f>
        <v>0</v>
      </c>
      <c r="X325" s="160">
        <f>'L.I. Vig.'!W2827</f>
        <v>0</v>
      </c>
      <c r="Y325" s="160">
        <f>'L.I. Vig.'!X2827</f>
        <v>0</v>
      </c>
      <c r="Z325" s="160">
        <f>'L.I. Vig.'!Y2827</f>
        <v>0</v>
      </c>
      <c r="AA325" s="160">
        <f>'L.I. Vig.'!Z2827</f>
        <v>0</v>
      </c>
      <c r="AB325" s="160">
        <f>'L.I. Vig.'!AA2827</f>
        <v>0</v>
      </c>
      <c r="AC325" s="160">
        <f>'L.I. Vig.'!AB2827</f>
        <v>0</v>
      </c>
      <c r="AD325" s="160">
        <f>'L.I. Vig.'!AC2827</f>
        <v>0</v>
      </c>
      <c r="AE325" s="160">
        <f>'L.I. Vig.'!AD2827</f>
        <v>0</v>
      </c>
      <c r="AF325" s="160">
        <f>'L.I. Vig.'!AE2827</f>
        <v>0</v>
      </c>
      <c r="AG325" s="161">
        <f>'L.I. Vig.'!AF2827</f>
        <v>0</v>
      </c>
      <c r="AH325" s="160">
        <f>'L.I. Vig.'!AG2827</f>
        <v>0</v>
      </c>
      <c r="AI325" s="160">
        <f>'L.I. Vig.'!AH2827</f>
        <v>0</v>
      </c>
      <c r="AJ325" s="160">
        <f>'L.I. Vig.'!AI2827</f>
        <v>0</v>
      </c>
      <c r="AK325" s="160">
        <f>'L.I. Vig.'!AJ2827</f>
        <v>0</v>
      </c>
      <c r="AL325" s="160">
        <f>'L.I. Vig.'!AK2827</f>
        <v>0</v>
      </c>
      <c r="AM325" s="160">
        <f>'L.I. Vig.'!AL2827</f>
        <v>0</v>
      </c>
      <c r="AN325" s="160">
        <f>'L.I. Vig.'!AM2827</f>
        <v>0</v>
      </c>
      <c r="AO325" s="160">
        <f>'L.I. Vig.'!AN2827</f>
        <v>0</v>
      </c>
      <c r="AP325" s="160">
        <f>'L.I. Vig.'!AO2827</f>
        <v>0</v>
      </c>
      <c r="AQ325" s="161">
        <f>'L.I. Vig.'!AP2827</f>
        <v>0</v>
      </c>
      <c r="AR325" s="160" t="e">
        <f>'L.I. Vig.'!AQ2827</f>
        <v>#DIV/0!</v>
      </c>
      <c r="AS325" s="160" t="e">
        <f>'L.I. Vig.'!AR2827</f>
        <v>#DIV/0!</v>
      </c>
      <c r="AT325" s="160" t="e">
        <f>'L.I. Vig.'!AS2827</f>
        <v>#DIV/0!</v>
      </c>
      <c r="AU325" s="160" t="e">
        <f>'L.I. Vig.'!AT2827</f>
        <v>#DIV/0!</v>
      </c>
      <c r="AV325" s="160" t="e">
        <f>'L.I. Vig.'!AU2827</f>
        <v>#DIV/0!</v>
      </c>
      <c r="AW325" s="160" t="e">
        <f>'L.I. Vig.'!AV2827</f>
        <v>#DIV/0!</v>
      </c>
      <c r="AX325" s="160" t="e">
        <f>'L.I. Vig.'!AW2827</f>
        <v>#DIV/0!</v>
      </c>
      <c r="AY325" s="160" t="e">
        <f>'L.I. Vig.'!AX2827</f>
        <v>#DIV/0!</v>
      </c>
      <c r="AZ325" s="160" t="e">
        <f>'L.I. Vig.'!AY2827</f>
        <v>#DIV/0!</v>
      </c>
      <c r="BA325" s="161" t="e">
        <f>'L.I. Vig.'!AZ2827</f>
        <v>#DIV/0!</v>
      </c>
      <c r="BB325" s="160">
        <f>'L.I. Vig.'!BA2827</f>
        <v>0</v>
      </c>
      <c r="BC325" s="160">
        <f>'L.I. Vig.'!BB2827</f>
        <v>0</v>
      </c>
      <c r="BD325" s="160">
        <f>'L.I. Vig.'!BC2827</f>
        <v>0</v>
      </c>
      <c r="BE325" s="160">
        <f>'L.I. Vig.'!BD2827</f>
        <v>0</v>
      </c>
      <c r="BF325" s="160">
        <f>'L.I. Vig.'!BE2827</f>
        <v>0</v>
      </c>
      <c r="BG325" s="160">
        <f>'L.I. Vig.'!BF2827</f>
        <v>0</v>
      </c>
      <c r="BH325" s="160">
        <f>'L.I. Vig.'!BG2827</f>
        <v>0</v>
      </c>
      <c r="BI325" s="160">
        <f>'L.I. Vig.'!BH2827</f>
        <v>0</v>
      </c>
      <c r="BJ325" s="160">
        <f>'L.I. Vig.'!BI2827</f>
        <v>0</v>
      </c>
      <c r="BK325" s="161">
        <f>'L.I. Vig.'!BJ2827</f>
        <v>0</v>
      </c>
    </row>
    <row r="326" spans="1:63" hidden="1" outlineLevel="1" x14ac:dyDescent="0.25">
      <c r="A326" s="157" t="s">
        <v>175</v>
      </c>
      <c r="B326" s="158">
        <v>43</v>
      </c>
      <c r="C326" s="159">
        <f>'L.I. Vig.'!B2886</f>
        <v>0</v>
      </c>
      <c r="D326" s="160">
        <f>'L.I. Vig.'!C2886</f>
        <v>0</v>
      </c>
      <c r="E326" s="160">
        <f>'L.I. Vig.'!D2886</f>
        <v>0</v>
      </c>
      <c r="F326" s="160">
        <f>'L.I. Vig.'!E2886</f>
        <v>0</v>
      </c>
      <c r="G326" s="160">
        <f>'L.I. Vig.'!F2886</f>
        <v>0</v>
      </c>
      <c r="H326" s="160">
        <f>'L.I. Vig.'!G2886</f>
        <v>0</v>
      </c>
      <c r="I326" s="160">
        <f>'L.I. Vig.'!H2886</f>
        <v>0</v>
      </c>
      <c r="J326" s="160">
        <f>'L.I. Vig.'!I2886</f>
        <v>0</v>
      </c>
      <c r="K326" s="160">
        <f>'L.I. Vig.'!J2886</f>
        <v>0</v>
      </c>
      <c r="L326" s="160">
        <f>'L.I. Vig.'!K2886</f>
        <v>0</v>
      </c>
      <c r="M326" s="161">
        <f>'L.I. Vig.'!L2886</f>
        <v>0</v>
      </c>
      <c r="N326" s="160">
        <f>'L.I. Vig.'!M2886</f>
        <v>0</v>
      </c>
      <c r="O326" s="160">
        <f>'L.I. Vig.'!N2886</f>
        <v>0</v>
      </c>
      <c r="P326" s="160">
        <f>'L.I. Vig.'!O2886</f>
        <v>0</v>
      </c>
      <c r="Q326" s="160">
        <f>'L.I. Vig.'!P2886</f>
        <v>0</v>
      </c>
      <c r="R326" s="160">
        <f>'L.I. Vig.'!Q2886</f>
        <v>0</v>
      </c>
      <c r="S326" s="160">
        <f>'L.I. Vig.'!R2886</f>
        <v>0</v>
      </c>
      <c r="T326" s="160">
        <f>'L.I. Vig.'!S2886</f>
        <v>0</v>
      </c>
      <c r="U326" s="160">
        <f>'L.I. Vig.'!T2886</f>
        <v>0</v>
      </c>
      <c r="V326" s="160">
        <f>'L.I. Vig.'!U2886</f>
        <v>0</v>
      </c>
      <c r="W326" s="161">
        <f>'L.I. Vig.'!V2886</f>
        <v>0</v>
      </c>
      <c r="X326" s="160">
        <f>'L.I. Vig.'!W2886</f>
        <v>0</v>
      </c>
      <c r="Y326" s="160">
        <f>'L.I. Vig.'!X2886</f>
        <v>0</v>
      </c>
      <c r="Z326" s="160">
        <f>'L.I. Vig.'!Y2886</f>
        <v>0</v>
      </c>
      <c r="AA326" s="160">
        <f>'L.I. Vig.'!Z2886</f>
        <v>0</v>
      </c>
      <c r="AB326" s="160">
        <f>'L.I. Vig.'!AA2886</f>
        <v>0</v>
      </c>
      <c r="AC326" s="160">
        <f>'L.I. Vig.'!AB2886</f>
        <v>0</v>
      </c>
      <c r="AD326" s="160">
        <f>'L.I. Vig.'!AC2886</f>
        <v>0</v>
      </c>
      <c r="AE326" s="160">
        <f>'L.I. Vig.'!AD2886</f>
        <v>0</v>
      </c>
      <c r="AF326" s="160">
        <f>'L.I. Vig.'!AE2886</f>
        <v>0</v>
      </c>
      <c r="AG326" s="161">
        <f>'L.I. Vig.'!AF2886</f>
        <v>0</v>
      </c>
      <c r="AH326" s="160">
        <f>'L.I. Vig.'!AG2886</f>
        <v>0</v>
      </c>
      <c r="AI326" s="160">
        <f>'L.I. Vig.'!AH2886</f>
        <v>0</v>
      </c>
      <c r="AJ326" s="160">
        <f>'L.I. Vig.'!AI2886</f>
        <v>0</v>
      </c>
      <c r="AK326" s="160">
        <f>'L.I. Vig.'!AJ2886</f>
        <v>0</v>
      </c>
      <c r="AL326" s="160">
        <f>'L.I. Vig.'!AK2886</f>
        <v>0</v>
      </c>
      <c r="AM326" s="160">
        <f>'L.I. Vig.'!AL2886</f>
        <v>0</v>
      </c>
      <c r="AN326" s="160">
        <f>'L.I. Vig.'!AM2886</f>
        <v>0</v>
      </c>
      <c r="AO326" s="160">
        <f>'L.I. Vig.'!AN2886</f>
        <v>0</v>
      </c>
      <c r="AP326" s="160">
        <f>'L.I. Vig.'!AO2886</f>
        <v>0</v>
      </c>
      <c r="AQ326" s="161">
        <f>'L.I. Vig.'!AP2886</f>
        <v>0</v>
      </c>
      <c r="AR326" s="160" t="e">
        <f>'L.I. Vig.'!AQ2886</f>
        <v>#DIV/0!</v>
      </c>
      <c r="AS326" s="160" t="e">
        <f>'L.I. Vig.'!AR2886</f>
        <v>#DIV/0!</v>
      </c>
      <c r="AT326" s="160" t="e">
        <f>'L.I. Vig.'!AS2886</f>
        <v>#DIV/0!</v>
      </c>
      <c r="AU326" s="160" t="e">
        <f>'L.I. Vig.'!AT2886</f>
        <v>#DIV/0!</v>
      </c>
      <c r="AV326" s="160" t="e">
        <f>'L.I. Vig.'!AU2886</f>
        <v>#DIV/0!</v>
      </c>
      <c r="AW326" s="160" t="e">
        <f>'L.I. Vig.'!AV2886</f>
        <v>#DIV/0!</v>
      </c>
      <c r="AX326" s="160" t="e">
        <f>'L.I. Vig.'!AW2886</f>
        <v>#DIV/0!</v>
      </c>
      <c r="AY326" s="160" t="e">
        <f>'L.I. Vig.'!AX2886</f>
        <v>#DIV/0!</v>
      </c>
      <c r="AZ326" s="160" t="e">
        <f>'L.I. Vig.'!AY2886</f>
        <v>#DIV/0!</v>
      </c>
      <c r="BA326" s="161" t="e">
        <f>'L.I. Vig.'!AZ2886</f>
        <v>#DIV/0!</v>
      </c>
      <c r="BB326" s="160">
        <f>'L.I. Vig.'!BA2886</f>
        <v>0</v>
      </c>
      <c r="BC326" s="160">
        <f>'L.I. Vig.'!BB2886</f>
        <v>0</v>
      </c>
      <c r="BD326" s="160">
        <f>'L.I. Vig.'!BC2886</f>
        <v>0</v>
      </c>
      <c r="BE326" s="160">
        <f>'L.I. Vig.'!BD2886</f>
        <v>0</v>
      </c>
      <c r="BF326" s="160">
        <f>'L.I. Vig.'!BE2886</f>
        <v>0</v>
      </c>
      <c r="BG326" s="160">
        <f>'L.I. Vig.'!BF2886</f>
        <v>0</v>
      </c>
      <c r="BH326" s="160">
        <f>'L.I. Vig.'!BG2886</f>
        <v>0</v>
      </c>
      <c r="BI326" s="160">
        <f>'L.I. Vig.'!BH2886</f>
        <v>0</v>
      </c>
      <c r="BJ326" s="160">
        <f>'L.I. Vig.'!BI2886</f>
        <v>0</v>
      </c>
      <c r="BK326" s="161">
        <f>'L.I. Vig.'!BJ2886</f>
        <v>0</v>
      </c>
    </row>
    <row r="327" spans="1:63" hidden="1" outlineLevel="1" x14ac:dyDescent="0.25">
      <c r="A327" s="157" t="s">
        <v>176</v>
      </c>
      <c r="B327" s="158">
        <v>43</v>
      </c>
      <c r="C327" s="159">
        <f>'L.I. Vig.'!B2945</f>
        <v>0</v>
      </c>
      <c r="D327" s="160">
        <f>'L.I. Vig.'!C2945</f>
        <v>0</v>
      </c>
      <c r="E327" s="160">
        <f>'L.I. Vig.'!D2945</f>
        <v>0</v>
      </c>
      <c r="F327" s="160">
        <f>'L.I. Vig.'!E2945</f>
        <v>0</v>
      </c>
      <c r="G327" s="160">
        <f>'L.I. Vig.'!F2945</f>
        <v>0</v>
      </c>
      <c r="H327" s="160">
        <f>'L.I. Vig.'!G2945</f>
        <v>0</v>
      </c>
      <c r="I327" s="160">
        <f>'L.I. Vig.'!H2945</f>
        <v>0</v>
      </c>
      <c r="J327" s="160">
        <f>'L.I. Vig.'!I2945</f>
        <v>0</v>
      </c>
      <c r="K327" s="160">
        <f>'L.I. Vig.'!J2945</f>
        <v>0</v>
      </c>
      <c r="L327" s="160">
        <f>'L.I. Vig.'!K2945</f>
        <v>0</v>
      </c>
      <c r="M327" s="161">
        <f>'L.I. Vig.'!L2945</f>
        <v>0</v>
      </c>
      <c r="N327" s="160">
        <f>'L.I. Vig.'!M2945</f>
        <v>0</v>
      </c>
      <c r="O327" s="160">
        <f>'L.I. Vig.'!N2945</f>
        <v>0</v>
      </c>
      <c r="P327" s="160">
        <f>'L.I. Vig.'!O2945</f>
        <v>0</v>
      </c>
      <c r="Q327" s="160">
        <f>'L.I. Vig.'!P2945</f>
        <v>0</v>
      </c>
      <c r="R327" s="160">
        <f>'L.I. Vig.'!Q2945</f>
        <v>0</v>
      </c>
      <c r="S327" s="160">
        <f>'L.I. Vig.'!R2945</f>
        <v>0</v>
      </c>
      <c r="T327" s="160">
        <f>'L.I. Vig.'!S2945</f>
        <v>0</v>
      </c>
      <c r="U327" s="160">
        <f>'L.I. Vig.'!T2945</f>
        <v>0</v>
      </c>
      <c r="V327" s="160">
        <f>'L.I. Vig.'!U2945</f>
        <v>0</v>
      </c>
      <c r="W327" s="161">
        <f>'L.I. Vig.'!V2945</f>
        <v>0</v>
      </c>
      <c r="X327" s="160">
        <f>'L.I. Vig.'!W2945</f>
        <v>0</v>
      </c>
      <c r="Y327" s="160">
        <f>'L.I. Vig.'!X2945</f>
        <v>0</v>
      </c>
      <c r="Z327" s="160">
        <f>'L.I. Vig.'!Y2945</f>
        <v>0</v>
      </c>
      <c r="AA327" s="160">
        <f>'L.I. Vig.'!Z2945</f>
        <v>0</v>
      </c>
      <c r="AB327" s="160">
        <f>'L.I. Vig.'!AA2945</f>
        <v>0</v>
      </c>
      <c r="AC327" s="160">
        <f>'L.I. Vig.'!AB2945</f>
        <v>0</v>
      </c>
      <c r="AD327" s="160">
        <f>'L.I. Vig.'!AC2945</f>
        <v>0</v>
      </c>
      <c r="AE327" s="160">
        <f>'L.I. Vig.'!AD2945</f>
        <v>0</v>
      </c>
      <c r="AF327" s="160">
        <f>'L.I. Vig.'!AE2945</f>
        <v>0</v>
      </c>
      <c r="AG327" s="161">
        <f>'L.I. Vig.'!AF2945</f>
        <v>0</v>
      </c>
      <c r="AH327" s="160">
        <f>'L.I. Vig.'!AG2945</f>
        <v>0</v>
      </c>
      <c r="AI327" s="160">
        <f>'L.I. Vig.'!AH2945</f>
        <v>0</v>
      </c>
      <c r="AJ327" s="160">
        <f>'L.I. Vig.'!AI2945</f>
        <v>0</v>
      </c>
      <c r="AK327" s="160">
        <f>'L.I. Vig.'!AJ2945</f>
        <v>0</v>
      </c>
      <c r="AL327" s="160">
        <f>'L.I. Vig.'!AK2945</f>
        <v>0</v>
      </c>
      <c r="AM327" s="160">
        <f>'L.I. Vig.'!AL2945</f>
        <v>0</v>
      </c>
      <c r="AN327" s="160">
        <f>'L.I. Vig.'!AM2945</f>
        <v>0</v>
      </c>
      <c r="AO327" s="160">
        <f>'L.I. Vig.'!AN2945</f>
        <v>0</v>
      </c>
      <c r="AP327" s="160">
        <f>'L.I. Vig.'!AO2945</f>
        <v>0</v>
      </c>
      <c r="AQ327" s="161">
        <f>'L.I. Vig.'!AP2945</f>
        <v>0</v>
      </c>
      <c r="AR327" s="160" t="e">
        <f>'L.I. Vig.'!AQ2945</f>
        <v>#DIV/0!</v>
      </c>
      <c r="AS327" s="160" t="e">
        <f>'L.I. Vig.'!AR2945</f>
        <v>#DIV/0!</v>
      </c>
      <c r="AT327" s="160" t="e">
        <f>'L.I. Vig.'!AS2945</f>
        <v>#DIV/0!</v>
      </c>
      <c r="AU327" s="160" t="e">
        <f>'L.I. Vig.'!AT2945</f>
        <v>#DIV/0!</v>
      </c>
      <c r="AV327" s="160" t="e">
        <f>'L.I. Vig.'!AU2945</f>
        <v>#DIV/0!</v>
      </c>
      <c r="AW327" s="160" t="e">
        <f>'L.I. Vig.'!AV2945</f>
        <v>#DIV/0!</v>
      </c>
      <c r="AX327" s="160" t="e">
        <f>'L.I. Vig.'!AW2945</f>
        <v>#DIV/0!</v>
      </c>
      <c r="AY327" s="160" t="e">
        <f>'L.I. Vig.'!AX2945</f>
        <v>#DIV/0!</v>
      </c>
      <c r="AZ327" s="160" t="e">
        <f>'L.I. Vig.'!AY2945</f>
        <v>#DIV/0!</v>
      </c>
      <c r="BA327" s="161" t="e">
        <f>'L.I. Vig.'!AZ2945</f>
        <v>#DIV/0!</v>
      </c>
      <c r="BB327" s="160">
        <f>'L.I. Vig.'!BA2945</f>
        <v>0</v>
      </c>
      <c r="BC327" s="160">
        <f>'L.I. Vig.'!BB2945</f>
        <v>0</v>
      </c>
      <c r="BD327" s="160">
        <f>'L.I. Vig.'!BC2945</f>
        <v>0</v>
      </c>
      <c r="BE327" s="160">
        <f>'L.I. Vig.'!BD2945</f>
        <v>0</v>
      </c>
      <c r="BF327" s="160">
        <f>'L.I. Vig.'!BE2945</f>
        <v>0</v>
      </c>
      <c r="BG327" s="160">
        <f>'L.I. Vig.'!BF2945</f>
        <v>0</v>
      </c>
      <c r="BH327" s="160">
        <f>'L.I. Vig.'!BG2945</f>
        <v>0</v>
      </c>
      <c r="BI327" s="160">
        <f>'L.I. Vig.'!BH2945</f>
        <v>0</v>
      </c>
      <c r="BJ327" s="160">
        <f>'L.I. Vig.'!BI2945</f>
        <v>0</v>
      </c>
      <c r="BK327" s="161">
        <f>'L.I. Vig.'!BJ2945</f>
        <v>0</v>
      </c>
    </row>
    <row r="328" spans="1:63" hidden="1" outlineLevel="1" x14ac:dyDescent="0.25">
      <c r="A328" s="157" t="s">
        <v>177</v>
      </c>
      <c r="B328" s="158">
        <v>43</v>
      </c>
      <c r="C328" s="159">
        <f>'L.I. Vig.'!B3004</f>
        <v>0</v>
      </c>
      <c r="D328" s="160">
        <f>'L.I. Vig.'!C3004</f>
        <v>0</v>
      </c>
      <c r="E328" s="160">
        <f>'L.I. Vig.'!D3004</f>
        <v>0</v>
      </c>
      <c r="F328" s="160">
        <f>'L.I. Vig.'!E3004</f>
        <v>0</v>
      </c>
      <c r="G328" s="160">
        <f>'L.I. Vig.'!F3004</f>
        <v>0</v>
      </c>
      <c r="H328" s="160">
        <f>'L.I. Vig.'!G3004</f>
        <v>0</v>
      </c>
      <c r="I328" s="160">
        <f>'L.I. Vig.'!H3004</f>
        <v>0</v>
      </c>
      <c r="J328" s="160">
        <f>'L.I. Vig.'!I3004</f>
        <v>0</v>
      </c>
      <c r="K328" s="160">
        <f>'L.I. Vig.'!J3004</f>
        <v>0</v>
      </c>
      <c r="L328" s="160">
        <f>'L.I. Vig.'!K3004</f>
        <v>0</v>
      </c>
      <c r="M328" s="161">
        <f>'L.I. Vig.'!L3004</f>
        <v>0</v>
      </c>
      <c r="N328" s="160">
        <f>'L.I. Vig.'!M3004</f>
        <v>0</v>
      </c>
      <c r="O328" s="160">
        <f>'L.I. Vig.'!N3004</f>
        <v>0</v>
      </c>
      <c r="P328" s="160">
        <f>'L.I. Vig.'!O3004</f>
        <v>0</v>
      </c>
      <c r="Q328" s="160">
        <f>'L.I. Vig.'!P3004</f>
        <v>0</v>
      </c>
      <c r="R328" s="160">
        <f>'L.I. Vig.'!Q3004</f>
        <v>0</v>
      </c>
      <c r="S328" s="160">
        <f>'L.I. Vig.'!R3004</f>
        <v>0</v>
      </c>
      <c r="T328" s="160">
        <f>'L.I. Vig.'!S3004</f>
        <v>0</v>
      </c>
      <c r="U328" s="160">
        <f>'L.I. Vig.'!T3004</f>
        <v>0</v>
      </c>
      <c r="V328" s="160">
        <f>'L.I. Vig.'!U3004</f>
        <v>0</v>
      </c>
      <c r="W328" s="161">
        <f>'L.I. Vig.'!V3004</f>
        <v>0</v>
      </c>
      <c r="X328" s="160">
        <f>'L.I. Vig.'!W3004</f>
        <v>0</v>
      </c>
      <c r="Y328" s="160">
        <f>'L.I. Vig.'!X3004</f>
        <v>0</v>
      </c>
      <c r="Z328" s="160">
        <f>'L.I. Vig.'!Y3004</f>
        <v>0</v>
      </c>
      <c r="AA328" s="160">
        <f>'L.I. Vig.'!Z3004</f>
        <v>0</v>
      </c>
      <c r="AB328" s="160">
        <f>'L.I. Vig.'!AA3004</f>
        <v>0</v>
      </c>
      <c r="AC328" s="160">
        <f>'L.I. Vig.'!AB3004</f>
        <v>0</v>
      </c>
      <c r="AD328" s="160">
        <f>'L.I. Vig.'!AC3004</f>
        <v>0</v>
      </c>
      <c r="AE328" s="160">
        <f>'L.I. Vig.'!AD3004</f>
        <v>0</v>
      </c>
      <c r="AF328" s="160">
        <f>'L.I. Vig.'!AE3004</f>
        <v>0</v>
      </c>
      <c r="AG328" s="161">
        <f>'L.I. Vig.'!AF3004</f>
        <v>0</v>
      </c>
      <c r="AH328" s="160">
        <f>'L.I. Vig.'!AG3004</f>
        <v>0</v>
      </c>
      <c r="AI328" s="160">
        <f>'L.I. Vig.'!AH3004</f>
        <v>0</v>
      </c>
      <c r="AJ328" s="160">
        <f>'L.I. Vig.'!AI3004</f>
        <v>0</v>
      </c>
      <c r="AK328" s="160">
        <f>'L.I. Vig.'!AJ3004</f>
        <v>0</v>
      </c>
      <c r="AL328" s="160">
        <f>'L.I. Vig.'!AK3004</f>
        <v>0</v>
      </c>
      <c r="AM328" s="160">
        <f>'L.I. Vig.'!AL3004</f>
        <v>0</v>
      </c>
      <c r="AN328" s="160">
        <f>'L.I. Vig.'!AM3004</f>
        <v>0</v>
      </c>
      <c r="AO328" s="160">
        <f>'L.I. Vig.'!AN3004</f>
        <v>0</v>
      </c>
      <c r="AP328" s="160">
        <f>'L.I. Vig.'!AO3004</f>
        <v>0</v>
      </c>
      <c r="AQ328" s="161">
        <f>'L.I. Vig.'!AP3004</f>
        <v>0</v>
      </c>
      <c r="AR328" s="160" t="e">
        <f>'L.I. Vig.'!AQ3004</f>
        <v>#DIV/0!</v>
      </c>
      <c r="AS328" s="160" t="e">
        <f>'L.I. Vig.'!AR3004</f>
        <v>#DIV/0!</v>
      </c>
      <c r="AT328" s="160" t="e">
        <f>'L.I. Vig.'!AS3004</f>
        <v>#DIV/0!</v>
      </c>
      <c r="AU328" s="160" t="e">
        <f>'L.I. Vig.'!AT3004</f>
        <v>#DIV/0!</v>
      </c>
      <c r="AV328" s="160" t="e">
        <f>'L.I. Vig.'!AU3004</f>
        <v>#DIV/0!</v>
      </c>
      <c r="AW328" s="160" t="e">
        <f>'L.I. Vig.'!AV3004</f>
        <v>#DIV/0!</v>
      </c>
      <c r="AX328" s="160" t="e">
        <f>'L.I. Vig.'!AW3004</f>
        <v>#DIV/0!</v>
      </c>
      <c r="AY328" s="160" t="e">
        <f>'L.I. Vig.'!AX3004</f>
        <v>#DIV/0!</v>
      </c>
      <c r="AZ328" s="160" t="e">
        <f>'L.I. Vig.'!AY3004</f>
        <v>#DIV/0!</v>
      </c>
      <c r="BA328" s="161" t="e">
        <f>'L.I. Vig.'!AZ3004</f>
        <v>#DIV/0!</v>
      </c>
      <c r="BB328" s="160">
        <f>'L.I. Vig.'!BA3004</f>
        <v>0</v>
      </c>
      <c r="BC328" s="160">
        <f>'L.I. Vig.'!BB3004</f>
        <v>0</v>
      </c>
      <c r="BD328" s="160">
        <f>'L.I. Vig.'!BC3004</f>
        <v>0</v>
      </c>
      <c r="BE328" s="160">
        <f>'L.I. Vig.'!BD3004</f>
        <v>0</v>
      </c>
      <c r="BF328" s="160">
        <f>'L.I. Vig.'!BE3004</f>
        <v>0</v>
      </c>
      <c r="BG328" s="160">
        <f>'L.I. Vig.'!BF3004</f>
        <v>0</v>
      </c>
      <c r="BH328" s="160">
        <f>'L.I. Vig.'!BG3004</f>
        <v>0</v>
      </c>
      <c r="BI328" s="160">
        <f>'L.I. Vig.'!BH3004</f>
        <v>0</v>
      </c>
      <c r="BJ328" s="160">
        <f>'L.I. Vig.'!BI3004</f>
        <v>0</v>
      </c>
      <c r="BK328" s="161">
        <f>'L.I. Vig.'!BJ3004</f>
        <v>0</v>
      </c>
    </row>
    <row r="329" spans="1:63" hidden="1" outlineLevel="1" x14ac:dyDescent="0.25">
      <c r="A329" s="157" t="s">
        <v>178</v>
      </c>
      <c r="B329" s="158">
        <v>43</v>
      </c>
      <c r="C329" s="162">
        <f>'L.I. Vig.'!B3063</f>
        <v>0</v>
      </c>
      <c r="D329" s="163">
        <f>'L.I. Vig.'!C3063</f>
        <v>0</v>
      </c>
      <c r="E329" s="163">
        <f>'L.I. Vig.'!D3063</f>
        <v>0</v>
      </c>
      <c r="F329" s="163">
        <f>'L.I. Vig.'!E3063</f>
        <v>0</v>
      </c>
      <c r="G329" s="163">
        <f>'L.I. Vig.'!F3063</f>
        <v>0</v>
      </c>
      <c r="H329" s="163">
        <f>'L.I. Vig.'!G3063</f>
        <v>0</v>
      </c>
      <c r="I329" s="163">
        <f>'L.I. Vig.'!H3063</f>
        <v>0</v>
      </c>
      <c r="J329" s="163">
        <f>'L.I. Vig.'!I3063</f>
        <v>0</v>
      </c>
      <c r="K329" s="163">
        <f>'L.I. Vig.'!J3063</f>
        <v>0</v>
      </c>
      <c r="L329" s="163">
        <f>'L.I. Vig.'!K3063</f>
        <v>0</v>
      </c>
      <c r="M329" s="164">
        <f>'L.I. Vig.'!L3063</f>
        <v>0</v>
      </c>
      <c r="N329" s="163">
        <f>'L.I. Vig.'!M3063</f>
        <v>0</v>
      </c>
      <c r="O329" s="163">
        <f>'L.I. Vig.'!N3063</f>
        <v>0</v>
      </c>
      <c r="P329" s="163">
        <f>'L.I. Vig.'!O3063</f>
        <v>0</v>
      </c>
      <c r="Q329" s="163">
        <f>'L.I. Vig.'!P3063</f>
        <v>0</v>
      </c>
      <c r="R329" s="163">
        <f>'L.I. Vig.'!Q3063</f>
        <v>0</v>
      </c>
      <c r="S329" s="163">
        <f>'L.I. Vig.'!R3063</f>
        <v>0</v>
      </c>
      <c r="T329" s="163">
        <f>'L.I. Vig.'!S3063</f>
        <v>0</v>
      </c>
      <c r="U329" s="163">
        <f>'L.I. Vig.'!T3063</f>
        <v>0</v>
      </c>
      <c r="V329" s="163">
        <f>'L.I. Vig.'!U3063</f>
        <v>0</v>
      </c>
      <c r="W329" s="164">
        <f>'L.I. Vig.'!V3063</f>
        <v>0</v>
      </c>
      <c r="X329" s="163">
        <f>'L.I. Vig.'!W3063</f>
        <v>0</v>
      </c>
      <c r="Y329" s="163">
        <f>'L.I. Vig.'!X3063</f>
        <v>0</v>
      </c>
      <c r="Z329" s="163">
        <f>'L.I. Vig.'!Y3063</f>
        <v>0</v>
      </c>
      <c r="AA329" s="163">
        <f>'L.I. Vig.'!Z3063</f>
        <v>0</v>
      </c>
      <c r="AB329" s="163">
        <f>'L.I. Vig.'!AA3063</f>
        <v>0</v>
      </c>
      <c r="AC329" s="163">
        <f>'L.I. Vig.'!AB3063</f>
        <v>0</v>
      </c>
      <c r="AD329" s="163">
        <f>'L.I. Vig.'!AC3063</f>
        <v>0</v>
      </c>
      <c r="AE329" s="163">
        <f>'L.I. Vig.'!AD3063</f>
        <v>0</v>
      </c>
      <c r="AF329" s="163">
        <f>'L.I. Vig.'!AE3063</f>
        <v>0</v>
      </c>
      <c r="AG329" s="164">
        <f>'L.I. Vig.'!AF3063</f>
        <v>0</v>
      </c>
      <c r="AH329" s="163">
        <f>'L.I. Vig.'!AG3063</f>
        <v>0</v>
      </c>
      <c r="AI329" s="163">
        <f>'L.I. Vig.'!AH3063</f>
        <v>0</v>
      </c>
      <c r="AJ329" s="163">
        <f>'L.I. Vig.'!AI3063</f>
        <v>0</v>
      </c>
      <c r="AK329" s="163">
        <f>'L.I. Vig.'!AJ3063</f>
        <v>0</v>
      </c>
      <c r="AL329" s="163">
        <f>'L.I. Vig.'!AK3063</f>
        <v>0</v>
      </c>
      <c r="AM329" s="163">
        <f>'L.I. Vig.'!AL3063</f>
        <v>0</v>
      </c>
      <c r="AN329" s="163">
        <f>'L.I. Vig.'!AM3063</f>
        <v>0</v>
      </c>
      <c r="AO329" s="163">
        <f>'L.I. Vig.'!AN3063</f>
        <v>0</v>
      </c>
      <c r="AP329" s="163">
        <f>'L.I. Vig.'!AO3063</f>
        <v>0</v>
      </c>
      <c r="AQ329" s="164">
        <f>'L.I. Vig.'!AP3063</f>
        <v>0</v>
      </c>
      <c r="AR329" s="163" t="e">
        <f>'L.I. Vig.'!AQ3063</f>
        <v>#DIV/0!</v>
      </c>
      <c r="AS329" s="163" t="e">
        <f>'L.I. Vig.'!AR3063</f>
        <v>#DIV/0!</v>
      </c>
      <c r="AT329" s="163" t="e">
        <f>'L.I. Vig.'!AS3063</f>
        <v>#DIV/0!</v>
      </c>
      <c r="AU329" s="163" t="e">
        <f>'L.I. Vig.'!AT3063</f>
        <v>#DIV/0!</v>
      </c>
      <c r="AV329" s="163" t="e">
        <f>'L.I. Vig.'!AU3063</f>
        <v>#DIV/0!</v>
      </c>
      <c r="AW329" s="163" t="e">
        <f>'L.I. Vig.'!AV3063</f>
        <v>#DIV/0!</v>
      </c>
      <c r="AX329" s="163" t="e">
        <f>'L.I. Vig.'!AW3063</f>
        <v>#DIV/0!</v>
      </c>
      <c r="AY329" s="163" t="e">
        <f>'L.I. Vig.'!AX3063</f>
        <v>#DIV/0!</v>
      </c>
      <c r="AZ329" s="163" t="e">
        <f>'L.I. Vig.'!AY3063</f>
        <v>#DIV/0!</v>
      </c>
      <c r="BA329" s="164" t="e">
        <f>'L.I. Vig.'!AZ3063</f>
        <v>#DIV/0!</v>
      </c>
      <c r="BB329" s="163">
        <f>'L.I. Vig.'!BA3063</f>
        <v>0</v>
      </c>
      <c r="BC329" s="163">
        <f>'L.I. Vig.'!BB3063</f>
        <v>0</v>
      </c>
      <c r="BD329" s="163">
        <f>'L.I. Vig.'!BC3063</f>
        <v>0</v>
      </c>
      <c r="BE329" s="163">
        <f>'L.I. Vig.'!BD3063</f>
        <v>0</v>
      </c>
      <c r="BF329" s="163">
        <f>'L.I. Vig.'!BE3063</f>
        <v>0</v>
      </c>
      <c r="BG329" s="163">
        <f>'L.I. Vig.'!BF3063</f>
        <v>0</v>
      </c>
      <c r="BH329" s="163">
        <f>'L.I. Vig.'!BG3063</f>
        <v>0</v>
      </c>
      <c r="BI329" s="163">
        <f>'L.I. Vig.'!BH3063</f>
        <v>0</v>
      </c>
      <c r="BJ329" s="163">
        <f>'L.I. Vig.'!BI3063</f>
        <v>0</v>
      </c>
      <c r="BK329" s="164">
        <f>'L.I. Vig.'!BJ3063</f>
        <v>0</v>
      </c>
    </row>
    <row r="330" spans="1:63" hidden="1" outlineLevel="1" x14ac:dyDescent="0.25">
      <c r="A330" s="157" t="s">
        <v>179</v>
      </c>
      <c r="B330" s="158">
        <v>43</v>
      </c>
      <c r="C330" s="159">
        <f>'L.I. Vig.'!B3124</f>
        <v>0</v>
      </c>
      <c r="D330" s="160">
        <f>'L.I. Vig.'!C3124</f>
        <v>0</v>
      </c>
      <c r="E330" s="160">
        <f>'L.I. Vig.'!D3124</f>
        <v>0</v>
      </c>
      <c r="F330" s="160">
        <f>'L.I. Vig.'!E3124</f>
        <v>0</v>
      </c>
      <c r="G330" s="160">
        <f>'L.I. Vig.'!F3124</f>
        <v>0</v>
      </c>
      <c r="H330" s="160">
        <f>'L.I. Vig.'!G3124</f>
        <v>0</v>
      </c>
      <c r="I330" s="160">
        <f>'L.I. Vig.'!H3124</f>
        <v>0</v>
      </c>
      <c r="J330" s="160">
        <f>'L.I. Vig.'!I3124</f>
        <v>0</v>
      </c>
      <c r="K330" s="160">
        <f>'L.I. Vig.'!J3124</f>
        <v>0</v>
      </c>
      <c r="L330" s="160">
        <f>'L.I. Vig.'!K3124</f>
        <v>0</v>
      </c>
      <c r="M330" s="161">
        <f>'L.I. Vig.'!L3124</f>
        <v>0</v>
      </c>
      <c r="N330" s="160">
        <f>'L.I. Vig.'!M3124</f>
        <v>0</v>
      </c>
      <c r="O330" s="160">
        <f>'L.I. Vig.'!N3124</f>
        <v>0</v>
      </c>
      <c r="P330" s="160">
        <f>'L.I. Vig.'!O3124</f>
        <v>0</v>
      </c>
      <c r="Q330" s="160">
        <f>'L.I. Vig.'!P3124</f>
        <v>0</v>
      </c>
      <c r="R330" s="160">
        <f>'L.I. Vig.'!Q3124</f>
        <v>0</v>
      </c>
      <c r="S330" s="160">
        <f>'L.I. Vig.'!R3124</f>
        <v>0</v>
      </c>
      <c r="T330" s="160">
        <f>'L.I. Vig.'!S3124</f>
        <v>0</v>
      </c>
      <c r="U330" s="160">
        <f>'L.I. Vig.'!T3124</f>
        <v>0</v>
      </c>
      <c r="V330" s="160">
        <f>'L.I. Vig.'!U3124</f>
        <v>0</v>
      </c>
      <c r="W330" s="161">
        <f>'L.I. Vig.'!V3124</f>
        <v>0</v>
      </c>
      <c r="X330" s="160">
        <f>'L.I. Vig.'!W3124</f>
        <v>0</v>
      </c>
      <c r="Y330" s="160">
        <f>'L.I. Vig.'!X3124</f>
        <v>0</v>
      </c>
      <c r="Z330" s="160">
        <f>'L.I. Vig.'!Y3124</f>
        <v>0</v>
      </c>
      <c r="AA330" s="160">
        <f>'L.I. Vig.'!Z3124</f>
        <v>0</v>
      </c>
      <c r="AB330" s="160">
        <f>'L.I. Vig.'!AA3124</f>
        <v>0</v>
      </c>
      <c r="AC330" s="160">
        <f>'L.I. Vig.'!AB3124</f>
        <v>0</v>
      </c>
      <c r="AD330" s="160">
        <f>'L.I. Vig.'!AC3124</f>
        <v>0</v>
      </c>
      <c r="AE330" s="160">
        <f>'L.I. Vig.'!AD3124</f>
        <v>0</v>
      </c>
      <c r="AF330" s="160">
        <f>'L.I. Vig.'!AE3124</f>
        <v>0</v>
      </c>
      <c r="AG330" s="161">
        <f>'L.I. Vig.'!AF3124</f>
        <v>0</v>
      </c>
      <c r="AH330" s="160">
        <f>'L.I. Vig.'!AG3124</f>
        <v>0</v>
      </c>
      <c r="AI330" s="160">
        <f>'L.I. Vig.'!AH3124</f>
        <v>0</v>
      </c>
      <c r="AJ330" s="160">
        <f>'L.I. Vig.'!AI3124</f>
        <v>0</v>
      </c>
      <c r="AK330" s="160">
        <f>'L.I. Vig.'!AJ3124</f>
        <v>0</v>
      </c>
      <c r="AL330" s="160">
        <f>'L.I. Vig.'!AK3124</f>
        <v>0</v>
      </c>
      <c r="AM330" s="160">
        <f>'L.I. Vig.'!AL3124</f>
        <v>0</v>
      </c>
      <c r="AN330" s="160">
        <f>'L.I. Vig.'!AM3124</f>
        <v>0</v>
      </c>
      <c r="AO330" s="160">
        <f>'L.I. Vig.'!AN3124</f>
        <v>0</v>
      </c>
      <c r="AP330" s="160">
        <f>'L.I. Vig.'!AO3124</f>
        <v>0</v>
      </c>
      <c r="AQ330" s="161">
        <f>'L.I. Vig.'!AP3124</f>
        <v>0</v>
      </c>
      <c r="AR330" s="160">
        <f>'L.I. Vig.'!AQ3124</f>
        <v>0</v>
      </c>
      <c r="AS330" s="160">
        <f>'L.I. Vig.'!AR3124</f>
        <v>0</v>
      </c>
      <c r="AT330" s="160">
        <f>'L.I. Vig.'!AS3124</f>
        <v>0</v>
      </c>
      <c r="AU330" s="160">
        <f>'L.I. Vig.'!AT3124</f>
        <v>0</v>
      </c>
      <c r="AV330" s="160">
        <f>'L.I. Vig.'!AU3124</f>
        <v>0</v>
      </c>
      <c r="AW330" s="160">
        <f>'L.I. Vig.'!AV3124</f>
        <v>0</v>
      </c>
      <c r="AX330" s="160">
        <f>'L.I. Vig.'!AW3124</f>
        <v>0</v>
      </c>
      <c r="AY330" s="160">
        <f>'L.I. Vig.'!AX3124</f>
        <v>0</v>
      </c>
      <c r="AZ330" s="160">
        <f>'L.I. Vig.'!AY3124</f>
        <v>0</v>
      </c>
      <c r="BA330" s="161">
        <f>'L.I. Vig.'!AZ3124</f>
        <v>0</v>
      </c>
      <c r="BB330" s="160" t="e">
        <f>'L.I. Vig.'!BA3124</f>
        <v>#DIV/0!</v>
      </c>
      <c r="BC330" s="160" t="e">
        <f>'L.I. Vig.'!BB3124</f>
        <v>#DIV/0!</v>
      </c>
      <c r="BD330" s="160" t="e">
        <f>'L.I. Vig.'!BC3124</f>
        <v>#DIV/0!</v>
      </c>
      <c r="BE330" s="160" t="e">
        <f>'L.I. Vig.'!BD3124</f>
        <v>#DIV/0!</v>
      </c>
      <c r="BF330" s="160" t="e">
        <f>'L.I. Vig.'!BE3124</f>
        <v>#DIV/0!</v>
      </c>
      <c r="BG330" s="160" t="e">
        <f>'L.I. Vig.'!BF3124</f>
        <v>#DIV/0!</v>
      </c>
      <c r="BH330" s="160" t="e">
        <f>'L.I. Vig.'!BG3124</f>
        <v>#DIV/0!</v>
      </c>
      <c r="BI330" s="160" t="e">
        <f>'L.I. Vig.'!BH3124</f>
        <v>#DIV/0!</v>
      </c>
      <c r="BJ330" s="160" t="e">
        <f>'L.I. Vig.'!BI3124</f>
        <v>#DIV/0!</v>
      </c>
      <c r="BK330" s="161" t="e">
        <f>'L.I. Vig.'!BJ3124</f>
        <v>#DIV/0!</v>
      </c>
    </row>
    <row r="331" spans="1:63" hidden="1" outlineLevel="1" x14ac:dyDescent="0.25">
      <c r="A331" s="157" t="s">
        <v>180</v>
      </c>
      <c r="B331" s="158">
        <v>43</v>
      </c>
      <c r="C331" s="159">
        <f>'L.I. Vig.'!B3183</f>
        <v>0</v>
      </c>
      <c r="D331" s="160">
        <f>'L.I. Vig.'!C3183</f>
        <v>0</v>
      </c>
      <c r="E331" s="160">
        <f>'L.I. Vig.'!D3183</f>
        <v>0</v>
      </c>
      <c r="F331" s="160">
        <f>'L.I. Vig.'!E3183</f>
        <v>0</v>
      </c>
      <c r="G331" s="160">
        <f>'L.I. Vig.'!F3183</f>
        <v>0</v>
      </c>
      <c r="H331" s="160">
        <f>'L.I. Vig.'!G3183</f>
        <v>0</v>
      </c>
      <c r="I331" s="160">
        <f>'L.I. Vig.'!H3183</f>
        <v>0</v>
      </c>
      <c r="J331" s="160">
        <f>'L.I. Vig.'!I3183</f>
        <v>0</v>
      </c>
      <c r="K331" s="160">
        <f>'L.I. Vig.'!J3183</f>
        <v>0</v>
      </c>
      <c r="L331" s="160">
        <f>'L.I. Vig.'!K3183</f>
        <v>0</v>
      </c>
      <c r="M331" s="161">
        <f>'L.I. Vig.'!L3183</f>
        <v>0</v>
      </c>
      <c r="N331" s="160">
        <f>'L.I. Vig.'!M3183</f>
        <v>0</v>
      </c>
      <c r="O331" s="160">
        <f>'L.I. Vig.'!N3183</f>
        <v>0</v>
      </c>
      <c r="P331" s="160">
        <f>'L.I. Vig.'!O3183</f>
        <v>0</v>
      </c>
      <c r="Q331" s="160">
        <f>'L.I. Vig.'!P3183</f>
        <v>0</v>
      </c>
      <c r="R331" s="160">
        <f>'L.I. Vig.'!Q3183</f>
        <v>0</v>
      </c>
      <c r="S331" s="160">
        <f>'L.I. Vig.'!R3183</f>
        <v>0</v>
      </c>
      <c r="T331" s="160">
        <f>'L.I. Vig.'!S3183</f>
        <v>0</v>
      </c>
      <c r="U331" s="160">
        <f>'L.I. Vig.'!T3183</f>
        <v>0</v>
      </c>
      <c r="V331" s="160">
        <f>'L.I. Vig.'!U3183</f>
        <v>0</v>
      </c>
      <c r="W331" s="161">
        <f>'L.I. Vig.'!V3183</f>
        <v>0</v>
      </c>
      <c r="X331" s="160">
        <f>'L.I. Vig.'!W3183</f>
        <v>0</v>
      </c>
      <c r="Y331" s="160">
        <f>'L.I. Vig.'!X3183</f>
        <v>0</v>
      </c>
      <c r="Z331" s="160">
        <f>'L.I. Vig.'!Y3183</f>
        <v>0</v>
      </c>
      <c r="AA331" s="160">
        <f>'L.I. Vig.'!Z3183</f>
        <v>0</v>
      </c>
      <c r="AB331" s="160">
        <f>'L.I. Vig.'!AA3183</f>
        <v>0</v>
      </c>
      <c r="AC331" s="160">
        <f>'L.I. Vig.'!AB3183</f>
        <v>0</v>
      </c>
      <c r="AD331" s="160">
        <f>'L.I. Vig.'!AC3183</f>
        <v>0</v>
      </c>
      <c r="AE331" s="160">
        <f>'L.I. Vig.'!AD3183</f>
        <v>0</v>
      </c>
      <c r="AF331" s="160">
        <f>'L.I. Vig.'!AE3183</f>
        <v>0</v>
      </c>
      <c r="AG331" s="161">
        <f>'L.I. Vig.'!AF3183</f>
        <v>0</v>
      </c>
      <c r="AH331" s="160">
        <f>'L.I. Vig.'!AG3183</f>
        <v>0</v>
      </c>
      <c r="AI331" s="160">
        <f>'L.I. Vig.'!AH3183</f>
        <v>0</v>
      </c>
      <c r="AJ331" s="160">
        <f>'L.I. Vig.'!AI3183</f>
        <v>0</v>
      </c>
      <c r="AK331" s="160">
        <f>'L.I. Vig.'!AJ3183</f>
        <v>0</v>
      </c>
      <c r="AL331" s="160">
        <f>'L.I. Vig.'!AK3183</f>
        <v>0</v>
      </c>
      <c r="AM331" s="160">
        <f>'L.I. Vig.'!AL3183</f>
        <v>0</v>
      </c>
      <c r="AN331" s="160">
        <f>'L.I. Vig.'!AM3183</f>
        <v>0</v>
      </c>
      <c r="AO331" s="160">
        <f>'L.I. Vig.'!AN3183</f>
        <v>0</v>
      </c>
      <c r="AP331" s="160">
        <f>'L.I. Vig.'!AO3183</f>
        <v>0</v>
      </c>
      <c r="AQ331" s="161">
        <f>'L.I. Vig.'!AP3183</f>
        <v>0</v>
      </c>
      <c r="AR331" s="160">
        <f>'L.I. Vig.'!AQ3183</f>
        <v>0</v>
      </c>
      <c r="AS331" s="160">
        <f>'L.I. Vig.'!AR3183</f>
        <v>0</v>
      </c>
      <c r="AT331" s="160">
        <f>'L.I. Vig.'!AS3183</f>
        <v>0</v>
      </c>
      <c r="AU331" s="160">
        <f>'L.I. Vig.'!AT3183</f>
        <v>0</v>
      </c>
      <c r="AV331" s="160">
        <f>'L.I. Vig.'!AU3183</f>
        <v>0</v>
      </c>
      <c r="AW331" s="160">
        <f>'L.I. Vig.'!AV3183</f>
        <v>0</v>
      </c>
      <c r="AX331" s="160">
        <f>'L.I. Vig.'!AW3183</f>
        <v>0</v>
      </c>
      <c r="AY331" s="160">
        <f>'L.I. Vig.'!AX3183</f>
        <v>0</v>
      </c>
      <c r="AZ331" s="160">
        <f>'L.I. Vig.'!AY3183</f>
        <v>0</v>
      </c>
      <c r="BA331" s="161">
        <f>'L.I. Vig.'!AZ3183</f>
        <v>0</v>
      </c>
      <c r="BB331" s="160" t="e">
        <f>'L.I. Vig.'!BA3183</f>
        <v>#DIV/0!</v>
      </c>
      <c r="BC331" s="160" t="e">
        <f>'L.I. Vig.'!BB3183</f>
        <v>#DIV/0!</v>
      </c>
      <c r="BD331" s="160" t="e">
        <f>'L.I. Vig.'!BC3183</f>
        <v>#DIV/0!</v>
      </c>
      <c r="BE331" s="160" t="e">
        <f>'L.I. Vig.'!BD3183</f>
        <v>#DIV/0!</v>
      </c>
      <c r="BF331" s="160" t="e">
        <f>'L.I. Vig.'!BE3183</f>
        <v>#DIV/0!</v>
      </c>
      <c r="BG331" s="160" t="e">
        <f>'L.I. Vig.'!BF3183</f>
        <v>#DIV/0!</v>
      </c>
      <c r="BH331" s="160" t="e">
        <f>'L.I. Vig.'!BG3183</f>
        <v>#DIV/0!</v>
      </c>
      <c r="BI331" s="160" t="e">
        <f>'L.I. Vig.'!BH3183</f>
        <v>#DIV/0!</v>
      </c>
      <c r="BJ331" s="160" t="e">
        <f>'L.I. Vig.'!BI3183</f>
        <v>#DIV/0!</v>
      </c>
      <c r="BK331" s="161" t="e">
        <f>'L.I. Vig.'!BJ3183</f>
        <v>#DIV/0!</v>
      </c>
    </row>
    <row r="332" spans="1:63" hidden="1" outlineLevel="1" x14ac:dyDescent="0.25">
      <c r="A332" s="157" t="s">
        <v>181</v>
      </c>
      <c r="B332" s="158">
        <v>43</v>
      </c>
      <c r="C332" s="159">
        <f>'L.I. Vig.'!B3242</f>
        <v>0</v>
      </c>
      <c r="D332" s="160">
        <f>'L.I. Vig.'!C3242</f>
        <v>0</v>
      </c>
      <c r="E332" s="160">
        <f>'L.I. Vig.'!D3242</f>
        <v>0</v>
      </c>
      <c r="F332" s="160">
        <f>'L.I. Vig.'!E3242</f>
        <v>0</v>
      </c>
      <c r="G332" s="160">
        <f>'L.I. Vig.'!F3242</f>
        <v>0</v>
      </c>
      <c r="H332" s="160">
        <f>'L.I. Vig.'!G3242</f>
        <v>0</v>
      </c>
      <c r="I332" s="160">
        <f>'L.I. Vig.'!H3242</f>
        <v>0</v>
      </c>
      <c r="J332" s="160">
        <f>'L.I. Vig.'!I3242</f>
        <v>0</v>
      </c>
      <c r="K332" s="160">
        <f>'L.I. Vig.'!J3242</f>
        <v>0</v>
      </c>
      <c r="L332" s="160">
        <f>'L.I. Vig.'!K3242</f>
        <v>0</v>
      </c>
      <c r="M332" s="161">
        <f>'L.I. Vig.'!L3242</f>
        <v>0</v>
      </c>
      <c r="N332" s="160">
        <f>'L.I. Vig.'!M3242</f>
        <v>0</v>
      </c>
      <c r="O332" s="160">
        <f>'L.I. Vig.'!N3242</f>
        <v>0</v>
      </c>
      <c r="P332" s="160">
        <f>'L.I. Vig.'!O3242</f>
        <v>0</v>
      </c>
      <c r="Q332" s="160">
        <f>'L.I. Vig.'!P3242</f>
        <v>0</v>
      </c>
      <c r="R332" s="160">
        <f>'L.I. Vig.'!Q3242</f>
        <v>0</v>
      </c>
      <c r="S332" s="160">
        <f>'L.I. Vig.'!R3242</f>
        <v>0</v>
      </c>
      <c r="T332" s="160">
        <f>'L.I. Vig.'!S3242</f>
        <v>0</v>
      </c>
      <c r="U332" s="160">
        <f>'L.I. Vig.'!T3242</f>
        <v>0</v>
      </c>
      <c r="V332" s="160">
        <f>'L.I. Vig.'!U3242</f>
        <v>0</v>
      </c>
      <c r="W332" s="161">
        <f>'L.I. Vig.'!V3242</f>
        <v>0</v>
      </c>
      <c r="X332" s="160">
        <f>'L.I. Vig.'!W3242</f>
        <v>0</v>
      </c>
      <c r="Y332" s="160">
        <f>'L.I. Vig.'!X3242</f>
        <v>0</v>
      </c>
      <c r="Z332" s="160">
        <f>'L.I. Vig.'!Y3242</f>
        <v>0</v>
      </c>
      <c r="AA332" s="160">
        <f>'L.I. Vig.'!Z3242</f>
        <v>0</v>
      </c>
      <c r="AB332" s="160">
        <f>'L.I. Vig.'!AA3242</f>
        <v>0</v>
      </c>
      <c r="AC332" s="160">
        <f>'L.I. Vig.'!AB3242</f>
        <v>0</v>
      </c>
      <c r="AD332" s="160">
        <f>'L.I. Vig.'!AC3242</f>
        <v>0</v>
      </c>
      <c r="AE332" s="160">
        <f>'L.I. Vig.'!AD3242</f>
        <v>0</v>
      </c>
      <c r="AF332" s="160">
        <f>'L.I. Vig.'!AE3242</f>
        <v>0</v>
      </c>
      <c r="AG332" s="161">
        <f>'L.I. Vig.'!AF3242</f>
        <v>0</v>
      </c>
      <c r="AH332" s="160">
        <f>'L.I. Vig.'!AG3242</f>
        <v>0</v>
      </c>
      <c r="AI332" s="160">
        <f>'L.I. Vig.'!AH3242</f>
        <v>0</v>
      </c>
      <c r="AJ332" s="160">
        <f>'L.I. Vig.'!AI3242</f>
        <v>0</v>
      </c>
      <c r="AK332" s="160">
        <f>'L.I. Vig.'!AJ3242</f>
        <v>0</v>
      </c>
      <c r="AL332" s="160">
        <f>'L.I. Vig.'!AK3242</f>
        <v>0</v>
      </c>
      <c r="AM332" s="160">
        <f>'L.I. Vig.'!AL3242</f>
        <v>0</v>
      </c>
      <c r="AN332" s="160">
        <f>'L.I. Vig.'!AM3242</f>
        <v>0</v>
      </c>
      <c r="AO332" s="160">
        <f>'L.I. Vig.'!AN3242</f>
        <v>0</v>
      </c>
      <c r="AP332" s="160">
        <f>'L.I. Vig.'!AO3242</f>
        <v>0</v>
      </c>
      <c r="AQ332" s="161">
        <f>'L.I. Vig.'!AP3242</f>
        <v>0</v>
      </c>
      <c r="AR332" s="160">
        <f>'L.I. Vig.'!AQ3242</f>
        <v>0</v>
      </c>
      <c r="AS332" s="160">
        <f>'L.I. Vig.'!AR3242</f>
        <v>0</v>
      </c>
      <c r="AT332" s="160">
        <f>'L.I. Vig.'!AS3242</f>
        <v>0</v>
      </c>
      <c r="AU332" s="160">
        <f>'L.I. Vig.'!AT3242</f>
        <v>0</v>
      </c>
      <c r="AV332" s="160">
        <f>'L.I. Vig.'!AU3242</f>
        <v>0</v>
      </c>
      <c r="AW332" s="160">
        <f>'L.I. Vig.'!AV3242</f>
        <v>0</v>
      </c>
      <c r="AX332" s="160">
        <f>'L.I. Vig.'!AW3242</f>
        <v>0</v>
      </c>
      <c r="AY332" s="160">
        <f>'L.I. Vig.'!AX3242</f>
        <v>0</v>
      </c>
      <c r="AZ332" s="160">
        <f>'L.I. Vig.'!AY3242</f>
        <v>0</v>
      </c>
      <c r="BA332" s="161">
        <f>'L.I. Vig.'!AZ3242</f>
        <v>0</v>
      </c>
      <c r="BB332" s="160" t="e">
        <f>'L.I. Vig.'!BA3242</f>
        <v>#DIV/0!</v>
      </c>
      <c r="BC332" s="160" t="e">
        <f>'L.I. Vig.'!BB3242</f>
        <v>#DIV/0!</v>
      </c>
      <c r="BD332" s="160" t="e">
        <f>'L.I. Vig.'!BC3242</f>
        <v>#DIV/0!</v>
      </c>
      <c r="BE332" s="160" t="e">
        <f>'L.I. Vig.'!BD3242</f>
        <v>#DIV/0!</v>
      </c>
      <c r="BF332" s="160" t="e">
        <f>'L.I. Vig.'!BE3242</f>
        <v>#DIV/0!</v>
      </c>
      <c r="BG332" s="160" t="e">
        <f>'L.I. Vig.'!BF3242</f>
        <v>#DIV/0!</v>
      </c>
      <c r="BH332" s="160" t="e">
        <f>'L.I. Vig.'!BG3242</f>
        <v>#DIV/0!</v>
      </c>
      <c r="BI332" s="160" t="e">
        <f>'L.I. Vig.'!BH3242</f>
        <v>#DIV/0!</v>
      </c>
      <c r="BJ332" s="160" t="e">
        <f>'L.I. Vig.'!BI3242</f>
        <v>#DIV/0!</v>
      </c>
      <c r="BK332" s="161" t="e">
        <f>'L.I. Vig.'!BJ3242</f>
        <v>#DIV/0!</v>
      </c>
    </row>
    <row r="333" spans="1:63" hidden="1" outlineLevel="1" x14ac:dyDescent="0.25">
      <c r="A333" s="157" t="s">
        <v>182</v>
      </c>
      <c r="B333" s="158">
        <v>43</v>
      </c>
      <c r="C333" s="159">
        <f>'L.I. Vig.'!B3301</f>
        <v>0</v>
      </c>
      <c r="D333" s="160">
        <f>'L.I. Vig.'!C3301</f>
        <v>0</v>
      </c>
      <c r="E333" s="160">
        <f>'L.I. Vig.'!D3301</f>
        <v>0</v>
      </c>
      <c r="F333" s="160">
        <f>'L.I. Vig.'!E3301</f>
        <v>0</v>
      </c>
      <c r="G333" s="160">
        <f>'L.I. Vig.'!F3301</f>
        <v>0</v>
      </c>
      <c r="H333" s="160">
        <f>'L.I. Vig.'!G3301</f>
        <v>0</v>
      </c>
      <c r="I333" s="160">
        <f>'L.I. Vig.'!H3301</f>
        <v>0</v>
      </c>
      <c r="J333" s="160">
        <f>'L.I. Vig.'!I3301</f>
        <v>0</v>
      </c>
      <c r="K333" s="160">
        <f>'L.I. Vig.'!J3301</f>
        <v>0</v>
      </c>
      <c r="L333" s="160">
        <f>'L.I. Vig.'!K3301</f>
        <v>0</v>
      </c>
      <c r="M333" s="161">
        <f>'L.I. Vig.'!L3301</f>
        <v>0</v>
      </c>
      <c r="N333" s="160">
        <f>'L.I. Vig.'!M3301</f>
        <v>0</v>
      </c>
      <c r="O333" s="160">
        <f>'L.I. Vig.'!N3301</f>
        <v>0</v>
      </c>
      <c r="P333" s="160">
        <f>'L.I. Vig.'!O3301</f>
        <v>0</v>
      </c>
      <c r="Q333" s="160">
        <f>'L.I. Vig.'!P3301</f>
        <v>0</v>
      </c>
      <c r="R333" s="160">
        <f>'L.I. Vig.'!Q3301</f>
        <v>0</v>
      </c>
      <c r="S333" s="160">
        <f>'L.I. Vig.'!R3301</f>
        <v>0</v>
      </c>
      <c r="T333" s="160">
        <f>'L.I. Vig.'!S3301</f>
        <v>0</v>
      </c>
      <c r="U333" s="160">
        <f>'L.I. Vig.'!T3301</f>
        <v>0</v>
      </c>
      <c r="V333" s="160">
        <f>'L.I. Vig.'!U3301</f>
        <v>0</v>
      </c>
      <c r="W333" s="161">
        <f>'L.I. Vig.'!V3301</f>
        <v>0</v>
      </c>
      <c r="X333" s="160">
        <f>'L.I. Vig.'!W3301</f>
        <v>0</v>
      </c>
      <c r="Y333" s="160">
        <f>'L.I. Vig.'!X3301</f>
        <v>0</v>
      </c>
      <c r="Z333" s="160">
        <f>'L.I. Vig.'!Y3301</f>
        <v>0</v>
      </c>
      <c r="AA333" s="160">
        <f>'L.I. Vig.'!Z3301</f>
        <v>0</v>
      </c>
      <c r="AB333" s="160">
        <f>'L.I. Vig.'!AA3301</f>
        <v>0</v>
      </c>
      <c r="AC333" s="160">
        <f>'L.I. Vig.'!AB3301</f>
        <v>0</v>
      </c>
      <c r="AD333" s="160">
        <f>'L.I. Vig.'!AC3301</f>
        <v>0</v>
      </c>
      <c r="AE333" s="160">
        <f>'L.I. Vig.'!AD3301</f>
        <v>0</v>
      </c>
      <c r="AF333" s="160">
        <f>'L.I. Vig.'!AE3301</f>
        <v>0</v>
      </c>
      <c r="AG333" s="161">
        <f>'L.I. Vig.'!AF3301</f>
        <v>0</v>
      </c>
      <c r="AH333" s="160">
        <f>'L.I. Vig.'!AG3301</f>
        <v>0</v>
      </c>
      <c r="AI333" s="160">
        <f>'L.I. Vig.'!AH3301</f>
        <v>0</v>
      </c>
      <c r="AJ333" s="160">
        <f>'L.I. Vig.'!AI3301</f>
        <v>0</v>
      </c>
      <c r="AK333" s="160">
        <f>'L.I. Vig.'!AJ3301</f>
        <v>0</v>
      </c>
      <c r="AL333" s="160">
        <f>'L.I. Vig.'!AK3301</f>
        <v>0</v>
      </c>
      <c r="AM333" s="160">
        <f>'L.I. Vig.'!AL3301</f>
        <v>0</v>
      </c>
      <c r="AN333" s="160">
        <f>'L.I. Vig.'!AM3301</f>
        <v>0</v>
      </c>
      <c r="AO333" s="160">
        <f>'L.I. Vig.'!AN3301</f>
        <v>0</v>
      </c>
      <c r="AP333" s="160">
        <f>'L.I. Vig.'!AO3301</f>
        <v>0</v>
      </c>
      <c r="AQ333" s="161">
        <f>'L.I. Vig.'!AP3301</f>
        <v>0</v>
      </c>
      <c r="AR333" s="160">
        <f>'L.I. Vig.'!AQ3301</f>
        <v>0</v>
      </c>
      <c r="AS333" s="160">
        <f>'L.I. Vig.'!AR3301</f>
        <v>0</v>
      </c>
      <c r="AT333" s="160">
        <f>'L.I. Vig.'!AS3301</f>
        <v>0</v>
      </c>
      <c r="AU333" s="160">
        <f>'L.I. Vig.'!AT3301</f>
        <v>0</v>
      </c>
      <c r="AV333" s="160">
        <f>'L.I. Vig.'!AU3301</f>
        <v>0</v>
      </c>
      <c r="AW333" s="160">
        <f>'L.I. Vig.'!AV3301</f>
        <v>0</v>
      </c>
      <c r="AX333" s="160">
        <f>'L.I. Vig.'!AW3301</f>
        <v>0</v>
      </c>
      <c r="AY333" s="160">
        <f>'L.I. Vig.'!AX3301</f>
        <v>0</v>
      </c>
      <c r="AZ333" s="160">
        <f>'L.I. Vig.'!AY3301</f>
        <v>0</v>
      </c>
      <c r="BA333" s="161">
        <f>'L.I. Vig.'!AZ3301</f>
        <v>0</v>
      </c>
      <c r="BB333" s="160" t="e">
        <f>'L.I. Vig.'!BA3301</f>
        <v>#DIV/0!</v>
      </c>
      <c r="BC333" s="160" t="e">
        <f>'L.I. Vig.'!BB3301</f>
        <v>#DIV/0!</v>
      </c>
      <c r="BD333" s="160" t="e">
        <f>'L.I. Vig.'!BC3301</f>
        <v>#DIV/0!</v>
      </c>
      <c r="BE333" s="160" t="e">
        <f>'L.I. Vig.'!BD3301</f>
        <v>#DIV/0!</v>
      </c>
      <c r="BF333" s="160" t="e">
        <f>'L.I. Vig.'!BE3301</f>
        <v>#DIV/0!</v>
      </c>
      <c r="BG333" s="160" t="e">
        <f>'L.I. Vig.'!BF3301</f>
        <v>#DIV/0!</v>
      </c>
      <c r="BH333" s="160" t="e">
        <f>'L.I. Vig.'!BG3301</f>
        <v>#DIV/0!</v>
      </c>
      <c r="BI333" s="160" t="e">
        <f>'L.I. Vig.'!BH3301</f>
        <v>#DIV/0!</v>
      </c>
      <c r="BJ333" s="160" t="e">
        <f>'L.I. Vig.'!BI3301</f>
        <v>#DIV/0!</v>
      </c>
      <c r="BK333" s="161" t="e">
        <f>'L.I. Vig.'!BJ3301</f>
        <v>#DIV/0!</v>
      </c>
    </row>
    <row r="334" spans="1:63" hidden="1" outlineLevel="1" x14ac:dyDescent="0.25">
      <c r="A334" s="157" t="s">
        <v>183</v>
      </c>
      <c r="B334" s="158">
        <v>43</v>
      </c>
      <c r="C334" s="159">
        <f>'L.I. Vig.'!B3360</f>
        <v>0</v>
      </c>
      <c r="D334" s="160">
        <f>'L.I. Vig.'!C3360</f>
        <v>0</v>
      </c>
      <c r="E334" s="160">
        <f>'L.I. Vig.'!D3360</f>
        <v>0</v>
      </c>
      <c r="F334" s="160">
        <f>'L.I. Vig.'!E3360</f>
        <v>0</v>
      </c>
      <c r="G334" s="160">
        <f>'L.I. Vig.'!F3360</f>
        <v>0</v>
      </c>
      <c r="H334" s="160">
        <f>'L.I. Vig.'!G3360</f>
        <v>0</v>
      </c>
      <c r="I334" s="160">
        <f>'L.I. Vig.'!H3360</f>
        <v>0</v>
      </c>
      <c r="J334" s="160">
        <f>'L.I. Vig.'!I3360</f>
        <v>0</v>
      </c>
      <c r="K334" s="160">
        <f>'L.I. Vig.'!J3360</f>
        <v>0</v>
      </c>
      <c r="L334" s="160">
        <f>'L.I. Vig.'!K3360</f>
        <v>0</v>
      </c>
      <c r="M334" s="161">
        <f>'L.I. Vig.'!L3360</f>
        <v>0</v>
      </c>
      <c r="N334" s="160">
        <f>'L.I. Vig.'!M3360</f>
        <v>0</v>
      </c>
      <c r="O334" s="160">
        <f>'L.I. Vig.'!N3360</f>
        <v>0</v>
      </c>
      <c r="P334" s="160">
        <f>'L.I. Vig.'!O3360</f>
        <v>0</v>
      </c>
      <c r="Q334" s="160">
        <f>'L.I. Vig.'!P3360</f>
        <v>0</v>
      </c>
      <c r="R334" s="160">
        <f>'L.I. Vig.'!Q3360</f>
        <v>0</v>
      </c>
      <c r="S334" s="160">
        <f>'L.I. Vig.'!R3360</f>
        <v>0</v>
      </c>
      <c r="T334" s="160">
        <f>'L.I. Vig.'!S3360</f>
        <v>0</v>
      </c>
      <c r="U334" s="160">
        <f>'L.I. Vig.'!T3360</f>
        <v>0</v>
      </c>
      <c r="V334" s="160">
        <f>'L.I. Vig.'!U3360</f>
        <v>0</v>
      </c>
      <c r="W334" s="161">
        <f>'L.I. Vig.'!V3360</f>
        <v>0</v>
      </c>
      <c r="X334" s="160">
        <f>'L.I. Vig.'!W3360</f>
        <v>0</v>
      </c>
      <c r="Y334" s="160">
        <f>'L.I. Vig.'!X3360</f>
        <v>0</v>
      </c>
      <c r="Z334" s="160">
        <f>'L.I. Vig.'!Y3360</f>
        <v>0</v>
      </c>
      <c r="AA334" s="160">
        <f>'L.I. Vig.'!Z3360</f>
        <v>0</v>
      </c>
      <c r="AB334" s="160">
        <f>'L.I. Vig.'!AA3360</f>
        <v>0</v>
      </c>
      <c r="AC334" s="160">
        <f>'L.I. Vig.'!AB3360</f>
        <v>0</v>
      </c>
      <c r="AD334" s="160">
        <f>'L.I. Vig.'!AC3360</f>
        <v>0</v>
      </c>
      <c r="AE334" s="160">
        <f>'L.I. Vig.'!AD3360</f>
        <v>0</v>
      </c>
      <c r="AF334" s="160">
        <f>'L.I. Vig.'!AE3360</f>
        <v>0</v>
      </c>
      <c r="AG334" s="161">
        <f>'L.I. Vig.'!AF3360</f>
        <v>0</v>
      </c>
      <c r="AH334" s="160">
        <f>'L.I. Vig.'!AG3360</f>
        <v>0</v>
      </c>
      <c r="AI334" s="160">
        <f>'L.I. Vig.'!AH3360</f>
        <v>0</v>
      </c>
      <c r="AJ334" s="160">
        <f>'L.I. Vig.'!AI3360</f>
        <v>0</v>
      </c>
      <c r="AK334" s="160">
        <f>'L.I. Vig.'!AJ3360</f>
        <v>0</v>
      </c>
      <c r="AL334" s="160">
        <f>'L.I. Vig.'!AK3360</f>
        <v>0</v>
      </c>
      <c r="AM334" s="160">
        <f>'L.I. Vig.'!AL3360</f>
        <v>0</v>
      </c>
      <c r="AN334" s="160">
        <f>'L.I. Vig.'!AM3360</f>
        <v>0</v>
      </c>
      <c r="AO334" s="160">
        <f>'L.I. Vig.'!AN3360</f>
        <v>0</v>
      </c>
      <c r="AP334" s="160">
        <f>'L.I. Vig.'!AO3360</f>
        <v>0</v>
      </c>
      <c r="AQ334" s="161">
        <f>'L.I. Vig.'!AP3360</f>
        <v>0</v>
      </c>
      <c r="AR334" s="160">
        <f>'L.I. Vig.'!AQ3360</f>
        <v>0</v>
      </c>
      <c r="AS334" s="160">
        <f>'L.I. Vig.'!AR3360</f>
        <v>0</v>
      </c>
      <c r="AT334" s="160">
        <f>'L.I. Vig.'!AS3360</f>
        <v>0</v>
      </c>
      <c r="AU334" s="160">
        <f>'L.I. Vig.'!AT3360</f>
        <v>0</v>
      </c>
      <c r="AV334" s="160">
        <f>'L.I. Vig.'!AU3360</f>
        <v>0</v>
      </c>
      <c r="AW334" s="160">
        <f>'L.I. Vig.'!AV3360</f>
        <v>0</v>
      </c>
      <c r="AX334" s="160">
        <f>'L.I. Vig.'!AW3360</f>
        <v>0</v>
      </c>
      <c r="AY334" s="160">
        <f>'L.I. Vig.'!AX3360</f>
        <v>0</v>
      </c>
      <c r="AZ334" s="160">
        <f>'L.I. Vig.'!AY3360</f>
        <v>0</v>
      </c>
      <c r="BA334" s="161">
        <f>'L.I. Vig.'!AZ3360</f>
        <v>0</v>
      </c>
      <c r="BB334" s="160" t="e">
        <f>'L.I. Vig.'!BA3360</f>
        <v>#DIV/0!</v>
      </c>
      <c r="BC334" s="160" t="e">
        <f>'L.I. Vig.'!BB3360</f>
        <v>#DIV/0!</v>
      </c>
      <c r="BD334" s="160" t="e">
        <f>'L.I. Vig.'!BC3360</f>
        <v>#DIV/0!</v>
      </c>
      <c r="BE334" s="160" t="e">
        <f>'L.I. Vig.'!BD3360</f>
        <v>#DIV/0!</v>
      </c>
      <c r="BF334" s="160" t="e">
        <f>'L.I. Vig.'!BE3360</f>
        <v>#DIV/0!</v>
      </c>
      <c r="BG334" s="160" t="e">
        <f>'L.I. Vig.'!BF3360</f>
        <v>#DIV/0!</v>
      </c>
      <c r="BH334" s="160" t="e">
        <f>'L.I. Vig.'!BG3360</f>
        <v>#DIV/0!</v>
      </c>
      <c r="BI334" s="160" t="e">
        <f>'L.I. Vig.'!BH3360</f>
        <v>#DIV/0!</v>
      </c>
      <c r="BJ334" s="160" t="e">
        <f>'L.I. Vig.'!BI3360</f>
        <v>#DIV/0!</v>
      </c>
      <c r="BK334" s="161" t="e">
        <f>'L.I. Vig.'!BJ3360</f>
        <v>#DIV/0!</v>
      </c>
    </row>
    <row r="335" spans="1:63" hidden="1" outlineLevel="1" x14ac:dyDescent="0.25">
      <c r="A335" s="157" t="s">
        <v>184</v>
      </c>
      <c r="B335" s="158">
        <v>43</v>
      </c>
      <c r="C335" s="159">
        <f>'L.I. Vig.'!B3419</f>
        <v>0</v>
      </c>
      <c r="D335" s="160">
        <f>'L.I. Vig.'!C3419</f>
        <v>0</v>
      </c>
      <c r="E335" s="160">
        <f>'L.I. Vig.'!D3419</f>
        <v>0</v>
      </c>
      <c r="F335" s="160">
        <f>'L.I. Vig.'!E3419</f>
        <v>0</v>
      </c>
      <c r="G335" s="160">
        <f>'L.I. Vig.'!F3419</f>
        <v>0</v>
      </c>
      <c r="H335" s="160">
        <f>'L.I. Vig.'!G3419</f>
        <v>0</v>
      </c>
      <c r="I335" s="160">
        <f>'L.I. Vig.'!H3419</f>
        <v>0</v>
      </c>
      <c r="J335" s="160">
        <f>'L.I. Vig.'!I3419</f>
        <v>0</v>
      </c>
      <c r="K335" s="160">
        <f>'L.I. Vig.'!J3419</f>
        <v>0</v>
      </c>
      <c r="L335" s="160">
        <f>'L.I. Vig.'!K3419</f>
        <v>0</v>
      </c>
      <c r="M335" s="161">
        <f>'L.I. Vig.'!L3419</f>
        <v>0</v>
      </c>
      <c r="N335" s="160">
        <f>'L.I. Vig.'!M3419</f>
        <v>0</v>
      </c>
      <c r="O335" s="160">
        <f>'L.I. Vig.'!N3419</f>
        <v>0</v>
      </c>
      <c r="P335" s="160">
        <f>'L.I. Vig.'!O3419</f>
        <v>0</v>
      </c>
      <c r="Q335" s="160">
        <f>'L.I. Vig.'!P3419</f>
        <v>0</v>
      </c>
      <c r="R335" s="160">
        <f>'L.I. Vig.'!Q3419</f>
        <v>0</v>
      </c>
      <c r="S335" s="160">
        <f>'L.I. Vig.'!R3419</f>
        <v>0</v>
      </c>
      <c r="T335" s="160">
        <f>'L.I. Vig.'!S3419</f>
        <v>0</v>
      </c>
      <c r="U335" s="160">
        <f>'L.I. Vig.'!T3419</f>
        <v>0</v>
      </c>
      <c r="V335" s="160">
        <f>'L.I. Vig.'!U3419</f>
        <v>0</v>
      </c>
      <c r="W335" s="161">
        <f>'L.I. Vig.'!V3419</f>
        <v>0</v>
      </c>
      <c r="X335" s="160">
        <f>'L.I. Vig.'!W3419</f>
        <v>0</v>
      </c>
      <c r="Y335" s="160">
        <f>'L.I. Vig.'!X3419</f>
        <v>0</v>
      </c>
      <c r="Z335" s="160">
        <f>'L.I. Vig.'!Y3419</f>
        <v>0</v>
      </c>
      <c r="AA335" s="160">
        <f>'L.I. Vig.'!Z3419</f>
        <v>0</v>
      </c>
      <c r="AB335" s="160">
        <f>'L.I. Vig.'!AA3419</f>
        <v>0</v>
      </c>
      <c r="AC335" s="160">
        <f>'L.I. Vig.'!AB3419</f>
        <v>0</v>
      </c>
      <c r="AD335" s="160">
        <f>'L.I. Vig.'!AC3419</f>
        <v>0</v>
      </c>
      <c r="AE335" s="160">
        <f>'L.I. Vig.'!AD3419</f>
        <v>0</v>
      </c>
      <c r="AF335" s="160">
        <f>'L.I. Vig.'!AE3419</f>
        <v>0</v>
      </c>
      <c r="AG335" s="161">
        <f>'L.I. Vig.'!AF3419</f>
        <v>0</v>
      </c>
      <c r="AH335" s="160">
        <f>'L.I. Vig.'!AG3419</f>
        <v>0</v>
      </c>
      <c r="AI335" s="160">
        <f>'L.I. Vig.'!AH3419</f>
        <v>0</v>
      </c>
      <c r="AJ335" s="160">
        <f>'L.I. Vig.'!AI3419</f>
        <v>0</v>
      </c>
      <c r="AK335" s="160">
        <f>'L.I. Vig.'!AJ3419</f>
        <v>0</v>
      </c>
      <c r="AL335" s="160">
        <f>'L.I. Vig.'!AK3419</f>
        <v>0</v>
      </c>
      <c r="AM335" s="160">
        <f>'L.I. Vig.'!AL3419</f>
        <v>0</v>
      </c>
      <c r="AN335" s="160">
        <f>'L.I. Vig.'!AM3419</f>
        <v>0</v>
      </c>
      <c r="AO335" s="160">
        <f>'L.I. Vig.'!AN3419</f>
        <v>0</v>
      </c>
      <c r="AP335" s="160">
        <f>'L.I. Vig.'!AO3419</f>
        <v>0</v>
      </c>
      <c r="AQ335" s="161">
        <f>'L.I. Vig.'!AP3419</f>
        <v>0</v>
      </c>
      <c r="AR335" s="160">
        <f>'L.I. Vig.'!AQ3419</f>
        <v>0</v>
      </c>
      <c r="AS335" s="160">
        <f>'L.I. Vig.'!AR3419</f>
        <v>0</v>
      </c>
      <c r="AT335" s="160">
        <f>'L.I. Vig.'!AS3419</f>
        <v>0</v>
      </c>
      <c r="AU335" s="160">
        <f>'L.I. Vig.'!AT3419</f>
        <v>0</v>
      </c>
      <c r="AV335" s="160">
        <f>'L.I. Vig.'!AU3419</f>
        <v>0</v>
      </c>
      <c r="AW335" s="160">
        <f>'L.I. Vig.'!AV3419</f>
        <v>0</v>
      </c>
      <c r="AX335" s="160">
        <f>'L.I. Vig.'!AW3419</f>
        <v>0</v>
      </c>
      <c r="AY335" s="160">
        <f>'L.I. Vig.'!AX3419</f>
        <v>0</v>
      </c>
      <c r="AZ335" s="160">
        <f>'L.I. Vig.'!AY3419</f>
        <v>0</v>
      </c>
      <c r="BA335" s="161">
        <f>'L.I. Vig.'!AZ3419</f>
        <v>0</v>
      </c>
      <c r="BB335" s="160" t="e">
        <f>'L.I. Vig.'!BA3419</f>
        <v>#DIV/0!</v>
      </c>
      <c r="BC335" s="160" t="e">
        <f>'L.I. Vig.'!BB3419</f>
        <v>#DIV/0!</v>
      </c>
      <c r="BD335" s="160" t="e">
        <f>'L.I. Vig.'!BC3419</f>
        <v>#DIV/0!</v>
      </c>
      <c r="BE335" s="160" t="e">
        <f>'L.I. Vig.'!BD3419</f>
        <v>#DIV/0!</v>
      </c>
      <c r="BF335" s="160" t="e">
        <f>'L.I. Vig.'!BE3419</f>
        <v>#DIV/0!</v>
      </c>
      <c r="BG335" s="160" t="e">
        <f>'L.I. Vig.'!BF3419</f>
        <v>#DIV/0!</v>
      </c>
      <c r="BH335" s="160" t="e">
        <f>'L.I. Vig.'!BG3419</f>
        <v>#DIV/0!</v>
      </c>
      <c r="BI335" s="160" t="e">
        <f>'L.I. Vig.'!BH3419</f>
        <v>#DIV/0!</v>
      </c>
      <c r="BJ335" s="160" t="e">
        <f>'L.I. Vig.'!BI3419</f>
        <v>#DIV/0!</v>
      </c>
      <c r="BK335" s="161" t="e">
        <f>'L.I. Vig.'!BJ3419</f>
        <v>#DIV/0!</v>
      </c>
    </row>
    <row r="336" spans="1:63" hidden="1" outlineLevel="1" x14ac:dyDescent="0.25">
      <c r="A336" s="157" t="s">
        <v>185</v>
      </c>
      <c r="B336" s="158">
        <v>43</v>
      </c>
      <c r="C336" s="159">
        <f>'L.I. Vig.'!B3478</f>
        <v>0</v>
      </c>
      <c r="D336" s="160">
        <f>'L.I. Vig.'!C3478</f>
        <v>0</v>
      </c>
      <c r="E336" s="160">
        <f>'L.I. Vig.'!D3478</f>
        <v>0</v>
      </c>
      <c r="F336" s="160">
        <f>'L.I. Vig.'!E3478</f>
        <v>0</v>
      </c>
      <c r="G336" s="160">
        <f>'L.I. Vig.'!F3478</f>
        <v>0</v>
      </c>
      <c r="H336" s="160">
        <f>'L.I. Vig.'!G3478</f>
        <v>0</v>
      </c>
      <c r="I336" s="160">
        <f>'L.I. Vig.'!H3478</f>
        <v>0</v>
      </c>
      <c r="J336" s="160">
        <f>'L.I. Vig.'!I3478</f>
        <v>0</v>
      </c>
      <c r="K336" s="160">
        <f>'L.I. Vig.'!J3478</f>
        <v>0</v>
      </c>
      <c r="L336" s="160">
        <f>'L.I. Vig.'!K3478</f>
        <v>0</v>
      </c>
      <c r="M336" s="161">
        <f>'L.I. Vig.'!L3478</f>
        <v>0</v>
      </c>
      <c r="N336" s="160">
        <f>'L.I. Vig.'!M3478</f>
        <v>0</v>
      </c>
      <c r="O336" s="160">
        <f>'L.I. Vig.'!N3478</f>
        <v>0</v>
      </c>
      <c r="P336" s="160">
        <f>'L.I. Vig.'!O3478</f>
        <v>0</v>
      </c>
      <c r="Q336" s="160">
        <f>'L.I. Vig.'!P3478</f>
        <v>0</v>
      </c>
      <c r="R336" s="160">
        <f>'L.I. Vig.'!Q3478</f>
        <v>0</v>
      </c>
      <c r="S336" s="160">
        <f>'L.I. Vig.'!R3478</f>
        <v>0</v>
      </c>
      <c r="T336" s="160">
        <f>'L.I. Vig.'!S3478</f>
        <v>0</v>
      </c>
      <c r="U336" s="160">
        <f>'L.I. Vig.'!T3478</f>
        <v>0</v>
      </c>
      <c r="V336" s="160">
        <f>'L.I. Vig.'!U3478</f>
        <v>0</v>
      </c>
      <c r="W336" s="161">
        <f>'L.I. Vig.'!V3478</f>
        <v>0</v>
      </c>
      <c r="X336" s="160">
        <f>'L.I. Vig.'!W3478</f>
        <v>0</v>
      </c>
      <c r="Y336" s="160">
        <f>'L.I. Vig.'!X3478</f>
        <v>0</v>
      </c>
      <c r="Z336" s="160">
        <f>'L.I. Vig.'!Y3478</f>
        <v>0</v>
      </c>
      <c r="AA336" s="160">
        <f>'L.I. Vig.'!Z3478</f>
        <v>0</v>
      </c>
      <c r="AB336" s="160">
        <f>'L.I. Vig.'!AA3478</f>
        <v>0</v>
      </c>
      <c r="AC336" s="160">
        <f>'L.I. Vig.'!AB3478</f>
        <v>0</v>
      </c>
      <c r="AD336" s="160">
        <f>'L.I. Vig.'!AC3478</f>
        <v>0</v>
      </c>
      <c r="AE336" s="160">
        <f>'L.I. Vig.'!AD3478</f>
        <v>0</v>
      </c>
      <c r="AF336" s="160">
        <f>'L.I. Vig.'!AE3478</f>
        <v>0</v>
      </c>
      <c r="AG336" s="161">
        <f>'L.I. Vig.'!AF3478</f>
        <v>0</v>
      </c>
      <c r="AH336" s="160">
        <f>'L.I. Vig.'!AG3478</f>
        <v>0</v>
      </c>
      <c r="AI336" s="160">
        <f>'L.I. Vig.'!AH3478</f>
        <v>0</v>
      </c>
      <c r="AJ336" s="160">
        <f>'L.I. Vig.'!AI3478</f>
        <v>0</v>
      </c>
      <c r="AK336" s="160">
        <f>'L.I. Vig.'!AJ3478</f>
        <v>0</v>
      </c>
      <c r="AL336" s="160">
        <f>'L.I. Vig.'!AK3478</f>
        <v>0</v>
      </c>
      <c r="AM336" s="160">
        <f>'L.I. Vig.'!AL3478</f>
        <v>0</v>
      </c>
      <c r="AN336" s="160">
        <f>'L.I. Vig.'!AM3478</f>
        <v>0</v>
      </c>
      <c r="AO336" s="160">
        <f>'L.I. Vig.'!AN3478</f>
        <v>0</v>
      </c>
      <c r="AP336" s="160">
        <f>'L.I. Vig.'!AO3478</f>
        <v>0</v>
      </c>
      <c r="AQ336" s="161">
        <f>'L.I. Vig.'!AP3478</f>
        <v>0</v>
      </c>
      <c r="AR336" s="160">
        <f>'L.I. Vig.'!AQ3478</f>
        <v>0</v>
      </c>
      <c r="AS336" s="160">
        <f>'L.I. Vig.'!AR3478</f>
        <v>0</v>
      </c>
      <c r="AT336" s="160">
        <f>'L.I. Vig.'!AS3478</f>
        <v>0</v>
      </c>
      <c r="AU336" s="160">
        <f>'L.I. Vig.'!AT3478</f>
        <v>0</v>
      </c>
      <c r="AV336" s="160">
        <f>'L.I. Vig.'!AU3478</f>
        <v>0</v>
      </c>
      <c r="AW336" s="160">
        <f>'L.I. Vig.'!AV3478</f>
        <v>0</v>
      </c>
      <c r="AX336" s="160">
        <f>'L.I. Vig.'!AW3478</f>
        <v>0</v>
      </c>
      <c r="AY336" s="160">
        <f>'L.I. Vig.'!AX3478</f>
        <v>0</v>
      </c>
      <c r="AZ336" s="160">
        <f>'L.I. Vig.'!AY3478</f>
        <v>0</v>
      </c>
      <c r="BA336" s="161">
        <f>'L.I. Vig.'!AZ3478</f>
        <v>0</v>
      </c>
      <c r="BB336" s="160" t="e">
        <f>'L.I. Vig.'!BA3478</f>
        <v>#DIV/0!</v>
      </c>
      <c r="BC336" s="160" t="e">
        <f>'L.I. Vig.'!BB3478</f>
        <v>#DIV/0!</v>
      </c>
      <c r="BD336" s="160" t="e">
        <f>'L.I. Vig.'!BC3478</f>
        <v>#DIV/0!</v>
      </c>
      <c r="BE336" s="160" t="e">
        <f>'L.I. Vig.'!BD3478</f>
        <v>#DIV/0!</v>
      </c>
      <c r="BF336" s="160" t="e">
        <f>'L.I. Vig.'!BE3478</f>
        <v>#DIV/0!</v>
      </c>
      <c r="BG336" s="160" t="e">
        <f>'L.I. Vig.'!BF3478</f>
        <v>#DIV/0!</v>
      </c>
      <c r="BH336" s="160" t="e">
        <f>'L.I. Vig.'!BG3478</f>
        <v>#DIV/0!</v>
      </c>
      <c r="BI336" s="160" t="e">
        <f>'L.I. Vig.'!BH3478</f>
        <v>#DIV/0!</v>
      </c>
      <c r="BJ336" s="160" t="e">
        <f>'L.I. Vig.'!BI3478</f>
        <v>#DIV/0!</v>
      </c>
      <c r="BK336" s="161" t="e">
        <f>'L.I. Vig.'!BJ3478</f>
        <v>#DIV/0!</v>
      </c>
    </row>
    <row r="337" spans="1:125" hidden="1" outlineLevel="1" x14ac:dyDescent="0.25">
      <c r="A337" s="157" t="s">
        <v>186</v>
      </c>
      <c r="B337" s="158">
        <v>43</v>
      </c>
      <c r="C337" s="159">
        <f>'L.I. Vig.'!B3537</f>
        <v>0</v>
      </c>
      <c r="D337" s="160">
        <f>'L.I. Vig.'!C3537</f>
        <v>0</v>
      </c>
      <c r="E337" s="160">
        <f>'L.I. Vig.'!D3537</f>
        <v>0</v>
      </c>
      <c r="F337" s="160">
        <f>'L.I. Vig.'!E3537</f>
        <v>0</v>
      </c>
      <c r="G337" s="160">
        <f>'L.I. Vig.'!F3537</f>
        <v>0</v>
      </c>
      <c r="H337" s="160">
        <f>'L.I. Vig.'!G3537</f>
        <v>0</v>
      </c>
      <c r="I337" s="160">
        <f>'L.I. Vig.'!H3537</f>
        <v>0</v>
      </c>
      <c r="J337" s="160">
        <f>'L.I. Vig.'!I3537</f>
        <v>0</v>
      </c>
      <c r="K337" s="160">
        <f>'L.I. Vig.'!J3537</f>
        <v>0</v>
      </c>
      <c r="L337" s="160">
        <f>'L.I. Vig.'!K3537</f>
        <v>0</v>
      </c>
      <c r="M337" s="161">
        <f>'L.I. Vig.'!L3537</f>
        <v>0</v>
      </c>
      <c r="N337" s="160">
        <f>'L.I. Vig.'!M3537</f>
        <v>0</v>
      </c>
      <c r="O337" s="160">
        <f>'L.I. Vig.'!N3537</f>
        <v>0</v>
      </c>
      <c r="P337" s="160">
        <f>'L.I. Vig.'!O3537</f>
        <v>0</v>
      </c>
      <c r="Q337" s="160">
        <f>'L.I. Vig.'!P3537</f>
        <v>0</v>
      </c>
      <c r="R337" s="160">
        <f>'L.I. Vig.'!Q3537</f>
        <v>0</v>
      </c>
      <c r="S337" s="160">
        <f>'L.I. Vig.'!R3537</f>
        <v>0</v>
      </c>
      <c r="T337" s="160">
        <f>'L.I. Vig.'!S3537</f>
        <v>0</v>
      </c>
      <c r="U337" s="160">
        <f>'L.I. Vig.'!T3537</f>
        <v>0</v>
      </c>
      <c r="V337" s="160">
        <f>'L.I. Vig.'!U3537</f>
        <v>0</v>
      </c>
      <c r="W337" s="161">
        <f>'L.I. Vig.'!V3537</f>
        <v>0</v>
      </c>
      <c r="X337" s="160">
        <f>'L.I. Vig.'!W3537</f>
        <v>0</v>
      </c>
      <c r="Y337" s="160">
        <f>'L.I. Vig.'!X3537</f>
        <v>0</v>
      </c>
      <c r="Z337" s="160">
        <f>'L.I. Vig.'!Y3537</f>
        <v>0</v>
      </c>
      <c r="AA337" s="160">
        <f>'L.I. Vig.'!Z3537</f>
        <v>0</v>
      </c>
      <c r="AB337" s="160">
        <f>'L.I. Vig.'!AA3537</f>
        <v>0</v>
      </c>
      <c r="AC337" s="160">
        <f>'L.I. Vig.'!AB3537</f>
        <v>0</v>
      </c>
      <c r="AD337" s="160">
        <f>'L.I. Vig.'!AC3537</f>
        <v>0</v>
      </c>
      <c r="AE337" s="160">
        <f>'L.I. Vig.'!AD3537</f>
        <v>0</v>
      </c>
      <c r="AF337" s="160">
        <f>'L.I. Vig.'!AE3537</f>
        <v>0</v>
      </c>
      <c r="AG337" s="161">
        <f>'L.I. Vig.'!AF3537</f>
        <v>0</v>
      </c>
      <c r="AH337" s="160">
        <f>'L.I. Vig.'!AG3537</f>
        <v>0</v>
      </c>
      <c r="AI337" s="160">
        <f>'L.I. Vig.'!AH3537</f>
        <v>0</v>
      </c>
      <c r="AJ337" s="160">
        <f>'L.I. Vig.'!AI3537</f>
        <v>0</v>
      </c>
      <c r="AK337" s="160">
        <f>'L.I. Vig.'!AJ3537</f>
        <v>0</v>
      </c>
      <c r="AL337" s="160">
        <f>'L.I. Vig.'!AK3537</f>
        <v>0</v>
      </c>
      <c r="AM337" s="160">
        <f>'L.I. Vig.'!AL3537</f>
        <v>0</v>
      </c>
      <c r="AN337" s="160">
        <f>'L.I. Vig.'!AM3537</f>
        <v>0</v>
      </c>
      <c r="AO337" s="160">
        <f>'L.I. Vig.'!AN3537</f>
        <v>0</v>
      </c>
      <c r="AP337" s="160">
        <f>'L.I. Vig.'!AO3537</f>
        <v>0</v>
      </c>
      <c r="AQ337" s="161">
        <f>'L.I. Vig.'!AP3537</f>
        <v>0</v>
      </c>
      <c r="AR337" s="160">
        <f>'L.I. Vig.'!AQ3537</f>
        <v>0</v>
      </c>
      <c r="AS337" s="160">
        <f>'L.I. Vig.'!AR3537</f>
        <v>0</v>
      </c>
      <c r="AT337" s="160">
        <f>'L.I. Vig.'!AS3537</f>
        <v>0</v>
      </c>
      <c r="AU337" s="160">
        <f>'L.I. Vig.'!AT3537</f>
        <v>0</v>
      </c>
      <c r="AV337" s="160">
        <f>'L.I. Vig.'!AU3537</f>
        <v>0</v>
      </c>
      <c r="AW337" s="160">
        <f>'L.I. Vig.'!AV3537</f>
        <v>0</v>
      </c>
      <c r="AX337" s="160">
        <f>'L.I. Vig.'!AW3537</f>
        <v>0</v>
      </c>
      <c r="AY337" s="160">
        <f>'L.I. Vig.'!AX3537</f>
        <v>0</v>
      </c>
      <c r="AZ337" s="160">
        <f>'L.I. Vig.'!AY3537</f>
        <v>0</v>
      </c>
      <c r="BA337" s="161">
        <f>'L.I. Vig.'!AZ3537</f>
        <v>0</v>
      </c>
      <c r="BB337" s="160" t="e">
        <f>'L.I. Vig.'!BA3537</f>
        <v>#DIV/0!</v>
      </c>
      <c r="BC337" s="160" t="e">
        <f>'L.I. Vig.'!BB3537</f>
        <v>#DIV/0!</v>
      </c>
      <c r="BD337" s="160" t="e">
        <f>'L.I. Vig.'!BC3537</f>
        <v>#DIV/0!</v>
      </c>
      <c r="BE337" s="160" t="e">
        <f>'L.I. Vig.'!BD3537</f>
        <v>#DIV/0!</v>
      </c>
      <c r="BF337" s="160" t="e">
        <f>'L.I. Vig.'!BE3537</f>
        <v>#DIV/0!</v>
      </c>
      <c r="BG337" s="160" t="e">
        <f>'L.I. Vig.'!BF3537</f>
        <v>#DIV/0!</v>
      </c>
      <c r="BH337" s="160" t="e">
        <f>'L.I. Vig.'!BG3537</f>
        <v>#DIV/0!</v>
      </c>
      <c r="BI337" s="160" t="e">
        <f>'L.I. Vig.'!BH3537</f>
        <v>#DIV/0!</v>
      </c>
      <c r="BJ337" s="160" t="e">
        <f>'L.I. Vig.'!BI3537</f>
        <v>#DIV/0!</v>
      </c>
      <c r="BK337" s="161" t="e">
        <f>'L.I. Vig.'!BJ3537</f>
        <v>#DIV/0!</v>
      </c>
    </row>
    <row r="338" spans="1:125" hidden="1" outlineLevel="1" x14ac:dyDescent="0.25">
      <c r="A338" s="157" t="s">
        <v>187</v>
      </c>
      <c r="B338" s="158">
        <v>43</v>
      </c>
      <c r="C338" s="159">
        <f>'L.I. Vig.'!B3596</f>
        <v>0</v>
      </c>
      <c r="D338" s="160">
        <f>'L.I. Vig.'!C3596</f>
        <v>0</v>
      </c>
      <c r="E338" s="160">
        <f>'L.I. Vig.'!D3596</f>
        <v>0</v>
      </c>
      <c r="F338" s="160">
        <f>'L.I. Vig.'!E3596</f>
        <v>0</v>
      </c>
      <c r="G338" s="160">
        <f>'L.I. Vig.'!F3596</f>
        <v>0</v>
      </c>
      <c r="H338" s="160">
        <f>'L.I. Vig.'!G3596</f>
        <v>0</v>
      </c>
      <c r="I338" s="160">
        <f>'L.I. Vig.'!H3596</f>
        <v>0</v>
      </c>
      <c r="J338" s="160">
        <f>'L.I. Vig.'!I3596</f>
        <v>0</v>
      </c>
      <c r="K338" s="160">
        <f>'L.I. Vig.'!J3596</f>
        <v>0</v>
      </c>
      <c r="L338" s="160">
        <f>'L.I. Vig.'!K3596</f>
        <v>0</v>
      </c>
      <c r="M338" s="161">
        <f>'L.I. Vig.'!L3596</f>
        <v>0</v>
      </c>
      <c r="N338" s="160">
        <f>'L.I. Vig.'!M3596</f>
        <v>0</v>
      </c>
      <c r="O338" s="160">
        <f>'L.I. Vig.'!N3596</f>
        <v>0</v>
      </c>
      <c r="P338" s="160">
        <f>'L.I. Vig.'!O3596</f>
        <v>0</v>
      </c>
      <c r="Q338" s="160">
        <f>'L.I. Vig.'!P3596</f>
        <v>0</v>
      </c>
      <c r="R338" s="160">
        <f>'L.I. Vig.'!Q3596</f>
        <v>0</v>
      </c>
      <c r="S338" s="160">
        <f>'L.I. Vig.'!R3596</f>
        <v>0</v>
      </c>
      <c r="T338" s="160">
        <f>'L.I. Vig.'!S3596</f>
        <v>0</v>
      </c>
      <c r="U338" s="160">
        <f>'L.I. Vig.'!T3596</f>
        <v>0</v>
      </c>
      <c r="V338" s="160">
        <f>'L.I. Vig.'!U3596</f>
        <v>0</v>
      </c>
      <c r="W338" s="161">
        <f>'L.I. Vig.'!V3596</f>
        <v>0</v>
      </c>
      <c r="X338" s="160">
        <f>'L.I. Vig.'!W3596</f>
        <v>0</v>
      </c>
      <c r="Y338" s="160">
        <f>'L.I. Vig.'!X3596</f>
        <v>0</v>
      </c>
      <c r="Z338" s="160">
        <f>'L.I. Vig.'!Y3596</f>
        <v>0</v>
      </c>
      <c r="AA338" s="160">
        <f>'L.I. Vig.'!Z3596</f>
        <v>0</v>
      </c>
      <c r="AB338" s="160">
        <f>'L.I. Vig.'!AA3596</f>
        <v>0</v>
      </c>
      <c r="AC338" s="160">
        <f>'L.I. Vig.'!AB3596</f>
        <v>0</v>
      </c>
      <c r="AD338" s="160">
        <f>'L.I. Vig.'!AC3596</f>
        <v>0</v>
      </c>
      <c r="AE338" s="160">
        <f>'L.I. Vig.'!AD3596</f>
        <v>0</v>
      </c>
      <c r="AF338" s="160">
        <f>'L.I. Vig.'!AE3596</f>
        <v>0</v>
      </c>
      <c r="AG338" s="161">
        <f>'L.I. Vig.'!AF3596</f>
        <v>0</v>
      </c>
      <c r="AH338" s="160">
        <f>'L.I. Vig.'!AG3596</f>
        <v>0</v>
      </c>
      <c r="AI338" s="160">
        <f>'L.I. Vig.'!AH3596</f>
        <v>0</v>
      </c>
      <c r="AJ338" s="160">
        <f>'L.I. Vig.'!AI3596</f>
        <v>0</v>
      </c>
      <c r="AK338" s="160">
        <f>'L.I. Vig.'!AJ3596</f>
        <v>0</v>
      </c>
      <c r="AL338" s="160">
        <f>'L.I. Vig.'!AK3596</f>
        <v>0</v>
      </c>
      <c r="AM338" s="160">
        <f>'L.I. Vig.'!AL3596</f>
        <v>0</v>
      </c>
      <c r="AN338" s="160">
        <f>'L.I. Vig.'!AM3596</f>
        <v>0</v>
      </c>
      <c r="AO338" s="160">
        <f>'L.I. Vig.'!AN3596</f>
        <v>0</v>
      </c>
      <c r="AP338" s="160">
        <f>'L.I. Vig.'!AO3596</f>
        <v>0</v>
      </c>
      <c r="AQ338" s="161">
        <f>'L.I. Vig.'!AP3596</f>
        <v>0</v>
      </c>
      <c r="AR338" s="160">
        <f>'L.I. Vig.'!AQ3596</f>
        <v>0</v>
      </c>
      <c r="AS338" s="160">
        <f>'L.I. Vig.'!AR3596</f>
        <v>0</v>
      </c>
      <c r="AT338" s="160">
        <f>'L.I. Vig.'!AS3596</f>
        <v>0</v>
      </c>
      <c r="AU338" s="160">
        <f>'L.I. Vig.'!AT3596</f>
        <v>0</v>
      </c>
      <c r="AV338" s="160">
        <f>'L.I. Vig.'!AU3596</f>
        <v>0</v>
      </c>
      <c r="AW338" s="160">
        <f>'L.I. Vig.'!AV3596</f>
        <v>0</v>
      </c>
      <c r="AX338" s="160">
        <f>'L.I. Vig.'!AW3596</f>
        <v>0</v>
      </c>
      <c r="AY338" s="160">
        <f>'L.I. Vig.'!AX3596</f>
        <v>0</v>
      </c>
      <c r="AZ338" s="160">
        <f>'L.I. Vig.'!AY3596</f>
        <v>0</v>
      </c>
      <c r="BA338" s="161">
        <f>'L.I. Vig.'!AZ3596</f>
        <v>0</v>
      </c>
      <c r="BB338" s="160" t="e">
        <f>'L.I. Vig.'!BA3596</f>
        <v>#DIV/0!</v>
      </c>
      <c r="BC338" s="160" t="e">
        <f>'L.I. Vig.'!BB3596</f>
        <v>#DIV/0!</v>
      </c>
      <c r="BD338" s="160" t="e">
        <f>'L.I. Vig.'!BC3596</f>
        <v>#DIV/0!</v>
      </c>
      <c r="BE338" s="160" t="e">
        <f>'L.I. Vig.'!BD3596</f>
        <v>#DIV/0!</v>
      </c>
      <c r="BF338" s="160" t="e">
        <f>'L.I. Vig.'!BE3596</f>
        <v>#DIV/0!</v>
      </c>
      <c r="BG338" s="160" t="e">
        <f>'L.I. Vig.'!BF3596</f>
        <v>#DIV/0!</v>
      </c>
      <c r="BH338" s="160" t="e">
        <f>'L.I. Vig.'!BG3596</f>
        <v>#DIV/0!</v>
      </c>
      <c r="BI338" s="160" t="e">
        <f>'L.I. Vig.'!BH3596</f>
        <v>#DIV/0!</v>
      </c>
      <c r="BJ338" s="160" t="e">
        <f>'L.I. Vig.'!BI3596</f>
        <v>#DIV/0!</v>
      </c>
      <c r="BK338" s="161" t="e">
        <f>'L.I. Vig.'!BJ3596</f>
        <v>#DIV/0!</v>
      </c>
    </row>
    <row r="339" spans="1:125" hidden="1" outlineLevel="1" x14ac:dyDescent="0.25">
      <c r="A339" s="157" t="s">
        <v>188</v>
      </c>
      <c r="B339" s="158">
        <v>43</v>
      </c>
      <c r="C339" s="162">
        <f>'L.I. Vig.'!B3655</f>
        <v>0</v>
      </c>
      <c r="D339" s="163">
        <f>'L.I. Vig.'!C3655</f>
        <v>0</v>
      </c>
      <c r="E339" s="163">
        <f>'L.I. Vig.'!D3655</f>
        <v>0</v>
      </c>
      <c r="F339" s="163">
        <f>'L.I. Vig.'!E3655</f>
        <v>0</v>
      </c>
      <c r="G339" s="163">
        <f>'L.I. Vig.'!F3655</f>
        <v>0</v>
      </c>
      <c r="H339" s="163">
        <f>'L.I. Vig.'!G3655</f>
        <v>0</v>
      </c>
      <c r="I339" s="163">
        <f>'L.I. Vig.'!H3655</f>
        <v>0</v>
      </c>
      <c r="J339" s="163">
        <f>'L.I. Vig.'!I3655</f>
        <v>0</v>
      </c>
      <c r="K339" s="163">
        <f>'L.I. Vig.'!J3655</f>
        <v>0</v>
      </c>
      <c r="L339" s="163">
        <f>'L.I. Vig.'!K3655</f>
        <v>0</v>
      </c>
      <c r="M339" s="164">
        <f>'L.I. Vig.'!L3655</f>
        <v>0</v>
      </c>
      <c r="N339" s="163">
        <f>'L.I. Vig.'!M3655</f>
        <v>0</v>
      </c>
      <c r="O339" s="163">
        <f>'L.I. Vig.'!N3655</f>
        <v>0</v>
      </c>
      <c r="P339" s="163">
        <f>'L.I. Vig.'!O3655</f>
        <v>0</v>
      </c>
      <c r="Q339" s="163">
        <f>'L.I. Vig.'!P3655</f>
        <v>0</v>
      </c>
      <c r="R339" s="163">
        <f>'L.I. Vig.'!Q3655</f>
        <v>0</v>
      </c>
      <c r="S339" s="163">
        <f>'L.I. Vig.'!R3655</f>
        <v>0</v>
      </c>
      <c r="T339" s="163">
        <f>'L.I. Vig.'!S3655</f>
        <v>0</v>
      </c>
      <c r="U339" s="163">
        <f>'L.I. Vig.'!T3655</f>
        <v>0</v>
      </c>
      <c r="V339" s="163">
        <f>'L.I. Vig.'!U3655</f>
        <v>0</v>
      </c>
      <c r="W339" s="164">
        <f>'L.I. Vig.'!V3655</f>
        <v>0</v>
      </c>
      <c r="X339" s="163">
        <f>'L.I. Vig.'!W3655</f>
        <v>0</v>
      </c>
      <c r="Y339" s="163">
        <f>'L.I. Vig.'!X3655</f>
        <v>0</v>
      </c>
      <c r="Z339" s="163">
        <f>'L.I. Vig.'!Y3655</f>
        <v>0</v>
      </c>
      <c r="AA339" s="163">
        <f>'L.I. Vig.'!Z3655</f>
        <v>0</v>
      </c>
      <c r="AB339" s="163">
        <f>'L.I. Vig.'!AA3655</f>
        <v>0</v>
      </c>
      <c r="AC339" s="163">
        <f>'L.I. Vig.'!AB3655</f>
        <v>0</v>
      </c>
      <c r="AD339" s="163">
        <f>'L.I. Vig.'!AC3655</f>
        <v>0</v>
      </c>
      <c r="AE339" s="163">
        <f>'L.I. Vig.'!AD3655</f>
        <v>0</v>
      </c>
      <c r="AF339" s="163">
        <f>'L.I. Vig.'!AE3655</f>
        <v>0</v>
      </c>
      <c r="AG339" s="164">
        <f>'L.I. Vig.'!AF3655</f>
        <v>0</v>
      </c>
      <c r="AH339" s="163">
        <f>'L.I. Vig.'!AG3655</f>
        <v>0</v>
      </c>
      <c r="AI339" s="163">
        <f>'L.I. Vig.'!AH3655</f>
        <v>0</v>
      </c>
      <c r="AJ339" s="163">
        <f>'L.I. Vig.'!AI3655</f>
        <v>0</v>
      </c>
      <c r="AK339" s="163">
        <f>'L.I. Vig.'!AJ3655</f>
        <v>0</v>
      </c>
      <c r="AL339" s="163">
        <f>'L.I. Vig.'!AK3655</f>
        <v>0</v>
      </c>
      <c r="AM339" s="163">
        <f>'L.I. Vig.'!AL3655</f>
        <v>0</v>
      </c>
      <c r="AN339" s="163">
        <f>'L.I. Vig.'!AM3655</f>
        <v>0</v>
      </c>
      <c r="AO339" s="163">
        <f>'L.I. Vig.'!AN3655</f>
        <v>0</v>
      </c>
      <c r="AP339" s="163">
        <f>'L.I. Vig.'!AO3655</f>
        <v>0</v>
      </c>
      <c r="AQ339" s="164">
        <f>'L.I. Vig.'!AP3655</f>
        <v>0</v>
      </c>
      <c r="AR339" s="163">
        <f>'L.I. Vig.'!AQ3655</f>
        <v>0</v>
      </c>
      <c r="AS339" s="163">
        <f>'L.I. Vig.'!AR3655</f>
        <v>0</v>
      </c>
      <c r="AT339" s="163">
        <f>'L.I. Vig.'!AS3655</f>
        <v>0</v>
      </c>
      <c r="AU339" s="163">
        <f>'L.I. Vig.'!AT3655</f>
        <v>0</v>
      </c>
      <c r="AV339" s="163">
        <f>'L.I. Vig.'!AU3655</f>
        <v>0</v>
      </c>
      <c r="AW339" s="163">
        <f>'L.I. Vig.'!AV3655</f>
        <v>0</v>
      </c>
      <c r="AX339" s="163">
        <f>'L.I. Vig.'!AW3655</f>
        <v>0</v>
      </c>
      <c r="AY339" s="163">
        <f>'L.I. Vig.'!AX3655</f>
        <v>0</v>
      </c>
      <c r="AZ339" s="163">
        <f>'L.I. Vig.'!AY3655</f>
        <v>0</v>
      </c>
      <c r="BA339" s="164">
        <f>'L.I. Vig.'!AZ3655</f>
        <v>0</v>
      </c>
      <c r="BB339" s="163" t="e">
        <f>'L.I. Vig.'!BA3655</f>
        <v>#DIV/0!</v>
      </c>
      <c r="BC339" s="163" t="e">
        <f>'L.I. Vig.'!BB3655</f>
        <v>#DIV/0!</v>
      </c>
      <c r="BD339" s="163" t="e">
        <f>'L.I. Vig.'!BC3655</f>
        <v>#DIV/0!</v>
      </c>
      <c r="BE339" s="163" t="e">
        <f>'L.I. Vig.'!BD3655</f>
        <v>#DIV/0!</v>
      </c>
      <c r="BF339" s="163" t="e">
        <f>'L.I. Vig.'!BE3655</f>
        <v>#DIV/0!</v>
      </c>
      <c r="BG339" s="163" t="e">
        <f>'L.I. Vig.'!BF3655</f>
        <v>#DIV/0!</v>
      </c>
      <c r="BH339" s="163" t="e">
        <f>'L.I. Vig.'!BG3655</f>
        <v>#DIV/0!</v>
      </c>
      <c r="BI339" s="163" t="e">
        <f>'L.I. Vig.'!BH3655</f>
        <v>#DIV/0!</v>
      </c>
      <c r="BJ339" s="163" t="e">
        <f>'L.I. Vig.'!BI3655</f>
        <v>#DIV/0!</v>
      </c>
      <c r="BK339" s="164" t="e">
        <f>'L.I. Vig.'!BJ3655</f>
        <v>#DIV/0!</v>
      </c>
    </row>
    <row r="340" spans="1:125" collapsed="1" x14ac:dyDescent="0.25"/>
    <row r="341" spans="1:125" x14ac:dyDescent="0.25">
      <c r="A341" s="165" t="s">
        <v>189</v>
      </c>
    </row>
    <row r="342" spans="1:125" hidden="1" outlineLevel="1" x14ac:dyDescent="0.25">
      <c r="A342" s="166">
        <f>E$3/10</f>
        <v>4.3</v>
      </c>
      <c r="B342" s="167">
        <f t="shared" ref="B342:BJ346" si="165">IF(C279*C280&gt;=0,AVERAGE(C279:C280)*$A342,C279*(C279/(ABS(C279)+ABS(C280))*$A342))</f>
        <v>-1.9095836023552692E-15</v>
      </c>
      <c r="C342" s="167">
        <f t="shared" si="165"/>
        <v>8.3204999999999991</v>
      </c>
      <c r="D342" s="167">
        <f t="shared" si="165"/>
        <v>7.3960000000000026</v>
      </c>
      <c r="E342" s="167">
        <f t="shared" si="165"/>
        <v>6.4715000000000034</v>
      </c>
      <c r="F342" s="167">
        <f t="shared" si="165"/>
        <v>5.5470000000000113</v>
      </c>
      <c r="G342" s="167">
        <f t="shared" si="165"/>
        <v>4.622500000000012</v>
      </c>
      <c r="H342" s="167">
        <f t="shared" si="165"/>
        <v>3.6980000000000128</v>
      </c>
      <c r="I342" s="167">
        <f t="shared" si="165"/>
        <v>2.7735000000000212</v>
      </c>
      <c r="J342" s="167">
        <f t="shared" si="165"/>
        <v>1.8490000000000215</v>
      </c>
      <c r="K342" s="167">
        <f t="shared" si="165"/>
        <v>0.92450000000001464</v>
      </c>
      <c r="L342" s="167">
        <f t="shared" si="165"/>
        <v>0</v>
      </c>
      <c r="M342" s="167">
        <f t="shared" si="165"/>
        <v>0</v>
      </c>
      <c r="N342" s="167">
        <f t="shared" si="165"/>
        <v>0</v>
      </c>
      <c r="O342" s="167">
        <f t="shared" si="165"/>
        <v>0</v>
      </c>
      <c r="P342" s="167">
        <f t="shared" si="165"/>
        <v>0</v>
      </c>
      <c r="Q342" s="167">
        <f t="shared" si="165"/>
        <v>0</v>
      </c>
      <c r="R342" s="167">
        <f t="shared" si="165"/>
        <v>0</v>
      </c>
      <c r="S342" s="167">
        <f t="shared" si="165"/>
        <v>0</v>
      </c>
      <c r="T342" s="167">
        <f t="shared" si="165"/>
        <v>0</v>
      </c>
      <c r="U342" s="167">
        <f t="shared" si="165"/>
        <v>0</v>
      </c>
      <c r="V342" s="167">
        <f t="shared" si="165"/>
        <v>0</v>
      </c>
      <c r="W342" s="167">
        <f t="shared" si="165"/>
        <v>0</v>
      </c>
      <c r="X342" s="167">
        <f t="shared" si="165"/>
        <v>0</v>
      </c>
      <c r="Y342" s="167">
        <f t="shared" si="165"/>
        <v>0</v>
      </c>
      <c r="Z342" s="167">
        <f t="shared" si="165"/>
        <v>0</v>
      </c>
      <c r="AA342" s="167">
        <f t="shared" si="165"/>
        <v>0</v>
      </c>
      <c r="AB342" s="167">
        <f t="shared" si="165"/>
        <v>0</v>
      </c>
      <c r="AC342" s="167">
        <f t="shared" si="165"/>
        <v>0</v>
      </c>
      <c r="AD342" s="167">
        <f t="shared" si="165"/>
        <v>0</v>
      </c>
      <c r="AE342" s="167">
        <f t="shared" si="165"/>
        <v>0</v>
      </c>
      <c r="AF342" s="167">
        <f t="shared" si="165"/>
        <v>0</v>
      </c>
      <c r="AG342" s="167">
        <f t="shared" si="165"/>
        <v>0</v>
      </c>
      <c r="AH342" s="167">
        <f t="shared" si="165"/>
        <v>0</v>
      </c>
      <c r="AI342" s="167">
        <f t="shared" si="165"/>
        <v>0</v>
      </c>
      <c r="AJ342" s="167">
        <f t="shared" si="165"/>
        <v>0</v>
      </c>
      <c r="AK342" s="167">
        <f t="shared" si="165"/>
        <v>0</v>
      </c>
      <c r="AL342" s="167">
        <f t="shared" si="165"/>
        <v>0</v>
      </c>
      <c r="AM342" s="167">
        <f t="shared" si="165"/>
        <v>0</v>
      </c>
      <c r="AN342" s="167">
        <f t="shared" si="165"/>
        <v>0</v>
      </c>
      <c r="AO342" s="167">
        <f t="shared" si="165"/>
        <v>0</v>
      </c>
      <c r="AP342" s="167">
        <f t="shared" si="165"/>
        <v>0</v>
      </c>
      <c r="AQ342" s="167">
        <f t="shared" si="165"/>
        <v>0</v>
      </c>
      <c r="AR342" s="167">
        <f t="shared" si="165"/>
        <v>0</v>
      </c>
      <c r="AS342" s="167">
        <f t="shared" si="165"/>
        <v>0</v>
      </c>
      <c r="AT342" s="167">
        <f t="shared" si="165"/>
        <v>0</v>
      </c>
      <c r="AU342" s="167">
        <f t="shared" si="165"/>
        <v>0</v>
      </c>
      <c r="AV342" s="167">
        <f t="shared" si="165"/>
        <v>0</v>
      </c>
      <c r="AW342" s="167">
        <f t="shared" si="165"/>
        <v>0</v>
      </c>
      <c r="AX342" s="167">
        <f t="shared" si="165"/>
        <v>0</v>
      </c>
      <c r="AY342" s="167">
        <f t="shared" si="165"/>
        <v>0</v>
      </c>
      <c r="AZ342" s="167">
        <f t="shared" si="165"/>
        <v>0</v>
      </c>
      <c r="BA342" s="167">
        <f t="shared" si="165"/>
        <v>0</v>
      </c>
      <c r="BB342" s="167">
        <f t="shared" si="165"/>
        <v>0</v>
      </c>
      <c r="BC342" s="167">
        <f t="shared" si="165"/>
        <v>0</v>
      </c>
      <c r="BD342" s="167">
        <f t="shared" si="165"/>
        <v>0</v>
      </c>
      <c r="BE342" s="167">
        <f t="shared" si="165"/>
        <v>0</v>
      </c>
      <c r="BF342" s="167">
        <f t="shared" si="165"/>
        <v>0</v>
      </c>
      <c r="BG342" s="167">
        <f t="shared" si="165"/>
        <v>0</v>
      </c>
      <c r="BH342" s="167">
        <f t="shared" si="165"/>
        <v>0</v>
      </c>
      <c r="BI342" s="167">
        <f t="shared" si="165"/>
        <v>0</v>
      </c>
      <c r="BJ342" s="167">
        <f t="shared" si="165"/>
        <v>0</v>
      </c>
      <c r="BM342" s="167">
        <f t="shared" ref="BM342:CB357" si="166">IF(C279*C280&lt;0,C280*(C279/(ABS(C279)+ABS(C280))*$A342),0)</f>
        <v>0</v>
      </c>
      <c r="BN342" s="167">
        <f t="shared" si="166"/>
        <v>0</v>
      </c>
      <c r="BO342" s="167">
        <f t="shared" si="166"/>
        <v>0</v>
      </c>
      <c r="BP342" s="167">
        <f t="shared" si="166"/>
        <v>0</v>
      </c>
      <c r="BQ342" s="167">
        <f t="shared" si="166"/>
        <v>0</v>
      </c>
      <c r="BR342" s="167">
        <f t="shared" si="166"/>
        <v>0</v>
      </c>
      <c r="BS342" s="167">
        <f t="shared" si="166"/>
        <v>0</v>
      </c>
      <c r="BT342" s="167">
        <f t="shared" si="166"/>
        <v>0</v>
      </c>
      <c r="BU342" s="167">
        <f t="shared" si="166"/>
        <v>0</v>
      </c>
      <c r="BV342" s="167">
        <f t="shared" si="166"/>
        <v>0</v>
      </c>
      <c r="BW342" s="167">
        <f t="shared" si="166"/>
        <v>0</v>
      </c>
      <c r="BX342" s="167">
        <f t="shared" si="166"/>
        <v>0</v>
      </c>
      <c r="BY342" s="167">
        <f t="shared" si="166"/>
        <v>0</v>
      </c>
      <c r="BZ342" s="167">
        <f t="shared" si="166"/>
        <v>0</v>
      </c>
      <c r="CA342" s="167">
        <f t="shared" si="166"/>
        <v>0</v>
      </c>
      <c r="CB342" s="167">
        <f t="shared" si="166"/>
        <v>0</v>
      </c>
      <c r="CC342" s="167">
        <f t="shared" ref="CC342:CR357" si="167">IF(S279*S280&lt;0,S280*(S279/(ABS(S279)+ABS(S280))*$A342),0)</f>
        <v>0</v>
      </c>
      <c r="CD342" s="167">
        <f t="shared" si="167"/>
        <v>0</v>
      </c>
      <c r="CE342" s="167">
        <f t="shared" si="167"/>
        <v>0</v>
      </c>
      <c r="CF342" s="167">
        <f t="shared" si="167"/>
        <v>0</v>
      </c>
      <c r="CG342" s="167">
        <f t="shared" si="167"/>
        <v>0</v>
      </c>
      <c r="CH342" s="167">
        <f t="shared" si="167"/>
        <v>0</v>
      </c>
      <c r="CI342" s="167">
        <f t="shared" si="167"/>
        <v>0</v>
      </c>
      <c r="CJ342" s="167">
        <f t="shared" si="167"/>
        <v>0</v>
      </c>
      <c r="CK342" s="167">
        <f t="shared" si="167"/>
        <v>0</v>
      </c>
      <c r="CL342" s="167">
        <f t="shared" si="167"/>
        <v>0</v>
      </c>
      <c r="CM342" s="167">
        <f t="shared" si="167"/>
        <v>0</v>
      </c>
      <c r="CN342" s="167">
        <f t="shared" si="167"/>
        <v>0</v>
      </c>
      <c r="CO342" s="167">
        <f t="shared" si="167"/>
        <v>0</v>
      </c>
      <c r="CP342" s="167">
        <f t="shared" si="167"/>
        <v>0</v>
      </c>
      <c r="CQ342" s="167">
        <f t="shared" si="167"/>
        <v>0</v>
      </c>
      <c r="CR342" s="167">
        <f t="shared" si="167"/>
        <v>0</v>
      </c>
      <c r="CS342" s="167">
        <f t="shared" ref="CS342:DH357" si="168">IF(AI279*AI280&lt;0,AI280*(AI279/(ABS(AI279)+ABS(AI280))*$A342),0)</f>
        <v>0</v>
      </c>
      <c r="CT342" s="167">
        <f t="shared" si="168"/>
        <v>0</v>
      </c>
      <c r="CU342" s="167">
        <f t="shared" si="168"/>
        <v>0</v>
      </c>
      <c r="CV342" s="167">
        <f t="shared" si="168"/>
        <v>0</v>
      </c>
      <c r="CW342" s="167">
        <f t="shared" si="168"/>
        <v>0</v>
      </c>
      <c r="CX342" s="167">
        <f t="shared" si="168"/>
        <v>0</v>
      </c>
      <c r="CY342" s="167">
        <f t="shared" si="168"/>
        <v>0</v>
      </c>
      <c r="CZ342" s="167">
        <f t="shared" si="168"/>
        <v>0</v>
      </c>
      <c r="DA342" s="167">
        <f t="shared" si="168"/>
        <v>0</v>
      </c>
      <c r="DB342" s="167">
        <f t="shared" si="168"/>
        <v>0</v>
      </c>
      <c r="DC342" s="167">
        <f t="shared" si="168"/>
        <v>0</v>
      </c>
      <c r="DD342" s="167">
        <f t="shared" si="168"/>
        <v>0</v>
      </c>
      <c r="DE342" s="167">
        <f t="shared" si="168"/>
        <v>0</v>
      </c>
      <c r="DF342" s="167">
        <f t="shared" si="168"/>
        <v>0</v>
      </c>
      <c r="DG342" s="167">
        <f t="shared" si="168"/>
        <v>0</v>
      </c>
      <c r="DH342" s="167">
        <f t="shared" si="168"/>
        <v>0</v>
      </c>
      <c r="DI342" s="167">
        <f t="shared" ref="DI342:DT363" si="169">IF(AY279*AY280&lt;0,AY280*(AY279/(ABS(AY279)+ABS(AY280))*$A342),0)</f>
        <v>0</v>
      </c>
      <c r="DJ342" s="167">
        <f t="shared" si="169"/>
        <v>0</v>
      </c>
      <c r="DK342" s="167">
        <f t="shared" si="169"/>
        <v>0</v>
      </c>
      <c r="DL342" s="167">
        <f t="shared" si="169"/>
        <v>0</v>
      </c>
      <c r="DM342" s="167">
        <f t="shared" si="169"/>
        <v>0</v>
      </c>
      <c r="DN342" s="167">
        <f t="shared" si="169"/>
        <v>0</v>
      </c>
      <c r="DO342" s="167">
        <f t="shared" si="169"/>
        <v>0</v>
      </c>
      <c r="DP342" s="167">
        <f t="shared" si="169"/>
        <v>0</v>
      </c>
      <c r="DQ342" s="167">
        <f t="shared" si="169"/>
        <v>0</v>
      </c>
      <c r="DR342" s="167">
        <f t="shared" si="169"/>
        <v>0</v>
      </c>
      <c r="DS342" s="167">
        <f t="shared" si="169"/>
        <v>0</v>
      </c>
      <c r="DT342" s="167">
        <f t="shared" si="169"/>
        <v>0</v>
      </c>
      <c r="DU342" s="167"/>
    </row>
    <row r="343" spans="1:125" hidden="1" outlineLevel="1" x14ac:dyDescent="0.25">
      <c r="A343" s="168">
        <f>A342</f>
        <v>4.3</v>
      </c>
      <c r="B343" s="169">
        <f t="shared" si="165"/>
        <v>-3.8191672047105383E-15</v>
      </c>
      <c r="C343" s="169">
        <f t="shared" si="165"/>
        <v>15.716499999999996</v>
      </c>
      <c r="D343" s="169">
        <f t="shared" si="165"/>
        <v>22.187999999999999</v>
      </c>
      <c r="E343" s="169">
        <f t="shared" si="165"/>
        <v>19.414500000000004</v>
      </c>
      <c r="F343" s="169">
        <f t="shared" si="165"/>
        <v>16.641000000000009</v>
      </c>
      <c r="G343" s="169">
        <f t="shared" si="165"/>
        <v>13.867500000000009</v>
      </c>
      <c r="H343" s="169">
        <f t="shared" si="165"/>
        <v>11.094000000000023</v>
      </c>
      <c r="I343" s="169">
        <f t="shared" si="165"/>
        <v>8.3205000000000169</v>
      </c>
      <c r="J343" s="169">
        <f t="shared" si="165"/>
        <v>5.5470000000000264</v>
      </c>
      <c r="K343" s="169">
        <f t="shared" si="165"/>
        <v>2.7735000000000212</v>
      </c>
      <c r="L343" s="169">
        <f t="shared" si="165"/>
        <v>0</v>
      </c>
      <c r="M343" s="169">
        <f t="shared" si="165"/>
        <v>0</v>
      </c>
      <c r="N343" s="169">
        <f t="shared" si="165"/>
        <v>0</v>
      </c>
      <c r="O343" s="169">
        <f t="shared" si="165"/>
        <v>0</v>
      </c>
      <c r="P343" s="169">
        <f t="shared" si="165"/>
        <v>0</v>
      </c>
      <c r="Q343" s="169">
        <f t="shared" si="165"/>
        <v>0</v>
      </c>
      <c r="R343" s="169">
        <f t="shared" si="165"/>
        <v>0</v>
      </c>
      <c r="S343" s="169">
        <f t="shared" si="165"/>
        <v>0</v>
      </c>
      <c r="T343" s="169">
        <f t="shared" si="165"/>
        <v>0</v>
      </c>
      <c r="U343" s="169">
        <f t="shared" si="165"/>
        <v>0</v>
      </c>
      <c r="V343" s="169">
        <f t="shared" si="165"/>
        <v>0</v>
      </c>
      <c r="W343" s="169">
        <f t="shared" si="165"/>
        <v>0</v>
      </c>
      <c r="X343" s="169">
        <f t="shared" si="165"/>
        <v>0</v>
      </c>
      <c r="Y343" s="169">
        <f t="shared" si="165"/>
        <v>0</v>
      </c>
      <c r="Z343" s="169">
        <f t="shared" si="165"/>
        <v>0</v>
      </c>
      <c r="AA343" s="169">
        <f t="shared" si="165"/>
        <v>0</v>
      </c>
      <c r="AB343" s="169">
        <f t="shared" si="165"/>
        <v>0</v>
      </c>
      <c r="AC343" s="169">
        <f t="shared" si="165"/>
        <v>0</v>
      </c>
      <c r="AD343" s="169">
        <f t="shared" si="165"/>
        <v>0</v>
      </c>
      <c r="AE343" s="169">
        <f t="shared" si="165"/>
        <v>0</v>
      </c>
      <c r="AF343" s="169">
        <f t="shared" si="165"/>
        <v>0</v>
      </c>
      <c r="AG343" s="169">
        <f t="shared" si="165"/>
        <v>0</v>
      </c>
      <c r="AH343" s="169">
        <f t="shared" si="165"/>
        <v>0</v>
      </c>
      <c r="AI343" s="169">
        <f t="shared" si="165"/>
        <v>0</v>
      </c>
      <c r="AJ343" s="169">
        <f t="shared" si="165"/>
        <v>0</v>
      </c>
      <c r="AK343" s="169">
        <f t="shared" si="165"/>
        <v>0</v>
      </c>
      <c r="AL343" s="169">
        <f t="shared" si="165"/>
        <v>0</v>
      </c>
      <c r="AM343" s="169">
        <f t="shared" si="165"/>
        <v>0</v>
      </c>
      <c r="AN343" s="169">
        <f t="shared" si="165"/>
        <v>0</v>
      </c>
      <c r="AO343" s="169">
        <f t="shared" si="165"/>
        <v>0</v>
      </c>
      <c r="AP343" s="169">
        <f t="shared" si="165"/>
        <v>0</v>
      </c>
      <c r="AQ343" s="169">
        <f t="shared" si="165"/>
        <v>0</v>
      </c>
      <c r="AR343" s="169">
        <f t="shared" si="165"/>
        <v>0</v>
      </c>
      <c r="AS343" s="169">
        <f t="shared" si="165"/>
        <v>0</v>
      </c>
      <c r="AT343" s="169">
        <f t="shared" si="165"/>
        <v>0</v>
      </c>
      <c r="AU343" s="169">
        <f t="shared" si="165"/>
        <v>0</v>
      </c>
      <c r="AV343" s="169">
        <f t="shared" si="165"/>
        <v>0</v>
      </c>
      <c r="AW343" s="169">
        <f t="shared" si="165"/>
        <v>0</v>
      </c>
      <c r="AX343" s="169">
        <f t="shared" si="165"/>
        <v>0</v>
      </c>
      <c r="AY343" s="169">
        <f t="shared" si="165"/>
        <v>0</v>
      </c>
      <c r="AZ343" s="169">
        <f t="shared" si="165"/>
        <v>0</v>
      </c>
      <c r="BA343" s="169">
        <f t="shared" si="165"/>
        <v>0</v>
      </c>
      <c r="BB343" s="169">
        <f t="shared" si="165"/>
        <v>0</v>
      </c>
      <c r="BC343" s="169">
        <f t="shared" si="165"/>
        <v>0</v>
      </c>
      <c r="BD343" s="169">
        <f t="shared" si="165"/>
        <v>0</v>
      </c>
      <c r="BE343" s="169">
        <f t="shared" si="165"/>
        <v>0</v>
      </c>
      <c r="BF343" s="169">
        <f t="shared" si="165"/>
        <v>0</v>
      </c>
      <c r="BG343" s="169">
        <f t="shared" si="165"/>
        <v>0</v>
      </c>
      <c r="BH343" s="169">
        <f t="shared" si="165"/>
        <v>0</v>
      </c>
      <c r="BI343" s="169">
        <f t="shared" si="165"/>
        <v>0</v>
      </c>
      <c r="BJ343" s="169">
        <f t="shared" si="165"/>
        <v>0</v>
      </c>
      <c r="BM343" s="169">
        <f t="shared" si="166"/>
        <v>0</v>
      </c>
      <c r="BN343" s="169">
        <f t="shared" si="166"/>
        <v>0</v>
      </c>
      <c r="BO343" s="169">
        <f t="shared" si="166"/>
        <v>0</v>
      </c>
      <c r="BP343" s="169">
        <f t="shared" si="166"/>
        <v>0</v>
      </c>
      <c r="BQ343" s="169">
        <f t="shared" si="166"/>
        <v>0</v>
      </c>
      <c r="BR343" s="169">
        <f t="shared" si="166"/>
        <v>0</v>
      </c>
      <c r="BS343" s="169">
        <f t="shared" si="166"/>
        <v>0</v>
      </c>
      <c r="BT343" s="169">
        <f t="shared" si="166"/>
        <v>0</v>
      </c>
      <c r="BU343" s="169">
        <f t="shared" si="166"/>
        <v>0</v>
      </c>
      <c r="BV343" s="169">
        <f t="shared" si="166"/>
        <v>0</v>
      </c>
      <c r="BW343" s="169">
        <f t="shared" si="166"/>
        <v>0</v>
      </c>
      <c r="BX343" s="169">
        <f t="shared" si="166"/>
        <v>0</v>
      </c>
      <c r="BY343" s="169">
        <f t="shared" si="166"/>
        <v>0</v>
      </c>
      <c r="BZ343" s="169">
        <f t="shared" si="166"/>
        <v>0</v>
      </c>
      <c r="CA343" s="169">
        <f t="shared" si="166"/>
        <v>0</v>
      </c>
      <c r="CB343" s="169">
        <f t="shared" si="166"/>
        <v>0</v>
      </c>
      <c r="CC343" s="169">
        <f t="shared" si="167"/>
        <v>0</v>
      </c>
      <c r="CD343" s="169">
        <f t="shared" si="167"/>
        <v>0</v>
      </c>
      <c r="CE343" s="169">
        <f t="shared" si="167"/>
        <v>0</v>
      </c>
      <c r="CF343" s="169">
        <f t="shared" si="167"/>
        <v>0</v>
      </c>
      <c r="CG343" s="169">
        <f t="shared" si="167"/>
        <v>0</v>
      </c>
      <c r="CH343" s="169">
        <f t="shared" si="167"/>
        <v>0</v>
      </c>
      <c r="CI343" s="169">
        <f t="shared" si="167"/>
        <v>0</v>
      </c>
      <c r="CJ343" s="169">
        <f t="shared" si="167"/>
        <v>0</v>
      </c>
      <c r="CK343" s="169">
        <f t="shared" si="167"/>
        <v>0</v>
      </c>
      <c r="CL343" s="169">
        <f t="shared" si="167"/>
        <v>0</v>
      </c>
      <c r="CM343" s="169">
        <f t="shared" si="167"/>
        <v>0</v>
      </c>
      <c r="CN343" s="169">
        <f t="shared" si="167"/>
        <v>0</v>
      </c>
      <c r="CO343" s="169">
        <f t="shared" si="167"/>
        <v>0</v>
      </c>
      <c r="CP343" s="169">
        <f t="shared" si="167"/>
        <v>0</v>
      </c>
      <c r="CQ343" s="169">
        <f t="shared" si="167"/>
        <v>0</v>
      </c>
      <c r="CR343" s="169">
        <f t="shared" si="167"/>
        <v>0</v>
      </c>
      <c r="CS343" s="169">
        <f t="shared" si="168"/>
        <v>0</v>
      </c>
      <c r="CT343" s="169">
        <f t="shared" si="168"/>
        <v>0</v>
      </c>
      <c r="CU343" s="169">
        <f t="shared" si="168"/>
        <v>0</v>
      </c>
      <c r="CV343" s="169">
        <f t="shared" si="168"/>
        <v>0</v>
      </c>
      <c r="CW343" s="169">
        <f t="shared" si="168"/>
        <v>0</v>
      </c>
      <c r="CX343" s="169">
        <f t="shared" si="168"/>
        <v>0</v>
      </c>
      <c r="CY343" s="169">
        <f t="shared" si="168"/>
        <v>0</v>
      </c>
      <c r="CZ343" s="169">
        <f t="shared" si="168"/>
        <v>0</v>
      </c>
      <c r="DA343" s="169">
        <f t="shared" si="168"/>
        <v>0</v>
      </c>
      <c r="DB343" s="169">
        <f t="shared" si="168"/>
        <v>0</v>
      </c>
      <c r="DC343" s="169">
        <f t="shared" si="168"/>
        <v>0</v>
      </c>
      <c r="DD343" s="169">
        <f t="shared" si="168"/>
        <v>0</v>
      </c>
      <c r="DE343" s="169">
        <f t="shared" si="168"/>
        <v>0</v>
      </c>
      <c r="DF343" s="169">
        <f t="shared" si="168"/>
        <v>0</v>
      </c>
      <c r="DG343" s="169">
        <f t="shared" si="168"/>
        <v>0</v>
      </c>
      <c r="DH343" s="169">
        <f t="shared" si="168"/>
        <v>0</v>
      </c>
      <c r="DI343" s="169">
        <f t="shared" si="169"/>
        <v>0</v>
      </c>
      <c r="DJ343" s="169">
        <f t="shared" si="169"/>
        <v>0</v>
      </c>
      <c r="DK343" s="169">
        <f t="shared" si="169"/>
        <v>0</v>
      </c>
      <c r="DL343" s="169">
        <f t="shared" si="169"/>
        <v>0</v>
      </c>
      <c r="DM343" s="169">
        <f t="shared" si="169"/>
        <v>0</v>
      </c>
      <c r="DN343" s="169">
        <f t="shared" si="169"/>
        <v>0</v>
      </c>
      <c r="DO343" s="169">
        <f t="shared" si="169"/>
        <v>0</v>
      </c>
      <c r="DP343" s="169">
        <f t="shared" si="169"/>
        <v>0</v>
      </c>
      <c r="DQ343" s="169">
        <f t="shared" si="169"/>
        <v>0</v>
      </c>
      <c r="DR343" s="169">
        <f t="shared" si="169"/>
        <v>0</v>
      </c>
      <c r="DS343" s="169">
        <f t="shared" si="169"/>
        <v>0</v>
      </c>
      <c r="DT343" s="169">
        <f t="shared" si="169"/>
        <v>0</v>
      </c>
      <c r="DU343" s="169"/>
    </row>
    <row r="344" spans="1:125" hidden="1" outlineLevel="1" x14ac:dyDescent="0.25">
      <c r="A344" s="168">
        <f t="shared" ref="A344:A351" si="170">A343</f>
        <v>4.3</v>
      </c>
      <c r="B344" s="169">
        <f t="shared" si="165"/>
        <v>-1.9095836023552692E-15</v>
      </c>
      <c r="C344" s="169">
        <f t="shared" si="165"/>
        <v>13.867499999999998</v>
      </c>
      <c r="D344" s="169">
        <f t="shared" si="165"/>
        <v>27.734999999999996</v>
      </c>
      <c r="E344" s="169">
        <f t="shared" si="165"/>
        <v>32.357500000000002</v>
      </c>
      <c r="F344" s="169">
        <f t="shared" si="165"/>
        <v>27.734999999999996</v>
      </c>
      <c r="G344" s="169">
        <f t="shared" si="165"/>
        <v>23.112499999999994</v>
      </c>
      <c r="H344" s="169">
        <f t="shared" si="165"/>
        <v>18.490000000000006</v>
      </c>
      <c r="I344" s="169">
        <f t="shared" si="165"/>
        <v>13.867499999999998</v>
      </c>
      <c r="J344" s="169">
        <f t="shared" si="165"/>
        <v>9.245000000000001</v>
      </c>
      <c r="K344" s="169">
        <f t="shared" si="165"/>
        <v>4.6225000000000041</v>
      </c>
      <c r="L344" s="169">
        <f t="shared" si="165"/>
        <v>0</v>
      </c>
      <c r="M344" s="169">
        <f t="shared" si="165"/>
        <v>0</v>
      </c>
      <c r="N344" s="169">
        <f t="shared" si="165"/>
        <v>0</v>
      </c>
      <c r="O344" s="169">
        <f t="shared" si="165"/>
        <v>0</v>
      </c>
      <c r="P344" s="169">
        <f t="shared" si="165"/>
        <v>0</v>
      </c>
      <c r="Q344" s="169">
        <f t="shared" si="165"/>
        <v>0</v>
      </c>
      <c r="R344" s="169">
        <f t="shared" si="165"/>
        <v>0</v>
      </c>
      <c r="S344" s="169">
        <f t="shared" si="165"/>
        <v>0</v>
      </c>
      <c r="T344" s="169">
        <f t="shared" si="165"/>
        <v>0</v>
      </c>
      <c r="U344" s="169">
        <f t="shared" si="165"/>
        <v>0</v>
      </c>
      <c r="V344" s="169">
        <f t="shared" si="165"/>
        <v>0</v>
      </c>
      <c r="W344" s="169">
        <f t="shared" si="165"/>
        <v>0</v>
      </c>
      <c r="X344" s="169">
        <f t="shared" si="165"/>
        <v>0</v>
      </c>
      <c r="Y344" s="169">
        <f t="shared" si="165"/>
        <v>0</v>
      </c>
      <c r="Z344" s="169">
        <f t="shared" si="165"/>
        <v>0</v>
      </c>
      <c r="AA344" s="169">
        <f t="shared" si="165"/>
        <v>0</v>
      </c>
      <c r="AB344" s="169">
        <f t="shared" si="165"/>
        <v>0</v>
      </c>
      <c r="AC344" s="169">
        <f t="shared" si="165"/>
        <v>0</v>
      </c>
      <c r="AD344" s="169">
        <f t="shared" si="165"/>
        <v>0</v>
      </c>
      <c r="AE344" s="169">
        <f t="shared" si="165"/>
        <v>0</v>
      </c>
      <c r="AF344" s="169">
        <f t="shared" si="165"/>
        <v>0</v>
      </c>
      <c r="AG344" s="169">
        <f t="shared" si="165"/>
        <v>0</v>
      </c>
      <c r="AH344" s="169">
        <f t="shared" si="165"/>
        <v>0</v>
      </c>
      <c r="AI344" s="169">
        <f t="shared" si="165"/>
        <v>0</v>
      </c>
      <c r="AJ344" s="169">
        <f t="shared" si="165"/>
        <v>0</v>
      </c>
      <c r="AK344" s="169">
        <f t="shared" si="165"/>
        <v>0</v>
      </c>
      <c r="AL344" s="169">
        <f t="shared" si="165"/>
        <v>0</v>
      </c>
      <c r="AM344" s="169">
        <f t="shared" si="165"/>
        <v>0</v>
      </c>
      <c r="AN344" s="169">
        <f t="shared" si="165"/>
        <v>0</v>
      </c>
      <c r="AO344" s="169">
        <f t="shared" si="165"/>
        <v>0</v>
      </c>
      <c r="AP344" s="169">
        <f t="shared" si="165"/>
        <v>0</v>
      </c>
      <c r="AQ344" s="169">
        <f t="shared" si="165"/>
        <v>0</v>
      </c>
      <c r="AR344" s="169">
        <f t="shared" si="165"/>
        <v>0</v>
      </c>
      <c r="AS344" s="169">
        <f t="shared" si="165"/>
        <v>0</v>
      </c>
      <c r="AT344" s="169">
        <f t="shared" si="165"/>
        <v>0</v>
      </c>
      <c r="AU344" s="169">
        <f t="shared" si="165"/>
        <v>0</v>
      </c>
      <c r="AV344" s="169">
        <f t="shared" si="165"/>
        <v>0</v>
      </c>
      <c r="AW344" s="169">
        <f t="shared" si="165"/>
        <v>0</v>
      </c>
      <c r="AX344" s="169">
        <f t="shared" si="165"/>
        <v>0</v>
      </c>
      <c r="AY344" s="169">
        <f t="shared" si="165"/>
        <v>0</v>
      </c>
      <c r="AZ344" s="169">
        <f t="shared" si="165"/>
        <v>0</v>
      </c>
      <c r="BA344" s="169">
        <f t="shared" si="165"/>
        <v>0</v>
      </c>
      <c r="BB344" s="169">
        <f t="shared" si="165"/>
        <v>0</v>
      </c>
      <c r="BC344" s="169">
        <f t="shared" si="165"/>
        <v>0</v>
      </c>
      <c r="BD344" s="169">
        <f t="shared" si="165"/>
        <v>0</v>
      </c>
      <c r="BE344" s="169">
        <f t="shared" si="165"/>
        <v>0</v>
      </c>
      <c r="BF344" s="169">
        <f t="shared" si="165"/>
        <v>0</v>
      </c>
      <c r="BG344" s="169">
        <f t="shared" si="165"/>
        <v>0</v>
      </c>
      <c r="BH344" s="169">
        <f t="shared" si="165"/>
        <v>0</v>
      </c>
      <c r="BI344" s="169">
        <f t="shared" si="165"/>
        <v>0</v>
      </c>
      <c r="BJ344" s="169">
        <f t="shared" si="165"/>
        <v>0</v>
      </c>
      <c r="BM344" s="169">
        <f t="shared" si="166"/>
        <v>0</v>
      </c>
      <c r="BN344" s="169">
        <f t="shared" si="166"/>
        <v>0</v>
      </c>
      <c r="BO344" s="169">
        <f t="shared" si="166"/>
        <v>0</v>
      </c>
      <c r="BP344" s="169">
        <f t="shared" si="166"/>
        <v>0</v>
      </c>
      <c r="BQ344" s="169">
        <f t="shared" si="166"/>
        <v>0</v>
      </c>
      <c r="BR344" s="169">
        <f t="shared" si="166"/>
        <v>0</v>
      </c>
      <c r="BS344" s="169">
        <f t="shared" si="166"/>
        <v>0</v>
      </c>
      <c r="BT344" s="169">
        <f t="shared" si="166"/>
        <v>0</v>
      </c>
      <c r="BU344" s="169">
        <f t="shared" si="166"/>
        <v>0</v>
      </c>
      <c r="BV344" s="169">
        <f t="shared" si="166"/>
        <v>0</v>
      </c>
      <c r="BW344" s="169">
        <f t="shared" si="166"/>
        <v>0</v>
      </c>
      <c r="BX344" s="169">
        <f t="shared" si="166"/>
        <v>0</v>
      </c>
      <c r="BY344" s="169">
        <f t="shared" si="166"/>
        <v>0</v>
      </c>
      <c r="BZ344" s="169">
        <f t="shared" si="166"/>
        <v>0</v>
      </c>
      <c r="CA344" s="169">
        <f t="shared" si="166"/>
        <v>0</v>
      </c>
      <c r="CB344" s="169">
        <f t="shared" si="166"/>
        <v>0</v>
      </c>
      <c r="CC344" s="169">
        <f t="shared" si="167"/>
        <v>0</v>
      </c>
      <c r="CD344" s="169">
        <f t="shared" si="167"/>
        <v>0</v>
      </c>
      <c r="CE344" s="169">
        <f t="shared" si="167"/>
        <v>0</v>
      </c>
      <c r="CF344" s="169">
        <f t="shared" si="167"/>
        <v>0</v>
      </c>
      <c r="CG344" s="169">
        <f t="shared" si="167"/>
        <v>0</v>
      </c>
      <c r="CH344" s="169">
        <f t="shared" si="167"/>
        <v>0</v>
      </c>
      <c r="CI344" s="169">
        <f t="shared" si="167"/>
        <v>0</v>
      </c>
      <c r="CJ344" s="169">
        <f t="shared" si="167"/>
        <v>0</v>
      </c>
      <c r="CK344" s="169">
        <f t="shared" si="167"/>
        <v>0</v>
      </c>
      <c r="CL344" s="169">
        <f t="shared" si="167"/>
        <v>0</v>
      </c>
      <c r="CM344" s="169">
        <f t="shared" si="167"/>
        <v>0</v>
      </c>
      <c r="CN344" s="169">
        <f t="shared" si="167"/>
        <v>0</v>
      </c>
      <c r="CO344" s="169">
        <f t="shared" si="167"/>
        <v>0</v>
      </c>
      <c r="CP344" s="169">
        <f t="shared" si="167"/>
        <v>0</v>
      </c>
      <c r="CQ344" s="169">
        <f t="shared" si="167"/>
        <v>0</v>
      </c>
      <c r="CR344" s="169">
        <f t="shared" si="167"/>
        <v>0</v>
      </c>
      <c r="CS344" s="169">
        <f t="shared" si="168"/>
        <v>0</v>
      </c>
      <c r="CT344" s="169">
        <f t="shared" si="168"/>
        <v>0</v>
      </c>
      <c r="CU344" s="169">
        <f t="shared" si="168"/>
        <v>0</v>
      </c>
      <c r="CV344" s="169">
        <f t="shared" si="168"/>
        <v>0</v>
      </c>
      <c r="CW344" s="169">
        <f t="shared" si="168"/>
        <v>0</v>
      </c>
      <c r="CX344" s="169">
        <f t="shared" si="168"/>
        <v>0</v>
      </c>
      <c r="CY344" s="169">
        <f t="shared" si="168"/>
        <v>0</v>
      </c>
      <c r="CZ344" s="169">
        <f t="shared" si="168"/>
        <v>0</v>
      </c>
      <c r="DA344" s="169">
        <f t="shared" si="168"/>
        <v>0</v>
      </c>
      <c r="DB344" s="169">
        <f t="shared" si="168"/>
        <v>0</v>
      </c>
      <c r="DC344" s="169">
        <f t="shared" si="168"/>
        <v>0</v>
      </c>
      <c r="DD344" s="169">
        <f t="shared" si="168"/>
        <v>0</v>
      </c>
      <c r="DE344" s="169">
        <f t="shared" si="168"/>
        <v>0</v>
      </c>
      <c r="DF344" s="169">
        <f t="shared" si="168"/>
        <v>0</v>
      </c>
      <c r="DG344" s="169">
        <f t="shared" si="168"/>
        <v>0</v>
      </c>
      <c r="DH344" s="169">
        <f t="shared" si="168"/>
        <v>0</v>
      </c>
      <c r="DI344" s="169">
        <f t="shared" si="169"/>
        <v>0</v>
      </c>
      <c r="DJ344" s="169">
        <f t="shared" si="169"/>
        <v>0</v>
      </c>
      <c r="DK344" s="169">
        <f t="shared" si="169"/>
        <v>0</v>
      </c>
      <c r="DL344" s="169">
        <f t="shared" si="169"/>
        <v>0</v>
      </c>
      <c r="DM344" s="169">
        <f t="shared" si="169"/>
        <v>0</v>
      </c>
      <c r="DN344" s="169">
        <f t="shared" si="169"/>
        <v>0</v>
      </c>
      <c r="DO344" s="169">
        <f t="shared" si="169"/>
        <v>0</v>
      </c>
      <c r="DP344" s="169">
        <f t="shared" si="169"/>
        <v>0</v>
      </c>
      <c r="DQ344" s="169">
        <f t="shared" si="169"/>
        <v>0</v>
      </c>
      <c r="DR344" s="169">
        <f t="shared" si="169"/>
        <v>0</v>
      </c>
      <c r="DS344" s="169">
        <f t="shared" si="169"/>
        <v>0</v>
      </c>
      <c r="DT344" s="169">
        <f t="shared" si="169"/>
        <v>0</v>
      </c>
      <c r="DU344" s="169"/>
    </row>
    <row r="345" spans="1:125" hidden="1" outlineLevel="1" x14ac:dyDescent="0.25">
      <c r="A345" s="168">
        <f t="shared" si="170"/>
        <v>4.3</v>
      </c>
      <c r="B345" s="169">
        <f t="shared" si="165"/>
        <v>-3.8191672047105383E-15</v>
      </c>
      <c r="C345" s="169">
        <f t="shared" si="165"/>
        <v>12.018499999999996</v>
      </c>
      <c r="D345" s="169">
        <f t="shared" si="165"/>
        <v>24.036999999999995</v>
      </c>
      <c r="E345" s="169">
        <f t="shared" si="165"/>
        <v>36.055499999999988</v>
      </c>
      <c r="F345" s="169">
        <f t="shared" si="165"/>
        <v>38.828999999999994</v>
      </c>
      <c r="G345" s="169">
        <f t="shared" si="165"/>
        <v>32.357499999999995</v>
      </c>
      <c r="H345" s="169">
        <f t="shared" si="165"/>
        <v>25.885999999999996</v>
      </c>
      <c r="I345" s="169">
        <f t="shared" si="165"/>
        <v>19.414500000000011</v>
      </c>
      <c r="J345" s="169">
        <f t="shared" si="165"/>
        <v>12.942999999999998</v>
      </c>
      <c r="K345" s="169">
        <f t="shared" si="165"/>
        <v>6.4715000000000034</v>
      </c>
      <c r="L345" s="169">
        <f t="shared" si="165"/>
        <v>0</v>
      </c>
      <c r="M345" s="169">
        <f t="shared" si="165"/>
        <v>0</v>
      </c>
      <c r="N345" s="169">
        <f t="shared" si="165"/>
        <v>0</v>
      </c>
      <c r="O345" s="169">
        <f t="shared" si="165"/>
        <v>0</v>
      </c>
      <c r="P345" s="169">
        <f t="shared" si="165"/>
        <v>0</v>
      </c>
      <c r="Q345" s="169">
        <f t="shared" si="165"/>
        <v>0</v>
      </c>
      <c r="R345" s="169">
        <f t="shared" si="165"/>
        <v>0</v>
      </c>
      <c r="S345" s="169">
        <f t="shared" si="165"/>
        <v>0</v>
      </c>
      <c r="T345" s="169">
        <f t="shared" si="165"/>
        <v>0</v>
      </c>
      <c r="U345" s="169">
        <f t="shared" si="165"/>
        <v>0</v>
      </c>
      <c r="V345" s="169">
        <f t="shared" si="165"/>
        <v>0</v>
      </c>
      <c r="W345" s="169">
        <f t="shared" si="165"/>
        <v>0</v>
      </c>
      <c r="X345" s="169">
        <f t="shared" si="165"/>
        <v>0</v>
      </c>
      <c r="Y345" s="169">
        <f t="shared" si="165"/>
        <v>0</v>
      </c>
      <c r="Z345" s="169">
        <f t="shared" si="165"/>
        <v>0</v>
      </c>
      <c r="AA345" s="169">
        <f t="shared" si="165"/>
        <v>0</v>
      </c>
      <c r="AB345" s="169">
        <f t="shared" si="165"/>
        <v>0</v>
      </c>
      <c r="AC345" s="169">
        <f t="shared" si="165"/>
        <v>0</v>
      </c>
      <c r="AD345" s="169">
        <f t="shared" si="165"/>
        <v>0</v>
      </c>
      <c r="AE345" s="169">
        <f t="shared" si="165"/>
        <v>0</v>
      </c>
      <c r="AF345" s="169">
        <f t="shared" si="165"/>
        <v>0</v>
      </c>
      <c r="AG345" s="169">
        <f t="shared" si="165"/>
        <v>0</v>
      </c>
      <c r="AH345" s="169">
        <f t="shared" si="165"/>
        <v>0</v>
      </c>
      <c r="AI345" s="169">
        <f t="shared" si="165"/>
        <v>0</v>
      </c>
      <c r="AJ345" s="169">
        <f t="shared" si="165"/>
        <v>0</v>
      </c>
      <c r="AK345" s="169">
        <f t="shared" si="165"/>
        <v>0</v>
      </c>
      <c r="AL345" s="169">
        <f t="shared" si="165"/>
        <v>0</v>
      </c>
      <c r="AM345" s="169">
        <f t="shared" si="165"/>
        <v>0</v>
      </c>
      <c r="AN345" s="169">
        <f t="shared" si="165"/>
        <v>0</v>
      </c>
      <c r="AO345" s="169">
        <f t="shared" si="165"/>
        <v>0</v>
      </c>
      <c r="AP345" s="169">
        <f t="shared" si="165"/>
        <v>0</v>
      </c>
      <c r="AQ345" s="169">
        <f t="shared" si="165"/>
        <v>0</v>
      </c>
      <c r="AR345" s="169">
        <f t="shared" si="165"/>
        <v>0</v>
      </c>
      <c r="AS345" s="169">
        <f t="shared" si="165"/>
        <v>0</v>
      </c>
      <c r="AT345" s="169">
        <f t="shared" si="165"/>
        <v>0</v>
      </c>
      <c r="AU345" s="169">
        <f t="shared" si="165"/>
        <v>0</v>
      </c>
      <c r="AV345" s="169">
        <f t="shared" si="165"/>
        <v>0</v>
      </c>
      <c r="AW345" s="169">
        <f t="shared" si="165"/>
        <v>0</v>
      </c>
      <c r="AX345" s="169">
        <f t="shared" si="165"/>
        <v>0</v>
      </c>
      <c r="AY345" s="169">
        <f t="shared" si="165"/>
        <v>0</v>
      </c>
      <c r="AZ345" s="169">
        <f t="shared" si="165"/>
        <v>0</v>
      </c>
      <c r="BA345" s="169">
        <f t="shared" si="165"/>
        <v>0</v>
      </c>
      <c r="BB345" s="169">
        <f t="shared" si="165"/>
        <v>0</v>
      </c>
      <c r="BC345" s="169">
        <f t="shared" si="165"/>
        <v>0</v>
      </c>
      <c r="BD345" s="169">
        <f t="shared" si="165"/>
        <v>0</v>
      </c>
      <c r="BE345" s="169">
        <f t="shared" si="165"/>
        <v>0</v>
      </c>
      <c r="BF345" s="169">
        <f t="shared" si="165"/>
        <v>0</v>
      </c>
      <c r="BG345" s="169">
        <f t="shared" si="165"/>
        <v>0</v>
      </c>
      <c r="BH345" s="169">
        <f t="shared" si="165"/>
        <v>0</v>
      </c>
      <c r="BI345" s="169">
        <f t="shared" si="165"/>
        <v>0</v>
      </c>
      <c r="BJ345" s="169">
        <f t="shared" si="165"/>
        <v>0</v>
      </c>
      <c r="BM345" s="169">
        <f t="shared" si="166"/>
        <v>0</v>
      </c>
      <c r="BN345" s="169">
        <f t="shared" si="166"/>
        <v>0</v>
      </c>
      <c r="BO345" s="169">
        <f t="shared" si="166"/>
        <v>0</v>
      </c>
      <c r="BP345" s="169">
        <f t="shared" si="166"/>
        <v>0</v>
      </c>
      <c r="BQ345" s="169">
        <f t="shared" si="166"/>
        <v>0</v>
      </c>
      <c r="BR345" s="169">
        <f t="shared" si="166"/>
        <v>0</v>
      </c>
      <c r="BS345" s="169">
        <f t="shared" si="166"/>
        <v>0</v>
      </c>
      <c r="BT345" s="169">
        <f t="shared" si="166"/>
        <v>0</v>
      </c>
      <c r="BU345" s="169">
        <f t="shared" si="166"/>
        <v>0</v>
      </c>
      <c r="BV345" s="169">
        <f t="shared" si="166"/>
        <v>0</v>
      </c>
      <c r="BW345" s="169">
        <f t="shared" si="166"/>
        <v>0</v>
      </c>
      <c r="BX345" s="169">
        <f t="shared" si="166"/>
        <v>0</v>
      </c>
      <c r="BY345" s="169">
        <f t="shared" si="166"/>
        <v>0</v>
      </c>
      <c r="BZ345" s="169">
        <f t="shared" si="166"/>
        <v>0</v>
      </c>
      <c r="CA345" s="169">
        <f t="shared" si="166"/>
        <v>0</v>
      </c>
      <c r="CB345" s="169">
        <f t="shared" si="166"/>
        <v>0</v>
      </c>
      <c r="CC345" s="169">
        <f t="shared" si="167"/>
        <v>0</v>
      </c>
      <c r="CD345" s="169">
        <f t="shared" si="167"/>
        <v>0</v>
      </c>
      <c r="CE345" s="169">
        <f t="shared" si="167"/>
        <v>0</v>
      </c>
      <c r="CF345" s="169">
        <f t="shared" si="167"/>
        <v>0</v>
      </c>
      <c r="CG345" s="169">
        <f t="shared" si="167"/>
        <v>0</v>
      </c>
      <c r="CH345" s="169">
        <f t="shared" si="167"/>
        <v>0</v>
      </c>
      <c r="CI345" s="169">
        <f t="shared" si="167"/>
        <v>0</v>
      </c>
      <c r="CJ345" s="169">
        <f t="shared" si="167"/>
        <v>0</v>
      </c>
      <c r="CK345" s="169">
        <f t="shared" si="167"/>
        <v>0</v>
      </c>
      <c r="CL345" s="169">
        <f t="shared" si="167"/>
        <v>0</v>
      </c>
      <c r="CM345" s="169">
        <f t="shared" si="167"/>
        <v>0</v>
      </c>
      <c r="CN345" s="169">
        <f t="shared" si="167"/>
        <v>0</v>
      </c>
      <c r="CO345" s="169">
        <f t="shared" si="167"/>
        <v>0</v>
      </c>
      <c r="CP345" s="169">
        <f t="shared" si="167"/>
        <v>0</v>
      </c>
      <c r="CQ345" s="169">
        <f t="shared" si="167"/>
        <v>0</v>
      </c>
      <c r="CR345" s="169">
        <f t="shared" si="167"/>
        <v>0</v>
      </c>
      <c r="CS345" s="169">
        <f t="shared" si="168"/>
        <v>0</v>
      </c>
      <c r="CT345" s="169">
        <f t="shared" si="168"/>
        <v>0</v>
      </c>
      <c r="CU345" s="169">
        <f t="shared" si="168"/>
        <v>0</v>
      </c>
      <c r="CV345" s="169">
        <f t="shared" si="168"/>
        <v>0</v>
      </c>
      <c r="CW345" s="169">
        <f t="shared" si="168"/>
        <v>0</v>
      </c>
      <c r="CX345" s="169">
        <f t="shared" si="168"/>
        <v>0</v>
      </c>
      <c r="CY345" s="169">
        <f t="shared" si="168"/>
        <v>0</v>
      </c>
      <c r="CZ345" s="169">
        <f t="shared" si="168"/>
        <v>0</v>
      </c>
      <c r="DA345" s="169">
        <f t="shared" si="168"/>
        <v>0</v>
      </c>
      <c r="DB345" s="169">
        <f t="shared" si="168"/>
        <v>0</v>
      </c>
      <c r="DC345" s="169">
        <f t="shared" si="168"/>
        <v>0</v>
      </c>
      <c r="DD345" s="169">
        <f t="shared" si="168"/>
        <v>0</v>
      </c>
      <c r="DE345" s="169">
        <f t="shared" si="168"/>
        <v>0</v>
      </c>
      <c r="DF345" s="169">
        <f t="shared" si="168"/>
        <v>0</v>
      </c>
      <c r="DG345" s="169">
        <f t="shared" si="168"/>
        <v>0</v>
      </c>
      <c r="DH345" s="169">
        <f t="shared" si="168"/>
        <v>0</v>
      </c>
      <c r="DI345" s="169">
        <f t="shared" si="169"/>
        <v>0</v>
      </c>
      <c r="DJ345" s="169">
        <f t="shared" si="169"/>
        <v>0</v>
      </c>
      <c r="DK345" s="169">
        <f t="shared" si="169"/>
        <v>0</v>
      </c>
      <c r="DL345" s="169">
        <f t="shared" si="169"/>
        <v>0</v>
      </c>
      <c r="DM345" s="169">
        <f t="shared" si="169"/>
        <v>0</v>
      </c>
      <c r="DN345" s="169">
        <f t="shared" si="169"/>
        <v>0</v>
      </c>
      <c r="DO345" s="169">
        <f t="shared" si="169"/>
        <v>0</v>
      </c>
      <c r="DP345" s="169">
        <f t="shared" si="169"/>
        <v>0</v>
      </c>
      <c r="DQ345" s="169">
        <f t="shared" si="169"/>
        <v>0</v>
      </c>
      <c r="DR345" s="169">
        <f t="shared" si="169"/>
        <v>0</v>
      </c>
      <c r="DS345" s="169">
        <f t="shared" si="169"/>
        <v>0</v>
      </c>
      <c r="DT345" s="169">
        <f t="shared" si="169"/>
        <v>0</v>
      </c>
      <c r="DU345" s="169"/>
    </row>
    <row r="346" spans="1:125" hidden="1" outlineLevel="1" x14ac:dyDescent="0.25">
      <c r="A346" s="168">
        <f t="shared" si="170"/>
        <v>4.3</v>
      </c>
      <c r="B346" s="169">
        <f t="shared" si="165"/>
        <v>-7.6383344094210767E-15</v>
      </c>
      <c r="C346" s="169">
        <f t="shared" si="165"/>
        <v>10.169499999999992</v>
      </c>
      <c r="D346" s="169">
        <f t="shared" si="165"/>
        <v>20.338999999999995</v>
      </c>
      <c r="E346" s="169">
        <f>IF(F283*F284&gt;=0,AVERAGE(F283:F284)*$A346,F283*(F283/(ABS(F283)+ABS(F284))*$A346))</f>
        <v>30.508499999999991</v>
      </c>
      <c r="F346" s="169">
        <f t="shared" si="165"/>
        <v>40.67799999999999</v>
      </c>
      <c r="G346" s="169">
        <f t="shared" si="165"/>
        <v>41.602499999999992</v>
      </c>
      <c r="H346" s="169">
        <f t="shared" si="165"/>
        <v>33.281999999999996</v>
      </c>
      <c r="I346" s="169">
        <f t="shared" si="165"/>
        <v>24.961500000000004</v>
      </c>
      <c r="J346" s="169">
        <f t="shared" si="165"/>
        <v>16.640999999999995</v>
      </c>
      <c r="K346" s="169">
        <f t="shared" si="165"/>
        <v>8.3205000000000027</v>
      </c>
      <c r="L346" s="169">
        <f t="shared" si="165"/>
        <v>0</v>
      </c>
      <c r="M346" s="169">
        <f t="shared" si="165"/>
        <v>0</v>
      </c>
      <c r="N346" s="169">
        <f t="shared" ref="N346:BJ354" si="171">IF(O283*O284&gt;=0,AVERAGE(O283:O284)*$A346,O283*(O283/(ABS(O283)+ABS(O284))*$A346))</f>
        <v>0</v>
      </c>
      <c r="O346" s="169">
        <f t="shared" si="171"/>
        <v>0</v>
      </c>
      <c r="P346" s="169">
        <f t="shared" si="171"/>
        <v>0</v>
      </c>
      <c r="Q346" s="169">
        <f t="shared" si="171"/>
        <v>0</v>
      </c>
      <c r="R346" s="169">
        <f t="shared" si="171"/>
        <v>0</v>
      </c>
      <c r="S346" s="169">
        <f t="shared" si="171"/>
        <v>0</v>
      </c>
      <c r="T346" s="169">
        <f t="shared" si="171"/>
        <v>0</v>
      </c>
      <c r="U346" s="169">
        <f t="shared" si="171"/>
        <v>0</v>
      </c>
      <c r="V346" s="169">
        <f t="shared" si="171"/>
        <v>0</v>
      </c>
      <c r="W346" s="169">
        <f t="shared" si="171"/>
        <v>0</v>
      </c>
      <c r="X346" s="169">
        <f t="shared" si="171"/>
        <v>0</v>
      </c>
      <c r="Y346" s="169">
        <f t="shared" si="171"/>
        <v>0</v>
      </c>
      <c r="Z346" s="169">
        <f t="shared" si="171"/>
        <v>0</v>
      </c>
      <c r="AA346" s="169">
        <f t="shared" si="171"/>
        <v>0</v>
      </c>
      <c r="AB346" s="169">
        <f t="shared" si="171"/>
        <v>0</v>
      </c>
      <c r="AC346" s="169">
        <f t="shared" si="171"/>
        <v>0</v>
      </c>
      <c r="AD346" s="169">
        <f t="shared" si="171"/>
        <v>0</v>
      </c>
      <c r="AE346" s="169">
        <f t="shared" si="171"/>
        <v>0</v>
      </c>
      <c r="AF346" s="169">
        <f t="shared" si="171"/>
        <v>0</v>
      </c>
      <c r="AG346" s="169">
        <f t="shared" si="171"/>
        <v>0</v>
      </c>
      <c r="AH346" s="169">
        <f t="shared" si="171"/>
        <v>0</v>
      </c>
      <c r="AI346" s="169">
        <f t="shared" si="171"/>
        <v>0</v>
      </c>
      <c r="AJ346" s="169">
        <f t="shared" si="171"/>
        <v>0</v>
      </c>
      <c r="AK346" s="169">
        <f t="shared" si="171"/>
        <v>0</v>
      </c>
      <c r="AL346" s="169">
        <f t="shared" si="171"/>
        <v>0</v>
      </c>
      <c r="AM346" s="169">
        <f t="shared" si="171"/>
        <v>0</v>
      </c>
      <c r="AN346" s="169">
        <f t="shared" si="171"/>
        <v>0</v>
      </c>
      <c r="AO346" s="169">
        <f t="shared" si="171"/>
        <v>0</v>
      </c>
      <c r="AP346" s="169">
        <f t="shared" si="171"/>
        <v>0</v>
      </c>
      <c r="AQ346" s="169">
        <f t="shared" si="171"/>
        <v>0</v>
      </c>
      <c r="AR346" s="169">
        <f t="shared" si="171"/>
        <v>0</v>
      </c>
      <c r="AS346" s="169">
        <f t="shared" si="171"/>
        <v>0</v>
      </c>
      <c r="AT346" s="169">
        <f t="shared" si="171"/>
        <v>0</v>
      </c>
      <c r="AU346" s="169">
        <f t="shared" si="171"/>
        <v>0</v>
      </c>
      <c r="AV346" s="169">
        <f t="shared" si="171"/>
        <v>0</v>
      </c>
      <c r="AW346" s="169">
        <f t="shared" si="171"/>
        <v>0</v>
      </c>
      <c r="AX346" s="169">
        <f t="shared" si="171"/>
        <v>0</v>
      </c>
      <c r="AY346" s="169">
        <f t="shared" si="171"/>
        <v>0</v>
      </c>
      <c r="AZ346" s="169">
        <f t="shared" si="171"/>
        <v>0</v>
      </c>
      <c r="BA346" s="169">
        <f t="shared" si="171"/>
        <v>0</v>
      </c>
      <c r="BB346" s="169">
        <f t="shared" si="171"/>
        <v>0</v>
      </c>
      <c r="BC346" s="169">
        <f t="shared" si="171"/>
        <v>0</v>
      </c>
      <c r="BD346" s="169">
        <f t="shared" si="171"/>
        <v>0</v>
      </c>
      <c r="BE346" s="169">
        <f t="shared" si="171"/>
        <v>0</v>
      </c>
      <c r="BF346" s="169">
        <f t="shared" si="171"/>
        <v>0</v>
      </c>
      <c r="BG346" s="169">
        <f t="shared" si="171"/>
        <v>0</v>
      </c>
      <c r="BH346" s="169">
        <f t="shared" si="171"/>
        <v>0</v>
      </c>
      <c r="BI346" s="169">
        <f t="shared" si="171"/>
        <v>0</v>
      </c>
      <c r="BJ346" s="169">
        <f t="shared" si="171"/>
        <v>0</v>
      </c>
      <c r="BM346" s="169">
        <f t="shared" si="166"/>
        <v>0</v>
      </c>
      <c r="BN346" s="169">
        <f t="shared" si="166"/>
        <v>0</v>
      </c>
      <c r="BO346" s="169">
        <f t="shared" si="166"/>
        <v>0</v>
      </c>
      <c r="BP346" s="169">
        <f t="shared" si="166"/>
        <v>0</v>
      </c>
      <c r="BQ346" s="169">
        <f t="shared" si="166"/>
        <v>0</v>
      </c>
      <c r="BR346" s="169">
        <f t="shared" si="166"/>
        <v>0</v>
      </c>
      <c r="BS346" s="169">
        <f t="shared" si="166"/>
        <v>0</v>
      </c>
      <c r="BT346" s="169">
        <f t="shared" si="166"/>
        <v>0</v>
      </c>
      <c r="BU346" s="169">
        <f t="shared" si="166"/>
        <v>0</v>
      </c>
      <c r="BV346" s="169">
        <f t="shared" si="166"/>
        <v>0</v>
      </c>
      <c r="BW346" s="169">
        <f t="shared" si="166"/>
        <v>0</v>
      </c>
      <c r="BX346" s="169">
        <f t="shared" si="166"/>
        <v>0</v>
      </c>
      <c r="BY346" s="169">
        <f t="shared" si="166"/>
        <v>0</v>
      </c>
      <c r="BZ346" s="169">
        <f t="shared" si="166"/>
        <v>0</v>
      </c>
      <c r="CA346" s="169">
        <f t="shared" si="166"/>
        <v>0</v>
      </c>
      <c r="CB346" s="169">
        <f t="shared" si="166"/>
        <v>0</v>
      </c>
      <c r="CC346" s="169">
        <f t="shared" si="167"/>
        <v>0</v>
      </c>
      <c r="CD346" s="169">
        <f t="shared" si="167"/>
        <v>0</v>
      </c>
      <c r="CE346" s="169">
        <f t="shared" si="167"/>
        <v>0</v>
      </c>
      <c r="CF346" s="169">
        <f t="shared" si="167"/>
        <v>0</v>
      </c>
      <c r="CG346" s="169">
        <f t="shared" si="167"/>
        <v>0</v>
      </c>
      <c r="CH346" s="169">
        <f t="shared" si="167"/>
        <v>0</v>
      </c>
      <c r="CI346" s="169">
        <f t="shared" si="167"/>
        <v>0</v>
      </c>
      <c r="CJ346" s="169">
        <f t="shared" si="167"/>
        <v>0</v>
      </c>
      <c r="CK346" s="169">
        <f t="shared" si="167"/>
        <v>0</v>
      </c>
      <c r="CL346" s="169">
        <f t="shared" si="167"/>
        <v>0</v>
      </c>
      <c r="CM346" s="169">
        <f t="shared" si="167"/>
        <v>0</v>
      </c>
      <c r="CN346" s="169">
        <f t="shared" si="167"/>
        <v>0</v>
      </c>
      <c r="CO346" s="169">
        <f t="shared" si="167"/>
        <v>0</v>
      </c>
      <c r="CP346" s="169">
        <f t="shared" si="167"/>
        <v>0</v>
      </c>
      <c r="CQ346" s="169">
        <f t="shared" si="167"/>
        <v>0</v>
      </c>
      <c r="CR346" s="169">
        <f t="shared" si="167"/>
        <v>0</v>
      </c>
      <c r="CS346" s="169">
        <f t="shared" si="168"/>
        <v>0</v>
      </c>
      <c r="CT346" s="169">
        <f t="shared" si="168"/>
        <v>0</v>
      </c>
      <c r="CU346" s="169">
        <f t="shared" si="168"/>
        <v>0</v>
      </c>
      <c r="CV346" s="169">
        <f t="shared" si="168"/>
        <v>0</v>
      </c>
      <c r="CW346" s="169">
        <f t="shared" si="168"/>
        <v>0</v>
      </c>
      <c r="CX346" s="169">
        <f t="shared" si="168"/>
        <v>0</v>
      </c>
      <c r="CY346" s="169">
        <f t="shared" si="168"/>
        <v>0</v>
      </c>
      <c r="CZ346" s="169">
        <f t="shared" si="168"/>
        <v>0</v>
      </c>
      <c r="DA346" s="169">
        <f t="shared" si="168"/>
        <v>0</v>
      </c>
      <c r="DB346" s="169">
        <f t="shared" si="168"/>
        <v>0</v>
      </c>
      <c r="DC346" s="169">
        <f t="shared" si="168"/>
        <v>0</v>
      </c>
      <c r="DD346" s="169">
        <f t="shared" si="168"/>
        <v>0</v>
      </c>
      <c r="DE346" s="169">
        <f t="shared" si="168"/>
        <v>0</v>
      </c>
      <c r="DF346" s="169">
        <f t="shared" si="168"/>
        <v>0</v>
      </c>
      <c r="DG346" s="169">
        <f t="shared" si="168"/>
        <v>0</v>
      </c>
      <c r="DH346" s="169">
        <f t="shared" si="168"/>
        <v>0</v>
      </c>
      <c r="DI346" s="169">
        <f t="shared" si="169"/>
        <v>0</v>
      </c>
      <c r="DJ346" s="169">
        <f t="shared" si="169"/>
        <v>0</v>
      </c>
      <c r="DK346" s="169">
        <f t="shared" si="169"/>
        <v>0</v>
      </c>
      <c r="DL346" s="169">
        <f t="shared" si="169"/>
        <v>0</v>
      </c>
      <c r="DM346" s="169">
        <f t="shared" si="169"/>
        <v>0</v>
      </c>
      <c r="DN346" s="169">
        <f t="shared" si="169"/>
        <v>0</v>
      </c>
      <c r="DO346" s="169">
        <f t="shared" si="169"/>
        <v>0</v>
      </c>
      <c r="DP346" s="169">
        <f t="shared" si="169"/>
        <v>0</v>
      </c>
      <c r="DQ346" s="169">
        <f t="shared" si="169"/>
        <v>0</v>
      </c>
      <c r="DR346" s="169">
        <f t="shared" si="169"/>
        <v>0</v>
      </c>
      <c r="DS346" s="169">
        <f t="shared" si="169"/>
        <v>0</v>
      </c>
      <c r="DT346" s="169">
        <f t="shared" si="169"/>
        <v>0</v>
      </c>
      <c r="DU346" s="169"/>
    </row>
    <row r="347" spans="1:125" hidden="1" outlineLevel="1" x14ac:dyDescent="0.25">
      <c r="A347" s="168">
        <f t="shared" si="170"/>
        <v>4.3</v>
      </c>
      <c r="B347" s="169">
        <f t="shared" ref="B347:AG354" si="172">IF(C284*C285&gt;=0,AVERAGE(C284:C285)*$A347,C284*(C284/(ABS(C284)+ABS(C285))*$A347))</f>
        <v>-5.7287508070658071E-15</v>
      </c>
      <c r="C347" s="169">
        <f t="shared" si="172"/>
        <v>8.3204999999999938</v>
      </c>
      <c r="D347" s="169">
        <f t="shared" si="172"/>
        <v>16.640999999999995</v>
      </c>
      <c r="E347" s="169">
        <f t="shared" si="172"/>
        <v>24.96149999999999</v>
      </c>
      <c r="F347" s="169">
        <f t="shared" si="172"/>
        <v>33.281999999999989</v>
      </c>
      <c r="G347" s="169">
        <f t="shared" si="172"/>
        <v>41.602499999999999</v>
      </c>
      <c r="H347" s="169">
        <f t="shared" si="172"/>
        <v>40.678000000000004</v>
      </c>
      <c r="I347" s="169">
        <f t="shared" si="172"/>
        <v>30.508500000000002</v>
      </c>
      <c r="J347" s="169">
        <f t="shared" si="172"/>
        <v>20.339000000000002</v>
      </c>
      <c r="K347" s="169">
        <f t="shared" si="172"/>
        <v>10.169500000000008</v>
      </c>
      <c r="L347" s="169">
        <f t="shared" si="172"/>
        <v>0</v>
      </c>
      <c r="M347" s="169">
        <f t="shared" si="172"/>
        <v>0</v>
      </c>
      <c r="N347" s="169">
        <f t="shared" si="172"/>
        <v>0</v>
      </c>
      <c r="O347" s="169">
        <f t="shared" si="172"/>
        <v>0</v>
      </c>
      <c r="P347" s="169">
        <f t="shared" si="172"/>
        <v>0</v>
      </c>
      <c r="Q347" s="169">
        <f t="shared" si="172"/>
        <v>0</v>
      </c>
      <c r="R347" s="169">
        <f t="shared" si="172"/>
        <v>0</v>
      </c>
      <c r="S347" s="169">
        <f t="shared" si="172"/>
        <v>0</v>
      </c>
      <c r="T347" s="169">
        <f t="shared" si="172"/>
        <v>0</v>
      </c>
      <c r="U347" s="169">
        <f t="shared" si="172"/>
        <v>0</v>
      </c>
      <c r="V347" s="169">
        <f t="shared" si="172"/>
        <v>0</v>
      </c>
      <c r="W347" s="169">
        <f t="shared" si="172"/>
        <v>0</v>
      </c>
      <c r="X347" s="169">
        <f t="shared" si="172"/>
        <v>0</v>
      </c>
      <c r="Y347" s="169">
        <f t="shared" si="172"/>
        <v>0</v>
      </c>
      <c r="Z347" s="169">
        <f t="shared" si="172"/>
        <v>0</v>
      </c>
      <c r="AA347" s="169">
        <f t="shared" si="172"/>
        <v>0</v>
      </c>
      <c r="AB347" s="169">
        <f t="shared" si="172"/>
        <v>0</v>
      </c>
      <c r="AC347" s="169">
        <f t="shared" si="172"/>
        <v>0</v>
      </c>
      <c r="AD347" s="169">
        <f t="shared" si="172"/>
        <v>0</v>
      </c>
      <c r="AE347" s="169">
        <f t="shared" si="172"/>
        <v>0</v>
      </c>
      <c r="AF347" s="169">
        <f t="shared" si="172"/>
        <v>0</v>
      </c>
      <c r="AG347" s="169">
        <f t="shared" si="172"/>
        <v>0</v>
      </c>
      <c r="AH347" s="169">
        <f t="shared" si="171"/>
        <v>0</v>
      </c>
      <c r="AI347" s="169">
        <f t="shared" si="171"/>
        <v>0</v>
      </c>
      <c r="AJ347" s="169">
        <f t="shared" si="171"/>
        <v>0</v>
      </c>
      <c r="AK347" s="169">
        <f t="shared" si="171"/>
        <v>0</v>
      </c>
      <c r="AL347" s="169">
        <f t="shared" si="171"/>
        <v>0</v>
      </c>
      <c r="AM347" s="169">
        <f t="shared" si="171"/>
        <v>0</v>
      </c>
      <c r="AN347" s="169">
        <f t="shared" si="171"/>
        <v>0</v>
      </c>
      <c r="AO347" s="169">
        <f t="shared" si="171"/>
        <v>0</v>
      </c>
      <c r="AP347" s="169">
        <f t="shared" si="171"/>
        <v>0</v>
      </c>
      <c r="AQ347" s="169">
        <f t="shared" si="171"/>
        <v>0</v>
      </c>
      <c r="AR347" s="169">
        <f t="shared" si="171"/>
        <v>0</v>
      </c>
      <c r="AS347" s="169">
        <f t="shared" si="171"/>
        <v>0</v>
      </c>
      <c r="AT347" s="169">
        <f t="shared" si="171"/>
        <v>0</v>
      </c>
      <c r="AU347" s="169">
        <f t="shared" si="171"/>
        <v>0</v>
      </c>
      <c r="AV347" s="169">
        <f t="shared" si="171"/>
        <v>0</v>
      </c>
      <c r="AW347" s="169">
        <f t="shared" si="171"/>
        <v>0</v>
      </c>
      <c r="AX347" s="169">
        <f t="shared" si="171"/>
        <v>0</v>
      </c>
      <c r="AY347" s="169">
        <f t="shared" si="171"/>
        <v>0</v>
      </c>
      <c r="AZ347" s="169">
        <f t="shared" si="171"/>
        <v>0</v>
      </c>
      <c r="BA347" s="169">
        <f t="shared" si="171"/>
        <v>0</v>
      </c>
      <c r="BB347" s="169">
        <f t="shared" si="171"/>
        <v>0</v>
      </c>
      <c r="BC347" s="169">
        <f t="shared" si="171"/>
        <v>0</v>
      </c>
      <c r="BD347" s="169">
        <f t="shared" si="171"/>
        <v>0</v>
      </c>
      <c r="BE347" s="169">
        <f t="shared" si="171"/>
        <v>0</v>
      </c>
      <c r="BF347" s="169">
        <f t="shared" si="171"/>
        <v>0</v>
      </c>
      <c r="BG347" s="169">
        <f t="shared" si="171"/>
        <v>0</v>
      </c>
      <c r="BH347" s="169">
        <f t="shared" si="171"/>
        <v>0</v>
      </c>
      <c r="BI347" s="169">
        <f t="shared" si="171"/>
        <v>0</v>
      </c>
      <c r="BJ347" s="169">
        <f t="shared" si="171"/>
        <v>0</v>
      </c>
      <c r="BM347" s="169">
        <f t="shared" si="166"/>
        <v>0</v>
      </c>
      <c r="BN347" s="169">
        <f t="shared" si="166"/>
        <v>0</v>
      </c>
      <c r="BO347" s="169">
        <f t="shared" si="166"/>
        <v>0</v>
      </c>
      <c r="BP347" s="169">
        <f t="shared" si="166"/>
        <v>0</v>
      </c>
      <c r="BQ347" s="169">
        <f t="shared" si="166"/>
        <v>0</v>
      </c>
      <c r="BR347" s="169">
        <f t="shared" si="166"/>
        <v>0</v>
      </c>
      <c r="BS347" s="169">
        <f t="shared" si="166"/>
        <v>0</v>
      </c>
      <c r="BT347" s="169">
        <f t="shared" si="166"/>
        <v>0</v>
      </c>
      <c r="BU347" s="169">
        <f t="shared" si="166"/>
        <v>0</v>
      </c>
      <c r="BV347" s="169">
        <f t="shared" si="166"/>
        <v>0</v>
      </c>
      <c r="BW347" s="169">
        <f t="shared" si="166"/>
        <v>0</v>
      </c>
      <c r="BX347" s="169">
        <f t="shared" si="166"/>
        <v>0</v>
      </c>
      <c r="BY347" s="169">
        <f t="shared" si="166"/>
        <v>0</v>
      </c>
      <c r="BZ347" s="169">
        <f t="shared" si="166"/>
        <v>0</v>
      </c>
      <c r="CA347" s="169">
        <f t="shared" si="166"/>
        <v>0</v>
      </c>
      <c r="CB347" s="169">
        <f t="shared" si="166"/>
        <v>0</v>
      </c>
      <c r="CC347" s="169">
        <f t="shared" si="167"/>
        <v>0</v>
      </c>
      <c r="CD347" s="169">
        <f t="shared" si="167"/>
        <v>0</v>
      </c>
      <c r="CE347" s="169">
        <f t="shared" si="167"/>
        <v>0</v>
      </c>
      <c r="CF347" s="169">
        <f t="shared" si="167"/>
        <v>0</v>
      </c>
      <c r="CG347" s="169">
        <f t="shared" si="167"/>
        <v>0</v>
      </c>
      <c r="CH347" s="169">
        <f t="shared" si="167"/>
        <v>0</v>
      </c>
      <c r="CI347" s="169">
        <f t="shared" si="167"/>
        <v>0</v>
      </c>
      <c r="CJ347" s="169">
        <f t="shared" si="167"/>
        <v>0</v>
      </c>
      <c r="CK347" s="169">
        <f t="shared" si="167"/>
        <v>0</v>
      </c>
      <c r="CL347" s="169">
        <f t="shared" si="167"/>
        <v>0</v>
      </c>
      <c r="CM347" s="169">
        <f t="shared" si="167"/>
        <v>0</v>
      </c>
      <c r="CN347" s="169">
        <f t="shared" si="167"/>
        <v>0</v>
      </c>
      <c r="CO347" s="169">
        <f t="shared" si="167"/>
        <v>0</v>
      </c>
      <c r="CP347" s="169">
        <f t="shared" si="167"/>
        <v>0</v>
      </c>
      <c r="CQ347" s="169">
        <f t="shared" si="167"/>
        <v>0</v>
      </c>
      <c r="CR347" s="169">
        <f t="shared" si="167"/>
        <v>0</v>
      </c>
      <c r="CS347" s="169">
        <f t="shared" si="168"/>
        <v>0</v>
      </c>
      <c r="CT347" s="169">
        <f t="shared" si="168"/>
        <v>0</v>
      </c>
      <c r="CU347" s="169">
        <f t="shared" si="168"/>
        <v>0</v>
      </c>
      <c r="CV347" s="169">
        <f t="shared" si="168"/>
        <v>0</v>
      </c>
      <c r="CW347" s="169">
        <f t="shared" si="168"/>
        <v>0</v>
      </c>
      <c r="CX347" s="169">
        <f t="shared" si="168"/>
        <v>0</v>
      </c>
      <c r="CY347" s="169">
        <f t="shared" si="168"/>
        <v>0</v>
      </c>
      <c r="CZ347" s="169">
        <f t="shared" si="168"/>
        <v>0</v>
      </c>
      <c r="DA347" s="169">
        <f t="shared" si="168"/>
        <v>0</v>
      </c>
      <c r="DB347" s="169">
        <f t="shared" si="168"/>
        <v>0</v>
      </c>
      <c r="DC347" s="169">
        <f t="shared" si="168"/>
        <v>0</v>
      </c>
      <c r="DD347" s="169">
        <f t="shared" si="168"/>
        <v>0</v>
      </c>
      <c r="DE347" s="169">
        <f t="shared" si="168"/>
        <v>0</v>
      </c>
      <c r="DF347" s="169">
        <f t="shared" si="168"/>
        <v>0</v>
      </c>
      <c r="DG347" s="169">
        <f t="shared" si="168"/>
        <v>0</v>
      </c>
      <c r="DH347" s="169">
        <f t="shared" si="168"/>
        <v>0</v>
      </c>
      <c r="DI347" s="169">
        <f t="shared" si="169"/>
        <v>0</v>
      </c>
      <c r="DJ347" s="169">
        <f t="shared" si="169"/>
        <v>0</v>
      </c>
      <c r="DK347" s="169">
        <f t="shared" si="169"/>
        <v>0</v>
      </c>
      <c r="DL347" s="169">
        <f t="shared" si="169"/>
        <v>0</v>
      </c>
      <c r="DM347" s="169">
        <f t="shared" si="169"/>
        <v>0</v>
      </c>
      <c r="DN347" s="169">
        <f t="shared" si="169"/>
        <v>0</v>
      </c>
      <c r="DO347" s="169">
        <f t="shared" si="169"/>
        <v>0</v>
      </c>
      <c r="DP347" s="169">
        <f t="shared" si="169"/>
        <v>0</v>
      </c>
      <c r="DQ347" s="169">
        <f t="shared" si="169"/>
        <v>0</v>
      </c>
      <c r="DR347" s="169">
        <f t="shared" si="169"/>
        <v>0</v>
      </c>
      <c r="DS347" s="169">
        <f t="shared" si="169"/>
        <v>0</v>
      </c>
      <c r="DT347" s="169">
        <f t="shared" si="169"/>
        <v>0</v>
      </c>
      <c r="DU347" s="169"/>
    </row>
    <row r="348" spans="1:125" hidden="1" outlineLevel="1" x14ac:dyDescent="0.25">
      <c r="A348" s="168">
        <f t="shared" si="170"/>
        <v>4.3</v>
      </c>
      <c r="B348" s="169">
        <f t="shared" si="172"/>
        <v>-4.7739590058881731E-15</v>
      </c>
      <c r="C348" s="169">
        <f t="shared" si="172"/>
        <v>6.4714999999999971</v>
      </c>
      <c r="D348" s="169">
        <f t="shared" si="172"/>
        <v>12.942999999999998</v>
      </c>
      <c r="E348" s="169">
        <f t="shared" si="172"/>
        <v>19.414499999999997</v>
      </c>
      <c r="F348" s="169">
        <f t="shared" si="172"/>
        <v>25.886000000000006</v>
      </c>
      <c r="G348" s="169">
        <f t="shared" si="172"/>
        <v>32.357500000000009</v>
      </c>
      <c r="H348" s="169">
        <f t="shared" si="172"/>
        <v>38.829000000000008</v>
      </c>
      <c r="I348" s="169">
        <f t="shared" si="172"/>
        <v>36.055500000000023</v>
      </c>
      <c r="J348" s="169">
        <f t="shared" si="172"/>
        <v>24.03700000000002</v>
      </c>
      <c r="K348" s="169">
        <f t="shared" si="172"/>
        <v>12.01850000000003</v>
      </c>
      <c r="L348" s="169">
        <f t="shared" si="172"/>
        <v>0</v>
      </c>
      <c r="M348" s="169">
        <f t="shared" si="172"/>
        <v>0</v>
      </c>
      <c r="N348" s="169">
        <f t="shared" si="172"/>
        <v>0</v>
      </c>
      <c r="O348" s="169">
        <f t="shared" si="172"/>
        <v>0</v>
      </c>
      <c r="P348" s="169">
        <f t="shared" si="172"/>
        <v>0</v>
      </c>
      <c r="Q348" s="169">
        <f t="shared" si="172"/>
        <v>0</v>
      </c>
      <c r="R348" s="169">
        <f t="shared" si="172"/>
        <v>0</v>
      </c>
      <c r="S348" s="169">
        <f t="shared" si="172"/>
        <v>0</v>
      </c>
      <c r="T348" s="169">
        <f t="shared" si="172"/>
        <v>0</v>
      </c>
      <c r="U348" s="169">
        <f t="shared" si="172"/>
        <v>0</v>
      </c>
      <c r="V348" s="169">
        <f t="shared" si="172"/>
        <v>0</v>
      </c>
      <c r="W348" s="169">
        <f t="shared" si="172"/>
        <v>0</v>
      </c>
      <c r="X348" s="169">
        <f t="shared" si="172"/>
        <v>0</v>
      </c>
      <c r="Y348" s="169">
        <f t="shared" si="172"/>
        <v>0</v>
      </c>
      <c r="Z348" s="169">
        <f t="shared" si="172"/>
        <v>0</v>
      </c>
      <c r="AA348" s="169">
        <f t="shared" si="172"/>
        <v>0</v>
      </c>
      <c r="AB348" s="169">
        <f t="shared" si="172"/>
        <v>0</v>
      </c>
      <c r="AC348" s="169">
        <f t="shared" si="172"/>
        <v>0</v>
      </c>
      <c r="AD348" s="169">
        <f t="shared" si="172"/>
        <v>0</v>
      </c>
      <c r="AE348" s="169">
        <f t="shared" si="172"/>
        <v>0</v>
      </c>
      <c r="AF348" s="169">
        <f t="shared" si="172"/>
        <v>0</v>
      </c>
      <c r="AG348" s="169">
        <f t="shared" si="172"/>
        <v>0</v>
      </c>
      <c r="AH348" s="169">
        <f t="shared" si="171"/>
        <v>0</v>
      </c>
      <c r="AI348" s="169">
        <f t="shared" si="171"/>
        <v>0</v>
      </c>
      <c r="AJ348" s="169">
        <f t="shared" si="171"/>
        <v>0</v>
      </c>
      <c r="AK348" s="169">
        <f t="shared" si="171"/>
        <v>0</v>
      </c>
      <c r="AL348" s="169">
        <f t="shared" si="171"/>
        <v>0</v>
      </c>
      <c r="AM348" s="169">
        <f t="shared" si="171"/>
        <v>0</v>
      </c>
      <c r="AN348" s="169">
        <f t="shared" si="171"/>
        <v>0</v>
      </c>
      <c r="AO348" s="169">
        <f t="shared" si="171"/>
        <v>0</v>
      </c>
      <c r="AP348" s="169">
        <f t="shared" si="171"/>
        <v>0</v>
      </c>
      <c r="AQ348" s="169">
        <f t="shared" si="171"/>
        <v>0</v>
      </c>
      <c r="AR348" s="169">
        <f t="shared" si="171"/>
        <v>0</v>
      </c>
      <c r="AS348" s="169">
        <f t="shared" si="171"/>
        <v>0</v>
      </c>
      <c r="AT348" s="169">
        <f t="shared" si="171"/>
        <v>0</v>
      </c>
      <c r="AU348" s="169">
        <f t="shared" si="171"/>
        <v>0</v>
      </c>
      <c r="AV348" s="169">
        <f t="shared" si="171"/>
        <v>0</v>
      </c>
      <c r="AW348" s="169">
        <f t="shared" si="171"/>
        <v>0</v>
      </c>
      <c r="AX348" s="169">
        <f t="shared" si="171"/>
        <v>0</v>
      </c>
      <c r="AY348" s="169">
        <f t="shared" si="171"/>
        <v>0</v>
      </c>
      <c r="AZ348" s="169">
        <f t="shared" si="171"/>
        <v>0</v>
      </c>
      <c r="BA348" s="169">
        <f t="shared" si="171"/>
        <v>0</v>
      </c>
      <c r="BB348" s="169">
        <f t="shared" si="171"/>
        <v>0</v>
      </c>
      <c r="BC348" s="169">
        <f t="shared" si="171"/>
        <v>0</v>
      </c>
      <c r="BD348" s="169">
        <f t="shared" si="171"/>
        <v>0</v>
      </c>
      <c r="BE348" s="169">
        <f t="shared" si="171"/>
        <v>0</v>
      </c>
      <c r="BF348" s="169">
        <f t="shared" si="171"/>
        <v>0</v>
      </c>
      <c r="BG348" s="169">
        <f t="shared" si="171"/>
        <v>0</v>
      </c>
      <c r="BH348" s="169">
        <f t="shared" si="171"/>
        <v>0</v>
      </c>
      <c r="BI348" s="169">
        <f t="shared" si="171"/>
        <v>0</v>
      </c>
      <c r="BJ348" s="169">
        <f t="shared" si="171"/>
        <v>0</v>
      </c>
      <c r="BM348" s="169">
        <f t="shared" si="166"/>
        <v>0</v>
      </c>
      <c r="BN348" s="169">
        <f t="shared" si="166"/>
        <v>0</v>
      </c>
      <c r="BO348" s="169">
        <f t="shared" si="166"/>
        <v>0</v>
      </c>
      <c r="BP348" s="169">
        <f t="shared" si="166"/>
        <v>0</v>
      </c>
      <c r="BQ348" s="169">
        <f t="shared" si="166"/>
        <v>0</v>
      </c>
      <c r="BR348" s="169">
        <f t="shared" si="166"/>
        <v>0</v>
      </c>
      <c r="BS348" s="169">
        <f t="shared" si="166"/>
        <v>0</v>
      </c>
      <c r="BT348" s="169">
        <f t="shared" si="166"/>
        <v>0</v>
      </c>
      <c r="BU348" s="169">
        <f t="shared" si="166"/>
        <v>0</v>
      </c>
      <c r="BV348" s="169">
        <f t="shared" si="166"/>
        <v>0</v>
      </c>
      <c r="BW348" s="169">
        <f t="shared" si="166"/>
        <v>0</v>
      </c>
      <c r="BX348" s="169">
        <f t="shared" si="166"/>
        <v>0</v>
      </c>
      <c r="BY348" s="169">
        <f t="shared" si="166"/>
        <v>0</v>
      </c>
      <c r="BZ348" s="169">
        <f t="shared" si="166"/>
        <v>0</v>
      </c>
      <c r="CA348" s="169">
        <f t="shared" si="166"/>
        <v>0</v>
      </c>
      <c r="CB348" s="169">
        <f t="shared" si="166"/>
        <v>0</v>
      </c>
      <c r="CC348" s="169">
        <f t="shared" si="167"/>
        <v>0</v>
      </c>
      <c r="CD348" s="169">
        <f t="shared" si="167"/>
        <v>0</v>
      </c>
      <c r="CE348" s="169">
        <f t="shared" si="167"/>
        <v>0</v>
      </c>
      <c r="CF348" s="169">
        <f t="shared" si="167"/>
        <v>0</v>
      </c>
      <c r="CG348" s="169">
        <f t="shared" si="167"/>
        <v>0</v>
      </c>
      <c r="CH348" s="169">
        <f t="shared" si="167"/>
        <v>0</v>
      </c>
      <c r="CI348" s="169">
        <f t="shared" si="167"/>
        <v>0</v>
      </c>
      <c r="CJ348" s="169">
        <f t="shared" si="167"/>
        <v>0</v>
      </c>
      <c r="CK348" s="169">
        <f t="shared" si="167"/>
        <v>0</v>
      </c>
      <c r="CL348" s="169">
        <f t="shared" si="167"/>
        <v>0</v>
      </c>
      <c r="CM348" s="169">
        <f t="shared" si="167"/>
        <v>0</v>
      </c>
      <c r="CN348" s="169">
        <f t="shared" si="167"/>
        <v>0</v>
      </c>
      <c r="CO348" s="169">
        <f t="shared" si="167"/>
        <v>0</v>
      </c>
      <c r="CP348" s="169">
        <f t="shared" si="167"/>
        <v>0</v>
      </c>
      <c r="CQ348" s="169">
        <f t="shared" si="167"/>
        <v>0</v>
      </c>
      <c r="CR348" s="169">
        <f t="shared" si="167"/>
        <v>0</v>
      </c>
      <c r="CS348" s="169">
        <f t="shared" si="168"/>
        <v>0</v>
      </c>
      <c r="CT348" s="169">
        <f t="shared" si="168"/>
        <v>0</v>
      </c>
      <c r="CU348" s="169">
        <f t="shared" si="168"/>
        <v>0</v>
      </c>
      <c r="CV348" s="169">
        <f t="shared" si="168"/>
        <v>0</v>
      </c>
      <c r="CW348" s="169">
        <f t="shared" si="168"/>
        <v>0</v>
      </c>
      <c r="CX348" s="169">
        <f t="shared" si="168"/>
        <v>0</v>
      </c>
      <c r="CY348" s="169">
        <f t="shared" si="168"/>
        <v>0</v>
      </c>
      <c r="CZ348" s="169">
        <f t="shared" si="168"/>
        <v>0</v>
      </c>
      <c r="DA348" s="169">
        <f t="shared" si="168"/>
        <v>0</v>
      </c>
      <c r="DB348" s="169">
        <f t="shared" si="168"/>
        <v>0</v>
      </c>
      <c r="DC348" s="169">
        <f t="shared" si="168"/>
        <v>0</v>
      </c>
      <c r="DD348" s="169">
        <f t="shared" si="168"/>
        <v>0</v>
      </c>
      <c r="DE348" s="169">
        <f t="shared" si="168"/>
        <v>0</v>
      </c>
      <c r="DF348" s="169">
        <f t="shared" si="168"/>
        <v>0</v>
      </c>
      <c r="DG348" s="169">
        <f t="shared" si="168"/>
        <v>0</v>
      </c>
      <c r="DH348" s="169">
        <f t="shared" si="168"/>
        <v>0</v>
      </c>
      <c r="DI348" s="169">
        <f t="shared" si="169"/>
        <v>0</v>
      </c>
      <c r="DJ348" s="169">
        <f t="shared" si="169"/>
        <v>0</v>
      </c>
      <c r="DK348" s="169">
        <f t="shared" si="169"/>
        <v>0</v>
      </c>
      <c r="DL348" s="169">
        <f t="shared" si="169"/>
        <v>0</v>
      </c>
      <c r="DM348" s="169">
        <f t="shared" si="169"/>
        <v>0</v>
      </c>
      <c r="DN348" s="169">
        <f t="shared" si="169"/>
        <v>0</v>
      </c>
      <c r="DO348" s="169">
        <f t="shared" si="169"/>
        <v>0</v>
      </c>
      <c r="DP348" s="169">
        <f t="shared" si="169"/>
        <v>0</v>
      </c>
      <c r="DQ348" s="169">
        <f t="shared" si="169"/>
        <v>0</v>
      </c>
      <c r="DR348" s="169">
        <f t="shared" si="169"/>
        <v>0</v>
      </c>
      <c r="DS348" s="169">
        <f t="shared" si="169"/>
        <v>0</v>
      </c>
      <c r="DT348" s="169">
        <f t="shared" si="169"/>
        <v>0</v>
      </c>
      <c r="DU348" s="169"/>
    </row>
    <row r="349" spans="1:125" hidden="1" outlineLevel="1" x14ac:dyDescent="0.25">
      <c r="A349" s="168">
        <f t="shared" si="170"/>
        <v>4.3</v>
      </c>
      <c r="B349" s="169">
        <f t="shared" si="172"/>
        <v>-4.7739590058881731E-15</v>
      </c>
      <c r="C349" s="169">
        <f t="shared" si="172"/>
        <v>4.6224999999999969</v>
      </c>
      <c r="D349" s="169">
        <f t="shared" si="172"/>
        <v>9.2449999999999992</v>
      </c>
      <c r="E349" s="169">
        <f t="shared" si="172"/>
        <v>13.867499999999998</v>
      </c>
      <c r="F349" s="169">
        <f t="shared" si="172"/>
        <v>18.490000000000002</v>
      </c>
      <c r="G349" s="169">
        <f t="shared" si="172"/>
        <v>23.112500000000008</v>
      </c>
      <c r="H349" s="169">
        <f t="shared" si="172"/>
        <v>27.735000000000003</v>
      </c>
      <c r="I349" s="169">
        <f t="shared" si="172"/>
        <v>32.357500000000016</v>
      </c>
      <c r="J349" s="169">
        <f t="shared" si="172"/>
        <v>27.735000000000014</v>
      </c>
      <c r="K349" s="169">
        <f t="shared" si="172"/>
        <v>13.867500000000026</v>
      </c>
      <c r="L349" s="169">
        <f t="shared" si="172"/>
        <v>0</v>
      </c>
      <c r="M349" s="169">
        <f t="shared" si="172"/>
        <v>0</v>
      </c>
      <c r="N349" s="169">
        <f t="shared" si="172"/>
        <v>0</v>
      </c>
      <c r="O349" s="169">
        <f t="shared" si="172"/>
        <v>0</v>
      </c>
      <c r="P349" s="169">
        <f t="shared" si="172"/>
        <v>0</v>
      </c>
      <c r="Q349" s="169">
        <f t="shared" si="172"/>
        <v>0</v>
      </c>
      <c r="R349" s="169">
        <f t="shared" si="172"/>
        <v>0</v>
      </c>
      <c r="S349" s="169">
        <f t="shared" si="172"/>
        <v>0</v>
      </c>
      <c r="T349" s="169">
        <f t="shared" si="172"/>
        <v>0</v>
      </c>
      <c r="U349" s="169">
        <f t="shared" si="172"/>
        <v>0</v>
      </c>
      <c r="V349" s="169">
        <f t="shared" si="172"/>
        <v>0</v>
      </c>
      <c r="W349" s="169">
        <f t="shared" si="172"/>
        <v>0</v>
      </c>
      <c r="X349" s="169">
        <f t="shared" si="172"/>
        <v>0</v>
      </c>
      <c r="Y349" s="169">
        <f t="shared" si="172"/>
        <v>0</v>
      </c>
      <c r="Z349" s="169">
        <f t="shared" si="172"/>
        <v>0</v>
      </c>
      <c r="AA349" s="169">
        <f t="shared" si="172"/>
        <v>0</v>
      </c>
      <c r="AB349" s="169">
        <f t="shared" si="172"/>
        <v>0</v>
      </c>
      <c r="AC349" s="169">
        <f t="shared" si="172"/>
        <v>0</v>
      </c>
      <c r="AD349" s="169">
        <f t="shared" si="172"/>
        <v>0</v>
      </c>
      <c r="AE349" s="169">
        <f t="shared" si="172"/>
        <v>0</v>
      </c>
      <c r="AF349" s="169">
        <f t="shared" si="172"/>
        <v>0</v>
      </c>
      <c r="AG349" s="169">
        <f t="shared" si="172"/>
        <v>0</v>
      </c>
      <c r="AH349" s="169">
        <f t="shared" si="171"/>
        <v>0</v>
      </c>
      <c r="AI349" s="169">
        <f t="shared" si="171"/>
        <v>0</v>
      </c>
      <c r="AJ349" s="169">
        <f t="shared" si="171"/>
        <v>0</v>
      </c>
      <c r="AK349" s="169">
        <f t="shared" si="171"/>
        <v>0</v>
      </c>
      <c r="AL349" s="169">
        <f t="shared" si="171"/>
        <v>0</v>
      </c>
      <c r="AM349" s="169">
        <f t="shared" si="171"/>
        <v>0</v>
      </c>
      <c r="AN349" s="169">
        <f t="shared" si="171"/>
        <v>0</v>
      </c>
      <c r="AO349" s="169">
        <f t="shared" si="171"/>
        <v>0</v>
      </c>
      <c r="AP349" s="169">
        <f t="shared" si="171"/>
        <v>0</v>
      </c>
      <c r="AQ349" s="169">
        <f t="shared" si="171"/>
        <v>0</v>
      </c>
      <c r="AR349" s="169">
        <f t="shared" si="171"/>
        <v>0</v>
      </c>
      <c r="AS349" s="169">
        <f t="shared" si="171"/>
        <v>0</v>
      </c>
      <c r="AT349" s="169">
        <f t="shared" si="171"/>
        <v>0</v>
      </c>
      <c r="AU349" s="169">
        <f t="shared" si="171"/>
        <v>0</v>
      </c>
      <c r="AV349" s="169">
        <f t="shared" si="171"/>
        <v>0</v>
      </c>
      <c r="AW349" s="169">
        <f t="shared" si="171"/>
        <v>0</v>
      </c>
      <c r="AX349" s="169">
        <f t="shared" si="171"/>
        <v>0</v>
      </c>
      <c r="AY349" s="169">
        <f t="shared" si="171"/>
        <v>0</v>
      </c>
      <c r="AZ349" s="169">
        <f t="shared" si="171"/>
        <v>0</v>
      </c>
      <c r="BA349" s="169">
        <f t="shared" si="171"/>
        <v>0</v>
      </c>
      <c r="BB349" s="169">
        <f t="shared" si="171"/>
        <v>0</v>
      </c>
      <c r="BC349" s="169">
        <f t="shared" si="171"/>
        <v>0</v>
      </c>
      <c r="BD349" s="169">
        <f t="shared" si="171"/>
        <v>0</v>
      </c>
      <c r="BE349" s="169">
        <f t="shared" si="171"/>
        <v>0</v>
      </c>
      <c r="BF349" s="169">
        <f t="shared" si="171"/>
        <v>0</v>
      </c>
      <c r="BG349" s="169">
        <f t="shared" si="171"/>
        <v>0</v>
      </c>
      <c r="BH349" s="169">
        <f t="shared" si="171"/>
        <v>0</v>
      </c>
      <c r="BI349" s="169">
        <f t="shared" si="171"/>
        <v>0</v>
      </c>
      <c r="BJ349" s="169">
        <f t="shared" si="171"/>
        <v>0</v>
      </c>
      <c r="BM349" s="169">
        <f t="shared" si="166"/>
        <v>0</v>
      </c>
      <c r="BN349" s="169">
        <f t="shared" si="166"/>
        <v>0</v>
      </c>
      <c r="BO349" s="169">
        <f t="shared" si="166"/>
        <v>0</v>
      </c>
      <c r="BP349" s="169">
        <f t="shared" si="166"/>
        <v>0</v>
      </c>
      <c r="BQ349" s="169">
        <f t="shared" si="166"/>
        <v>0</v>
      </c>
      <c r="BR349" s="169">
        <f t="shared" si="166"/>
        <v>0</v>
      </c>
      <c r="BS349" s="169">
        <f t="shared" si="166"/>
        <v>0</v>
      </c>
      <c r="BT349" s="169">
        <f t="shared" si="166"/>
        <v>0</v>
      </c>
      <c r="BU349" s="169">
        <f t="shared" si="166"/>
        <v>0</v>
      </c>
      <c r="BV349" s="169">
        <f t="shared" si="166"/>
        <v>0</v>
      </c>
      <c r="BW349" s="169">
        <f t="shared" si="166"/>
        <v>0</v>
      </c>
      <c r="BX349" s="169">
        <f t="shared" si="166"/>
        <v>0</v>
      </c>
      <c r="BY349" s="169">
        <f t="shared" si="166"/>
        <v>0</v>
      </c>
      <c r="BZ349" s="169">
        <f t="shared" si="166"/>
        <v>0</v>
      </c>
      <c r="CA349" s="169">
        <f t="shared" si="166"/>
        <v>0</v>
      </c>
      <c r="CB349" s="169">
        <f t="shared" si="166"/>
        <v>0</v>
      </c>
      <c r="CC349" s="169">
        <f t="shared" si="167"/>
        <v>0</v>
      </c>
      <c r="CD349" s="169">
        <f t="shared" si="167"/>
        <v>0</v>
      </c>
      <c r="CE349" s="169">
        <f t="shared" si="167"/>
        <v>0</v>
      </c>
      <c r="CF349" s="169">
        <f t="shared" si="167"/>
        <v>0</v>
      </c>
      <c r="CG349" s="169">
        <f t="shared" si="167"/>
        <v>0</v>
      </c>
      <c r="CH349" s="169">
        <f t="shared" si="167"/>
        <v>0</v>
      </c>
      <c r="CI349" s="169">
        <f t="shared" si="167"/>
        <v>0</v>
      </c>
      <c r="CJ349" s="169">
        <f t="shared" si="167"/>
        <v>0</v>
      </c>
      <c r="CK349" s="169">
        <f t="shared" si="167"/>
        <v>0</v>
      </c>
      <c r="CL349" s="169">
        <f t="shared" si="167"/>
        <v>0</v>
      </c>
      <c r="CM349" s="169">
        <f t="shared" si="167"/>
        <v>0</v>
      </c>
      <c r="CN349" s="169">
        <f t="shared" si="167"/>
        <v>0</v>
      </c>
      <c r="CO349" s="169">
        <f t="shared" si="167"/>
        <v>0</v>
      </c>
      <c r="CP349" s="169">
        <f t="shared" si="167"/>
        <v>0</v>
      </c>
      <c r="CQ349" s="169">
        <f t="shared" si="167"/>
        <v>0</v>
      </c>
      <c r="CR349" s="169">
        <f t="shared" si="167"/>
        <v>0</v>
      </c>
      <c r="CS349" s="169">
        <f t="shared" si="168"/>
        <v>0</v>
      </c>
      <c r="CT349" s="169">
        <f t="shared" si="168"/>
        <v>0</v>
      </c>
      <c r="CU349" s="169">
        <f t="shared" si="168"/>
        <v>0</v>
      </c>
      <c r="CV349" s="169">
        <f t="shared" si="168"/>
        <v>0</v>
      </c>
      <c r="CW349" s="169">
        <f t="shared" si="168"/>
        <v>0</v>
      </c>
      <c r="CX349" s="169">
        <f t="shared" si="168"/>
        <v>0</v>
      </c>
      <c r="CY349" s="169">
        <f t="shared" si="168"/>
        <v>0</v>
      </c>
      <c r="CZ349" s="169">
        <f t="shared" si="168"/>
        <v>0</v>
      </c>
      <c r="DA349" s="169">
        <f t="shared" si="168"/>
        <v>0</v>
      </c>
      <c r="DB349" s="169">
        <f t="shared" si="168"/>
        <v>0</v>
      </c>
      <c r="DC349" s="169">
        <f t="shared" si="168"/>
        <v>0</v>
      </c>
      <c r="DD349" s="169">
        <f t="shared" si="168"/>
        <v>0</v>
      </c>
      <c r="DE349" s="169">
        <f t="shared" si="168"/>
        <v>0</v>
      </c>
      <c r="DF349" s="169">
        <f t="shared" si="168"/>
        <v>0</v>
      </c>
      <c r="DG349" s="169">
        <f t="shared" si="168"/>
        <v>0</v>
      </c>
      <c r="DH349" s="169">
        <f t="shared" si="168"/>
        <v>0</v>
      </c>
      <c r="DI349" s="169">
        <f t="shared" si="169"/>
        <v>0</v>
      </c>
      <c r="DJ349" s="169">
        <f t="shared" si="169"/>
        <v>0</v>
      </c>
      <c r="DK349" s="169">
        <f t="shared" si="169"/>
        <v>0</v>
      </c>
      <c r="DL349" s="169">
        <f t="shared" si="169"/>
        <v>0</v>
      </c>
      <c r="DM349" s="169">
        <f t="shared" si="169"/>
        <v>0</v>
      </c>
      <c r="DN349" s="169">
        <f t="shared" si="169"/>
        <v>0</v>
      </c>
      <c r="DO349" s="169">
        <f t="shared" si="169"/>
        <v>0</v>
      </c>
      <c r="DP349" s="169">
        <f t="shared" si="169"/>
        <v>0</v>
      </c>
      <c r="DQ349" s="169">
        <f t="shared" si="169"/>
        <v>0</v>
      </c>
      <c r="DR349" s="169">
        <f t="shared" si="169"/>
        <v>0</v>
      </c>
      <c r="DS349" s="169">
        <f t="shared" si="169"/>
        <v>0</v>
      </c>
      <c r="DT349" s="169">
        <f t="shared" si="169"/>
        <v>0</v>
      </c>
      <c r="DU349" s="169"/>
    </row>
    <row r="350" spans="1:125" hidden="1" outlineLevel="1" x14ac:dyDescent="0.25">
      <c r="A350" s="168">
        <f t="shared" si="170"/>
        <v>4.3</v>
      </c>
      <c r="B350" s="169">
        <f t="shared" si="172"/>
        <v>-2.8643754035329036E-15</v>
      </c>
      <c r="C350" s="169">
        <f t="shared" si="172"/>
        <v>2.7734999999999972</v>
      </c>
      <c r="D350" s="169">
        <f t="shared" si="172"/>
        <v>5.546999999999997</v>
      </c>
      <c r="E350" s="169">
        <f t="shared" si="172"/>
        <v>8.3204999999999956</v>
      </c>
      <c r="F350" s="169">
        <f t="shared" si="172"/>
        <v>11.093999999999996</v>
      </c>
      <c r="G350" s="169">
        <f t="shared" si="172"/>
        <v>13.867499999999998</v>
      </c>
      <c r="H350" s="169">
        <f t="shared" si="172"/>
        <v>16.640999999999995</v>
      </c>
      <c r="I350" s="169">
        <f t="shared" si="172"/>
        <v>19.414499999999997</v>
      </c>
      <c r="J350" s="169">
        <f t="shared" si="172"/>
        <v>22.187999999999995</v>
      </c>
      <c r="K350" s="169">
        <f t="shared" si="172"/>
        <v>15.716500000000019</v>
      </c>
      <c r="L350" s="169">
        <f t="shared" si="172"/>
        <v>0</v>
      </c>
      <c r="M350" s="169">
        <f t="shared" si="172"/>
        <v>0</v>
      </c>
      <c r="N350" s="169">
        <f t="shared" si="172"/>
        <v>0</v>
      </c>
      <c r="O350" s="169">
        <f t="shared" si="172"/>
        <v>0</v>
      </c>
      <c r="P350" s="169">
        <f t="shared" si="172"/>
        <v>0</v>
      </c>
      <c r="Q350" s="169">
        <f t="shared" si="172"/>
        <v>0</v>
      </c>
      <c r="R350" s="169">
        <f t="shared" si="172"/>
        <v>0</v>
      </c>
      <c r="S350" s="169">
        <f t="shared" si="172"/>
        <v>0</v>
      </c>
      <c r="T350" s="169">
        <f t="shared" si="172"/>
        <v>0</v>
      </c>
      <c r="U350" s="169">
        <f t="shared" si="172"/>
        <v>0</v>
      </c>
      <c r="V350" s="169">
        <f t="shared" si="172"/>
        <v>0</v>
      </c>
      <c r="W350" s="169">
        <f t="shared" si="172"/>
        <v>0</v>
      </c>
      <c r="X350" s="169">
        <f t="shared" si="172"/>
        <v>0</v>
      </c>
      <c r="Y350" s="169">
        <f t="shared" si="172"/>
        <v>0</v>
      </c>
      <c r="Z350" s="169">
        <f t="shared" si="172"/>
        <v>0</v>
      </c>
      <c r="AA350" s="169">
        <f t="shared" si="172"/>
        <v>0</v>
      </c>
      <c r="AB350" s="169">
        <f t="shared" si="172"/>
        <v>0</v>
      </c>
      <c r="AC350" s="169">
        <f t="shared" si="172"/>
        <v>0</v>
      </c>
      <c r="AD350" s="169">
        <f t="shared" si="172"/>
        <v>0</v>
      </c>
      <c r="AE350" s="169">
        <f t="shared" si="172"/>
        <v>0</v>
      </c>
      <c r="AF350" s="169">
        <f t="shared" si="172"/>
        <v>0</v>
      </c>
      <c r="AG350" s="169">
        <f t="shared" si="172"/>
        <v>0</v>
      </c>
      <c r="AH350" s="169">
        <f t="shared" si="171"/>
        <v>0</v>
      </c>
      <c r="AI350" s="169">
        <f t="shared" si="171"/>
        <v>0</v>
      </c>
      <c r="AJ350" s="169">
        <f t="shared" si="171"/>
        <v>0</v>
      </c>
      <c r="AK350" s="169">
        <f t="shared" si="171"/>
        <v>0</v>
      </c>
      <c r="AL350" s="169">
        <f t="shared" si="171"/>
        <v>0</v>
      </c>
      <c r="AM350" s="169">
        <f t="shared" si="171"/>
        <v>0</v>
      </c>
      <c r="AN350" s="169">
        <f t="shared" si="171"/>
        <v>0</v>
      </c>
      <c r="AO350" s="169">
        <f t="shared" si="171"/>
        <v>0</v>
      </c>
      <c r="AP350" s="169">
        <f t="shared" si="171"/>
        <v>0</v>
      </c>
      <c r="AQ350" s="169">
        <f t="shared" si="171"/>
        <v>0</v>
      </c>
      <c r="AR350" s="169">
        <f t="shared" si="171"/>
        <v>0</v>
      </c>
      <c r="AS350" s="169">
        <f t="shared" si="171"/>
        <v>0</v>
      </c>
      <c r="AT350" s="169">
        <f t="shared" si="171"/>
        <v>0</v>
      </c>
      <c r="AU350" s="169">
        <f t="shared" si="171"/>
        <v>0</v>
      </c>
      <c r="AV350" s="169">
        <f t="shared" si="171"/>
        <v>0</v>
      </c>
      <c r="AW350" s="169">
        <f t="shared" si="171"/>
        <v>0</v>
      </c>
      <c r="AX350" s="169">
        <f t="shared" si="171"/>
        <v>0</v>
      </c>
      <c r="AY350" s="169">
        <f t="shared" si="171"/>
        <v>0</v>
      </c>
      <c r="AZ350" s="169">
        <f t="shared" si="171"/>
        <v>0</v>
      </c>
      <c r="BA350" s="169">
        <f t="shared" si="171"/>
        <v>0</v>
      </c>
      <c r="BB350" s="169">
        <f t="shared" si="171"/>
        <v>0</v>
      </c>
      <c r="BC350" s="169">
        <f t="shared" si="171"/>
        <v>0</v>
      </c>
      <c r="BD350" s="169">
        <f t="shared" si="171"/>
        <v>0</v>
      </c>
      <c r="BE350" s="169">
        <f t="shared" si="171"/>
        <v>0</v>
      </c>
      <c r="BF350" s="169">
        <f t="shared" si="171"/>
        <v>0</v>
      </c>
      <c r="BG350" s="169">
        <f t="shared" si="171"/>
        <v>0</v>
      </c>
      <c r="BH350" s="169">
        <f t="shared" si="171"/>
        <v>0</v>
      </c>
      <c r="BI350" s="169">
        <f t="shared" si="171"/>
        <v>0</v>
      </c>
      <c r="BJ350" s="169">
        <f t="shared" si="171"/>
        <v>0</v>
      </c>
      <c r="BM350" s="169">
        <f t="shared" si="166"/>
        <v>0</v>
      </c>
      <c r="BN350" s="169">
        <f t="shared" si="166"/>
        <v>0</v>
      </c>
      <c r="BO350" s="169">
        <f t="shared" si="166"/>
        <v>0</v>
      </c>
      <c r="BP350" s="169">
        <f t="shared" si="166"/>
        <v>0</v>
      </c>
      <c r="BQ350" s="169">
        <f t="shared" si="166"/>
        <v>0</v>
      </c>
      <c r="BR350" s="169">
        <f t="shared" si="166"/>
        <v>0</v>
      </c>
      <c r="BS350" s="169">
        <f t="shared" si="166"/>
        <v>0</v>
      </c>
      <c r="BT350" s="169">
        <f t="shared" si="166"/>
        <v>0</v>
      </c>
      <c r="BU350" s="169">
        <f t="shared" si="166"/>
        <v>0</v>
      </c>
      <c r="BV350" s="169">
        <f t="shared" si="166"/>
        <v>0</v>
      </c>
      <c r="BW350" s="169">
        <f t="shared" si="166"/>
        <v>0</v>
      </c>
      <c r="BX350" s="169">
        <f t="shared" si="166"/>
        <v>0</v>
      </c>
      <c r="BY350" s="169">
        <f t="shared" si="166"/>
        <v>0</v>
      </c>
      <c r="BZ350" s="169">
        <f t="shared" si="166"/>
        <v>0</v>
      </c>
      <c r="CA350" s="169">
        <f t="shared" si="166"/>
        <v>0</v>
      </c>
      <c r="CB350" s="169">
        <f t="shared" si="166"/>
        <v>0</v>
      </c>
      <c r="CC350" s="169">
        <f t="shared" si="167"/>
        <v>0</v>
      </c>
      <c r="CD350" s="169">
        <f t="shared" si="167"/>
        <v>0</v>
      </c>
      <c r="CE350" s="169">
        <f t="shared" si="167"/>
        <v>0</v>
      </c>
      <c r="CF350" s="169">
        <f t="shared" si="167"/>
        <v>0</v>
      </c>
      <c r="CG350" s="169">
        <f t="shared" si="167"/>
        <v>0</v>
      </c>
      <c r="CH350" s="169">
        <f t="shared" si="167"/>
        <v>0</v>
      </c>
      <c r="CI350" s="169">
        <f t="shared" si="167"/>
        <v>0</v>
      </c>
      <c r="CJ350" s="169">
        <f t="shared" si="167"/>
        <v>0</v>
      </c>
      <c r="CK350" s="169">
        <f t="shared" si="167"/>
        <v>0</v>
      </c>
      <c r="CL350" s="169">
        <f t="shared" si="167"/>
        <v>0</v>
      </c>
      <c r="CM350" s="169">
        <f t="shared" si="167"/>
        <v>0</v>
      </c>
      <c r="CN350" s="169">
        <f t="shared" si="167"/>
        <v>0</v>
      </c>
      <c r="CO350" s="169">
        <f t="shared" si="167"/>
        <v>0</v>
      </c>
      <c r="CP350" s="169">
        <f t="shared" si="167"/>
        <v>0</v>
      </c>
      <c r="CQ350" s="169">
        <f t="shared" si="167"/>
        <v>0</v>
      </c>
      <c r="CR350" s="169">
        <f t="shared" si="167"/>
        <v>0</v>
      </c>
      <c r="CS350" s="169">
        <f t="shared" si="168"/>
        <v>0</v>
      </c>
      <c r="CT350" s="169">
        <f t="shared" si="168"/>
        <v>0</v>
      </c>
      <c r="CU350" s="169">
        <f t="shared" si="168"/>
        <v>0</v>
      </c>
      <c r="CV350" s="169">
        <f t="shared" si="168"/>
        <v>0</v>
      </c>
      <c r="CW350" s="169">
        <f t="shared" si="168"/>
        <v>0</v>
      </c>
      <c r="CX350" s="169">
        <f t="shared" si="168"/>
        <v>0</v>
      </c>
      <c r="CY350" s="169">
        <f t="shared" si="168"/>
        <v>0</v>
      </c>
      <c r="CZ350" s="169">
        <f t="shared" si="168"/>
        <v>0</v>
      </c>
      <c r="DA350" s="169">
        <f t="shared" si="168"/>
        <v>0</v>
      </c>
      <c r="DB350" s="169">
        <f t="shared" si="168"/>
        <v>0</v>
      </c>
      <c r="DC350" s="169">
        <f t="shared" si="168"/>
        <v>0</v>
      </c>
      <c r="DD350" s="169">
        <f t="shared" si="168"/>
        <v>0</v>
      </c>
      <c r="DE350" s="169">
        <f t="shared" si="168"/>
        <v>0</v>
      </c>
      <c r="DF350" s="169">
        <f t="shared" si="168"/>
        <v>0</v>
      </c>
      <c r="DG350" s="169">
        <f t="shared" si="168"/>
        <v>0</v>
      </c>
      <c r="DH350" s="169">
        <f t="shared" si="168"/>
        <v>0</v>
      </c>
      <c r="DI350" s="169">
        <f t="shared" si="169"/>
        <v>0</v>
      </c>
      <c r="DJ350" s="169">
        <f t="shared" si="169"/>
        <v>0</v>
      </c>
      <c r="DK350" s="169">
        <f t="shared" si="169"/>
        <v>0</v>
      </c>
      <c r="DL350" s="169">
        <f t="shared" si="169"/>
        <v>0</v>
      </c>
      <c r="DM350" s="169">
        <f t="shared" si="169"/>
        <v>0</v>
      </c>
      <c r="DN350" s="169">
        <f t="shared" si="169"/>
        <v>0</v>
      </c>
      <c r="DO350" s="169">
        <f t="shared" si="169"/>
        <v>0</v>
      </c>
      <c r="DP350" s="169">
        <f t="shared" si="169"/>
        <v>0</v>
      </c>
      <c r="DQ350" s="169">
        <f t="shared" si="169"/>
        <v>0</v>
      </c>
      <c r="DR350" s="169">
        <f t="shared" si="169"/>
        <v>0</v>
      </c>
      <c r="DS350" s="169">
        <f t="shared" si="169"/>
        <v>0</v>
      </c>
      <c r="DT350" s="169">
        <f t="shared" si="169"/>
        <v>0</v>
      </c>
      <c r="DU350" s="169"/>
    </row>
    <row r="351" spans="1:125" hidden="1" outlineLevel="1" x14ac:dyDescent="0.25">
      <c r="A351" s="168">
        <f t="shared" si="170"/>
        <v>4.3</v>
      </c>
      <c r="B351" s="169">
        <f t="shared" si="172"/>
        <v>-9.5479180117763459E-16</v>
      </c>
      <c r="C351" s="169">
        <f t="shared" si="172"/>
        <v>0.92449999999999866</v>
      </c>
      <c r="D351" s="169">
        <f t="shared" si="172"/>
        <v>1.8489999999999982</v>
      </c>
      <c r="E351" s="169">
        <f t="shared" si="172"/>
        <v>2.7734999999999976</v>
      </c>
      <c r="F351" s="169">
        <f t="shared" si="172"/>
        <v>3.6979999999999973</v>
      </c>
      <c r="G351" s="169">
        <f t="shared" si="172"/>
        <v>4.6224999999999969</v>
      </c>
      <c r="H351" s="169">
        <f t="shared" si="172"/>
        <v>5.5469999999999962</v>
      </c>
      <c r="I351" s="169">
        <f t="shared" si="172"/>
        <v>6.4714999999999963</v>
      </c>
      <c r="J351" s="169">
        <f t="shared" si="172"/>
        <v>7.3959999999999955</v>
      </c>
      <c r="K351" s="169">
        <f t="shared" si="172"/>
        <v>8.3205000000000098</v>
      </c>
      <c r="L351" s="169">
        <f t="shared" si="172"/>
        <v>0</v>
      </c>
      <c r="M351" s="169">
        <f t="shared" si="172"/>
        <v>0</v>
      </c>
      <c r="N351" s="169">
        <f t="shared" si="172"/>
        <v>0</v>
      </c>
      <c r="O351" s="169">
        <f t="shared" si="172"/>
        <v>0</v>
      </c>
      <c r="P351" s="169">
        <f t="shared" si="172"/>
        <v>0</v>
      </c>
      <c r="Q351" s="169">
        <f t="shared" si="172"/>
        <v>0</v>
      </c>
      <c r="R351" s="169">
        <f t="shared" si="172"/>
        <v>0</v>
      </c>
      <c r="S351" s="169">
        <f t="shared" si="172"/>
        <v>0</v>
      </c>
      <c r="T351" s="169">
        <f t="shared" si="172"/>
        <v>0</v>
      </c>
      <c r="U351" s="169">
        <f t="shared" si="172"/>
        <v>0</v>
      </c>
      <c r="V351" s="169">
        <f t="shared" si="172"/>
        <v>0</v>
      </c>
      <c r="W351" s="169">
        <f t="shared" si="172"/>
        <v>0</v>
      </c>
      <c r="X351" s="169">
        <f t="shared" si="172"/>
        <v>0</v>
      </c>
      <c r="Y351" s="169">
        <f t="shared" si="172"/>
        <v>0</v>
      </c>
      <c r="Z351" s="169">
        <f t="shared" si="172"/>
        <v>0</v>
      </c>
      <c r="AA351" s="169">
        <f t="shared" si="172"/>
        <v>0</v>
      </c>
      <c r="AB351" s="169">
        <f t="shared" si="172"/>
        <v>0</v>
      </c>
      <c r="AC351" s="169">
        <f t="shared" si="172"/>
        <v>0</v>
      </c>
      <c r="AD351" s="169">
        <f t="shared" si="172"/>
        <v>0</v>
      </c>
      <c r="AE351" s="169">
        <f t="shared" si="172"/>
        <v>0</v>
      </c>
      <c r="AF351" s="169">
        <f t="shared" si="172"/>
        <v>0</v>
      </c>
      <c r="AG351" s="169">
        <f t="shared" si="172"/>
        <v>0</v>
      </c>
      <c r="AH351" s="169">
        <f t="shared" si="171"/>
        <v>0</v>
      </c>
      <c r="AI351" s="169">
        <f t="shared" si="171"/>
        <v>0</v>
      </c>
      <c r="AJ351" s="169">
        <f t="shared" si="171"/>
        <v>0</v>
      </c>
      <c r="AK351" s="169">
        <f t="shared" si="171"/>
        <v>0</v>
      </c>
      <c r="AL351" s="169">
        <f t="shared" si="171"/>
        <v>0</v>
      </c>
      <c r="AM351" s="169">
        <f t="shared" si="171"/>
        <v>0</v>
      </c>
      <c r="AN351" s="169">
        <f t="shared" si="171"/>
        <v>0</v>
      </c>
      <c r="AO351" s="169">
        <f t="shared" si="171"/>
        <v>0</v>
      </c>
      <c r="AP351" s="169">
        <f t="shared" si="171"/>
        <v>0</v>
      </c>
      <c r="AQ351" s="169">
        <f t="shared" si="171"/>
        <v>0</v>
      </c>
      <c r="AR351" s="169">
        <f t="shared" si="171"/>
        <v>0</v>
      </c>
      <c r="AS351" s="169">
        <f t="shared" si="171"/>
        <v>0</v>
      </c>
      <c r="AT351" s="169">
        <f t="shared" si="171"/>
        <v>0</v>
      </c>
      <c r="AU351" s="169">
        <f t="shared" si="171"/>
        <v>0</v>
      </c>
      <c r="AV351" s="169">
        <f t="shared" si="171"/>
        <v>0</v>
      </c>
      <c r="AW351" s="169">
        <f t="shared" si="171"/>
        <v>0</v>
      </c>
      <c r="AX351" s="169">
        <f t="shared" si="171"/>
        <v>0</v>
      </c>
      <c r="AY351" s="169">
        <f t="shared" si="171"/>
        <v>0</v>
      </c>
      <c r="AZ351" s="169">
        <f t="shared" si="171"/>
        <v>0</v>
      </c>
      <c r="BA351" s="169">
        <f t="shared" si="171"/>
        <v>0</v>
      </c>
      <c r="BB351" s="169">
        <f t="shared" si="171"/>
        <v>0</v>
      </c>
      <c r="BC351" s="169">
        <f t="shared" si="171"/>
        <v>0</v>
      </c>
      <c r="BD351" s="169">
        <f t="shared" si="171"/>
        <v>0</v>
      </c>
      <c r="BE351" s="169">
        <f t="shared" si="171"/>
        <v>0</v>
      </c>
      <c r="BF351" s="169">
        <f t="shared" si="171"/>
        <v>0</v>
      </c>
      <c r="BG351" s="169">
        <f t="shared" si="171"/>
        <v>0</v>
      </c>
      <c r="BH351" s="169">
        <f t="shared" si="171"/>
        <v>0</v>
      </c>
      <c r="BI351" s="169">
        <f t="shared" si="171"/>
        <v>0</v>
      </c>
      <c r="BJ351" s="169">
        <f t="shared" si="171"/>
        <v>0</v>
      </c>
      <c r="BM351" s="169">
        <f t="shared" si="166"/>
        <v>0</v>
      </c>
      <c r="BN351" s="169">
        <f t="shared" si="166"/>
        <v>0</v>
      </c>
      <c r="BO351" s="169">
        <f t="shared" si="166"/>
        <v>0</v>
      </c>
      <c r="BP351" s="169">
        <f t="shared" si="166"/>
        <v>0</v>
      </c>
      <c r="BQ351" s="169">
        <f t="shared" si="166"/>
        <v>0</v>
      </c>
      <c r="BR351" s="169">
        <f t="shared" si="166"/>
        <v>0</v>
      </c>
      <c r="BS351" s="169">
        <f t="shared" si="166"/>
        <v>0</v>
      </c>
      <c r="BT351" s="169">
        <f t="shared" si="166"/>
        <v>0</v>
      </c>
      <c r="BU351" s="169">
        <f t="shared" si="166"/>
        <v>0</v>
      </c>
      <c r="BV351" s="169">
        <f t="shared" si="166"/>
        <v>0</v>
      </c>
      <c r="BW351" s="169">
        <f t="shared" si="166"/>
        <v>0</v>
      </c>
      <c r="BX351" s="169">
        <f t="shared" si="166"/>
        <v>0</v>
      </c>
      <c r="BY351" s="169">
        <f t="shared" si="166"/>
        <v>0</v>
      </c>
      <c r="BZ351" s="169">
        <f t="shared" si="166"/>
        <v>0</v>
      </c>
      <c r="CA351" s="169">
        <f t="shared" si="166"/>
        <v>0</v>
      </c>
      <c r="CB351" s="169">
        <f t="shared" si="166"/>
        <v>0</v>
      </c>
      <c r="CC351" s="169">
        <f t="shared" si="167"/>
        <v>0</v>
      </c>
      <c r="CD351" s="169">
        <f t="shared" si="167"/>
        <v>0</v>
      </c>
      <c r="CE351" s="169">
        <f t="shared" si="167"/>
        <v>0</v>
      </c>
      <c r="CF351" s="169">
        <f t="shared" si="167"/>
        <v>0</v>
      </c>
      <c r="CG351" s="169">
        <f t="shared" si="167"/>
        <v>0</v>
      </c>
      <c r="CH351" s="169">
        <f t="shared" si="167"/>
        <v>0</v>
      </c>
      <c r="CI351" s="169">
        <f t="shared" si="167"/>
        <v>0</v>
      </c>
      <c r="CJ351" s="169">
        <f t="shared" si="167"/>
        <v>0</v>
      </c>
      <c r="CK351" s="169">
        <f t="shared" si="167"/>
        <v>0</v>
      </c>
      <c r="CL351" s="169">
        <f t="shared" si="167"/>
        <v>0</v>
      </c>
      <c r="CM351" s="169">
        <f t="shared" si="167"/>
        <v>0</v>
      </c>
      <c r="CN351" s="169">
        <f t="shared" si="167"/>
        <v>0</v>
      </c>
      <c r="CO351" s="169">
        <f t="shared" si="167"/>
        <v>0</v>
      </c>
      <c r="CP351" s="169">
        <f t="shared" si="167"/>
        <v>0</v>
      </c>
      <c r="CQ351" s="169">
        <f t="shared" si="167"/>
        <v>0</v>
      </c>
      <c r="CR351" s="169">
        <f t="shared" si="167"/>
        <v>0</v>
      </c>
      <c r="CS351" s="169">
        <f t="shared" si="168"/>
        <v>0</v>
      </c>
      <c r="CT351" s="169">
        <f t="shared" si="168"/>
        <v>0</v>
      </c>
      <c r="CU351" s="169">
        <f t="shared" si="168"/>
        <v>0</v>
      </c>
      <c r="CV351" s="169">
        <f t="shared" si="168"/>
        <v>0</v>
      </c>
      <c r="CW351" s="169">
        <f t="shared" si="168"/>
        <v>0</v>
      </c>
      <c r="CX351" s="169">
        <f t="shared" si="168"/>
        <v>0</v>
      </c>
      <c r="CY351" s="169">
        <f t="shared" si="168"/>
        <v>0</v>
      </c>
      <c r="CZ351" s="169">
        <f t="shared" si="168"/>
        <v>0</v>
      </c>
      <c r="DA351" s="169">
        <f t="shared" si="168"/>
        <v>0</v>
      </c>
      <c r="DB351" s="169">
        <f t="shared" si="168"/>
        <v>0</v>
      </c>
      <c r="DC351" s="169">
        <f t="shared" si="168"/>
        <v>0</v>
      </c>
      <c r="DD351" s="169">
        <f t="shared" si="168"/>
        <v>0</v>
      </c>
      <c r="DE351" s="169">
        <f t="shared" si="168"/>
        <v>0</v>
      </c>
      <c r="DF351" s="169">
        <f t="shared" si="168"/>
        <v>0</v>
      </c>
      <c r="DG351" s="169">
        <f t="shared" si="168"/>
        <v>0</v>
      </c>
      <c r="DH351" s="169">
        <f t="shared" si="168"/>
        <v>0</v>
      </c>
      <c r="DI351" s="169">
        <f t="shared" si="169"/>
        <v>0</v>
      </c>
      <c r="DJ351" s="169">
        <f t="shared" si="169"/>
        <v>0</v>
      </c>
      <c r="DK351" s="169">
        <f t="shared" si="169"/>
        <v>0</v>
      </c>
      <c r="DL351" s="169">
        <f t="shared" si="169"/>
        <v>0</v>
      </c>
      <c r="DM351" s="169">
        <f t="shared" si="169"/>
        <v>0</v>
      </c>
      <c r="DN351" s="169">
        <f t="shared" si="169"/>
        <v>0</v>
      </c>
      <c r="DO351" s="169">
        <f t="shared" si="169"/>
        <v>0</v>
      </c>
      <c r="DP351" s="169">
        <f t="shared" si="169"/>
        <v>0</v>
      </c>
      <c r="DQ351" s="169">
        <f t="shared" si="169"/>
        <v>0</v>
      </c>
      <c r="DR351" s="169">
        <f t="shared" si="169"/>
        <v>0</v>
      </c>
      <c r="DS351" s="169">
        <f t="shared" si="169"/>
        <v>0</v>
      </c>
      <c r="DT351" s="169">
        <f t="shared" si="169"/>
        <v>0</v>
      </c>
      <c r="DU351" s="169"/>
    </row>
    <row r="352" spans="1:125" hidden="1" outlineLevel="1" x14ac:dyDescent="0.25">
      <c r="A352" s="166">
        <f>F$3/10</f>
        <v>0</v>
      </c>
      <c r="B352" s="167">
        <f t="shared" si="172"/>
        <v>0</v>
      </c>
      <c r="C352" s="167">
        <f t="shared" si="172"/>
        <v>0</v>
      </c>
      <c r="D352" s="167">
        <f t="shared" si="172"/>
        <v>0</v>
      </c>
      <c r="E352" s="167">
        <f t="shared" si="172"/>
        <v>0</v>
      </c>
      <c r="F352" s="167">
        <f t="shared" si="172"/>
        <v>0</v>
      </c>
      <c r="G352" s="167">
        <f t="shared" si="172"/>
        <v>0</v>
      </c>
      <c r="H352" s="167">
        <f t="shared" si="172"/>
        <v>0</v>
      </c>
      <c r="I352" s="167">
        <f t="shared" si="172"/>
        <v>0</v>
      </c>
      <c r="J352" s="167">
        <f t="shared" si="172"/>
        <v>0</v>
      </c>
      <c r="K352" s="167">
        <f t="shared" si="172"/>
        <v>0</v>
      </c>
      <c r="L352" s="167">
        <f t="shared" si="172"/>
        <v>0</v>
      </c>
      <c r="M352" s="167" t="e">
        <f t="shared" si="172"/>
        <v>#DIV/0!</v>
      </c>
      <c r="N352" s="167" t="e">
        <f t="shared" si="172"/>
        <v>#DIV/0!</v>
      </c>
      <c r="O352" s="167" t="e">
        <f t="shared" si="172"/>
        <v>#DIV/0!</v>
      </c>
      <c r="P352" s="167" t="e">
        <f t="shared" si="172"/>
        <v>#DIV/0!</v>
      </c>
      <c r="Q352" s="167" t="e">
        <f t="shared" si="172"/>
        <v>#DIV/0!</v>
      </c>
      <c r="R352" s="167" t="e">
        <f t="shared" si="172"/>
        <v>#DIV/0!</v>
      </c>
      <c r="S352" s="167" t="e">
        <f t="shared" si="172"/>
        <v>#DIV/0!</v>
      </c>
      <c r="T352" s="167" t="e">
        <f t="shared" si="172"/>
        <v>#DIV/0!</v>
      </c>
      <c r="U352" s="167" t="e">
        <f t="shared" si="172"/>
        <v>#DIV/0!</v>
      </c>
      <c r="V352" s="167" t="e">
        <f t="shared" si="172"/>
        <v>#DIV/0!</v>
      </c>
      <c r="W352" s="167">
        <f t="shared" si="172"/>
        <v>0</v>
      </c>
      <c r="X352" s="167">
        <f t="shared" si="172"/>
        <v>0</v>
      </c>
      <c r="Y352" s="167">
        <f t="shared" si="172"/>
        <v>0</v>
      </c>
      <c r="Z352" s="167">
        <f t="shared" si="172"/>
        <v>0</v>
      </c>
      <c r="AA352" s="167">
        <f t="shared" si="172"/>
        <v>0</v>
      </c>
      <c r="AB352" s="167">
        <f t="shared" si="172"/>
        <v>0</v>
      </c>
      <c r="AC352" s="167">
        <f t="shared" si="172"/>
        <v>0</v>
      </c>
      <c r="AD352" s="167">
        <f t="shared" si="172"/>
        <v>0</v>
      </c>
      <c r="AE352" s="167">
        <f t="shared" si="172"/>
        <v>0</v>
      </c>
      <c r="AF352" s="167">
        <f t="shared" si="172"/>
        <v>0</v>
      </c>
      <c r="AG352" s="167">
        <f t="shared" si="172"/>
        <v>0</v>
      </c>
      <c r="AH352" s="167">
        <f t="shared" si="171"/>
        <v>0</v>
      </c>
      <c r="AI352" s="167">
        <f t="shared" si="171"/>
        <v>0</v>
      </c>
      <c r="AJ352" s="167">
        <f t="shared" si="171"/>
        <v>0</v>
      </c>
      <c r="AK352" s="167">
        <f t="shared" si="171"/>
        <v>0</v>
      </c>
      <c r="AL352" s="167">
        <f t="shared" si="171"/>
        <v>0</v>
      </c>
      <c r="AM352" s="167">
        <f t="shared" si="171"/>
        <v>0</v>
      </c>
      <c r="AN352" s="167">
        <f t="shared" si="171"/>
        <v>0</v>
      </c>
      <c r="AO352" s="167">
        <f t="shared" si="171"/>
        <v>0</v>
      </c>
      <c r="AP352" s="167">
        <f t="shared" si="171"/>
        <v>0</v>
      </c>
      <c r="AQ352" s="167">
        <f t="shared" si="171"/>
        <v>0</v>
      </c>
      <c r="AR352" s="167">
        <f t="shared" si="171"/>
        <v>0</v>
      </c>
      <c r="AS352" s="167">
        <f t="shared" si="171"/>
        <v>0</v>
      </c>
      <c r="AT352" s="167">
        <f t="shared" si="171"/>
        <v>0</v>
      </c>
      <c r="AU352" s="167">
        <f t="shared" si="171"/>
        <v>0</v>
      </c>
      <c r="AV352" s="167">
        <f t="shared" si="171"/>
        <v>0</v>
      </c>
      <c r="AW352" s="167">
        <f t="shared" si="171"/>
        <v>0</v>
      </c>
      <c r="AX352" s="167">
        <f t="shared" si="171"/>
        <v>0</v>
      </c>
      <c r="AY352" s="167">
        <f t="shared" si="171"/>
        <v>0</v>
      </c>
      <c r="AZ352" s="167">
        <f t="shared" si="171"/>
        <v>0</v>
      </c>
      <c r="BA352" s="167">
        <f t="shared" si="171"/>
        <v>0</v>
      </c>
      <c r="BB352" s="167">
        <f t="shared" si="171"/>
        <v>0</v>
      </c>
      <c r="BC352" s="167">
        <f t="shared" si="171"/>
        <v>0</v>
      </c>
      <c r="BD352" s="167">
        <f t="shared" si="171"/>
        <v>0</v>
      </c>
      <c r="BE352" s="167">
        <f t="shared" si="171"/>
        <v>0</v>
      </c>
      <c r="BF352" s="167">
        <f t="shared" si="171"/>
        <v>0</v>
      </c>
      <c r="BG352" s="167">
        <f t="shared" si="171"/>
        <v>0</v>
      </c>
      <c r="BH352" s="167">
        <f t="shared" si="171"/>
        <v>0</v>
      </c>
      <c r="BI352" s="167">
        <f t="shared" si="171"/>
        <v>0</v>
      </c>
      <c r="BJ352" s="167">
        <f t="shared" si="171"/>
        <v>0</v>
      </c>
      <c r="BM352" s="167">
        <f t="shared" si="166"/>
        <v>0</v>
      </c>
      <c r="BN352" s="167">
        <f t="shared" si="166"/>
        <v>0</v>
      </c>
      <c r="BO352" s="167">
        <f t="shared" si="166"/>
        <v>0</v>
      </c>
      <c r="BP352" s="167">
        <f t="shared" si="166"/>
        <v>0</v>
      </c>
      <c r="BQ352" s="167">
        <f t="shared" si="166"/>
        <v>0</v>
      </c>
      <c r="BR352" s="167">
        <f t="shared" si="166"/>
        <v>0</v>
      </c>
      <c r="BS352" s="167">
        <f t="shared" si="166"/>
        <v>0</v>
      </c>
      <c r="BT352" s="167">
        <f t="shared" si="166"/>
        <v>0</v>
      </c>
      <c r="BU352" s="167">
        <f t="shared" si="166"/>
        <v>0</v>
      </c>
      <c r="BV352" s="167">
        <f t="shared" si="166"/>
        <v>0</v>
      </c>
      <c r="BW352" s="167">
        <f t="shared" si="166"/>
        <v>0</v>
      </c>
      <c r="BX352" s="167" t="e">
        <f t="shared" si="166"/>
        <v>#DIV/0!</v>
      </c>
      <c r="BY352" s="167" t="e">
        <f t="shared" si="166"/>
        <v>#DIV/0!</v>
      </c>
      <c r="BZ352" s="167" t="e">
        <f t="shared" si="166"/>
        <v>#DIV/0!</v>
      </c>
      <c r="CA352" s="167" t="e">
        <f t="shared" si="166"/>
        <v>#DIV/0!</v>
      </c>
      <c r="CB352" s="167" t="e">
        <f t="shared" si="166"/>
        <v>#DIV/0!</v>
      </c>
      <c r="CC352" s="167" t="e">
        <f t="shared" si="167"/>
        <v>#DIV/0!</v>
      </c>
      <c r="CD352" s="167" t="e">
        <f t="shared" si="167"/>
        <v>#DIV/0!</v>
      </c>
      <c r="CE352" s="167" t="e">
        <f t="shared" si="167"/>
        <v>#DIV/0!</v>
      </c>
      <c r="CF352" s="167" t="e">
        <f t="shared" si="167"/>
        <v>#DIV/0!</v>
      </c>
      <c r="CG352" s="167" t="e">
        <f t="shared" si="167"/>
        <v>#DIV/0!</v>
      </c>
      <c r="CH352" s="167">
        <f t="shared" si="167"/>
        <v>0</v>
      </c>
      <c r="CI352" s="167">
        <f t="shared" si="167"/>
        <v>0</v>
      </c>
      <c r="CJ352" s="167">
        <f t="shared" si="167"/>
        <v>0</v>
      </c>
      <c r="CK352" s="167">
        <f t="shared" si="167"/>
        <v>0</v>
      </c>
      <c r="CL352" s="167">
        <f t="shared" si="167"/>
        <v>0</v>
      </c>
      <c r="CM352" s="167">
        <f t="shared" si="167"/>
        <v>0</v>
      </c>
      <c r="CN352" s="167">
        <f t="shared" si="167"/>
        <v>0</v>
      </c>
      <c r="CO352" s="167">
        <f t="shared" si="167"/>
        <v>0</v>
      </c>
      <c r="CP352" s="167">
        <f t="shared" si="167"/>
        <v>0</v>
      </c>
      <c r="CQ352" s="167">
        <f t="shared" si="167"/>
        <v>0</v>
      </c>
      <c r="CR352" s="167">
        <f t="shared" si="167"/>
        <v>0</v>
      </c>
      <c r="CS352" s="167">
        <f t="shared" si="168"/>
        <v>0</v>
      </c>
      <c r="CT352" s="167">
        <f t="shared" si="168"/>
        <v>0</v>
      </c>
      <c r="CU352" s="167">
        <f t="shared" si="168"/>
        <v>0</v>
      </c>
      <c r="CV352" s="167">
        <f t="shared" si="168"/>
        <v>0</v>
      </c>
      <c r="CW352" s="167">
        <f t="shared" si="168"/>
        <v>0</v>
      </c>
      <c r="CX352" s="167">
        <f t="shared" si="168"/>
        <v>0</v>
      </c>
      <c r="CY352" s="167">
        <f t="shared" si="168"/>
        <v>0</v>
      </c>
      <c r="CZ352" s="167">
        <f t="shared" si="168"/>
        <v>0</v>
      </c>
      <c r="DA352" s="167">
        <f t="shared" si="168"/>
        <v>0</v>
      </c>
      <c r="DB352" s="167">
        <f t="shared" si="168"/>
        <v>0</v>
      </c>
      <c r="DC352" s="167">
        <f t="shared" si="168"/>
        <v>0</v>
      </c>
      <c r="DD352" s="167">
        <f t="shared" si="168"/>
        <v>0</v>
      </c>
      <c r="DE352" s="167">
        <f t="shared" si="168"/>
        <v>0</v>
      </c>
      <c r="DF352" s="167">
        <f t="shared" si="168"/>
        <v>0</v>
      </c>
      <c r="DG352" s="167">
        <f t="shared" si="168"/>
        <v>0</v>
      </c>
      <c r="DH352" s="167">
        <f t="shared" si="168"/>
        <v>0</v>
      </c>
      <c r="DI352" s="167">
        <f t="shared" si="169"/>
        <v>0</v>
      </c>
      <c r="DJ352" s="167">
        <f t="shared" si="169"/>
        <v>0</v>
      </c>
      <c r="DK352" s="167">
        <f t="shared" si="169"/>
        <v>0</v>
      </c>
      <c r="DL352" s="167">
        <f t="shared" si="169"/>
        <v>0</v>
      </c>
      <c r="DM352" s="167">
        <f t="shared" si="169"/>
        <v>0</v>
      </c>
      <c r="DN352" s="167">
        <f t="shared" si="169"/>
        <v>0</v>
      </c>
      <c r="DO352" s="167">
        <f t="shared" si="169"/>
        <v>0</v>
      </c>
      <c r="DP352" s="167">
        <f t="shared" si="169"/>
        <v>0</v>
      </c>
      <c r="DQ352" s="167">
        <f t="shared" si="169"/>
        <v>0</v>
      </c>
      <c r="DR352" s="167">
        <f t="shared" si="169"/>
        <v>0</v>
      </c>
      <c r="DS352" s="167">
        <f t="shared" si="169"/>
        <v>0</v>
      </c>
      <c r="DT352" s="167">
        <f t="shared" si="169"/>
        <v>0</v>
      </c>
      <c r="DU352" s="167"/>
    </row>
    <row r="353" spans="1:125" hidden="1" outlineLevel="1" x14ac:dyDescent="0.25">
      <c r="A353" s="168">
        <f>A352</f>
        <v>0</v>
      </c>
      <c r="B353" s="169">
        <f t="shared" si="172"/>
        <v>0</v>
      </c>
      <c r="C353" s="170">
        <f t="shared" si="172"/>
        <v>0</v>
      </c>
      <c r="D353" s="170">
        <f t="shared" si="172"/>
        <v>0</v>
      </c>
      <c r="E353" s="170">
        <f t="shared" si="172"/>
        <v>0</v>
      </c>
      <c r="F353" s="170">
        <f t="shared" si="172"/>
        <v>0</v>
      </c>
      <c r="G353" s="170">
        <f t="shared" si="172"/>
        <v>0</v>
      </c>
      <c r="H353" s="170">
        <f t="shared" si="172"/>
        <v>0</v>
      </c>
      <c r="I353" s="170">
        <f t="shared" si="172"/>
        <v>0</v>
      </c>
      <c r="J353" s="170">
        <f t="shared" si="172"/>
        <v>0</v>
      </c>
      <c r="K353" s="170">
        <f t="shared" si="172"/>
        <v>0</v>
      </c>
      <c r="L353" s="170">
        <f t="shared" si="172"/>
        <v>0</v>
      </c>
      <c r="M353" s="170" t="e">
        <f t="shared" si="172"/>
        <v>#DIV/0!</v>
      </c>
      <c r="N353" s="170" t="e">
        <f t="shared" si="172"/>
        <v>#DIV/0!</v>
      </c>
      <c r="O353" s="170" t="e">
        <f t="shared" si="172"/>
        <v>#DIV/0!</v>
      </c>
      <c r="P353" s="170" t="e">
        <f t="shared" si="172"/>
        <v>#DIV/0!</v>
      </c>
      <c r="Q353" s="170" t="e">
        <f t="shared" si="172"/>
        <v>#DIV/0!</v>
      </c>
      <c r="R353" s="170" t="e">
        <f t="shared" si="172"/>
        <v>#DIV/0!</v>
      </c>
      <c r="S353" s="170" t="e">
        <f t="shared" si="172"/>
        <v>#DIV/0!</v>
      </c>
      <c r="T353" s="170" t="e">
        <f t="shared" si="172"/>
        <v>#DIV/0!</v>
      </c>
      <c r="U353" s="170" t="e">
        <f t="shared" si="172"/>
        <v>#DIV/0!</v>
      </c>
      <c r="V353" s="170" t="e">
        <f t="shared" si="172"/>
        <v>#DIV/0!</v>
      </c>
      <c r="W353" s="170">
        <f t="shared" si="172"/>
        <v>0</v>
      </c>
      <c r="X353" s="170">
        <f t="shared" si="172"/>
        <v>0</v>
      </c>
      <c r="Y353" s="170">
        <f t="shared" si="172"/>
        <v>0</v>
      </c>
      <c r="Z353" s="170">
        <f t="shared" si="172"/>
        <v>0</v>
      </c>
      <c r="AA353" s="170">
        <f t="shared" si="172"/>
        <v>0</v>
      </c>
      <c r="AB353" s="170">
        <f t="shared" si="172"/>
        <v>0</v>
      </c>
      <c r="AC353" s="170">
        <f t="shared" si="172"/>
        <v>0</v>
      </c>
      <c r="AD353" s="170">
        <f t="shared" si="172"/>
        <v>0</v>
      </c>
      <c r="AE353" s="170">
        <f t="shared" si="172"/>
        <v>0</v>
      </c>
      <c r="AF353" s="170">
        <f t="shared" si="172"/>
        <v>0</v>
      </c>
      <c r="AG353" s="170">
        <f t="shared" si="172"/>
        <v>0</v>
      </c>
      <c r="AH353" s="170">
        <f t="shared" si="171"/>
        <v>0</v>
      </c>
      <c r="AI353" s="170">
        <f t="shared" si="171"/>
        <v>0</v>
      </c>
      <c r="AJ353" s="170">
        <f t="shared" si="171"/>
        <v>0</v>
      </c>
      <c r="AK353" s="170">
        <f t="shared" si="171"/>
        <v>0</v>
      </c>
      <c r="AL353" s="170">
        <f t="shared" si="171"/>
        <v>0</v>
      </c>
      <c r="AM353" s="170">
        <f t="shared" si="171"/>
        <v>0</v>
      </c>
      <c r="AN353" s="170">
        <f t="shared" si="171"/>
        <v>0</v>
      </c>
      <c r="AO353" s="170">
        <f t="shared" si="171"/>
        <v>0</v>
      </c>
      <c r="AP353" s="170">
        <f t="shared" si="171"/>
        <v>0</v>
      </c>
      <c r="AQ353" s="170">
        <f t="shared" si="171"/>
        <v>0</v>
      </c>
      <c r="AR353" s="170">
        <f t="shared" si="171"/>
        <v>0</v>
      </c>
      <c r="AS353" s="170">
        <f t="shared" si="171"/>
        <v>0</v>
      </c>
      <c r="AT353" s="170">
        <f t="shared" si="171"/>
        <v>0</v>
      </c>
      <c r="AU353" s="170">
        <f t="shared" si="171"/>
        <v>0</v>
      </c>
      <c r="AV353" s="170">
        <f t="shared" si="171"/>
        <v>0</v>
      </c>
      <c r="AW353" s="170">
        <f t="shared" si="171"/>
        <v>0</v>
      </c>
      <c r="AX353" s="170">
        <f t="shared" si="171"/>
        <v>0</v>
      </c>
      <c r="AY353" s="170">
        <f t="shared" si="171"/>
        <v>0</v>
      </c>
      <c r="AZ353" s="170">
        <f t="shared" si="171"/>
        <v>0</v>
      </c>
      <c r="BA353" s="170">
        <f t="shared" si="171"/>
        <v>0</v>
      </c>
      <c r="BB353" s="170">
        <f t="shared" si="171"/>
        <v>0</v>
      </c>
      <c r="BC353" s="170">
        <f t="shared" si="171"/>
        <v>0</v>
      </c>
      <c r="BD353" s="170">
        <f t="shared" si="171"/>
        <v>0</v>
      </c>
      <c r="BE353" s="170">
        <f t="shared" si="171"/>
        <v>0</v>
      </c>
      <c r="BF353" s="170">
        <f t="shared" si="171"/>
        <v>0</v>
      </c>
      <c r="BG353" s="170">
        <f t="shared" si="171"/>
        <v>0</v>
      </c>
      <c r="BH353" s="170">
        <f t="shared" si="171"/>
        <v>0</v>
      </c>
      <c r="BI353" s="170">
        <f t="shared" si="171"/>
        <v>0</v>
      </c>
      <c r="BJ353" s="170">
        <f t="shared" si="171"/>
        <v>0</v>
      </c>
      <c r="BM353" s="169">
        <f t="shared" si="166"/>
        <v>0</v>
      </c>
      <c r="BN353" s="170">
        <f t="shared" si="166"/>
        <v>0</v>
      </c>
      <c r="BO353" s="170">
        <f t="shared" si="166"/>
        <v>0</v>
      </c>
      <c r="BP353" s="170">
        <f t="shared" si="166"/>
        <v>0</v>
      </c>
      <c r="BQ353" s="170">
        <f t="shared" si="166"/>
        <v>0</v>
      </c>
      <c r="BR353" s="170">
        <f t="shared" si="166"/>
        <v>0</v>
      </c>
      <c r="BS353" s="170">
        <f t="shared" si="166"/>
        <v>0</v>
      </c>
      <c r="BT353" s="170">
        <f t="shared" si="166"/>
        <v>0</v>
      </c>
      <c r="BU353" s="170">
        <f t="shared" si="166"/>
        <v>0</v>
      </c>
      <c r="BV353" s="170">
        <f t="shared" si="166"/>
        <v>0</v>
      </c>
      <c r="BW353" s="170">
        <f t="shared" si="166"/>
        <v>0</v>
      </c>
      <c r="BX353" s="170" t="e">
        <f t="shared" si="166"/>
        <v>#DIV/0!</v>
      </c>
      <c r="BY353" s="170" t="e">
        <f t="shared" si="166"/>
        <v>#DIV/0!</v>
      </c>
      <c r="BZ353" s="170" t="e">
        <f t="shared" si="166"/>
        <v>#DIV/0!</v>
      </c>
      <c r="CA353" s="170" t="e">
        <f t="shared" si="166"/>
        <v>#DIV/0!</v>
      </c>
      <c r="CB353" s="170" t="e">
        <f t="shared" si="166"/>
        <v>#DIV/0!</v>
      </c>
      <c r="CC353" s="170" t="e">
        <f t="shared" si="167"/>
        <v>#DIV/0!</v>
      </c>
      <c r="CD353" s="170" t="e">
        <f t="shared" si="167"/>
        <v>#DIV/0!</v>
      </c>
      <c r="CE353" s="170" t="e">
        <f t="shared" si="167"/>
        <v>#DIV/0!</v>
      </c>
      <c r="CF353" s="170" t="e">
        <f t="shared" si="167"/>
        <v>#DIV/0!</v>
      </c>
      <c r="CG353" s="170" t="e">
        <f t="shared" si="167"/>
        <v>#DIV/0!</v>
      </c>
      <c r="CH353" s="170">
        <f t="shared" si="167"/>
        <v>0</v>
      </c>
      <c r="CI353" s="170">
        <f t="shared" si="167"/>
        <v>0</v>
      </c>
      <c r="CJ353" s="170">
        <f t="shared" si="167"/>
        <v>0</v>
      </c>
      <c r="CK353" s="170">
        <f t="shared" si="167"/>
        <v>0</v>
      </c>
      <c r="CL353" s="170">
        <f t="shared" si="167"/>
        <v>0</v>
      </c>
      <c r="CM353" s="170">
        <f t="shared" si="167"/>
        <v>0</v>
      </c>
      <c r="CN353" s="170">
        <f t="shared" si="167"/>
        <v>0</v>
      </c>
      <c r="CO353" s="170">
        <f t="shared" si="167"/>
        <v>0</v>
      </c>
      <c r="CP353" s="170">
        <f t="shared" si="167"/>
        <v>0</v>
      </c>
      <c r="CQ353" s="170">
        <f t="shared" si="167"/>
        <v>0</v>
      </c>
      <c r="CR353" s="170">
        <f t="shared" si="167"/>
        <v>0</v>
      </c>
      <c r="CS353" s="170">
        <f t="shared" si="168"/>
        <v>0</v>
      </c>
      <c r="CT353" s="170">
        <f t="shared" si="168"/>
        <v>0</v>
      </c>
      <c r="CU353" s="170">
        <f t="shared" si="168"/>
        <v>0</v>
      </c>
      <c r="CV353" s="170">
        <f t="shared" si="168"/>
        <v>0</v>
      </c>
      <c r="CW353" s="170">
        <f t="shared" si="168"/>
        <v>0</v>
      </c>
      <c r="CX353" s="170">
        <f t="shared" si="168"/>
        <v>0</v>
      </c>
      <c r="CY353" s="170">
        <f t="shared" si="168"/>
        <v>0</v>
      </c>
      <c r="CZ353" s="170">
        <f t="shared" si="168"/>
        <v>0</v>
      </c>
      <c r="DA353" s="170">
        <f t="shared" si="168"/>
        <v>0</v>
      </c>
      <c r="DB353" s="170">
        <f t="shared" si="168"/>
        <v>0</v>
      </c>
      <c r="DC353" s="170">
        <f t="shared" si="168"/>
        <v>0</v>
      </c>
      <c r="DD353" s="170">
        <f t="shared" si="168"/>
        <v>0</v>
      </c>
      <c r="DE353" s="170">
        <f t="shared" si="168"/>
        <v>0</v>
      </c>
      <c r="DF353" s="170">
        <f t="shared" si="168"/>
        <v>0</v>
      </c>
      <c r="DG353" s="170">
        <f t="shared" si="168"/>
        <v>0</v>
      </c>
      <c r="DH353" s="170">
        <f t="shared" si="168"/>
        <v>0</v>
      </c>
      <c r="DI353" s="170">
        <f t="shared" si="169"/>
        <v>0</v>
      </c>
      <c r="DJ353" s="170">
        <f t="shared" si="169"/>
        <v>0</v>
      </c>
      <c r="DK353" s="170">
        <f t="shared" si="169"/>
        <v>0</v>
      </c>
      <c r="DL353" s="170">
        <f t="shared" si="169"/>
        <v>0</v>
      </c>
      <c r="DM353" s="170">
        <f t="shared" si="169"/>
        <v>0</v>
      </c>
      <c r="DN353" s="170">
        <f t="shared" si="169"/>
        <v>0</v>
      </c>
      <c r="DO353" s="170">
        <f t="shared" si="169"/>
        <v>0</v>
      </c>
      <c r="DP353" s="170">
        <f t="shared" si="169"/>
        <v>0</v>
      </c>
      <c r="DQ353" s="170">
        <f t="shared" si="169"/>
        <v>0</v>
      </c>
      <c r="DR353" s="170">
        <f t="shared" si="169"/>
        <v>0</v>
      </c>
      <c r="DS353" s="170">
        <f t="shared" si="169"/>
        <v>0</v>
      </c>
      <c r="DT353" s="170">
        <f t="shared" si="169"/>
        <v>0</v>
      </c>
      <c r="DU353" s="170"/>
    </row>
    <row r="354" spans="1:125" hidden="1" outlineLevel="1" x14ac:dyDescent="0.25">
      <c r="A354" s="168">
        <f t="shared" ref="A354:A361" si="173">A353</f>
        <v>0</v>
      </c>
      <c r="B354" s="169">
        <f t="shared" si="172"/>
        <v>0</v>
      </c>
      <c r="C354" s="170">
        <f t="shared" si="172"/>
        <v>0</v>
      </c>
      <c r="D354" s="170">
        <f t="shared" si="172"/>
        <v>0</v>
      </c>
      <c r="E354" s="170">
        <f t="shared" si="172"/>
        <v>0</v>
      </c>
      <c r="F354" s="170">
        <f t="shared" si="172"/>
        <v>0</v>
      </c>
      <c r="G354" s="170">
        <f t="shared" si="172"/>
        <v>0</v>
      </c>
      <c r="H354" s="170">
        <f t="shared" si="172"/>
        <v>0</v>
      </c>
      <c r="I354" s="170">
        <f t="shared" si="172"/>
        <v>0</v>
      </c>
      <c r="J354" s="170">
        <f t="shared" si="172"/>
        <v>0</v>
      </c>
      <c r="K354" s="170">
        <f t="shared" si="172"/>
        <v>0</v>
      </c>
      <c r="L354" s="170">
        <f t="shared" si="172"/>
        <v>0</v>
      </c>
      <c r="M354" s="170" t="e">
        <f t="shared" si="172"/>
        <v>#DIV/0!</v>
      </c>
      <c r="N354" s="170" t="e">
        <f t="shared" si="172"/>
        <v>#DIV/0!</v>
      </c>
      <c r="O354" s="170" t="e">
        <f t="shared" si="172"/>
        <v>#DIV/0!</v>
      </c>
      <c r="P354" s="170" t="e">
        <f t="shared" si="172"/>
        <v>#DIV/0!</v>
      </c>
      <c r="Q354" s="170" t="e">
        <f t="shared" si="172"/>
        <v>#DIV/0!</v>
      </c>
      <c r="R354" s="170" t="e">
        <f t="shared" si="172"/>
        <v>#DIV/0!</v>
      </c>
      <c r="S354" s="170" t="e">
        <f t="shared" si="172"/>
        <v>#DIV/0!</v>
      </c>
      <c r="T354" s="170" t="e">
        <f t="shared" si="172"/>
        <v>#DIV/0!</v>
      </c>
      <c r="U354" s="170" t="e">
        <f t="shared" si="172"/>
        <v>#DIV/0!</v>
      </c>
      <c r="V354" s="170" t="e">
        <f t="shared" si="172"/>
        <v>#DIV/0!</v>
      </c>
      <c r="W354" s="170">
        <f t="shared" si="172"/>
        <v>0</v>
      </c>
      <c r="X354" s="170">
        <f t="shared" si="172"/>
        <v>0</v>
      </c>
      <c r="Y354" s="170">
        <f t="shared" si="172"/>
        <v>0</v>
      </c>
      <c r="Z354" s="170">
        <f t="shared" si="172"/>
        <v>0</v>
      </c>
      <c r="AA354" s="170">
        <f t="shared" si="172"/>
        <v>0</v>
      </c>
      <c r="AB354" s="170">
        <f t="shared" si="172"/>
        <v>0</v>
      </c>
      <c r="AC354" s="170">
        <f t="shared" si="172"/>
        <v>0</v>
      </c>
      <c r="AD354" s="170">
        <f t="shared" si="172"/>
        <v>0</v>
      </c>
      <c r="AE354" s="170">
        <f t="shared" si="172"/>
        <v>0</v>
      </c>
      <c r="AF354" s="170">
        <f t="shared" si="172"/>
        <v>0</v>
      </c>
      <c r="AG354" s="170">
        <f t="shared" ref="AG354" si="174">IF(AH291*AH292&gt;=0,AVERAGE(AH291:AH292)*$A354,AH291*(AH291/(ABS(AH291)+ABS(AH292))*$A354))</f>
        <v>0</v>
      </c>
      <c r="AH354" s="170">
        <f t="shared" si="171"/>
        <v>0</v>
      </c>
      <c r="AI354" s="170">
        <f t="shared" si="171"/>
        <v>0</v>
      </c>
      <c r="AJ354" s="170">
        <f t="shared" si="171"/>
        <v>0</v>
      </c>
      <c r="AK354" s="170">
        <f t="shared" ref="AK354:BJ354" si="175">IF(AL291*AL292&gt;=0,AVERAGE(AL291:AL292)*$A354,AL291*(AL291/(ABS(AL291)+ABS(AL292))*$A354))</f>
        <v>0</v>
      </c>
      <c r="AL354" s="170">
        <f t="shared" si="175"/>
        <v>0</v>
      </c>
      <c r="AM354" s="170">
        <f t="shared" si="175"/>
        <v>0</v>
      </c>
      <c r="AN354" s="170">
        <f t="shared" si="175"/>
        <v>0</v>
      </c>
      <c r="AO354" s="170">
        <f t="shared" si="175"/>
        <v>0</v>
      </c>
      <c r="AP354" s="170">
        <f t="shared" si="175"/>
        <v>0</v>
      </c>
      <c r="AQ354" s="170">
        <f t="shared" si="175"/>
        <v>0</v>
      </c>
      <c r="AR354" s="170">
        <f t="shared" si="175"/>
        <v>0</v>
      </c>
      <c r="AS354" s="170">
        <f t="shared" si="175"/>
        <v>0</v>
      </c>
      <c r="AT354" s="170">
        <f t="shared" si="175"/>
        <v>0</v>
      </c>
      <c r="AU354" s="170">
        <f t="shared" si="175"/>
        <v>0</v>
      </c>
      <c r="AV354" s="170">
        <f t="shared" si="175"/>
        <v>0</v>
      </c>
      <c r="AW354" s="170">
        <f t="shared" si="175"/>
        <v>0</v>
      </c>
      <c r="AX354" s="170">
        <f t="shared" si="175"/>
        <v>0</v>
      </c>
      <c r="AY354" s="170">
        <f t="shared" si="175"/>
        <v>0</v>
      </c>
      <c r="AZ354" s="170">
        <f t="shared" si="175"/>
        <v>0</v>
      </c>
      <c r="BA354" s="170">
        <f t="shared" si="175"/>
        <v>0</v>
      </c>
      <c r="BB354" s="170">
        <f t="shared" si="175"/>
        <v>0</v>
      </c>
      <c r="BC354" s="170">
        <f t="shared" si="175"/>
        <v>0</v>
      </c>
      <c r="BD354" s="170">
        <f t="shared" si="175"/>
        <v>0</v>
      </c>
      <c r="BE354" s="170">
        <f t="shared" si="175"/>
        <v>0</v>
      </c>
      <c r="BF354" s="170">
        <f t="shared" si="175"/>
        <v>0</v>
      </c>
      <c r="BG354" s="170">
        <f t="shared" si="175"/>
        <v>0</v>
      </c>
      <c r="BH354" s="170">
        <f t="shared" si="175"/>
        <v>0</v>
      </c>
      <c r="BI354" s="170">
        <f t="shared" si="175"/>
        <v>0</v>
      </c>
      <c r="BJ354" s="170">
        <f t="shared" si="175"/>
        <v>0</v>
      </c>
      <c r="BM354" s="169">
        <f t="shared" si="166"/>
        <v>0</v>
      </c>
      <c r="BN354" s="170">
        <f t="shared" si="166"/>
        <v>0</v>
      </c>
      <c r="BO354" s="170">
        <f t="shared" si="166"/>
        <v>0</v>
      </c>
      <c r="BP354" s="170">
        <f t="shared" si="166"/>
        <v>0</v>
      </c>
      <c r="BQ354" s="170">
        <f t="shared" si="166"/>
        <v>0</v>
      </c>
      <c r="BR354" s="170">
        <f t="shared" si="166"/>
        <v>0</v>
      </c>
      <c r="BS354" s="170">
        <f t="shared" si="166"/>
        <v>0</v>
      </c>
      <c r="BT354" s="170">
        <f t="shared" si="166"/>
        <v>0</v>
      </c>
      <c r="BU354" s="170">
        <f t="shared" si="166"/>
        <v>0</v>
      </c>
      <c r="BV354" s="170">
        <f t="shared" si="166"/>
        <v>0</v>
      </c>
      <c r="BW354" s="170">
        <f t="shared" si="166"/>
        <v>0</v>
      </c>
      <c r="BX354" s="170" t="e">
        <f t="shared" si="166"/>
        <v>#DIV/0!</v>
      </c>
      <c r="BY354" s="170" t="e">
        <f t="shared" si="166"/>
        <v>#DIV/0!</v>
      </c>
      <c r="BZ354" s="170" t="e">
        <f t="shared" si="166"/>
        <v>#DIV/0!</v>
      </c>
      <c r="CA354" s="170" t="e">
        <f t="shared" si="166"/>
        <v>#DIV/0!</v>
      </c>
      <c r="CB354" s="170" t="e">
        <f t="shared" si="166"/>
        <v>#DIV/0!</v>
      </c>
      <c r="CC354" s="170" t="e">
        <f t="shared" si="167"/>
        <v>#DIV/0!</v>
      </c>
      <c r="CD354" s="170" t="e">
        <f t="shared" si="167"/>
        <v>#DIV/0!</v>
      </c>
      <c r="CE354" s="170" t="e">
        <f t="shared" si="167"/>
        <v>#DIV/0!</v>
      </c>
      <c r="CF354" s="170" t="e">
        <f t="shared" si="167"/>
        <v>#DIV/0!</v>
      </c>
      <c r="CG354" s="170" t="e">
        <f t="shared" si="167"/>
        <v>#DIV/0!</v>
      </c>
      <c r="CH354" s="170">
        <f t="shared" si="167"/>
        <v>0</v>
      </c>
      <c r="CI354" s="170">
        <f t="shared" si="167"/>
        <v>0</v>
      </c>
      <c r="CJ354" s="170">
        <f t="shared" si="167"/>
        <v>0</v>
      </c>
      <c r="CK354" s="170">
        <f t="shared" si="167"/>
        <v>0</v>
      </c>
      <c r="CL354" s="170">
        <f t="shared" si="167"/>
        <v>0</v>
      </c>
      <c r="CM354" s="170">
        <f t="shared" si="167"/>
        <v>0</v>
      </c>
      <c r="CN354" s="170">
        <f t="shared" si="167"/>
        <v>0</v>
      </c>
      <c r="CO354" s="170">
        <f t="shared" si="167"/>
        <v>0</v>
      </c>
      <c r="CP354" s="170">
        <f t="shared" si="167"/>
        <v>0</v>
      </c>
      <c r="CQ354" s="170">
        <f t="shared" si="167"/>
        <v>0</v>
      </c>
      <c r="CR354" s="170">
        <f t="shared" si="167"/>
        <v>0</v>
      </c>
      <c r="CS354" s="170">
        <f t="shared" si="168"/>
        <v>0</v>
      </c>
      <c r="CT354" s="170">
        <f t="shared" si="168"/>
        <v>0</v>
      </c>
      <c r="CU354" s="170">
        <f t="shared" si="168"/>
        <v>0</v>
      </c>
      <c r="CV354" s="170">
        <f t="shared" si="168"/>
        <v>0</v>
      </c>
      <c r="CW354" s="170">
        <f t="shared" si="168"/>
        <v>0</v>
      </c>
      <c r="CX354" s="170">
        <f t="shared" si="168"/>
        <v>0</v>
      </c>
      <c r="CY354" s="170">
        <f t="shared" si="168"/>
        <v>0</v>
      </c>
      <c r="CZ354" s="170">
        <f t="shared" si="168"/>
        <v>0</v>
      </c>
      <c r="DA354" s="170">
        <f t="shared" si="168"/>
        <v>0</v>
      </c>
      <c r="DB354" s="170">
        <f t="shared" si="168"/>
        <v>0</v>
      </c>
      <c r="DC354" s="170">
        <f t="shared" si="168"/>
        <v>0</v>
      </c>
      <c r="DD354" s="170">
        <f t="shared" si="168"/>
        <v>0</v>
      </c>
      <c r="DE354" s="170">
        <f t="shared" si="168"/>
        <v>0</v>
      </c>
      <c r="DF354" s="170">
        <f t="shared" si="168"/>
        <v>0</v>
      </c>
      <c r="DG354" s="170">
        <f t="shared" si="168"/>
        <v>0</v>
      </c>
      <c r="DH354" s="170">
        <f t="shared" si="168"/>
        <v>0</v>
      </c>
      <c r="DI354" s="170">
        <f t="shared" si="169"/>
        <v>0</v>
      </c>
      <c r="DJ354" s="170">
        <f t="shared" si="169"/>
        <v>0</v>
      </c>
      <c r="DK354" s="170">
        <f t="shared" si="169"/>
        <v>0</v>
      </c>
      <c r="DL354" s="170">
        <f t="shared" si="169"/>
        <v>0</v>
      </c>
      <c r="DM354" s="170">
        <f t="shared" si="169"/>
        <v>0</v>
      </c>
      <c r="DN354" s="170">
        <f t="shared" si="169"/>
        <v>0</v>
      </c>
      <c r="DO354" s="170">
        <f t="shared" si="169"/>
        <v>0</v>
      </c>
      <c r="DP354" s="170">
        <f t="shared" si="169"/>
        <v>0</v>
      </c>
      <c r="DQ354" s="170">
        <f t="shared" si="169"/>
        <v>0</v>
      </c>
      <c r="DR354" s="170">
        <f t="shared" si="169"/>
        <v>0</v>
      </c>
      <c r="DS354" s="170">
        <f t="shared" si="169"/>
        <v>0</v>
      </c>
      <c r="DT354" s="170">
        <f t="shared" si="169"/>
        <v>0</v>
      </c>
      <c r="DU354" s="170"/>
    </row>
    <row r="355" spans="1:125" hidden="1" outlineLevel="1" x14ac:dyDescent="0.25">
      <c r="A355" s="168">
        <f t="shared" si="173"/>
        <v>0</v>
      </c>
      <c r="B355" s="169">
        <f t="shared" ref="B355:BJ359" si="176">IF(C292*C293&gt;=0,AVERAGE(C292:C293)*$A355,C292*(C292/(ABS(C292)+ABS(C293))*$A355))</f>
        <v>0</v>
      </c>
      <c r="C355" s="170">
        <f t="shared" si="176"/>
        <v>0</v>
      </c>
      <c r="D355" s="170">
        <f t="shared" si="176"/>
        <v>0</v>
      </c>
      <c r="E355" s="170">
        <f t="shared" si="176"/>
        <v>0</v>
      </c>
      <c r="F355" s="170">
        <f t="shared" si="176"/>
        <v>0</v>
      </c>
      <c r="G355" s="170">
        <f t="shared" si="176"/>
        <v>0</v>
      </c>
      <c r="H355" s="170">
        <f t="shared" si="176"/>
        <v>0</v>
      </c>
      <c r="I355" s="170">
        <f t="shared" si="176"/>
        <v>0</v>
      </c>
      <c r="J355" s="170">
        <f t="shared" si="176"/>
        <v>0</v>
      </c>
      <c r="K355" s="170">
        <f t="shared" si="176"/>
        <v>0</v>
      </c>
      <c r="L355" s="170">
        <f t="shared" si="176"/>
        <v>0</v>
      </c>
      <c r="M355" s="170" t="e">
        <f t="shared" si="176"/>
        <v>#DIV/0!</v>
      </c>
      <c r="N355" s="170" t="e">
        <f t="shared" si="176"/>
        <v>#DIV/0!</v>
      </c>
      <c r="O355" s="170" t="e">
        <f t="shared" si="176"/>
        <v>#DIV/0!</v>
      </c>
      <c r="P355" s="170" t="e">
        <f t="shared" si="176"/>
        <v>#DIV/0!</v>
      </c>
      <c r="Q355" s="170" t="e">
        <f t="shared" si="176"/>
        <v>#DIV/0!</v>
      </c>
      <c r="R355" s="170" t="e">
        <f t="shared" si="176"/>
        <v>#DIV/0!</v>
      </c>
      <c r="S355" s="170" t="e">
        <f t="shared" si="176"/>
        <v>#DIV/0!</v>
      </c>
      <c r="T355" s="170" t="e">
        <f t="shared" si="176"/>
        <v>#DIV/0!</v>
      </c>
      <c r="U355" s="170" t="e">
        <f t="shared" si="176"/>
        <v>#DIV/0!</v>
      </c>
      <c r="V355" s="170" t="e">
        <f t="shared" si="176"/>
        <v>#DIV/0!</v>
      </c>
      <c r="W355" s="170">
        <f t="shared" si="176"/>
        <v>0</v>
      </c>
      <c r="X355" s="170">
        <f t="shared" si="176"/>
        <v>0</v>
      </c>
      <c r="Y355" s="170">
        <f t="shared" si="176"/>
        <v>0</v>
      </c>
      <c r="Z355" s="170">
        <f t="shared" si="176"/>
        <v>0</v>
      </c>
      <c r="AA355" s="170">
        <f t="shared" si="176"/>
        <v>0</v>
      </c>
      <c r="AB355" s="170">
        <f t="shared" si="176"/>
        <v>0</v>
      </c>
      <c r="AC355" s="170">
        <f t="shared" si="176"/>
        <v>0</v>
      </c>
      <c r="AD355" s="170">
        <f t="shared" si="176"/>
        <v>0</v>
      </c>
      <c r="AE355" s="170">
        <f t="shared" si="176"/>
        <v>0</v>
      </c>
      <c r="AF355" s="170">
        <f t="shared" si="176"/>
        <v>0</v>
      </c>
      <c r="AG355" s="170">
        <f t="shared" si="176"/>
        <v>0</v>
      </c>
      <c r="AH355" s="170">
        <f t="shared" si="176"/>
        <v>0</v>
      </c>
      <c r="AI355" s="170">
        <f t="shared" si="176"/>
        <v>0</v>
      </c>
      <c r="AJ355" s="170">
        <f t="shared" si="176"/>
        <v>0</v>
      </c>
      <c r="AK355" s="170">
        <f t="shared" si="176"/>
        <v>0</v>
      </c>
      <c r="AL355" s="170">
        <f t="shared" si="176"/>
        <v>0</v>
      </c>
      <c r="AM355" s="170">
        <f t="shared" si="176"/>
        <v>0</v>
      </c>
      <c r="AN355" s="170">
        <f t="shared" si="176"/>
        <v>0</v>
      </c>
      <c r="AO355" s="170">
        <f t="shared" si="176"/>
        <v>0</v>
      </c>
      <c r="AP355" s="170">
        <f t="shared" si="176"/>
        <v>0</v>
      </c>
      <c r="AQ355" s="170">
        <f t="shared" si="176"/>
        <v>0</v>
      </c>
      <c r="AR355" s="170">
        <f t="shared" si="176"/>
        <v>0</v>
      </c>
      <c r="AS355" s="170">
        <f t="shared" si="176"/>
        <v>0</v>
      </c>
      <c r="AT355" s="170">
        <f t="shared" si="176"/>
        <v>0</v>
      </c>
      <c r="AU355" s="170">
        <f t="shared" si="176"/>
        <v>0</v>
      </c>
      <c r="AV355" s="170">
        <f t="shared" si="176"/>
        <v>0</v>
      </c>
      <c r="AW355" s="170">
        <f t="shared" si="176"/>
        <v>0</v>
      </c>
      <c r="AX355" s="170">
        <f t="shared" si="176"/>
        <v>0</v>
      </c>
      <c r="AY355" s="170">
        <f t="shared" si="176"/>
        <v>0</v>
      </c>
      <c r="AZ355" s="170">
        <f t="shared" si="176"/>
        <v>0</v>
      </c>
      <c r="BA355" s="170">
        <f t="shared" si="176"/>
        <v>0</v>
      </c>
      <c r="BB355" s="170">
        <f t="shared" si="176"/>
        <v>0</v>
      </c>
      <c r="BC355" s="170">
        <f t="shared" si="176"/>
        <v>0</v>
      </c>
      <c r="BD355" s="170">
        <f t="shared" si="176"/>
        <v>0</v>
      </c>
      <c r="BE355" s="170">
        <f t="shared" si="176"/>
        <v>0</v>
      </c>
      <c r="BF355" s="170">
        <f t="shared" si="176"/>
        <v>0</v>
      </c>
      <c r="BG355" s="170">
        <f t="shared" si="176"/>
        <v>0</v>
      </c>
      <c r="BH355" s="170">
        <f t="shared" si="176"/>
        <v>0</v>
      </c>
      <c r="BI355" s="170">
        <f t="shared" si="176"/>
        <v>0</v>
      </c>
      <c r="BJ355" s="170">
        <f t="shared" si="176"/>
        <v>0</v>
      </c>
      <c r="BM355" s="169">
        <f t="shared" si="166"/>
        <v>0</v>
      </c>
      <c r="BN355" s="170">
        <f t="shared" si="166"/>
        <v>0</v>
      </c>
      <c r="BO355" s="170">
        <f t="shared" si="166"/>
        <v>0</v>
      </c>
      <c r="BP355" s="170">
        <f t="shared" si="166"/>
        <v>0</v>
      </c>
      <c r="BQ355" s="170">
        <f t="shared" si="166"/>
        <v>0</v>
      </c>
      <c r="BR355" s="170">
        <f t="shared" si="166"/>
        <v>0</v>
      </c>
      <c r="BS355" s="170">
        <f t="shared" si="166"/>
        <v>0</v>
      </c>
      <c r="BT355" s="170">
        <f t="shared" si="166"/>
        <v>0</v>
      </c>
      <c r="BU355" s="170">
        <f t="shared" si="166"/>
        <v>0</v>
      </c>
      <c r="BV355" s="170">
        <f t="shared" si="166"/>
        <v>0</v>
      </c>
      <c r="BW355" s="170">
        <f t="shared" si="166"/>
        <v>0</v>
      </c>
      <c r="BX355" s="170" t="e">
        <f t="shared" si="166"/>
        <v>#DIV/0!</v>
      </c>
      <c r="BY355" s="170" t="e">
        <f t="shared" si="166"/>
        <v>#DIV/0!</v>
      </c>
      <c r="BZ355" s="170" t="e">
        <f t="shared" si="166"/>
        <v>#DIV/0!</v>
      </c>
      <c r="CA355" s="170" t="e">
        <f t="shared" si="166"/>
        <v>#DIV/0!</v>
      </c>
      <c r="CB355" s="170" t="e">
        <f t="shared" si="166"/>
        <v>#DIV/0!</v>
      </c>
      <c r="CC355" s="170" t="e">
        <f t="shared" si="167"/>
        <v>#DIV/0!</v>
      </c>
      <c r="CD355" s="170" t="e">
        <f t="shared" si="167"/>
        <v>#DIV/0!</v>
      </c>
      <c r="CE355" s="170" t="e">
        <f t="shared" si="167"/>
        <v>#DIV/0!</v>
      </c>
      <c r="CF355" s="170" t="e">
        <f t="shared" si="167"/>
        <v>#DIV/0!</v>
      </c>
      <c r="CG355" s="170" t="e">
        <f t="shared" si="167"/>
        <v>#DIV/0!</v>
      </c>
      <c r="CH355" s="170">
        <f t="shared" si="167"/>
        <v>0</v>
      </c>
      <c r="CI355" s="170">
        <f t="shared" si="167"/>
        <v>0</v>
      </c>
      <c r="CJ355" s="170">
        <f t="shared" si="167"/>
        <v>0</v>
      </c>
      <c r="CK355" s="170">
        <f t="shared" si="167"/>
        <v>0</v>
      </c>
      <c r="CL355" s="170">
        <f t="shared" si="167"/>
        <v>0</v>
      </c>
      <c r="CM355" s="170">
        <f t="shared" si="167"/>
        <v>0</v>
      </c>
      <c r="CN355" s="170">
        <f t="shared" si="167"/>
        <v>0</v>
      </c>
      <c r="CO355" s="170">
        <f t="shared" si="167"/>
        <v>0</v>
      </c>
      <c r="CP355" s="170">
        <f t="shared" si="167"/>
        <v>0</v>
      </c>
      <c r="CQ355" s="170">
        <f t="shared" si="167"/>
        <v>0</v>
      </c>
      <c r="CR355" s="170">
        <f t="shared" si="167"/>
        <v>0</v>
      </c>
      <c r="CS355" s="170">
        <f t="shared" si="168"/>
        <v>0</v>
      </c>
      <c r="CT355" s="170">
        <f t="shared" si="168"/>
        <v>0</v>
      </c>
      <c r="CU355" s="170">
        <f t="shared" si="168"/>
        <v>0</v>
      </c>
      <c r="CV355" s="170">
        <f t="shared" si="168"/>
        <v>0</v>
      </c>
      <c r="CW355" s="170">
        <f t="shared" si="168"/>
        <v>0</v>
      </c>
      <c r="CX355" s="170">
        <f t="shared" si="168"/>
        <v>0</v>
      </c>
      <c r="CY355" s="170">
        <f t="shared" si="168"/>
        <v>0</v>
      </c>
      <c r="CZ355" s="170">
        <f t="shared" si="168"/>
        <v>0</v>
      </c>
      <c r="DA355" s="170">
        <f t="shared" si="168"/>
        <v>0</v>
      </c>
      <c r="DB355" s="170">
        <f t="shared" si="168"/>
        <v>0</v>
      </c>
      <c r="DC355" s="170">
        <f t="shared" si="168"/>
        <v>0</v>
      </c>
      <c r="DD355" s="170">
        <f t="shared" si="168"/>
        <v>0</v>
      </c>
      <c r="DE355" s="170">
        <f t="shared" si="168"/>
        <v>0</v>
      </c>
      <c r="DF355" s="170">
        <f t="shared" si="168"/>
        <v>0</v>
      </c>
      <c r="DG355" s="170">
        <f t="shared" si="168"/>
        <v>0</v>
      </c>
      <c r="DH355" s="170">
        <f t="shared" si="168"/>
        <v>0</v>
      </c>
      <c r="DI355" s="170">
        <f t="shared" si="169"/>
        <v>0</v>
      </c>
      <c r="DJ355" s="170">
        <f t="shared" si="169"/>
        <v>0</v>
      </c>
      <c r="DK355" s="170">
        <f t="shared" si="169"/>
        <v>0</v>
      </c>
      <c r="DL355" s="170">
        <f t="shared" si="169"/>
        <v>0</v>
      </c>
      <c r="DM355" s="170">
        <f t="shared" si="169"/>
        <v>0</v>
      </c>
      <c r="DN355" s="170">
        <f t="shared" si="169"/>
        <v>0</v>
      </c>
      <c r="DO355" s="170">
        <f t="shared" si="169"/>
        <v>0</v>
      </c>
      <c r="DP355" s="170">
        <f t="shared" si="169"/>
        <v>0</v>
      </c>
      <c r="DQ355" s="170">
        <f t="shared" si="169"/>
        <v>0</v>
      </c>
      <c r="DR355" s="170">
        <f t="shared" si="169"/>
        <v>0</v>
      </c>
      <c r="DS355" s="170">
        <f t="shared" si="169"/>
        <v>0</v>
      </c>
      <c r="DT355" s="170">
        <f t="shared" si="169"/>
        <v>0</v>
      </c>
      <c r="DU355" s="170"/>
    </row>
    <row r="356" spans="1:125" hidden="1" outlineLevel="1" x14ac:dyDescent="0.25">
      <c r="A356" s="168">
        <f t="shared" si="173"/>
        <v>0</v>
      </c>
      <c r="B356" s="169">
        <f t="shared" si="176"/>
        <v>0</v>
      </c>
      <c r="C356" s="170">
        <f t="shared" si="176"/>
        <v>0</v>
      </c>
      <c r="D356" s="170">
        <f t="shared" si="176"/>
        <v>0</v>
      </c>
      <c r="E356" s="170">
        <f t="shared" si="176"/>
        <v>0</v>
      </c>
      <c r="F356" s="170">
        <f t="shared" si="176"/>
        <v>0</v>
      </c>
      <c r="G356" s="170">
        <f t="shared" si="176"/>
        <v>0</v>
      </c>
      <c r="H356" s="170">
        <f t="shared" si="176"/>
        <v>0</v>
      </c>
      <c r="I356" s="170">
        <f t="shared" si="176"/>
        <v>0</v>
      </c>
      <c r="J356" s="170">
        <f t="shared" si="176"/>
        <v>0</v>
      </c>
      <c r="K356" s="170">
        <f t="shared" si="176"/>
        <v>0</v>
      </c>
      <c r="L356" s="170">
        <f t="shared" si="176"/>
        <v>0</v>
      </c>
      <c r="M356" s="170" t="e">
        <f t="shared" si="176"/>
        <v>#DIV/0!</v>
      </c>
      <c r="N356" s="170" t="e">
        <f t="shared" si="176"/>
        <v>#DIV/0!</v>
      </c>
      <c r="O356" s="170" t="e">
        <f t="shared" si="176"/>
        <v>#DIV/0!</v>
      </c>
      <c r="P356" s="170" t="e">
        <f t="shared" si="176"/>
        <v>#DIV/0!</v>
      </c>
      <c r="Q356" s="170" t="e">
        <f t="shared" si="176"/>
        <v>#DIV/0!</v>
      </c>
      <c r="R356" s="170" t="e">
        <f t="shared" si="176"/>
        <v>#DIV/0!</v>
      </c>
      <c r="S356" s="170" t="e">
        <f t="shared" si="176"/>
        <v>#DIV/0!</v>
      </c>
      <c r="T356" s="170" t="e">
        <f t="shared" si="176"/>
        <v>#DIV/0!</v>
      </c>
      <c r="U356" s="170" t="e">
        <f t="shared" si="176"/>
        <v>#DIV/0!</v>
      </c>
      <c r="V356" s="170" t="e">
        <f t="shared" si="176"/>
        <v>#DIV/0!</v>
      </c>
      <c r="W356" s="170">
        <f t="shared" si="176"/>
        <v>0</v>
      </c>
      <c r="X356" s="170">
        <f t="shared" si="176"/>
        <v>0</v>
      </c>
      <c r="Y356" s="170">
        <f t="shared" si="176"/>
        <v>0</v>
      </c>
      <c r="Z356" s="170">
        <f t="shared" si="176"/>
        <v>0</v>
      </c>
      <c r="AA356" s="170">
        <f t="shared" si="176"/>
        <v>0</v>
      </c>
      <c r="AB356" s="170">
        <f t="shared" si="176"/>
        <v>0</v>
      </c>
      <c r="AC356" s="170">
        <f t="shared" si="176"/>
        <v>0</v>
      </c>
      <c r="AD356" s="170">
        <f t="shared" si="176"/>
        <v>0</v>
      </c>
      <c r="AE356" s="170">
        <f t="shared" si="176"/>
        <v>0</v>
      </c>
      <c r="AF356" s="170">
        <f t="shared" si="176"/>
        <v>0</v>
      </c>
      <c r="AG356" s="170">
        <f t="shared" si="176"/>
        <v>0</v>
      </c>
      <c r="AH356" s="170">
        <f t="shared" si="176"/>
        <v>0</v>
      </c>
      <c r="AI356" s="170">
        <f t="shared" si="176"/>
        <v>0</v>
      </c>
      <c r="AJ356" s="170">
        <f t="shared" si="176"/>
        <v>0</v>
      </c>
      <c r="AK356" s="170">
        <f t="shared" si="176"/>
        <v>0</v>
      </c>
      <c r="AL356" s="170">
        <f t="shared" si="176"/>
        <v>0</v>
      </c>
      <c r="AM356" s="170">
        <f t="shared" si="176"/>
        <v>0</v>
      </c>
      <c r="AN356" s="170">
        <f t="shared" si="176"/>
        <v>0</v>
      </c>
      <c r="AO356" s="170">
        <f t="shared" si="176"/>
        <v>0</v>
      </c>
      <c r="AP356" s="170">
        <f t="shared" si="176"/>
        <v>0</v>
      </c>
      <c r="AQ356" s="170">
        <f t="shared" si="176"/>
        <v>0</v>
      </c>
      <c r="AR356" s="170">
        <f t="shared" si="176"/>
        <v>0</v>
      </c>
      <c r="AS356" s="170">
        <f t="shared" si="176"/>
        <v>0</v>
      </c>
      <c r="AT356" s="170">
        <f t="shared" si="176"/>
        <v>0</v>
      </c>
      <c r="AU356" s="170">
        <f t="shared" si="176"/>
        <v>0</v>
      </c>
      <c r="AV356" s="170">
        <f t="shared" si="176"/>
        <v>0</v>
      </c>
      <c r="AW356" s="170">
        <f t="shared" si="176"/>
        <v>0</v>
      </c>
      <c r="AX356" s="170">
        <f t="shared" si="176"/>
        <v>0</v>
      </c>
      <c r="AY356" s="170">
        <f t="shared" si="176"/>
        <v>0</v>
      </c>
      <c r="AZ356" s="170">
        <f t="shared" si="176"/>
        <v>0</v>
      </c>
      <c r="BA356" s="170">
        <f t="shared" si="176"/>
        <v>0</v>
      </c>
      <c r="BB356" s="170">
        <f t="shared" si="176"/>
        <v>0</v>
      </c>
      <c r="BC356" s="170">
        <f t="shared" si="176"/>
        <v>0</v>
      </c>
      <c r="BD356" s="170">
        <f t="shared" si="176"/>
        <v>0</v>
      </c>
      <c r="BE356" s="170">
        <f t="shared" si="176"/>
        <v>0</v>
      </c>
      <c r="BF356" s="170">
        <f t="shared" si="176"/>
        <v>0</v>
      </c>
      <c r="BG356" s="170">
        <f t="shared" si="176"/>
        <v>0</v>
      </c>
      <c r="BH356" s="170">
        <f t="shared" si="176"/>
        <v>0</v>
      </c>
      <c r="BI356" s="170">
        <f t="shared" si="176"/>
        <v>0</v>
      </c>
      <c r="BJ356" s="170">
        <f t="shared" si="176"/>
        <v>0</v>
      </c>
      <c r="BM356" s="169">
        <f t="shared" si="166"/>
        <v>0</v>
      </c>
      <c r="BN356" s="170">
        <f t="shared" si="166"/>
        <v>0</v>
      </c>
      <c r="BO356" s="170">
        <f t="shared" si="166"/>
        <v>0</v>
      </c>
      <c r="BP356" s="170">
        <f t="shared" si="166"/>
        <v>0</v>
      </c>
      <c r="BQ356" s="170">
        <f t="shared" si="166"/>
        <v>0</v>
      </c>
      <c r="BR356" s="170">
        <f t="shared" si="166"/>
        <v>0</v>
      </c>
      <c r="BS356" s="170">
        <f t="shared" si="166"/>
        <v>0</v>
      </c>
      <c r="BT356" s="170">
        <f t="shared" si="166"/>
        <v>0</v>
      </c>
      <c r="BU356" s="170">
        <f t="shared" si="166"/>
        <v>0</v>
      </c>
      <c r="BV356" s="170">
        <f t="shared" si="166"/>
        <v>0</v>
      </c>
      <c r="BW356" s="170">
        <f t="shared" si="166"/>
        <v>0</v>
      </c>
      <c r="BX356" s="170" t="e">
        <f t="shared" si="166"/>
        <v>#DIV/0!</v>
      </c>
      <c r="BY356" s="170" t="e">
        <f t="shared" si="166"/>
        <v>#DIV/0!</v>
      </c>
      <c r="BZ356" s="170" t="e">
        <f t="shared" si="166"/>
        <v>#DIV/0!</v>
      </c>
      <c r="CA356" s="170" t="e">
        <f t="shared" si="166"/>
        <v>#DIV/0!</v>
      </c>
      <c r="CB356" s="170" t="e">
        <f t="shared" si="166"/>
        <v>#DIV/0!</v>
      </c>
      <c r="CC356" s="170" t="e">
        <f t="shared" si="167"/>
        <v>#DIV/0!</v>
      </c>
      <c r="CD356" s="170" t="e">
        <f t="shared" si="167"/>
        <v>#DIV/0!</v>
      </c>
      <c r="CE356" s="170" t="e">
        <f t="shared" si="167"/>
        <v>#DIV/0!</v>
      </c>
      <c r="CF356" s="170" t="e">
        <f t="shared" si="167"/>
        <v>#DIV/0!</v>
      </c>
      <c r="CG356" s="170" t="e">
        <f t="shared" si="167"/>
        <v>#DIV/0!</v>
      </c>
      <c r="CH356" s="170">
        <f t="shared" si="167"/>
        <v>0</v>
      </c>
      <c r="CI356" s="170">
        <f t="shared" si="167"/>
        <v>0</v>
      </c>
      <c r="CJ356" s="170">
        <f t="shared" si="167"/>
        <v>0</v>
      </c>
      <c r="CK356" s="170">
        <f t="shared" si="167"/>
        <v>0</v>
      </c>
      <c r="CL356" s="170">
        <f t="shared" si="167"/>
        <v>0</v>
      </c>
      <c r="CM356" s="170">
        <f t="shared" si="167"/>
        <v>0</v>
      </c>
      <c r="CN356" s="170">
        <f t="shared" si="167"/>
        <v>0</v>
      </c>
      <c r="CO356" s="170">
        <f t="shared" si="167"/>
        <v>0</v>
      </c>
      <c r="CP356" s="170">
        <f t="shared" si="167"/>
        <v>0</v>
      </c>
      <c r="CQ356" s="170">
        <f t="shared" si="167"/>
        <v>0</v>
      </c>
      <c r="CR356" s="170">
        <f t="shared" si="167"/>
        <v>0</v>
      </c>
      <c r="CS356" s="170">
        <f t="shared" si="168"/>
        <v>0</v>
      </c>
      <c r="CT356" s="170">
        <f t="shared" si="168"/>
        <v>0</v>
      </c>
      <c r="CU356" s="170">
        <f t="shared" si="168"/>
        <v>0</v>
      </c>
      <c r="CV356" s="170">
        <f t="shared" si="168"/>
        <v>0</v>
      </c>
      <c r="CW356" s="170">
        <f t="shared" si="168"/>
        <v>0</v>
      </c>
      <c r="CX356" s="170">
        <f t="shared" si="168"/>
        <v>0</v>
      </c>
      <c r="CY356" s="170">
        <f t="shared" si="168"/>
        <v>0</v>
      </c>
      <c r="CZ356" s="170">
        <f t="shared" si="168"/>
        <v>0</v>
      </c>
      <c r="DA356" s="170">
        <f t="shared" si="168"/>
        <v>0</v>
      </c>
      <c r="DB356" s="170">
        <f t="shared" si="168"/>
        <v>0</v>
      </c>
      <c r="DC356" s="170">
        <f t="shared" si="168"/>
        <v>0</v>
      </c>
      <c r="DD356" s="170">
        <f t="shared" si="168"/>
        <v>0</v>
      </c>
      <c r="DE356" s="170">
        <f t="shared" si="168"/>
        <v>0</v>
      </c>
      <c r="DF356" s="170">
        <f t="shared" si="168"/>
        <v>0</v>
      </c>
      <c r="DG356" s="170">
        <f t="shared" si="168"/>
        <v>0</v>
      </c>
      <c r="DH356" s="170">
        <f t="shared" si="168"/>
        <v>0</v>
      </c>
      <c r="DI356" s="170">
        <f t="shared" si="169"/>
        <v>0</v>
      </c>
      <c r="DJ356" s="170">
        <f t="shared" si="169"/>
        <v>0</v>
      </c>
      <c r="DK356" s="170">
        <f t="shared" si="169"/>
        <v>0</v>
      </c>
      <c r="DL356" s="170">
        <f t="shared" si="169"/>
        <v>0</v>
      </c>
      <c r="DM356" s="170">
        <f t="shared" si="169"/>
        <v>0</v>
      </c>
      <c r="DN356" s="170">
        <f t="shared" si="169"/>
        <v>0</v>
      </c>
      <c r="DO356" s="170">
        <f t="shared" si="169"/>
        <v>0</v>
      </c>
      <c r="DP356" s="170">
        <f t="shared" si="169"/>
        <v>0</v>
      </c>
      <c r="DQ356" s="170">
        <f t="shared" si="169"/>
        <v>0</v>
      </c>
      <c r="DR356" s="170">
        <f t="shared" si="169"/>
        <v>0</v>
      </c>
      <c r="DS356" s="170">
        <f t="shared" si="169"/>
        <v>0</v>
      </c>
      <c r="DT356" s="170">
        <f t="shared" si="169"/>
        <v>0</v>
      </c>
      <c r="DU356" s="170"/>
    </row>
    <row r="357" spans="1:125" hidden="1" outlineLevel="1" x14ac:dyDescent="0.25">
      <c r="A357" s="168">
        <f t="shared" si="173"/>
        <v>0</v>
      </c>
      <c r="B357" s="169">
        <f t="shared" si="176"/>
        <v>0</v>
      </c>
      <c r="C357" s="170">
        <f t="shared" si="176"/>
        <v>0</v>
      </c>
      <c r="D357" s="170">
        <f t="shared" si="176"/>
        <v>0</v>
      </c>
      <c r="E357" s="170">
        <f t="shared" si="176"/>
        <v>0</v>
      </c>
      <c r="F357" s="170">
        <f t="shared" si="176"/>
        <v>0</v>
      </c>
      <c r="G357" s="170">
        <f t="shared" si="176"/>
        <v>0</v>
      </c>
      <c r="H357" s="170">
        <f t="shared" si="176"/>
        <v>0</v>
      </c>
      <c r="I357" s="170">
        <f t="shared" si="176"/>
        <v>0</v>
      </c>
      <c r="J357" s="170">
        <f t="shared" si="176"/>
        <v>0</v>
      </c>
      <c r="K357" s="170">
        <f t="shared" si="176"/>
        <v>0</v>
      </c>
      <c r="L357" s="170">
        <f t="shared" si="176"/>
        <v>0</v>
      </c>
      <c r="M357" s="170" t="e">
        <f t="shared" si="176"/>
        <v>#DIV/0!</v>
      </c>
      <c r="N357" s="170" t="e">
        <f t="shared" si="176"/>
        <v>#DIV/0!</v>
      </c>
      <c r="O357" s="170" t="e">
        <f t="shared" si="176"/>
        <v>#DIV/0!</v>
      </c>
      <c r="P357" s="170" t="e">
        <f t="shared" si="176"/>
        <v>#DIV/0!</v>
      </c>
      <c r="Q357" s="170" t="e">
        <f t="shared" si="176"/>
        <v>#DIV/0!</v>
      </c>
      <c r="R357" s="170" t="e">
        <f t="shared" si="176"/>
        <v>#DIV/0!</v>
      </c>
      <c r="S357" s="170" t="e">
        <f t="shared" si="176"/>
        <v>#DIV/0!</v>
      </c>
      <c r="T357" s="170" t="e">
        <f t="shared" si="176"/>
        <v>#DIV/0!</v>
      </c>
      <c r="U357" s="170" t="e">
        <f t="shared" si="176"/>
        <v>#DIV/0!</v>
      </c>
      <c r="V357" s="170" t="e">
        <f t="shared" si="176"/>
        <v>#DIV/0!</v>
      </c>
      <c r="W357" s="170">
        <f t="shared" si="176"/>
        <v>0</v>
      </c>
      <c r="X357" s="170">
        <f t="shared" si="176"/>
        <v>0</v>
      </c>
      <c r="Y357" s="170">
        <f t="shared" si="176"/>
        <v>0</v>
      </c>
      <c r="Z357" s="170">
        <f t="shared" si="176"/>
        <v>0</v>
      </c>
      <c r="AA357" s="170">
        <f t="shared" si="176"/>
        <v>0</v>
      </c>
      <c r="AB357" s="170">
        <f t="shared" si="176"/>
        <v>0</v>
      </c>
      <c r="AC357" s="170">
        <f t="shared" si="176"/>
        <v>0</v>
      </c>
      <c r="AD357" s="170">
        <f t="shared" si="176"/>
        <v>0</v>
      </c>
      <c r="AE357" s="170">
        <f t="shared" si="176"/>
        <v>0</v>
      </c>
      <c r="AF357" s="170">
        <f t="shared" si="176"/>
        <v>0</v>
      </c>
      <c r="AG357" s="170">
        <f t="shared" si="176"/>
        <v>0</v>
      </c>
      <c r="AH357" s="170">
        <f t="shared" si="176"/>
        <v>0</v>
      </c>
      <c r="AI357" s="170">
        <f t="shared" si="176"/>
        <v>0</v>
      </c>
      <c r="AJ357" s="170">
        <f t="shared" si="176"/>
        <v>0</v>
      </c>
      <c r="AK357" s="170">
        <f t="shared" si="176"/>
        <v>0</v>
      </c>
      <c r="AL357" s="170">
        <f t="shared" si="176"/>
        <v>0</v>
      </c>
      <c r="AM357" s="170">
        <f t="shared" si="176"/>
        <v>0</v>
      </c>
      <c r="AN357" s="170">
        <f t="shared" si="176"/>
        <v>0</v>
      </c>
      <c r="AO357" s="170">
        <f t="shared" si="176"/>
        <v>0</v>
      </c>
      <c r="AP357" s="170">
        <f t="shared" si="176"/>
        <v>0</v>
      </c>
      <c r="AQ357" s="170">
        <f t="shared" si="176"/>
        <v>0</v>
      </c>
      <c r="AR357" s="170">
        <f t="shared" si="176"/>
        <v>0</v>
      </c>
      <c r="AS357" s="170">
        <f t="shared" si="176"/>
        <v>0</v>
      </c>
      <c r="AT357" s="170">
        <f t="shared" si="176"/>
        <v>0</v>
      </c>
      <c r="AU357" s="170">
        <f t="shared" si="176"/>
        <v>0</v>
      </c>
      <c r="AV357" s="170">
        <f t="shared" si="176"/>
        <v>0</v>
      </c>
      <c r="AW357" s="170">
        <f t="shared" si="176"/>
        <v>0</v>
      </c>
      <c r="AX357" s="170">
        <f t="shared" si="176"/>
        <v>0</v>
      </c>
      <c r="AY357" s="170">
        <f t="shared" si="176"/>
        <v>0</v>
      </c>
      <c r="AZ357" s="170">
        <f t="shared" si="176"/>
        <v>0</v>
      </c>
      <c r="BA357" s="170">
        <f t="shared" si="176"/>
        <v>0</v>
      </c>
      <c r="BB357" s="170">
        <f t="shared" si="176"/>
        <v>0</v>
      </c>
      <c r="BC357" s="170">
        <f t="shared" si="176"/>
        <v>0</v>
      </c>
      <c r="BD357" s="170">
        <f t="shared" si="176"/>
        <v>0</v>
      </c>
      <c r="BE357" s="170">
        <f t="shared" si="176"/>
        <v>0</v>
      </c>
      <c r="BF357" s="170">
        <f t="shared" si="176"/>
        <v>0</v>
      </c>
      <c r="BG357" s="170">
        <f t="shared" si="176"/>
        <v>0</v>
      </c>
      <c r="BH357" s="170">
        <f t="shared" si="176"/>
        <v>0</v>
      </c>
      <c r="BI357" s="170">
        <f t="shared" si="176"/>
        <v>0</v>
      </c>
      <c r="BJ357" s="170">
        <f t="shared" si="176"/>
        <v>0</v>
      </c>
      <c r="BM357" s="169">
        <f t="shared" si="166"/>
        <v>0</v>
      </c>
      <c r="BN357" s="170">
        <f t="shared" si="166"/>
        <v>0</v>
      </c>
      <c r="BO357" s="170">
        <f t="shared" si="166"/>
        <v>0</v>
      </c>
      <c r="BP357" s="170">
        <f t="shared" si="166"/>
        <v>0</v>
      </c>
      <c r="BQ357" s="170">
        <f t="shared" si="166"/>
        <v>0</v>
      </c>
      <c r="BR357" s="170">
        <f t="shared" si="166"/>
        <v>0</v>
      </c>
      <c r="BS357" s="170">
        <f t="shared" si="166"/>
        <v>0</v>
      </c>
      <c r="BT357" s="170">
        <f t="shared" si="166"/>
        <v>0</v>
      </c>
      <c r="BU357" s="170">
        <f t="shared" si="166"/>
        <v>0</v>
      </c>
      <c r="BV357" s="170">
        <f t="shared" si="166"/>
        <v>0</v>
      </c>
      <c r="BW357" s="170">
        <f t="shared" si="166"/>
        <v>0</v>
      </c>
      <c r="BX357" s="170" t="e">
        <f t="shared" si="166"/>
        <v>#DIV/0!</v>
      </c>
      <c r="BY357" s="170" t="e">
        <f t="shared" si="166"/>
        <v>#DIV/0!</v>
      </c>
      <c r="BZ357" s="170" t="e">
        <f t="shared" si="166"/>
        <v>#DIV/0!</v>
      </c>
      <c r="CA357" s="170" t="e">
        <f t="shared" si="166"/>
        <v>#DIV/0!</v>
      </c>
      <c r="CB357" s="170" t="e">
        <f t="shared" ref="CB357:CQ373" si="177">IF(R294*R295&lt;0,R295*(R294/(ABS(R294)+ABS(R295))*$A357),0)</f>
        <v>#DIV/0!</v>
      </c>
      <c r="CC357" s="170" t="e">
        <f t="shared" si="167"/>
        <v>#DIV/0!</v>
      </c>
      <c r="CD357" s="170" t="e">
        <f t="shared" si="167"/>
        <v>#DIV/0!</v>
      </c>
      <c r="CE357" s="170" t="e">
        <f t="shared" si="167"/>
        <v>#DIV/0!</v>
      </c>
      <c r="CF357" s="170" t="e">
        <f t="shared" si="167"/>
        <v>#DIV/0!</v>
      </c>
      <c r="CG357" s="170" t="e">
        <f t="shared" si="167"/>
        <v>#DIV/0!</v>
      </c>
      <c r="CH357" s="170">
        <f t="shared" si="167"/>
        <v>0</v>
      </c>
      <c r="CI357" s="170">
        <f t="shared" si="167"/>
        <v>0</v>
      </c>
      <c r="CJ357" s="170">
        <f t="shared" si="167"/>
        <v>0</v>
      </c>
      <c r="CK357" s="170">
        <f t="shared" si="167"/>
        <v>0</v>
      </c>
      <c r="CL357" s="170">
        <f t="shared" si="167"/>
        <v>0</v>
      </c>
      <c r="CM357" s="170">
        <f t="shared" si="167"/>
        <v>0</v>
      </c>
      <c r="CN357" s="170">
        <f t="shared" si="167"/>
        <v>0</v>
      </c>
      <c r="CO357" s="170">
        <f t="shared" si="167"/>
        <v>0</v>
      </c>
      <c r="CP357" s="170">
        <f t="shared" si="167"/>
        <v>0</v>
      </c>
      <c r="CQ357" s="170">
        <f t="shared" si="167"/>
        <v>0</v>
      </c>
      <c r="CR357" s="170">
        <f t="shared" ref="CR357:DG373" si="178">IF(AH294*AH295&lt;0,AH295*(AH294/(ABS(AH294)+ABS(AH295))*$A357),0)</f>
        <v>0</v>
      </c>
      <c r="CS357" s="170">
        <f t="shared" si="168"/>
        <v>0</v>
      </c>
      <c r="CT357" s="170">
        <f t="shared" si="168"/>
        <v>0</v>
      </c>
      <c r="CU357" s="170">
        <f t="shared" si="168"/>
        <v>0</v>
      </c>
      <c r="CV357" s="170">
        <f t="shared" si="168"/>
        <v>0</v>
      </c>
      <c r="CW357" s="170">
        <f t="shared" si="168"/>
        <v>0</v>
      </c>
      <c r="CX357" s="170">
        <f t="shared" si="168"/>
        <v>0</v>
      </c>
      <c r="CY357" s="170">
        <f t="shared" si="168"/>
        <v>0</v>
      </c>
      <c r="CZ357" s="170">
        <f t="shared" si="168"/>
        <v>0</v>
      </c>
      <c r="DA357" s="170">
        <f t="shared" si="168"/>
        <v>0</v>
      </c>
      <c r="DB357" s="170">
        <f t="shared" si="168"/>
        <v>0</v>
      </c>
      <c r="DC357" s="170">
        <f t="shared" si="168"/>
        <v>0</v>
      </c>
      <c r="DD357" s="170">
        <f t="shared" si="168"/>
        <v>0</v>
      </c>
      <c r="DE357" s="170">
        <f t="shared" si="168"/>
        <v>0</v>
      </c>
      <c r="DF357" s="170">
        <f t="shared" si="168"/>
        <v>0</v>
      </c>
      <c r="DG357" s="170">
        <f t="shared" si="168"/>
        <v>0</v>
      </c>
      <c r="DH357" s="170">
        <f t="shared" ref="DH357:DK388" si="179">IF(AX294*AX295&lt;0,AX295*(AX294/(ABS(AX294)+ABS(AX295))*$A357),0)</f>
        <v>0</v>
      </c>
      <c r="DI357" s="170">
        <f t="shared" si="169"/>
        <v>0</v>
      </c>
      <c r="DJ357" s="170">
        <f t="shared" si="169"/>
        <v>0</v>
      </c>
      <c r="DK357" s="170">
        <f t="shared" si="169"/>
        <v>0</v>
      </c>
      <c r="DL357" s="170">
        <f t="shared" si="169"/>
        <v>0</v>
      </c>
      <c r="DM357" s="170">
        <f t="shared" si="169"/>
        <v>0</v>
      </c>
      <c r="DN357" s="170">
        <f t="shared" si="169"/>
        <v>0</v>
      </c>
      <c r="DO357" s="170">
        <f t="shared" si="169"/>
        <v>0</v>
      </c>
      <c r="DP357" s="170">
        <f t="shared" si="169"/>
        <v>0</v>
      </c>
      <c r="DQ357" s="170">
        <f t="shared" si="169"/>
        <v>0</v>
      </c>
      <c r="DR357" s="170">
        <f t="shared" si="169"/>
        <v>0</v>
      </c>
      <c r="DS357" s="170">
        <f t="shared" si="169"/>
        <v>0</v>
      </c>
      <c r="DT357" s="170">
        <f t="shared" si="169"/>
        <v>0</v>
      </c>
      <c r="DU357" s="170"/>
    </row>
    <row r="358" spans="1:125" hidden="1" outlineLevel="1" x14ac:dyDescent="0.25">
      <c r="A358" s="168">
        <f t="shared" si="173"/>
        <v>0</v>
      </c>
      <c r="B358" s="169">
        <f t="shared" si="176"/>
        <v>0</v>
      </c>
      <c r="C358" s="170">
        <f t="shared" si="176"/>
        <v>0</v>
      </c>
      <c r="D358" s="170">
        <f t="shared" si="176"/>
        <v>0</v>
      </c>
      <c r="E358" s="170">
        <f t="shared" si="176"/>
        <v>0</v>
      </c>
      <c r="F358" s="170">
        <f t="shared" si="176"/>
        <v>0</v>
      </c>
      <c r="G358" s="170">
        <f t="shared" si="176"/>
        <v>0</v>
      </c>
      <c r="H358" s="170">
        <f t="shared" si="176"/>
        <v>0</v>
      </c>
      <c r="I358" s="170">
        <f t="shared" si="176"/>
        <v>0</v>
      </c>
      <c r="J358" s="170">
        <f t="shared" si="176"/>
        <v>0</v>
      </c>
      <c r="K358" s="170">
        <f t="shared" si="176"/>
        <v>0</v>
      </c>
      <c r="L358" s="170">
        <f t="shared" si="176"/>
        <v>0</v>
      </c>
      <c r="M358" s="170" t="e">
        <f t="shared" si="176"/>
        <v>#DIV/0!</v>
      </c>
      <c r="N358" s="170" t="e">
        <f t="shared" si="176"/>
        <v>#DIV/0!</v>
      </c>
      <c r="O358" s="170" t="e">
        <f t="shared" si="176"/>
        <v>#DIV/0!</v>
      </c>
      <c r="P358" s="170" t="e">
        <f t="shared" si="176"/>
        <v>#DIV/0!</v>
      </c>
      <c r="Q358" s="170" t="e">
        <f t="shared" si="176"/>
        <v>#DIV/0!</v>
      </c>
      <c r="R358" s="170" t="e">
        <f t="shared" si="176"/>
        <v>#DIV/0!</v>
      </c>
      <c r="S358" s="170" t="e">
        <f t="shared" si="176"/>
        <v>#DIV/0!</v>
      </c>
      <c r="T358" s="170" t="e">
        <f t="shared" si="176"/>
        <v>#DIV/0!</v>
      </c>
      <c r="U358" s="170" t="e">
        <f t="shared" si="176"/>
        <v>#DIV/0!</v>
      </c>
      <c r="V358" s="170" t="e">
        <f t="shared" si="176"/>
        <v>#DIV/0!</v>
      </c>
      <c r="W358" s="170">
        <f t="shared" si="176"/>
        <v>0</v>
      </c>
      <c r="X358" s="170">
        <f t="shared" si="176"/>
        <v>0</v>
      </c>
      <c r="Y358" s="170">
        <f t="shared" si="176"/>
        <v>0</v>
      </c>
      <c r="Z358" s="170">
        <f t="shared" si="176"/>
        <v>0</v>
      </c>
      <c r="AA358" s="170">
        <f t="shared" si="176"/>
        <v>0</v>
      </c>
      <c r="AB358" s="170">
        <f t="shared" si="176"/>
        <v>0</v>
      </c>
      <c r="AC358" s="170">
        <f t="shared" si="176"/>
        <v>0</v>
      </c>
      <c r="AD358" s="170">
        <f t="shared" si="176"/>
        <v>0</v>
      </c>
      <c r="AE358" s="170">
        <f t="shared" si="176"/>
        <v>0</v>
      </c>
      <c r="AF358" s="170">
        <f t="shared" si="176"/>
        <v>0</v>
      </c>
      <c r="AG358" s="170">
        <f t="shared" si="176"/>
        <v>0</v>
      </c>
      <c r="AH358" s="170">
        <f t="shared" si="176"/>
        <v>0</v>
      </c>
      <c r="AI358" s="170">
        <f t="shared" si="176"/>
        <v>0</v>
      </c>
      <c r="AJ358" s="170">
        <f t="shared" si="176"/>
        <v>0</v>
      </c>
      <c r="AK358" s="170">
        <f t="shared" si="176"/>
        <v>0</v>
      </c>
      <c r="AL358" s="170">
        <f t="shared" si="176"/>
        <v>0</v>
      </c>
      <c r="AM358" s="170">
        <f t="shared" si="176"/>
        <v>0</v>
      </c>
      <c r="AN358" s="170">
        <f t="shared" si="176"/>
        <v>0</v>
      </c>
      <c r="AO358" s="170">
        <f t="shared" si="176"/>
        <v>0</v>
      </c>
      <c r="AP358" s="170">
        <f t="shared" si="176"/>
        <v>0</v>
      </c>
      <c r="AQ358" s="170">
        <f t="shared" si="176"/>
        <v>0</v>
      </c>
      <c r="AR358" s="170">
        <f t="shared" si="176"/>
        <v>0</v>
      </c>
      <c r="AS358" s="170">
        <f t="shared" si="176"/>
        <v>0</v>
      </c>
      <c r="AT358" s="170">
        <f t="shared" si="176"/>
        <v>0</v>
      </c>
      <c r="AU358" s="170">
        <f t="shared" si="176"/>
        <v>0</v>
      </c>
      <c r="AV358" s="170">
        <f t="shared" si="176"/>
        <v>0</v>
      </c>
      <c r="AW358" s="170">
        <f t="shared" si="176"/>
        <v>0</v>
      </c>
      <c r="AX358" s="170">
        <f t="shared" si="176"/>
        <v>0</v>
      </c>
      <c r="AY358" s="170">
        <f t="shared" si="176"/>
        <v>0</v>
      </c>
      <c r="AZ358" s="170">
        <f t="shared" si="176"/>
        <v>0</v>
      </c>
      <c r="BA358" s="170">
        <f t="shared" si="176"/>
        <v>0</v>
      </c>
      <c r="BB358" s="170">
        <f t="shared" si="176"/>
        <v>0</v>
      </c>
      <c r="BC358" s="170">
        <f t="shared" si="176"/>
        <v>0</v>
      </c>
      <c r="BD358" s="170">
        <f t="shared" si="176"/>
        <v>0</v>
      </c>
      <c r="BE358" s="170">
        <f t="shared" si="176"/>
        <v>0</v>
      </c>
      <c r="BF358" s="170">
        <f t="shared" si="176"/>
        <v>0</v>
      </c>
      <c r="BG358" s="170">
        <f t="shared" si="176"/>
        <v>0</v>
      </c>
      <c r="BH358" s="170">
        <f t="shared" si="176"/>
        <v>0</v>
      </c>
      <c r="BI358" s="170">
        <f t="shared" si="176"/>
        <v>0</v>
      </c>
      <c r="BJ358" s="170">
        <f t="shared" si="176"/>
        <v>0</v>
      </c>
      <c r="BM358" s="169">
        <f t="shared" ref="BM358:CA374" si="180">IF(C295*C296&lt;0,C296*(C295/(ABS(C295)+ABS(C296))*$A358),0)</f>
        <v>0</v>
      </c>
      <c r="BN358" s="170">
        <f t="shared" si="180"/>
        <v>0</v>
      </c>
      <c r="BO358" s="170">
        <f t="shared" si="180"/>
        <v>0</v>
      </c>
      <c r="BP358" s="170">
        <f t="shared" si="180"/>
        <v>0</v>
      </c>
      <c r="BQ358" s="170">
        <f t="shared" si="180"/>
        <v>0</v>
      </c>
      <c r="BR358" s="170">
        <f t="shared" si="180"/>
        <v>0</v>
      </c>
      <c r="BS358" s="170">
        <f t="shared" si="180"/>
        <v>0</v>
      </c>
      <c r="BT358" s="170">
        <f t="shared" si="180"/>
        <v>0</v>
      </c>
      <c r="BU358" s="170">
        <f t="shared" si="180"/>
        <v>0</v>
      </c>
      <c r="BV358" s="170">
        <f t="shared" si="180"/>
        <v>0</v>
      </c>
      <c r="BW358" s="170">
        <f t="shared" si="180"/>
        <v>0</v>
      </c>
      <c r="BX358" s="170" t="e">
        <f t="shared" si="180"/>
        <v>#DIV/0!</v>
      </c>
      <c r="BY358" s="170" t="e">
        <f t="shared" si="180"/>
        <v>#DIV/0!</v>
      </c>
      <c r="BZ358" s="170" t="e">
        <f t="shared" si="180"/>
        <v>#DIV/0!</v>
      </c>
      <c r="CA358" s="170" t="e">
        <f t="shared" si="180"/>
        <v>#DIV/0!</v>
      </c>
      <c r="CB358" s="170" t="e">
        <f t="shared" si="177"/>
        <v>#DIV/0!</v>
      </c>
      <c r="CC358" s="170" t="e">
        <f t="shared" si="177"/>
        <v>#DIV/0!</v>
      </c>
      <c r="CD358" s="170" t="e">
        <f t="shared" si="177"/>
        <v>#DIV/0!</v>
      </c>
      <c r="CE358" s="170" t="e">
        <f t="shared" si="177"/>
        <v>#DIV/0!</v>
      </c>
      <c r="CF358" s="170" t="e">
        <f t="shared" si="177"/>
        <v>#DIV/0!</v>
      </c>
      <c r="CG358" s="170" t="e">
        <f t="shared" si="177"/>
        <v>#DIV/0!</v>
      </c>
      <c r="CH358" s="170">
        <f t="shared" si="177"/>
        <v>0</v>
      </c>
      <c r="CI358" s="170">
        <f t="shared" si="177"/>
        <v>0</v>
      </c>
      <c r="CJ358" s="170">
        <f t="shared" si="177"/>
        <v>0</v>
      </c>
      <c r="CK358" s="170">
        <f t="shared" si="177"/>
        <v>0</v>
      </c>
      <c r="CL358" s="170">
        <f t="shared" si="177"/>
        <v>0</v>
      </c>
      <c r="CM358" s="170">
        <f t="shared" si="177"/>
        <v>0</v>
      </c>
      <c r="CN358" s="170">
        <f t="shared" si="177"/>
        <v>0</v>
      </c>
      <c r="CO358" s="170">
        <f t="shared" si="177"/>
        <v>0</v>
      </c>
      <c r="CP358" s="170">
        <f t="shared" si="177"/>
        <v>0</v>
      </c>
      <c r="CQ358" s="170">
        <f t="shared" si="177"/>
        <v>0</v>
      </c>
      <c r="CR358" s="170">
        <f t="shared" si="178"/>
        <v>0</v>
      </c>
      <c r="CS358" s="170">
        <f t="shared" si="178"/>
        <v>0</v>
      </c>
      <c r="CT358" s="170">
        <f t="shared" si="178"/>
        <v>0</v>
      </c>
      <c r="CU358" s="170">
        <f t="shared" si="178"/>
        <v>0</v>
      </c>
      <c r="CV358" s="170">
        <f t="shared" si="178"/>
        <v>0</v>
      </c>
      <c r="CW358" s="170">
        <f t="shared" si="178"/>
        <v>0</v>
      </c>
      <c r="CX358" s="170">
        <f t="shared" si="178"/>
        <v>0</v>
      </c>
      <c r="CY358" s="170">
        <f t="shared" si="178"/>
        <v>0</v>
      </c>
      <c r="CZ358" s="170">
        <f t="shared" si="178"/>
        <v>0</v>
      </c>
      <c r="DA358" s="170">
        <f t="shared" si="178"/>
        <v>0</v>
      </c>
      <c r="DB358" s="170">
        <f t="shared" si="178"/>
        <v>0</v>
      </c>
      <c r="DC358" s="170">
        <f t="shared" si="178"/>
        <v>0</v>
      </c>
      <c r="DD358" s="170">
        <f t="shared" si="178"/>
        <v>0</v>
      </c>
      <c r="DE358" s="170">
        <f t="shared" si="178"/>
        <v>0</v>
      </c>
      <c r="DF358" s="170">
        <f t="shared" si="178"/>
        <v>0</v>
      </c>
      <c r="DG358" s="170">
        <f t="shared" si="178"/>
        <v>0</v>
      </c>
      <c r="DH358" s="170">
        <f t="shared" si="179"/>
        <v>0</v>
      </c>
      <c r="DI358" s="170">
        <f t="shared" si="169"/>
        <v>0</v>
      </c>
      <c r="DJ358" s="170">
        <f t="shared" si="169"/>
        <v>0</v>
      </c>
      <c r="DK358" s="170">
        <f t="shared" si="169"/>
        <v>0</v>
      </c>
      <c r="DL358" s="170">
        <f t="shared" si="169"/>
        <v>0</v>
      </c>
      <c r="DM358" s="170">
        <f t="shared" si="169"/>
        <v>0</v>
      </c>
      <c r="DN358" s="170">
        <f t="shared" si="169"/>
        <v>0</v>
      </c>
      <c r="DO358" s="170">
        <f t="shared" si="169"/>
        <v>0</v>
      </c>
      <c r="DP358" s="170">
        <f t="shared" si="169"/>
        <v>0</v>
      </c>
      <c r="DQ358" s="170">
        <f t="shared" si="169"/>
        <v>0</v>
      </c>
      <c r="DR358" s="170">
        <f t="shared" si="169"/>
        <v>0</v>
      </c>
      <c r="DS358" s="170">
        <f t="shared" si="169"/>
        <v>0</v>
      </c>
      <c r="DT358" s="170">
        <f t="shared" si="169"/>
        <v>0</v>
      </c>
      <c r="DU358" s="170"/>
    </row>
    <row r="359" spans="1:125" hidden="1" outlineLevel="1" x14ac:dyDescent="0.25">
      <c r="A359" s="168">
        <f t="shared" si="173"/>
        <v>0</v>
      </c>
      <c r="B359" s="169">
        <f t="shared" si="176"/>
        <v>0</v>
      </c>
      <c r="C359" s="170">
        <f t="shared" si="176"/>
        <v>0</v>
      </c>
      <c r="D359" s="170">
        <f t="shared" si="176"/>
        <v>0</v>
      </c>
      <c r="E359" s="170">
        <f t="shared" si="176"/>
        <v>0</v>
      </c>
      <c r="F359" s="170">
        <f t="shared" si="176"/>
        <v>0</v>
      </c>
      <c r="G359" s="170">
        <f t="shared" si="176"/>
        <v>0</v>
      </c>
      <c r="H359" s="170">
        <f t="shared" si="176"/>
        <v>0</v>
      </c>
      <c r="I359" s="170">
        <f t="shared" si="176"/>
        <v>0</v>
      </c>
      <c r="J359" s="170">
        <f t="shared" si="176"/>
        <v>0</v>
      </c>
      <c r="K359" s="170">
        <f t="shared" si="176"/>
        <v>0</v>
      </c>
      <c r="L359" s="170">
        <f t="shared" si="176"/>
        <v>0</v>
      </c>
      <c r="M359" s="170" t="e">
        <f t="shared" ref="M359:BJ367" si="181">IF(N296*N297&gt;=0,AVERAGE(N296:N297)*$A359,N296*(N296/(ABS(N296)+ABS(N297))*$A359))</f>
        <v>#DIV/0!</v>
      </c>
      <c r="N359" s="170" t="e">
        <f t="shared" si="181"/>
        <v>#DIV/0!</v>
      </c>
      <c r="O359" s="170" t="e">
        <f t="shared" si="181"/>
        <v>#DIV/0!</v>
      </c>
      <c r="P359" s="170" t="e">
        <f t="shared" si="181"/>
        <v>#DIV/0!</v>
      </c>
      <c r="Q359" s="170" t="e">
        <f t="shared" si="181"/>
        <v>#DIV/0!</v>
      </c>
      <c r="R359" s="170" t="e">
        <f t="shared" si="181"/>
        <v>#DIV/0!</v>
      </c>
      <c r="S359" s="170" t="e">
        <f t="shared" si="181"/>
        <v>#DIV/0!</v>
      </c>
      <c r="T359" s="170" t="e">
        <f t="shared" si="181"/>
        <v>#DIV/0!</v>
      </c>
      <c r="U359" s="170" t="e">
        <f t="shared" si="181"/>
        <v>#DIV/0!</v>
      </c>
      <c r="V359" s="170" t="e">
        <f t="shared" si="181"/>
        <v>#DIV/0!</v>
      </c>
      <c r="W359" s="170">
        <f t="shared" si="181"/>
        <v>0</v>
      </c>
      <c r="X359" s="170">
        <f t="shared" si="181"/>
        <v>0</v>
      </c>
      <c r="Y359" s="170">
        <f t="shared" si="181"/>
        <v>0</v>
      </c>
      <c r="Z359" s="170">
        <f t="shared" si="181"/>
        <v>0</v>
      </c>
      <c r="AA359" s="170">
        <f t="shared" si="181"/>
        <v>0</v>
      </c>
      <c r="AB359" s="170">
        <f t="shared" si="181"/>
        <v>0</v>
      </c>
      <c r="AC359" s="170">
        <f t="shared" si="181"/>
        <v>0</v>
      </c>
      <c r="AD359" s="170">
        <f t="shared" si="181"/>
        <v>0</v>
      </c>
      <c r="AE359" s="170">
        <f t="shared" si="181"/>
        <v>0</v>
      </c>
      <c r="AF359" s="170">
        <f t="shared" si="181"/>
        <v>0</v>
      </c>
      <c r="AG359" s="170">
        <f t="shared" si="181"/>
        <v>0</v>
      </c>
      <c r="AH359" s="170">
        <f t="shared" si="181"/>
        <v>0</v>
      </c>
      <c r="AI359" s="170">
        <f t="shared" si="181"/>
        <v>0</v>
      </c>
      <c r="AJ359" s="170">
        <f t="shared" si="181"/>
        <v>0</v>
      </c>
      <c r="AK359" s="170">
        <f t="shared" si="181"/>
        <v>0</v>
      </c>
      <c r="AL359" s="170">
        <f t="shared" si="181"/>
        <v>0</v>
      </c>
      <c r="AM359" s="170">
        <f t="shared" si="181"/>
        <v>0</v>
      </c>
      <c r="AN359" s="170">
        <f t="shared" si="181"/>
        <v>0</v>
      </c>
      <c r="AO359" s="170">
        <f t="shared" si="181"/>
        <v>0</v>
      </c>
      <c r="AP359" s="170">
        <f t="shared" si="181"/>
        <v>0</v>
      </c>
      <c r="AQ359" s="170">
        <f t="shared" si="181"/>
        <v>0</v>
      </c>
      <c r="AR359" s="170">
        <f t="shared" si="181"/>
        <v>0</v>
      </c>
      <c r="AS359" s="170">
        <f t="shared" si="181"/>
        <v>0</v>
      </c>
      <c r="AT359" s="170">
        <f t="shared" si="181"/>
        <v>0</v>
      </c>
      <c r="AU359" s="170">
        <f t="shared" si="181"/>
        <v>0</v>
      </c>
      <c r="AV359" s="170">
        <f t="shared" si="181"/>
        <v>0</v>
      </c>
      <c r="AW359" s="170">
        <f t="shared" si="181"/>
        <v>0</v>
      </c>
      <c r="AX359" s="170">
        <f t="shared" si="181"/>
        <v>0</v>
      </c>
      <c r="AY359" s="170">
        <f t="shared" si="181"/>
        <v>0</v>
      </c>
      <c r="AZ359" s="170">
        <f t="shared" si="181"/>
        <v>0</v>
      </c>
      <c r="BA359" s="170">
        <f t="shared" si="181"/>
        <v>0</v>
      </c>
      <c r="BB359" s="170">
        <f t="shared" si="181"/>
        <v>0</v>
      </c>
      <c r="BC359" s="170">
        <f t="shared" si="181"/>
        <v>0</v>
      </c>
      <c r="BD359" s="170">
        <f t="shared" si="181"/>
        <v>0</v>
      </c>
      <c r="BE359" s="170">
        <f t="shared" si="181"/>
        <v>0</v>
      </c>
      <c r="BF359" s="170">
        <f t="shared" si="181"/>
        <v>0</v>
      </c>
      <c r="BG359" s="170">
        <f t="shared" si="181"/>
        <v>0</v>
      </c>
      <c r="BH359" s="170">
        <f t="shared" si="181"/>
        <v>0</v>
      </c>
      <c r="BI359" s="170">
        <f t="shared" si="181"/>
        <v>0</v>
      </c>
      <c r="BJ359" s="170">
        <f t="shared" si="181"/>
        <v>0</v>
      </c>
      <c r="BM359" s="169">
        <f t="shared" si="180"/>
        <v>0</v>
      </c>
      <c r="BN359" s="170">
        <f t="shared" si="180"/>
        <v>0</v>
      </c>
      <c r="BO359" s="170">
        <f t="shared" si="180"/>
        <v>0</v>
      </c>
      <c r="BP359" s="170">
        <f t="shared" si="180"/>
        <v>0</v>
      </c>
      <c r="BQ359" s="170">
        <f t="shared" si="180"/>
        <v>0</v>
      </c>
      <c r="BR359" s="170">
        <f t="shared" si="180"/>
        <v>0</v>
      </c>
      <c r="BS359" s="170">
        <f t="shared" si="180"/>
        <v>0</v>
      </c>
      <c r="BT359" s="170">
        <f t="shared" si="180"/>
        <v>0</v>
      </c>
      <c r="BU359" s="170">
        <f t="shared" si="180"/>
        <v>0</v>
      </c>
      <c r="BV359" s="170">
        <f t="shared" si="180"/>
        <v>0</v>
      </c>
      <c r="BW359" s="170">
        <f t="shared" si="180"/>
        <v>0</v>
      </c>
      <c r="BX359" s="170" t="e">
        <f t="shared" si="180"/>
        <v>#DIV/0!</v>
      </c>
      <c r="BY359" s="170" t="e">
        <f t="shared" si="180"/>
        <v>#DIV/0!</v>
      </c>
      <c r="BZ359" s="170" t="e">
        <f t="shared" si="180"/>
        <v>#DIV/0!</v>
      </c>
      <c r="CA359" s="170" t="e">
        <f t="shared" si="180"/>
        <v>#DIV/0!</v>
      </c>
      <c r="CB359" s="170" t="e">
        <f t="shared" si="177"/>
        <v>#DIV/0!</v>
      </c>
      <c r="CC359" s="170" t="e">
        <f t="shared" si="177"/>
        <v>#DIV/0!</v>
      </c>
      <c r="CD359" s="170" t="e">
        <f t="shared" si="177"/>
        <v>#DIV/0!</v>
      </c>
      <c r="CE359" s="170" t="e">
        <f t="shared" si="177"/>
        <v>#DIV/0!</v>
      </c>
      <c r="CF359" s="170" t="e">
        <f t="shared" si="177"/>
        <v>#DIV/0!</v>
      </c>
      <c r="CG359" s="170" t="e">
        <f t="shared" si="177"/>
        <v>#DIV/0!</v>
      </c>
      <c r="CH359" s="170">
        <f t="shared" si="177"/>
        <v>0</v>
      </c>
      <c r="CI359" s="170">
        <f t="shared" si="177"/>
        <v>0</v>
      </c>
      <c r="CJ359" s="170">
        <f t="shared" si="177"/>
        <v>0</v>
      </c>
      <c r="CK359" s="170">
        <f t="shared" si="177"/>
        <v>0</v>
      </c>
      <c r="CL359" s="170">
        <f t="shared" si="177"/>
        <v>0</v>
      </c>
      <c r="CM359" s="170">
        <f t="shared" si="177"/>
        <v>0</v>
      </c>
      <c r="CN359" s="170">
        <f t="shared" si="177"/>
        <v>0</v>
      </c>
      <c r="CO359" s="170">
        <f t="shared" si="177"/>
        <v>0</v>
      </c>
      <c r="CP359" s="170">
        <f t="shared" si="177"/>
        <v>0</v>
      </c>
      <c r="CQ359" s="170">
        <f t="shared" si="177"/>
        <v>0</v>
      </c>
      <c r="CR359" s="170">
        <f t="shared" si="178"/>
        <v>0</v>
      </c>
      <c r="CS359" s="170">
        <f t="shared" si="178"/>
        <v>0</v>
      </c>
      <c r="CT359" s="170">
        <f t="shared" si="178"/>
        <v>0</v>
      </c>
      <c r="CU359" s="170">
        <f t="shared" si="178"/>
        <v>0</v>
      </c>
      <c r="CV359" s="170">
        <f t="shared" si="178"/>
        <v>0</v>
      </c>
      <c r="CW359" s="170">
        <f t="shared" si="178"/>
        <v>0</v>
      </c>
      <c r="CX359" s="170">
        <f t="shared" si="178"/>
        <v>0</v>
      </c>
      <c r="CY359" s="170">
        <f t="shared" si="178"/>
        <v>0</v>
      </c>
      <c r="CZ359" s="170">
        <f t="shared" si="178"/>
        <v>0</v>
      </c>
      <c r="DA359" s="170">
        <f t="shared" si="178"/>
        <v>0</v>
      </c>
      <c r="DB359" s="170">
        <f t="shared" si="178"/>
        <v>0</v>
      </c>
      <c r="DC359" s="170">
        <f t="shared" si="178"/>
        <v>0</v>
      </c>
      <c r="DD359" s="170">
        <f t="shared" si="178"/>
        <v>0</v>
      </c>
      <c r="DE359" s="170">
        <f t="shared" si="178"/>
        <v>0</v>
      </c>
      <c r="DF359" s="170">
        <f t="shared" si="178"/>
        <v>0</v>
      </c>
      <c r="DG359" s="170">
        <f t="shared" si="178"/>
        <v>0</v>
      </c>
      <c r="DH359" s="170">
        <f t="shared" si="179"/>
        <v>0</v>
      </c>
      <c r="DI359" s="170">
        <f t="shared" si="169"/>
        <v>0</v>
      </c>
      <c r="DJ359" s="170">
        <f t="shared" si="169"/>
        <v>0</v>
      </c>
      <c r="DK359" s="170">
        <f t="shared" si="169"/>
        <v>0</v>
      </c>
      <c r="DL359" s="170">
        <f t="shared" si="169"/>
        <v>0</v>
      </c>
      <c r="DM359" s="170">
        <f t="shared" si="169"/>
        <v>0</v>
      </c>
      <c r="DN359" s="170">
        <f t="shared" si="169"/>
        <v>0</v>
      </c>
      <c r="DO359" s="170">
        <f t="shared" si="169"/>
        <v>0</v>
      </c>
      <c r="DP359" s="170">
        <f t="shared" si="169"/>
        <v>0</v>
      </c>
      <c r="DQ359" s="170">
        <f t="shared" si="169"/>
        <v>0</v>
      </c>
      <c r="DR359" s="170">
        <f t="shared" si="169"/>
        <v>0</v>
      </c>
      <c r="DS359" s="170">
        <f t="shared" si="169"/>
        <v>0</v>
      </c>
      <c r="DT359" s="170">
        <f t="shared" si="169"/>
        <v>0</v>
      </c>
      <c r="DU359" s="170"/>
    </row>
    <row r="360" spans="1:125" hidden="1" outlineLevel="1" x14ac:dyDescent="0.25">
      <c r="A360" s="168">
        <f t="shared" si="173"/>
        <v>0</v>
      </c>
      <c r="B360" s="169">
        <f t="shared" ref="B360:AG367" si="182">IF(C297*C298&gt;=0,AVERAGE(C297:C298)*$A360,C297*(C297/(ABS(C297)+ABS(C298))*$A360))</f>
        <v>0</v>
      </c>
      <c r="C360" s="170">
        <f t="shared" si="182"/>
        <v>0</v>
      </c>
      <c r="D360" s="170">
        <f t="shared" si="182"/>
        <v>0</v>
      </c>
      <c r="E360" s="170">
        <f t="shared" si="182"/>
        <v>0</v>
      </c>
      <c r="F360" s="170">
        <f t="shared" si="182"/>
        <v>0</v>
      </c>
      <c r="G360" s="170">
        <f t="shared" si="182"/>
        <v>0</v>
      </c>
      <c r="H360" s="170">
        <f t="shared" si="182"/>
        <v>0</v>
      </c>
      <c r="I360" s="170">
        <f t="shared" si="182"/>
        <v>0</v>
      </c>
      <c r="J360" s="170">
        <f t="shared" si="182"/>
        <v>0</v>
      </c>
      <c r="K360" s="170">
        <f t="shared" si="182"/>
        <v>0</v>
      </c>
      <c r="L360" s="170">
        <f t="shared" si="182"/>
        <v>0</v>
      </c>
      <c r="M360" s="170" t="e">
        <f t="shared" si="182"/>
        <v>#DIV/0!</v>
      </c>
      <c r="N360" s="170" t="e">
        <f t="shared" si="182"/>
        <v>#DIV/0!</v>
      </c>
      <c r="O360" s="170" t="e">
        <f t="shared" si="182"/>
        <v>#DIV/0!</v>
      </c>
      <c r="P360" s="170" t="e">
        <f t="shared" si="182"/>
        <v>#DIV/0!</v>
      </c>
      <c r="Q360" s="170" t="e">
        <f t="shared" si="182"/>
        <v>#DIV/0!</v>
      </c>
      <c r="R360" s="170" t="e">
        <f t="shared" si="182"/>
        <v>#DIV/0!</v>
      </c>
      <c r="S360" s="170" t="e">
        <f t="shared" si="182"/>
        <v>#DIV/0!</v>
      </c>
      <c r="T360" s="170" t="e">
        <f t="shared" si="182"/>
        <v>#DIV/0!</v>
      </c>
      <c r="U360" s="170" t="e">
        <f t="shared" si="182"/>
        <v>#DIV/0!</v>
      </c>
      <c r="V360" s="170" t="e">
        <f t="shared" si="182"/>
        <v>#DIV/0!</v>
      </c>
      <c r="W360" s="170">
        <f t="shared" si="182"/>
        <v>0</v>
      </c>
      <c r="X360" s="170">
        <f t="shared" si="182"/>
        <v>0</v>
      </c>
      <c r="Y360" s="170">
        <f t="shared" si="182"/>
        <v>0</v>
      </c>
      <c r="Z360" s="170">
        <f t="shared" si="182"/>
        <v>0</v>
      </c>
      <c r="AA360" s="170">
        <f t="shared" si="182"/>
        <v>0</v>
      </c>
      <c r="AB360" s="170">
        <f t="shared" si="182"/>
        <v>0</v>
      </c>
      <c r="AC360" s="170">
        <f t="shared" si="182"/>
        <v>0</v>
      </c>
      <c r="AD360" s="170">
        <f t="shared" si="182"/>
        <v>0</v>
      </c>
      <c r="AE360" s="170">
        <f t="shared" si="182"/>
        <v>0</v>
      </c>
      <c r="AF360" s="170">
        <f t="shared" si="182"/>
        <v>0</v>
      </c>
      <c r="AG360" s="170">
        <f t="shared" si="182"/>
        <v>0</v>
      </c>
      <c r="AH360" s="170">
        <f t="shared" si="181"/>
        <v>0</v>
      </c>
      <c r="AI360" s="170">
        <f t="shared" si="181"/>
        <v>0</v>
      </c>
      <c r="AJ360" s="170">
        <f t="shared" si="181"/>
        <v>0</v>
      </c>
      <c r="AK360" s="170">
        <f t="shared" si="181"/>
        <v>0</v>
      </c>
      <c r="AL360" s="170">
        <f t="shared" si="181"/>
        <v>0</v>
      </c>
      <c r="AM360" s="170">
        <f t="shared" si="181"/>
        <v>0</v>
      </c>
      <c r="AN360" s="170">
        <f t="shared" si="181"/>
        <v>0</v>
      </c>
      <c r="AO360" s="170">
        <f t="shared" si="181"/>
        <v>0</v>
      </c>
      <c r="AP360" s="170">
        <f t="shared" si="181"/>
        <v>0</v>
      </c>
      <c r="AQ360" s="170">
        <f t="shared" si="181"/>
        <v>0</v>
      </c>
      <c r="AR360" s="170">
        <f t="shared" si="181"/>
        <v>0</v>
      </c>
      <c r="AS360" s="170">
        <f t="shared" si="181"/>
        <v>0</v>
      </c>
      <c r="AT360" s="170">
        <f t="shared" si="181"/>
        <v>0</v>
      </c>
      <c r="AU360" s="170">
        <f t="shared" si="181"/>
        <v>0</v>
      </c>
      <c r="AV360" s="170">
        <f t="shared" si="181"/>
        <v>0</v>
      </c>
      <c r="AW360" s="170">
        <f t="shared" si="181"/>
        <v>0</v>
      </c>
      <c r="AX360" s="170">
        <f t="shared" si="181"/>
        <v>0</v>
      </c>
      <c r="AY360" s="170">
        <f t="shared" si="181"/>
        <v>0</v>
      </c>
      <c r="AZ360" s="170">
        <f t="shared" si="181"/>
        <v>0</v>
      </c>
      <c r="BA360" s="170">
        <f t="shared" si="181"/>
        <v>0</v>
      </c>
      <c r="BB360" s="170">
        <f t="shared" si="181"/>
        <v>0</v>
      </c>
      <c r="BC360" s="170">
        <f t="shared" si="181"/>
        <v>0</v>
      </c>
      <c r="BD360" s="170">
        <f t="shared" si="181"/>
        <v>0</v>
      </c>
      <c r="BE360" s="170">
        <f t="shared" si="181"/>
        <v>0</v>
      </c>
      <c r="BF360" s="170">
        <f t="shared" si="181"/>
        <v>0</v>
      </c>
      <c r="BG360" s="170">
        <f t="shared" si="181"/>
        <v>0</v>
      </c>
      <c r="BH360" s="170">
        <f t="shared" si="181"/>
        <v>0</v>
      </c>
      <c r="BI360" s="170">
        <f t="shared" si="181"/>
        <v>0</v>
      </c>
      <c r="BJ360" s="170">
        <f t="shared" si="181"/>
        <v>0</v>
      </c>
      <c r="BM360" s="169">
        <f t="shared" si="180"/>
        <v>0</v>
      </c>
      <c r="BN360" s="170">
        <f t="shared" si="180"/>
        <v>0</v>
      </c>
      <c r="BO360" s="170">
        <f t="shared" si="180"/>
        <v>0</v>
      </c>
      <c r="BP360" s="170">
        <f t="shared" si="180"/>
        <v>0</v>
      </c>
      <c r="BQ360" s="170">
        <f t="shared" si="180"/>
        <v>0</v>
      </c>
      <c r="BR360" s="170">
        <f t="shared" si="180"/>
        <v>0</v>
      </c>
      <c r="BS360" s="170">
        <f t="shared" si="180"/>
        <v>0</v>
      </c>
      <c r="BT360" s="170">
        <f t="shared" si="180"/>
        <v>0</v>
      </c>
      <c r="BU360" s="170">
        <f t="shared" si="180"/>
        <v>0</v>
      </c>
      <c r="BV360" s="170">
        <f t="shared" si="180"/>
        <v>0</v>
      </c>
      <c r="BW360" s="170">
        <f t="shared" si="180"/>
        <v>0</v>
      </c>
      <c r="BX360" s="170" t="e">
        <f t="shared" si="180"/>
        <v>#DIV/0!</v>
      </c>
      <c r="BY360" s="170" t="e">
        <f t="shared" si="180"/>
        <v>#DIV/0!</v>
      </c>
      <c r="BZ360" s="170" t="e">
        <f t="shared" si="180"/>
        <v>#DIV/0!</v>
      </c>
      <c r="CA360" s="170" t="e">
        <f t="shared" si="180"/>
        <v>#DIV/0!</v>
      </c>
      <c r="CB360" s="170" t="e">
        <f t="shared" si="177"/>
        <v>#DIV/0!</v>
      </c>
      <c r="CC360" s="170" t="e">
        <f t="shared" si="177"/>
        <v>#DIV/0!</v>
      </c>
      <c r="CD360" s="170" t="e">
        <f t="shared" si="177"/>
        <v>#DIV/0!</v>
      </c>
      <c r="CE360" s="170" t="e">
        <f t="shared" si="177"/>
        <v>#DIV/0!</v>
      </c>
      <c r="CF360" s="170" t="e">
        <f t="shared" si="177"/>
        <v>#DIV/0!</v>
      </c>
      <c r="CG360" s="170" t="e">
        <f t="shared" si="177"/>
        <v>#DIV/0!</v>
      </c>
      <c r="CH360" s="170">
        <f t="shared" si="177"/>
        <v>0</v>
      </c>
      <c r="CI360" s="170">
        <f t="shared" si="177"/>
        <v>0</v>
      </c>
      <c r="CJ360" s="170">
        <f t="shared" si="177"/>
        <v>0</v>
      </c>
      <c r="CK360" s="170">
        <f t="shared" si="177"/>
        <v>0</v>
      </c>
      <c r="CL360" s="170">
        <f t="shared" si="177"/>
        <v>0</v>
      </c>
      <c r="CM360" s="170">
        <f t="shared" si="177"/>
        <v>0</v>
      </c>
      <c r="CN360" s="170">
        <f t="shared" si="177"/>
        <v>0</v>
      </c>
      <c r="CO360" s="170">
        <f t="shared" si="177"/>
        <v>0</v>
      </c>
      <c r="CP360" s="170">
        <f t="shared" si="177"/>
        <v>0</v>
      </c>
      <c r="CQ360" s="170">
        <f t="shared" si="177"/>
        <v>0</v>
      </c>
      <c r="CR360" s="170">
        <f t="shared" si="178"/>
        <v>0</v>
      </c>
      <c r="CS360" s="170">
        <f t="shared" si="178"/>
        <v>0</v>
      </c>
      <c r="CT360" s="170">
        <f t="shared" si="178"/>
        <v>0</v>
      </c>
      <c r="CU360" s="170">
        <f t="shared" si="178"/>
        <v>0</v>
      </c>
      <c r="CV360" s="170">
        <f t="shared" si="178"/>
        <v>0</v>
      </c>
      <c r="CW360" s="170">
        <f t="shared" si="178"/>
        <v>0</v>
      </c>
      <c r="CX360" s="170">
        <f t="shared" si="178"/>
        <v>0</v>
      </c>
      <c r="CY360" s="170">
        <f t="shared" si="178"/>
        <v>0</v>
      </c>
      <c r="CZ360" s="170">
        <f t="shared" si="178"/>
        <v>0</v>
      </c>
      <c r="DA360" s="170">
        <f t="shared" si="178"/>
        <v>0</v>
      </c>
      <c r="DB360" s="170">
        <f t="shared" si="178"/>
        <v>0</v>
      </c>
      <c r="DC360" s="170">
        <f t="shared" si="178"/>
        <v>0</v>
      </c>
      <c r="DD360" s="170">
        <f t="shared" si="178"/>
        <v>0</v>
      </c>
      <c r="DE360" s="170">
        <f t="shared" si="178"/>
        <v>0</v>
      </c>
      <c r="DF360" s="170">
        <f t="shared" si="178"/>
        <v>0</v>
      </c>
      <c r="DG360" s="170">
        <f t="shared" si="178"/>
        <v>0</v>
      </c>
      <c r="DH360" s="170">
        <f t="shared" si="179"/>
        <v>0</v>
      </c>
      <c r="DI360" s="170">
        <f t="shared" si="169"/>
        <v>0</v>
      </c>
      <c r="DJ360" s="170">
        <f t="shared" si="169"/>
        <v>0</v>
      </c>
      <c r="DK360" s="170">
        <f t="shared" si="169"/>
        <v>0</v>
      </c>
      <c r="DL360" s="170">
        <f t="shared" si="169"/>
        <v>0</v>
      </c>
      <c r="DM360" s="170">
        <f t="shared" si="169"/>
        <v>0</v>
      </c>
      <c r="DN360" s="170">
        <f t="shared" si="169"/>
        <v>0</v>
      </c>
      <c r="DO360" s="170">
        <f t="shared" si="169"/>
        <v>0</v>
      </c>
      <c r="DP360" s="170">
        <f t="shared" si="169"/>
        <v>0</v>
      </c>
      <c r="DQ360" s="170">
        <f t="shared" si="169"/>
        <v>0</v>
      </c>
      <c r="DR360" s="170">
        <f t="shared" si="169"/>
        <v>0</v>
      </c>
      <c r="DS360" s="170">
        <f t="shared" si="169"/>
        <v>0</v>
      </c>
      <c r="DT360" s="170">
        <f t="shared" si="169"/>
        <v>0</v>
      </c>
      <c r="DU360" s="170"/>
    </row>
    <row r="361" spans="1:125" hidden="1" outlineLevel="1" x14ac:dyDescent="0.25">
      <c r="A361" s="168">
        <f t="shared" si="173"/>
        <v>0</v>
      </c>
      <c r="B361" s="169">
        <f t="shared" si="182"/>
        <v>0</v>
      </c>
      <c r="C361" s="170">
        <f t="shared" si="182"/>
        <v>0</v>
      </c>
      <c r="D361" s="170">
        <f t="shared" si="182"/>
        <v>0</v>
      </c>
      <c r="E361" s="170">
        <f t="shared" si="182"/>
        <v>0</v>
      </c>
      <c r="F361" s="170">
        <f t="shared" si="182"/>
        <v>0</v>
      </c>
      <c r="G361" s="170">
        <f t="shared" si="182"/>
        <v>0</v>
      </c>
      <c r="H361" s="170">
        <f t="shared" si="182"/>
        <v>0</v>
      </c>
      <c r="I361" s="170">
        <f t="shared" si="182"/>
        <v>0</v>
      </c>
      <c r="J361" s="170">
        <f t="shared" si="182"/>
        <v>0</v>
      </c>
      <c r="K361" s="170">
        <f t="shared" si="182"/>
        <v>0</v>
      </c>
      <c r="L361" s="170">
        <f t="shared" si="182"/>
        <v>0</v>
      </c>
      <c r="M361" s="170" t="e">
        <f t="shared" si="182"/>
        <v>#DIV/0!</v>
      </c>
      <c r="N361" s="170" t="e">
        <f t="shared" si="182"/>
        <v>#DIV/0!</v>
      </c>
      <c r="O361" s="170" t="e">
        <f t="shared" si="182"/>
        <v>#DIV/0!</v>
      </c>
      <c r="P361" s="170" t="e">
        <f t="shared" si="182"/>
        <v>#DIV/0!</v>
      </c>
      <c r="Q361" s="170" t="e">
        <f t="shared" si="182"/>
        <v>#DIV/0!</v>
      </c>
      <c r="R361" s="170" t="e">
        <f t="shared" si="182"/>
        <v>#DIV/0!</v>
      </c>
      <c r="S361" s="170" t="e">
        <f t="shared" si="182"/>
        <v>#DIV/0!</v>
      </c>
      <c r="T361" s="170" t="e">
        <f t="shared" si="182"/>
        <v>#DIV/0!</v>
      </c>
      <c r="U361" s="170" t="e">
        <f t="shared" si="182"/>
        <v>#DIV/0!</v>
      </c>
      <c r="V361" s="170" t="e">
        <f t="shared" si="182"/>
        <v>#DIV/0!</v>
      </c>
      <c r="W361" s="170">
        <f t="shared" si="182"/>
        <v>0</v>
      </c>
      <c r="X361" s="170">
        <f t="shared" si="182"/>
        <v>0</v>
      </c>
      <c r="Y361" s="170">
        <f t="shared" si="182"/>
        <v>0</v>
      </c>
      <c r="Z361" s="170">
        <f t="shared" si="182"/>
        <v>0</v>
      </c>
      <c r="AA361" s="170">
        <f t="shared" si="182"/>
        <v>0</v>
      </c>
      <c r="AB361" s="170">
        <f t="shared" si="182"/>
        <v>0</v>
      </c>
      <c r="AC361" s="170">
        <f t="shared" si="182"/>
        <v>0</v>
      </c>
      <c r="AD361" s="170">
        <f t="shared" si="182"/>
        <v>0</v>
      </c>
      <c r="AE361" s="170">
        <f t="shared" si="182"/>
        <v>0</v>
      </c>
      <c r="AF361" s="170">
        <f t="shared" si="182"/>
        <v>0</v>
      </c>
      <c r="AG361" s="170">
        <f t="shared" si="182"/>
        <v>0</v>
      </c>
      <c r="AH361" s="170">
        <f t="shared" si="181"/>
        <v>0</v>
      </c>
      <c r="AI361" s="170">
        <f t="shared" si="181"/>
        <v>0</v>
      </c>
      <c r="AJ361" s="170">
        <f t="shared" si="181"/>
        <v>0</v>
      </c>
      <c r="AK361" s="170">
        <f t="shared" si="181"/>
        <v>0</v>
      </c>
      <c r="AL361" s="170">
        <f t="shared" si="181"/>
        <v>0</v>
      </c>
      <c r="AM361" s="170">
        <f t="shared" si="181"/>
        <v>0</v>
      </c>
      <c r="AN361" s="170">
        <f t="shared" si="181"/>
        <v>0</v>
      </c>
      <c r="AO361" s="170">
        <f t="shared" si="181"/>
        <v>0</v>
      </c>
      <c r="AP361" s="170">
        <f t="shared" si="181"/>
        <v>0</v>
      </c>
      <c r="AQ361" s="170">
        <f t="shared" si="181"/>
        <v>0</v>
      </c>
      <c r="AR361" s="170">
        <f t="shared" si="181"/>
        <v>0</v>
      </c>
      <c r="AS361" s="170">
        <f t="shared" si="181"/>
        <v>0</v>
      </c>
      <c r="AT361" s="170">
        <f t="shared" si="181"/>
        <v>0</v>
      </c>
      <c r="AU361" s="170">
        <f t="shared" si="181"/>
        <v>0</v>
      </c>
      <c r="AV361" s="170">
        <f t="shared" si="181"/>
        <v>0</v>
      </c>
      <c r="AW361" s="170">
        <f t="shared" si="181"/>
        <v>0</v>
      </c>
      <c r="AX361" s="170">
        <f t="shared" si="181"/>
        <v>0</v>
      </c>
      <c r="AY361" s="170">
        <f t="shared" si="181"/>
        <v>0</v>
      </c>
      <c r="AZ361" s="170">
        <f t="shared" si="181"/>
        <v>0</v>
      </c>
      <c r="BA361" s="170">
        <f t="shared" si="181"/>
        <v>0</v>
      </c>
      <c r="BB361" s="170">
        <f t="shared" si="181"/>
        <v>0</v>
      </c>
      <c r="BC361" s="170">
        <f t="shared" si="181"/>
        <v>0</v>
      </c>
      <c r="BD361" s="170">
        <f t="shared" si="181"/>
        <v>0</v>
      </c>
      <c r="BE361" s="170">
        <f t="shared" si="181"/>
        <v>0</v>
      </c>
      <c r="BF361" s="170">
        <f t="shared" si="181"/>
        <v>0</v>
      </c>
      <c r="BG361" s="170">
        <f t="shared" si="181"/>
        <v>0</v>
      </c>
      <c r="BH361" s="170">
        <f t="shared" si="181"/>
        <v>0</v>
      </c>
      <c r="BI361" s="170">
        <f t="shared" si="181"/>
        <v>0</v>
      </c>
      <c r="BJ361" s="170">
        <f t="shared" si="181"/>
        <v>0</v>
      </c>
      <c r="BM361" s="169">
        <f t="shared" si="180"/>
        <v>0</v>
      </c>
      <c r="BN361" s="170">
        <f t="shared" si="180"/>
        <v>0</v>
      </c>
      <c r="BO361" s="170">
        <f t="shared" si="180"/>
        <v>0</v>
      </c>
      <c r="BP361" s="170">
        <f t="shared" si="180"/>
        <v>0</v>
      </c>
      <c r="BQ361" s="170">
        <f t="shared" si="180"/>
        <v>0</v>
      </c>
      <c r="BR361" s="170">
        <f t="shared" si="180"/>
        <v>0</v>
      </c>
      <c r="BS361" s="170">
        <f t="shared" si="180"/>
        <v>0</v>
      </c>
      <c r="BT361" s="170">
        <f t="shared" si="180"/>
        <v>0</v>
      </c>
      <c r="BU361" s="170">
        <f t="shared" si="180"/>
        <v>0</v>
      </c>
      <c r="BV361" s="170">
        <f t="shared" si="180"/>
        <v>0</v>
      </c>
      <c r="BW361" s="170">
        <f t="shared" si="180"/>
        <v>0</v>
      </c>
      <c r="BX361" s="170" t="e">
        <f t="shared" si="180"/>
        <v>#DIV/0!</v>
      </c>
      <c r="BY361" s="170" t="e">
        <f t="shared" si="180"/>
        <v>#DIV/0!</v>
      </c>
      <c r="BZ361" s="170" t="e">
        <f t="shared" si="180"/>
        <v>#DIV/0!</v>
      </c>
      <c r="CA361" s="170" t="e">
        <f t="shared" si="180"/>
        <v>#DIV/0!</v>
      </c>
      <c r="CB361" s="170" t="e">
        <f t="shared" si="177"/>
        <v>#DIV/0!</v>
      </c>
      <c r="CC361" s="170" t="e">
        <f t="shared" si="177"/>
        <v>#DIV/0!</v>
      </c>
      <c r="CD361" s="170" t="e">
        <f t="shared" si="177"/>
        <v>#DIV/0!</v>
      </c>
      <c r="CE361" s="170" t="e">
        <f t="shared" si="177"/>
        <v>#DIV/0!</v>
      </c>
      <c r="CF361" s="170" t="e">
        <f t="shared" si="177"/>
        <v>#DIV/0!</v>
      </c>
      <c r="CG361" s="170" t="e">
        <f t="shared" si="177"/>
        <v>#DIV/0!</v>
      </c>
      <c r="CH361" s="170">
        <f t="shared" si="177"/>
        <v>0</v>
      </c>
      <c r="CI361" s="170">
        <f t="shared" si="177"/>
        <v>0</v>
      </c>
      <c r="CJ361" s="170">
        <f t="shared" si="177"/>
        <v>0</v>
      </c>
      <c r="CK361" s="170">
        <f t="shared" si="177"/>
        <v>0</v>
      </c>
      <c r="CL361" s="170">
        <f t="shared" si="177"/>
        <v>0</v>
      </c>
      <c r="CM361" s="170">
        <f t="shared" si="177"/>
        <v>0</v>
      </c>
      <c r="CN361" s="170">
        <f t="shared" si="177"/>
        <v>0</v>
      </c>
      <c r="CO361" s="170">
        <f t="shared" si="177"/>
        <v>0</v>
      </c>
      <c r="CP361" s="170">
        <f t="shared" si="177"/>
        <v>0</v>
      </c>
      <c r="CQ361" s="170">
        <f t="shared" si="177"/>
        <v>0</v>
      </c>
      <c r="CR361" s="170">
        <f t="shared" si="178"/>
        <v>0</v>
      </c>
      <c r="CS361" s="170">
        <f t="shared" si="178"/>
        <v>0</v>
      </c>
      <c r="CT361" s="170">
        <f t="shared" si="178"/>
        <v>0</v>
      </c>
      <c r="CU361" s="170">
        <f t="shared" si="178"/>
        <v>0</v>
      </c>
      <c r="CV361" s="170">
        <f t="shared" si="178"/>
        <v>0</v>
      </c>
      <c r="CW361" s="170">
        <f t="shared" si="178"/>
        <v>0</v>
      </c>
      <c r="CX361" s="170">
        <f t="shared" si="178"/>
        <v>0</v>
      </c>
      <c r="CY361" s="170">
        <f t="shared" si="178"/>
        <v>0</v>
      </c>
      <c r="CZ361" s="170">
        <f t="shared" si="178"/>
        <v>0</v>
      </c>
      <c r="DA361" s="170">
        <f t="shared" si="178"/>
        <v>0</v>
      </c>
      <c r="DB361" s="170">
        <f t="shared" si="178"/>
        <v>0</v>
      </c>
      <c r="DC361" s="170">
        <f t="shared" si="178"/>
        <v>0</v>
      </c>
      <c r="DD361" s="170">
        <f t="shared" si="178"/>
        <v>0</v>
      </c>
      <c r="DE361" s="170">
        <f t="shared" si="178"/>
        <v>0</v>
      </c>
      <c r="DF361" s="170">
        <f t="shared" si="178"/>
        <v>0</v>
      </c>
      <c r="DG361" s="170">
        <f t="shared" si="178"/>
        <v>0</v>
      </c>
      <c r="DH361" s="170">
        <f t="shared" si="179"/>
        <v>0</v>
      </c>
      <c r="DI361" s="170">
        <f t="shared" si="169"/>
        <v>0</v>
      </c>
      <c r="DJ361" s="170">
        <f t="shared" si="169"/>
        <v>0</v>
      </c>
      <c r="DK361" s="170">
        <f t="shared" si="169"/>
        <v>0</v>
      </c>
      <c r="DL361" s="170">
        <f t="shared" si="169"/>
        <v>0</v>
      </c>
      <c r="DM361" s="170">
        <f t="shared" si="169"/>
        <v>0</v>
      </c>
      <c r="DN361" s="170">
        <f t="shared" si="169"/>
        <v>0</v>
      </c>
      <c r="DO361" s="170">
        <f t="shared" si="169"/>
        <v>0</v>
      </c>
      <c r="DP361" s="170">
        <f t="shared" si="169"/>
        <v>0</v>
      </c>
      <c r="DQ361" s="170">
        <f t="shared" si="169"/>
        <v>0</v>
      </c>
      <c r="DR361" s="170">
        <f t="shared" si="169"/>
        <v>0</v>
      </c>
      <c r="DS361" s="170">
        <f t="shared" si="169"/>
        <v>0</v>
      </c>
      <c r="DT361" s="170">
        <f t="shared" si="169"/>
        <v>0</v>
      </c>
      <c r="DU361" s="170"/>
    </row>
    <row r="362" spans="1:125" s="171" customFormat="1" hidden="1" outlineLevel="1" x14ac:dyDescent="0.25">
      <c r="A362" s="166">
        <f>G$3/10</f>
        <v>0</v>
      </c>
      <c r="B362" s="167">
        <f t="shared" si="182"/>
        <v>0</v>
      </c>
      <c r="C362" s="167">
        <f t="shared" si="182"/>
        <v>0</v>
      </c>
      <c r="D362" s="167">
        <f t="shared" si="182"/>
        <v>0</v>
      </c>
      <c r="E362" s="167">
        <f t="shared" si="182"/>
        <v>0</v>
      </c>
      <c r="F362" s="167">
        <f t="shared" si="182"/>
        <v>0</v>
      </c>
      <c r="G362" s="167">
        <f t="shared" si="182"/>
        <v>0</v>
      </c>
      <c r="H362" s="167">
        <f t="shared" si="182"/>
        <v>0</v>
      </c>
      <c r="I362" s="167">
        <f t="shared" si="182"/>
        <v>0</v>
      </c>
      <c r="J362" s="167">
        <f t="shared" si="182"/>
        <v>0</v>
      </c>
      <c r="K362" s="167">
        <f t="shared" si="182"/>
        <v>0</v>
      </c>
      <c r="L362" s="167">
        <f t="shared" si="182"/>
        <v>0</v>
      </c>
      <c r="M362" s="167" t="e">
        <f t="shared" si="182"/>
        <v>#DIV/0!</v>
      </c>
      <c r="N362" s="167" t="e">
        <f t="shared" si="182"/>
        <v>#DIV/0!</v>
      </c>
      <c r="O362" s="167" t="e">
        <f t="shared" si="182"/>
        <v>#DIV/0!</v>
      </c>
      <c r="P362" s="167" t="e">
        <f t="shared" si="182"/>
        <v>#DIV/0!</v>
      </c>
      <c r="Q362" s="167" t="e">
        <f t="shared" si="182"/>
        <v>#DIV/0!</v>
      </c>
      <c r="R362" s="167" t="e">
        <f t="shared" si="182"/>
        <v>#DIV/0!</v>
      </c>
      <c r="S362" s="167" t="e">
        <f t="shared" si="182"/>
        <v>#DIV/0!</v>
      </c>
      <c r="T362" s="167" t="e">
        <f t="shared" si="182"/>
        <v>#DIV/0!</v>
      </c>
      <c r="U362" s="167" t="e">
        <f t="shared" si="182"/>
        <v>#DIV/0!</v>
      </c>
      <c r="V362" s="167" t="e">
        <f t="shared" si="182"/>
        <v>#DIV/0!</v>
      </c>
      <c r="W362" s="167" t="e">
        <f t="shared" si="182"/>
        <v>#DIV/0!</v>
      </c>
      <c r="X362" s="167" t="e">
        <f t="shared" si="182"/>
        <v>#DIV/0!</v>
      </c>
      <c r="Y362" s="167" t="e">
        <f t="shared" si="182"/>
        <v>#DIV/0!</v>
      </c>
      <c r="Z362" s="167" t="e">
        <f t="shared" si="182"/>
        <v>#DIV/0!</v>
      </c>
      <c r="AA362" s="167" t="e">
        <f t="shared" si="182"/>
        <v>#DIV/0!</v>
      </c>
      <c r="AB362" s="167" t="e">
        <f t="shared" si="182"/>
        <v>#DIV/0!</v>
      </c>
      <c r="AC362" s="167" t="e">
        <f t="shared" si="182"/>
        <v>#DIV/0!</v>
      </c>
      <c r="AD362" s="167" t="e">
        <f t="shared" si="182"/>
        <v>#DIV/0!</v>
      </c>
      <c r="AE362" s="167" t="e">
        <f t="shared" si="182"/>
        <v>#DIV/0!</v>
      </c>
      <c r="AF362" s="167" t="e">
        <f t="shared" si="182"/>
        <v>#DIV/0!</v>
      </c>
      <c r="AG362" s="167">
        <f t="shared" si="182"/>
        <v>0</v>
      </c>
      <c r="AH362" s="167">
        <f t="shared" si="181"/>
        <v>0</v>
      </c>
      <c r="AI362" s="167">
        <f t="shared" si="181"/>
        <v>0</v>
      </c>
      <c r="AJ362" s="167">
        <f t="shared" si="181"/>
        <v>0</v>
      </c>
      <c r="AK362" s="167">
        <f t="shared" si="181"/>
        <v>0</v>
      </c>
      <c r="AL362" s="167">
        <f t="shared" si="181"/>
        <v>0</v>
      </c>
      <c r="AM362" s="167">
        <f t="shared" si="181"/>
        <v>0</v>
      </c>
      <c r="AN362" s="167">
        <f t="shared" si="181"/>
        <v>0</v>
      </c>
      <c r="AO362" s="167">
        <f t="shared" si="181"/>
        <v>0</v>
      </c>
      <c r="AP362" s="167">
        <f t="shared" si="181"/>
        <v>0</v>
      </c>
      <c r="AQ362" s="167">
        <f t="shared" si="181"/>
        <v>0</v>
      </c>
      <c r="AR362" s="167">
        <f t="shared" si="181"/>
        <v>0</v>
      </c>
      <c r="AS362" s="167">
        <f t="shared" si="181"/>
        <v>0</v>
      </c>
      <c r="AT362" s="167">
        <f t="shared" si="181"/>
        <v>0</v>
      </c>
      <c r="AU362" s="167">
        <f t="shared" si="181"/>
        <v>0</v>
      </c>
      <c r="AV362" s="167">
        <f t="shared" si="181"/>
        <v>0</v>
      </c>
      <c r="AW362" s="167">
        <f t="shared" si="181"/>
        <v>0</v>
      </c>
      <c r="AX362" s="167">
        <f t="shared" si="181"/>
        <v>0</v>
      </c>
      <c r="AY362" s="167">
        <f t="shared" si="181"/>
        <v>0</v>
      </c>
      <c r="AZ362" s="167">
        <f t="shared" si="181"/>
        <v>0</v>
      </c>
      <c r="BA362" s="167">
        <f t="shared" si="181"/>
        <v>0</v>
      </c>
      <c r="BB362" s="167">
        <f t="shared" si="181"/>
        <v>0</v>
      </c>
      <c r="BC362" s="167">
        <f t="shared" si="181"/>
        <v>0</v>
      </c>
      <c r="BD362" s="167">
        <f t="shared" si="181"/>
        <v>0</v>
      </c>
      <c r="BE362" s="167">
        <f t="shared" si="181"/>
        <v>0</v>
      </c>
      <c r="BF362" s="167">
        <f t="shared" si="181"/>
        <v>0</v>
      </c>
      <c r="BG362" s="167">
        <f t="shared" si="181"/>
        <v>0</v>
      </c>
      <c r="BH362" s="167">
        <f t="shared" si="181"/>
        <v>0</v>
      </c>
      <c r="BI362" s="167">
        <f t="shared" si="181"/>
        <v>0</v>
      </c>
      <c r="BJ362" s="167">
        <f t="shared" si="181"/>
        <v>0</v>
      </c>
      <c r="BK362"/>
      <c r="BL362"/>
      <c r="BM362" s="167">
        <f t="shared" si="180"/>
        <v>0</v>
      </c>
      <c r="BN362" s="167">
        <f t="shared" si="180"/>
        <v>0</v>
      </c>
      <c r="BO362" s="167">
        <f t="shared" si="180"/>
        <v>0</v>
      </c>
      <c r="BP362" s="167">
        <f t="shared" si="180"/>
        <v>0</v>
      </c>
      <c r="BQ362" s="167">
        <f t="shared" si="180"/>
        <v>0</v>
      </c>
      <c r="BR362" s="167">
        <f t="shared" si="180"/>
        <v>0</v>
      </c>
      <c r="BS362" s="167">
        <f t="shared" si="180"/>
        <v>0</v>
      </c>
      <c r="BT362" s="167">
        <f t="shared" si="180"/>
        <v>0</v>
      </c>
      <c r="BU362" s="167">
        <f t="shared" si="180"/>
        <v>0</v>
      </c>
      <c r="BV362" s="167">
        <f t="shared" si="180"/>
        <v>0</v>
      </c>
      <c r="BW362" s="167">
        <f t="shared" si="180"/>
        <v>0</v>
      </c>
      <c r="BX362" s="167" t="e">
        <f t="shared" si="180"/>
        <v>#DIV/0!</v>
      </c>
      <c r="BY362" s="167" t="e">
        <f t="shared" si="180"/>
        <v>#DIV/0!</v>
      </c>
      <c r="BZ362" s="167" t="e">
        <f t="shared" si="180"/>
        <v>#DIV/0!</v>
      </c>
      <c r="CA362" s="167" t="e">
        <f t="shared" si="180"/>
        <v>#DIV/0!</v>
      </c>
      <c r="CB362" s="167" t="e">
        <f t="shared" si="177"/>
        <v>#DIV/0!</v>
      </c>
      <c r="CC362" s="167" t="e">
        <f t="shared" si="177"/>
        <v>#DIV/0!</v>
      </c>
      <c r="CD362" s="167" t="e">
        <f t="shared" si="177"/>
        <v>#DIV/0!</v>
      </c>
      <c r="CE362" s="167" t="e">
        <f t="shared" si="177"/>
        <v>#DIV/0!</v>
      </c>
      <c r="CF362" s="167" t="e">
        <f t="shared" si="177"/>
        <v>#DIV/0!</v>
      </c>
      <c r="CG362" s="167" t="e">
        <f t="shared" si="177"/>
        <v>#DIV/0!</v>
      </c>
      <c r="CH362" s="167" t="e">
        <f t="shared" si="177"/>
        <v>#DIV/0!</v>
      </c>
      <c r="CI362" s="167" t="e">
        <f t="shared" si="177"/>
        <v>#DIV/0!</v>
      </c>
      <c r="CJ362" s="167" t="e">
        <f t="shared" si="177"/>
        <v>#DIV/0!</v>
      </c>
      <c r="CK362" s="167" t="e">
        <f t="shared" si="177"/>
        <v>#DIV/0!</v>
      </c>
      <c r="CL362" s="167" t="e">
        <f t="shared" si="177"/>
        <v>#DIV/0!</v>
      </c>
      <c r="CM362" s="167" t="e">
        <f t="shared" si="177"/>
        <v>#DIV/0!</v>
      </c>
      <c r="CN362" s="167" t="e">
        <f t="shared" si="177"/>
        <v>#DIV/0!</v>
      </c>
      <c r="CO362" s="167" t="e">
        <f t="shared" si="177"/>
        <v>#DIV/0!</v>
      </c>
      <c r="CP362" s="167" t="e">
        <f t="shared" si="177"/>
        <v>#DIV/0!</v>
      </c>
      <c r="CQ362" s="167" t="e">
        <f t="shared" si="177"/>
        <v>#DIV/0!</v>
      </c>
      <c r="CR362" s="167">
        <f t="shared" si="178"/>
        <v>0</v>
      </c>
      <c r="CS362" s="167">
        <f t="shared" si="178"/>
        <v>0</v>
      </c>
      <c r="CT362" s="167">
        <f t="shared" si="178"/>
        <v>0</v>
      </c>
      <c r="CU362" s="167">
        <f t="shared" si="178"/>
        <v>0</v>
      </c>
      <c r="CV362" s="167">
        <f t="shared" si="178"/>
        <v>0</v>
      </c>
      <c r="CW362" s="167">
        <f t="shared" si="178"/>
        <v>0</v>
      </c>
      <c r="CX362" s="167">
        <f t="shared" si="178"/>
        <v>0</v>
      </c>
      <c r="CY362" s="167">
        <f t="shared" si="178"/>
        <v>0</v>
      </c>
      <c r="CZ362" s="167">
        <f t="shared" si="178"/>
        <v>0</v>
      </c>
      <c r="DA362" s="167">
        <f t="shared" si="178"/>
        <v>0</v>
      </c>
      <c r="DB362" s="167">
        <f t="shared" si="178"/>
        <v>0</v>
      </c>
      <c r="DC362" s="167">
        <f t="shared" si="178"/>
        <v>0</v>
      </c>
      <c r="DD362" s="167">
        <f t="shared" si="178"/>
        <v>0</v>
      </c>
      <c r="DE362" s="167">
        <f t="shared" si="178"/>
        <v>0</v>
      </c>
      <c r="DF362" s="167">
        <f t="shared" si="178"/>
        <v>0</v>
      </c>
      <c r="DG362" s="167">
        <f t="shared" si="178"/>
        <v>0</v>
      </c>
      <c r="DH362" s="167">
        <f t="shared" si="179"/>
        <v>0</v>
      </c>
      <c r="DI362" s="167">
        <f t="shared" si="169"/>
        <v>0</v>
      </c>
      <c r="DJ362" s="167">
        <f t="shared" si="169"/>
        <v>0</v>
      </c>
      <c r="DK362" s="167">
        <f t="shared" si="169"/>
        <v>0</v>
      </c>
      <c r="DL362" s="167">
        <f t="shared" si="169"/>
        <v>0</v>
      </c>
      <c r="DM362" s="167">
        <f t="shared" si="169"/>
        <v>0</v>
      </c>
      <c r="DN362" s="167">
        <f t="shared" si="169"/>
        <v>0</v>
      </c>
      <c r="DO362" s="167">
        <f t="shared" si="169"/>
        <v>0</v>
      </c>
      <c r="DP362" s="167">
        <f t="shared" si="169"/>
        <v>0</v>
      </c>
      <c r="DQ362" s="167">
        <f t="shared" si="169"/>
        <v>0</v>
      </c>
      <c r="DR362" s="167">
        <f t="shared" si="169"/>
        <v>0</v>
      </c>
      <c r="DS362" s="167">
        <f t="shared" si="169"/>
        <v>0</v>
      </c>
      <c r="DT362" s="167">
        <f t="shared" si="169"/>
        <v>0</v>
      </c>
      <c r="DU362" s="167"/>
    </row>
    <row r="363" spans="1:125" hidden="1" outlineLevel="1" x14ac:dyDescent="0.25">
      <c r="A363" s="168">
        <f>A362</f>
        <v>0</v>
      </c>
      <c r="B363" s="169">
        <f t="shared" si="182"/>
        <v>0</v>
      </c>
      <c r="C363" s="170">
        <f t="shared" si="182"/>
        <v>0</v>
      </c>
      <c r="D363" s="170">
        <f t="shared" si="182"/>
        <v>0</v>
      </c>
      <c r="E363" s="170">
        <f t="shared" si="182"/>
        <v>0</v>
      </c>
      <c r="F363" s="170">
        <f t="shared" si="182"/>
        <v>0</v>
      </c>
      <c r="G363" s="170">
        <f t="shared" si="182"/>
        <v>0</v>
      </c>
      <c r="H363" s="170">
        <f t="shared" si="182"/>
        <v>0</v>
      </c>
      <c r="I363" s="170">
        <f t="shared" si="182"/>
        <v>0</v>
      </c>
      <c r="J363" s="170">
        <f t="shared" si="182"/>
        <v>0</v>
      </c>
      <c r="K363" s="170">
        <f t="shared" si="182"/>
        <v>0</v>
      </c>
      <c r="L363" s="170">
        <f t="shared" si="182"/>
        <v>0</v>
      </c>
      <c r="M363" s="170">
        <f t="shared" si="182"/>
        <v>0</v>
      </c>
      <c r="N363" s="170">
        <f t="shared" si="182"/>
        <v>0</v>
      </c>
      <c r="O363" s="170">
        <f t="shared" si="182"/>
        <v>0</v>
      </c>
      <c r="P363" s="170">
        <f t="shared" si="182"/>
        <v>0</v>
      </c>
      <c r="Q363" s="170">
        <f t="shared" si="182"/>
        <v>0</v>
      </c>
      <c r="R363" s="170">
        <f t="shared" si="182"/>
        <v>0</v>
      </c>
      <c r="S363" s="170">
        <f t="shared" si="182"/>
        <v>0</v>
      </c>
      <c r="T363" s="170">
        <f t="shared" si="182"/>
        <v>0</v>
      </c>
      <c r="U363" s="170">
        <f t="shared" si="182"/>
        <v>0</v>
      </c>
      <c r="V363" s="170">
        <f t="shared" si="182"/>
        <v>0</v>
      </c>
      <c r="W363" s="170" t="e">
        <f t="shared" si="182"/>
        <v>#DIV/0!</v>
      </c>
      <c r="X363" s="170" t="e">
        <f t="shared" si="182"/>
        <v>#DIV/0!</v>
      </c>
      <c r="Y363" s="170" t="e">
        <f t="shared" si="182"/>
        <v>#DIV/0!</v>
      </c>
      <c r="Z363" s="170" t="e">
        <f t="shared" si="182"/>
        <v>#DIV/0!</v>
      </c>
      <c r="AA363" s="170" t="e">
        <f t="shared" si="182"/>
        <v>#DIV/0!</v>
      </c>
      <c r="AB363" s="170" t="e">
        <f t="shared" si="182"/>
        <v>#DIV/0!</v>
      </c>
      <c r="AC363" s="170" t="e">
        <f t="shared" si="182"/>
        <v>#DIV/0!</v>
      </c>
      <c r="AD363" s="170" t="e">
        <f t="shared" si="182"/>
        <v>#DIV/0!</v>
      </c>
      <c r="AE363" s="170" t="e">
        <f t="shared" si="182"/>
        <v>#DIV/0!</v>
      </c>
      <c r="AF363" s="170" t="e">
        <f t="shared" si="182"/>
        <v>#DIV/0!</v>
      </c>
      <c r="AG363" s="170">
        <f t="shared" si="182"/>
        <v>0</v>
      </c>
      <c r="AH363" s="170">
        <f t="shared" si="181"/>
        <v>0</v>
      </c>
      <c r="AI363" s="170">
        <f t="shared" si="181"/>
        <v>0</v>
      </c>
      <c r="AJ363" s="170">
        <f t="shared" si="181"/>
        <v>0</v>
      </c>
      <c r="AK363" s="170">
        <f t="shared" si="181"/>
        <v>0</v>
      </c>
      <c r="AL363" s="170">
        <f t="shared" si="181"/>
        <v>0</v>
      </c>
      <c r="AM363" s="170">
        <f t="shared" si="181"/>
        <v>0</v>
      </c>
      <c r="AN363" s="170">
        <f t="shared" si="181"/>
        <v>0</v>
      </c>
      <c r="AO363" s="170">
        <f t="shared" si="181"/>
        <v>0</v>
      </c>
      <c r="AP363" s="170">
        <f t="shared" si="181"/>
        <v>0</v>
      </c>
      <c r="AQ363" s="170">
        <f t="shared" si="181"/>
        <v>0</v>
      </c>
      <c r="AR363" s="170">
        <f t="shared" si="181"/>
        <v>0</v>
      </c>
      <c r="AS363" s="170">
        <f t="shared" si="181"/>
        <v>0</v>
      </c>
      <c r="AT363" s="170">
        <f t="shared" si="181"/>
        <v>0</v>
      </c>
      <c r="AU363" s="170">
        <f t="shared" si="181"/>
        <v>0</v>
      </c>
      <c r="AV363" s="170">
        <f t="shared" si="181"/>
        <v>0</v>
      </c>
      <c r="AW363" s="170">
        <f t="shared" si="181"/>
        <v>0</v>
      </c>
      <c r="AX363" s="170">
        <f t="shared" si="181"/>
        <v>0</v>
      </c>
      <c r="AY363" s="170">
        <f t="shared" si="181"/>
        <v>0</v>
      </c>
      <c r="AZ363" s="170">
        <f t="shared" si="181"/>
        <v>0</v>
      </c>
      <c r="BA363" s="170">
        <f t="shared" si="181"/>
        <v>0</v>
      </c>
      <c r="BB363" s="170">
        <f t="shared" si="181"/>
        <v>0</v>
      </c>
      <c r="BC363" s="170">
        <f t="shared" si="181"/>
        <v>0</v>
      </c>
      <c r="BD363" s="170">
        <f t="shared" si="181"/>
        <v>0</v>
      </c>
      <c r="BE363" s="170">
        <f t="shared" si="181"/>
        <v>0</v>
      </c>
      <c r="BF363" s="170">
        <f t="shared" si="181"/>
        <v>0</v>
      </c>
      <c r="BG363" s="170">
        <f t="shared" si="181"/>
        <v>0</v>
      </c>
      <c r="BH363" s="170">
        <f t="shared" si="181"/>
        <v>0</v>
      </c>
      <c r="BI363" s="170">
        <f t="shared" si="181"/>
        <v>0</v>
      </c>
      <c r="BJ363" s="170">
        <f t="shared" si="181"/>
        <v>0</v>
      </c>
      <c r="BM363" s="169">
        <f t="shared" si="180"/>
        <v>0</v>
      </c>
      <c r="BN363" s="170">
        <f t="shared" si="180"/>
        <v>0</v>
      </c>
      <c r="BO363" s="170">
        <f t="shared" si="180"/>
        <v>0</v>
      </c>
      <c r="BP363" s="170">
        <f t="shared" si="180"/>
        <v>0</v>
      </c>
      <c r="BQ363" s="170">
        <f t="shared" si="180"/>
        <v>0</v>
      </c>
      <c r="BR363" s="170">
        <f t="shared" si="180"/>
        <v>0</v>
      </c>
      <c r="BS363" s="170">
        <f t="shared" si="180"/>
        <v>0</v>
      </c>
      <c r="BT363" s="170">
        <f t="shared" si="180"/>
        <v>0</v>
      </c>
      <c r="BU363" s="170">
        <f t="shared" si="180"/>
        <v>0</v>
      </c>
      <c r="BV363" s="170">
        <f t="shared" si="180"/>
        <v>0</v>
      </c>
      <c r="BW363" s="170">
        <f t="shared" si="180"/>
        <v>0</v>
      </c>
      <c r="BX363" s="170">
        <f t="shared" si="180"/>
        <v>0</v>
      </c>
      <c r="BY363" s="170">
        <f t="shared" si="180"/>
        <v>0</v>
      </c>
      <c r="BZ363" s="170">
        <f t="shared" si="180"/>
        <v>0</v>
      </c>
      <c r="CA363" s="170">
        <f t="shared" si="180"/>
        <v>0</v>
      </c>
      <c r="CB363" s="170">
        <f t="shared" si="177"/>
        <v>0</v>
      </c>
      <c r="CC363" s="170">
        <f t="shared" si="177"/>
        <v>0</v>
      </c>
      <c r="CD363" s="170">
        <f t="shared" si="177"/>
        <v>0</v>
      </c>
      <c r="CE363" s="170">
        <f t="shared" si="177"/>
        <v>0</v>
      </c>
      <c r="CF363" s="170">
        <f t="shared" si="177"/>
        <v>0</v>
      </c>
      <c r="CG363" s="170">
        <f t="shared" si="177"/>
        <v>0</v>
      </c>
      <c r="CH363" s="170" t="e">
        <f t="shared" si="177"/>
        <v>#DIV/0!</v>
      </c>
      <c r="CI363" s="170" t="e">
        <f t="shared" si="177"/>
        <v>#DIV/0!</v>
      </c>
      <c r="CJ363" s="170" t="e">
        <f t="shared" si="177"/>
        <v>#DIV/0!</v>
      </c>
      <c r="CK363" s="170" t="e">
        <f t="shared" si="177"/>
        <v>#DIV/0!</v>
      </c>
      <c r="CL363" s="170" t="e">
        <f t="shared" si="177"/>
        <v>#DIV/0!</v>
      </c>
      <c r="CM363" s="170" t="e">
        <f t="shared" si="177"/>
        <v>#DIV/0!</v>
      </c>
      <c r="CN363" s="170" t="e">
        <f t="shared" si="177"/>
        <v>#DIV/0!</v>
      </c>
      <c r="CO363" s="170" t="e">
        <f t="shared" si="177"/>
        <v>#DIV/0!</v>
      </c>
      <c r="CP363" s="170" t="e">
        <f t="shared" si="177"/>
        <v>#DIV/0!</v>
      </c>
      <c r="CQ363" s="170" t="e">
        <f t="shared" si="177"/>
        <v>#DIV/0!</v>
      </c>
      <c r="CR363" s="170">
        <f t="shared" si="178"/>
        <v>0</v>
      </c>
      <c r="CS363" s="170">
        <f t="shared" si="178"/>
        <v>0</v>
      </c>
      <c r="CT363" s="170">
        <f t="shared" si="178"/>
        <v>0</v>
      </c>
      <c r="CU363" s="170">
        <f t="shared" si="178"/>
        <v>0</v>
      </c>
      <c r="CV363" s="170">
        <f t="shared" si="178"/>
        <v>0</v>
      </c>
      <c r="CW363" s="170">
        <f t="shared" si="178"/>
        <v>0</v>
      </c>
      <c r="CX363" s="170">
        <f t="shared" si="178"/>
        <v>0</v>
      </c>
      <c r="CY363" s="170">
        <f t="shared" si="178"/>
        <v>0</v>
      </c>
      <c r="CZ363" s="170">
        <f t="shared" si="178"/>
        <v>0</v>
      </c>
      <c r="DA363" s="170">
        <f t="shared" si="178"/>
        <v>0</v>
      </c>
      <c r="DB363" s="170">
        <f t="shared" si="178"/>
        <v>0</v>
      </c>
      <c r="DC363" s="170">
        <f t="shared" si="178"/>
        <v>0</v>
      </c>
      <c r="DD363" s="170">
        <f t="shared" si="178"/>
        <v>0</v>
      </c>
      <c r="DE363" s="170">
        <f t="shared" si="178"/>
        <v>0</v>
      </c>
      <c r="DF363" s="170">
        <f t="shared" si="178"/>
        <v>0</v>
      </c>
      <c r="DG363" s="170">
        <f t="shared" si="178"/>
        <v>0</v>
      </c>
      <c r="DH363" s="170">
        <f t="shared" si="179"/>
        <v>0</v>
      </c>
      <c r="DI363" s="170">
        <f t="shared" si="169"/>
        <v>0</v>
      </c>
      <c r="DJ363" s="170">
        <f t="shared" si="169"/>
        <v>0</v>
      </c>
      <c r="DK363" s="170">
        <f t="shared" si="169"/>
        <v>0</v>
      </c>
      <c r="DL363" s="170">
        <f t="shared" ref="DL363:DT391" si="183">IF(BB300*BB301&lt;0,BB301*(BB300/(ABS(BB300)+ABS(BB301))*$A363),0)</f>
        <v>0</v>
      </c>
      <c r="DM363" s="170">
        <f t="shared" si="183"/>
        <v>0</v>
      </c>
      <c r="DN363" s="170">
        <f t="shared" si="183"/>
        <v>0</v>
      </c>
      <c r="DO363" s="170">
        <f t="shared" si="183"/>
        <v>0</v>
      </c>
      <c r="DP363" s="170">
        <f t="shared" si="183"/>
        <v>0</v>
      </c>
      <c r="DQ363" s="170">
        <f t="shared" si="183"/>
        <v>0</v>
      </c>
      <c r="DR363" s="170">
        <f t="shared" si="183"/>
        <v>0</v>
      </c>
      <c r="DS363" s="170">
        <f t="shared" si="183"/>
        <v>0</v>
      </c>
      <c r="DT363" s="170">
        <f t="shared" si="183"/>
        <v>0</v>
      </c>
      <c r="DU363" s="170"/>
    </row>
    <row r="364" spans="1:125" hidden="1" outlineLevel="1" x14ac:dyDescent="0.25">
      <c r="A364" s="168">
        <f t="shared" ref="A364:A371" si="184">A363</f>
        <v>0</v>
      </c>
      <c r="B364" s="169">
        <f t="shared" si="182"/>
        <v>0</v>
      </c>
      <c r="C364" s="170">
        <f t="shared" si="182"/>
        <v>0</v>
      </c>
      <c r="D364" s="170">
        <f t="shared" si="182"/>
        <v>0</v>
      </c>
      <c r="E364" s="170">
        <f t="shared" si="182"/>
        <v>0</v>
      </c>
      <c r="F364" s="170">
        <f t="shared" si="182"/>
        <v>0</v>
      </c>
      <c r="G364" s="170">
        <f t="shared" si="182"/>
        <v>0</v>
      </c>
      <c r="H364" s="170">
        <f t="shared" si="182"/>
        <v>0</v>
      </c>
      <c r="I364" s="170">
        <f t="shared" si="182"/>
        <v>0</v>
      </c>
      <c r="J364" s="170">
        <f t="shared" si="182"/>
        <v>0</v>
      </c>
      <c r="K364" s="170">
        <f t="shared" si="182"/>
        <v>0</v>
      </c>
      <c r="L364" s="170">
        <f t="shared" si="182"/>
        <v>0</v>
      </c>
      <c r="M364" s="170">
        <f t="shared" si="182"/>
        <v>0</v>
      </c>
      <c r="N364" s="170">
        <f t="shared" si="182"/>
        <v>0</v>
      </c>
      <c r="O364" s="170">
        <f t="shared" si="182"/>
        <v>0</v>
      </c>
      <c r="P364" s="170">
        <f t="shared" si="182"/>
        <v>0</v>
      </c>
      <c r="Q364" s="170">
        <f t="shared" si="182"/>
        <v>0</v>
      </c>
      <c r="R364" s="170">
        <f t="shared" si="182"/>
        <v>0</v>
      </c>
      <c r="S364" s="170">
        <f t="shared" si="182"/>
        <v>0</v>
      </c>
      <c r="T364" s="170">
        <f t="shared" si="182"/>
        <v>0</v>
      </c>
      <c r="U364" s="170">
        <f t="shared" si="182"/>
        <v>0</v>
      </c>
      <c r="V364" s="170">
        <f t="shared" si="182"/>
        <v>0</v>
      </c>
      <c r="W364" s="170" t="e">
        <f t="shared" si="182"/>
        <v>#DIV/0!</v>
      </c>
      <c r="X364" s="170" t="e">
        <f t="shared" si="182"/>
        <v>#DIV/0!</v>
      </c>
      <c r="Y364" s="170" t="e">
        <f t="shared" si="182"/>
        <v>#DIV/0!</v>
      </c>
      <c r="Z364" s="170" t="e">
        <f t="shared" si="182"/>
        <v>#DIV/0!</v>
      </c>
      <c r="AA364" s="170" t="e">
        <f t="shared" si="182"/>
        <v>#DIV/0!</v>
      </c>
      <c r="AB364" s="170" t="e">
        <f t="shared" si="182"/>
        <v>#DIV/0!</v>
      </c>
      <c r="AC364" s="170" t="e">
        <f t="shared" si="182"/>
        <v>#DIV/0!</v>
      </c>
      <c r="AD364" s="170" t="e">
        <f t="shared" si="182"/>
        <v>#DIV/0!</v>
      </c>
      <c r="AE364" s="170" t="e">
        <f t="shared" si="182"/>
        <v>#DIV/0!</v>
      </c>
      <c r="AF364" s="170" t="e">
        <f t="shared" si="182"/>
        <v>#DIV/0!</v>
      </c>
      <c r="AG364" s="170">
        <f t="shared" si="182"/>
        <v>0</v>
      </c>
      <c r="AH364" s="170">
        <f t="shared" si="181"/>
        <v>0</v>
      </c>
      <c r="AI364" s="170">
        <f t="shared" si="181"/>
        <v>0</v>
      </c>
      <c r="AJ364" s="170">
        <f t="shared" si="181"/>
        <v>0</v>
      </c>
      <c r="AK364" s="170">
        <f t="shared" si="181"/>
        <v>0</v>
      </c>
      <c r="AL364" s="170">
        <f t="shared" si="181"/>
        <v>0</v>
      </c>
      <c r="AM364" s="170">
        <f t="shared" si="181"/>
        <v>0</v>
      </c>
      <c r="AN364" s="170">
        <f t="shared" si="181"/>
        <v>0</v>
      </c>
      <c r="AO364" s="170">
        <f t="shared" si="181"/>
        <v>0</v>
      </c>
      <c r="AP364" s="170">
        <f t="shared" si="181"/>
        <v>0</v>
      </c>
      <c r="AQ364" s="170">
        <f t="shared" si="181"/>
        <v>0</v>
      </c>
      <c r="AR364" s="170">
        <f t="shared" si="181"/>
        <v>0</v>
      </c>
      <c r="AS364" s="170">
        <f t="shared" si="181"/>
        <v>0</v>
      </c>
      <c r="AT364" s="170">
        <f t="shared" si="181"/>
        <v>0</v>
      </c>
      <c r="AU364" s="170">
        <f t="shared" si="181"/>
        <v>0</v>
      </c>
      <c r="AV364" s="170">
        <f t="shared" si="181"/>
        <v>0</v>
      </c>
      <c r="AW364" s="170">
        <f t="shared" si="181"/>
        <v>0</v>
      </c>
      <c r="AX364" s="170">
        <f t="shared" si="181"/>
        <v>0</v>
      </c>
      <c r="AY364" s="170">
        <f t="shared" si="181"/>
        <v>0</v>
      </c>
      <c r="AZ364" s="170">
        <f t="shared" si="181"/>
        <v>0</v>
      </c>
      <c r="BA364" s="170">
        <f t="shared" si="181"/>
        <v>0</v>
      </c>
      <c r="BB364" s="170">
        <f t="shared" si="181"/>
        <v>0</v>
      </c>
      <c r="BC364" s="170">
        <f t="shared" si="181"/>
        <v>0</v>
      </c>
      <c r="BD364" s="170">
        <f t="shared" si="181"/>
        <v>0</v>
      </c>
      <c r="BE364" s="170">
        <f t="shared" si="181"/>
        <v>0</v>
      </c>
      <c r="BF364" s="170">
        <f t="shared" si="181"/>
        <v>0</v>
      </c>
      <c r="BG364" s="170">
        <f t="shared" si="181"/>
        <v>0</v>
      </c>
      <c r="BH364" s="170">
        <f t="shared" si="181"/>
        <v>0</v>
      </c>
      <c r="BI364" s="170">
        <f t="shared" si="181"/>
        <v>0</v>
      </c>
      <c r="BJ364" s="170">
        <f t="shared" si="181"/>
        <v>0</v>
      </c>
      <c r="BM364" s="169">
        <f t="shared" si="180"/>
        <v>0</v>
      </c>
      <c r="BN364" s="170">
        <f t="shared" si="180"/>
        <v>0</v>
      </c>
      <c r="BO364" s="170">
        <f t="shared" si="180"/>
        <v>0</v>
      </c>
      <c r="BP364" s="170">
        <f t="shared" si="180"/>
        <v>0</v>
      </c>
      <c r="BQ364" s="170">
        <f t="shared" si="180"/>
        <v>0</v>
      </c>
      <c r="BR364" s="170">
        <f t="shared" si="180"/>
        <v>0</v>
      </c>
      <c r="BS364" s="170">
        <f t="shared" si="180"/>
        <v>0</v>
      </c>
      <c r="BT364" s="170">
        <f t="shared" si="180"/>
        <v>0</v>
      </c>
      <c r="BU364" s="170">
        <f t="shared" si="180"/>
        <v>0</v>
      </c>
      <c r="BV364" s="170">
        <f t="shared" si="180"/>
        <v>0</v>
      </c>
      <c r="BW364" s="170">
        <f t="shared" si="180"/>
        <v>0</v>
      </c>
      <c r="BX364" s="170">
        <f t="shared" si="180"/>
        <v>0</v>
      </c>
      <c r="BY364" s="170">
        <f t="shared" si="180"/>
        <v>0</v>
      </c>
      <c r="BZ364" s="170">
        <f t="shared" si="180"/>
        <v>0</v>
      </c>
      <c r="CA364" s="170">
        <f t="shared" si="180"/>
        <v>0</v>
      </c>
      <c r="CB364" s="170">
        <f t="shared" si="177"/>
        <v>0</v>
      </c>
      <c r="CC364" s="170">
        <f t="shared" si="177"/>
        <v>0</v>
      </c>
      <c r="CD364" s="170">
        <f t="shared" si="177"/>
        <v>0</v>
      </c>
      <c r="CE364" s="170">
        <f t="shared" si="177"/>
        <v>0</v>
      </c>
      <c r="CF364" s="170">
        <f t="shared" si="177"/>
        <v>0</v>
      </c>
      <c r="CG364" s="170">
        <f t="shared" si="177"/>
        <v>0</v>
      </c>
      <c r="CH364" s="170" t="e">
        <f t="shared" si="177"/>
        <v>#DIV/0!</v>
      </c>
      <c r="CI364" s="170" t="e">
        <f t="shared" si="177"/>
        <v>#DIV/0!</v>
      </c>
      <c r="CJ364" s="170" t="e">
        <f t="shared" si="177"/>
        <v>#DIV/0!</v>
      </c>
      <c r="CK364" s="170" t="e">
        <f t="shared" si="177"/>
        <v>#DIV/0!</v>
      </c>
      <c r="CL364" s="170" t="e">
        <f t="shared" si="177"/>
        <v>#DIV/0!</v>
      </c>
      <c r="CM364" s="170" t="e">
        <f t="shared" si="177"/>
        <v>#DIV/0!</v>
      </c>
      <c r="CN364" s="170" t="e">
        <f t="shared" si="177"/>
        <v>#DIV/0!</v>
      </c>
      <c r="CO364" s="170" t="e">
        <f t="shared" si="177"/>
        <v>#DIV/0!</v>
      </c>
      <c r="CP364" s="170" t="e">
        <f t="shared" si="177"/>
        <v>#DIV/0!</v>
      </c>
      <c r="CQ364" s="170" t="e">
        <f t="shared" si="177"/>
        <v>#DIV/0!</v>
      </c>
      <c r="CR364" s="170">
        <f t="shared" si="178"/>
        <v>0</v>
      </c>
      <c r="CS364" s="170">
        <f t="shared" si="178"/>
        <v>0</v>
      </c>
      <c r="CT364" s="170">
        <f t="shared" si="178"/>
        <v>0</v>
      </c>
      <c r="CU364" s="170">
        <f t="shared" si="178"/>
        <v>0</v>
      </c>
      <c r="CV364" s="170">
        <f t="shared" si="178"/>
        <v>0</v>
      </c>
      <c r="CW364" s="170">
        <f t="shared" si="178"/>
        <v>0</v>
      </c>
      <c r="CX364" s="170">
        <f t="shared" si="178"/>
        <v>0</v>
      </c>
      <c r="CY364" s="170">
        <f t="shared" si="178"/>
        <v>0</v>
      </c>
      <c r="CZ364" s="170">
        <f t="shared" si="178"/>
        <v>0</v>
      </c>
      <c r="DA364" s="170">
        <f t="shared" si="178"/>
        <v>0</v>
      </c>
      <c r="DB364" s="170">
        <f t="shared" si="178"/>
        <v>0</v>
      </c>
      <c r="DC364" s="170">
        <f t="shared" si="178"/>
        <v>0</v>
      </c>
      <c r="DD364" s="170">
        <f t="shared" si="178"/>
        <v>0</v>
      </c>
      <c r="DE364" s="170">
        <f t="shared" si="178"/>
        <v>0</v>
      </c>
      <c r="DF364" s="170">
        <f t="shared" si="178"/>
        <v>0</v>
      </c>
      <c r="DG364" s="170">
        <f t="shared" si="178"/>
        <v>0</v>
      </c>
      <c r="DH364" s="170">
        <f t="shared" si="179"/>
        <v>0</v>
      </c>
      <c r="DI364" s="170">
        <f t="shared" si="179"/>
        <v>0</v>
      </c>
      <c r="DJ364" s="170">
        <f t="shared" si="179"/>
        <v>0</v>
      </c>
      <c r="DK364" s="170">
        <f t="shared" si="179"/>
        <v>0</v>
      </c>
      <c r="DL364" s="170">
        <f t="shared" si="183"/>
        <v>0</v>
      </c>
      <c r="DM364" s="170">
        <f t="shared" si="183"/>
        <v>0</v>
      </c>
      <c r="DN364" s="170">
        <f t="shared" si="183"/>
        <v>0</v>
      </c>
      <c r="DO364" s="170">
        <f t="shared" si="183"/>
        <v>0</v>
      </c>
      <c r="DP364" s="170">
        <f t="shared" si="183"/>
        <v>0</v>
      </c>
      <c r="DQ364" s="170">
        <f t="shared" si="183"/>
        <v>0</v>
      </c>
      <c r="DR364" s="170">
        <f t="shared" si="183"/>
        <v>0</v>
      </c>
      <c r="DS364" s="170">
        <f t="shared" si="183"/>
        <v>0</v>
      </c>
      <c r="DT364" s="170">
        <f t="shared" si="183"/>
        <v>0</v>
      </c>
      <c r="DU364" s="170"/>
    </row>
    <row r="365" spans="1:125" hidden="1" outlineLevel="1" x14ac:dyDescent="0.25">
      <c r="A365" s="168">
        <f t="shared" si="184"/>
        <v>0</v>
      </c>
      <c r="B365" s="169">
        <f t="shared" si="182"/>
        <v>0</v>
      </c>
      <c r="C365" s="170">
        <f t="shared" si="182"/>
        <v>0</v>
      </c>
      <c r="D365" s="170">
        <f t="shared" si="182"/>
        <v>0</v>
      </c>
      <c r="E365" s="170">
        <f t="shared" si="182"/>
        <v>0</v>
      </c>
      <c r="F365" s="170">
        <f t="shared" si="182"/>
        <v>0</v>
      </c>
      <c r="G365" s="170">
        <f t="shared" si="182"/>
        <v>0</v>
      </c>
      <c r="H365" s="170">
        <f t="shared" si="182"/>
        <v>0</v>
      </c>
      <c r="I365" s="170">
        <f t="shared" si="182"/>
        <v>0</v>
      </c>
      <c r="J365" s="170">
        <f t="shared" si="182"/>
        <v>0</v>
      </c>
      <c r="K365" s="170">
        <f t="shared" si="182"/>
        <v>0</v>
      </c>
      <c r="L365" s="170">
        <f t="shared" si="182"/>
        <v>0</v>
      </c>
      <c r="M365" s="170">
        <f t="shared" si="182"/>
        <v>0</v>
      </c>
      <c r="N365" s="170">
        <f t="shared" si="182"/>
        <v>0</v>
      </c>
      <c r="O365" s="170">
        <f t="shared" si="182"/>
        <v>0</v>
      </c>
      <c r="P365" s="170">
        <f t="shared" si="182"/>
        <v>0</v>
      </c>
      <c r="Q365" s="170">
        <f t="shared" si="182"/>
        <v>0</v>
      </c>
      <c r="R365" s="170">
        <f t="shared" si="182"/>
        <v>0</v>
      </c>
      <c r="S365" s="170">
        <f t="shared" si="182"/>
        <v>0</v>
      </c>
      <c r="T365" s="170">
        <f t="shared" si="182"/>
        <v>0</v>
      </c>
      <c r="U365" s="170">
        <f t="shared" si="182"/>
        <v>0</v>
      </c>
      <c r="V365" s="170">
        <f t="shared" si="182"/>
        <v>0</v>
      </c>
      <c r="W365" s="170" t="e">
        <f t="shared" si="182"/>
        <v>#DIV/0!</v>
      </c>
      <c r="X365" s="170" t="e">
        <f t="shared" si="182"/>
        <v>#DIV/0!</v>
      </c>
      <c r="Y365" s="170" t="e">
        <f t="shared" si="182"/>
        <v>#DIV/0!</v>
      </c>
      <c r="Z365" s="170" t="e">
        <f t="shared" si="182"/>
        <v>#DIV/0!</v>
      </c>
      <c r="AA365" s="170" t="e">
        <f t="shared" si="182"/>
        <v>#DIV/0!</v>
      </c>
      <c r="AB365" s="170" t="e">
        <f t="shared" si="182"/>
        <v>#DIV/0!</v>
      </c>
      <c r="AC365" s="170" t="e">
        <f t="shared" si="182"/>
        <v>#DIV/0!</v>
      </c>
      <c r="AD365" s="170" t="e">
        <f t="shared" si="182"/>
        <v>#DIV/0!</v>
      </c>
      <c r="AE365" s="170" t="e">
        <f t="shared" si="182"/>
        <v>#DIV/0!</v>
      </c>
      <c r="AF365" s="170" t="e">
        <f t="shared" si="182"/>
        <v>#DIV/0!</v>
      </c>
      <c r="AG365" s="170">
        <f t="shared" si="182"/>
        <v>0</v>
      </c>
      <c r="AH365" s="170">
        <f t="shared" si="181"/>
        <v>0</v>
      </c>
      <c r="AI365" s="170">
        <f t="shared" si="181"/>
        <v>0</v>
      </c>
      <c r="AJ365" s="170">
        <f t="shared" si="181"/>
        <v>0</v>
      </c>
      <c r="AK365" s="170">
        <f t="shared" si="181"/>
        <v>0</v>
      </c>
      <c r="AL365" s="170">
        <f t="shared" si="181"/>
        <v>0</v>
      </c>
      <c r="AM365" s="170">
        <f t="shared" si="181"/>
        <v>0</v>
      </c>
      <c r="AN365" s="170">
        <f t="shared" si="181"/>
        <v>0</v>
      </c>
      <c r="AO365" s="170">
        <f t="shared" si="181"/>
        <v>0</v>
      </c>
      <c r="AP365" s="170">
        <f t="shared" si="181"/>
        <v>0</v>
      </c>
      <c r="AQ365" s="170">
        <f t="shared" si="181"/>
        <v>0</v>
      </c>
      <c r="AR365" s="170">
        <f t="shared" si="181"/>
        <v>0</v>
      </c>
      <c r="AS365" s="170">
        <f t="shared" si="181"/>
        <v>0</v>
      </c>
      <c r="AT365" s="170">
        <f t="shared" si="181"/>
        <v>0</v>
      </c>
      <c r="AU365" s="170">
        <f t="shared" si="181"/>
        <v>0</v>
      </c>
      <c r="AV365" s="170">
        <f t="shared" si="181"/>
        <v>0</v>
      </c>
      <c r="AW365" s="170">
        <f t="shared" si="181"/>
        <v>0</v>
      </c>
      <c r="AX365" s="170">
        <f t="shared" si="181"/>
        <v>0</v>
      </c>
      <c r="AY365" s="170">
        <f t="shared" si="181"/>
        <v>0</v>
      </c>
      <c r="AZ365" s="170">
        <f t="shared" si="181"/>
        <v>0</v>
      </c>
      <c r="BA365" s="170">
        <f t="shared" si="181"/>
        <v>0</v>
      </c>
      <c r="BB365" s="170">
        <f t="shared" si="181"/>
        <v>0</v>
      </c>
      <c r="BC365" s="170">
        <f t="shared" si="181"/>
        <v>0</v>
      </c>
      <c r="BD365" s="170">
        <f t="shared" si="181"/>
        <v>0</v>
      </c>
      <c r="BE365" s="170">
        <f t="shared" si="181"/>
        <v>0</v>
      </c>
      <c r="BF365" s="170">
        <f t="shared" si="181"/>
        <v>0</v>
      </c>
      <c r="BG365" s="170">
        <f t="shared" si="181"/>
        <v>0</v>
      </c>
      <c r="BH365" s="170">
        <f t="shared" si="181"/>
        <v>0</v>
      </c>
      <c r="BI365" s="170">
        <f t="shared" si="181"/>
        <v>0</v>
      </c>
      <c r="BJ365" s="170">
        <f t="shared" si="181"/>
        <v>0</v>
      </c>
      <c r="BM365" s="169">
        <f t="shared" si="180"/>
        <v>0</v>
      </c>
      <c r="BN365" s="170">
        <f t="shared" si="180"/>
        <v>0</v>
      </c>
      <c r="BO365" s="170">
        <f t="shared" si="180"/>
        <v>0</v>
      </c>
      <c r="BP365" s="170">
        <f t="shared" si="180"/>
        <v>0</v>
      </c>
      <c r="BQ365" s="170">
        <f t="shared" si="180"/>
        <v>0</v>
      </c>
      <c r="BR365" s="170">
        <f t="shared" si="180"/>
        <v>0</v>
      </c>
      <c r="BS365" s="170">
        <f t="shared" si="180"/>
        <v>0</v>
      </c>
      <c r="BT365" s="170">
        <f t="shared" si="180"/>
        <v>0</v>
      </c>
      <c r="BU365" s="170">
        <f t="shared" si="180"/>
        <v>0</v>
      </c>
      <c r="BV365" s="170">
        <f t="shared" si="180"/>
        <v>0</v>
      </c>
      <c r="BW365" s="170">
        <f t="shared" si="180"/>
        <v>0</v>
      </c>
      <c r="BX365" s="170">
        <f t="shared" si="180"/>
        <v>0</v>
      </c>
      <c r="BY365" s="170">
        <f t="shared" si="180"/>
        <v>0</v>
      </c>
      <c r="BZ365" s="170">
        <f t="shared" si="180"/>
        <v>0</v>
      </c>
      <c r="CA365" s="170">
        <f t="shared" si="180"/>
        <v>0</v>
      </c>
      <c r="CB365" s="170">
        <f t="shared" si="177"/>
        <v>0</v>
      </c>
      <c r="CC365" s="170">
        <f t="shared" si="177"/>
        <v>0</v>
      </c>
      <c r="CD365" s="170">
        <f t="shared" si="177"/>
        <v>0</v>
      </c>
      <c r="CE365" s="170">
        <f t="shared" si="177"/>
        <v>0</v>
      </c>
      <c r="CF365" s="170">
        <f t="shared" si="177"/>
        <v>0</v>
      </c>
      <c r="CG365" s="170">
        <f t="shared" si="177"/>
        <v>0</v>
      </c>
      <c r="CH365" s="170" t="e">
        <f t="shared" si="177"/>
        <v>#DIV/0!</v>
      </c>
      <c r="CI365" s="170" t="e">
        <f t="shared" si="177"/>
        <v>#DIV/0!</v>
      </c>
      <c r="CJ365" s="170" t="e">
        <f t="shared" si="177"/>
        <v>#DIV/0!</v>
      </c>
      <c r="CK365" s="170" t="e">
        <f t="shared" si="177"/>
        <v>#DIV/0!</v>
      </c>
      <c r="CL365" s="170" t="e">
        <f t="shared" si="177"/>
        <v>#DIV/0!</v>
      </c>
      <c r="CM365" s="170" t="e">
        <f t="shared" si="177"/>
        <v>#DIV/0!</v>
      </c>
      <c r="CN365" s="170" t="e">
        <f t="shared" si="177"/>
        <v>#DIV/0!</v>
      </c>
      <c r="CO365" s="170" t="e">
        <f t="shared" si="177"/>
        <v>#DIV/0!</v>
      </c>
      <c r="CP365" s="170" t="e">
        <f t="shared" si="177"/>
        <v>#DIV/0!</v>
      </c>
      <c r="CQ365" s="170" t="e">
        <f t="shared" si="177"/>
        <v>#DIV/0!</v>
      </c>
      <c r="CR365" s="170">
        <f t="shared" si="178"/>
        <v>0</v>
      </c>
      <c r="CS365" s="170">
        <f t="shared" si="178"/>
        <v>0</v>
      </c>
      <c r="CT365" s="170">
        <f t="shared" si="178"/>
        <v>0</v>
      </c>
      <c r="CU365" s="170">
        <f t="shared" si="178"/>
        <v>0</v>
      </c>
      <c r="CV365" s="170">
        <f t="shared" si="178"/>
        <v>0</v>
      </c>
      <c r="CW365" s="170">
        <f t="shared" si="178"/>
        <v>0</v>
      </c>
      <c r="CX365" s="170">
        <f t="shared" si="178"/>
        <v>0</v>
      </c>
      <c r="CY365" s="170">
        <f t="shared" si="178"/>
        <v>0</v>
      </c>
      <c r="CZ365" s="170">
        <f t="shared" si="178"/>
        <v>0</v>
      </c>
      <c r="DA365" s="170">
        <f t="shared" si="178"/>
        <v>0</v>
      </c>
      <c r="DB365" s="170">
        <f t="shared" si="178"/>
        <v>0</v>
      </c>
      <c r="DC365" s="170">
        <f t="shared" si="178"/>
        <v>0</v>
      </c>
      <c r="DD365" s="170">
        <f t="shared" si="178"/>
        <v>0</v>
      </c>
      <c r="DE365" s="170">
        <f t="shared" si="178"/>
        <v>0</v>
      </c>
      <c r="DF365" s="170">
        <f t="shared" si="178"/>
        <v>0</v>
      </c>
      <c r="DG365" s="170">
        <f t="shared" si="178"/>
        <v>0</v>
      </c>
      <c r="DH365" s="170">
        <f t="shared" si="179"/>
        <v>0</v>
      </c>
      <c r="DI365" s="170">
        <f t="shared" si="179"/>
        <v>0</v>
      </c>
      <c r="DJ365" s="170">
        <f t="shared" si="179"/>
        <v>0</v>
      </c>
      <c r="DK365" s="170">
        <f t="shared" si="179"/>
        <v>0</v>
      </c>
      <c r="DL365" s="170">
        <f t="shared" si="183"/>
        <v>0</v>
      </c>
      <c r="DM365" s="170">
        <f t="shared" si="183"/>
        <v>0</v>
      </c>
      <c r="DN365" s="170">
        <f t="shared" si="183"/>
        <v>0</v>
      </c>
      <c r="DO365" s="170">
        <f t="shared" si="183"/>
        <v>0</v>
      </c>
      <c r="DP365" s="170">
        <f t="shared" si="183"/>
        <v>0</v>
      </c>
      <c r="DQ365" s="170">
        <f t="shared" si="183"/>
        <v>0</v>
      </c>
      <c r="DR365" s="170">
        <f t="shared" si="183"/>
        <v>0</v>
      </c>
      <c r="DS365" s="170">
        <f t="shared" si="183"/>
        <v>0</v>
      </c>
      <c r="DT365" s="170">
        <f t="shared" si="183"/>
        <v>0</v>
      </c>
      <c r="DU365" s="170"/>
    </row>
    <row r="366" spans="1:125" hidden="1" outlineLevel="1" x14ac:dyDescent="0.25">
      <c r="A366" s="168">
        <f t="shared" si="184"/>
        <v>0</v>
      </c>
      <c r="B366" s="169">
        <f t="shared" si="182"/>
        <v>0</v>
      </c>
      <c r="C366" s="170">
        <f t="shared" si="182"/>
        <v>0</v>
      </c>
      <c r="D366" s="170">
        <f t="shared" si="182"/>
        <v>0</v>
      </c>
      <c r="E366" s="170">
        <f t="shared" si="182"/>
        <v>0</v>
      </c>
      <c r="F366" s="170">
        <f t="shared" si="182"/>
        <v>0</v>
      </c>
      <c r="G366" s="170">
        <f t="shared" si="182"/>
        <v>0</v>
      </c>
      <c r="H366" s="170">
        <f t="shared" si="182"/>
        <v>0</v>
      </c>
      <c r="I366" s="170">
        <f t="shared" si="182"/>
        <v>0</v>
      </c>
      <c r="J366" s="170">
        <f t="shared" si="182"/>
        <v>0</v>
      </c>
      <c r="K366" s="170">
        <f t="shared" si="182"/>
        <v>0</v>
      </c>
      <c r="L366" s="170">
        <f t="shared" si="182"/>
        <v>0</v>
      </c>
      <c r="M366" s="170">
        <f t="shared" si="182"/>
        <v>0</v>
      </c>
      <c r="N366" s="170">
        <f t="shared" si="182"/>
        <v>0</v>
      </c>
      <c r="O366" s="170">
        <f t="shared" si="182"/>
        <v>0</v>
      </c>
      <c r="P366" s="170">
        <f t="shared" si="182"/>
        <v>0</v>
      </c>
      <c r="Q366" s="170">
        <f t="shared" si="182"/>
        <v>0</v>
      </c>
      <c r="R366" s="170">
        <f t="shared" si="182"/>
        <v>0</v>
      </c>
      <c r="S366" s="170">
        <f t="shared" si="182"/>
        <v>0</v>
      </c>
      <c r="T366" s="170">
        <f t="shared" si="182"/>
        <v>0</v>
      </c>
      <c r="U366" s="170">
        <f t="shared" si="182"/>
        <v>0</v>
      </c>
      <c r="V366" s="170">
        <f t="shared" si="182"/>
        <v>0</v>
      </c>
      <c r="W366" s="170" t="e">
        <f t="shared" si="182"/>
        <v>#DIV/0!</v>
      </c>
      <c r="X366" s="170" t="e">
        <f t="shared" si="182"/>
        <v>#DIV/0!</v>
      </c>
      <c r="Y366" s="170" t="e">
        <f t="shared" si="182"/>
        <v>#DIV/0!</v>
      </c>
      <c r="Z366" s="170" t="e">
        <f t="shared" si="182"/>
        <v>#DIV/0!</v>
      </c>
      <c r="AA366" s="170" t="e">
        <f t="shared" si="182"/>
        <v>#DIV/0!</v>
      </c>
      <c r="AB366" s="170" t="e">
        <f t="shared" si="182"/>
        <v>#DIV/0!</v>
      </c>
      <c r="AC366" s="170" t="e">
        <f t="shared" si="182"/>
        <v>#DIV/0!</v>
      </c>
      <c r="AD366" s="170" t="e">
        <f t="shared" si="182"/>
        <v>#DIV/0!</v>
      </c>
      <c r="AE366" s="170" t="e">
        <f t="shared" si="182"/>
        <v>#DIV/0!</v>
      </c>
      <c r="AF366" s="170" t="e">
        <f t="shared" si="182"/>
        <v>#DIV/0!</v>
      </c>
      <c r="AG366" s="170">
        <f t="shared" si="182"/>
        <v>0</v>
      </c>
      <c r="AH366" s="170">
        <f t="shared" si="181"/>
        <v>0</v>
      </c>
      <c r="AI366" s="170">
        <f t="shared" si="181"/>
        <v>0</v>
      </c>
      <c r="AJ366" s="170">
        <f t="shared" si="181"/>
        <v>0</v>
      </c>
      <c r="AK366" s="170">
        <f t="shared" si="181"/>
        <v>0</v>
      </c>
      <c r="AL366" s="170">
        <f t="shared" si="181"/>
        <v>0</v>
      </c>
      <c r="AM366" s="170">
        <f t="shared" si="181"/>
        <v>0</v>
      </c>
      <c r="AN366" s="170">
        <f t="shared" si="181"/>
        <v>0</v>
      </c>
      <c r="AO366" s="170">
        <f t="shared" si="181"/>
        <v>0</v>
      </c>
      <c r="AP366" s="170">
        <f t="shared" si="181"/>
        <v>0</v>
      </c>
      <c r="AQ366" s="170">
        <f t="shared" si="181"/>
        <v>0</v>
      </c>
      <c r="AR366" s="170">
        <f t="shared" si="181"/>
        <v>0</v>
      </c>
      <c r="AS366" s="170">
        <f t="shared" si="181"/>
        <v>0</v>
      </c>
      <c r="AT366" s="170">
        <f t="shared" si="181"/>
        <v>0</v>
      </c>
      <c r="AU366" s="170">
        <f t="shared" si="181"/>
        <v>0</v>
      </c>
      <c r="AV366" s="170">
        <f t="shared" si="181"/>
        <v>0</v>
      </c>
      <c r="AW366" s="170">
        <f t="shared" si="181"/>
        <v>0</v>
      </c>
      <c r="AX366" s="170">
        <f t="shared" si="181"/>
        <v>0</v>
      </c>
      <c r="AY366" s="170">
        <f t="shared" si="181"/>
        <v>0</v>
      </c>
      <c r="AZ366" s="170">
        <f t="shared" si="181"/>
        <v>0</v>
      </c>
      <c r="BA366" s="170">
        <f t="shared" si="181"/>
        <v>0</v>
      </c>
      <c r="BB366" s="170">
        <f t="shared" si="181"/>
        <v>0</v>
      </c>
      <c r="BC366" s="170">
        <f t="shared" si="181"/>
        <v>0</v>
      </c>
      <c r="BD366" s="170">
        <f t="shared" si="181"/>
        <v>0</v>
      </c>
      <c r="BE366" s="170">
        <f t="shared" si="181"/>
        <v>0</v>
      </c>
      <c r="BF366" s="170">
        <f t="shared" si="181"/>
        <v>0</v>
      </c>
      <c r="BG366" s="170">
        <f t="shared" si="181"/>
        <v>0</v>
      </c>
      <c r="BH366" s="170">
        <f t="shared" si="181"/>
        <v>0</v>
      </c>
      <c r="BI366" s="170">
        <f t="shared" si="181"/>
        <v>0</v>
      </c>
      <c r="BJ366" s="170">
        <f t="shared" si="181"/>
        <v>0</v>
      </c>
      <c r="BM366" s="169">
        <f t="shared" si="180"/>
        <v>0</v>
      </c>
      <c r="BN366" s="170">
        <f t="shared" si="180"/>
        <v>0</v>
      </c>
      <c r="BO366" s="170">
        <f t="shared" si="180"/>
        <v>0</v>
      </c>
      <c r="BP366" s="170">
        <f t="shared" si="180"/>
        <v>0</v>
      </c>
      <c r="BQ366" s="170">
        <f t="shared" si="180"/>
        <v>0</v>
      </c>
      <c r="BR366" s="170">
        <f t="shared" si="180"/>
        <v>0</v>
      </c>
      <c r="BS366" s="170">
        <f t="shared" si="180"/>
        <v>0</v>
      </c>
      <c r="BT366" s="170">
        <f t="shared" si="180"/>
        <v>0</v>
      </c>
      <c r="BU366" s="170">
        <f t="shared" si="180"/>
        <v>0</v>
      </c>
      <c r="BV366" s="170">
        <f t="shared" si="180"/>
        <v>0</v>
      </c>
      <c r="BW366" s="170">
        <f t="shared" si="180"/>
        <v>0</v>
      </c>
      <c r="BX366" s="170">
        <f t="shared" si="180"/>
        <v>0</v>
      </c>
      <c r="BY366" s="170">
        <f t="shared" si="180"/>
        <v>0</v>
      </c>
      <c r="BZ366" s="170">
        <f t="shared" si="180"/>
        <v>0</v>
      </c>
      <c r="CA366" s="170">
        <f t="shared" si="180"/>
        <v>0</v>
      </c>
      <c r="CB366" s="170">
        <f t="shared" si="177"/>
        <v>0</v>
      </c>
      <c r="CC366" s="170">
        <f t="shared" si="177"/>
        <v>0</v>
      </c>
      <c r="CD366" s="170">
        <f t="shared" si="177"/>
        <v>0</v>
      </c>
      <c r="CE366" s="170">
        <f t="shared" si="177"/>
        <v>0</v>
      </c>
      <c r="CF366" s="170">
        <f t="shared" si="177"/>
        <v>0</v>
      </c>
      <c r="CG366" s="170">
        <f t="shared" si="177"/>
        <v>0</v>
      </c>
      <c r="CH366" s="170" t="e">
        <f t="shared" si="177"/>
        <v>#DIV/0!</v>
      </c>
      <c r="CI366" s="170" t="e">
        <f t="shared" si="177"/>
        <v>#DIV/0!</v>
      </c>
      <c r="CJ366" s="170" t="e">
        <f t="shared" si="177"/>
        <v>#DIV/0!</v>
      </c>
      <c r="CK366" s="170" t="e">
        <f t="shared" si="177"/>
        <v>#DIV/0!</v>
      </c>
      <c r="CL366" s="170" t="e">
        <f t="shared" si="177"/>
        <v>#DIV/0!</v>
      </c>
      <c r="CM366" s="170" t="e">
        <f t="shared" si="177"/>
        <v>#DIV/0!</v>
      </c>
      <c r="CN366" s="170" t="e">
        <f t="shared" si="177"/>
        <v>#DIV/0!</v>
      </c>
      <c r="CO366" s="170" t="e">
        <f t="shared" si="177"/>
        <v>#DIV/0!</v>
      </c>
      <c r="CP366" s="170" t="e">
        <f t="shared" si="177"/>
        <v>#DIV/0!</v>
      </c>
      <c r="CQ366" s="170" t="e">
        <f t="shared" si="177"/>
        <v>#DIV/0!</v>
      </c>
      <c r="CR366" s="170">
        <f t="shared" si="178"/>
        <v>0</v>
      </c>
      <c r="CS366" s="170">
        <f t="shared" si="178"/>
        <v>0</v>
      </c>
      <c r="CT366" s="170">
        <f t="shared" si="178"/>
        <v>0</v>
      </c>
      <c r="CU366" s="170">
        <f t="shared" si="178"/>
        <v>0</v>
      </c>
      <c r="CV366" s="170">
        <f t="shared" si="178"/>
        <v>0</v>
      </c>
      <c r="CW366" s="170">
        <f t="shared" si="178"/>
        <v>0</v>
      </c>
      <c r="CX366" s="170">
        <f t="shared" si="178"/>
        <v>0</v>
      </c>
      <c r="CY366" s="170">
        <f t="shared" si="178"/>
        <v>0</v>
      </c>
      <c r="CZ366" s="170">
        <f t="shared" si="178"/>
        <v>0</v>
      </c>
      <c r="DA366" s="170">
        <f t="shared" si="178"/>
        <v>0</v>
      </c>
      <c r="DB366" s="170">
        <f t="shared" si="178"/>
        <v>0</v>
      </c>
      <c r="DC366" s="170">
        <f t="shared" si="178"/>
        <v>0</v>
      </c>
      <c r="DD366" s="170">
        <f t="shared" si="178"/>
        <v>0</v>
      </c>
      <c r="DE366" s="170">
        <f t="shared" si="178"/>
        <v>0</v>
      </c>
      <c r="DF366" s="170">
        <f t="shared" si="178"/>
        <v>0</v>
      </c>
      <c r="DG366" s="170">
        <f t="shared" si="178"/>
        <v>0</v>
      </c>
      <c r="DH366" s="170">
        <f t="shared" si="179"/>
        <v>0</v>
      </c>
      <c r="DI366" s="170">
        <f t="shared" si="179"/>
        <v>0</v>
      </c>
      <c r="DJ366" s="170">
        <f t="shared" si="179"/>
        <v>0</v>
      </c>
      <c r="DK366" s="170">
        <f t="shared" si="179"/>
        <v>0</v>
      </c>
      <c r="DL366" s="170">
        <f t="shared" si="183"/>
        <v>0</v>
      </c>
      <c r="DM366" s="170">
        <f t="shared" si="183"/>
        <v>0</v>
      </c>
      <c r="DN366" s="170">
        <f t="shared" si="183"/>
        <v>0</v>
      </c>
      <c r="DO366" s="170">
        <f t="shared" si="183"/>
        <v>0</v>
      </c>
      <c r="DP366" s="170">
        <f t="shared" si="183"/>
        <v>0</v>
      </c>
      <c r="DQ366" s="170">
        <f t="shared" si="183"/>
        <v>0</v>
      </c>
      <c r="DR366" s="170">
        <f t="shared" si="183"/>
        <v>0</v>
      </c>
      <c r="DS366" s="170">
        <f t="shared" si="183"/>
        <v>0</v>
      </c>
      <c r="DT366" s="170">
        <f t="shared" si="183"/>
        <v>0</v>
      </c>
      <c r="DU366" s="170"/>
    </row>
    <row r="367" spans="1:125" hidden="1" outlineLevel="1" x14ac:dyDescent="0.25">
      <c r="A367" s="168">
        <f t="shared" si="184"/>
        <v>0</v>
      </c>
      <c r="B367" s="169">
        <f t="shared" si="182"/>
        <v>0</v>
      </c>
      <c r="C367" s="170">
        <f t="shared" si="182"/>
        <v>0</v>
      </c>
      <c r="D367" s="170">
        <f t="shared" si="182"/>
        <v>0</v>
      </c>
      <c r="E367" s="170">
        <f t="shared" si="182"/>
        <v>0</v>
      </c>
      <c r="F367" s="170">
        <f t="shared" si="182"/>
        <v>0</v>
      </c>
      <c r="G367" s="170">
        <f t="shared" si="182"/>
        <v>0</v>
      </c>
      <c r="H367" s="170">
        <f t="shared" si="182"/>
        <v>0</v>
      </c>
      <c r="I367" s="170">
        <f t="shared" si="182"/>
        <v>0</v>
      </c>
      <c r="J367" s="170">
        <f t="shared" si="182"/>
        <v>0</v>
      </c>
      <c r="K367" s="170">
        <f t="shared" si="182"/>
        <v>0</v>
      </c>
      <c r="L367" s="170">
        <f t="shared" si="182"/>
        <v>0</v>
      </c>
      <c r="M367" s="170">
        <f t="shared" si="182"/>
        <v>0</v>
      </c>
      <c r="N367" s="170">
        <f t="shared" si="182"/>
        <v>0</v>
      </c>
      <c r="O367" s="170">
        <f t="shared" si="182"/>
        <v>0</v>
      </c>
      <c r="P367" s="170">
        <f t="shared" si="182"/>
        <v>0</v>
      </c>
      <c r="Q367" s="170">
        <f t="shared" si="182"/>
        <v>0</v>
      </c>
      <c r="R367" s="170">
        <f t="shared" si="182"/>
        <v>0</v>
      </c>
      <c r="S367" s="170">
        <f t="shared" si="182"/>
        <v>0</v>
      </c>
      <c r="T367" s="170">
        <f t="shared" si="182"/>
        <v>0</v>
      </c>
      <c r="U367" s="170">
        <f t="shared" si="182"/>
        <v>0</v>
      </c>
      <c r="V367" s="170">
        <f t="shared" si="182"/>
        <v>0</v>
      </c>
      <c r="W367" s="170" t="e">
        <f t="shared" si="182"/>
        <v>#DIV/0!</v>
      </c>
      <c r="X367" s="170" t="e">
        <f t="shared" si="182"/>
        <v>#DIV/0!</v>
      </c>
      <c r="Y367" s="170" t="e">
        <f t="shared" si="182"/>
        <v>#DIV/0!</v>
      </c>
      <c r="Z367" s="170" t="e">
        <f t="shared" si="182"/>
        <v>#DIV/0!</v>
      </c>
      <c r="AA367" s="170" t="e">
        <f t="shared" si="182"/>
        <v>#DIV/0!</v>
      </c>
      <c r="AB367" s="170" t="e">
        <f t="shared" si="182"/>
        <v>#DIV/0!</v>
      </c>
      <c r="AC367" s="170" t="e">
        <f t="shared" si="182"/>
        <v>#DIV/0!</v>
      </c>
      <c r="AD367" s="170" t="e">
        <f t="shared" si="182"/>
        <v>#DIV/0!</v>
      </c>
      <c r="AE367" s="170" t="e">
        <f t="shared" si="182"/>
        <v>#DIV/0!</v>
      </c>
      <c r="AF367" s="170" t="e">
        <f t="shared" si="182"/>
        <v>#DIV/0!</v>
      </c>
      <c r="AG367" s="170">
        <f t="shared" ref="AG367" si="185">IF(AH304*AH305&gt;=0,AVERAGE(AH304:AH305)*$A367,AH304*(AH304/(ABS(AH304)+ABS(AH305))*$A367))</f>
        <v>0</v>
      </c>
      <c r="AH367" s="170">
        <f t="shared" si="181"/>
        <v>0</v>
      </c>
      <c r="AI367" s="170">
        <f t="shared" si="181"/>
        <v>0</v>
      </c>
      <c r="AJ367" s="170">
        <f t="shared" ref="AJ367:BJ367" si="186">IF(AK304*AK305&gt;=0,AVERAGE(AK304:AK305)*$A367,AK304*(AK304/(ABS(AK304)+ABS(AK305))*$A367))</f>
        <v>0</v>
      </c>
      <c r="AK367" s="170">
        <f t="shared" si="186"/>
        <v>0</v>
      </c>
      <c r="AL367" s="170">
        <f t="shared" si="186"/>
        <v>0</v>
      </c>
      <c r="AM367" s="170">
        <f t="shared" si="186"/>
        <v>0</v>
      </c>
      <c r="AN367" s="170">
        <f t="shared" si="186"/>
        <v>0</v>
      </c>
      <c r="AO367" s="170">
        <f t="shared" si="186"/>
        <v>0</v>
      </c>
      <c r="AP367" s="170">
        <f t="shared" si="186"/>
        <v>0</v>
      </c>
      <c r="AQ367" s="170">
        <f t="shared" si="186"/>
        <v>0</v>
      </c>
      <c r="AR367" s="170">
        <f t="shared" si="186"/>
        <v>0</v>
      </c>
      <c r="AS367" s="170">
        <f t="shared" si="186"/>
        <v>0</v>
      </c>
      <c r="AT367" s="170">
        <f t="shared" si="186"/>
        <v>0</v>
      </c>
      <c r="AU367" s="170">
        <f t="shared" si="186"/>
        <v>0</v>
      </c>
      <c r="AV367" s="170">
        <f t="shared" si="186"/>
        <v>0</v>
      </c>
      <c r="AW367" s="170">
        <f t="shared" si="186"/>
        <v>0</v>
      </c>
      <c r="AX367" s="170">
        <f t="shared" si="186"/>
        <v>0</v>
      </c>
      <c r="AY367" s="170">
        <f t="shared" si="186"/>
        <v>0</v>
      </c>
      <c r="AZ367" s="170">
        <f t="shared" si="186"/>
        <v>0</v>
      </c>
      <c r="BA367" s="170">
        <f t="shared" si="186"/>
        <v>0</v>
      </c>
      <c r="BB367" s="170">
        <f t="shared" si="186"/>
        <v>0</v>
      </c>
      <c r="BC367" s="170">
        <f t="shared" si="186"/>
        <v>0</v>
      </c>
      <c r="BD367" s="170">
        <f t="shared" si="186"/>
        <v>0</v>
      </c>
      <c r="BE367" s="170">
        <f t="shared" si="186"/>
        <v>0</v>
      </c>
      <c r="BF367" s="170">
        <f t="shared" si="186"/>
        <v>0</v>
      </c>
      <c r="BG367" s="170">
        <f t="shared" si="186"/>
        <v>0</v>
      </c>
      <c r="BH367" s="170">
        <f t="shared" si="186"/>
        <v>0</v>
      </c>
      <c r="BI367" s="170">
        <f t="shared" si="186"/>
        <v>0</v>
      </c>
      <c r="BJ367" s="170">
        <f t="shared" si="186"/>
        <v>0</v>
      </c>
      <c r="BM367" s="169">
        <f t="shared" si="180"/>
        <v>0</v>
      </c>
      <c r="BN367" s="170">
        <f t="shared" si="180"/>
        <v>0</v>
      </c>
      <c r="BO367" s="170">
        <f t="shared" si="180"/>
        <v>0</v>
      </c>
      <c r="BP367" s="170">
        <f t="shared" si="180"/>
        <v>0</v>
      </c>
      <c r="BQ367" s="170">
        <f t="shared" si="180"/>
        <v>0</v>
      </c>
      <c r="BR367" s="170">
        <f t="shared" si="180"/>
        <v>0</v>
      </c>
      <c r="BS367" s="170">
        <f t="shared" si="180"/>
        <v>0</v>
      </c>
      <c r="BT367" s="170">
        <f t="shared" si="180"/>
        <v>0</v>
      </c>
      <c r="BU367" s="170">
        <f t="shared" si="180"/>
        <v>0</v>
      </c>
      <c r="BV367" s="170">
        <f t="shared" si="180"/>
        <v>0</v>
      </c>
      <c r="BW367" s="170">
        <f t="shared" si="180"/>
        <v>0</v>
      </c>
      <c r="BX367" s="170">
        <f t="shared" si="180"/>
        <v>0</v>
      </c>
      <c r="BY367" s="170">
        <f t="shared" si="180"/>
        <v>0</v>
      </c>
      <c r="BZ367" s="170">
        <f t="shared" si="180"/>
        <v>0</v>
      </c>
      <c r="CA367" s="170">
        <f t="shared" si="180"/>
        <v>0</v>
      </c>
      <c r="CB367" s="170">
        <f t="shared" si="177"/>
        <v>0</v>
      </c>
      <c r="CC367" s="170">
        <f t="shared" si="177"/>
        <v>0</v>
      </c>
      <c r="CD367" s="170">
        <f t="shared" si="177"/>
        <v>0</v>
      </c>
      <c r="CE367" s="170">
        <f t="shared" si="177"/>
        <v>0</v>
      </c>
      <c r="CF367" s="170">
        <f t="shared" si="177"/>
        <v>0</v>
      </c>
      <c r="CG367" s="170">
        <f t="shared" si="177"/>
        <v>0</v>
      </c>
      <c r="CH367" s="170" t="e">
        <f t="shared" si="177"/>
        <v>#DIV/0!</v>
      </c>
      <c r="CI367" s="170" t="e">
        <f t="shared" si="177"/>
        <v>#DIV/0!</v>
      </c>
      <c r="CJ367" s="170" t="e">
        <f t="shared" si="177"/>
        <v>#DIV/0!</v>
      </c>
      <c r="CK367" s="170" t="e">
        <f t="shared" si="177"/>
        <v>#DIV/0!</v>
      </c>
      <c r="CL367" s="170" t="e">
        <f t="shared" si="177"/>
        <v>#DIV/0!</v>
      </c>
      <c r="CM367" s="170" t="e">
        <f t="shared" si="177"/>
        <v>#DIV/0!</v>
      </c>
      <c r="CN367" s="170" t="e">
        <f t="shared" si="177"/>
        <v>#DIV/0!</v>
      </c>
      <c r="CO367" s="170" t="e">
        <f t="shared" si="177"/>
        <v>#DIV/0!</v>
      </c>
      <c r="CP367" s="170" t="e">
        <f t="shared" si="177"/>
        <v>#DIV/0!</v>
      </c>
      <c r="CQ367" s="170" t="e">
        <f t="shared" si="177"/>
        <v>#DIV/0!</v>
      </c>
      <c r="CR367" s="170">
        <f t="shared" si="178"/>
        <v>0</v>
      </c>
      <c r="CS367" s="170">
        <f t="shared" si="178"/>
        <v>0</v>
      </c>
      <c r="CT367" s="170">
        <f t="shared" si="178"/>
        <v>0</v>
      </c>
      <c r="CU367" s="170">
        <f t="shared" si="178"/>
        <v>0</v>
      </c>
      <c r="CV367" s="170">
        <f t="shared" si="178"/>
        <v>0</v>
      </c>
      <c r="CW367" s="170">
        <f t="shared" si="178"/>
        <v>0</v>
      </c>
      <c r="CX367" s="170">
        <f t="shared" si="178"/>
        <v>0</v>
      </c>
      <c r="CY367" s="170">
        <f t="shared" si="178"/>
        <v>0</v>
      </c>
      <c r="CZ367" s="170">
        <f t="shared" si="178"/>
        <v>0</v>
      </c>
      <c r="DA367" s="170">
        <f t="shared" si="178"/>
        <v>0</v>
      </c>
      <c r="DB367" s="170">
        <f t="shared" si="178"/>
        <v>0</v>
      </c>
      <c r="DC367" s="170">
        <f t="shared" si="178"/>
        <v>0</v>
      </c>
      <c r="DD367" s="170">
        <f t="shared" si="178"/>
        <v>0</v>
      </c>
      <c r="DE367" s="170">
        <f t="shared" si="178"/>
        <v>0</v>
      </c>
      <c r="DF367" s="170">
        <f t="shared" si="178"/>
        <v>0</v>
      </c>
      <c r="DG367" s="170">
        <f t="shared" si="178"/>
        <v>0</v>
      </c>
      <c r="DH367" s="170">
        <f t="shared" si="179"/>
        <v>0</v>
      </c>
      <c r="DI367" s="170">
        <f t="shared" si="179"/>
        <v>0</v>
      </c>
      <c r="DJ367" s="170">
        <f t="shared" si="179"/>
        <v>0</v>
      </c>
      <c r="DK367" s="170">
        <f t="shared" si="179"/>
        <v>0</v>
      </c>
      <c r="DL367" s="170">
        <f t="shared" si="183"/>
        <v>0</v>
      </c>
      <c r="DM367" s="170">
        <f t="shared" si="183"/>
        <v>0</v>
      </c>
      <c r="DN367" s="170">
        <f t="shared" si="183"/>
        <v>0</v>
      </c>
      <c r="DO367" s="170">
        <f t="shared" si="183"/>
        <v>0</v>
      </c>
      <c r="DP367" s="170">
        <f t="shared" si="183"/>
        <v>0</v>
      </c>
      <c r="DQ367" s="170">
        <f t="shared" si="183"/>
        <v>0</v>
      </c>
      <c r="DR367" s="170">
        <f t="shared" si="183"/>
        <v>0</v>
      </c>
      <c r="DS367" s="170">
        <f t="shared" si="183"/>
        <v>0</v>
      </c>
      <c r="DT367" s="170">
        <f t="shared" si="183"/>
        <v>0</v>
      </c>
      <c r="DU367" s="170"/>
    </row>
    <row r="368" spans="1:125" hidden="1" outlineLevel="1" x14ac:dyDescent="0.25">
      <c r="A368" s="168">
        <f t="shared" si="184"/>
        <v>0</v>
      </c>
      <c r="B368" s="169">
        <f t="shared" ref="B368:BJ372" si="187">IF(C305*C306&gt;=0,AVERAGE(C305:C306)*$A368,C305*(C305/(ABS(C305)+ABS(C306))*$A368))</f>
        <v>0</v>
      </c>
      <c r="C368" s="170">
        <f t="shared" si="187"/>
        <v>0</v>
      </c>
      <c r="D368" s="170">
        <f t="shared" si="187"/>
        <v>0</v>
      </c>
      <c r="E368" s="170">
        <f t="shared" si="187"/>
        <v>0</v>
      </c>
      <c r="F368" s="170">
        <f t="shared" si="187"/>
        <v>0</v>
      </c>
      <c r="G368" s="170">
        <f t="shared" si="187"/>
        <v>0</v>
      </c>
      <c r="H368" s="170">
        <f t="shared" si="187"/>
        <v>0</v>
      </c>
      <c r="I368" s="170">
        <f t="shared" si="187"/>
        <v>0</v>
      </c>
      <c r="J368" s="170">
        <f t="shared" si="187"/>
        <v>0</v>
      </c>
      <c r="K368" s="170">
        <f t="shared" si="187"/>
        <v>0</v>
      </c>
      <c r="L368" s="170">
        <f t="shared" si="187"/>
        <v>0</v>
      </c>
      <c r="M368" s="170">
        <f t="shared" si="187"/>
        <v>0</v>
      </c>
      <c r="N368" s="170">
        <f t="shared" si="187"/>
        <v>0</v>
      </c>
      <c r="O368" s="170">
        <f t="shared" si="187"/>
        <v>0</v>
      </c>
      <c r="P368" s="170">
        <f t="shared" si="187"/>
        <v>0</v>
      </c>
      <c r="Q368" s="170">
        <f t="shared" si="187"/>
        <v>0</v>
      </c>
      <c r="R368" s="170">
        <f t="shared" si="187"/>
        <v>0</v>
      </c>
      <c r="S368" s="170">
        <f t="shared" si="187"/>
        <v>0</v>
      </c>
      <c r="T368" s="170">
        <f t="shared" si="187"/>
        <v>0</v>
      </c>
      <c r="U368" s="170">
        <f t="shared" si="187"/>
        <v>0</v>
      </c>
      <c r="V368" s="170">
        <f t="shared" si="187"/>
        <v>0</v>
      </c>
      <c r="W368" s="170" t="e">
        <f t="shared" si="187"/>
        <v>#DIV/0!</v>
      </c>
      <c r="X368" s="170" t="e">
        <f t="shared" si="187"/>
        <v>#DIV/0!</v>
      </c>
      <c r="Y368" s="170" t="e">
        <f t="shared" si="187"/>
        <v>#DIV/0!</v>
      </c>
      <c r="Z368" s="170" t="e">
        <f t="shared" si="187"/>
        <v>#DIV/0!</v>
      </c>
      <c r="AA368" s="170" t="e">
        <f t="shared" si="187"/>
        <v>#DIV/0!</v>
      </c>
      <c r="AB368" s="170" t="e">
        <f t="shared" si="187"/>
        <v>#DIV/0!</v>
      </c>
      <c r="AC368" s="170" t="e">
        <f t="shared" si="187"/>
        <v>#DIV/0!</v>
      </c>
      <c r="AD368" s="170" t="e">
        <f t="shared" si="187"/>
        <v>#DIV/0!</v>
      </c>
      <c r="AE368" s="170" t="e">
        <f t="shared" si="187"/>
        <v>#DIV/0!</v>
      </c>
      <c r="AF368" s="170" t="e">
        <f t="shared" si="187"/>
        <v>#DIV/0!</v>
      </c>
      <c r="AG368" s="170">
        <f t="shared" si="187"/>
        <v>0</v>
      </c>
      <c r="AH368" s="170">
        <f t="shared" si="187"/>
        <v>0</v>
      </c>
      <c r="AI368" s="170">
        <f t="shared" si="187"/>
        <v>0</v>
      </c>
      <c r="AJ368" s="170">
        <f t="shared" si="187"/>
        <v>0</v>
      </c>
      <c r="AK368" s="170">
        <f t="shared" si="187"/>
        <v>0</v>
      </c>
      <c r="AL368" s="170">
        <f t="shared" si="187"/>
        <v>0</v>
      </c>
      <c r="AM368" s="170">
        <f t="shared" si="187"/>
        <v>0</v>
      </c>
      <c r="AN368" s="170">
        <f t="shared" si="187"/>
        <v>0</v>
      </c>
      <c r="AO368" s="170">
        <f t="shared" si="187"/>
        <v>0</v>
      </c>
      <c r="AP368" s="170">
        <f t="shared" si="187"/>
        <v>0</v>
      </c>
      <c r="AQ368" s="170">
        <f t="shared" si="187"/>
        <v>0</v>
      </c>
      <c r="AR368" s="170">
        <f t="shared" si="187"/>
        <v>0</v>
      </c>
      <c r="AS368" s="170">
        <f t="shared" si="187"/>
        <v>0</v>
      </c>
      <c r="AT368" s="170">
        <f t="shared" si="187"/>
        <v>0</v>
      </c>
      <c r="AU368" s="170">
        <f t="shared" si="187"/>
        <v>0</v>
      </c>
      <c r="AV368" s="170">
        <f t="shared" si="187"/>
        <v>0</v>
      </c>
      <c r="AW368" s="170">
        <f t="shared" si="187"/>
        <v>0</v>
      </c>
      <c r="AX368" s="170">
        <f t="shared" si="187"/>
        <v>0</v>
      </c>
      <c r="AY368" s="170">
        <f t="shared" si="187"/>
        <v>0</v>
      </c>
      <c r="AZ368" s="170">
        <f t="shared" si="187"/>
        <v>0</v>
      </c>
      <c r="BA368" s="170">
        <f t="shared" si="187"/>
        <v>0</v>
      </c>
      <c r="BB368" s="170">
        <f t="shared" si="187"/>
        <v>0</v>
      </c>
      <c r="BC368" s="170">
        <f t="shared" si="187"/>
        <v>0</v>
      </c>
      <c r="BD368" s="170">
        <f t="shared" si="187"/>
        <v>0</v>
      </c>
      <c r="BE368" s="170">
        <f t="shared" si="187"/>
        <v>0</v>
      </c>
      <c r="BF368" s="170">
        <f t="shared" si="187"/>
        <v>0</v>
      </c>
      <c r="BG368" s="170">
        <f t="shared" si="187"/>
        <v>0</v>
      </c>
      <c r="BH368" s="170">
        <f t="shared" si="187"/>
        <v>0</v>
      </c>
      <c r="BI368" s="170">
        <f t="shared" si="187"/>
        <v>0</v>
      </c>
      <c r="BJ368" s="170">
        <f t="shared" si="187"/>
        <v>0</v>
      </c>
      <c r="BM368" s="169">
        <f t="shared" si="180"/>
        <v>0</v>
      </c>
      <c r="BN368" s="170">
        <f t="shared" si="180"/>
        <v>0</v>
      </c>
      <c r="BO368" s="170">
        <f t="shared" si="180"/>
        <v>0</v>
      </c>
      <c r="BP368" s="170">
        <f t="shared" si="180"/>
        <v>0</v>
      </c>
      <c r="BQ368" s="170">
        <f t="shared" si="180"/>
        <v>0</v>
      </c>
      <c r="BR368" s="170">
        <f t="shared" si="180"/>
        <v>0</v>
      </c>
      <c r="BS368" s="170">
        <f t="shared" si="180"/>
        <v>0</v>
      </c>
      <c r="BT368" s="170">
        <f t="shared" si="180"/>
        <v>0</v>
      </c>
      <c r="BU368" s="170">
        <f t="shared" si="180"/>
        <v>0</v>
      </c>
      <c r="BV368" s="170">
        <f t="shared" si="180"/>
        <v>0</v>
      </c>
      <c r="BW368" s="170">
        <f t="shared" si="180"/>
        <v>0</v>
      </c>
      <c r="BX368" s="170">
        <f t="shared" si="180"/>
        <v>0</v>
      </c>
      <c r="BY368" s="170">
        <f t="shared" si="180"/>
        <v>0</v>
      </c>
      <c r="BZ368" s="170">
        <f t="shared" si="180"/>
        <v>0</v>
      </c>
      <c r="CA368" s="170">
        <f t="shared" si="180"/>
        <v>0</v>
      </c>
      <c r="CB368" s="170">
        <f t="shared" si="177"/>
        <v>0</v>
      </c>
      <c r="CC368" s="170">
        <f t="shared" si="177"/>
        <v>0</v>
      </c>
      <c r="CD368" s="170">
        <f t="shared" si="177"/>
        <v>0</v>
      </c>
      <c r="CE368" s="170">
        <f t="shared" si="177"/>
        <v>0</v>
      </c>
      <c r="CF368" s="170">
        <f t="shared" si="177"/>
        <v>0</v>
      </c>
      <c r="CG368" s="170">
        <f t="shared" si="177"/>
        <v>0</v>
      </c>
      <c r="CH368" s="170" t="e">
        <f t="shared" si="177"/>
        <v>#DIV/0!</v>
      </c>
      <c r="CI368" s="170" t="e">
        <f t="shared" si="177"/>
        <v>#DIV/0!</v>
      </c>
      <c r="CJ368" s="170" t="e">
        <f t="shared" si="177"/>
        <v>#DIV/0!</v>
      </c>
      <c r="CK368" s="170" t="e">
        <f t="shared" si="177"/>
        <v>#DIV/0!</v>
      </c>
      <c r="CL368" s="170" t="e">
        <f t="shared" si="177"/>
        <v>#DIV/0!</v>
      </c>
      <c r="CM368" s="170" t="e">
        <f t="shared" si="177"/>
        <v>#DIV/0!</v>
      </c>
      <c r="CN368" s="170" t="e">
        <f t="shared" si="177"/>
        <v>#DIV/0!</v>
      </c>
      <c r="CO368" s="170" t="e">
        <f t="shared" si="177"/>
        <v>#DIV/0!</v>
      </c>
      <c r="CP368" s="170" t="e">
        <f t="shared" si="177"/>
        <v>#DIV/0!</v>
      </c>
      <c r="CQ368" s="170" t="e">
        <f t="shared" si="177"/>
        <v>#DIV/0!</v>
      </c>
      <c r="CR368" s="170">
        <f t="shared" si="178"/>
        <v>0</v>
      </c>
      <c r="CS368" s="170">
        <f t="shared" si="178"/>
        <v>0</v>
      </c>
      <c r="CT368" s="170">
        <f t="shared" si="178"/>
        <v>0</v>
      </c>
      <c r="CU368" s="170">
        <f t="shared" si="178"/>
        <v>0</v>
      </c>
      <c r="CV368" s="170">
        <f t="shared" si="178"/>
        <v>0</v>
      </c>
      <c r="CW368" s="170">
        <f t="shared" si="178"/>
        <v>0</v>
      </c>
      <c r="CX368" s="170">
        <f t="shared" si="178"/>
        <v>0</v>
      </c>
      <c r="CY368" s="170">
        <f t="shared" si="178"/>
        <v>0</v>
      </c>
      <c r="CZ368" s="170">
        <f t="shared" si="178"/>
        <v>0</v>
      </c>
      <c r="DA368" s="170">
        <f t="shared" si="178"/>
        <v>0</v>
      </c>
      <c r="DB368" s="170">
        <f t="shared" si="178"/>
        <v>0</v>
      </c>
      <c r="DC368" s="170">
        <f t="shared" si="178"/>
        <v>0</v>
      </c>
      <c r="DD368" s="170">
        <f t="shared" si="178"/>
        <v>0</v>
      </c>
      <c r="DE368" s="170">
        <f t="shared" si="178"/>
        <v>0</v>
      </c>
      <c r="DF368" s="170">
        <f t="shared" si="178"/>
        <v>0</v>
      </c>
      <c r="DG368" s="170">
        <f t="shared" si="178"/>
        <v>0</v>
      </c>
      <c r="DH368" s="170">
        <f t="shared" si="179"/>
        <v>0</v>
      </c>
      <c r="DI368" s="170">
        <f t="shared" si="179"/>
        <v>0</v>
      </c>
      <c r="DJ368" s="170">
        <f t="shared" si="179"/>
        <v>0</v>
      </c>
      <c r="DK368" s="170">
        <f t="shared" si="179"/>
        <v>0</v>
      </c>
      <c r="DL368" s="170">
        <f t="shared" si="183"/>
        <v>0</v>
      </c>
      <c r="DM368" s="170">
        <f t="shared" si="183"/>
        <v>0</v>
      </c>
      <c r="DN368" s="170">
        <f t="shared" si="183"/>
        <v>0</v>
      </c>
      <c r="DO368" s="170">
        <f t="shared" si="183"/>
        <v>0</v>
      </c>
      <c r="DP368" s="170">
        <f t="shared" si="183"/>
        <v>0</v>
      </c>
      <c r="DQ368" s="170">
        <f t="shared" si="183"/>
        <v>0</v>
      </c>
      <c r="DR368" s="170">
        <f t="shared" si="183"/>
        <v>0</v>
      </c>
      <c r="DS368" s="170">
        <f t="shared" si="183"/>
        <v>0</v>
      </c>
      <c r="DT368" s="170">
        <f t="shared" si="183"/>
        <v>0</v>
      </c>
      <c r="DU368" s="170"/>
    </row>
    <row r="369" spans="1:125" hidden="1" outlineLevel="1" x14ac:dyDescent="0.25">
      <c r="A369" s="168">
        <f t="shared" si="184"/>
        <v>0</v>
      </c>
      <c r="B369" s="169">
        <f t="shared" si="187"/>
        <v>0</v>
      </c>
      <c r="C369" s="170">
        <f t="shared" si="187"/>
        <v>0</v>
      </c>
      <c r="D369" s="170">
        <f t="shared" si="187"/>
        <v>0</v>
      </c>
      <c r="E369" s="170">
        <f t="shared" si="187"/>
        <v>0</v>
      </c>
      <c r="F369" s="170">
        <f t="shared" si="187"/>
        <v>0</v>
      </c>
      <c r="G369" s="170">
        <f t="shared" si="187"/>
        <v>0</v>
      </c>
      <c r="H369" s="170">
        <f t="shared" si="187"/>
        <v>0</v>
      </c>
      <c r="I369" s="170">
        <f t="shared" si="187"/>
        <v>0</v>
      </c>
      <c r="J369" s="170">
        <f t="shared" si="187"/>
        <v>0</v>
      </c>
      <c r="K369" s="170">
        <f t="shared" si="187"/>
        <v>0</v>
      </c>
      <c r="L369" s="170">
        <f t="shared" si="187"/>
        <v>0</v>
      </c>
      <c r="M369" s="170">
        <f t="shared" si="187"/>
        <v>0</v>
      </c>
      <c r="N369" s="170">
        <f t="shared" si="187"/>
        <v>0</v>
      </c>
      <c r="O369" s="170">
        <f t="shared" si="187"/>
        <v>0</v>
      </c>
      <c r="P369" s="170">
        <f t="shared" si="187"/>
        <v>0</v>
      </c>
      <c r="Q369" s="170">
        <f t="shared" si="187"/>
        <v>0</v>
      </c>
      <c r="R369" s="170">
        <f t="shared" si="187"/>
        <v>0</v>
      </c>
      <c r="S369" s="170">
        <f t="shared" si="187"/>
        <v>0</v>
      </c>
      <c r="T369" s="170">
        <f t="shared" si="187"/>
        <v>0</v>
      </c>
      <c r="U369" s="170">
        <f t="shared" si="187"/>
        <v>0</v>
      </c>
      <c r="V369" s="170">
        <f t="shared" si="187"/>
        <v>0</v>
      </c>
      <c r="W369" s="170" t="e">
        <f t="shared" si="187"/>
        <v>#DIV/0!</v>
      </c>
      <c r="X369" s="170" t="e">
        <f t="shared" si="187"/>
        <v>#DIV/0!</v>
      </c>
      <c r="Y369" s="170" t="e">
        <f t="shared" si="187"/>
        <v>#DIV/0!</v>
      </c>
      <c r="Z369" s="170" t="e">
        <f t="shared" si="187"/>
        <v>#DIV/0!</v>
      </c>
      <c r="AA369" s="170" t="e">
        <f t="shared" si="187"/>
        <v>#DIV/0!</v>
      </c>
      <c r="AB369" s="170" t="e">
        <f t="shared" si="187"/>
        <v>#DIV/0!</v>
      </c>
      <c r="AC369" s="170" t="e">
        <f t="shared" si="187"/>
        <v>#DIV/0!</v>
      </c>
      <c r="AD369" s="170" t="e">
        <f t="shared" si="187"/>
        <v>#DIV/0!</v>
      </c>
      <c r="AE369" s="170" t="e">
        <f t="shared" si="187"/>
        <v>#DIV/0!</v>
      </c>
      <c r="AF369" s="170" t="e">
        <f t="shared" si="187"/>
        <v>#DIV/0!</v>
      </c>
      <c r="AG369" s="170">
        <f t="shared" si="187"/>
        <v>0</v>
      </c>
      <c r="AH369" s="170">
        <f t="shared" si="187"/>
        <v>0</v>
      </c>
      <c r="AI369" s="170">
        <f t="shared" si="187"/>
        <v>0</v>
      </c>
      <c r="AJ369" s="170">
        <f t="shared" si="187"/>
        <v>0</v>
      </c>
      <c r="AK369" s="170">
        <f t="shared" si="187"/>
        <v>0</v>
      </c>
      <c r="AL369" s="170">
        <f t="shared" si="187"/>
        <v>0</v>
      </c>
      <c r="AM369" s="170">
        <f t="shared" si="187"/>
        <v>0</v>
      </c>
      <c r="AN369" s="170">
        <f t="shared" si="187"/>
        <v>0</v>
      </c>
      <c r="AO369" s="170">
        <f t="shared" si="187"/>
        <v>0</v>
      </c>
      <c r="AP369" s="170">
        <f t="shared" si="187"/>
        <v>0</v>
      </c>
      <c r="AQ369" s="170">
        <f t="shared" si="187"/>
        <v>0</v>
      </c>
      <c r="AR369" s="170">
        <f t="shared" si="187"/>
        <v>0</v>
      </c>
      <c r="AS369" s="170">
        <f t="shared" si="187"/>
        <v>0</v>
      </c>
      <c r="AT369" s="170">
        <f t="shared" si="187"/>
        <v>0</v>
      </c>
      <c r="AU369" s="170">
        <f t="shared" si="187"/>
        <v>0</v>
      </c>
      <c r="AV369" s="170">
        <f t="shared" si="187"/>
        <v>0</v>
      </c>
      <c r="AW369" s="170">
        <f t="shared" si="187"/>
        <v>0</v>
      </c>
      <c r="AX369" s="170">
        <f t="shared" si="187"/>
        <v>0</v>
      </c>
      <c r="AY369" s="170">
        <f t="shared" si="187"/>
        <v>0</v>
      </c>
      <c r="AZ369" s="170">
        <f t="shared" si="187"/>
        <v>0</v>
      </c>
      <c r="BA369" s="170">
        <f t="shared" si="187"/>
        <v>0</v>
      </c>
      <c r="BB369" s="170">
        <f t="shared" si="187"/>
        <v>0</v>
      </c>
      <c r="BC369" s="170">
        <f t="shared" si="187"/>
        <v>0</v>
      </c>
      <c r="BD369" s="170">
        <f t="shared" si="187"/>
        <v>0</v>
      </c>
      <c r="BE369" s="170">
        <f t="shared" si="187"/>
        <v>0</v>
      </c>
      <c r="BF369" s="170">
        <f t="shared" si="187"/>
        <v>0</v>
      </c>
      <c r="BG369" s="170">
        <f t="shared" si="187"/>
        <v>0</v>
      </c>
      <c r="BH369" s="170">
        <f t="shared" si="187"/>
        <v>0</v>
      </c>
      <c r="BI369" s="170">
        <f t="shared" si="187"/>
        <v>0</v>
      </c>
      <c r="BJ369" s="170">
        <f t="shared" si="187"/>
        <v>0</v>
      </c>
      <c r="BM369" s="169">
        <f t="shared" si="180"/>
        <v>0</v>
      </c>
      <c r="BN369" s="170">
        <f t="shared" si="180"/>
        <v>0</v>
      </c>
      <c r="BO369" s="170">
        <f t="shared" si="180"/>
        <v>0</v>
      </c>
      <c r="BP369" s="170">
        <f t="shared" si="180"/>
        <v>0</v>
      </c>
      <c r="BQ369" s="170">
        <f t="shared" si="180"/>
        <v>0</v>
      </c>
      <c r="BR369" s="170">
        <f t="shared" si="180"/>
        <v>0</v>
      </c>
      <c r="BS369" s="170">
        <f t="shared" si="180"/>
        <v>0</v>
      </c>
      <c r="BT369" s="170">
        <f t="shared" si="180"/>
        <v>0</v>
      </c>
      <c r="BU369" s="170">
        <f t="shared" si="180"/>
        <v>0</v>
      </c>
      <c r="BV369" s="170">
        <f t="shared" si="180"/>
        <v>0</v>
      </c>
      <c r="BW369" s="170">
        <f t="shared" si="180"/>
        <v>0</v>
      </c>
      <c r="BX369" s="170">
        <f t="shared" si="180"/>
        <v>0</v>
      </c>
      <c r="BY369" s="170">
        <f t="shared" si="180"/>
        <v>0</v>
      </c>
      <c r="BZ369" s="170">
        <f t="shared" si="180"/>
        <v>0</v>
      </c>
      <c r="CA369" s="170">
        <f t="shared" si="180"/>
        <v>0</v>
      </c>
      <c r="CB369" s="170">
        <f t="shared" si="177"/>
        <v>0</v>
      </c>
      <c r="CC369" s="170">
        <f t="shared" si="177"/>
        <v>0</v>
      </c>
      <c r="CD369" s="170">
        <f t="shared" si="177"/>
        <v>0</v>
      </c>
      <c r="CE369" s="170">
        <f t="shared" si="177"/>
        <v>0</v>
      </c>
      <c r="CF369" s="170">
        <f t="shared" si="177"/>
        <v>0</v>
      </c>
      <c r="CG369" s="170">
        <f t="shared" si="177"/>
        <v>0</v>
      </c>
      <c r="CH369" s="170" t="e">
        <f t="shared" si="177"/>
        <v>#DIV/0!</v>
      </c>
      <c r="CI369" s="170" t="e">
        <f t="shared" si="177"/>
        <v>#DIV/0!</v>
      </c>
      <c r="CJ369" s="170" t="e">
        <f t="shared" si="177"/>
        <v>#DIV/0!</v>
      </c>
      <c r="CK369" s="170" t="e">
        <f t="shared" si="177"/>
        <v>#DIV/0!</v>
      </c>
      <c r="CL369" s="170" t="e">
        <f t="shared" si="177"/>
        <v>#DIV/0!</v>
      </c>
      <c r="CM369" s="170" t="e">
        <f t="shared" si="177"/>
        <v>#DIV/0!</v>
      </c>
      <c r="CN369" s="170" t="e">
        <f t="shared" si="177"/>
        <v>#DIV/0!</v>
      </c>
      <c r="CO369" s="170" t="e">
        <f t="shared" si="177"/>
        <v>#DIV/0!</v>
      </c>
      <c r="CP369" s="170" t="e">
        <f t="shared" si="177"/>
        <v>#DIV/0!</v>
      </c>
      <c r="CQ369" s="170" t="e">
        <f t="shared" si="177"/>
        <v>#DIV/0!</v>
      </c>
      <c r="CR369" s="170">
        <f t="shared" si="178"/>
        <v>0</v>
      </c>
      <c r="CS369" s="170">
        <f t="shared" si="178"/>
        <v>0</v>
      </c>
      <c r="CT369" s="170">
        <f t="shared" si="178"/>
        <v>0</v>
      </c>
      <c r="CU369" s="170">
        <f t="shared" si="178"/>
        <v>0</v>
      </c>
      <c r="CV369" s="170">
        <f t="shared" si="178"/>
        <v>0</v>
      </c>
      <c r="CW369" s="170">
        <f t="shared" si="178"/>
        <v>0</v>
      </c>
      <c r="CX369" s="170">
        <f t="shared" si="178"/>
        <v>0</v>
      </c>
      <c r="CY369" s="170">
        <f t="shared" si="178"/>
        <v>0</v>
      </c>
      <c r="CZ369" s="170">
        <f t="shared" si="178"/>
        <v>0</v>
      </c>
      <c r="DA369" s="170">
        <f t="shared" si="178"/>
        <v>0</v>
      </c>
      <c r="DB369" s="170">
        <f t="shared" si="178"/>
        <v>0</v>
      </c>
      <c r="DC369" s="170">
        <f t="shared" si="178"/>
        <v>0</v>
      </c>
      <c r="DD369" s="170">
        <f t="shared" si="178"/>
        <v>0</v>
      </c>
      <c r="DE369" s="170">
        <f t="shared" si="178"/>
        <v>0</v>
      </c>
      <c r="DF369" s="170">
        <f t="shared" si="178"/>
        <v>0</v>
      </c>
      <c r="DG369" s="170">
        <f t="shared" si="178"/>
        <v>0</v>
      </c>
      <c r="DH369" s="170">
        <f t="shared" si="179"/>
        <v>0</v>
      </c>
      <c r="DI369" s="170">
        <f t="shared" si="179"/>
        <v>0</v>
      </c>
      <c r="DJ369" s="170">
        <f t="shared" si="179"/>
        <v>0</v>
      </c>
      <c r="DK369" s="170">
        <f t="shared" si="179"/>
        <v>0</v>
      </c>
      <c r="DL369" s="170">
        <f t="shared" si="183"/>
        <v>0</v>
      </c>
      <c r="DM369" s="170">
        <f t="shared" si="183"/>
        <v>0</v>
      </c>
      <c r="DN369" s="170">
        <f t="shared" si="183"/>
        <v>0</v>
      </c>
      <c r="DO369" s="170">
        <f t="shared" si="183"/>
        <v>0</v>
      </c>
      <c r="DP369" s="170">
        <f t="shared" si="183"/>
        <v>0</v>
      </c>
      <c r="DQ369" s="170">
        <f t="shared" si="183"/>
        <v>0</v>
      </c>
      <c r="DR369" s="170">
        <f t="shared" si="183"/>
        <v>0</v>
      </c>
      <c r="DS369" s="170">
        <f t="shared" si="183"/>
        <v>0</v>
      </c>
      <c r="DT369" s="170">
        <f t="shared" si="183"/>
        <v>0</v>
      </c>
      <c r="DU369" s="170"/>
    </row>
    <row r="370" spans="1:125" hidden="1" outlineLevel="1" x14ac:dyDescent="0.25">
      <c r="A370" s="168">
        <f t="shared" si="184"/>
        <v>0</v>
      </c>
      <c r="B370" s="169">
        <f t="shared" si="187"/>
        <v>0</v>
      </c>
      <c r="C370" s="170">
        <f t="shared" si="187"/>
        <v>0</v>
      </c>
      <c r="D370" s="170">
        <f t="shared" si="187"/>
        <v>0</v>
      </c>
      <c r="E370" s="170">
        <f t="shared" si="187"/>
        <v>0</v>
      </c>
      <c r="F370" s="170">
        <f t="shared" si="187"/>
        <v>0</v>
      </c>
      <c r="G370" s="170">
        <f t="shared" si="187"/>
        <v>0</v>
      </c>
      <c r="H370" s="170">
        <f t="shared" si="187"/>
        <v>0</v>
      </c>
      <c r="I370" s="170">
        <f t="shared" si="187"/>
        <v>0</v>
      </c>
      <c r="J370" s="170">
        <f t="shared" si="187"/>
        <v>0</v>
      </c>
      <c r="K370" s="170">
        <f t="shared" si="187"/>
        <v>0</v>
      </c>
      <c r="L370" s="170">
        <f t="shared" si="187"/>
        <v>0</v>
      </c>
      <c r="M370" s="170">
        <f t="shared" si="187"/>
        <v>0</v>
      </c>
      <c r="N370" s="170">
        <f t="shared" si="187"/>
        <v>0</v>
      </c>
      <c r="O370" s="170">
        <f t="shared" si="187"/>
        <v>0</v>
      </c>
      <c r="P370" s="170">
        <f t="shared" si="187"/>
        <v>0</v>
      </c>
      <c r="Q370" s="170">
        <f t="shared" si="187"/>
        <v>0</v>
      </c>
      <c r="R370" s="170">
        <f t="shared" si="187"/>
        <v>0</v>
      </c>
      <c r="S370" s="170">
        <f t="shared" si="187"/>
        <v>0</v>
      </c>
      <c r="T370" s="170">
        <f t="shared" si="187"/>
        <v>0</v>
      </c>
      <c r="U370" s="170">
        <f t="shared" si="187"/>
        <v>0</v>
      </c>
      <c r="V370" s="170">
        <f t="shared" si="187"/>
        <v>0</v>
      </c>
      <c r="W370" s="170" t="e">
        <f t="shared" si="187"/>
        <v>#DIV/0!</v>
      </c>
      <c r="X370" s="170" t="e">
        <f t="shared" si="187"/>
        <v>#DIV/0!</v>
      </c>
      <c r="Y370" s="170" t="e">
        <f t="shared" si="187"/>
        <v>#DIV/0!</v>
      </c>
      <c r="Z370" s="170" t="e">
        <f t="shared" si="187"/>
        <v>#DIV/0!</v>
      </c>
      <c r="AA370" s="170" t="e">
        <f t="shared" si="187"/>
        <v>#DIV/0!</v>
      </c>
      <c r="AB370" s="170" t="e">
        <f t="shared" si="187"/>
        <v>#DIV/0!</v>
      </c>
      <c r="AC370" s="170" t="e">
        <f t="shared" si="187"/>
        <v>#DIV/0!</v>
      </c>
      <c r="AD370" s="170" t="e">
        <f t="shared" si="187"/>
        <v>#DIV/0!</v>
      </c>
      <c r="AE370" s="170" t="e">
        <f t="shared" si="187"/>
        <v>#DIV/0!</v>
      </c>
      <c r="AF370" s="170" t="e">
        <f t="shared" si="187"/>
        <v>#DIV/0!</v>
      </c>
      <c r="AG370" s="170">
        <f t="shared" si="187"/>
        <v>0</v>
      </c>
      <c r="AH370" s="170">
        <f t="shared" si="187"/>
        <v>0</v>
      </c>
      <c r="AI370" s="170">
        <f t="shared" si="187"/>
        <v>0</v>
      </c>
      <c r="AJ370" s="170">
        <f t="shared" si="187"/>
        <v>0</v>
      </c>
      <c r="AK370" s="170">
        <f t="shared" si="187"/>
        <v>0</v>
      </c>
      <c r="AL370" s="170">
        <f t="shared" si="187"/>
        <v>0</v>
      </c>
      <c r="AM370" s="170">
        <f t="shared" si="187"/>
        <v>0</v>
      </c>
      <c r="AN370" s="170">
        <f t="shared" si="187"/>
        <v>0</v>
      </c>
      <c r="AO370" s="170">
        <f t="shared" si="187"/>
        <v>0</v>
      </c>
      <c r="AP370" s="170">
        <f t="shared" si="187"/>
        <v>0</v>
      </c>
      <c r="AQ370" s="170">
        <f t="shared" si="187"/>
        <v>0</v>
      </c>
      <c r="AR370" s="170">
        <f t="shared" si="187"/>
        <v>0</v>
      </c>
      <c r="AS370" s="170">
        <f t="shared" si="187"/>
        <v>0</v>
      </c>
      <c r="AT370" s="170">
        <f t="shared" si="187"/>
        <v>0</v>
      </c>
      <c r="AU370" s="170">
        <f t="shared" si="187"/>
        <v>0</v>
      </c>
      <c r="AV370" s="170">
        <f t="shared" si="187"/>
        <v>0</v>
      </c>
      <c r="AW370" s="170">
        <f t="shared" si="187"/>
        <v>0</v>
      </c>
      <c r="AX370" s="170">
        <f t="shared" si="187"/>
        <v>0</v>
      </c>
      <c r="AY370" s="170">
        <f t="shared" si="187"/>
        <v>0</v>
      </c>
      <c r="AZ370" s="170">
        <f t="shared" si="187"/>
        <v>0</v>
      </c>
      <c r="BA370" s="170">
        <f t="shared" si="187"/>
        <v>0</v>
      </c>
      <c r="BB370" s="170">
        <f t="shared" si="187"/>
        <v>0</v>
      </c>
      <c r="BC370" s="170">
        <f t="shared" si="187"/>
        <v>0</v>
      </c>
      <c r="BD370" s="170">
        <f t="shared" si="187"/>
        <v>0</v>
      </c>
      <c r="BE370" s="170">
        <f t="shared" si="187"/>
        <v>0</v>
      </c>
      <c r="BF370" s="170">
        <f t="shared" si="187"/>
        <v>0</v>
      </c>
      <c r="BG370" s="170">
        <f t="shared" si="187"/>
        <v>0</v>
      </c>
      <c r="BH370" s="170">
        <f t="shared" si="187"/>
        <v>0</v>
      </c>
      <c r="BI370" s="170">
        <f t="shared" si="187"/>
        <v>0</v>
      </c>
      <c r="BJ370" s="170">
        <f t="shared" si="187"/>
        <v>0</v>
      </c>
      <c r="BM370" s="169">
        <f t="shared" si="180"/>
        <v>0</v>
      </c>
      <c r="BN370" s="170">
        <f t="shared" si="180"/>
        <v>0</v>
      </c>
      <c r="BO370" s="170">
        <f t="shared" si="180"/>
        <v>0</v>
      </c>
      <c r="BP370" s="170">
        <f t="shared" si="180"/>
        <v>0</v>
      </c>
      <c r="BQ370" s="170">
        <f t="shared" si="180"/>
        <v>0</v>
      </c>
      <c r="BR370" s="170">
        <f t="shared" si="180"/>
        <v>0</v>
      </c>
      <c r="BS370" s="170">
        <f t="shared" si="180"/>
        <v>0</v>
      </c>
      <c r="BT370" s="170">
        <f t="shared" si="180"/>
        <v>0</v>
      </c>
      <c r="BU370" s="170">
        <f t="shared" si="180"/>
        <v>0</v>
      </c>
      <c r="BV370" s="170">
        <f t="shared" si="180"/>
        <v>0</v>
      </c>
      <c r="BW370" s="170">
        <f t="shared" si="180"/>
        <v>0</v>
      </c>
      <c r="BX370" s="170">
        <f t="shared" si="180"/>
        <v>0</v>
      </c>
      <c r="BY370" s="170">
        <f t="shared" si="180"/>
        <v>0</v>
      </c>
      <c r="BZ370" s="170">
        <f t="shared" si="180"/>
        <v>0</v>
      </c>
      <c r="CA370" s="170">
        <f t="shared" si="180"/>
        <v>0</v>
      </c>
      <c r="CB370" s="170">
        <f t="shared" si="177"/>
        <v>0</v>
      </c>
      <c r="CC370" s="170">
        <f t="shared" si="177"/>
        <v>0</v>
      </c>
      <c r="CD370" s="170">
        <f t="shared" si="177"/>
        <v>0</v>
      </c>
      <c r="CE370" s="170">
        <f t="shared" si="177"/>
        <v>0</v>
      </c>
      <c r="CF370" s="170">
        <f t="shared" si="177"/>
        <v>0</v>
      </c>
      <c r="CG370" s="170">
        <f t="shared" si="177"/>
        <v>0</v>
      </c>
      <c r="CH370" s="170" t="e">
        <f t="shared" si="177"/>
        <v>#DIV/0!</v>
      </c>
      <c r="CI370" s="170" t="e">
        <f t="shared" si="177"/>
        <v>#DIV/0!</v>
      </c>
      <c r="CJ370" s="170" t="e">
        <f t="shared" si="177"/>
        <v>#DIV/0!</v>
      </c>
      <c r="CK370" s="170" t="e">
        <f t="shared" si="177"/>
        <v>#DIV/0!</v>
      </c>
      <c r="CL370" s="170" t="e">
        <f t="shared" si="177"/>
        <v>#DIV/0!</v>
      </c>
      <c r="CM370" s="170" t="e">
        <f t="shared" si="177"/>
        <v>#DIV/0!</v>
      </c>
      <c r="CN370" s="170" t="e">
        <f t="shared" si="177"/>
        <v>#DIV/0!</v>
      </c>
      <c r="CO370" s="170" t="e">
        <f t="shared" si="177"/>
        <v>#DIV/0!</v>
      </c>
      <c r="CP370" s="170" t="e">
        <f t="shared" si="177"/>
        <v>#DIV/0!</v>
      </c>
      <c r="CQ370" s="170" t="e">
        <f t="shared" si="177"/>
        <v>#DIV/0!</v>
      </c>
      <c r="CR370" s="170">
        <f t="shared" si="178"/>
        <v>0</v>
      </c>
      <c r="CS370" s="170">
        <f t="shared" si="178"/>
        <v>0</v>
      </c>
      <c r="CT370" s="170">
        <f t="shared" si="178"/>
        <v>0</v>
      </c>
      <c r="CU370" s="170">
        <f t="shared" si="178"/>
        <v>0</v>
      </c>
      <c r="CV370" s="170">
        <f t="shared" si="178"/>
        <v>0</v>
      </c>
      <c r="CW370" s="170">
        <f t="shared" si="178"/>
        <v>0</v>
      </c>
      <c r="CX370" s="170">
        <f t="shared" si="178"/>
        <v>0</v>
      </c>
      <c r="CY370" s="170">
        <f t="shared" si="178"/>
        <v>0</v>
      </c>
      <c r="CZ370" s="170">
        <f t="shared" si="178"/>
        <v>0</v>
      </c>
      <c r="DA370" s="170">
        <f t="shared" si="178"/>
        <v>0</v>
      </c>
      <c r="DB370" s="170">
        <f t="shared" si="178"/>
        <v>0</v>
      </c>
      <c r="DC370" s="170">
        <f t="shared" si="178"/>
        <v>0</v>
      </c>
      <c r="DD370" s="170">
        <f t="shared" si="178"/>
        <v>0</v>
      </c>
      <c r="DE370" s="170">
        <f t="shared" si="178"/>
        <v>0</v>
      </c>
      <c r="DF370" s="170">
        <f t="shared" si="178"/>
        <v>0</v>
      </c>
      <c r="DG370" s="170">
        <f t="shared" si="178"/>
        <v>0</v>
      </c>
      <c r="DH370" s="170">
        <f t="shared" si="179"/>
        <v>0</v>
      </c>
      <c r="DI370" s="170">
        <f t="shared" si="179"/>
        <v>0</v>
      </c>
      <c r="DJ370" s="170">
        <f t="shared" si="179"/>
        <v>0</v>
      </c>
      <c r="DK370" s="170">
        <f t="shared" si="179"/>
        <v>0</v>
      </c>
      <c r="DL370" s="170">
        <f t="shared" si="183"/>
        <v>0</v>
      </c>
      <c r="DM370" s="170">
        <f t="shared" si="183"/>
        <v>0</v>
      </c>
      <c r="DN370" s="170">
        <f t="shared" si="183"/>
        <v>0</v>
      </c>
      <c r="DO370" s="170">
        <f t="shared" si="183"/>
        <v>0</v>
      </c>
      <c r="DP370" s="170">
        <f t="shared" si="183"/>
        <v>0</v>
      </c>
      <c r="DQ370" s="170">
        <f t="shared" si="183"/>
        <v>0</v>
      </c>
      <c r="DR370" s="170">
        <f t="shared" si="183"/>
        <v>0</v>
      </c>
      <c r="DS370" s="170">
        <f t="shared" si="183"/>
        <v>0</v>
      </c>
      <c r="DT370" s="170">
        <f t="shared" si="183"/>
        <v>0</v>
      </c>
      <c r="DU370" s="170"/>
    </row>
    <row r="371" spans="1:125" hidden="1" outlineLevel="1" x14ac:dyDescent="0.25">
      <c r="A371" s="168">
        <f t="shared" si="184"/>
        <v>0</v>
      </c>
      <c r="B371" s="169">
        <f t="shared" si="187"/>
        <v>0</v>
      </c>
      <c r="C371" s="170">
        <f t="shared" si="187"/>
        <v>0</v>
      </c>
      <c r="D371" s="170">
        <f t="shared" si="187"/>
        <v>0</v>
      </c>
      <c r="E371" s="170">
        <f t="shared" si="187"/>
        <v>0</v>
      </c>
      <c r="F371" s="170">
        <f t="shared" si="187"/>
        <v>0</v>
      </c>
      <c r="G371" s="170">
        <f t="shared" si="187"/>
        <v>0</v>
      </c>
      <c r="H371" s="170">
        <f t="shared" si="187"/>
        <v>0</v>
      </c>
      <c r="I371" s="170">
        <f t="shared" si="187"/>
        <v>0</v>
      </c>
      <c r="J371" s="170">
        <f t="shared" si="187"/>
        <v>0</v>
      </c>
      <c r="K371" s="170">
        <f t="shared" si="187"/>
        <v>0</v>
      </c>
      <c r="L371" s="170">
        <f t="shared" si="187"/>
        <v>0</v>
      </c>
      <c r="M371" s="170">
        <f t="shared" si="187"/>
        <v>0</v>
      </c>
      <c r="N371" s="170">
        <f t="shared" si="187"/>
        <v>0</v>
      </c>
      <c r="O371" s="170">
        <f t="shared" si="187"/>
        <v>0</v>
      </c>
      <c r="P371" s="170">
        <f t="shared" si="187"/>
        <v>0</v>
      </c>
      <c r="Q371" s="170">
        <f t="shared" si="187"/>
        <v>0</v>
      </c>
      <c r="R371" s="170">
        <f t="shared" si="187"/>
        <v>0</v>
      </c>
      <c r="S371" s="170">
        <f t="shared" si="187"/>
        <v>0</v>
      </c>
      <c r="T371" s="170">
        <f t="shared" si="187"/>
        <v>0</v>
      </c>
      <c r="U371" s="170">
        <f t="shared" si="187"/>
        <v>0</v>
      </c>
      <c r="V371" s="170">
        <f t="shared" si="187"/>
        <v>0</v>
      </c>
      <c r="W371" s="170" t="e">
        <f t="shared" si="187"/>
        <v>#DIV/0!</v>
      </c>
      <c r="X371" s="170" t="e">
        <f t="shared" si="187"/>
        <v>#DIV/0!</v>
      </c>
      <c r="Y371" s="170" t="e">
        <f t="shared" si="187"/>
        <v>#DIV/0!</v>
      </c>
      <c r="Z371" s="170" t="e">
        <f t="shared" si="187"/>
        <v>#DIV/0!</v>
      </c>
      <c r="AA371" s="170" t="e">
        <f t="shared" si="187"/>
        <v>#DIV/0!</v>
      </c>
      <c r="AB371" s="170" t="e">
        <f t="shared" si="187"/>
        <v>#DIV/0!</v>
      </c>
      <c r="AC371" s="170" t="e">
        <f t="shared" si="187"/>
        <v>#DIV/0!</v>
      </c>
      <c r="AD371" s="170" t="e">
        <f t="shared" si="187"/>
        <v>#DIV/0!</v>
      </c>
      <c r="AE371" s="170" t="e">
        <f t="shared" si="187"/>
        <v>#DIV/0!</v>
      </c>
      <c r="AF371" s="170" t="e">
        <f t="shared" si="187"/>
        <v>#DIV/0!</v>
      </c>
      <c r="AG371" s="170">
        <f t="shared" si="187"/>
        <v>0</v>
      </c>
      <c r="AH371" s="170">
        <f t="shared" si="187"/>
        <v>0</v>
      </c>
      <c r="AI371" s="170">
        <f t="shared" si="187"/>
        <v>0</v>
      </c>
      <c r="AJ371" s="170">
        <f t="shared" si="187"/>
        <v>0</v>
      </c>
      <c r="AK371" s="170">
        <f t="shared" si="187"/>
        <v>0</v>
      </c>
      <c r="AL371" s="170">
        <f t="shared" si="187"/>
        <v>0</v>
      </c>
      <c r="AM371" s="170">
        <f t="shared" si="187"/>
        <v>0</v>
      </c>
      <c r="AN371" s="170">
        <f t="shared" si="187"/>
        <v>0</v>
      </c>
      <c r="AO371" s="170">
        <f t="shared" si="187"/>
        <v>0</v>
      </c>
      <c r="AP371" s="170">
        <f t="shared" si="187"/>
        <v>0</v>
      </c>
      <c r="AQ371" s="170">
        <f t="shared" si="187"/>
        <v>0</v>
      </c>
      <c r="AR371" s="170">
        <f t="shared" si="187"/>
        <v>0</v>
      </c>
      <c r="AS371" s="170">
        <f t="shared" si="187"/>
        <v>0</v>
      </c>
      <c r="AT371" s="170">
        <f t="shared" si="187"/>
        <v>0</v>
      </c>
      <c r="AU371" s="170">
        <f t="shared" si="187"/>
        <v>0</v>
      </c>
      <c r="AV371" s="170">
        <f t="shared" si="187"/>
        <v>0</v>
      </c>
      <c r="AW371" s="170">
        <f t="shared" si="187"/>
        <v>0</v>
      </c>
      <c r="AX371" s="170">
        <f t="shared" si="187"/>
        <v>0</v>
      </c>
      <c r="AY371" s="170">
        <f t="shared" si="187"/>
        <v>0</v>
      </c>
      <c r="AZ371" s="170">
        <f t="shared" si="187"/>
        <v>0</v>
      </c>
      <c r="BA371" s="170">
        <f t="shared" si="187"/>
        <v>0</v>
      </c>
      <c r="BB371" s="170">
        <f t="shared" si="187"/>
        <v>0</v>
      </c>
      <c r="BC371" s="170">
        <f t="shared" si="187"/>
        <v>0</v>
      </c>
      <c r="BD371" s="170">
        <f t="shared" si="187"/>
        <v>0</v>
      </c>
      <c r="BE371" s="170">
        <f t="shared" si="187"/>
        <v>0</v>
      </c>
      <c r="BF371" s="170">
        <f t="shared" si="187"/>
        <v>0</v>
      </c>
      <c r="BG371" s="170">
        <f t="shared" si="187"/>
        <v>0</v>
      </c>
      <c r="BH371" s="170">
        <f t="shared" si="187"/>
        <v>0</v>
      </c>
      <c r="BI371" s="170">
        <f t="shared" si="187"/>
        <v>0</v>
      </c>
      <c r="BJ371" s="170">
        <f t="shared" si="187"/>
        <v>0</v>
      </c>
      <c r="BM371" s="169">
        <f t="shared" si="180"/>
        <v>0</v>
      </c>
      <c r="BN371" s="170">
        <f t="shared" si="180"/>
        <v>0</v>
      </c>
      <c r="BO371" s="170">
        <f t="shared" si="180"/>
        <v>0</v>
      </c>
      <c r="BP371" s="170">
        <f t="shared" si="180"/>
        <v>0</v>
      </c>
      <c r="BQ371" s="170">
        <f t="shared" si="180"/>
        <v>0</v>
      </c>
      <c r="BR371" s="170">
        <f t="shared" si="180"/>
        <v>0</v>
      </c>
      <c r="BS371" s="170">
        <f t="shared" si="180"/>
        <v>0</v>
      </c>
      <c r="BT371" s="170">
        <f t="shared" si="180"/>
        <v>0</v>
      </c>
      <c r="BU371" s="170">
        <f t="shared" si="180"/>
        <v>0</v>
      </c>
      <c r="BV371" s="170">
        <f t="shared" si="180"/>
        <v>0</v>
      </c>
      <c r="BW371" s="170">
        <f t="shared" si="180"/>
        <v>0</v>
      </c>
      <c r="BX371" s="170">
        <f t="shared" si="180"/>
        <v>0</v>
      </c>
      <c r="BY371" s="170">
        <f t="shared" si="180"/>
        <v>0</v>
      </c>
      <c r="BZ371" s="170">
        <f t="shared" si="180"/>
        <v>0</v>
      </c>
      <c r="CA371" s="170">
        <f t="shared" si="180"/>
        <v>0</v>
      </c>
      <c r="CB371" s="170">
        <f t="shared" si="177"/>
        <v>0</v>
      </c>
      <c r="CC371" s="170">
        <f t="shared" si="177"/>
        <v>0</v>
      </c>
      <c r="CD371" s="170">
        <f t="shared" si="177"/>
        <v>0</v>
      </c>
      <c r="CE371" s="170">
        <f t="shared" si="177"/>
        <v>0</v>
      </c>
      <c r="CF371" s="170">
        <f t="shared" si="177"/>
        <v>0</v>
      </c>
      <c r="CG371" s="170">
        <f t="shared" si="177"/>
        <v>0</v>
      </c>
      <c r="CH371" s="170" t="e">
        <f t="shared" si="177"/>
        <v>#DIV/0!</v>
      </c>
      <c r="CI371" s="170" t="e">
        <f t="shared" si="177"/>
        <v>#DIV/0!</v>
      </c>
      <c r="CJ371" s="170" t="e">
        <f t="shared" si="177"/>
        <v>#DIV/0!</v>
      </c>
      <c r="CK371" s="170" t="e">
        <f t="shared" si="177"/>
        <v>#DIV/0!</v>
      </c>
      <c r="CL371" s="170" t="e">
        <f t="shared" si="177"/>
        <v>#DIV/0!</v>
      </c>
      <c r="CM371" s="170" t="e">
        <f t="shared" si="177"/>
        <v>#DIV/0!</v>
      </c>
      <c r="CN371" s="170" t="e">
        <f t="shared" si="177"/>
        <v>#DIV/0!</v>
      </c>
      <c r="CO371" s="170" t="e">
        <f t="shared" si="177"/>
        <v>#DIV/0!</v>
      </c>
      <c r="CP371" s="170" t="e">
        <f t="shared" si="177"/>
        <v>#DIV/0!</v>
      </c>
      <c r="CQ371" s="170" t="e">
        <f t="shared" si="177"/>
        <v>#DIV/0!</v>
      </c>
      <c r="CR371" s="170">
        <f t="shared" si="178"/>
        <v>0</v>
      </c>
      <c r="CS371" s="170">
        <f t="shared" si="178"/>
        <v>0</v>
      </c>
      <c r="CT371" s="170">
        <f t="shared" si="178"/>
        <v>0</v>
      </c>
      <c r="CU371" s="170">
        <f t="shared" si="178"/>
        <v>0</v>
      </c>
      <c r="CV371" s="170">
        <f t="shared" si="178"/>
        <v>0</v>
      </c>
      <c r="CW371" s="170">
        <f t="shared" si="178"/>
        <v>0</v>
      </c>
      <c r="CX371" s="170">
        <f t="shared" si="178"/>
        <v>0</v>
      </c>
      <c r="CY371" s="170">
        <f t="shared" si="178"/>
        <v>0</v>
      </c>
      <c r="CZ371" s="170">
        <f t="shared" si="178"/>
        <v>0</v>
      </c>
      <c r="DA371" s="170">
        <f t="shared" si="178"/>
        <v>0</v>
      </c>
      <c r="DB371" s="170">
        <f t="shared" si="178"/>
        <v>0</v>
      </c>
      <c r="DC371" s="170">
        <f t="shared" si="178"/>
        <v>0</v>
      </c>
      <c r="DD371" s="170">
        <f t="shared" si="178"/>
        <v>0</v>
      </c>
      <c r="DE371" s="170">
        <f t="shared" si="178"/>
        <v>0</v>
      </c>
      <c r="DF371" s="170">
        <f t="shared" si="178"/>
        <v>0</v>
      </c>
      <c r="DG371" s="170">
        <f t="shared" si="178"/>
        <v>0</v>
      </c>
      <c r="DH371" s="170">
        <f t="shared" si="179"/>
        <v>0</v>
      </c>
      <c r="DI371" s="170">
        <f t="shared" si="179"/>
        <v>0</v>
      </c>
      <c r="DJ371" s="170">
        <f t="shared" si="179"/>
        <v>0</v>
      </c>
      <c r="DK371" s="170">
        <f t="shared" si="179"/>
        <v>0</v>
      </c>
      <c r="DL371" s="170">
        <f t="shared" si="183"/>
        <v>0</v>
      </c>
      <c r="DM371" s="170">
        <f t="shared" si="183"/>
        <v>0</v>
      </c>
      <c r="DN371" s="170">
        <f t="shared" si="183"/>
        <v>0</v>
      </c>
      <c r="DO371" s="170">
        <f t="shared" si="183"/>
        <v>0</v>
      </c>
      <c r="DP371" s="170">
        <f t="shared" si="183"/>
        <v>0</v>
      </c>
      <c r="DQ371" s="170">
        <f t="shared" si="183"/>
        <v>0</v>
      </c>
      <c r="DR371" s="170">
        <f t="shared" si="183"/>
        <v>0</v>
      </c>
      <c r="DS371" s="170">
        <f t="shared" si="183"/>
        <v>0</v>
      </c>
      <c r="DT371" s="170">
        <f t="shared" si="183"/>
        <v>0</v>
      </c>
      <c r="DU371" s="170"/>
    </row>
    <row r="372" spans="1:125" s="171" customFormat="1" hidden="1" outlineLevel="1" x14ac:dyDescent="0.25">
      <c r="A372" s="166">
        <f>H$3/10</f>
        <v>0</v>
      </c>
      <c r="B372" s="167">
        <f t="shared" si="187"/>
        <v>0</v>
      </c>
      <c r="C372" s="167">
        <f t="shared" si="187"/>
        <v>0</v>
      </c>
      <c r="D372" s="167">
        <f t="shared" si="187"/>
        <v>0</v>
      </c>
      <c r="E372" s="167">
        <f t="shared" si="187"/>
        <v>0</v>
      </c>
      <c r="F372" s="167">
        <f t="shared" si="187"/>
        <v>0</v>
      </c>
      <c r="G372" s="167">
        <f t="shared" si="187"/>
        <v>0</v>
      </c>
      <c r="H372" s="167">
        <f t="shared" si="187"/>
        <v>0</v>
      </c>
      <c r="I372" s="167">
        <f t="shared" si="187"/>
        <v>0</v>
      </c>
      <c r="J372" s="167">
        <f t="shared" si="187"/>
        <v>0</v>
      </c>
      <c r="K372" s="167">
        <f t="shared" si="187"/>
        <v>0</v>
      </c>
      <c r="L372" s="167">
        <f t="shared" si="187"/>
        <v>0</v>
      </c>
      <c r="M372" s="167">
        <f t="shared" ref="M372:BJ380" si="188">IF(N309*N310&gt;=0,AVERAGE(N309:N310)*$A372,N309*(N309/(ABS(N309)+ABS(N310))*$A372))</f>
        <v>0</v>
      </c>
      <c r="N372" s="167">
        <f t="shared" si="188"/>
        <v>0</v>
      </c>
      <c r="O372" s="167">
        <f t="shared" si="188"/>
        <v>0</v>
      </c>
      <c r="P372" s="167">
        <f t="shared" si="188"/>
        <v>0</v>
      </c>
      <c r="Q372" s="167">
        <f t="shared" si="188"/>
        <v>0</v>
      </c>
      <c r="R372" s="167">
        <f t="shared" si="188"/>
        <v>0</v>
      </c>
      <c r="S372" s="167">
        <f t="shared" si="188"/>
        <v>0</v>
      </c>
      <c r="T372" s="167">
        <f t="shared" si="188"/>
        <v>0</v>
      </c>
      <c r="U372" s="167">
        <f t="shared" si="188"/>
        <v>0</v>
      </c>
      <c r="V372" s="167">
        <f t="shared" si="188"/>
        <v>0</v>
      </c>
      <c r="W372" s="167" t="e">
        <f t="shared" si="188"/>
        <v>#DIV/0!</v>
      </c>
      <c r="X372" s="167" t="e">
        <f t="shared" si="188"/>
        <v>#DIV/0!</v>
      </c>
      <c r="Y372" s="167" t="e">
        <f t="shared" si="188"/>
        <v>#DIV/0!</v>
      </c>
      <c r="Z372" s="167" t="e">
        <f t="shared" si="188"/>
        <v>#DIV/0!</v>
      </c>
      <c r="AA372" s="167" t="e">
        <f t="shared" si="188"/>
        <v>#DIV/0!</v>
      </c>
      <c r="AB372" s="167" t="e">
        <f t="shared" si="188"/>
        <v>#DIV/0!</v>
      </c>
      <c r="AC372" s="167" t="e">
        <f t="shared" si="188"/>
        <v>#DIV/0!</v>
      </c>
      <c r="AD372" s="167" t="e">
        <f t="shared" si="188"/>
        <v>#DIV/0!</v>
      </c>
      <c r="AE372" s="167" t="e">
        <f t="shared" si="188"/>
        <v>#DIV/0!</v>
      </c>
      <c r="AF372" s="167" t="e">
        <f t="shared" si="188"/>
        <v>#DIV/0!</v>
      </c>
      <c r="AG372" s="167" t="e">
        <f t="shared" si="188"/>
        <v>#DIV/0!</v>
      </c>
      <c r="AH372" s="167" t="e">
        <f t="shared" si="188"/>
        <v>#DIV/0!</v>
      </c>
      <c r="AI372" s="167" t="e">
        <f t="shared" si="188"/>
        <v>#DIV/0!</v>
      </c>
      <c r="AJ372" s="167" t="e">
        <f t="shared" si="188"/>
        <v>#DIV/0!</v>
      </c>
      <c r="AK372" s="167" t="e">
        <f t="shared" si="188"/>
        <v>#DIV/0!</v>
      </c>
      <c r="AL372" s="167" t="e">
        <f t="shared" si="188"/>
        <v>#DIV/0!</v>
      </c>
      <c r="AM372" s="167" t="e">
        <f t="shared" si="188"/>
        <v>#DIV/0!</v>
      </c>
      <c r="AN372" s="167" t="e">
        <f t="shared" si="188"/>
        <v>#DIV/0!</v>
      </c>
      <c r="AO372" s="167" t="e">
        <f t="shared" si="188"/>
        <v>#DIV/0!</v>
      </c>
      <c r="AP372" s="167" t="e">
        <f t="shared" si="188"/>
        <v>#DIV/0!</v>
      </c>
      <c r="AQ372" s="167">
        <f t="shared" si="188"/>
        <v>0</v>
      </c>
      <c r="AR372" s="167">
        <f t="shared" si="188"/>
        <v>0</v>
      </c>
      <c r="AS372" s="167">
        <f t="shared" si="188"/>
        <v>0</v>
      </c>
      <c r="AT372" s="167">
        <f t="shared" si="188"/>
        <v>0</v>
      </c>
      <c r="AU372" s="167">
        <f t="shared" si="188"/>
        <v>0</v>
      </c>
      <c r="AV372" s="167">
        <f t="shared" si="188"/>
        <v>0</v>
      </c>
      <c r="AW372" s="167">
        <f t="shared" si="188"/>
        <v>0</v>
      </c>
      <c r="AX372" s="167">
        <f t="shared" si="188"/>
        <v>0</v>
      </c>
      <c r="AY372" s="167">
        <f t="shared" si="188"/>
        <v>0</v>
      </c>
      <c r="AZ372" s="167">
        <f t="shared" si="188"/>
        <v>0</v>
      </c>
      <c r="BA372" s="167">
        <f t="shared" si="188"/>
        <v>0</v>
      </c>
      <c r="BB372" s="167">
        <f t="shared" si="188"/>
        <v>0</v>
      </c>
      <c r="BC372" s="167">
        <f t="shared" si="188"/>
        <v>0</v>
      </c>
      <c r="BD372" s="167">
        <f t="shared" si="188"/>
        <v>0</v>
      </c>
      <c r="BE372" s="167">
        <f t="shared" si="188"/>
        <v>0</v>
      </c>
      <c r="BF372" s="167">
        <f t="shared" si="188"/>
        <v>0</v>
      </c>
      <c r="BG372" s="167">
        <f t="shared" si="188"/>
        <v>0</v>
      </c>
      <c r="BH372" s="167">
        <f t="shared" si="188"/>
        <v>0</v>
      </c>
      <c r="BI372" s="167">
        <f t="shared" si="188"/>
        <v>0</v>
      </c>
      <c r="BJ372" s="167">
        <f t="shared" si="188"/>
        <v>0</v>
      </c>
      <c r="BK372"/>
      <c r="BL372"/>
      <c r="BM372" s="167">
        <f t="shared" si="180"/>
        <v>0</v>
      </c>
      <c r="BN372" s="167">
        <f t="shared" si="180"/>
        <v>0</v>
      </c>
      <c r="BO372" s="167">
        <f t="shared" si="180"/>
        <v>0</v>
      </c>
      <c r="BP372" s="167">
        <f t="shared" si="180"/>
        <v>0</v>
      </c>
      <c r="BQ372" s="167">
        <f t="shared" si="180"/>
        <v>0</v>
      </c>
      <c r="BR372" s="167">
        <f t="shared" si="180"/>
        <v>0</v>
      </c>
      <c r="BS372" s="167">
        <f t="shared" si="180"/>
        <v>0</v>
      </c>
      <c r="BT372" s="167">
        <f t="shared" si="180"/>
        <v>0</v>
      </c>
      <c r="BU372" s="167">
        <f t="shared" si="180"/>
        <v>0</v>
      </c>
      <c r="BV372" s="167">
        <f t="shared" si="180"/>
        <v>0</v>
      </c>
      <c r="BW372" s="167">
        <f t="shared" si="180"/>
        <v>0</v>
      </c>
      <c r="BX372" s="167">
        <f t="shared" si="180"/>
        <v>0</v>
      </c>
      <c r="BY372" s="167">
        <f t="shared" si="180"/>
        <v>0</v>
      </c>
      <c r="BZ372" s="167">
        <f t="shared" si="180"/>
        <v>0</v>
      </c>
      <c r="CA372" s="167">
        <f t="shared" si="180"/>
        <v>0</v>
      </c>
      <c r="CB372" s="167">
        <f t="shared" si="177"/>
        <v>0</v>
      </c>
      <c r="CC372" s="167">
        <f t="shared" si="177"/>
        <v>0</v>
      </c>
      <c r="CD372" s="167">
        <f t="shared" si="177"/>
        <v>0</v>
      </c>
      <c r="CE372" s="167">
        <f t="shared" si="177"/>
        <v>0</v>
      </c>
      <c r="CF372" s="167">
        <f t="shared" si="177"/>
        <v>0</v>
      </c>
      <c r="CG372" s="167">
        <f t="shared" si="177"/>
        <v>0</v>
      </c>
      <c r="CH372" s="167" t="e">
        <f t="shared" si="177"/>
        <v>#DIV/0!</v>
      </c>
      <c r="CI372" s="167" t="e">
        <f t="shared" si="177"/>
        <v>#DIV/0!</v>
      </c>
      <c r="CJ372" s="167" t="e">
        <f t="shared" si="177"/>
        <v>#DIV/0!</v>
      </c>
      <c r="CK372" s="167" t="e">
        <f t="shared" si="177"/>
        <v>#DIV/0!</v>
      </c>
      <c r="CL372" s="167" t="e">
        <f t="shared" si="177"/>
        <v>#DIV/0!</v>
      </c>
      <c r="CM372" s="167" t="e">
        <f t="shared" si="177"/>
        <v>#DIV/0!</v>
      </c>
      <c r="CN372" s="167" t="e">
        <f t="shared" si="177"/>
        <v>#DIV/0!</v>
      </c>
      <c r="CO372" s="167" t="e">
        <f t="shared" si="177"/>
        <v>#DIV/0!</v>
      </c>
      <c r="CP372" s="167" t="e">
        <f t="shared" si="177"/>
        <v>#DIV/0!</v>
      </c>
      <c r="CQ372" s="167" t="e">
        <f t="shared" si="177"/>
        <v>#DIV/0!</v>
      </c>
      <c r="CR372" s="167" t="e">
        <f t="shared" si="178"/>
        <v>#DIV/0!</v>
      </c>
      <c r="CS372" s="167" t="e">
        <f t="shared" si="178"/>
        <v>#DIV/0!</v>
      </c>
      <c r="CT372" s="167" t="e">
        <f t="shared" si="178"/>
        <v>#DIV/0!</v>
      </c>
      <c r="CU372" s="167" t="e">
        <f t="shared" si="178"/>
        <v>#DIV/0!</v>
      </c>
      <c r="CV372" s="167" t="e">
        <f t="shared" si="178"/>
        <v>#DIV/0!</v>
      </c>
      <c r="CW372" s="167" t="e">
        <f t="shared" si="178"/>
        <v>#DIV/0!</v>
      </c>
      <c r="CX372" s="167" t="e">
        <f t="shared" si="178"/>
        <v>#DIV/0!</v>
      </c>
      <c r="CY372" s="167" t="e">
        <f t="shared" si="178"/>
        <v>#DIV/0!</v>
      </c>
      <c r="CZ372" s="167" t="e">
        <f t="shared" si="178"/>
        <v>#DIV/0!</v>
      </c>
      <c r="DA372" s="167" t="e">
        <f t="shared" si="178"/>
        <v>#DIV/0!</v>
      </c>
      <c r="DB372" s="167">
        <f t="shared" si="178"/>
        <v>0</v>
      </c>
      <c r="DC372" s="167">
        <f t="shared" si="178"/>
        <v>0</v>
      </c>
      <c r="DD372" s="167">
        <f t="shared" si="178"/>
        <v>0</v>
      </c>
      <c r="DE372" s="167">
        <f t="shared" si="178"/>
        <v>0</v>
      </c>
      <c r="DF372" s="167">
        <f t="shared" si="178"/>
        <v>0</v>
      </c>
      <c r="DG372" s="167">
        <f t="shared" si="178"/>
        <v>0</v>
      </c>
      <c r="DH372" s="167">
        <f t="shared" si="179"/>
        <v>0</v>
      </c>
      <c r="DI372" s="167">
        <f t="shared" si="179"/>
        <v>0</v>
      </c>
      <c r="DJ372" s="167">
        <f t="shared" si="179"/>
        <v>0</v>
      </c>
      <c r="DK372" s="167">
        <f t="shared" si="179"/>
        <v>0</v>
      </c>
      <c r="DL372" s="167">
        <f t="shared" si="183"/>
        <v>0</v>
      </c>
      <c r="DM372" s="167">
        <f t="shared" si="183"/>
        <v>0</v>
      </c>
      <c r="DN372" s="167">
        <f t="shared" si="183"/>
        <v>0</v>
      </c>
      <c r="DO372" s="167">
        <f t="shared" si="183"/>
        <v>0</v>
      </c>
      <c r="DP372" s="167">
        <f t="shared" si="183"/>
        <v>0</v>
      </c>
      <c r="DQ372" s="167">
        <f t="shared" si="183"/>
        <v>0</v>
      </c>
      <c r="DR372" s="167">
        <f t="shared" si="183"/>
        <v>0</v>
      </c>
      <c r="DS372" s="167">
        <f t="shared" si="183"/>
        <v>0</v>
      </c>
      <c r="DT372" s="167">
        <f t="shared" si="183"/>
        <v>0</v>
      </c>
      <c r="DU372" s="167"/>
    </row>
    <row r="373" spans="1:125" hidden="1" outlineLevel="1" x14ac:dyDescent="0.25">
      <c r="A373" s="168">
        <f>A372</f>
        <v>0</v>
      </c>
      <c r="B373" s="169">
        <f t="shared" ref="B373:AG380" si="189">IF(C310*C311&gt;=0,AVERAGE(C310:C311)*$A373,C310*(C310/(ABS(C310)+ABS(C311))*$A373))</f>
        <v>0</v>
      </c>
      <c r="C373" s="170">
        <f t="shared" si="189"/>
        <v>0</v>
      </c>
      <c r="D373" s="170">
        <f t="shared" si="189"/>
        <v>0</v>
      </c>
      <c r="E373" s="170">
        <f t="shared" si="189"/>
        <v>0</v>
      </c>
      <c r="F373" s="170">
        <f t="shared" si="189"/>
        <v>0</v>
      </c>
      <c r="G373" s="170">
        <f t="shared" si="189"/>
        <v>0</v>
      </c>
      <c r="H373" s="170">
        <f t="shared" si="189"/>
        <v>0</v>
      </c>
      <c r="I373" s="170">
        <f t="shared" si="189"/>
        <v>0</v>
      </c>
      <c r="J373" s="170">
        <f t="shared" si="189"/>
        <v>0</v>
      </c>
      <c r="K373" s="170">
        <f t="shared" si="189"/>
        <v>0</v>
      </c>
      <c r="L373" s="170">
        <f t="shared" si="189"/>
        <v>0</v>
      </c>
      <c r="M373" s="170">
        <f t="shared" si="189"/>
        <v>0</v>
      </c>
      <c r="N373" s="170">
        <f t="shared" si="189"/>
        <v>0</v>
      </c>
      <c r="O373" s="170">
        <f t="shared" si="189"/>
        <v>0</v>
      </c>
      <c r="P373" s="170">
        <f t="shared" si="189"/>
        <v>0</v>
      </c>
      <c r="Q373" s="170">
        <f t="shared" si="189"/>
        <v>0</v>
      </c>
      <c r="R373" s="170">
        <f t="shared" si="189"/>
        <v>0</v>
      </c>
      <c r="S373" s="170">
        <f t="shared" si="189"/>
        <v>0</v>
      </c>
      <c r="T373" s="170">
        <f t="shared" si="189"/>
        <v>0</v>
      </c>
      <c r="U373" s="170">
        <f t="shared" si="189"/>
        <v>0</v>
      </c>
      <c r="V373" s="170">
        <f t="shared" si="189"/>
        <v>0</v>
      </c>
      <c r="W373" s="170">
        <f t="shared" si="189"/>
        <v>0</v>
      </c>
      <c r="X373" s="170">
        <f t="shared" si="189"/>
        <v>0</v>
      </c>
      <c r="Y373" s="170">
        <f t="shared" si="189"/>
        <v>0</v>
      </c>
      <c r="Z373" s="170">
        <f t="shared" si="189"/>
        <v>0</v>
      </c>
      <c r="AA373" s="170">
        <f t="shared" si="189"/>
        <v>0</v>
      </c>
      <c r="AB373" s="170">
        <f t="shared" si="189"/>
        <v>0</v>
      </c>
      <c r="AC373" s="170">
        <f t="shared" si="189"/>
        <v>0</v>
      </c>
      <c r="AD373" s="170">
        <f t="shared" si="189"/>
        <v>0</v>
      </c>
      <c r="AE373" s="170">
        <f t="shared" si="189"/>
        <v>0</v>
      </c>
      <c r="AF373" s="170">
        <f t="shared" si="189"/>
        <v>0</v>
      </c>
      <c r="AG373" s="170" t="e">
        <f t="shared" si="189"/>
        <v>#DIV/0!</v>
      </c>
      <c r="AH373" s="170" t="e">
        <f t="shared" si="188"/>
        <v>#DIV/0!</v>
      </c>
      <c r="AI373" s="170" t="e">
        <f t="shared" si="188"/>
        <v>#DIV/0!</v>
      </c>
      <c r="AJ373" s="170" t="e">
        <f t="shared" si="188"/>
        <v>#DIV/0!</v>
      </c>
      <c r="AK373" s="170" t="e">
        <f t="shared" si="188"/>
        <v>#DIV/0!</v>
      </c>
      <c r="AL373" s="170" t="e">
        <f t="shared" si="188"/>
        <v>#DIV/0!</v>
      </c>
      <c r="AM373" s="170" t="e">
        <f t="shared" si="188"/>
        <v>#DIV/0!</v>
      </c>
      <c r="AN373" s="170" t="e">
        <f t="shared" si="188"/>
        <v>#DIV/0!</v>
      </c>
      <c r="AO373" s="170" t="e">
        <f t="shared" si="188"/>
        <v>#DIV/0!</v>
      </c>
      <c r="AP373" s="170" t="e">
        <f t="shared" si="188"/>
        <v>#DIV/0!</v>
      </c>
      <c r="AQ373" s="170">
        <f t="shared" si="188"/>
        <v>0</v>
      </c>
      <c r="AR373" s="170">
        <f t="shared" si="188"/>
        <v>0</v>
      </c>
      <c r="AS373" s="170">
        <f t="shared" si="188"/>
        <v>0</v>
      </c>
      <c r="AT373" s="170">
        <f t="shared" si="188"/>
        <v>0</v>
      </c>
      <c r="AU373" s="170">
        <f t="shared" si="188"/>
        <v>0</v>
      </c>
      <c r="AV373" s="170">
        <f t="shared" si="188"/>
        <v>0</v>
      </c>
      <c r="AW373" s="170">
        <f t="shared" si="188"/>
        <v>0</v>
      </c>
      <c r="AX373" s="170">
        <f t="shared" si="188"/>
        <v>0</v>
      </c>
      <c r="AY373" s="170">
        <f t="shared" si="188"/>
        <v>0</v>
      </c>
      <c r="AZ373" s="170">
        <f t="shared" si="188"/>
        <v>0</v>
      </c>
      <c r="BA373" s="170">
        <f t="shared" si="188"/>
        <v>0</v>
      </c>
      <c r="BB373" s="170">
        <f t="shared" si="188"/>
        <v>0</v>
      </c>
      <c r="BC373" s="170">
        <f t="shared" si="188"/>
        <v>0</v>
      </c>
      <c r="BD373" s="170">
        <f t="shared" si="188"/>
        <v>0</v>
      </c>
      <c r="BE373" s="170">
        <f t="shared" si="188"/>
        <v>0</v>
      </c>
      <c r="BF373" s="170">
        <f t="shared" si="188"/>
        <v>0</v>
      </c>
      <c r="BG373" s="170">
        <f t="shared" si="188"/>
        <v>0</v>
      </c>
      <c r="BH373" s="170">
        <f t="shared" si="188"/>
        <v>0</v>
      </c>
      <c r="BI373" s="170">
        <f t="shared" si="188"/>
        <v>0</v>
      </c>
      <c r="BJ373" s="170">
        <f t="shared" si="188"/>
        <v>0</v>
      </c>
      <c r="BM373" s="169">
        <f t="shared" si="180"/>
        <v>0</v>
      </c>
      <c r="BN373" s="170">
        <f t="shared" si="180"/>
        <v>0</v>
      </c>
      <c r="BO373" s="170">
        <f t="shared" si="180"/>
        <v>0</v>
      </c>
      <c r="BP373" s="170">
        <f t="shared" si="180"/>
        <v>0</v>
      </c>
      <c r="BQ373" s="170">
        <f t="shared" si="180"/>
        <v>0</v>
      </c>
      <c r="BR373" s="170">
        <f t="shared" si="180"/>
        <v>0</v>
      </c>
      <c r="BS373" s="170">
        <f t="shared" si="180"/>
        <v>0</v>
      </c>
      <c r="BT373" s="170">
        <f t="shared" si="180"/>
        <v>0</v>
      </c>
      <c r="BU373" s="170">
        <f t="shared" si="180"/>
        <v>0</v>
      </c>
      <c r="BV373" s="170">
        <f t="shared" si="180"/>
        <v>0</v>
      </c>
      <c r="BW373" s="170">
        <f t="shared" si="180"/>
        <v>0</v>
      </c>
      <c r="BX373" s="170">
        <f t="shared" si="180"/>
        <v>0</v>
      </c>
      <c r="BY373" s="170">
        <f t="shared" si="180"/>
        <v>0</v>
      </c>
      <c r="BZ373" s="170">
        <f t="shared" si="180"/>
        <v>0</v>
      </c>
      <c r="CA373" s="170">
        <f t="shared" si="180"/>
        <v>0</v>
      </c>
      <c r="CB373" s="170">
        <f t="shared" si="177"/>
        <v>0</v>
      </c>
      <c r="CC373" s="170">
        <f t="shared" si="177"/>
        <v>0</v>
      </c>
      <c r="CD373" s="170">
        <f t="shared" si="177"/>
        <v>0</v>
      </c>
      <c r="CE373" s="170">
        <f t="shared" si="177"/>
        <v>0</v>
      </c>
      <c r="CF373" s="170">
        <f t="shared" si="177"/>
        <v>0</v>
      </c>
      <c r="CG373" s="170">
        <f t="shared" si="177"/>
        <v>0</v>
      </c>
      <c r="CH373" s="170">
        <f t="shared" si="177"/>
        <v>0</v>
      </c>
      <c r="CI373" s="170">
        <f t="shared" si="177"/>
        <v>0</v>
      </c>
      <c r="CJ373" s="170">
        <f t="shared" si="177"/>
        <v>0</v>
      </c>
      <c r="CK373" s="170">
        <f t="shared" si="177"/>
        <v>0</v>
      </c>
      <c r="CL373" s="170">
        <f t="shared" si="177"/>
        <v>0</v>
      </c>
      <c r="CM373" s="170">
        <f t="shared" si="177"/>
        <v>0</v>
      </c>
      <c r="CN373" s="170">
        <f t="shared" si="177"/>
        <v>0</v>
      </c>
      <c r="CO373" s="170">
        <f t="shared" si="177"/>
        <v>0</v>
      </c>
      <c r="CP373" s="170">
        <f t="shared" ref="CP373:DE389" si="190">IF(AF310*AF311&lt;0,AF311*(AF310/(ABS(AF310)+ABS(AF311))*$A373),0)</f>
        <v>0</v>
      </c>
      <c r="CQ373" s="170">
        <f t="shared" si="190"/>
        <v>0</v>
      </c>
      <c r="CR373" s="170" t="e">
        <f t="shared" si="178"/>
        <v>#DIV/0!</v>
      </c>
      <c r="CS373" s="170" t="e">
        <f t="shared" si="178"/>
        <v>#DIV/0!</v>
      </c>
      <c r="CT373" s="170" t="e">
        <f t="shared" si="178"/>
        <v>#DIV/0!</v>
      </c>
      <c r="CU373" s="170" t="e">
        <f t="shared" si="178"/>
        <v>#DIV/0!</v>
      </c>
      <c r="CV373" s="170" t="e">
        <f t="shared" si="178"/>
        <v>#DIV/0!</v>
      </c>
      <c r="CW373" s="170" t="e">
        <f t="shared" si="178"/>
        <v>#DIV/0!</v>
      </c>
      <c r="CX373" s="170" t="e">
        <f t="shared" si="178"/>
        <v>#DIV/0!</v>
      </c>
      <c r="CY373" s="170" t="e">
        <f t="shared" si="178"/>
        <v>#DIV/0!</v>
      </c>
      <c r="CZ373" s="170" t="e">
        <f t="shared" si="178"/>
        <v>#DIV/0!</v>
      </c>
      <c r="DA373" s="170" t="e">
        <f t="shared" si="178"/>
        <v>#DIV/0!</v>
      </c>
      <c r="DB373" s="170">
        <f t="shared" si="178"/>
        <v>0</v>
      </c>
      <c r="DC373" s="170">
        <f t="shared" si="178"/>
        <v>0</v>
      </c>
      <c r="DD373" s="170">
        <f t="shared" si="178"/>
        <v>0</v>
      </c>
      <c r="DE373" s="170">
        <f t="shared" si="178"/>
        <v>0</v>
      </c>
      <c r="DF373" s="170">
        <f t="shared" ref="DF373:DN401" si="191">IF(AV310*AV311&lt;0,AV311*(AV310/(ABS(AV310)+ABS(AV311))*$A373),0)</f>
        <v>0</v>
      </c>
      <c r="DG373" s="170">
        <f t="shared" si="191"/>
        <v>0</v>
      </c>
      <c r="DH373" s="170">
        <f t="shared" si="179"/>
        <v>0</v>
      </c>
      <c r="DI373" s="170">
        <f t="shared" si="179"/>
        <v>0</v>
      </c>
      <c r="DJ373" s="170">
        <f t="shared" si="179"/>
        <v>0</v>
      </c>
      <c r="DK373" s="170">
        <f t="shared" si="179"/>
        <v>0</v>
      </c>
      <c r="DL373" s="170">
        <f t="shared" si="183"/>
        <v>0</v>
      </c>
      <c r="DM373" s="170">
        <f t="shared" si="183"/>
        <v>0</v>
      </c>
      <c r="DN373" s="170">
        <f t="shared" si="183"/>
        <v>0</v>
      </c>
      <c r="DO373" s="170">
        <f t="shared" si="183"/>
        <v>0</v>
      </c>
      <c r="DP373" s="170">
        <f t="shared" si="183"/>
        <v>0</v>
      </c>
      <c r="DQ373" s="170">
        <f t="shared" si="183"/>
        <v>0</v>
      </c>
      <c r="DR373" s="170">
        <f t="shared" si="183"/>
        <v>0</v>
      </c>
      <c r="DS373" s="170">
        <f t="shared" si="183"/>
        <v>0</v>
      </c>
      <c r="DT373" s="170">
        <f t="shared" si="183"/>
        <v>0</v>
      </c>
      <c r="DU373" s="170"/>
    </row>
    <row r="374" spans="1:125" hidden="1" outlineLevel="1" x14ac:dyDescent="0.25">
      <c r="A374" s="168">
        <f t="shared" ref="A374:A381" si="192">A373</f>
        <v>0</v>
      </c>
      <c r="B374" s="169">
        <f t="shared" si="189"/>
        <v>0</v>
      </c>
      <c r="C374" s="170">
        <f t="shared" si="189"/>
        <v>0</v>
      </c>
      <c r="D374" s="170">
        <f t="shared" si="189"/>
        <v>0</v>
      </c>
      <c r="E374" s="170">
        <f t="shared" si="189"/>
        <v>0</v>
      </c>
      <c r="F374" s="170">
        <f t="shared" si="189"/>
        <v>0</v>
      </c>
      <c r="G374" s="170">
        <f t="shared" si="189"/>
        <v>0</v>
      </c>
      <c r="H374" s="170">
        <f t="shared" si="189"/>
        <v>0</v>
      </c>
      <c r="I374" s="170">
        <f t="shared" si="189"/>
        <v>0</v>
      </c>
      <c r="J374" s="170">
        <f t="shared" si="189"/>
        <v>0</v>
      </c>
      <c r="K374" s="170">
        <f t="shared" si="189"/>
        <v>0</v>
      </c>
      <c r="L374" s="170">
        <f t="shared" si="189"/>
        <v>0</v>
      </c>
      <c r="M374" s="170">
        <f t="shared" si="189"/>
        <v>0</v>
      </c>
      <c r="N374" s="170">
        <f t="shared" si="189"/>
        <v>0</v>
      </c>
      <c r="O374" s="170">
        <f t="shared" si="189"/>
        <v>0</v>
      </c>
      <c r="P374" s="170">
        <f t="shared" si="189"/>
        <v>0</v>
      </c>
      <c r="Q374" s="170">
        <f t="shared" si="189"/>
        <v>0</v>
      </c>
      <c r="R374" s="170">
        <f t="shared" si="189"/>
        <v>0</v>
      </c>
      <c r="S374" s="170">
        <f t="shared" si="189"/>
        <v>0</v>
      </c>
      <c r="T374" s="170">
        <f t="shared" si="189"/>
        <v>0</v>
      </c>
      <c r="U374" s="170">
        <f t="shared" si="189"/>
        <v>0</v>
      </c>
      <c r="V374" s="170">
        <f t="shared" si="189"/>
        <v>0</v>
      </c>
      <c r="W374" s="170">
        <f t="shared" si="189"/>
        <v>0</v>
      </c>
      <c r="X374" s="170">
        <f t="shared" si="189"/>
        <v>0</v>
      </c>
      <c r="Y374" s="170">
        <f t="shared" si="189"/>
        <v>0</v>
      </c>
      <c r="Z374" s="170">
        <f t="shared" si="189"/>
        <v>0</v>
      </c>
      <c r="AA374" s="170">
        <f t="shared" si="189"/>
        <v>0</v>
      </c>
      <c r="AB374" s="170">
        <f t="shared" si="189"/>
        <v>0</v>
      </c>
      <c r="AC374" s="170">
        <f t="shared" si="189"/>
        <v>0</v>
      </c>
      <c r="AD374" s="170">
        <f t="shared" si="189"/>
        <v>0</v>
      </c>
      <c r="AE374" s="170">
        <f t="shared" si="189"/>
        <v>0</v>
      </c>
      <c r="AF374" s="170">
        <f t="shared" si="189"/>
        <v>0</v>
      </c>
      <c r="AG374" s="170" t="e">
        <f t="shared" si="189"/>
        <v>#DIV/0!</v>
      </c>
      <c r="AH374" s="170" t="e">
        <f t="shared" si="188"/>
        <v>#DIV/0!</v>
      </c>
      <c r="AI374" s="170" t="e">
        <f t="shared" si="188"/>
        <v>#DIV/0!</v>
      </c>
      <c r="AJ374" s="170" t="e">
        <f t="shared" si="188"/>
        <v>#DIV/0!</v>
      </c>
      <c r="AK374" s="170" t="e">
        <f t="shared" si="188"/>
        <v>#DIV/0!</v>
      </c>
      <c r="AL374" s="170" t="e">
        <f t="shared" si="188"/>
        <v>#DIV/0!</v>
      </c>
      <c r="AM374" s="170" t="e">
        <f t="shared" si="188"/>
        <v>#DIV/0!</v>
      </c>
      <c r="AN374" s="170" t="e">
        <f t="shared" si="188"/>
        <v>#DIV/0!</v>
      </c>
      <c r="AO374" s="170" t="e">
        <f t="shared" si="188"/>
        <v>#DIV/0!</v>
      </c>
      <c r="AP374" s="170" t="e">
        <f t="shared" si="188"/>
        <v>#DIV/0!</v>
      </c>
      <c r="AQ374" s="170">
        <f t="shared" si="188"/>
        <v>0</v>
      </c>
      <c r="AR374" s="170">
        <f t="shared" si="188"/>
        <v>0</v>
      </c>
      <c r="AS374" s="170">
        <f t="shared" si="188"/>
        <v>0</v>
      </c>
      <c r="AT374" s="170">
        <f t="shared" si="188"/>
        <v>0</v>
      </c>
      <c r="AU374" s="170">
        <f t="shared" si="188"/>
        <v>0</v>
      </c>
      <c r="AV374" s="170">
        <f t="shared" si="188"/>
        <v>0</v>
      </c>
      <c r="AW374" s="170">
        <f t="shared" si="188"/>
        <v>0</v>
      </c>
      <c r="AX374" s="170">
        <f t="shared" si="188"/>
        <v>0</v>
      </c>
      <c r="AY374" s="170">
        <f t="shared" si="188"/>
        <v>0</v>
      </c>
      <c r="AZ374" s="170">
        <f t="shared" si="188"/>
        <v>0</v>
      </c>
      <c r="BA374" s="170">
        <f t="shared" si="188"/>
        <v>0</v>
      </c>
      <c r="BB374" s="170">
        <f t="shared" si="188"/>
        <v>0</v>
      </c>
      <c r="BC374" s="170">
        <f t="shared" si="188"/>
        <v>0</v>
      </c>
      <c r="BD374" s="170">
        <f t="shared" si="188"/>
        <v>0</v>
      </c>
      <c r="BE374" s="170">
        <f t="shared" si="188"/>
        <v>0</v>
      </c>
      <c r="BF374" s="170">
        <f t="shared" si="188"/>
        <v>0</v>
      </c>
      <c r="BG374" s="170">
        <f t="shared" si="188"/>
        <v>0</v>
      </c>
      <c r="BH374" s="170">
        <f t="shared" si="188"/>
        <v>0</v>
      </c>
      <c r="BI374" s="170">
        <f t="shared" si="188"/>
        <v>0</v>
      </c>
      <c r="BJ374" s="170">
        <f t="shared" si="188"/>
        <v>0</v>
      </c>
      <c r="BM374" s="169">
        <f t="shared" si="180"/>
        <v>0</v>
      </c>
      <c r="BN374" s="170">
        <f t="shared" si="180"/>
        <v>0</v>
      </c>
      <c r="BO374" s="170">
        <f t="shared" si="180"/>
        <v>0</v>
      </c>
      <c r="BP374" s="170">
        <f t="shared" si="180"/>
        <v>0</v>
      </c>
      <c r="BQ374" s="170">
        <f t="shared" si="180"/>
        <v>0</v>
      </c>
      <c r="BR374" s="170">
        <f t="shared" si="180"/>
        <v>0</v>
      </c>
      <c r="BS374" s="170">
        <f t="shared" si="180"/>
        <v>0</v>
      </c>
      <c r="BT374" s="170">
        <f t="shared" si="180"/>
        <v>0</v>
      </c>
      <c r="BU374" s="170">
        <f t="shared" si="180"/>
        <v>0</v>
      </c>
      <c r="BV374" s="170">
        <f t="shared" si="180"/>
        <v>0</v>
      </c>
      <c r="BW374" s="170">
        <f t="shared" si="180"/>
        <v>0</v>
      </c>
      <c r="BX374" s="170">
        <f t="shared" si="180"/>
        <v>0</v>
      </c>
      <c r="BY374" s="170">
        <f t="shared" si="180"/>
        <v>0</v>
      </c>
      <c r="BZ374" s="170">
        <f t="shared" si="180"/>
        <v>0</v>
      </c>
      <c r="CA374" s="170">
        <f t="shared" si="180"/>
        <v>0</v>
      </c>
      <c r="CB374" s="170">
        <f t="shared" ref="CB374:CQ391" si="193">IF(R311*R312&lt;0,R312*(R311/(ABS(R311)+ABS(R312))*$A374),0)</f>
        <v>0</v>
      </c>
      <c r="CC374" s="170">
        <f t="shared" si="193"/>
        <v>0</v>
      </c>
      <c r="CD374" s="170">
        <f t="shared" si="193"/>
        <v>0</v>
      </c>
      <c r="CE374" s="170">
        <f t="shared" si="193"/>
        <v>0</v>
      </c>
      <c r="CF374" s="170">
        <f t="shared" si="193"/>
        <v>0</v>
      </c>
      <c r="CG374" s="170">
        <f t="shared" si="193"/>
        <v>0</v>
      </c>
      <c r="CH374" s="170">
        <f t="shared" si="193"/>
        <v>0</v>
      </c>
      <c r="CI374" s="170">
        <f t="shared" si="193"/>
        <v>0</v>
      </c>
      <c r="CJ374" s="170">
        <f t="shared" si="193"/>
        <v>0</v>
      </c>
      <c r="CK374" s="170">
        <f t="shared" si="193"/>
        <v>0</v>
      </c>
      <c r="CL374" s="170">
        <f t="shared" si="193"/>
        <v>0</v>
      </c>
      <c r="CM374" s="170">
        <f t="shared" si="193"/>
        <v>0</v>
      </c>
      <c r="CN374" s="170">
        <f t="shared" si="193"/>
        <v>0</v>
      </c>
      <c r="CO374" s="170">
        <f t="shared" si="193"/>
        <v>0</v>
      </c>
      <c r="CP374" s="170">
        <f t="shared" si="190"/>
        <v>0</v>
      </c>
      <c r="CQ374" s="170">
        <f t="shared" si="190"/>
        <v>0</v>
      </c>
      <c r="CR374" s="170" t="e">
        <f t="shared" si="190"/>
        <v>#DIV/0!</v>
      </c>
      <c r="CS374" s="170" t="e">
        <f t="shared" si="190"/>
        <v>#DIV/0!</v>
      </c>
      <c r="CT374" s="170" t="e">
        <f t="shared" si="190"/>
        <v>#DIV/0!</v>
      </c>
      <c r="CU374" s="170" t="e">
        <f t="shared" si="190"/>
        <v>#DIV/0!</v>
      </c>
      <c r="CV374" s="170" t="e">
        <f t="shared" si="190"/>
        <v>#DIV/0!</v>
      </c>
      <c r="CW374" s="170" t="e">
        <f t="shared" si="190"/>
        <v>#DIV/0!</v>
      </c>
      <c r="CX374" s="170" t="e">
        <f t="shared" si="190"/>
        <v>#DIV/0!</v>
      </c>
      <c r="CY374" s="170" t="e">
        <f t="shared" si="190"/>
        <v>#DIV/0!</v>
      </c>
      <c r="CZ374" s="170" t="e">
        <f t="shared" si="190"/>
        <v>#DIV/0!</v>
      </c>
      <c r="DA374" s="170" t="e">
        <f t="shared" si="190"/>
        <v>#DIV/0!</v>
      </c>
      <c r="DB374" s="170">
        <f t="shared" si="190"/>
        <v>0</v>
      </c>
      <c r="DC374" s="170">
        <f t="shared" si="190"/>
        <v>0</v>
      </c>
      <c r="DD374" s="170">
        <f t="shared" si="190"/>
        <v>0</v>
      </c>
      <c r="DE374" s="170">
        <f t="shared" si="190"/>
        <v>0</v>
      </c>
      <c r="DF374" s="170">
        <f t="shared" si="191"/>
        <v>0</v>
      </c>
      <c r="DG374" s="170">
        <f t="shared" si="191"/>
        <v>0</v>
      </c>
      <c r="DH374" s="170">
        <f t="shared" si="179"/>
        <v>0</v>
      </c>
      <c r="DI374" s="170">
        <f t="shared" si="179"/>
        <v>0</v>
      </c>
      <c r="DJ374" s="170">
        <f t="shared" si="179"/>
        <v>0</v>
      </c>
      <c r="DK374" s="170">
        <f t="shared" si="179"/>
        <v>0</v>
      </c>
      <c r="DL374" s="170">
        <f t="shared" si="183"/>
        <v>0</v>
      </c>
      <c r="DM374" s="170">
        <f t="shared" si="183"/>
        <v>0</v>
      </c>
      <c r="DN374" s="170">
        <f t="shared" si="183"/>
        <v>0</v>
      </c>
      <c r="DO374" s="170">
        <f t="shared" si="183"/>
        <v>0</v>
      </c>
      <c r="DP374" s="170">
        <f t="shared" si="183"/>
        <v>0</v>
      </c>
      <c r="DQ374" s="170">
        <f t="shared" si="183"/>
        <v>0</v>
      </c>
      <c r="DR374" s="170">
        <f t="shared" si="183"/>
        <v>0</v>
      </c>
      <c r="DS374" s="170">
        <f t="shared" si="183"/>
        <v>0</v>
      </c>
      <c r="DT374" s="170">
        <f t="shared" si="183"/>
        <v>0</v>
      </c>
      <c r="DU374" s="170"/>
    </row>
    <row r="375" spans="1:125" hidden="1" outlineLevel="1" x14ac:dyDescent="0.25">
      <c r="A375" s="168">
        <f t="shared" si="192"/>
        <v>0</v>
      </c>
      <c r="B375" s="169">
        <f t="shared" si="189"/>
        <v>0</v>
      </c>
      <c r="C375" s="170">
        <f t="shared" si="189"/>
        <v>0</v>
      </c>
      <c r="D375" s="170">
        <f t="shared" si="189"/>
        <v>0</v>
      </c>
      <c r="E375" s="170">
        <f t="shared" si="189"/>
        <v>0</v>
      </c>
      <c r="F375" s="170">
        <f t="shared" si="189"/>
        <v>0</v>
      </c>
      <c r="G375" s="170">
        <f t="shared" si="189"/>
        <v>0</v>
      </c>
      <c r="H375" s="170">
        <f t="shared" si="189"/>
        <v>0</v>
      </c>
      <c r="I375" s="170">
        <f t="shared" si="189"/>
        <v>0</v>
      </c>
      <c r="J375" s="170">
        <f t="shared" si="189"/>
        <v>0</v>
      </c>
      <c r="K375" s="170">
        <f t="shared" si="189"/>
        <v>0</v>
      </c>
      <c r="L375" s="170">
        <f t="shared" si="189"/>
        <v>0</v>
      </c>
      <c r="M375" s="170">
        <f t="shared" si="189"/>
        <v>0</v>
      </c>
      <c r="N375" s="170">
        <f t="shared" si="189"/>
        <v>0</v>
      </c>
      <c r="O375" s="170">
        <f t="shared" si="189"/>
        <v>0</v>
      </c>
      <c r="P375" s="170">
        <f t="shared" si="189"/>
        <v>0</v>
      </c>
      <c r="Q375" s="170">
        <f t="shared" si="189"/>
        <v>0</v>
      </c>
      <c r="R375" s="170">
        <f t="shared" si="189"/>
        <v>0</v>
      </c>
      <c r="S375" s="170">
        <f t="shared" si="189"/>
        <v>0</v>
      </c>
      <c r="T375" s="170">
        <f t="shared" si="189"/>
        <v>0</v>
      </c>
      <c r="U375" s="170">
        <f t="shared" si="189"/>
        <v>0</v>
      </c>
      <c r="V375" s="170">
        <f t="shared" si="189"/>
        <v>0</v>
      </c>
      <c r="W375" s="170">
        <f t="shared" si="189"/>
        <v>0</v>
      </c>
      <c r="X375" s="170">
        <f t="shared" si="189"/>
        <v>0</v>
      </c>
      <c r="Y375" s="170">
        <f t="shared" si="189"/>
        <v>0</v>
      </c>
      <c r="Z375" s="170">
        <f t="shared" si="189"/>
        <v>0</v>
      </c>
      <c r="AA375" s="170">
        <f t="shared" si="189"/>
        <v>0</v>
      </c>
      <c r="AB375" s="170">
        <f t="shared" si="189"/>
        <v>0</v>
      </c>
      <c r="AC375" s="170">
        <f t="shared" si="189"/>
        <v>0</v>
      </c>
      <c r="AD375" s="170">
        <f t="shared" si="189"/>
        <v>0</v>
      </c>
      <c r="AE375" s="170">
        <f t="shared" si="189"/>
        <v>0</v>
      </c>
      <c r="AF375" s="170">
        <f t="shared" si="189"/>
        <v>0</v>
      </c>
      <c r="AG375" s="170" t="e">
        <f t="shared" si="189"/>
        <v>#DIV/0!</v>
      </c>
      <c r="AH375" s="170" t="e">
        <f t="shared" si="188"/>
        <v>#DIV/0!</v>
      </c>
      <c r="AI375" s="170" t="e">
        <f t="shared" si="188"/>
        <v>#DIV/0!</v>
      </c>
      <c r="AJ375" s="170" t="e">
        <f t="shared" si="188"/>
        <v>#DIV/0!</v>
      </c>
      <c r="AK375" s="170" t="e">
        <f t="shared" si="188"/>
        <v>#DIV/0!</v>
      </c>
      <c r="AL375" s="170" t="e">
        <f t="shared" si="188"/>
        <v>#DIV/0!</v>
      </c>
      <c r="AM375" s="170" t="e">
        <f t="shared" si="188"/>
        <v>#DIV/0!</v>
      </c>
      <c r="AN375" s="170" t="e">
        <f t="shared" si="188"/>
        <v>#DIV/0!</v>
      </c>
      <c r="AO375" s="170" t="e">
        <f t="shared" si="188"/>
        <v>#DIV/0!</v>
      </c>
      <c r="AP375" s="170" t="e">
        <f t="shared" si="188"/>
        <v>#DIV/0!</v>
      </c>
      <c r="AQ375" s="170">
        <f t="shared" si="188"/>
        <v>0</v>
      </c>
      <c r="AR375" s="170">
        <f t="shared" si="188"/>
        <v>0</v>
      </c>
      <c r="AS375" s="170">
        <f t="shared" si="188"/>
        <v>0</v>
      </c>
      <c r="AT375" s="170">
        <f t="shared" si="188"/>
        <v>0</v>
      </c>
      <c r="AU375" s="170">
        <f t="shared" si="188"/>
        <v>0</v>
      </c>
      <c r="AV375" s="170">
        <f t="shared" si="188"/>
        <v>0</v>
      </c>
      <c r="AW375" s="170">
        <f t="shared" si="188"/>
        <v>0</v>
      </c>
      <c r="AX375" s="170">
        <f t="shared" si="188"/>
        <v>0</v>
      </c>
      <c r="AY375" s="170">
        <f t="shared" si="188"/>
        <v>0</v>
      </c>
      <c r="AZ375" s="170">
        <f t="shared" si="188"/>
        <v>0</v>
      </c>
      <c r="BA375" s="170">
        <f t="shared" si="188"/>
        <v>0</v>
      </c>
      <c r="BB375" s="170">
        <f t="shared" si="188"/>
        <v>0</v>
      </c>
      <c r="BC375" s="170">
        <f t="shared" si="188"/>
        <v>0</v>
      </c>
      <c r="BD375" s="170">
        <f t="shared" si="188"/>
        <v>0</v>
      </c>
      <c r="BE375" s="170">
        <f t="shared" si="188"/>
        <v>0</v>
      </c>
      <c r="BF375" s="170">
        <f t="shared" si="188"/>
        <v>0</v>
      </c>
      <c r="BG375" s="170">
        <f t="shared" si="188"/>
        <v>0</v>
      </c>
      <c r="BH375" s="170">
        <f t="shared" si="188"/>
        <v>0</v>
      </c>
      <c r="BI375" s="170">
        <f t="shared" si="188"/>
        <v>0</v>
      </c>
      <c r="BJ375" s="170">
        <f t="shared" si="188"/>
        <v>0</v>
      </c>
      <c r="BM375" s="169">
        <f t="shared" ref="BM375:CA391" si="194">IF(C312*C313&lt;0,C313*(C312/(ABS(C312)+ABS(C313))*$A375),0)</f>
        <v>0</v>
      </c>
      <c r="BN375" s="170">
        <f t="shared" si="194"/>
        <v>0</v>
      </c>
      <c r="BO375" s="170">
        <f t="shared" si="194"/>
        <v>0</v>
      </c>
      <c r="BP375" s="170">
        <f t="shared" si="194"/>
        <v>0</v>
      </c>
      <c r="BQ375" s="170">
        <f t="shared" si="194"/>
        <v>0</v>
      </c>
      <c r="BR375" s="170">
        <f t="shared" si="194"/>
        <v>0</v>
      </c>
      <c r="BS375" s="170">
        <f t="shared" si="194"/>
        <v>0</v>
      </c>
      <c r="BT375" s="170">
        <f t="shared" si="194"/>
        <v>0</v>
      </c>
      <c r="BU375" s="170">
        <f t="shared" si="194"/>
        <v>0</v>
      </c>
      <c r="BV375" s="170">
        <f t="shared" si="194"/>
        <v>0</v>
      </c>
      <c r="BW375" s="170">
        <f t="shared" si="194"/>
        <v>0</v>
      </c>
      <c r="BX375" s="170">
        <f t="shared" si="194"/>
        <v>0</v>
      </c>
      <c r="BY375" s="170">
        <f t="shared" si="194"/>
        <v>0</v>
      </c>
      <c r="BZ375" s="170">
        <f t="shared" si="194"/>
        <v>0</v>
      </c>
      <c r="CA375" s="170">
        <f t="shared" si="194"/>
        <v>0</v>
      </c>
      <c r="CB375" s="170">
        <f t="shared" si="193"/>
        <v>0</v>
      </c>
      <c r="CC375" s="170">
        <f t="shared" si="193"/>
        <v>0</v>
      </c>
      <c r="CD375" s="170">
        <f t="shared" si="193"/>
        <v>0</v>
      </c>
      <c r="CE375" s="170">
        <f t="shared" si="193"/>
        <v>0</v>
      </c>
      <c r="CF375" s="170">
        <f t="shared" si="193"/>
        <v>0</v>
      </c>
      <c r="CG375" s="170">
        <f t="shared" si="193"/>
        <v>0</v>
      </c>
      <c r="CH375" s="170">
        <f t="shared" si="193"/>
        <v>0</v>
      </c>
      <c r="CI375" s="170">
        <f t="shared" si="193"/>
        <v>0</v>
      </c>
      <c r="CJ375" s="170">
        <f t="shared" si="193"/>
        <v>0</v>
      </c>
      <c r="CK375" s="170">
        <f t="shared" si="193"/>
        <v>0</v>
      </c>
      <c r="CL375" s="170">
        <f t="shared" si="193"/>
        <v>0</v>
      </c>
      <c r="CM375" s="170">
        <f t="shared" si="193"/>
        <v>0</v>
      </c>
      <c r="CN375" s="170">
        <f t="shared" si="193"/>
        <v>0</v>
      </c>
      <c r="CO375" s="170">
        <f t="shared" si="193"/>
        <v>0</v>
      </c>
      <c r="CP375" s="170">
        <f t="shared" si="190"/>
        <v>0</v>
      </c>
      <c r="CQ375" s="170">
        <f t="shared" si="190"/>
        <v>0</v>
      </c>
      <c r="CR375" s="170" t="e">
        <f t="shared" si="190"/>
        <v>#DIV/0!</v>
      </c>
      <c r="CS375" s="170" t="e">
        <f t="shared" si="190"/>
        <v>#DIV/0!</v>
      </c>
      <c r="CT375" s="170" t="e">
        <f t="shared" si="190"/>
        <v>#DIV/0!</v>
      </c>
      <c r="CU375" s="170" t="e">
        <f t="shared" si="190"/>
        <v>#DIV/0!</v>
      </c>
      <c r="CV375" s="170" t="e">
        <f t="shared" si="190"/>
        <v>#DIV/0!</v>
      </c>
      <c r="CW375" s="170" t="e">
        <f t="shared" si="190"/>
        <v>#DIV/0!</v>
      </c>
      <c r="CX375" s="170" t="e">
        <f t="shared" si="190"/>
        <v>#DIV/0!</v>
      </c>
      <c r="CY375" s="170" t="e">
        <f t="shared" si="190"/>
        <v>#DIV/0!</v>
      </c>
      <c r="CZ375" s="170" t="e">
        <f t="shared" si="190"/>
        <v>#DIV/0!</v>
      </c>
      <c r="DA375" s="170" t="e">
        <f t="shared" si="190"/>
        <v>#DIV/0!</v>
      </c>
      <c r="DB375" s="170">
        <f t="shared" si="190"/>
        <v>0</v>
      </c>
      <c r="DC375" s="170">
        <f t="shared" si="190"/>
        <v>0</v>
      </c>
      <c r="DD375" s="170">
        <f t="shared" si="190"/>
        <v>0</v>
      </c>
      <c r="DE375" s="170">
        <f t="shared" si="190"/>
        <v>0</v>
      </c>
      <c r="DF375" s="170">
        <f t="shared" si="191"/>
        <v>0</v>
      </c>
      <c r="DG375" s="170">
        <f t="shared" si="191"/>
        <v>0</v>
      </c>
      <c r="DH375" s="170">
        <f t="shared" si="179"/>
        <v>0</v>
      </c>
      <c r="DI375" s="170">
        <f t="shared" si="179"/>
        <v>0</v>
      </c>
      <c r="DJ375" s="170">
        <f t="shared" si="179"/>
        <v>0</v>
      </c>
      <c r="DK375" s="170">
        <f t="shared" si="179"/>
        <v>0</v>
      </c>
      <c r="DL375" s="170">
        <f t="shared" si="183"/>
        <v>0</v>
      </c>
      <c r="DM375" s="170">
        <f t="shared" si="183"/>
        <v>0</v>
      </c>
      <c r="DN375" s="170">
        <f t="shared" si="183"/>
        <v>0</v>
      </c>
      <c r="DO375" s="170">
        <f t="shared" si="183"/>
        <v>0</v>
      </c>
      <c r="DP375" s="170">
        <f t="shared" si="183"/>
        <v>0</v>
      </c>
      <c r="DQ375" s="170">
        <f t="shared" si="183"/>
        <v>0</v>
      </c>
      <c r="DR375" s="170">
        <f t="shared" si="183"/>
        <v>0</v>
      </c>
      <c r="DS375" s="170">
        <f t="shared" si="183"/>
        <v>0</v>
      </c>
      <c r="DT375" s="170">
        <f t="shared" si="183"/>
        <v>0</v>
      </c>
      <c r="DU375" s="170"/>
    </row>
    <row r="376" spans="1:125" hidden="1" outlineLevel="1" x14ac:dyDescent="0.25">
      <c r="A376" s="168">
        <f t="shared" si="192"/>
        <v>0</v>
      </c>
      <c r="B376" s="169">
        <f t="shared" si="189"/>
        <v>0</v>
      </c>
      <c r="C376" s="170">
        <f t="shared" si="189"/>
        <v>0</v>
      </c>
      <c r="D376" s="170">
        <f t="shared" si="189"/>
        <v>0</v>
      </c>
      <c r="E376" s="170">
        <f t="shared" si="189"/>
        <v>0</v>
      </c>
      <c r="F376" s="170">
        <f t="shared" si="189"/>
        <v>0</v>
      </c>
      <c r="G376" s="170">
        <f t="shared" si="189"/>
        <v>0</v>
      </c>
      <c r="H376" s="170">
        <f t="shared" si="189"/>
        <v>0</v>
      </c>
      <c r="I376" s="170">
        <f t="shared" si="189"/>
        <v>0</v>
      </c>
      <c r="J376" s="170">
        <f t="shared" si="189"/>
        <v>0</v>
      </c>
      <c r="K376" s="170">
        <f t="shared" si="189"/>
        <v>0</v>
      </c>
      <c r="L376" s="170">
        <f t="shared" si="189"/>
        <v>0</v>
      </c>
      <c r="M376" s="170">
        <f t="shared" si="189"/>
        <v>0</v>
      </c>
      <c r="N376" s="170">
        <f t="shared" si="189"/>
        <v>0</v>
      </c>
      <c r="O376" s="170">
        <f t="shared" si="189"/>
        <v>0</v>
      </c>
      <c r="P376" s="170">
        <f t="shared" si="189"/>
        <v>0</v>
      </c>
      <c r="Q376" s="170">
        <f t="shared" si="189"/>
        <v>0</v>
      </c>
      <c r="R376" s="170">
        <f t="shared" si="189"/>
        <v>0</v>
      </c>
      <c r="S376" s="170">
        <f t="shared" si="189"/>
        <v>0</v>
      </c>
      <c r="T376" s="170">
        <f t="shared" si="189"/>
        <v>0</v>
      </c>
      <c r="U376" s="170">
        <f t="shared" si="189"/>
        <v>0</v>
      </c>
      <c r="V376" s="170">
        <f t="shared" si="189"/>
        <v>0</v>
      </c>
      <c r="W376" s="170">
        <f t="shared" si="189"/>
        <v>0</v>
      </c>
      <c r="X376" s="170">
        <f t="shared" si="189"/>
        <v>0</v>
      </c>
      <c r="Y376" s="170">
        <f t="shared" si="189"/>
        <v>0</v>
      </c>
      <c r="Z376" s="170">
        <f t="shared" si="189"/>
        <v>0</v>
      </c>
      <c r="AA376" s="170">
        <f t="shared" si="189"/>
        <v>0</v>
      </c>
      <c r="AB376" s="170">
        <f t="shared" si="189"/>
        <v>0</v>
      </c>
      <c r="AC376" s="170">
        <f t="shared" si="189"/>
        <v>0</v>
      </c>
      <c r="AD376" s="170">
        <f t="shared" si="189"/>
        <v>0</v>
      </c>
      <c r="AE376" s="170">
        <f t="shared" si="189"/>
        <v>0</v>
      </c>
      <c r="AF376" s="170">
        <f t="shared" si="189"/>
        <v>0</v>
      </c>
      <c r="AG376" s="170" t="e">
        <f t="shared" si="189"/>
        <v>#DIV/0!</v>
      </c>
      <c r="AH376" s="170" t="e">
        <f t="shared" si="188"/>
        <v>#DIV/0!</v>
      </c>
      <c r="AI376" s="170" t="e">
        <f t="shared" si="188"/>
        <v>#DIV/0!</v>
      </c>
      <c r="AJ376" s="170" t="e">
        <f t="shared" si="188"/>
        <v>#DIV/0!</v>
      </c>
      <c r="AK376" s="170" t="e">
        <f t="shared" si="188"/>
        <v>#DIV/0!</v>
      </c>
      <c r="AL376" s="170" t="e">
        <f t="shared" si="188"/>
        <v>#DIV/0!</v>
      </c>
      <c r="AM376" s="170" t="e">
        <f t="shared" si="188"/>
        <v>#DIV/0!</v>
      </c>
      <c r="AN376" s="170" t="e">
        <f t="shared" si="188"/>
        <v>#DIV/0!</v>
      </c>
      <c r="AO376" s="170" t="e">
        <f t="shared" si="188"/>
        <v>#DIV/0!</v>
      </c>
      <c r="AP376" s="170" t="e">
        <f t="shared" si="188"/>
        <v>#DIV/0!</v>
      </c>
      <c r="AQ376" s="170">
        <f t="shared" si="188"/>
        <v>0</v>
      </c>
      <c r="AR376" s="170">
        <f t="shared" si="188"/>
        <v>0</v>
      </c>
      <c r="AS376" s="170">
        <f t="shared" si="188"/>
        <v>0</v>
      </c>
      <c r="AT376" s="170">
        <f t="shared" si="188"/>
        <v>0</v>
      </c>
      <c r="AU376" s="170">
        <f t="shared" si="188"/>
        <v>0</v>
      </c>
      <c r="AV376" s="170">
        <f t="shared" si="188"/>
        <v>0</v>
      </c>
      <c r="AW376" s="170">
        <f t="shared" si="188"/>
        <v>0</v>
      </c>
      <c r="AX376" s="170">
        <f t="shared" si="188"/>
        <v>0</v>
      </c>
      <c r="AY376" s="170">
        <f t="shared" si="188"/>
        <v>0</v>
      </c>
      <c r="AZ376" s="170">
        <f t="shared" si="188"/>
        <v>0</v>
      </c>
      <c r="BA376" s="170">
        <f t="shared" si="188"/>
        <v>0</v>
      </c>
      <c r="BB376" s="170">
        <f t="shared" si="188"/>
        <v>0</v>
      </c>
      <c r="BC376" s="170">
        <f t="shared" si="188"/>
        <v>0</v>
      </c>
      <c r="BD376" s="170">
        <f t="shared" si="188"/>
        <v>0</v>
      </c>
      <c r="BE376" s="170">
        <f t="shared" si="188"/>
        <v>0</v>
      </c>
      <c r="BF376" s="170">
        <f t="shared" si="188"/>
        <v>0</v>
      </c>
      <c r="BG376" s="170">
        <f t="shared" si="188"/>
        <v>0</v>
      </c>
      <c r="BH376" s="170">
        <f t="shared" si="188"/>
        <v>0</v>
      </c>
      <c r="BI376" s="170">
        <f t="shared" si="188"/>
        <v>0</v>
      </c>
      <c r="BJ376" s="170">
        <f t="shared" si="188"/>
        <v>0</v>
      </c>
      <c r="BM376" s="169">
        <f t="shared" si="194"/>
        <v>0</v>
      </c>
      <c r="BN376" s="170">
        <f t="shared" si="194"/>
        <v>0</v>
      </c>
      <c r="BO376" s="170">
        <f t="shared" si="194"/>
        <v>0</v>
      </c>
      <c r="BP376" s="170">
        <f t="shared" si="194"/>
        <v>0</v>
      </c>
      <c r="BQ376" s="170">
        <f t="shared" si="194"/>
        <v>0</v>
      </c>
      <c r="BR376" s="170">
        <f t="shared" si="194"/>
        <v>0</v>
      </c>
      <c r="BS376" s="170">
        <f t="shared" si="194"/>
        <v>0</v>
      </c>
      <c r="BT376" s="170">
        <f t="shared" si="194"/>
        <v>0</v>
      </c>
      <c r="BU376" s="170">
        <f t="shared" si="194"/>
        <v>0</v>
      </c>
      <c r="BV376" s="170">
        <f t="shared" si="194"/>
        <v>0</v>
      </c>
      <c r="BW376" s="170">
        <f t="shared" si="194"/>
        <v>0</v>
      </c>
      <c r="BX376" s="170">
        <f t="shared" si="194"/>
        <v>0</v>
      </c>
      <c r="BY376" s="170">
        <f t="shared" si="194"/>
        <v>0</v>
      </c>
      <c r="BZ376" s="170">
        <f t="shared" si="194"/>
        <v>0</v>
      </c>
      <c r="CA376" s="170">
        <f t="shared" si="194"/>
        <v>0</v>
      </c>
      <c r="CB376" s="170">
        <f t="shared" si="193"/>
        <v>0</v>
      </c>
      <c r="CC376" s="170">
        <f t="shared" si="193"/>
        <v>0</v>
      </c>
      <c r="CD376" s="170">
        <f t="shared" si="193"/>
        <v>0</v>
      </c>
      <c r="CE376" s="170">
        <f t="shared" si="193"/>
        <v>0</v>
      </c>
      <c r="CF376" s="170">
        <f t="shared" si="193"/>
        <v>0</v>
      </c>
      <c r="CG376" s="170">
        <f t="shared" si="193"/>
        <v>0</v>
      </c>
      <c r="CH376" s="170">
        <f t="shared" si="193"/>
        <v>0</v>
      </c>
      <c r="CI376" s="170">
        <f t="shared" si="193"/>
        <v>0</v>
      </c>
      <c r="CJ376" s="170">
        <f t="shared" si="193"/>
        <v>0</v>
      </c>
      <c r="CK376" s="170">
        <f t="shared" si="193"/>
        <v>0</v>
      </c>
      <c r="CL376" s="170">
        <f t="shared" si="193"/>
        <v>0</v>
      </c>
      <c r="CM376" s="170">
        <f t="shared" si="193"/>
        <v>0</v>
      </c>
      <c r="CN376" s="170">
        <f t="shared" si="193"/>
        <v>0</v>
      </c>
      <c r="CO376" s="170">
        <f t="shared" si="193"/>
        <v>0</v>
      </c>
      <c r="CP376" s="170">
        <f t="shared" si="190"/>
        <v>0</v>
      </c>
      <c r="CQ376" s="170">
        <f t="shared" si="190"/>
        <v>0</v>
      </c>
      <c r="CR376" s="170" t="e">
        <f t="shared" si="190"/>
        <v>#DIV/0!</v>
      </c>
      <c r="CS376" s="170" t="e">
        <f t="shared" si="190"/>
        <v>#DIV/0!</v>
      </c>
      <c r="CT376" s="170" t="e">
        <f t="shared" si="190"/>
        <v>#DIV/0!</v>
      </c>
      <c r="CU376" s="170" t="e">
        <f t="shared" si="190"/>
        <v>#DIV/0!</v>
      </c>
      <c r="CV376" s="170" t="e">
        <f t="shared" si="190"/>
        <v>#DIV/0!</v>
      </c>
      <c r="CW376" s="170" t="e">
        <f t="shared" si="190"/>
        <v>#DIV/0!</v>
      </c>
      <c r="CX376" s="170" t="e">
        <f t="shared" si="190"/>
        <v>#DIV/0!</v>
      </c>
      <c r="CY376" s="170" t="e">
        <f t="shared" si="190"/>
        <v>#DIV/0!</v>
      </c>
      <c r="CZ376" s="170" t="e">
        <f t="shared" si="190"/>
        <v>#DIV/0!</v>
      </c>
      <c r="DA376" s="170" t="e">
        <f t="shared" si="190"/>
        <v>#DIV/0!</v>
      </c>
      <c r="DB376" s="170">
        <f t="shared" si="190"/>
        <v>0</v>
      </c>
      <c r="DC376" s="170">
        <f t="shared" si="190"/>
        <v>0</v>
      </c>
      <c r="DD376" s="170">
        <f t="shared" si="190"/>
        <v>0</v>
      </c>
      <c r="DE376" s="170">
        <f t="shared" si="190"/>
        <v>0</v>
      </c>
      <c r="DF376" s="170">
        <f t="shared" si="191"/>
        <v>0</v>
      </c>
      <c r="DG376" s="170">
        <f t="shared" si="191"/>
        <v>0</v>
      </c>
      <c r="DH376" s="170">
        <f t="shared" si="179"/>
        <v>0</v>
      </c>
      <c r="DI376" s="170">
        <f t="shared" si="179"/>
        <v>0</v>
      </c>
      <c r="DJ376" s="170">
        <f t="shared" si="179"/>
        <v>0</v>
      </c>
      <c r="DK376" s="170">
        <f t="shared" si="179"/>
        <v>0</v>
      </c>
      <c r="DL376" s="170">
        <f t="shared" si="183"/>
        <v>0</v>
      </c>
      <c r="DM376" s="170">
        <f t="shared" si="183"/>
        <v>0</v>
      </c>
      <c r="DN376" s="170">
        <f t="shared" si="183"/>
        <v>0</v>
      </c>
      <c r="DO376" s="170">
        <f t="shared" si="183"/>
        <v>0</v>
      </c>
      <c r="DP376" s="170">
        <f t="shared" si="183"/>
        <v>0</v>
      </c>
      <c r="DQ376" s="170">
        <f t="shared" si="183"/>
        <v>0</v>
      </c>
      <c r="DR376" s="170">
        <f t="shared" si="183"/>
        <v>0</v>
      </c>
      <c r="DS376" s="170">
        <f t="shared" si="183"/>
        <v>0</v>
      </c>
      <c r="DT376" s="170">
        <f t="shared" si="183"/>
        <v>0</v>
      </c>
      <c r="DU376" s="170"/>
    </row>
    <row r="377" spans="1:125" hidden="1" outlineLevel="1" x14ac:dyDescent="0.25">
      <c r="A377" s="168">
        <f t="shared" si="192"/>
        <v>0</v>
      </c>
      <c r="B377" s="169">
        <f t="shared" si="189"/>
        <v>0</v>
      </c>
      <c r="C377" s="170">
        <f t="shared" si="189"/>
        <v>0</v>
      </c>
      <c r="D377" s="170">
        <f t="shared" si="189"/>
        <v>0</v>
      </c>
      <c r="E377" s="170">
        <f t="shared" si="189"/>
        <v>0</v>
      </c>
      <c r="F377" s="170">
        <f t="shared" si="189"/>
        <v>0</v>
      </c>
      <c r="G377" s="170">
        <f t="shared" si="189"/>
        <v>0</v>
      </c>
      <c r="H377" s="170">
        <f t="shared" si="189"/>
        <v>0</v>
      </c>
      <c r="I377" s="170">
        <f t="shared" si="189"/>
        <v>0</v>
      </c>
      <c r="J377" s="170">
        <f t="shared" si="189"/>
        <v>0</v>
      </c>
      <c r="K377" s="170">
        <f t="shared" si="189"/>
        <v>0</v>
      </c>
      <c r="L377" s="170">
        <f t="shared" si="189"/>
        <v>0</v>
      </c>
      <c r="M377" s="170">
        <f t="shared" si="189"/>
        <v>0</v>
      </c>
      <c r="N377" s="170">
        <f t="shared" si="189"/>
        <v>0</v>
      </c>
      <c r="O377" s="170">
        <f t="shared" si="189"/>
        <v>0</v>
      </c>
      <c r="P377" s="170">
        <f t="shared" si="189"/>
        <v>0</v>
      </c>
      <c r="Q377" s="170">
        <f t="shared" si="189"/>
        <v>0</v>
      </c>
      <c r="R377" s="170">
        <f t="shared" si="189"/>
        <v>0</v>
      </c>
      <c r="S377" s="170">
        <f t="shared" si="189"/>
        <v>0</v>
      </c>
      <c r="T377" s="170">
        <f t="shared" si="189"/>
        <v>0</v>
      </c>
      <c r="U377" s="170">
        <f t="shared" si="189"/>
        <v>0</v>
      </c>
      <c r="V377" s="170">
        <f t="shared" si="189"/>
        <v>0</v>
      </c>
      <c r="W377" s="170">
        <f t="shared" si="189"/>
        <v>0</v>
      </c>
      <c r="X377" s="170">
        <f t="shared" si="189"/>
        <v>0</v>
      </c>
      <c r="Y377" s="170">
        <f t="shared" si="189"/>
        <v>0</v>
      </c>
      <c r="Z377" s="170">
        <f t="shared" si="189"/>
        <v>0</v>
      </c>
      <c r="AA377" s="170">
        <f t="shared" si="189"/>
        <v>0</v>
      </c>
      <c r="AB377" s="170">
        <f t="shared" si="189"/>
        <v>0</v>
      </c>
      <c r="AC377" s="170">
        <f t="shared" si="189"/>
        <v>0</v>
      </c>
      <c r="AD377" s="170">
        <f t="shared" si="189"/>
        <v>0</v>
      </c>
      <c r="AE377" s="170">
        <f t="shared" si="189"/>
        <v>0</v>
      </c>
      <c r="AF377" s="170">
        <f t="shared" si="189"/>
        <v>0</v>
      </c>
      <c r="AG377" s="170" t="e">
        <f t="shared" si="189"/>
        <v>#DIV/0!</v>
      </c>
      <c r="AH377" s="170" t="e">
        <f t="shared" si="188"/>
        <v>#DIV/0!</v>
      </c>
      <c r="AI377" s="170" t="e">
        <f t="shared" si="188"/>
        <v>#DIV/0!</v>
      </c>
      <c r="AJ377" s="170" t="e">
        <f t="shared" si="188"/>
        <v>#DIV/0!</v>
      </c>
      <c r="AK377" s="170" t="e">
        <f t="shared" si="188"/>
        <v>#DIV/0!</v>
      </c>
      <c r="AL377" s="170" t="e">
        <f t="shared" si="188"/>
        <v>#DIV/0!</v>
      </c>
      <c r="AM377" s="170" t="e">
        <f t="shared" si="188"/>
        <v>#DIV/0!</v>
      </c>
      <c r="AN377" s="170" t="e">
        <f t="shared" si="188"/>
        <v>#DIV/0!</v>
      </c>
      <c r="AO377" s="170" t="e">
        <f t="shared" si="188"/>
        <v>#DIV/0!</v>
      </c>
      <c r="AP377" s="170" t="e">
        <f t="shared" si="188"/>
        <v>#DIV/0!</v>
      </c>
      <c r="AQ377" s="170">
        <f t="shared" si="188"/>
        <v>0</v>
      </c>
      <c r="AR377" s="170">
        <f t="shared" si="188"/>
        <v>0</v>
      </c>
      <c r="AS377" s="170">
        <f t="shared" si="188"/>
        <v>0</v>
      </c>
      <c r="AT377" s="170">
        <f t="shared" si="188"/>
        <v>0</v>
      </c>
      <c r="AU377" s="170">
        <f t="shared" si="188"/>
        <v>0</v>
      </c>
      <c r="AV377" s="170">
        <f t="shared" si="188"/>
        <v>0</v>
      </c>
      <c r="AW377" s="170">
        <f t="shared" si="188"/>
        <v>0</v>
      </c>
      <c r="AX377" s="170">
        <f t="shared" si="188"/>
        <v>0</v>
      </c>
      <c r="AY377" s="170">
        <f t="shared" si="188"/>
        <v>0</v>
      </c>
      <c r="AZ377" s="170">
        <f t="shared" si="188"/>
        <v>0</v>
      </c>
      <c r="BA377" s="170">
        <f t="shared" si="188"/>
        <v>0</v>
      </c>
      <c r="BB377" s="170">
        <f t="shared" si="188"/>
        <v>0</v>
      </c>
      <c r="BC377" s="170">
        <f t="shared" si="188"/>
        <v>0</v>
      </c>
      <c r="BD377" s="170">
        <f t="shared" si="188"/>
        <v>0</v>
      </c>
      <c r="BE377" s="170">
        <f t="shared" si="188"/>
        <v>0</v>
      </c>
      <c r="BF377" s="170">
        <f t="shared" si="188"/>
        <v>0</v>
      </c>
      <c r="BG377" s="170">
        <f t="shared" si="188"/>
        <v>0</v>
      </c>
      <c r="BH377" s="170">
        <f t="shared" si="188"/>
        <v>0</v>
      </c>
      <c r="BI377" s="170">
        <f t="shared" si="188"/>
        <v>0</v>
      </c>
      <c r="BJ377" s="170">
        <f t="shared" si="188"/>
        <v>0</v>
      </c>
      <c r="BM377" s="169">
        <f t="shared" si="194"/>
        <v>0</v>
      </c>
      <c r="BN377" s="170">
        <f t="shared" si="194"/>
        <v>0</v>
      </c>
      <c r="BO377" s="170">
        <f t="shared" si="194"/>
        <v>0</v>
      </c>
      <c r="BP377" s="170">
        <f t="shared" si="194"/>
        <v>0</v>
      </c>
      <c r="BQ377" s="170">
        <f t="shared" si="194"/>
        <v>0</v>
      </c>
      <c r="BR377" s="170">
        <f t="shared" si="194"/>
        <v>0</v>
      </c>
      <c r="BS377" s="170">
        <f t="shared" si="194"/>
        <v>0</v>
      </c>
      <c r="BT377" s="170">
        <f t="shared" si="194"/>
        <v>0</v>
      </c>
      <c r="BU377" s="170">
        <f t="shared" si="194"/>
        <v>0</v>
      </c>
      <c r="BV377" s="170">
        <f t="shared" si="194"/>
        <v>0</v>
      </c>
      <c r="BW377" s="170">
        <f t="shared" si="194"/>
        <v>0</v>
      </c>
      <c r="BX377" s="170">
        <f t="shared" si="194"/>
        <v>0</v>
      </c>
      <c r="BY377" s="170">
        <f t="shared" si="194"/>
        <v>0</v>
      </c>
      <c r="BZ377" s="170">
        <f t="shared" si="194"/>
        <v>0</v>
      </c>
      <c r="CA377" s="170">
        <f t="shared" si="194"/>
        <v>0</v>
      </c>
      <c r="CB377" s="170">
        <f t="shared" si="193"/>
        <v>0</v>
      </c>
      <c r="CC377" s="170">
        <f t="shared" si="193"/>
        <v>0</v>
      </c>
      <c r="CD377" s="170">
        <f t="shared" si="193"/>
        <v>0</v>
      </c>
      <c r="CE377" s="170">
        <f t="shared" si="193"/>
        <v>0</v>
      </c>
      <c r="CF377" s="170">
        <f t="shared" si="193"/>
        <v>0</v>
      </c>
      <c r="CG377" s="170">
        <f t="shared" si="193"/>
        <v>0</v>
      </c>
      <c r="CH377" s="170">
        <f t="shared" si="193"/>
        <v>0</v>
      </c>
      <c r="CI377" s="170">
        <f t="shared" si="193"/>
        <v>0</v>
      </c>
      <c r="CJ377" s="170">
        <f t="shared" si="193"/>
        <v>0</v>
      </c>
      <c r="CK377" s="170">
        <f t="shared" si="193"/>
        <v>0</v>
      </c>
      <c r="CL377" s="170">
        <f t="shared" si="193"/>
        <v>0</v>
      </c>
      <c r="CM377" s="170">
        <f t="shared" si="193"/>
        <v>0</v>
      </c>
      <c r="CN377" s="170">
        <f t="shared" si="193"/>
        <v>0</v>
      </c>
      <c r="CO377" s="170">
        <f t="shared" si="193"/>
        <v>0</v>
      </c>
      <c r="CP377" s="170">
        <f t="shared" si="190"/>
        <v>0</v>
      </c>
      <c r="CQ377" s="170">
        <f t="shared" si="190"/>
        <v>0</v>
      </c>
      <c r="CR377" s="170" t="e">
        <f t="shared" si="190"/>
        <v>#DIV/0!</v>
      </c>
      <c r="CS377" s="170" t="e">
        <f t="shared" si="190"/>
        <v>#DIV/0!</v>
      </c>
      <c r="CT377" s="170" t="e">
        <f t="shared" si="190"/>
        <v>#DIV/0!</v>
      </c>
      <c r="CU377" s="170" t="e">
        <f t="shared" si="190"/>
        <v>#DIV/0!</v>
      </c>
      <c r="CV377" s="170" t="e">
        <f t="shared" si="190"/>
        <v>#DIV/0!</v>
      </c>
      <c r="CW377" s="170" t="e">
        <f t="shared" si="190"/>
        <v>#DIV/0!</v>
      </c>
      <c r="CX377" s="170" t="e">
        <f t="shared" si="190"/>
        <v>#DIV/0!</v>
      </c>
      <c r="CY377" s="170" t="e">
        <f t="shared" si="190"/>
        <v>#DIV/0!</v>
      </c>
      <c r="CZ377" s="170" t="e">
        <f t="shared" si="190"/>
        <v>#DIV/0!</v>
      </c>
      <c r="DA377" s="170" t="e">
        <f t="shared" si="190"/>
        <v>#DIV/0!</v>
      </c>
      <c r="DB377" s="170">
        <f t="shared" si="190"/>
        <v>0</v>
      </c>
      <c r="DC377" s="170">
        <f t="shared" si="190"/>
        <v>0</v>
      </c>
      <c r="DD377" s="170">
        <f t="shared" si="190"/>
        <v>0</v>
      </c>
      <c r="DE377" s="170">
        <f t="shared" si="190"/>
        <v>0</v>
      </c>
      <c r="DF377" s="170">
        <f t="shared" si="191"/>
        <v>0</v>
      </c>
      <c r="DG377" s="170">
        <f t="shared" si="191"/>
        <v>0</v>
      </c>
      <c r="DH377" s="170">
        <f t="shared" si="179"/>
        <v>0</v>
      </c>
      <c r="DI377" s="170">
        <f t="shared" si="179"/>
        <v>0</v>
      </c>
      <c r="DJ377" s="170">
        <f t="shared" si="179"/>
        <v>0</v>
      </c>
      <c r="DK377" s="170">
        <f t="shared" si="179"/>
        <v>0</v>
      </c>
      <c r="DL377" s="170">
        <f t="shared" si="183"/>
        <v>0</v>
      </c>
      <c r="DM377" s="170">
        <f t="shared" si="183"/>
        <v>0</v>
      </c>
      <c r="DN377" s="170">
        <f t="shared" si="183"/>
        <v>0</v>
      </c>
      <c r="DO377" s="170">
        <f t="shared" si="183"/>
        <v>0</v>
      </c>
      <c r="DP377" s="170">
        <f t="shared" si="183"/>
        <v>0</v>
      </c>
      <c r="DQ377" s="170">
        <f t="shared" si="183"/>
        <v>0</v>
      </c>
      <c r="DR377" s="170">
        <f t="shared" si="183"/>
        <v>0</v>
      </c>
      <c r="DS377" s="170">
        <f t="shared" si="183"/>
        <v>0</v>
      </c>
      <c r="DT377" s="170">
        <f t="shared" si="183"/>
        <v>0</v>
      </c>
      <c r="DU377" s="170"/>
    </row>
    <row r="378" spans="1:125" hidden="1" outlineLevel="1" x14ac:dyDescent="0.25">
      <c r="A378" s="168">
        <f t="shared" si="192"/>
        <v>0</v>
      </c>
      <c r="B378" s="169">
        <f t="shared" si="189"/>
        <v>0</v>
      </c>
      <c r="C378" s="170">
        <f t="shared" si="189"/>
        <v>0</v>
      </c>
      <c r="D378" s="170">
        <f t="shared" si="189"/>
        <v>0</v>
      </c>
      <c r="E378" s="170">
        <f t="shared" si="189"/>
        <v>0</v>
      </c>
      <c r="F378" s="170">
        <f t="shared" si="189"/>
        <v>0</v>
      </c>
      <c r="G378" s="170">
        <f t="shared" si="189"/>
        <v>0</v>
      </c>
      <c r="H378" s="170">
        <f t="shared" si="189"/>
        <v>0</v>
      </c>
      <c r="I378" s="170">
        <f t="shared" si="189"/>
        <v>0</v>
      </c>
      <c r="J378" s="170">
        <f t="shared" si="189"/>
        <v>0</v>
      </c>
      <c r="K378" s="170">
        <f t="shared" si="189"/>
        <v>0</v>
      </c>
      <c r="L378" s="170">
        <f t="shared" si="189"/>
        <v>0</v>
      </c>
      <c r="M378" s="170">
        <f t="shared" si="189"/>
        <v>0</v>
      </c>
      <c r="N378" s="170">
        <f t="shared" si="189"/>
        <v>0</v>
      </c>
      <c r="O378" s="170">
        <f t="shared" si="189"/>
        <v>0</v>
      </c>
      <c r="P378" s="170">
        <f t="shared" si="189"/>
        <v>0</v>
      </c>
      <c r="Q378" s="170">
        <f t="shared" si="189"/>
        <v>0</v>
      </c>
      <c r="R378" s="170">
        <f t="shared" si="189"/>
        <v>0</v>
      </c>
      <c r="S378" s="170">
        <f t="shared" si="189"/>
        <v>0</v>
      </c>
      <c r="T378" s="170">
        <f t="shared" si="189"/>
        <v>0</v>
      </c>
      <c r="U378" s="170">
        <f t="shared" si="189"/>
        <v>0</v>
      </c>
      <c r="V378" s="170">
        <f t="shared" si="189"/>
        <v>0</v>
      </c>
      <c r="W378" s="170">
        <f t="shared" si="189"/>
        <v>0</v>
      </c>
      <c r="X378" s="170">
        <f t="shared" si="189"/>
        <v>0</v>
      </c>
      <c r="Y378" s="170">
        <f t="shared" si="189"/>
        <v>0</v>
      </c>
      <c r="Z378" s="170">
        <f t="shared" si="189"/>
        <v>0</v>
      </c>
      <c r="AA378" s="170">
        <f t="shared" si="189"/>
        <v>0</v>
      </c>
      <c r="AB378" s="170">
        <f t="shared" si="189"/>
        <v>0</v>
      </c>
      <c r="AC378" s="170">
        <f t="shared" si="189"/>
        <v>0</v>
      </c>
      <c r="AD378" s="170">
        <f t="shared" si="189"/>
        <v>0</v>
      </c>
      <c r="AE378" s="170">
        <f t="shared" si="189"/>
        <v>0</v>
      </c>
      <c r="AF378" s="170">
        <f t="shared" si="189"/>
        <v>0</v>
      </c>
      <c r="AG378" s="170" t="e">
        <f t="shared" si="189"/>
        <v>#DIV/0!</v>
      </c>
      <c r="AH378" s="170" t="e">
        <f t="shared" si="188"/>
        <v>#DIV/0!</v>
      </c>
      <c r="AI378" s="170" t="e">
        <f t="shared" si="188"/>
        <v>#DIV/0!</v>
      </c>
      <c r="AJ378" s="170" t="e">
        <f t="shared" si="188"/>
        <v>#DIV/0!</v>
      </c>
      <c r="AK378" s="170" t="e">
        <f t="shared" si="188"/>
        <v>#DIV/0!</v>
      </c>
      <c r="AL378" s="170" t="e">
        <f t="shared" si="188"/>
        <v>#DIV/0!</v>
      </c>
      <c r="AM378" s="170" t="e">
        <f t="shared" si="188"/>
        <v>#DIV/0!</v>
      </c>
      <c r="AN378" s="170" t="e">
        <f t="shared" si="188"/>
        <v>#DIV/0!</v>
      </c>
      <c r="AO378" s="170" t="e">
        <f t="shared" si="188"/>
        <v>#DIV/0!</v>
      </c>
      <c r="AP378" s="170" t="e">
        <f t="shared" si="188"/>
        <v>#DIV/0!</v>
      </c>
      <c r="AQ378" s="170">
        <f t="shared" si="188"/>
        <v>0</v>
      </c>
      <c r="AR378" s="170">
        <f t="shared" si="188"/>
        <v>0</v>
      </c>
      <c r="AS378" s="170">
        <f t="shared" si="188"/>
        <v>0</v>
      </c>
      <c r="AT378" s="170">
        <f t="shared" si="188"/>
        <v>0</v>
      </c>
      <c r="AU378" s="170">
        <f t="shared" si="188"/>
        <v>0</v>
      </c>
      <c r="AV378" s="170">
        <f t="shared" si="188"/>
        <v>0</v>
      </c>
      <c r="AW378" s="170">
        <f t="shared" si="188"/>
        <v>0</v>
      </c>
      <c r="AX378" s="170">
        <f t="shared" si="188"/>
        <v>0</v>
      </c>
      <c r="AY378" s="170">
        <f t="shared" si="188"/>
        <v>0</v>
      </c>
      <c r="AZ378" s="170">
        <f t="shared" si="188"/>
        <v>0</v>
      </c>
      <c r="BA378" s="170">
        <f t="shared" si="188"/>
        <v>0</v>
      </c>
      <c r="BB378" s="170">
        <f t="shared" si="188"/>
        <v>0</v>
      </c>
      <c r="BC378" s="170">
        <f t="shared" si="188"/>
        <v>0</v>
      </c>
      <c r="BD378" s="170">
        <f t="shared" si="188"/>
        <v>0</v>
      </c>
      <c r="BE378" s="170">
        <f t="shared" si="188"/>
        <v>0</v>
      </c>
      <c r="BF378" s="170">
        <f t="shared" si="188"/>
        <v>0</v>
      </c>
      <c r="BG378" s="170">
        <f t="shared" si="188"/>
        <v>0</v>
      </c>
      <c r="BH378" s="170">
        <f t="shared" si="188"/>
        <v>0</v>
      </c>
      <c r="BI378" s="170">
        <f t="shared" si="188"/>
        <v>0</v>
      </c>
      <c r="BJ378" s="170">
        <f t="shared" si="188"/>
        <v>0</v>
      </c>
      <c r="BM378" s="169">
        <f t="shared" si="194"/>
        <v>0</v>
      </c>
      <c r="BN378" s="170">
        <f t="shared" si="194"/>
        <v>0</v>
      </c>
      <c r="BO378" s="170">
        <f t="shared" si="194"/>
        <v>0</v>
      </c>
      <c r="BP378" s="170">
        <f t="shared" si="194"/>
        <v>0</v>
      </c>
      <c r="BQ378" s="170">
        <f t="shared" si="194"/>
        <v>0</v>
      </c>
      <c r="BR378" s="170">
        <f t="shared" si="194"/>
        <v>0</v>
      </c>
      <c r="BS378" s="170">
        <f t="shared" si="194"/>
        <v>0</v>
      </c>
      <c r="BT378" s="170">
        <f t="shared" si="194"/>
        <v>0</v>
      </c>
      <c r="BU378" s="170">
        <f t="shared" si="194"/>
        <v>0</v>
      </c>
      <c r="BV378" s="170">
        <f t="shared" si="194"/>
        <v>0</v>
      </c>
      <c r="BW378" s="170">
        <f t="shared" si="194"/>
        <v>0</v>
      </c>
      <c r="BX378" s="170">
        <f t="shared" si="194"/>
        <v>0</v>
      </c>
      <c r="BY378" s="170">
        <f t="shared" si="194"/>
        <v>0</v>
      </c>
      <c r="BZ378" s="170">
        <f t="shared" si="194"/>
        <v>0</v>
      </c>
      <c r="CA378" s="170">
        <f t="shared" si="194"/>
        <v>0</v>
      </c>
      <c r="CB378" s="170">
        <f t="shared" si="193"/>
        <v>0</v>
      </c>
      <c r="CC378" s="170">
        <f t="shared" si="193"/>
        <v>0</v>
      </c>
      <c r="CD378" s="170">
        <f t="shared" si="193"/>
        <v>0</v>
      </c>
      <c r="CE378" s="170">
        <f t="shared" si="193"/>
        <v>0</v>
      </c>
      <c r="CF378" s="170">
        <f t="shared" si="193"/>
        <v>0</v>
      </c>
      <c r="CG378" s="170">
        <f t="shared" si="193"/>
        <v>0</v>
      </c>
      <c r="CH378" s="170">
        <f t="shared" si="193"/>
        <v>0</v>
      </c>
      <c r="CI378" s="170">
        <f t="shared" si="193"/>
        <v>0</v>
      </c>
      <c r="CJ378" s="170">
        <f t="shared" si="193"/>
        <v>0</v>
      </c>
      <c r="CK378" s="170">
        <f t="shared" si="193"/>
        <v>0</v>
      </c>
      <c r="CL378" s="170">
        <f t="shared" si="193"/>
        <v>0</v>
      </c>
      <c r="CM378" s="170">
        <f t="shared" si="193"/>
        <v>0</v>
      </c>
      <c r="CN378" s="170">
        <f t="shared" si="193"/>
        <v>0</v>
      </c>
      <c r="CO378" s="170">
        <f t="shared" si="193"/>
        <v>0</v>
      </c>
      <c r="CP378" s="170">
        <f t="shared" si="190"/>
        <v>0</v>
      </c>
      <c r="CQ378" s="170">
        <f t="shared" si="190"/>
        <v>0</v>
      </c>
      <c r="CR378" s="170" t="e">
        <f t="shared" si="190"/>
        <v>#DIV/0!</v>
      </c>
      <c r="CS378" s="170" t="e">
        <f t="shared" si="190"/>
        <v>#DIV/0!</v>
      </c>
      <c r="CT378" s="170" t="e">
        <f t="shared" si="190"/>
        <v>#DIV/0!</v>
      </c>
      <c r="CU378" s="170" t="e">
        <f t="shared" si="190"/>
        <v>#DIV/0!</v>
      </c>
      <c r="CV378" s="170" t="e">
        <f t="shared" si="190"/>
        <v>#DIV/0!</v>
      </c>
      <c r="CW378" s="170" t="e">
        <f t="shared" si="190"/>
        <v>#DIV/0!</v>
      </c>
      <c r="CX378" s="170" t="e">
        <f t="shared" si="190"/>
        <v>#DIV/0!</v>
      </c>
      <c r="CY378" s="170" t="e">
        <f t="shared" si="190"/>
        <v>#DIV/0!</v>
      </c>
      <c r="CZ378" s="170" t="e">
        <f t="shared" si="190"/>
        <v>#DIV/0!</v>
      </c>
      <c r="DA378" s="170" t="e">
        <f t="shared" si="190"/>
        <v>#DIV/0!</v>
      </c>
      <c r="DB378" s="170">
        <f t="shared" si="190"/>
        <v>0</v>
      </c>
      <c r="DC378" s="170">
        <f t="shared" si="190"/>
        <v>0</v>
      </c>
      <c r="DD378" s="170">
        <f t="shared" si="190"/>
        <v>0</v>
      </c>
      <c r="DE378" s="170">
        <f t="shared" si="190"/>
        <v>0</v>
      </c>
      <c r="DF378" s="170">
        <f t="shared" si="191"/>
        <v>0</v>
      </c>
      <c r="DG378" s="170">
        <f t="shared" si="191"/>
        <v>0</v>
      </c>
      <c r="DH378" s="170">
        <f t="shared" si="179"/>
        <v>0</v>
      </c>
      <c r="DI378" s="170">
        <f t="shared" si="179"/>
        <v>0</v>
      </c>
      <c r="DJ378" s="170">
        <f t="shared" si="179"/>
        <v>0</v>
      </c>
      <c r="DK378" s="170">
        <f t="shared" si="179"/>
        <v>0</v>
      </c>
      <c r="DL378" s="170">
        <f t="shared" si="183"/>
        <v>0</v>
      </c>
      <c r="DM378" s="170">
        <f t="shared" si="183"/>
        <v>0</v>
      </c>
      <c r="DN378" s="170">
        <f t="shared" si="183"/>
        <v>0</v>
      </c>
      <c r="DO378" s="170">
        <f t="shared" si="183"/>
        <v>0</v>
      </c>
      <c r="DP378" s="170">
        <f t="shared" si="183"/>
        <v>0</v>
      </c>
      <c r="DQ378" s="170">
        <f t="shared" si="183"/>
        <v>0</v>
      </c>
      <c r="DR378" s="170">
        <f t="shared" si="183"/>
        <v>0</v>
      </c>
      <c r="DS378" s="170">
        <f t="shared" si="183"/>
        <v>0</v>
      </c>
      <c r="DT378" s="170">
        <f t="shared" si="183"/>
        <v>0</v>
      </c>
      <c r="DU378" s="170"/>
    </row>
    <row r="379" spans="1:125" hidden="1" outlineLevel="1" x14ac:dyDescent="0.25">
      <c r="A379" s="168">
        <f t="shared" si="192"/>
        <v>0</v>
      </c>
      <c r="B379" s="169">
        <f t="shared" si="189"/>
        <v>0</v>
      </c>
      <c r="C379" s="170">
        <f t="shared" si="189"/>
        <v>0</v>
      </c>
      <c r="D379" s="170">
        <f t="shared" si="189"/>
        <v>0</v>
      </c>
      <c r="E379" s="170">
        <f t="shared" si="189"/>
        <v>0</v>
      </c>
      <c r="F379" s="170">
        <f t="shared" si="189"/>
        <v>0</v>
      </c>
      <c r="G379" s="170">
        <f t="shared" si="189"/>
        <v>0</v>
      </c>
      <c r="H379" s="170">
        <f t="shared" si="189"/>
        <v>0</v>
      </c>
      <c r="I379" s="170">
        <f t="shared" si="189"/>
        <v>0</v>
      </c>
      <c r="J379" s="170">
        <f t="shared" si="189"/>
        <v>0</v>
      </c>
      <c r="K379" s="170">
        <f t="shared" si="189"/>
        <v>0</v>
      </c>
      <c r="L379" s="170">
        <f t="shared" si="189"/>
        <v>0</v>
      </c>
      <c r="M379" s="170">
        <f t="shared" si="189"/>
        <v>0</v>
      </c>
      <c r="N379" s="170">
        <f t="shared" si="189"/>
        <v>0</v>
      </c>
      <c r="O379" s="170">
        <f t="shared" si="189"/>
        <v>0</v>
      </c>
      <c r="P379" s="170">
        <f t="shared" si="189"/>
        <v>0</v>
      </c>
      <c r="Q379" s="170">
        <f t="shared" si="189"/>
        <v>0</v>
      </c>
      <c r="R379" s="170">
        <f t="shared" si="189"/>
        <v>0</v>
      </c>
      <c r="S379" s="170">
        <f t="shared" si="189"/>
        <v>0</v>
      </c>
      <c r="T379" s="170">
        <f t="shared" si="189"/>
        <v>0</v>
      </c>
      <c r="U379" s="170">
        <f t="shared" si="189"/>
        <v>0</v>
      </c>
      <c r="V379" s="170">
        <f t="shared" si="189"/>
        <v>0</v>
      </c>
      <c r="W379" s="170">
        <f t="shared" si="189"/>
        <v>0</v>
      </c>
      <c r="X379" s="170">
        <f t="shared" si="189"/>
        <v>0</v>
      </c>
      <c r="Y379" s="170">
        <f t="shared" si="189"/>
        <v>0</v>
      </c>
      <c r="Z379" s="170">
        <f t="shared" si="189"/>
        <v>0</v>
      </c>
      <c r="AA379" s="170">
        <f t="shared" si="189"/>
        <v>0</v>
      </c>
      <c r="AB379" s="170">
        <f t="shared" si="189"/>
        <v>0</v>
      </c>
      <c r="AC379" s="170">
        <f t="shared" si="189"/>
        <v>0</v>
      </c>
      <c r="AD379" s="170">
        <f t="shared" si="189"/>
        <v>0</v>
      </c>
      <c r="AE379" s="170">
        <f t="shared" si="189"/>
        <v>0</v>
      </c>
      <c r="AF379" s="170">
        <f t="shared" si="189"/>
        <v>0</v>
      </c>
      <c r="AG379" s="170" t="e">
        <f t="shared" si="189"/>
        <v>#DIV/0!</v>
      </c>
      <c r="AH379" s="170" t="e">
        <f t="shared" si="188"/>
        <v>#DIV/0!</v>
      </c>
      <c r="AI379" s="170" t="e">
        <f t="shared" si="188"/>
        <v>#DIV/0!</v>
      </c>
      <c r="AJ379" s="170" t="e">
        <f t="shared" si="188"/>
        <v>#DIV/0!</v>
      </c>
      <c r="AK379" s="170" t="e">
        <f t="shared" si="188"/>
        <v>#DIV/0!</v>
      </c>
      <c r="AL379" s="170" t="e">
        <f t="shared" si="188"/>
        <v>#DIV/0!</v>
      </c>
      <c r="AM379" s="170" t="e">
        <f t="shared" si="188"/>
        <v>#DIV/0!</v>
      </c>
      <c r="AN379" s="170" t="e">
        <f t="shared" si="188"/>
        <v>#DIV/0!</v>
      </c>
      <c r="AO379" s="170" t="e">
        <f t="shared" si="188"/>
        <v>#DIV/0!</v>
      </c>
      <c r="AP379" s="170" t="e">
        <f t="shared" si="188"/>
        <v>#DIV/0!</v>
      </c>
      <c r="AQ379" s="170">
        <f t="shared" si="188"/>
        <v>0</v>
      </c>
      <c r="AR379" s="170">
        <f t="shared" si="188"/>
        <v>0</v>
      </c>
      <c r="AS379" s="170">
        <f t="shared" si="188"/>
        <v>0</v>
      </c>
      <c r="AT379" s="170">
        <f t="shared" si="188"/>
        <v>0</v>
      </c>
      <c r="AU379" s="170">
        <f t="shared" si="188"/>
        <v>0</v>
      </c>
      <c r="AV379" s="170">
        <f t="shared" si="188"/>
        <v>0</v>
      </c>
      <c r="AW379" s="170">
        <f t="shared" si="188"/>
        <v>0</v>
      </c>
      <c r="AX379" s="170">
        <f t="shared" si="188"/>
        <v>0</v>
      </c>
      <c r="AY379" s="170">
        <f t="shared" si="188"/>
        <v>0</v>
      </c>
      <c r="AZ379" s="170">
        <f t="shared" si="188"/>
        <v>0</v>
      </c>
      <c r="BA379" s="170">
        <f t="shared" si="188"/>
        <v>0</v>
      </c>
      <c r="BB379" s="170">
        <f t="shared" si="188"/>
        <v>0</v>
      </c>
      <c r="BC379" s="170">
        <f t="shared" si="188"/>
        <v>0</v>
      </c>
      <c r="BD379" s="170">
        <f t="shared" si="188"/>
        <v>0</v>
      </c>
      <c r="BE379" s="170">
        <f t="shared" si="188"/>
        <v>0</v>
      </c>
      <c r="BF379" s="170">
        <f t="shared" si="188"/>
        <v>0</v>
      </c>
      <c r="BG379" s="170">
        <f t="shared" si="188"/>
        <v>0</v>
      </c>
      <c r="BH379" s="170">
        <f t="shared" si="188"/>
        <v>0</v>
      </c>
      <c r="BI379" s="170">
        <f t="shared" si="188"/>
        <v>0</v>
      </c>
      <c r="BJ379" s="170">
        <f t="shared" si="188"/>
        <v>0</v>
      </c>
      <c r="BM379" s="169">
        <f t="shared" si="194"/>
        <v>0</v>
      </c>
      <c r="BN379" s="170">
        <f t="shared" si="194"/>
        <v>0</v>
      </c>
      <c r="BO379" s="170">
        <f t="shared" si="194"/>
        <v>0</v>
      </c>
      <c r="BP379" s="170">
        <f t="shared" si="194"/>
        <v>0</v>
      </c>
      <c r="BQ379" s="170">
        <f t="shared" si="194"/>
        <v>0</v>
      </c>
      <c r="BR379" s="170">
        <f t="shared" si="194"/>
        <v>0</v>
      </c>
      <c r="BS379" s="170">
        <f t="shared" si="194"/>
        <v>0</v>
      </c>
      <c r="BT379" s="170">
        <f t="shared" si="194"/>
        <v>0</v>
      </c>
      <c r="BU379" s="170">
        <f t="shared" si="194"/>
        <v>0</v>
      </c>
      <c r="BV379" s="170">
        <f t="shared" si="194"/>
        <v>0</v>
      </c>
      <c r="BW379" s="170">
        <f t="shared" si="194"/>
        <v>0</v>
      </c>
      <c r="BX379" s="170">
        <f t="shared" si="194"/>
        <v>0</v>
      </c>
      <c r="BY379" s="170">
        <f t="shared" si="194"/>
        <v>0</v>
      </c>
      <c r="BZ379" s="170">
        <f t="shared" si="194"/>
        <v>0</v>
      </c>
      <c r="CA379" s="170">
        <f t="shared" si="194"/>
        <v>0</v>
      </c>
      <c r="CB379" s="170">
        <f t="shared" si="193"/>
        <v>0</v>
      </c>
      <c r="CC379" s="170">
        <f t="shared" si="193"/>
        <v>0</v>
      </c>
      <c r="CD379" s="170">
        <f t="shared" si="193"/>
        <v>0</v>
      </c>
      <c r="CE379" s="170">
        <f t="shared" si="193"/>
        <v>0</v>
      </c>
      <c r="CF379" s="170">
        <f t="shared" si="193"/>
        <v>0</v>
      </c>
      <c r="CG379" s="170">
        <f t="shared" si="193"/>
        <v>0</v>
      </c>
      <c r="CH379" s="170">
        <f t="shared" si="193"/>
        <v>0</v>
      </c>
      <c r="CI379" s="170">
        <f t="shared" si="193"/>
        <v>0</v>
      </c>
      <c r="CJ379" s="170">
        <f t="shared" si="193"/>
        <v>0</v>
      </c>
      <c r="CK379" s="170">
        <f t="shared" si="193"/>
        <v>0</v>
      </c>
      <c r="CL379" s="170">
        <f t="shared" si="193"/>
        <v>0</v>
      </c>
      <c r="CM379" s="170">
        <f t="shared" si="193"/>
        <v>0</v>
      </c>
      <c r="CN379" s="170">
        <f t="shared" si="193"/>
        <v>0</v>
      </c>
      <c r="CO379" s="170">
        <f t="shared" si="193"/>
        <v>0</v>
      </c>
      <c r="CP379" s="170">
        <f t="shared" si="190"/>
        <v>0</v>
      </c>
      <c r="CQ379" s="170">
        <f t="shared" si="190"/>
        <v>0</v>
      </c>
      <c r="CR379" s="170" t="e">
        <f t="shared" si="190"/>
        <v>#DIV/0!</v>
      </c>
      <c r="CS379" s="170" t="e">
        <f t="shared" si="190"/>
        <v>#DIV/0!</v>
      </c>
      <c r="CT379" s="170" t="e">
        <f t="shared" si="190"/>
        <v>#DIV/0!</v>
      </c>
      <c r="CU379" s="170" t="e">
        <f t="shared" si="190"/>
        <v>#DIV/0!</v>
      </c>
      <c r="CV379" s="170" t="e">
        <f t="shared" si="190"/>
        <v>#DIV/0!</v>
      </c>
      <c r="CW379" s="170" t="e">
        <f t="shared" si="190"/>
        <v>#DIV/0!</v>
      </c>
      <c r="CX379" s="170" t="e">
        <f t="shared" si="190"/>
        <v>#DIV/0!</v>
      </c>
      <c r="CY379" s="170" t="e">
        <f t="shared" si="190"/>
        <v>#DIV/0!</v>
      </c>
      <c r="CZ379" s="170" t="e">
        <f t="shared" si="190"/>
        <v>#DIV/0!</v>
      </c>
      <c r="DA379" s="170" t="e">
        <f t="shared" si="190"/>
        <v>#DIV/0!</v>
      </c>
      <c r="DB379" s="170">
        <f t="shared" si="190"/>
        <v>0</v>
      </c>
      <c r="DC379" s="170">
        <f t="shared" si="190"/>
        <v>0</v>
      </c>
      <c r="DD379" s="170">
        <f t="shared" si="190"/>
        <v>0</v>
      </c>
      <c r="DE379" s="170">
        <f t="shared" si="190"/>
        <v>0</v>
      </c>
      <c r="DF379" s="170">
        <f t="shared" si="191"/>
        <v>0</v>
      </c>
      <c r="DG379" s="170">
        <f t="shared" si="191"/>
        <v>0</v>
      </c>
      <c r="DH379" s="170">
        <f t="shared" si="179"/>
        <v>0</v>
      </c>
      <c r="DI379" s="170">
        <f t="shared" si="179"/>
        <v>0</v>
      </c>
      <c r="DJ379" s="170">
        <f t="shared" si="179"/>
        <v>0</v>
      </c>
      <c r="DK379" s="170">
        <f t="shared" si="179"/>
        <v>0</v>
      </c>
      <c r="DL379" s="170">
        <f t="shared" si="183"/>
        <v>0</v>
      </c>
      <c r="DM379" s="170">
        <f t="shared" si="183"/>
        <v>0</v>
      </c>
      <c r="DN379" s="170">
        <f t="shared" si="183"/>
        <v>0</v>
      </c>
      <c r="DO379" s="170">
        <f t="shared" si="183"/>
        <v>0</v>
      </c>
      <c r="DP379" s="170">
        <f t="shared" si="183"/>
        <v>0</v>
      </c>
      <c r="DQ379" s="170">
        <f t="shared" si="183"/>
        <v>0</v>
      </c>
      <c r="DR379" s="170">
        <f t="shared" si="183"/>
        <v>0</v>
      </c>
      <c r="DS379" s="170">
        <f t="shared" si="183"/>
        <v>0</v>
      </c>
      <c r="DT379" s="170">
        <f t="shared" si="183"/>
        <v>0</v>
      </c>
      <c r="DU379" s="170"/>
    </row>
    <row r="380" spans="1:125" hidden="1" outlineLevel="1" x14ac:dyDescent="0.25">
      <c r="A380" s="168">
        <f t="shared" si="192"/>
        <v>0</v>
      </c>
      <c r="B380" s="169">
        <f t="shared" si="189"/>
        <v>0</v>
      </c>
      <c r="C380" s="170">
        <f t="shared" si="189"/>
        <v>0</v>
      </c>
      <c r="D380" s="170">
        <f t="shared" si="189"/>
        <v>0</v>
      </c>
      <c r="E380" s="170">
        <f t="shared" si="189"/>
        <v>0</v>
      </c>
      <c r="F380" s="170">
        <f t="shared" si="189"/>
        <v>0</v>
      </c>
      <c r="G380" s="170">
        <f t="shared" si="189"/>
        <v>0</v>
      </c>
      <c r="H380" s="170">
        <f t="shared" si="189"/>
        <v>0</v>
      </c>
      <c r="I380" s="170">
        <f t="shared" si="189"/>
        <v>0</v>
      </c>
      <c r="J380" s="170">
        <f t="shared" si="189"/>
        <v>0</v>
      </c>
      <c r="K380" s="170">
        <f t="shared" si="189"/>
        <v>0</v>
      </c>
      <c r="L380" s="170">
        <f t="shared" si="189"/>
        <v>0</v>
      </c>
      <c r="M380" s="170">
        <f t="shared" si="189"/>
        <v>0</v>
      </c>
      <c r="N380" s="170">
        <f t="shared" si="189"/>
        <v>0</v>
      </c>
      <c r="O380" s="170">
        <f t="shared" si="189"/>
        <v>0</v>
      </c>
      <c r="P380" s="170">
        <f t="shared" si="189"/>
        <v>0</v>
      </c>
      <c r="Q380" s="170">
        <f t="shared" si="189"/>
        <v>0</v>
      </c>
      <c r="R380" s="170">
        <f t="shared" si="189"/>
        <v>0</v>
      </c>
      <c r="S380" s="170">
        <f t="shared" si="189"/>
        <v>0</v>
      </c>
      <c r="T380" s="170">
        <f t="shared" si="189"/>
        <v>0</v>
      </c>
      <c r="U380" s="170">
        <f t="shared" si="189"/>
        <v>0</v>
      </c>
      <c r="V380" s="170">
        <f t="shared" si="189"/>
        <v>0</v>
      </c>
      <c r="W380" s="170">
        <f t="shared" si="189"/>
        <v>0</v>
      </c>
      <c r="X380" s="170">
        <f t="shared" si="189"/>
        <v>0</v>
      </c>
      <c r="Y380" s="170">
        <f t="shared" si="189"/>
        <v>0</v>
      </c>
      <c r="Z380" s="170">
        <f t="shared" si="189"/>
        <v>0</v>
      </c>
      <c r="AA380" s="170">
        <f t="shared" si="189"/>
        <v>0</v>
      </c>
      <c r="AB380" s="170">
        <f t="shared" si="189"/>
        <v>0</v>
      </c>
      <c r="AC380" s="170">
        <f t="shared" si="189"/>
        <v>0</v>
      </c>
      <c r="AD380" s="170">
        <f t="shared" si="189"/>
        <v>0</v>
      </c>
      <c r="AE380" s="170">
        <f t="shared" si="189"/>
        <v>0</v>
      </c>
      <c r="AF380" s="170">
        <f t="shared" si="189"/>
        <v>0</v>
      </c>
      <c r="AG380" s="170" t="e">
        <f t="shared" ref="AG380" si="195">IF(AH317*AH318&gt;=0,AVERAGE(AH317:AH318)*$A380,AH317*(AH317/(ABS(AH317)+ABS(AH318))*$A380))</f>
        <v>#DIV/0!</v>
      </c>
      <c r="AH380" s="170" t="e">
        <f t="shared" si="188"/>
        <v>#DIV/0!</v>
      </c>
      <c r="AI380" s="170" t="e">
        <f t="shared" si="188"/>
        <v>#DIV/0!</v>
      </c>
      <c r="AJ380" s="170" t="e">
        <f t="shared" ref="AJ380:BJ380" si="196">IF(AK317*AK318&gt;=0,AVERAGE(AK317:AK318)*$A380,AK317*(AK317/(ABS(AK317)+ABS(AK318))*$A380))</f>
        <v>#DIV/0!</v>
      </c>
      <c r="AK380" s="170" t="e">
        <f t="shared" si="196"/>
        <v>#DIV/0!</v>
      </c>
      <c r="AL380" s="170" t="e">
        <f t="shared" si="196"/>
        <v>#DIV/0!</v>
      </c>
      <c r="AM380" s="170" t="e">
        <f t="shared" si="196"/>
        <v>#DIV/0!</v>
      </c>
      <c r="AN380" s="170" t="e">
        <f t="shared" si="196"/>
        <v>#DIV/0!</v>
      </c>
      <c r="AO380" s="170" t="e">
        <f t="shared" si="196"/>
        <v>#DIV/0!</v>
      </c>
      <c r="AP380" s="170" t="e">
        <f t="shared" si="196"/>
        <v>#DIV/0!</v>
      </c>
      <c r="AQ380" s="170">
        <f t="shared" si="196"/>
        <v>0</v>
      </c>
      <c r="AR380" s="170">
        <f t="shared" si="196"/>
        <v>0</v>
      </c>
      <c r="AS380" s="170">
        <f t="shared" si="196"/>
        <v>0</v>
      </c>
      <c r="AT380" s="170">
        <f t="shared" si="196"/>
        <v>0</v>
      </c>
      <c r="AU380" s="170">
        <f t="shared" si="196"/>
        <v>0</v>
      </c>
      <c r="AV380" s="170">
        <f t="shared" si="196"/>
        <v>0</v>
      </c>
      <c r="AW380" s="170">
        <f t="shared" si="196"/>
        <v>0</v>
      </c>
      <c r="AX380" s="170">
        <f t="shared" si="196"/>
        <v>0</v>
      </c>
      <c r="AY380" s="170">
        <f t="shared" si="196"/>
        <v>0</v>
      </c>
      <c r="AZ380" s="170">
        <f t="shared" si="196"/>
        <v>0</v>
      </c>
      <c r="BA380" s="170">
        <f t="shared" si="196"/>
        <v>0</v>
      </c>
      <c r="BB380" s="170">
        <f t="shared" si="196"/>
        <v>0</v>
      </c>
      <c r="BC380" s="170">
        <f t="shared" si="196"/>
        <v>0</v>
      </c>
      <c r="BD380" s="170">
        <f t="shared" si="196"/>
        <v>0</v>
      </c>
      <c r="BE380" s="170">
        <f t="shared" si="196"/>
        <v>0</v>
      </c>
      <c r="BF380" s="170">
        <f t="shared" si="196"/>
        <v>0</v>
      </c>
      <c r="BG380" s="170">
        <f t="shared" si="196"/>
        <v>0</v>
      </c>
      <c r="BH380" s="170">
        <f t="shared" si="196"/>
        <v>0</v>
      </c>
      <c r="BI380" s="170">
        <f t="shared" si="196"/>
        <v>0</v>
      </c>
      <c r="BJ380" s="170">
        <f t="shared" si="196"/>
        <v>0</v>
      </c>
      <c r="BM380" s="169">
        <f t="shared" si="194"/>
        <v>0</v>
      </c>
      <c r="BN380" s="170">
        <f t="shared" si="194"/>
        <v>0</v>
      </c>
      <c r="BO380" s="170">
        <f t="shared" si="194"/>
        <v>0</v>
      </c>
      <c r="BP380" s="170">
        <f t="shared" si="194"/>
        <v>0</v>
      </c>
      <c r="BQ380" s="170">
        <f t="shared" si="194"/>
        <v>0</v>
      </c>
      <c r="BR380" s="170">
        <f t="shared" si="194"/>
        <v>0</v>
      </c>
      <c r="BS380" s="170">
        <f t="shared" si="194"/>
        <v>0</v>
      </c>
      <c r="BT380" s="170">
        <f t="shared" si="194"/>
        <v>0</v>
      </c>
      <c r="BU380" s="170">
        <f t="shared" si="194"/>
        <v>0</v>
      </c>
      <c r="BV380" s="170">
        <f t="shared" si="194"/>
        <v>0</v>
      </c>
      <c r="BW380" s="170">
        <f t="shared" si="194"/>
        <v>0</v>
      </c>
      <c r="BX380" s="170">
        <f t="shared" si="194"/>
        <v>0</v>
      </c>
      <c r="BY380" s="170">
        <f t="shared" si="194"/>
        <v>0</v>
      </c>
      <c r="BZ380" s="170">
        <f t="shared" si="194"/>
        <v>0</v>
      </c>
      <c r="CA380" s="170">
        <f t="shared" si="194"/>
        <v>0</v>
      </c>
      <c r="CB380" s="170">
        <f t="shared" si="193"/>
        <v>0</v>
      </c>
      <c r="CC380" s="170">
        <f t="shared" si="193"/>
        <v>0</v>
      </c>
      <c r="CD380" s="170">
        <f t="shared" si="193"/>
        <v>0</v>
      </c>
      <c r="CE380" s="170">
        <f t="shared" si="193"/>
        <v>0</v>
      </c>
      <c r="CF380" s="170">
        <f t="shared" si="193"/>
        <v>0</v>
      </c>
      <c r="CG380" s="170">
        <f t="shared" si="193"/>
        <v>0</v>
      </c>
      <c r="CH380" s="170">
        <f t="shared" si="193"/>
        <v>0</v>
      </c>
      <c r="CI380" s="170">
        <f t="shared" si="193"/>
        <v>0</v>
      </c>
      <c r="CJ380" s="170">
        <f t="shared" si="193"/>
        <v>0</v>
      </c>
      <c r="CK380" s="170">
        <f t="shared" si="193"/>
        <v>0</v>
      </c>
      <c r="CL380" s="170">
        <f t="shared" si="193"/>
        <v>0</v>
      </c>
      <c r="CM380" s="170">
        <f t="shared" si="193"/>
        <v>0</v>
      </c>
      <c r="CN380" s="170">
        <f t="shared" si="193"/>
        <v>0</v>
      </c>
      <c r="CO380" s="170">
        <f t="shared" si="193"/>
        <v>0</v>
      </c>
      <c r="CP380" s="170">
        <f t="shared" si="190"/>
        <v>0</v>
      </c>
      <c r="CQ380" s="170">
        <f t="shared" si="190"/>
        <v>0</v>
      </c>
      <c r="CR380" s="170" t="e">
        <f t="shared" si="190"/>
        <v>#DIV/0!</v>
      </c>
      <c r="CS380" s="170" t="e">
        <f t="shared" si="190"/>
        <v>#DIV/0!</v>
      </c>
      <c r="CT380" s="170" t="e">
        <f t="shared" si="190"/>
        <v>#DIV/0!</v>
      </c>
      <c r="CU380" s="170" t="e">
        <f t="shared" si="190"/>
        <v>#DIV/0!</v>
      </c>
      <c r="CV380" s="170" t="e">
        <f t="shared" si="190"/>
        <v>#DIV/0!</v>
      </c>
      <c r="CW380" s="170" t="e">
        <f t="shared" si="190"/>
        <v>#DIV/0!</v>
      </c>
      <c r="CX380" s="170" t="e">
        <f t="shared" si="190"/>
        <v>#DIV/0!</v>
      </c>
      <c r="CY380" s="170" t="e">
        <f t="shared" si="190"/>
        <v>#DIV/0!</v>
      </c>
      <c r="CZ380" s="170" t="e">
        <f t="shared" si="190"/>
        <v>#DIV/0!</v>
      </c>
      <c r="DA380" s="170" t="e">
        <f t="shared" si="190"/>
        <v>#DIV/0!</v>
      </c>
      <c r="DB380" s="170">
        <f t="shared" si="190"/>
        <v>0</v>
      </c>
      <c r="DC380" s="170">
        <f t="shared" si="190"/>
        <v>0</v>
      </c>
      <c r="DD380" s="170">
        <f t="shared" si="190"/>
        <v>0</v>
      </c>
      <c r="DE380" s="170">
        <f t="shared" si="190"/>
        <v>0</v>
      </c>
      <c r="DF380" s="170">
        <f t="shared" si="191"/>
        <v>0</v>
      </c>
      <c r="DG380" s="170">
        <f t="shared" si="191"/>
        <v>0</v>
      </c>
      <c r="DH380" s="170">
        <f t="shared" si="179"/>
        <v>0</v>
      </c>
      <c r="DI380" s="170">
        <f t="shared" si="179"/>
        <v>0</v>
      </c>
      <c r="DJ380" s="170">
        <f t="shared" si="179"/>
        <v>0</v>
      </c>
      <c r="DK380" s="170">
        <f t="shared" si="179"/>
        <v>0</v>
      </c>
      <c r="DL380" s="170">
        <f t="shared" si="183"/>
        <v>0</v>
      </c>
      <c r="DM380" s="170">
        <f t="shared" si="183"/>
        <v>0</v>
      </c>
      <c r="DN380" s="170">
        <f t="shared" si="183"/>
        <v>0</v>
      </c>
      <c r="DO380" s="170">
        <f t="shared" si="183"/>
        <v>0</v>
      </c>
      <c r="DP380" s="170">
        <f t="shared" si="183"/>
        <v>0</v>
      </c>
      <c r="DQ380" s="170">
        <f t="shared" si="183"/>
        <v>0</v>
      </c>
      <c r="DR380" s="170">
        <f t="shared" si="183"/>
        <v>0</v>
      </c>
      <c r="DS380" s="170">
        <f t="shared" si="183"/>
        <v>0</v>
      </c>
      <c r="DT380" s="170">
        <f t="shared" si="183"/>
        <v>0</v>
      </c>
      <c r="DU380" s="170"/>
    </row>
    <row r="381" spans="1:125" hidden="1" outlineLevel="1" x14ac:dyDescent="0.25">
      <c r="A381" s="168">
        <f t="shared" si="192"/>
        <v>0</v>
      </c>
      <c r="B381" s="169">
        <f t="shared" ref="B381:BJ385" si="197">IF(C318*C319&gt;=0,AVERAGE(C318:C319)*$A381,C318*(C318/(ABS(C318)+ABS(C319))*$A381))</f>
        <v>0</v>
      </c>
      <c r="C381" s="170">
        <f t="shared" si="197"/>
        <v>0</v>
      </c>
      <c r="D381" s="170">
        <f t="shared" si="197"/>
        <v>0</v>
      </c>
      <c r="E381" s="170">
        <f t="shared" si="197"/>
        <v>0</v>
      </c>
      <c r="F381" s="170">
        <f t="shared" si="197"/>
        <v>0</v>
      </c>
      <c r="G381" s="170">
        <f t="shared" si="197"/>
        <v>0</v>
      </c>
      <c r="H381" s="170">
        <f t="shared" si="197"/>
        <v>0</v>
      </c>
      <c r="I381" s="170">
        <f t="shared" si="197"/>
        <v>0</v>
      </c>
      <c r="J381" s="170">
        <f t="shared" si="197"/>
        <v>0</v>
      </c>
      <c r="K381" s="170">
        <f t="shared" si="197"/>
        <v>0</v>
      </c>
      <c r="L381" s="170">
        <f t="shared" si="197"/>
        <v>0</v>
      </c>
      <c r="M381" s="170">
        <f t="shared" si="197"/>
        <v>0</v>
      </c>
      <c r="N381" s="170">
        <f t="shared" si="197"/>
        <v>0</v>
      </c>
      <c r="O381" s="170">
        <f t="shared" si="197"/>
        <v>0</v>
      </c>
      <c r="P381" s="170">
        <f t="shared" si="197"/>
        <v>0</v>
      </c>
      <c r="Q381" s="170">
        <f t="shared" si="197"/>
        <v>0</v>
      </c>
      <c r="R381" s="170">
        <f t="shared" si="197"/>
        <v>0</v>
      </c>
      <c r="S381" s="170">
        <f t="shared" si="197"/>
        <v>0</v>
      </c>
      <c r="T381" s="170">
        <f t="shared" si="197"/>
        <v>0</v>
      </c>
      <c r="U381" s="170">
        <f t="shared" si="197"/>
        <v>0</v>
      </c>
      <c r="V381" s="170">
        <f t="shared" si="197"/>
        <v>0</v>
      </c>
      <c r="W381" s="170">
        <f t="shared" si="197"/>
        <v>0</v>
      </c>
      <c r="X381" s="170">
        <f t="shared" si="197"/>
        <v>0</v>
      </c>
      <c r="Y381" s="170">
        <f t="shared" si="197"/>
        <v>0</v>
      </c>
      <c r="Z381" s="170">
        <f t="shared" si="197"/>
        <v>0</v>
      </c>
      <c r="AA381" s="170">
        <f t="shared" si="197"/>
        <v>0</v>
      </c>
      <c r="AB381" s="170">
        <f t="shared" si="197"/>
        <v>0</v>
      </c>
      <c r="AC381" s="170">
        <f t="shared" si="197"/>
        <v>0</v>
      </c>
      <c r="AD381" s="170">
        <f t="shared" si="197"/>
        <v>0</v>
      </c>
      <c r="AE381" s="170">
        <f t="shared" si="197"/>
        <v>0</v>
      </c>
      <c r="AF381" s="170">
        <f t="shared" si="197"/>
        <v>0</v>
      </c>
      <c r="AG381" s="170" t="e">
        <f t="shared" si="197"/>
        <v>#DIV/0!</v>
      </c>
      <c r="AH381" s="170" t="e">
        <f t="shared" si="197"/>
        <v>#DIV/0!</v>
      </c>
      <c r="AI381" s="170" t="e">
        <f t="shared" si="197"/>
        <v>#DIV/0!</v>
      </c>
      <c r="AJ381" s="170" t="e">
        <f t="shared" si="197"/>
        <v>#DIV/0!</v>
      </c>
      <c r="AK381" s="170" t="e">
        <f t="shared" si="197"/>
        <v>#DIV/0!</v>
      </c>
      <c r="AL381" s="170" t="e">
        <f t="shared" si="197"/>
        <v>#DIV/0!</v>
      </c>
      <c r="AM381" s="170" t="e">
        <f t="shared" si="197"/>
        <v>#DIV/0!</v>
      </c>
      <c r="AN381" s="170" t="e">
        <f t="shared" si="197"/>
        <v>#DIV/0!</v>
      </c>
      <c r="AO381" s="170" t="e">
        <f t="shared" si="197"/>
        <v>#DIV/0!</v>
      </c>
      <c r="AP381" s="170" t="e">
        <f t="shared" si="197"/>
        <v>#DIV/0!</v>
      </c>
      <c r="AQ381" s="170">
        <f t="shared" si="197"/>
        <v>0</v>
      </c>
      <c r="AR381" s="170">
        <f t="shared" si="197"/>
        <v>0</v>
      </c>
      <c r="AS381" s="170">
        <f t="shared" si="197"/>
        <v>0</v>
      </c>
      <c r="AT381" s="170">
        <f t="shared" si="197"/>
        <v>0</v>
      </c>
      <c r="AU381" s="170">
        <f t="shared" si="197"/>
        <v>0</v>
      </c>
      <c r="AV381" s="170">
        <f t="shared" si="197"/>
        <v>0</v>
      </c>
      <c r="AW381" s="170">
        <f t="shared" si="197"/>
        <v>0</v>
      </c>
      <c r="AX381" s="170">
        <f t="shared" si="197"/>
        <v>0</v>
      </c>
      <c r="AY381" s="170">
        <f t="shared" si="197"/>
        <v>0</v>
      </c>
      <c r="AZ381" s="170">
        <f t="shared" si="197"/>
        <v>0</v>
      </c>
      <c r="BA381" s="170">
        <f t="shared" si="197"/>
        <v>0</v>
      </c>
      <c r="BB381" s="170">
        <f t="shared" si="197"/>
        <v>0</v>
      </c>
      <c r="BC381" s="170">
        <f t="shared" si="197"/>
        <v>0</v>
      </c>
      <c r="BD381" s="170">
        <f t="shared" si="197"/>
        <v>0</v>
      </c>
      <c r="BE381" s="170">
        <f t="shared" si="197"/>
        <v>0</v>
      </c>
      <c r="BF381" s="170">
        <f t="shared" si="197"/>
        <v>0</v>
      </c>
      <c r="BG381" s="170">
        <f t="shared" si="197"/>
        <v>0</v>
      </c>
      <c r="BH381" s="170">
        <f t="shared" si="197"/>
        <v>0</v>
      </c>
      <c r="BI381" s="170">
        <f t="shared" si="197"/>
        <v>0</v>
      </c>
      <c r="BJ381" s="170">
        <f t="shared" si="197"/>
        <v>0</v>
      </c>
      <c r="BM381" s="169">
        <f t="shared" si="194"/>
        <v>0</v>
      </c>
      <c r="BN381" s="170">
        <f t="shared" si="194"/>
        <v>0</v>
      </c>
      <c r="BO381" s="170">
        <f t="shared" si="194"/>
        <v>0</v>
      </c>
      <c r="BP381" s="170">
        <f t="shared" si="194"/>
        <v>0</v>
      </c>
      <c r="BQ381" s="170">
        <f t="shared" si="194"/>
        <v>0</v>
      </c>
      <c r="BR381" s="170">
        <f t="shared" si="194"/>
        <v>0</v>
      </c>
      <c r="BS381" s="170">
        <f t="shared" si="194"/>
        <v>0</v>
      </c>
      <c r="BT381" s="170">
        <f t="shared" si="194"/>
        <v>0</v>
      </c>
      <c r="BU381" s="170">
        <f t="shared" si="194"/>
        <v>0</v>
      </c>
      <c r="BV381" s="170">
        <f t="shared" si="194"/>
        <v>0</v>
      </c>
      <c r="BW381" s="170">
        <f t="shared" si="194"/>
        <v>0</v>
      </c>
      <c r="BX381" s="170">
        <f t="shared" si="194"/>
        <v>0</v>
      </c>
      <c r="BY381" s="170">
        <f t="shared" si="194"/>
        <v>0</v>
      </c>
      <c r="BZ381" s="170">
        <f t="shared" si="194"/>
        <v>0</v>
      </c>
      <c r="CA381" s="170">
        <f t="shared" si="194"/>
        <v>0</v>
      </c>
      <c r="CB381" s="170">
        <f t="shared" si="193"/>
        <v>0</v>
      </c>
      <c r="CC381" s="170">
        <f t="shared" si="193"/>
        <v>0</v>
      </c>
      <c r="CD381" s="170">
        <f t="shared" si="193"/>
        <v>0</v>
      </c>
      <c r="CE381" s="170">
        <f t="shared" si="193"/>
        <v>0</v>
      </c>
      <c r="CF381" s="170">
        <f t="shared" si="193"/>
        <v>0</v>
      </c>
      <c r="CG381" s="170">
        <f t="shared" si="193"/>
        <v>0</v>
      </c>
      <c r="CH381" s="170">
        <f t="shared" si="193"/>
        <v>0</v>
      </c>
      <c r="CI381" s="170">
        <f t="shared" si="193"/>
        <v>0</v>
      </c>
      <c r="CJ381" s="170">
        <f t="shared" si="193"/>
        <v>0</v>
      </c>
      <c r="CK381" s="170">
        <f t="shared" si="193"/>
        <v>0</v>
      </c>
      <c r="CL381" s="170">
        <f t="shared" si="193"/>
        <v>0</v>
      </c>
      <c r="CM381" s="170">
        <f t="shared" si="193"/>
        <v>0</v>
      </c>
      <c r="CN381" s="170">
        <f t="shared" si="193"/>
        <v>0</v>
      </c>
      <c r="CO381" s="170">
        <f t="shared" si="193"/>
        <v>0</v>
      </c>
      <c r="CP381" s="170">
        <f t="shared" si="190"/>
        <v>0</v>
      </c>
      <c r="CQ381" s="170">
        <f t="shared" si="190"/>
        <v>0</v>
      </c>
      <c r="CR381" s="170" t="e">
        <f t="shared" si="190"/>
        <v>#DIV/0!</v>
      </c>
      <c r="CS381" s="170" t="e">
        <f t="shared" si="190"/>
        <v>#DIV/0!</v>
      </c>
      <c r="CT381" s="170" t="e">
        <f t="shared" si="190"/>
        <v>#DIV/0!</v>
      </c>
      <c r="CU381" s="170" t="e">
        <f t="shared" si="190"/>
        <v>#DIV/0!</v>
      </c>
      <c r="CV381" s="170" t="e">
        <f t="shared" si="190"/>
        <v>#DIV/0!</v>
      </c>
      <c r="CW381" s="170" t="e">
        <f t="shared" si="190"/>
        <v>#DIV/0!</v>
      </c>
      <c r="CX381" s="170" t="e">
        <f t="shared" si="190"/>
        <v>#DIV/0!</v>
      </c>
      <c r="CY381" s="170" t="e">
        <f t="shared" si="190"/>
        <v>#DIV/0!</v>
      </c>
      <c r="CZ381" s="170" t="e">
        <f t="shared" si="190"/>
        <v>#DIV/0!</v>
      </c>
      <c r="DA381" s="170" t="e">
        <f t="shared" si="190"/>
        <v>#DIV/0!</v>
      </c>
      <c r="DB381" s="170">
        <f t="shared" si="190"/>
        <v>0</v>
      </c>
      <c r="DC381" s="170">
        <f t="shared" si="190"/>
        <v>0</v>
      </c>
      <c r="DD381" s="170">
        <f t="shared" si="190"/>
        <v>0</v>
      </c>
      <c r="DE381" s="170">
        <f t="shared" si="190"/>
        <v>0</v>
      </c>
      <c r="DF381" s="170">
        <f t="shared" si="191"/>
        <v>0</v>
      </c>
      <c r="DG381" s="170">
        <f t="shared" si="191"/>
        <v>0</v>
      </c>
      <c r="DH381" s="170">
        <f t="shared" si="179"/>
        <v>0</v>
      </c>
      <c r="DI381" s="170">
        <f t="shared" si="179"/>
        <v>0</v>
      </c>
      <c r="DJ381" s="170">
        <f t="shared" si="179"/>
        <v>0</v>
      </c>
      <c r="DK381" s="170">
        <f t="shared" si="179"/>
        <v>0</v>
      </c>
      <c r="DL381" s="170">
        <f t="shared" si="183"/>
        <v>0</v>
      </c>
      <c r="DM381" s="170">
        <f t="shared" si="183"/>
        <v>0</v>
      </c>
      <c r="DN381" s="170">
        <f t="shared" si="183"/>
        <v>0</v>
      </c>
      <c r="DO381" s="170">
        <f t="shared" si="183"/>
        <v>0</v>
      </c>
      <c r="DP381" s="170">
        <f t="shared" si="183"/>
        <v>0</v>
      </c>
      <c r="DQ381" s="170">
        <f t="shared" si="183"/>
        <v>0</v>
      </c>
      <c r="DR381" s="170">
        <f t="shared" si="183"/>
        <v>0</v>
      </c>
      <c r="DS381" s="170">
        <f t="shared" si="183"/>
        <v>0</v>
      </c>
      <c r="DT381" s="170">
        <f t="shared" si="183"/>
        <v>0</v>
      </c>
      <c r="DU381" s="170"/>
    </row>
    <row r="382" spans="1:125" s="171" customFormat="1" hidden="1" outlineLevel="1" x14ac:dyDescent="0.25">
      <c r="A382" s="166">
        <f>I$3/10</f>
        <v>0</v>
      </c>
      <c r="B382" s="167">
        <f t="shared" si="197"/>
        <v>0</v>
      </c>
      <c r="C382" s="167">
        <f t="shared" si="197"/>
        <v>0</v>
      </c>
      <c r="D382" s="167">
        <f t="shared" si="197"/>
        <v>0</v>
      </c>
      <c r="E382" s="167">
        <f t="shared" si="197"/>
        <v>0</v>
      </c>
      <c r="F382" s="167">
        <f t="shared" si="197"/>
        <v>0</v>
      </c>
      <c r="G382" s="167">
        <f t="shared" si="197"/>
        <v>0</v>
      </c>
      <c r="H382" s="167">
        <f t="shared" si="197"/>
        <v>0</v>
      </c>
      <c r="I382" s="167">
        <f t="shared" si="197"/>
        <v>0</v>
      </c>
      <c r="J382" s="167">
        <f t="shared" si="197"/>
        <v>0</v>
      </c>
      <c r="K382" s="167">
        <f t="shared" si="197"/>
        <v>0</v>
      </c>
      <c r="L382" s="167">
        <f t="shared" si="197"/>
        <v>0</v>
      </c>
      <c r="M382" s="167">
        <f t="shared" si="197"/>
        <v>0</v>
      </c>
      <c r="N382" s="167">
        <f t="shared" si="197"/>
        <v>0</v>
      </c>
      <c r="O382" s="167">
        <f t="shared" si="197"/>
        <v>0</v>
      </c>
      <c r="P382" s="167">
        <f t="shared" si="197"/>
        <v>0</v>
      </c>
      <c r="Q382" s="167">
        <f t="shared" si="197"/>
        <v>0</v>
      </c>
      <c r="R382" s="167">
        <f t="shared" si="197"/>
        <v>0</v>
      </c>
      <c r="S382" s="167">
        <f t="shared" si="197"/>
        <v>0</v>
      </c>
      <c r="T382" s="167">
        <f t="shared" si="197"/>
        <v>0</v>
      </c>
      <c r="U382" s="167">
        <f t="shared" si="197"/>
        <v>0</v>
      </c>
      <c r="V382" s="167">
        <f t="shared" si="197"/>
        <v>0</v>
      </c>
      <c r="W382" s="167">
        <f t="shared" si="197"/>
        <v>0</v>
      </c>
      <c r="X382" s="167">
        <f t="shared" si="197"/>
        <v>0</v>
      </c>
      <c r="Y382" s="167">
        <f t="shared" si="197"/>
        <v>0</v>
      </c>
      <c r="Z382" s="167">
        <f t="shared" si="197"/>
        <v>0</v>
      </c>
      <c r="AA382" s="167">
        <f t="shared" si="197"/>
        <v>0</v>
      </c>
      <c r="AB382" s="167">
        <f t="shared" si="197"/>
        <v>0</v>
      </c>
      <c r="AC382" s="167">
        <f t="shared" si="197"/>
        <v>0</v>
      </c>
      <c r="AD382" s="167">
        <f t="shared" si="197"/>
        <v>0</v>
      </c>
      <c r="AE382" s="167">
        <f t="shared" si="197"/>
        <v>0</v>
      </c>
      <c r="AF382" s="167">
        <f t="shared" si="197"/>
        <v>0</v>
      </c>
      <c r="AG382" s="167" t="e">
        <f t="shared" si="197"/>
        <v>#DIV/0!</v>
      </c>
      <c r="AH382" s="167" t="e">
        <f t="shared" si="197"/>
        <v>#DIV/0!</v>
      </c>
      <c r="AI382" s="167" t="e">
        <f t="shared" si="197"/>
        <v>#DIV/0!</v>
      </c>
      <c r="AJ382" s="167" t="e">
        <f t="shared" si="197"/>
        <v>#DIV/0!</v>
      </c>
      <c r="AK382" s="167" t="e">
        <f t="shared" si="197"/>
        <v>#DIV/0!</v>
      </c>
      <c r="AL382" s="167" t="e">
        <f t="shared" si="197"/>
        <v>#DIV/0!</v>
      </c>
      <c r="AM382" s="167" t="e">
        <f t="shared" si="197"/>
        <v>#DIV/0!</v>
      </c>
      <c r="AN382" s="167" t="e">
        <f t="shared" si="197"/>
        <v>#DIV/0!</v>
      </c>
      <c r="AO382" s="167" t="e">
        <f t="shared" si="197"/>
        <v>#DIV/0!</v>
      </c>
      <c r="AP382" s="167" t="e">
        <f t="shared" si="197"/>
        <v>#DIV/0!</v>
      </c>
      <c r="AQ382" s="167" t="e">
        <f t="shared" si="197"/>
        <v>#DIV/0!</v>
      </c>
      <c r="AR382" s="167" t="e">
        <f t="shared" si="197"/>
        <v>#DIV/0!</v>
      </c>
      <c r="AS382" s="167" t="e">
        <f t="shared" si="197"/>
        <v>#DIV/0!</v>
      </c>
      <c r="AT382" s="167" t="e">
        <f t="shared" si="197"/>
        <v>#DIV/0!</v>
      </c>
      <c r="AU382" s="167" t="e">
        <f t="shared" si="197"/>
        <v>#DIV/0!</v>
      </c>
      <c r="AV382" s="167" t="e">
        <f t="shared" si="197"/>
        <v>#DIV/0!</v>
      </c>
      <c r="AW382" s="167" t="e">
        <f t="shared" si="197"/>
        <v>#DIV/0!</v>
      </c>
      <c r="AX382" s="167" t="e">
        <f t="shared" si="197"/>
        <v>#DIV/0!</v>
      </c>
      <c r="AY382" s="167" t="e">
        <f t="shared" si="197"/>
        <v>#DIV/0!</v>
      </c>
      <c r="AZ382" s="167" t="e">
        <f t="shared" si="197"/>
        <v>#DIV/0!</v>
      </c>
      <c r="BA382" s="167">
        <f t="shared" si="197"/>
        <v>0</v>
      </c>
      <c r="BB382" s="167">
        <f t="shared" si="197"/>
        <v>0</v>
      </c>
      <c r="BC382" s="167">
        <f t="shared" si="197"/>
        <v>0</v>
      </c>
      <c r="BD382" s="167">
        <f t="shared" si="197"/>
        <v>0</v>
      </c>
      <c r="BE382" s="167">
        <f t="shared" si="197"/>
        <v>0</v>
      </c>
      <c r="BF382" s="167">
        <f t="shared" si="197"/>
        <v>0</v>
      </c>
      <c r="BG382" s="167">
        <f t="shared" si="197"/>
        <v>0</v>
      </c>
      <c r="BH382" s="167">
        <f t="shared" si="197"/>
        <v>0</v>
      </c>
      <c r="BI382" s="167">
        <f t="shared" si="197"/>
        <v>0</v>
      </c>
      <c r="BJ382" s="167">
        <f t="shared" si="197"/>
        <v>0</v>
      </c>
      <c r="BK382"/>
      <c r="BL382"/>
      <c r="BM382" s="167">
        <f t="shared" si="194"/>
        <v>0</v>
      </c>
      <c r="BN382" s="167">
        <f t="shared" si="194"/>
        <v>0</v>
      </c>
      <c r="BO382" s="167">
        <f t="shared" si="194"/>
        <v>0</v>
      </c>
      <c r="BP382" s="167">
        <f t="shared" si="194"/>
        <v>0</v>
      </c>
      <c r="BQ382" s="167">
        <f t="shared" si="194"/>
        <v>0</v>
      </c>
      <c r="BR382" s="167">
        <f t="shared" si="194"/>
        <v>0</v>
      </c>
      <c r="BS382" s="167">
        <f t="shared" si="194"/>
        <v>0</v>
      </c>
      <c r="BT382" s="167">
        <f t="shared" si="194"/>
        <v>0</v>
      </c>
      <c r="BU382" s="167">
        <f t="shared" si="194"/>
        <v>0</v>
      </c>
      <c r="BV382" s="167">
        <f t="shared" si="194"/>
        <v>0</v>
      </c>
      <c r="BW382" s="167">
        <f t="shared" si="194"/>
        <v>0</v>
      </c>
      <c r="BX382" s="167">
        <f t="shared" si="194"/>
        <v>0</v>
      </c>
      <c r="BY382" s="167">
        <f t="shared" si="194"/>
        <v>0</v>
      </c>
      <c r="BZ382" s="167">
        <f t="shared" si="194"/>
        <v>0</v>
      </c>
      <c r="CA382" s="167">
        <f t="shared" si="194"/>
        <v>0</v>
      </c>
      <c r="CB382" s="167">
        <f t="shared" si="193"/>
        <v>0</v>
      </c>
      <c r="CC382" s="167">
        <f t="shared" si="193"/>
        <v>0</v>
      </c>
      <c r="CD382" s="167">
        <f t="shared" si="193"/>
        <v>0</v>
      </c>
      <c r="CE382" s="167">
        <f t="shared" si="193"/>
        <v>0</v>
      </c>
      <c r="CF382" s="167">
        <f t="shared" si="193"/>
        <v>0</v>
      </c>
      <c r="CG382" s="167">
        <f t="shared" si="193"/>
        <v>0</v>
      </c>
      <c r="CH382" s="167">
        <f t="shared" si="193"/>
        <v>0</v>
      </c>
      <c r="CI382" s="167">
        <f t="shared" si="193"/>
        <v>0</v>
      </c>
      <c r="CJ382" s="167">
        <f t="shared" si="193"/>
        <v>0</v>
      </c>
      <c r="CK382" s="167">
        <f t="shared" si="193"/>
        <v>0</v>
      </c>
      <c r="CL382" s="167">
        <f t="shared" si="193"/>
        <v>0</v>
      </c>
      <c r="CM382" s="167">
        <f t="shared" si="193"/>
        <v>0</v>
      </c>
      <c r="CN382" s="167">
        <f t="shared" si="193"/>
        <v>0</v>
      </c>
      <c r="CO382" s="167">
        <f t="shared" si="193"/>
        <v>0</v>
      </c>
      <c r="CP382" s="167">
        <f t="shared" si="190"/>
        <v>0</v>
      </c>
      <c r="CQ382" s="167">
        <f t="shared" si="190"/>
        <v>0</v>
      </c>
      <c r="CR382" s="167" t="e">
        <f t="shared" si="190"/>
        <v>#DIV/0!</v>
      </c>
      <c r="CS382" s="167" t="e">
        <f t="shared" si="190"/>
        <v>#DIV/0!</v>
      </c>
      <c r="CT382" s="167" t="e">
        <f t="shared" si="190"/>
        <v>#DIV/0!</v>
      </c>
      <c r="CU382" s="167" t="e">
        <f t="shared" si="190"/>
        <v>#DIV/0!</v>
      </c>
      <c r="CV382" s="167" t="e">
        <f t="shared" si="190"/>
        <v>#DIV/0!</v>
      </c>
      <c r="CW382" s="167" t="e">
        <f t="shared" si="190"/>
        <v>#DIV/0!</v>
      </c>
      <c r="CX382" s="167" t="e">
        <f t="shared" si="190"/>
        <v>#DIV/0!</v>
      </c>
      <c r="CY382" s="167" t="e">
        <f t="shared" si="190"/>
        <v>#DIV/0!</v>
      </c>
      <c r="CZ382" s="167" t="e">
        <f t="shared" si="190"/>
        <v>#DIV/0!</v>
      </c>
      <c r="DA382" s="167" t="e">
        <f t="shared" si="190"/>
        <v>#DIV/0!</v>
      </c>
      <c r="DB382" s="167" t="e">
        <f t="shared" si="190"/>
        <v>#DIV/0!</v>
      </c>
      <c r="DC382" s="167" t="e">
        <f t="shared" si="190"/>
        <v>#DIV/0!</v>
      </c>
      <c r="DD382" s="167" t="e">
        <f t="shared" si="190"/>
        <v>#DIV/0!</v>
      </c>
      <c r="DE382" s="167" t="e">
        <f t="shared" si="190"/>
        <v>#DIV/0!</v>
      </c>
      <c r="DF382" s="167" t="e">
        <f t="shared" si="191"/>
        <v>#DIV/0!</v>
      </c>
      <c r="DG382" s="167" t="e">
        <f t="shared" si="191"/>
        <v>#DIV/0!</v>
      </c>
      <c r="DH382" s="167" t="e">
        <f t="shared" si="179"/>
        <v>#DIV/0!</v>
      </c>
      <c r="DI382" s="167" t="e">
        <f t="shared" si="179"/>
        <v>#DIV/0!</v>
      </c>
      <c r="DJ382" s="167" t="e">
        <f t="shared" si="179"/>
        <v>#DIV/0!</v>
      </c>
      <c r="DK382" s="167" t="e">
        <f t="shared" si="179"/>
        <v>#DIV/0!</v>
      </c>
      <c r="DL382" s="167">
        <f t="shared" si="183"/>
        <v>0</v>
      </c>
      <c r="DM382" s="167">
        <f t="shared" si="183"/>
        <v>0</v>
      </c>
      <c r="DN382" s="167">
        <f t="shared" si="183"/>
        <v>0</v>
      </c>
      <c r="DO382" s="167">
        <f t="shared" si="183"/>
        <v>0</v>
      </c>
      <c r="DP382" s="167">
        <f t="shared" si="183"/>
        <v>0</v>
      </c>
      <c r="DQ382" s="167">
        <f t="shared" si="183"/>
        <v>0</v>
      </c>
      <c r="DR382" s="167">
        <f t="shared" si="183"/>
        <v>0</v>
      </c>
      <c r="DS382" s="167">
        <f t="shared" si="183"/>
        <v>0</v>
      </c>
      <c r="DT382" s="167">
        <f t="shared" si="183"/>
        <v>0</v>
      </c>
      <c r="DU382" s="167"/>
    </row>
    <row r="383" spans="1:125" hidden="1" outlineLevel="1" x14ac:dyDescent="0.25">
      <c r="A383" s="168">
        <f>A382</f>
        <v>0</v>
      </c>
      <c r="B383" s="169">
        <f t="shared" si="197"/>
        <v>0</v>
      </c>
      <c r="C383" s="170">
        <f t="shared" si="197"/>
        <v>0</v>
      </c>
      <c r="D383" s="170">
        <f t="shared" si="197"/>
        <v>0</v>
      </c>
      <c r="E383" s="170">
        <f t="shared" si="197"/>
        <v>0</v>
      </c>
      <c r="F383" s="170">
        <f t="shared" si="197"/>
        <v>0</v>
      </c>
      <c r="G383" s="170">
        <f t="shared" si="197"/>
        <v>0</v>
      </c>
      <c r="H383" s="170">
        <f t="shared" si="197"/>
        <v>0</v>
      </c>
      <c r="I383" s="170">
        <f t="shared" si="197"/>
        <v>0</v>
      </c>
      <c r="J383" s="170">
        <f t="shared" si="197"/>
        <v>0</v>
      </c>
      <c r="K383" s="170">
        <f t="shared" si="197"/>
        <v>0</v>
      </c>
      <c r="L383" s="170">
        <f t="shared" si="197"/>
        <v>0</v>
      </c>
      <c r="M383" s="170">
        <f t="shared" si="197"/>
        <v>0</v>
      </c>
      <c r="N383" s="170">
        <f t="shared" si="197"/>
        <v>0</v>
      </c>
      <c r="O383" s="170">
        <f t="shared" si="197"/>
        <v>0</v>
      </c>
      <c r="P383" s="170">
        <f t="shared" si="197"/>
        <v>0</v>
      </c>
      <c r="Q383" s="170">
        <f t="shared" si="197"/>
        <v>0</v>
      </c>
      <c r="R383" s="170">
        <f t="shared" si="197"/>
        <v>0</v>
      </c>
      <c r="S383" s="170">
        <f t="shared" si="197"/>
        <v>0</v>
      </c>
      <c r="T383" s="170">
        <f t="shared" si="197"/>
        <v>0</v>
      </c>
      <c r="U383" s="170">
        <f t="shared" si="197"/>
        <v>0</v>
      </c>
      <c r="V383" s="170">
        <f t="shared" si="197"/>
        <v>0</v>
      </c>
      <c r="W383" s="170">
        <f t="shared" si="197"/>
        <v>0</v>
      </c>
      <c r="X383" s="170">
        <f t="shared" si="197"/>
        <v>0</v>
      </c>
      <c r="Y383" s="170">
        <f t="shared" si="197"/>
        <v>0</v>
      </c>
      <c r="Z383" s="170">
        <f t="shared" si="197"/>
        <v>0</v>
      </c>
      <c r="AA383" s="170">
        <f t="shared" si="197"/>
        <v>0</v>
      </c>
      <c r="AB383" s="170">
        <f t="shared" si="197"/>
        <v>0</v>
      </c>
      <c r="AC383" s="170">
        <f t="shared" si="197"/>
        <v>0</v>
      </c>
      <c r="AD383" s="170">
        <f t="shared" si="197"/>
        <v>0</v>
      </c>
      <c r="AE383" s="170">
        <f t="shared" si="197"/>
        <v>0</v>
      </c>
      <c r="AF383" s="170">
        <f t="shared" si="197"/>
        <v>0</v>
      </c>
      <c r="AG383" s="170">
        <f t="shared" si="197"/>
        <v>0</v>
      </c>
      <c r="AH383" s="170">
        <f t="shared" si="197"/>
        <v>0</v>
      </c>
      <c r="AI383" s="170">
        <f t="shared" si="197"/>
        <v>0</v>
      </c>
      <c r="AJ383" s="170">
        <f t="shared" si="197"/>
        <v>0</v>
      </c>
      <c r="AK383" s="170">
        <f t="shared" si="197"/>
        <v>0</v>
      </c>
      <c r="AL383" s="170">
        <f t="shared" si="197"/>
        <v>0</v>
      </c>
      <c r="AM383" s="170">
        <f t="shared" si="197"/>
        <v>0</v>
      </c>
      <c r="AN383" s="170">
        <f t="shared" si="197"/>
        <v>0</v>
      </c>
      <c r="AO383" s="170">
        <f t="shared" si="197"/>
        <v>0</v>
      </c>
      <c r="AP383" s="170">
        <f t="shared" si="197"/>
        <v>0</v>
      </c>
      <c r="AQ383" s="170" t="e">
        <f t="shared" si="197"/>
        <v>#DIV/0!</v>
      </c>
      <c r="AR383" s="170" t="e">
        <f t="shared" si="197"/>
        <v>#DIV/0!</v>
      </c>
      <c r="AS383" s="170" t="e">
        <f t="shared" si="197"/>
        <v>#DIV/0!</v>
      </c>
      <c r="AT383" s="170" t="e">
        <f t="shared" si="197"/>
        <v>#DIV/0!</v>
      </c>
      <c r="AU383" s="170" t="e">
        <f t="shared" si="197"/>
        <v>#DIV/0!</v>
      </c>
      <c r="AV383" s="170" t="e">
        <f t="shared" si="197"/>
        <v>#DIV/0!</v>
      </c>
      <c r="AW383" s="170" t="e">
        <f t="shared" si="197"/>
        <v>#DIV/0!</v>
      </c>
      <c r="AX383" s="170" t="e">
        <f t="shared" si="197"/>
        <v>#DIV/0!</v>
      </c>
      <c r="AY383" s="170" t="e">
        <f t="shared" si="197"/>
        <v>#DIV/0!</v>
      </c>
      <c r="AZ383" s="170" t="e">
        <f t="shared" si="197"/>
        <v>#DIV/0!</v>
      </c>
      <c r="BA383" s="170">
        <f t="shared" si="197"/>
        <v>0</v>
      </c>
      <c r="BB383" s="170">
        <f t="shared" si="197"/>
        <v>0</v>
      </c>
      <c r="BC383" s="170">
        <f t="shared" si="197"/>
        <v>0</v>
      </c>
      <c r="BD383" s="170">
        <f t="shared" si="197"/>
        <v>0</v>
      </c>
      <c r="BE383" s="170">
        <f t="shared" si="197"/>
        <v>0</v>
      </c>
      <c r="BF383" s="170">
        <f t="shared" si="197"/>
        <v>0</v>
      </c>
      <c r="BG383" s="170">
        <f t="shared" si="197"/>
        <v>0</v>
      </c>
      <c r="BH383" s="170">
        <f t="shared" si="197"/>
        <v>0</v>
      </c>
      <c r="BI383" s="170">
        <f t="shared" si="197"/>
        <v>0</v>
      </c>
      <c r="BJ383" s="170">
        <f t="shared" si="197"/>
        <v>0</v>
      </c>
      <c r="BM383" s="169">
        <f t="shared" si="194"/>
        <v>0</v>
      </c>
      <c r="BN383" s="170">
        <f t="shared" si="194"/>
        <v>0</v>
      </c>
      <c r="BO383" s="170">
        <f t="shared" si="194"/>
        <v>0</v>
      </c>
      <c r="BP383" s="170">
        <f t="shared" si="194"/>
        <v>0</v>
      </c>
      <c r="BQ383" s="170">
        <f t="shared" si="194"/>
        <v>0</v>
      </c>
      <c r="BR383" s="170">
        <f t="shared" si="194"/>
        <v>0</v>
      </c>
      <c r="BS383" s="170">
        <f t="shared" si="194"/>
        <v>0</v>
      </c>
      <c r="BT383" s="170">
        <f t="shared" si="194"/>
        <v>0</v>
      </c>
      <c r="BU383" s="170">
        <f t="shared" si="194"/>
        <v>0</v>
      </c>
      <c r="BV383" s="170">
        <f t="shared" si="194"/>
        <v>0</v>
      </c>
      <c r="BW383" s="170">
        <f t="shared" si="194"/>
        <v>0</v>
      </c>
      <c r="BX383" s="170">
        <f t="shared" si="194"/>
        <v>0</v>
      </c>
      <c r="BY383" s="170">
        <f t="shared" si="194"/>
        <v>0</v>
      </c>
      <c r="BZ383" s="170">
        <f t="shared" si="194"/>
        <v>0</v>
      </c>
      <c r="CA383" s="170">
        <f t="shared" si="194"/>
        <v>0</v>
      </c>
      <c r="CB383" s="170">
        <f t="shared" si="193"/>
        <v>0</v>
      </c>
      <c r="CC383" s="170">
        <f t="shared" si="193"/>
        <v>0</v>
      </c>
      <c r="CD383" s="170">
        <f t="shared" si="193"/>
        <v>0</v>
      </c>
      <c r="CE383" s="170">
        <f t="shared" si="193"/>
        <v>0</v>
      </c>
      <c r="CF383" s="170">
        <f t="shared" si="193"/>
        <v>0</v>
      </c>
      <c r="CG383" s="170">
        <f t="shared" si="193"/>
        <v>0</v>
      </c>
      <c r="CH383" s="170">
        <f t="shared" si="193"/>
        <v>0</v>
      </c>
      <c r="CI383" s="170">
        <f t="shared" si="193"/>
        <v>0</v>
      </c>
      <c r="CJ383" s="170">
        <f t="shared" si="193"/>
        <v>0</v>
      </c>
      <c r="CK383" s="170">
        <f t="shared" si="193"/>
        <v>0</v>
      </c>
      <c r="CL383" s="170">
        <f t="shared" si="193"/>
        <v>0</v>
      </c>
      <c r="CM383" s="170">
        <f t="shared" si="193"/>
        <v>0</v>
      </c>
      <c r="CN383" s="170">
        <f t="shared" si="193"/>
        <v>0</v>
      </c>
      <c r="CO383" s="170">
        <f t="shared" si="193"/>
        <v>0</v>
      </c>
      <c r="CP383" s="170">
        <f t="shared" si="190"/>
        <v>0</v>
      </c>
      <c r="CQ383" s="170">
        <f t="shared" si="190"/>
        <v>0</v>
      </c>
      <c r="CR383" s="170">
        <f t="shared" si="190"/>
        <v>0</v>
      </c>
      <c r="CS383" s="170">
        <f t="shared" si="190"/>
        <v>0</v>
      </c>
      <c r="CT383" s="170">
        <f t="shared" si="190"/>
        <v>0</v>
      </c>
      <c r="CU383" s="170">
        <f t="shared" si="190"/>
        <v>0</v>
      </c>
      <c r="CV383" s="170">
        <f t="shared" si="190"/>
        <v>0</v>
      </c>
      <c r="CW383" s="170">
        <f t="shared" si="190"/>
        <v>0</v>
      </c>
      <c r="CX383" s="170">
        <f t="shared" si="190"/>
        <v>0</v>
      </c>
      <c r="CY383" s="170">
        <f t="shared" si="190"/>
        <v>0</v>
      </c>
      <c r="CZ383" s="170">
        <f t="shared" si="190"/>
        <v>0</v>
      </c>
      <c r="DA383" s="170">
        <f t="shared" si="190"/>
        <v>0</v>
      </c>
      <c r="DB383" s="170" t="e">
        <f t="shared" si="190"/>
        <v>#DIV/0!</v>
      </c>
      <c r="DC383" s="170" t="e">
        <f t="shared" si="190"/>
        <v>#DIV/0!</v>
      </c>
      <c r="DD383" s="170" t="e">
        <f t="shared" si="190"/>
        <v>#DIV/0!</v>
      </c>
      <c r="DE383" s="170" t="e">
        <f t="shared" si="190"/>
        <v>#DIV/0!</v>
      </c>
      <c r="DF383" s="170" t="e">
        <f t="shared" si="191"/>
        <v>#DIV/0!</v>
      </c>
      <c r="DG383" s="170" t="e">
        <f t="shared" si="191"/>
        <v>#DIV/0!</v>
      </c>
      <c r="DH383" s="170" t="e">
        <f t="shared" si="179"/>
        <v>#DIV/0!</v>
      </c>
      <c r="DI383" s="170" t="e">
        <f t="shared" si="179"/>
        <v>#DIV/0!</v>
      </c>
      <c r="DJ383" s="170" t="e">
        <f t="shared" si="179"/>
        <v>#DIV/0!</v>
      </c>
      <c r="DK383" s="170" t="e">
        <f t="shared" si="179"/>
        <v>#DIV/0!</v>
      </c>
      <c r="DL383" s="170">
        <f t="shared" si="183"/>
        <v>0</v>
      </c>
      <c r="DM383" s="170">
        <f t="shared" si="183"/>
        <v>0</v>
      </c>
      <c r="DN383" s="170">
        <f t="shared" si="183"/>
        <v>0</v>
      </c>
      <c r="DO383" s="170">
        <f t="shared" si="183"/>
        <v>0</v>
      </c>
      <c r="DP383" s="170">
        <f t="shared" si="183"/>
        <v>0</v>
      </c>
      <c r="DQ383" s="170">
        <f t="shared" si="183"/>
        <v>0</v>
      </c>
      <c r="DR383" s="170">
        <f t="shared" si="183"/>
        <v>0</v>
      </c>
      <c r="DS383" s="170">
        <f t="shared" si="183"/>
        <v>0</v>
      </c>
      <c r="DT383" s="170">
        <f t="shared" si="183"/>
        <v>0</v>
      </c>
      <c r="DU383" s="170"/>
    </row>
    <row r="384" spans="1:125" hidden="1" outlineLevel="1" x14ac:dyDescent="0.25">
      <c r="A384" s="168">
        <f t="shared" ref="A384:A391" si="198">A383</f>
        <v>0</v>
      </c>
      <c r="B384" s="169">
        <f t="shared" si="197"/>
        <v>0</v>
      </c>
      <c r="C384" s="170">
        <f t="shared" si="197"/>
        <v>0</v>
      </c>
      <c r="D384" s="170">
        <f t="shared" si="197"/>
        <v>0</v>
      </c>
      <c r="E384" s="170">
        <f t="shared" si="197"/>
        <v>0</v>
      </c>
      <c r="F384" s="170">
        <f t="shared" si="197"/>
        <v>0</v>
      </c>
      <c r="G384" s="170">
        <f t="shared" si="197"/>
        <v>0</v>
      </c>
      <c r="H384" s="170">
        <f t="shared" si="197"/>
        <v>0</v>
      </c>
      <c r="I384" s="170">
        <f t="shared" si="197"/>
        <v>0</v>
      </c>
      <c r="J384" s="170">
        <f t="shared" si="197"/>
        <v>0</v>
      </c>
      <c r="K384" s="170">
        <f t="shared" si="197"/>
        <v>0</v>
      </c>
      <c r="L384" s="170">
        <f t="shared" si="197"/>
        <v>0</v>
      </c>
      <c r="M384" s="170">
        <f t="shared" si="197"/>
        <v>0</v>
      </c>
      <c r="N384" s="170">
        <f t="shared" si="197"/>
        <v>0</v>
      </c>
      <c r="O384" s="170">
        <f t="shared" si="197"/>
        <v>0</v>
      </c>
      <c r="P384" s="170">
        <f t="shared" si="197"/>
        <v>0</v>
      </c>
      <c r="Q384" s="170">
        <f t="shared" si="197"/>
        <v>0</v>
      </c>
      <c r="R384" s="170">
        <f t="shared" si="197"/>
        <v>0</v>
      </c>
      <c r="S384" s="170">
        <f t="shared" si="197"/>
        <v>0</v>
      </c>
      <c r="T384" s="170">
        <f t="shared" si="197"/>
        <v>0</v>
      </c>
      <c r="U384" s="170">
        <f t="shared" si="197"/>
        <v>0</v>
      </c>
      <c r="V384" s="170">
        <f t="shared" si="197"/>
        <v>0</v>
      </c>
      <c r="W384" s="170">
        <f t="shared" si="197"/>
        <v>0</v>
      </c>
      <c r="X384" s="170">
        <f t="shared" si="197"/>
        <v>0</v>
      </c>
      <c r="Y384" s="170">
        <f t="shared" si="197"/>
        <v>0</v>
      </c>
      <c r="Z384" s="170">
        <f t="shared" si="197"/>
        <v>0</v>
      </c>
      <c r="AA384" s="170">
        <f t="shared" si="197"/>
        <v>0</v>
      </c>
      <c r="AB384" s="170">
        <f t="shared" si="197"/>
        <v>0</v>
      </c>
      <c r="AC384" s="170">
        <f t="shared" si="197"/>
        <v>0</v>
      </c>
      <c r="AD384" s="170">
        <f t="shared" si="197"/>
        <v>0</v>
      </c>
      <c r="AE384" s="170">
        <f t="shared" si="197"/>
        <v>0</v>
      </c>
      <c r="AF384" s="170">
        <f t="shared" si="197"/>
        <v>0</v>
      </c>
      <c r="AG384" s="170">
        <f t="shared" si="197"/>
        <v>0</v>
      </c>
      <c r="AH384" s="170">
        <f t="shared" si="197"/>
        <v>0</v>
      </c>
      <c r="AI384" s="170">
        <f t="shared" si="197"/>
        <v>0</v>
      </c>
      <c r="AJ384" s="170">
        <f t="shared" si="197"/>
        <v>0</v>
      </c>
      <c r="AK384" s="170">
        <f t="shared" si="197"/>
        <v>0</v>
      </c>
      <c r="AL384" s="170">
        <f t="shared" si="197"/>
        <v>0</v>
      </c>
      <c r="AM384" s="170">
        <f t="shared" si="197"/>
        <v>0</v>
      </c>
      <c r="AN384" s="170">
        <f t="shared" si="197"/>
        <v>0</v>
      </c>
      <c r="AO384" s="170">
        <f t="shared" si="197"/>
        <v>0</v>
      </c>
      <c r="AP384" s="170">
        <f t="shared" si="197"/>
        <v>0</v>
      </c>
      <c r="AQ384" s="170" t="e">
        <f t="shared" si="197"/>
        <v>#DIV/0!</v>
      </c>
      <c r="AR384" s="170" t="e">
        <f t="shared" si="197"/>
        <v>#DIV/0!</v>
      </c>
      <c r="AS384" s="170" t="e">
        <f t="shared" si="197"/>
        <v>#DIV/0!</v>
      </c>
      <c r="AT384" s="170" t="e">
        <f t="shared" si="197"/>
        <v>#DIV/0!</v>
      </c>
      <c r="AU384" s="170" t="e">
        <f t="shared" si="197"/>
        <v>#DIV/0!</v>
      </c>
      <c r="AV384" s="170" t="e">
        <f t="shared" si="197"/>
        <v>#DIV/0!</v>
      </c>
      <c r="AW384" s="170" t="e">
        <f t="shared" si="197"/>
        <v>#DIV/0!</v>
      </c>
      <c r="AX384" s="170" t="e">
        <f t="shared" si="197"/>
        <v>#DIV/0!</v>
      </c>
      <c r="AY384" s="170" t="e">
        <f t="shared" si="197"/>
        <v>#DIV/0!</v>
      </c>
      <c r="AZ384" s="170" t="e">
        <f t="shared" si="197"/>
        <v>#DIV/0!</v>
      </c>
      <c r="BA384" s="170">
        <f t="shared" si="197"/>
        <v>0</v>
      </c>
      <c r="BB384" s="170">
        <f t="shared" si="197"/>
        <v>0</v>
      </c>
      <c r="BC384" s="170">
        <f t="shared" si="197"/>
        <v>0</v>
      </c>
      <c r="BD384" s="170">
        <f t="shared" si="197"/>
        <v>0</v>
      </c>
      <c r="BE384" s="170">
        <f t="shared" si="197"/>
        <v>0</v>
      </c>
      <c r="BF384" s="170">
        <f t="shared" si="197"/>
        <v>0</v>
      </c>
      <c r="BG384" s="170">
        <f t="shared" si="197"/>
        <v>0</v>
      </c>
      <c r="BH384" s="170">
        <f t="shared" si="197"/>
        <v>0</v>
      </c>
      <c r="BI384" s="170">
        <f t="shared" si="197"/>
        <v>0</v>
      </c>
      <c r="BJ384" s="170">
        <f t="shared" si="197"/>
        <v>0</v>
      </c>
      <c r="BM384" s="169">
        <f t="shared" si="194"/>
        <v>0</v>
      </c>
      <c r="BN384" s="170">
        <f t="shared" si="194"/>
        <v>0</v>
      </c>
      <c r="BO384" s="170">
        <f t="shared" si="194"/>
        <v>0</v>
      </c>
      <c r="BP384" s="170">
        <f t="shared" si="194"/>
        <v>0</v>
      </c>
      <c r="BQ384" s="170">
        <f t="shared" si="194"/>
        <v>0</v>
      </c>
      <c r="BR384" s="170">
        <f t="shared" si="194"/>
        <v>0</v>
      </c>
      <c r="BS384" s="170">
        <f t="shared" si="194"/>
        <v>0</v>
      </c>
      <c r="BT384" s="170">
        <f t="shared" si="194"/>
        <v>0</v>
      </c>
      <c r="BU384" s="170">
        <f t="shared" si="194"/>
        <v>0</v>
      </c>
      <c r="BV384" s="170">
        <f t="shared" si="194"/>
        <v>0</v>
      </c>
      <c r="BW384" s="170">
        <f t="shared" si="194"/>
        <v>0</v>
      </c>
      <c r="BX384" s="170">
        <f t="shared" si="194"/>
        <v>0</v>
      </c>
      <c r="BY384" s="170">
        <f t="shared" si="194"/>
        <v>0</v>
      </c>
      <c r="BZ384" s="170">
        <f t="shared" si="194"/>
        <v>0</v>
      </c>
      <c r="CA384" s="170">
        <f t="shared" si="194"/>
        <v>0</v>
      </c>
      <c r="CB384" s="170">
        <f t="shared" si="193"/>
        <v>0</v>
      </c>
      <c r="CC384" s="170">
        <f t="shared" si="193"/>
        <v>0</v>
      </c>
      <c r="CD384" s="170">
        <f t="shared" si="193"/>
        <v>0</v>
      </c>
      <c r="CE384" s="170">
        <f t="shared" si="193"/>
        <v>0</v>
      </c>
      <c r="CF384" s="170">
        <f t="shared" si="193"/>
        <v>0</v>
      </c>
      <c r="CG384" s="170">
        <f t="shared" si="193"/>
        <v>0</v>
      </c>
      <c r="CH384" s="170">
        <f t="shared" si="193"/>
        <v>0</v>
      </c>
      <c r="CI384" s="170">
        <f t="shared" si="193"/>
        <v>0</v>
      </c>
      <c r="CJ384" s="170">
        <f t="shared" si="193"/>
        <v>0</v>
      </c>
      <c r="CK384" s="170">
        <f t="shared" si="193"/>
        <v>0</v>
      </c>
      <c r="CL384" s="170">
        <f t="shared" si="193"/>
        <v>0</v>
      </c>
      <c r="CM384" s="170">
        <f t="shared" si="193"/>
        <v>0</v>
      </c>
      <c r="CN384" s="170">
        <f t="shared" si="193"/>
        <v>0</v>
      </c>
      <c r="CO384" s="170">
        <f t="shared" si="193"/>
        <v>0</v>
      </c>
      <c r="CP384" s="170">
        <f t="shared" si="190"/>
        <v>0</v>
      </c>
      <c r="CQ384" s="170">
        <f t="shared" si="190"/>
        <v>0</v>
      </c>
      <c r="CR384" s="170">
        <f t="shared" si="190"/>
        <v>0</v>
      </c>
      <c r="CS384" s="170">
        <f t="shared" si="190"/>
        <v>0</v>
      </c>
      <c r="CT384" s="170">
        <f t="shared" si="190"/>
        <v>0</v>
      </c>
      <c r="CU384" s="170">
        <f t="shared" si="190"/>
        <v>0</v>
      </c>
      <c r="CV384" s="170">
        <f t="shared" si="190"/>
        <v>0</v>
      </c>
      <c r="CW384" s="170">
        <f t="shared" si="190"/>
        <v>0</v>
      </c>
      <c r="CX384" s="170">
        <f t="shared" si="190"/>
        <v>0</v>
      </c>
      <c r="CY384" s="170">
        <f t="shared" si="190"/>
        <v>0</v>
      </c>
      <c r="CZ384" s="170">
        <f t="shared" si="190"/>
        <v>0</v>
      </c>
      <c r="DA384" s="170">
        <f t="shared" si="190"/>
        <v>0</v>
      </c>
      <c r="DB384" s="170" t="e">
        <f t="shared" si="190"/>
        <v>#DIV/0!</v>
      </c>
      <c r="DC384" s="170" t="e">
        <f t="shared" si="190"/>
        <v>#DIV/0!</v>
      </c>
      <c r="DD384" s="170" t="e">
        <f t="shared" si="190"/>
        <v>#DIV/0!</v>
      </c>
      <c r="DE384" s="170" t="e">
        <f t="shared" si="190"/>
        <v>#DIV/0!</v>
      </c>
      <c r="DF384" s="170" t="e">
        <f t="shared" si="191"/>
        <v>#DIV/0!</v>
      </c>
      <c r="DG384" s="170" t="e">
        <f t="shared" si="191"/>
        <v>#DIV/0!</v>
      </c>
      <c r="DH384" s="170" t="e">
        <f t="shared" si="179"/>
        <v>#DIV/0!</v>
      </c>
      <c r="DI384" s="170" t="e">
        <f t="shared" si="179"/>
        <v>#DIV/0!</v>
      </c>
      <c r="DJ384" s="170" t="e">
        <f t="shared" si="179"/>
        <v>#DIV/0!</v>
      </c>
      <c r="DK384" s="170" t="e">
        <f t="shared" si="179"/>
        <v>#DIV/0!</v>
      </c>
      <c r="DL384" s="170">
        <f t="shared" si="183"/>
        <v>0</v>
      </c>
      <c r="DM384" s="170">
        <f t="shared" si="183"/>
        <v>0</v>
      </c>
      <c r="DN384" s="170">
        <f t="shared" si="183"/>
        <v>0</v>
      </c>
      <c r="DO384" s="170">
        <f t="shared" si="183"/>
        <v>0</v>
      </c>
      <c r="DP384" s="170">
        <f t="shared" si="183"/>
        <v>0</v>
      </c>
      <c r="DQ384" s="170">
        <f t="shared" si="183"/>
        <v>0</v>
      </c>
      <c r="DR384" s="170">
        <f t="shared" si="183"/>
        <v>0</v>
      </c>
      <c r="DS384" s="170">
        <f t="shared" si="183"/>
        <v>0</v>
      </c>
      <c r="DT384" s="170">
        <f t="shared" si="183"/>
        <v>0</v>
      </c>
      <c r="DU384" s="170"/>
    </row>
    <row r="385" spans="1:125" hidden="1" outlineLevel="1" x14ac:dyDescent="0.25">
      <c r="A385" s="168">
        <f t="shared" si="198"/>
        <v>0</v>
      </c>
      <c r="B385" s="169">
        <f t="shared" si="197"/>
        <v>0</v>
      </c>
      <c r="C385" s="170">
        <f t="shared" si="197"/>
        <v>0</v>
      </c>
      <c r="D385" s="170">
        <f t="shared" si="197"/>
        <v>0</v>
      </c>
      <c r="E385" s="170">
        <f t="shared" si="197"/>
        <v>0</v>
      </c>
      <c r="F385" s="170">
        <f t="shared" si="197"/>
        <v>0</v>
      </c>
      <c r="G385" s="170">
        <f t="shared" si="197"/>
        <v>0</v>
      </c>
      <c r="H385" s="170">
        <f t="shared" si="197"/>
        <v>0</v>
      </c>
      <c r="I385" s="170">
        <f t="shared" si="197"/>
        <v>0</v>
      </c>
      <c r="J385" s="170">
        <f t="shared" si="197"/>
        <v>0</v>
      </c>
      <c r="K385" s="170">
        <f t="shared" si="197"/>
        <v>0</v>
      </c>
      <c r="L385" s="170">
        <f t="shared" si="197"/>
        <v>0</v>
      </c>
      <c r="M385" s="170">
        <f t="shared" ref="M385:BJ393" si="199">IF(N322*N323&gt;=0,AVERAGE(N322:N323)*$A385,N322*(N322/(ABS(N322)+ABS(N323))*$A385))</f>
        <v>0</v>
      </c>
      <c r="N385" s="170">
        <f t="shared" si="199"/>
        <v>0</v>
      </c>
      <c r="O385" s="170">
        <f t="shared" si="199"/>
        <v>0</v>
      </c>
      <c r="P385" s="170">
        <f t="shared" si="199"/>
        <v>0</v>
      </c>
      <c r="Q385" s="170">
        <f t="shared" si="199"/>
        <v>0</v>
      </c>
      <c r="R385" s="170">
        <f t="shared" si="199"/>
        <v>0</v>
      </c>
      <c r="S385" s="170">
        <f t="shared" si="199"/>
        <v>0</v>
      </c>
      <c r="T385" s="170">
        <f t="shared" si="199"/>
        <v>0</v>
      </c>
      <c r="U385" s="170">
        <f t="shared" si="199"/>
        <v>0</v>
      </c>
      <c r="V385" s="170">
        <f t="shared" si="199"/>
        <v>0</v>
      </c>
      <c r="W385" s="170">
        <f t="shared" si="199"/>
        <v>0</v>
      </c>
      <c r="X385" s="170">
        <f t="shared" si="199"/>
        <v>0</v>
      </c>
      <c r="Y385" s="170">
        <f t="shared" si="199"/>
        <v>0</v>
      </c>
      <c r="Z385" s="170">
        <f t="shared" si="199"/>
        <v>0</v>
      </c>
      <c r="AA385" s="170">
        <f t="shared" si="199"/>
        <v>0</v>
      </c>
      <c r="AB385" s="170">
        <f t="shared" si="199"/>
        <v>0</v>
      </c>
      <c r="AC385" s="170">
        <f t="shared" si="199"/>
        <v>0</v>
      </c>
      <c r="AD385" s="170">
        <f t="shared" si="199"/>
        <v>0</v>
      </c>
      <c r="AE385" s="170">
        <f t="shared" si="199"/>
        <v>0</v>
      </c>
      <c r="AF385" s="170">
        <f t="shared" si="199"/>
        <v>0</v>
      </c>
      <c r="AG385" s="170">
        <f t="shared" si="199"/>
        <v>0</v>
      </c>
      <c r="AH385" s="170">
        <f t="shared" si="199"/>
        <v>0</v>
      </c>
      <c r="AI385" s="170">
        <f t="shared" si="199"/>
        <v>0</v>
      </c>
      <c r="AJ385" s="170">
        <f t="shared" si="199"/>
        <v>0</v>
      </c>
      <c r="AK385" s="170">
        <f t="shared" si="199"/>
        <v>0</v>
      </c>
      <c r="AL385" s="170">
        <f t="shared" si="199"/>
        <v>0</v>
      </c>
      <c r="AM385" s="170">
        <f t="shared" si="199"/>
        <v>0</v>
      </c>
      <c r="AN385" s="170">
        <f t="shared" si="199"/>
        <v>0</v>
      </c>
      <c r="AO385" s="170">
        <f t="shared" si="199"/>
        <v>0</v>
      </c>
      <c r="AP385" s="170">
        <f t="shared" si="199"/>
        <v>0</v>
      </c>
      <c r="AQ385" s="170" t="e">
        <f t="shared" si="199"/>
        <v>#DIV/0!</v>
      </c>
      <c r="AR385" s="170" t="e">
        <f t="shared" si="199"/>
        <v>#DIV/0!</v>
      </c>
      <c r="AS385" s="170" t="e">
        <f t="shared" si="199"/>
        <v>#DIV/0!</v>
      </c>
      <c r="AT385" s="170" t="e">
        <f t="shared" si="199"/>
        <v>#DIV/0!</v>
      </c>
      <c r="AU385" s="170" t="e">
        <f t="shared" si="199"/>
        <v>#DIV/0!</v>
      </c>
      <c r="AV385" s="170" t="e">
        <f t="shared" si="199"/>
        <v>#DIV/0!</v>
      </c>
      <c r="AW385" s="170" t="e">
        <f t="shared" si="199"/>
        <v>#DIV/0!</v>
      </c>
      <c r="AX385" s="170" t="e">
        <f t="shared" si="199"/>
        <v>#DIV/0!</v>
      </c>
      <c r="AY385" s="170" t="e">
        <f t="shared" si="199"/>
        <v>#DIV/0!</v>
      </c>
      <c r="AZ385" s="170" t="e">
        <f t="shared" si="199"/>
        <v>#DIV/0!</v>
      </c>
      <c r="BA385" s="170">
        <f t="shared" si="199"/>
        <v>0</v>
      </c>
      <c r="BB385" s="170">
        <f t="shared" si="199"/>
        <v>0</v>
      </c>
      <c r="BC385" s="170">
        <f t="shared" si="199"/>
        <v>0</v>
      </c>
      <c r="BD385" s="170">
        <f t="shared" si="199"/>
        <v>0</v>
      </c>
      <c r="BE385" s="170">
        <f t="shared" si="199"/>
        <v>0</v>
      </c>
      <c r="BF385" s="170">
        <f t="shared" si="199"/>
        <v>0</v>
      </c>
      <c r="BG385" s="170">
        <f t="shared" si="199"/>
        <v>0</v>
      </c>
      <c r="BH385" s="170">
        <f t="shared" si="199"/>
        <v>0</v>
      </c>
      <c r="BI385" s="170">
        <f t="shared" si="199"/>
        <v>0</v>
      </c>
      <c r="BJ385" s="170">
        <f t="shared" si="199"/>
        <v>0</v>
      </c>
      <c r="BM385" s="169">
        <f t="shared" si="194"/>
        <v>0</v>
      </c>
      <c r="BN385" s="170">
        <f t="shared" si="194"/>
        <v>0</v>
      </c>
      <c r="BO385" s="170">
        <f t="shared" si="194"/>
        <v>0</v>
      </c>
      <c r="BP385" s="170">
        <f t="shared" si="194"/>
        <v>0</v>
      </c>
      <c r="BQ385" s="170">
        <f t="shared" si="194"/>
        <v>0</v>
      </c>
      <c r="BR385" s="170">
        <f t="shared" si="194"/>
        <v>0</v>
      </c>
      <c r="BS385" s="170">
        <f t="shared" si="194"/>
        <v>0</v>
      </c>
      <c r="BT385" s="170">
        <f t="shared" si="194"/>
        <v>0</v>
      </c>
      <c r="BU385" s="170">
        <f t="shared" si="194"/>
        <v>0</v>
      </c>
      <c r="BV385" s="170">
        <f t="shared" si="194"/>
        <v>0</v>
      </c>
      <c r="BW385" s="170">
        <f t="shared" si="194"/>
        <v>0</v>
      </c>
      <c r="BX385" s="170">
        <f t="shared" si="194"/>
        <v>0</v>
      </c>
      <c r="BY385" s="170">
        <f t="shared" si="194"/>
        <v>0</v>
      </c>
      <c r="BZ385" s="170">
        <f t="shared" si="194"/>
        <v>0</v>
      </c>
      <c r="CA385" s="170">
        <f t="shared" si="194"/>
        <v>0</v>
      </c>
      <c r="CB385" s="170">
        <f t="shared" si="193"/>
        <v>0</v>
      </c>
      <c r="CC385" s="170">
        <f t="shared" si="193"/>
        <v>0</v>
      </c>
      <c r="CD385" s="170">
        <f t="shared" si="193"/>
        <v>0</v>
      </c>
      <c r="CE385" s="170">
        <f t="shared" si="193"/>
        <v>0</v>
      </c>
      <c r="CF385" s="170">
        <f t="shared" si="193"/>
        <v>0</v>
      </c>
      <c r="CG385" s="170">
        <f t="shared" si="193"/>
        <v>0</v>
      </c>
      <c r="CH385" s="170">
        <f t="shared" si="193"/>
        <v>0</v>
      </c>
      <c r="CI385" s="170">
        <f t="shared" si="193"/>
        <v>0</v>
      </c>
      <c r="CJ385" s="170">
        <f t="shared" si="193"/>
        <v>0</v>
      </c>
      <c r="CK385" s="170">
        <f t="shared" si="193"/>
        <v>0</v>
      </c>
      <c r="CL385" s="170">
        <f t="shared" si="193"/>
        <v>0</v>
      </c>
      <c r="CM385" s="170">
        <f t="shared" si="193"/>
        <v>0</v>
      </c>
      <c r="CN385" s="170">
        <f t="shared" si="193"/>
        <v>0</v>
      </c>
      <c r="CO385" s="170">
        <f t="shared" si="193"/>
        <v>0</v>
      </c>
      <c r="CP385" s="170">
        <f t="shared" si="190"/>
        <v>0</v>
      </c>
      <c r="CQ385" s="170">
        <f t="shared" si="190"/>
        <v>0</v>
      </c>
      <c r="CR385" s="170">
        <f t="shared" si="190"/>
        <v>0</v>
      </c>
      <c r="CS385" s="170">
        <f t="shared" si="190"/>
        <v>0</v>
      </c>
      <c r="CT385" s="170">
        <f t="shared" si="190"/>
        <v>0</v>
      </c>
      <c r="CU385" s="170">
        <f t="shared" si="190"/>
        <v>0</v>
      </c>
      <c r="CV385" s="170">
        <f t="shared" si="190"/>
        <v>0</v>
      </c>
      <c r="CW385" s="170">
        <f t="shared" si="190"/>
        <v>0</v>
      </c>
      <c r="CX385" s="170">
        <f t="shared" si="190"/>
        <v>0</v>
      </c>
      <c r="CY385" s="170">
        <f t="shared" si="190"/>
        <v>0</v>
      </c>
      <c r="CZ385" s="170">
        <f t="shared" si="190"/>
        <v>0</v>
      </c>
      <c r="DA385" s="170">
        <f t="shared" si="190"/>
        <v>0</v>
      </c>
      <c r="DB385" s="170" t="e">
        <f t="shared" si="190"/>
        <v>#DIV/0!</v>
      </c>
      <c r="DC385" s="170" t="e">
        <f t="shared" si="190"/>
        <v>#DIV/0!</v>
      </c>
      <c r="DD385" s="170" t="e">
        <f t="shared" si="190"/>
        <v>#DIV/0!</v>
      </c>
      <c r="DE385" s="170" t="e">
        <f t="shared" si="190"/>
        <v>#DIV/0!</v>
      </c>
      <c r="DF385" s="170" t="e">
        <f t="shared" si="191"/>
        <v>#DIV/0!</v>
      </c>
      <c r="DG385" s="170" t="e">
        <f t="shared" si="191"/>
        <v>#DIV/0!</v>
      </c>
      <c r="DH385" s="170" t="e">
        <f t="shared" si="179"/>
        <v>#DIV/0!</v>
      </c>
      <c r="DI385" s="170" t="e">
        <f t="shared" si="179"/>
        <v>#DIV/0!</v>
      </c>
      <c r="DJ385" s="170" t="e">
        <f t="shared" si="179"/>
        <v>#DIV/0!</v>
      </c>
      <c r="DK385" s="170" t="e">
        <f t="shared" si="179"/>
        <v>#DIV/0!</v>
      </c>
      <c r="DL385" s="170">
        <f t="shared" si="183"/>
        <v>0</v>
      </c>
      <c r="DM385" s="170">
        <f t="shared" si="183"/>
        <v>0</v>
      </c>
      <c r="DN385" s="170">
        <f t="shared" si="183"/>
        <v>0</v>
      </c>
      <c r="DO385" s="170">
        <f t="shared" si="183"/>
        <v>0</v>
      </c>
      <c r="DP385" s="170">
        <f t="shared" si="183"/>
        <v>0</v>
      </c>
      <c r="DQ385" s="170">
        <f t="shared" si="183"/>
        <v>0</v>
      </c>
      <c r="DR385" s="170">
        <f t="shared" si="183"/>
        <v>0</v>
      </c>
      <c r="DS385" s="170">
        <f t="shared" si="183"/>
        <v>0</v>
      </c>
      <c r="DT385" s="170">
        <f t="shared" si="183"/>
        <v>0</v>
      </c>
      <c r="DU385" s="170"/>
    </row>
    <row r="386" spans="1:125" hidden="1" outlineLevel="1" x14ac:dyDescent="0.25">
      <c r="A386" s="168">
        <f t="shared" si="198"/>
        <v>0</v>
      </c>
      <c r="B386" s="169">
        <f t="shared" ref="B386:AG393" si="200">IF(C323*C324&gt;=0,AVERAGE(C323:C324)*$A386,C323*(C323/(ABS(C323)+ABS(C324))*$A386))</f>
        <v>0</v>
      </c>
      <c r="C386" s="170">
        <f t="shared" si="200"/>
        <v>0</v>
      </c>
      <c r="D386" s="170">
        <f t="shared" si="200"/>
        <v>0</v>
      </c>
      <c r="E386" s="170">
        <f t="shared" si="200"/>
        <v>0</v>
      </c>
      <c r="F386" s="170">
        <f t="shared" si="200"/>
        <v>0</v>
      </c>
      <c r="G386" s="170">
        <f t="shared" si="200"/>
        <v>0</v>
      </c>
      <c r="H386" s="170">
        <f t="shared" si="200"/>
        <v>0</v>
      </c>
      <c r="I386" s="170">
        <f t="shared" si="200"/>
        <v>0</v>
      </c>
      <c r="J386" s="170">
        <f t="shared" si="200"/>
        <v>0</v>
      </c>
      <c r="K386" s="170">
        <f t="shared" si="200"/>
        <v>0</v>
      </c>
      <c r="L386" s="170">
        <f t="shared" si="200"/>
        <v>0</v>
      </c>
      <c r="M386" s="170">
        <f t="shared" si="200"/>
        <v>0</v>
      </c>
      <c r="N386" s="170">
        <f t="shared" si="200"/>
        <v>0</v>
      </c>
      <c r="O386" s="170">
        <f t="shared" si="200"/>
        <v>0</v>
      </c>
      <c r="P386" s="170">
        <f t="shared" si="200"/>
        <v>0</v>
      </c>
      <c r="Q386" s="170">
        <f t="shared" si="200"/>
        <v>0</v>
      </c>
      <c r="R386" s="170">
        <f t="shared" si="200"/>
        <v>0</v>
      </c>
      <c r="S386" s="170">
        <f t="shared" si="200"/>
        <v>0</v>
      </c>
      <c r="T386" s="170">
        <f t="shared" si="200"/>
        <v>0</v>
      </c>
      <c r="U386" s="170">
        <f t="shared" si="200"/>
        <v>0</v>
      </c>
      <c r="V386" s="170">
        <f t="shared" si="200"/>
        <v>0</v>
      </c>
      <c r="W386" s="170">
        <f t="shared" si="200"/>
        <v>0</v>
      </c>
      <c r="X386" s="170">
        <f t="shared" si="200"/>
        <v>0</v>
      </c>
      <c r="Y386" s="170">
        <f t="shared" si="200"/>
        <v>0</v>
      </c>
      <c r="Z386" s="170">
        <f t="shared" si="200"/>
        <v>0</v>
      </c>
      <c r="AA386" s="170">
        <f t="shared" si="200"/>
        <v>0</v>
      </c>
      <c r="AB386" s="170">
        <f t="shared" si="200"/>
        <v>0</v>
      </c>
      <c r="AC386" s="170">
        <f t="shared" si="200"/>
        <v>0</v>
      </c>
      <c r="AD386" s="170">
        <f t="shared" si="200"/>
        <v>0</v>
      </c>
      <c r="AE386" s="170">
        <f t="shared" si="200"/>
        <v>0</v>
      </c>
      <c r="AF386" s="170">
        <f t="shared" si="200"/>
        <v>0</v>
      </c>
      <c r="AG386" s="170">
        <f t="shared" si="200"/>
        <v>0</v>
      </c>
      <c r="AH386" s="170">
        <f t="shared" si="199"/>
        <v>0</v>
      </c>
      <c r="AI386" s="170">
        <f t="shared" si="199"/>
        <v>0</v>
      </c>
      <c r="AJ386" s="170">
        <f t="shared" si="199"/>
        <v>0</v>
      </c>
      <c r="AK386" s="170">
        <f t="shared" si="199"/>
        <v>0</v>
      </c>
      <c r="AL386" s="170">
        <f t="shared" si="199"/>
        <v>0</v>
      </c>
      <c r="AM386" s="170">
        <f t="shared" si="199"/>
        <v>0</v>
      </c>
      <c r="AN386" s="170">
        <f t="shared" si="199"/>
        <v>0</v>
      </c>
      <c r="AO386" s="170">
        <f t="shared" si="199"/>
        <v>0</v>
      </c>
      <c r="AP386" s="170">
        <f t="shared" si="199"/>
        <v>0</v>
      </c>
      <c r="AQ386" s="170" t="e">
        <f t="shared" si="199"/>
        <v>#DIV/0!</v>
      </c>
      <c r="AR386" s="170" t="e">
        <f t="shared" si="199"/>
        <v>#DIV/0!</v>
      </c>
      <c r="AS386" s="170" t="e">
        <f t="shared" si="199"/>
        <v>#DIV/0!</v>
      </c>
      <c r="AT386" s="170" t="e">
        <f t="shared" si="199"/>
        <v>#DIV/0!</v>
      </c>
      <c r="AU386" s="170" t="e">
        <f t="shared" si="199"/>
        <v>#DIV/0!</v>
      </c>
      <c r="AV386" s="170" t="e">
        <f t="shared" si="199"/>
        <v>#DIV/0!</v>
      </c>
      <c r="AW386" s="170" t="e">
        <f t="shared" si="199"/>
        <v>#DIV/0!</v>
      </c>
      <c r="AX386" s="170" t="e">
        <f t="shared" si="199"/>
        <v>#DIV/0!</v>
      </c>
      <c r="AY386" s="170" t="e">
        <f t="shared" si="199"/>
        <v>#DIV/0!</v>
      </c>
      <c r="AZ386" s="170" t="e">
        <f t="shared" si="199"/>
        <v>#DIV/0!</v>
      </c>
      <c r="BA386" s="170">
        <f t="shared" si="199"/>
        <v>0</v>
      </c>
      <c r="BB386" s="170">
        <f t="shared" si="199"/>
        <v>0</v>
      </c>
      <c r="BC386" s="170">
        <f t="shared" si="199"/>
        <v>0</v>
      </c>
      <c r="BD386" s="170">
        <f t="shared" si="199"/>
        <v>0</v>
      </c>
      <c r="BE386" s="170">
        <f t="shared" si="199"/>
        <v>0</v>
      </c>
      <c r="BF386" s="170">
        <f t="shared" si="199"/>
        <v>0</v>
      </c>
      <c r="BG386" s="170">
        <f t="shared" si="199"/>
        <v>0</v>
      </c>
      <c r="BH386" s="170">
        <f t="shared" si="199"/>
        <v>0</v>
      </c>
      <c r="BI386" s="170">
        <f t="shared" si="199"/>
        <v>0</v>
      </c>
      <c r="BJ386" s="170">
        <f t="shared" si="199"/>
        <v>0</v>
      </c>
      <c r="BM386" s="169">
        <f t="shared" si="194"/>
        <v>0</v>
      </c>
      <c r="BN386" s="170">
        <f t="shared" si="194"/>
        <v>0</v>
      </c>
      <c r="BO386" s="170">
        <f t="shared" si="194"/>
        <v>0</v>
      </c>
      <c r="BP386" s="170">
        <f t="shared" si="194"/>
        <v>0</v>
      </c>
      <c r="BQ386" s="170">
        <f t="shared" si="194"/>
        <v>0</v>
      </c>
      <c r="BR386" s="170">
        <f t="shared" si="194"/>
        <v>0</v>
      </c>
      <c r="BS386" s="170">
        <f t="shared" si="194"/>
        <v>0</v>
      </c>
      <c r="BT386" s="170">
        <f t="shared" si="194"/>
        <v>0</v>
      </c>
      <c r="BU386" s="170">
        <f t="shared" si="194"/>
        <v>0</v>
      </c>
      <c r="BV386" s="170">
        <f t="shared" si="194"/>
        <v>0</v>
      </c>
      <c r="BW386" s="170">
        <f t="shared" si="194"/>
        <v>0</v>
      </c>
      <c r="BX386" s="170">
        <f t="shared" si="194"/>
        <v>0</v>
      </c>
      <c r="BY386" s="170">
        <f t="shared" si="194"/>
        <v>0</v>
      </c>
      <c r="BZ386" s="170">
        <f t="shared" si="194"/>
        <v>0</v>
      </c>
      <c r="CA386" s="170">
        <f t="shared" si="194"/>
        <v>0</v>
      </c>
      <c r="CB386" s="170">
        <f t="shared" si="193"/>
        <v>0</v>
      </c>
      <c r="CC386" s="170">
        <f t="shared" si="193"/>
        <v>0</v>
      </c>
      <c r="CD386" s="170">
        <f t="shared" si="193"/>
        <v>0</v>
      </c>
      <c r="CE386" s="170">
        <f t="shared" si="193"/>
        <v>0</v>
      </c>
      <c r="CF386" s="170">
        <f t="shared" si="193"/>
        <v>0</v>
      </c>
      <c r="CG386" s="170">
        <f t="shared" si="193"/>
        <v>0</v>
      </c>
      <c r="CH386" s="170">
        <f t="shared" si="193"/>
        <v>0</v>
      </c>
      <c r="CI386" s="170">
        <f t="shared" si="193"/>
        <v>0</v>
      </c>
      <c r="CJ386" s="170">
        <f t="shared" si="193"/>
        <v>0</v>
      </c>
      <c r="CK386" s="170">
        <f t="shared" si="193"/>
        <v>0</v>
      </c>
      <c r="CL386" s="170">
        <f t="shared" si="193"/>
        <v>0</v>
      </c>
      <c r="CM386" s="170">
        <f t="shared" si="193"/>
        <v>0</v>
      </c>
      <c r="CN386" s="170">
        <f t="shared" si="193"/>
        <v>0</v>
      </c>
      <c r="CO386" s="170">
        <f t="shared" si="193"/>
        <v>0</v>
      </c>
      <c r="CP386" s="170">
        <f t="shared" si="190"/>
        <v>0</v>
      </c>
      <c r="CQ386" s="170">
        <f t="shared" si="190"/>
        <v>0</v>
      </c>
      <c r="CR386" s="170">
        <f t="shared" si="190"/>
        <v>0</v>
      </c>
      <c r="CS386" s="170">
        <f t="shared" si="190"/>
        <v>0</v>
      </c>
      <c r="CT386" s="170">
        <f t="shared" si="190"/>
        <v>0</v>
      </c>
      <c r="CU386" s="170">
        <f t="shared" si="190"/>
        <v>0</v>
      </c>
      <c r="CV386" s="170">
        <f t="shared" si="190"/>
        <v>0</v>
      </c>
      <c r="CW386" s="170">
        <f t="shared" si="190"/>
        <v>0</v>
      </c>
      <c r="CX386" s="170">
        <f t="shared" si="190"/>
        <v>0</v>
      </c>
      <c r="CY386" s="170">
        <f t="shared" si="190"/>
        <v>0</v>
      </c>
      <c r="CZ386" s="170">
        <f t="shared" si="190"/>
        <v>0</v>
      </c>
      <c r="DA386" s="170">
        <f t="shared" si="190"/>
        <v>0</v>
      </c>
      <c r="DB386" s="170" t="e">
        <f t="shared" si="190"/>
        <v>#DIV/0!</v>
      </c>
      <c r="DC386" s="170" t="e">
        <f t="shared" si="190"/>
        <v>#DIV/0!</v>
      </c>
      <c r="DD386" s="170" t="e">
        <f t="shared" si="190"/>
        <v>#DIV/0!</v>
      </c>
      <c r="DE386" s="170" t="e">
        <f t="shared" si="190"/>
        <v>#DIV/0!</v>
      </c>
      <c r="DF386" s="170" t="e">
        <f t="shared" si="191"/>
        <v>#DIV/0!</v>
      </c>
      <c r="DG386" s="170" t="e">
        <f t="shared" si="191"/>
        <v>#DIV/0!</v>
      </c>
      <c r="DH386" s="170" t="e">
        <f t="shared" si="179"/>
        <v>#DIV/0!</v>
      </c>
      <c r="DI386" s="170" t="e">
        <f t="shared" si="179"/>
        <v>#DIV/0!</v>
      </c>
      <c r="DJ386" s="170" t="e">
        <f t="shared" si="179"/>
        <v>#DIV/0!</v>
      </c>
      <c r="DK386" s="170" t="e">
        <f t="shared" si="179"/>
        <v>#DIV/0!</v>
      </c>
      <c r="DL386" s="170">
        <f t="shared" si="183"/>
        <v>0</v>
      </c>
      <c r="DM386" s="170">
        <f t="shared" si="183"/>
        <v>0</v>
      </c>
      <c r="DN386" s="170">
        <f t="shared" si="183"/>
        <v>0</v>
      </c>
      <c r="DO386" s="170">
        <f t="shared" si="183"/>
        <v>0</v>
      </c>
      <c r="DP386" s="170">
        <f t="shared" si="183"/>
        <v>0</v>
      </c>
      <c r="DQ386" s="170">
        <f t="shared" si="183"/>
        <v>0</v>
      </c>
      <c r="DR386" s="170">
        <f t="shared" si="183"/>
        <v>0</v>
      </c>
      <c r="DS386" s="170">
        <f t="shared" si="183"/>
        <v>0</v>
      </c>
      <c r="DT386" s="170">
        <f t="shared" si="183"/>
        <v>0</v>
      </c>
      <c r="DU386" s="170"/>
    </row>
    <row r="387" spans="1:125" hidden="1" outlineLevel="1" x14ac:dyDescent="0.25">
      <c r="A387" s="168">
        <f t="shared" si="198"/>
        <v>0</v>
      </c>
      <c r="B387" s="169">
        <f t="shared" si="200"/>
        <v>0</v>
      </c>
      <c r="C387" s="170">
        <f t="shared" si="200"/>
        <v>0</v>
      </c>
      <c r="D387" s="170">
        <f t="shared" si="200"/>
        <v>0</v>
      </c>
      <c r="E387" s="170">
        <f t="shared" si="200"/>
        <v>0</v>
      </c>
      <c r="F387" s="170">
        <f t="shared" si="200"/>
        <v>0</v>
      </c>
      <c r="G387" s="170">
        <f t="shared" si="200"/>
        <v>0</v>
      </c>
      <c r="H387" s="170">
        <f t="shared" si="200"/>
        <v>0</v>
      </c>
      <c r="I387" s="170">
        <f t="shared" si="200"/>
        <v>0</v>
      </c>
      <c r="J387" s="170">
        <f t="shared" si="200"/>
        <v>0</v>
      </c>
      <c r="K387" s="170">
        <f t="shared" si="200"/>
        <v>0</v>
      </c>
      <c r="L387" s="170">
        <f t="shared" si="200"/>
        <v>0</v>
      </c>
      <c r="M387" s="170">
        <f t="shared" si="200"/>
        <v>0</v>
      </c>
      <c r="N387" s="170">
        <f t="shared" si="200"/>
        <v>0</v>
      </c>
      <c r="O387" s="170">
        <f t="shared" si="200"/>
        <v>0</v>
      </c>
      <c r="P387" s="170">
        <f t="shared" si="200"/>
        <v>0</v>
      </c>
      <c r="Q387" s="170">
        <f t="shared" si="200"/>
        <v>0</v>
      </c>
      <c r="R387" s="170">
        <f t="shared" si="200"/>
        <v>0</v>
      </c>
      <c r="S387" s="170">
        <f t="shared" si="200"/>
        <v>0</v>
      </c>
      <c r="T387" s="170">
        <f t="shared" si="200"/>
        <v>0</v>
      </c>
      <c r="U387" s="170">
        <f t="shared" si="200"/>
        <v>0</v>
      </c>
      <c r="V387" s="170">
        <f t="shared" si="200"/>
        <v>0</v>
      </c>
      <c r="W387" s="170">
        <f t="shared" si="200"/>
        <v>0</v>
      </c>
      <c r="X387" s="170">
        <f t="shared" si="200"/>
        <v>0</v>
      </c>
      <c r="Y387" s="170">
        <f t="shared" si="200"/>
        <v>0</v>
      </c>
      <c r="Z387" s="170">
        <f t="shared" si="200"/>
        <v>0</v>
      </c>
      <c r="AA387" s="170">
        <f t="shared" si="200"/>
        <v>0</v>
      </c>
      <c r="AB387" s="170">
        <f t="shared" si="200"/>
        <v>0</v>
      </c>
      <c r="AC387" s="170">
        <f t="shared" si="200"/>
        <v>0</v>
      </c>
      <c r="AD387" s="170">
        <f t="shared" si="200"/>
        <v>0</v>
      </c>
      <c r="AE387" s="170">
        <f t="shared" si="200"/>
        <v>0</v>
      </c>
      <c r="AF387" s="170">
        <f t="shared" si="200"/>
        <v>0</v>
      </c>
      <c r="AG387" s="170">
        <f t="shared" si="200"/>
        <v>0</v>
      </c>
      <c r="AH387" s="170">
        <f t="shared" si="199"/>
        <v>0</v>
      </c>
      <c r="AI387" s="170">
        <f t="shared" si="199"/>
        <v>0</v>
      </c>
      <c r="AJ387" s="170">
        <f t="shared" si="199"/>
        <v>0</v>
      </c>
      <c r="AK387" s="170">
        <f t="shared" si="199"/>
        <v>0</v>
      </c>
      <c r="AL387" s="170">
        <f t="shared" si="199"/>
        <v>0</v>
      </c>
      <c r="AM387" s="170">
        <f t="shared" si="199"/>
        <v>0</v>
      </c>
      <c r="AN387" s="170">
        <f t="shared" si="199"/>
        <v>0</v>
      </c>
      <c r="AO387" s="170">
        <f t="shared" si="199"/>
        <v>0</v>
      </c>
      <c r="AP387" s="170">
        <f t="shared" si="199"/>
        <v>0</v>
      </c>
      <c r="AQ387" s="170" t="e">
        <f t="shared" si="199"/>
        <v>#DIV/0!</v>
      </c>
      <c r="AR387" s="170" t="e">
        <f t="shared" si="199"/>
        <v>#DIV/0!</v>
      </c>
      <c r="AS387" s="170" t="e">
        <f t="shared" si="199"/>
        <v>#DIV/0!</v>
      </c>
      <c r="AT387" s="170" t="e">
        <f t="shared" si="199"/>
        <v>#DIV/0!</v>
      </c>
      <c r="AU387" s="170" t="e">
        <f t="shared" si="199"/>
        <v>#DIV/0!</v>
      </c>
      <c r="AV387" s="170" t="e">
        <f t="shared" si="199"/>
        <v>#DIV/0!</v>
      </c>
      <c r="AW387" s="170" t="e">
        <f t="shared" si="199"/>
        <v>#DIV/0!</v>
      </c>
      <c r="AX387" s="170" t="e">
        <f t="shared" si="199"/>
        <v>#DIV/0!</v>
      </c>
      <c r="AY387" s="170" t="e">
        <f t="shared" si="199"/>
        <v>#DIV/0!</v>
      </c>
      <c r="AZ387" s="170" t="e">
        <f t="shared" si="199"/>
        <v>#DIV/0!</v>
      </c>
      <c r="BA387" s="170">
        <f t="shared" si="199"/>
        <v>0</v>
      </c>
      <c r="BB387" s="170">
        <f t="shared" si="199"/>
        <v>0</v>
      </c>
      <c r="BC387" s="170">
        <f t="shared" si="199"/>
        <v>0</v>
      </c>
      <c r="BD387" s="170">
        <f t="shared" si="199"/>
        <v>0</v>
      </c>
      <c r="BE387" s="170">
        <f t="shared" si="199"/>
        <v>0</v>
      </c>
      <c r="BF387" s="170">
        <f t="shared" si="199"/>
        <v>0</v>
      </c>
      <c r="BG387" s="170">
        <f t="shared" si="199"/>
        <v>0</v>
      </c>
      <c r="BH387" s="170">
        <f t="shared" si="199"/>
        <v>0</v>
      </c>
      <c r="BI387" s="170">
        <f t="shared" si="199"/>
        <v>0</v>
      </c>
      <c r="BJ387" s="170">
        <f t="shared" si="199"/>
        <v>0</v>
      </c>
      <c r="BM387" s="169">
        <f t="shared" si="194"/>
        <v>0</v>
      </c>
      <c r="BN387" s="170">
        <f t="shared" si="194"/>
        <v>0</v>
      </c>
      <c r="BO387" s="170">
        <f t="shared" si="194"/>
        <v>0</v>
      </c>
      <c r="BP387" s="170">
        <f t="shared" si="194"/>
        <v>0</v>
      </c>
      <c r="BQ387" s="170">
        <f t="shared" si="194"/>
        <v>0</v>
      </c>
      <c r="BR387" s="170">
        <f t="shared" si="194"/>
        <v>0</v>
      </c>
      <c r="BS387" s="170">
        <f t="shared" si="194"/>
        <v>0</v>
      </c>
      <c r="BT387" s="170">
        <f t="shared" si="194"/>
        <v>0</v>
      </c>
      <c r="BU387" s="170">
        <f t="shared" si="194"/>
        <v>0</v>
      </c>
      <c r="BV387" s="170">
        <f t="shared" si="194"/>
        <v>0</v>
      </c>
      <c r="BW387" s="170">
        <f t="shared" si="194"/>
        <v>0</v>
      </c>
      <c r="BX387" s="170">
        <f t="shared" si="194"/>
        <v>0</v>
      </c>
      <c r="BY387" s="170">
        <f t="shared" si="194"/>
        <v>0</v>
      </c>
      <c r="BZ387" s="170">
        <f t="shared" si="194"/>
        <v>0</v>
      </c>
      <c r="CA387" s="170">
        <f t="shared" si="194"/>
        <v>0</v>
      </c>
      <c r="CB387" s="170">
        <f t="shared" si="193"/>
        <v>0</v>
      </c>
      <c r="CC387" s="170">
        <f t="shared" si="193"/>
        <v>0</v>
      </c>
      <c r="CD387" s="170">
        <f t="shared" si="193"/>
        <v>0</v>
      </c>
      <c r="CE387" s="170">
        <f t="shared" si="193"/>
        <v>0</v>
      </c>
      <c r="CF387" s="170">
        <f t="shared" si="193"/>
        <v>0</v>
      </c>
      <c r="CG387" s="170">
        <f t="shared" si="193"/>
        <v>0</v>
      </c>
      <c r="CH387" s="170">
        <f t="shared" si="193"/>
        <v>0</v>
      </c>
      <c r="CI387" s="170">
        <f t="shared" si="193"/>
        <v>0</v>
      </c>
      <c r="CJ387" s="170">
        <f t="shared" si="193"/>
        <v>0</v>
      </c>
      <c r="CK387" s="170">
        <f t="shared" si="193"/>
        <v>0</v>
      </c>
      <c r="CL387" s="170">
        <f t="shared" si="193"/>
        <v>0</v>
      </c>
      <c r="CM387" s="170">
        <f t="shared" si="193"/>
        <v>0</v>
      </c>
      <c r="CN387" s="170">
        <f t="shared" si="193"/>
        <v>0</v>
      </c>
      <c r="CO387" s="170">
        <f t="shared" si="193"/>
        <v>0</v>
      </c>
      <c r="CP387" s="170">
        <f t="shared" si="190"/>
        <v>0</v>
      </c>
      <c r="CQ387" s="170">
        <f t="shared" si="190"/>
        <v>0</v>
      </c>
      <c r="CR387" s="170">
        <f t="shared" si="190"/>
        <v>0</v>
      </c>
      <c r="CS387" s="170">
        <f t="shared" si="190"/>
        <v>0</v>
      </c>
      <c r="CT387" s="170">
        <f t="shared" si="190"/>
        <v>0</v>
      </c>
      <c r="CU387" s="170">
        <f t="shared" si="190"/>
        <v>0</v>
      </c>
      <c r="CV387" s="170">
        <f t="shared" si="190"/>
        <v>0</v>
      </c>
      <c r="CW387" s="170">
        <f t="shared" si="190"/>
        <v>0</v>
      </c>
      <c r="CX387" s="170">
        <f t="shared" si="190"/>
        <v>0</v>
      </c>
      <c r="CY387" s="170">
        <f t="shared" si="190"/>
        <v>0</v>
      </c>
      <c r="CZ387" s="170">
        <f t="shared" si="190"/>
        <v>0</v>
      </c>
      <c r="DA387" s="170">
        <f t="shared" si="190"/>
        <v>0</v>
      </c>
      <c r="DB387" s="170" t="e">
        <f t="shared" si="190"/>
        <v>#DIV/0!</v>
      </c>
      <c r="DC387" s="170" t="e">
        <f t="shared" si="190"/>
        <v>#DIV/0!</v>
      </c>
      <c r="DD387" s="170" t="e">
        <f t="shared" si="190"/>
        <v>#DIV/0!</v>
      </c>
      <c r="DE387" s="170" t="e">
        <f t="shared" si="190"/>
        <v>#DIV/0!</v>
      </c>
      <c r="DF387" s="170" t="e">
        <f t="shared" si="191"/>
        <v>#DIV/0!</v>
      </c>
      <c r="DG387" s="170" t="e">
        <f t="shared" si="191"/>
        <v>#DIV/0!</v>
      </c>
      <c r="DH387" s="170" t="e">
        <f t="shared" si="179"/>
        <v>#DIV/0!</v>
      </c>
      <c r="DI387" s="170" t="e">
        <f t="shared" si="179"/>
        <v>#DIV/0!</v>
      </c>
      <c r="DJ387" s="170" t="e">
        <f t="shared" si="179"/>
        <v>#DIV/0!</v>
      </c>
      <c r="DK387" s="170" t="e">
        <f t="shared" si="179"/>
        <v>#DIV/0!</v>
      </c>
      <c r="DL387" s="170">
        <f t="shared" si="183"/>
        <v>0</v>
      </c>
      <c r="DM387" s="170">
        <f t="shared" si="183"/>
        <v>0</v>
      </c>
      <c r="DN387" s="170">
        <f t="shared" si="183"/>
        <v>0</v>
      </c>
      <c r="DO387" s="170">
        <f t="shared" si="183"/>
        <v>0</v>
      </c>
      <c r="DP387" s="170">
        <f t="shared" si="183"/>
        <v>0</v>
      </c>
      <c r="DQ387" s="170">
        <f t="shared" si="183"/>
        <v>0</v>
      </c>
      <c r="DR387" s="170">
        <f t="shared" si="183"/>
        <v>0</v>
      </c>
      <c r="DS387" s="170">
        <f t="shared" si="183"/>
        <v>0</v>
      </c>
      <c r="DT387" s="170">
        <f t="shared" si="183"/>
        <v>0</v>
      </c>
      <c r="DU387" s="170"/>
    </row>
    <row r="388" spans="1:125" hidden="1" outlineLevel="1" x14ac:dyDescent="0.25">
      <c r="A388" s="168">
        <f t="shared" si="198"/>
        <v>0</v>
      </c>
      <c r="B388" s="169">
        <f t="shared" si="200"/>
        <v>0</v>
      </c>
      <c r="C388" s="170">
        <f t="shared" si="200"/>
        <v>0</v>
      </c>
      <c r="D388" s="170">
        <f t="shared" si="200"/>
        <v>0</v>
      </c>
      <c r="E388" s="170">
        <f t="shared" si="200"/>
        <v>0</v>
      </c>
      <c r="F388" s="170">
        <f t="shared" si="200"/>
        <v>0</v>
      </c>
      <c r="G388" s="170">
        <f t="shared" si="200"/>
        <v>0</v>
      </c>
      <c r="H388" s="170">
        <f t="shared" si="200"/>
        <v>0</v>
      </c>
      <c r="I388" s="170">
        <f t="shared" si="200"/>
        <v>0</v>
      </c>
      <c r="J388" s="170">
        <f t="shared" si="200"/>
        <v>0</v>
      </c>
      <c r="K388" s="170">
        <f t="shared" si="200"/>
        <v>0</v>
      </c>
      <c r="L388" s="170">
        <f t="shared" si="200"/>
        <v>0</v>
      </c>
      <c r="M388" s="170">
        <f t="shared" si="200"/>
        <v>0</v>
      </c>
      <c r="N388" s="170">
        <f t="shared" si="200"/>
        <v>0</v>
      </c>
      <c r="O388" s="170">
        <f t="shared" si="200"/>
        <v>0</v>
      </c>
      <c r="P388" s="170">
        <f t="shared" si="200"/>
        <v>0</v>
      </c>
      <c r="Q388" s="170">
        <f t="shared" si="200"/>
        <v>0</v>
      </c>
      <c r="R388" s="170">
        <f t="shared" si="200"/>
        <v>0</v>
      </c>
      <c r="S388" s="170">
        <f t="shared" si="200"/>
        <v>0</v>
      </c>
      <c r="T388" s="170">
        <f t="shared" si="200"/>
        <v>0</v>
      </c>
      <c r="U388" s="170">
        <f t="shared" si="200"/>
        <v>0</v>
      </c>
      <c r="V388" s="170">
        <f t="shared" si="200"/>
        <v>0</v>
      </c>
      <c r="W388" s="170">
        <f t="shared" si="200"/>
        <v>0</v>
      </c>
      <c r="X388" s="170">
        <f t="shared" si="200"/>
        <v>0</v>
      </c>
      <c r="Y388" s="170">
        <f t="shared" si="200"/>
        <v>0</v>
      </c>
      <c r="Z388" s="170">
        <f t="shared" si="200"/>
        <v>0</v>
      </c>
      <c r="AA388" s="170">
        <f t="shared" si="200"/>
        <v>0</v>
      </c>
      <c r="AB388" s="170">
        <f t="shared" si="200"/>
        <v>0</v>
      </c>
      <c r="AC388" s="170">
        <f t="shared" si="200"/>
        <v>0</v>
      </c>
      <c r="AD388" s="170">
        <f t="shared" si="200"/>
        <v>0</v>
      </c>
      <c r="AE388" s="170">
        <f t="shared" si="200"/>
        <v>0</v>
      </c>
      <c r="AF388" s="170">
        <f t="shared" si="200"/>
        <v>0</v>
      </c>
      <c r="AG388" s="170">
        <f t="shared" si="200"/>
        <v>0</v>
      </c>
      <c r="AH388" s="170">
        <f t="shared" si="199"/>
        <v>0</v>
      </c>
      <c r="AI388" s="170">
        <f t="shared" si="199"/>
        <v>0</v>
      </c>
      <c r="AJ388" s="170">
        <f t="shared" si="199"/>
        <v>0</v>
      </c>
      <c r="AK388" s="170">
        <f t="shared" si="199"/>
        <v>0</v>
      </c>
      <c r="AL388" s="170">
        <f t="shared" si="199"/>
        <v>0</v>
      </c>
      <c r="AM388" s="170">
        <f t="shared" si="199"/>
        <v>0</v>
      </c>
      <c r="AN388" s="170">
        <f t="shared" si="199"/>
        <v>0</v>
      </c>
      <c r="AO388" s="170">
        <f t="shared" si="199"/>
        <v>0</v>
      </c>
      <c r="AP388" s="170">
        <f t="shared" si="199"/>
        <v>0</v>
      </c>
      <c r="AQ388" s="170" t="e">
        <f t="shared" si="199"/>
        <v>#DIV/0!</v>
      </c>
      <c r="AR388" s="170" t="e">
        <f t="shared" si="199"/>
        <v>#DIV/0!</v>
      </c>
      <c r="AS388" s="170" t="e">
        <f t="shared" si="199"/>
        <v>#DIV/0!</v>
      </c>
      <c r="AT388" s="170" t="e">
        <f t="shared" si="199"/>
        <v>#DIV/0!</v>
      </c>
      <c r="AU388" s="170" t="e">
        <f t="shared" si="199"/>
        <v>#DIV/0!</v>
      </c>
      <c r="AV388" s="170" t="e">
        <f t="shared" si="199"/>
        <v>#DIV/0!</v>
      </c>
      <c r="AW388" s="170" t="e">
        <f t="shared" si="199"/>
        <v>#DIV/0!</v>
      </c>
      <c r="AX388" s="170" t="e">
        <f t="shared" si="199"/>
        <v>#DIV/0!</v>
      </c>
      <c r="AY388" s="170" t="e">
        <f t="shared" si="199"/>
        <v>#DIV/0!</v>
      </c>
      <c r="AZ388" s="170" t="e">
        <f t="shared" si="199"/>
        <v>#DIV/0!</v>
      </c>
      <c r="BA388" s="170">
        <f t="shared" si="199"/>
        <v>0</v>
      </c>
      <c r="BB388" s="170">
        <f t="shared" si="199"/>
        <v>0</v>
      </c>
      <c r="BC388" s="170">
        <f t="shared" si="199"/>
        <v>0</v>
      </c>
      <c r="BD388" s="170">
        <f t="shared" si="199"/>
        <v>0</v>
      </c>
      <c r="BE388" s="170">
        <f t="shared" si="199"/>
        <v>0</v>
      </c>
      <c r="BF388" s="170">
        <f t="shared" si="199"/>
        <v>0</v>
      </c>
      <c r="BG388" s="170">
        <f t="shared" si="199"/>
        <v>0</v>
      </c>
      <c r="BH388" s="170">
        <f t="shared" si="199"/>
        <v>0</v>
      </c>
      <c r="BI388" s="170">
        <f t="shared" si="199"/>
        <v>0</v>
      </c>
      <c r="BJ388" s="170">
        <f t="shared" si="199"/>
        <v>0</v>
      </c>
      <c r="BM388" s="169">
        <f t="shared" si="194"/>
        <v>0</v>
      </c>
      <c r="BN388" s="170">
        <f t="shared" si="194"/>
        <v>0</v>
      </c>
      <c r="BO388" s="170">
        <f t="shared" si="194"/>
        <v>0</v>
      </c>
      <c r="BP388" s="170">
        <f t="shared" si="194"/>
        <v>0</v>
      </c>
      <c r="BQ388" s="170">
        <f t="shared" si="194"/>
        <v>0</v>
      </c>
      <c r="BR388" s="170">
        <f t="shared" si="194"/>
        <v>0</v>
      </c>
      <c r="BS388" s="170">
        <f t="shared" si="194"/>
        <v>0</v>
      </c>
      <c r="BT388" s="170">
        <f t="shared" si="194"/>
        <v>0</v>
      </c>
      <c r="BU388" s="170">
        <f t="shared" si="194"/>
        <v>0</v>
      </c>
      <c r="BV388" s="170">
        <f t="shared" si="194"/>
        <v>0</v>
      </c>
      <c r="BW388" s="170">
        <f t="shared" si="194"/>
        <v>0</v>
      </c>
      <c r="BX388" s="170">
        <f t="shared" si="194"/>
        <v>0</v>
      </c>
      <c r="BY388" s="170">
        <f t="shared" si="194"/>
        <v>0</v>
      </c>
      <c r="BZ388" s="170">
        <f t="shared" si="194"/>
        <v>0</v>
      </c>
      <c r="CA388" s="170">
        <f t="shared" si="194"/>
        <v>0</v>
      </c>
      <c r="CB388" s="170">
        <f t="shared" si="193"/>
        <v>0</v>
      </c>
      <c r="CC388" s="170">
        <f t="shared" si="193"/>
        <v>0</v>
      </c>
      <c r="CD388" s="170">
        <f t="shared" si="193"/>
        <v>0</v>
      </c>
      <c r="CE388" s="170">
        <f t="shared" si="193"/>
        <v>0</v>
      </c>
      <c r="CF388" s="170">
        <f t="shared" si="193"/>
        <v>0</v>
      </c>
      <c r="CG388" s="170">
        <f t="shared" si="193"/>
        <v>0</v>
      </c>
      <c r="CH388" s="170">
        <f t="shared" si="193"/>
        <v>0</v>
      </c>
      <c r="CI388" s="170">
        <f t="shared" si="193"/>
        <v>0</v>
      </c>
      <c r="CJ388" s="170">
        <f t="shared" si="193"/>
        <v>0</v>
      </c>
      <c r="CK388" s="170">
        <f t="shared" si="193"/>
        <v>0</v>
      </c>
      <c r="CL388" s="170">
        <f t="shared" si="193"/>
        <v>0</v>
      </c>
      <c r="CM388" s="170">
        <f t="shared" si="193"/>
        <v>0</v>
      </c>
      <c r="CN388" s="170">
        <f t="shared" si="193"/>
        <v>0</v>
      </c>
      <c r="CO388" s="170">
        <f t="shared" si="193"/>
        <v>0</v>
      </c>
      <c r="CP388" s="170">
        <f t="shared" si="190"/>
        <v>0</v>
      </c>
      <c r="CQ388" s="170">
        <f t="shared" si="190"/>
        <v>0</v>
      </c>
      <c r="CR388" s="170">
        <f t="shared" si="190"/>
        <v>0</v>
      </c>
      <c r="CS388" s="170">
        <f t="shared" si="190"/>
        <v>0</v>
      </c>
      <c r="CT388" s="170">
        <f t="shared" si="190"/>
        <v>0</v>
      </c>
      <c r="CU388" s="170">
        <f t="shared" si="190"/>
        <v>0</v>
      </c>
      <c r="CV388" s="170">
        <f t="shared" si="190"/>
        <v>0</v>
      </c>
      <c r="CW388" s="170">
        <f t="shared" si="190"/>
        <v>0</v>
      </c>
      <c r="CX388" s="170">
        <f t="shared" si="190"/>
        <v>0</v>
      </c>
      <c r="CY388" s="170">
        <f t="shared" si="190"/>
        <v>0</v>
      </c>
      <c r="CZ388" s="170">
        <f t="shared" si="190"/>
        <v>0</v>
      </c>
      <c r="DA388" s="170">
        <f t="shared" si="190"/>
        <v>0</v>
      </c>
      <c r="DB388" s="170" t="e">
        <f t="shared" si="190"/>
        <v>#DIV/0!</v>
      </c>
      <c r="DC388" s="170" t="e">
        <f t="shared" si="190"/>
        <v>#DIV/0!</v>
      </c>
      <c r="DD388" s="170" t="e">
        <f t="shared" si="190"/>
        <v>#DIV/0!</v>
      </c>
      <c r="DE388" s="170" t="e">
        <f t="shared" si="190"/>
        <v>#DIV/0!</v>
      </c>
      <c r="DF388" s="170" t="e">
        <f t="shared" si="191"/>
        <v>#DIV/0!</v>
      </c>
      <c r="DG388" s="170" t="e">
        <f t="shared" si="191"/>
        <v>#DIV/0!</v>
      </c>
      <c r="DH388" s="170" t="e">
        <f t="shared" si="179"/>
        <v>#DIV/0!</v>
      </c>
      <c r="DI388" s="170" t="e">
        <f t="shared" si="179"/>
        <v>#DIV/0!</v>
      </c>
      <c r="DJ388" s="170" t="e">
        <f t="shared" si="179"/>
        <v>#DIV/0!</v>
      </c>
      <c r="DK388" s="170" t="e">
        <f t="shared" si="179"/>
        <v>#DIV/0!</v>
      </c>
      <c r="DL388" s="170">
        <f t="shared" si="183"/>
        <v>0</v>
      </c>
      <c r="DM388" s="170">
        <f t="shared" si="183"/>
        <v>0</v>
      </c>
      <c r="DN388" s="170">
        <f t="shared" si="183"/>
        <v>0</v>
      </c>
      <c r="DO388" s="170">
        <f t="shared" si="183"/>
        <v>0</v>
      </c>
      <c r="DP388" s="170">
        <f t="shared" si="183"/>
        <v>0</v>
      </c>
      <c r="DQ388" s="170">
        <f t="shared" si="183"/>
        <v>0</v>
      </c>
      <c r="DR388" s="170">
        <f t="shared" si="183"/>
        <v>0</v>
      </c>
      <c r="DS388" s="170">
        <f t="shared" si="183"/>
        <v>0</v>
      </c>
      <c r="DT388" s="170">
        <f t="shared" si="183"/>
        <v>0</v>
      </c>
      <c r="DU388" s="170"/>
    </row>
    <row r="389" spans="1:125" hidden="1" outlineLevel="1" x14ac:dyDescent="0.25">
      <c r="A389" s="168">
        <f t="shared" si="198"/>
        <v>0</v>
      </c>
      <c r="B389" s="169">
        <f t="shared" si="200"/>
        <v>0</v>
      </c>
      <c r="C389" s="170">
        <f t="shared" si="200"/>
        <v>0</v>
      </c>
      <c r="D389" s="170">
        <f t="shared" si="200"/>
        <v>0</v>
      </c>
      <c r="E389" s="170">
        <f t="shared" si="200"/>
        <v>0</v>
      </c>
      <c r="F389" s="170">
        <f t="shared" si="200"/>
        <v>0</v>
      </c>
      <c r="G389" s="170">
        <f t="shared" si="200"/>
        <v>0</v>
      </c>
      <c r="H389" s="170">
        <f t="shared" si="200"/>
        <v>0</v>
      </c>
      <c r="I389" s="170">
        <f t="shared" si="200"/>
        <v>0</v>
      </c>
      <c r="J389" s="170">
        <f t="shared" si="200"/>
        <v>0</v>
      </c>
      <c r="K389" s="170">
        <f t="shared" si="200"/>
        <v>0</v>
      </c>
      <c r="L389" s="170">
        <f t="shared" si="200"/>
        <v>0</v>
      </c>
      <c r="M389" s="170">
        <f t="shared" si="200"/>
        <v>0</v>
      </c>
      <c r="N389" s="170">
        <f t="shared" si="200"/>
        <v>0</v>
      </c>
      <c r="O389" s="170">
        <f t="shared" si="200"/>
        <v>0</v>
      </c>
      <c r="P389" s="170">
        <f t="shared" si="200"/>
        <v>0</v>
      </c>
      <c r="Q389" s="170">
        <f t="shared" si="200"/>
        <v>0</v>
      </c>
      <c r="R389" s="170">
        <f t="shared" si="200"/>
        <v>0</v>
      </c>
      <c r="S389" s="170">
        <f t="shared" si="200"/>
        <v>0</v>
      </c>
      <c r="T389" s="170">
        <f t="shared" si="200"/>
        <v>0</v>
      </c>
      <c r="U389" s="170">
        <f t="shared" si="200"/>
        <v>0</v>
      </c>
      <c r="V389" s="170">
        <f t="shared" si="200"/>
        <v>0</v>
      </c>
      <c r="W389" s="170">
        <f t="shared" si="200"/>
        <v>0</v>
      </c>
      <c r="X389" s="170">
        <f t="shared" si="200"/>
        <v>0</v>
      </c>
      <c r="Y389" s="170">
        <f t="shared" si="200"/>
        <v>0</v>
      </c>
      <c r="Z389" s="170">
        <f t="shared" si="200"/>
        <v>0</v>
      </c>
      <c r="AA389" s="170">
        <f t="shared" si="200"/>
        <v>0</v>
      </c>
      <c r="AB389" s="170">
        <f t="shared" si="200"/>
        <v>0</v>
      </c>
      <c r="AC389" s="170">
        <f t="shared" si="200"/>
        <v>0</v>
      </c>
      <c r="AD389" s="170">
        <f t="shared" si="200"/>
        <v>0</v>
      </c>
      <c r="AE389" s="170">
        <f t="shared" si="200"/>
        <v>0</v>
      </c>
      <c r="AF389" s="170">
        <f t="shared" si="200"/>
        <v>0</v>
      </c>
      <c r="AG389" s="170">
        <f t="shared" si="200"/>
        <v>0</v>
      </c>
      <c r="AH389" s="170">
        <f t="shared" si="199"/>
        <v>0</v>
      </c>
      <c r="AI389" s="170">
        <f t="shared" si="199"/>
        <v>0</v>
      </c>
      <c r="AJ389" s="170">
        <f t="shared" si="199"/>
        <v>0</v>
      </c>
      <c r="AK389" s="170">
        <f t="shared" si="199"/>
        <v>0</v>
      </c>
      <c r="AL389" s="170">
        <f t="shared" si="199"/>
        <v>0</v>
      </c>
      <c r="AM389" s="170">
        <f t="shared" si="199"/>
        <v>0</v>
      </c>
      <c r="AN389" s="170">
        <f t="shared" si="199"/>
        <v>0</v>
      </c>
      <c r="AO389" s="170">
        <f t="shared" si="199"/>
        <v>0</v>
      </c>
      <c r="AP389" s="170">
        <f t="shared" si="199"/>
        <v>0</v>
      </c>
      <c r="AQ389" s="170" t="e">
        <f t="shared" si="199"/>
        <v>#DIV/0!</v>
      </c>
      <c r="AR389" s="170" t="e">
        <f t="shared" si="199"/>
        <v>#DIV/0!</v>
      </c>
      <c r="AS389" s="170" t="e">
        <f t="shared" si="199"/>
        <v>#DIV/0!</v>
      </c>
      <c r="AT389" s="170" t="e">
        <f t="shared" si="199"/>
        <v>#DIV/0!</v>
      </c>
      <c r="AU389" s="170" t="e">
        <f t="shared" si="199"/>
        <v>#DIV/0!</v>
      </c>
      <c r="AV389" s="170" t="e">
        <f t="shared" si="199"/>
        <v>#DIV/0!</v>
      </c>
      <c r="AW389" s="170" t="e">
        <f t="shared" si="199"/>
        <v>#DIV/0!</v>
      </c>
      <c r="AX389" s="170" t="e">
        <f t="shared" si="199"/>
        <v>#DIV/0!</v>
      </c>
      <c r="AY389" s="170" t="e">
        <f t="shared" si="199"/>
        <v>#DIV/0!</v>
      </c>
      <c r="AZ389" s="170" t="e">
        <f t="shared" si="199"/>
        <v>#DIV/0!</v>
      </c>
      <c r="BA389" s="170">
        <f t="shared" si="199"/>
        <v>0</v>
      </c>
      <c r="BB389" s="170">
        <f t="shared" si="199"/>
        <v>0</v>
      </c>
      <c r="BC389" s="170">
        <f t="shared" si="199"/>
        <v>0</v>
      </c>
      <c r="BD389" s="170">
        <f t="shared" si="199"/>
        <v>0</v>
      </c>
      <c r="BE389" s="170">
        <f t="shared" si="199"/>
        <v>0</v>
      </c>
      <c r="BF389" s="170">
        <f t="shared" si="199"/>
        <v>0</v>
      </c>
      <c r="BG389" s="170">
        <f t="shared" si="199"/>
        <v>0</v>
      </c>
      <c r="BH389" s="170">
        <f t="shared" si="199"/>
        <v>0</v>
      </c>
      <c r="BI389" s="170">
        <f t="shared" si="199"/>
        <v>0</v>
      </c>
      <c r="BJ389" s="170">
        <f t="shared" si="199"/>
        <v>0</v>
      </c>
      <c r="BM389" s="169">
        <f t="shared" si="194"/>
        <v>0</v>
      </c>
      <c r="BN389" s="170">
        <f t="shared" si="194"/>
        <v>0</v>
      </c>
      <c r="BO389" s="170">
        <f t="shared" si="194"/>
        <v>0</v>
      </c>
      <c r="BP389" s="170">
        <f t="shared" si="194"/>
        <v>0</v>
      </c>
      <c r="BQ389" s="170">
        <f t="shared" si="194"/>
        <v>0</v>
      </c>
      <c r="BR389" s="170">
        <f t="shared" si="194"/>
        <v>0</v>
      </c>
      <c r="BS389" s="170">
        <f t="shared" si="194"/>
        <v>0</v>
      </c>
      <c r="BT389" s="170">
        <f t="shared" si="194"/>
        <v>0</v>
      </c>
      <c r="BU389" s="170">
        <f t="shared" si="194"/>
        <v>0</v>
      </c>
      <c r="BV389" s="170">
        <f t="shared" si="194"/>
        <v>0</v>
      </c>
      <c r="BW389" s="170">
        <f t="shared" si="194"/>
        <v>0</v>
      </c>
      <c r="BX389" s="170">
        <f t="shared" si="194"/>
        <v>0</v>
      </c>
      <c r="BY389" s="170">
        <f t="shared" si="194"/>
        <v>0</v>
      </c>
      <c r="BZ389" s="170">
        <f t="shared" si="194"/>
        <v>0</v>
      </c>
      <c r="CA389" s="170">
        <f t="shared" si="194"/>
        <v>0</v>
      </c>
      <c r="CB389" s="170">
        <f t="shared" si="193"/>
        <v>0</v>
      </c>
      <c r="CC389" s="170">
        <f t="shared" si="193"/>
        <v>0</v>
      </c>
      <c r="CD389" s="170">
        <f t="shared" si="193"/>
        <v>0</v>
      </c>
      <c r="CE389" s="170">
        <f t="shared" si="193"/>
        <v>0</v>
      </c>
      <c r="CF389" s="170">
        <f t="shared" si="193"/>
        <v>0</v>
      </c>
      <c r="CG389" s="170">
        <f t="shared" si="193"/>
        <v>0</v>
      </c>
      <c r="CH389" s="170">
        <f t="shared" si="193"/>
        <v>0</v>
      </c>
      <c r="CI389" s="170">
        <f t="shared" si="193"/>
        <v>0</v>
      </c>
      <c r="CJ389" s="170">
        <f t="shared" si="193"/>
        <v>0</v>
      </c>
      <c r="CK389" s="170">
        <f t="shared" si="193"/>
        <v>0</v>
      </c>
      <c r="CL389" s="170">
        <f t="shared" si="193"/>
        <v>0</v>
      </c>
      <c r="CM389" s="170">
        <f t="shared" si="193"/>
        <v>0</v>
      </c>
      <c r="CN389" s="170">
        <f t="shared" si="193"/>
        <v>0</v>
      </c>
      <c r="CO389" s="170">
        <f t="shared" si="193"/>
        <v>0</v>
      </c>
      <c r="CP389" s="170">
        <f t="shared" si="190"/>
        <v>0</v>
      </c>
      <c r="CQ389" s="170">
        <f t="shared" si="190"/>
        <v>0</v>
      </c>
      <c r="CR389" s="170">
        <f t="shared" si="190"/>
        <v>0</v>
      </c>
      <c r="CS389" s="170">
        <f t="shared" si="190"/>
        <v>0</v>
      </c>
      <c r="CT389" s="170">
        <f t="shared" si="190"/>
        <v>0</v>
      </c>
      <c r="CU389" s="170">
        <f t="shared" si="190"/>
        <v>0</v>
      </c>
      <c r="CV389" s="170">
        <f t="shared" si="190"/>
        <v>0</v>
      </c>
      <c r="CW389" s="170">
        <f t="shared" si="190"/>
        <v>0</v>
      </c>
      <c r="CX389" s="170">
        <f t="shared" si="190"/>
        <v>0</v>
      </c>
      <c r="CY389" s="170">
        <f t="shared" si="190"/>
        <v>0</v>
      </c>
      <c r="CZ389" s="170">
        <f t="shared" si="190"/>
        <v>0</v>
      </c>
      <c r="DA389" s="170">
        <f t="shared" si="190"/>
        <v>0</v>
      </c>
      <c r="DB389" s="170" t="e">
        <f t="shared" si="190"/>
        <v>#DIV/0!</v>
      </c>
      <c r="DC389" s="170" t="e">
        <f t="shared" ref="DC389:DE401" si="201">IF(AS326*AS327&lt;0,AS327*(AS326/(ABS(AS326)+ABS(AS327))*$A389),0)</f>
        <v>#DIV/0!</v>
      </c>
      <c r="DD389" s="170" t="e">
        <f t="shared" si="201"/>
        <v>#DIV/0!</v>
      </c>
      <c r="DE389" s="170" t="e">
        <f t="shared" si="201"/>
        <v>#DIV/0!</v>
      </c>
      <c r="DF389" s="170" t="e">
        <f t="shared" si="191"/>
        <v>#DIV/0!</v>
      </c>
      <c r="DG389" s="170" t="e">
        <f t="shared" si="191"/>
        <v>#DIV/0!</v>
      </c>
      <c r="DH389" s="170" t="e">
        <f t="shared" si="191"/>
        <v>#DIV/0!</v>
      </c>
      <c r="DI389" s="170" t="e">
        <f t="shared" si="191"/>
        <v>#DIV/0!</v>
      </c>
      <c r="DJ389" s="170" t="e">
        <f t="shared" si="191"/>
        <v>#DIV/0!</v>
      </c>
      <c r="DK389" s="170" t="e">
        <f t="shared" si="191"/>
        <v>#DIV/0!</v>
      </c>
      <c r="DL389" s="170">
        <f t="shared" si="183"/>
        <v>0</v>
      </c>
      <c r="DM389" s="170">
        <f t="shared" si="183"/>
        <v>0</v>
      </c>
      <c r="DN389" s="170">
        <f t="shared" si="183"/>
        <v>0</v>
      </c>
      <c r="DO389" s="170">
        <f t="shared" si="183"/>
        <v>0</v>
      </c>
      <c r="DP389" s="170">
        <f t="shared" si="183"/>
        <v>0</v>
      </c>
      <c r="DQ389" s="170">
        <f t="shared" si="183"/>
        <v>0</v>
      </c>
      <c r="DR389" s="170">
        <f t="shared" si="183"/>
        <v>0</v>
      </c>
      <c r="DS389" s="170">
        <f t="shared" si="183"/>
        <v>0</v>
      </c>
      <c r="DT389" s="170">
        <f t="shared" si="183"/>
        <v>0</v>
      </c>
      <c r="DU389" s="170"/>
    </row>
    <row r="390" spans="1:125" hidden="1" outlineLevel="1" x14ac:dyDescent="0.25">
      <c r="A390" s="168">
        <f t="shared" si="198"/>
        <v>0</v>
      </c>
      <c r="B390" s="169">
        <f t="shared" si="200"/>
        <v>0</v>
      </c>
      <c r="C390" s="170">
        <f t="shared" si="200"/>
        <v>0</v>
      </c>
      <c r="D390" s="170">
        <f t="shared" si="200"/>
        <v>0</v>
      </c>
      <c r="E390" s="170">
        <f t="shared" si="200"/>
        <v>0</v>
      </c>
      <c r="F390" s="170">
        <f t="shared" si="200"/>
        <v>0</v>
      </c>
      <c r="G390" s="170">
        <f t="shared" si="200"/>
        <v>0</v>
      </c>
      <c r="H390" s="170">
        <f t="shared" si="200"/>
        <v>0</v>
      </c>
      <c r="I390" s="170">
        <f t="shared" si="200"/>
        <v>0</v>
      </c>
      <c r="J390" s="170">
        <f t="shared" si="200"/>
        <v>0</v>
      </c>
      <c r="K390" s="170">
        <f t="shared" si="200"/>
        <v>0</v>
      </c>
      <c r="L390" s="170">
        <f t="shared" si="200"/>
        <v>0</v>
      </c>
      <c r="M390" s="170">
        <f t="shared" si="200"/>
        <v>0</v>
      </c>
      <c r="N390" s="170">
        <f t="shared" si="200"/>
        <v>0</v>
      </c>
      <c r="O390" s="170">
        <f t="shared" si="200"/>
        <v>0</v>
      </c>
      <c r="P390" s="170">
        <f t="shared" si="200"/>
        <v>0</v>
      </c>
      <c r="Q390" s="170">
        <f t="shared" si="200"/>
        <v>0</v>
      </c>
      <c r="R390" s="170">
        <f t="shared" si="200"/>
        <v>0</v>
      </c>
      <c r="S390" s="170">
        <f t="shared" si="200"/>
        <v>0</v>
      </c>
      <c r="T390" s="170">
        <f t="shared" si="200"/>
        <v>0</v>
      </c>
      <c r="U390" s="170">
        <f t="shared" si="200"/>
        <v>0</v>
      </c>
      <c r="V390" s="170">
        <f t="shared" si="200"/>
        <v>0</v>
      </c>
      <c r="W390" s="170">
        <f t="shared" si="200"/>
        <v>0</v>
      </c>
      <c r="X390" s="170">
        <f t="shared" si="200"/>
        <v>0</v>
      </c>
      <c r="Y390" s="170">
        <f t="shared" si="200"/>
        <v>0</v>
      </c>
      <c r="Z390" s="170">
        <f t="shared" si="200"/>
        <v>0</v>
      </c>
      <c r="AA390" s="170">
        <f t="shared" si="200"/>
        <v>0</v>
      </c>
      <c r="AB390" s="170">
        <f t="shared" si="200"/>
        <v>0</v>
      </c>
      <c r="AC390" s="170">
        <f t="shared" si="200"/>
        <v>0</v>
      </c>
      <c r="AD390" s="170">
        <f t="shared" si="200"/>
        <v>0</v>
      </c>
      <c r="AE390" s="170">
        <f t="shared" si="200"/>
        <v>0</v>
      </c>
      <c r="AF390" s="170">
        <f t="shared" si="200"/>
        <v>0</v>
      </c>
      <c r="AG390" s="170">
        <f t="shared" si="200"/>
        <v>0</v>
      </c>
      <c r="AH390" s="170">
        <f t="shared" si="199"/>
        <v>0</v>
      </c>
      <c r="AI390" s="170">
        <f t="shared" si="199"/>
        <v>0</v>
      </c>
      <c r="AJ390" s="170">
        <f t="shared" si="199"/>
        <v>0</v>
      </c>
      <c r="AK390" s="170">
        <f t="shared" si="199"/>
        <v>0</v>
      </c>
      <c r="AL390" s="170">
        <f t="shared" si="199"/>
        <v>0</v>
      </c>
      <c r="AM390" s="170">
        <f t="shared" si="199"/>
        <v>0</v>
      </c>
      <c r="AN390" s="170">
        <f t="shared" si="199"/>
        <v>0</v>
      </c>
      <c r="AO390" s="170">
        <f t="shared" si="199"/>
        <v>0</v>
      </c>
      <c r="AP390" s="170">
        <f t="shared" si="199"/>
        <v>0</v>
      </c>
      <c r="AQ390" s="170" t="e">
        <f t="shared" si="199"/>
        <v>#DIV/0!</v>
      </c>
      <c r="AR390" s="170" t="e">
        <f t="shared" si="199"/>
        <v>#DIV/0!</v>
      </c>
      <c r="AS390" s="170" t="e">
        <f t="shared" si="199"/>
        <v>#DIV/0!</v>
      </c>
      <c r="AT390" s="170" t="e">
        <f t="shared" si="199"/>
        <v>#DIV/0!</v>
      </c>
      <c r="AU390" s="170" t="e">
        <f t="shared" si="199"/>
        <v>#DIV/0!</v>
      </c>
      <c r="AV390" s="170" t="e">
        <f t="shared" si="199"/>
        <v>#DIV/0!</v>
      </c>
      <c r="AW390" s="170" t="e">
        <f t="shared" si="199"/>
        <v>#DIV/0!</v>
      </c>
      <c r="AX390" s="170" t="e">
        <f t="shared" si="199"/>
        <v>#DIV/0!</v>
      </c>
      <c r="AY390" s="170" t="e">
        <f t="shared" si="199"/>
        <v>#DIV/0!</v>
      </c>
      <c r="AZ390" s="170" t="e">
        <f t="shared" si="199"/>
        <v>#DIV/0!</v>
      </c>
      <c r="BA390" s="170">
        <f t="shared" si="199"/>
        <v>0</v>
      </c>
      <c r="BB390" s="170">
        <f t="shared" si="199"/>
        <v>0</v>
      </c>
      <c r="BC390" s="170">
        <f t="shared" si="199"/>
        <v>0</v>
      </c>
      <c r="BD390" s="170">
        <f t="shared" si="199"/>
        <v>0</v>
      </c>
      <c r="BE390" s="170">
        <f t="shared" si="199"/>
        <v>0</v>
      </c>
      <c r="BF390" s="170">
        <f t="shared" si="199"/>
        <v>0</v>
      </c>
      <c r="BG390" s="170">
        <f t="shared" si="199"/>
        <v>0</v>
      </c>
      <c r="BH390" s="170">
        <f t="shared" si="199"/>
        <v>0</v>
      </c>
      <c r="BI390" s="170">
        <f t="shared" si="199"/>
        <v>0</v>
      </c>
      <c r="BJ390" s="170">
        <f t="shared" si="199"/>
        <v>0</v>
      </c>
      <c r="BM390" s="169">
        <f t="shared" si="194"/>
        <v>0</v>
      </c>
      <c r="BN390" s="170">
        <f t="shared" si="194"/>
        <v>0</v>
      </c>
      <c r="BO390" s="170">
        <f t="shared" si="194"/>
        <v>0</v>
      </c>
      <c r="BP390" s="170">
        <f t="shared" si="194"/>
        <v>0</v>
      </c>
      <c r="BQ390" s="170">
        <f t="shared" si="194"/>
        <v>0</v>
      </c>
      <c r="BR390" s="170">
        <f t="shared" si="194"/>
        <v>0</v>
      </c>
      <c r="BS390" s="170">
        <f t="shared" si="194"/>
        <v>0</v>
      </c>
      <c r="BT390" s="170">
        <f t="shared" si="194"/>
        <v>0</v>
      </c>
      <c r="BU390" s="170">
        <f t="shared" si="194"/>
        <v>0</v>
      </c>
      <c r="BV390" s="170">
        <f t="shared" si="194"/>
        <v>0</v>
      </c>
      <c r="BW390" s="170">
        <f t="shared" si="194"/>
        <v>0</v>
      </c>
      <c r="BX390" s="170">
        <f t="shared" si="194"/>
        <v>0</v>
      </c>
      <c r="BY390" s="170">
        <f t="shared" si="194"/>
        <v>0</v>
      </c>
      <c r="BZ390" s="170">
        <f t="shared" si="194"/>
        <v>0</v>
      </c>
      <c r="CA390" s="170">
        <f t="shared" si="194"/>
        <v>0</v>
      </c>
      <c r="CB390" s="170">
        <f t="shared" si="193"/>
        <v>0</v>
      </c>
      <c r="CC390" s="170">
        <f t="shared" si="193"/>
        <v>0</v>
      </c>
      <c r="CD390" s="170">
        <f t="shared" si="193"/>
        <v>0</v>
      </c>
      <c r="CE390" s="170">
        <f t="shared" si="193"/>
        <v>0</v>
      </c>
      <c r="CF390" s="170">
        <f t="shared" si="193"/>
        <v>0</v>
      </c>
      <c r="CG390" s="170">
        <f t="shared" si="193"/>
        <v>0</v>
      </c>
      <c r="CH390" s="170">
        <f t="shared" si="193"/>
        <v>0</v>
      </c>
      <c r="CI390" s="170">
        <f t="shared" si="193"/>
        <v>0</v>
      </c>
      <c r="CJ390" s="170">
        <f t="shared" si="193"/>
        <v>0</v>
      </c>
      <c r="CK390" s="170">
        <f t="shared" si="193"/>
        <v>0</v>
      </c>
      <c r="CL390" s="170">
        <f t="shared" si="193"/>
        <v>0</v>
      </c>
      <c r="CM390" s="170">
        <f t="shared" si="193"/>
        <v>0</v>
      </c>
      <c r="CN390" s="170">
        <f t="shared" si="193"/>
        <v>0</v>
      </c>
      <c r="CO390" s="170">
        <f t="shared" si="193"/>
        <v>0</v>
      </c>
      <c r="CP390" s="170">
        <f t="shared" si="193"/>
        <v>0</v>
      </c>
      <c r="CQ390" s="170">
        <f t="shared" si="193"/>
        <v>0</v>
      </c>
      <c r="CR390" s="170">
        <f t="shared" ref="CR390:DB401" si="202">IF(AH327*AH328&lt;0,AH328*(AH327/(ABS(AH327)+ABS(AH328))*$A390),0)</f>
        <v>0</v>
      </c>
      <c r="CS390" s="170">
        <f t="shared" si="202"/>
        <v>0</v>
      </c>
      <c r="CT390" s="170">
        <f t="shared" si="202"/>
        <v>0</v>
      </c>
      <c r="CU390" s="170">
        <f t="shared" si="202"/>
        <v>0</v>
      </c>
      <c r="CV390" s="170">
        <f t="shared" si="202"/>
        <v>0</v>
      </c>
      <c r="CW390" s="170">
        <f t="shared" si="202"/>
        <v>0</v>
      </c>
      <c r="CX390" s="170">
        <f t="shared" si="202"/>
        <v>0</v>
      </c>
      <c r="CY390" s="170">
        <f t="shared" si="202"/>
        <v>0</v>
      </c>
      <c r="CZ390" s="170">
        <f t="shared" si="202"/>
        <v>0</v>
      </c>
      <c r="DA390" s="170">
        <f t="shared" si="202"/>
        <v>0</v>
      </c>
      <c r="DB390" s="170" t="e">
        <f t="shared" si="202"/>
        <v>#DIV/0!</v>
      </c>
      <c r="DC390" s="170" t="e">
        <f t="shared" si="201"/>
        <v>#DIV/0!</v>
      </c>
      <c r="DD390" s="170" t="e">
        <f t="shared" si="201"/>
        <v>#DIV/0!</v>
      </c>
      <c r="DE390" s="170" t="e">
        <f t="shared" si="201"/>
        <v>#DIV/0!</v>
      </c>
      <c r="DF390" s="170" t="e">
        <f t="shared" si="191"/>
        <v>#DIV/0!</v>
      </c>
      <c r="DG390" s="170" t="e">
        <f t="shared" si="191"/>
        <v>#DIV/0!</v>
      </c>
      <c r="DH390" s="170" t="e">
        <f t="shared" si="191"/>
        <v>#DIV/0!</v>
      </c>
      <c r="DI390" s="170" t="e">
        <f t="shared" si="191"/>
        <v>#DIV/0!</v>
      </c>
      <c r="DJ390" s="170" t="e">
        <f t="shared" si="191"/>
        <v>#DIV/0!</v>
      </c>
      <c r="DK390" s="170" t="e">
        <f t="shared" si="191"/>
        <v>#DIV/0!</v>
      </c>
      <c r="DL390" s="170">
        <f t="shared" si="183"/>
        <v>0</v>
      </c>
      <c r="DM390" s="170">
        <f t="shared" si="183"/>
        <v>0</v>
      </c>
      <c r="DN390" s="170">
        <f t="shared" si="183"/>
        <v>0</v>
      </c>
      <c r="DO390" s="170">
        <f t="shared" si="183"/>
        <v>0</v>
      </c>
      <c r="DP390" s="170">
        <f t="shared" si="183"/>
        <v>0</v>
      </c>
      <c r="DQ390" s="170">
        <f t="shared" si="183"/>
        <v>0</v>
      </c>
      <c r="DR390" s="170">
        <f t="shared" si="183"/>
        <v>0</v>
      </c>
      <c r="DS390" s="170">
        <f t="shared" si="183"/>
        <v>0</v>
      </c>
      <c r="DT390" s="170">
        <f t="shared" si="183"/>
        <v>0</v>
      </c>
      <c r="DU390" s="170"/>
    </row>
    <row r="391" spans="1:125" hidden="1" outlineLevel="1" x14ac:dyDescent="0.25">
      <c r="A391" s="168">
        <f t="shared" si="198"/>
        <v>0</v>
      </c>
      <c r="B391" s="169">
        <f t="shared" si="200"/>
        <v>0</v>
      </c>
      <c r="C391" s="170">
        <f t="shared" si="200"/>
        <v>0</v>
      </c>
      <c r="D391" s="170">
        <f t="shared" si="200"/>
        <v>0</v>
      </c>
      <c r="E391" s="170">
        <f t="shared" si="200"/>
        <v>0</v>
      </c>
      <c r="F391" s="170">
        <f t="shared" si="200"/>
        <v>0</v>
      </c>
      <c r="G391" s="170">
        <f t="shared" si="200"/>
        <v>0</v>
      </c>
      <c r="H391" s="170">
        <f t="shared" si="200"/>
        <v>0</v>
      </c>
      <c r="I391" s="170">
        <f t="shared" si="200"/>
        <v>0</v>
      </c>
      <c r="J391" s="170">
        <f t="shared" si="200"/>
        <v>0</v>
      </c>
      <c r="K391" s="170">
        <f t="shared" si="200"/>
        <v>0</v>
      </c>
      <c r="L391" s="170">
        <f t="shared" si="200"/>
        <v>0</v>
      </c>
      <c r="M391" s="170">
        <f t="shared" si="200"/>
        <v>0</v>
      </c>
      <c r="N391" s="170">
        <f t="shared" si="200"/>
        <v>0</v>
      </c>
      <c r="O391" s="170">
        <f t="shared" si="200"/>
        <v>0</v>
      </c>
      <c r="P391" s="170">
        <f t="shared" si="200"/>
        <v>0</v>
      </c>
      <c r="Q391" s="170">
        <f t="shared" si="200"/>
        <v>0</v>
      </c>
      <c r="R391" s="170">
        <f t="shared" si="200"/>
        <v>0</v>
      </c>
      <c r="S391" s="170">
        <f t="shared" si="200"/>
        <v>0</v>
      </c>
      <c r="T391" s="170">
        <f t="shared" si="200"/>
        <v>0</v>
      </c>
      <c r="U391" s="170">
        <f t="shared" si="200"/>
        <v>0</v>
      </c>
      <c r="V391" s="170">
        <f t="shared" si="200"/>
        <v>0</v>
      </c>
      <c r="W391" s="170">
        <f t="shared" si="200"/>
        <v>0</v>
      </c>
      <c r="X391" s="170">
        <f t="shared" si="200"/>
        <v>0</v>
      </c>
      <c r="Y391" s="170">
        <f t="shared" si="200"/>
        <v>0</v>
      </c>
      <c r="Z391" s="170">
        <f t="shared" si="200"/>
        <v>0</v>
      </c>
      <c r="AA391" s="170">
        <f t="shared" si="200"/>
        <v>0</v>
      </c>
      <c r="AB391" s="170">
        <f t="shared" si="200"/>
        <v>0</v>
      </c>
      <c r="AC391" s="170">
        <f t="shared" si="200"/>
        <v>0</v>
      </c>
      <c r="AD391" s="170">
        <f t="shared" si="200"/>
        <v>0</v>
      </c>
      <c r="AE391" s="170">
        <f t="shared" si="200"/>
        <v>0</v>
      </c>
      <c r="AF391" s="170">
        <f t="shared" si="200"/>
        <v>0</v>
      </c>
      <c r="AG391" s="170">
        <f t="shared" si="200"/>
        <v>0</v>
      </c>
      <c r="AH391" s="170">
        <f t="shared" si="199"/>
        <v>0</v>
      </c>
      <c r="AI391" s="170">
        <f t="shared" si="199"/>
        <v>0</v>
      </c>
      <c r="AJ391" s="170">
        <f t="shared" si="199"/>
        <v>0</v>
      </c>
      <c r="AK391" s="170">
        <f t="shared" si="199"/>
        <v>0</v>
      </c>
      <c r="AL391" s="170">
        <f t="shared" si="199"/>
        <v>0</v>
      </c>
      <c r="AM391" s="170">
        <f t="shared" si="199"/>
        <v>0</v>
      </c>
      <c r="AN391" s="170">
        <f t="shared" si="199"/>
        <v>0</v>
      </c>
      <c r="AO391" s="170">
        <f t="shared" si="199"/>
        <v>0</v>
      </c>
      <c r="AP391" s="170">
        <f t="shared" si="199"/>
        <v>0</v>
      </c>
      <c r="AQ391" s="170" t="e">
        <f t="shared" si="199"/>
        <v>#DIV/0!</v>
      </c>
      <c r="AR391" s="170" t="e">
        <f t="shared" si="199"/>
        <v>#DIV/0!</v>
      </c>
      <c r="AS391" s="170" t="e">
        <f t="shared" si="199"/>
        <v>#DIV/0!</v>
      </c>
      <c r="AT391" s="170" t="e">
        <f t="shared" si="199"/>
        <v>#DIV/0!</v>
      </c>
      <c r="AU391" s="170" t="e">
        <f t="shared" si="199"/>
        <v>#DIV/0!</v>
      </c>
      <c r="AV391" s="170" t="e">
        <f t="shared" si="199"/>
        <v>#DIV/0!</v>
      </c>
      <c r="AW391" s="170" t="e">
        <f t="shared" si="199"/>
        <v>#DIV/0!</v>
      </c>
      <c r="AX391" s="170" t="e">
        <f t="shared" si="199"/>
        <v>#DIV/0!</v>
      </c>
      <c r="AY391" s="170" t="e">
        <f t="shared" si="199"/>
        <v>#DIV/0!</v>
      </c>
      <c r="AZ391" s="170" t="e">
        <f t="shared" si="199"/>
        <v>#DIV/0!</v>
      </c>
      <c r="BA391" s="170">
        <f t="shared" si="199"/>
        <v>0</v>
      </c>
      <c r="BB391" s="170">
        <f t="shared" si="199"/>
        <v>0</v>
      </c>
      <c r="BC391" s="170">
        <f t="shared" si="199"/>
        <v>0</v>
      </c>
      <c r="BD391" s="170">
        <f t="shared" si="199"/>
        <v>0</v>
      </c>
      <c r="BE391" s="170">
        <f t="shared" si="199"/>
        <v>0</v>
      </c>
      <c r="BF391" s="170">
        <f t="shared" si="199"/>
        <v>0</v>
      </c>
      <c r="BG391" s="170">
        <f t="shared" si="199"/>
        <v>0</v>
      </c>
      <c r="BH391" s="170">
        <f t="shared" si="199"/>
        <v>0</v>
      </c>
      <c r="BI391" s="170">
        <f t="shared" si="199"/>
        <v>0</v>
      </c>
      <c r="BJ391" s="170">
        <f t="shared" si="199"/>
        <v>0</v>
      </c>
      <c r="BM391" s="169">
        <f t="shared" si="194"/>
        <v>0</v>
      </c>
      <c r="BN391" s="170">
        <f t="shared" si="194"/>
        <v>0</v>
      </c>
      <c r="BO391" s="170">
        <f t="shared" si="194"/>
        <v>0</v>
      </c>
      <c r="BP391" s="170">
        <f t="shared" si="194"/>
        <v>0</v>
      </c>
      <c r="BQ391" s="170">
        <f t="shared" si="194"/>
        <v>0</v>
      </c>
      <c r="BR391" s="170">
        <f t="shared" si="194"/>
        <v>0</v>
      </c>
      <c r="BS391" s="170">
        <f t="shared" si="194"/>
        <v>0</v>
      </c>
      <c r="BT391" s="170">
        <f t="shared" si="194"/>
        <v>0</v>
      </c>
      <c r="BU391" s="170">
        <f t="shared" si="194"/>
        <v>0</v>
      </c>
      <c r="BV391" s="170">
        <f t="shared" si="194"/>
        <v>0</v>
      </c>
      <c r="BW391" s="170">
        <f t="shared" si="194"/>
        <v>0</v>
      </c>
      <c r="BX391" s="170">
        <f t="shared" si="194"/>
        <v>0</v>
      </c>
      <c r="BY391" s="170">
        <f t="shared" si="194"/>
        <v>0</v>
      </c>
      <c r="BZ391" s="170">
        <f t="shared" si="194"/>
        <v>0</v>
      </c>
      <c r="CA391" s="170">
        <f t="shared" si="194"/>
        <v>0</v>
      </c>
      <c r="CB391" s="170">
        <f t="shared" si="193"/>
        <v>0</v>
      </c>
      <c r="CC391" s="170">
        <f t="shared" si="193"/>
        <v>0</v>
      </c>
      <c r="CD391" s="170">
        <f t="shared" si="193"/>
        <v>0</v>
      </c>
      <c r="CE391" s="170">
        <f t="shared" si="193"/>
        <v>0</v>
      </c>
      <c r="CF391" s="170">
        <f t="shared" si="193"/>
        <v>0</v>
      </c>
      <c r="CG391" s="170">
        <f t="shared" si="193"/>
        <v>0</v>
      </c>
      <c r="CH391" s="170">
        <f t="shared" si="193"/>
        <v>0</v>
      </c>
      <c r="CI391" s="170">
        <f t="shared" si="193"/>
        <v>0</v>
      </c>
      <c r="CJ391" s="170">
        <f t="shared" si="193"/>
        <v>0</v>
      </c>
      <c r="CK391" s="170">
        <f t="shared" si="193"/>
        <v>0</v>
      </c>
      <c r="CL391" s="170">
        <f t="shared" si="193"/>
        <v>0</v>
      </c>
      <c r="CM391" s="170">
        <f t="shared" si="193"/>
        <v>0</v>
      </c>
      <c r="CN391" s="170">
        <f t="shared" si="193"/>
        <v>0</v>
      </c>
      <c r="CO391" s="170">
        <f t="shared" si="193"/>
        <v>0</v>
      </c>
      <c r="CP391" s="170">
        <f t="shared" si="193"/>
        <v>0</v>
      </c>
      <c r="CQ391" s="170">
        <f t="shared" ref="CQ391:CQ401" si="203">IF(AG328*AG329&lt;0,AG329*(AG328/(ABS(AG328)+ABS(AG329))*$A391),0)</f>
        <v>0</v>
      </c>
      <c r="CR391" s="170">
        <f t="shared" si="202"/>
        <v>0</v>
      </c>
      <c r="CS391" s="170">
        <f t="shared" si="202"/>
        <v>0</v>
      </c>
      <c r="CT391" s="170">
        <f t="shared" si="202"/>
        <v>0</v>
      </c>
      <c r="CU391" s="170">
        <f t="shared" si="202"/>
        <v>0</v>
      </c>
      <c r="CV391" s="170">
        <f t="shared" si="202"/>
        <v>0</v>
      </c>
      <c r="CW391" s="170">
        <f t="shared" si="202"/>
        <v>0</v>
      </c>
      <c r="CX391" s="170">
        <f t="shared" si="202"/>
        <v>0</v>
      </c>
      <c r="CY391" s="170">
        <f t="shared" si="202"/>
        <v>0</v>
      </c>
      <c r="CZ391" s="170">
        <f t="shared" si="202"/>
        <v>0</v>
      </c>
      <c r="DA391" s="170">
        <f t="shared" si="202"/>
        <v>0</v>
      </c>
      <c r="DB391" s="170" t="e">
        <f t="shared" si="202"/>
        <v>#DIV/0!</v>
      </c>
      <c r="DC391" s="170" t="e">
        <f t="shared" si="201"/>
        <v>#DIV/0!</v>
      </c>
      <c r="DD391" s="170" t="e">
        <f t="shared" si="201"/>
        <v>#DIV/0!</v>
      </c>
      <c r="DE391" s="170" t="e">
        <f t="shared" si="201"/>
        <v>#DIV/0!</v>
      </c>
      <c r="DF391" s="170" t="e">
        <f t="shared" si="191"/>
        <v>#DIV/0!</v>
      </c>
      <c r="DG391" s="170" t="e">
        <f t="shared" si="191"/>
        <v>#DIV/0!</v>
      </c>
      <c r="DH391" s="170" t="e">
        <f t="shared" si="191"/>
        <v>#DIV/0!</v>
      </c>
      <c r="DI391" s="170" t="e">
        <f t="shared" si="191"/>
        <v>#DIV/0!</v>
      </c>
      <c r="DJ391" s="170" t="e">
        <f t="shared" si="191"/>
        <v>#DIV/0!</v>
      </c>
      <c r="DK391" s="170" t="e">
        <f t="shared" si="191"/>
        <v>#DIV/0!</v>
      </c>
      <c r="DL391" s="170">
        <f t="shared" si="183"/>
        <v>0</v>
      </c>
      <c r="DM391" s="170">
        <f t="shared" si="183"/>
        <v>0</v>
      </c>
      <c r="DN391" s="170">
        <f t="shared" si="183"/>
        <v>0</v>
      </c>
      <c r="DO391" s="170">
        <f t="shared" ref="DO391:DT401" si="204">IF(BE328*BE329&lt;0,BE329*(BE328/(ABS(BE328)+ABS(BE329))*$A391),0)</f>
        <v>0</v>
      </c>
      <c r="DP391" s="170">
        <f t="shared" si="204"/>
        <v>0</v>
      </c>
      <c r="DQ391" s="170">
        <f t="shared" si="204"/>
        <v>0</v>
      </c>
      <c r="DR391" s="170">
        <f t="shared" si="204"/>
        <v>0</v>
      </c>
      <c r="DS391" s="170">
        <f t="shared" si="204"/>
        <v>0</v>
      </c>
      <c r="DT391" s="170">
        <f t="shared" si="204"/>
        <v>0</v>
      </c>
      <c r="DU391" s="170"/>
    </row>
    <row r="392" spans="1:125" s="171" customFormat="1" hidden="1" outlineLevel="1" x14ac:dyDescent="0.25">
      <c r="A392" s="166">
        <f>J$3/10</f>
        <v>0</v>
      </c>
      <c r="B392" s="167">
        <f t="shared" si="200"/>
        <v>0</v>
      </c>
      <c r="C392" s="167">
        <f t="shared" si="200"/>
        <v>0</v>
      </c>
      <c r="D392" s="167">
        <f t="shared" si="200"/>
        <v>0</v>
      </c>
      <c r="E392" s="167">
        <f t="shared" si="200"/>
        <v>0</v>
      </c>
      <c r="F392" s="167">
        <f t="shared" si="200"/>
        <v>0</v>
      </c>
      <c r="G392" s="167">
        <f t="shared" si="200"/>
        <v>0</v>
      </c>
      <c r="H392" s="167">
        <f t="shared" si="200"/>
        <v>0</v>
      </c>
      <c r="I392" s="167">
        <f t="shared" si="200"/>
        <v>0</v>
      </c>
      <c r="J392" s="167">
        <f t="shared" si="200"/>
        <v>0</v>
      </c>
      <c r="K392" s="167">
        <f t="shared" si="200"/>
        <v>0</v>
      </c>
      <c r="L392" s="167">
        <f t="shared" si="200"/>
        <v>0</v>
      </c>
      <c r="M392" s="167">
        <f t="shared" si="200"/>
        <v>0</v>
      </c>
      <c r="N392" s="167">
        <f t="shared" si="200"/>
        <v>0</v>
      </c>
      <c r="O392" s="167">
        <f t="shared" si="200"/>
        <v>0</v>
      </c>
      <c r="P392" s="167">
        <f t="shared" si="200"/>
        <v>0</v>
      </c>
      <c r="Q392" s="167">
        <f t="shared" si="200"/>
        <v>0</v>
      </c>
      <c r="R392" s="167">
        <f t="shared" si="200"/>
        <v>0</v>
      </c>
      <c r="S392" s="167">
        <f t="shared" si="200"/>
        <v>0</v>
      </c>
      <c r="T392" s="167">
        <f t="shared" si="200"/>
        <v>0</v>
      </c>
      <c r="U392" s="167">
        <f t="shared" si="200"/>
        <v>0</v>
      </c>
      <c r="V392" s="167">
        <f t="shared" si="200"/>
        <v>0</v>
      </c>
      <c r="W392" s="167">
        <f t="shared" si="200"/>
        <v>0</v>
      </c>
      <c r="X392" s="167">
        <f t="shared" si="200"/>
        <v>0</v>
      </c>
      <c r="Y392" s="167">
        <f t="shared" si="200"/>
        <v>0</v>
      </c>
      <c r="Z392" s="167">
        <f t="shared" si="200"/>
        <v>0</v>
      </c>
      <c r="AA392" s="167">
        <f t="shared" si="200"/>
        <v>0</v>
      </c>
      <c r="AB392" s="167">
        <f t="shared" si="200"/>
        <v>0</v>
      </c>
      <c r="AC392" s="167">
        <f t="shared" si="200"/>
        <v>0</v>
      </c>
      <c r="AD392" s="167">
        <f t="shared" si="200"/>
        <v>0</v>
      </c>
      <c r="AE392" s="167">
        <f t="shared" si="200"/>
        <v>0</v>
      </c>
      <c r="AF392" s="167">
        <f t="shared" si="200"/>
        <v>0</v>
      </c>
      <c r="AG392" s="167">
        <f t="shared" si="200"/>
        <v>0</v>
      </c>
      <c r="AH392" s="167">
        <f t="shared" si="199"/>
        <v>0</v>
      </c>
      <c r="AI392" s="167">
        <f t="shared" si="199"/>
        <v>0</v>
      </c>
      <c r="AJ392" s="167">
        <f t="shared" si="199"/>
        <v>0</v>
      </c>
      <c r="AK392" s="167">
        <f t="shared" si="199"/>
        <v>0</v>
      </c>
      <c r="AL392" s="167">
        <f t="shared" si="199"/>
        <v>0</v>
      </c>
      <c r="AM392" s="167">
        <f t="shared" si="199"/>
        <v>0</v>
      </c>
      <c r="AN392" s="167">
        <f t="shared" si="199"/>
        <v>0</v>
      </c>
      <c r="AO392" s="167">
        <f t="shared" si="199"/>
        <v>0</v>
      </c>
      <c r="AP392" s="167">
        <f t="shared" si="199"/>
        <v>0</v>
      </c>
      <c r="AQ392" s="167" t="e">
        <f t="shared" si="199"/>
        <v>#DIV/0!</v>
      </c>
      <c r="AR392" s="167" t="e">
        <f t="shared" si="199"/>
        <v>#DIV/0!</v>
      </c>
      <c r="AS392" s="167" t="e">
        <f t="shared" si="199"/>
        <v>#DIV/0!</v>
      </c>
      <c r="AT392" s="167" t="e">
        <f t="shared" si="199"/>
        <v>#DIV/0!</v>
      </c>
      <c r="AU392" s="167" t="e">
        <f t="shared" si="199"/>
        <v>#DIV/0!</v>
      </c>
      <c r="AV392" s="167" t="e">
        <f t="shared" si="199"/>
        <v>#DIV/0!</v>
      </c>
      <c r="AW392" s="167" t="e">
        <f t="shared" si="199"/>
        <v>#DIV/0!</v>
      </c>
      <c r="AX392" s="167" t="e">
        <f t="shared" si="199"/>
        <v>#DIV/0!</v>
      </c>
      <c r="AY392" s="167" t="e">
        <f t="shared" si="199"/>
        <v>#DIV/0!</v>
      </c>
      <c r="AZ392" s="167" t="e">
        <f t="shared" si="199"/>
        <v>#DIV/0!</v>
      </c>
      <c r="BA392" s="167" t="e">
        <f t="shared" si="199"/>
        <v>#DIV/0!</v>
      </c>
      <c r="BB392" s="167" t="e">
        <f t="shared" si="199"/>
        <v>#DIV/0!</v>
      </c>
      <c r="BC392" s="167" t="e">
        <f t="shared" si="199"/>
        <v>#DIV/0!</v>
      </c>
      <c r="BD392" s="167" t="e">
        <f t="shared" si="199"/>
        <v>#DIV/0!</v>
      </c>
      <c r="BE392" s="167" t="e">
        <f t="shared" si="199"/>
        <v>#DIV/0!</v>
      </c>
      <c r="BF392" s="167" t="e">
        <f t="shared" si="199"/>
        <v>#DIV/0!</v>
      </c>
      <c r="BG392" s="167" t="e">
        <f t="shared" si="199"/>
        <v>#DIV/0!</v>
      </c>
      <c r="BH392" s="167" t="e">
        <f t="shared" si="199"/>
        <v>#DIV/0!</v>
      </c>
      <c r="BI392" s="167" t="e">
        <f t="shared" si="199"/>
        <v>#DIV/0!</v>
      </c>
      <c r="BJ392" s="167" t="e">
        <f t="shared" si="199"/>
        <v>#DIV/0!</v>
      </c>
      <c r="BK392"/>
      <c r="BL392"/>
      <c r="BM392" s="167">
        <f t="shared" ref="BM392:CB401" si="205">IF(C329*C330&lt;0,C330*(C329/(ABS(C329)+ABS(C330))*$A392),0)</f>
        <v>0</v>
      </c>
      <c r="BN392" s="167">
        <f t="shared" si="205"/>
        <v>0</v>
      </c>
      <c r="BO392" s="167">
        <f t="shared" si="205"/>
        <v>0</v>
      </c>
      <c r="BP392" s="167">
        <f t="shared" si="205"/>
        <v>0</v>
      </c>
      <c r="BQ392" s="167">
        <f t="shared" si="205"/>
        <v>0</v>
      </c>
      <c r="BR392" s="167">
        <f t="shared" si="205"/>
        <v>0</v>
      </c>
      <c r="BS392" s="167">
        <f t="shared" si="205"/>
        <v>0</v>
      </c>
      <c r="BT392" s="167">
        <f t="shared" si="205"/>
        <v>0</v>
      </c>
      <c r="BU392" s="167">
        <f t="shared" si="205"/>
        <v>0</v>
      </c>
      <c r="BV392" s="167">
        <f t="shared" si="205"/>
        <v>0</v>
      </c>
      <c r="BW392" s="167">
        <f t="shared" si="205"/>
        <v>0</v>
      </c>
      <c r="BX392" s="167">
        <f t="shared" si="205"/>
        <v>0</v>
      </c>
      <c r="BY392" s="167">
        <f t="shared" si="205"/>
        <v>0</v>
      </c>
      <c r="BZ392" s="167">
        <f t="shared" si="205"/>
        <v>0</v>
      </c>
      <c r="CA392" s="167">
        <f t="shared" si="205"/>
        <v>0</v>
      </c>
      <c r="CB392" s="167">
        <f t="shared" si="205"/>
        <v>0</v>
      </c>
      <c r="CC392" s="167">
        <f t="shared" ref="CC392:CP401" si="206">IF(S329*S330&lt;0,S330*(S329/(ABS(S329)+ABS(S330))*$A392),0)</f>
        <v>0</v>
      </c>
      <c r="CD392" s="167">
        <f t="shared" si="206"/>
        <v>0</v>
      </c>
      <c r="CE392" s="167">
        <f t="shared" si="206"/>
        <v>0</v>
      </c>
      <c r="CF392" s="167">
        <f t="shared" si="206"/>
        <v>0</v>
      </c>
      <c r="CG392" s="167">
        <f t="shared" si="206"/>
        <v>0</v>
      </c>
      <c r="CH392" s="167">
        <f t="shared" si="206"/>
        <v>0</v>
      </c>
      <c r="CI392" s="167">
        <f t="shared" si="206"/>
        <v>0</v>
      </c>
      <c r="CJ392" s="167">
        <f t="shared" si="206"/>
        <v>0</v>
      </c>
      <c r="CK392" s="167">
        <f t="shared" si="206"/>
        <v>0</v>
      </c>
      <c r="CL392" s="167">
        <f t="shared" si="206"/>
        <v>0</v>
      </c>
      <c r="CM392" s="167">
        <f t="shared" si="206"/>
        <v>0</v>
      </c>
      <c r="CN392" s="167">
        <f t="shared" si="206"/>
        <v>0</v>
      </c>
      <c r="CO392" s="167">
        <f t="shared" si="206"/>
        <v>0</v>
      </c>
      <c r="CP392" s="167">
        <f t="shared" si="206"/>
        <v>0</v>
      </c>
      <c r="CQ392" s="167">
        <f t="shared" si="203"/>
        <v>0</v>
      </c>
      <c r="CR392" s="167">
        <f t="shared" si="202"/>
        <v>0</v>
      </c>
      <c r="CS392" s="167">
        <f t="shared" si="202"/>
        <v>0</v>
      </c>
      <c r="CT392" s="167">
        <f t="shared" si="202"/>
        <v>0</v>
      </c>
      <c r="CU392" s="167">
        <f t="shared" si="202"/>
        <v>0</v>
      </c>
      <c r="CV392" s="167">
        <f t="shared" si="202"/>
        <v>0</v>
      </c>
      <c r="CW392" s="167">
        <f t="shared" si="202"/>
        <v>0</v>
      </c>
      <c r="CX392" s="167">
        <f t="shared" si="202"/>
        <v>0</v>
      </c>
      <c r="CY392" s="167">
        <f t="shared" si="202"/>
        <v>0</v>
      </c>
      <c r="CZ392" s="167">
        <f t="shared" si="202"/>
        <v>0</v>
      </c>
      <c r="DA392" s="167">
        <f t="shared" si="202"/>
        <v>0</v>
      </c>
      <c r="DB392" s="167" t="e">
        <f t="shared" si="202"/>
        <v>#DIV/0!</v>
      </c>
      <c r="DC392" s="167" t="e">
        <f t="shared" si="201"/>
        <v>#DIV/0!</v>
      </c>
      <c r="DD392" s="167" t="e">
        <f t="shared" si="201"/>
        <v>#DIV/0!</v>
      </c>
      <c r="DE392" s="167" t="e">
        <f t="shared" si="201"/>
        <v>#DIV/0!</v>
      </c>
      <c r="DF392" s="167" t="e">
        <f t="shared" si="191"/>
        <v>#DIV/0!</v>
      </c>
      <c r="DG392" s="167" t="e">
        <f t="shared" si="191"/>
        <v>#DIV/0!</v>
      </c>
      <c r="DH392" s="167" t="e">
        <f t="shared" si="191"/>
        <v>#DIV/0!</v>
      </c>
      <c r="DI392" s="167" t="e">
        <f t="shared" si="191"/>
        <v>#DIV/0!</v>
      </c>
      <c r="DJ392" s="167" t="e">
        <f t="shared" si="191"/>
        <v>#DIV/0!</v>
      </c>
      <c r="DK392" s="167" t="e">
        <f t="shared" si="191"/>
        <v>#DIV/0!</v>
      </c>
      <c r="DL392" s="167" t="e">
        <f t="shared" si="191"/>
        <v>#DIV/0!</v>
      </c>
      <c r="DM392" s="167" t="e">
        <f t="shared" si="191"/>
        <v>#DIV/0!</v>
      </c>
      <c r="DN392" s="167" t="e">
        <f t="shared" si="191"/>
        <v>#DIV/0!</v>
      </c>
      <c r="DO392" s="167" t="e">
        <f t="shared" si="204"/>
        <v>#DIV/0!</v>
      </c>
      <c r="DP392" s="167" t="e">
        <f t="shared" si="204"/>
        <v>#DIV/0!</v>
      </c>
      <c r="DQ392" s="167" t="e">
        <f t="shared" si="204"/>
        <v>#DIV/0!</v>
      </c>
      <c r="DR392" s="167" t="e">
        <f t="shared" si="204"/>
        <v>#DIV/0!</v>
      </c>
      <c r="DS392" s="167" t="e">
        <f t="shared" si="204"/>
        <v>#DIV/0!</v>
      </c>
      <c r="DT392" s="167" t="e">
        <f t="shared" si="204"/>
        <v>#DIV/0!</v>
      </c>
      <c r="DU392" s="167"/>
    </row>
    <row r="393" spans="1:125" hidden="1" outlineLevel="1" x14ac:dyDescent="0.25">
      <c r="A393" s="168">
        <f>A392</f>
        <v>0</v>
      </c>
      <c r="B393" s="169">
        <f t="shared" si="200"/>
        <v>0</v>
      </c>
      <c r="C393" s="170">
        <f t="shared" si="200"/>
        <v>0</v>
      </c>
      <c r="D393" s="170">
        <f t="shared" si="200"/>
        <v>0</v>
      </c>
      <c r="E393" s="170">
        <f t="shared" si="200"/>
        <v>0</v>
      </c>
      <c r="F393" s="170">
        <f t="shared" si="200"/>
        <v>0</v>
      </c>
      <c r="G393" s="170">
        <f t="shared" si="200"/>
        <v>0</v>
      </c>
      <c r="H393" s="170">
        <f t="shared" si="200"/>
        <v>0</v>
      </c>
      <c r="I393" s="170">
        <f t="shared" si="200"/>
        <v>0</v>
      </c>
      <c r="J393" s="170">
        <f t="shared" si="200"/>
        <v>0</v>
      </c>
      <c r="K393" s="170">
        <f t="shared" si="200"/>
        <v>0</v>
      </c>
      <c r="L393" s="170">
        <f t="shared" si="200"/>
        <v>0</v>
      </c>
      <c r="M393" s="170">
        <f t="shared" si="200"/>
        <v>0</v>
      </c>
      <c r="N393" s="170">
        <f t="shared" si="200"/>
        <v>0</v>
      </c>
      <c r="O393" s="170">
        <f t="shared" si="200"/>
        <v>0</v>
      </c>
      <c r="P393" s="170">
        <f t="shared" si="200"/>
        <v>0</v>
      </c>
      <c r="Q393" s="170">
        <f t="shared" si="200"/>
        <v>0</v>
      </c>
      <c r="R393" s="170">
        <f t="shared" si="200"/>
        <v>0</v>
      </c>
      <c r="S393" s="170">
        <f t="shared" si="200"/>
        <v>0</v>
      </c>
      <c r="T393" s="170">
        <f t="shared" si="200"/>
        <v>0</v>
      </c>
      <c r="U393" s="170">
        <f t="shared" si="200"/>
        <v>0</v>
      </c>
      <c r="V393" s="170">
        <f t="shared" si="200"/>
        <v>0</v>
      </c>
      <c r="W393" s="170">
        <f t="shared" si="200"/>
        <v>0</v>
      </c>
      <c r="X393" s="170">
        <f t="shared" si="200"/>
        <v>0</v>
      </c>
      <c r="Y393" s="170">
        <f t="shared" si="200"/>
        <v>0</v>
      </c>
      <c r="Z393" s="170">
        <f t="shared" si="200"/>
        <v>0</v>
      </c>
      <c r="AA393" s="170">
        <f t="shared" si="200"/>
        <v>0</v>
      </c>
      <c r="AB393" s="170">
        <f t="shared" si="200"/>
        <v>0</v>
      </c>
      <c r="AC393" s="170">
        <f t="shared" si="200"/>
        <v>0</v>
      </c>
      <c r="AD393" s="170">
        <f t="shared" si="200"/>
        <v>0</v>
      </c>
      <c r="AE393" s="170">
        <f t="shared" si="200"/>
        <v>0</v>
      </c>
      <c r="AF393" s="170">
        <f t="shared" si="200"/>
        <v>0</v>
      </c>
      <c r="AG393" s="170">
        <f t="shared" ref="AG393" si="207">IF(AH330*AH331&gt;=0,AVERAGE(AH330:AH331)*$A393,AH330*(AH330/(ABS(AH330)+ABS(AH331))*$A393))</f>
        <v>0</v>
      </c>
      <c r="AH393" s="170">
        <f t="shared" si="199"/>
        <v>0</v>
      </c>
      <c r="AI393" s="170">
        <f t="shared" si="199"/>
        <v>0</v>
      </c>
      <c r="AJ393" s="170">
        <f t="shared" ref="AJ393:BJ393" si="208">IF(AK330*AK331&gt;=0,AVERAGE(AK330:AK331)*$A393,AK330*(AK330/(ABS(AK330)+ABS(AK331))*$A393))</f>
        <v>0</v>
      </c>
      <c r="AK393" s="170">
        <f t="shared" si="208"/>
        <v>0</v>
      </c>
      <c r="AL393" s="170">
        <f t="shared" si="208"/>
        <v>0</v>
      </c>
      <c r="AM393" s="170">
        <f t="shared" si="208"/>
        <v>0</v>
      </c>
      <c r="AN393" s="170">
        <f t="shared" si="208"/>
        <v>0</v>
      </c>
      <c r="AO393" s="170">
        <f t="shared" si="208"/>
        <v>0</v>
      </c>
      <c r="AP393" s="170">
        <f t="shared" si="208"/>
        <v>0</v>
      </c>
      <c r="AQ393" s="170">
        <f t="shared" si="208"/>
        <v>0</v>
      </c>
      <c r="AR393" s="170">
        <f t="shared" si="208"/>
        <v>0</v>
      </c>
      <c r="AS393" s="170">
        <f t="shared" si="208"/>
        <v>0</v>
      </c>
      <c r="AT393" s="170">
        <f t="shared" si="208"/>
        <v>0</v>
      </c>
      <c r="AU393" s="170">
        <f t="shared" si="208"/>
        <v>0</v>
      </c>
      <c r="AV393" s="170">
        <f t="shared" si="208"/>
        <v>0</v>
      </c>
      <c r="AW393" s="170">
        <f t="shared" si="208"/>
        <v>0</v>
      </c>
      <c r="AX393" s="170">
        <f t="shared" si="208"/>
        <v>0</v>
      </c>
      <c r="AY393" s="170">
        <f t="shared" si="208"/>
        <v>0</v>
      </c>
      <c r="AZ393" s="170">
        <f t="shared" si="208"/>
        <v>0</v>
      </c>
      <c r="BA393" s="170" t="e">
        <f t="shared" si="208"/>
        <v>#DIV/0!</v>
      </c>
      <c r="BB393" s="170" t="e">
        <f t="shared" si="208"/>
        <v>#DIV/0!</v>
      </c>
      <c r="BC393" s="170" t="e">
        <f t="shared" si="208"/>
        <v>#DIV/0!</v>
      </c>
      <c r="BD393" s="170" t="e">
        <f t="shared" si="208"/>
        <v>#DIV/0!</v>
      </c>
      <c r="BE393" s="170" t="e">
        <f t="shared" si="208"/>
        <v>#DIV/0!</v>
      </c>
      <c r="BF393" s="170" t="e">
        <f t="shared" si="208"/>
        <v>#DIV/0!</v>
      </c>
      <c r="BG393" s="170" t="e">
        <f t="shared" si="208"/>
        <v>#DIV/0!</v>
      </c>
      <c r="BH393" s="170" t="e">
        <f t="shared" si="208"/>
        <v>#DIV/0!</v>
      </c>
      <c r="BI393" s="170" t="e">
        <f t="shared" si="208"/>
        <v>#DIV/0!</v>
      </c>
      <c r="BJ393" s="170" t="e">
        <f t="shared" si="208"/>
        <v>#DIV/0!</v>
      </c>
      <c r="BM393" s="169">
        <f t="shared" si="205"/>
        <v>0</v>
      </c>
      <c r="BN393" s="170">
        <f t="shared" si="205"/>
        <v>0</v>
      </c>
      <c r="BO393" s="170">
        <f t="shared" si="205"/>
        <v>0</v>
      </c>
      <c r="BP393" s="170">
        <f t="shared" si="205"/>
        <v>0</v>
      </c>
      <c r="BQ393" s="170">
        <f t="shared" si="205"/>
        <v>0</v>
      </c>
      <c r="BR393" s="170">
        <f t="shared" si="205"/>
        <v>0</v>
      </c>
      <c r="BS393" s="170">
        <f t="shared" si="205"/>
        <v>0</v>
      </c>
      <c r="BT393" s="170">
        <f t="shared" si="205"/>
        <v>0</v>
      </c>
      <c r="BU393" s="170">
        <f t="shared" si="205"/>
        <v>0</v>
      </c>
      <c r="BV393" s="170">
        <f t="shared" si="205"/>
        <v>0</v>
      </c>
      <c r="BW393" s="170">
        <f t="shared" si="205"/>
        <v>0</v>
      </c>
      <c r="BX393" s="170">
        <f t="shared" si="205"/>
        <v>0</v>
      </c>
      <c r="BY393" s="170">
        <f t="shared" si="205"/>
        <v>0</v>
      </c>
      <c r="BZ393" s="170">
        <f t="shared" si="205"/>
        <v>0</v>
      </c>
      <c r="CA393" s="170">
        <f t="shared" si="205"/>
        <v>0</v>
      </c>
      <c r="CB393" s="170">
        <f t="shared" si="205"/>
        <v>0</v>
      </c>
      <c r="CC393" s="170">
        <f t="shared" si="206"/>
        <v>0</v>
      </c>
      <c r="CD393" s="170">
        <f t="shared" si="206"/>
        <v>0</v>
      </c>
      <c r="CE393" s="170">
        <f t="shared" si="206"/>
        <v>0</v>
      </c>
      <c r="CF393" s="170">
        <f t="shared" si="206"/>
        <v>0</v>
      </c>
      <c r="CG393" s="170">
        <f t="shared" si="206"/>
        <v>0</v>
      </c>
      <c r="CH393" s="170">
        <f t="shared" si="206"/>
        <v>0</v>
      </c>
      <c r="CI393" s="170">
        <f t="shared" si="206"/>
        <v>0</v>
      </c>
      <c r="CJ393" s="170">
        <f t="shared" si="206"/>
        <v>0</v>
      </c>
      <c r="CK393" s="170">
        <f t="shared" si="206"/>
        <v>0</v>
      </c>
      <c r="CL393" s="170">
        <f t="shared" si="206"/>
        <v>0</v>
      </c>
      <c r="CM393" s="170">
        <f t="shared" si="206"/>
        <v>0</v>
      </c>
      <c r="CN393" s="170">
        <f t="shared" si="206"/>
        <v>0</v>
      </c>
      <c r="CO393" s="170">
        <f t="shared" si="206"/>
        <v>0</v>
      </c>
      <c r="CP393" s="170">
        <f t="shared" si="206"/>
        <v>0</v>
      </c>
      <c r="CQ393" s="170">
        <f t="shared" si="203"/>
        <v>0</v>
      </c>
      <c r="CR393" s="170">
        <f t="shared" si="202"/>
        <v>0</v>
      </c>
      <c r="CS393" s="170">
        <f t="shared" si="202"/>
        <v>0</v>
      </c>
      <c r="CT393" s="170">
        <f t="shared" si="202"/>
        <v>0</v>
      </c>
      <c r="CU393" s="170">
        <f t="shared" si="202"/>
        <v>0</v>
      </c>
      <c r="CV393" s="170">
        <f t="shared" si="202"/>
        <v>0</v>
      </c>
      <c r="CW393" s="170">
        <f t="shared" si="202"/>
        <v>0</v>
      </c>
      <c r="CX393" s="170">
        <f t="shared" si="202"/>
        <v>0</v>
      </c>
      <c r="CY393" s="170">
        <f t="shared" si="202"/>
        <v>0</v>
      </c>
      <c r="CZ393" s="170">
        <f t="shared" si="202"/>
        <v>0</v>
      </c>
      <c r="DA393" s="170">
        <f t="shared" si="202"/>
        <v>0</v>
      </c>
      <c r="DB393" s="170">
        <f t="shared" si="202"/>
        <v>0</v>
      </c>
      <c r="DC393" s="170">
        <f t="shared" si="201"/>
        <v>0</v>
      </c>
      <c r="DD393" s="170">
        <f t="shared" si="201"/>
        <v>0</v>
      </c>
      <c r="DE393" s="170">
        <f t="shared" si="201"/>
        <v>0</v>
      </c>
      <c r="DF393" s="170">
        <f t="shared" si="191"/>
        <v>0</v>
      </c>
      <c r="DG393" s="170">
        <f t="shared" si="191"/>
        <v>0</v>
      </c>
      <c r="DH393" s="170">
        <f t="shared" si="191"/>
        <v>0</v>
      </c>
      <c r="DI393" s="170">
        <f t="shared" si="191"/>
        <v>0</v>
      </c>
      <c r="DJ393" s="170">
        <f t="shared" si="191"/>
        <v>0</v>
      </c>
      <c r="DK393" s="170">
        <f t="shared" si="191"/>
        <v>0</v>
      </c>
      <c r="DL393" s="170" t="e">
        <f t="shared" si="191"/>
        <v>#DIV/0!</v>
      </c>
      <c r="DM393" s="170" t="e">
        <f t="shared" si="191"/>
        <v>#DIV/0!</v>
      </c>
      <c r="DN393" s="170" t="e">
        <f t="shared" si="191"/>
        <v>#DIV/0!</v>
      </c>
      <c r="DO393" s="170" t="e">
        <f t="shared" si="204"/>
        <v>#DIV/0!</v>
      </c>
      <c r="DP393" s="170" t="e">
        <f t="shared" si="204"/>
        <v>#DIV/0!</v>
      </c>
      <c r="DQ393" s="170" t="e">
        <f t="shared" si="204"/>
        <v>#DIV/0!</v>
      </c>
      <c r="DR393" s="170" t="e">
        <f t="shared" si="204"/>
        <v>#DIV/0!</v>
      </c>
      <c r="DS393" s="170" t="e">
        <f t="shared" si="204"/>
        <v>#DIV/0!</v>
      </c>
      <c r="DT393" s="170" t="e">
        <f t="shared" si="204"/>
        <v>#DIV/0!</v>
      </c>
      <c r="DU393" s="170"/>
    </row>
    <row r="394" spans="1:125" hidden="1" outlineLevel="1" x14ac:dyDescent="0.25">
      <c r="A394" s="168">
        <f t="shared" ref="A394:A401" si="209">A393</f>
        <v>0</v>
      </c>
      <c r="B394" s="169">
        <f t="shared" ref="B394:BJ398" si="210">IF(C331*C332&gt;=0,AVERAGE(C331:C332)*$A394,C331*(C331/(ABS(C331)+ABS(C332))*$A394))</f>
        <v>0</v>
      </c>
      <c r="C394" s="170">
        <f t="shared" si="210"/>
        <v>0</v>
      </c>
      <c r="D394" s="170">
        <f t="shared" si="210"/>
        <v>0</v>
      </c>
      <c r="E394" s="170">
        <f t="shared" si="210"/>
        <v>0</v>
      </c>
      <c r="F394" s="170">
        <f t="shared" si="210"/>
        <v>0</v>
      </c>
      <c r="G394" s="170">
        <f t="shared" si="210"/>
        <v>0</v>
      </c>
      <c r="H394" s="170">
        <f t="shared" si="210"/>
        <v>0</v>
      </c>
      <c r="I394" s="170">
        <f t="shared" si="210"/>
        <v>0</v>
      </c>
      <c r="J394" s="170">
        <f t="shared" si="210"/>
        <v>0</v>
      </c>
      <c r="K394" s="170">
        <f t="shared" si="210"/>
        <v>0</v>
      </c>
      <c r="L394" s="170">
        <f t="shared" si="210"/>
        <v>0</v>
      </c>
      <c r="M394" s="170">
        <f t="shared" si="210"/>
        <v>0</v>
      </c>
      <c r="N394" s="170">
        <f t="shared" si="210"/>
        <v>0</v>
      </c>
      <c r="O394" s="170">
        <f t="shared" si="210"/>
        <v>0</v>
      </c>
      <c r="P394" s="170">
        <f t="shared" si="210"/>
        <v>0</v>
      </c>
      <c r="Q394" s="170">
        <f t="shared" si="210"/>
        <v>0</v>
      </c>
      <c r="R394" s="170">
        <f t="shared" si="210"/>
        <v>0</v>
      </c>
      <c r="S394" s="170">
        <f t="shared" si="210"/>
        <v>0</v>
      </c>
      <c r="T394" s="170">
        <f t="shared" si="210"/>
        <v>0</v>
      </c>
      <c r="U394" s="170">
        <f t="shared" si="210"/>
        <v>0</v>
      </c>
      <c r="V394" s="170">
        <f t="shared" si="210"/>
        <v>0</v>
      </c>
      <c r="W394" s="170">
        <f t="shared" si="210"/>
        <v>0</v>
      </c>
      <c r="X394" s="170">
        <f t="shared" si="210"/>
        <v>0</v>
      </c>
      <c r="Y394" s="170">
        <f t="shared" si="210"/>
        <v>0</v>
      </c>
      <c r="Z394" s="170">
        <f t="shared" si="210"/>
        <v>0</v>
      </c>
      <c r="AA394" s="170">
        <f t="shared" si="210"/>
        <v>0</v>
      </c>
      <c r="AB394" s="170">
        <f t="shared" si="210"/>
        <v>0</v>
      </c>
      <c r="AC394" s="170">
        <f t="shared" si="210"/>
        <v>0</v>
      </c>
      <c r="AD394" s="170">
        <f t="shared" si="210"/>
        <v>0</v>
      </c>
      <c r="AE394" s="170">
        <f t="shared" si="210"/>
        <v>0</v>
      </c>
      <c r="AF394" s="170">
        <f t="shared" si="210"/>
        <v>0</v>
      </c>
      <c r="AG394" s="170">
        <f t="shared" si="210"/>
        <v>0</v>
      </c>
      <c r="AH394" s="170">
        <f t="shared" si="210"/>
        <v>0</v>
      </c>
      <c r="AI394" s="170">
        <f t="shared" si="210"/>
        <v>0</v>
      </c>
      <c r="AJ394" s="170">
        <f t="shared" si="210"/>
        <v>0</v>
      </c>
      <c r="AK394" s="170">
        <f t="shared" si="210"/>
        <v>0</v>
      </c>
      <c r="AL394" s="170">
        <f t="shared" si="210"/>
        <v>0</v>
      </c>
      <c r="AM394" s="170">
        <f t="shared" si="210"/>
        <v>0</v>
      </c>
      <c r="AN394" s="170">
        <f t="shared" si="210"/>
        <v>0</v>
      </c>
      <c r="AO394" s="170">
        <f t="shared" si="210"/>
        <v>0</v>
      </c>
      <c r="AP394" s="170">
        <f t="shared" si="210"/>
        <v>0</v>
      </c>
      <c r="AQ394" s="170">
        <f t="shared" si="210"/>
        <v>0</v>
      </c>
      <c r="AR394" s="170">
        <f t="shared" si="210"/>
        <v>0</v>
      </c>
      <c r="AS394" s="170">
        <f t="shared" si="210"/>
        <v>0</v>
      </c>
      <c r="AT394" s="170">
        <f t="shared" si="210"/>
        <v>0</v>
      </c>
      <c r="AU394" s="170">
        <f t="shared" si="210"/>
        <v>0</v>
      </c>
      <c r="AV394" s="170">
        <f t="shared" si="210"/>
        <v>0</v>
      </c>
      <c r="AW394" s="170">
        <f t="shared" si="210"/>
        <v>0</v>
      </c>
      <c r="AX394" s="170">
        <f t="shared" si="210"/>
        <v>0</v>
      </c>
      <c r="AY394" s="170">
        <f t="shared" si="210"/>
        <v>0</v>
      </c>
      <c r="AZ394" s="170">
        <f t="shared" si="210"/>
        <v>0</v>
      </c>
      <c r="BA394" s="170" t="e">
        <f t="shared" si="210"/>
        <v>#DIV/0!</v>
      </c>
      <c r="BB394" s="170" t="e">
        <f t="shared" si="210"/>
        <v>#DIV/0!</v>
      </c>
      <c r="BC394" s="170" t="e">
        <f t="shared" si="210"/>
        <v>#DIV/0!</v>
      </c>
      <c r="BD394" s="170" t="e">
        <f t="shared" si="210"/>
        <v>#DIV/0!</v>
      </c>
      <c r="BE394" s="170" t="e">
        <f t="shared" si="210"/>
        <v>#DIV/0!</v>
      </c>
      <c r="BF394" s="170" t="e">
        <f t="shared" si="210"/>
        <v>#DIV/0!</v>
      </c>
      <c r="BG394" s="170" t="e">
        <f t="shared" si="210"/>
        <v>#DIV/0!</v>
      </c>
      <c r="BH394" s="170" t="e">
        <f t="shared" si="210"/>
        <v>#DIV/0!</v>
      </c>
      <c r="BI394" s="170" t="e">
        <f t="shared" si="210"/>
        <v>#DIV/0!</v>
      </c>
      <c r="BJ394" s="170" t="e">
        <f t="shared" si="210"/>
        <v>#DIV/0!</v>
      </c>
      <c r="BM394" s="169">
        <f t="shared" si="205"/>
        <v>0</v>
      </c>
      <c r="BN394" s="170">
        <f t="shared" si="205"/>
        <v>0</v>
      </c>
      <c r="BO394" s="170">
        <f t="shared" si="205"/>
        <v>0</v>
      </c>
      <c r="BP394" s="170">
        <f t="shared" si="205"/>
        <v>0</v>
      </c>
      <c r="BQ394" s="170">
        <f t="shared" si="205"/>
        <v>0</v>
      </c>
      <c r="BR394" s="170">
        <f t="shared" si="205"/>
        <v>0</v>
      </c>
      <c r="BS394" s="170">
        <f t="shared" si="205"/>
        <v>0</v>
      </c>
      <c r="BT394" s="170">
        <f t="shared" si="205"/>
        <v>0</v>
      </c>
      <c r="BU394" s="170">
        <f t="shared" si="205"/>
        <v>0</v>
      </c>
      <c r="BV394" s="170">
        <f t="shared" si="205"/>
        <v>0</v>
      </c>
      <c r="BW394" s="170">
        <f t="shared" si="205"/>
        <v>0</v>
      </c>
      <c r="BX394" s="170">
        <f t="shared" si="205"/>
        <v>0</v>
      </c>
      <c r="BY394" s="170">
        <f t="shared" si="205"/>
        <v>0</v>
      </c>
      <c r="BZ394" s="170">
        <f t="shared" si="205"/>
        <v>0</v>
      </c>
      <c r="CA394" s="170">
        <f t="shared" si="205"/>
        <v>0</v>
      </c>
      <c r="CB394" s="170">
        <f t="shared" si="205"/>
        <v>0</v>
      </c>
      <c r="CC394" s="170">
        <f t="shared" si="206"/>
        <v>0</v>
      </c>
      <c r="CD394" s="170">
        <f t="shared" si="206"/>
        <v>0</v>
      </c>
      <c r="CE394" s="170">
        <f t="shared" si="206"/>
        <v>0</v>
      </c>
      <c r="CF394" s="170">
        <f t="shared" si="206"/>
        <v>0</v>
      </c>
      <c r="CG394" s="170">
        <f t="shared" si="206"/>
        <v>0</v>
      </c>
      <c r="CH394" s="170">
        <f t="shared" si="206"/>
        <v>0</v>
      </c>
      <c r="CI394" s="170">
        <f t="shared" si="206"/>
        <v>0</v>
      </c>
      <c r="CJ394" s="170">
        <f t="shared" si="206"/>
        <v>0</v>
      </c>
      <c r="CK394" s="170">
        <f t="shared" si="206"/>
        <v>0</v>
      </c>
      <c r="CL394" s="170">
        <f t="shared" si="206"/>
        <v>0</v>
      </c>
      <c r="CM394" s="170">
        <f t="shared" si="206"/>
        <v>0</v>
      </c>
      <c r="CN394" s="170">
        <f t="shared" si="206"/>
        <v>0</v>
      </c>
      <c r="CO394" s="170">
        <f t="shared" si="206"/>
        <v>0</v>
      </c>
      <c r="CP394" s="170">
        <f t="shared" si="206"/>
        <v>0</v>
      </c>
      <c r="CQ394" s="170">
        <f t="shared" si="203"/>
        <v>0</v>
      </c>
      <c r="CR394" s="170">
        <f t="shared" si="202"/>
        <v>0</v>
      </c>
      <c r="CS394" s="170">
        <f t="shared" si="202"/>
        <v>0</v>
      </c>
      <c r="CT394" s="170">
        <f t="shared" si="202"/>
        <v>0</v>
      </c>
      <c r="CU394" s="170">
        <f t="shared" si="202"/>
        <v>0</v>
      </c>
      <c r="CV394" s="170">
        <f t="shared" si="202"/>
        <v>0</v>
      </c>
      <c r="CW394" s="170">
        <f t="shared" si="202"/>
        <v>0</v>
      </c>
      <c r="CX394" s="170">
        <f t="shared" si="202"/>
        <v>0</v>
      </c>
      <c r="CY394" s="170">
        <f t="shared" si="202"/>
        <v>0</v>
      </c>
      <c r="CZ394" s="170">
        <f t="shared" si="202"/>
        <v>0</v>
      </c>
      <c r="DA394" s="170">
        <f t="shared" si="202"/>
        <v>0</v>
      </c>
      <c r="DB394" s="170">
        <f t="shared" si="202"/>
        <v>0</v>
      </c>
      <c r="DC394" s="170">
        <f t="shared" si="201"/>
        <v>0</v>
      </c>
      <c r="DD394" s="170">
        <f t="shared" si="201"/>
        <v>0</v>
      </c>
      <c r="DE394" s="170">
        <f t="shared" si="201"/>
        <v>0</v>
      </c>
      <c r="DF394" s="170">
        <f t="shared" si="191"/>
        <v>0</v>
      </c>
      <c r="DG394" s="170">
        <f t="shared" si="191"/>
        <v>0</v>
      </c>
      <c r="DH394" s="170">
        <f t="shared" si="191"/>
        <v>0</v>
      </c>
      <c r="DI394" s="170">
        <f t="shared" si="191"/>
        <v>0</v>
      </c>
      <c r="DJ394" s="170">
        <f t="shared" si="191"/>
        <v>0</v>
      </c>
      <c r="DK394" s="170">
        <f t="shared" si="191"/>
        <v>0</v>
      </c>
      <c r="DL394" s="170" t="e">
        <f t="shared" si="191"/>
        <v>#DIV/0!</v>
      </c>
      <c r="DM394" s="170" t="e">
        <f t="shared" si="191"/>
        <v>#DIV/0!</v>
      </c>
      <c r="DN394" s="170" t="e">
        <f t="shared" si="191"/>
        <v>#DIV/0!</v>
      </c>
      <c r="DO394" s="170" t="e">
        <f t="shared" si="204"/>
        <v>#DIV/0!</v>
      </c>
      <c r="DP394" s="170" t="e">
        <f t="shared" si="204"/>
        <v>#DIV/0!</v>
      </c>
      <c r="DQ394" s="170" t="e">
        <f t="shared" si="204"/>
        <v>#DIV/0!</v>
      </c>
      <c r="DR394" s="170" t="e">
        <f t="shared" si="204"/>
        <v>#DIV/0!</v>
      </c>
      <c r="DS394" s="170" t="e">
        <f t="shared" si="204"/>
        <v>#DIV/0!</v>
      </c>
      <c r="DT394" s="170" t="e">
        <f t="shared" si="204"/>
        <v>#DIV/0!</v>
      </c>
      <c r="DU394" s="170"/>
    </row>
    <row r="395" spans="1:125" hidden="1" outlineLevel="1" x14ac:dyDescent="0.25">
      <c r="A395" s="168">
        <f t="shared" si="209"/>
        <v>0</v>
      </c>
      <c r="B395" s="169">
        <f t="shared" si="210"/>
        <v>0</v>
      </c>
      <c r="C395" s="170">
        <f t="shared" si="210"/>
        <v>0</v>
      </c>
      <c r="D395" s="170">
        <f t="shared" si="210"/>
        <v>0</v>
      </c>
      <c r="E395" s="170">
        <f t="shared" si="210"/>
        <v>0</v>
      </c>
      <c r="F395" s="170">
        <f t="shared" si="210"/>
        <v>0</v>
      </c>
      <c r="G395" s="170">
        <f t="shared" si="210"/>
        <v>0</v>
      </c>
      <c r="H395" s="170">
        <f t="shared" si="210"/>
        <v>0</v>
      </c>
      <c r="I395" s="170">
        <f t="shared" si="210"/>
        <v>0</v>
      </c>
      <c r="J395" s="170">
        <f t="shared" si="210"/>
        <v>0</v>
      </c>
      <c r="K395" s="170">
        <f t="shared" si="210"/>
        <v>0</v>
      </c>
      <c r="L395" s="170">
        <f t="shared" si="210"/>
        <v>0</v>
      </c>
      <c r="M395" s="170">
        <f t="shared" si="210"/>
        <v>0</v>
      </c>
      <c r="N395" s="170">
        <f t="shared" si="210"/>
        <v>0</v>
      </c>
      <c r="O395" s="170">
        <f t="shared" si="210"/>
        <v>0</v>
      </c>
      <c r="P395" s="170">
        <f t="shared" si="210"/>
        <v>0</v>
      </c>
      <c r="Q395" s="170">
        <f t="shared" si="210"/>
        <v>0</v>
      </c>
      <c r="R395" s="170">
        <f t="shared" si="210"/>
        <v>0</v>
      </c>
      <c r="S395" s="170">
        <f t="shared" si="210"/>
        <v>0</v>
      </c>
      <c r="T395" s="170">
        <f t="shared" si="210"/>
        <v>0</v>
      </c>
      <c r="U395" s="170">
        <f t="shared" si="210"/>
        <v>0</v>
      </c>
      <c r="V395" s="170">
        <f t="shared" si="210"/>
        <v>0</v>
      </c>
      <c r="W395" s="170">
        <f t="shared" si="210"/>
        <v>0</v>
      </c>
      <c r="X395" s="170">
        <f t="shared" si="210"/>
        <v>0</v>
      </c>
      <c r="Y395" s="170">
        <f t="shared" si="210"/>
        <v>0</v>
      </c>
      <c r="Z395" s="170">
        <f t="shared" si="210"/>
        <v>0</v>
      </c>
      <c r="AA395" s="170">
        <f t="shared" si="210"/>
        <v>0</v>
      </c>
      <c r="AB395" s="170">
        <f t="shared" si="210"/>
        <v>0</v>
      </c>
      <c r="AC395" s="170">
        <f t="shared" si="210"/>
        <v>0</v>
      </c>
      <c r="AD395" s="170">
        <f t="shared" si="210"/>
        <v>0</v>
      </c>
      <c r="AE395" s="170">
        <f t="shared" si="210"/>
        <v>0</v>
      </c>
      <c r="AF395" s="170">
        <f t="shared" si="210"/>
        <v>0</v>
      </c>
      <c r="AG395" s="170">
        <f t="shared" si="210"/>
        <v>0</v>
      </c>
      <c r="AH395" s="170">
        <f t="shared" si="210"/>
        <v>0</v>
      </c>
      <c r="AI395" s="170">
        <f t="shared" si="210"/>
        <v>0</v>
      </c>
      <c r="AJ395" s="170">
        <f t="shared" si="210"/>
        <v>0</v>
      </c>
      <c r="AK395" s="170">
        <f t="shared" si="210"/>
        <v>0</v>
      </c>
      <c r="AL395" s="170">
        <f t="shared" si="210"/>
        <v>0</v>
      </c>
      <c r="AM395" s="170">
        <f t="shared" si="210"/>
        <v>0</v>
      </c>
      <c r="AN395" s="170">
        <f t="shared" si="210"/>
        <v>0</v>
      </c>
      <c r="AO395" s="170">
        <f t="shared" si="210"/>
        <v>0</v>
      </c>
      <c r="AP395" s="170">
        <f t="shared" si="210"/>
        <v>0</v>
      </c>
      <c r="AQ395" s="170">
        <f t="shared" si="210"/>
        <v>0</v>
      </c>
      <c r="AR395" s="170">
        <f t="shared" si="210"/>
        <v>0</v>
      </c>
      <c r="AS395" s="170">
        <f t="shared" si="210"/>
        <v>0</v>
      </c>
      <c r="AT395" s="170">
        <f t="shared" si="210"/>
        <v>0</v>
      </c>
      <c r="AU395" s="170">
        <f t="shared" si="210"/>
        <v>0</v>
      </c>
      <c r="AV395" s="170">
        <f t="shared" si="210"/>
        <v>0</v>
      </c>
      <c r="AW395" s="170">
        <f t="shared" si="210"/>
        <v>0</v>
      </c>
      <c r="AX395" s="170">
        <f t="shared" si="210"/>
        <v>0</v>
      </c>
      <c r="AY395" s="170">
        <f t="shared" si="210"/>
        <v>0</v>
      </c>
      <c r="AZ395" s="170">
        <f t="shared" si="210"/>
        <v>0</v>
      </c>
      <c r="BA395" s="170" t="e">
        <f t="shared" si="210"/>
        <v>#DIV/0!</v>
      </c>
      <c r="BB395" s="170" t="e">
        <f t="shared" si="210"/>
        <v>#DIV/0!</v>
      </c>
      <c r="BC395" s="170" t="e">
        <f t="shared" si="210"/>
        <v>#DIV/0!</v>
      </c>
      <c r="BD395" s="170" t="e">
        <f t="shared" si="210"/>
        <v>#DIV/0!</v>
      </c>
      <c r="BE395" s="170" t="e">
        <f t="shared" si="210"/>
        <v>#DIV/0!</v>
      </c>
      <c r="BF395" s="170" t="e">
        <f t="shared" si="210"/>
        <v>#DIV/0!</v>
      </c>
      <c r="BG395" s="170" t="e">
        <f t="shared" si="210"/>
        <v>#DIV/0!</v>
      </c>
      <c r="BH395" s="170" t="e">
        <f t="shared" si="210"/>
        <v>#DIV/0!</v>
      </c>
      <c r="BI395" s="170" t="e">
        <f t="shared" si="210"/>
        <v>#DIV/0!</v>
      </c>
      <c r="BJ395" s="170" t="e">
        <f t="shared" si="210"/>
        <v>#DIV/0!</v>
      </c>
      <c r="BM395" s="169">
        <f t="shared" si="205"/>
        <v>0</v>
      </c>
      <c r="BN395" s="170">
        <f t="shared" si="205"/>
        <v>0</v>
      </c>
      <c r="BO395" s="170">
        <f t="shared" si="205"/>
        <v>0</v>
      </c>
      <c r="BP395" s="170">
        <f t="shared" si="205"/>
        <v>0</v>
      </c>
      <c r="BQ395" s="170">
        <f t="shared" si="205"/>
        <v>0</v>
      </c>
      <c r="BR395" s="170">
        <f t="shared" si="205"/>
        <v>0</v>
      </c>
      <c r="BS395" s="170">
        <f t="shared" si="205"/>
        <v>0</v>
      </c>
      <c r="BT395" s="170">
        <f t="shared" si="205"/>
        <v>0</v>
      </c>
      <c r="BU395" s="170">
        <f t="shared" si="205"/>
        <v>0</v>
      </c>
      <c r="BV395" s="170">
        <f t="shared" si="205"/>
        <v>0</v>
      </c>
      <c r="BW395" s="170">
        <f t="shared" si="205"/>
        <v>0</v>
      </c>
      <c r="BX395" s="170">
        <f t="shared" si="205"/>
        <v>0</v>
      </c>
      <c r="BY395" s="170">
        <f t="shared" si="205"/>
        <v>0</v>
      </c>
      <c r="BZ395" s="170">
        <f t="shared" si="205"/>
        <v>0</v>
      </c>
      <c r="CA395" s="170">
        <f t="shared" si="205"/>
        <v>0</v>
      </c>
      <c r="CB395" s="170">
        <f t="shared" si="205"/>
        <v>0</v>
      </c>
      <c r="CC395" s="170">
        <f t="shared" si="206"/>
        <v>0</v>
      </c>
      <c r="CD395" s="170">
        <f t="shared" si="206"/>
        <v>0</v>
      </c>
      <c r="CE395" s="170">
        <f t="shared" si="206"/>
        <v>0</v>
      </c>
      <c r="CF395" s="170">
        <f t="shared" si="206"/>
        <v>0</v>
      </c>
      <c r="CG395" s="170">
        <f t="shared" si="206"/>
        <v>0</v>
      </c>
      <c r="CH395" s="170">
        <f t="shared" si="206"/>
        <v>0</v>
      </c>
      <c r="CI395" s="170">
        <f t="shared" si="206"/>
        <v>0</v>
      </c>
      <c r="CJ395" s="170">
        <f t="shared" si="206"/>
        <v>0</v>
      </c>
      <c r="CK395" s="170">
        <f t="shared" si="206"/>
        <v>0</v>
      </c>
      <c r="CL395" s="170">
        <f t="shared" si="206"/>
        <v>0</v>
      </c>
      <c r="CM395" s="170">
        <f t="shared" si="206"/>
        <v>0</v>
      </c>
      <c r="CN395" s="170">
        <f t="shared" si="206"/>
        <v>0</v>
      </c>
      <c r="CO395" s="170">
        <f t="shared" si="206"/>
        <v>0</v>
      </c>
      <c r="CP395" s="170">
        <f t="shared" si="206"/>
        <v>0</v>
      </c>
      <c r="CQ395" s="170">
        <f t="shared" si="203"/>
        <v>0</v>
      </c>
      <c r="CR395" s="170">
        <f t="shared" si="202"/>
        <v>0</v>
      </c>
      <c r="CS395" s="170">
        <f t="shared" si="202"/>
        <v>0</v>
      </c>
      <c r="CT395" s="170">
        <f t="shared" si="202"/>
        <v>0</v>
      </c>
      <c r="CU395" s="170">
        <f t="shared" si="202"/>
        <v>0</v>
      </c>
      <c r="CV395" s="170">
        <f t="shared" si="202"/>
        <v>0</v>
      </c>
      <c r="CW395" s="170">
        <f t="shared" si="202"/>
        <v>0</v>
      </c>
      <c r="CX395" s="170">
        <f t="shared" si="202"/>
        <v>0</v>
      </c>
      <c r="CY395" s="170">
        <f t="shared" si="202"/>
        <v>0</v>
      </c>
      <c r="CZ395" s="170">
        <f t="shared" si="202"/>
        <v>0</v>
      </c>
      <c r="DA395" s="170">
        <f t="shared" si="202"/>
        <v>0</v>
      </c>
      <c r="DB395" s="170">
        <f t="shared" si="202"/>
        <v>0</v>
      </c>
      <c r="DC395" s="170">
        <f t="shared" si="201"/>
        <v>0</v>
      </c>
      <c r="DD395" s="170">
        <f t="shared" si="201"/>
        <v>0</v>
      </c>
      <c r="DE395" s="170">
        <f t="shared" si="201"/>
        <v>0</v>
      </c>
      <c r="DF395" s="170">
        <f t="shared" si="191"/>
        <v>0</v>
      </c>
      <c r="DG395" s="170">
        <f t="shared" si="191"/>
        <v>0</v>
      </c>
      <c r="DH395" s="170">
        <f t="shared" si="191"/>
        <v>0</v>
      </c>
      <c r="DI395" s="170">
        <f t="shared" si="191"/>
        <v>0</v>
      </c>
      <c r="DJ395" s="170">
        <f t="shared" si="191"/>
        <v>0</v>
      </c>
      <c r="DK395" s="170">
        <f t="shared" si="191"/>
        <v>0</v>
      </c>
      <c r="DL395" s="170" t="e">
        <f t="shared" si="191"/>
        <v>#DIV/0!</v>
      </c>
      <c r="DM395" s="170" t="e">
        <f t="shared" si="191"/>
        <v>#DIV/0!</v>
      </c>
      <c r="DN395" s="170" t="e">
        <f t="shared" si="191"/>
        <v>#DIV/0!</v>
      </c>
      <c r="DO395" s="170" t="e">
        <f t="shared" si="204"/>
        <v>#DIV/0!</v>
      </c>
      <c r="DP395" s="170" t="e">
        <f t="shared" si="204"/>
        <v>#DIV/0!</v>
      </c>
      <c r="DQ395" s="170" t="e">
        <f t="shared" si="204"/>
        <v>#DIV/0!</v>
      </c>
      <c r="DR395" s="170" t="e">
        <f t="shared" si="204"/>
        <v>#DIV/0!</v>
      </c>
      <c r="DS395" s="170" t="e">
        <f t="shared" si="204"/>
        <v>#DIV/0!</v>
      </c>
      <c r="DT395" s="170" t="e">
        <f t="shared" si="204"/>
        <v>#DIV/0!</v>
      </c>
      <c r="DU395" s="170"/>
    </row>
    <row r="396" spans="1:125" hidden="1" outlineLevel="1" x14ac:dyDescent="0.25">
      <c r="A396" s="168">
        <f t="shared" si="209"/>
        <v>0</v>
      </c>
      <c r="B396" s="169">
        <f t="shared" si="210"/>
        <v>0</v>
      </c>
      <c r="C396" s="170">
        <f t="shared" si="210"/>
        <v>0</v>
      </c>
      <c r="D396" s="170">
        <f t="shared" si="210"/>
        <v>0</v>
      </c>
      <c r="E396" s="170">
        <f t="shared" si="210"/>
        <v>0</v>
      </c>
      <c r="F396" s="170">
        <f t="shared" si="210"/>
        <v>0</v>
      </c>
      <c r="G396" s="170">
        <f t="shared" si="210"/>
        <v>0</v>
      </c>
      <c r="H396" s="170">
        <f t="shared" si="210"/>
        <v>0</v>
      </c>
      <c r="I396" s="170">
        <f t="shared" si="210"/>
        <v>0</v>
      </c>
      <c r="J396" s="170">
        <f t="shared" si="210"/>
        <v>0</v>
      </c>
      <c r="K396" s="170">
        <f t="shared" si="210"/>
        <v>0</v>
      </c>
      <c r="L396" s="170">
        <f t="shared" si="210"/>
        <v>0</v>
      </c>
      <c r="M396" s="170">
        <f t="shared" si="210"/>
        <v>0</v>
      </c>
      <c r="N396" s="170">
        <f t="shared" si="210"/>
        <v>0</v>
      </c>
      <c r="O396" s="170">
        <f t="shared" si="210"/>
        <v>0</v>
      </c>
      <c r="P396" s="170">
        <f t="shared" si="210"/>
        <v>0</v>
      </c>
      <c r="Q396" s="170">
        <f t="shared" si="210"/>
        <v>0</v>
      </c>
      <c r="R396" s="170">
        <f t="shared" si="210"/>
        <v>0</v>
      </c>
      <c r="S396" s="170">
        <f t="shared" si="210"/>
        <v>0</v>
      </c>
      <c r="T396" s="170">
        <f t="shared" si="210"/>
        <v>0</v>
      </c>
      <c r="U396" s="170">
        <f t="shared" si="210"/>
        <v>0</v>
      </c>
      <c r="V396" s="170">
        <f t="shared" si="210"/>
        <v>0</v>
      </c>
      <c r="W396" s="170">
        <f t="shared" si="210"/>
        <v>0</v>
      </c>
      <c r="X396" s="170">
        <f t="shared" si="210"/>
        <v>0</v>
      </c>
      <c r="Y396" s="170">
        <f t="shared" si="210"/>
        <v>0</v>
      </c>
      <c r="Z396" s="170">
        <f t="shared" si="210"/>
        <v>0</v>
      </c>
      <c r="AA396" s="170">
        <f t="shared" si="210"/>
        <v>0</v>
      </c>
      <c r="AB396" s="170">
        <f t="shared" si="210"/>
        <v>0</v>
      </c>
      <c r="AC396" s="170">
        <f t="shared" si="210"/>
        <v>0</v>
      </c>
      <c r="AD396" s="170">
        <f t="shared" si="210"/>
        <v>0</v>
      </c>
      <c r="AE396" s="170">
        <f t="shared" si="210"/>
        <v>0</v>
      </c>
      <c r="AF396" s="170">
        <f t="shared" si="210"/>
        <v>0</v>
      </c>
      <c r="AG396" s="170">
        <f t="shared" si="210"/>
        <v>0</v>
      </c>
      <c r="AH396" s="170">
        <f t="shared" si="210"/>
        <v>0</v>
      </c>
      <c r="AI396" s="170">
        <f t="shared" si="210"/>
        <v>0</v>
      </c>
      <c r="AJ396" s="170">
        <f t="shared" si="210"/>
        <v>0</v>
      </c>
      <c r="AK396" s="170">
        <f t="shared" si="210"/>
        <v>0</v>
      </c>
      <c r="AL396" s="170">
        <f t="shared" si="210"/>
        <v>0</v>
      </c>
      <c r="AM396" s="170">
        <f t="shared" si="210"/>
        <v>0</v>
      </c>
      <c r="AN396" s="170">
        <f t="shared" si="210"/>
        <v>0</v>
      </c>
      <c r="AO396" s="170">
        <f t="shared" si="210"/>
        <v>0</v>
      </c>
      <c r="AP396" s="170">
        <f t="shared" si="210"/>
        <v>0</v>
      </c>
      <c r="AQ396" s="170">
        <f t="shared" si="210"/>
        <v>0</v>
      </c>
      <c r="AR396" s="170">
        <f t="shared" si="210"/>
        <v>0</v>
      </c>
      <c r="AS396" s="170">
        <f t="shared" si="210"/>
        <v>0</v>
      </c>
      <c r="AT396" s="170">
        <f t="shared" si="210"/>
        <v>0</v>
      </c>
      <c r="AU396" s="170">
        <f t="shared" si="210"/>
        <v>0</v>
      </c>
      <c r="AV396" s="170">
        <f t="shared" si="210"/>
        <v>0</v>
      </c>
      <c r="AW396" s="170">
        <f t="shared" si="210"/>
        <v>0</v>
      </c>
      <c r="AX396" s="170">
        <f t="shared" si="210"/>
        <v>0</v>
      </c>
      <c r="AY396" s="170">
        <f t="shared" si="210"/>
        <v>0</v>
      </c>
      <c r="AZ396" s="170">
        <f t="shared" si="210"/>
        <v>0</v>
      </c>
      <c r="BA396" s="170" t="e">
        <f t="shared" si="210"/>
        <v>#DIV/0!</v>
      </c>
      <c r="BB396" s="170" t="e">
        <f t="shared" si="210"/>
        <v>#DIV/0!</v>
      </c>
      <c r="BC396" s="170" t="e">
        <f t="shared" si="210"/>
        <v>#DIV/0!</v>
      </c>
      <c r="BD396" s="170" t="e">
        <f t="shared" si="210"/>
        <v>#DIV/0!</v>
      </c>
      <c r="BE396" s="170" t="e">
        <f t="shared" si="210"/>
        <v>#DIV/0!</v>
      </c>
      <c r="BF396" s="170" t="e">
        <f t="shared" si="210"/>
        <v>#DIV/0!</v>
      </c>
      <c r="BG396" s="170" t="e">
        <f t="shared" si="210"/>
        <v>#DIV/0!</v>
      </c>
      <c r="BH396" s="170" t="e">
        <f t="shared" si="210"/>
        <v>#DIV/0!</v>
      </c>
      <c r="BI396" s="170" t="e">
        <f t="shared" si="210"/>
        <v>#DIV/0!</v>
      </c>
      <c r="BJ396" s="170" t="e">
        <f t="shared" si="210"/>
        <v>#DIV/0!</v>
      </c>
      <c r="BM396" s="169">
        <f t="shared" si="205"/>
        <v>0</v>
      </c>
      <c r="BN396" s="170">
        <f t="shared" si="205"/>
        <v>0</v>
      </c>
      <c r="BO396" s="170">
        <f t="shared" si="205"/>
        <v>0</v>
      </c>
      <c r="BP396" s="170">
        <f t="shared" si="205"/>
        <v>0</v>
      </c>
      <c r="BQ396" s="170">
        <f t="shared" si="205"/>
        <v>0</v>
      </c>
      <c r="BR396" s="170">
        <f t="shared" si="205"/>
        <v>0</v>
      </c>
      <c r="BS396" s="170">
        <f t="shared" si="205"/>
        <v>0</v>
      </c>
      <c r="BT396" s="170">
        <f t="shared" si="205"/>
        <v>0</v>
      </c>
      <c r="BU396" s="170">
        <f t="shared" si="205"/>
        <v>0</v>
      </c>
      <c r="BV396" s="170">
        <f t="shared" si="205"/>
        <v>0</v>
      </c>
      <c r="BW396" s="170">
        <f t="shared" si="205"/>
        <v>0</v>
      </c>
      <c r="BX396" s="170">
        <f t="shared" si="205"/>
        <v>0</v>
      </c>
      <c r="BY396" s="170">
        <f t="shared" si="205"/>
        <v>0</v>
      </c>
      <c r="BZ396" s="170">
        <f t="shared" si="205"/>
        <v>0</v>
      </c>
      <c r="CA396" s="170">
        <f t="shared" si="205"/>
        <v>0</v>
      </c>
      <c r="CB396" s="170">
        <f t="shared" si="205"/>
        <v>0</v>
      </c>
      <c r="CC396" s="170">
        <f t="shared" si="206"/>
        <v>0</v>
      </c>
      <c r="CD396" s="170">
        <f t="shared" si="206"/>
        <v>0</v>
      </c>
      <c r="CE396" s="170">
        <f t="shared" si="206"/>
        <v>0</v>
      </c>
      <c r="CF396" s="170">
        <f t="shared" si="206"/>
        <v>0</v>
      </c>
      <c r="CG396" s="170">
        <f t="shared" si="206"/>
        <v>0</v>
      </c>
      <c r="CH396" s="170">
        <f t="shared" si="206"/>
        <v>0</v>
      </c>
      <c r="CI396" s="170">
        <f t="shared" si="206"/>
        <v>0</v>
      </c>
      <c r="CJ396" s="170">
        <f t="shared" si="206"/>
        <v>0</v>
      </c>
      <c r="CK396" s="170">
        <f t="shared" si="206"/>
        <v>0</v>
      </c>
      <c r="CL396" s="170">
        <f t="shared" si="206"/>
        <v>0</v>
      </c>
      <c r="CM396" s="170">
        <f t="shared" si="206"/>
        <v>0</v>
      </c>
      <c r="CN396" s="170">
        <f t="shared" si="206"/>
        <v>0</v>
      </c>
      <c r="CO396" s="170">
        <f t="shared" si="206"/>
        <v>0</v>
      </c>
      <c r="CP396" s="170">
        <f t="shared" si="206"/>
        <v>0</v>
      </c>
      <c r="CQ396" s="170">
        <f t="shared" si="203"/>
        <v>0</v>
      </c>
      <c r="CR396" s="170">
        <f t="shared" si="202"/>
        <v>0</v>
      </c>
      <c r="CS396" s="170">
        <f t="shared" si="202"/>
        <v>0</v>
      </c>
      <c r="CT396" s="170">
        <f t="shared" si="202"/>
        <v>0</v>
      </c>
      <c r="CU396" s="170">
        <f t="shared" si="202"/>
        <v>0</v>
      </c>
      <c r="CV396" s="170">
        <f t="shared" si="202"/>
        <v>0</v>
      </c>
      <c r="CW396" s="170">
        <f t="shared" si="202"/>
        <v>0</v>
      </c>
      <c r="CX396" s="170">
        <f t="shared" si="202"/>
        <v>0</v>
      </c>
      <c r="CY396" s="170">
        <f t="shared" si="202"/>
        <v>0</v>
      </c>
      <c r="CZ396" s="170">
        <f t="shared" si="202"/>
        <v>0</v>
      </c>
      <c r="DA396" s="170">
        <f t="shared" si="202"/>
        <v>0</v>
      </c>
      <c r="DB396" s="170">
        <f t="shared" si="202"/>
        <v>0</v>
      </c>
      <c r="DC396" s="170">
        <f t="shared" si="201"/>
        <v>0</v>
      </c>
      <c r="DD396" s="170">
        <f t="shared" si="201"/>
        <v>0</v>
      </c>
      <c r="DE396" s="170">
        <f t="shared" si="201"/>
        <v>0</v>
      </c>
      <c r="DF396" s="170">
        <f t="shared" si="191"/>
        <v>0</v>
      </c>
      <c r="DG396" s="170">
        <f t="shared" si="191"/>
        <v>0</v>
      </c>
      <c r="DH396" s="170">
        <f t="shared" si="191"/>
        <v>0</v>
      </c>
      <c r="DI396" s="170">
        <f t="shared" si="191"/>
        <v>0</v>
      </c>
      <c r="DJ396" s="170">
        <f t="shared" si="191"/>
        <v>0</v>
      </c>
      <c r="DK396" s="170">
        <f t="shared" si="191"/>
        <v>0</v>
      </c>
      <c r="DL396" s="170" t="e">
        <f t="shared" si="191"/>
        <v>#DIV/0!</v>
      </c>
      <c r="DM396" s="170" t="e">
        <f t="shared" si="191"/>
        <v>#DIV/0!</v>
      </c>
      <c r="DN396" s="170" t="e">
        <f t="shared" si="191"/>
        <v>#DIV/0!</v>
      </c>
      <c r="DO396" s="170" t="e">
        <f t="shared" si="204"/>
        <v>#DIV/0!</v>
      </c>
      <c r="DP396" s="170" t="e">
        <f t="shared" si="204"/>
        <v>#DIV/0!</v>
      </c>
      <c r="DQ396" s="170" t="e">
        <f t="shared" si="204"/>
        <v>#DIV/0!</v>
      </c>
      <c r="DR396" s="170" t="e">
        <f t="shared" si="204"/>
        <v>#DIV/0!</v>
      </c>
      <c r="DS396" s="170" t="e">
        <f t="shared" si="204"/>
        <v>#DIV/0!</v>
      </c>
      <c r="DT396" s="170" t="e">
        <f t="shared" si="204"/>
        <v>#DIV/0!</v>
      </c>
      <c r="DU396" s="170"/>
    </row>
    <row r="397" spans="1:125" hidden="1" outlineLevel="1" x14ac:dyDescent="0.25">
      <c r="A397" s="168">
        <f t="shared" si="209"/>
        <v>0</v>
      </c>
      <c r="B397" s="169">
        <f t="shared" si="210"/>
        <v>0</v>
      </c>
      <c r="C397" s="170">
        <f t="shared" si="210"/>
        <v>0</v>
      </c>
      <c r="D397" s="170">
        <f t="shared" si="210"/>
        <v>0</v>
      </c>
      <c r="E397" s="170">
        <f t="shared" si="210"/>
        <v>0</v>
      </c>
      <c r="F397" s="170">
        <f t="shared" si="210"/>
        <v>0</v>
      </c>
      <c r="G397" s="170">
        <f t="shared" si="210"/>
        <v>0</v>
      </c>
      <c r="H397" s="170">
        <f t="shared" si="210"/>
        <v>0</v>
      </c>
      <c r="I397" s="170">
        <f t="shared" si="210"/>
        <v>0</v>
      </c>
      <c r="J397" s="170">
        <f t="shared" si="210"/>
        <v>0</v>
      </c>
      <c r="K397" s="170">
        <f t="shared" si="210"/>
        <v>0</v>
      </c>
      <c r="L397" s="170">
        <f t="shared" si="210"/>
        <v>0</v>
      </c>
      <c r="M397" s="170">
        <f t="shared" si="210"/>
        <v>0</v>
      </c>
      <c r="N397" s="170">
        <f t="shared" si="210"/>
        <v>0</v>
      </c>
      <c r="O397" s="170">
        <f t="shared" si="210"/>
        <v>0</v>
      </c>
      <c r="P397" s="170">
        <f t="shared" si="210"/>
        <v>0</v>
      </c>
      <c r="Q397" s="170">
        <f t="shared" si="210"/>
        <v>0</v>
      </c>
      <c r="R397" s="170">
        <f t="shared" si="210"/>
        <v>0</v>
      </c>
      <c r="S397" s="170">
        <f t="shared" si="210"/>
        <v>0</v>
      </c>
      <c r="T397" s="170">
        <f t="shared" si="210"/>
        <v>0</v>
      </c>
      <c r="U397" s="170">
        <f t="shared" si="210"/>
        <v>0</v>
      </c>
      <c r="V397" s="170">
        <f t="shared" si="210"/>
        <v>0</v>
      </c>
      <c r="W397" s="170">
        <f t="shared" si="210"/>
        <v>0</v>
      </c>
      <c r="X397" s="170">
        <f t="shared" si="210"/>
        <v>0</v>
      </c>
      <c r="Y397" s="170">
        <f t="shared" si="210"/>
        <v>0</v>
      </c>
      <c r="Z397" s="170">
        <f t="shared" si="210"/>
        <v>0</v>
      </c>
      <c r="AA397" s="170">
        <f t="shared" si="210"/>
        <v>0</v>
      </c>
      <c r="AB397" s="170">
        <f t="shared" si="210"/>
        <v>0</v>
      </c>
      <c r="AC397" s="170">
        <f t="shared" si="210"/>
        <v>0</v>
      </c>
      <c r="AD397" s="170">
        <f t="shared" si="210"/>
        <v>0</v>
      </c>
      <c r="AE397" s="170">
        <f t="shared" si="210"/>
        <v>0</v>
      </c>
      <c r="AF397" s="170">
        <f t="shared" si="210"/>
        <v>0</v>
      </c>
      <c r="AG397" s="170">
        <f t="shared" si="210"/>
        <v>0</v>
      </c>
      <c r="AH397" s="170">
        <f t="shared" si="210"/>
        <v>0</v>
      </c>
      <c r="AI397" s="170">
        <f t="shared" si="210"/>
        <v>0</v>
      </c>
      <c r="AJ397" s="170">
        <f t="shared" si="210"/>
        <v>0</v>
      </c>
      <c r="AK397" s="170">
        <f t="shared" si="210"/>
        <v>0</v>
      </c>
      <c r="AL397" s="170">
        <f t="shared" si="210"/>
        <v>0</v>
      </c>
      <c r="AM397" s="170">
        <f t="shared" si="210"/>
        <v>0</v>
      </c>
      <c r="AN397" s="170">
        <f t="shared" si="210"/>
        <v>0</v>
      </c>
      <c r="AO397" s="170">
        <f t="shared" si="210"/>
        <v>0</v>
      </c>
      <c r="AP397" s="170">
        <f t="shared" si="210"/>
        <v>0</v>
      </c>
      <c r="AQ397" s="170">
        <f t="shared" si="210"/>
        <v>0</v>
      </c>
      <c r="AR397" s="170">
        <f t="shared" si="210"/>
        <v>0</v>
      </c>
      <c r="AS397" s="170">
        <f t="shared" si="210"/>
        <v>0</v>
      </c>
      <c r="AT397" s="170">
        <f t="shared" si="210"/>
        <v>0</v>
      </c>
      <c r="AU397" s="170">
        <f t="shared" si="210"/>
        <v>0</v>
      </c>
      <c r="AV397" s="170">
        <f t="shared" si="210"/>
        <v>0</v>
      </c>
      <c r="AW397" s="170">
        <f t="shared" si="210"/>
        <v>0</v>
      </c>
      <c r="AX397" s="170">
        <f t="shared" si="210"/>
        <v>0</v>
      </c>
      <c r="AY397" s="170">
        <f t="shared" si="210"/>
        <v>0</v>
      </c>
      <c r="AZ397" s="170">
        <f t="shared" si="210"/>
        <v>0</v>
      </c>
      <c r="BA397" s="170" t="e">
        <f t="shared" si="210"/>
        <v>#DIV/0!</v>
      </c>
      <c r="BB397" s="170" t="e">
        <f t="shared" si="210"/>
        <v>#DIV/0!</v>
      </c>
      <c r="BC397" s="170" t="e">
        <f t="shared" si="210"/>
        <v>#DIV/0!</v>
      </c>
      <c r="BD397" s="170" t="e">
        <f t="shared" si="210"/>
        <v>#DIV/0!</v>
      </c>
      <c r="BE397" s="170" t="e">
        <f t="shared" si="210"/>
        <v>#DIV/0!</v>
      </c>
      <c r="BF397" s="170" t="e">
        <f t="shared" si="210"/>
        <v>#DIV/0!</v>
      </c>
      <c r="BG397" s="170" t="e">
        <f t="shared" si="210"/>
        <v>#DIV/0!</v>
      </c>
      <c r="BH397" s="170" t="e">
        <f t="shared" si="210"/>
        <v>#DIV/0!</v>
      </c>
      <c r="BI397" s="170" t="e">
        <f t="shared" si="210"/>
        <v>#DIV/0!</v>
      </c>
      <c r="BJ397" s="170" t="e">
        <f t="shared" si="210"/>
        <v>#DIV/0!</v>
      </c>
      <c r="BM397" s="169">
        <f t="shared" si="205"/>
        <v>0</v>
      </c>
      <c r="BN397" s="170">
        <f t="shared" si="205"/>
        <v>0</v>
      </c>
      <c r="BO397" s="170">
        <f t="shared" si="205"/>
        <v>0</v>
      </c>
      <c r="BP397" s="170">
        <f t="shared" si="205"/>
        <v>0</v>
      </c>
      <c r="BQ397" s="170">
        <f t="shared" si="205"/>
        <v>0</v>
      </c>
      <c r="BR397" s="170">
        <f t="shared" si="205"/>
        <v>0</v>
      </c>
      <c r="BS397" s="170">
        <f t="shared" si="205"/>
        <v>0</v>
      </c>
      <c r="BT397" s="170">
        <f t="shared" si="205"/>
        <v>0</v>
      </c>
      <c r="BU397" s="170">
        <f t="shared" si="205"/>
        <v>0</v>
      </c>
      <c r="BV397" s="170">
        <f t="shared" si="205"/>
        <v>0</v>
      </c>
      <c r="BW397" s="170">
        <f t="shared" si="205"/>
        <v>0</v>
      </c>
      <c r="BX397" s="170">
        <f t="shared" si="205"/>
        <v>0</v>
      </c>
      <c r="BY397" s="170">
        <f t="shared" si="205"/>
        <v>0</v>
      </c>
      <c r="BZ397" s="170">
        <f t="shared" si="205"/>
        <v>0</v>
      </c>
      <c r="CA397" s="170">
        <f t="shared" si="205"/>
        <v>0</v>
      </c>
      <c r="CB397" s="170">
        <f t="shared" si="205"/>
        <v>0</v>
      </c>
      <c r="CC397" s="170">
        <f t="shared" si="206"/>
        <v>0</v>
      </c>
      <c r="CD397" s="170">
        <f t="shared" si="206"/>
        <v>0</v>
      </c>
      <c r="CE397" s="170">
        <f t="shared" si="206"/>
        <v>0</v>
      </c>
      <c r="CF397" s="170">
        <f t="shared" si="206"/>
        <v>0</v>
      </c>
      <c r="CG397" s="170">
        <f t="shared" si="206"/>
        <v>0</v>
      </c>
      <c r="CH397" s="170">
        <f t="shared" si="206"/>
        <v>0</v>
      </c>
      <c r="CI397" s="170">
        <f t="shared" si="206"/>
        <v>0</v>
      </c>
      <c r="CJ397" s="170">
        <f t="shared" si="206"/>
        <v>0</v>
      </c>
      <c r="CK397" s="170">
        <f t="shared" si="206"/>
        <v>0</v>
      </c>
      <c r="CL397" s="170">
        <f t="shared" si="206"/>
        <v>0</v>
      </c>
      <c r="CM397" s="170">
        <f t="shared" si="206"/>
        <v>0</v>
      </c>
      <c r="CN397" s="170">
        <f t="shared" si="206"/>
        <v>0</v>
      </c>
      <c r="CO397" s="170">
        <f t="shared" si="206"/>
        <v>0</v>
      </c>
      <c r="CP397" s="170">
        <f t="shared" si="206"/>
        <v>0</v>
      </c>
      <c r="CQ397" s="170">
        <f t="shared" si="203"/>
        <v>0</v>
      </c>
      <c r="CR397" s="170">
        <f t="shared" si="202"/>
        <v>0</v>
      </c>
      <c r="CS397" s="170">
        <f t="shared" si="202"/>
        <v>0</v>
      </c>
      <c r="CT397" s="170">
        <f t="shared" si="202"/>
        <v>0</v>
      </c>
      <c r="CU397" s="170">
        <f t="shared" si="202"/>
        <v>0</v>
      </c>
      <c r="CV397" s="170">
        <f t="shared" si="202"/>
        <v>0</v>
      </c>
      <c r="CW397" s="170">
        <f t="shared" si="202"/>
        <v>0</v>
      </c>
      <c r="CX397" s="170">
        <f t="shared" si="202"/>
        <v>0</v>
      </c>
      <c r="CY397" s="170">
        <f t="shared" si="202"/>
        <v>0</v>
      </c>
      <c r="CZ397" s="170">
        <f t="shared" si="202"/>
        <v>0</v>
      </c>
      <c r="DA397" s="170">
        <f t="shared" si="202"/>
        <v>0</v>
      </c>
      <c r="DB397" s="170">
        <f t="shared" si="202"/>
        <v>0</v>
      </c>
      <c r="DC397" s="170">
        <f t="shared" si="201"/>
        <v>0</v>
      </c>
      <c r="DD397" s="170">
        <f t="shared" si="201"/>
        <v>0</v>
      </c>
      <c r="DE397" s="170">
        <f t="shared" si="201"/>
        <v>0</v>
      </c>
      <c r="DF397" s="170">
        <f t="shared" si="191"/>
        <v>0</v>
      </c>
      <c r="DG397" s="170">
        <f t="shared" si="191"/>
        <v>0</v>
      </c>
      <c r="DH397" s="170">
        <f t="shared" si="191"/>
        <v>0</v>
      </c>
      <c r="DI397" s="170">
        <f t="shared" si="191"/>
        <v>0</v>
      </c>
      <c r="DJ397" s="170">
        <f t="shared" si="191"/>
        <v>0</v>
      </c>
      <c r="DK397" s="170">
        <f t="shared" si="191"/>
        <v>0</v>
      </c>
      <c r="DL397" s="170" t="e">
        <f t="shared" si="191"/>
        <v>#DIV/0!</v>
      </c>
      <c r="DM397" s="170" t="e">
        <f t="shared" si="191"/>
        <v>#DIV/0!</v>
      </c>
      <c r="DN397" s="170" t="e">
        <f t="shared" si="191"/>
        <v>#DIV/0!</v>
      </c>
      <c r="DO397" s="170" t="e">
        <f t="shared" si="204"/>
        <v>#DIV/0!</v>
      </c>
      <c r="DP397" s="170" t="e">
        <f t="shared" si="204"/>
        <v>#DIV/0!</v>
      </c>
      <c r="DQ397" s="170" t="e">
        <f t="shared" si="204"/>
        <v>#DIV/0!</v>
      </c>
      <c r="DR397" s="170" t="e">
        <f t="shared" si="204"/>
        <v>#DIV/0!</v>
      </c>
      <c r="DS397" s="170" t="e">
        <f t="shared" si="204"/>
        <v>#DIV/0!</v>
      </c>
      <c r="DT397" s="170" t="e">
        <f t="shared" si="204"/>
        <v>#DIV/0!</v>
      </c>
      <c r="DU397" s="170"/>
    </row>
    <row r="398" spans="1:125" hidden="1" outlineLevel="1" x14ac:dyDescent="0.25">
      <c r="A398" s="168">
        <f t="shared" si="209"/>
        <v>0</v>
      </c>
      <c r="B398" s="169">
        <f t="shared" si="210"/>
        <v>0</v>
      </c>
      <c r="C398" s="170">
        <f t="shared" si="210"/>
        <v>0</v>
      </c>
      <c r="D398" s="170">
        <f t="shared" si="210"/>
        <v>0</v>
      </c>
      <c r="E398" s="170">
        <f t="shared" si="210"/>
        <v>0</v>
      </c>
      <c r="F398" s="170">
        <f t="shared" si="210"/>
        <v>0</v>
      </c>
      <c r="G398" s="170">
        <f t="shared" si="210"/>
        <v>0</v>
      </c>
      <c r="H398" s="170">
        <f t="shared" si="210"/>
        <v>0</v>
      </c>
      <c r="I398" s="170">
        <f t="shared" si="210"/>
        <v>0</v>
      </c>
      <c r="J398" s="170">
        <f t="shared" si="210"/>
        <v>0</v>
      </c>
      <c r="K398" s="170">
        <f t="shared" si="210"/>
        <v>0</v>
      </c>
      <c r="L398" s="170">
        <f t="shared" si="210"/>
        <v>0</v>
      </c>
      <c r="M398" s="170">
        <f t="shared" ref="M398:BJ401" si="211">IF(N335*N336&gt;=0,AVERAGE(N335:N336)*$A398,N335*(N335/(ABS(N335)+ABS(N336))*$A398))</f>
        <v>0</v>
      </c>
      <c r="N398" s="170">
        <f t="shared" si="211"/>
        <v>0</v>
      </c>
      <c r="O398" s="170">
        <f t="shared" si="211"/>
        <v>0</v>
      </c>
      <c r="P398" s="170">
        <f t="shared" si="211"/>
        <v>0</v>
      </c>
      <c r="Q398" s="170">
        <f t="shared" si="211"/>
        <v>0</v>
      </c>
      <c r="R398" s="170">
        <f t="shared" si="211"/>
        <v>0</v>
      </c>
      <c r="S398" s="170">
        <f t="shared" si="211"/>
        <v>0</v>
      </c>
      <c r="T398" s="170">
        <f t="shared" si="211"/>
        <v>0</v>
      </c>
      <c r="U398" s="170">
        <f t="shared" si="211"/>
        <v>0</v>
      </c>
      <c r="V398" s="170">
        <f t="shared" si="211"/>
        <v>0</v>
      </c>
      <c r="W398" s="170">
        <f t="shared" si="211"/>
        <v>0</v>
      </c>
      <c r="X398" s="170">
        <f t="shared" si="211"/>
        <v>0</v>
      </c>
      <c r="Y398" s="170">
        <f t="shared" si="211"/>
        <v>0</v>
      </c>
      <c r="Z398" s="170">
        <f t="shared" si="211"/>
        <v>0</v>
      </c>
      <c r="AA398" s="170">
        <f t="shared" si="211"/>
        <v>0</v>
      </c>
      <c r="AB398" s="170">
        <f t="shared" si="211"/>
        <v>0</v>
      </c>
      <c r="AC398" s="170">
        <f t="shared" si="211"/>
        <v>0</v>
      </c>
      <c r="AD398" s="170">
        <f t="shared" si="211"/>
        <v>0</v>
      </c>
      <c r="AE398" s="170">
        <f t="shared" si="211"/>
        <v>0</v>
      </c>
      <c r="AF398" s="170">
        <f t="shared" si="211"/>
        <v>0</v>
      </c>
      <c r="AG398" s="170">
        <f t="shared" si="211"/>
        <v>0</v>
      </c>
      <c r="AH398" s="170">
        <f t="shared" si="211"/>
        <v>0</v>
      </c>
      <c r="AI398" s="170">
        <f t="shared" si="211"/>
        <v>0</v>
      </c>
      <c r="AJ398" s="170">
        <f t="shared" si="211"/>
        <v>0</v>
      </c>
      <c r="AK398" s="170">
        <f t="shared" si="211"/>
        <v>0</v>
      </c>
      <c r="AL398" s="170">
        <f t="shared" si="211"/>
        <v>0</v>
      </c>
      <c r="AM398" s="170">
        <f t="shared" si="211"/>
        <v>0</v>
      </c>
      <c r="AN398" s="170">
        <f t="shared" si="211"/>
        <v>0</v>
      </c>
      <c r="AO398" s="170">
        <f t="shared" si="211"/>
        <v>0</v>
      </c>
      <c r="AP398" s="170">
        <f t="shared" si="211"/>
        <v>0</v>
      </c>
      <c r="AQ398" s="170">
        <f t="shared" si="211"/>
        <v>0</v>
      </c>
      <c r="AR398" s="170">
        <f t="shared" si="211"/>
        <v>0</v>
      </c>
      <c r="AS398" s="170">
        <f t="shared" si="211"/>
        <v>0</v>
      </c>
      <c r="AT398" s="170">
        <f t="shared" si="211"/>
        <v>0</v>
      </c>
      <c r="AU398" s="170">
        <f t="shared" si="211"/>
        <v>0</v>
      </c>
      <c r="AV398" s="170">
        <f t="shared" si="211"/>
        <v>0</v>
      </c>
      <c r="AW398" s="170">
        <f t="shared" si="211"/>
        <v>0</v>
      </c>
      <c r="AX398" s="170">
        <f t="shared" si="211"/>
        <v>0</v>
      </c>
      <c r="AY398" s="170">
        <f t="shared" si="211"/>
        <v>0</v>
      </c>
      <c r="AZ398" s="170">
        <f t="shared" si="211"/>
        <v>0</v>
      </c>
      <c r="BA398" s="170" t="e">
        <f t="shared" si="211"/>
        <v>#DIV/0!</v>
      </c>
      <c r="BB398" s="170" t="e">
        <f t="shared" si="211"/>
        <v>#DIV/0!</v>
      </c>
      <c r="BC398" s="170" t="e">
        <f t="shared" si="211"/>
        <v>#DIV/0!</v>
      </c>
      <c r="BD398" s="170" t="e">
        <f t="shared" si="211"/>
        <v>#DIV/0!</v>
      </c>
      <c r="BE398" s="170" t="e">
        <f t="shared" si="211"/>
        <v>#DIV/0!</v>
      </c>
      <c r="BF398" s="170" t="e">
        <f t="shared" si="211"/>
        <v>#DIV/0!</v>
      </c>
      <c r="BG398" s="170" t="e">
        <f t="shared" si="211"/>
        <v>#DIV/0!</v>
      </c>
      <c r="BH398" s="170" t="e">
        <f t="shared" si="211"/>
        <v>#DIV/0!</v>
      </c>
      <c r="BI398" s="170" t="e">
        <f t="shared" si="211"/>
        <v>#DIV/0!</v>
      </c>
      <c r="BJ398" s="170" t="e">
        <f t="shared" si="211"/>
        <v>#DIV/0!</v>
      </c>
      <c r="BM398" s="169">
        <f t="shared" si="205"/>
        <v>0</v>
      </c>
      <c r="BN398" s="170">
        <f t="shared" si="205"/>
        <v>0</v>
      </c>
      <c r="BO398" s="170">
        <f t="shared" si="205"/>
        <v>0</v>
      </c>
      <c r="BP398" s="170">
        <f t="shared" si="205"/>
        <v>0</v>
      </c>
      <c r="BQ398" s="170">
        <f t="shared" si="205"/>
        <v>0</v>
      </c>
      <c r="BR398" s="170">
        <f t="shared" si="205"/>
        <v>0</v>
      </c>
      <c r="BS398" s="170">
        <f t="shared" si="205"/>
        <v>0</v>
      </c>
      <c r="BT398" s="170">
        <f t="shared" si="205"/>
        <v>0</v>
      </c>
      <c r="BU398" s="170">
        <f t="shared" si="205"/>
        <v>0</v>
      </c>
      <c r="BV398" s="170">
        <f t="shared" si="205"/>
        <v>0</v>
      </c>
      <c r="BW398" s="170">
        <f t="shared" si="205"/>
        <v>0</v>
      </c>
      <c r="BX398" s="170">
        <f t="shared" si="205"/>
        <v>0</v>
      </c>
      <c r="BY398" s="170">
        <f t="shared" si="205"/>
        <v>0</v>
      </c>
      <c r="BZ398" s="170">
        <f t="shared" si="205"/>
        <v>0</v>
      </c>
      <c r="CA398" s="170">
        <f t="shared" si="205"/>
        <v>0</v>
      </c>
      <c r="CB398" s="170">
        <f t="shared" si="205"/>
        <v>0</v>
      </c>
      <c r="CC398" s="170">
        <f t="shared" si="206"/>
        <v>0</v>
      </c>
      <c r="CD398" s="170">
        <f t="shared" si="206"/>
        <v>0</v>
      </c>
      <c r="CE398" s="170">
        <f t="shared" si="206"/>
        <v>0</v>
      </c>
      <c r="CF398" s="170">
        <f t="shared" si="206"/>
        <v>0</v>
      </c>
      <c r="CG398" s="170">
        <f t="shared" si="206"/>
        <v>0</v>
      </c>
      <c r="CH398" s="170">
        <f t="shared" si="206"/>
        <v>0</v>
      </c>
      <c r="CI398" s="170">
        <f t="shared" si="206"/>
        <v>0</v>
      </c>
      <c r="CJ398" s="170">
        <f t="shared" si="206"/>
        <v>0</v>
      </c>
      <c r="CK398" s="170">
        <f t="shared" si="206"/>
        <v>0</v>
      </c>
      <c r="CL398" s="170">
        <f t="shared" si="206"/>
        <v>0</v>
      </c>
      <c r="CM398" s="170">
        <f t="shared" si="206"/>
        <v>0</v>
      </c>
      <c r="CN398" s="170">
        <f t="shared" si="206"/>
        <v>0</v>
      </c>
      <c r="CO398" s="170">
        <f t="shared" si="206"/>
        <v>0</v>
      </c>
      <c r="CP398" s="170">
        <f t="shared" si="206"/>
        <v>0</v>
      </c>
      <c r="CQ398" s="170">
        <f t="shared" si="203"/>
        <v>0</v>
      </c>
      <c r="CR398" s="170">
        <f t="shared" si="202"/>
        <v>0</v>
      </c>
      <c r="CS398" s="170">
        <f t="shared" si="202"/>
        <v>0</v>
      </c>
      <c r="CT398" s="170">
        <f t="shared" si="202"/>
        <v>0</v>
      </c>
      <c r="CU398" s="170">
        <f t="shared" si="202"/>
        <v>0</v>
      </c>
      <c r="CV398" s="170">
        <f t="shared" si="202"/>
        <v>0</v>
      </c>
      <c r="CW398" s="170">
        <f t="shared" si="202"/>
        <v>0</v>
      </c>
      <c r="CX398" s="170">
        <f t="shared" si="202"/>
        <v>0</v>
      </c>
      <c r="CY398" s="170">
        <f t="shared" si="202"/>
        <v>0</v>
      </c>
      <c r="CZ398" s="170">
        <f t="shared" si="202"/>
        <v>0</v>
      </c>
      <c r="DA398" s="170">
        <f t="shared" si="202"/>
        <v>0</v>
      </c>
      <c r="DB398" s="170">
        <f t="shared" si="202"/>
        <v>0</v>
      </c>
      <c r="DC398" s="170">
        <f t="shared" si="201"/>
        <v>0</v>
      </c>
      <c r="DD398" s="170">
        <f t="shared" si="201"/>
        <v>0</v>
      </c>
      <c r="DE398" s="170">
        <f t="shared" si="201"/>
        <v>0</v>
      </c>
      <c r="DF398" s="170">
        <f t="shared" si="191"/>
        <v>0</v>
      </c>
      <c r="DG398" s="170">
        <f t="shared" si="191"/>
        <v>0</v>
      </c>
      <c r="DH398" s="170">
        <f t="shared" si="191"/>
        <v>0</v>
      </c>
      <c r="DI398" s="170">
        <f t="shared" si="191"/>
        <v>0</v>
      </c>
      <c r="DJ398" s="170">
        <f t="shared" si="191"/>
        <v>0</v>
      </c>
      <c r="DK398" s="170">
        <f t="shared" si="191"/>
        <v>0</v>
      </c>
      <c r="DL398" s="170" t="e">
        <f t="shared" si="191"/>
        <v>#DIV/0!</v>
      </c>
      <c r="DM398" s="170" t="e">
        <f t="shared" si="191"/>
        <v>#DIV/0!</v>
      </c>
      <c r="DN398" s="170" t="e">
        <f t="shared" si="191"/>
        <v>#DIV/0!</v>
      </c>
      <c r="DO398" s="170" t="e">
        <f t="shared" si="204"/>
        <v>#DIV/0!</v>
      </c>
      <c r="DP398" s="170" t="e">
        <f t="shared" si="204"/>
        <v>#DIV/0!</v>
      </c>
      <c r="DQ398" s="170" t="e">
        <f t="shared" si="204"/>
        <v>#DIV/0!</v>
      </c>
      <c r="DR398" s="170" t="e">
        <f t="shared" si="204"/>
        <v>#DIV/0!</v>
      </c>
      <c r="DS398" s="170" t="e">
        <f t="shared" si="204"/>
        <v>#DIV/0!</v>
      </c>
      <c r="DT398" s="170" t="e">
        <f t="shared" si="204"/>
        <v>#DIV/0!</v>
      </c>
      <c r="DU398" s="170"/>
    </row>
    <row r="399" spans="1:125" hidden="1" outlineLevel="1" x14ac:dyDescent="0.25">
      <c r="A399" s="168">
        <f t="shared" si="209"/>
        <v>0</v>
      </c>
      <c r="B399" s="169">
        <f t="shared" ref="B399:AG401" si="212">IF(C336*C337&gt;=0,AVERAGE(C336:C337)*$A399,C336*(C336/(ABS(C336)+ABS(C337))*$A399))</f>
        <v>0</v>
      </c>
      <c r="C399" s="170">
        <f t="shared" si="212"/>
        <v>0</v>
      </c>
      <c r="D399" s="170">
        <f t="shared" si="212"/>
        <v>0</v>
      </c>
      <c r="E399" s="170">
        <f t="shared" si="212"/>
        <v>0</v>
      </c>
      <c r="F399" s="170">
        <f t="shared" si="212"/>
        <v>0</v>
      </c>
      <c r="G399" s="170">
        <f t="shared" si="212"/>
        <v>0</v>
      </c>
      <c r="H399" s="170">
        <f t="shared" si="212"/>
        <v>0</v>
      </c>
      <c r="I399" s="170">
        <f t="shared" si="212"/>
        <v>0</v>
      </c>
      <c r="J399" s="170">
        <f t="shared" si="212"/>
        <v>0</v>
      </c>
      <c r="K399" s="170">
        <f t="shared" si="212"/>
        <v>0</v>
      </c>
      <c r="L399" s="170">
        <f t="shared" si="212"/>
        <v>0</v>
      </c>
      <c r="M399" s="170">
        <f t="shared" si="212"/>
        <v>0</v>
      </c>
      <c r="N399" s="170">
        <f t="shared" si="212"/>
        <v>0</v>
      </c>
      <c r="O399" s="170">
        <f t="shared" si="212"/>
        <v>0</v>
      </c>
      <c r="P399" s="170">
        <f t="shared" si="212"/>
        <v>0</v>
      </c>
      <c r="Q399" s="170">
        <f t="shared" si="212"/>
        <v>0</v>
      </c>
      <c r="R399" s="170">
        <f t="shared" si="212"/>
        <v>0</v>
      </c>
      <c r="S399" s="170">
        <f t="shared" si="212"/>
        <v>0</v>
      </c>
      <c r="T399" s="170">
        <f t="shared" si="212"/>
        <v>0</v>
      </c>
      <c r="U399" s="170">
        <f t="shared" si="212"/>
        <v>0</v>
      </c>
      <c r="V399" s="170">
        <f t="shared" si="212"/>
        <v>0</v>
      </c>
      <c r="W399" s="170">
        <f t="shared" si="212"/>
        <v>0</v>
      </c>
      <c r="X399" s="170">
        <f t="shared" si="212"/>
        <v>0</v>
      </c>
      <c r="Y399" s="170">
        <f t="shared" si="212"/>
        <v>0</v>
      </c>
      <c r="Z399" s="170">
        <f t="shared" si="212"/>
        <v>0</v>
      </c>
      <c r="AA399" s="170">
        <f t="shared" si="212"/>
        <v>0</v>
      </c>
      <c r="AB399" s="170">
        <f t="shared" si="212"/>
        <v>0</v>
      </c>
      <c r="AC399" s="170">
        <f t="shared" si="212"/>
        <v>0</v>
      </c>
      <c r="AD399" s="170">
        <f t="shared" si="212"/>
        <v>0</v>
      </c>
      <c r="AE399" s="170">
        <f t="shared" si="212"/>
        <v>0</v>
      </c>
      <c r="AF399" s="170">
        <f t="shared" si="212"/>
        <v>0</v>
      </c>
      <c r="AG399" s="170">
        <f t="shared" si="212"/>
        <v>0</v>
      </c>
      <c r="AH399" s="170">
        <f t="shared" si="211"/>
        <v>0</v>
      </c>
      <c r="AI399" s="170">
        <f t="shared" si="211"/>
        <v>0</v>
      </c>
      <c r="AJ399" s="170">
        <f t="shared" si="211"/>
        <v>0</v>
      </c>
      <c r="AK399" s="170">
        <f t="shared" si="211"/>
        <v>0</v>
      </c>
      <c r="AL399" s="170">
        <f t="shared" si="211"/>
        <v>0</v>
      </c>
      <c r="AM399" s="170">
        <f t="shared" si="211"/>
        <v>0</v>
      </c>
      <c r="AN399" s="170">
        <f t="shared" si="211"/>
        <v>0</v>
      </c>
      <c r="AO399" s="170">
        <f t="shared" si="211"/>
        <v>0</v>
      </c>
      <c r="AP399" s="170">
        <f t="shared" si="211"/>
        <v>0</v>
      </c>
      <c r="AQ399" s="170">
        <f t="shared" si="211"/>
        <v>0</v>
      </c>
      <c r="AR399" s="170">
        <f t="shared" si="211"/>
        <v>0</v>
      </c>
      <c r="AS399" s="170">
        <f t="shared" si="211"/>
        <v>0</v>
      </c>
      <c r="AT399" s="170">
        <f t="shared" si="211"/>
        <v>0</v>
      </c>
      <c r="AU399" s="170">
        <f t="shared" si="211"/>
        <v>0</v>
      </c>
      <c r="AV399" s="170">
        <f t="shared" si="211"/>
        <v>0</v>
      </c>
      <c r="AW399" s="170">
        <f t="shared" si="211"/>
        <v>0</v>
      </c>
      <c r="AX399" s="170">
        <f t="shared" si="211"/>
        <v>0</v>
      </c>
      <c r="AY399" s="170">
        <f t="shared" si="211"/>
        <v>0</v>
      </c>
      <c r="AZ399" s="170">
        <f t="shared" si="211"/>
        <v>0</v>
      </c>
      <c r="BA399" s="170" t="e">
        <f t="shared" si="211"/>
        <v>#DIV/0!</v>
      </c>
      <c r="BB399" s="170" t="e">
        <f t="shared" si="211"/>
        <v>#DIV/0!</v>
      </c>
      <c r="BC399" s="170" t="e">
        <f t="shared" si="211"/>
        <v>#DIV/0!</v>
      </c>
      <c r="BD399" s="170" t="e">
        <f t="shared" si="211"/>
        <v>#DIV/0!</v>
      </c>
      <c r="BE399" s="170" t="e">
        <f t="shared" si="211"/>
        <v>#DIV/0!</v>
      </c>
      <c r="BF399" s="170" t="e">
        <f t="shared" si="211"/>
        <v>#DIV/0!</v>
      </c>
      <c r="BG399" s="170" t="e">
        <f t="shared" si="211"/>
        <v>#DIV/0!</v>
      </c>
      <c r="BH399" s="170" t="e">
        <f t="shared" si="211"/>
        <v>#DIV/0!</v>
      </c>
      <c r="BI399" s="170" t="e">
        <f t="shared" si="211"/>
        <v>#DIV/0!</v>
      </c>
      <c r="BJ399" s="170" t="e">
        <f t="shared" si="211"/>
        <v>#DIV/0!</v>
      </c>
      <c r="BM399" s="169">
        <f t="shared" si="205"/>
        <v>0</v>
      </c>
      <c r="BN399" s="170">
        <f t="shared" si="205"/>
        <v>0</v>
      </c>
      <c r="BO399" s="170">
        <f t="shared" si="205"/>
        <v>0</v>
      </c>
      <c r="BP399" s="170">
        <f t="shared" si="205"/>
        <v>0</v>
      </c>
      <c r="BQ399" s="170">
        <f t="shared" si="205"/>
        <v>0</v>
      </c>
      <c r="BR399" s="170">
        <f t="shared" si="205"/>
        <v>0</v>
      </c>
      <c r="BS399" s="170">
        <f t="shared" si="205"/>
        <v>0</v>
      </c>
      <c r="BT399" s="170">
        <f t="shared" si="205"/>
        <v>0</v>
      </c>
      <c r="BU399" s="170">
        <f t="shared" si="205"/>
        <v>0</v>
      </c>
      <c r="BV399" s="170">
        <f t="shared" si="205"/>
        <v>0</v>
      </c>
      <c r="BW399" s="170">
        <f t="shared" si="205"/>
        <v>0</v>
      </c>
      <c r="BX399" s="170">
        <f t="shared" si="205"/>
        <v>0</v>
      </c>
      <c r="BY399" s="170">
        <f t="shared" si="205"/>
        <v>0</v>
      </c>
      <c r="BZ399" s="170">
        <f t="shared" si="205"/>
        <v>0</v>
      </c>
      <c r="CA399" s="170">
        <f t="shared" si="205"/>
        <v>0</v>
      </c>
      <c r="CB399" s="170">
        <f t="shared" si="205"/>
        <v>0</v>
      </c>
      <c r="CC399" s="170">
        <f t="shared" si="206"/>
        <v>0</v>
      </c>
      <c r="CD399" s="170">
        <f t="shared" si="206"/>
        <v>0</v>
      </c>
      <c r="CE399" s="170">
        <f t="shared" si="206"/>
        <v>0</v>
      </c>
      <c r="CF399" s="170">
        <f t="shared" si="206"/>
        <v>0</v>
      </c>
      <c r="CG399" s="170">
        <f t="shared" si="206"/>
        <v>0</v>
      </c>
      <c r="CH399" s="170">
        <f t="shared" si="206"/>
        <v>0</v>
      </c>
      <c r="CI399" s="170">
        <f t="shared" si="206"/>
        <v>0</v>
      </c>
      <c r="CJ399" s="170">
        <f t="shared" si="206"/>
        <v>0</v>
      </c>
      <c r="CK399" s="170">
        <f t="shared" si="206"/>
        <v>0</v>
      </c>
      <c r="CL399" s="170">
        <f t="shared" si="206"/>
        <v>0</v>
      </c>
      <c r="CM399" s="170">
        <f t="shared" si="206"/>
        <v>0</v>
      </c>
      <c r="CN399" s="170">
        <f t="shared" si="206"/>
        <v>0</v>
      </c>
      <c r="CO399" s="170">
        <f t="shared" si="206"/>
        <v>0</v>
      </c>
      <c r="CP399" s="170">
        <f t="shared" si="206"/>
        <v>0</v>
      </c>
      <c r="CQ399" s="170">
        <f t="shared" si="203"/>
        <v>0</v>
      </c>
      <c r="CR399" s="170">
        <f t="shared" si="202"/>
        <v>0</v>
      </c>
      <c r="CS399" s="170">
        <f t="shared" si="202"/>
        <v>0</v>
      </c>
      <c r="CT399" s="170">
        <f t="shared" si="202"/>
        <v>0</v>
      </c>
      <c r="CU399" s="170">
        <f t="shared" si="202"/>
        <v>0</v>
      </c>
      <c r="CV399" s="170">
        <f t="shared" si="202"/>
        <v>0</v>
      </c>
      <c r="CW399" s="170">
        <f t="shared" si="202"/>
        <v>0</v>
      </c>
      <c r="CX399" s="170">
        <f t="shared" si="202"/>
        <v>0</v>
      </c>
      <c r="CY399" s="170">
        <f t="shared" si="202"/>
        <v>0</v>
      </c>
      <c r="CZ399" s="170">
        <f t="shared" si="202"/>
        <v>0</v>
      </c>
      <c r="DA399" s="170">
        <f t="shared" si="202"/>
        <v>0</v>
      </c>
      <c r="DB399" s="170">
        <f t="shared" si="202"/>
        <v>0</v>
      </c>
      <c r="DC399" s="170">
        <f t="shared" si="201"/>
        <v>0</v>
      </c>
      <c r="DD399" s="170">
        <f t="shared" si="201"/>
        <v>0</v>
      </c>
      <c r="DE399" s="170">
        <f t="shared" si="201"/>
        <v>0</v>
      </c>
      <c r="DF399" s="170">
        <f t="shared" si="191"/>
        <v>0</v>
      </c>
      <c r="DG399" s="170">
        <f t="shared" si="191"/>
        <v>0</v>
      </c>
      <c r="DH399" s="170">
        <f t="shared" si="191"/>
        <v>0</v>
      </c>
      <c r="DI399" s="170">
        <f t="shared" si="191"/>
        <v>0</v>
      </c>
      <c r="DJ399" s="170">
        <f t="shared" si="191"/>
        <v>0</v>
      </c>
      <c r="DK399" s="170">
        <f t="shared" si="191"/>
        <v>0</v>
      </c>
      <c r="DL399" s="170" t="e">
        <f t="shared" si="191"/>
        <v>#DIV/0!</v>
      </c>
      <c r="DM399" s="170" t="e">
        <f t="shared" si="191"/>
        <v>#DIV/0!</v>
      </c>
      <c r="DN399" s="170" t="e">
        <f t="shared" si="191"/>
        <v>#DIV/0!</v>
      </c>
      <c r="DO399" s="170" t="e">
        <f t="shared" si="204"/>
        <v>#DIV/0!</v>
      </c>
      <c r="DP399" s="170" t="e">
        <f t="shared" si="204"/>
        <v>#DIV/0!</v>
      </c>
      <c r="DQ399" s="170" t="e">
        <f t="shared" si="204"/>
        <v>#DIV/0!</v>
      </c>
      <c r="DR399" s="170" t="e">
        <f t="shared" si="204"/>
        <v>#DIV/0!</v>
      </c>
      <c r="DS399" s="170" t="e">
        <f t="shared" si="204"/>
        <v>#DIV/0!</v>
      </c>
      <c r="DT399" s="170" t="e">
        <f t="shared" si="204"/>
        <v>#DIV/0!</v>
      </c>
      <c r="DU399" s="170"/>
    </row>
    <row r="400" spans="1:125" hidden="1" outlineLevel="1" x14ac:dyDescent="0.25">
      <c r="A400" s="168">
        <f t="shared" si="209"/>
        <v>0</v>
      </c>
      <c r="B400" s="169">
        <f t="shared" si="212"/>
        <v>0</v>
      </c>
      <c r="C400" s="170">
        <f t="shared" si="212"/>
        <v>0</v>
      </c>
      <c r="D400" s="170">
        <f t="shared" si="212"/>
        <v>0</v>
      </c>
      <c r="E400" s="170">
        <f t="shared" si="212"/>
        <v>0</v>
      </c>
      <c r="F400" s="170">
        <f t="shared" si="212"/>
        <v>0</v>
      </c>
      <c r="G400" s="170">
        <f t="shared" si="212"/>
        <v>0</v>
      </c>
      <c r="H400" s="170">
        <f t="shared" si="212"/>
        <v>0</v>
      </c>
      <c r="I400" s="170">
        <f t="shared" si="212"/>
        <v>0</v>
      </c>
      <c r="J400" s="170">
        <f t="shared" si="212"/>
        <v>0</v>
      </c>
      <c r="K400" s="170">
        <f t="shared" si="212"/>
        <v>0</v>
      </c>
      <c r="L400" s="170">
        <f t="shared" si="212"/>
        <v>0</v>
      </c>
      <c r="M400" s="170">
        <f t="shared" si="212"/>
        <v>0</v>
      </c>
      <c r="N400" s="170">
        <f t="shared" si="212"/>
        <v>0</v>
      </c>
      <c r="O400" s="170">
        <f t="shared" si="212"/>
        <v>0</v>
      </c>
      <c r="P400" s="170">
        <f t="shared" si="212"/>
        <v>0</v>
      </c>
      <c r="Q400" s="170">
        <f t="shared" si="212"/>
        <v>0</v>
      </c>
      <c r="R400" s="170">
        <f t="shared" si="212"/>
        <v>0</v>
      </c>
      <c r="S400" s="170">
        <f t="shared" si="212"/>
        <v>0</v>
      </c>
      <c r="T400" s="170">
        <f t="shared" si="212"/>
        <v>0</v>
      </c>
      <c r="U400" s="170">
        <f t="shared" si="212"/>
        <v>0</v>
      </c>
      <c r="V400" s="170">
        <f t="shared" si="212"/>
        <v>0</v>
      </c>
      <c r="W400" s="170">
        <f t="shared" si="212"/>
        <v>0</v>
      </c>
      <c r="X400" s="170">
        <f t="shared" si="212"/>
        <v>0</v>
      </c>
      <c r="Y400" s="170">
        <f t="shared" si="212"/>
        <v>0</v>
      </c>
      <c r="Z400" s="170">
        <f t="shared" si="212"/>
        <v>0</v>
      </c>
      <c r="AA400" s="170">
        <f t="shared" si="212"/>
        <v>0</v>
      </c>
      <c r="AB400" s="170">
        <f t="shared" si="212"/>
        <v>0</v>
      </c>
      <c r="AC400" s="170">
        <f t="shared" si="212"/>
        <v>0</v>
      </c>
      <c r="AD400" s="170">
        <f t="shared" si="212"/>
        <v>0</v>
      </c>
      <c r="AE400" s="170">
        <f t="shared" si="212"/>
        <v>0</v>
      </c>
      <c r="AF400" s="170">
        <f t="shared" si="212"/>
        <v>0</v>
      </c>
      <c r="AG400" s="170">
        <f t="shared" si="212"/>
        <v>0</v>
      </c>
      <c r="AH400" s="170">
        <f t="shared" si="211"/>
        <v>0</v>
      </c>
      <c r="AI400" s="170">
        <f t="shared" si="211"/>
        <v>0</v>
      </c>
      <c r="AJ400" s="170">
        <f t="shared" si="211"/>
        <v>0</v>
      </c>
      <c r="AK400" s="170">
        <f t="shared" si="211"/>
        <v>0</v>
      </c>
      <c r="AL400" s="170">
        <f t="shared" si="211"/>
        <v>0</v>
      </c>
      <c r="AM400" s="170">
        <f t="shared" si="211"/>
        <v>0</v>
      </c>
      <c r="AN400" s="170">
        <f t="shared" si="211"/>
        <v>0</v>
      </c>
      <c r="AO400" s="170">
        <f t="shared" si="211"/>
        <v>0</v>
      </c>
      <c r="AP400" s="170">
        <f t="shared" si="211"/>
        <v>0</v>
      </c>
      <c r="AQ400" s="170">
        <f t="shared" si="211"/>
        <v>0</v>
      </c>
      <c r="AR400" s="170">
        <f t="shared" si="211"/>
        <v>0</v>
      </c>
      <c r="AS400" s="170">
        <f t="shared" si="211"/>
        <v>0</v>
      </c>
      <c r="AT400" s="170">
        <f t="shared" si="211"/>
        <v>0</v>
      </c>
      <c r="AU400" s="170">
        <f t="shared" si="211"/>
        <v>0</v>
      </c>
      <c r="AV400" s="170">
        <f t="shared" si="211"/>
        <v>0</v>
      </c>
      <c r="AW400" s="170">
        <f t="shared" si="211"/>
        <v>0</v>
      </c>
      <c r="AX400" s="170">
        <f t="shared" si="211"/>
        <v>0</v>
      </c>
      <c r="AY400" s="170">
        <f t="shared" si="211"/>
        <v>0</v>
      </c>
      <c r="AZ400" s="170">
        <f t="shared" si="211"/>
        <v>0</v>
      </c>
      <c r="BA400" s="170" t="e">
        <f t="shared" si="211"/>
        <v>#DIV/0!</v>
      </c>
      <c r="BB400" s="170" t="e">
        <f t="shared" si="211"/>
        <v>#DIV/0!</v>
      </c>
      <c r="BC400" s="170" t="e">
        <f t="shared" si="211"/>
        <v>#DIV/0!</v>
      </c>
      <c r="BD400" s="170" t="e">
        <f t="shared" si="211"/>
        <v>#DIV/0!</v>
      </c>
      <c r="BE400" s="170" t="e">
        <f t="shared" si="211"/>
        <v>#DIV/0!</v>
      </c>
      <c r="BF400" s="170" t="e">
        <f t="shared" si="211"/>
        <v>#DIV/0!</v>
      </c>
      <c r="BG400" s="170" t="e">
        <f t="shared" si="211"/>
        <v>#DIV/0!</v>
      </c>
      <c r="BH400" s="170" t="e">
        <f t="shared" si="211"/>
        <v>#DIV/0!</v>
      </c>
      <c r="BI400" s="170" t="e">
        <f t="shared" si="211"/>
        <v>#DIV/0!</v>
      </c>
      <c r="BJ400" s="170" t="e">
        <f t="shared" si="211"/>
        <v>#DIV/0!</v>
      </c>
      <c r="BM400" s="169">
        <f t="shared" si="205"/>
        <v>0</v>
      </c>
      <c r="BN400" s="170">
        <f t="shared" si="205"/>
        <v>0</v>
      </c>
      <c r="BO400" s="170">
        <f t="shared" si="205"/>
        <v>0</v>
      </c>
      <c r="BP400" s="170">
        <f t="shared" si="205"/>
        <v>0</v>
      </c>
      <c r="BQ400" s="170">
        <f t="shared" si="205"/>
        <v>0</v>
      </c>
      <c r="BR400" s="170">
        <f t="shared" si="205"/>
        <v>0</v>
      </c>
      <c r="BS400" s="170">
        <f t="shared" si="205"/>
        <v>0</v>
      </c>
      <c r="BT400" s="170">
        <f t="shared" si="205"/>
        <v>0</v>
      </c>
      <c r="BU400" s="170">
        <f t="shared" si="205"/>
        <v>0</v>
      </c>
      <c r="BV400" s="170">
        <f t="shared" si="205"/>
        <v>0</v>
      </c>
      <c r="BW400" s="170">
        <f t="shared" si="205"/>
        <v>0</v>
      </c>
      <c r="BX400" s="170">
        <f t="shared" si="205"/>
        <v>0</v>
      </c>
      <c r="BY400" s="170">
        <f t="shared" si="205"/>
        <v>0</v>
      </c>
      <c r="BZ400" s="170">
        <f t="shared" si="205"/>
        <v>0</v>
      </c>
      <c r="CA400" s="170">
        <f t="shared" si="205"/>
        <v>0</v>
      </c>
      <c r="CB400" s="170">
        <f t="shared" si="205"/>
        <v>0</v>
      </c>
      <c r="CC400" s="170">
        <f t="shared" si="206"/>
        <v>0</v>
      </c>
      <c r="CD400" s="170">
        <f t="shared" si="206"/>
        <v>0</v>
      </c>
      <c r="CE400" s="170">
        <f t="shared" si="206"/>
        <v>0</v>
      </c>
      <c r="CF400" s="170">
        <f t="shared" si="206"/>
        <v>0</v>
      </c>
      <c r="CG400" s="170">
        <f t="shared" si="206"/>
        <v>0</v>
      </c>
      <c r="CH400" s="170">
        <f t="shared" si="206"/>
        <v>0</v>
      </c>
      <c r="CI400" s="170">
        <f t="shared" si="206"/>
        <v>0</v>
      </c>
      <c r="CJ400" s="170">
        <f t="shared" si="206"/>
        <v>0</v>
      </c>
      <c r="CK400" s="170">
        <f t="shared" si="206"/>
        <v>0</v>
      </c>
      <c r="CL400" s="170">
        <f t="shared" si="206"/>
        <v>0</v>
      </c>
      <c r="CM400" s="170">
        <f t="shared" si="206"/>
        <v>0</v>
      </c>
      <c r="CN400" s="170">
        <f t="shared" si="206"/>
        <v>0</v>
      </c>
      <c r="CO400" s="170">
        <f t="shared" si="206"/>
        <v>0</v>
      </c>
      <c r="CP400" s="170">
        <f t="shared" si="206"/>
        <v>0</v>
      </c>
      <c r="CQ400" s="170">
        <f t="shared" si="203"/>
        <v>0</v>
      </c>
      <c r="CR400" s="170">
        <f t="shared" si="202"/>
        <v>0</v>
      </c>
      <c r="CS400" s="170">
        <f t="shared" si="202"/>
        <v>0</v>
      </c>
      <c r="CT400" s="170">
        <f t="shared" si="202"/>
        <v>0</v>
      </c>
      <c r="CU400" s="170">
        <f t="shared" si="202"/>
        <v>0</v>
      </c>
      <c r="CV400" s="170">
        <f t="shared" si="202"/>
        <v>0</v>
      </c>
      <c r="CW400" s="170">
        <f t="shared" si="202"/>
        <v>0</v>
      </c>
      <c r="CX400" s="170">
        <f t="shared" si="202"/>
        <v>0</v>
      </c>
      <c r="CY400" s="170">
        <f t="shared" si="202"/>
        <v>0</v>
      </c>
      <c r="CZ400" s="170">
        <f t="shared" si="202"/>
        <v>0</v>
      </c>
      <c r="DA400" s="170">
        <f t="shared" si="202"/>
        <v>0</v>
      </c>
      <c r="DB400" s="170">
        <f t="shared" si="202"/>
        <v>0</v>
      </c>
      <c r="DC400" s="170">
        <f t="shared" si="201"/>
        <v>0</v>
      </c>
      <c r="DD400" s="170">
        <f t="shared" si="201"/>
        <v>0</v>
      </c>
      <c r="DE400" s="170">
        <f t="shared" si="201"/>
        <v>0</v>
      </c>
      <c r="DF400" s="170">
        <f t="shared" si="191"/>
        <v>0</v>
      </c>
      <c r="DG400" s="170">
        <f t="shared" si="191"/>
        <v>0</v>
      </c>
      <c r="DH400" s="170">
        <f t="shared" si="191"/>
        <v>0</v>
      </c>
      <c r="DI400" s="170">
        <f t="shared" si="191"/>
        <v>0</v>
      </c>
      <c r="DJ400" s="170">
        <f t="shared" si="191"/>
        <v>0</v>
      </c>
      <c r="DK400" s="170">
        <f t="shared" si="191"/>
        <v>0</v>
      </c>
      <c r="DL400" s="170" t="e">
        <f t="shared" si="191"/>
        <v>#DIV/0!</v>
      </c>
      <c r="DM400" s="170" t="e">
        <f t="shared" si="191"/>
        <v>#DIV/0!</v>
      </c>
      <c r="DN400" s="170" t="e">
        <f t="shared" si="191"/>
        <v>#DIV/0!</v>
      </c>
      <c r="DO400" s="170" t="e">
        <f t="shared" si="204"/>
        <v>#DIV/0!</v>
      </c>
      <c r="DP400" s="170" t="e">
        <f t="shared" si="204"/>
        <v>#DIV/0!</v>
      </c>
      <c r="DQ400" s="170" t="e">
        <f t="shared" si="204"/>
        <v>#DIV/0!</v>
      </c>
      <c r="DR400" s="170" t="e">
        <f t="shared" si="204"/>
        <v>#DIV/0!</v>
      </c>
      <c r="DS400" s="170" t="e">
        <f t="shared" si="204"/>
        <v>#DIV/0!</v>
      </c>
      <c r="DT400" s="170" t="e">
        <f t="shared" si="204"/>
        <v>#DIV/0!</v>
      </c>
      <c r="DU400" s="170"/>
    </row>
    <row r="401" spans="1:125" hidden="1" outlineLevel="1" x14ac:dyDescent="0.25">
      <c r="A401" s="168">
        <f t="shared" si="209"/>
        <v>0</v>
      </c>
      <c r="B401" s="169">
        <f t="shared" si="212"/>
        <v>0</v>
      </c>
      <c r="C401" s="170">
        <f t="shared" si="212"/>
        <v>0</v>
      </c>
      <c r="D401" s="170">
        <f t="shared" si="212"/>
        <v>0</v>
      </c>
      <c r="E401" s="170">
        <f t="shared" si="212"/>
        <v>0</v>
      </c>
      <c r="F401" s="170">
        <f t="shared" si="212"/>
        <v>0</v>
      </c>
      <c r="G401" s="170">
        <f t="shared" si="212"/>
        <v>0</v>
      </c>
      <c r="H401" s="170">
        <f t="shared" si="212"/>
        <v>0</v>
      </c>
      <c r="I401" s="170">
        <f t="shared" si="212"/>
        <v>0</v>
      </c>
      <c r="J401" s="170">
        <f t="shared" si="212"/>
        <v>0</v>
      </c>
      <c r="K401" s="170">
        <f t="shared" si="212"/>
        <v>0</v>
      </c>
      <c r="L401" s="170">
        <f t="shared" si="212"/>
        <v>0</v>
      </c>
      <c r="M401" s="170">
        <f t="shared" si="212"/>
        <v>0</v>
      </c>
      <c r="N401" s="170">
        <f t="shared" si="212"/>
        <v>0</v>
      </c>
      <c r="O401" s="170">
        <f t="shared" si="212"/>
        <v>0</v>
      </c>
      <c r="P401" s="170">
        <f t="shared" si="212"/>
        <v>0</v>
      </c>
      <c r="Q401" s="170">
        <f t="shared" si="212"/>
        <v>0</v>
      </c>
      <c r="R401" s="170">
        <f t="shared" si="212"/>
        <v>0</v>
      </c>
      <c r="S401" s="170">
        <f t="shared" si="212"/>
        <v>0</v>
      </c>
      <c r="T401" s="170">
        <f t="shared" si="212"/>
        <v>0</v>
      </c>
      <c r="U401" s="170">
        <f t="shared" si="212"/>
        <v>0</v>
      </c>
      <c r="V401" s="170">
        <f t="shared" si="212"/>
        <v>0</v>
      </c>
      <c r="W401" s="170">
        <f t="shared" si="212"/>
        <v>0</v>
      </c>
      <c r="X401" s="170">
        <f t="shared" si="212"/>
        <v>0</v>
      </c>
      <c r="Y401" s="170">
        <f t="shared" si="212"/>
        <v>0</v>
      </c>
      <c r="Z401" s="170">
        <f t="shared" si="212"/>
        <v>0</v>
      </c>
      <c r="AA401" s="170">
        <f t="shared" si="212"/>
        <v>0</v>
      </c>
      <c r="AB401" s="170">
        <f t="shared" si="212"/>
        <v>0</v>
      </c>
      <c r="AC401" s="170">
        <f t="shared" si="212"/>
        <v>0</v>
      </c>
      <c r="AD401" s="170">
        <f t="shared" si="212"/>
        <v>0</v>
      </c>
      <c r="AE401" s="170">
        <f t="shared" si="212"/>
        <v>0</v>
      </c>
      <c r="AF401" s="170">
        <f t="shared" si="212"/>
        <v>0</v>
      </c>
      <c r="AG401" s="170">
        <f t="shared" si="212"/>
        <v>0</v>
      </c>
      <c r="AH401" s="170">
        <f t="shared" si="211"/>
        <v>0</v>
      </c>
      <c r="AI401" s="170">
        <f t="shared" si="211"/>
        <v>0</v>
      </c>
      <c r="AJ401" s="170">
        <f t="shared" si="211"/>
        <v>0</v>
      </c>
      <c r="AK401" s="170">
        <f t="shared" si="211"/>
        <v>0</v>
      </c>
      <c r="AL401" s="170">
        <f t="shared" si="211"/>
        <v>0</v>
      </c>
      <c r="AM401" s="170">
        <f t="shared" si="211"/>
        <v>0</v>
      </c>
      <c r="AN401" s="170">
        <f t="shared" si="211"/>
        <v>0</v>
      </c>
      <c r="AO401" s="170">
        <f t="shared" si="211"/>
        <v>0</v>
      </c>
      <c r="AP401" s="170">
        <f t="shared" si="211"/>
        <v>0</v>
      </c>
      <c r="AQ401" s="170">
        <f t="shared" si="211"/>
        <v>0</v>
      </c>
      <c r="AR401" s="170">
        <f t="shared" si="211"/>
        <v>0</v>
      </c>
      <c r="AS401" s="170">
        <f t="shared" si="211"/>
        <v>0</v>
      </c>
      <c r="AT401" s="170">
        <f t="shared" si="211"/>
        <v>0</v>
      </c>
      <c r="AU401" s="170">
        <f t="shared" si="211"/>
        <v>0</v>
      </c>
      <c r="AV401" s="170">
        <f t="shared" si="211"/>
        <v>0</v>
      </c>
      <c r="AW401" s="170">
        <f t="shared" si="211"/>
        <v>0</v>
      </c>
      <c r="AX401" s="170">
        <f t="shared" si="211"/>
        <v>0</v>
      </c>
      <c r="AY401" s="170">
        <f t="shared" si="211"/>
        <v>0</v>
      </c>
      <c r="AZ401" s="170">
        <f t="shared" si="211"/>
        <v>0</v>
      </c>
      <c r="BA401" s="170" t="e">
        <f t="shared" si="211"/>
        <v>#DIV/0!</v>
      </c>
      <c r="BB401" s="170" t="e">
        <f t="shared" si="211"/>
        <v>#DIV/0!</v>
      </c>
      <c r="BC401" s="170" t="e">
        <f t="shared" si="211"/>
        <v>#DIV/0!</v>
      </c>
      <c r="BD401" s="170" t="e">
        <f t="shared" si="211"/>
        <v>#DIV/0!</v>
      </c>
      <c r="BE401" s="170" t="e">
        <f t="shared" si="211"/>
        <v>#DIV/0!</v>
      </c>
      <c r="BF401" s="170" t="e">
        <f t="shared" si="211"/>
        <v>#DIV/0!</v>
      </c>
      <c r="BG401" s="170" t="e">
        <f t="shared" si="211"/>
        <v>#DIV/0!</v>
      </c>
      <c r="BH401" s="170" t="e">
        <f t="shared" si="211"/>
        <v>#DIV/0!</v>
      </c>
      <c r="BI401" s="170" t="e">
        <f t="shared" si="211"/>
        <v>#DIV/0!</v>
      </c>
      <c r="BJ401" s="170" t="e">
        <f t="shared" si="211"/>
        <v>#DIV/0!</v>
      </c>
      <c r="BM401" s="169">
        <f t="shared" si="205"/>
        <v>0</v>
      </c>
      <c r="BN401" s="170">
        <f t="shared" si="205"/>
        <v>0</v>
      </c>
      <c r="BO401" s="170">
        <f t="shared" si="205"/>
        <v>0</v>
      </c>
      <c r="BP401" s="170">
        <f t="shared" si="205"/>
        <v>0</v>
      </c>
      <c r="BQ401" s="170">
        <f t="shared" si="205"/>
        <v>0</v>
      </c>
      <c r="BR401" s="170">
        <f t="shared" si="205"/>
        <v>0</v>
      </c>
      <c r="BS401" s="170">
        <f t="shared" si="205"/>
        <v>0</v>
      </c>
      <c r="BT401" s="170">
        <f t="shared" si="205"/>
        <v>0</v>
      </c>
      <c r="BU401" s="170">
        <f t="shared" si="205"/>
        <v>0</v>
      </c>
      <c r="BV401" s="170">
        <f t="shared" si="205"/>
        <v>0</v>
      </c>
      <c r="BW401" s="170">
        <f t="shared" si="205"/>
        <v>0</v>
      </c>
      <c r="BX401" s="170">
        <f t="shared" si="205"/>
        <v>0</v>
      </c>
      <c r="BY401" s="170">
        <f t="shared" si="205"/>
        <v>0</v>
      </c>
      <c r="BZ401" s="170">
        <f t="shared" si="205"/>
        <v>0</v>
      </c>
      <c r="CA401" s="170">
        <f t="shared" si="205"/>
        <v>0</v>
      </c>
      <c r="CB401" s="170">
        <f t="shared" si="205"/>
        <v>0</v>
      </c>
      <c r="CC401" s="170">
        <f t="shared" si="206"/>
        <v>0</v>
      </c>
      <c r="CD401" s="170">
        <f t="shared" si="206"/>
        <v>0</v>
      </c>
      <c r="CE401" s="170">
        <f t="shared" si="206"/>
        <v>0</v>
      </c>
      <c r="CF401" s="170">
        <f t="shared" si="206"/>
        <v>0</v>
      </c>
      <c r="CG401" s="170">
        <f t="shared" si="206"/>
        <v>0</v>
      </c>
      <c r="CH401" s="170">
        <f t="shared" si="206"/>
        <v>0</v>
      </c>
      <c r="CI401" s="170">
        <f t="shared" si="206"/>
        <v>0</v>
      </c>
      <c r="CJ401" s="170">
        <f t="shared" si="206"/>
        <v>0</v>
      </c>
      <c r="CK401" s="170">
        <f t="shared" si="206"/>
        <v>0</v>
      </c>
      <c r="CL401" s="170">
        <f t="shared" si="206"/>
        <v>0</v>
      </c>
      <c r="CM401" s="170">
        <f t="shared" si="206"/>
        <v>0</v>
      </c>
      <c r="CN401" s="170">
        <f t="shared" si="206"/>
        <v>0</v>
      </c>
      <c r="CO401" s="170">
        <f t="shared" si="206"/>
        <v>0</v>
      </c>
      <c r="CP401" s="170">
        <f t="shared" si="206"/>
        <v>0</v>
      </c>
      <c r="CQ401" s="170">
        <f t="shared" si="203"/>
        <v>0</v>
      </c>
      <c r="CR401" s="170">
        <f t="shared" si="202"/>
        <v>0</v>
      </c>
      <c r="CS401" s="170">
        <f t="shared" si="202"/>
        <v>0</v>
      </c>
      <c r="CT401" s="170">
        <f t="shared" si="202"/>
        <v>0</v>
      </c>
      <c r="CU401" s="170">
        <f t="shared" si="202"/>
        <v>0</v>
      </c>
      <c r="CV401" s="170">
        <f t="shared" si="202"/>
        <v>0</v>
      </c>
      <c r="CW401" s="170">
        <f t="shared" si="202"/>
        <v>0</v>
      </c>
      <c r="CX401" s="170">
        <f t="shared" si="202"/>
        <v>0</v>
      </c>
      <c r="CY401" s="170">
        <f t="shared" si="202"/>
        <v>0</v>
      </c>
      <c r="CZ401" s="170">
        <f t="shared" si="202"/>
        <v>0</v>
      </c>
      <c r="DA401" s="170">
        <f t="shared" si="202"/>
        <v>0</v>
      </c>
      <c r="DB401" s="170">
        <f t="shared" si="202"/>
        <v>0</v>
      </c>
      <c r="DC401" s="170">
        <f t="shared" si="201"/>
        <v>0</v>
      </c>
      <c r="DD401" s="170">
        <f t="shared" si="201"/>
        <v>0</v>
      </c>
      <c r="DE401" s="170">
        <f t="shared" si="201"/>
        <v>0</v>
      </c>
      <c r="DF401" s="170">
        <f t="shared" si="191"/>
        <v>0</v>
      </c>
      <c r="DG401" s="170">
        <f t="shared" si="191"/>
        <v>0</v>
      </c>
      <c r="DH401" s="170">
        <f t="shared" si="191"/>
        <v>0</v>
      </c>
      <c r="DI401" s="170">
        <f t="shared" si="191"/>
        <v>0</v>
      </c>
      <c r="DJ401" s="170">
        <f t="shared" si="191"/>
        <v>0</v>
      </c>
      <c r="DK401" s="170">
        <f t="shared" si="191"/>
        <v>0</v>
      </c>
      <c r="DL401" s="170" t="e">
        <f t="shared" si="191"/>
        <v>#DIV/0!</v>
      </c>
      <c r="DM401" s="170" t="e">
        <f t="shared" si="191"/>
        <v>#DIV/0!</v>
      </c>
      <c r="DN401" s="170" t="e">
        <f t="shared" si="191"/>
        <v>#DIV/0!</v>
      </c>
      <c r="DO401" s="170" t="e">
        <f t="shared" si="204"/>
        <v>#DIV/0!</v>
      </c>
      <c r="DP401" s="170" t="e">
        <f t="shared" si="204"/>
        <v>#DIV/0!</v>
      </c>
      <c r="DQ401" s="170" t="e">
        <f t="shared" si="204"/>
        <v>#DIV/0!</v>
      </c>
      <c r="DR401" s="170" t="e">
        <f t="shared" si="204"/>
        <v>#DIV/0!</v>
      </c>
      <c r="DS401" s="170" t="e">
        <f t="shared" si="204"/>
        <v>#DIV/0!</v>
      </c>
      <c r="DT401" s="170" t="e">
        <f t="shared" si="204"/>
        <v>#DIV/0!</v>
      </c>
      <c r="DU401" s="170"/>
    </row>
    <row r="402" spans="1:125" hidden="1" outlineLevel="1" x14ac:dyDescent="0.25"/>
    <row r="403" spans="1:125" collapsed="1" x14ac:dyDescent="0.25">
      <c r="A403" t="s">
        <v>190</v>
      </c>
      <c r="B403" s="170"/>
      <c r="C403" s="170">
        <f>SUMIF(B342:B401,"&gt;0",B342:B401)+SUMIF(BM342:BM401,"&gt;0",BM342:BM401)</f>
        <v>0</v>
      </c>
      <c r="D403" s="170">
        <f t="shared" ref="D403:BK403" si="213">SUMIF(C342:C401,"&gt;0",C342:C401)+SUMIF(BN342:BN401,"&gt;0",BN342:BN401)</f>
        <v>83.204999999999956</v>
      </c>
      <c r="E403" s="170">
        <f t="shared" si="213"/>
        <v>147.91999999999999</v>
      </c>
      <c r="F403" s="170">
        <f t="shared" si="213"/>
        <v>194.14500000000001</v>
      </c>
      <c r="G403" s="170">
        <f t="shared" si="213"/>
        <v>221.88</v>
      </c>
      <c r="H403" s="170">
        <f t="shared" si="213"/>
        <v>231.12500000000003</v>
      </c>
      <c r="I403" s="170">
        <f t="shared" si="213"/>
        <v>221.88000000000005</v>
      </c>
      <c r="J403" s="170">
        <f t="shared" si="213"/>
        <v>194.14500000000007</v>
      </c>
      <c r="K403" s="170">
        <f t="shared" si="213"/>
        <v>147.92000000000004</v>
      </c>
      <c r="L403" s="170">
        <f t="shared" si="213"/>
        <v>83.20500000000014</v>
      </c>
      <c r="M403" s="170">
        <f t="shared" si="213"/>
        <v>0</v>
      </c>
      <c r="N403" s="170">
        <f t="shared" si="213"/>
        <v>0</v>
      </c>
      <c r="O403" s="170">
        <f t="shared" si="213"/>
        <v>0</v>
      </c>
      <c r="P403" s="170">
        <f t="shared" si="213"/>
        <v>0</v>
      </c>
      <c r="Q403" s="170">
        <f t="shared" si="213"/>
        <v>0</v>
      </c>
      <c r="R403" s="170">
        <f t="shared" si="213"/>
        <v>0</v>
      </c>
      <c r="S403" s="170">
        <f t="shared" si="213"/>
        <v>0</v>
      </c>
      <c r="T403" s="170">
        <f t="shared" si="213"/>
        <v>0</v>
      </c>
      <c r="U403" s="170">
        <f t="shared" si="213"/>
        <v>0</v>
      </c>
      <c r="V403" s="170">
        <f t="shared" si="213"/>
        <v>0</v>
      </c>
      <c r="W403" s="170">
        <f t="shared" si="213"/>
        <v>0</v>
      </c>
      <c r="X403" s="170">
        <f t="shared" si="213"/>
        <v>0</v>
      </c>
      <c r="Y403" s="170">
        <f t="shared" si="213"/>
        <v>0</v>
      </c>
      <c r="Z403" s="170">
        <f t="shared" si="213"/>
        <v>0</v>
      </c>
      <c r="AA403" s="170">
        <f t="shared" si="213"/>
        <v>0</v>
      </c>
      <c r="AB403" s="170">
        <f t="shared" si="213"/>
        <v>0</v>
      </c>
      <c r="AC403" s="170">
        <f t="shared" si="213"/>
        <v>0</v>
      </c>
      <c r="AD403" s="170">
        <f t="shared" si="213"/>
        <v>0</v>
      </c>
      <c r="AE403" s="170">
        <f t="shared" si="213"/>
        <v>0</v>
      </c>
      <c r="AF403" s="170">
        <f t="shared" si="213"/>
        <v>0</v>
      </c>
      <c r="AG403" s="170">
        <f t="shared" si="213"/>
        <v>0</v>
      </c>
      <c r="AH403" s="170">
        <f t="shared" si="213"/>
        <v>0</v>
      </c>
      <c r="AI403" s="170">
        <f t="shared" si="213"/>
        <v>0</v>
      </c>
      <c r="AJ403" s="170">
        <f t="shared" si="213"/>
        <v>0</v>
      </c>
      <c r="AK403" s="170">
        <f t="shared" si="213"/>
        <v>0</v>
      </c>
      <c r="AL403" s="170">
        <f t="shared" si="213"/>
        <v>0</v>
      </c>
      <c r="AM403" s="170">
        <f t="shared" si="213"/>
        <v>0</v>
      </c>
      <c r="AN403" s="170">
        <f t="shared" si="213"/>
        <v>0</v>
      </c>
      <c r="AO403" s="170">
        <f t="shared" si="213"/>
        <v>0</v>
      </c>
      <c r="AP403" s="170">
        <f t="shared" si="213"/>
        <v>0</v>
      </c>
      <c r="AQ403" s="170">
        <f t="shared" si="213"/>
        <v>0</v>
      </c>
      <c r="AR403" s="170">
        <f t="shared" si="213"/>
        <v>0</v>
      </c>
      <c r="AS403" s="170">
        <f t="shared" si="213"/>
        <v>0</v>
      </c>
      <c r="AT403" s="170">
        <f t="shared" si="213"/>
        <v>0</v>
      </c>
      <c r="AU403" s="170">
        <f t="shared" si="213"/>
        <v>0</v>
      </c>
      <c r="AV403" s="170">
        <f t="shared" si="213"/>
        <v>0</v>
      </c>
      <c r="AW403" s="170">
        <f t="shared" si="213"/>
        <v>0</v>
      </c>
      <c r="AX403" s="170">
        <f t="shared" si="213"/>
        <v>0</v>
      </c>
      <c r="AY403" s="170">
        <f t="shared" si="213"/>
        <v>0</v>
      </c>
      <c r="AZ403" s="170">
        <f t="shared" si="213"/>
        <v>0</v>
      </c>
      <c r="BA403" s="170">
        <f t="shared" si="213"/>
        <v>0</v>
      </c>
      <c r="BB403" s="170">
        <f t="shared" si="213"/>
        <v>0</v>
      </c>
      <c r="BC403" s="170">
        <f t="shared" si="213"/>
        <v>0</v>
      </c>
      <c r="BD403" s="170">
        <f t="shared" si="213"/>
        <v>0</v>
      </c>
      <c r="BE403" s="170">
        <f t="shared" si="213"/>
        <v>0</v>
      </c>
      <c r="BF403" s="170">
        <f t="shared" si="213"/>
        <v>0</v>
      </c>
      <c r="BG403" s="170">
        <f t="shared" si="213"/>
        <v>0</v>
      </c>
      <c r="BH403" s="170">
        <f t="shared" si="213"/>
        <v>0</v>
      </c>
      <c r="BI403" s="170">
        <f t="shared" si="213"/>
        <v>0</v>
      </c>
      <c r="BJ403" s="170">
        <f t="shared" si="213"/>
        <v>0</v>
      </c>
      <c r="BK403" s="170">
        <f t="shared" si="213"/>
        <v>0</v>
      </c>
      <c r="BL403" s="170"/>
      <c r="BM403" s="170"/>
      <c r="BN403" s="170"/>
      <c r="BO403" s="170"/>
      <c r="BP403" s="170"/>
      <c r="BQ403" s="170"/>
      <c r="BR403" s="170"/>
      <c r="BS403" s="170"/>
      <c r="BT403" s="170"/>
      <c r="BU403" s="170"/>
      <c r="BV403" s="170"/>
      <c r="BW403" s="170"/>
      <c r="BX403" s="170"/>
      <c r="BY403" s="170"/>
      <c r="BZ403" s="170"/>
      <c r="CA403" s="170"/>
      <c r="CB403" s="170"/>
      <c r="CC403" s="170"/>
      <c r="CD403" s="170"/>
      <c r="CE403" s="170"/>
      <c r="CF403" s="170"/>
      <c r="CG403" s="170"/>
      <c r="CH403" s="170"/>
      <c r="CI403" s="170"/>
      <c r="CJ403" s="170"/>
      <c r="CK403" s="170"/>
      <c r="CL403" s="170"/>
      <c r="CM403" s="170"/>
      <c r="CN403" s="170"/>
      <c r="CO403" s="170"/>
    </row>
    <row r="404" spans="1:125" x14ac:dyDescent="0.25">
      <c r="A404" t="s">
        <v>191</v>
      </c>
      <c r="B404" s="170"/>
      <c r="C404" s="170">
        <f t="shared" ref="C404:BK404" si="214">SUMIF(B342:B401,"&lt;0",B342:B401)+SUMIF(BM342:BM401,"&lt;0",BM342:BM401)</f>
        <v>-3.8191672047105391E-14</v>
      </c>
      <c r="D404" s="170">
        <f t="shared" si="214"/>
        <v>0</v>
      </c>
      <c r="E404" s="170">
        <f t="shared" si="214"/>
        <v>0</v>
      </c>
      <c r="F404" s="170">
        <f t="shared" si="214"/>
        <v>0</v>
      </c>
      <c r="G404" s="170">
        <f t="shared" si="214"/>
        <v>0</v>
      </c>
      <c r="H404" s="170">
        <f t="shared" si="214"/>
        <v>0</v>
      </c>
      <c r="I404" s="170">
        <f t="shared" si="214"/>
        <v>0</v>
      </c>
      <c r="J404" s="170">
        <f t="shared" si="214"/>
        <v>0</v>
      </c>
      <c r="K404" s="170">
        <f t="shared" si="214"/>
        <v>0</v>
      </c>
      <c r="L404" s="170">
        <f t="shared" si="214"/>
        <v>0</v>
      </c>
      <c r="M404" s="170">
        <f t="shared" si="214"/>
        <v>0</v>
      </c>
      <c r="N404" s="170">
        <f t="shared" si="214"/>
        <v>0</v>
      </c>
      <c r="O404" s="170">
        <f t="shared" si="214"/>
        <v>0</v>
      </c>
      <c r="P404" s="170">
        <f t="shared" si="214"/>
        <v>0</v>
      </c>
      <c r="Q404" s="170">
        <f t="shared" si="214"/>
        <v>0</v>
      </c>
      <c r="R404" s="170">
        <f t="shared" si="214"/>
        <v>0</v>
      </c>
      <c r="S404" s="170">
        <f t="shared" si="214"/>
        <v>0</v>
      </c>
      <c r="T404" s="170">
        <f t="shared" si="214"/>
        <v>0</v>
      </c>
      <c r="U404" s="170">
        <f t="shared" si="214"/>
        <v>0</v>
      </c>
      <c r="V404" s="170">
        <f t="shared" si="214"/>
        <v>0</v>
      </c>
      <c r="W404" s="170">
        <f t="shared" si="214"/>
        <v>0</v>
      </c>
      <c r="X404" s="170">
        <f t="shared" si="214"/>
        <v>0</v>
      </c>
      <c r="Y404" s="170">
        <f t="shared" si="214"/>
        <v>0</v>
      </c>
      <c r="Z404" s="170">
        <f t="shared" si="214"/>
        <v>0</v>
      </c>
      <c r="AA404" s="170">
        <f t="shared" si="214"/>
        <v>0</v>
      </c>
      <c r="AB404" s="170">
        <f t="shared" si="214"/>
        <v>0</v>
      </c>
      <c r="AC404" s="170">
        <f t="shared" si="214"/>
        <v>0</v>
      </c>
      <c r="AD404" s="170">
        <f t="shared" si="214"/>
        <v>0</v>
      </c>
      <c r="AE404" s="170">
        <f t="shared" si="214"/>
        <v>0</v>
      </c>
      <c r="AF404" s="170">
        <f t="shared" si="214"/>
        <v>0</v>
      </c>
      <c r="AG404" s="170">
        <f t="shared" si="214"/>
        <v>0</v>
      </c>
      <c r="AH404" s="170">
        <f t="shared" si="214"/>
        <v>0</v>
      </c>
      <c r="AI404" s="170">
        <f t="shared" si="214"/>
        <v>0</v>
      </c>
      <c r="AJ404" s="170">
        <f t="shared" si="214"/>
        <v>0</v>
      </c>
      <c r="AK404" s="170">
        <f t="shared" si="214"/>
        <v>0</v>
      </c>
      <c r="AL404" s="170">
        <f t="shared" si="214"/>
        <v>0</v>
      </c>
      <c r="AM404" s="170">
        <f t="shared" si="214"/>
        <v>0</v>
      </c>
      <c r="AN404" s="170">
        <f t="shared" si="214"/>
        <v>0</v>
      </c>
      <c r="AO404" s="170">
        <f t="shared" si="214"/>
        <v>0</v>
      </c>
      <c r="AP404" s="170">
        <f t="shared" si="214"/>
        <v>0</v>
      </c>
      <c r="AQ404" s="170">
        <f t="shared" si="214"/>
        <v>0</v>
      </c>
      <c r="AR404" s="170">
        <f t="shared" si="214"/>
        <v>0</v>
      </c>
      <c r="AS404" s="170">
        <f t="shared" si="214"/>
        <v>0</v>
      </c>
      <c r="AT404" s="170">
        <f t="shared" si="214"/>
        <v>0</v>
      </c>
      <c r="AU404" s="170">
        <f t="shared" si="214"/>
        <v>0</v>
      </c>
      <c r="AV404" s="170">
        <f t="shared" si="214"/>
        <v>0</v>
      </c>
      <c r="AW404" s="170">
        <f t="shared" si="214"/>
        <v>0</v>
      </c>
      <c r="AX404" s="170">
        <f t="shared" si="214"/>
        <v>0</v>
      </c>
      <c r="AY404" s="170">
        <f t="shared" si="214"/>
        <v>0</v>
      </c>
      <c r="AZ404" s="170">
        <f t="shared" si="214"/>
        <v>0</v>
      </c>
      <c r="BA404" s="170">
        <f t="shared" si="214"/>
        <v>0</v>
      </c>
      <c r="BB404" s="170">
        <f t="shared" si="214"/>
        <v>0</v>
      </c>
      <c r="BC404" s="170">
        <f t="shared" si="214"/>
        <v>0</v>
      </c>
      <c r="BD404" s="170">
        <f t="shared" si="214"/>
        <v>0</v>
      </c>
      <c r="BE404" s="170">
        <f t="shared" si="214"/>
        <v>0</v>
      </c>
      <c r="BF404" s="170">
        <f t="shared" si="214"/>
        <v>0</v>
      </c>
      <c r="BG404" s="170">
        <f t="shared" si="214"/>
        <v>0</v>
      </c>
      <c r="BH404" s="170">
        <f t="shared" si="214"/>
        <v>0</v>
      </c>
      <c r="BI404" s="170">
        <f t="shared" si="214"/>
        <v>0</v>
      </c>
      <c r="BJ404" s="170">
        <f t="shared" si="214"/>
        <v>0</v>
      </c>
      <c r="BK404" s="170">
        <f t="shared" si="214"/>
        <v>0</v>
      </c>
      <c r="BL404" s="170"/>
      <c r="BM404" s="170"/>
      <c r="BN404" s="170"/>
      <c r="BO404" s="170"/>
      <c r="BP404" s="170"/>
      <c r="BQ404" s="170"/>
      <c r="BR404" s="170"/>
      <c r="BS404" s="170"/>
      <c r="BT404" s="170"/>
      <c r="BU404" s="170"/>
      <c r="BV404" s="170"/>
      <c r="BW404" s="170"/>
      <c r="BX404" s="170"/>
      <c r="BY404" s="170"/>
      <c r="BZ404" s="170"/>
      <c r="CA404" s="170"/>
      <c r="CB404" s="170"/>
      <c r="CC404" s="170"/>
      <c r="CD404" s="170"/>
      <c r="CE404" s="170"/>
      <c r="CF404" s="170"/>
      <c r="CG404" s="170"/>
      <c r="CH404" s="170"/>
      <c r="CI404" s="170"/>
      <c r="CJ404" s="170"/>
      <c r="CK404" s="170"/>
      <c r="CL404" s="170"/>
      <c r="CM404" s="170"/>
      <c r="CN404" s="170"/>
      <c r="CO404" s="170"/>
    </row>
    <row r="405" spans="1:125" ht="15.75" thickBot="1" x14ac:dyDescent="0.3">
      <c r="B405" s="170"/>
      <c r="C405" s="170"/>
      <c r="D405" s="170"/>
      <c r="E405" s="170"/>
      <c r="F405" s="170"/>
      <c r="G405" s="170"/>
      <c r="H405" s="170"/>
      <c r="I405" s="170"/>
      <c r="J405" s="170"/>
      <c r="K405" s="170"/>
      <c r="L405" s="170"/>
      <c r="M405" s="170"/>
      <c r="N405" s="170"/>
      <c r="O405" s="170"/>
      <c r="P405" s="170"/>
      <c r="Q405" s="170"/>
      <c r="R405" s="170"/>
      <c r="S405" s="170"/>
      <c r="T405" s="170"/>
      <c r="U405" s="170"/>
      <c r="V405" s="170"/>
      <c r="W405" s="170"/>
      <c r="X405" s="170"/>
      <c r="Y405" s="170"/>
      <c r="Z405" s="170"/>
      <c r="AA405" s="170"/>
      <c r="AB405" s="170"/>
      <c r="AC405" s="170"/>
      <c r="AD405" s="170"/>
      <c r="AE405" s="170"/>
      <c r="AF405" s="170"/>
      <c r="AG405" s="170"/>
      <c r="AH405" s="170"/>
      <c r="AI405" s="170"/>
      <c r="AJ405" s="170"/>
      <c r="AK405" s="170"/>
      <c r="AL405" s="170"/>
      <c r="AM405" s="170"/>
      <c r="AN405" s="170"/>
      <c r="AO405" s="170"/>
      <c r="AP405" s="170"/>
      <c r="AQ405" s="170"/>
      <c r="AR405" s="170"/>
      <c r="AS405" s="170"/>
      <c r="AT405" s="170"/>
      <c r="AU405" s="170"/>
      <c r="AV405" s="170"/>
      <c r="AW405" s="170"/>
      <c r="AX405" s="170"/>
      <c r="AY405" s="170"/>
      <c r="AZ405" s="170"/>
      <c r="BA405" s="170"/>
      <c r="BB405" s="170"/>
      <c r="BC405" s="170"/>
      <c r="BD405" s="170"/>
      <c r="BE405" s="170"/>
      <c r="BF405" s="170"/>
      <c r="BG405" s="170"/>
      <c r="BH405" s="170"/>
      <c r="BI405" s="170"/>
      <c r="BJ405" s="170"/>
      <c r="BK405" s="170"/>
      <c r="BL405" s="170"/>
      <c r="BM405" s="170"/>
      <c r="BN405" s="170"/>
      <c r="BO405" s="170"/>
      <c r="BP405" s="170"/>
      <c r="BQ405" s="170"/>
      <c r="BR405" s="170"/>
      <c r="BS405" s="170"/>
      <c r="BT405" s="170"/>
      <c r="BU405" s="170"/>
      <c r="BV405" s="170"/>
      <c r="BW405" s="170"/>
      <c r="BX405" s="170"/>
      <c r="BY405" s="170"/>
      <c r="BZ405" s="170"/>
      <c r="CA405" s="170"/>
      <c r="CB405" s="170"/>
      <c r="CC405" s="170"/>
      <c r="CD405" s="170"/>
      <c r="CE405" s="170"/>
      <c r="CF405" s="170"/>
      <c r="CG405" s="170"/>
      <c r="CH405" s="170"/>
      <c r="CI405" s="170"/>
      <c r="CJ405" s="170"/>
      <c r="CK405" s="170"/>
      <c r="CL405" s="170"/>
      <c r="CM405" s="170"/>
      <c r="CN405" s="170"/>
      <c r="CO405" s="170"/>
    </row>
    <row r="406" spans="1:125" ht="15.75" thickTop="1" x14ac:dyDescent="0.25">
      <c r="B406" s="297">
        <v>0</v>
      </c>
      <c r="L406" s="170"/>
      <c r="M406" s="170"/>
      <c r="N406" s="170"/>
      <c r="O406" s="170"/>
      <c r="P406" s="170"/>
      <c r="Q406" s="170"/>
      <c r="R406" s="170"/>
      <c r="S406" s="170"/>
      <c r="T406" s="170"/>
      <c r="U406" s="170"/>
      <c r="V406" s="170"/>
      <c r="W406" s="170"/>
      <c r="X406" s="170"/>
      <c r="Y406" s="170"/>
      <c r="Z406" s="170"/>
      <c r="AA406" s="170"/>
      <c r="AB406" s="170"/>
      <c r="AC406" s="170"/>
      <c r="AD406" s="170"/>
      <c r="AE406" s="170"/>
      <c r="AF406" s="170"/>
      <c r="AG406" s="170"/>
      <c r="AH406" s="170"/>
      <c r="AI406" s="170"/>
      <c r="AJ406" s="170"/>
      <c r="AK406" s="170"/>
      <c r="AL406" s="170"/>
      <c r="AM406" s="170"/>
      <c r="AN406" s="170"/>
      <c r="AO406" s="170"/>
      <c r="AP406" s="170"/>
      <c r="AQ406" s="170"/>
      <c r="AR406" s="170"/>
      <c r="AS406" s="170"/>
      <c r="AT406" s="170"/>
      <c r="AU406" s="170"/>
      <c r="AV406" s="170"/>
      <c r="AW406" s="170"/>
      <c r="AX406" s="170"/>
      <c r="AY406" s="170"/>
      <c r="AZ406" s="170"/>
      <c r="BA406" s="170"/>
      <c r="BB406" s="170"/>
      <c r="BC406" s="170"/>
      <c r="BD406" s="170"/>
      <c r="BE406" s="170"/>
      <c r="BF406" s="170"/>
      <c r="BG406" s="170"/>
      <c r="BH406" s="170"/>
      <c r="BI406" s="170"/>
      <c r="BJ406" s="170"/>
      <c r="BK406" s="170"/>
      <c r="BL406" s="170"/>
      <c r="BM406" s="170"/>
      <c r="BN406" s="170"/>
      <c r="BO406" s="170"/>
      <c r="BP406" s="170"/>
      <c r="BQ406" s="170"/>
      <c r="BR406" s="170"/>
      <c r="BS406" s="170"/>
      <c r="BT406" s="170"/>
      <c r="BU406" s="170"/>
      <c r="BV406" s="170"/>
      <c r="BW406" s="170"/>
      <c r="BX406" s="170"/>
      <c r="BY406" s="170"/>
      <c r="BZ406" s="170"/>
      <c r="CA406" s="170"/>
      <c r="CB406" s="170"/>
      <c r="CC406" s="170"/>
      <c r="CD406" s="170"/>
      <c r="CE406" s="170"/>
      <c r="CF406" s="170"/>
      <c r="CG406" s="170"/>
      <c r="CH406" s="170"/>
      <c r="CI406" s="170"/>
      <c r="CJ406" s="170"/>
      <c r="CK406" s="170"/>
      <c r="CL406" s="170"/>
      <c r="CM406" s="170"/>
      <c r="CN406" s="170"/>
      <c r="CO406" s="170"/>
    </row>
    <row r="407" spans="1:125" ht="15.75" thickBot="1" x14ac:dyDescent="0.3">
      <c r="B407" s="298">
        <f>$J$4+13.3</f>
        <v>56.3</v>
      </c>
      <c r="D407" s="170"/>
      <c r="E407" s="170"/>
      <c r="F407" s="170"/>
      <c r="G407" s="170"/>
      <c r="H407" s="170"/>
      <c r="I407" s="170"/>
      <c r="J407" s="170"/>
      <c r="K407" s="170"/>
      <c r="L407" s="170"/>
      <c r="M407" s="170"/>
      <c r="N407" s="170"/>
      <c r="O407" s="170"/>
      <c r="P407" s="170"/>
      <c r="Q407" s="170"/>
      <c r="R407" s="170"/>
      <c r="S407" s="170"/>
      <c r="T407" s="170"/>
      <c r="U407" s="170"/>
      <c r="V407" s="170"/>
      <c r="W407" s="170"/>
      <c r="X407" s="170"/>
      <c r="Y407" s="170"/>
      <c r="Z407" s="170"/>
      <c r="AA407" s="170"/>
      <c r="AB407" s="170"/>
      <c r="AC407" s="170"/>
      <c r="AD407" s="170"/>
      <c r="AE407" s="170"/>
      <c r="AF407" s="170"/>
      <c r="AG407" s="170"/>
      <c r="AH407" s="170"/>
      <c r="AI407" s="170"/>
      <c r="AJ407" s="170"/>
      <c r="AK407" s="170"/>
      <c r="AL407" s="170"/>
      <c r="AM407" s="170"/>
      <c r="AN407" s="170"/>
      <c r="AO407" s="170"/>
      <c r="AP407" s="170"/>
      <c r="AQ407" s="170"/>
      <c r="AR407" s="170"/>
      <c r="AS407" s="170"/>
      <c r="AT407" s="170"/>
      <c r="AU407" s="170"/>
      <c r="AV407" s="170"/>
      <c r="AW407" s="170"/>
      <c r="AX407" s="170"/>
      <c r="AY407" s="170"/>
      <c r="AZ407" s="170"/>
      <c r="BA407" s="170"/>
      <c r="BB407" s="170"/>
      <c r="BC407" s="170"/>
      <c r="BD407" s="170"/>
      <c r="BE407" s="170"/>
      <c r="BF407" s="170"/>
      <c r="BG407" s="170"/>
      <c r="BH407" s="170"/>
      <c r="BI407" s="170"/>
      <c r="BJ407" s="170"/>
      <c r="BK407" s="170"/>
      <c r="BL407" s="170"/>
      <c r="BM407" s="170"/>
      <c r="BN407" s="170"/>
      <c r="BO407" s="170"/>
      <c r="BP407" s="170"/>
      <c r="BQ407" s="170"/>
      <c r="BR407" s="170"/>
      <c r="BS407" s="170"/>
      <c r="BT407" s="170"/>
      <c r="BU407" s="170"/>
      <c r="BV407" s="170"/>
      <c r="BW407" s="170"/>
      <c r="BX407" s="170"/>
      <c r="BY407" s="170"/>
      <c r="BZ407" s="170"/>
      <c r="CA407" s="170"/>
      <c r="CB407" s="170"/>
      <c r="CC407" s="170"/>
      <c r="CD407" s="170"/>
      <c r="CE407" s="170"/>
      <c r="CF407" s="170"/>
      <c r="CG407" s="170"/>
      <c r="CH407" s="170"/>
      <c r="CI407" s="170"/>
      <c r="CJ407" s="170"/>
      <c r="CK407" s="170"/>
      <c r="CL407" s="170"/>
      <c r="CM407" s="170"/>
      <c r="CN407" s="170"/>
      <c r="CO407" s="170"/>
    </row>
    <row r="408" spans="1:125" x14ac:dyDescent="0.25">
      <c r="B408" s="299">
        <f>B406-4.3</f>
        <v>-4.3</v>
      </c>
      <c r="D408" s="170"/>
      <c r="E408" s="170"/>
      <c r="F408" s="170"/>
      <c r="G408" s="170"/>
      <c r="H408" s="170"/>
      <c r="I408" s="170"/>
      <c r="J408" s="170"/>
      <c r="K408" s="170"/>
      <c r="L408" s="170"/>
      <c r="M408" s="170"/>
      <c r="N408" s="170"/>
      <c r="O408" s="170"/>
      <c r="P408" s="170"/>
      <c r="Q408" s="170"/>
      <c r="R408" s="170"/>
      <c r="S408" s="170"/>
      <c r="T408" s="170"/>
      <c r="U408" s="170"/>
      <c r="V408" s="170"/>
      <c r="W408" s="170"/>
      <c r="X408" s="170"/>
      <c r="Y408" s="170"/>
      <c r="Z408" s="170"/>
      <c r="AA408" s="170"/>
      <c r="AB408" s="170"/>
      <c r="AC408" s="170"/>
      <c r="AD408" s="170"/>
      <c r="AE408" s="170"/>
      <c r="AF408" s="170"/>
      <c r="AG408" s="170"/>
      <c r="AH408" s="170"/>
      <c r="AI408" s="170"/>
      <c r="AJ408" s="170"/>
      <c r="AK408" s="170"/>
      <c r="AL408" s="170"/>
      <c r="AM408" s="170"/>
      <c r="AN408" s="170"/>
      <c r="AO408" s="170"/>
      <c r="AP408" s="170"/>
      <c r="AQ408" s="170"/>
      <c r="AR408" s="170"/>
      <c r="AS408" s="170"/>
      <c r="AT408" s="170"/>
      <c r="AU408" s="170"/>
      <c r="AV408" s="170"/>
      <c r="AW408" s="170"/>
      <c r="AX408" s="170"/>
      <c r="AY408" s="170"/>
      <c r="AZ408" s="170"/>
      <c r="BA408" s="170"/>
      <c r="BB408" s="170"/>
      <c r="BC408" s="170"/>
      <c r="BD408" s="170"/>
      <c r="BE408" s="170"/>
      <c r="BF408" s="170"/>
      <c r="BG408" s="170"/>
      <c r="BH408" s="170"/>
      <c r="BI408" s="170"/>
      <c r="BJ408" s="170"/>
      <c r="BK408" s="170"/>
      <c r="BL408" s="170"/>
      <c r="BM408" s="170"/>
      <c r="BN408" s="170"/>
      <c r="BO408" s="170"/>
      <c r="BP408" s="170"/>
      <c r="BQ408" s="170"/>
      <c r="BR408" s="170"/>
      <c r="BS408" s="170"/>
      <c r="BT408" s="170"/>
      <c r="BU408" s="170"/>
      <c r="BV408" s="170"/>
      <c r="BW408" s="170"/>
      <c r="BX408" s="170"/>
      <c r="BY408" s="170"/>
      <c r="BZ408" s="170"/>
      <c r="CA408" s="170"/>
      <c r="CB408" s="170"/>
      <c r="CC408" s="170"/>
      <c r="CD408" s="170"/>
      <c r="CE408" s="170"/>
      <c r="CF408" s="170"/>
      <c r="CG408" s="170"/>
      <c r="CH408" s="170"/>
      <c r="CI408" s="170"/>
      <c r="CJ408" s="170"/>
      <c r="CK408" s="170"/>
      <c r="CL408" s="170"/>
      <c r="CM408" s="170"/>
      <c r="CN408" s="170"/>
      <c r="CO408" s="170"/>
    </row>
    <row r="409" spans="1:125" x14ac:dyDescent="0.25">
      <c r="B409" s="300">
        <f>B420-4.3</f>
        <v>-1.2999999999999998</v>
      </c>
      <c r="C409" s="300">
        <f>C420-4.3</f>
        <v>-1.2999999999999998</v>
      </c>
      <c r="D409" s="170"/>
      <c r="E409" s="170"/>
      <c r="F409" s="170"/>
      <c r="G409" s="170"/>
      <c r="H409" s="170"/>
      <c r="I409" s="170"/>
      <c r="J409" s="170"/>
      <c r="K409" s="170"/>
      <c r="L409" s="170"/>
      <c r="M409" s="170"/>
      <c r="N409" s="170"/>
      <c r="O409" s="170"/>
      <c r="P409" s="170"/>
      <c r="Q409" s="170"/>
      <c r="R409" s="170"/>
      <c r="S409" s="170"/>
      <c r="T409" s="170"/>
      <c r="U409" s="170"/>
      <c r="V409" s="170"/>
      <c r="W409" s="170"/>
      <c r="X409" s="170"/>
      <c r="Y409" s="170"/>
      <c r="Z409" s="170"/>
      <c r="AA409" s="170"/>
      <c r="AB409" s="170"/>
      <c r="AC409" s="170"/>
      <c r="AD409" s="170"/>
      <c r="AE409" s="170"/>
      <c r="AF409" s="170"/>
      <c r="AG409" s="170"/>
      <c r="AH409" s="170"/>
      <c r="AI409" s="170"/>
      <c r="AJ409" s="170"/>
      <c r="AK409" s="170"/>
      <c r="AL409" s="170"/>
      <c r="AM409" s="170"/>
      <c r="AN409" s="170"/>
      <c r="AO409" s="170"/>
      <c r="AP409" s="170"/>
      <c r="AQ409" s="170"/>
      <c r="AR409" s="170"/>
      <c r="AS409" s="170"/>
      <c r="AT409" s="170"/>
      <c r="AU409" s="170"/>
      <c r="AV409" s="170"/>
      <c r="AW409" s="170"/>
      <c r="AX409" s="170"/>
      <c r="AY409" s="170"/>
      <c r="AZ409" s="170"/>
      <c r="BA409" s="170"/>
      <c r="BB409" s="170"/>
      <c r="BC409" s="170"/>
      <c r="BD409" s="170"/>
      <c r="BE409" s="170"/>
      <c r="BF409" s="170"/>
      <c r="BG409" s="170"/>
      <c r="BH409" s="170"/>
      <c r="BI409" s="170"/>
      <c r="BJ409" s="170"/>
      <c r="BK409" s="170"/>
      <c r="BL409" s="170"/>
      <c r="BM409" s="170"/>
      <c r="BN409" s="170"/>
      <c r="BO409" s="170"/>
      <c r="BP409" s="170"/>
      <c r="BQ409" s="170"/>
      <c r="BR409" s="170"/>
      <c r="BS409" s="170"/>
      <c r="BT409" s="170"/>
      <c r="BU409" s="170"/>
      <c r="BV409" s="170"/>
      <c r="BW409" s="170"/>
      <c r="BX409" s="170"/>
      <c r="BY409" s="170"/>
      <c r="BZ409" s="170"/>
      <c r="CA409" s="170"/>
      <c r="CB409" s="170"/>
      <c r="CC409" s="170"/>
      <c r="CD409" s="170"/>
      <c r="CE409" s="170"/>
      <c r="CF409" s="170"/>
      <c r="CG409" s="170"/>
      <c r="CH409" s="170"/>
      <c r="CI409" s="170"/>
      <c r="CJ409" s="170"/>
      <c r="CK409" s="170"/>
      <c r="CL409" s="170"/>
      <c r="CM409" s="170"/>
      <c r="CN409" s="170"/>
      <c r="CO409" s="170"/>
    </row>
    <row r="410" spans="1:125" ht="15.75" thickBot="1" x14ac:dyDescent="0.3">
      <c r="B410" s="301">
        <f>B407-4.3</f>
        <v>52</v>
      </c>
      <c r="C410" s="170"/>
      <c r="D410" s="170"/>
      <c r="E410" s="170"/>
      <c r="F410" s="170"/>
      <c r="G410" s="170"/>
      <c r="H410" s="170"/>
      <c r="I410" s="170"/>
      <c r="J410" s="170"/>
      <c r="K410" s="170"/>
      <c r="L410" s="170"/>
      <c r="M410" s="170"/>
      <c r="N410" s="170"/>
      <c r="O410" s="170"/>
      <c r="P410" s="170"/>
      <c r="Q410" s="170"/>
      <c r="R410" s="170"/>
      <c r="S410" s="170"/>
      <c r="T410" s="170"/>
      <c r="U410" s="170"/>
      <c r="V410" s="170"/>
      <c r="W410" s="170"/>
      <c r="X410" s="170"/>
      <c r="Y410" s="170"/>
      <c r="Z410" s="170"/>
      <c r="AA410" s="170"/>
      <c r="AB410" s="170"/>
      <c r="AC410" s="170"/>
      <c r="AD410" s="170"/>
      <c r="AE410" s="170"/>
      <c r="AF410" s="170"/>
      <c r="AG410" s="170"/>
      <c r="AH410" s="170"/>
      <c r="AI410" s="170"/>
      <c r="AJ410" s="170"/>
      <c r="AK410" s="170"/>
      <c r="AL410" s="170"/>
      <c r="AM410" s="170"/>
      <c r="AN410" s="170"/>
      <c r="AO410" s="170"/>
      <c r="AP410" s="170"/>
      <c r="AQ410" s="170"/>
      <c r="AR410" s="170"/>
      <c r="AS410" s="170"/>
      <c r="AT410" s="170"/>
      <c r="AU410" s="170"/>
      <c r="AV410" s="170"/>
      <c r="AW410" s="170"/>
      <c r="AX410" s="170"/>
      <c r="AY410" s="170"/>
      <c r="AZ410" s="170"/>
      <c r="BA410" s="170"/>
      <c r="BB410" s="170"/>
      <c r="BC410" s="170"/>
      <c r="BD410" s="170"/>
      <c r="BE410" s="170"/>
      <c r="BF410" s="170"/>
      <c r="BG410" s="170"/>
      <c r="BH410" s="170"/>
      <c r="BI410" s="170"/>
      <c r="BJ410" s="170"/>
      <c r="BK410" s="170"/>
      <c r="BL410" s="170"/>
      <c r="BM410" s="170"/>
      <c r="BN410" s="170"/>
      <c r="BO410" s="170"/>
      <c r="BP410" s="170"/>
      <c r="BQ410" s="170"/>
      <c r="BR410" s="170"/>
      <c r="BS410" s="170"/>
      <c r="BT410" s="170"/>
      <c r="BU410" s="170"/>
      <c r="BV410" s="170"/>
      <c r="BW410" s="170"/>
      <c r="BX410" s="170"/>
      <c r="BY410" s="170"/>
      <c r="BZ410" s="170"/>
      <c r="CA410" s="170"/>
      <c r="CB410" s="170"/>
      <c r="CC410" s="170"/>
      <c r="CD410" s="170"/>
      <c r="CE410" s="170"/>
      <c r="CF410" s="170"/>
      <c r="CG410" s="170"/>
      <c r="CH410" s="170"/>
      <c r="CI410" s="170"/>
      <c r="CJ410" s="170"/>
      <c r="CK410" s="170"/>
      <c r="CL410" s="170"/>
      <c r="CM410" s="170"/>
      <c r="CN410" s="170"/>
      <c r="CO410" s="170"/>
    </row>
    <row r="411" spans="1:125" x14ac:dyDescent="0.25">
      <c r="B411" s="299">
        <f>B421-9</f>
        <v>-5</v>
      </c>
      <c r="C411" s="299">
        <f>C421-9</f>
        <v>-5</v>
      </c>
      <c r="D411" s="170"/>
      <c r="E411" s="170"/>
      <c r="F411" s="170"/>
      <c r="G411" s="170"/>
      <c r="H411" s="170"/>
      <c r="I411" s="170"/>
      <c r="J411" s="170"/>
      <c r="K411" s="170"/>
      <c r="L411" s="170"/>
      <c r="M411" s="170"/>
      <c r="N411" s="170"/>
      <c r="O411" s="170"/>
      <c r="P411" s="170"/>
      <c r="Q411" s="170"/>
      <c r="R411" s="170"/>
      <c r="S411" s="170"/>
      <c r="T411" s="170"/>
      <c r="U411" s="170"/>
      <c r="V411" s="170"/>
      <c r="W411" s="170"/>
      <c r="X411" s="170"/>
      <c r="Y411" s="170"/>
      <c r="Z411" s="170"/>
      <c r="AA411" s="170"/>
      <c r="AB411" s="170"/>
      <c r="AC411" s="170"/>
      <c r="AD411" s="170"/>
      <c r="AE411" s="170"/>
      <c r="AF411" s="170"/>
      <c r="AG411" s="170"/>
      <c r="AH411" s="170"/>
      <c r="AI411" s="170"/>
      <c r="AJ411" s="170"/>
      <c r="AK411" s="170"/>
      <c r="AL411" s="170"/>
      <c r="AM411" s="170"/>
      <c r="AN411" s="170"/>
      <c r="AO411" s="170"/>
      <c r="AP411" s="170"/>
      <c r="AQ411" s="170"/>
      <c r="AR411" s="170"/>
      <c r="AS411" s="170"/>
      <c r="AT411" s="170"/>
      <c r="AU411" s="170"/>
      <c r="AV411" s="170"/>
      <c r="AW411" s="170"/>
      <c r="AX411" s="170"/>
      <c r="AY411" s="170"/>
      <c r="AZ411" s="170"/>
      <c r="BA411" s="170"/>
      <c r="BB411" s="170"/>
      <c r="BC411" s="170"/>
      <c r="BD411" s="170"/>
      <c r="BE411" s="170"/>
      <c r="BF411" s="170"/>
      <c r="BG411" s="170"/>
      <c r="BH411" s="170"/>
      <c r="BI411" s="170"/>
      <c r="BJ411" s="170"/>
      <c r="BK411" s="170"/>
      <c r="BL411" s="170"/>
      <c r="BM411" s="170"/>
      <c r="BN411" s="170"/>
      <c r="BO411" s="170"/>
      <c r="BP411" s="170"/>
      <c r="BQ411" s="170"/>
      <c r="BR411" s="170"/>
      <c r="BS411" s="170"/>
      <c r="BT411" s="170"/>
      <c r="BU411" s="170"/>
      <c r="BV411" s="170"/>
      <c r="BW411" s="170"/>
      <c r="BX411" s="170"/>
      <c r="BY411" s="170"/>
      <c r="BZ411" s="170"/>
      <c r="CA411" s="170"/>
      <c r="CB411" s="170"/>
      <c r="CC411" s="170"/>
      <c r="CD411" s="170"/>
      <c r="CE411" s="170"/>
      <c r="CF411" s="170"/>
      <c r="CG411" s="170"/>
      <c r="CH411" s="170"/>
      <c r="CI411" s="170"/>
      <c r="CJ411" s="170"/>
      <c r="CK411" s="170"/>
      <c r="CL411" s="170"/>
      <c r="CM411" s="170"/>
      <c r="CN411" s="170"/>
      <c r="CO411" s="170"/>
    </row>
    <row r="412" spans="1:125" ht="15.75" thickBot="1" x14ac:dyDescent="0.3">
      <c r="B412" s="302">
        <f>B421-4.3</f>
        <v>-0.29999999999999982</v>
      </c>
      <c r="C412" s="302">
        <f>C421-4.3</f>
        <v>-0.29999999999999982</v>
      </c>
      <c r="D412" s="170"/>
      <c r="E412" s="170"/>
      <c r="F412" s="170"/>
      <c r="G412" s="170"/>
      <c r="H412" s="170"/>
      <c r="I412" s="170"/>
      <c r="T412" s="170"/>
      <c r="U412" s="170"/>
      <c r="V412" s="170"/>
      <c r="W412" s="170"/>
      <c r="X412" s="170"/>
      <c r="Y412" s="170"/>
      <c r="Z412" s="170"/>
      <c r="AA412" s="170"/>
      <c r="AB412" s="170"/>
      <c r="AC412" s="170"/>
      <c r="AD412" s="170"/>
      <c r="AE412" s="170"/>
      <c r="AF412" s="170"/>
      <c r="AG412" s="170"/>
      <c r="AH412" s="170"/>
      <c r="AI412" s="170"/>
      <c r="AJ412" s="170"/>
      <c r="AK412" s="170"/>
      <c r="AL412" s="170"/>
      <c r="AM412" s="170"/>
      <c r="AN412" s="170"/>
      <c r="AO412" s="170"/>
      <c r="AP412" s="170"/>
      <c r="AQ412" s="170"/>
      <c r="AR412" s="170"/>
      <c r="AS412" s="170"/>
      <c r="AT412" s="170"/>
      <c r="AU412" s="170"/>
      <c r="AV412" s="170"/>
      <c r="AW412" s="170"/>
      <c r="AX412" s="170"/>
      <c r="AY412" s="170"/>
      <c r="AZ412" s="170"/>
      <c r="BA412" s="170"/>
      <c r="BB412" s="170"/>
      <c r="BC412" s="170"/>
      <c r="BD412" s="170"/>
      <c r="BE412" s="170"/>
      <c r="BF412" s="170"/>
      <c r="BG412" s="170"/>
      <c r="BH412" s="170"/>
      <c r="BI412" s="170"/>
      <c r="BJ412" s="170"/>
      <c r="BK412" s="170"/>
      <c r="BL412" s="170"/>
      <c r="BM412" s="170"/>
      <c r="BN412" s="170"/>
      <c r="BO412" s="170"/>
      <c r="BP412" s="170"/>
      <c r="BQ412" s="170"/>
      <c r="BR412" s="170"/>
      <c r="BS412" s="170"/>
      <c r="BT412" s="170"/>
      <c r="BU412" s="170"/>
      <c r="BV412" s="170"/>
      <c r="BW412" s="170"/>
      <c r="BX412" s="170"/>
      <c r="BY412" s="170"/>
      <c r="BZ412" s="170"/>
      <c r="CA412" s="170"/>
      <c r="CB412" s="170"/>
      <c r="CC412" s="170"/>
      <c r="CD412" s="170"/>
      <c r="CE412" s="170"/>
      <c r="CF412" s="170"/>
      <c r="CG412" s="170"/>
      <c r="CH412" s="170"/>
      <c r="CI412" s="170"/>
      <c r="CJ412" s="170"/>
      <c r="CK412" s="170"/>
      <c r="CL412" s="170"/>
      <c r="CM412" s="170"/>
      <c r="CN412" s="170"/>
      <c r="CO412" s="170"/>
    </row>
    <row r="413" spans="1:125" ht="15.75" thickTop="1" x14ac:dyDescent="0.25">
      <c r="B413" s="297">
        <v>-13.3</v>
      </c>
      <c r="C413" s="170"/>
      <c r="D413" s="170"/>
      <c r="E413" s="170"/>
      <c r="F413" s="170"/>
      <c r="G413" s="170"/>
      <c r="H413" s="170"/>
      <c r="I413" s="170"/>
      <c r="J413" s="170"/>
      <c r="K413" s="170"/>
      <c r="L413" s="170"/>
      <c r="M413" s="170"/>
      <c r="N413" s="170"/>
      <c r="O413" s="170"/>
      <c r="P413" s="170"/>
      <c r="Q413" s="170"/>
      <c r="R413" s="170"/>
      <c r="S413" s="170"/>
      <c r="T413" s="170"/>
      <c r="U413" s="170"/>
      <c r="V413" s="170"/>
      <c r="W413" s="170"/>
      <c r="X413" s="170"/>
      <c r="Y413" s="170"/>
      <c r="Z413" s="170"/>
      <c r="AA413" s="170"/>
      <c r="AB413" s="170"/>
      <c r="AC413" s="170"/>
      <c r="AD413" s="170"/>
      <c r="AE413" s="170"/>
      <c r="AF413" s="170"/>
      <c r="AG413" s="170"/>
      <c r="AH413" s="170"/>
      <c r="AI413" s="170"/>
      <c r="AJ413" s="170"/>
      <c r="AK413" s="170"/>
      <c r="AL413" s="170"/>
      <c r="AM413" s="170"/>
      <c r="AN413" s="170"/>
      <c r="AO413" s="170"/>
      <c r="AP413" s="170"/>
      <c r="AQ413" s="170"/>
      <c r="AR413" s="170"/>
      <c r="AS413" s="170"/>
      <c r="AT413" s="170"/>
      <c r="AU413" s="170"/>
      <c r="AV413" s="170"/>
      <c r="AW413" s="170"/>
      <c r="AX413" s="170"/>
      <c r="AY413" s="170"/>
      <c r="AZ413" s="170"/>
      <c r="BA413" s="170"/>
      <c r="BB413" s="170"/>
      <c r="BC413" s="170"/>
      <c r="BD413" s="170"/>
      <c r="BE413" s="170"/>
      <c r="BF413" s="170"/>
      <c r="BG413" s="170"/>
      <c r="BH413" s="170"/>
      <c r="BI413" s="170"/>
      <c r="BJ413" s="170"/>
      <c r="BK413" s="170"/>
      <c r="BL413" s="170"/>
      <c r="BM413" s="170"/>
      <c r="BN413" s="170"/>
      <c r="BO413" s="170"/>
      <c r="BP413" s="170"/>
      <c r="BQ413" s="170"/>
      <c r="BR413" s="170"/>
      <c r="BS413" s="170"/>
      <c r="BT413" s="170"/>
      <c r="BU413" s="170"/>
      <c r="BV413" s="170"/>
      <c r="BW413" s="170"/>
      <c r="BX413" s="170"/>
      <c r="BY413" s="170"/>
      <c r="BZ413" s="170"/>
      <c r="CA413" s="170"/>
      <c r="CB413" s="170"/>
      <c r="CC413" s="170"/>
      <c r="CD413" s="170"/>
      <c r="CE413" s="170"/>
      <c r="CF413" s="170"/>
      <c r="CG413" s="170"/>
      <c r="CH413" s="170"/>
      <c r="CI413" s="170"/>
      <c r="CJ413" s="170"/>
      <c r="CK413" s="170"/>
      <c r="CL413" s="170"/>
      <c r="CM413" s="170"/>
      <c r="CN413" s="170"/>
      <c r="CO413" s="170"/>
    </row>
    <row r="414" spans="1:125" ht="15.75" thickBot="1" x14ac:dyDescent="0.3">
      <c r="B414" s="298">
        <f t="shared" ref="B414" si="215">$J$4</f>
        <v>43</v>
      </c>
      <c r="C414" s="170"/>
      <c r="D414" s="170"/>
      <c r="E414" s="170"/>
      <c r="F414" s="170"/>
      <c r="G414" s="170"/>
      <c r="H414" s="170"/>
      <c r="I414" s="170"/>
      <c r="J414" s="170"/>
      <c r="K414" s="170"/>
      <c r="L414" s="170"/>
      <c r="M414" s="170"/>
      <c r="N414" s="170"/>
      <c r="O414" s="170"/>
      <c r="P414" s="170"/>
      <c r="Q414" s="170"/>
      <c r="R414" s="170"/>
      <c r="S414" s="170"/>
      <c r="T414" s="170"/>
      <c r="U414" s="170"/>
      <c r="V414" s="170"/>
      <c r="W414" s="170"/>
      <c r="X414" s="170"/>
      <c r="Y414" s="170"/>
      <c r="Z414" s="170"/>
      <c r="AA414" s="170"/>
      <c r="AB414" s="170"/>
      <c r="AC414" s="170"/>
      <c r="AD414" s="170"/>
      <c r="AE414" s="170"/>
      <c r="AF414" s="170"/>
      <c r="AG414" s="170"/>
      <c r="AH414" s="170"/>
      <c r="AI414" s="170"/>
      <c r="AJ414" s="170"/>
      <c r="AK414" s="170"/>
      <c r="AL414" s="170"/>
      <c r="AM414" s="170"/>
      <c r="AN414" s="170"/>
      <c r="AO414" s="170"/>
      <c r="AP414" s="170"/>
      <c r="AQ414" s="170"/>
      <c r="AR414" s="170"/>
      <c r="AS414" s="170"/>
      <c r="AT414" s="170"/>
      <c r="AU414" s="170"/>
      <c r="AV414" s="170"/>
      <c r="AW414" s="170"/>
      <c r="AX414" s="170"/>
      <c r="AY414" s="170"/>
      <c r="AZ414" s="170"/>
      <c r="BA414" s="170"/>
      <c r="BB414" s="170"/>
      <c r="BC414" s="170"/>
      <c r="BD414" s="170"/>
      <c r="BE414" s="170"/>
      <c r="BF414" s="170"/>
      <c r="BG414" s="170"/>
      <c r="BH414" s="170"/>
      <c r="BI414" s="170"/>
      <c r="BJ414" s="170"/>
      <c r="BK414" s="170"/>
      <c r="BL414" s="170"/>
      <c r="BM414" s="170"/>
      <c r="BN414" s="170"/>
      <c r="BO414" s="170"/>
      <c r="BP414" s="170"/>
      <c r="BQ414" s="170"/>
      <c r="BR414" s="170"/>
      <c r="BS414" s="170"/>
      <c r="BT414" s="170"/>
      <c r="BU414" s="170"/>
      <c r="BV414" s="170"/>
      <c r="BW414" s="170"/>
      <c r="BX414" s="170"/>
      <c r="BY414" s="170"/>
      <c r="BZ414" s="170"/>
      <c r="CA414" s="170"/>
      <c r="CB414" s="170"/>
      <c r="CC414" s="170"/>
      <c r="CD414" s="170"/>
      <c r="CE414" s="170"/>
      <c r="CF414" s="170"/>
      <c r="CG414" s="170"/>
      <c r="CH414" s="170"/>
      <c r="CI414" s="170"/>
      <c r="CJ414" s="170"/>
      <c r="CK414" s="170"/>
      <c r="CL414" s="170"/>
      <c r="CM414" s="170"/>
      <c r="CN414" s="170"/>
      <c r="CO414" s="170"/>
    </row>
    <row r="415" spans="1:125" x14ac:dyDescent="0.25">
      <c r="B415" s="299">
        <f>B413+4.3</f>
        <v>-9</v>
      </c>
      <c r="C415" s="170"/>
      <c r="D415" s="170"/>
      <c r="E415" s="170"/>
      <c r="F415" s="170"/>
      <c r="G415" s="170"/>
      <c r="H415" s="170"/>
      <c r="I415" s="170"/>
      <c r="J415" s="170"/>
      <c r="K415" s="170"/>
      <c r="L415" s="170"/>
      <c r="M415" s="170"/>
      <c r="N415" s="170"/>
      <c r="O415" s="170"/>
      <c r="P415" s="170"/>
      <c r="Q415" s="170"/>
      <c r="R415" s="170"/>
      <c r="S415" s="170"/>
      <c r="T415" s="170"/>
      <c r="U415" s="170"/>
      <c r="V415" s="170"/>
      <c r="W415" s="170"/>
      <c r="X415" s="170"/>
      <c r="Y415" s="170"/>
      <c r="Z415" s="170"/>
      <c r="AA415" s="170"/>
      <c r="AB415" s="170"/>
      <c r="AC415" s="170"/>
      <c r="AD415" s="170"/>
      <c r="AE415" s="170"/>
      <c r="AF415" s="170"/>
      <c r="AG415" s="170"/>
      <c r="AH415" s="170"/>
      <c r="AI415" s="170"/>
      <c r="AJ415" s="170"/>
      <c r="AK415" s="170"/>
      <c r="AL415" s="170"/>
      <c r="AM415" s="170"/>
      <c r="AN415" s="170"/>
      <c r="AO415" s="170"/>
      <c r="AP415" s="170"/>
      <c r="AQ415" s="170"/>
      <c r="AR415" s="170"/>
      <c r="AS415" s="170"/>
      <c r="AT415" s="170"/>
      <c r="AU415" s="170"/>
      <c r="AV415" s="170"/>
      <c r="AW415" s="170"/>
      <c r="AX415" s="170"/>
      <c r="AY415" s="170"/>
      <c r="AZ415" s="170"/>
      <c r="BA415" s="170"/>
      <c r="BB415" s="170"/>
      <c r="BC415" s="170"/>
      <c r="BD415" s="170"/>
      <c r="BE415" s="170"/>
      <c r="BF415" s="170"/>
      <c r="BG415" s="170"/>
      <c r="BH415" s="170"/>
      <c r="BI415" s="170"/>
      <c r="BJ415" s="170"/>
      <c r="BK415" s="170"/>
      <c r="BL415" s="170"/>
      <c r="BM415" s="170"/>
      <c r="BN415" s="170"/>
      <c r="BO415" s="170"/>
      <c r="BP415" s="170"/>
      <c r="BQ415" s="170"/>
      <c r="BR415" s="170"/>
      <c r="BS415" s="170"/>
      <c r="BT415" s="170"/>
      <c r="BU415" s="170"/>
      <c r="BV415" s="170"/>
      <c r="BW415" s="170"/>
      <c r="BX415" s="170"/>
      <c r="BY415" s="170"/>
      <c r="BZ415" s="170"/>
      <c r="CA415" s="170"/>
      <c r="CB415" s="170"/>
      <c r="CC415" s="170"/>
      <c r="CD415" s="170"/>
      <c r="CE415" s="170"/>
      <c r="CF415" s="170"/>
      <c r="CG415" s="170"/>
      <c r="CH415" s="170"/>
      <c r="CI415" s="170"/>
      <c r="CJ415" s="170"/>
      <c r="CK415" s="170"/>
      <c r="CL415" s="170"/>
      <c r="CM415" s="170"/>
      <c r="CN415" s="170"/>
      <c r="CO415" s="170"/>
    </row>
    <row r="416" spans="1:125" x14ac:dyDescent="0.25">
      <c r="B416" s="300">
        <f>B423+4.3</f>
        <v>7.3</v>
      </c>
      <c r="C416" s="300">
        <f>C423+4.3</f>
        <v>7.3</v>
      </c>
      <c r="D416" s="170"/>
      <c r="E416" s="170"/>
      <c r="F416" s="170"/>
      <c r="G416" s="170"/>
      <c r="H416" s="170"/>
      <c r="I416" s="170"/>
      <c r="J416" s="170"/>
      <c r="K416" s="170"/>
      <c r="L416" s="170"/>
      <c r="M416" s="170"/>
      <c r="N416" s="170"/>
      <c r="O416" s="170"/>
      <c r="P416" s="170"/>
      <c r="Q416" s="170"/>
      <c r="R416" s="170"/>
      <c r="S416" s="170"/>
      <c r="T416" s="170"/>
      <c r="U416" s="170"/>
      <c r="V416" s="170"/>
      <c r="W416" s="170"/>
      <c r="X416" s="170"/>
      <c r="Y416" s="170"/>
      <c r="Z416" s="170"/>
      <c r="AA416" s="170"/>
      <c r="AB416" s="170"/>
      <c r="AC416" s="170"/>
      <c r="AD416" s="170"/>
      <c r="AE416" s="170"/>
      <c r="AF416" s="170"/>
      <c r="AG416" s="170"/>
      <c r="AH416" s="170"/>
      <c r="AI416" s="170"/>
      <c r="AJ416" s="170"/>
      <c r="AK416" s="170"/>
      <c r="AL416" s="170"/>
      <c r="AM416" s="170"/>
      <c r="AN416" s="170"/>
      <c r="AO416" s="170"/>
      <c r="AP416" s="170"/>
      <c r="AQ416" s="170"/>
      <c r="AR416" s="170"/>
      <c r="AS416" s="170"/>
      <c r="AT416" s="170"/>
      <c r="AU416" s="170"/>
      <c r="AV416" s="170"/>
      <c r="AW416" s="170"/>
      <c r="AX416" s="170"/>
      <c r="AY416" s="170"/>
      <c r="AZ416" s="170"/>
      <c r="BA416" s="170"/>
      <c r="BB416" s="170"/>
      <c r="BC416" s="170"/>
      <c r="BD416" s="170"/>
      <c r="BE416" s="170"/>
      <c r="BF416" s="170"/>
      <c r="BG416" s="170"/>
      <c r="BH416" s="170"/>
      <c r="BI416" s="170"/>
      <c r="BJ416" s="170"/>
      <c r="BK416" s="170"/>
      <c r="BL416" s="170"/>
      <c r="BM416" s="170"/>
      <c r="BN416" s="170"/>
      <c r="BO416" s="170"/>
      <c r="BP416" s="170"/>
      <c r="BQ416" s="170"/>
      <c r="BR416" s="170"/>
      <c r="BS416" s="170"/>
      <c r="BT416" s="170"/>
      <c r="BU416" s="170"/>
      <c r="BV416" s="170"/>
      <c r="BW416" s="170"/>
      <c r="BX416" s="170"/>
      <c r="BY416" s="170"/>
      <c r="BZ416" s="170"/>
      <c r="CA416" s="170"/>
      <c r="CB416" s="170"/>
      <c r="CC416" s="170"/>
      <c r="CD416" s="170"/>
      <c r="CE416" s="170"/>
      <c r="CF416" s="170"/>
      <c r="CG416" s="170"/>
      <c r="CH416" s="170"/>
      <c r="CI416" s="170"/>
      <c r="CJ416" s="170"/>
      <c r="CK416" s="170"/>
      <c r="CL416" s="170"/>
      <c r="CM416" s="170"/>
      <c r="CN416" s="170"/>
      <c r="CO416" s="170"/>
    </row>
    <row r="417" spans="2:93" ht="15.75" thickBot="1" x14ac:dyDescent="0.3">
      <c r="B417" s="301">
        <f>B414+4.3</f>
        <v>47.3</v>
      </c>
      <c r="C417" s="170"/>
      <c r="D417" s="170"/>
      <c r="E417" s="170"/>
      <c r="F417" s="170"/>
      <c r="G417" s="170"/>
      <c r="H417" s="170"/>
      <c r="I417" s="170"/>
      <c r="J417" s="170"/>
      <c r="K417" s="170"/>
      <c r="L417" s="170"/>
      <c r="M417" s="170"/>
      <c r="N417" s="170"/>
      <c r="O417" s="170"/>
      <c r="P417" s="170"/>
      <c r="Q417" s="170"/>
      <c r="R417" s="170"/>
      <c r="S417" s="170"/>
      <c r="T417" s="170"/>
      <c r="U417" s="170"/>
      <c r="V417" s="170"/>
      <c r="W417" s="170"/>
      <c r="X417" s="170"/>
      <c r="Y417" s="170"/>
      <c r="Z417" s="170"/>
      <c r="AA417" s="170"/>
      <c r="AB417" s="170"/>
      <c r="AC417" s="170"/>
      <c r="AD417" s="170"/>
      <c r="AE417" s="170"/>
      <c r="AF417" s="170"/>
      <c r="AG417" s="170"/>
      <c r="AH417" s="170"/>
      <c r="AI417" s="170"/>
      <c r="AJ417" s="170"/>
      <c r="AK417" s="170"/>
      <c r="AL417" s="170"/>
      <c r="AM417" s="170"/>
      <c r="AN417" s="170"/>
      <c r="AO417" s="170"/>
      <c r="AP417" s="170"/>
      <c r="AQ417" s="170"/>
      <c r="AR417" s="170"/>
      <c r="AS417" s="170"/>
      <c r="AT417" s="170"/>
      <c r="AU417" s="170"/>
      <c r="AV417" s="170"/>
      <c r="AW417" s="170"/>
      <c r="AX417" s="170"/>
      <c r="AY417" s="170"/>
      <c r="AZ417" s="170"/>
      <c r="BA417" s="170"/>
      <c r="BB417" s="170"/>
      <c r="BC417" s="170"/>
      <c r="BD417" s="170"/>
      <c r="BE417" s="170"/>
      <c r="BF417" s="170"/>
      <c r="BG417" s="170"/>
      <c r="BH417" s="170"/>
      <c r="BI417" s="170"/>
      <c r="BJ417" s="170"/>
      <c r="BK417" s="170"/>
      <c r="BL417" s="170"/>
      <c r="BM417" s="170"/>
      <c r="BN417" s="170"/>
      <c r="BO417" s="170"/>
      <c r="BP417" s="170"/>
      <c r="BQ417" s="170"/>
      <c r="BR417" s="170"/>
      <c r="BS417" s="170"/>
      <c r="BT417" s="170"/>
      <c r="BU417" s="170"/>
      <c r="BV417" s="170"/>
      <c r="BW417" s="170"/>
      <c r="BX417" s="170"/>
      <c r="BY417" s="170"/>
      <c r="BZ417" s="170"/>
      <c r="CA417" s="170"/>
      <c r="CB417" s="170"/>
      <c r="CC417" s="170"/>
      <c r="CD417" s="170"/>
      <c r="CE417" s="170"/>
      <c r="CF417" s="170"/>
      <c r="CG417" s="170"/>
      <c r="CH417" s="170"/>
      <c r="CI417" s="170"/>
      <c r="CJ417" s="170"/>
      <c r="CK417" s="170"/>
      <c r="CL417" s="170"/>
      <c r="CM417" s="170"/>
      <c r="CN417" s="170"/>
      <c r="CO417" s="170"/>
    </row>
    <row r="418" spans="2:93" x14ac:dyDescent="0.25">
      <c r="B418" s="303">
        <f>B424+4.3</f>
        <v>8.3000000000000007</v>
      </c>
      <c r="C418" s="303">
        <f>C424+4.3</f>
        <v>8.3000000000000007</v>
      </c>
      <c r="D418" s="170"/>
      <c r="E418" s="170"/>
      <c r="F418" s="170"/>
      <c r="G418" s="170"/>
      <c r="H418" s="170"/>
      <c r="I418" s="170"/>
      <c r="J418" s="170"/>
      <c r="K418" s="170"/>
      <c r="L418" s="170"/>
      <c r="M418" s="170"/>
      <c r="N418" s="170"/>
      <c r="O418" s="170"/>
      <c r="P418" s="170"/>
      <c r="Q418" s="170"/>
      <c r="R418" s="170"/>
      <c r="S418" s="170"/>
      <c r="T418" s="170"/>
      <c r="U418" s="170"/>
      <c r="V418" s="170"/>
      <c r="W418" s="170"/>
      <c r="X418" s="170"/>
      <c r="Y418" s="170"/>
      <c r="Z418" s="170"/>
      <c r="AA418" s="170"/>
      <c r="AB418" s="170"/>
      <c r="AC418" s="170"/>
      <c r="AD418" s="170"/>
      <c r="AE418" s="170"/>
      <c r="AF418" s="170"/>
      <c r="AG418" s="170"/>
      <c r="AH418" s="170"/>
      <c r="AI418" s="170"/>
      <c r="AJ418" s="170"/>
      <c r="AK418" s="170"/>
      <c r="AL418" s="170"/>
      <c r="AM418" s="170"/>
      <c r="AN418" s="170"/>
      <c r="AO418" s="170"/>
      <c r="AP418" s="170"/>
      <c r="AQ418" s="170"/>
      <c r="AR418" s="170"/>
      <c r="AS418" s="170"/>
      <c r="AT418" s="170"/>
      <c r="AU418" s="170"/>
      <c r="AV418" s="170"/>
      <c r="AW418" s="170"/>
      <c r="AX418" s="170"/>
      <c r="AY418" s="170"/>
      <c r="AZ418" s="170"/>
      <c r="BA418" s="170"/>
      <c r="BB418" s="170"/>
      <c r="BC418" s="170"/>
      <c r="BD418" s="170"/>
      <c r="BE418" s="170"/>
      <c r="BF418" s="170"/>
      <c r="BG418" s="170"/>
      <c r="BH418" s="170"/>
      <c r="BI418" s="170"/>
      <c r="BJ418" s="170"/>
      <c r="BK418" s="170"/>
      <c r="BL418" s="170"/>
      <c r="BM418" s="170"/>
      <c r="BN418" s="170"/>
      <c r="BO418" s="170"/>
      <c r="BP418" s="170"/>
      <c r="BQ418" s="170"/>
      <c r="BR418" s="170"/>
      <c r="BS418" s="170"/>
      <c r="BT418" s="170"/>
      <c r="BU418" s="170"/>
      <c r="BV418" s="170"/>
      <c r="BW418" s="170"/>
      <c r="BX418" s="170"/>
      <c r="BY418" s="170"/>
      <c r="BZ418" s="170"/>
      <c r="CA418" s="170"/>
      <c r="CB418" s="170"/>
      <c r="CC418" s="170"/>
      <c r="CD418" s="170"/>
      <c r="CE418" s="170"/>
      <c r="CF418" s="170"/>
      <c r="CG418" s="170"/>
      <c r="CH418" s="170"/>
      <c r="CI418" s="170"/>
      <c r="CJ418" s="170"/>
      <c r="CK418" s="170"/>
      <c r="CL418" s="170"/>
      <c r="CM418" s="170"/>
      <c r="CN418" s="170"/>
      <c r="CO418" s="170"/>
    </row>
    <row r="419" spans="2:93" ht="15.75" thickBot="1" x14ac:dyDescent="0.3">
      <c r="B419" s="302">
        <f>B424+9</f>
        <v>13</v>
      </c>
      <c r="C419" s="302">
        <f>C424+9</f>
        <v>13</v>
      </c>
      <c r="D419" s="170"/>
      <c r="E419" s="170"/>
      <c r="F419" s="170"/>
      <c r="G419" s="170"/>
      <c r="H419" s="170"/>
      <c r="I419" s="170"/>
      <c r="J419" s="170"/>
      <c r="K419" s="170"/>
      <c r="L419" s="170"/>
      <c r="M419" s="170"/>
      <c r="N419" s="170"/>
      <c r="O419" s="170"/>
      <c r="P419" s="170"/>
      <c r="Q419" s="170"/>
      <c r="R419" s="170"/>
      <c r="S419" s="170"/>
      <c r="T419" s="170"/>
      <c r="U419" s="170"/>
      <c r="V419" s="170"/>
      <c r="W419" s="170"/>
      <c r="X419" s="170"/>
      <c r="Y419" s="170"/>
      <c r="Z419" s="170"/>
      <c r="AA419" s="170"/>
      <c r="AB419" s="170"/>
      <c r="AC419" s="170"/>
      <c r="AD419" s="170"/>
      <c r="AE419" s="170"/>
      <c r="AF419" s="170"/>
      <c r="AG419" s="170"/>
      <c r="AH419" s="170"/>
      <c r="AI419" s="170"/>
      <c r="AJ419" s="170"/>
      <c r="AK419" s="170"/>
      <c r="AL419" s="170"/>
      <c r="AM419" s="170"/>
      <c r="AN419" s="170"/>
      <c r="AO419" s="170"/>
      <c r="AP419" s="170"/>
      <c r="AQ419" s="170"/>
      <c r="AR419" s="170"/>
      <c r="AS419" s="170"/>
      <c r="AT419" s="170"/>
      <c r="AU419" s="170"/>
      <c r="AV419" s="170"/>
      <c r="AW419" s="170"/>
      <c r="AX419" s="170"/>
      <c r="AY419" s="170"/>
      <c r="AZ419" s="170"/>
      <c r="BA419" s="170"/>
      <c r="BB419" s="170"/>
      <c r="BC419" s="170"/>
      <c r="BD419" s="170"/>
      <c r="BE419" s="170"/>
      <c r="BF419" s="170"/>
      <c r="BG419" s="170"/>
      <c r="BH419" s="170"/>
      <c r="BI419" s="170"/>
      <c r="BJ419" s="170"/>
      <c r="BK419" s="170"/>
      <c r="BL419" s="170"/>
      <c r="BM419" s="170"/>
      <c r="BN419" s="170"/>
      <c r="BO419" s="170"/>
      <c r="BP419" s="170"/>
      <c r="BQ419" s="170"/>
      <c r="BR419" s="170"/>
      <c r="BS419" s="170"/>
      <c r="BT419" s="170"/>
      <c r="BU419" s="170"/>
      <c r="BV419" s="170"/>
      <c r="BW419" s="170"/>
      <c r="BX419" s="170"/>
      <c r="BY419" s="170"/>
      <c r="BZ419" s="170"/>
      <c r="CA419" s="170"/>
      <c r="CB419" s="170"/>
      <c r="CC419" s="170"/>
      <c r="CD419" s="170"/>
      <c r="CE419" s="170"/>
      <c r="CF419" s="170"/>
      <c r="CG419" s="170"/>
      <c r="CH419" s="170"/>
      <c r="CI419" s="170"/>
      <c r="CJ419" s="170"/>
      <c r="CK419" s="170"/>
      <c r="CL419" s="170"/>
      <c r="CM419" s="170"/>
      <c r="CN419" s="170"/>
      <c r="CO419" s="170"/>
    </row>
    <row r="420" spans="2:93" ht="15.75" thickTop="1" x14ac:dyDescent="0.25">
      <c r="B420" s="304">
        <v>3</v>
      </c>
      <c r="C420" s="304">
        <v>3</v>
      </c>
      <c r="D420" s="170"/>
      <c r="E420" s="170"/>
      <c r="F420" s="170"/>
      <c r="G420" s="170"/>
      <c r="H420" s="170"/>
      <c r="I420" s="170"/>
      <c r="J420" s="170"/>
      <c r="K420" s="170"/>
      <c r="L420" s="170"/>
      <c r="M420" s="170"/>
      <c r="N420" s="170"/>
      <c r="O420" s="170"/>
      <c r="P420" s="170"/>
      <c r="Q420" s="170"/>
      <c r="R420" s="170"/>
      <c r="S420" s="170"/>
      <c r="T420" s="170"/>
      <c r="U420" s="170"/>
      <c r="V420" s="170"/>
      <c r="W420" s="170"/>
      <c r="X420" s="170"/>
      <c r="Y420" s="170"/>
      <c r="Z420" s="170"/>
      <c r="AA420" s="170"/>
      <c r="AB420" s="170"/>
      <c r="AC420" s="170"/>
      <c r="AD420" s="170"/>
      <c r="AE420" s="170"/>
      <c r="AF420" s="170"/>
      <c r="AG420" s="170"/>
      <c r="AH420" s="170"/>
      <c r="AI420" s="170"/>
      <c r="AJ420" s="170"/>
      <c r="AK420" s="170"/>
      <c r="AL420" s="170"/>
      <c r="AM420" s="170"/>
      <c r="AN420" s="170"/>
      <c r="AO420" s="170"/>
      <c r="AP420" s="170"/>
      <c r="AQ420" s="170"/>
      <c r="AR420" s="170"/>
      <c r="AS420" s="170"/>
      <c r="AT420" s="170"/>
      <c r="AU420" s="170"/>
      <c r="AV420" s="170"/>
      <c r="AW420" s="170"/>
      <c r="AX420" s="170"/>
      <c r="AY420" s="170"/>
      <c r="AZ420" s="170"/>
      <c r="BA420" s="170"/>
      <c r="BB420" s="170"/>
      <c r="BC420" s="170"/>
      <c r="BD420" s="170"/>
      <c r="BE420" s="170"/>
      <c r="BF420" s="170"/>
      <c r="BG420" s="170"/>
      <c r="BH420" s="170"/>
      <c r="BI420" s="170"/>
      <c r="BJ420" s="170"/>
      <c r="BK420" s="170"/>
      <c r="BL420" s="170"/>
      <c r="BM420" s="170"/>
      <c r="BN420" s="170"/>
      <c r="BO420" s="170"/>
      <c r="BP420" s="170"/>
      <c r="BQ420" s="170"/>
      <c r="BR420" s="170"/>
      <c r="BS420" s="170"/>
      <c r="BT420" s="170"/>
      <c r="BU420" s="170"/>
      <c r="BV420" s="170"/>
      <c r="BW420" s="170"/>
      <c r="BX420" s="170"/>
      <c r="BY420" s="170"/>
      <c r="BZ420" s="170"/>
      <c r="CA420" s="170"/>
      <c r="CB420" s="170"/>
      <c r="CC420" s="170"/>
      <c r="CD420" s="170"/>
      <c r="CE420" s="170"/>
      <c r="CF420" s="170"/>
      <c r="CG420" s="170"/>
      <c r="CH420" s="170"/>
      <c r="CI420" s="170"/>
      <c r="CJ420" s="170"/>
      <c r="CK420" s="170"/>
      <c r="CL420" s="170"/>
      <c r="CM420" s="170"/>
      <c r="CN420" s="170"/>
      <c r="CO420" s="170"/>
    </row>
    <row r="421" spans="2:93" x14ac:dyDescent="0.25">
      <c r="B421" s="305">
        <v>4</v>
      </c>
      <c r="C421" s="305">
        <v>4</v>
      </c>
      <c r="E421" s="170"/>
      <c r="F421" s="170"/>
      <c r="G421" s="170"/>
      <c r="H421" s="170"/>
      <c r="I421" s="170"/>
      <c r="J421" s="170"/>
      <c r="K421" s="170"/>
      <c r="L421" s="170"/>
      <c r="M421" s="170"/>
      <c r="N421" s="170"/>
      <c r="O421" s="170"/>
      <c r="P421" s="170"/>
      <c r="Q421" s="170"/>
      <c r="R421" s="170"/>
      <c r="S421" s="170"/>
      <c r="T421" s="170"/>
      <c r="U421" s="294"/>
      <c r="V421" s="170"/>
      <c r="W421" s="170"/>
      <c r="X421" s="170"/>
      <c r="Y421" s="170"/>
      <c r="Z421" s="170"/>
      <c r="AA421" s="170"/>
      <c r="AB421" s="170"/>
      <c r="AC421" s="170"/>
      <c r="AD421" s="170"/>
      <c r="AE421" s="170"/>
      <c r="AF421" s="170"/>
      <c r="AG421" s="170"/>
      <c r="AH421" s="170"/>
      <c r="AI421" s="170"/>
      <c r="AJ421" s="170"/>
      <c r="AK421" s="170"/>
      <c r="AL421" s="170"/>
      <c r="AM421" s="170"/>
      <c r="AN421" s="170"/>
      <c r="AO421" s="170"/>
      <c r="AP421" s="170"/>
      <c r="AQ421" s="170"/>
      <c r="AR421" s="170"/>
      <c r="AS421" s="170"/>
      <c r="AT421" s="170"/>
      <c r="AU421" s="170"/>
      <c r="AV421" s="170"/>
      <c r="AW421" s="170"/>
      <c r="AX421" s="170"/>
      <c r="AY421" s="170"/>
      <c r="AZ421" s="170"/>
      <c r="BA421" s="170"/>
      <c r="BB421" s="170"/>
      <c r="BC421" s="170"/>
      <c r="BD421" s="170"/>
      <c r="BE421" s="170"/>
      <c r="BF421" s="170"/>
      <c r="BG421" s="170"/>
      <c r="BH421" s="170"/>
      <c r="BI421" s="170"/>
      <c r="BJ421" s="170"/>
      <c r="BK421" s="170"/>
      <c r="BL421" s="170"/>
      <c r="BM421" s="170"/>
      <c r="BN421" s="170"/>
      <c r="BO421" s="170"/>
      <c r="BP421" s="170"/>
      <c r="BQ421" s="170"/>
      <c r="BR421" s="170"/>
      <c r="BS421" s="170"/>
      <c r="BT421" s="170"/>
      <c r="BU421" s="170"/>
      <c r="BV421" s="170"/>
      <c r="BW421" s="170"/>
      <c r="BX421" s="170"/>
      <c r="BY421" s="170"/>
      <c r="BZ421" s="170"/>
      <c r="CA421" s="170"/>
      <c r="CB421" s="170"/>
      <c r="CC421" s="170"/>
      <c r="CD421" s="170"/>
      <c r="CE421" s="170"/>
      <c r="CF421" s="170"/>
      <c r="CG421" s="170"/>
      <c r="CH421" s="170"/>
      <c r="CI421" s="170"/>
      <c r="CJ421" s="170"/>
      <c r="CK421" s="170"/>
      <c r="CL421" s="170"/>
      <c r="CM421" s="170"/>
      <c r="CN421" s="170"/>
      <c r="CO421" s="170"/>
    </row>
    <row r="422" spans="2:93" ht="15.75" thickBot="1" x14ac:dyDescent="0.3">
      <c r="B422" s="305">
        <v>5</v>
      </c>
      <c r="C422" s="305">
        <v>5</v>
      </c>
      <c r="D422" s="170"/>
      <c r="E422" s="170"/>
      <c r="F422" s="170"/>
      <c r="G422" s="170"/>
      <c r="H422" s="170"/>
      <c r="I422" s="170"/>
      <c r="J422" s="170"/>
      <c r="K422" s="170"/>
      <c r="L422" s="170"/>
      <c r="M422" s="170"/>
      <c r="N422" s="170"/>
      <c r="O422" s="170"/>
      <c r="P422" s="170"/>
      <c r="Q422" s="170"/>
      <c r="R422" s="170"/>
      <c r="S422" s="170"/>
      <c r="T422" s="170"/>
      <c r="U422" s="170"/>
      <c r="V422" s="170"/>
      <c r="W422" s="170"/>
      <c r="X422" s="170"/>
      <c r="Y422" s="170"/>
      <c r="Z422" s="170"/>
      <c r="AA422" s="170"/>
      <c r="AB422" s="170"/>
      <c r="AC422" s="170"/>
      <c r="AD422" s="170"/>
      <c r="AE422" s="170"/>
      <c r="AF422" s="170"/>
      <c r="AG422" s="170"/>
      <c r="AH422" s="170"/>
      <c r="AI422" s="170"/>
      <c r="AJ422" s="170"/>
      <c r="AK422" s="170"/>
      <c r="AL422" s="170"/>
      <c r="AM422" s="170"/>
      <c r="AN422" s="170"/>
      <c r="AO422" s="170"/>
      <c r="AP422" s="170"/>
      <c r="AQ422" s="170"/>
      <c r="AR422" s="170"/>
      <c r="AS422" s="170"/>
      <c r="AT422" s="170"/>
      <c r="AU422" s="170"/>
      <c r="AV422" s="170"/>
      <c r="AW422" s="170"/>
      <c r="AX422" s="170"/>
      <c r="AY422" s="170"/>
      <c r="AZ422" s="170"/>
      <c r="BA422" s="170"/>
      <c r="BB422" s="170"/>
      <c r="BC422" s="170"/>
      <c r="BD422" s="170"/>
      <c r="BE422" s="170"/>
      <c r="BF422" s="170"/>
      <c r="BG422" s="170"/>
      <c r="BH422" s="170"/>
      <c r="BI422" s="170"/>
      <c r="BJ422" s="170"/>
      <c r="BK422" s="170"/>
      <c r="BL422" s="170"/>
      <c r="BM422" s="170"/>
      <c r="BN422" s="170"/>
      <c r="BO422" s="170"/>
      <c r="BP422" s="170"/>
      <c r="BQ422" s="170"/>
      <c r="BR422" s="170"/>
      <c r="BS422" s="170"/>
      <c r="BT422" s="170"/>
      <c r="BU422" s="170"/>
      <c r="BV422" s="170"/>
      <c r="BW422" s="170"/>
      <c r="BX422" s="170"/>
      <c r="BY422" s="170"/>
      <c r="BZ422" s="170"/>
      <c r="CA422" s="170"/>
      <c r="CB422" s="170"/>
      <c r="CC422" s="170"/>
      <c r="CD422" s="170"/>
      <c r="CE422" s="170"/>
      <c r="CF422" s="170"/>
      <c r="CG422" s="170"/>
      <c r="CH422" s="170"/>
      <c r="CI422" s="170"/>
      <c r="CJ422" s="170"/>
      <c r="CK422" s="170"/>
      <c r="CL422" s="170"/>
      <c r="CM422" s="170"/>
      <c r="CN422" s="170"/>
      <c r="CO422" s="170"/>
    </row>
    <row r="423" spans="2:93" x14ac:dyDescent="0.25">
      <c r="B423" s="306">
        <v>3</v>
      </c>
      <c r="C423" s="306">
        <v>3</v>
      </c>
      <c r="E423" s="170"/>
      <c r="F423" s="170"/>
      <c r="G423" s="170"/>
      <c r="H423" s="170"/>
      <c r="I423" s="170"/>
      <c r="J423" s="170"/>
      <c r="K423" s="170"/>
      <c r="L423" s="170"/>
      <c r="M423" s="170"/>
      <c r="N423" s="170"/>
      <c r="O423" s="170"/>
      <c r="P423" s="170"/>
      <c r="Q423" s="170"/>
      <c r="R423" s="170"/>
      <c r="S423" s="170"/>
      <c r="T423" s="170"/>
      <c r="U423" s="170"/>
      <c r="V423" s="170"/>
      <c r="W423" s="170"/>
      <c r="X423" s="170"/>
      <c r="Y423" s="170"/>
      <c r="Z423" s="170"/>
      <c r="AA423" s="170"/>
      <c r="AB423" s="170"/>
      <c r="AC423" s="170"/>
      <c r="AD423" s="170"/>
      <c r="AE423" s="170"/>
      <c r="AF423" s="170"/>
      <c r="AG423" s="170"/>
      <c r="AH423" s="170"/>
      <c r="AI423" s="170"/>
      <c r="AJ423" s="170"/>
      <c r="AK423" s="170"/>
      <c r="AL423" s="170"/>
      <c r="AM423" s="170"/>
      <c r="AN423" s="170"/>
      <c r="AO423" s="170"/>
      <c r="AP423" s="170"/>
      <c r="AQ423" s="170"/>
      <c r="AR423" s="170"/>
      <c r="AS423" s="170"/>
      <c r="AT423" s="170"/>
      <c r="AU423" s="170"/>
      <c r="AV423" s="170"/>
      <c r="AW423" s="170"/>
      <c r="AX423" s="170"/>
      <c r="AY423" s="170"/>
      <c r="AZ423" s="170"/>
      <c r="BA423" s="170"/>
      <c r="BB423" s="170"/>
      <c r="BC423" s="170"/>
      <c r="BD423" s="170"/>
      <c r="BE423" s="170"/>
      <c r="BF423" s="170"/>
      <c r="BG423" s="170"/>
      <c r="BH423" s="170"/>
      <c r="BI423" s="170"/>
      <c r="BJ423" s="170"/>
      <c r="BK423" s="170"/>
      <c r="BL423" s="170"/>
      <c r="BM423" s="170"/>
      <c r="BN423" s="170"/>
      <c r="BO423" s="170"/>
      <c r="BP423" s="170"/>
      <c r="BQ423" s="170"/>
      <c r="BR423" s="170"/>
      <c r="BS423" s="170"/>
      <c r="BT423" s="170"/>
      <c r="BU423" s="170"/>
      <c r="BV423" s="170"/>
      <c r="BW423" s="170"/>
      <c r="BX423" s="170"/>
      <c r="BY423" s="170"/>
      <c r="BZ423" s="170"/>
      <c r="CA423" s="170"/>
      <c r="CB423" s="170"/>
      <c r="CC423" s="170"/>
      <c r="CD423" s="170"/>
      <c r="CE423" s="170"/>
      <c r="CF423" s="170"/>
      <c r="CG423" s="170"/>
      <c r="CH423" s="170"/>
      <c r="CI423" s="170"/>
      <c r="CJ423" s="170"/>
      <c r="CK423" s="170"/>
      <c r="CL423" s="170"/>
      <c r="CM423" s="170"/>
      <c r="CN423" s="170"/>
      <c r="CO423" s="170"/>
    </row>
    <row r="424" spans="2:93" x14ac:dyDescent="0.25">
      <c r="B424" s="305">
        <v>4</v>
      </c>
      <c r="C424" s="305">
        <v>4</v>
      </c>
      <c r="D424" s="170"/>
      <c r="E424" s="170"/>
      <c r="F424" s="170"/>
      <c r="G424" s="170"/>
      <c r="H424" s="170"/>
      <c r="I424" s="170"/>
      <c r="J424" s="170"/>
      <c r="K424" s="170"/>
      <c r="L424" s="170"/>
      <c r="M424" s="170"/>
      <c r="N424" s="170"/>
      <c r="O424" s="170"/>
      <c r="P424" s="170"/>
      <c r="Q424" s="170"/>
      <c r="R424" s="170"/>
      <c r="S424" s="170"/>
      <c r="T424" s="170"/>
      <c r="U424" s="170"/>
      <c r="V424" s="170"/>
      <c r="W424" s="170"/>
      <c r="X424" s="170"/>
      <c r="Y424" s="170"/>
      <c r="Z424" s="170"/>
      <c r="AA424" s="170"/>
      <c r="AB424" s="170"/>
      <c r="AC424" s="170"/>
      <c r="AD424" s="170"/>
      <c r="AE424" s="170"/>
      <c r="AF424" s="170"/>
      <c r="AG424" s="170"/>
      <c r="AH424" s="170"/>
      <c r="AI424" s="170"/>
      <c r="AJ424" s="170"/>
      <c r="AK424" s="170"/>
      <c r="AL424" s="170"/>
      <c r="AM424" s="170"/>
      <c r="AN424" s="170"/>
      <c r="AO424" s="170"/>
      <c r="AP424" s="170"/>
      <c r="AQ424" s="170"/>
      <c r="AR424" s="170"/>
      <c r="AS424" s="170"/>
      <c r="AT424" s="170"/>
      <c r="AU424" s="170"/>
      <c r="AV424" s="170"/>
      <c r="AW424" s="170"/>
      <c r="AX424" s="170"/>
      <c r="AY424" s="170"/>
      <c r="AZ424" s="170"/>
      <c r="BA424" s="170"/>
      <c r="BB424" s="170"/>
      <c r="BC424" s="170"/>
      <c r="BD424" s="170"/>
      <c r="BE424" s="170"/>
      <c r="BF424" s="170"/>
      <c r="BG424" s="170"/>
      <c r="BH424" s="170"/>
      <c r="BI424" s="170"/>
      <c r="BJ424" s="170"/>
      <c r="BK424" s="170"/>
      <c r="BL424" s="170"/>
      <c r="BM424" s="170"/>
      <c r="BN424" s="170"/>
      <c r="BO424" s="170"/>
      <c r="BP424" s="170"/>
      <c r="BQ424" s="170"/>
      <c r="BR424" s="170"/>
      <c r="BS424" s="170"/>
      <c r="BT424" s="170"/>
      <c r="BU424" s="170"/>
      <c r="BV424" s="170"/>
      <c r="BW424" s="170"/>
      <c r="BX424" s="170"/>
      <c r="BY424" s="170"/>
      <c r="BZ424" s="170"/>
      <c r="CA424" s="170"/>
      <c r="CB424" s="170"/>
      <c r="CC424" s="170"/>
      <c r="CD424" s="170"/>
      <c r="CE424" s="170"/>
      <c r="CF424" s="170"/>
      <c r="CG424" s="170"/>
      <c r="CH424" s="170"/>
      <c r="CI424" s="170"/>
      <c r="CJ424" s="170"/>
      <c r="CK424" s="170"/>
      <c r="CL424" s="170"/>
      <c r="CM424" s="170"/>
      <c r="CN424" s="170"/>
      <c r="CO424" s="170"/>
    </row>
    <row r="425" spans="2:93" ht="15.75" thickBot="1" x14ac:dyDescent="0.3">
      <c r="B425" s="307">
        <v>5</v>
      </c>
      <c r="C425" s="307">
        <v>5</v>
      </c>
      <c r="D425" s="170"/>
      <c r="E425" s="170"/>
      <c r="F425" s="170"/>
      <c r="G425" s="170"/>
      <c r="H425" s="170"/>
      <c r="I425" s="170"/>
      <c r="J425" s="170"/>
      <c r="K425" s="170"/>
      <c r="L425" s="170"/>
      <c r="M425" s="170"/>
      <c r="N425" s="170"/>
      <c r="O425" s="170"/>
      <c r="P425" s="170"/>
      <c r="Q425" s="170"/>
      <c r="R425" s="170"/>
      <c r="S425" s="170"/>
      <c r="T425" s="170"/>
      <c r="U425" s="170"/>
      <c r="V425" s="170"/>
      <c r="W425" s="170"/>
      <c r="X425" s="170"/>
      <c r="Y425" s="170"/>
      <c r="Z425" s="170"/>
      <c r="AA425" s="170"/>
      <c r="AB425" s="170"/>
      <c r="AC425" s="170"/>
      <c r="AD425" s="170"/>
      <c r="AE425" s="170"/>
      <c r="AF425" s="170"/>
      <c r="AG425" s="170"/>
      <c r="AH425" s="170"/>
      <c r="AI425" s="170"/>
      <c r="AJ425" s="170"/>
      <c r="AK425" s="170"/>
      <c r="AL425" s="170"/>
      <c r="AM425" s="170"/>
      <c r="AN425" s="170"/>
      <c r="AO425" s="170"/>
      <c r="AP425" s="170"/>
      <c r="AQ425" s="170"/>
      <c r="AR425" s="170"/>
      <c r="AS425" s="170"/>
      <c r="AT425" s="170"/>
      <c r="AU425" s="170"/>
      <c r="AV425" s="170"/>
      <c r="AW425" s="170"/>
      <c r="AX425" s="170"/>
      <c r="AY425" s="170"/>
      <c r="AZ425" s="170"/>
      <c r="BA425" s="170"/>
      <c r="BB425" s="170"/>
      <c r="BC425" s="170"/>
      <c r="BD425" s="170"/>
      <c r="BE425" s="170"/>
      <c r="BF425" s="170"/>
      <c r="BG425" s="170"/>
      <c r="BH425" s="170"/>
      <c r="BI425" s="170"/>
      <c r="BJ425" s="170"/>
      <c r="BK425" s="170"/>
      <c r="BL425" s="170"/>
      <c r="BM425" s="170"/>
      <c r="BN425" s="170"/>
      <c r="BO425" s="170"/>
      <c r="BP425" s="170"/>
      <c r="BQ425" s="170"/>
      <c r="BR425" s="170"/>
      <c r="BS425" s="170"/>
      <c r="BT425" s="170"/>
      <c r="BU425" s="170"/>
      <c r="BV425" s="170"/>
      <c r="BW425" s="170"/>
      <c r="BX425" s="170"/>
      <c r="BY425" s="170"/>
      <c r="BZ425" s="170"/>
      <c r="CA425" s="170"/>
      <c r="CB425" s="170"/>
      <c r="CC425" s="170"/>
      <c r="CD425" s="170"/>
      <c r="CE425" s="170"/>
      <c r="CF425" s="170"/>
      <c r="CG425" s="170"/>
      <c r="CH425" s="170"/>
      <c r="CI425" s="170"/>
      <c r="CJ425" s="170"/>
      <c r="CK425" s="170"/>
      <c r="CL425" s="170"/>
      <c r="CM425" s="170"/>
      <c r="CN425" s="170"/>
      <c r="CO425" s="170"/>
    </row>
    <row r="426" spans="2:93" x14ac:dyDescent="0.25">
      <c r="B426" s="170">
        <f>INDEX(C$279:C$339,MATCH(B420,$C$277:$BK$277,1),1)+(INDEX(C$279:C$339,MATCH(B420,$C$277:$BK$277,1)+1,1)-INDEX(C$279:C$339,MATCH(B420,$C$277:$BK$277,1),1))/(INDEX($C$277:$BK$277,1,MATCH(B420,$C$277:$BK$277)+1)-INDEX($C$277:$BK$277,1,MATCH(B420,$C$277:$BK$277,1)))*(B420-INDEX($C$277:$BK$277,1,MATCH(B420,$C$277:$BK$277,1)))</f>
        <v>-6.1965936258148274E-16</v>
      </c>
      <c r="C426" s="170">
        <f>INDEX(D$279:D$339,MATCH(C420,$C$277:$BK$277,1),1)+(INDEX(D$279:D$339,MATCH(C420,$C$277:$BK$277,1)+1,1)-INDEX(D$279:D$339,MATCH(C420,$C$277:$BK$277,1),1))/(INDEX($C$277:$BK$277,1,MATCH(C420,$C$277:$BK$277)+1)-INDEX($C$277:$BK$277,1,MATCH(C420,$C$277:$BK$277,1)))*(C420-INDEX($C$277:$BK$277,1,MATCH(C420,$C$277:$BK$277,1)))</f>
        <v>2.7</v>
      </c>
      <c r="D426" s="170"/>
      <c r="E426" s="170"/>
      <c r="F426" s="170"/>
      <c r="G426" s="170"/>
      <c r="H426" s="170"/>
      <c r="I426" s="170"/>
      <c r="J426" s="170"/>
      <c r="K426" s="170"/>
      <c r="L426" s="170"/>
      <c r="M426" s="170"/>
      <c r="N426" s="170"/>
      <c r="O426" s="170"/>
      <c r="P426" s="170"/>
      <c r="Q426" s="170"/>
      <c r="R426" s="170"/>
      <c r="S426" s="170"/>
      <c r="T426" s="170"/>
      <c r="U426" s="170"/>
      <c r="V426" s="170"/>
      <c r="W426" s="170"/>
      <c r="X426" s="170"/>
      <c r="Y426" s="170"/>
      <c r="Z426" s="170"/>
      <c r="AA426" s="170"/>
      <c r="AB426" s="170"/>
      <c r="AC426" s="170"/>
      <c r="AD426" s="170"/>
      <c r="AE426" s="170"/>
      <c r="AF426" s="170"/>
      <c r="AG426" s="170"/>
      <c r="AH426" s="170"/>
      <c r="AI426" s="170"/>
      <c r="AJ426" s="170"/>
      <c r="AK426" s="170"/>
      <c r="AL426" s="170"/>
      <c r="AM426" s="170"/>
      <c r="AN426" s="170"/>
      <c r="AO426" s="170"/>
      <c r="AP426" s="170"/>
      <c r="AQ426" s="170"/>
      <c r="AR426" s="170"/>
      <c r="AS426" s="170"/>
      <c r="AT426" s="170"/>
      <c r="AU426" s="170"/>
      <c r="AV426" s="170"/>
      <c r="AW426" s="170"/>
      <c r="AX426" s="170"/>
      <c r="AY426" s="170"/>
      <c r="AZ426" s="170"/>
      <c r="BA426" s="170"/>
      <c r="BB426" s="170"/>
      <c r="BC426" s="170"/>
      <c r="BD426" s="170"/>
      <c r="BE426" s="170"/>
      <c r="BF426" s="170"/>
      <c r="BG426" s="170"/>
      <c r="BH426" s="170"/>
      <c r="BI426" s="170"/>
      <c r="BJ426" s="170"/>
      <c r="BK426" s="170"/>
      <c r="BL426" s="170"/>
      <c r="BM426" s="170"/>
      <c r="BN426" s="170"/>
      <c r="BO426" s="170"/>
      <c r="BP426" s="170"/>
      <c r="BQ426" s="170"/>
      <c r="BR426" s="170"/>
      <c r="BS426" s="170"/>
      <c r="BT426" s="170"/>
      <c r="BU426" s="170"/>
      <c r="BV426" s="170"/>
      <c r="BW426" s="170"/>
      <c r="BX426" s="170"/>
      <c r="BY426" s="170"/>
      <c r="BZ426" s="170"/>
      <c r="CA426" s="170"/>
      <c r="CB426" s="170"/>
      <c r="CC426" s="170"/>
      <c r="CD426" s="170"/>
      <c r="CE426" s="170"/>
      <c r="CF426" s="170"/>
      <c r="CG426" s="170"/>
      <c r="CH426" s="170"/>
      <c r="CI426" s="170"/>
      <c r="CJ426" s="170"/>
      <c r="CK426" s="170"/>
      <c r="CL426" s="170"/>
      <c r="CM426" s="170"/>
      <c r="CN426" s="170"/>
      <c r="CO426" s="170"/>
    </row>
    <row r="427" spans="2:93" x14ac:dyDescent="0.25">
      <c r="B427" s="170">
        <f t="shared" ref="B427:C431" si="216">INDEX(C$279:C$339,MATCH(B421,$C$277:$BK$277,1),1)+(INDEX(C$279:C$339,MATCH(B421,$C$277:$BK$277,1)+1,1)-INDEX(C$279:C$339,MATCH(B421,$C$277:$BK$277,1),1))/(INDEX($C$277:$BK$277,1,MATCH(B421,$C$277:$BK$277)+1)-INDEX($C$277:$BK$277,1,MATCH(B421,$C$277:$BK$277,1)))*(B421-INDEX($C$277:$BK$277,1,MATCH(B421,$C$277:$BK$277,1)))</f>
        <v>-8.2621248344197695E-16</v>
      </c>
      <c r="C427" s="170">
        <f t="shared" si="216"/>
        <v>3.6</v>
      </c>
      <c r="D427" s="170"/>
      <c r="E427" s="170"/>
      <c r="F427" s="170"/>
      <c r="G427" s="170"/>
      <c r="H427" s="170"/>
      <c r="I427" s="170"/>
      <c r="J427" s="170"/>
      <c r="K427" s="170"/>
      <c r="L427" s="170"/>
      <c r="M427" s="170"/>
      <c r="N427" s="170"/>
      <c r="O427" s="170"/>
      <c r="P427" s="170"/>
      <c r="Q427" s="170"/>
      <c r="R427" s="170"/>
      <c r="S427" s="170"/>
      <c r="T427" s="170"/>
      <c r="U427" s="170"/>
      <c r="V427" s="170"/>
      <c r="W427" s="170"/>
      <c r="X427" s="170"/>
      <c r="Y427" s="170"/>
      <c r="Z427" s="170"/>
      <c r="AA427" s="170"/>
      <c r="AB427" s="170"/>
      <c r="AC427" s="170"/>
      <c r="AD427" s="170"/>
      <c r="AE427" s="170"/>
      <c r="AF427" s="170"/>
      <c r="AG427" s="170"/>
      <c r="AH427" s="170"/>
      <c r="AI427" s="170"/>
      <c r="AJ427" s="170"/>
      <c r="AK427" s="170"/>
      <c r="AL427" s="170"/>
      <c r="AM427" s="170"/>
      <c r="AN427" s="170"/>
      <c r="AO427" s="170"/>
      <c r="AP427" s="170"/>
      <c r="AQ427" s="170"/>
      <c r="AR427" s="170"/>
      <c r="AS427" s="170"/>
      <c r="AT427" s="170"/>
      <c r="AU427" s="170"/>
      <c r="AV427" s="170"/>
      <c r="AW427" s="170"/>
      <c r="AX427" s="170"/>
      <c r="AY427" s="170"/>
      <c r="AZ427" s="170"/>
      <c r="BA427" s="170"/>
      <c r="BB427" s="170"/>
      <c r="BC427" s="170"/>
      <c r="BD427" s="170"/>
      <c r="BE427" s="170"/>
      <c r="BF427" s="170"/>
      <c r="BG427" s="170"/>
      <c r="BH427" s="170"/>
      <c r="BI427" s="170"/>
      <c r="BJ427" s="170"/>
      <c r="BK427" s="170"/>
      <c r="BL427" s="170"/>
      <c r="BM427" s="170"/>
      <c r="BN427" s="170"/>
      <c r="BO427" s="170"/>
      <c r="BP427" s="170"/>
      <c r="BQ427" s="170"/>
      <c r="BR427" s="170"/>
      <c r="BS427" s="170"/>
      <c r="BT427" s="170"/>
      <c r="BU427" s="170"/>
      <c r="BV427" s="170"/>
      <c r="BW427" s="170"/>
      <c r="BX427" s="170"/>
      <c r="BY427" s="170"/>
      <c r="BZ427" s="170"/>
      <c r="CA427" s="170"/>
      <c r="CB427" s="170"/>
      <c r="CC427" s="170"/>
      <c r="CD427" s="170"/>
      <c r="CE427" s="170"/>
      <c r="CF427" s="170"/>
      <c r="CG427" s="170"/>
      <c r="CH427" s="170"/>
      <c r="CI427" s="170"/>
      <c r="CJ427" s="170"/>
      <c r="CK427" s="170"/>
      <c r="CL427" s="170"/>
      <c r="CM427" s="170"/>
      <c r="CN427" s="170"/>
      <c r="CO427" s="170"/>
    </row>
    <row r="428" spans="2:93" x14ac:dyDescent="0.25">
      <c r="B428" s="170">
        <f t="shared" si="216"/>
        <v>-8.8817841970012523E-16</v>
      </c>
      <c r="C428" s="170">
        <f t="shared" si="216"/>
        <v>3.8</v>
      </c>
      <c r="D428" s="170"/>
      <c r="E428" s="170"/>
      <c r="F428" s="170"/>
      <c r="G428" s="170"/>
      <c r="H428" s="170"/>
      <c r="I428" s="170"/>
      <c r="J428" s="170"/>
      <c r="K428" s="170"/>
      <c r="L428" s="170"/>
      <c r="M428" s="170"/>
      <c r="N428" s="170"/>
      <c r="O428" s="170"/>
      <c r="P428" s="170"/>
      <c r="Q428" s="170"/>
      <c r="R428" s="170"/>
      <c r="S428" s="170"/>
      <c r="T428" s="170"/>
      <c r="U428" s="170"/>
      <c r="V428" s="170"/>
      <c r="W428" s="170"/>
      <c r="X428" s="170"/>
      <c r="Y428" s="170"/>
      <c r="Z428" s="170"/>
      <c r="AA428" s="170"/>
      <c r="AB428" s="170"/>
      <c r="AC428" s="170"/>
      <c r="AD428" s="170"/>
      <c r="AE428" s="170"/>
      <c r="AF428" s="170"/>
      <c r="AG428" s="170"/>
      <c r="AH428" s="170"/>
      <c r="AI428" s="170"/>
      <c r="AJ428" s="170"/>
      <c r="AK428" s="170"/>
      <c r="AL428" s="170"/>
      <c r="AM428" s="170"/>
      <c r="AN428" s="170"/>
      <c r="AO428" s="170"/>
      <c r="AP428" s="170"/>
      <c r="AQ428" s="170"/>
      <c r="AR428" s="170"/>
      <c r="AS428" s="170"/>
      <c r="AT428" s="170"/>
      <c r="AU428" s="170"/>
      <c r="AV428" s="170"/>
      <c r="AW428" s="170"/>
      <c r="AX428" s="170"/>
      <c r="AY428" s="170"/>
      <c r="AZ428" s="170"/>
      <c r="BA428" s="170"/>
      <c r="BB428" s="170"/>
      <c r="BC428" s="170"/>
      <c r="BD428" s="170"/>
      <c r="BE428" s="170"/>
      <c r="BF428" s="170"/>
      <c r="BG428" s="170"/>
      <c r="BH428" s="170"/>
      <c r="BI428" s="170"/>
      <c r="BJ428" s="170"/>
      <c r="BK428" s="170"/>
      <c r="BL428" s="170"/>
      <c r="BM428" s="170"/>
      <c r="BN428" s="170"/>
      <c r="BO428" s="170"/>
      <c r="BP428" s="170"/>
      <c r="BQ428" s="170"/>
      <c r="BR428" s="170"/>
      <c r="BS428" s="170"/>
      <c r="BT428" s="170"/>
      <c r="BU428" s="170"/>
      <c r="BV428" s="170"/>
      <c r="BW428" s="170"/>
      <c r="BX428" s="170"/>
      <c r="BY428" s="170"/>
      <c r="BZ428" s="170"/>
      <c r="CA428" s="170"/>
      <c r="CB428" s="170"/>
      <c r="CC428" s="170"/>
      <c r="CD428" s="170"/>
      <c r="CE428" s="170"/>
      <c r="CF428" s="170"/>
      <c r="CG428" s="170"/>
      <c r="CH428" s="170"/>
      <c r="CI428" s="170"/>
      <c r="CJ428" s="170"/>
      <c r="CK428" s="170"/>
      <c r="CL428" s="170"/>
      <c r="CM428" s="170"/>
      <c r="CN428" s="170"/>
      <c r="CO428" s="170"/>
    </row>
    <row r="429" spans="2:93" x14ac:dyDescent="0.25">
      <c r="B429" s="170">
        <f t="shared" si="216"/>
        <v>-6.1965936258148274E-16</v>
      </c>
      <c r="C429" s="170">
        <f t="shared" si="216"/>
        <v>2.7</v>
      </c>
      <c r="D429" s="170"/>
      <c r="E429" s="170"/>
      <c r="F429" s="170"/>
      <c r="G429" s="170"/>
      <c r="H429" s="170"/>
      <c r="I429" s="170"/>
      <c r="J429" s="170"/>
      <c r="K429" s="170"/>
      <c r="L429" s="170"/>
      <c r="M429" s="170"/>
      <c r="N429" s="170"/>
      <c r="O429" s="170"/>
      <c r="P429" s="170"/>
      <c r="Q429" s="170"/>
      <c r="R429" s="170"/>
      <c r="S429" s="170"/>
      <c r="T429" s="170"/>
      <c r="U429" s="170"/>
      <c r="V429" s="170"/>
      <c r="W429" s="170"/>
      <c r="X429" s="170"/>
      <c r="Y429" s="170"/>
      <c r="Z429" s="170"/>
      <c r="AA429" s="170"/>
      <c r="AB429" s="170"/>
      <c r="AC429" s="170"/>
      <c r="AD429" s="170"/>
      <c r="AE429" s="170"/>
      <c r="AF429" s="170"/>
      <c r="AG429" s="170"/>
      <c r="AH429" s="170"/>
      <c r="AI429" s="170"/>
      <c r="AJ429" s="170"/>
      <c r="AK429" s="170"/>
      <c r="AL429" s="170"/>
      <c r="AM429" s="170"/>
      <c r="AN429" s="170"/>
      <c r="AO429" s="170"/>
      <c r="AP429" s="170"/>
      <c r="AQ429" s="170"/>
      <c r="AR429" s="170"/>
      <c r="AS429" s="170"/>
      <c r="AT429" s="170"/>
      <c r="AU429" s="170"/>
      <c r="AV429" s="170"/>
      <c r="AW429" s="170"/>
      <c r="AX429" s="170"/>
      <c r="AY429" s="170"/>
      <c r="AZ429" s="170"/>
      <c r="BA429" s="170"/>
      <c r="BB429" s="170"/>
      <c r="BC429" s="170"/>
      <c r="BD429" s="170"/>
      <c r="BE429" s="170"/>
      <c r="BF429" s="170"/>
      <c r="BG429" s="170"/>
      <c r="BH429" s="170"/>
      <c r="BI429" s="170"/>
      <c r="BJ429" s="170"/>
      <c r="BK429" s="170"/>
      <c r="BL429" s="170"/>
      <c r="BM429" s="170"/>
      <c r="BN429" s="170"/>
      <c r="BO429" s="170"/>
      <c r="BP429" s="170"/>
      <c r="BQ429" s="170"/>
      <c r="BR429" s="170"/>
      <c r="BS429" s="170"/>
      <c r="BT429" s="170"/>
      <c r="BU429" s="170"/>
      <c r="BV429" s="170"/>
      <c r="BW429" s="170"/>
      <c r="BX429" s="170"/>
      <c r="BY429" s="170"/>
      <c r="BZ429" s="170"/>
      <c r="CA429" s="170"/>
      <c r="CB429" s="170"/>
      <c r="CC429" s="170"/>
      <c r="CD429" s="170"/>
      <c r="CE429" s="170"/>
      <c r="CF429" s="170"/>
      <c r="CG429" s="170"/>
      <c r="CH429" s="170"/>
      <c r="CI429" s="170"/>
      <c r="CJ429" s="170"/>
      <c r="CK429" s="170"/>
      <c r="CL429" s="170"/>
      <c r="CM429" s="170"/>
      <c r="CN429" s="170"/>
      <c r="CO429" s="170"/>
    </row>
    <row r="430" spans="2:93" x14ac:dyDescent="0.25">
      <c r="B430" s="170">
        <f t="shared" si="216"/>
        <v>-8.2621248344197695E-16</v>
      </c>
      <c r="C430" s="170">
        <f t="shared" si="216"/>
        <v>3.6</v>
      </c>
      <c r="D430" s="170"/>
      <c r="E430" s="170"/>
      <c r="F430" s="170"/>
      <c r="G430" s="170"/>
      <c r="H430" s="170"/>
      <c r="I430" s="170"/>
      <c r="J430" s="170"/>
      <c r="K430" s="170"/>
      <c r="L430" s="170"/>
      <c r="M430" s="170"/>
      <c r="N430" s="170"/>
      <c r="O430" s="170"/>
      <c r="P430" s="170"/>
      <c r="Q430" s="170"/>
      <c r="R430" s="170"/>
      <c r="S430" s="170"/>
      <c r="T430" s="170"/>
      <c r="U430" s="170"/>
      <c r="V430" s="170"/>
      <c r="W430" s="170"/>
      <c r="X430" s="170"/>
      <c r="Y430" s="170"/>
      <c r="Z430" s="170"/>
      <c r="AA430" s="170"/>
      <c r="AB430" s="170"/>
      <c r="AC430" s="170"/>
      <c r="AD430" s="170"/>
      <c r="AE430" s="170"/>
      <c r="AF430" s="170"/>
      <c r="AG430" s="170"/>
      <c r="AH430" s="170"/>
      <c r="AI430" s="170"/>
      <c r="AJ430" s="170"/>
      <c r="AK430" s="170"/>
      <c r="AL430" s="170"/>
      <c r="AM430" s="170"/>
      <c r="AN430" s="170"/>
      <c r="AO430" s="170"/>
      <c r="AP430" s="170"/>
      <c r="AQ430" s="170"/>
      <c r="AR430" s="170"/>
      <c r="AS430" s="170"/>
      <c r="AT430" s="170"/>
      <c r="AU430" s="170"/>
      <c r="AV430" s="170"/>
      <c r="AW430" s="170"/>
      <c r="AX430" s="170"/>
      <c r="AY430" s="170"/>
      <c r="AZ430" s="170"/>
      <c r="BA430" s="170"/>
      <c r="BB430" s="170"/>
      <c r="BC430" s="170"/>
      <c r="BD430" s="170"/>
      <c r="BE430" s="170"/>
      <c r="BF430" s="170"/>
      <c r="BG430" s="170"/>
      <c r="BH430" s="170"/>
      <c r="BI430" s="170"/>
      <c r="BJ430" s="170"/>
      <c r="BK430" s="170"/>
      <c r="BL430" s="170"/>
      <c r="BM430" s="170"/>
      <c r="BN430" s="170"/>
      <c r="BO430" s="170"/>
      <c r="BP430" s="170"/>
      <c r="BQ430" s="170"/>
      <c r="BR430" s="170"/>
      <c r="BS430" s="170"/>
      <c r="BT430" s="170"/>
      <c r="BU430" s="170"/>
      <c r="BV430" s="170"/>
      <c r="BW430" s="170"/>
      <c r="BX430" s="170"/>
      <c r="BY430" s="170"/>
      <c r="BZ430" s="170"/>
      <c r="CA430" s="170"/>
      <c r="CB430" s="170"/>
      <c r="CC430" s="170"/>
      <c r="CD430" s="170"/>
      <c r="CE430" s="170"/>
      <c r="CF430" s="170"/>
      <c r="CG430" s="170"/>
      <c r="CH430" s="170"/>
      <c r="CI430" s="170"/>
      <c r="CJ430" s="170"/>
      <c r="CK430" s="170"/>
      <c r="CL430" s="170"/>
      <c r="CM430" s="170"/>
      <c r="CN430" s="170"/>
      <c r="CO430" s="170"/>
    </row>
    <row r="431" spans="2:93" x14ac:dyDescent="0.25">
      <c r="B431" s="170">
        <f t="shared" si="216"/>
        <v>-8.8817841970012523E-16</v>
      </c>
      <c r="C431" s="170">
        <f t="shared" si="216"/>
        <v>3.8</v>
      </c>
      <c r="D431" s="170"/>
      <c r="E431" s="170"/>
      <c r="F431" s="170"/>
      <c r="G431" s="170"/>
      <c r="H431" s="170"/>
      <c r="I431" s="170"/>
      <c r="J431" s="170"/>
      <c r="K431" s="170"/>
      <c r="L431" s="170"/>
      <c r="M431" s="170"/>
      <c r="N431" s="170"/>
      <c r="O431" s="170"/>
      <c r="P431" s="170"/>
      <c r="Q431" s="170"/>
      <c r="R431" s="170"/>
      <c r="S431" s="170"/>
      <c r="T431" s="170"/>
      <c r="U431" s="170"/>
      <c r="V431" s="170"/>
      <c r="W431" s="170"/>
      <c r="X431" s="170"/>
      <c r="Y431" s="170"/>
      <c r="Z431" s="170"/>
      <c r="AA431" s="170"/>
      <c r="AB431" s="170"/>
      <c r="AC431" s="170"/>
      <c r="AD431" s="170"/>
      <c r="AE431" s="170"/>
      <c r="AF431" s="170"/>
      <c r="AG431" s="170"/>
      <c r="AH431" s="170"/>
      <c r="AI431" s="170"/>
      <c r="AJ431" s="170"/>
      <c r="AK431" s="170"/>
      <c r="AL431" s="170"/>
      <c r="AM431" s="170"/>
      <c r="AN431" s="170"/>
      <c r="AO431" s="170"/>
      <c r="AP431" s="170"/>
      <c r="AQ431" s="170"/>
      <c r="AR431" s="170"/>
      <c r="AS431" s="170"/>
      <c r="AT431" s="170"/>
      <c r="AU431" s="170"/>
      <c r="AV431" s="170"/>
      <c r="AW431" s="170"/>
      <c r="AX431" s="170"/>
      <c r="AY431" s="170"/>
      <c r="AZ431" s="170"/>
      <c r="BA431" s="170"/>
      <c r="BB431" s="170"/>
      <c r="BC431" s="170"/>
      <c r="BD431" s="170"/>
      <c r="BE431" s="170"/>
      <c r="BF431" s="170"/>
      <c r="BG431" s="170"/>
      <c r="BH431" s="170"/>
      <c r="BI431" s="170"/>
      <c r="BJ431" s="170"/>
      <c r="BK431" s="170"/>
      <c r="BL431" s="170"/>
      <c r="BM431" s="170"/>
      <c r="BN431" s="170"/>
      <c r="BO431" s="170"/>
      <c r="BP431" s="170"/>
      <c r="BQ431" s="170"/>
      <c r="BR431" s="170"/>
      <c r="BS431" s="170"/>
      <c r="BT431" s="170"/>
      <c r="BU431" s="170"/>
      <c r="BV431" s="170"/>
      <c r="BW431" s="170"/>
      <c r="BX431" s="170"/>
      <c r="BY431" s="170"/>
      <c r="BZ431" s="170"/>
      <c r="CA431" s="170"/>
      <c r="CB431" s="170"/>
      <c r="CC431" s="170"/>
      <c r="CD431" s="170"/>
      <c r="CE431" s="170"/>
      <c r="CF431" s="170"/>
      <c r="CG431" s="170"/>
      <c r="CH431" s="170"/>
      <c r="CI431" s="170"/>
      <c r="CJ431" s="170"/>
      <c r="CK431" s="170"/>
      <c r="CL431" s="170"/>
      <c r="CM431" s="170"/>
      <c r="CN431" s="170"/>
      <c r="CO431" s="170"/>
    </row>
    <row r="432" spans="2:93" x14ac:dyDescent="0.25">
      <c r="B432" s="308">
        <f>MAX(B426*3.6+B427*14.8+B428*14.8,B429*3.6+B430*14.8+B431*14.8)</f>
        <v>-2.7603759071796451E-14</v>
      </c>
      <c r="C432" s="308">
        <f>MAX(C426*3.6+C427*14.8+C428*14.8,C429*3.6+C430*14.8+C431*14.8)</f>
        <v>119.24000000000001</v>
      </c>
      <c r="D432" s="170"/>
      <c r="E432" s="170"/>
      <c r="F432" s="170"/>
      <c r="G432" s="170"/>
      <c r="H432" s="170"/>
      <c r="I432" s="170"/>
      <c r="J432" s="170"/>
      <c r="K432" s="170"/>
      <c r="L432" s="170"/>
      <c r="M432" s="170"/>
      <c r="N432" s="170"/>
      <c r="O432" s="170"/>
      <c r="P432" s="170"/>
      <c r="Q432" s="170"/>
      <c r="R432" s="170"/>
      <c r="S432" s="170"/>
      <c r="T432" s="170"/>
      <c r="U432" s="170"/>
      <c r="V432" s="170"/>
      <c r="W432" s="170"/>
      <c r="X432" s="170"/>
      <c r="Y432" s="170"/>
      <c r="Z432" s="170"/>
      <c r="AA432" s="170"/>
      <c r="AB432" s="170"/>
      <c r="AC432" s="170"/>
      <c r="AD432" s="170"/>
      <c r="AE432" s="170"/>
      <c r="AF432" s="170"/>
      <c r="AG432" s="170"/>
      <c r="AH432" s="170"/>
      <c r="AI432" s="170"/>
      <c r="AJ432" s="170"/>
      <c r="AK432" s="170"/>
      <c r="AL432" s="170"/>
      <c r="AM432" s="170"/>
      <c r="AN432" s="170"/>
      <c r="AO432" s="170"/>
      <c r="AP432" s="170"/>
      <c r="AQ432" s="170"/>
      <c r="AR432" s="170"/>
      <c r="AS432" s="170"/>
      <c r="AT432" s="170"/>
      <c r="AU432" s="170"/>
      <c r="AV432" s="170"/>
      <c r="AW432" s="170"/>
      <c r="AX432" s="170"/>
      <c r="AY432" s="170"/>
      <c r="AZ432" s="170"/>
      <c r="BA432" s="170"/>
      <c r="BB432" s="170"/>
      <c r="BC432" s="170"/>
      <c r="BD432" s="170"/>
      <c r="BE432" s="170"/>
      <c r="BF432" s="170"/>
      <c r="BG432" s="170"/>
      <c r="BH432" s="170"/>
      <c r="BI432" s="170"/>
      <c r="BJ432" s="170"/>
      <c r="BK432" s="170"/>
      <c r="BL432" s="170"/>
      <c r="BM432" s="170"/>
      <c r="BN432" s="170"/>
      <c r="BO432" s="170"/>
      <c r="BP432" s="170"/>
      <c r="BQ432" s="170"/>
      <c r="BR432" s="170"/>
      <c r="BS432" s="170"/>
      <c r="BT432" s="170"/>
      <c r="BU432" s="170"/>
      <c r="BV432" s="170"/>
      <c r="BW432" s="170"/>
      <c r="BX432" s="170"/>
      <c r="BY432" s="170"/>
      <c r="BZ432" s="170"/>
      <c r="CA432" s="170"/>
      <c r="CB432" s="170"/>
      <c r="CC432" s="170"/>
      <c r="CD432" s="170"/>
      <c r="CE432" s="170"/>
      <c r="CF432" s="170"/>
      <c r="CG432" s="170"/>
      <c r="CH432" s="170"/>
      <c r="CI432" s="170"/>
      <c r="CJ432" s="170"/>
      <c r="CK432" s="170"/>
      <c r="CL432" s="170"/>
      <c r="CM432" s="170"/>
      <c r="CN432" s="170"/>
      <c r="CO432" s="170"/>
    </row>
    <row r="433" spans="2:93" x14ac:dyDescent="0.25">
      <c r="B433" s="170"/>
      <c r="C433" s="170"/>
      <c r="D433" s="170"/>
      <c r="E433" s="170"/>
      <c r="F433" s="170"/>
      <c r="G433" s="170"/>
      <c r="H433" s="170"/>
      <c r="I433" s="170"/>
      <c r="J433" s="170"/>
      <c r="K433" s="170"/>
      <c r="L433" s="170"/>
      <c r="M433" s="170"/>
      <c r="N433" s="170"/>
      <c r="O433" s="170"/>
      <c r="P433" s="170"/>
      <c r="Q433" s="170"/>
      <c r="R433" s="170"/>
      <c r="S433" s="170"/>
      <c r="T433" s="170"/>
      <c r="U433" s="170"/>
      <c r="V433" s="170"/>
      <c r="W433" s="170"/>
      <c r="X433" s="170"/>
      <c r="Y433" s="170"/>
      <c r="Z433" s="170"/>
      <c r="AA433" s="170"/>
      <c r="AB433" s="170"/>
      <c r="AC433" s="170"/>
      <c r="AD433" s="170"/>
      <c r="AE433" s="170"/>
      <c r="AF433" s="170"/>
      <c r="AG433" s="170"/>
      <c r="AH433" s="170"/>
      <c r="AI433" s="170"/>
      <c r="AJ433" s="170"/>
      <c r="AK433" s="170"/>
      <c r="AL433" s="170"/>
      <c r="AM433" s="170"/>
      <c r="AN433" s="170"/>
      <c r="AO433" s="170"/>
      <c r="AP433" s="170"/>
      <c r="AQ433" s="170"/>
      <c r="AR433" s="170"/>
      <c r="AS433" s="170"/>
      <c r="AT433" s="170"/>
      <c r="AU433" s="170"/>
      <c r="AV433" s="170"/>
      <c r="AW433" s="170"/>
      <c r="AX433" s="170"/>
      <c r="AY433" s="170"/>
      <c r="AZ433" s="170"/>
      <c r="BA433" s="170"/>
      <c r="BB433" s="170"/>
      <c r="BC433" s="170"/>
      <c r="BD433" s="170"/>
      <c r="BE433" s="170"/>
      <c r="BF433" s="170"/>
      <c r="BG433" s="170"/>
      <c r="BH433" s="170"/>
      <c r="BI433" s="170"/>
      <c r="BJ433" s="170"/>
      <c r="BK433" s="170"/>
      <c r="BL433" s="170"/>
      <c r="BM433" s="170"/>
      <c r="BN433" s="170"/>
      <c r="BO433" s="170"/>
      <c r="BP433" s="170"/>
      <c r="BQ433" s="170"/>
      <c r="BR433" s="170"/>
      <c r="BS433" s="170"/>
      <c r="BT433" s="170"/>
      <c r="BU433" s="170"/>
      <c r="BV433" s="170"/>
      <c r="BW433" s="170"/>
      <c r="BX433" s="170"/>
      <c r="BY433" s="170"/>
      <c r="BZ433" s="170"/>
      <c r="CA433" s="170"/>
      <c r="CB433" s="170"/>
      <c r="CC433" s="170"/>
      <c r="CD433" s="170"/>
      <c r="CE433" s="170"/>
      <c r="CF433" s="170"/>
      <c r="CG433" s="170"/>
      <c r="CH433" s="170"/>
      <c r="CI433" s="170"/>
      <c r="CJ433" s="170"/>
      <c r="CK433" s="170"/>
      <c r="CL433" s="170"/>
      <c r="CM433" s="170"/>
      <c r="CN433" s="170"/>
      <c r="CO433" s="170"/>
    </row>
    <row r="434" spans="2:93" x14ac:dyDescent="0.25">
      <c r="B434" s="170"/>
      <c r="C434" s="170"/>
      <c r="D434" s="170"/>
      <c r="E434" s="170"/>
      <c r="F434" s="170"/>
      <c r="G434" s="170"/>
      <c r="H434" s="170"/>
      <c r="I434" s="170"/>
      <c r="J434" s="170"/>
      <c r="K434" s="170"/>
      <c r="L434" s="170"/>
      <c r="M434" s="170"/>
      <c r="N434" s="170"/>
      <c r="O434" s="170"/>
      <c r="P434" s="170"/>
      <c r="Q434" s="170"/>
      <c r="R434" s="170"/>
      <c r="S434" s="170"/>
      <c r="T434" s="170"/>
      <c r="U434" s="170"/>
      <c r="V434" s="170"/>
      <c r="W434" s="170"/>
      <c r="X434" s="170"/>
      <c r="Y434" s="170"/>
      <c r="Z434" s="170"/>
      <c r="AA434" s="170"/>
      <c r="AB434" s="170"/>
      <c r="AC434" s="170"/>
      <c r="AD434" s="170"/>
      <c r="AE434" s="170"/>
      <c r="AF434" s="170"/>
      <c r="AG434" s="170"/>
      <c r="AH434" s="170"/>
      <c r="AI434" s="170"/>
      <c r="AJ434" s="170"/>
      <c r="AK434" s="170"/>
      <c r="AL434" s="170"/>
      <c r="AM434" s="170"/>
      <c r="AN434" s="170"/>
      <c r="AO434" s="170"/>
      <c r="AP434" s="170"/>
      <c r="AQ434" s="170"/>
      <c r="AR434" s="170"/>
      <c r="AS434" s="170"/>
      <c r="AT434" s="170"/>
      <c r="AU434" s="170"/>
      <c r="AV434" s="170"/>
      <c r="AW434" s="170"/>
      <c r="AX434" s="170"/>
      <c r="AY434" s="170"/>
      <c r="AZ434" s="170"/>
      <c r="BA434" s="170"/>
      <c r="BB434" s="170"/>
      <c r="BC434" s="170"/>
      <c r="BD434" s="170"/>
      <c r="BE434" s="170"/>
      <c r="BF434" s="170"/>
      <c r="BG434" s="170"/>
      <c r="BH434" s="170"/>
      <c r="BI434" s="170"/>
      <c r="BJ434" s="170"/>
      <c r="BK434" s="170"/>
      <c r="BL434" s="170"/>
      <c r="BM434" s="170"/>
      <c r="BN434" s="170"/>
      <c r="BO434" s="170"/>
      <c r="BP434" s="170"/>
      <c r="BQ434" s="170"/>
      <c r="BR434" s="170"/>
      <c r="BS434" s="170"/>
      <c r="BT434" s="170"/>
      <c r="BU434" s="170"/>
      <c r="BV434" s="170"/>
      <c r="BW434" s="170"/>
      <c r="BX434" s="170"/>
      <c r="BY434" s="170"/>
      <c r="BZ434" s="170"/>
      <c r="CA434" s="170"/>
      <c r="CB434" s="170"/>
      <c r="CC434" s="170"/>
      <c r="CD434" s="170"/>
      <c r="CE434" s="170"/>
      <c r="CF434" s="170"/>
      <c r="CG434" s="170"/>
      <c r="CH434" s="170"/>
      <c r="CI434" s="170"/>
      <c r="CJ434" s="170"/>
      <c r="CK434" s="170"/>
      <c r="CL434" s="170"/>
      <c r="CM434" s="170"/>
      <c r="CN434" s="170"/>
      <c r="CO434" s="170"/>
    </row>
    <row r="435" spans="2:93" x14ac:dyDescent="0.25">
      <c r="B435" s="170"/>
      <c r="C435" s="170"/>
      <c r="D435" s="170"/>
      <c r="E435" s="170"/>
      <c r="F435" s="170"/>
      <c r="G435" s="170"/>
      <c r="H435" s="170"/>
      <c r="I435" s="170"/>
      <c r="J435" s="170"/>
      <c r="K435" s="170"/>
      <c r="L435" s="170"/>
      <c r="M435" s="170"/>
      <c r="N435" s="170"/>
      <c r="O435" s="170"/>
      <c r="P435" s="170"/>
      <c r="Q435" s="170"/>
      <c r="R435" s="170"/>
      <c r="S435" s="170"/>
      <c r="T435" s="170"/>
      <c r="U435" s="170"/>
      <c r="V435" s="170"/>
      <c r="W435" s="170"/>
      <c r="X435" s="170"/>
      <c r="Y435" s="170"/>
      <c r="Z435" s="170"/>
      <c r="AA435" s="170"/>
      <c r="AB435" s="170"/>
      <c r="AC435" s="170"/>
      <c r="AD435" s="170"/>
      <c r="AE435" s="170"/>
      <c r="AF435" s="170"/>
      <c r="AG435" s="170"/>
      <c r="AH435" s="170"/>
      <c r="AI435" s="170"/>
      <c r="AJ435" s="170"/>
      <c r="AK435" s="170"/>
      <c r="AL435" s="170"/>
      <c r="AM435" s="170"/>
      <c r="AN435" s="170"/>
      <c r="AO435" s="170"/>
      <c r="AP435" s="170"/>
      <c r="AQ435" s="170"/>
      <c r="AR435" s="170"/>
      <c r="AS435" s="170"/>
      <c r="AT435" s="170"/>
      <c r="AU435" s="170"/>
      <c r="AV435" s="170"/>
      <c r="AW435" s="170"/>
      <c r="AX435" s="170"/>
      <c r="AY435" s="170"/>
      <c r="AZ435" s="170"/>
      <c r="BA435" s="170"/>
      <c r="BB435" s="170"/>
      <c r="BC435" s="170"/>
      <c r="BD435" s="170"/>
      <c r="BE435" s="170"/>
      <c r="BF435" s="170"/>
      <c r="BG435" s="170"/>
      <c r="BH435" s="170"/>
      <c r="BI435" s="170"/>
      <c r="BJ435" s="170"/>
      <c r="BK435" s="170"/>
      <c r="BL435" s="170"/>
      <c r="BM435" s="170"/>
      <c r="BN435" s="170"/>
      <c r="BO435" s="170"/>
      <c r="BP435" s="170"/>
      <c r="BQ435" s="170"/>
      <c r="BR435" s="170"/>
      <c r="BS435" s="170"/>
      <c r="BT435" s="170"/>
      <c r="BU435" s="170"/>
      <c r="BV435" s="170"/>
      <c r="BW435" s="170"/>
      <c r="BX435" s="170"/>
      <c r="BY435" s="170"/>
      <c r="BZ435" s="170"/>
      <c r="CA435" s="170"/>
      <c r="CB435" s="170"/>
      <c r="CC435" s="170"/>
      <c r="CD435" s="170"/>
      <c r="CE435" s="170"/>
      <c r="CF435" s="170"/>
      <c r="CG435" s="170"/>
      <c r="CH435" s="170"/>
      <c r="CI435" s="170"/>
      <c r="CJ435" s="170"/>
      <c r="CK435" s="170"/>
      <c r="CL435" s="170"/>
      <c r="CM435" s="170"/>
      <c r="CN435" s="170"/>
      <c r="CO435" s="170"/>
    </row>
    <row r="436" spans="2:93" x14ac:dyDescent="0.25">
      <c r="B436" s="170"/>
      <c r="C436" s="170"/>
      <c r="D436" s="170"/>
      <c r="E436" s="170"/>
      <c r="F436" s="170"/>
      <c r="G436" s="170"/>
      <c r="H436" s="170"/>
      <c r="I436" s="170"/>
      <c r="J436" s="170"/>
      <c r="K436" s="170"/>
      <c r="L436" s="170"/>
      <c r="M436" s="170"/>
      <c r="N436" s="170"/>
      <c r="O436" s="170"/>
      <c r="P436" s="170"/>
      <c r="Q436" s="170"/>
      <c r="R436" s="170"/>
      <c r="S436" s="170"/>
      <c r="T436" s="170"/>
      <c r="U436" s="170"/>
      <c r="V436" s="170"/>
      <c r="W436" s="170"/>
      <c r="X436" s="170"/>
      <c r="Y436" s="170"/>
      <c r="Z436" s="170"/>
      <c r="AA436" s="170"/>
      <c r="AB436" s="170"/>
      <c r="AC436" s="170"/>
      <c r="AD436" s="170"/>
      <c r="AE436" s="170"/>
      <c r="AF436" s="170"/>
      <c r="AG436" s="170"/>
      <c r="AH436" s="170"/>
      <c r="AI436" s="170"/>
      <c r="AJ436" s="170"/>
      <c r="AK436" s="170"/>
      <c r="AL436" s="170"/>
      <c r="AM436" s="170"/>
      <c r="AN436" s="170"/>
      <c r="AO436" s="170"/>
      <c r="AP436" s="170"/>
      <c r="AQ436" s="170"/>
      <c r="AR436" s="170"/>
      <c r="AS436" s="170"/>
      <c r="AT436" s="170"/>
      <c r="AU436" s="170"/>
      <c r="AV436" s="170"/>
      <c r="AW436" s="170"/>
      <c r="AX436" s="170"/>
      <c r="AY436" s="170"/>
      <c r="AZ436" s="170"/>
      <c r="BA436" s="170"/>
      <c r="BB436" s="170"/>
      <c r="BC436" s="170"/>
      <c r="BD436" s="170"/>
      <c r="BE436" s="170"/>
      <c r="BF436" s="170"/>
      <c r="BG436" s="170"/>
      <c r="BH436" s="170"/>
      <c r="BI436" s="170"/>
      <c r="BJ436" s="170"/>
      <c r="BK436" s="170"/>
      <c r="BL436" s="170"/>
      <c r="BM436" s="170"/>
      <c r="BN436" s="170"/>
      <c r="BO436" s="170"/>
      <c r="BP436" s="170"/>
      <c r="BQ436" s="170"/>
      <c r="BR436" s="170"/>
      <c r="BS436" s="170"/>
      <c r="BT436" s="170"/>
      <c r="BU436" s="170"/>
      <c r="BV436" s="170"/>
      <c r="BW436" s="170"/>
      <c r="BX436" s="170"/>
      <c r="BY436" s="170"/>
      <c r="BZ436" s="170"/>
      <c r="CA436" s="170"/>
      <c r="CB436" s="170"/>
      <c r="CC436" s="170"/>
      <c r="CD436" s="170"/>
      <c r="CE436" s="170"/>
      <c r="CF436" s="170"/>
      <c r="CG436" s="170"/>
      <c r="CH436" s="170"/>
      <c r="CI436" s="170"/>
      <c r="CJ436" s="170"/>
      <c r="CK436" s="170"/>
      <c r="CL436" s="170"/>
      <c r="CM436" s="170"/>
      <c r="CN436" s="170"/>
      <c r="CO436" s="170"/>
    </row>
    <row r="437" spans="2:93" x14ac:dyDescent="0.25">
      <c r="B437" s="170"/>
      <c r="C437" s="170"/>
      <c r="D437" s="170"/>
      <c r="E437" s="170"/>
      <c r="F437" s="170"/>
      <c r="G437" s="170"/>
      <c r="H437" s="170"/>
      <c r="I437" s="170"/>
      <c r="J437" s="170"/>
      <c r="K437" s="170"/>
      <c r="L437" s="170"/>
      <c r="M437" s="170"/>
      <c r="N437" s="170"/>
      <c r="O437" s="170"/>
      <c r="P437" s="170"/>
      <c r="Q437" s="170"/>
      <c r="R437" s="170"/>
      <c r="S437" s="170"/>
      <c r="T437" s="170"/>
      <c r="U437" s="170"/>
      <c r="V437" s="170"/>
      <c r="W437" s="170"/>
      <c r="X437" s="170"/>
      <c r="Y437" s="170"/>
      <c r="Z437" s="170"/>
      <c r="AA437" s="170"/>
      <c r="AB437" s="170"/>
      <c r="AC437" s="170"/>
      <c r="AD437" s="170"/>
      <c r="AE437" s="170"/>
      <c r="AF437" s="170"/>
      <c r="AG437" s="170"/>
      <c r="AH437" s="170"/>
      <c r="AI437" s="170"/>
      <c r="AJ437" s="170"/>
      <c r="AK437" s="170"/>
      <c r="AL437" s="170"/>
      <c r="AM437" s="170"/>
      <c r="AN437" s="170"/>
      <c r="AO437" s="170"/>
      <c r="AP437" s="170"/>
      <c r="AQ437" s="170"/>
      <c r="AR437" s="170"/>
      <c r="AS437" s="170"/>
      <c r="AT437" s="170"/>
      <c r="AU437" s="170"/>
      <c r="AV437" s="170"/>
      <c r="AW437" s="170"/>
      <c r="AX437" s="170"/>
      <c r="AY437" s="170"/>
      <c r="AZ437" s="170"/>
      <c r="BA437" s="170"/>
      <c r="BB437" s="170"/>
      <c r="BC437" s="170"/>
      <c r="BD437" s="170"/>
      <c r="BE437" s="170"/>
      <c r="BF437" s="170"/>
      <c r="BG437" s="170"/>
      <c r="BH437" s="170"/>
      <c r="BI437" s="170"/>
      <c r="BJ437" s="170"/>
      <c r="BK437" s="170"/>
      <c r="BL437" s="170"/>
      <c r="BM437" s="170"/>
      <c r="BN437" s="170"/>
      <c r="BO437" s="170"/>
      <c r="BP437" s="170"/>
      <c r="BQ437" s="170"/>
      <c r="BR437" s="170"/>
      <c r="BS437" s="170"/>
      <c r="BT437" s="170"/>
      <c r="BU437" s="170"/>
      <c r="BV437" s="170"/>
      <c r="BW437" s="170"/>
      <c r="BX437" s="170"/>
      <c r="BY437" s="170"/>
      <c r="BZ437" s="170"/>
      <c r="CA437" s="170"/>
      <c r="CB437" s="170"/>
      <c r="CC437" s="170"/>
      <c r="CD437" s="170"/>
      <c r="CE437" s="170"/>
      <c r="CF437" s="170"/>
      <c r="CG437" s="170"/>
      <c r="CH437" s="170"/>
      <c r="CI437" s="170"/>
      <c r="CJ437" s="170"/>
      <c r="CK437" s="170"/>
      <c r="CL437" s="170"/>
      <c r="CM437" s="170"/>
      <c r="CN437" s="170"/>
      <c r="CO437" s="170"/>
    </row>
    <row r="438" spans="2:93" x14ac:dyDescent="0.25">
      <c r="B438" s="170"/>
      <c r="C438" s="170"/>
      <c r="D438" s="170"/>
      <c r="E438" s="170"/>
      <c r="F438" s="170"/>
      <c r="G438" s="170"/>
      <c r="H438" s="170"/>
      <c r="I438" s="170"/>
      <c r="J438" s="170"/>
      <c r="K438" s="170"/>
      <c r="L438" s="170"/>
      <c r="M438" s="170"/>
      <c r="N438" s="170"/>
      <c r="O438" s="170"/>
      <c r="P438" s="170"/>
      <c r="Q438" s="170"/>
      <c r="R438" s="170"/>
      <c r="S438" s="170"/>
      <c r="T438" s="170"/>
      <c r="U438" s="170"/>
      <c r="V438" s="170"/>
      <c r="W438" s="170"/>
      <c r="X438" s="170"/>
      <c r="Y438" s="170"/>
      <c r="Z438" s="170"/>
      <c r="AA438" s="170"/>
      <c r="AB438" s="170"/>
      <c r="AC438" s="170"/>
      <c r="AD438" s="170"/>
      <c r="AE438" s="170"/>
      <c r="AF438" s="170"/>
      <c r="AG438" s="170"/>
      <c r="AH438" s="170"/>
      <c r="AI438" s="170"/>
      <c r="AJ438" s="170"/>
      <c r="AK438" s="170"/>
      <c r="AL438" s="170"/>
      <c r="AM438" s="170"/>
      <c r="AN438" s="170"/>
      <c r="AO438" s="170"/>
      <c r="AP438" s="170"/>
      <c r="AQ438" s="170"/>
      <c r="AR438" s="170"/>
      <c r="AS438" s="170"/>
      <c r="AT438" s="170"/>
      <c r="AU438" s="170"/>
      <c r="AV438" s="170"/>
      <c r="AW438" s="170"/>
      <c r="AX438" s="170"/>
      <c r="AY438" s="170"/>
      <c r="AZ438" s="170"/>
      <c r="BA438" s="170"/>
      <c r="BB438" s="170"/>
      <c r="BC438" s="170"/>
      <c r="BD438" s="170"/>
      <c r="BE438" s="170"/>
      <c r="BF438" s="170"/>
      <c r="BG438" s="170"/>
      <c r="BH438" s="170"/>
      <c r="BI438" s="170"/>
      <c r="BJ438" s="170"/>
      <c r="BK438" s="170"/>
      <c r="BL438" s="170"/>
      <c r="BM438" s="170"/>
      <c r="BN438" s="170"/>
      <c r="BO438" s="170"/>
      <c r="BP438" s="170"/>
      <c r="BQ438" s="170"/>
      <c r="BR438" s="170"/>
      <c r="BS438" s="170"/>
      <c r="BT438" s="170"/>
      <c r="BU438" s="170"/>
      <c r="BV438" s="170"/>
      <c r="BW438" s="170"/>
      <c r="BX438" s="170"/>
      <c r="BY438" s="170"/>
      <c r="BZ438" s="170"/>
      <c r="CA438" s="170"/>
      <c r="CB438" s="170"/>
      <c r="CC438" s="170"/>
      <c r="CD438" s="170"/>
      <c r="CE438" s="170"/>
      <c r="CF438" s="170"/>
      <c r="CG438" s="170"/>
      <c r="CH438" s="170"/>
      <c r="CI438" s="170"/>
      <c r="CJ438" s="170"/>
      <c r="CK438" s="170"/>
      <c r="CL438" s="170"/>
      <c r="CM438" s="170"/>
      <c r="CN438" s="170"/>
      <c r="CO438" s="170"/>
    </row>
    <row r="439" spans="2:93" x14ac:dyDescent="0.25">
      <c r="C439" s="70">
        <f>C403+C404</f>
        <v>-3.8191672047105391E-14</v>
      </c>
    </row>
    <row r="444" spans="2:93" x14ac:dyDescent="0.25">
      <c r="BN444" s="70">
        <f>MAX(M.max!$AB$160)</f>
        <v>13.280000000000211</v>
      </c>
    </row>
    <row r="445" spans="2:93" x14ac:dyDescent="0.25">
      <c r="BN445">
        <f>COUNT(M.max!$I$160:$N$160)</f>
        <v>6</v>
      </c>
    </row>
    <row r="446" spans="2:93" x14ac:dyDescent="0.25">
      <c r="BN446" t="b">
        <f>M.max!$I$160&lt;=M.max!$C$151</f>
        <v>1</v>
      </c>
    </row>
    <row r="447" spans="2:93" x14ac:dyDescent="0.25">
      <c r="BN447" t="b">
        <f>M.max!$I$160&gt;=M.max!$B$151</f>
        <v>1</v>
      </c>
    </row>
    <row r="448" spans="2:93" x14ac:dyDescent="0.25">
      <c r="BN448" t="b">
        <f>M.max!$J$160&lt;=M.max!$F$151</f>
        <v>1</v>
      </c>
    </row>
    <row r="449" spans="66:66" x14ac:dyDescent="0.25">
      <c r="BN449" t="b">
        <f>M.max!$J$160=M.max!$E$160</f>
        <v>0</v>
      </c>
    </row>
    <row r="450" spans="66:66" x14ac:dyDescent="0.25">
      <c r="BN450" t="b">
        <f>M.max!$J$160&gt;=M.max!$D$151</f>
        <v>1</v>
      </c>
    </row>
    <row r="451" spans="66:66" x14ac:dyDescent="0.25">
      <c r="BN451" t="b">
        <f>M.max!$K$160&lt;=M.max!$H$160</f>
        <v>0</v>
      </c>
    </row>
    <row r="452" spans="66:66" x14ac:dyDescent="0.25">
      <c r="BN452" t="b">
        <f>M.max!$K$160&gt;=M.max!$G$160</f>
        <v>1</v>
      </c>
    </row>
    <row r="453" spans="66:66" x14ac:dyDescent="0.25">
      <c r="BN453" t="b">
        <f>M.max!$L$160&lt;=M.max!$P$151</f>
        <v>1</v>
      </c>
    </row>
    <row r="454" spans="66:66" x14ac:dyDescent="0.25">
      <c r="BN454" t="b">
        <f>M.max!$L$160&gt;=M.max!$O$151</f>
        <v>1</v>
      </c>
    </row>
    <row r="455" spans="66:66" x14ac:dyDescent="0.25">
      <c r="BN455" t="b">
        <f>M.max!$M$160&lt;=M.max!$S$151</f>
        <v>1</v>
      </c>
    </row>
    <row r="456" spans="66:66" x14ac:dyDescent="0.25">
      <c r="BN456" t="b">
        <f>M.max!$M$160=M.max!$R$160</f>
        <v>0</v>
      </c>
    </row>
    <row r="457" spans="66:66" x14ac:dyDescent="0.25">
      <c r="BN457" t="b">
        <f>M.max!$M$160&gt;=M.max!$Q$151</f>
        <v>1</v>
      </c>
    </row>
    <row r="458" spans="66:66" x14ac:dyDescent="0.25">
      <c r="BN458" t="b">
        <f>M.max!$N$160&lt;=M.max!$U$160</f>
        <v>1</v>
      </c>
    </row>
    <row r="459" spans="66:66" x14ac:dyDescent="0.25">
      <c r="BN459" t="b">
        <f>M.max!$N$160&gt;=M.max!$T$160</f>
        <v>0</v>
      </c>
    </row>
    <row r="460" spans="66:66" x14ac:dyDescent="0.25">
      <c r="BN460">
        <f>{32767,32767,0.001,0.01,FALSE,FALSE,TRUE,1,2,1,0.001,TRUE}</f>
        <v>32767</v>
      </c>
    </row>
    <row r="461" spans="66:66" x14ac:dyDescent="0.25">
      <c r="BN461">
        <f>{0,0,1,100,0,TRUE,TRUE,0.075,0,0,FALSE,30}</f>
        <v>0</v>
      </c>
    </row>
  </sheetData>
  <mergeCells count="125">
    <mergeCell ref="AR264:BA264"/>
    <mergeCell ref="BB264:BK264"/>
    <mergeCell ref="A267:B267"/>
    <mergeCell ref="C264:M264"/>
    <mergeCell ref="N264:W264"/>
    <mergeCell ref="X264:AG264"/>
    <mergeCell ref="AH264:AQ264"/>
    <mergeCell ref="BB276:BK276"/>
    <mergeCell ref="A268:B268"/>
    <mergeCell ref="A269:B269"/>
    <mergeCell ref="A270:B270"/>
    <mergeCell ref="A271:B271"/>
    <mergeCell ref="A273:D273"/>
    <mergeCell ref="C276:M276"/>
    <mergeCell ref="N276:W276"/>
    <mergeCell ref="X276:AG276"/>
    <mergeCell ref="AH276:AQ276"/>
    <mergeCell ref="AR276:BA276"/>
    <mergeCell ref="H228:M228"/>
    <mergeCell ref="B247:C247"/>
    <mergeCell ref="D247:E247"/>
    <mergeCell ref="F247:G247"/>
    <mergeCell ref="H247:I247"/>
    <mergeCell ref="J247:K247"/>
    <mergeCell ref="L247:M247"/>
    <mergeCell ref="A265:B265"/>
    <mergeCell ref="A266:B266"/>
    <mergeCell ref="H218:M218"/>
    <mergeCell ref="S218:X218"/>
    <mergeCell ref="A125:B125"/>
    <mergeCell ref="A206:D206"/>
    <mergeCell ref="B207:C207"/>
    <mergeCell ref="D207:E207"/>
    <mergeCell ref="F207:G207"/>
    <mergeCell ref="H207:I207"/>
    <mergeCell ref="J207:K207"/>
    <mergeCell ref="L207:M207"/>
    <mergeCell ref="F217:AA217"/>
    <mergeCell ref="A127:D127"/>
    <mergeCell ref="B128:C128"/>
    <mergeCell ref="D128:E128"/>
    <mergeCell ref="F128:G128"/>
    <mergeCell ref="H128:I128"/>
    <mergeCell ref="A139:A140"/>
    <mergeCell ref="B144:C144"/>
    <mergeCell ref="D144:E144"/>
    <mergeCell ref="F144:G144"/>
    <mergeCell ref="H144:I144"/>
    <mergeCell ref="J128:K128"/>
    <mergeCell ref="L128:M128"/>
    <mergeCell ref="A131:A132"/>
    <mergeCell ref="X118:AG118"/>
    <mergeCell ref="B100:C100"/>
    <mergeCell ref="D100:E100"/>
    <mergeCell ref="F100:G100"/>
    <mergeCell ref="H100:I100"/>
    <mergeCell ref="J100:K100"/>
    <mergeCell ref="BB118:BK118"/>
    <mergeCell ref="A119:B119"/>
    <mergeCell ref="A121:B121"/>
    <mergeCell ref="AH118:AQ118"/>
    <mergeCell ref="AR118:BA118"/>
    <mergeCell ref="H65:I65"/>
    <mergeCell ref="L65:M65"/>
    <mergeCell ref="F75:V75"/>
    <mergeCell ref="G76:L76"/>
    <mergeCell ref="P76:U76"/>
    <mergeCell ref="G87:L87"/>
    <mergeCell ref="J65:K65"/>
    <mergeCell ref="A124:B124"/>
    <mergeCell ref="L100:M100"/>
    <mergeCell ref="C118:M118"/>
    <mergeCell ref="N118:W118"/>
    <mergeCell ref="A122:B122"/>
    <mergeCell ref="A123:B123"/>
    <mergeCell ref="F1:G1"/>
    <mergeCell ref="A8:D8"/>
    <mergeCell ref="A48:D48"/>
    <mergeCell ref="B49:C49"/>
    <mergeCell ref="D49:E49"/>
    <mergeCell ref="F49:G49"/>
    <mergeCell ref="A60:A61"/>
    <mergeCell ref="B65:C65"/>
    <mergeCell ref="D65:E65"/>
    <mergeCell ref="F65:G65"/>
    <mergeCell ref="H49:I49"/>
    <mergeCell ref="J49:K49"/>
    <mergeCell ref="L49:M49"/>
    <mergeCell ref="A52:A53"/>
    <mergeCell ref="B57:C57"/>
    <mergeCell ref="D57:E57"/>
    <mergeCell ref="F57:G57"/>
    <mergeCell ref="H57:I57"/>
    <mergeCell ref="J57:K57"/>
    <mergeCell ref="L57:M57"/>
    <mergeCell ref="B136:C136"/>
    <mergeCell ref="D136:E136"/>
    <mergeCell ref="F136:G136"/>
    <mergeCell ref="H136:I136"/>
    <mergeCell ref="J136:K136"/>
    <mergeCell ref="L136:M136"/>
    <mergeCell ref="G166:L166"/>
    <mergeCell ref="B179:C179"/>
    <mergeCell ref="D179:E179"/>
    <mergeCell ref="F179:G179"/>
    <mergeCell ref="H179:I179"/>
    <mergeCell ref="J179:K179"/>
    <mergeCell ref="L179:M179"/>
    <mergeCell ref="J144:K144"/>
    <mergeCell ref="L144:M144"/>
    <mergeCell ref="F154:V154"/>
    <mergeCell ref="G155:L155"/>
    <mergeCell ref="P155:U155"/>
    <mergeCell ref="A203:B203"/>
    <mergeCell ref="A204:B204"/>
    <mergeCell ref="BB197:BK197"/>
    <mergeCell ref="A198:B198"/>
    <mergeCell ref="A200:B200"/>
    <mergeCell ref="A201:B201"/>
    <mergeCell ref="A202:B202"/>
    <mergeCell ref="C197:M197"/>
    <mergeCell ref="N197:W197"/>
    <mergeCell ref="X197:AG197"/>
    <mergeCell ref="AH197:AQ197"/>
    <mergeCell ref="AR197:BA197"/>
  </mergeCells>
  <dataValidations disablePrompts="1" count="1">
    <dataValidation type="custom" allowBlank="1" showInputMessage="1" showErrorMessage="1" sqref="Q2">
      <formula1>"1,2,3,4"</formula1>
    </dataValidation>
  </dataValidations>
  <pageMargins left="0.7" right="0.7" top="0.75" bottom="0.75" header="0.3" footer="0.3"/>
  <pageSetup orientation="portrait" r:id="rId1"/>
  <ignoredErrors>
    <ignoredError sqref="E6:J6 D54 F54 H54 J54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FF0000"/>
  </sheetPr>
  <dimension ref="A1:BO80"/>
  <sheetViews>
    <sheetView workbookViewId="0"/>
  </sheetViews>
  <sheetFormatPr baseColWidth="10" defaultRowHeight="15" x14ac:dyDescent="0.25"/>
  <cols>
    <col min="2" max="2" width="12" bestFit="1" customWidth="1"/>
    <col min="6" max="8" width="11.42578125" customWidth="1"/>
  </cols>
  <sheetData>
    <row r="1" spans="1:4" x14ac:dyDescent="0.25">
      <c r="A1" s="165" t="s">
        <v>193</v>
      </c>
    </row>
    <row r="2" spans="1:4" x14ac:dyDescent="0.25">
      <c r="A2" s="197" t="s">
        <v>194</v>
      </c>
      <c r="B2" s="198"/>
    </row>
    <row r="3" spans="1:4" x14ac:dyDescent="0.25">
      <c r="A3" s="199" t="s">
        <v>193</v>
      </c>
      <c r="B3" s="198"/>
      <c r="D3" s="200" t="e">
        <f>#REF!-0.6</f>
        <v>#REF!</v>
      </c>
    </row>
    <row r="4" spans="1:4" x14ac:dyDescent="0.25">
      <c r="A4" s="201" t="s">
        <v>195</v>
      </c>
    </row>
    <row r="5" spans="1:4" x14ac:dyDescent="0.25">
      <c r="B5" s="165">
        <v>5.2</v>
      </c>
    </row>
    <row r="7" spans="1:4" x14ac:dyDescent="0.25">
      <c r="A7" s="202">
        <v>1</v>
      </c>
      <c r="B7" t="e">
        <f>INDEX(#REF!,A7,MATCH(B$5,#REF!,1))+(INDEX(#REF!,A7,MATCH(B$5,#REF!,1)+1)-INDEX(#REF!,A7,MATCH(B$5,#REF!,1)))/(INDEX(#REF!,1,MATCH(B$5,#REF!,1)+1)-INDEX(#REF!,1,MATCH(B$5,#REF!,1)))*(B$5-INDEX(#REF!,1,MATCH(B$5,#REF!,1)))</f>
        <v>#REF!</v>
      </c>
    </row>
    <row r="8" spans="1:4" x14ac:dyDescent="0.25">
      <c r="A8" s="202">
        <v>2</v>
      </c>
      <c r="B8" t="e">
        <f>INDEX(#REF!,A8,MATCH(B$5,#REF!,1))+(INDEX(#REF!,A8,MATCH(B$5,#REF!,1)+1)-INDEX(#REF!,A8,MATCH(B$5,#REF!,1)))/(INDEX(#REF!,1,MATCH(B$5,#REF!,1)+1)-INDEX(#REF!,1,MATCH(B$5,#REF!,1)))*(B$5-INDEX(#REF!,1,MATCH(B$5,#REF!,1)))</f>
        <v>#REF!</v>
      </c>
    </row>
    <row r="9" spans="1:4" x14ac:dyDescent="0.25">
      <c r="A9" s="202">
        <v>3</v>
      </c>
      <c r="B9" t="e">
        <f>INDEX(#REF!,A9,MATCH(B$5,#REF!,1))+(INDEX(#REF!,A9,MATCH(B$5,#REF!,1)+1)-INDEX(#REF!,A9,MATCH(B$5,#REF!,1)))/(INDEX(#REF!,1,MATCH(B$5,#REF!,1)+1)-INDEX(#REF!,1,MATCH(B$5,#REF!,1)))*(B$5-INDEX(#REF!,1,MATCH(B$5,#REF!,1)))</f>
        <v>#REF!</v>
      </c>
    </row>
    <row r="10" spans="1:4" x14ac:dyDescent="0.25">
      <c r="A10" s="202">
        <v>4</v>
      </c>
      <c r="B10" t="e">
        <f>INDEX(#REF!,A10,MATCH(B$5,#REF!,1))+(INDEX(#REF!,A10,MATCH(B$5,#REF!,1)+1)-INDEX(#REF!,A10,MATCH(B$5,#REF!,1)))/(INDEX(#REF!,1,MATCH(B$5,#REF!,1)+1)-INDEX(#REF!,1,MATCH(B$5,#REF!,1)))*(B$5-INDEX(#REF!,1,MATCH(B$5,#REF!,1)))</f>
        <v>#REF!</v>
      </c>
    </row>
    <row r="11" spans="1:4" x14ac:dyDescent="0.25">
      <c r="A11" s="202">
        <v>5</v>
      </c>
      <c r="B11" t="e">
        <f>INDEX(#REF!,A11,MATCH(B$5,#REF!,1))+(INDEX(#REF!,A11,MATCH(B$5,#REF!,1)+1)-INDEX(#REF!,A11,MATCH(B$5,#REF!,1)))/(INDEX(#REF!,1,MATCH(B$5,#REF!,1)+1)-INDEX(#REF!,1,MATCH(B$5,#REF!,1)))*(B$5-INDEX(#REF!,1,MATCH(B$5,#REF!,1)))</f>
        <v>#REF!</v>
      </c>
    </row>
    <row r="12" spans="1:4" x14ac:dyDescent="0.25">
      <c r="A12" s="202">
        <v>6</v>
      </c>
      <c r="B12" t="e">
        <f>INDEX(#REF!,A12,MATCH(B$5,#REF!,1))+(INDEX(#REF!,A12,MATCH(B$5,#REF!,1)+1)-INDEX(#REF!,A12,MATCH(B$5,#REF!,1)))/(INDEX(#REF!,1,MATCH(B$5,#REF!,1)+1)-INDEX(#REF!,1,MATCH(B$5,#REF!,1)))*(B$5-INDEX(#REF!,1,MATCH(B$5,#REF!,1)))</f>
        <v>#REF!</v>
      </c>
    </row>
    <row r="13" spans="1:4" x14ac:dyDescent="0.25">
      <c r="A13" s="202">
        <v>7</v>
      </c>
      <c r="B13" t="e">
        <f>INDEX(#REF!,A13,MATCH(B$5,#REF!,1))+(INDEX(#REF!,A13,MATCH(B$5,#REF!,1)+1)-INDEX(#REF!,A13,MATCH(B$5,#REF!,1)))/(INDEX(#REF!,1,MATCH(B$5,#REF!,1)+1)-INDEX(#REF!,1,MATCH(B$5,#REF!,1)))*(B$5-INDEX(#REF!,1,MATCH(B$5,#REF!,1)))</f>
        <v>#REF!</v>
      </c>
    </row>
    <row r="14" spans="1:4" x14ac:dyDescent="0.25">
      <c r="A14" s="202">
        <v>8</v>
      </c>
      <c r="B14" t="e">
        <f>INDEX(#REF!,A14,MATCH(B$5,#REF!,1))+(INDEX(#REF!,A14,MATCH(B$5,#REF!,1)+1)-INDEX(#REF!,A14,MATCH(B$5,#REF!,1)))/(INDEX(#REF!,1,MATCH(B$5,#REF!,1)+1)-INDEX(#REF!,1,MATCH(B$5,#REF!,1)))*(B$5-INDEX(#REF!,1,MATCH(B$5,#REF!,1)))</f>
        <v>#REF!</v>
      </c>
    </row>
    <row r="15" spans="1:4" x14ac:dyDescent="0.25">
      <c r="A15" s="202">
        <v>9</v>
      </c>
      <c r="B15" t="e">
        <f>INDEX(#REF!,A15,MATCH(B$5,#REF!,1))+(INDEX(#REF!,A15,MATCH(B$5,#REF!,1)+1)-INDEX(#REF!,A15,MATCH(B$5,#REF!,1)))/(INDEX(#REF!,1,MATCH(B$5,#REF!,1)+1)-INDEX(#REF!,1,MATCH(B$5,#REF!,1)))*(B$5-INDEX(#REF!,1,MATCH(B$5,#REF!,1)))</f>
        <v>#REF!</v>
      </c>
    </row>
    <row r="16" spans="1:4" x14ac:dyDescent="0.25">
      <c r="A16" s="202">
        <v>10</v>
      </c>
      <c r="B16" t="e">
        <f>INDEX(#REF!,A16,MATCH(B$5,#REF!,1))+(INDEX(#REF!,A16,MATCH(B$5,#REF!,1)+1)-INDEX(#REF!,A16,MATCH(B$5,#REF!,1)))/(INDEX(#REF!,1,MATCH(B$5,#REF!,1)+1)-INDEX(#REF!,1,MATCH(B$5,#REF!,1)))*(B$5-INDEX(#REF!,1,MATCH(B$5,#REF!,1)))</f>
        <v>#REF!</v>
      </c>
    </row>
    <row r="17" spans="1:2" x14ac:dyDescent="0.25">
      <c r="A17" s="202">
        <v>11</v>
      </c>
      <c r="B17" t="e">
        <f>INDEX(#REF!,A17,MATCH(B$5,#REF!,1))+(INDEX(#REF!,A17,MATCH(B$5,#REF!,1)+1)-INDEX(#REF!,A17,MATCH(B$5,#REF!,1)))/(INDEX(#REF!,1,MATCH(B$5,#REF!,1)+1)-INDEX(#REF!,1,MATCH(B$5,#REF!,1)))*(B$5-INDEX(#REF!,1,MATCH(B$5,#REF!,1)))</f>
        <v>#REF!</v>
      </c>
    </row>
    <row r="18" spans="1:2" x14ac:dyDescent="0.25">
      <c r="A18" s="202">
        <v>12</v>
      </c>
      <c r="B18" t="e">
        <f>INDEX(#REF!,A18,MATCH(B$5,#REF!,1))+(INDEX(#REF!,A18,MATCH(B$5,#REF!,1)+1)-INDEX(#REF!,A18,MATCH(B$5,#REF!,1)))/(INDEX(#REF!,1,MATCH(B$5,#REF!,1)+1)-INDEX(#REF!,1,MATCH(B$5,#REF!,1)))*(B$5-INDEX(#REF!,1,MATCH(B$5,#REF!,1)))</f>
        <v>#REF!</v>
      </c>
    </row>
    <row r="19" spans="1:2" x14ac:dyDescent="0.25">
      <c r="A19" s="202">
        <v>13</v>
      </c>
      <c r="B19" t="e">
        <f>INDEX(#REF!,A19,MATCH(B$5,#REF!,1))+(INDEX(#REF!,A19,MATCH(B$5,#REF!,1)+1)-INDEX(#REF!,A19,MATCH(B$5,#REF!,1)))/(INDEX(#REF!,1,MATCH(B$5,#REF!,1)+1)-INDEX(#REF!,1,MATCH(B$5,#REF!,1)))*(B$5-INDEX(#REF!,1,MATCH(B$5,#REF!,1)))</f>
        <v>#REF!</v>
      </c>
    </row>
    <row r="20" spans="1:2" x14ac:dyDescent="0.25">
      <c r="A20" s="202">
        <v>14</v>
      </c>
      <c r="B20" t="e">
        <f>INDEX(#REF!,A20,MATCH(B$5,#REF!,1))+(INDEX(#REF!,A20,MATCH(B$5,#REF!,1)+1)-INDEX(#REF!,A20,MATCH(B$5,#REF!,1)))/(INDEX(#REF!,1,MATCH(B$5,#REF!,1)+1)-INDEX(#REF!,1,MATCH(B$5,#REF!,1)))*(B$5-INDEX(#REF!,1,MATCH(B$5,#REF!,1)))</f>
        <v>#REF!</v>
      </c>
    </row>
    <row r="21" spans="1:2" x14ac:dyDescent="0.25">
      <c r="A21" s="202">
        <v>15</v>
      </c>
      <c r="B21" t="e">
        <f>INDEX(#REF!,A21,MATCH(B$5,#REF!,1))+(INDEX(#REF!,A21,MATCH(B$5,#REF!,1)+1)-INDEX(#REF!,A21,MATCH(B$5,#REF!,1)))/(INDEX(#REF!,1,MATCH(B$5,#REF!,1)+1)-INDEX(#REF!,1,MATCH(B$5,#REF!,1)))*(B$5-INDEX(#REF!,1,MATCH(B$5,#REF!,1)))</f>
        <v>#REF!</v>
      </c>
    </row>
    <row r="22" spans="1:2" x14ac:dyDescent="0.25">
      <c r="A22" s="202">
        <v>16</v>
      </c>
      <c r="B22" t="e">
        <f>INDEX(#REF!,A22,MATCH(B$5,#REF!,1))+(INDEX(#REF!,A22,MATCH(B$5,#REF!,1)+1)-INDEX(#REF!,A22,MATCH(B$5,#REF!,1)))/(INDEX(#REF!,1,MATCH(B$5,#REF!,1)+1)-INDEX(#REF!,1,MATCH(B$5,#REF!,1)))*(B$5-INDEX(#REF!,1,MATCH(B$5,#REF!,1)))</f>
        <v>#REF!</v>
      </c>
    </row>
    <row r="23" spans="1:2" x14ac:dyDescent="0.25">
      <c r="A23" s="202">
        <v>17</v>
      </c>
      <c r="B23" t="e">
        <f>INDEX(#REF!,A23,MATCH(B$5,#REF!,1))+(INDEX(#REF!,A23,MATCH(B$5,#REF!,1)+1)-INDEX(#REF!,A23,MATCH(B$5,#REF!,1)))/(INDEX(#REF!,1,MATCH(B$5,#REF!,1)+1)-INDEX(#REF!,1,MATCH(B$5,#REF!,1)))*(B$5-INDEX(#REF!,1,MATCH(B$5,#REF!,1)))</f>
        <v>#REF!</v>
      </c>
    </row>
    <row r="24" spans="1:2" x14ac:dyDescent="0.25">
      <c r="A24" s="202">
        <v>18</v>
      </c>
      <c r="B24" t="e">
        <f>INDEX(#REF!,A24,MATCH(B$5,#REF!,1))+(INDEX(#REF!,A24,MATCH(B$5,#REF!,1)+1)-INDEX(#REF!,A24,MATCH(B$5,#REF!,1)))/(INDEX(#REF!,1,MATCH(B$5,#REF!,1)+1)-INDEX(#REF!,1,MATCH(B$5,#REF!,1)))*(B$5-INDEX(#REF!,1,MATCH(B$5,#REF!,1)))</f>
        <v>#REF!</v>
      </c>
    </row>
    <row r="25" spans="1:2" x14ac:dyDescent="0.25">
      <c r="A25" s="202">
        <v>19</v>
      </c>
      <c r="B25" t="e">
        <f>INDEX(#REF!,A25,MATCH(B$5,#REF!,1))+(INDEX(#REF!,A25,MATCH(B$5,#REF!,1)+1)-INDEX(#REF!,A25,MATCH(B$5,#REF!,1)))/(INDEX(#REF!,1,MATCH(B$5,#REF!,1)+1)-INDEX(#REF!,1,MATCH(B$5,#REF!,1)))*(B$5-INDEX(#REF!,1,MATCH(B$5,#REF!,1)))</f>
        <v>#REF!</v>
      </c>
    </row>
    <row r="26" spans="1:2" x14ac:dyDescent="0.25">
      <c r="A26" s="202">
        <v>20</v>
      </c>
      <c r="B26" t="e">
        <f>INDEX(#REF!,A26,MATCH(B$5,#REF!,1))+(INDEX(#REF!,A26,MATCH(B$5,#REF!,1)+1)-INDEX(#REF!,A26,MATCH(B$5,#REF!,1)))/(INDEX(#REF!,1,MATCH(B$5,#REF!,1)+1)-INDEX(#REF!,1,MATCH(B$5,#REF!,1)))*(B$5-INDEX(#REF!,1,MATCH(B$5,#REF!,1)))</f>
        <v>#REF!</v>
      </c>
    </row>
    <row r="27" spans="1:2" x14ac:dyDescent="0.25">
      <c r="A27" s="202">
        <v>21</v>
      </c>
      <c r="B27" t="e">
        <f>INDEX(#REF!,A27,MATCH(B$5,#REF!,1))+(INDEX(#REF!,A27,MATCH(B$5,#REF!,1)+1)-INDEX(#REF!,A27,MATCH(B$5,#REF!,1)))/(INDEX(#REF!,1,MATCH(B$5,#REF!,1)+1)-INDEX(#REF!,1,MATCH(B$5,#REF!,1)))*(B$5-INDEX(#REF!,1,MATCH(B$5,#REF!,1)))</f>
        <v>#REF!</v>
      </c>
    </row>
    <row r="28" spans="1:2" x14ac:dyDescent="0.25">
      <c r="A28" s="202">
        <v>22</v>
      </c>
      <c r="B28" t="e">
        <f>INDEX(#REF!,A28,MATCH(B$5,#REF!,1))+(INDEX(#REF!,A28,MATCH(B$5,#REF!,1)+1)-INDEX(#REF!,A28,MATCH(B$5,#REF!,1)))/(INDEX(#REF!,1,MATCH(B$5,#REF!,1)+1)-INDEX(#REF!,1,MATCH(B$5,#REF!,1)))*(B$5-INDEX(#REF!,1,MATCH(B$5,#REF!,1)))</f>
        <v>#REF!</v>
      </c>
    </row>
    <row r="29" spans="1:2" x14ac:dyDescent="0.25">
      <c r="A29" s="202">
        <v>23</v>
      </c>
      <c r="B29" t="e">
        <f>INDEX(#REF!,A29,MATCH(B$5,#REF!,1))+(INDEX(#REF!,A29,MATCH(B$5,#REF!,1)+1)-INDEX(#REF!,A29,MATCH(B$5,#REF!,1)))/(INDEX(#REF!,1,MATCH(B$5,#REF!,1)+1)-INDEX(#REF!,1,MATCH(B$5,#REF!,1)))*(B$5-INDEX(#REF!,1,MATCH(B$5,#REF!,1)))</f>
        <v>#REF!</v>
      </c>
    </row>
    <row r="30" spans="1:2" x14ac:dyDescent="0.25">
      <c r="A30" s="202">
        <v>24</v>
      </c>
      <c r="B30" t="e">
        <f>INDEX(#REF!,A30,MATCH(B$5,#REF!,1))+(INDEX(#REF!,A30,MATCH(B$5,#REF!,1)+1)-INDEX(#REF!,A30,MATCH(B$5,#REF!,1)))/(INDEX(#REF!,1,MATCH(B$5,#REF!,1)+1)-INDEX(#REF!,1,MATCH(B$5,#REF!,1)))*(B$5-INDEX(#REF!,1,MATCH(B$5,#REF!,1)))</f>
        <v>#REF!</v>
      </c>
    </row>
    <row r="31" spans="1:2" x14ac:dyDescent="0.25">
      <c r="A31" s="202">
        <v>25</v>
      </c>
      <c r="B31" t="e">
        <f>INDEX(#REF!,A31,MATCH(B$5,#REF!,1))+(INDEX(#REF!,A31,MATCH(B$5,#REF!,1)+1)-INDEX(#REF!,A31,MATCH(B$5,#REF!,1)))/(INDEX(#REF!,1,MATCH(B$5,#REF!,1)+1)-INDEX(#REF!,1,MATCH(B$5,#REF!,1)))*(B$5-INDEX(#REF!,1,MATCH(B$5,#REF!,1)))</f>
        <v>#REF!</v>
      </c>
    </row>
    <row r="32" spans="1:2" x14ac:dyDescent="0.25">
      <c r="A32" s="202">
        <v>26</v>
      </c>
      <c r="B32" t="e">
        <f>INDEX(#REF!,A32,MATCH(B$5,#REF!,1))+(INDEX(#REF!,A32,MATCH(B$5,#REF!,1)+1)-INDEX(#REF!,A32,MATCH(B$5,#REF!,1)))/(INDEX(#REF!,1,MATCH(B$5,#REF!,1)+1)-INDEX(#REF!,1,MATCH(B$5,#REF!,1)))*(B$5-INDEX(#REF!,1,MATCH(B$5,#REF!,1)))</f>
        <v>#REF!</v>
      </c>
    </row>
    <row r="33" spans="1:2" x14ac:dyDescent="0.25">
      <c r="A33" s="202">
        <v>27</v>
      </c>
      <c r="B33" t="e">
        <f>INDEX(#REF!,A33,MATCH(B$5,#REF!,1))+(INDEX(#REF!,A33,MATCH(B$5,#REF!,1)+1)-INDEX(#REF!,A33,MATCH(B$5,#REF!,1)))/(INDEX(#REF!,1,MATCH(B$5,#REF!,1)+1)-INDEX(#REF!,1,MATCH(B$5,#REF!,1)))*(B$5-INDEX(#REF!,1,MATCH(B$5,#REF!,1)))</f>
        <v>#REF!</v>
      </c>
    </row>
    <row r="34" spans="1:2" x14ac:dyDescent="0.25">
      <c r="A34" s="202">
        <v>28</v>
      </c>
      <c r="B34" t="e">
        <f>INDEX(#REF!,A34,MATCH(B$5,#REF!,1))+(INDEX(#REF!,A34,MATCH(B$5,#REF!,1)+1)-INDEX(#REF!,A34,MATCH(B$5,#REF!,1)))/(INDEX(#REF!,1,MATCH(B$5,#REF!,1)+1)-INDEX(#REF!,1,MATCH(B$5,#REF!,1)))*(B$5-INDEX(#REF!,1,MATCH(B$5,#REF!,1)))</f>
        <v>#REF!</v>
      </c>
    </row>
    <row r="35" spans="1:2" x14ac:dyDescent="0.25">
      <c r="A35" s="202">
        <v>29</v>
      </c>
      <c r="B35" t="e">
        <f>INDEX(#REF!,A35,MATCH(B$5,#REF!,1))+(INDEX(#REF!,A35,MATCH(B$5,#REF!,1)+1)-INDEX(#REF!,A35,MATCH(B$5,#REF!,1)))/(INDEX(#REF!,1,MATCH(B$5,#REF!,1)+1)-INDEX(#REF!,1,MATCH(B$5,#REF!,1)))*(B$5-INDEX(#REF!,1,MATCH(B$5,#REF!,1)))</f>
        <v>#REF!</v>
      </c>
    </row>
    <row r="36" spans="1:2" x14ac:dyDescent="0.25">
      <c r="A36" s="202">
        <v>30</v>
      </c>
      <c r="B36" t="e">
        <f>INDEX(#REF!,A36,MATCH(B$5,#REF!,1))+(INDEX(#REF!,A36,MATCH(B$5,#REF!,1)+1)-INDEX(#REF!,A36,MATCH(B$5,#REF!,1)))/(INDEX(#REF!,1,MATCH(B$5,#REF!,1)+1)-INDEX(#REF!,1,MATCH(B$5,#REF!,1)))*(B$5-INDEX(#REF!,1,MATCH(B$5,#REF!,1)))</f>
        <v>#REF!</v>
      </c>
    </row>
    <row r="37" spans="1:2" x14ac:dyDescent="0.25">
      <c r="A37" s="202">
        <v>31</v>
      </c>
      <c r="B37" t="e">
        <f>INDEX(#REF!,A37,MATCH(B$5,#REF!,1))+(INDEX(#REF!,A37,MATCH(B$5,#REF!,1)+1)-INDEX(#REF!,A37,MATCH(B$5,#REF!,1)))/(INDEX(#REF!,1,MATCH(B$5,#REF!,1)+1)-INDEX(#REF!,1,MATCH(B$5,#REF!,1)))*(B$5-INDEX(#REF!,1,MATCH(B$5,#REF!,1)))</f>
        <v>#REF!</v>
      </c>
    </row>
    <row r="38" spans="1:2" x14ac:dyDescent="0.25">
      <c r="A38" s="202">
        <v>32</v>
      </c>
      <c r="B38" t="e">
        <f>INDEX(#REF!,A38,MATCH(B$5,#REF!,1))+(INDEX(#REF!,A38,MATCH(B$5,#REF!,1)+1)-INDEX(#REF!,A38,MATCH(B$5,#REF!,1)))/(INDEX(#REF!,1,MATCH(B$5,#REF!,1)+1)-INDEX(#REF!,1,MATCH(B$5,#REF!,1)))*(B$5-INDEX(#REF!,1,MATCH(B$5,#REF!,1)))</f>
        <v>#REF!</v>
      </c>
    </row>
    <row r="39" spans="1:2" x14ac:dyDescent="0.25">
      <c r="A39" s="202">
        <v>33</v>
      </c>
      <c r="B39" t="e">
        <f>INDEX(#REF!,A39,MATCH(B$5,#REF!,1))+(INDEX(#REF!,A39,MATCH(B$5,#REF!,1)+1)-INDEX(#REF!,A39,MATCH(B$5,#REF!,1)))/(INDEX(#REF!,1,MATCH(B$5,#REF!,1)+1)-INDEX(#REF!,1,MATCH(B$5,#REF!,1)))*(B$5-INDEX(#REF!,1,MATCH(B$5,#REF!,1)))</f>
        <v>#REF!</v>
      </c>
    </row>
    <row r="40" spans="1:2" x14ac:dyDescent="0.25">
      <c r="A40" s="202">
        <v>34</v>
      </c>
      <c r="B40" t="e">
        <f>INDEX(#REF!,A40,MATCH(B$5,#REF!,1))+(INDEX(#REF!,A40,MATCH(B$5,#REF!,1)+1)-INDEX(#REF!,A40,MATCH(B$5,#REF!,1)))/(INDEX(#REF!,1,MATCH(B$5,#REF!,1)+1)-INDEX(#REF!,1,MATCH(B$5,#REF!,1)))*(B$5-INDEX(#REF!,1,MATCH(B$5,#REF!,1)))</f>
        <v>#REF!</v>
      </c>
    </row>
    <row r="41" spans="1:2" x14ac:dyDescent="0.25">
      <c r="A41" s="202">
        <v>35</v>
      </c>
      <c r="B41" t="e">
        <f>INDEX(#REF!,A41,MATCH(B$5,#REF!,1))+(INDEX(#REF!,A41,MATCH(B$5,#REF!,1)+1)-INDEX(#REF!,A41,MATCH(B$5,#REF!,1)))/(INDEX(#REF!,1,MATCH(B$5,#REF!,1)+1)-INDEX(#REF!,1,MATCH(B$5,#REF!,1)))*(B$5-INDEX(#REF!,1,MATCH(B$5,#REF!,1)))</f>
        <v>#REF!</v>
      </c>
    </row>
    <row r="42" spans="1:2" x14ac:dyDescent="0.25">
      <c r="A42" s="202">
        <v>36</v>
      </c>
      <c r="B42" t="e">
        <f>INDEX(#REF!,A42,MATCH(B$5,#REF!,1))+(INDEX(#REF!,A42,MATCH(B$5,#REF!,1)+1)-INDEX(#REF!,A42,MATCH(B$5,#REF!,1)))/(INDEX(#REF!,1,MATCH(B$5,#REF!,1)+1)-INDEX(#REF!,1,MATCH(B$5,#REF!,1)))*(B$5-INDEX(#REF!,1,MATCH(B$5,#REF!,1)))</f>
        <v>#REF!</v>
      </c>
    </row>
    <row r="43" spans="1:2" x14ac:dyDescent="0.25">
      <c r="A43" s="202">
        <v>37</v>
      </c>
      <c r="B43" t="e">
        <f>INDEX(#REF!,A43,MATCH(B$5,#REF!,1))+(INDEX(#REF!,A43,MATCH(B$5,#REF!,1)+1)-INDEX(#REF!,A43,MATCH(B$5,#REF!,1)))/(INDEX(#REF!,1,MATCH(B$5,#REF!,1)+1)-INDEX(#REF!,1,MATCH(B$5,#REF!,1)))*(B$5-INDEX(#REF!,1,MATCH(B$5,#REF!,1)))</f>
        <v>#REF!</v>
      </c>
    </row>
    <row r="44" spans="1:2" x14ac:dyDescent="0.25">
      <c r="A44" s="202">
        <v>38</v>
      </c>
      <c r="B44" t="e">
        <f>INDEX(#REF!,A44,MATCH(B$5,#REF!,1))+(INDEX(#REF!,A44,MATCH(B$5,#REF!,1)+1)-INDEX(#REF!,A44,MATCH(B$5,#REF!,1)))/(INDEX(#REF!,1,MATCH(B$5,#REF!,1)+1)-INDEX(#REF!,1,MATCH(B$5,#REF!,1)))*(B$5-INDEX(#REF!,1,MATCH(B$5,#REF!,1)))</f>
        <v>#REF!</v>
      </c>
    </row>
    <row r="45" spans="1:2" x14ac:dyDescent="0.25">
      <c r="A45" s="202">
        <v>39</v>
      </c>
      <c r="B45" t="e">
        <f>INDEX(#REF!,A45,MATCH(B$5,#REF!,1))+(INDEX(#REF!,A45,MATCH(B$5,#REF!,1)+1)-INDEX(#REF!,A45,MATCH(B$5,#REF!,1)))/(INDEX(#REF!,1,MATCH(B$5,#REF!,1)+1)-INDEX(#REF!,1,MATCH(B$5,#REF!,1)))*(B$5-INDEX(#REF!,1,MATCH(B$5,#REF!,1)))</f>
        <v>#REF!</v>
      </c>
    </row>
    <row r="46" spans="1:2" x14ac:dyDescent="0.25">
      <c r="A46" s="202">
        <v>40</v>
      </c>
      <c r="B46" t="e">
        <f>INDEX(#REF!,A46,MATCH(B$5,#REF!,1))+(INDEX(#REF!,A46,MATCH(B$5,#REF!,1)+1)-INDEX(#REF!,A46,MATCH(B$5,#REF!,1)))/(INDEX(#REF!,1,MATCH(B$5,#REF!,1)+1)-INDEX(#REF!,1,MATCH(B$5,#REF!,1)))*(B$5-INDEX(#REF!,1,MATCH(B$5,#REF!,1)))</f>
        <v>#REF!</v>
      </c>
    </row>
    <row r="47" spans="1:2" x14ac:dyDescent="0.25">
      <c r="A47" s="202">
        <v>41</v>
      </c>
      <c r="B47" t="e">
        <f>INDEX(#REF!,A47,MATCH(B$5,#REF!,1))+(INDEX(#REF!,A47,MATCH(B$5,#REF!,1)+1)-INDEX(#REF!,A47,MATCH(B$5,#REF!,1)))/(INDEX(#REF!,1,MATCH(B$5,#REF!,1)+1)-INDEX(#REF!,1,MATCH(B$5,#REF!,1)))*(B$5-INDEX(#REF!,1,MATCH(B$5,#REF!,1)))</f>
        <v>#REF!</v>
      </c>
    </row>
    <row r="48" spans="1:2" x14ac:dyDescent="0.25">
      <c r="A48" s="202">
        <v>42</v>
      </c>
      <c r="B48" t="e">
        <f>INDEX(#REF!,A48,MATCH(B$5,#REF!,1))+(INDEX(#REF!,A48,MATCH(B$5,#REF!,1)+1)-INDEX(#REF!,A48,MATCH(B$5,#REF!,1)))/(INDEX(#REF!,1,MATCH(B$5,#REF!,1)+1)-INDEX(#REF!,1,MATCH(B$5,#REF!,1)))*(B$5-INDEX(#REF!,1,MATCH(B$5,#REF!,1)))</f>
        <v>#REF!</v>
      </c>
    </row>
    <row r="49" spans="1:2" x14ac:dyDescent="0.25">
      <c r="A49" s="202">
        <v>43</v>
      </c>
      <c r="B49" t="e">
        <f>INDEX(#REF!,A49,MATCH(B$5,#REF!,1))+(INDEX(#REF!,A49,MATCH(B$5,#REF!,1)+1)-INDEX(#REF!,A49,MATCH(B$5,#REF!,1)))/(INDEX(#REF!,1,MATCH(B$5,#REF!,1)+1)-INDEX(#REF!,1,MATCH(B$5,#REF!,1)))*(B$5-INDEX(#REF!,1,MATCH(B$5,#REF!,1)))</f>
        <v>#REF!</v>
      </c>
    </row>
    <row r="50" spans="1:2" x14ac:dyDescent="0.25">
      <c r="A50" s="202">
        <v>44</v>
      </c>
      <c r="B50" t="e">
        <f>INDEX(#REF!,A50,MATCH(B$5,#REF!,1))+(INDEX(#REF!,A50,MATCH(B$5,#REF!,1)+1)-INDEX(#REF!,A50,MATCH(B$5,#REF!,1)))/(INDEX(#REF!,1,MATCH(B$5,#REF!,1)+1)-INDEX(#REF!,1,MATCH(B$5,#REF!,1)))*(B$5-INDEX(#REF!,1,MATCH(B$5,#REF!,1)))</f>
        <v>#REF!</v>
      </c>
    </row>
    <row r="51" spans="1:2" x14ac:dyDescent="0.25">
      <c r="A51" s="202">
        <v>45</v>
      </c>
      <c r="B51" t="e">
        <f>INDEX(#REF!,A51,MATCH(B$5,#REF!,1))+(INDEX(#REF!,A51,MATCH(B$5,#REF!,1)+1)-INDEX(#REF!,A51,MATCH(B$5,#REF!,1)))/(INDEX(#REF!,1,MATCH(B$5,#REF!,1)+1)-INDEX(#REF!,1,MATCH(B$5,#REF!,1)))*(B$5-INDEX(#REF!,1,MATCH(B$5,#REF!,1)))</f>
        <v>#REF!</v>
      </c>
    </row>
    <row r="52" spans="1:2" x14ac:dyDescent="0.25">
      <c r="A52" s="202">
        <v>46</v>
      </c>
      <c r="B52" t="e">
        <f>INDEX(#REF!,A52,MATCH(B$5,#REF!,1))+(INDEX(#REF!,A52,MATCH(B$5,#REF!,1)+1)-INDEX(#REF!,A52,MATCH(B$5,#REF!,1)))/(INDEX(#REF!,1,MATCH(B$5,#REF!,1)+1)-INDEX(#REF!,1,MATCH(B$5,#REF!,1)))*(B$5-INDEX(#REF!,1,MATCH(B$5,#REF!,1)))</f>
        <v>#REF!</v>
      </c>
    </row>
    <row r="53" spans="1:2" x14ac:dyDescent="0.25">
      <c r="A53" s="202">
        <v>47</v>
      </c>
      <c r="B53" t="e">
        <f>INDEX(#REF!,A53,MATCH(B$5,#REF!,1))+(INDEX(#REF!,A53,MATCH(B$5,#REF!,1)+1)-INDEX(#REF!,A53,MATCH(B$5,#REF!,1)))/(INDEX(#REF!,1,MATCH(B$5,#REF!,1)+1)-INDEX(#REF!,1,MATCH(B$5,#REF!,1)))*(B$5-INDEX(#REF!,1,MATCH(B$5,#REF!,1)))</f>
        <v>#REF!</v>
      </c>
    </row>
    <row r="54" spans="1:2" x14ac:dyDescent="0.25">
      <c r="A54" s="202">
        <v>48</v>
      </c>
      <c r="B54" t="e">
        <f>INDEX(#REF!,A54,MATCH(B$5,#REF!,1))+(INDEX(#REF!,A54,MATCH(B$5,#REF!,1)+1)-INDEX(#REF!,A54,MATCH(B$5,#REF!,1)))/(INDEX(#REF!,1,MATCH(B$5,#REF!,1)+1)-INDEX(#REF!,1,MATCH(B$5,#REF!,1)))*(B$5-INDEX(#REF!,1,MATCH(B$5,#REF!,1)))</f>
        <v>#REF!</v>
      </c>
    </row>
    <row r="55" spans="1:2" x14ac:dyDescent="0.25">
      <c r="A55" s="202">
        <v>49</v>
      </c>
      <c r="B55" t="e">
        <f>INDEX(#REF!,A55,MATCH(B$5,#REF!,1))+(INDEX(#REF!,A55,MATCH(B$5,#REF!,1)+1)-INDEX(#REF!,A55,MATCH(B$5,#REF!,1)))/(INDEX(#REF!,1,MATCH(B$5,#REF!,1)+1)-INDEX(#REF!,1,MATCH(B$5,#REF!,1)))*(B$5-INDEX(#REF!,1,MATCH(B$5,#REF!,1)))</f>
        <v>#REF!</v>
      </c>
    </row>
    <row r="56" spans="1:2" x14ac:dyDescent="0.25">
      <c r="A56" s="202">
        <v>50</v>
      </c>
      <c r="B56" t="e">
        <f>INDEX(#REF!,A56,MATCH(B$5,#REF!,1))+(INDEX(#REF!,A56,MATCH(B$5,#REF!,1)+1)-INDEX(#REF!,A56,MATCH(B$5,#REF!,1)))/(INDEX(#REF!,1,MATCH(B$5,#REF!,1)+1)-INDEX(#REF!,1,MATCH(B$5,#REF!,1)))*(B$5-INDEX(#REF!,1,MATCH(B$5,#REF!,1)))</f>
        <v>#REF!</v>
      </c>
    </row>
    <row r="57" spans="1:2" x14ac:dyDescent="0.25">
      <c r="A57" s="202">
        <v>51</v>
      </c>
      <c r="B57" t="e">
        <f>INDEX(#REF!,A57,MATCH(B$5,#REF!,1))+(INDEX(#REF!,A57,MATCH(B$5,#REF!,1)+1)-INDEX(#REF!,A57,MATCH(B$5,#REF!,1)))/(INDEX(#REF!,1,MATCH(B$5,#REF!,1)+1)-INDEX(#REF!,1,MATCH(B$5,#REF!,1)))*(B$5-INDEX(#REF!,1,MATCH(B$5,#REF!,1)))</f>
        <v>#REF!</v>
      </c>
    </row>
    <row r="58" spans="1:2" x14ac:dyDescent="0.25">
      <c r="A58" s="202">
        <v>52</v>
      </c>
      <c r="B58" t="e">
        <f>INDEX(#REF!,A58,MATCH(B$5,#REF!,1))+(INDEX(#REF!,A58,MATCH(B$5,#REF!,1)+1)-INDEX(#REF!,A58,MATCH(B$5,#REF!,1)))/(INDEX(#REF!,1,MATCH(B$5,#REF!,1)+1)-INDEX(#REF!,1,MATCH(B$5,#REF!,1)))*(B$5-INDEX(#REF!,1,MATCH(B$5,#REF!,1)))</f>
        <v>#REF!</v>
      </c>
    </row>
    <row r="59" spans="1:2" x14ac:dyDescent="0.25">
      <c r="A59" s="202">
        <v>53</v>
      </c>
      <c r="B59" t="e">
        <f>INDEX(#REF!,A59,MATCH(B$5,#REF!,1))+(INDEX(#REF!,A59,MATCH(B$5,#REF!,1)+1)-INDEX(#REF!,A59,MATCH(B$5,#REF!,1)))/(INDEX(#REF!,1,MATCH(B$5,#REF!,1)+1)-INDEX(#REF!,1,MATCH(B$5,#REF!,1)))*(B$5-INDEX(#REF!,1,MATCH(B$5,#REF!,1)))</f>
        <v>#REF!</v>
      </c>
    </row>
    <row r="60" spans="1:2" x14ac:dyDescent="0.25">
      <c r="A60" s="202">
        <v>54</v>
      </c>
      <c r="B60" t="e">
        <f>INDEX(#REF!,A60,MATCH(B$5,#REF!,1))+(INDEX(#REF!,A60,MATCH(B$5,#REF!,1)+1)-INDEX(#REF!,A60,MATCH(B$5,#REF!,1)))/(INDEX(#REF!,1,MATCH(B$5,#REF!,1)+1)-INDEX(#REF!,1,MATCH(B$5,#REF!,1)))*(B$5-INDEX(#REF!,1,MATCH(B$5,#REF!,1)))</f>
        <v>#REF!</v>
      </c>
    </row>
    <row r="61" spans="1:2" x14ac:dyDescent="0.25">
      <c r="A61" s="202">
        <v>55</v>
      </c>
      <c r="B61" t="e">
        <f>INDEX(#REF!,A61,MATCH(B$5,#REF!,1))+(INDEX(#REF!,A61,MATCH(B$5,#REF!,1)+1)-INDEX(#REF!,A61,MATCH(B$5,#REF!,1)))/(INDEX(#REF!,1,MATCH(B$5,#REF!,1)+1)-INDEX(#REF!,1,MATCH(B$5,#REF!,1)))*(B$5-INDEX(#REF!,1,MATCH(B$5,#REF!,1)))</f>
        <v>#REF!</v>
      </c>
    </row>
    <row r="62" spans="1:2" x14ac:dyDescent="0.25">
      <c r="A62" s="202">
        <v>56</v>
      </c>
      <c r="B62" t="e">
        <f>INDEX(#REF!,A62,MATCH(B$5,#REF!,1))+(INDEX(#REF!,A62,MATCH(B$5,#REF!,1)+1)-INDEX(#REF!,A62,MATCH(B$5,#REF!,1)))/(INDEX(#REF!,1,MATCH(B$5,#REF!,1)+1)-INDEX(#REF!,1,MATCH(B$5,#REF!,1)))*(B$5-INDEX(#REF!,1,MATCH(B$5,#REF!,1)))</f>
        <v>#REF!</v>
      </c>
    </row>
    <row r="63" spans="1:2" x14ac:dyDescent="0.25">
      <c r="A63" s="202">
        <v>57</v>
      </c>
      <c r="B63" t="e">
        <f>INDEX(#REF!,A63,MATCH(B$5,#REF!,1))+(INDEX(#REF!,A63,MATCH(B$5,#REF!,1)+1)-INDEX(#REF!,A63,MATCH(B$5,#REF!,1)))/(INDEX(#REF!,1,MATCH(B$5,#REF!,1)+1)-INDEX(#REF!,1,MATCH(B$5,#REF!,1)))*(B$5-INDEX(#REF!,1,MATCH(B$5,#REF!,1)))</f>
        <v>#REF!</v>
      </c>
    </row>
    <row r="64" spans="1:2" x14ac:dyDescent="0.25">
      <c r="A64" s="202">
        <v>58</v>
      </c>
      <c r="B64" t="e">
        <f>INDEX(#REF!,A64,MATCH(B$5,#REF!,1))+(INDEX(#REF!,A64,MATCH(B$5,#REF!,1)+1)-INDEX(#REF!,A64,MATCH(B$5,#REF!,1)))/(INDEX(#REF!,1,MATCH(B$5,#REF!,1)+1)-INDEX(#REF!,1,MATCH(B$5,#REF!,1)))*(B$5-INDEX(#REF!,1,MATCH(B$5,#REF!,1)))</f>
        <v>#REF!</v>
      </c>
    </row>
    <row r="65" spans="1:67" x14ac:dyDescent="0.25">
      <c r="A65" s="202">
        <v>59</v>
      </c>
      <c r="B65" t="e">
        <f>INDEX(#REF!,A65,MATCH(B$5,#REF!,1))+(INDEX(#REF!,A65,MATCH(B$5,#REF!,1)+1)-INDEX(#REF!,A65,MATCH(B$5,#REF!,1)))/(INDEX(#REF!,1,MATCH(B$5,#REF!,1)+1)-INDEX(#REF!,1,MATCH(B$5,#REF!,1)))*(B$5-INDEX(#REF!,1,MATCH(B$5,#REF!,1)))</f>
        <v>#REF!</v>
      </c>
    </row>
    <row r="66" spans="1:67" x14ac:dyDescent="0.25">
      <c r="A66" s="202">
        <v>60</v>
      </c>
      <c r="B66" t="e">
        <f>INDEX(#REF!,A66,MATCH(B$5,#REF!,1))+(INDEX(#REF!,A66,MATCH(B$5,#REF!,1)+1)-INDEX(#REF!,A66,MATCH(B$5,#REF!,1)))/(INDEX(#REF!,1,MATCH(B$5,#REF!,1)+1)-INDEX(#REF!,1,MATCH(B$5,#REF!,1)))*(B$5-INDEX(#REF!,1,MATCH(B$5,#REF!,1)))</f>
        <v>#REF!</v>
      </c>
    </row>
    <row r="68" spans="1:67" s="203" customFormat="1" x14ac:dyDescent="0.25">
      <c r="B68" s="210">
        <v>3</v>
      </c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:67" s="203" customFormat="1" x14ac:dyDescent="0.25">
      <c r="B69" s="210">
        <v>0</v>
      </c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:67" s="203" customFormat="1" x14ac:dyDescent="0.25">
      <c r="B70" s="210">
        <v>0</v>
      </c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:67" s="203" customFormat="1" x14ac:dyDescent="0.25">
      <c r="B71" s="210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:67" s="203" customFormat="1" ht="15.75" thickBot="1" x14ac:dyDescent="0.3">
      <c r="B72" s="210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:67" ht="15.75" thickTop="1" x14ac:dyDescent="0.25">
      <c r="A73" s="201"/>
      <c r="B73" s="205">
        <v>5.2000003849088694</v>
      </c>
    </row>
    <row r="74" spans="1:67" x14ac:dyDescent="0.25">
      <c r="B74" s="206">
        <v>7.0000004694848474</v>
      </c>
    </row>
    <row r="75" spans="1:67" x14ac:dyDescent="0.25">
      <c r="A75" s="207">
        <v>7.4</v>
      </c>
      <c r="B75" s="208" t="e">
        <f>INDEX($B$7:$B$66,MATCH(B73,#REF!,1),1)+(INDEX($B$7:$B$66,MATCH(B73,#REF!,1)+1,1)-INDEX($B$7:$B$66,MATCH(B73,#REF!,1),1))/(INDEX(#REF!,MATCH(B73,#REF!,1)+1,1)-INDEX(#REF!,MATCH(B73,#REF!,1),1))*(B73-INDEX(#REF!,MATCH(B73,#REF!,1),1))</f>
        <v>#REF!</v>
      </c>
    </row>
    <row r="76" spans="1:67" x14ac:dyDescent="0.25">
      <c r="A76" s="207">
        <v>7.4</v>
      </c>
      <c r="B76" s="208" t="e">
        <f>INDEX($B$7:$B$66,MATCH(B74,#REF!,1),1)+(INDEX($B$7:$B$66,MATCH(B74,#REF!,1)+1,1)-INDEX($B$7:$B$66,MATCH(B74,#REF!,1),1))/(INDEX(#REF!,MATCH(B74,#REF!,1)+1,1)-INDEX(#REF!,MATCH(B74,#REF!,1),1))*(B74-INDEX(#REF!,MATCH(B74,#REF!,1),1))</f>
        <v>#REF!</v>
      </c>
      <c r="N76" s="73"/>
    </row>
    <row r="77" spans="1:67" x14ac:dyDescent="0.25">
      <c r="B77" s="209" t="e">
        <f>B75*7.4+B76*7.4</f>
        <v>#REF!</v>
      </c>
    </row>
    <row r="80" spans="1:67" x14ac:dyDescent="0.25">
      <c r="B80" t="e">
        <f>INDEX(#REF!,A7,MATCH(B$5,#REF!,1))+(INDEX(#REF!,A7,MATCH(B$5,#REF!,1)+1)-INDEX(#REF!,A7,MATCH(B$5,#REF!,1)))/(INDEX(#REF!,1,MATCH(B$5,#REF!,1)+1)-INDEX(#REF!,1,MATCH(B$5,#REF!,1)))*(B$5-INDEX(#REF!,1,MATCH(B$5,#REF!,1)))</f>
        <v>#REF!</v>
      </c>
    </row>
  </sheetData>
  <pageMargins left="0.7" right="0.7" top="0.75" bottom="0.75" header="0.3" footer="0.3"/>
  <ignoredErrors>
    <ignoredError sqref="B77" evalError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BO73"/>
  <sheetViews>
    <sheetView workbookViewId="0"/>
  </sheetViews>
  <sheetFormatPr baseColWidth="10" defaultRowHeight="15" x14ac:dyDescent="0.25"/>
  <cols>
    <col min="6" max="8" width="3.140625" customWidth="1"/>
  </cols>
  <sheetData>
    <row r="1" spans="1:4" x14ac:dyDescent="0.25">
      <c r="A1" s="165" t="s">
        <v>193</v>
      </c>
    </row>
    <row r="2" spans="1:4" x14ac:dyDescent="0.25">
      <c r="A2" s="197" t="s">
        <v>194</v>
      </c>
      <c r="B2" s="198"/>
    </row>
    <row r="3" spans="1:4" x14ac:dyDescent="0.25">
      <c r="A3" s="199" t="s">
        <v>193</v>
      </c>
      <c r="B3" s="198"/>
      <c r="D3" s="200" t="e">
        <f>#REF!-0.6</f>
        <v>#REF!</v>
      </c>
    </row>
    <row r="4" spans="1:4" x14ac:dyDescent="0.25">
      <c r="A4" s="201" t="s">
        <v>195</v>
      </c>
    </row>
    <row r="5" spans="1:4" x14ac:dyDescent="0.25">
      <c r="B5" s="165">
        <v>2</v>
      </c>
    </row>
    <row r="7" spans="1:4" x14ac:dyDescent="0.25">
      <c r="A7" s="202">
        <v>1</v>
      </c>
      <c r="B7" t="e">
        <f>INDEX(#REF!,A7,MATCH(B$5,#REF!,1))+(INDEX(#REF!,A7,MATCH(B$5,#REF!,1)+1)-INDEX(#REF!,A7,MATCH(B$5,#REF!,1)))/(INDEX(#REF!,1,MATCH(B$5,#REF!,1)+1)-INDEX(#REF!,1,MATCH(B$5,#REF!,1)))*(B$5-INDEX(#REF!,1,MATCH(B$5,#REF!,1)))</f>
        <v>#REF!</v>
      </c>
    </row>
    <row r="8" spans="1:4" x14ac:dyDescent="0.25">
      <c r="A8" s="202">
        <v>2</v>
      </c>
      <c r="B8" t="e">
        <f>INDEX(#REF!,A8,MATCH(B$5,#REF!,1))+(INDEX(#REF!,A8,MATCH(B$5,#REF!,1)+1)-INDEX(#REF!,A8,MATCH(B$5,#REF!,1)))/(INDEX(#REF!,1,MATCH(B$5,#REF!,1)+1)-INDEX(#REF!,1,MATCH(B$5,#REF!,1)))*(B$5-INDEX(#REF!,1,MATCH(B$5,#REF!,1)))</f>
        <v>#REF!</v>
      </c>
    </row>
    <row r="9" spans="1:4" x14ac:dyDescent="0.25">
      <c r="A9" s="202">
        <v>3</v>
      </c>
      <c r="B9" t="e">
        <f>INDEX(#REF!,A9,MATCH(B$5,#REF!,1))+(INDEX(#REF!,A9,MATCH(B$5,#REF!,1)+1)-INDEX(#REF!,A9,MATCH(B$5,#REF!,1)))/(INDEX(#REF!,1,MATCH(B$5,#REF!,1)+1)-INDEX(#REF!,1,MATCH(B$5,#REF!,1)))*(B$5-INDEX(#REF!,1,MATCH(B$5,#REF!,1)))</f>
        <v>#REF!</v>
      </c>
    </row>
    <row r="10" spans="1:4" x14ac:dyDescent="0.25">
      <c r="A10" s="202">
        <v>4</v>
      </c>
      <c r="B10" t="e">
        <f>INDEX(#REF!,A10,MATCH(B$5,#REF!,1))+(INDEX(#REF!,A10,MATCH(B$5,#REF!,1)+1)-INDEX(#REF!,A10,MATCH(B$5,#REF!,1)))/(INDEX(#REF!,1,MATCH(B$5,#REF!,1)+1)-INDEX(#REF!,1,MATCH(B$5,#REF!,1)))*(B$5-INDEX(#REF!,1,MATCH(B$5,#REF!,1)))</f>
        <v>#REF!</v>
      </c>
    </row>
    <row r="11" spans="1:4" x14ac:dyDescent="0.25">
      <c r="A11" s="202">
        <v>5</v>
      </c>
      <c r="B11" t="e">
        <f>INDEX(#REF!,A11,MATCH(B$5,#REF!,1))+(INDEX(#REF!,A11,MATCH(B$5,#REF!,1)+1)-INDEX(#REF!,A11,MATCH(B$5,#REF!,1)))/(INDEX(#REF!,1,MATCH(B$5,#REF!,1)+1)-INDEX(#REF!,1,MATCH(B$5,#REF!,1)))*(B$5-INDEX(#REF!,1,MATCH(B$5,#REF!,1)))</f>
        <v>#REF!</v>
      </c>
    </row>
    <row r="12" spans="1:4" x14ac:dyDescent="0.25">
      <c r="A12" s="202">
        <v>6</v>
      </c>
      <c r="B12" t="e">
        <f>INDEX(#REF!,A12,MATCH(B$5,#REF!,1))+(INDEX(#REF!,A12,MATCH(B$5,#REF!,1)+1)-INDEX(#REF!,A12,MATCH(B$5,#REF!,1)))/(INDEX(#REF!,1,MATCH(B$5,#REF!,1)+1)-INDEX(#REF!,1,MATCH(B$5,#REF!,1)))*(B$5-INDEX(#REF!,1,MATCH(B$5,#REF!,1)))</f>
        <v>#REF!</v>
      </c>
    </row>
    <row r="13" spans="1:4" x14ac:dyDescent="0.25">
      <c r="A13" s="202">
        <v>7</v>
      </c>
      <c r="B13" t="e">
        <f>INDEX(#REF!,A13,MATCH(B$5,#REF!,1))+(INDEX(#REF!,A13,MATCH(B$5,#REF!,1)+1)-INDEX(#REF!,A13,MATCH(B$5,#REF!,1)))/(INDEX(#REF!,1,MATCH(B$5,#REF!,1)+1)-INDEX(#REF!,1,MATCH(B$5,#REF!,1)))*(B$5-INDEX(#REF!,1,MATCH(B$5,#REF!,1)))</f>
        <v>#REF!</v>
      </c>
    </row>
    <row r="14" spans="1:4" x14ac:dyDescent="0.25">
      <c r="A14" s="202">
        <v>8</v>
      </c>
      <c r="B14" t="e">
        <f>INDEX(#REF!,A14,MATCH(B$5,#REF!,1))+(INDEX(#REF!,A14,MATCH(B$5,#REF!,1)+1)-INDEX(#REF!,A14,MATCH(B$5,#REF!,1)))/(INDEX(#REF!,1,MATCH(B$5,#REF!,1)+1)-INDEX(#REF!,1,MATCH(B$5,#REF!,1)))*(B$5-INDEX(#REF!,1,MATCH(B$5,#REF!,1)))</f>
        <v>#REF!</v>
      </c>
    </row>
    <row r="15" spans="1:4" x14ac:dyDescent="0.25">
      <c r="A15" s="202">
        <v>9</v>
      </c>
      <c r="B15" t="e">
        <f>INDEX(#REF!,A15,MATCH(B$5,#REF!,1))+(INDEX(#REF!,A15,MATCH(B$5,#REF!,1)+1)-INDEX(#REF!,A15,MATCH(B$5,#REF!,1)))/(INDEX(#REF!,1,MATCH(B$5,#REF!,1)+1)-INDEX(#REF!,1,MATCH(B$5,#REF!,1)))*(B$5-INDEX(#REF!,1,MATCH(B$5,#REF!,1)))</f>
        <v>#REF!</v>
      </c>
    </row>
    <row r="16" spans="1:4" x14ac:dyDescent="0.25">
      <c r="A16" s="202">
        <v>10</v>
      </c>
      <c r="B16" t="e">
        <f>INDEX(#REF!,A16,MATCH(B$5,#REF!,1))+(INDEX(#REF!,A16,MATCH(B$5,#REF!,1)+1)-INDEX(#REF!,A16,MATCH(B$5,#REF!,1)))/(INDEX(#REF!,1,MATCH(B$5,#REF!,1)+1)-INDEX(#REF!,1,MATCH(B$5,#REF!,1)))*(B$5-INDEX(#REF!,1,MATCH(B$5,#REF!,1)))</f>
        <v>#REF!</v>
      </c>
    </row>
    <row r="17" spans="1:2" x14ac:dyDescent="0.25">
      <c r="A17" s="202">
        <v>11</v>
      </c>
      <c r="B17" t="e">
        <f>INDEX(#REF!,A17,MATCH(B$5,#REF!,1))+(INDEX(#REF!,A17,MATCH(B$5,#REF!,1)+1)-INDEX(#REF!,A17,MATCH(B$5,#REF!,1)))/(INDEX(#REF!,1,MATCH(B$5,#REF!,1)+1)-INDEX(#REF!,1,MATCH(B$5,#REF!,1)))*(B$5-INDEX(#REF!,1,MATCH(B$5,#REF!,1)))</f>
        <v>#REF!</v>
      </c>
    </row>
    <row r="18" spans="1:2" x14ac:dyDescent="0.25">
      <c r="A18" s="202">
        <v>12</v>
      </c>
      <c r="B18" t="e">
        <f>INDEX(#REF!,A18,MATCH(B$5,#REF!,1))+(INDEX(#REF!,A18,MATCH(B$5,#REF!,1)+1)-INDEX(#REF!,A18,MATCH(B$5,#REF!,1)))/(INDEX(#REF!,1,MATCH(B$5,#REF!,1)+1)-INDEX(#REF!,1,MATCH(B$5,#REF!,1)))*(B$5-INDEX(#REF!,1,MATCH(B$5,#REF!,1)))</f>
        <v>#REF!</v>
      </c>
    </row>
    <row r="19" spans="1:2" x14ac:dyDescent="0.25">
      <c r="A19" s="202">
        <v>13</v>
      </c>
      <c r="B19" t="e">
        <f>INDEX(#REF!,A19,MATCH(B$5,#REF!,1))+(INDEX(#REF!,A19,MATCH(B$5,#REF!,1)+1)-INDEX(#REF!,A19,MATCH(B$5,#REF!,1)))/(INDEX(#REF!,1,MATCH(B$5,#REF!,1)+1)-INDEX(#REF!,1,MATCH(B$5,#REF!,1)))*(B$5-INDEX(#REF!,1,MATCH(B$5,#REF!,1)))</f>
        <v>#REF!</v>
      </c>
    </row>
    <row r="20" spans="1:2" x14ac:dyDescent="0.25">
      <c r="A20" s="202">
        <v>14</v>
      </c>
      <c r="B20" t="e">
        <f>INDEX(#REF!,A20,MATCH(B$5,#REF!,1))+(INDEX(#REF!,A20,MATCH(B$5,#REF!,1)+1)-INDEX(#REF!,A20,MATCH(B$5,#REF!,1)))/(INDEX(#REF!,1,MATCH(B$5,#REF!,1)+1)-INDEX(#REF!,1,MATCH(B$5,#REF!,1)))*(B$5-INDEX(#REF!,1,MATCH(B$5,#REF!,1)))</f>
        <v>#REF!</v>
      </c>
    </row>
    <row r="21" spans="1:2" x14ac:dyDescent="0.25">
      <c r="A21" s="202">
        <v>15</v>
      </c>
      <c r="B21" t="e">
        <f>INDEX(#REF!,A21,MATCH(B$5,#REF!,1))+(INDEX(#REF!,A21,MATCH(B$5,#REF!,1)+1)-INDEX(#REF!,A21,MATCH(B$5,#REF!,1)))/(INDEX(#REF!,1,MATCH(B$5,#REF!,1)+1)-INDEX(#REF!,1,MATCH(B$5,#REF!,1)))*(B$5-INDEX(#REF!,1,MATCH(B$5,#REF!,1)))</f>
        <v>#REF!</v>
      </c>
    </row>
    <row r="22" spans="1:2" x14ac:dyDescent="0.25">
      <c r="A22" s="202">
        <v>16</v>
      </c>
      <c r="B22" t="e">
        <f>INDEX(#REF!,A22,MATCH(B$5,#REF!,1))+(INDEX(#REF!,A22,MATCH(B$5,#REF!,1)+1)-INDEX(#REF!,A22,MATCH(B$5,#REF!,1)))/(INDEX(#REF!,1,MATCH(B$5,#REF!,1)+1)-INDEX(#REF!,1,MATCH(B$5,#REF!,1)))*(B$5-INDEX(#REF!,1,MATCH(B$5,#REF!,1)))</f>
        <v>#REF!</v>
      </c>
    </row>
    <row r="23" spans="1:2" x14ac:dyDescent="0.25">
      <c r="A23" s="202">
        <v>17</v>
      </c>
      <c r="B23" t="e">
        <f>INDEX(#REF!,A23,MATCH(B$5,#REF!,1))+(INDEX(#REF!,A23,MATCH(B$5,#REF!,1)+1)-INDEX(#REF!,A23,MATCH(B$5,#REF!,1)))/(INDEX(#REF!,1,MATCH(B$5,#REF!,1)+1)-INDEX(#REF!,1,MATCH(B$5,#REF!,1)))*(B$5-INDEX(#REF!,1,MATCH(B$5,#REF!,1)))</f>
        <v>#REF!</v>
      </c>
    </row>
    <row r="24" spans="1:2" x14ac:dyDescent="0.25">
      <c r="A24" s="202">
        <v>18</v>
      </c>
      <c r="B24" t="e">
        <f>INDEX(#REF!,A24,MATCH(B$5,#REF!,1))+(INDEX(#REF!,A24,MATCH(B$5,#REF!,1)+1)-INDEX(#REF!,A24,MATCH(B$5,#REF!,1)))/(INDEX(#REF!,1,MATCH(B$5,#REF!,1)+1)-INDEX(#REF!,1,MATCH(B$5,#REF!,1)))*(B$5-INDEX(#REF!,1,MATCH(B$5,#REF!,1)))</f>
        <v>#REF!</v>
      </c>
    </row>
    <row r="25" spans="1:2" x14ac:dyDescent="0.25">
      <c r="A25" s="202">
        <v>19</v>
      </c>
      <c r="B25" t="e">
        <f>INDEX(#REF!,A25,MATCH(B$5,#REF!,1))+(INDEX(#REF!,A25,MATCH(B$5,#REF!,1)+1)-INDEX(#REF!,A25,MATCH(B$5,#REF!,1)))/(INDEX(#REF!,1,MATCH(B$5,#REF!,1)+1)-INDEX(#REF!,1,MATCH(B$5,#REF!,1)))*(B$5-INDEX(#REF!,1,MATCH(B$5,#REF!,1)))</f>
        <v>#REF!</v>
      </c>
    </row>
    <row r="26" spans="1:2" x14ac:dyDescent="0.25">
      <c r="A26" s="202">
        <v>20</v>
      </c>
      <c r="B26" t="e">
        <f>INDEX(#REF!,A26,MATCH(B$5,#REF!,1))+(INDEX(#REF!,A26,MATCH(B$5,#REF!,1)+1)-INDEX(#REF!,A26,MATCH(B$5,#REF!,1)))/(INDEX(#REF!,1,MATCH(B$5,#REF!,1)+1)-INDEX(#REF!,1,MATCH(B$5,#REF!,1)))*(B$5-INDEX(#REF!,1,MATCH(B$5,#REF!,1)))</f>
        <v>#REF!</v>
      </c>
    </row>
    <row r="27" spans="1:2" x14ac:dyDescent="0.25">
      <c r="A27" s="202">
        <v>21</v>
      </c>
      <c r="B27" t="e">
        <f>INDEX(#REF!,A27,MATCH(B$5,#REF!,1))+(INDEX(#REF!,A27,MATCH(B$5,#REF!,1)+1)-INDEX(#REF!,A27,MATCH(B$5,#REF!,1)))/(INDEX(#REF!,1,MATCH(B$5,#REF!,1)+1)-INDEX(#REF!,1,MATCH(B$5,#REF!,1)))*(B$5-INDEX(#REF!,1,MATCH(B$5,#REF!,1)))</f>
        <v>#REF!</v>
      </c>
    </row>
    <row r="28" spans="1:2" x14ac:dyDescent="0.25">
      <c r="A28" s="202">
        <v>22</v>
      </c>
      <c r="B28" t="e">
        <f>INDEX(#REF!,A28,MATCH(B$5,#REF!,1))+(INDEX(#REF!,A28,MATCH(B$5,#REF!,1)+1)-INDEX(#REF!,A28,MATCH(B$5,#REF!,1)))/(INDEX(#REF!,1,MATCH(B$5,#REF!,1)+1)-INDEX(#REF!,1,MATCH(B$5,#REF!,1)))*(B$5-INDEX(#REF!,1,MATCH(B$5,#REF!,1)))</f>
        <v>#REF!</v>
      </c>
    </row>
    <row r="29" spans="1:2" x14ac:dyDescent="0.25">
      <c r="A29" s="202">
        <v>23</v>
      </c>
      <c r="B29" t="e">
        <f>INDEX(#REF!,A29,MATCH(B$5,#REF!,1))+(INDEX(#REF!,A29,MATCH(B$5,#REF!,1)+1)-INDEX(#REF!,A29,MATCH(B$5,#REF!,1)))/(INDEX(#REF!,1,MATCH(B$5,#REF!,1)+1)-INDEX(#REF!,1,MATCH(B$5,#REF!,1)))*(B$5-INDEX(#REF!,1,MATCH(B$5,#REF!,1)))</f>
        <v>#REF!</v>
      </c>
    </row>
    <row r="30" spans="1:2" x14ac:dyDescent="0.25">
      <c r="A30" s="202">
        <v>24</v>
      </c>
      <c r="B30" t="e">
        <f>INDEX(#REF!,A30,MATCH(B$5,#REF!,1))+(INDEX(#REF!,A30,MATCH(B$5,#REF!,1)+1)-INDEX(#REF!,A30,MATCH(B$5,#REF!,1)))/(INDEX(#REF!,1,MATCH(B$5,#REF!,1)+1)-INDEX(#REF!,1,MATCH(B$5,#REF!,1)))*(B$5-INDEX(#REF!,1,MATCH(B$5,#REF!,1)))</f>
        <v>#REF!</v>
      </c>
    </row>
    <row r="31" spans="1:2" x14ac:dyDescent="0.25">
      <c r="A31" s="202">
        <v>25</v>
      </c>
      <c r="B31" t="e">
        <f>INDEX(#REF!,A31,MATCH(B$5,#REF!,1))+(INDEX(#REF!,A31,MATCH(B$5,#REF!,1)+1)-INDEX(#REF!,A31,MATCH(B$5,#REF!,1)))/(INDEX(#REF!,1,MATCH(B$5,#REF!,1)+1)-INDEX(#REF!,1,MATCH(B$5,#REF!,1)))*(B$5-INDEX(#REF!,1,MATCH(B$5,#REF!,1)))</f>
        <v>#REF!</v>
      </c>
    </row>
    <row r="32" spans="1:2" x14ac:dyDescent="0.25">
      <c r="A32" s="202">
        <v>26</v>
      </c>
      <c r="B32" t="e">
        <f>INDEX(#REF!,A32,MATCH(B$5,#REF!,1))+(INDEX(#REF!,A32,MATCH(B$5,#REF!,1)+1)-INDEX(#REF!,A32,MATCH(B$5,#REF!,1)))/(INDEX(#REF!,1,MATCH(B$5,#REF!,1)+1)-INDEX(#REF!,1,MATCH(B$5,#REF!,1)))*(B$5-INDEX(#REF!,1,MATCH(B$5,#REF!,1)))</f>
        <v>#REF!</v>
      </c>
    </row>
    <row r="33" spans="1:2" x14ac:dyDescent="0.25">
      <c r="A33" s="202">
        <v>27</v>
      </c>
      <c r="B33" t="e">
        <f>INDEX(#REF!,A33,MATCH(B$5,#REF!,1))+(INDEX(#REF!,A33,MATCH(B$5,#REF!,1)+1)-INDEX(#REF!,A33,MATCH(B$5,#REF!,1)))/(INDEX(#REF!,1,MATCH(B$5,#REF!,1)+1)-INDEX(#REF!,1,MATCH(B$5,#REF!,1)))*(B$5-INDEX(#REF!,1,MATCH(B$5,#REF!,1)))</f>
        <v>#REF!</v>
      </c>
    </row>
    <row r="34" spans="1:2" x14ac:dyDescent="0.25">
      <c r="A34" s="202">
        <v>28</v>
      </c>
      <c r="B34" t="e">
        <f>INDEX(#REF!,A34,MATCH(B$5,#REF!,1))+(INDEX(#REF!,A34,MATCH(B$5,#REF!,1)+1)-INDEX(#REF!,A34,MATCH(B$5,#REF!,1)))/(INDEX(#REF!,1,MATCH(B$5,#REF!,1)+1)-INDEX(#REF!,1,MATCH(B$5,#REF!,1)))*(B$5-INDEX(#REF!,1,MATCH(B$5,#REF!,1)))</f>
        <v>#REF!</v>
      </c>
    </row>
    <row r="35" spans="1:2" x14ac:dyDescent="0.25">
      <c r="A35" s="202">
        <v>29</v>
      </c>
      <c r="B35" t="e">
        <f>INDEX(#REF!,A35,MATCH(B$5,#REF!,1))+(INDEX(#REF!,A35,MATCH(B$5,#REF!,1)+1)-INDEX(#REF!,A35,MATCH(B$5,#REF!,1)))/(INDEX(#REF!,1,MATCH(B$5,#REF!,1)+1)-INDEX(#REF!,1,MATCH(B$5,#REF!,1)))*(B$5-INDEX(#REF!,1,MATCH(B$5,#REF!,1)))</f>
        <v>#REF!</v>
      </c>
    </row>
    <row r="36" spans="1:2" x14ac:dyDescent="0.25">
      <c r="A36" s="202">
        <v>30</v>
      </c>
      <c r="B36" t="e">
        <f>INDEX(#REF!,A36,MATCH(B$5,#REF!,1))+(INDEX(#REF!,A36,MATCH(B$5,#REF!,1)+1)-INDEX(#REF!,A36,MATCH(B$5,#REF!,1)))/(INDEX(#REF!,1,MATCH(B$5,#REF!,1)+1)-INDEX(#REF!,1,MATCH(B$5,#REF!,1)))*(B$5-INDEX(#REF!,1,MATCH(B$5,#REF!,1)))</f>
        <v>#REF!</v>
      </c>
    </row>
    <row r="37" spans="1:2" x14ac:dyDescent="0.25">
      <c r="A37" s="202">
        <v>31</v>
      </c>
      <c r="B37" t="e">
        <f>INDEX(#REF!,A37,MATCH(B$5,#REF!,1))+(INDEX(#REF!,A37,MATCH(B$5,#REF!,1)+1)-INDEX(#REF!,A37,MATCH(B$5,#REF!,1)))/(INDEX(#REF!,1,MATCH(B$5,#REF!,1)+1)-INDEX(#REF!,1,MATCH(B$5,#REF!,1)))*(B$5-INDEX(#REF!,1,MATCH(B$5,#REF!,1)))</f>
        <v>#REF!</v>
      </c>
    </row>
    <row r="38" spans="1:2" x14ac:dyDescent="0.25">
      <c r="A38" s="202">
        <v>32</v>
      </c>
      <c r="B38" t="e">
        <f>INDEX(#REF!,A38,MATCH(B$5,#REF!,1))+(INDEX(#REF!,A38,MATCH(B$5,#REF!,1)+1)-INDEX(#REF!,A38,MATCH(B$5,#REF!,1)))/(INDEX(#REF!,1,MATCH(B$5,#REF!,1)+1)-INDEX(#REF!,1,MATCH(B$5,#REF!,1)))*(B$5-INDEX(#REF!,1,MATCH(B$5,#REF!,1)))</f>
        <v>#REF!</v>
      </c>
    </row>
    <row r="39" spans="1:2" x14ac:dyDescent="0.25">
      <c r="A39" s="202">
        <v>33</v>
      </c>
      <c r="B39" t="e">
        <f>INDEX(#REF!,A39,MATCH(B$5,#REF!,1))+(INDEX(#REF!,A39,MATCH(B$5,#REF!,1)+1)-INDEX(#REF!,A39,MATCH(B$5,#REF!,1)))/(INDEX(#REF!,1,MATCH(B$5,#REF!,1)+1)-INDEX(#REF!,1,MATCH(B$5,#REF!,1)))*(B$5-INDEX(#REF!,1,MATCH(B$5,#REF!,1)))</f>
        <v>#REF!</v>
      </c>
    </row>
    <row r="40" spans="1:2" x14ac:dyDescent="0.25">
      <c r="A40" s="202">
        <v>34</v>
      </c>
      <c r="B40" t="e">
        <f>INDEX(#REF!,A40,MATCH(B$5,#REF!,1))+(INDEX(#REF!,A40,MATCH(B$5,#REF!,1)+1)-INDEX(#REF!,A40,MATCH(B$5,#REF!,1)))/(INDEX(#REF!,1,MATCH(B$5,#REF!,1)+1)-INDEX(#REF!,1,MATCH(B$5,#REF!,1)))*(B$5-INDEX(#REF!,1,MATCH(B$5,#REF!,1)))</f>
        <v>#REF!</v>
      </c>
    </row>
    <row r="41" spans="1:2" x14ac:dyDescent="0.25">
      <c r="A41" s="202">
        <v>35</v>
      </c>
      <c r="B41" t="e">
        <f>INDEX(#REF!,A41,MATCH(B$5,#REF!,1))+(INDEX(#REF!,A41,MATCH(B$5,#REF!,1)+1)-INDEX(#REF!,A41,MATCH(B$5,#REF!,1)))/(INDEX(#REF!,1,MATCH(B$5,#REF!,1)+1)-INDEX(#REF!,1,MATCH(B$5,#REF!,1)))*(B$5-INDEX(#REF!,1,MATCH(B$5,#REF!,1)))</f>
        <v>#REF!</v>
      </c>
    </row>
    <row r="42" spans="1:2" x14ac:dyDescent="0.25">
      <c r="A42" s="202">
        <v>36</v>
      </c>
      <c r="B42" t="e">
        <f>INDEX(#REF!,A42,MATCH(B$5,#REF!,1))+(INDEX(#REF!,A42,MATCH(B$5,#REF!,1)+1)-INDEX(#REF!,A42,MATCH(B$5,#REF!,1)))/(INDEX(#REF!,1,MATCH(B$5,#REF!,1)+1)-INDEX(#REF!,1,MATCH(B$5,#REF!,1)))*(B$5-INDEX(#REF!,1,MATCH(B$5,#REF!,1)))</f>
        <v>#REF!</v>
      </c>
    </row>
    <row r="43" spans="1:2" x14ac:dyDescent="0.25">
      <c r="A43" s="202">
        <v>37</v>
      </c>
      <c r="B43" t="e">
        <f>INDEX(#REF!,A43,MATCH(B$5,#REF!,1))+(INDEX(#REF!,A43,MATCH(B$5,#REF!,1)+1)-INDEX(#REF!,A43,MATCH(B$5,#REF!,1)))/(INDEX(#REF!,1,MATCH(B$5,#REF!,1)+1)-INDEX(#REF!,1,MATCH(B$5,#REF!,1)))*(B$5-INDEX(#REF!,1,MATCH(B$5,#REF!,1)))</f>
        <v>#REF!</v>
      </c>
    </row>
    <row r="44" spans="1:2" x14ac:dyDescent="0.25">
      <c r="A44" s="202">
        <v>38</v>
      </c>
      <c r="B44" t="e">
        <f>INDEX(#REF!,A44,MATCH(B$5,#REF!,1))+(INDEX(#REF!,A44,MATCH(B$5,#REF!,1)+1)-INDEX(#REF!,A44,MATCH(B$5,#REF!,1)))/(INDEX(#REF!,1,MATCH(B$5,#REF!,1)+1)-INDEX(#REF!,1,MATCH(B$5,#REF!,1)))*(B$5-INDEX(#REF!,1,MATCH(B$5,#REF!,1)))</f>
        <v>#REF!</v>
      </c>
    </row>
    <row r="45" spans="1:2" x14ac:dyDescent="0.25">
      <c r="A45" s="202">
        <v>39</v>
      </c>
      <c r="B45" t="e">
        <f>INDEX(#REF!,A45,MATCH(B$5,#REF!,1))+(INDEX(#REF!,A45,MATCH(B$5,#REF!,1)+1)-INDEX(#REF!,A45,MATCH(B$5,#REF!,1)))/(INDEX(#REF!,1,MATCH(B$5,#REF!,1)+1)-INDEX(#REF!,1,MATCH(B$5,#REF!,1)))*(B$5-INDEX(#REF!,1,MATCH(B$5,#REF!,1)))</f>
        <v>#REF!</v>
      </c>
    </row>
    <row r="46" spans="1:2" x14ac:dyDescent="0.25">
      <c r="A46" s="202">
        <v>40</v>
      </c>
      <c r="B46" t="e">
        <f>INDEX(#REF!,A46,MATCH(B$5,#REF!,1))+(INDEX(#REF!,A46,MATCH(B$5,#REF!,1)+1)-INDEX(#REF!,A46,MATCH(B$5,#REF!,1)))/(INDEX(#REF!,1,MATCH(B$5,#REF!,1)+1)-INDEX(#REF!,1,MATCH(B$5,#REF!,1)))*(B$5-INDEX(#REF!,1,MATCH(B$5,#REF!,1)))</f>
        <v>#REF!</v>
      </c>
    </row>
    <row r="47" spans="1:2" x14ac:dyDescent="0.25">
      <c r="A47" s="202">
        <v>41</v>
      </c>
      <c r="B47" t="e">
        <f>INDEX(#REF!,A47,MATCH(B$5,#REF!,1))+(INDEX(#REF!,A47,MATCH(B$5,#REF!,1)+1)-INDEX(#REF!,A47,MATCH(B$5,#REF!,1)))/(INDEX(#REF!,1,MATCH(B$5,#REF!,1)+1)-INDEX(#REF!,1,MATCH(B$5,#REF!,1)))*(B$5-INDEX(#REF!,1,MATCH(B$5,#REF!,1)))</f>
        <v>#REF!</v>
      </c>
    </row>
    <row r="48" spans="1:2" x14ac:dyDescent="0.25">
      <c r="A48" s="202">
        <v>42</v>
      </c>
      <c r="B48" t="e">
        <f>INDEX(#REF!,A48,MATCH(B$5,#REF!,1))+(INDEX(#REF!,A48,MATCH(B$5,#REF!,1)+1)-INDEX(#REF!,A48,MATCH(B$5,#REF!,1)))/(INDEX(#REF!,1,MATCH(B$5,#REF!,1)+1)-INDEX(#REF!,1,MATCH(B$5,#REF!,1)))*(B$5-INDEX(#REF!,1,MATCH(B$5,#REF!,1)))</f>
        <v>#REF!</v>
      </c>
    </row>
    <row r="49" spans="1:2" x14ac:dyDescent="0.25">
      <c r="A49" s="202">
        <v>43</v>
      </c>
      <c r="B49" t="e">
        <f>INDEX(#REF!,A49,MATCH(B$5,#REF!,1))+(INDEX(#REF!,A49,MATCH(B$5,#REF!,1)+1)-INDEX(#REF!,A49,MATCH(B$5,#REF!,1)))/(INDEX(#REF!,1,MATCH(B$5,#REF!,1)+1)-INDEX(#REF!,1,MATCH(B$5,#REF!,1)))*(B$5-INDEX(#REF!,1,MATCH(B$5,#REF!,1)))</f>
        <v>#REF!</v>
      </c>
    </row>
    <row r="50" spans="1:2" x14ac:dyDescent="0.25">
      <c r="A50" s="202">
        <v>44</v>
      </c>
      <c r="B50" t="e">
        <f>INDEX(#REF!,A50,MATCH(B$5,#REF!,1))+(INDEX(#REF!,A50,MATCH(B$5,#REF!,1)+1)-INDEX(#REF!,A50,MATCH(B$5,#REF!,1)))/(INDEX(#REF!,1,MATCH(B$5,#REF!,1)+1)-INDEX(#REF!,1,MATCH(B$5,#REF!,1)))*(B$5-INDEX(#REF!,1,MATCH(B$5,#REF!,1)))</f>
        <v>#REF!</v>
      </c>
    </row>
    <row r="51" spans="1:2" x14ac:dyDescent="0.25">
      <c r="A51" s="202">
        <v>45</v>
      </c>
      <c r="B51" t="e">
        <f>INDEX(#REF!,A51,MATCH(B$5,#REF!,1))+(INDEX(#REF!,A51,MATCH(B$5,#REF!,1)+1)-INDEX(#REF!,A51,MATCH(B$5,#REF!,1)))/(INDEX(#REF!,1,MATCH(B$5,#REF!,1)+1)-INDEX(#REF!,1,MATCH(B$5,#REF!,1)))*(B$5-INDEX(#REF!,1,MATCH(B$5,#REF!,1)))</f>
        <v>#REF!</v>
      </c>
    </row>
    <row r="52" spans="1:2" x14ac:dyDescent="0.25">
      <c r="A52" s="202">
        <v>46</v>
      </c>
      <c r="B52" t="e">
        <f>INDEX(#REF!,A52,MATCH(B$5,#REF!,1))+(INDEX(#REF!,A52,MATCH(B$5,#REF!,1)+1)-INDEX(#REF!,A52,MATCH(B$5,#REF!,1)))/(INDEX(#REF!,1,MATCH(B$5,#REF!,1)+1)-INDEX(#REF!,1,MATCH(B$5,#REF!,1)))*(B$5-INDEX(#REF!,1,MATCH(B$5,#REF!,1)))</f>
        <v>#REF!</v>
      </c>
    </row>
    <row r="53" spans="1:2" x14ac:dyDescent="0.25">
      <c r="A53" s="202">
        <v>47</v>
      </c>
      <c r="B53" t="e">
        <f>INDEX(#REF!,A53,MATCH(B$5,#REF!,1))+(INDEX(#REF!,A53,MATCH(B$5,#REF!,1)+1)-INDEX(#REF!,A53,MATCH(B$5,#REF!,1)))/(INDEX(#REF!,1,MATCH(B$5,#REF!,1)+1)-INDEX(#REF!,1,MATCH(B$5,#REF!,1)))*(B$5-INDEX(#REF!,1,MATCH(B$5,#REF!,1)))</f>
        <v>#REF!</v>
      </c>
    </row>
    <row r="54" spans="1:2" x14ac:dyDescent="0.25">
      <c r="A54" s="202">
        <v>48</v>
      </c>
      <c r="B54" t="e">
        <f>INDEX(#REF!,A54,MATCH(B$5,#REF!,1))+(INDEX(#REF!,A54,MATCH(B$5,#REF!,1)+1)-INDEX(#REF!,A54,MATCH(B$5,#REF!,1)))/(INDEX(#REF!,1,MATCH(B$5,#REF!,1)+1)-INDEX(#REF!,1,MATCH(B$5,#REF!,1)))*(B$5-INDEX(#REF!,1,MATCH(B$5,#REF!,1)))</f>
        <v>#REF!</v>
      </c>
    </row>
    <row r="55" spans="1:2" x14ac:dyDescent="0.25">
      <c r="A55" s="202">
        <v>49</v>
      </c>
      <c r="B55" t="e">
        <f>INDEX(#REF!,A55,MATCH(B$5,#REF!,1))+(INDEX(#REF!,A55,MATCH(B$5,#REF!,1)+1)-INDEX(#REF!,A55,MATCH(B$5,#REF!,1)))/(INDEX(#REF!,1,MATCH(B$5,#REF!,1)+1)-INDEX(#REF!,1,MATCH(B$5,#REF!,1)))*(B$5-INDEX(#REF!,1,MATCH(B$5,#REF!,1)))</f>
        <v>#REF!</v>
      </c>
    </row>
    <row r="56" spans="1:2" x14ac:dyDescent="0.25">
      <c r="A56" s="202">
        <v>50</v>
      </c>
      <c r="B56" t="e">
        <f>INDEX(#REF!,A56,MATCH(B$5,#REF!,1))+(INDEX(#REF!,A56,MATCH(B$5,#REF!,1)+1)-INDEX(#REF!,A56,MATCH(B$5,#REF!,1)))/(INDEX(#REF!,1,MATCH(B$5,#REF!,1)+1)-INDEX(#REF!,1,MATCH(B$5,#REF!,1)))*(B$5-INDEX(#REF!,1,MATCH(B$5,#REF!,1)))</f>
        <v>#REF!</v>
      </c>
    </row>
    <row r="57" spans="1:2" x14ac:dyDescent="0.25">
      <c r="A57" s="202">
        <v>51</v>
      </c>
      <c r="B57" t="e">
        <f>INDEX(#REF!,A57,MATCH(B$5,#REF!,1))+(INDEX(#REF!,A57,MATCH(B$5,#REF!,1)+1)-INDEX(#REF!,A57,MATCH(B$5,#REF!,1)))/(INDEX(#REF!,1,MATCH(B$5,#REF!,1)+1)-INDEX(#REF!,1,MATCH(B$5,#REF!,1)))*(B$5-INDEX(#REF!,1,MATCH(B$5,#REF!,1)))</f>
        <v>#REF!</v>
      </c>
    </row>
    <row r="58" spans="1:2" x14ac:dyDescent="0.25">
      <c r="A58" s="202">
        <v>52</v>
      </c>
      <c r="B58" t="e">
        <f>INDEX(#REF!,A58,MATCH(B$5,#REF!,1))+(INDEX(#REF!,A58,MATCH(B$5,#REF!,1)+1)-INDEX(#REF!,A58,MATCH(B$5,#REF!,1)))/(INDEX(#REF!,1,MATCH(B$5,#REF!,1)+1)-INDEX(#REF!,1,MATCH(B$5,#REF!,1)))*(B$5-INDEX(#REF!,1,MATCH(B$5,#REF!,1)))</f>
        <v>#REF!</v>
      </c>
    </row>
    <row r="59" spans="1:2" x14ac:dyDescent="0.25">
      <c r="A59" s="202">
        <v>53</v>
      </c>
      <c r="B59" t="e">
        <f>INDEX(#REF!,A59,MATCH(B$5,#REF!,1))+(INDEX(#REF!,A59,MATCH(B$5,#REF!,1)+1)-INDEX(#REF!,A59,MATCH(B$5,#REF!,1)))/(INDEX(#REF!,1,MATCH(B$5,#REF!,1)+1)-INDEX(#REF!,1,MATCH(B$5,#REF!,1)))*(B$5-INDEX(#REF!,1,MATCH(B$5,#REF!,1)))</f>
        <v>#REF!</v>
      </c>
    </row>
    <row r="60" spans="1:2" x14ac:dyDescent="0.25">
      <c r="A60" s="202">
        <v>54</v>
      </c>
      <c r="B60" t="e">
        <f>INDEX(#REF!,A60,MATCH(B$5,#REF!,1))+(INDEX(#REF!,A60,MATCH(B$5,#REF!,1)+1)-INDEX(#REF!,A60,MATCH(B$5,#REF!,1)))/(INDEX(#REF!,1,MATCH(B$5,#REF!,1)+1)-INDEX(#REF!,1,MATCH(B$5,#REF!,1)))*(B$5-INDEX(#REF!,1,MATCH(B$5,#REF!,1)))</f>
        <v>#REF!</v>
      </c>
    </row>
    <row r="61" spans="1:2" x14ac:dyDescent="0.25">
      <c r="A61" s="202">
        <v>55</v>
      </c>
      <c r="B61" t="e">
        <f>INDEX(#REF!,A61,MATCH(B$5,#REF!,1))+(INDEX(#REF!,A61,MATCH(B$5,#REF!,1)+1)-INDEX(#REF!,A61,MATCH(B$5,#REF!,1)))/(INDEX(#REF!,1,MATCH(B$5,#REF!,1)+1)-INDEX(#REF!,1,MATCH(B$5,#REF!,1)))*(B$5-INDEX(#REF!,1,MATCH(B$5,#REF!,1)))</f>
        <v>#REF!</v>
      </c>
    </row>
    <row r="62" spans="1:2" x14ac:dyDescent="0.25">
      <c r="A62" s="202">
        <v>56</v>
      </c>
      <c r="B62" t="e">
        <f>INDEX(#REF!,A62,MATCH(B$5,#REF!,1))+(INDEX(#REF!,A62,MATCH(B$5,#REF!,1)+1)-INDEX(#REF!,A62,MATCH(B$5,#REF!,1)))/(INDEX(#REF!,1,MATCH(B$5,#REF!,1)+1)-INDEX(#REF!,1,MATCH(B$5,#REF!,1)))*(B$5-INDEX(#REF!,1,MATCH(B$5,#REF!,1)))</f>
        <v>#REF!</v>
      </c>
    </row>
    <row r="63" spans="1:2" x14ac:dyDescent="0.25">
      <c r="A63" s="202">
        <v>57</v>
      </c>
      <c r="B63" t="e">
        <f>INDEX(#REF!,A63,MATCH(B$5,#REF!,1))+(INDEX(#REF!,A63,MATCH(B$5,#REF!,1)+1)-INDEX(#REF!,A63,MATCH(B$5,#REF!,1)))/(INDEX(#REF!,1,MATCH(B$5,#REF!,1)+1)-INDEX(#REF!,1,MATCH(B$5,#REF!,1)))*(B$5-INDEX(#REF!,1,MATCH(B$5,#REF!,1)))</f>
        <v>#REF!</v>
      </c>
    </row>
    <row r="64" spans="1:2" x14ac:dyDescent="0.25">
      <c r="A64" s="202">
        <v>58</v>
      </c>
      <c r="B64" t="e">
        <f>INDEX(#REF!,A64,MATCH(B$5,#REF!,1))+(INDEX(#REF!,A64,MATCH(B$5,#REF!,1)+1)-INDEX(#REF!,A64,MATCH(B$5,#REF!,1)))/(INDEX(#REF!,1,MATCH(B$5,#REF!,1)+1)-INDEX(#REF!,1,MATCH(B$5,#REF!,1)))*(B$5-INDEX(#REF!,1,MATCH(B$5,#REF!,1)))</f>
        <v>#REF!</v>
      </c>
    </row>
    <row r="65" spans="1:67" x14ac:dyDescent="0.25">
      <c r="A65" s="202">
        <v>59</v>
      </c>
      <c r="B65" t="e">
        <f>INDEX(#REF!,A65,MATCH(B$5,#REF!,1))+(INDEX(#REF!,A65,MATCH(B$5,#REF!,1)+1)-INDEX(#REF!,A65,MATCH(B$5,#REF!,1)))/(INDEX(#REF!,1,MATCH(B$5,#REF!,1)+1)-INDEX(#REF!,1,MATCH(B$5,#REF!,1)))*(B$5-INDEX(#REF!,1,MATCH(B$5,#REF!,1)))</f>
        <v>#REF!</v>
      </c>
    </row>
    <row r="66" spans="1:67" x14ac:dyDescent="0.25">
      <c r="A66" s="202">
        <v>60</v>
      </c>
      <c r="B66" t="e">
        <f>INDEX(#REF!,A66,MATCH(B$5,#REF!,1))+(INDEX(#REF!,A66,MATCH(B$5,#REF!,1)+1)-INDEX(#REF!,A66,MATCH(B$5,#REF!,1)))/(INDEX(#REF!,1,MATCH(B$5,#REF!,1)+1)-INDEX(#REF!,1,MATCH(B$5,#REF!,1)))*(B$5-INDEX(#REF!,1,MATCH(B$5,#REF!,1)))</f>
        <v>#REF!</v>
      </c>
    </row>
    <row r="68" spans="1:67" s="203" customFormat="1" ht="15.75" thickBot="1" x14ac:dyDescent="0.3">
      <c r="B68" s="210">
        <f>B69+1.8</f>
        <v>3.5999999919336361</v>
      </c>
      <c r="C68" s="211">
        <f>B70+1.2</f>
        <v>4.8000000098150304</v>
      </c>
      <c r="D68" s="211">
        <f>C69+1.8</f>
        <v>6.5999999919336538</v>
      </c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:67" ht="15.75" thickTop="1" x14ac:dyDescent="0.25">
      <c r="A69" s="201"/>
      <c r="B69" s="205">
        <v>1.7999999919336362</v>
      </c>
      <c r="C69" s="205">
        <v>4.799999991933654</v>
      </c>
    </row>
    <row r="70" spans="1:67" x14ac:dyDescent="0.25">
      <c r="B70" s="206">
        <v>3.6000000098150302</v>
      </c>
      <c r="C70" s="206">
        <v>6.6000000098150275</v>
      </c>
    </row>
    <row r="71" spans="1:67" x14ac:dyDescent="0.25">
      <c r="A71" s="207">
        <v>7.4</v>
      </c>
      <c r="B71" s="208" t="e">
        <f>INDEX($B$7:$B$66,MATCH(B69,#REF!,1),1)+(INDEX($B$7:$B$66,MATCH(B69,#REF!,1)+1,1)-INDEX($B$7:$B$66,MATCH(B69,#REF!,1),1))/(INDEX(#REF!,MATCH(B69,#REF!,1)+1,1)-INDEX(#REF!,MATCH(B69,#REF!,1),1))*(B69-INDEX(#REF!,MATCH(B69,#REF!,1),1))</f>
        <v>#REF!</v>
      </c>
      <c r="C71" s="208" t="e">
        <f>INDEX($B$7:$B$66,MATCH(C69,#REF!,1),1)+(INDEX($B$7:$B$66,MATCH(C69,#REF!,1)+1,1)-INDEX($B$7:$B$66,MATCH(C69,#REF!,1),1))/(INDEX(#REF!,MATCH(C69,#REF!,1)+1,1)-INDEX(#REF!,MATCH(C69,#REF!,1),1))*(C69-INDEX(#REF!,MATCH(C69,#REF!,1),1))</f>
        <v>#REF!</v>
      </c>
    </row>
    <row r="72" spans="1:67" x14ac:dyDescent="0.25">
      <c r="A72" s="207">
        <v>7.4</v>
      </c>
      <c r="B72" s="208" t="e">
        <f>INDEX($B$7:$B$66,MATCH(B70,#REF!,1),1)+(INDEX($B$7:$B$66,MATCH(B70,#REF!,1)+1,1)-INDEX($B$7:$B$66,MATCH(B70,#REF!,1),1))/(INDEX(#REF!,MATCH(B70,#REF!,1)+1,1)-INDEX(#REF!,MATCH(B70,#REF!,1),1))*(B70-INDEX(#REF!,MATCH(B70,#REF!,1),1))</f>
        <v>#REF!</v>
      </c>
      <c r="C72" s="208" t="e">
        <f>INDEX($B$7:$B$66,MATCH(C70,#REF!,1),1)+(INDEX($B$7:$B$66,MATCH(C70,#REF!,1)+1,1)-INDEX($B$7:$B$66,MATCH(C70,#REF!,1),1))/(INDEX(#REF!,MATCH(C70,#REF!,1)+1,1)-INDEX(#REF!,MATCH(C70,#REF!,1),1))*(C70-INDEX(#REF!,MATCH(C70,#REF!,1),1))</f>
        <v>#REF!</v>
      </c>
      <c r="N72" s="73"/>
    </row>
    <row r="73" spans="1:67" x14ac:dyDescent="0.25">
      <c r="C73" s="209" t="e">
        <f>(B71+B72+C71+C72)*7.4</f>
        <v>#REF!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rgb="FFFF0000"/>
  </sheetPr>
  <dimension ref="A1:BO74"/>
  <sheetViews>
    <sheetView workbookViewId="0"/>
  </sheetViews>
  <sheetFormatPr baseColWidth="10" defaultRowHeight="15" x14ac:dyDescent="0.25"/>
  <cols>
    <col min="6" max="8" width="3.140625" customWidth="1"/>
  </cols>
  <sheetData>
    <row r="1" spans="1:4" x14ac:dyDescent="0.25">
      <c r="A1" s="165" t="s">
        <v>193</v>
      </c>
    </row>
    <row r="2" spans="1:4" x14ac:dyDescent="0.25">
      <c r="A2" s="197" t="s">
        <v>194</v>
      </c>
      <c r="B2" s="198"/>
    </row>
    <row r="3" spans="1:4" x14ac:dyDescent="0.25">
      <c r="A3" s="199" t="s">
        <v>193</v>
      </c>
      <c r="B3" s="198"/>
      <c r="D3" s="200" t="e">
        <f>#REF!-0.6</f>
        <v>#REF!</v>
      </c>
    </row>
    <row r="4" spans="1:4" x14ac:dyDescent="0.25">
      <c r="A4" s="201" t="s">
        <v>195</v>
      </c>
    </row>
    <row r="5" spans="1:4" x14ac:dyDescent="0.25">
      <c r="B5" s="165">
        <v>4</v>
      </c>
    </row>
    <row r="7" spans="1:4" x14ac:dyDescent="0.25">
      <c r="A7" s="202">
        <v>1</v>
      </c>
      <c r="B7" t="e">
        <f>INDEX(#REF!,A7,MATCH(B$5,#REF!,1))+(INDEX(#REF!,A7,MATCH(B$5,#REF!,1)+1)-INDEX(#REF!,A7,MATCH(B$5,#REF!,1)))/(INDEX(#REF!,1,MATCH(B$5,#REF!,1)+1)-INDEX(#REF!,1,MATCH(B$5,#REF!,1)))*(B$5-INDEX(#REF!,1,MATCH(B$5,#REF!,1)))</f>
        <v>#REF!</v>
      </c>
    </row>
    <row r="8" spans="1:4" x14ac:dyDescent="0.25">
      <c r="A8" s="202">
        <v>2</v>
      </c>
      <c r="B8" t="e">
        <f>INDEX(#REF!,A8,MATCH(B$5,#REF!,1))+(INDEX(#REF!,A8,MATCH(B$5,#REF!,1)+1)-INDEX(#REF!,A8,MATCH(B$5,#REF!,1)))/(INDEX(#REF!,1,MATCH(B$5,#REF!,1)+1)-INDEX(#REF!,1,MATCH(B$5,#REF!,1)))*(B$5-INDEX(#REF!,1,MATCH(B$5,#REF!,1)))</f>
        <v>#REF!</v>
      </c>
    </row>
    <row r="9" spans="1:4" x14ac:dyDescent="0.25">
      <c r="A9" s="202">
        <v>3</v>
      </c>
      <c r="B9" t="e">
        <f>INDEX(#REF!,A9,MATCH(B$5,#REF!,1))+(INDEX(#REF!,A9,MATCH(B$5,#REF!,1)+1)-INDEX(#REF!,A9,MATCH(B$5,#REF!,1)))/(INDEX(#REF!,1,MATCH(B$5,#REF!,1)+1)-INDEX(#REF!,1,MATCH(B$5,#REF!,1)))*(B$5-INDEX(#REF!,1,MATCH(B$5,#REF!,1)))</f>
        <v>#REF!</v>
      </c>
    </row>
    <row r="10" spans="1:4" x14ac:dyDescent="0.25">
      <c r="A10" s="202">
        <v>4</v>
      </c>
      <c r="B10" t="e">
        <f>INDEX(#REF!,A10,MATCH(B$5,#REF!,1))+(INDEX(#REF!,A10,MATCH(B$5,#REF!,1)+1)-INDEX(#REF!,A10,MATCH(B$5,#REF!,1)))/(INDEX(#REF!,1,MATCH(B$5,#REF!,1)+1)-INDEX(#REF!,1,MATCH(B$5,#REF!,1)))*(B$5-INDEX(#REF!,1,MATCH(B$5,#REF!,1)))</f>
        <v>#REF!</v>
      </c>
    </row>
    <row r="11" spans="1:4" x14ac:dyDescent="0.25">
      <c r="A11" s="202">
        <v>5</v>
      </c>
      <c r="B11" t="e">
        <f>INDEX(#REF!,A11,MATCH(B$5,#REF!,1))+(INDEX(#REF!,A11,MATCH(B$5,#REF!,1)+1)-INDEX(#REF!,A11,MATCH(B$5,#REF!,1)))/(INDEX(#REF!,1,MATCH(B$5,#REF!,1)+1)-INDEX(#REF!,1,MATCH(B$5,#REF!,1)))*(B$5-INDEX(#REF!,1,MATCH(B$5,#REF!,1)))</f>
        <v>#REF!</v>
      </c>
    </row>
    <row r="12" spans="1:4" x14ac:dyDescent="0.25">
      <c r="A12" s="202">
        <v>6</v>
      </c>
      <c r="B12" t="e">
        <f>INDEX(#REF!,A12,MATCH(B$5,#REF!,1))+(INDEX(#REF!,A12,MATCH(B$5,#REF!,1)+1)-INDEX(#REF!,A12,MATCH(B$5,#REF!,1)))/(INDEX(#REF!,1,MATCH(B$5,#REF!,1)+1)-INDEX(#REF!,1,MATCH(B$5,#REF!,1)))*(B$5-INDEX(#REF!,1,MATCH(B$5,#REF!,1)))</f>
        <v>#REF!</v>
      </c>
    </row>
    <row r="13" spans="1:4" x14ac:dyDescent="0.25">
      <c r="A13" s="202">
        <v>7</v>
      </c>
      <c r="B13" t="e">
        <f>INDEX(#REF!,A13,MATCH(B$5,#REF!,1))+(INDEX(#REF!,A13,MATCH(B$5,#REF!,1)+1)-INDEX(#REF!,A13,MATCH(B$5,#REF!,1)))/(INDEX(#REF!,1,MATCH(B$5,#REF!,1)+1)-INDEX(#REF!,1,MATCH(B$5,#REF!,1)))*(B$5-INDEX(#REF!,1,MATCH(B$5,#REF!,1)))</f>
        <v>#REF!</v>
      </c>
    </row>
    <row r="14" spans="1:4" x14ac:dyDescent="0.25">
      <c r="A14" s="202">
        <v>8</v>
      </c>
      <c r="B14" t="e">
        <f>INDEX(#REF!,A14,MATCH(B$5,#REF!,1))+(INDEX(#REF!,A14,MATCH(B$5,#REF!,1)+1)-INDEX(#REF!,A14,MATCH(B$5,#REF!,1)))/(INDEX(#REF!,1,MATCH(B$5,#REF!,1)+1)-INDEX(#REF!,1,MATCH(B$5,#REF!,1)))*(B$5-INDEX(#REF!,1,MATCH(B$5,#REF!,1)))</f>
        <v>#REF!</v>
      </c>
    </row>
    <row r="15" spans="1:4" x14ac:dyDescent="0.25">
      <c r="A15" s="202">
        <v>9</v>
      </c>
      <c r="B15" t="e">
        <f>INDEX(#REF!,A15,MATCH(B$5,#REF!,1))+(INDEX(#REF!,A15,MATCH(B$5,#REF!,1)+1)-INDEX(#REF!,A15,MATCH(B$5,#REF!,1)))/(INDEX(#REF!,1,MATCH(B$5,#REF!,1)+1)-INDEX(#REF!,1,MATCH(B$5,#REF!,1)))*(B$5-INDEX(#REF!,1,MATCH(B$5,#REF!,1)))</f>
        <v>#REF!</v>
      </c>
    </row>
    <row r="16" spans="1:4" x14ac:dyDescent="0.25">
      <c r="A16" s="202">
        <v>10</v>
      </c>
      <c r="B16" t="e">
        <f>INDEX(#REF!,A16,MATCH(B$5,#REF!,1))+(INDEX(#REF!,A16,MATCH(B$5,#REF!,1)+1)-INDEX(#REF!,A16,MATCH(B$5,#REF!,1)))/(INDEX(#REF!,1,MATCH(B$5,#REF!,1)+1)-INDEX(#REF!,1,MATCH(B$5,#REF!,1)))*(B$5-INDEX(#REF!,1,MATCH(B$5,#REF!,1)))</f>
        <v>#REF!</v>
      </c>
    </row>
    <row r="17" spans="1:2" x14ac:dyDescent="0.25">
      <c r="A17" s="202">
        <v>11</v>
      </c>
      <c r="B17" t="e">
        <f>INDEX(#REF!,A17,MATCH(B$5,#REF!,1))+(INDEX(#REF!,A17,MATCH(B$5,#REF!,1)+1)-INDEX(#REF!,A17,MATCH(B$5,#REF!,1)))/(INDEX(#REF!,1,MATCH(B$5,#REF!,1)+1)-INDEX(#REF!,1,MATCH(B$5,#REF!,1)))*(B$5-INDEX(#REF!,1,MATCH(B$5,#REF!,1)))</f>
        <v>#REF!</v>
      </c>
    </row>
    <row r="18" spans="1:2" x14ac:dyDescent="0.25">
      <c r="A18" s="202">
        <v>12</v>
      </c>
      <c r="B18" t="e">
        <f>INDEX(#REF!,A18,MATCH(B$5,#REF!,1))+(INDEX(#REF!,A18,MATCH(B$5,#REF!,1)+1)-INDEX(#REF!,A18,MATCH(B$5,#REF!,1)))/(INDEX(#REF!,1,MATCH(B$5,#REF!,1)+1)-INDEX(#REF!,1,MATCH(B$5,#REF!,1)))*(B$5-INDEX(#REF!,1,MATCH(B$5,#REF!,1)))</f>
        <v>#REF!</v>
      </c>
    </row>
    <row r="19" spans="1:2" x14ac:dyDescent="0.25">
      <c r="A19" s="202">
        <v>13</v>
      </c>
      <c r="B19" t="e">
        <f>INDEX(#REF!,A19,MATCH(B$5,#REF!,1))+(INDEX(#REF!,A19,MATCH(B$5,#REF!,1)+1)-INDEX(#REF!,A19,MATCH(B$5,#REF!,1)))/(INDEX(#REF!,1,MATCH(B$5,#REF!,1)+1)-INDEX(#REF!,1,MATCH(B$5,#REF!,1)))*(B$5-INDEX(#REF!,1,MATCH(B$5,#REF!,1)))</f>
        <v>#REF!</v>
      </c>
    </row>
    <row r="20" spans="1:2" x14ac:dyDescent="0.25">
      <c r="A20" s="202">
        <v>14</v>
      </c>
      <c r="B20" t="e">
        <f>INDEX(#REF!,A20,MATCH(B$5,#REF!,1))+(INDEX(#REF!,A20,MATCH(B$5,#REF!,1)+1)-INDEX(#REF!,A20,MATCH(B$5,#REF!,1)))/(INDEX(#REF!,1,MATCH(B$5,#REF!,1)+1)-INDEX(#REF!,1,MATCH(B$5,#REF!,1)))*(B$5-INDEX(#REF!,1,MATCH(B$5,#REF!,1)))</f>
        <v>#REF!</v>
      </c>
    </row>
    <row r="21" spans="1:2" x14ac:dyDescent="0.25">
      <c r="A21" s="202">
        <v>15</v>
      </c>
      <c r="B21" t="e">
        <f>INDEX(#REF!,A21,MATCH(B$5,#REF!,1))+(INDEX(#REF!,A21,MATCH(B$5,#REF!,1)+1)-INDEX(#REF!,A21,MATCH(B$5,#REF!,1)))/(INDEX(#REF!,1,MATCH(B$5,#REF!,1)+1)-INDEX(#REF!,1,MATCH(B$5,#REF!,1)))*(B$5-INDEX(#REF!,1,MATCH(B$5,#REF!,1)))</f>
        <v>#REF!</v>
      </c>
    </row>
    <row r="22" spans="1:2" x14ac:dyDescent="0.25">
      <c r="A22" s="202">
        <v>16</v>
      </c>
      <c r="B22" t="e">
        <f>INDEX(#REF!,A22,MATCH(B$5,#REF!,1))+(INDEX(#REF!,A22,MATCH(B$5,#REF!,1)+1)-INDEX(#REF!,A22,MATCH(B$5,#REF!,1)))/(INDEX(#REF!,1,MATCH(B$5,#REF!,1)+1)-INDEX(#REF!,1,MATCH(B$5,#REF!,1)))*(B$5-INDEX(#REF!,1,MATCH(B$5,#REF!,1)))</f>
        <v>#REF!</v>
      </c>
    </row>
    <row r="23" spans="1:2" x14ac:dyDescent="0.25">
      <c r="A23" s="202">
        <v>17</v>
      </c>
      <c r="B23" t="e">
        <f>INDEX(#REF!,A23,MATCH(B$5,#REF!,1))+(INDEX(#REF!,A23,MATCH(B$5,#REF!,1)+1)-INDEX(#REF!,A23,MATCH(B$5,#REF!,1)))/(INDEX(#REF!,1,MATCH(B$5,#REF!,1)+1)-INDEX(#REF!,1,MATCH(B$5,#REF!,1)))*(B$5-INDEX(#REF!,1,MATCH(B$5,#REF!,1)))</f>
        <v>#REF!</v>
      </c>
    </row>
    <row r="24" spans="1:2" x14ac:dyDescent="0.25">
      <c r="A24" s="202">
        <v>18</v>
      </c>
      <c r="B24" t="e">
        <f>INDEX(#REF!,A24,MATCH(B$5,#REF!,1))+(INDEX(#REF!,A24,MATCH(B$5,#REF!,1)+1)-INDEX(#REF!,A24,MATCH(B$5,#REF!,1)))/(INDEX(#REF!,1,MATCH(B$5,#REF!,1)+1)-INDEX(#REF!,1,MATCH(B$5,#REF!,1)))*(B$5-INDEX(#REF!,1,MATCH(B$5,#REF!,1)))</f>
        <v>#REF!</v>
      </c>
    </row>
    <row r="25" spans="1:2" x14ac:dyDescent="0.25">
      <c r="A25" s="202">
        <v>19</v>
      </c>
      <c r="B25" t="e">
        <f>INDEX(#REF!,A25,MATCH(B$5,#REF!,1))+(INDEX(#REF!,A25,MATCH(B$5,#REF!,1)+1)-INDEX(#REF!,A25,MATCH(B$5,#REF!,1)))/(INDEX(#REF!,1,MATCH(B$5,#REF!,1)+1)-INDEX(#REF!,1,MATCH(B$5,#REF!,1)))*(B$5-INDEX(#REF!,1,MATCH(B$5,#REF!,1)))</f>
        <v>#REF!</v>
      </c>
    </row>
    <row r="26" spans="1:2" x14ac:dyDescent="0.25">
      <c r="A26" s="202">
        <v>20</v>
      </c>
      <c r="B26" t="e">
        <f>INDEX(#REF!,A26,MATCH(B$5,#REF!,1))+(INDEX(#REF!,A26,MATCH(B$5,#REF!,1)+1)-INDEX(#REF!,A26,MATCH(B$5,#REF!,1)))/(INDEX(#REF!,1,MATCH(B$5,#REF!,1)+1)-INDEX(#REF!,1,MATCH(B$5,#REF!,1)))*(B$5-INDEX(#REF!,1,MATCH(B$5,#REF!,1)))</f>
        <v>#REF!</v>
      </c>
    </row>
    <row r="27" spans="1:2" x14ac:dyDescent="0.25">
      <c r="A27" s="202">
        <v>21</v>
      </c>
      <c r="B27" t="e">
        <f>INDEX(#REF!,A27,MATCH(B$5,#REF!,1))+(INDEX(#REF!,A27,MATCH(B$5,#REF!,1)+1)-INDEX(#REF!,A27,MATCH(B$5,#REF!,1)))/(INDEX(#REF!,1,MATCH(B$5,#REF!,1)+1)-INDEX(#REF!,1,MATCH(B$5,#REF!,1)))*(B$5-INDEX(#REF!,1,MATCH(B$5,#REF!,1)))</f>
        <v>#REF!</v>
      </c>
    </row>
    <row r="28" spans="1:2" x14ac:dyDescent="0.25">
      <c r="A28" s="202">
        <v>22</v>
      </c>
      <c r="B28" t="e">
        <f>INDEX(#REF!,A28,MATCH(B$5,#REF!,1))+(INDEX(#REF!,A28,MATCH(B$5,#REF!,1)+1)-INDEX(#REF!,A28,MATCH(B$5,#REF!,1)))/(INDEX(#REF!,1,MATCH(B$5,#REF!,1)+1)-INDEX(#REF!,1,MATCH(B$5,#REF!,1)))*(B$5-INDEX(#REF!,1,MATCH(B$5,#REF!,1)))</f>
        <v>#REF!</v>
      </c>
    </row>
    <row r="29" spans="1:2" x14ac:dyDescent="0.25">
      <c r="A29" s="202">
        <v>23</v>
      </c>
      <c r="B29" t="e">
        <f>INDEX(#REF!,A29,MATCH(B$5,#REF!,1))+(INDEX(#REF!,A29,MATCH(B$5,#REF!,1)+1)-INDEX(#REF!,A29,MATCH(B$5,#REF!,1)))/(INDEX(#REF!,1,MATCH(B$5,#REF!,1)+1)-INDEX(#REF!,1,MATCH(B$5,#REF!,1)))*(B$5-INDEX(#REF!,1,MATCH(B$5,#REF!,1)))</f>
        <v>#REF!</v>
      </c>
    </row>
    <row r="30" spans="1:2" x14ac:dyDescent="0.25">
      <c r="A30" s="202">
        <v>24</v>
      </c>
      <c r="B30" t="e">
        <f>INDEX(#REF!,A30,MATCH(B$5,#REF!,1))+(INDEX(#REF!,A30,MATCH(B$5,#REF!,1)+1)-INDEX(#REF!,A30,MATCH(B$5,#REF!,1)))/(INDEX(#REF!,1,MATCH(B$5,#REF!,1)+1)-INDEX(#REF!,1,MATCH(B$5,#REF!,1)))*(B$5-INDEX(#REF!,1,MATCH(B$5,#REF!,1)))</f>
        <v>#REF!</v>
      </c>
    </row>
    <row r="31" spans="1:2" x14ac:dyDescent="0.25">
      <c r="A31" s="202">
        <v>25</v>
      </c>
      <c r="B31" t="e">
        <f>INDEX(#REF!,A31,MATCH(B$5,#REF!,1))+(INDEX(#REF!,A31,MATCH(B$5,#REF!,1)+1)-INDEX(#REF!,A31,MATCH(B$5,#REF!,1)))/(INDEX(#REF!,1,MATCH(B$5,#REF!,1)+1)-INDEX(#REF!,1,MATCH(B$5,#REF!,1)))*(B$5-INDEX(#REF!,1,MATCH(B$5,#REF!,1)))</f>
        <v>#REF!</v>
      </c>
    </row>
    <row r="32" spans="1:2" x14ac:dyDescent="0.25">
      <c r="A32" s="202">
        <v>26</v>
      </c>
      <c r="B32" t="e">
        <f>INDEX(#REF!,A32,MATCH(B$5,#REF!,1))+(INDEX(#REF!,A32,MATCH(B$5,#REF!,1)+1)-INDEX(#REF!,A32,MATCH(B$5,#REF!,1)))/(INDEX(#REF!,1,MATCH(B$5,#REF!,1)+1)-INDEX(#REF!,1,MATCH(B$5,#REF!,1)))*(B$5-INDEX(#REF!,1,MATCH(B$5,#REF!,1)))</f>
        <v>#REF!</v>
      </c>
    </row>
    <row r="33" spans="1:2" x14ac:dyDescent="0.25">
      <c r="A33" s="202">
        <v>27</v>
      </c>
      <c r="B33" t="e">
        <f>INDEX(#REF!,A33,MATCH(B$5,#REF!,1))+(INDEX(#REF!,A33,MATCH(B$5,#REF!,1)+1)-INDEX(#REF!,A33,MATCH(B$5,#REF!,1)))/(INDEX(#REF!,1,MATCH(B$5,#REF!,1)+1)-INDEX(#REF!,1,MATCH(B$5,#REF!,1)))*(B$5-INDEX(#REF!,1,MATCH(B$5,#REF!,1)))</f>
        <v>#REF!</v>
      </c>
    </row>
    <row r="34" spans="1:2" x14ac:dyDescent="0.25">
      <c r="A34" s="202">
        <v>28</v>
      </c>
      <c r="B34" t="e">
        <f>INDEX(#REF!,A34,MATCH(B$5,#REF!,1))+(INDEX(#REF!,A34,MATCH(B$5,#REF!,1)+1)-INDEX(#REF!,A34,MATCH(B$5,#REF!,1)))/(INDEX(#REF!,1,MATCH(B$5,#REF!,1)+1)-INDEX(#REF!,1,MATCH(B$5,#REF!,1)))*(B$5-INDEX(#REF!,1,MATCH(B$5,#REF!,1)))</f>
        <v>#REF!</v>
      </c>
    </row>
    <row r="35" spans="1:2" x14ac:dyDescent="0.25">
      <c r="A35" s="202">
        <v>29</v>
      </c>
      <c r="B35" t="e">
        <f>INDEX(#REF!,A35,MATCH(B$5,#REF!,1))+(INDEX(#REF!,A35,MATCH(B$5,#REF!,1)+1)-INDEX(#REF!,A35,MATCH(B$5,#REF!,1)))/(INDEX(#REF!,1,MATCH(B$5,#REF!,1)+1)-INDEX(#REF!,1,MATCH(B$5,#REF!,1)))*(B$5-INDEX(#REF!,1,MATCH(B$5,#REF!,1)))</f>
        <v>#REF!</v>
      </c>
    </row>
    <row r="36" spans="1:2" x14ac:dyDescent="0.25">
      <c r="A36" s="202">
        <v>30</v>
      </c>
      <c r="B36" t="e">
        <f>INDEX(#REF!,A36,MATCH(B$5,#REF!,1))+(INDEX(#REF!,A36,MATCH(B$5,#REF!,1)+1)-INDEX(#REF!,A36,MATCH(B$5,#REF!,1)))/(INDEX(#REF!,1,MATCH(B$5,#REF!,1)+1)-INDEX(#REF!,1,MATCH(B$5,#REF!,1)))*(B$5-INDEX(#REF!,1,MATCH(B$5,#REF!,1)))</f>
        <v>#REF!</v>
      </c>
    </row>
    <row r="37" spans="1:2" x14ac:dyDescent="0.25">
      <c r="A37" s="202">
        <v>31</v>
      </c>
      <c r="B37" t="e">
        <f>INDEX(#REF!,A37,MATCH(B$5,#REF!,1))+(INDEX(#REF!,A37,MATCH(B$5,#REF!,1)+1)-INDEX(#REF!,A37,MATCH(B$5,#REF!,1)))/(INDEX(#REF!,1,MATCH(B$5,#REF!,1)+1)-INDEX(#REF!,1,MATCH(B$5,#REF!,1)))*(B$5-INDEX(#REF!,1,MATCH(B$5,#REF!,1)))</f>
        <v>#REF!</v>
      </c>
    </row>
    <row r="38" spans="1:2" x14ac:dyDescent="0.25">
      <c r="A38" s="202">
        <v>32</v>
      </c>
      <c r="B38" t="e">
        <f>INDEX(#REF!,A38,MATCH(B$5,#REF!,1))+(INDEX(#REF!,A38,MATCH(B$5,#REF!,1)+1)-INDEX(#REF!,A38,MATCH(B$5,#REF!,1)))/(INDEX(#REF!,1,MATCH(B$5,#REF!,1)+1)-INDEX(#REF!,1,MATCH(B$5,#REF!,1)))*(B$5-INDEX(#REF!,1,MATCH(B$5,#REF!,1)))</f>
        <v>#REF!</v>
      </c>
    </row>
    <row r="39" spans="1:2" x14ac:dyDescent="0.25">
      <c r="A39" s="202">
        <v>33</v>
      </c>
      <c r="B39" t="e">
        <f>INDEX(#REF!,A39,MATCH(B$5,#REF!,1))+(INDEX(#REF!,A39,MATCH(B$5,#REF!,1)+1)-INDEX(#REF!,A39,MATCH(B$5,#REF!,1)))/(INDEX(#REF!,1,MATCH(B$5,#REF!,1)+1)-INDEX(#REF!,1,MATCH(B$5,#REF!,1)))*(B$5-INDEX(#REF!,1,MATCH(B$5,#REF!,1)))</f>
        <v>#REF!</v>
      </c>
    </row>
    <row r="40" spans="1:2" x14ac:dyDescent="0.25">
      <c r="A40" s="202">
        <v>34</v>
      </c>
      <c r="B40" t="e">
        <f>INDEX(#REF!,A40,MATCH(B$5,#REF!,1))+(INDEX(#REF!,A40,MATCH(B$5,#REF!,1)+1)-INDEX(#REF!,A40,MATCH(B$5,#REF!,1)))/(INDEX(#REF!,1,MATCH(B$5,#REF!,1)+1)-INDEX(#REF!,1,MATCH(B$5,#REF!,1)))*(B$5-INDEX(#REF!,1,MATCH(B$5,#REF!,1)))</f>
        <v>#REF!</v>
      </c>
    </row>
    <row r="41" spans="1:2" x14ac:dyDescent="0.25">
      <c r="A41" s="202">
        <v>35</v>
      </c>
      <c r="B41" t="e">
        <f>INDEX(#REF!,A41,MATCH(B$5,#REF!,1))+(INDEX(#REF!,A41,MATCH(B$5,#REF!,1)+1)-INDEX(#REF!,A41,MATCH(B$5,#REF!,1)))/(INDEX(#REF!,1,MATCH(B$5,#REF!,1)+1)-INDEX(#REF!,1,MATCH(B$5,#REF!,1)))*(B$5-INDEX(#REF!,1,MATCH(B$5,#REF!,1)))</f>
        <v>#REF!</v>
      </c>
    </row>
    <row r="42" spans="1:2" x14ac:dyDescent="0.25">
      <c r="A42" s="202">
        <v>36</v>
      </c>
      <c r="B42" t="e">
        <f>INDEX(#REF!,A42,MATCH(B$5,#REF!,1))+(INDEX(#REF!,A42,MATCH(B$5,#REF!,1)+1)-INDEX(#REF!,A42,MATCH(B$5,#REF!,1)))/(INDEX(#REF!,1,MATCH(B$5,#REF!,1)+1)-INDEX(#REF!,1,MATCH(B$5,#REF!,1)))*(B$5-INDEX(#REF!,1,MATCH(B$5,#REF!,1)))</f>
        <v>#REF!</v>
      </c>
    </row>
    <row r="43" spans="1:2" x14ac:dyDescent="0.25">
      <c r="A43" s="202">
        <v>37</v>
      </c>
      <c r="B43" t="e">
        <f>INDEX(#REF!,A43,MATCH(B$5,#REF!,1))+(INDEX(#REF!,A43,MATCH(B$5,#REF!,1)+1)-INDEX(#REF!,A43,MATCH(B$5,#REF!,1)))/(INDEX(#REF!,1,MATCH(B$5,#REF!,1)+1)-INDEX(#REF!,1,MATCH(B$5,#REF!,1)))*(B$5-INDEX(#REF!,1,MATCH(B$5,#REF!,1)))</f>
        <v>#REF!</v>
      </c>
    </row>
    <row r="44" spans="1:2" x14ac:dyDescent="0.25">
      <c r="A44" s="202">
        <v>38</v>
      </c>
      <c r="B44" t="e">
        <f>INDEX(#REF!,A44,MATCH(B$5,#REF!,1))+(INDEX(#REF!,A44,MATCH(B$5,#REF!,1)+1)-INDEX(#REF!,A44,MATCH(B$5,#REF!,1)))/(INDEX(#REF!,1,MATCH(B$5,#REF!,1)+1)-INDEX(#REF!,1,MATCH(B$5,#REF!,1)))*(B$5-INDEX(#REF!,1,MATCH(B$5,#REF!,1)))</f>
        <v>#REF!</v>
      </c>
    </row>
    <row r="45" spans="1:2" x14ac:dyDescent="0.25">
      <c r="A45" s="202">
        <v>39</v>
      </c>
      <c r="B45" t="e">
        <f>INDEX(#REF!,A45,MATCH(B$5,#REF!,1))+(INDEX(#REF!,A45,MATCH(B$5,#REF!,1)+1)-INDEX(#REF!,A45,MATCH(B$5,#REF!,1)))/(INDEX(#REF!,1,MATCH(B$5,#REF!,1)+1)-INDEX(#REF!,1,MATCH(B$5,#REF!,1)))*(B$5-INDEX(#REF!,1,MATCH(B$5,#REF!,1)))</f>
        <v>#REF!</v>
      </c>
    </row>
    <row r="46" spans="1:2" x14ac:dyDescent="0.25">
      <c r="A46" s="202">
        <v>40</v>
      </c>
      <c r="B46" t="e">
        <f>INDEX(#REF!,A46,MATCH(B$5,#REF!,1))+(INDEX(#REF!,A46,MATCH(B$5,#REF!,1)+1)-INDEX(#REF!,A46,MATCH(B$5,#REF!,1)))/(INDEX(#REF!,1,MATCH(B$5,#REF!,1)+1)-INDEX(#REF!,1,MATCH(B$5,#REF!,1)))*(B$5-INDEX(#REF!,1,MATCH(B$5,#REF!,1)))</f>
        <v>#REF!</v>
      </c>
    </row>
    <row r="47" spans="1:2" x14ac:dyDescent="0.25">
      <c r="A47" s="202">
        <v>41</v>
      </c>
      <c r="B47" t="e">
        <f>INDEX(#REF!,A47,MATCH(B$5,#REF!,1))+(INDEX(#REF!,A47,MATCH(B$5,#REF!,1)+1)-INDEX(#REF!,A47,MATCH(B$5,#REF!,1)))/(INDEX(#REF!,1,MATCH(B$5,#REF!,1)+1)-INDEX(#REF!,1,MATCH(B$5,#REF!,1)))*(B$5-INDEX(#REF!,1,MATCH(B$5,#REF!,1)))</f>
        <v>#REF!</v>
      </c>
    </row>
    <row r="48" spans="1:2" x14ac:dyDescent="0.25">
      <c r="A48" s="202">
        <v>42</v>
      </c>
      <c r="B48" t="e">
        <f>INDEX(#REF!,A48,MATCH(B$5,#REF!,1))+(INDEX(#REF!,A48,MATCH(B$5,#REF!,1)+1)-INDEX(#REF!,A48,MATCH(B$5,#REF!,1)))/(INDEX(#REF!,1,MATCH(B$5,#REF!,1)+1)-INDEX(#REF!,1,MATCH(B$5,#REF!,1)))*(B$5-INDEX(#REF!,1,MATCH(B$5,#REF!,1)))</f>
        <v>#REF!</v>
      </c>
    </row>
    <row r="49" spans="1:2" x14ac:dyDescent="0.25">
      <c r="A49" s="202">
        <v>43</v>
      </c>
      <c r="B49" t="e">
        <f>INDEX(#REF!,A49,MATCH(B$5,#REF!,1))+(INDEX(#REF!,A49,MATCH(B$5,#REF!,1)+1)-INDEX(#REF!,A49,MATCH(B$5,#REF!,1)))/(INDEX(#REF!,1,MATCH(B$5,#REF!,1)+1)-INDEX(#REF!,1,MATCH(B$5,#REF!,1)))*(B$5-INDEX(#REF!,1,MATCH(B$5,#REF!,1)))</f>
        <v>#REF!</v>
      </c>
    </row>
    <row r="50" spans="1:2" x14ac:dyDescent="0.25">
      <c r="A50" s="202">
        <v>44</v>
      </c>
      <c r="B50" t="e">
        <f>INDEX(#REF!,A50,MATCH(B$5,#REF!,1))+(INDEX(#REF!,A50,MATCH(B$5,#REF!,1)+1)-INDEX(#REF!,A50,MATCH(B$5,#REF!,1)))/(INDEX(#REF!,1,MATCH(B$5,#REF!,1)+1)-INDEX(#REF!,1,MATCH(B$5,#REF!,1)))*(B$5-INDEX(#REF!,1,MATCH(B$5,#REF!,1)))</f>
        <v>#REF!</v>
      </c>
    </row>
    <row r="51" spans="1:2" x14ac:dyDescent="0.25">
      <c r="A51" s="202">
        <v>45</v>
      </c>
      <c r="B51" t="e">
        <f>INDEX(#REF!,A51,MATCH(B$5,#REF!,1))+(INDEX(#REF!,A51,MATCH(B$5,#REF!,1)+1)-INDEX(#REF!,A51,MATCH(B$5,#REF!,1)))/(INDEX(#REF!,1,MATCH(B$5,#REF!,1)+1)-INDEX(#REF!,1,MATCH(B$5,#REF!,1)))*(B$5-INDEX(#REF!,1,MATCH(B$5,#REF!,1)))</f>
        <v>#REF!</v>
      </c>
    </row>
    <row r="52" spans="1:2" x14ac:dyDescent="0.25">
      <c r="A52" s="202">
        <v>46</v>
      </c>
      <c r="B52" t="e">
        <f>INDEX(#REF!,A52,MATCH(B$5,#REF!,1))+(INDEX(#REF!,A52,MATCH(B$5,#REF!,1)+1)-INDEX(#REF!,A52,MATCH(B$5,#REF!,1)))/(INDEX(#REF!,1,MATCH(B$5,#REF!,1)+1)-INDEX(#REF!,1,MATCH(B$5,#REF!,1)))*(B$5-INDEX(#REF!,1,MATCH(B$5,#REF!,1)))</f>
        <v>#REF!</v>
      </c>
    </row>
    <row r="53" spans="1:2" x14ac:dyDescent="0.25">
      <c r="A53" s="202">
        <v>47</v>
      </c>
      <c r="B53" t="e">
        <f>INDEX(#REF!,A53,MATCH(B$5,#REF!,1))+(INDEX(#REF!,A53,MATCH(B$5,#REF!,1)+1)-INDEX(#REF!,A53,MATCH(B$5,#REF!,1)))/(INDEX(#REF!,1,MATCH(B$5,#REF!,1)+1)-INDEX(#REF!,1,MATCH(B$5,#REF!,1)))*(B$5-INDEX(#REF!,1,MATCH(B$5,#REF!,1)))</f>
        <v>#REF!</v>
      </c>
    </row>
    <row r="54" spans="1:2" x14ac:dyDescent="0.25">
      <c r="A54" s="202">
        <v>48</v>
      </c>
      <c r="B54" t="e">
        <f>INDEX(#REF!,A54,MATCH(B$5,#REF!,1))+(INDEX(#REF!,A54,MATCH(B$5,#REF!,1)+1)-INDEX(#REF!,A54,MATCH(B$5,#REF!,1)))/(INDEX(#REF!,1,MATCH(B$5,#REF!,1)+1)-INDEX(#REF!,1,MATCH(B$5,#REF!,1)))*(B$5-INDEX(#REF!,1,MATCH(B$5,#REF!,1)))</f>
        <v>#REF!</v>
      </c>
    </row>
    <row r="55" spans="1:2" x14ac:dyDescent="0.25">
      <c r="A55" s="202">
        <v>49</v>
      </c>
      <c r="B55" t="e">
        <f>INDEX(#REF!,A55,MATCH(B$5,#REF!,1))+(INDEX(#REF!,A55,MATCH(B$5,#REF!,1)+1)-INDEX(#REF!,A55,MATCH(B$5,#REF!,1)))/(INDEX(#REF!,1,MATCH(B$5,#REF!,1)+1)-INDEX(#REF!,1,MATCH(B$5,#REF!,1)))*(B$5-INDEX(#REF!,1,MATCH(B$5,#REF!,1)))</f>
        <v>#REF!</v>
      </c>
    </row>
    <row r="56" spans="1:2" x14ac:dyDescent="0.25">
      <c r="A56" s="202">
        <v>50</v>
      </c>
      <c r="B56" t="e">
        <f>INDEX(#REF!,A56,MATCH(B$5,#REF!,1))+(INDEX(#REF!,A56,MATCH(B$5,#REF!,1)+1)-INDEX(#REF!,A56,MATCH(B$5,#REF!,1)))/(INDEX(#REF!,1,MATCH(B$5,#REF!,1)+1)-INDEX(#REF!,1,MATCH(B$5,#REF!,1)))*(B$5-INDEX(#REF!,1,MATCH(B$5,#REF!,1)))</f>
        <v>#REF!</v>
      </c>
    </row>
    <row r="57" spans="1:2" x14ac:dyDescent="0.25">
      <c r="A57" s="202">
        <v>51</v>
      </c>
      <c r="B57" t="e">
        <f>INDEX(#REF!,A57,MATCH(B$5,#REF!,1))+(INDEX(#REF!,A57,MATCH(B$5,#REF!,1)+1)-INDEX(#REF!,A57,MATCH(B$5,#REF!,1)))/(INDEX(#REF!,1,MATCH(B$5,#REF!,1)+1)-INDEX(#REF!,1,MATCH(B$5,#REF!,1)))*(B$5-INDEX(#REF!,1,MATCH(B$5,#REF!,1)))</f>
        <v>#REF!</v>
      </c>
    </row>
    <row r="58" spans="1:2" x14ac:dyDescent="0.25">
      <c r="A58" s="202">
        <v>52</v>
      </c>
      <c r="B58" t="e">
        <f>INDEX(#REF!,A58,MATCH(B$5,#REF!,1))+(INDEX(#REF!,A58,MATCH(B$5,#REF!,1)+1)-INDEX(#REF!,A58,MATCH(B$5,#REF!,1)))/(INDEX(#REF!,1,MATCH(B$5,#REF!,1)+1)-INDEX(#REF!,1,MATCH(B$5,#REF!,1)))*(B$5-INDEX(#REF!,1,MATCH(B$5,#REF!,1)))</f>
        <v>#REF!</v>
      </c>
    </row>
    <row r="59" spans="1:2" x14ac:dyDescent="0.25">
      <c r="A59" s="202">
        <v>53</v>
      </c>
      <c r="B59" t="e">
        <f>INDEX(#REF!,A59,MATCH(B$5,#REF!,1))+(INDEX(#REF!,A59,MATCH(B$5,#REF!,1)+1)-INDEX(#REF!,A59,MATCH(B$5,#REF!,1)))/(INDEX(#REF!,1,MATCH(B$5,#REF!,1)+1)-INDEX(#REF!,1,MATCH(B$5,#REF!,1)))*(B$5-INDEX(#REF!,1,MATCH(B$5,#REF!,1)))</f>
        <v>#REF!</v>
      </c>
    </row>
    <row r="60" spans="1:2" x14ac:dyDescent="0.25">
      <c r="A60" s="202">
        <v>54</v>
      </c>
      <c r="B60" t="e">
        <f>INDEX(#REF!,A60,MATCH(B$5,#REF!,1))+(INDEX(#REF!,A60,MATCH(B$5,#REF!,1)+1)-INDEX(#REF!,A60,MATCH(B$5,#REF!,1)))/(INDEX(#REF!,1,MATCH(B$5,#REF!,1)+1)-INDEX(#REF!,1,MATCH(B$5,#REF!,1)))*(B$5-INDEX(#REF!,1,MATCH(B$5,#REF!,1)))</f>
        <v>#REF!</v>
      </c>
    </row>
    <row r="61" spans="1:2" x14ac:dyDescent="0.25">
      <c r="A61" s="202">
        <v>55</v>
      </c>
      <c r="B61" t="e">
        <f>INDEX(#REF!,A61,MATCH(B$5,#REF!,1))+(INDEX(#REF!,A61,MATCH(B$5,#REF!,1)+1)-INDEX(#REF!,A61,MATCH(B$5,#REF!,1)))/(INDEX(#REF!,1,MATCH(B$5,#REF!,1)+1)-INDEX(#REF!,1,MATCH(B$5,#REF!,1)))*(B$5-INDEX(#REF!,1,MATCH(B$5,#REF!,1)))</f>
        <v>#REF!</v>
      </c>
    </row>
    <row r="62" spans="1:2" x14ac:dyDescent="0.25">
      <c r="A62" s="202">
        <v>56</v>
      </c>
      <c r="B62" t="e">
        <f>INDEX(#REF!,A62,MATCH(B$5,#REF!,1))+(INDEX(#REF!,A62,MATCH(B$5,#REF!,1)+1)-INDEX(#REF!,A62,MATCH(B$5,#REF!,1)))/(INDEX(#REF!,1,MATCH(B$5,#REF!,1)+1)-INDEX(#REF!,1,MATCH(B$5,#REF!,1)))*(B$5-INDEX(#REF!,1,MATCH(B$5,#REF!,1)))</f>
        <v>#REF!</v>
      </c>
    </row>
    <row r="63" spans="1:2" x14ac:dyDescent="0.25">
      <c r="A63" s="202">
        <v>57</v>
      </c>
      <c r="B63" t="e">
        <f>INDEX(#REF!,A63,MATCH(B$5,#REF!,1))+(INDEX(#REF!,A63,MATCH(B$5,#REF!,1)+1)-INDEX(#REF!,A63,MATCH(B$5,#REF!,1)))/(INDEX(#REF!,1,MATCH(B$5,#REF!,1)+1)-INDEX(#REF!,1,MATCH(B$5,#REF!,1)))*(B$5-INDEX(#REF!,1,MATCH(B$5,#REF!,1)))</f>
        <v>#REF!</v>
      </c>
    </row>
    <row r="64" spans="1:2" x14ac:dyDescent="0.25">
      <c r="A64" s="202">
        <v>58</v>
      </c>
      <c r="B64" t="e">
        <f>INDEX(#REF!,A64,MATCH(B$5,#REF!,1))+(INDEX(#REF!,A64,MATCH(B$5,#REF!,1)+1)-INDEX(#REF!,A64,MATCH(B$5,#REF!,1)))/(INDEX(#REF!,1,MATCH(B$5,#REF!,1)+1)-INDEX(#REF!,1,MATCH(B$5,#REF!,1)))*(B$5-INDEX(#REF!,1,MATCH(B$5,#REF!,1)))</f>
        <v>#REF!</v>
      </c>
    </row>
    <row r="65" spans="1:67" x14ac:dyDescent="0.25">
      <c r="A65" s="202">
        <v>59</v>
      </c>
      <c r="B65" t="e">
        <f>INDEX(#REF!,A65,MATCH(B$5,#REF!,1))+(INDEX(#REF!,A65,MATCH(B$5,#REF!,1)+1)-INDEX(#REF!,A65,MATCH(B$5,#REF!,1)))/(INDEX(#REF!,1,MATCH(B$5,#REF!,1)+1)-INDEX(#REF!,1,MATCH(B$5,#REF!,1)))*(B$5-INDEX(#REF!,1,MATCH(B$5,#REF!,1)))</f>
        <v>#REF!</v>
      </c>
    </row>
    <row r="66" spans="1:67" x14ac:dyDescent="0.25">
      <c r="A66" s="202">
        <v>60</v>
      </c>
      <c r="B66" t="e">
        <f>INDEX(#REF!,A66,MATCH(B$5,#REF!,1))+(INDEX(#REF!,A66,MATCH(B$5,#REF!,1)+1)-INDEX(#REF!,A66,MATCH(B$5,#REF!,1)))/(INDEX(#REF!,1,MATCH(B$5,#REF!,1)+1)-INDEX(#REF!,1,MATCH(B$5,#REF!,1)))*(B$5-INDEX(#REF!,1,MATCH(B$5,#REF!,1)))</f>
        <v>#REF!</v>
      </c>
    </row>
    <row r="68" spans="1:67" x14ac:dyDescent="0.25">
      <c r="C68" s="211">
        <f>B71+1.2</f>
        <v>3.5999995771320306</v>
      </c>
      <c r="D68" s="211">
        <f>C71+1.2</f>
        <v>6.6000000000000005</v>
      </c>
    </row>
    <row r="69" spans="1:67" s="203" customFormat="1" ht="15.75" thickBot="1" x14ac:dyDescent="0.3">
      <c r="B69" s="204">
        <f t="shared" ref="B69" si="0">B70+1.8</f>
        <v>2.4000000000000004</v>
      </c>
      <c r="C69" s="212">
        <f>C70+1.8</f>
        <v>5.4</v>
      </c>
      <c r="D69" s="212">
        <f>D70+1.8</f>
        <v>8.4</v>
      </c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:67" ht="15.75" thickTop="1" x14ac:dyDescent="0.25">
      <c r="A70" s="201"/>
      <c r="B70" s="205">
        <v>0.60000000000000009</v>
      </c>
      <c r="C70" s="205">
        <v>3.6</v>
      </c>
      <c r="D70" s="205">
        <v>6.6</v>
      </c>
    </row>
    <row r="71" spans="1:67" x14ac:dyDescent="0.25">
      <c r="B71" s="206">
        <v>2.3999995771320308</v>
      </c>
      <c r="C71" s="206">
        <v>5.4</v>
      </c>
      <c r="D71" s="206">
        <v>8.4</v>
      </c>
    </row>
    <row r="72" spans="1:67" x14ac:dyDescent="0.25">
      <c r="A72" s="207">
        <v>7.4</v>
      </c>
      <c r="B72" s="208" t="e">
        <f>INDEX($B$7:$B$66,MATCH(B70,#REF!,1),1)+(INDEX($B$7:$B$66,MATCH(B70,#REF!,1)+1,1)-INDEX($B$7:$B$66,MATCH(B70,#REF!,1),1))/(INDEX(#REF!,MATCH(B70,#REF!,1)+1,1)-INDEX(#REF!,MATCH(B70,#REF!,1),1))*(B70-INDEX(#REF!,MATCH(B70,#REF!,1),1))</f>
        <v>#REF!</v>
      </c>
      <c r="C72" s="208" t="e">
        <f>INDEX($B$7:$B$66,MATCH(C70,#REF!,1),1)+(INDEX($B$7:$B$66,MATCH(C70,#REF!,1)+1,1)-INDEX($B$7:$B$66,MATCH(C70,#REF!,1),1))/(INDEX(#REF!,MATCH(C70,#REF!,1)+1,1)-INDEX(#REF!,MATCH(C70,#REF!,1),1))*(C70-INDEX(#REF!,MATCH(C70,#REF!,1),1))</f>
        <v>#REF!</v>
      </c>
      <c r="D72" s="208" t="e">
        <f>INDEX($B$7:$B$66,MATCH(D70,#REF!,1),1)+(INDEX($B$7:$B$66,MATCH(D70,#REF!,1)+1,1)-INDEX($B$7:$B$66,MATCH(D70,#REF!,1),1))/(INDEX(#REF!,MATCH(D70,#REF!,1)+1,1)-INDEX(#REF!,MATCH(D70,#REF!,1),1))*(D70-INDEX(#REF!,MATCH(D70,#REF!,1),1))</f>
        <v>#REF!</v>
      </c>
    </row>
    <row r="73" spans="1:67" x14ac:dyDescent="0.25">
      <c r="A73" s="207">
        <v>7.4</v>
      </c>
      <c r="B73" s="208" t="e">
        <f>INDEX($B$7:$B$66,MATCH(B71,#REF!,1),1)+(INDEX($B$7:$B$66,MATCH(B71,#REF!,1)+1,1)-INDEX($B$7:$B$66,MATCH(B71,#REF!,1),1))/(INDEX(#REF!,MATCH(B71,#REF!,1)+1,1)-INDEX(#REF!,MATCH(B71,#REF!,1),1))*(B71-INDEX(#REF!,MATCH(B71,#REF!,1),1))</f>
        <v>#REF!</v>
      </c>
      <c r="C73" s="208" t="e">
        <f>INDEX($B$7:$B$66,MATCH(C71,#REF!,1),1)+(INDEX($B$7:$B$66,MATCH(C71,#REF!,1)+1,1)-INDEX($B$7:$B$66,MATCH(C71,#REF!,1),1))/(INDEX(#REF!,MATCH(C71,#REF!,1)+1,1)-INDEX(#REF!,MATCH(C71,#REF!,1),1))*(C71-INDEX(#REF!,MATCH(C71,#REF!,1),1))</f>
        <v>#REF!</v>
      </c>
      <c r="D73" s="208" t="e">
        <f>INDEX($B$7:$B$66,MATCH(D71,#REF!,1),1)+(INDEX($B$7:$B$66,MATCH(D71,#REF!,1)+1,1)-INDEX($B$7:$B$66,MATCH(D71,#REF!,1),1))/(INDEX(#REF!,MATCH(D71,#REF!,1)+1,1)-INDEX(#REF!,MATCH(D71,#REF!,1),1))*(D71-INDEX(#REF!,MATCH(D71,#REF!,1),1))</f>
        <v>#REF!</v>
      </c>
      <c r="N73" s="73"/>
    </row>
    <row r="74" spans="1:67" x14ac:dyDescent="0.25">
      <c r="D74" s="209" t="e">
        <f>(B72+B73+C72+C73)*7.4</f>
        <v>#REF!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tabColor rgb="FFFF0000"/>
  </sheetPr>
  <dimension ref="A1:BO74"/>
  <sheetViews>
    <sheetView workbookViewId="0"/>
  </sheetViews>
  <sheetFormatPr baseColWidth="10" defaultRowHeight="15" x14ac:dyDescent="0.25"/>
  <cols>
    <col min="2" max="2" width="12.7109375" bestFit="1" customWidth="1"/>
    <col min="4" max="4" width="11.42578125" customWidth="1"/>
    <col min="6" max="8" width="11.42578125" customWidth="1"/>
    <col min="50" max="50" width="11.42578125" customWidth="1"/>
  </cols>
  <sheetData>
    <row r="1" spans="1:4" x14ac:dyDescent="0.25">
      <c r="A1" s="165" t="s">
        <v>193</v>
      </c>
    </row>
    <row r="2" spans="1:4" x14ac:dyDescent="0.25">
      <c r="A2" s="197" t="s">
        <v>194</v>
      </c>
      <c r="B2" s="198"/>
    </row>
    <row r="3" spans="1:4" x14ac:dyDescent="0.25">
      <c r="A3" s="199" t="s">
        <v>193</v>
      </c>
      <c r="B3" s="198"/>
      <c r="D3" s="200" t="e">
        <f>#REF!-IF(OR($B$5&lt;INICIO!A62,IFERROR(INDEX(#REF!,1,MATCH($B$5,#REF!,1)+1),0)=INICIO!$C$59,0),0.3+(INICIO!$A$7+INICIO!$A$10+INICIO!$B$8)+(INICIO!$D$5+INICIO!$D$7+INICIO!$D$9)-INICIO!$B$12,0.6+(INICIO!$A$7+INICIO!$A$10+INICIO!$B$8)+(INICIO!$D$5+INICIO!$D$7+INICIO!$D$9)-INICIO!$B$12)</f>
        <v>#REF!</v>
      </c>
    </row>
    <row r="4" spans="1:4" x14ac:dyDescent="0.25">
      <c r="A4" s="201" t="s">
        <v>195</v>
      </c>
      <c r="D4" s="213" t="e">
        <f>D3-1.8</f>
        <v>#REF!</v>
      </c>
    </row>
    <row r="5" spans="1:4" x14ac:dyDescent="0.25">
      <c r="B5" s="165">
        <v>1.1000000000000001</v>
      </c>
      <c r="D5">
        <v>0</v>
      </c>
    </row>
    <row r="6" spans="1:4" x14ac:dyDescent="0.25">
      <c r="D6">
        <v>0</v>
      </c>
    </row>
    <row r="7" spans="1:4" x14ac:dyDescent="0.25">
      <c r="A7" s="202">
        <v>1</v>
      </c>
      <c r="B7" t="e">
        <f>(INDEX(#REF!,A7,MATCH(B$5,#REF!,1))+(INDEX(#REF!,A7,MATCH(B$5,#REF!,1)+1)-INDEX(#REF!,A7,MATCH(B$5,#REF!,1)))/(INDEX(#REF!,1,MATCH(B$5,#REF!,1)+1)-INDEX(#REF!,1,MATCH(B$5,#REF!,1)))*(B$5-INDEX(#REF!,1,MATCH(B$5,#REF!,1))))</f>
        <v>#REF!</v>
      </c>
    </row>
    <row r="8" spans="1:4" x14ac:dyDescent="0.25">
      <c r="A8" s="202">
        <v>2</v>
      </c>
      <c r="B8" t="e">
        <f>-(INDEX(#REF!,A8,MATCH(B$5,#REF!,1))+(INDEX(#REF!,A8,MATCH(B$5,#REF!,1)+1)-INDEX(#REF!,A8,MATCH(B$5,#REF!,1)))/(INDEX(#REF!,1,MATCH(B$5,#REF!,1)+1)-INDEX(#REF!,1,MATCH(B$5,#REF!,1)))*(B$5-INDEX(#REF!,1,MATCH(B$5,#REF!,1))))</f>
        <v>#REF!</v>
      </c>
    </row>
    <row r="9" spans="1:4" x14ac:dyDescent="0.25">
      <c r="A9" s="202">
        <v>3</v>
      </c>
      <c r="B9" t="e">
        <f>-(INDEX(#REF!,A9,MATCH(B$5,#REF!,1))+(INDEX(#REF!,A9,MATCH(B$5,#REF!,1)+1)-INDEX(#REF!,A9,MATCH(B$5,#REF!,1)))/(INDEX(#REF!,1,MATCH(B$5,#REF!,1)+1)-INDEX(#REF!,1,MATCH(B$5,#REF!,1)))*(B$5-INDEX(#REF!,1,MATCH(B$5,#REF!,1))))</f>
        <v>#REF!</v>
      </c>
    </row>
    <row r="10" spans="1:4" x14ac:dyDescent="0.25">
      <c r="A10" s="202">
        <v>4</v>
      </c>
      <c r="B10" t="e">
        <f>-(INDEX(#REF!,A10,MATCH(B$5,#REF!,1))+(INDEX(#REF!,A10,MATCH(B$5,#REF!,1)+1)-INDEX(#REF!,A10,MATCH(B$5,#REF!,1)))/(INDEX(#REF!,1,MATCH(B$5,#REF!,1)+1)-INDEX(#REF!,1,MATCH(B$5,#REF!,1)))*(B$5-INDEX(#REF!,1,MATCH(B$5,#REF!,1))))</f>
        <v>#REF!</v>
      </c>
    </row>
    <row r="11" spans="1:4" x14ac:dyDescent="0.25">
      <c r="A11" s="202">
        <v>5</v>
      </c>
      <c r="B11" t="e">
        <f>-(INDEX(#REF!,A11,MATCH(B$5,#REF!,1))+(INDEX(#REF!,A11,MATCH(B$5,#REF!,1)+1)-INDEX(#REF!,A11,MATCH(B$5,#REF!,1)))/(INDEX(#REF!,1,MATCH(B$5,#REF!,1)+1)-INDEX(#REF!,1,MATCH(B$5,#REF!,1)))*(B$5-INDEX(#REF!,1,MATCH(B$5,#REF!,1))))</f>
        <v>#REF!</v>
      </c>
    </row>
    <row r="12" spans="1:4" x14ac:dyDescent="0.25">
      <c r="A12" s="202">
        <v>6</v>
      </c>
      <c r="B12" t="e">
        <f>-(INDEX(#REF!,A12,MATCH(B$5,#REF!,1))+(INDEX(#REF!,A12,MATCH(B$5,#REF!,1)+1)-INDEX(#REF!,A12,MATCH(B$5,#REF!,1)))/(INDEX(#REF!,1,MATCH(B$5,#REF!,1)+1)-INDEX(#REF!,1,MATCH(B$5,#REF!,1)))*(B$5-INDEX(#REF!,1,MATCH(B$5,#REF!,1))))</f>
        <v>#REF!</v>
      </c>
    </row>
    <row r="13" spans="1:4" x14ac:dyDescent="0.25">
      <c r="A13" s="202">
        <v>7</v>
      </c>
      <c r="B13" t="e">
        <f>-(INDEX(#REF!,A13,MATCH(B$5,#REF!,1))+(INDEX(#REF!,A13,MATCH(B$5,#REF!,1)+1)-INDEX(#REF!,A13,MATCH(B$5,#REF!,1)))/(INDEX(#REF!,1,MATCH(B$5,#REF!,1)+1)-INDEX(#REF!,1,MATCH(B$5,#REF!,1)))*(B$5-INDEX(#REF!,1,MATCH(B$5,#REF!,1))))</f>
        <v>#REF!</v>
      </c>
    </row>
    <row r="14" spans="1:4" x14ac:dyDescent="0.25">
      <c r="A14" s="202">
        <v>8</v>
      </c>
      <c r="B14" t="e">
        <f>-(INDEX(#REF!,A14,MATCH(B$5,#REF!,1))+(INDEX(#REF!,A14,MATCH(B$5,#REF!,1)+1)-INDEX(#REF!,A14,MATCH(B$5,#REF!,1)))/(INDEX(#REF!,1,MATCH(B$5,#REF!,1)+1)-INDEX(#REF!,1,MATCH(B$5,#REF!,1)))*(B$5-INDEX(#REF!,1,MATCH(B$5,#REF!,1))))</f>
        <v>#REF!</v>
      </c>
    </row>
    <row r="15" spans="1:4" x14ac:dyDescent="0.25">
      <c r="A15" s="202">
        <v>9</v>
      </c>
      <c r="B15" t="e">
        <f>-(INDEX(#REF!,A15,MATCH(B$5,#REF!,1))+(INDEX(#REF!,A15,MATCH(B$5,#REF!,1)+1)-INDEX(#REF!,A15,MATCH(B$5,#REF!,1)))/(INDEX(#REF!,1,MATCH(B$5,#REF!,1)+1)-INDEX(#REF!,1,MATCH(B$5,#REF!,1)))*(B$5-INDEX(#REF!,1,MATCH(B$5,#REF!,1))))</f>
        <v>#REF!</v>
      </c>
    </row>
    <row r="16" spans="1:4" x14ac:dyDescent="0.25">
      <c r="A16" s="202">
        <v>10</v>
      </c>
      <c r="B16" t="e">
        <f>-(INDEX(#REF!,A16,MATCH(B$5,#REF!,1))+(INDEX(#REF!,A16,MATCH(B$5,#REF!,1)+1)-INDEX(#REF!,A16,MATCH(B$5,#REF!,1)))/(INDEX(#REF!,1,MATCH(B$5,#REF!,1)+1)-INDEX(#REF!,1,MATCH(B$5,#REF!,1)))*(B$5-INDEX(#REF!,1,MATCH(B$5,#REF!,1))))</f>
        <v>#REF!</v>
      </c>
    </row>
    <row r="17" spans="1:2" x14ac:dyDescent="0.25">
      <c r="A17" s="202">
        <v>11</v>
      </c>
      <c r="B17" t="e">
        <f>-(INDEX(#REF!,A17,MATCH(B$5,#REF!,1))+(INDEX(#REF!,A17,MATCH(B$5,#REF!,1)+1)-INDEX(#REF!,A17,MATCH(B$5,#REF!,1)))/(INDEX(#REF!,1,MATCH(B$5,#REF!,1)+1)-INDEX(#REF!,1,MATCH(B$5,#REF!,1)))*(B$5-INDEX(#REF!,1,MATCH(B$5,#REF!,1))))</f>
        <v>#REF!</v>
      </c>
    </row>
    <row r="18" spans="1:2" x14ac:dyDescent="0.25">
      <c r="A18" s="202">
        <v>12</v>
      </c>
      <c r="B18" t="e">
        <f>-(INDEX(#REF!,A18,MATCH(B$5,#REF!,1))+(INDEX(#REF!,A18,MATCH(B$5,#REF!,1)+1)-INDEX(#REF!,A18,MATCH(B$5,#REF!,1)))/(INDEX(#REF!,1,MATCH(B$5,#REF!,1)+1)-INDEX(#REF!,1,MATCH(B$5,#REF!,1)))*(B$5-INDEX(#REF!,1,MATCH(B$5,#REF!,1))))</f>
        <v>#REF!</v>
      </c>
    </row>
    <row r="19" spans="1:2" x14ac:dyDescent="0.25">
      <c r="A19" s="202">
        <v>13</v>
      </c>
      <c r="B19" t="e">
        <f>-(INDEX(#REF!,A19,MATCH(B$5,#REF!,1))+(INDEX(#REF!,A19,MATCH(B$5,#REF!,1)+1)-INDEX(#REF!,A19,MATCH(B$5,#REF!,1)))/(INDEX(#REF!,1,MATCH(B$5,#REF!,1)+1)-INDEX(#REF!,1,MATCH(B$5,#REF!,1)))*(B$5-INDEX(#REF!,1,MATCH(B$5,#REF!,1))))</f>
        <v>#REF!</v>
      </c>
    </row>
    <row r="20" spans="1:2" x14ac:dyDescent="0.25">
      <c r="A20" s="202">
        <v>14</v>
      </c>
      <c r="B20" t="e">
        <f>-(INDEX(#REF!,A20,MATCH(B$5,#REF!,1))+(INDEX(#REF!,A20,MATCH(B$5,#REF!,1)+1)-INDEX(#REF!,A20,MATCH(B$5,#REF!,1)))/(INDEX(#REF!,1,MATCH(B$5,#REF!,1)+1)-INDEX(#REF!,1,MATCH(B$5,#REF!,1)))*(B$5-INDEX(#REF!,1,MATCH(B$5,#REF!,1))))</f>
        <v>#REF!</v>
      </c>
    </row>
    <row r="21" spans="1:2" x14ac:dyDescent="0.25">
      <c r="A21" s="202">
        <v>15</v>
      </c>
      <c r="B21" t="e">
        <f>-(INDEX(#REF!,A21,MATCH(B$5,#REF!,1))+(INDEX(#REF!,A21,MATCH(B$5,#REF!,1)+1)-INDEX(#REF!,A21,MATCH(B$5,#REF!,1)))/(INDEX(#REF!,1,MATCH(B$5,#REF!,1)+1)-INDEX(#REF!,1,MATCH(B$5,#REF!,1)))*(B$5-INDEX(#REF!,1,MATCH(B$5,#REF!,1))))</f>
        <v>#REF!</v>
      </c>
    </row>
    <row r="22" spans="1:2" x14ac:dyDescent="0.25">
      <c r="A22" s="202">
        <v>16</v>
      </c>
      <c r="B22" t="e">
        <f>-(INDEX(#REF!,A22,MATCH(B$5,#REF!,1))+(INDEX(#REF!,A22,MATCH(B$5,#REF!,1)+1)-INDEX(#REF!,A22,MATCH(B$5,#REF!,1)))/(INDEX(#REF!,1,MATCH(B$5,#REF!,1)+1)-INDEX(#REF!,1,MATCH(B$5,#REF!,1)))*(B$5-INDEX(#REF!,1,MATCH(B$5,#REF!,1))))</f>
        <v>#REF!</v>
      </c>
    </row>
    <row r="23" spans="1:2" x14ac:dyDescent="0.25">
      <c r="A23" s="202">
        <v>17</v>
      </c>
      <c r="B23" t="e">
        <f>-(INDEX(#REF!,A23,MATCH(B$5,#REF!,1))+(INDEX(#REF!,A23,MATCH(B$5,#REF!,1)+1)-INDEX(#REF!,A23,MATCH(B$5,#REF!,1)))/(INDEX(#REF!,1,MATCH(B$5,#REF!,1)+1)-INDEX(#REF!,1,MATCH(B$5,#REF!,1)))*(B$5-INDEX(#REF!,1,MATCH(B$5,#REF!,1))))</f>
        <v>#REF!</v>
      </c>
    </row>
    <row r="24" spans="1:2" x14ac:dyDescent="0.25">
      <c r="A24" s="202">
        <v>18</v>
      </c>
      <c r="B24" t="e">
        <f>-(INDEX(#REF!,A24,MATCH(B$5,#REF!,1))+(INDEX(#REF!,A24,MATCH(B$5,#REF!,1)+1)-INDEX(#REF!,A24,MATCH(B$5,#REF!,1)))/(INDEX(#REF!,1,MATCH(B$5,#REF!,1)+1)-INDEX(#REF!,1,MATCH(B$5,#REF!,1)))*(B$5-INDEX(#REF!,1,MATCH(B$5,#REF!,1))))</f>
        <v>#REF!</v>
      </c>
    </row>
    <row r="25" spans="1:2" x14ac:dyDescent="0.25">
      <c r="A25" s="202">
        <v>19</v>
      </c>
      <c r="B25" t="e">
        <f>-(INDEX(#REF!,A25,MATCH(B$5,#REF!,1))+(INDEX(#REF!,A25,MATCH(B$5,#REF!,1)+1)-INDEX(#REF!,A25,MATCH(B$5,#REF!,1)))/(INDEX(#REF!,1,MATCH(B$5,#REF!,1)+1)-INDEX(#REF!,1,MATCH(B$5,#REF!,1)))*(B$5-INDEX(#REF!,1,MATCH(B$5,#REF!,1))))</f>
        <v>#REF!</v>
      </c>
    </row>
    <row r="26" spans="1:2" x14ac:dyDescent="0.25">
      <c r="A26" s="202">
        <v>20</v>
      </c>
      <c r="B26" t="e">
        <f>-(INDEX(#REF!,A26,MATCH(B$5,#REF!,1))+(INDEX(#REF!,A26,MATCH(B$5,#REF!,1)+1)-INDEX(#REF!,A26,MATCH(B$5,#REF!,1)))/(INDEX(#REF!,1,MATCH(B$5,#REF!,1)+1)-INDEX(#REF!,1,MATCH(B$5,#REF!,1)))*(B$5-INDEX(#REF!,1,MATCH(B$5,#REF!,1))))</f>
        <v>#REF!</v>
      </c>
    </row>
    <row r="27" spans="1:2" x14ac:dyDescent="0.25">
      <c r="A27" s="202">
        <v>21</v>
      </c>
      <c r="B27" t="e">
        <f>-(INDEX(#REF!,A27,MATCH(B$5,#REF!,1))+(INDEX(#REF!,A27,MATCH(B$5,#REF!,1)+1)-INDEX(#REF!,A27,MATCH(B$5,#REF!,1)))/(INDEX(#REF!,1,MATCH(B$5,#REF!,1)+1)-INDEX(#REF!,1,MATCH(B$5,#REF!,1)))*(B$5-INDEX(#REF!,1,MATCH(B$5,#REF!,1))))</f>
        <v>#REF!</v>
      </c>
    </row>
    <row r="28" spans="1:2" x14ac:dyDescent="0.25">
      <c r="A28" s="202">
        <v>22</v>
      </c>
      <c r="B28" t="e">
        <f>-(INDEX(#REF!,A28,MATCH(B$5,#REF!,1))+(INDEX(#REF!,A28,MATCH(B$5,#REF!,1)+1)-INDEX(#REF!,A28,MATCH(B$5,#REF!,1)))/(INDEX(#REF!,1,MATCH(B$5,#REF!,1)+1)-INDEX(#REF!,1,MATCH(B$5,#REF!,1)))*(B$5-INDEX(#REF!,1,MATCH(B$5,#REF!,1))))</f>
        <v>#REF!</v>
      </c>
    </row>
    <row r="29" spans="1:2" x14ac:dyDescent="0.25">
      <c r="A29" s="202">
        <v>23</v>
      </c>
      <c r="B29" t="e">
        <f>-(INDEX(#REF!,A29,MATCH(B$5,#REF!,1))+(INDEX(#REF!,A29,MATCH(B$5,#REF!,1)+1)-INDEX(#REF!,A29,MATCH(B$5,#REF!,1)))/(INDEX(#REF!,1,MATCH(B$5,#REF!,1)+1)-INDEX(#REF!,1,MATCH(B$5,#REF!,1)))*(B$5-INDEX(#REF!,1,MATCH(B$5,#REF!,1))))</f>
        <v>#REF!</v>
      </c>
    </row>
    <row r="30" spans="1:2" x14ac:dyDescent="0.25">
      <c r="A30" s="202">
        <v>24</v>
      </c>
      <c r="B30" t="e">
        <f>-(INDEX(#REF!,A30,MATCH(B$5,#REF!,1))+(INDEX(#REF!,A30,MATCH(B$5,#REF!,1)+1)-INDEX(#REF!,A30,MATCH(B$5,#REF!,1)))/(INDEX(#REF!,1,MATCH(B$5,#REF!,1)+1)-INDEX(#REF!,1,MATCH(B$5,#REF!,1)))*(B$5-INDEX(#REF!,1,MATCH(B$5,#REF!,1))))</f>
        <v>#REF!</v>
      </c>
    </row>
    <row r="31" spans="1:2" x14ac:dyDescent="0.25">
      <c r="A31" s="202">
        <v>25</v>
      </c>
      <c r="B31" t="e">
        <f>-(INDEX(#REF!,A31,MATCH(B$5,#REF!,1))+(INDEX(#REF!,A31,MATCH(B$5,#REF!,1)+1)-INDEX(#REF!,A31,MATCH(B$5,#REF!,1)))/(INDEX(#REF!,1,MATCH(B$5,#REF!,1)+1)-INDEX(#REF!,1,MATCH(B$5,#REF!,1)))*(B$5-INDEX(#REF!,1,MATCH(B$5,#REF!,1))))</f>
        <v>#REF!</v>
      </c>
    </row>
    <row r="32" spans="1:2" x14ac:dyDescent="0.25">
      <c r="A32" s="202">
        <v>26</v>
      </c>
      <c r="B32" t="e">
        <f>-(INDEX(#REF!,A32,MATCH(B$5,#REF!,1))+(INDEX(#REF!,A32,MATCH(B$5,#REF!,1)+1)-INDEX(#REF!,A32,MATCH(B$5,#REF!,1)))/(INDEX(#REF!,1,MATCH(B$5,#REF!,1)+1)-INDEX(#REF!,1,MATCH(B$5,#REF!,1)))*(B$5-INDEX(#REF!,1,MATCH(B$5,#REF!,1))))</f>
        <v>#REF!</v>
      </c>
    </row>
    <row r="33" spans="1:2" x14ac:dyDescent="0.25">
      <c r="A33" s="202">
        <v>27</v>
      </c>
      <c r="B33" t="e">
        <f>-(INDEX(#REF!,A33,MATCH(B$5,#REF!,1))+(INDEX(#REF!,A33,MATCH(B$5,#REF!,1)+1)-INDEX(#REF!,A33,MATCH(B$5,#REF!,1)))/(INDEX(#REF!,1,MATCH(B$5,#REF!,1)+1)-INDEX(#REF!,1,MATCH(B$5,#REF!,1)))*(B$5-INDEX(#REF!,1,MATCH(B$5,#REF!,1))))</f>
        <v>#REF!</v>
      </c>
    </row>
    <row r="34" spans="1:2" x14ac:dyDescent="0.25">
      <c r="A34" s="202">
        <v>28</v>
      </c>
      <c r="B34" t="e">
        <f>-(INDEX(#REF!,A34,MATCH(B$5,#REF!,1))+(INDEX(#REF!,A34,MATCH(B$5,#REF!,1)+1)-INDEX(#REF!,A34,MATCH(B$5,#REF!,1)))/(INDEX(#REF!,1,MATCH(B$5,#REF!,1)+1)-INDEX(#REF!,1,MATCH(B$5,#REF!,1)))*(B$5-INDEX(#REF!,1,MATCH(B$5,#REF!,1))))</f>
        <v>#REF!</v>
      </c>
    </row>
    <row r="35" spans="1:2" x14ac:dyDescent="0.25">
      <c r="A35" s="202">
        <v>29</v>
      </c>
      <c r="B35" t="e">
        <f>-(INDEX(#REF!,A35,MATCH(B$5,#REF!,1))+(INDEX(#REF!,A35,MATCH(B$5,#REF!,1)+1)-INDEX(#REF!,A35,MATCH(B$5,#REF!,1)))/(INDEX(#REF!,1,MATCH(B$5,#REF!,1)+1)-INDEX(#REF!,1,MATCH(B$5,#REF!,1)))*(B$5-INDEX(#REF!,1,MATCH(B$5,#REF!,1))))</f>
        <v>#REF!</v>
      </c>
    </row>
    <row r="36" spans="1:2" x14ac:dyDescent="0.25">
      <c r="A36" s="202">
        <v>30</v>
      </c>
      <c r="B36" t="e">
        <f>-(INDEX(#REF!,A36,MATCH(B$5,#REF!,1))+(INDEX(#REF!,A36,MATCH(B$5,#REF!,1)+1)-INDEX(#REF!,A36,MATCH(B$5,#REF!,1)))/(INDEX(#REF!,1,MATCH(B$5,#REF!,1)+1)-INDEX(#REF!,1,MATCH(B$5,#REF!,1)))*(B$5-INDEX(#REF!,1,MATCH(B$5,#REF!,1))))</f>
        <v>#REF!</v>
      </c>
    </row>
    <row r="37" spans="1:2" x14ac:dyDescent="0.25">
      <c r="A37" s="202">
        <v>31</v>
      </c>
      <c r="B37" t="e">
        <f>-(INDEX(#REF!,A37,MATCH(B$5,#REF!,1))+(INDEX(#REF!,A37,MATCH(B$5,#REF!,1)+1)-INDEX(#REF!,A37,MATCH(B$5,#REF!,1)))/(INDEX(#REF!,1,MATCH(B$5,#REF!,1)+1)-INDEX(#REF!,1,MATCH(B$5,#REF!,1)))*(B$5-INDEX(#REF!,1,MATCH(B$5,#REF!,1))))</f>
        <v>#REF!</v>
      </c>
    </row>
    <row r="38" spans="1:2" x14ac:dyDescent="0.25">
      <c r="A38" s="202">
        <v>32</v>
      </c>
      <c r="B38" t="e">
        <f>-(INDEX(#REF!,A38,MATCH(B$5,#REF!,1))+(INDEX(#REF!,A38,MATCH(B$5,#REF!,1)+1)-INDEX(#REF!,A38,MATCH(B$5,#REF!,1)))/(INDEX(#REF!,1,MATCH(B$5,#REF!,1)+1)-INDEX(#REF!,1,MATCH(B$5,#REF!,1)))*(B$5-INDEX(#REF!,1,MATCH(B$5,#REF!,1))))</f>
        <v>#REF!</v>
      </c>
    </row>
    <row r="39" spans="1:2" x14ac:dyDescent="0.25">
      <c r="A39" s="202">
        <v>33</v>
      </c>
      <c r="B39" t="e">
        <f>-(INDEX(#REF!,A39,MATCH(B$5,#REF!,1))+(INDEX(#REF!,A39,MATCH(B$5,#REF!,1)+1)-INDEX(#REF!,A39,MATCH(B$5,#REF!,1)))/(INDEX(#REF!,1,MATCH(B$5,#REF!,1)+1)-INDEX(#REF!,1,MATCH(B$5,#REF!,1)))*(B$5-INDEX(#REF!,1,MATCH(B$5,#REF!,1))))</f>
        <v>#REF!</v>
      </c>
    </row>
    <row r="40" spans="1:2" x14ac:dyDescent="0.25">
      <c r="A40" s="202">
        <v>34</v>
      </c>
      <c r="B40" t="e">
        <f>-(INDEX(#REF!,A40,MATCH(B$5,#REF!,1))+(INDEX(#REF!,A40,MATCH(B$5,#REF!,1)+1)-INDEX(#REF!,A40,MATCH(B$5,#REF!,1)))/(INDEX(#REF!,1,MATCH(B$5,#REF!,1)+1)-INDEX(#REF!,1,MATCH(B$5,#REF!,1)))*(B$5-INDEX(#REF!,1,MATCH(B$5,#REF!,1))))</f>
        <v>#REF!</v>
      </c>
    </row>
    <row r="41" spans="1:2" x14ac:dyDescent="0.25">
      <c r="A41" s="202">
        <v>35</v>
      </c>
      <c r="B41" t="e">
        <f>-(INDEX(#REF!,A41,MATCH(B$5,#REF!,1))+(INDEX(#REF!,A41,MATCH(B$5,#REF!,1)+1)-INDEX(#REF!,A41,MATCH(B$5,#REF!,1)))/(INDEX(#REF!,1,MATCH(B$5,#REF!,1)+1)-INDEX(#REF!,1,MATCH(B$5,#REF!,1)))*(B$5-INDEX(#REF!,1,MATCH(B$5,#REF!,1))))</f>
        <v>#REF!</v>
      </c>
    </row>
    <row r="42" spans="1:2" x14ac:dyDescent="0.25">
      <c r="A42" s="202">
        <v>36</v>
      </c>
      <c r="B42" t="e">
        <f>-(INDEX(#REF!,A42,MATCH(B$5,#REF!,1))+(INDEX(#REF!,A42,MATCH(B$5,#REF!,1)+1)-INDEX(#REF!,A42,MATCH(B$5,#REF!,1)))/(INDEX(#REF!,1,MATCH(B$5,#REF!,1)+1)-INDEX(#REF!,1,MATCH(B$5,#REF!,1)))*(B$5-INDEX(#REF!,1,MATCH(B$5,#REF!,1))))</f>
        <v>#REF!</v>
      </c>
    </row>
    <row r="43" spans="1:2" x14ac:dyDescent="0.25">
      <c r="A43" s="202">
        <v>37</v>
      </c>
      <c r="B43" t="e">
        <f>-(INDEX(#REF!,A43,MATCH(B$5,#REF!,1))+(INDEX(#REF!,A43,MATCH(B$5,#REF!,1)+1)-INDEX(#REF!,A43,MATCH(B$5,#REF!,1)))/(INDEX(#REF!,1,MATCH(B$5,#REF!,1)+1)-INDEX(#REF!,1,MATCH(B$5,#REF!,1)))*(B$5-INDEX(#REF!,1,MATCH(B$5,#REF!,1))))</f>
        <v>#REF!</v>
      </c>
    </row>
    <row r="44" spans="1:2" x14ac:dyDescent="0.25">
      <c r="A44" s="202">
        <v>38</v>
      </c>
      <c r="B44" t="e">
        <f>-(INDEX(#REF!,A44,MATCH(B$5,#REF!,1))+(INDEX(#REF!,A44,MATCH(B$5,#REF!,1)+1)-INDEX(#REF!,A44,MATCH(B$5,#REF!,1)))/(INDEX(#REF!,1,MATCH(B$5,#REF!,1)+1)-INDEX(#REF!,1,MATCH(B$5,#REF!,1)))*(B$5-INDEX(#REF!,1,MATCH(B$5,#REF!,1))))</f>
        <v>#REF!</v>
      </c>
    </row>
    <row r="45" spans="1:2" x14ac:dyDescent="0.25">
      <c r="A45" s="202">
        <v>39</v>
      </c>
      <c r="B45" t="e">
        <f>-(INDEX(#REF!,A45,MATCH(B$5,#REF!,1))+(INDEX(#REF!,A45,MATCH(B$5,#REF!,1)+1)-INDEX(#REF!,A45,MATCH(B$5,#REF!,1)))/(INDEX(#REF!,1,MATCH(B$5,#REF!,1)+1)-INDEX(#REF!,1,MATCH(B$5,#REF!,1)))*(B$5-INDEX(#REF!,1,MATCH(B$5,#REF!,1))))</f>
        <v>#REF!</v>
      </c>
    </row>
    <row r="46" spans="1:2" x14ac:dyDescent="0.25">
      <c r="A46" s="202">
        <v>40</v>
      </c>
      <c r="B46" t="e">
        <f>-(INDEX(#REF!,A46,MATCH(B$5,#REF!,1))+(INDEX(#REF!,A46,MATCH(B$5,#REF!,1)+1)-INDEX(#REF!,A46,MATCH(B$5,#REF!,1)))/(INDEX(#REF!,1,MATCH(B$5,#REF!,1)+1)-INDEX(#REF!,1,MATCH(B$5,#REF!,1)))*(B$5-INDEX(#REF!,1,MATCH(B$5,#REF!,1))))</f>
        <v>#REF!</v>
      </c>
    </row>
    <row r="47" spans="1:2" x14ac:dyDescent="0.25">
      <c r="A47" s="202">
        <v>41</v>
      </c>
      <c r="B47" t="e">
        <f>-(INDEX(#REF!,A47,MATCH(B$5,#REF!,1))+(INDEX(#REF!,A47,MATCH(B$5,#REF!,1)+1)-INDEX(#REF!,A47,MATCH(B$5,#REF!,1)))/(INDEX(#REF!,1,MATCH(B$5,#REF!,1)+1)-INDEX(#REF!,1,MATCH(B$5,#REF!,1)))*(B$5-INDEX(#REF!,1,MATCH(B$5,#REF!,1))))</f>
        <v>#REF!</v>
      </c>
    </row>
    <row r="48" spans="1:2" x14ac:dyDescent="0.25">
      <c r="A48" s="202">
        <v>42</v>
      </c>
      <c r="B48" t="e">
        <f>-(INDEX(#REF!,A48,MATCH(B$5,#REF!,1))+(INDEX(#REF!,A48,MATCH(B$5,#REF!,1)+1)-INDEX(#REF!,A48,MATCH(B$5,#REF!,1)))/(INDEX(#REF!,1,MATCH(B$5,#REF!,1)+1)-INDEX(#REF!,1,MATCH(B$5,#REF!,1)))*(B$5-INDEX(#REF!,1,MATCH(B$5,#REF!,1))))</f>
        <v>#REF!</v>
      </c>
    </row>
    <row r="49" spans="1:2" x14ac:dyDescent="0.25">
      <c r="A49" s="202">
        <v>43</v>
      </c>
      <c r="B49" t="e">
        <f>-(INDEX(#REF!,A49,MATCH(B$5,#REF!,1))+(INDEX(#REF!,A49,MATCH(B$5,#REF!,1)+1)-INDEX(#REF!,A49,MATCH(B$5,#REF!,1)))/(INDEX(#REF!,1,MATCH(B$5,#REF!,1)+1)-INDEX(#REF!,1,MATCH(B$5,#REF!,1)))*(B$5-INDEX(#REF!,1,MATCH(B$5,#REF!,1))))</f>
        <v>#REF!</v>
      </c>
    </row>
    <row r="50" spans="1:2" x14ac:dyDescent="0.25">
      <c r="A50" s="202">
        <v>44</v>
      </c>
      <c r="B50" t="e">
        <f>-(INDEX(#REF!,A50,MATCH(B$5,#REF!,1))+(INDEX(#REF!,A50,MATCH(B$5,#REF!,1)+1)-INDEX(#REF!,A50,MATCH(B$5,#REF!,1)))/(INDEX(#REF!,1,MATCH(B$5,#REF!,1)+1)-INDEX(#REF!,1,MATCH(B$5,#REF!,1)))*(B$5-INDEX(#REF!,1,MATCH(B$5,#REF!,1))))</f>
        <v>#REF!</v>
      </c>
    </row>
    <row r="51" spans="1:2" x14ac:dyDescent="0.25">
      <c r="A51" s="202">
        <v>45</v>
      </c>
      <c r="B51" t="e">
        <f>-(INDEX(#REF!,A51,MATCH(B$5,#REF!,1))+(INDEX(#REF!,A51,MATCH(B$5,#REF!,1)+1)-INDEX(#REF!,A51,MATCH(B$5,#REF!,1)))/(INDEX(#REF!,1,MATCH(B$5,#REF!,1)+1)-INDEX(#REF!,1,MATCH(B$5,#REF!,1)))*(B$5-INDEX(#REF!,1,MATCH(B$5,#REF!,1))))</f>
        <v>#REF!</v>
      </c>
    </row>
    <row r="52" spans="1:2" x14ac:dyDescent="0.25">
      <c r="A52" s="202">
        <v>46</v>
      </c>
      <c r="B52" t="e">
        <f>-(INDEX(#REF!,A52,MATCH(B$5,#REF!,1))+(INDEX(#REF!,A52,MATCH(B$5,#REF!,1)+1)-INDEX(#REF!,A52,MATCH(B$5,#REF!,1)))/(INDEX(#REF!,1,MATCH(B$5,#REF!,1)+1)-INDEX(#REF!,1,MATCH(B$5,#REF!,1)))*(B$5-INDEX(#REF!,1,MATCH(B$5,#REF!,1))))</f>
        <v>#REF!</v>
      </c>
    </row>
    <row r="53" spans="1:2" x14ac:dyDescent="0.25">
      <c r="A53" s="202">
        <v>47</v>
      </c>
      <c r="B53" t="e">
        <f>-(INDEX(#REF!,A53,MATCH(B$5,#REF!,1))+(INDEX(#REF!,A53,MATCH(B$5,#REF!,1)+1)-INDEX(#REF!,A53,MATCH(B$5,#REF!,1)))/(INDEX(#REF!,1,MATCH(B$5,#REF!,1)+1)-INDEX(#REF!,1,MATCH(B$5,#REF!,1)))*(B$5-INDEX(#REF!,1,MATCH(B$5,#REF!,1))))</f>
        <v>#REF!</v>
      </c>
    </row>
    <row r="54" spans="1:2" x14ac:dyDescent="0.25">
      <c r="A54" s="202">
        <v>48</v>
      </c>
      <c r="B54" t="e">
        <f>-(INDEX(#REF!,A54,MATCH(B$5,#REF!,1))+(INDEX(#REF!,A54,MATCH(B$5,#REF!,1)+1)-INDEX(#REF!,A54,MATCH(B$5,#REF!,1)))/(INDEX(#REF!,1,MATCH(B$5,#REF!,1)+1)-INDEX(#REF!,1,MATCH(B$5,#REF!,1)))*(B$5-INDEX(#REF!,1,MATCH(B$5,#REF!,1))))</f>
        <v>#REF!</v>
      </c>
    </row>
    <row r="55" spans="1:2" x14ac:dyDescent="0.25">
      <c r="A55" s="202">
        <v>49</v>
      </c>
      <c r="B55" t="e">
        <f>-(INDEX(#REF!,A55,MATCH(B$5,#REF!,1))+(INDEX(#REF!,A55,MATCH(B$5,#REF!,1)+1)-INDEX(#REF!,A55,MATCH(B$5,#REF!,1)))/(INDEX(#REF!,1,MATCH(B$5,#REF!,1)+1)-INDEX(#REF!,1,MATCH(B$5,#REF!,1)))*(B$5-INDEX(#REF!,1,MATCH(B$5,#REF!,1))))</f>
        <v>#REF!</v>
      </c>
    </row>
    <row r="56" spans="1:2" x14ac:dyDescent="0.25">
      <c r="A56" s="202">
        <v>50</v>
      </c>
      <c r="B56" t="e">
        <f>-(INDEX(#REF!,A56,MATCH(B$5,#REF!,1))+(INDEX(#REF!,A56,MATCH(B$5,#REF!,1)+1)-INDEX(#REF!,A56,MATCH(B$5,#REF!,1)))/(INDEX(#REF!,1,MATCH(B$5,#REF!,1)+1)-INDEX(#REF!,1,MATCH(B$5,#REF!,1)))*(B$5-INDEX(#REF!,1,MATCH(B$5,#REF!,1))))</f>
        <v>#REF!</v>
      </c>
    </row>
    <row r="57" spans="1:2" x14ac:dyDescent="0.25">
      <c r="A57" s="202">
        <v>51</v>
      </c>
      <c r="B57" t="e">
        <f>-(INDEX(#REF!,A57,MATCH(B$5,#REF!,1))+(INDEX(#REF!,A57,MATCH(B$5,#REF!,1)+1)-INDEX(#REF!,A57,MATCH(B$5,#REF!,1)))/(INDEX(#REF!,1,MATCH(B$5,#REF!,1)+1)-INDEX(#REF!,1,MATCH(B$5,#REF!,1)))*(B$5-INDEX(#REF!,1,MATCH(B$5,#REF!,1))))</f>
        <v>#REF!</v>
      </c>
    </row>
    <row r="58" spans="1:2" x14ac:dyDescent="0.25">
      <c r="A58" s="202">
        <v>52</v>
      </c>
      <c r="B58" t="e">
        <f>-(INDEX(#REF!,A58,MATCH(B$5,#REF!,1))+(INDEX(#REF!,A58,MATCH(B$5,#REF!,1)+1)-INDEX(#REF!,A58,MATCH(B$5,#REF!,1)))/(INDEX(#REF!,1,MATCH(B$5,#REF!,1)+1)-INDEX(#REF!,1,MATCH(B$5,#REF!,1)))*(B$5-INDEX(#REF!,1,MATCH(B$5,#REF!,1))))</f>
        <v>#REF!</v>
      </c>
    </row>
    <row r="59" spans="1:2" x14ac:dyDescent="0.25">
      <c r="A59" s="202">
        <v>53</v>
      </c>
      <c r="B59" t="e">
        <f>-(INDEX(#REF!,A59,MATCH(B$5,#REF!,1))+(INDEX(#REF!,A59,MATCH(B$5,#REF!,1)+1)-INDEX(#REF!,A59,MATCH(B$5,#REF!,1)))/(INDEX(#REF!,1,MATCH(B$5,#REF!,1)+1)-INDEX(#REF!,1,MATCH(B$5,#REF!,1)))*(B$5-INDEX(#REF!,1,MATCH(B$5,#REF!,1))))</f>
        <v>#REF!</v>
      </c>
    </row>
    <row r="60" spans="1:2" x14ac:dyDescent="0.25">
      <c r="A60" s="202">
        <v>54</v>
      </c>
      <c r="B60" t="e">
        <f>-(INDEX(#REF!,A60,MATCH(B$5,#REF!,1))+(INDEX(#REF!,A60,MATCH(B$5,#REF!,1)+1)-INDEX(#REF!,A60,MATCH(B$5,#REF!,1)))/(INDEX(#REF!,1,MATCH(B$5,#REF!,1)+1)-INDEX(#REF!,1,MATCH(B$5,#REF!,1)))*(B$5-INDEX(#REF!,1,MATCH(B$5,#REF!,1))))</f>
        <v>#REF!</v>
      </c>
    </row>
    <row r="61" spans="1:2" x14ac:dyDescent="0.25">
      <c r="A61" s="202">
        <v>55</v>
      </c>
      <c r="B61" t="e">
        <f>-(INDEX(#REF!,A61,MATCH(B$5,#REF!,1))+(INDEX(#REF!,A61,MATCH(B$5,#REF!,1)+1)-INDEX(#REF!,A61,MATCH(B$5,#REF!,1)))/(INDEX(#REF!,1,MATCH(B$5,#REF!,1)+1)-INDEX(#REF!,1,MATCH(B$5,#REF!,1)))*(B$5-INDEX(#REF!,1,MATCH(B$5,#REF!,1))))</f>
        <v>#REF!</v>
      </c>
    </row>
    <row r="62" spans="1:2" x14ac:dyDescent="0.25">
      <c r="A62" s="202">
        <v>56</v>
      </c>
      <c r="B62" t="e">
        <f>-(INDEX(#REF!,A62,MATCH(B$5,#REF!,1))+(INDEX(#REF!,A62,MATCH(B$5,#REF!,1)+1)-INDEX(#REF!,A62,MATCH(B$5,#REF!,1)))/(INDEX(#REF!,1,MATCH(B$5,#REF!,1)+1)-INDEX(#REF!,1,MATCH(B$5,#REF!,1)))*(B$5-INDEX(#REF!,1,MATCH(B$5,#REF!,1))))</f>
        <v>#REF!</v>
      </c>
    </row>
    <row r="63" spans="1:2" x14ac:dyDescent="0.25">
      <c r="A63" s="202">
        <v>57</v>
      </c>
      <c r="B63" t="e">
        <f>-(INDEX(#REF!,A63,MATCH(B$5,#REF!,1))+(INDEX(#REF!,A63,MATCH(B$5,#REF!,1)+1)-INDEX(#REF!,A63,MATCH(B$5,#REF!,1)))/(INDEX(#REF!,1,MATCH(B$5,#REF!,1)+1)-INDEX(#REF!,1,MATCH(B$5,#REF!,1)))*(B$5-INDEX(#REF!,1,MATCH(B$5,#REF!,1))))</f>
        <v>#REF!</v>
      </c>
    </row>
    <row r="64" spans="1:2" x14ac:dyDescent="0.25">
      <c r="A64" s="202">
        <v>58</v>
      </c>
      <c r="B64" t="e">
        <f>-(INDEX(#REF!,A64,MATCH(B$5,#REF!,1))+(INDEX(#REF!,A64,MATCH(B$5,#REF!,1)+1)-INDEX(#REF!,A64,MATCH(B$5,#REF!,1)))/(INDEX(#REF!,1,MATCH(B$5,#REF!,1)+1)-INDEX(#REF!,1,MATCH(B$5,#REF!,1)))*(B$5-INDEX(#REF!,1,MATCH(B$5,#REF!,1))))</f>
        <v>#REF!</v>
      </c>
    </row>
    <row r="65" spans="1:67" x14ac:dyDescent="0.25">
      <c r="A65" s="202">
        <v>59</v>
      </c>
      <c r="B65" t="e">
        <f>-(INDEX(#REF!,A65,MATCH(B$5,#REF!,1))+(INDEX(#REF!,A65,MATCH(B$5,#REF!,1)+1)-INDEX(#REF!,A65,MATCH(B$5,#REF!,1)))/(INDEX(#REF!,1,MATCH(B$5,#REF!,1)+1)-INDEX(#REF!,1,MATCH(B$5,#REF!,1)))*(B$5-INDEX(#REF!,1,MATCH(B$5,#REF!,1))))</f>
        <v>#REF!</v>
      </c>
    </row>
    <row r="66" spans="1:67" x14ac:dyDescent="0.25">
      <c r="A66" s="202">
        <v>60</v>
      </c>
      <c r="B66" t="e">
        <f>-(INDEX(#REF!,A66,MATCH(B$5,#REF!,1))+(INDEX(#REF!,A66,MATCH(B$5,#REF!,1)+1)-INDEX(#REF!,A66,MATCH(B$5,#REF!,1)))/(INDEX(#REF!,1,MATCH(B$5,#REF!,1)+1)-INDEX(#REF!,1,MATCH(B$5,#REF!,1)))*(B$5-INDEX(#REF!,1,MATCH(B$5,#REF!,1))))</f>
        <v>#REF!</v>
      </c>
      <c r="E66" s="215"/>
    </row>
    <row r="67" spans="1:67" x14ac:dyDescent="0.25">
      <c r="B67">
        <f>IF(OR($B$5&lt;INICIO!A62,IFERROR(INDEX(#REF!,1,MATCH($B$5,#REF!,1)+1),0)=INICIO!$C$59,0),0.3+(INICIO!$A$7+INICIO!$A$10+INICIO!$B$8)+(INICIO!$D$5+INICIO!$D$7+INICIO!$D$9)-INICIO!$B$12,0.6+(INICIO!$A$7+INICIO!$A$10+INICIO!$B$8)+(INICIO!$D$5+INICIO!$D$7+INICIO!$D$9)-INICIO!$B$12)</f>
        <v>0</v>
      </c>
      <c r="C67">
        <f>B67+1.8</f>
        <v>1.8</v>
      </c>
    </row>
    <row r="68" spans="1:67" s="203" customFormat="1" ht="15.75" thickBot="1" x14ac:dyDescent="0.3">
      <c r="B68" s="210">
        <f>B69+1.8</f>
        <v>2.7</v>
      </c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:67" ht="15.75" thickTop="1" x14ac:dyDescent="0.25">
      <c r="A69" s="201"/>
      <c r="B69" s="205">
        <v>0.9</v>
      </c>
    </row>
    <row r="70" spans="1:67" x14ac:dyDescent="0.25">
      <c r="B70" s="206">
        <v>2.6999999999110016</v>
      </c>
    </row>
    <row r="71" spans="1:67" x14ac:dyDescent="0.25">
      <c r="A71" s="207"/>
      <c r="B71" s="208" t="e">
        <f>IF(B5=B67,0,INDEX($B$7:$B$66,MATCH(B69,#REF!,1),1)+(INDEX($B$7:$B$66,MATCH(B69,#REF!,1)+1,1)-INDEX($B$7:$B$66,MATCH(B69,#REF!,1),1))/(INDEX(#REF!,MATCH(B69,#REF!,1)+1,1)-INDEX(#REF!,MATCH(B69,#REF!,1),1))*(B69-INDEX(#REF!,MATCH(B69,#REF!,1),1)))</f>
        <v>#REF!</v>
      </c>
    </row>
    <row r="72" spans="1:67" x14ac:dyDescent="0.25">
      <c r="A72" s="207"/>
      <c r="B72" s="208" t="e">
        <f>IF(B5=D3,0,INDEX($B$7:$B$66,MATCH(B70,#REF!,1),1)+(INDEX($B$7:$B$66,MATCH(B70,#REF!,1)+1,1)-INDEX($B$7:$B$66,MATCH(B70,#REF!,1),1))/(INDEX(#REF!,MATCH(B70,#REF!,1)+1,1)-INDEX(#REF!,MATCH(B70,#REF!,1),1))*(B70-INDEX(#REF!,MATCH(B70,#REF!,1),1)))</f>
        <v>#REF!</v>
      </c>
      <c r="N72" s="73"/>
    </row>
    <row r="73" spans="1:67" x14ac:dyDescent="0.25">
      <c r="B73" s="214" t="e">
        <f>B71*7.4+B72*7.4</f>
        <v>#REF!</v>
      </c>
    </row>
    <row r="74" spans="1:67" x14ac:dyDescent="0.25">
      <c r="B74" s="209" t="e">
        <f>-B73</f>
        <v>#REF!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FF0000"/>
  </sheetPr>
  <dimension ref="A1:BO79"/>
  <sheetViews>
    <sheetView workbookViewId="0"/>
  </sheetViews>
  <sheetFormatPr baseColWidth="10" defaultRowHeight="15" x14ac:dyDescent="0.25"/>
  <cols>
    <col min="2" max="2" width="11.42578125" customWidth="1"/>
    <col min="4" max="4" width="11.42578125" customWidth="1"/>
    <col min="6" max="8" width="11.42578125" customWidth="1"/>
  </cols>
  <sheetData>
    <row r="1" spans="1:4" x14ac:dyDescent="0.25">
      <c r="A1" s="165" t="s">
        <v>193</v>
      </c>
    </row>
    <row r="2" spans="1:4" x14ac:dyDescent="0.25">
      <c r="A2" s="197" t="s">
        <v>194</v>
      </c>
      <c r="B2" s="198"/>
    </row>
    <row r="3" spans="1:4" x14ac:dyDescent="0.25">
      <c r="A3" s="199" t="s">
        <v>193</v>
      </c>
      <c r="B3" s="198"/>
      <c r="D3" s="200" t="e">
        <f>#REF!-IF(OR($B$5&lt;INICIO!A62,IFERROR(INDEX(#REF!,1,MATCH($B$5,#REF!,1)+1),0)=INICIO!$C$59,0),0.3+(INICIO!$A$7+INICIO!$A$10+INICIO!$B$8)+(INICIO!$D$5+INICIO!$D$7+INICIO!$D$9)-INICIO!$B$12,0.6+(INICIO!$A$7+INICIO!$A$10+INICIO!$B$8)+(INICIO!$D$5+INICIO!$D$7+INICIO!$D$9)-INICIO!$B$12)</f>
        <v>#REF!</v>
      </c>
    </row>
    <row r="4" spans="1:4" x14ac:dyDescent="0.25">
      <c r="A4" s="201" t="s">
        <v>195</v>
      </c>
      <c r="D4" s="213" t="e">
        <f>D3-1.8</f>
        <v>#REF!</v>
      </c>
    </row>
    <row r="5" spans="1:4" x14ac:dyDescent="0.25">
      <c r="B5" s="165">
        <v>6</v>
      </c>
      <c r="D5" s="213" t="e">
        <f>D4-1.2</f>
        <v>#REF!</v>
      </c>
    </row>
    <row r="6" spans="1:4" x14ac:dyDescent="0.25">
      <c r="D6" s="213" t="e">
        <f>D5-1.8</f>
        <v>#REF!</v>
      </c>
    </row>
    <row r="7" spans="1:4" x14ac:dyDescent="0.25">
      <c r="A7" s="202">
        <v>1</v>
      </c>
      <c r="B7" t="e">
        <f>-(INDEX(#REF!,A7,MATCH(B$5,#REF!,1))+(INDEX(#REF!,A7,MATCH(B$5,#REF!,1)+1)-INDEX(#REF!,A7,MATCH(B$5,#REF!,1)))/(INDEX(#REF!,1,MATCH(B$5,#REF!,1)+1)-INDEX(#REF!,1,MATCH(B$5,#REF!,1)))*(B$5-INDEX(#REF!,1,MATCH(B$5,#REF!,1))))</f>
        <v>#REF!</v>
      </c>
    </row>
    <row r="8" spans="1:4" x14ac:dyDescent="0.25">
      <c r="A8" s="202">
        <v>2</v>
      </c>
      <c r="B8" t="e">
        <f>-(INDEX(#REF!,A8,MATCH(B$5,#REF!,1))+(INDEX(#REF!,A8,MATCH(B$5,#REF!,1)+1)-INDEX(#REF!,A8,MATCH(B$5,#REF!,1)))/(INDEX(#REF!,1,MATCH(B$5,#REF!,1)+1)-INDEX(#REF!,1,MATCH(B$5,#REF!,1)))*(B$5-INDEX(#REF!,1,MATCH(B$5,#REF!,1))))</f>
        <v>#REF!</v>
      </c>
    </row>
    <row r="9" spans="1:4" x14ac:dyDescent="0.25">
      <c r="A9" s="202">
        <v>3</v>
      </c>
      <c r="B9" t="e">
        <f>-(INDEX(#REF!,A9,MATCH(B$5,#REF!,1))+(INDEX(#REF!,A9,MATCH(B$5,#REF!,1)+1)-INDEX(#REF!,A9,MATCH(B$5,#REF!,1)))/(INDEX(#REF!,1,MATCH(B$5,#REF!,1)+1)-INDEX(#REF!,1,MATCH(B$5,#REF!,1)))*(B$5-INDEX(#REF!,1,MATCH(B$5,#REF!,1))))</f>
        <v>#REF!</v>
      </c>
    </row>
    <row r="10" spans="1:4" x14ac:dyDescent="0.25">
      <c r="A10" s="202">
        <v>4</v>
      </c>
      <c r="B10" t="e">
        <f>-(INDEX(#REF!,A10,MATCH(B$5,#REF!,1))+(INDEX(#REF!,A10,MATCH(B$5,#REF!,1)+1)-INDEX(#REF!,A10,MATCH(B$5,#REF!,1)))/(INDEX(#REF!,1,MATCH(B$5,#REF!,1)+1)-INDEX(#REF!,1,MATCH(B$5,#REF!,1)))*(B$5-INDEX(#REF!,1,MATCH(B$5,#REF!,1))))</f>
        <v>#REF!</v>
      </c>
    </row>
    <row r="11" spans="1:4" x14ac:dyDescent="0.25">
      <c r="A11" s="202">
        <v>5</v>
      </c>
      <c r="B11" t="e">
        <f>-(INDEX(#REF!,A11,MATCH(B$5,#REF!,1))+(INDEX(#REF!,A11,MATCH(B$5,#REF!,1)+1)-INDEX(#REF!,A11,MATCH(B$5,#REF!,1)))/(INDEX(#REF!,1,MATCH(B$5,#REF!,1)+1)-INDEX(#REF!,1,MATCH(B$5,#REF!,1)))*(B$5-INDEX(#REF!,1,MATCH(B$5,#REF!,1))))</f>
        <v>#REF!</v>
      </c>
    </row>
    <row r="12" spans="1:4" x14ac:dyDescent="0.25">
      <c r="A12" s="202">
        <v>6</v>
      </c>
      <c r="B12" t="e">
        <f>-(INDEX(#REF!,A12,MATCH(B$5,#REF!,1))+(INDEX(#REF!,A12,MATCH(B$5,#REF!,1)+1)-INDEX(#REF!,A12,MATCH(B$5,#REF!,1)))/(INDEX(#REF!,1,MATCH(B$5,#REF!,1)+1)-INDEX(#REF!,1,MATCH(B$5,#REF!,1)))*(B$5-INDEX(#REF!,1,MATCH(B$5,#REF!,1))))</f>
        <v>#REF!</v>
      </c>
    </row>
    <row r="13" spans="1:4" x14ac:dyDescent="0.25">
      <c r="A13" s="202">
        <v>7</v>
      </c>
      <c r="B13" t="e">
        <f>-(INDEX(#REF!,A13,MATCH(B$5,#REF!,1))+(INDEX(#REF!,A13,MATCH(B$5,#REF!,1)+1)-INDEX(#REF!,A13,MATCH(B$5,#REF!,1)))/(INDEX(#REF!,1,MATCH(B$5,#REF!,1)+1)-INDEX(#REF!,1,MATCH(B$5,#REF!,1)))*(B$5-INDEX(#REF!,1,MATCH(B$5,#REF!,1))))</f>
        <v>#REF!</v>
      </c>
    </row>
    <row r="14" spans="1:4" x14ac:dyDescent="0.25">
      <c r="A14" s="202">
        <v>8</v>
      </c>
      <c r="B14" t="e">
        <f>-(INDEX(#REF!,A14,MATCH(B$5,#REF!,1))+(INDEX(#REF!,A14,MATCH(B$5,#REF!,1)+1)-INDEX(#REF!,A14,MATCH(B$5,#REF!,1)))/(INDEX(#REF!,1,MATCH(B$5,#REF!,1)+1)-INDEX(#REF!,1,MATCH(B$5,#REF!,1)))*(B$5-INDEX(#REF!,1,MATCH(B$5,#REF!,1))))</f>
        <v>#REF!</v>
      </c>
    </row>
    <row r="15" spans="1:4" x14ac:dyDescent="0.25">
      <c r="A15" s="202">
        <v>9</v>
      </c>
      <c r="B15" t="e">
        <f>-(INDEX(#REF!,A15,MATCH(B$5,#REF!,1))+(INDEX(#REF!,A15,MATCH(B$5,#REF!,1)+1)-INDEX(#REF!,A15,MATCH(B$5,#REF!,1)))/(INDEX(#REF!,1,MATCH(B$5,#REF!,1)+1)-INDEX(#REF!,1,MATCH(B$5,#REF!,1)))*(B$5-INDEX(#REF!,1,MATCH(B$5,#REF!,1))))</f>
        <v>#REF!</v>
      </c>
    </row>
    <row r="16" spans="1:4" x14ac:dyDescent="0.25">
      <c r="A16" s="202">
        <v>10</v>
      </c>
      <c r="B16" t="e">
        <f>-(INDEX(#REF!,A16,MATCH(B$5,#REF!,1))+(INDEX(#REF!,A16,MATCH(B$5,#REF!,1)+1)-INDEX(#REF!,A16,MATCH(B$5,#REF!,1)))/(INDEX(#REF!,1,MATCH(B$5,#REF!,1)+1)-INDEX(#REF!,1,MATCH(B$5,#REF!,1)))*(B$5-INDEX(#REF!,1,MATCH(B$5,#REF!,1))))</f>
        <v>#REF!</v>
      </c>
    </row>
    <row r="17" spans="1:2" x14ac:dyDescent="0.25">
      <c r="A17" s="202">
        <v>11</v>
      </c>
      <c r="B17" t="e">
        <f>-(INDEX(#REF!,A17,MATCH(B$5,#REF!,1))+(INDEX(#REF!,A17,MATCH(B$5,#REF!,1)+1)-INDEX(#REF!,A17,MATCH(B$5,#REF!,1)))/(INDEX(#REF!,1,MATCH(B$5,#REF!,1)+1)-INDEX(#REF!,1,MATCH(B$5,#REF!,1)))*(B$5-INDEX(#REF!,1,MATCH(B$5,#REF!,1))))</f>
        <v>#REF!</v>
      </c>
    </row>
    <row r="18" spans="1:2" x14ac:dyDescent="0.25">
      <c r="A18" s="202">
        <v>12</v>
      </c>
      <c r="B18" t="e">
        <f>-(INDEX(#REF!,A18,MATCH(B$5,#REF!,1))+(INDEX(#REF!,A18,MATCH(B$5,#REF!,1)+1)-INDEX(#REF!,A18,MATCH(B$5,#REF!,1)))/(INDEX(#REF!,1,MATCH(B$5,#REF!,1)+1)-INDEX(#REF!,1,MATCH(B$5,#REF!,1)))*(B$5-INDEX(#REF!,1,MATCH(B$5,#REF!,1))))</f>
        <v>#REF!</v>
      </c>
    </row>
    <row r="19" spans="1:2" x14ac:dyDescent="0.25">
      <c r="A19" s="202">
        <v>13</v>
      </c>
      <c r="B19" t="e">
        <f>-(INDEX(#REF!,A19,MATCH(B$5,#REF!,1))+(INDEX(#REF!,A19,MATCH(B$5,#REF!,1)+1)-INDEX(#REF!,A19,MATCH(B$5,#REF!,1)))/(INDEX(#REF!,1,MATCH(B$5,#REF!,1)+1)-INDEX(#REF!,1,MATCH(B$5,#REF!,1)))*(B$5-INDEX(#REF!,1,MATCH(B$5,#REF!,1))))</f>
        <v>#REF!</v>
      </c>
    </row>
    <row r="20" spans="1:2" x14ac:dyDescent="0.25">
      <c r="A20" s="202">
        <v>14</v>
      </c>
      <c r="B20" t="e">
        <f>-(INDEX(#REF!,A20,MATCH(B$5,#REF!,1))+(INDEX(#REF!,A20,MATCH(B$5,#REF!,1)+1)-INDEX(#REF!,A20,MATCH(B$5,#REF!,1)))/(INDEX(#REF!,1,MATCH(B$5,#REF!,1)+1)-INDEX(#REF!,1,MATCH(B$5,#REF!,1)))*(B$5-INDEX(#REF!,1,MATCH(B$5,#REF!,1))))</f>
        <v>#REF!</v>
      </c>
    </row>
    <row r="21" spans="1:2" x14ac:dyDescent="0.25">
      <c r="A21" s="202">
        <v>15</v>
      </c>
      <c r="B21" t="e">
        <f>-(INDEX(#REF!,A21,MATCH(B$5,#REF!,1))+(INDEX(#REF!,A21,MATCH(B$5,#REF!,1)+1)-INDEX(#REF!,A21,MATCH(B$5,#REF!,1)))/(INDEX(#REF!,1,MATCH(B$5,#REF!,1)+1)-INDEX(#REF!,1,MATCH(B$5,#REF!,1)))*(B$5-INDEX(#REF!,1,MATCH(B$5,#REF!,1))))</f>
        <v>#REF!</v>
      </c>
    </row>
    <row r="22" spans="1:2" x14ac:dyDescent="0.25">
      <c r="A22" s="202">
        <v>16</v>
      </c>
      <c r="B22" t="e">
        <f>-(INDEX(#REF!,A22,MATCH(B$5,#REF!,1))+(INDEX(#REF!,A22,MATCH(B$5,#REF!,1)+1)-INDEX(#REF!,A22,MATCH(B$5,#REF!,1)))/(INDEX(#REF!,1,MATCH(B$5,#REF!,1)+1)-INDEX(#REF!,1,MATCH(B$5,#REF!,1)))*(B$5-INDEX(#REF!,1,MATCH(B$5,#REF!,1))))</f>
        <v>#REF!</v>
      </c>
    </row>
    <row r="23" spans="1:2" x14ac:dyDescent="0.25">
      <c r="A23" s="202">
        <v>17</v>
      </c>
      <c r="B23" t="e">
        <f>-(INDEX(#REF!,A23,MATCH(B$5,#REF!,1))+(INDEX(#REF!,A23,MATCH(B$5,#REF!,1)+1)-INDEX(#REF!,A23,MATCH(B$5,#REF!,1)))/(INDEX(#REF!,1,MATCH(B$5,#REF!,1)+1)-INDEX(#REF!,1,MATCH(B$5,#REF!,1)))*(B$5-INDEX(#REF!,1,MATCH(B$5,#REF!,1))))</f>
        <v>#REF!</v>
      </c>
    </row>
    <row r="24" spans="1:2" x14ac:dyDescent="0.25">
      <c r="A24" s="202">
        <v>18</v>
      </c>
      <c r="B24" t="e">
        <f>-(INDEX(#REF!,A24,MATCH(B$5,#REF!,1))+(INDEX(#REF!,A24,MATCH(B$5,#REF!,1)+1)-INDEX(#REF!,A24,MATCH(B$5,#REF!,1)))/(INDEX(#REF!,1,MATCH(B$5,#REF!,1)+1)-INDEX(#REF!,1,MATCH(B$5,#REF!,1)))*(B$5-INDEX(#REF!,1,MATCH(B$5,#REF!,1))))</f>
        <v>#REF!</v>
      </c>
    </row>
    <row r="25" spans="1:2" x14ac:dyDescent="0.25">
      <c r="A25" s="202">
        <v>19</v>
      </c>
      <c r="B25" t="e">
        <f>-(INDEX(#REF!,A25,MATCH(B$5,#REF!,1))+(INDEX(#REF!,A25,MATCH(B$5,#REF!,1)+1)-INDEX(#REF!,A25,MATCH(B$5,#REF!,1)))/(INDEX(#REF!,1,MATCH(B$5,#REF!,1)+1)-INDEX(#REF!,1,MATCH(B$5,#REF!,1)))*(B$5-INDEX(#REF!,1,MATCH(B$5,#REF!,1))))</f>
        <v>#REF!</v>
      </c>
    </row>
    <row r="26" spans="1:2" x14ac:dyDescent="0.25">
      <c r="A26" s="202">
        <v>20</v>
      </c>
      <c r="B26" t="e">
        <f>-(INDEX(#REF!,A26,MATCH(B$5,#REF!,1))+(INDEX(#REF!,A26,MATCH(B$5,#REF!,1)+1)-INDEX(#REF!,A26,MATCH(B$5,#REF!,1)))/(INDEX(#REF!,1,MATCH(B$5,#REF!,1)+1)-INDEX(#REF!,1,MATCH(B$5,#REF!,1)))*(B$5-INDEX(#REF!,1,MATCH(B$5,#REF!,1))))</f>
        <v>#REF!</v>
      </c>
    </row>
    <row r="27" spans="1:2" x14ac:dyDescent="0.25">
      <c r="A27" s="202">
        <v>21</v>
      </c>
      <c r="B27" t="e">
        <f>-(INDEX(#REF!,A27,MATCH(B$5,#REF!,1))+(INDEX(#REF!,A27,MATCH(B$5,#REF!,1)+1)-INDEX(#REF!,A27,MATCH(B$5,#REF!,1)))/(INDEX(#REF!,1,MATCH(B$5,#REF!,1)+1)-INDEX(#REF!,1,MATCH(B$5,#REF!,1)))*(B$5-INDEX(#REF!,1,MATCH(B$5,#REF!,1))))</f>
        <v>#REF!</v>
      </c>
    </row>
    <row r="28" spans="1:2" x14ac:dyDescent="0.25">
      <c r="A28" s="202">
        <v>22</v>
      </c>
      <c r="B28" t="e">
        <f>-(INDEX(#REF!,A28,MATCH(B$5,#REF!,1))+(INDEX(#REF!,A28,MATCH(B$5,#REF!,1)+1)-INDEX(#REF!,A28,MATCH(B$5,#REF!,1)))/(INDEX(#REF!,1,MATCH(B$5,#REF!,1)+1)-INDEX(#REF!,1,MATCH(B$5,#REF!,1)))*(B$5-INDEX(#REF!,1,MATCH(B$5,#REF!,1))))</f>
        <v>#REF!</v>
      </c>
    </row>
    <row r="29" spans="1:2" x14ac:dyDescent="0.25">
      <c r="A29" s="202">
        <v>23</v>
      </c>
      <c r="B29" t="e">
        <f>-(INDEX(#REF!,A29,MATCH(B$5,#REF!,1))+(INDEX(#REF!,A29,MATCH(B$5,#REF!,1)+1)-INDEX(#REF!,A29,MATCH(B$5,#REF!,1)))/(INDEX(#REF!,1,MATCH(B$5,#REF!,1)+1)-INDEX(#REF!,1,MATCH(B$5,#REF!,1)))*(B$5-INDEX(#REF!,1,MATCH(B$5,#REF!,1))))</f>
        <v>#REF!</v>
      </c>
    </row>
    <row r="30" spans="1:2" x14ac:dyDescent="0.25">
      <c r="A30" s="202">
        <v>24</v>
      </c>
      <c r="B30" t="e">
        <f>-(INDEX(#REF!,A30,MATCH(B$5,#REF!,1))+(INDEX(#REF!,A30,MATCH(B$5,#REF!,1)+1)-INDEX(#REF!,A30,MATCH(B$5,#REF!,1)))/(INDEX(#REF!,1,MATCH(B$5,#REF!,1)+1)-INDEX(#REF!,1,MATCH(B$5,#REF!,1)))*(B$5-INDEX(#REF!,1,MATCH(B$5,#REF!,1))))</f>
        <v>#REF!</v>
      </c>
    </row>
    <row r="31" spans="1:2" x14ac:dyDescent="0.25">
      <c r="A31" s="202">
        <v>25</v>
      </c>
      <c r="B31" t="e">
        <f>-(INDEX(#REF!,A31,MATCH(B$5,#REF!,1))+(INDEX(#REF!,A31,MATCH(B$5,#REF!,1)+1)-INDEX(#REF!,A31,MATCH(B$5,#REF!,1)))/(INDEX(#REF!,1,MATCH(B$5,#REF!,1)+1)-INDEX(#REF!,1,MATCH(B$5,#REF!,1)))*(B$5-INDEX(#REF!,1,MATCH(B$5,#REF!,1))))</f>
        <v>#REF!</v>
      </c>
    </row>
    <row r="32" spans="1:2" x14ac:dyDescent="0.25">
      <c r="A32" s="202">
        <v>26</v>
      </c>
      <c r="B32" t="e">
        <f>-(INDEX(#REF!,A32,MATCH(B$5,#REF!,1))+(INDEX(#REF!,A32,MATCH(B$5,#REF!,1)+1)-INDEX(#REF!,A32,MATCH(B$5,#REF!,1)))/(INDEX(#REF!,1,MATCH(B$5,#REF!,1)+1)-INDEX(#REF!,1,MATCH(B$5,#REF!,1)))*(B$5-INDEX(#REF!,1,MATCH(B$5,#REF!,1))))</f>
        <v>#REF!</v>
      </c>
    </row>
    <row r="33" spans="1:2" x14ac:dyDescent="0.25">
      <c r="A33" s="202">
        <v>27</v>
      </c>
      <c r="B33" t="e">
        <f>-(INDEX(#REF!,A33,MATCH(B$5,#REF!,1))+(INDEX(#REF!,A33,MATCH(B$5,#REF!,1)+1)-INDEX(#REF!,A33,MATCH(B$5,#REF!,1)))/(INDEX(#REF!,1,MATCH(B$5,#REF!,1)+1)-INDEX(#REF!,1,MATCH(B$5,#REF!,1)))*(B$5-INDEX(#REF!,1,MATCH(B$5,#REF!,1))))</f>
        <v>#REF!</v>
      </c>
    </row>
    <row r="34" spans="1:2" x14ac:dyDescent="0.25">
      <c r="A34" s="202">
        <v>28</v>
      </c>
      <c r="B34" t="e">
        <f>-(INDEX(#REF!,A34,MATCH(B$5,#REF!,1))+(INDEX(#REF!,A34,MATCH(B$5,#REF!,1)+1)-INDEX(#REF!,A34,MATCH(B$5,#REF!,1)))/(INDEX(#REF!,1,MATCH(B$5,#REF!,1)+1)-INDEX(#REF!,1,MATCH(B$5,#REF!,1)))*(B$5-INDEX(#REF!,1,MATCH(B$5,#REF!,1))))</f>
        <v>#REF!</v>
      </c>
    </row>
    <row r="35" spans="1:2" x14ac:dyDescent="0.25">
      <c r="A35" s="202">
        <v>29</v>
      </c>
      <c r="B35" t="e">
        <f>-(INDEX(#REF!,A35,MATCH(B$5,#REF!,1))+(INDEX(#REF!,A35,MATCH(B$5,#REF!,1)+1)-INDEX(#REF!,A35,MATCH(B$5,#REF!,1)))/(INDEX(#REF!,1,MATCH(B$5,#REF!,1)+1)-INDEX(#REF!,1,MATCH(B$5,#REF!,1)))*(B$5-INDEX(#REF!,1,MATCH(B$5,#REF!,1))))</f>
        <v>#REF!</v>
      </c>
    </row>
    <row r="36" spans="1:2" x14ac:dyDescent="0.25">
      <c r="A36" s="202">
        <v>30</v>
      </c>
      <c r="B36" t="e">
        <f>-(INDEX(#REF!,A36,MATCH(B$5,#REF!,1))+(INDEX(#REF!,A36,MATCH(B$5,#REF!,1)+1)-INDEX(#REF!,A36,MATCH(B$5,#REF!,1)))/(INDEX(#REF!,1,MATCH(B$5,#REF!,1)+1)-INDEX(#REF!,1,MATCH(B$5,#REF!,1)))*(B$5-INDEX(#REF!,1,MATCH(B$5,#REF!,1))))</f>
        <v>#REF!</v>
      </c>
    </row>
    <row r="37" spans="1:2" x14ac:dyDescent="0.25">
      <c r="A37" s="202">
        <v>31</v>
      </c>
      <c r="B37" t="e">
        <f>-(INDEX(#REF!,A37,MATCH(B$5,#REF!,1))+(INDEX(#REF!,A37,MATCH(B$5,#REF!,1)+1)-INDEX(#REF!,A37,MATCH(B$5,#REF!,1)))/(INDEX(#REF!,1,MATCH(B$5,#REF!,1)+1)-INDEX(#REF!,1,MATCH(B$5,#REF!,1)))*(B$5-INDEX(#REF!,1,MATCH(B$5,#REF!,1))))</f>
        <v>#REF!</v>
      </c>
    </row>
    <row r="38" spans="1:2" x14ac:dyDescent="0.25">
      <c r="A38" s="202">
        <v>32</v>
      </c>
      <c r="B38" t="e">
        <f>-(INDEX(#REF!,A38,MATCH(B$5,#REF!,1))+(INDEX(#REF!,A38,MATCH(B$5,#REF!,1)+1)-INDEX(#REF!,A38,MATCH(B$5,#REF!,1)))/(INDEX(#REF!,1,MATCH(B$5,#REF!,1)+1)-INDEX(#REF!,1,MATCH(B$5,#REF!,1)))*(B$5-INDEX(#REF!,1,MATCH(B$5,#REF!,1))))</f>
        <v>#REF!</v>
      </c>
    </row>
    <row r="39" spans="1:2" x14ac:dyDescent="0.25">
      <c r="A39" s="202">
        <v>33</v>
      </c>
      <c r="B39" t="e">
        <f>-(INDEX(#REF!,A39,MATCH(B$5,#REF!,1))+(INDEX(#REF!,A39,MATCH(B$5,#REF!,1)+1)-INDEX(#REF!,A39,MATCH(B$5,#REF!,1)))/(INDEX(#REF!,1,MATCH(B$5,#REF!,1)+1)-INDEX(#REF!,1,MATCH(B$5,#REF!,1)))*(B$5-INDEX(#REF!,1,MATCH(B$5,#REF!,1))))</f>
        <v>#REF!</v>
      </c>
    </row>
    <row r="40" spans="1:2" x14ac:dyDescent="0.25">
      <c r="A40" s="202">
        <v>34</v>
      </c>
      <c r="B40" t="e">
        <f>-(INDEX(#REF!,A40,MATCH(B$5,#REF!,1))+(INDEX(#REF!,A40,MATCH(B$5,#REF!,1)+1)-INDEX(#REF!,A40,MATCH(B$5,#REF!,1)))/(INDEX(#REF!,1,MATCH(B$5,#REF!,1)+1)-INDEX(#REF!,1,MATCH(B$5,#REF!,1)))*(B$5-INDEX(#REF!,1,MATCH(B$5,#REF!,1))))</f>
        <v>#REF!</v>
      </c>
    </row>
    <row r="41" spans="1:2" x14ac:dyDescent="0.25">
      <c r="A41" s="202">
        <v>35</v>
      </c>
      <c r="B41" t="e">
        <f>-(INDEX(#REF!,A41,MATCH(B$5,#REF!,1))+(INDEX(#REF!,A41,MATCH(B$5,#REF!,1)+1)-INDEX(#REF!,A41,MATCH(B$5,#REF!,1)))/(INDEX(#REF!,1,MATCH(B$5,#REF!,1)+1)-INDEX(#REF!,1,MATCH(B$5,#REF!,1)))*(B$5-INDEX(#REF!,1,MATCH(B$5,#REF!,1))))</f>
        <v>#REF!</v>
      </c>
    </row>
    <row r="42" spans="1:2" x14ac:dyDescent="0.25">
      <c r="A42" s="202">
        <v>36</v>
      </c>
      <c r="B42" t="e">
        <f>-(INDEX(#REF!,A42,MATCH(B$5,#REF!,1))+(INDEX(#REF!,A42,MATCH(B$5,#REF!,1)+1)-INDEX(#REF!,A42,MATCH(B$5,#REF!,1)))/(INDEX(#REF!,1,MATCH(B$5,#REF!,1)+1)-INDEX(#REF!,1,MATCH(B$5,#REF!,1)))*(B$5-INDEX(#REF!,1,MATCH(B$5,#REF!,1))))</f>
        <v>#REF!</v>
      </c>
    </row>
    <row r="43" spans="1:2" x14ac:dyDescent="0.25">
      <c r="A43" s="202">
        <v>37</v>
      </c>
      <c r="B43" t="e">
        <f>-(INDEX(#REF!,A43,MATCH(B$5,#REF!,1))+(INDEX(#REF!,A43,MATCH(B$5,#REF!,1)+1)-INDEX(#REF!,A43,MATCH(B$5,#REF!,1)))/(INDEX(#REF!,1,MATCH(B$5,#REF!,1)+1)-INDEX(#REF!,1,MATCH(B$5,#REF!,1)))*(B$5-INDEX(#REF!,1,MATCH(B$5,#REF!,1))))</f>
        <v>#REF!</v>
      </c>
    </row>
    <row r="44" spans="1:2" x14ac:dyDescent="0.25">
      <c r="A44" s="202">
        <v>38</v>
      </c>
      <c r="B44" t="e">
        <f>-(INDEX(#REF!,A44,MATCH(B$5,#REF!,1))+(INDEX(#REF!,A44,MATCH(B$5,#REF!,1)+1)-INDEX(#REF!,A44,MATCH(B$5,#REF!,1)))/(INDEX(#REF!,1,MATCH(B$5,#REF!,1)+1)-INDEX(#REF!,1,MATCH(B$5,#REF!,1)))*(B$5-INDEX(#REF!,1,MATCH(B$5,#REF!,1))))</f>
        <v>#REF!</v>
      </c>
    </row>
    <row r="45" spans="1:2" x14ac:dyDescent="0.25">
      <c r="A45" s="202">
        <v>39</v>
      </c>
      <c r="B45" t="e">
        <f>-(INDEX(#REF!,A45,MATCH(B$5,#REF!,1))+(INDEX(#REF!,A45,MATCH(B$5,#REF!,1)+1)-INDEX(#REF!,A45,MATCH(B$5,#REF!,1)))/(INDEX(#REF!,1,MATCH(B$5,#REF!,1)+1)-INDEX(#REF!,1,MATCH(B$5,#REF!,1)))*(B$5-INDEX(#REF!,1,MATCH(B$5,#REF!,1))))</f>
        <v>#REF!</v>
      </c>
    </row>
    <row r="46" spans="1:2" x14ac:dyDescent="0.25">
      <c r="A46" s="202">
        <v>40</v>
      </c>
      <c r="B46" t="e">
        <f>-(INDEX(#REF!,A46,MATCH(B$5,#REF!,1))+(INDEX(#REF!,A46,MATCH(B$5,#REF!,1)+1)-INDEX(#REF!,A46,MATCH(B$5,#REF!,1)))/(INDEX(#REF!,1,MATCH(B$5,#REF!,1)+1)-INDEX(#REF!,1,MATCH(B$5,#REF!,1)))*(B$5-INDEX(#REF!,1,MATCH(B$5,#REF!,1))))</f>
        <v>#REF!</v>
      </c>
    </row>
    <row r="47" spans="1:2" x14ac:dyDescent="0.25">
      <c r="A47" s="202">
        <v>41</v>
      </c>
      <c r="B47" t="e">
        <f>-(INDEX(#REF!,A47,MATCH(B$5,#REF!,1))+(INDEX(#REF!,A47,MATCH(B$5,#REF!,1)+1)-INDEX(#REF!,A47,MATCH(B$5,#REF!,1)))/(INDEX(#REF!,1,MATCH(B$5,#REF!,1)+1)-INDEX(#REF!,1,MATCH(B$5,#REF!,1)))*(B$5-INDEX(#REF!,1,MATCH(B$5,#REF!,1))))</f>
        <v>#REF!</v>
      </c>
    </row>
    <row r="48" spans="1:2" x14ac:dyDescent="0.25">
      <c r="A48" s="202">
        <v>42</v>
      </c>
      <c r="B48" t="e">
        <f>-(INDEX(#REF!,A48,MATCH(B$5,#REF!,1))+(INDEX(#REF!,A48,MATCH(B$5,#REF!,1)+1)-INDEX(#REF!,A48,MATCH(B$5,#REF!,1)))/(INDEX(#REF!,1,MATCH(B$5,#REF!,1)+1)-INDEX(#REF!,1,MATCH(B$5,#REF!,1)))*(B$5-INDEX(#REF!,1,MATCH(B$5,#REF!,1))))</f>
        <v>#REF!</v>
      </c>
    </row>
    <row r="49" spans="1:5" x14ac:dyDescent="0.25">
      <c r="A49" s="202">
        <v>43</v>
      </c>
      <c r="B49" t="e">
        <f>-(INDEX(#REF!,A49,MATCH(B$5,#REF!,1))+(INDEX(#REF!,A49,MATCH(B$5,#REF!,1)+1)-INDEX(#REF!,A49,MATCH(B$5,#REF!,1)))/(INDEX(#REF!,1,MATCH(B$5,#REF!,1)+1)-INDEX(#REF!,1,MATCH(B$5,#REF!,1)))*(B$5-INDEX(#REF!,1,MATCH(B$5,#REF!,1))))</f>
        <v>#REF!</v>
      </c>
    </row>
    <row r="50" spans="1:5" x14ac:dyDescent="0.25">
      <c r="A50" s="202">
        <v>44</v>
      </c>
      <c r="B50" t="e">
        <f>-(INDEX(#REF!,A50,MATCH(B$5,#REF!,1))+(INDEX(#REF!,A50,MATCH(B$5,#REF!,1)+1)-INDEX(#REF!,A50,MATCH(B$5,#REF!,1)))/(INDEX(#REF!,1,MATCH(B$5,#REF!,1)+1)-INDEX(#REF!,1,MATCH(B$5,#REF!,1)))*(B$5-INDEX(#REF!,1,MATCH(B$5,#REF!,1))))</f>
        <v>#REF!</v>
      </c>
    </row>
    <row r="51" spans="1:5" x14ac:dyDescent="0.25">
      <c r="A51" s="202">
        <v>45</v>
      </c>
      <c r="B51" t="e">
        <f>-(INDEX(#REF!,A51,MATCH(B$5,#REF!,1))+(INDEX(#REF!,A51,MATCH(B$5,#REF!,1)+1)-INDEX(#REF!,A51,MATCH(B$5,#REF!,1)))/(INDEX(#REF!,1,MATCH(B$5,#REF!,1)+1)-INDEX(#REF!,1,MATCH(B$5,#REF!,1)))*(B$5-INDEX(#REF!,1,MATCH(B$5,#REF!,1))))</f>
        <v>#REF!</v>
      </c>
    </row>
    <row r="52" spans="1:5" x14ac:dyDescent="0.25">
      <c r="A52" s="202">
        <v>46</v>
      </c>
      <c r="B52" t="e">
        <f>-(INDEX(#REF!,A52,MATCH(B$5,#REF!,1))+(INDEX(#REF!,A52,MATCH(B$5,#REF!,1)+1)-INDEX(#REF!,A52,MATCH(B$5,#REF!,1)))/(INDEX(#REF!,1,MATCH(B$5,#REF!,1)+1)-INDEX(#REF!,1,MATCH(B$5,#REF!,1)))*(B$5-INDEX(#REF!,1,MATCH(B$5,#REF!,1))))</f>
        <v>#REF!</v>
      </c>
    </row>
    <row r="53" spans="1:5" x14ac:dyDescent="0.25">
      <c r="A53" s="202">
        <v>47</v>
      </c>
      <c r="B53" t="e">
        <f>-(INDEX(#REF!,A53,MATCH(B$5,#REF!,1))+(INDEX(#REF!,A53,MATCH(B$5,#REF!,1)+1)-INDEX(#REF!,A53,MATCH(B$5,#REF!,1)))/(INDEX(#REF!,1,MATCH(B$5,#REF!,1)+1)-INDEX(#REF!,1,MATCH(B$5,#REF!,1)))*(B$5-INDEX(#REF!,1,MATCH(B$5,#REF!,1))))</f>
        <v>#REF!</v>
      </c>
    </row>
    <row r="54" spans="1:5" x14ac:dyDescent="0.25">
      <c r="A54" s="202">
        <v>48</v>
      </c>
      <c r="B54" t="e">
        <f>-(INDEX(#REF!,A54,MATCH(B$5,#REF!,1))+(INDEX(#REF!,A54,MATCH(B$5,#REF!,1)+1)-INDEX(#REF!,A54,MATCH(B$5,#REF!,1)))/(INDEX(#REF!,1,MATCH(B$5,#REF!,1)+1)-INDEX(#REF!,1,MATCH(B$5,#REF!,1)))*(B$5-INDEX(#REF!,1,MATCH(B$5,#REF!,1))))</f>
        <v>#REF!</v>
      </c>
    </row>
    <row r="55" spans="1:5" x14ac:dyDescent="0.25">
      <c r="A55" s="202">
        <v>49</v>
      </c>
      <c r="B55" t="e">
        <f>-(INDEX(#REF!,A55,MATCH(B$5,#REF!,1))+(INDEX(#REF!,A55,MATCH(B$5,#REF!,1)+1)-INDEX(#REF!,A55,MATCH(B$5,#REF!,1)))/(INDEX(#REF!,1,MATCH(B$5,#REF!,1)+1)-INDEX(#REF!,1,MATCH(B$5,#REF!,1)))*(B$5-INDEX(#REF!,1,MATCH(B$5,#REF!,1))))</f>
        <v>#REF!</v>
      </c>
    </row>
    <row r="56" spans="1:5" x14ac:dyDescent="0.25">
      <c r="A56" s="202">
        <v>50</v>
      </c>
      <c r="B56" t="e">
        <f>-(INDEX(#REF!,A56,MATCH(B$5,#REF!,1))+(INDEX(#REF!,A56,MATCH(B$5,#REF!,1)+1)-INDEX(#REF!,A56,MATCH(B$5,#REF!,1)))/(INDEX(#REF!,1,MATCH(B$5,#REF!,1)+1)-INDEX(#REF!,1,MATCH(B$5,#REF!,1)))*(B$5-INDEX(#REF!,1,MATCH(B$5,#REF!,1))))</f>
        <v>#REF!</v>
      </c>
    </row>
    <row r="57" spans="1:5" x14ac:dyDescent="0.25">
      <c r="A57" s="202">
        <v>51</v>
      </c>
      <c r="B57" t="e">
        <f>-(INDEX(#REF!,A57,MATCH(B$5,#REF!,1))+(INDEX(#REF!,A57,MATCH(B$5,#REF!,1)+1)-INDEX(#REF!,A57,MATCH(B$5,#REF!,1)))/(INDEX(#REF!,1,MATCH(B$5,#REF!,1)+1)-INDEX(#REF!,1,MATCH(B$5,#REF!,1)))*(B$5-INDEX(#REF!,1,MATCH(B$5,#REF!,1))))</f>
        <v>#REF!</v>
      </c>
    </row>
    <row r="58" spans="1:5" x14ac:dyDescent="0.25">
      <c r="A58" s="202">
        <v>52</v>
      </c>
      <c r="B58" t="e">
        <f>-(INDEX(#REF!,A58,MATCH(B$5,#REF!,1))+(INDEX(#REF!,A58,MATCH(B$5,#REF!,1)+1)-INDEX(#REF!,A58,MATCH(B$5,#REF!,1)))/(INDEX(#REF!,1,MATCH(B$5,#REF!,1)+1)-INDEX(#REF!,1,MATCH(B$5,#REF!,1)))*(B$5-INDEX(#REF!,1,MATCH(B$5,#REF!,1))))</f>
        <v>#REF!</v>
      </c>
    </row>
    <row r="59" spans="1:5" x14ac:dyDescent="0.25">
      <c r="A59" s="202">
        <v>53</v>
      </c>
      <c r="B59" t="e">
        <f>-(INDEX(#REF!,A59,MATCH(B$5,#REF!,1))+(INDEX(#REF!,A59,MATCH(B$5,#REF!,1)+1)-INDEX(#REF!,A59,MATCH(B$5,#REF!,1)))/(INDEX(#REF!,1,MATCH(B$5,#REF!,1)+1)-INDEX(#REF!,1,MATCH(B$5,#REF!,1)))*(B$5-INDEX(#REF!,1,MATCH(B$5,#REF!,1))))</f>
        <v>#REF!</v>
      </c>
    </row>
    <row r="60" spans="1:5" x14ac:dyDescent="0.25">
      <c r="A60" s="202">
        <v>54</v>
      </c>
      <c r="B60" t="e">
        <f>-(INDEX(#REF!,A60,MATCH(B$5,#REF!,1))+(INDEX(#REF!,A60,MATCH(B$5,#REF!,1)+1)-INDEX(#REF!,A60,MATCH(B$5,#REF!,1)))/(INDEX(#REF!,1,MATCH(B$5,#REF!,1)+1)-INDEX(#REF!,1,MATCH(B$5,#REF!,1)))*(B$5-INDEX(#REF!,1,MATCH(B$5,#REF!,1))))</f>
        <v>#REF!</v>
      </c>
    </row>
    <row r="61" spans="1:5" x14ac:dyDescent="0.25">
      <c r="A61" s="202">
        <v>55</v>
      </c>
      <c r="B61" t="e">
        <f>-(INDEX(#REF!,A61,MATCH(B$5,#REF!,1))+(INDEX(#REF!,A61,MATCH(B$5,#REF!,1)+1)-INDEX(#REF!,A61,MATCH(B$5,#REF!,1)))/(INDEX(#REF!,1,MATCH(B$5,#REF!,1)+1)-INDEX(#REF!,1,MATCH(B$5,#REF!,1)))*(B$5-INDEX(#REF!,1,MATCH(B$5,#REF!,1))))</f>
        <v>#REF!</v>
      </c>
    </row>
    <row r="62" spans="1:5" x14ac:dyDescent="0.25">
      <c r="A62" s="202">
        <v>56</v>
      </c>
      <c r="B62" t="e">
        <f>-(INDEX(#REF!,A62,MATCH(B$5,#REF!,1))+(INDEX(#REF!,A62,MATCH(B$5,#REF!,1)+1)-INDEX(#REF!,A62,MATCH(B$5,#REF!,1)))/(INDEX(#REF!,1,MATCH(B$5,#REF!,1)+1)-INDEX(#REF!,1,MATCH(B$5,#REF!,1)))*(B$5-INDEX(#REF!,1,MATCH(B$5,#REF!,1))))</f>
        <v>#REF!</v>
      </c>
    </row>
    <row r="63" spans="1:5" x14ac:dyDescent="0.25">
      <c r="A63" s="202">
        <v>57</v>
      </c>
      <c r="B63" t="e">
        <f>-(INDEX(#REF!,A63,MATCH(B$5,#REF!,1))+(INDEX(#REF!,A63,MATCH(B$5,#REF!,1)+1)-INDEX(#REF!,A63,MATCH(B$5,#REF!,1)))/(INDEX(#REF!,1,MATCH(B$5,#REF!,1)+1)-INDEX(#REF!,1,MATCH(B$5,#REF!,1)))*(B$5-INDEX(#REF!,1,MATCH(B$5,#REF!,1))))</f>
        <v>#REF!</v>
      </c>
    </row>
    <row r="64" spans="1:5" x14ac:dyDescent="0.25">
      <c r="A64" s="202">
        <v>58</v>
      </c>
      <c r="B64" t="e">
        <f>-(INDEX(#REF!,A64,MATCH(B$5,#REF!,1))+(INDEX(#REF!,A64,MATCH(B$5,#REF!,1)+1)-INDEX(#REF!,A64,MATCH(B$5,#REF!,1)))/(INDEX(#REF!,1,MATCH(B$5,#REF!,1)+1)-INDEX(#REF!,1,MATCH(B$5,#REF!,1)))*(B$5-INDEX(#REF!,1,MATCH(B$5,#REF!,1))))</f>
        <v>#REF!</v>
      </c>
      <c r="E64" t="s">
        <v>61</v>
      </c>
    </row>
    <row r="65" spans="1:67" x14ac:dyDescent="0.25">
      <c r="A65" s="202">
        <v>59</v>
      </c>
      <c r="B65" t="e">
        <f>-(INDEX(#REF!,A65,MATCH(B$5,#REF!,1))+(INDEX(#REF!,A65,MATCH(B$5,#REF!,1)+1)-INDEX(#REF!,A65,MATCH(B$5,#REF!,1)))/(INDEX(#REF!,1,MATCH(B$5,#REF!,1)+1)-INDEX(#REF!,1,MATCH(B$5,#REF!,1)))*(B$5-INDEX(#REF!,1,MATCH(B$5,#REF!,1))))</f>
        <v>#REF!</v>
      </c>
    </row>
    <row r="66" spans="1:67" x14ac:dyDescent="0.25">
      <c r="A66" s="202">
        <v>60</v>
      </c>
      <c r="B66" t="e">
        <f>-(INDEX(#REF!,A66,MATCH(B$5,#REF!,1))+(INDEX(#REF!,A66,MATCH(B$5,#REF!,1)+1)-INDEX(#REF!,A66,MATCH(B$5,#REF!,1)))/(INDEX(#REF!,1,MATCH(B$5,#REF!,1)+1)-INDEX(#REF!,1,MATCH(B$5,#REF!,1)))*(B$5-INDEX(#REF!,1,MATCH(B$5,#REF!,1))))</f>
        <v>#REF!</v>
      </c>
    </row>
    <row r="67" spans="1:67" x14ac:dyDescent="0.25">
      <c r="A67" s="202"/>
    </row>
    <row r="68" spans="1:67" x14ac:dyDescent="0.25">
      <c r="A68" s="202"/>
    </row>
    <row r="69" spans="1:67" x14ac:dyDescent="0.25">
      <c r="A69" s="202"/>
    </row>
    <row r="70" spans="1:67" x14ac:dyDescent="0.25">
      <c r="A70" s="202"/>
      <c r="B70">
        <f>IF(OR($B$5&lt;INICIO!A65,IFERROR(INDEX(#REF!,1,MATCH($B$5,#REF!,1)+1),0)=INICIO!$C$59,0),0.3+(INICIO!$A$7+INICIO!$A$10+INICIO!$B$8)+(INICIO!$D$5+INICIO!$D$7+INICIO!$D$9)-INICIO!$B$12,0.6+(INICIO!$A$7+INICIO!$A$10+INICIO!$B$8)+(INICIO!$D$5+INICIO!$D$7+INICIO!$D$9)-INICIO!$B$12)</f>
        <v>0</v>
      </c>
      <c r="C70">
        <f>B71+1.2</f>
        <v>3</v>
      </c>
    </row>
    <row r="71" spans="1:67" x14ac:dyDescent="0.25">
      <c r="A71" s="202"/>
      <c r="B71">
        <f>B70+1.8</f>
        <v>1.8</v>
      </c>
      <c r="C71">
        <f>C70+1.8</f>
        <v>4.8</v>
      </c>
    </row>
    <row r="73" spans="1:67" s="203" customFormat="1" ht="15.75" thickBot="1" x14ac:dyDescent="0.3">
      <c r="B73" s="210">
        <f>B74+1.8</f>
        <v>3</v>
      </c>
      <c r="C73" s="211">
        <f>B75+1.2</f>
        <v>4.199999999424187</v>
      </c>
      <c r="D73" s="211">
        <f>C74+1.8</f>
        <v>7.2</v>
      </c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:67" ht="15.75" thickTop="1" x14ac:dyDescent="0.25">
      <c r="A74" s="201"/>
      <c r="B74" s="205">
        <v>1.1999999999999997</v>
      </c>
      <c r="C74" s="205">
        <v>5.4</v>
      </c>
    </row>
    <row r="75" spans="1:67" x14ac:dyDescent="0.25">
      <c r="B75" s="206">
        <v>2.9999999994241873</v>
      </c>
      <c r="C75" s="206">
        <v>7.1999999727521642</v>
      </c>
    </row>
    <row r="76" spans="1:67" x14ac:dyDescent="0.25">
      <c r="A76" s="207">
        <v>7.4</v>
      </c>
      <c r="B76" s="208" t="e">
        <f>INDEX($B$7:$B$66,MATCH(B74,#REF!,1),1)+(INDEX($B$7:$B$66,MATCH(B74,#REF!,1)+1,1)-INDEX($B$7:$B$66,MATCH(B74,#REF!,1),1))/(INDEX(#REF!,MATCH(B74,#REF!,1)+1,1)-INDEX(#REF!,MATCH(B74,#REF!,1),1))*(B74-INDEX(#REF!,MATCH(B74,#REF!,1),1))</f>
        <v>#REF!</v>
      </c>
      <c r="C76" s="208" t="e">
        <f>INDEX($B$7:$B$66,MATCH(C74,#REF!,1),1)+(INDEX($B$7:$B$66,MATCH(C74,#REF!,1)+1,1)-INDEX($B$7:$B$66,MATCH(C74,#REF!,1),1))/(INDEX(#REF!,MATCH(C74,#REF!,1)+1,1)-INDEX(#REF!,MATCH(C74,#REF!,1),1))*(C74-INDEX(#REF!,MATCH(C74,#REF!,1),1))</f>
        <v>#REF!</v>
      </c>
    </row>
    <row r="77" spans="1:67" x14ac:dyDescent="0.25">
      <c r="A77" s="207">
        <v>7.4</v>
      </c>
      <c r="B77" s="208" t="e">
        <f>INDEX($B$7:$B$66,MATCH(B75,#REF!,1),1)+(INDEX($B$7:$B$66,MATCH(B75,#REF!,1)+1,1)-INDEX($B$7:$B$66,MATCH(B75,#REF!,1),1))/(INDEX(#REF!,MATCH(B75,#REF!,1)+1,1)-INDEX(#REF!,MATCH(B75,#REF!,1),1))*(B75-INDEX(#REF!,MATCH(B75,#REF!,1),1))</f>
        <v>#REF!</v>
      </c>
      <c r="C77" s="208" t="e">
        <f>INDEX($B$7:$B$66,MATCH(C75,#REF!,1),1)+(INDEX($B$7:$B$66,MATCH(C75,#REF!,1)+1,1)-INDEX($B$7:$B$66,MATCH(C75,#REF!,1),1))/(INDEX(#REF!,MATCH(C75,#REF!,1)+1,1)-INDEX(#REF!,MATCH(C75,#REF!,1),1))*(C75-INDEX(#REF!,MATCH(C75,#REF!,1),1))</f>
        <v>#REF!</v>
      </c>
      <c r="N77" s="73"/>
    </row>
    <row r="78" spans="1:67" x14ac:dyDescent="0.25">
      <c r="C78" s="214" t="e">
        <f>(B76+B77+C76+C77)*7.4</f>
        <v>#REF!</v>
      </c>
    </row>
    <row r="79" spans="1:67" x14ac:dyDescent="0.25">
      <c r="C79" s="209" t="e">
        <f>-C78</f>
        <v>#REF!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FF0000"/>
  </sheetPr>
  <dimension ref="A1:BO81"/>
  <sheetViews>
    <sheetView workbookViewId="0"/>
  </sheetViews>
  <sheetFormatPr baseColWidth="10" defaultRowHeight="15" x14ac:dyDescent="0.25"/>
  <cols>
    <col min="2" max="2" width="12" bestFit="1" customWidth="1"/>
    <col min="6" max="8" width="11.42578125" customWidth="1"/>
  </cols>
  <sheetData>
    <row r="1" spans="1:4" x14ac:dyDescent="0.25">
      <c r="A1" s="165" t="s">
        <v>193</v>
      </c>
    </row>
    <row r="2" spans="1:4" x14ac:dyDescent="0.25">
      <c r="A2" s="197" t="s">
        <v>194</v>
      </c>
      <c r="B2" s="198"/>
    </row>
    <row r="3" spans="1:4" x14ac:dyDescent="0.25">
      <c r="A3" s="199" t="s">
        <v>193</v>
      </c>
      <c r="B3" s="198"/>
      <c r="D3" s="200" t="e">
        <f>#REF!-IF(OR($B$5&lt;INICIO!A62,IFERROR(INDEX(#REF!,1,MATCH($B$5,#REF!,1)+1),0)=INICIO!$C$59,0),0.3+(INICIO!$A$7+INICIO!$A$10+INICIO!$B$8)+(INICIO!$D$5+INICIO!$D$7+INICIO!$D$9)-INICIO!$B$12,0.6+(INICIO!$A$7+INICIO!$A$10+INICIO!$B$8)+(INICIO!$D$5+INICIO!$D$7+INICIO!$D$9)-INICIO!$B$12)</f>
        <v>#REF!</v>
      </c>
    </row>
    <row r="4" spans="1:4" x14ac:dyDescent="0.25">
      <c r="A4" s="201" t="s">
        <v>195</v>
      </c>
      <c r="D4" s="213" t="e">
        <f>D3-1.8</f>
        <v>#REF!</v>
      </c>
    </row>
    <row r="5" spans="1:4" x14ac:dyDescent="0.25">
      <c r="B5" s="165">
        <v>7</v>
      </c>
      <c r="D5" s="213" t="e">
        <f>D4-1.2</f>
        <v>#REF!</v>
      </c>
    </row>
    <row r="6" spans="1:4" x14ac:dyDescent="0.25">
      <c r="D6" s="213" t="e">
        <f>D5-1.8</f>
        <v>#REF!</v>
      </c>
    </row>
    <row r="7" spans="1:4" x14ac:dyDescent="0.25">
      <c r="A7" s="202">
        <v>1</v>
      </c>
      <c r="B7" t="e">
        <f>-(INDEX(#REF!,A7,MATCH(B$5,#REF!,1))+(INDEX(#REF!,A7,MATCH(B$5,#REF!,1)+1)-INDEX(#REF!,A7,MATCH(B$5,#REF!,1)))/(INDEX(#REF!,1,MATCH(B$5,#REF!,1)+1)-INDEX(#REF!,1,MATCH(B$5,#REF!,1)))*(B$5-INDEX(#REF!,1,MATCH(B$5,#REF!,1))))</f>
        <v>#REF!</v>
      </c>
      <c r="D7" s="213" t="e">
        <f>D6-1.2</f>
        <v>#REF!</v>
      </c>
    </row>
    <row r="8" spans="1:4" x14ac:dyDescent="0.25">
      <c r="A8" s="202">
        <v>2</v>
      </c>
      <c r="B8" t="e">
        <f>-(INDEX(#REF!,A8,MATCH(B$5,#REF!,1))+(INDEX(#REF!,A8,MATCH(B$5,#REF!,1)+1)-INDEX(#REF!,A8,MATCH(B$5,#REF!,1)))/(INDEX(#REF!,1,MATCH(B$5,#REF!,1)+1)-INDEX(#REF!,1,MATCH(B$5,#REF!,1)))*(B$5-INDEX(#REF!,1,MATCH(B$5,#REF!,1))))</f>
        <v>#REF!</v>
      </c>
      <c r="D8" s="213" t="e">
        <f>D7-1.8</f>
        <v>#REF!</v>
      </c>
    </row>
    <row r="9" spans="1:4" x14ac:dyDescent="0.25">
      <c r="A9" s="202">
        <v>3</v>
      </c>
      <c r="B9" t="e">
        <f>-(INDEX(#REF!,A9,MATCH(B$5,#REF!,1))+(INDEX(#REF!,A9,MATCH(B$5,#REF!,1)+1)-INDEX(#REF!,A9,MATCH(B$5,#REF!,1)))/(INDEX(#REF!,1,MATCH(B$5,#REF!,1)+1)-INDEX(#REF!,1,MATCH(B$5,#REF!,1)))*(B$5-INDEX(#REF!,1,MATCH(B$5,#REF!,1))))</f>
        <v>#REF!</v>
      </c>
      <c r="D9" s="213"/>
    </row>
    <row r="10" spans="1:4" x14ac:dyDescent="0.25">
      <c r="A10" s="202">
        <v>4</v>
      </c>
      <c r="B10" t="e">
        <f>-(INDEX(#REF!,A10,MATCH(B$5,#REF!,1))+(INDEX(#REF!,A10,MATCH(B$5,#REF!,1)+1)-INDEX(#REF!,A10,MATCH(B$5,#REF!,1)))/(INDEX(#REF!,1,MATCH(B$5,#REF!,1)+1)-INDEX(#REF!,1,MATCH(B$5,#REF!,1)))*(B$5-INDEX(#REF!,1,MATCH(B$5,#REF!,1))))</f>
        <v>#REF!</v>
      </c>
    </row>
    <row r="11" spans="1:4" x14ac:dyDescent="0.25">
      <c r="A11" s="202">
        <v>5</v>
      </c>
      <c r="B11" t="e">
        <f>-(INDEX(#REF!,A11,MATCH(B$5,#REF!,1))+(INDEX(#REF!,A11,MATCH(B$5,#REF!,1)+1)-INDEX(#REF!,A11,MATCH(B$5,#REF!,1)))/(INDEX(#REF!,1,MATCH(B$5,#REF!,1)+1)-INDEX(#REF!,1,MATCH(B$5,#REF!,1)))*(B$5-INDEX(#REF!,1,MATCH(B$5,#REF!,1))))</f>
        <v>#REF!</v>
      </c>
    </row>
    <row r="12" spans="1:4" x14ac:dyDescent="0.25">
      <c r="A12" s="202">
        <v>6</v>
      </c>
      <c r="B12" t="e">
        <f>-(INDEX(#REF!,A12,MATCH(B$5,#REF!,1))+(INDEX(#REF!,A12,MATCH(B$5,#REF!,1)+1)-INDEX(#REF!,A12,MATCH(B$5,#REF!,1)))/(INDEX(#REF!,1,MATCH(B$5,#REF!,1)+1)-INDEX(#REF!,1,MATCH(B$5,#REF!,1)))*(B$5-INDEX(#REF!,1,MATCH(B$5,#REF!,1))))</f>
        <v>#REF!</v>
      </c>
    </row>
    <row r="13" spans="1:4" x14ac:dyDescent="0.25">
      <c r="A13" s="202">
        <v>7</v>
      </c>
      <c r="B13" t="e">
        <f>-(INDEX(#REF!,A13,MATCH(B$5,#REF!,1))+(INDEX(#REF!,A13,MATCH(B$5,#REF!,1)+1)-INDEX(#REF!,A13,MATCH(B$5,#REF!,1)))/(INDEX(#REF!,1,MATCH(B$5,#REF!,1)+1)-INDEX(#REF!,1,MATCH(B$5,#REF!,1)))*(B$5-INDEX(#REF!,1,MATCH(B$5,#REF!,1))))</f>
        <v>#REF!</v>
      </c>
    </row>
    <row r="14" spans="1:4" x14ac:dyDescent="0.25">
      <c r="A14" s="202">
        <v>8</v>
      </c>
      <c r="B14" t="e">
        <f>-(INDEX(#REF!,A14,MATCH(B$5,#REF!,1))+(INDEX(#REF!,A14,MATCH(B$5,#REF!,1)+1)-INDEX(#REF!,A14,MATCH(B$5,#REF!,1)))/(INDEX(#REF!,1,MATCH(B$5,#REF!,1)+1)-INDEX(#REF!,1,MATCH(B$5,#REF!,1)))*(B$5-INDEX(#REF!,1,MATCH(B$5,#REF!,1))))</f>
        <v>#REF!</v>
      </c>
    </row>
    <row r="15" spans="1:4" x14ac:dyDescent="0.25">
      <c r="A15" s="202">
        <v>9</v>
      </c>
      <c r="B15" t="e">
        <f>-(INDEX(#REF!,A15,MATCH(B$5,#REF!,1))+(INDEX(#REF!,A15,MATCH(B$5,#REF!,1)+1)-INDEX(#REF!,A15,MATCH(B$5,#REF!,1)))/(INDEX(#REF!,1,MATCH(B$5,#REF!,1)+1)-INDEX(#REF!,1,MATCH(B$5,#REF!,1)))*(B$5-INDEX(#REF!,1,MATCH(B$5,#REF!,1))))</f>
        <v>#REF!</v>
      </c>
    </row>
    <row r="16" spans="1:4" x14ac:dyDescent="0.25">
      <c r="A16" s="202">
        <v>10</v>
      </c>
      <c r="B16" t="e">
        <f>-(INDEX(#REF!,A16,MATCH(B$5,#REF!,1))+(INDEX(#REF!,A16,MATCH(B$5,#REF!,1)+1)-INDEX(#REF!,A16,MATCH(B$5,#REF!,1)))/(INDEX(#REF!,1,MATCH(B$5,#REF!,1)+1)-INDEX(#REF!,1,MATCH(B$5,#REF!,1)))*(B$5-INDEX(#REF!,1,MATCH(B$5,#REF!,1))))</f>
        <v>#REF!</v>
      </c>
    </row>
    <row r="17" spans="1:2" x14ac:dyDescent="0.25">
      <c r="A17" s="202">
        <v>11</v>
      </c>
      <c r="B17" t="e">
        <f>-(INDEX(#REF!,A17,MATCH(B$5,#REF!,1))+(INDEX(#REF!,A17,MATCH(B$5,#REF!,1)+1)-INDEX(#REF!,A17,MATCH(B$5,#REF!,1)))/(INDEX(#REF!,1,MATCH(B$5,#REF!,1)+1)-INDEX(#REF!,1,MATCH(B$5,#REF!,1)))*(B$5-INDEX(#REF!,1,MATCH(B$5,#REF!,1))))</f>
        <v>#REF!</v>
      </c>
    </row>
    <row r="18" spans="1:2" x14ac:dyDescent="0.25">
      <c r="A18" s="202">
        <v>12</v>
      </c>
      <c r="B18" t="e">
        <f>-(INDEX(#REF!,A18,MATCH(B$5,#REF!,1))+(INDEX(#REF!,A18,MATCH(B$5,#REF!,1)+1)-INDEX(#REF!,A18,MATCH(B$5,#REF!,1)))/(INDEX(#REF!,1,MATCH(B$5,#REF!,1)+1)-INDEX(#REF!,1,MATCH(B$5,#REF!,1)))*(B$5-INDEX(#REF!,1,MATCH(B$5,#REF!,1))))</f>
        <v>#REF!</v>
      </c>
    </row>
    <row r="19" spans="1:2" x14ac:dyDescent="0.25">
      <c r="A19" s="202">
        <v>13</v>
      </c>
      <c r="B19" t="e">
        <f>-(INDEX(#REF!,A19,MATCH(B$5,#REF!,1))+(INDEX(#REF!,A19,MATCH(B$5,#REF!,1)+1)-INDEX(#REF!,A19,MATCH(B$5,#REF!,1)))/(INDEX(#REF!,1,MATCH(B$5,#REF!,1)+1)-INDEX(#REF!,1,MATCH(B$5,#REF!,1)))*(B$5-INDEX(#REF!,1,MATCH(B$5,#REF!,1))))</f>
        <v>#REF!</v>
      </c>
    </row>
    <row r="20" spans="1:2" x14ac:dyDescent="0.25">
      <c r="A20" s="202">
        <v>14</v>
      </c>
      <c r="B20" t="e">
        <f>-(INDEX(#REF!,A20,MATCH(B$5,#REF!,1))+(INDEX(#REF!,A20,MATCH(B$5,#REF!,1)+1)-INDEX(#REF!,A20,MATCH(B$5,#REF!,1)))/(INDEX(#REF!,1,MATCH(B$5,#REF!,1)+1)-INDEX(#REF!,1,MATCH(B$5,#REF!,1)))*(B$5-INDEX(#REF!,1,MATCH(B$5,#REF!,1))))</f>
        <v>#REF!</v>
      </c>
    </row>
    <row r="21" spans="1:2" x14ac:dyDescent="0.25">
      <c r="A21" s="202">
        <v>15</v>
      </c>
      <c r="B21" t="e">
        <f>-(INDEX(#REF!,A21,MATCH(B$5,#REF!,1))+(INDEX(#REF!,A21,MATCH(B$5,#REF!,1)+1)-INDEX(#REF!,A21,MATCH(B$5,#REF!,1)))/(INDEX(#REF!,1,MATCH(B$5,#REF!,1)+1)-INDEX(#REF!,1,MATCH(B$5,#REF!,1)))*(B$5-INDEX(#REF!,1,MATCH(B$5,#REF!,1))))</f>
        <v>#REF!</v>
      </c>
    </row>
    <row r="22" spans="1:2" x14ac:dyDescent="0.25">
      <c r="A22" s="202">
        <v>16</v>
      </c>
      <c r="B22" t="e">
        <f>-(INDEX(#REF!,A22,MATCH(B$5,#REF!,1))+(INDEX(#REF!,A22,MATCH(B$5,#REF!,1)+1)-INDEX(#REF!,A22,MATCH(B$5,#REF!,1)))/(INDEX(#REF!,1,MATCH(B$5,#REF!,1)+1)-INDEX(#REF!,1,MATCH(B$5,#REF!,1)))*(B$5-INDEX(#REF!,1,MATCH(B$5,#REF!,1))))</f>
        <v>#REF!</v>
      </c>
    </row>
    <row r="23" spans="1:2" x14ac:dyDescent="0.25">
      <c r="A23" s="202">
        <v>17</v>
      </c>
      <c r="B23" t="e">
        <f>-(INDEX(#REF!,A23,MATCH(B$5,#REF!,1))+(INDEX(#REF!,A23,MATCH(B$5,#REF!,1)+1)-INDEX(#REF!,A23,MATCH(B$5,#REF!,1)))/(INDEX(#REF!,1,MATCH(B$5,#REF!,1)+1)-INDEX(#REF!,1,MATCH(B$5,#REF!,1)))*(B$5-INDEX(#REF!,1,MATCH(B$5,#REF!,1))))</f>
        <v>#REF!</v>
      </c>
    </row>
    <row r="24" spans="1:2" x14ac:dyDescent="0.25">
      <c r="A24" s="202">
        <v>18</v>
      </c>
      <c r="B24" t="e">
        <f>-(INDEX(#REF!,A24,MATCH(B$5,#REF!,1))+(INDEX(#REF!,A24,MATCH(B$5,#REF!,1)+1)-INDEX(#REF!,A24,MATCH(B$5,#REF!,1)))/(INDEX(#REF!,1,MATCH(B$5,#REF!,1)+1)-INDEX(#REF!,1,MATCH(B$5,#REF!,1)))*(B$5-INDEX(#REF!,1,MATCH(B$5,#REF!,1))))</f>
        <v>#REF!</v>
      </c>
    </row>
    <row r="25" spans="1:2" x14ac:dyDescent="0.25">
      <c r="A25" s="202">
        <v>19</v>
      </c>
      <c r="B25" t="e">
        <f>-(INDEX(#REF!,A25,MATCH(B$5,#REF!,1))+(INDEX(#REF!,A25,MATCH(B$5,#REF!,1)+1)-INDEX(#REF!,A25,MATCH(B$5,#REF!,1)))/(INDEX(#REF!,1,MATCH(B$5,#REF!,1)+1)-INDEX(#REF!,1,MATCH(B$5,#REF!,1)))*(B$5-INDEX(#REF!,1,MATCH(B$5,#REF!,1))))</f>
        <v>#REF!</v>
      </c>
    </row>
    <row r="26" spans="1:2" x14ac:dyDescent="0.25">
      <c r="A26" s="202">
        <v>20</v>
      </c>
      <c r="B26" t="e">
        <f>-(INDEX(#REF!,A26,MATCH(B$5,#REF!,1))+(INDEX(#REF!,A26,MATCH(B$5,#REF!,1)+1)-INDEX(#REF!,A26,MATCH(B$5,#REF!,1)))/(INDEX(#REF!,1,MATCH(B$5,#REF!,1)+1)-INDEX(#REF!,1,MATCH(B$5,#REF!,1)))*(B$5-INDEX(#REF!,1,MATCH(B$5,#REF!,1))))</f>
        <v>#REF!</v>
      </c>
    </row>
    <row r="27" spans="1:2" x14ac:dyDescent="0.25">
      <c r="A27" s="202">
        <v>21</v>
      </c>
      <c r="B27" t="e">
        <f>-(INDEX(#REF!,A27,MATCH(B$5,#REF!,1))+(INDEX(#REF!,A27,MATCH(B$5,#REF!,1)+1)-INDEX(#REF!,A27,MATCH(B$5,#REF!,1)))/(INDEX(#REF!,1,MATCH(B$5,#REF!,1)+1)-INDEX(#REF!,1,MATCH(B$5,#REF!,1)))*(B$5-INDEX(#REF!,1,MATCH(B$5,#REF!,1))))</f>
        <v>#REF!</v>
      </c>
    </row>
    <row r="28" spans="1:2" x14ac:dyDescent="0.25">
      <c r="A28" s="202">
        <v>22</v>
      </c>
      <c r="B28" t="e">
        <f>-(INDEX(#REF!,A28,MATCH(B$5,#REF!,1))+(INDEX(#REF!,A28,MATCH(B$5,#REF!,1)+1)-INDEX(#REF!,A28,MATCH(B$5,#REF!,1)))/(INDEX(#REF!,1,MATCH(B$5,#REF!,1)+1)-INDEX(#REF!,1,MATCH(B$5,#REF!,1)))*(B$5-INDEX(#REF!,1,MATCH(B$5,#REF!,1))))</f>
        <v>#REF!</v>
      </c>
    </row>
    <row r="29" spans="1:2" x14ac:dyDescent="0.25">
      <c r="A29" s="202">
        <v>23</v>
      </c>
      <c r="B29" t="e">
        <f>-(INDEX(#REF!,A29,MATCH(B$5,#REF!,1))+(INDEX(#REF!,A29,MATCH(B$5,#REF!,1)+1)-INDEX(#REF!,A29,MATCH(B$5,#REF!,1)))/(INDEX(#REF!,1,MATCH(B$5,#REF!,1)+1)-INDEX(#REF!,1,MATCH(B$5,#REF!,1)))*(B$5-INDEX(#REF!,1,MATCH(B$5,#REF!,1))))</f>
        <v>#REF!</v>
      </c>
    </row>
    <row r="30" spans="1:2" x14ac:dyDescent="0.25">
      <c r="A30" s="202">
        <v>24</v>
      </c>
      <c r="B30" t="e">
        <f>-(INDEX(#REF!,A30,MATCH(B$5,#REF!,1))+(INDEX(#REF!,A30,MATCH(B$5,#REF!,1)+1)-INDEX(#REF!,A30,MATCH(B$5,#REF!,1)))/(INDEX(#REF!,1,MATCH(B$5,#REF!,1)+1)-INDEX(#REF!,1,MATCH(B$5,#REF!,1)))*(B$5-INDEX(#REF!,1,MATCH(B$5,#REF!,1))))</f>
        <v>#REF!</v>
      </c>
    </row>
    <row r="31" spans="1:2" x14ac:dyDescent="0.25">
      <c r="A31" s="202">
        <v>25</v>
      </c>
      <c r="B31" t="e">
        <f>-(INDEX(#REF!,A31,MATCH(B$5,#REF!,1))+(INDEX(#REF!,A31,MATCH(B$5,#REF!,1)+1)-INDEX(#REF!,A31,MATCH(B$5,#REF!,1)))/(INDEX(#REF!,1,MATCH(B$5,#REF!,1)+1)-INDEX(#REF!,1,MATCH(B$5,#REF!,1)))*(B$5-INDEX(#REF!,1,MATCH(B$5,#REF!,1))))</f>
        <v>#REF!</v>
      </c>
    </row>
    <row r="32" spans="1:2" x14ac:dyDescent="0.25">
      <c r="A32" s="202">
        <v>26</v>
      </c>
      <c r="B32" t="e">
        <f>-(INDEX(#REF!,A32,MATCH(B$5,#REF!,1))+(INDEX(#REF!,A32,MATCH(B$5,#REF!,1)+1)-INDEX(#REF!,A32,MATCH(B$5,#REF!,1)))/(INDEX(#REF!,1,MATCH(B$5,#REF!,1)+1)-INDEX(#REF!,1,MATCH(B$5,#REF!,1)))*(B$5-INDEX(#REF!,1,MATCH(B$5,#REF!,1))))</f>
        <v>#REF!</v>
      </c>
    </row>
    <row r="33" spans="1:2" x14ac:dyDescent="0.25">
      <c r="A33" s="202">
        <v>27</v>
      </c>
      <c r="B33" t="e">
        <f>-(INDEX(#REF!,A33,MATCH(B$5,#REF!,1))+(INDEX(#REF!,A33,MATCH(B$5,#REF!,1)+1)-INDEX(#REF!,A33,MATCH(B$5,#REF!,1)))/(INDEX(#REF!,1,MATCH(B$5,#REF!,1)+1)-INDEX(#REF!,1,MATCH(B$5,#REF!,1)))*(B$5-INDEX(#REF!,1,MATCH(B$5,#REF!,1))))</f>
        <v>#REF!</v>
      </c>
    </row>
    <row r="34" spans="1:2" x14ac:dyDescent="0.25">
      <c r="A34" s="202">
        <v>28</v>
      </c>
      <c r="B34" t="e">
        <f>-(INDEX(#REF!,A34,MATCH(B$5,#REF!,1))+(INDEX(#REF!,A34,MATCH(B$5,#REF!,1)+1)-INDEX(#REF!,A34,MATCH(B$5,#REF!,1)))/(INDEX(#REF!,1,MATCH(B$5,#REF!,1)+1)-INDEX(#REF!,1,MATCH(B$5,#REF!,1)))*(B$5-INDEX(#REF!,1,MATCH(B$5,#REF!,1))))</f>
        <v>#REF!</v>
      </c>
    </row>
    <row r="35" spans="1:2" x14ac:dyDescent="0.25">
      <c r="A35" s="202">
        <v>29</v>
      </c>
      <c r="B35" t="e">
        <f>-(INDEX(#REF!,A35,MATCH(B$5,#REF!,1))+(INDEX(#REF!,A35,MATCH(B$5,#REF!,1)+1)-INDEX(#REF!,A35,MATCH(B$5,#REF!,1)))/(INDEX(#REF!,1,MATCH(B$5,#REF!,1)+1)-INDEX(#REF!,1,MATCH(B$5,#REF!,1)))*(B$5-INDEX(#REF!,1,MATCH(B$5,#REF!,1))))</f>
        <v>#REF!</v>
      </c>
    </row>
    <row r="36" spans="1:2" x14ac:dyDescent="0.25">
      <c r="A36" s="202">
        <v>30</v>
      </c>
      <c r="B36" t="e">
        <f>-(INDEX(#REF!,A36,MATCH(B$5,#REF!,1))+(INDEX(#REF!,A36,MATCH(B$5,#REF!,1)+1)-INDEX(#REF!,A36,MATCH(B$5,#REF!,1)))/(INDEX(#REF!,1,MATCH(B$5,#REF!,1)+1)-INDEX(#REF!,1,MATCH(B$5,#REF!,1)))*(B$5-INDEX(#REF!,1,MATCH(B$5,#REF!,1))))</f>
        <v>#REF!</v>
      </c>
    </row>
    <row r="37" spans="1:2" x14ac:dyDescent="0.25">
      <c r="A37" s="202">
        <v>31</v>
      </c>
      <c r="B37" t="e">
        <f>-(INDEX(#REF!,A37,MATCH(B$5,#REF!,1))+(INDEX(#REF!,A37,MATCH(B$5,#REF!,1)+1)-INDEX(#REF!,A37,MATCH(B$5,#REF!,1)))/(INDEX(#REF!,1,MATCH(B$5,#REF!,1)+1)-INDEX(#REF!,1,MATCH(B$5,#REF!,1)))*(B$5-INDEX(#REF!,1,MATCH(B$5,#REF!,1))))</f>
        <v>#REF!</v>
      </c>
    </row>
    <row r="38" spans="1:2" x14ac:dyDescent="0.25">
      <c r="A38" s="202">
        <v>32</v>
      </c>
      <c r="B38" t="e">
        <f>-(INDEX(#REF!,A38,MATCH(B$5,#REF!,1))+(INDEX(#REF!,A38,MATCH(B$5,#REF!,1)+1)-INDEX(#REF!,A38,MATCH(B$5,#REF!,1)))/(INDEX(#REF!,1,MATCH(B$5,#REF!,1)+1)-INDEX(#REF!,1,MATCH(B$5,#REF!,1)))*(B$5-INDEX(#REF!,1,MATCH(B$5,#REF!,1))))</f>
        <v>#REF!</v>
      </c>
    </row>
    <row r="39" spans="1:2" x14ac:dyDescent="0.25">
      <c r="A39" s="202">
        <v>33</v>
      </c>
      <c r="B39" t="e">
        <f>-(INDEX(#REF!,A39,MATCH(B$5,#REF!,1))+(INDEX(#REF!,A39,MATCH(B$5,#REF!,1)+1)-INDEX(#REF!,A39,MATCH(B$5,#REF!,1)))/(INDEX(#REF!,1,MATCH(B$5,#REF!,1)+1)-INDEX(#REF!,1,MATCH(B$5,#REF!,1)))*(B$5-INDEX(#REF!,1,MATCH(B$5,#REF!,1))))</f>
        <v>#REF!</v>
      </c>
    </row>
    <row r="40" spans="1:2" x14ac:dyDescent="0.25">
      <c r="A40" s="202">
        <v>34</v>
      </c>
      <c r="B40" t="e">
        <f>-(INDEX(#REF!,A40,MATCH(B$5,#REF!,1))+(INDEX(#REF!,A40,MATCH(B$5,#REF!,1)+1)-INDEX(#REF!,A40,MATCH(B$5,#REF!,1)))/(INDEX(#REF!,1,MATCH(B$5,#REF!,1)+1)-INDEX(#REF!,1,MATCH(B$5,#REF!,1)))*(B$5-INDEX(#REF!,1,MATCH(B$5,#REF!,1))))</f>
        <v>#REF!</v>
      </c>
    </row>
    <row r="41" spans="1:2" x14ac:dyDescent="0.25">
      <c r="A41" s="202">
        <v>35</v>
      </c>
      <c r="B41" t="e">
        <f>-(INDEX(#REF!,A41,MATCH(B$5,#REF!,1))+(INDEX(#REF!,A41,MATCH(B$5,#REF!,1)+1)-INDEX(#REF!,A41,MATCH(B$5,#REF!,1)))/(INDEX(#REF!,1,MATCH(B$5,#REF!,1)+1)-INDEX(#REF!,1,MATCH(B$5,#REF!,1)))*(B$5-INDEX(#REF!,1,MATCH(B$5,#REF!,1))))</f>
        <v>#REF!</v>
      </c>
    </row>
    <row r="42" spans="1:2" x14ac:dyDescent="0.25">
      <c r="A42" s="202">
        <v>36</v>
      </c>
      <c r="B42" t="e">
        <f>-(INDEX(#REF!,A42,MATCH(B$5,#REF!,1))+(INDEX(#REF!,A42,MATCH(B$5,#REF!,1)+1)-INDEX(#REF!,A42,MATCH(B$5,#REF!,1)))/(INDEX(#REF!,1,MATCH(B$5,#REF!,1)+1)-INDEX(#REF!,1,MATCH(B$5,#REF!,1)))*(B$5-INDEX(#REF!,1,MATCH(B$5,#REF!,1))))</f>
        <v>#REF!</v>
      </c>
    </row>
    <row r="43" spans="1:2" x14ac:dyDescent="0.25">
      <c r="A43" s="202">
        <v>37</v>
      </c>
      <c r="B43" t="e">
        <f>-(INDEX(#REF!,A43,MATCH(B$5,#REF!,1))+(INDEX(#REF!,A43,MATCH(B$5,#REF!,1)+1)-INDEX(#REF!,A43,MATCH(B$5,#REF!,1)))/(INDEX(#REF!,1,MATCH(B$5,#REF!,1)+1)-INDEX(#REF!,1,MATCH(B$5,#REF!,1)))*(B$5-INDEX(#REF!,1,MATCH(B$5,#REF!,1))))</f>
        <v>#REF!</v>
      </c>
    </row>
    <row r="44" spans="1:2" x14ac:dyDescent="0.25">
      <c r="A44" s="202">
        <v>38</v>
      </c>
      <c r="B44" t="e">
        <f>-(INDEX(#REF!,A44,MATCH(B$5,#REF!,1))+(INDEX(#REF!,A44,MATCH(B$5,#REF!,1)+1)-INDEX(#REF!,A44,MATCH(B$5,#REF!,1)))/(INDEX(#REF!,1,MATCH(B$5,#REF!,1)+1)-INDEX(#REF!,1,MATCH(B$5,#REF!,1)))*(B$5-INDEX(#REF!,1,MATCH(B$5,#REF!,1))))</f>
        <v>#REF!</v>
      </c>
    </row>
    <row r="45" spans="1:2" x14ac:dyDescent="0.25">
      <c r="A45" s="202">
        <v>39</v>
      </c>
      <c r="B45" t="e">
        <f>-(INDEX(#REF!,A45,MATCH(B$5,#REF!,1))+(INDEX(#REF!,A45,MATCH(B$5,#REF!,1)+1)-INDEX(#REF!,A45,MATCH(B$5,#REF!,1)))/(INDEX(#REF!,1,MATCH(B$5,#REF!,1)+1)-INDEX(#REF!,1,MATCH(B$5,#REF!,1)))*(B$5-INDEX(#REF!,1,MATCH(B$5,#REF!,1))))</f>
        <v>#REF!</v>
      </c>
    </row>
    <row r="46" spans="1:2" x14ac:dyDescent="0.25">
      <c r="A46" s="202">
        <v>40</v>
      </c>
      <c r="B46" t="e">
        <f>-(INDEX(#REF!,A46,MATCH(B$5,#REF!,1))+(INDEX(#REF!,A46,MATCH(B$5,#REF!,1)+1)-INDEX(#REF!,A46,MATCH(B$5,#REF!,1)))/(INDEX(#REF!,1,MATCH(B$5,#REF!,1)+1)-INDEX(#REF!,1,MATCH(B$5,#REF!,1)))*(B$5-INDEX(#REF!,1,MATCH(B$5,#REF!,1))))</f>
        <v>#REF!</v>
      </c>
    </row>
    <row r="47" spans="1:2" x14ac:dyDescent="0.25">
      <c r="A47" s="202">
        <v>41</v>
      </c>
      <c r="B47" t="e">
        <f>-(INDEX(#REF!,A47,MATCH(B$5,#REF!,1))+(INDEX(#REF!,A47,MATCH(B$5,#REF!,1)+1)-INDEX(#REF!,A47,MATCH(B$5,#REF!,1)))/(INDEX(#REF!,1,MATCH(B$5,#REF!,1)+1)-INDEX(#REF!,1,MATCH(B$5,#REF!,1)))*(B$5-INDEX(#REF!,1,MATCH(B$5,#REF!,1))))</f>
        <v>#REF!</v>
      </c>
    </row>
    <row r="48" spans="1:2" x14ac:dyDescent="0.25">
      <c r="A48" s="202">
        <v>42</v>
      </c>
      <c r="B48" t="e">
        <f>-(INDEX(#REF!,A48,MATCH(B$5,#REF!,1))+(INDEX(#REF!,A48,MATCH(B$5,#REF!,1)+1)-INDEX(#REF!,A48,MATCH(B$5,#REF!,1)))/(INDEX(#REF!,1,MATCH(B$5,#REF!,1)+1)-INDEX(#REF!,1,MATCH(B$5,#REF!,1)))*(B$5-INDEX(#REF!,1,MATCH(B$5,#REF!,1))))</f>
        <v>#REF!</v>
      </c>
    </row>
    <row r="49" spans="1:2" x14ac:dyDescent="0.25">
      <c r="A49" s="202">
        <v>43</v>
      </c>
      <c r="B49" t="e">
        <f>-(INDEX(#REF!,A49,MATCH(B$5,#REF!,1))+(INDEX(#REF!,A49,MATCH(B$5,#REF!,1)+1)-INDEX(#REF!,A49,MATCH(B$5,#REF!,1)))/(INDEX(#REF!,1,MATCH(B$5,#REF!,1)+1)-INDEX(#REF!,1,MATCH(B$5,#REF!,1)))*(B$5-INDEX(#REF!,1,MATCH(B$5,#REF!,1))))</f>
        <v>#REF!</v>
      </c>
    </row>
    <row r="50" spans="1:2" x14ac:dyDescent="0.25">
      <c r="A50" s="202">
        <v>44</v>
      </c>
      <c r="B50" t="e">
        <f>-(INDEX(#REF!,A50,MATCH(B$5,#REF!,1))+(INDEX(#REF!,A50,MATCH(B$5,#REF!,1)+1)-INDEX(#REF!,A50,MATCH(B$5,#REF!,1)))/(INDEX(#REF!,1,MATCH(B$5,#REF!,1)+1)-INDEX(#REF!,1,MATCH(B$5,#REF!,1)))*(B$5-INDEX(#REF!,1,MATCH(B$5,#REF!,1))))</f>
        <v>#REF!</v>
      </c>
    </row>
    <row r="51" spans="1:2" x14ac:dyDescent="0.25">
      <c r="A51" s="202">
        <v>45</v>
      </c>
      <c r="B51" t="e">
        <f>-(INDEX(#REF!,A51,MATCH(B$5,#REF!,1))+(INDEX(#REF!,A51,MATCH(B$5,#REF!,1)+1)-INDEX(#REF!,A51,MATCH(B$5,#REF!,1)))/(INDEX(#REF!,1,MATCH(B$5,#REF!,1)+1)-INDEX(#REF!,1,MATCH(B$5,#REF!,1)))*(B$5-INDEX(#REF!,1,MATCH(B$5,#REF!,1))))</f>
        <v>#REF!</v>
      </c>
    </row>
    <row r="52" spans="1:2" x14ac:dyDescent="0.25">
      <c r="A52" s="202">
        <v>46</v>
      </c>
      <c r="B52" t="e">
        <f>-(INDEX(#REF!,A52,MATCH(B$5,#REF!,1))+(INDEX(#REF!,A52,MATCH(B$5,#REF!,1)+1)-INDEX(#REF!,A52,MATCH(B$5,#REF!,1)))/(INDEX(#REF!,1,MATCH(B$5,#REF!,1)+1)-INDEX(#REF!,1,MATCH(B$5,#REF!,1)))*(B$5-INDEX(#REF!,1,MATCH(B$5,#REF!,1))))</f>
        <v>#REF!</v>
      </c>
    </row>
    <row r="53" spans="1:2" x14ac:dyDescent="0.25">
      <c r="A53" s="202">
        <v>47</v>
      </c>
      <c r="B53" t="e">
        <f>-(INDEX(#REF!,A53,MATCH(B$5,#REF!,1))+(INDEX(#REF!,A53,MATCH(B$5,#REF!,1)+1)-INDEX(#REF!,A53,MATCH(B$5,#REF!,1)))/(INDEX(#REF!,1,MATCH(B$5,#REF!,1)+1)-INDEX(#REF!,1,MATCH(B$5,#REF!,1)))*(B$5-INDEX(#REF!,1,MATCH(B$5,#REF!,1))))</f>
        <v>#REF!</v>
      </c>
    </row>
    <row r="54" spans="1:2" x14ac:dyDescent="0.25">
      <c r="A54" s="202">
        <v>48</v>
      </c>
      <c r="B54" t="e">
        <f>-(INDEX(#REF!,A54,MATCH(B$5,#REF!,1))+(INDEX(#REF!,A54,MATCH(B$5,#REF!,1)+1)-INDEX(#REF!,A54,MATCH(B$5,#REF!,1)))/(INDEX(#REF!,1,MATCH(B$5,#REF!,1)+1)-INDEX(#REF!,1,MATCH(B$5,#REF!,1)))*(B$5-INDEX(#REF!,1,MATCH(B$5,#REF!,1))))</f>
        <v>#REF!</v>
      </c>
    </row>
    <row r="55" spans="1:2" x14ac:dyDescent="0.25">
      <c r="A55" s="202">
        <v>49</v>
      </c>
      <c r="B55" t="e">
        <f>-(INDEX(#REF!,A55,MATCH(B$5,#REF!,1))+(INDEX(#REF!,A55,MATCH(B$5,#REF!,1)+1)-INDEX(#REF!,A55,MATCH(B$5,#REF!,1)))/(INDEX(#REF!,1,MATCH(B$5,#REF!,1)+1)-INDEX(#REF!,1,MATCH(B$5,#REF!,1)))*(B$5-INDEX(#REF!,1,MATCH(B$5,#REF!,1))))</f>
        <v>#REF!</v>
      </c>
    </row>
    <row r="56" spans="1:2" x14ac:dyDescent="0.25">
      <c r="A56" s="202">
        <v>50</v>
      </c>
      <c r="B56" t="e">
        <f>-(INDEX(#REF!,A56,MATCH(B$5,#REF!,1))+(INDEX(#REF!,A56,MATCH(B$5,#REF!,1)+1)-INDEX(#REF!,A56,MATCH(B$5,#REF!,1)))/(INDEX(#REF!,1,MATCH(B$5,#REF!,1)+1)-INDEX(#REF!,1,MATCH(B$5,#REF!,1)))*(B$5-INDEX(#REF!,1,MATCH(B$5,#REF!,1))))</f>
        <v>#REF!</v>
      </c>
    </row>
    <row r="57" spans="1:2" x14ac:dyDescent="0.25">
      <c r="A57" s="202">
        <v>51</v>
      </c>
      <c r="B57" t="e">
        <f>-(INDEX(#REF!,A57,MATCH(B$5,#REF!,1))+(INDEX(#REF!,A57,MATCH(B$5,#REF!,1)+1)-INDEX(#REF!,A57,MATCH(B$5,#REF!,1)))/(INDEX(#REF!,1,MATCH(B$5,#REF!,1)+1)-INDEX(#REF!,1,MATCH(B$5,#REF!,1)))*(B$5-INDEX(#REF!,1,MATCH(B$5,#REF!,1))))</f>
        <v>#REF!</v>
      </c>
    </row>
    <row r="58" spans="1:2" x14ac:dyDescent="0.25">
      <c r="A58" s="202">
        <v>52</v>
      </c>
      <c r="B58" t="e">
        <f>-(INDEX(#REF!,A58,MATCH(B$5,#REF!,1))+(INDEX(#REF!,A58,MATCH(B$5,#REF!,1)+1)-INDEX(#REF!,A58,MATCH(B$5,#REF!,1)))/(INDEX(#REF!,1,MATCH(B$5,#REF!,1)+1)-INDEX(#REF!,1,MATCH(B$5,#REF!,1)))*(B$5-INDEX(#REF!,1,MATCH(B$5,#REF!,1))))</f>
        <v>#REF!</v>
      </c>
    </row>
    <row r="59" spans="1:2" x14ac:dyDescent="0.25">
      <c r="A59" s="202">
        <v>53</v>
      </c>
      <c r="B59" t="e">
        <f>-(INDEX(#REF!,A59,MATCH(B$5,#REF!,1))+(INDEX(#REF!,A59,MATCH(B$5,#REF!,1)+1)-INDEX(#REF!,A59,MATCH(B$5,#REF!,1)))/(INDEX(#REF!,1,MATCH(B$5,#REF!,1)+1)-INDEX(#REF!,1,MATCH(B$5,#REF!,1)))*(B$5-INDEX(#REF!,1,MATCH(B$5,#REF!,1))))</f>
        <v>#REF!</v>
      </c>
    </row>
    <row r="60" spans="1:2" x14ac:dyDescent="0.25">
      <c r="A60" s="202">
        <v>54</v>
      </c>
      <c r="B60" t="e">
        <f>-(INDEX(#REF!,A60,MATCH(B$5,#REF!,1))+(INDEX(#REF!,A60,MATCH(B$5,#REF!,1)+1)-INDEX(#REF!,A60,MATCH(B$5,#REF!,1)))/(INDEX(#REF!,1,MATCH(B$5,#REF!,1)+1)-INDEX(#REF!,1,MATCH(B$5,#REF!,1)))*(B$5-INDEX(#REF!,1,MATCH(B$5,#REF!,1))))</f>
        <v>#REF!</v>
      </c>
    </row>
    <row r="61" spans="1:2" x14ac:dyDescent="0.25">
      <c r="A61" s="202">
        <v>55</v>
      </c>
      <c r="B61" t="e">
        <f>-(INDEX(#REF!,A61,MATCH(B$5,#REF!,1))+(INDEX(#REF!,A61,MATCH(B$5,#REF!,1)+1)-INDEX(#REF!,A61,MATCH(B$5,#REF!,1)))/(INDEX(#REF!,1,MATCH(B$5,#REF!,1)+1)-INDEX(#REF!,1,MATCH(B$5,#REF!,1)))*(B$5-INDEX(#REF!,1,MATCH(B$5,#REF!,1))))</f>
        <v>#REF!</v>
      </c>
    </row>
    <row r="62" spans="1:2" x14ac:dyDescent="0.25">
      <c r="A62" s="202">
        <v>56</v>
      </c>
      <c r="B62" t="e">
        <f>-(INDEX(#REF!,A62,MATCH(B$5,#REF!,1))+(INDEX(#REF!,A62,MATCH(B$5,#REF!,1)+1)-INDEX(#REF!,A62,MATCH(B$5,#REF!,1)))/(INDEX(#REF!,1,MATCH(B$5,#REF!,1)+1)-INDEX(#REF!,1,MATCH(B$5,#REF!,1)))*(B$5-INDEX(#REF!,1,MATCH(B$5,#REF!,1))))</f>
        <v>#REF!</v>
      </c>
    </row>
    <row r="63" spans="1:2" x14ac:dyDescent="0.25">
      <c r="A63" s="202">
        <v>57</v>
      </c>
      <c r="B63" t="e">
        <f>-(INDEX(#REF!,A63,MATCH(B$5,#REF!,1))+(INDEX(#REF!,A63,MATCH(B$5,#REF!,1)+1)-INDEX(#REF!,A63,MATCH(B$5,#REF!,1)))/(INDEX(#REF!,1,MATCH(B$5,#REF!,1)+1)-INDEX(#REF!,1,MATCH(B$5,#REF!,1)))*(B$5-INDEX(#REF!,1,MATCH(B$5,#REF!,1))))</f>
        <v>#REF!</v>
      </c>
    </row>
    <row r="64" spans="1:2" x14ac:dyDescent="0.25">
      <c r="A64" s="202">
        <v>58</v>
      </c>
      <c r="B64" t="e">
        <f>-(INDEX(#REF!,A64,MATCH(B$5,#REF!,1))+(INDEX(#REF!,A64,MATCH(B$5,#REF!,1)+1)-INDEX(#REF!,A64,MATCH(B$5,#REF!,1)))/(INDEX(#REF!,1,MATCH(B$5,#REF!,1)+1)-INDEX(#REF!,1,MATCH(B$5,#REF!,1)))*(B$5-INDEX(#REF!,1,MATCH(B$5,#REF!,1))))</f>
        <v>#REF!</v>
      </c>
    </row>
    <row r="65" spans="1:67" x14ac:dyDescent="0.25">
      <c r="A65" s="202">
        <v>59</v>
      </c>
      <c r="B65" t="e">
        <f>-(INDEX(#REF!,A65,MATCH(B$5,#REF!,1))+(INDEX(#REF!,A65,MATCH(B$5,#REF!,1)+1)-INDEX(#REF!,A65,MATCH(B$5,#REF!,1)))/(INDEX(#REF!,1,MATCH(B$5,#REF!,1)+1)-INDEX(#REF!,1,MATCH(B$5,#REF!,1)))*(B$5-INDEX(#REF!,1,MATCH(B$5,#REF!,1))))</f>
        <v>#REF!</v>
      </c>
    </row>
    <row r="66" spans="1:67" x14ac:dyDescent="0.25">
      <c r="A66" s="202">
        <v>60</v>
      </c>
      <c r="B66" t="e">
        <f>-(INDEX(#REF!,A66,MATCH(B$5,#REF!,1))+(INDEX(#REF!,A66,MATCH(B$5,#REF!,1)+1)-INDEX(#REF!,A66,MATCH(B$5,#REF!,1)))/(INDEX(#REF!,1,MATCH(B$5,#REF!,1)+1)-INDEX(#REF!,1,MATCH(B$5,#REF!,1)))*(B$5-INDEX(#REF!,1,MATCH(B$5,#REF!,1))))</f>
        <v>#REF!</v>
      </c>
    </row>
    <row r="70" spans="1:67" x14ac:dyDescent="0.25">
      <c r="B70">
        <f>IF(OR($B$5&lt;INICIO!A65,IFERROR(INDEX(#REF!,1,MATCH($B$5,#REF!,1)+1),0)=INICIO!$C$59,0),0.3+(INICIO!$A$7+INICIO!$A$10+INICIO!$B$8)+(INICIO!$D$5+INICIO!$D$7+INICIO!$D$9)-INICIO!$B$12,0.6+(INICIO!$A$7+INICIO!$A$10+INICIO!$B$8)+(INICIO!$D$5+INICIO!$D$7+INICIO!$D$9)-INICIO!$B$12)</f>
        <v>0</v>
      </c>
      <c r="C70" s="211">
        <f>B71+1.2</f>
        <v>3</v>
      </c>
      <c r="D70" s="211">
        <f>C71+1.2</f>
        <v>6</v>
      </c>
    </row>
    <row r="71" spans="1:67" x14ac:dyDescent="0.25">
      <c r="B71">
        <f>B70+1.8</f>
        <v>1.8</v>
      </c>
      <c r="C71">
        <f t="shared" ref="C71:D71" si="0">C70+1.8</f>
        <v>4.8</v>
      </c>
      <c r="D71">
        <f t="shared" si="0"/>
        <v>7.8</v>
      </c>
    </row>
    <row r="74" spans="1:67" x14ac:dyDescent="0.25">
      <c r="C74" s="211">
        <f>B77+1.2</f>
        <v>3.4667847499177906</v>
      </c>
      <c r="D74" s="211">
        <f>C77+1.2</f>
        <v>6.6111725983801284</v>
      </c>
    </row>
    <row r="75" spans="1:67" s="203" customFormat="1" ht="15.75" thickBot="1" x14ac:dyDescent="0.3">
      <c r="B75" s="210">
        <f>B76+1.8</f>
        <v>2.2667847502086396</v>
      </c>
      <c r="C75" s="212">
        <f>C76+1.8</f>
        <v>5.4111725998939715</v>
      </c>
      <c r="D75" s="212">
        <f>D76+1.8</f>
        <v>8.5</v>
      </c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:67" ht="15.75" thickTop="1" x14ac:dyDescent="0.25">
      <c r="A76" s="201"/>
      <c r="B76" s="205">
        <v>0.46678475020863935</v>
      </c>
      <c r="C76" s="205">
        <v>3.6111725998939717</v>
      </c>
      <c r="D76" s="205">
        <v>6.7</v>
      </c>
    </row>
    <row r="77" spans="1:67" x14ac:dyDescent="0.25">
      <c r="B77" s="206">
        <v>2.2667847499177904</v>
      </c>
      <c r="C77" s="206">
        <v>5.4111725983801282</v>
      </c>
      <c r="D77" s="206">
        <v>8.5</v>
      </c>
    </row>
    <row r="78" spans="1:67" x14ac:dyDescent="0.25">
      <c r="A78" s="207">
        <v>7.4</v>
      </c>
      <c r="B78" s="208" t="e">
        <f>INDEX($B$7:$B$66,MATCH(B76,#REF!,1),1)+(INDEX($B$7:$B$66,MATCH(B76,#REF!,1)+1,1)-INDEX($B$7:$B$66,MATCH(B76,#REF!,1),1))/(INDEX(#REF!,MATCH(B76,#REF!,1)+1,1)-INDEX(#REF!,MATCH(B76,#REF!,1),1))*(B76-INDEX(#REF!,MATCH(B76,#REF!,1),1))</f>
        <v>#REF!</v>
      </c>
      <c r="C78" s="208" t="e">
        <f>INDEX($B$7:$B$66,MATCH(C76,#REF!,1),1)+(INDEX($B$7:$B$66,MATCH(C76,#REF!,1)+1,1)-INDEX($B$7:$B$66,MATCH(C76,#REF!,1),1))/(INDEX(#REF!,MATCH(C76,#REF!,1)+1,1)-INDEX(#REF!,MATCH(C76,#REF!,1),1))*(C76-INDEX(#REF!,MATCH(C76,#REF!,1),1))</f>
        <v>#REF!</v>
      </c>
      <c r="D78" s="208" t="e">
        <f>INDEX($B$7:$B$66,MATCH(D76,#REF!,1),1)+(INDEX($B$7:$B$66,MATCH(D76,#REF!,1)+1,1)-INDEX($B$7:$B$66,MATCH(D76,#REF!,1),1))/(INDEX(#REF!,MATCH(D76,#REF!,1)+1,1)-INDEX(#REF!,MATCH(D76,#REF!,1),1))*(D76-INDEX(#REF!,MATCH(D76,#REF!,1),1))</f>
        <v>#REF!</v>
      </c>
    </row>
    <row r="79" spans="1:67" x14ac:dyDescent="0.25">
      <c r="A79" s="207">
        <v>7.4</v>
      </c>
      <c r="B79" s="208" t="e">
        <f>INDEX($B$7:$B$66,MATCH(B77,#REF!,1),1)+(INDEX($B$7:$B$66,MATCH(B77,#REF!,1)+1,1)-INDEX($B$7:$B$66,MATCH(B77,#REF!,1),1))/(INDEX(#REF!,MATCH(B77,#REF!,1)+1,1)-INDEX(#REF!,MATCH(B77,#REF!,1),1))*(B77-INDEX(#REF!,MATCH(B77,#REF!,1),1))</f>
        <v>#REF!</v>
      </c>
      <c r="C79" s="208" t="e">
        <f>INDEX($B$7:$B$66,MATCH(C77,#REF!,1),1)+(INDEX($B$7:$B$66,MATCH(C77,#REF!,1)+1,1)-INDEX($B$7:$B$66,MATCH(C77,#REF!,1),1))/(INDEX(#REF!,MATCH(C77,#REF!,1)+1,1)-INDEX(#REF!,MATCH(C77,#REF!,1),1))*(C77-INDEX(#REF!,MATCH(C77,#REF!,1),1))</f>
        <v>#REF!</v>
      </c>
      <c r="D79" s="208" t="e">
        <f>INDEX($B$7:$B$66,MATCH(D77,#REF!,1),1)+(INDEX($B$7:$B$66,MATCH(D77,#REF!,1)+1,1)-INDEX($B$7:$B$66,MATCH(D77,#REF!,1),1))/(INDEX(#REF!,MATCH(D77,#REF!,1)+1,1)-INDEX(#REF!,MATCH(D77,#REF!,1),1))*(D77-INDEX(#REF!,MATCH(D77,#REF!,1),1))</f>
        <v>#REF!</v>
      </c>
      <c r="N79" s="73"/>
    </row>
    <row r="80" spans="1:67" x14ac:dyDescent="0.25">
      <c r="D80" s="214" t="e">
        <f>(B78+B79+C78+C79+D78+D79)*7.4</f>
        <v>#REF!</v>
      </c>
    </row>
    <row r="81" spans="4:4" x14ac:dyDescent="0.25">
      <c r="D81" s="209" t="e">
        <f>-D80</f>
        <v>#REF!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A1:CO3658"/>
  <sheetViews>
    <sheetView workbookViewId="0"/>
  </sheetViews>
  <sheetFormatPr baseColWidth="10" defaultRowHeight="15" outlineLevelRow="2" x14ac:dyDescent="0.25"/>
  <cols>
    <col min="1" max="11" width="11.42578125" customWidth="1"/>
    <col min="12" max="12" width="11.5703125" bestFit="1" customWidth="1"/>
    <col min="13" max="13" width="11.7109375" bestFit="1" customWidth="1"/>
    <col min="14" max="23" width="11.5703125" bestFit="1" customWidth="1"/>
    <col min="34" max="45" width="11.42578125" customWidth="1"/>
  </cols>
  <sheetData>
    <row r="1" spans="1:57" x14ac:dyDescent="0.25">
      <c r="A1" s="172">
        <v>1</v>
      </c>
      <c r="B1" s="173">
        <v>1</v>
      </c>
      <c r="C1" s="174">
        <v>1</v>
      </c>
      <c r="D1" s="314">
        <v>1</v>
      </c>
      <c r="E1" s="314"/>
      <c r="K1" s="67"/>
    </row>
    <row r="2" spans="1:57" x14ac:dyDescent="0.25">
      <c r="D2">
        <v>0</v>
      </c>
      <c r="E2" s="61">
        <f>INICIO!B80</f>
        <v>1</v>
      </c>
      <c r="F2" s="61">
        <f>INICIO!C80</f>
        <v>2</v>
      </c>
      <c r="G2" s="61">
        <f>INICIO!D80</f>
        <v>3</v>
      </c>
      <c r="H2" s="61">
        <f>INICIO!E80</f>
        <v>4</v>
      </c>
      <c r="I2" s="61">
        <f>INICIO!F80</f>
        <v>5</v>
      </c>
      <c r="J2" s="61">
        <f>INICIO!G80</f>
        <v>6</v>
      </c>
      <c r="K2" s="61">
        <f>INICIO!H80</f>
        <v>0</v>
      </c>
      <c r="L2" s="61">
        <f>INICIO!I80</f>
        <v>0</v>
      </c>
      <c r="M2" s="61">
        <f>INICIO!J80</f>
        <v>0</v>
      </c>
      <c r="P2" s="68" t="s">
        <v>33</v>
      </c>
      <c r="Q2" s="69">
        <f>'Calculo VIGA'!Q2</f>
        <v>2</v>
      </c>
    </row>
    <row r="3" spans="1:57" ht="15" customHeight="1" x14ac:dyDescent="0.25">
      <c r="D3" s="70"/>
      <c r="E3" s="62">
        <f>INICIO!B81</f>
        <v>43</v>
      </c>
      <c r="F3" s="62">
        <f>IF(F2&gt;INICIO!$C$78,0,INICIO!C81)</f>
        <v>0</v>
      </c>
      <c r="G3" s="62">
        <f>IF(G2&gt;INICIO!$C$78,0,INICIO!D81)</f>
        <v>0</v>
      </c>
      <c r="H3" s="62">
        <f>IF(H2&gt;INICIO!$C$78,0,INICIO!E81)</f>
        <v>0</v>
      </c>
      <c r="I3" s="62">
        <f>IF(I2&gt;INICIO!$C$78,0,INICIO!F81)</f>
        <v>0</v>
      </c>
      <c r="J3" s="62">
        <f>IF(J2&gt;INICIO!$C$78,0,INICIO!G81)</f>
        <v>0</v>
      </c>
      <c r="K3" s="62">
        <f>IF(K2&gt;INICIO!$C$78,0,INICIO!H81)</f>
        <v>0</v>
      </c>
      <c r="L3" s="62">
        <f>IF(L2&gt;INICIO!$C$78,0,INICIO!I81)</f>
        <v>0</v>
      </c>
      <c r="M3" s="62">
        <f>IF(M2&gt;INICIO!$C$78,0,INICIO!J81)</f>
        <v>0</v>
      </c>
    </row>
    <row r="4" spans="1:57" s="71" customFormat="1" ht="15" customHeight="1" x14ac:dyDescent="0.2">
      <c r="D4" s="71">
        <v>1.4999999999999999E-2</v>
      </c>
      <c r="E4" s="71">
        <f t="shared" ref="E4:M4" si="0">D4</f>
        <v>1.4999999999999999E-2</v>
      </c>
      <c r="F4" s="71">
        <f t="shared" si="0"/>
        <v>1.4999999999999999E-2</v>
      </c>
      <c r="G4" s="71">
        <f t="shared" si="0"/>
        <v>1.4999999999999999E-2</v>
      </c>
      <c r="H4" s="71">
        <f t="shared" si="0"/>
        <v>1.4999999999999999E-2</v>
      </c>
      <c r="I4" s="71">
        <f t="shared" si="0"/>
        <v>1.4999999999999999E-2</v>
      </c>
      <c r="J4" s="71">
        <f t="shared" si="0"/>
        <v>1.4999999999999999E-2</v>
      </c>
      <c r="K4" s="71">
        <f t="shared" si="0"/>
        <v>1.4999999999999999E-2</v>
      </c>
      <c r="L4" s="71">
        <f t="shared" si="0"/>
        <v>1.4999999999999999E-2</v>
      </c>
      <c r="M4" s="71">
        <f t="shared" si="0"/>
        <v>1.4999999999999999E-2</v>
      </c>
    </row>
    <row r="5" spans="1:57" s="73" customFormat="1" ht="15" customHeight="1" x14ac:dyDescent="0.2">
      <c r="D5" s="71">
        <f>D3</f>
        <v>0</v>
      </c>
      <c r="E5" s="74">
        <f>SUM($D3:E3)</f>
        <v>43</v>
      </c>
      <c r="F5" s="74">
        <f>SUM($D3:F3)</f>
        <v>43</v>
      </c>
      <c r="G5" s="74">
        <f>SUM($D3:G3)</f>
        <v>43</v>
      </c>
      <c r="H5" s="74">
        <f>SUM($D3:H3)</f>
        <v>43</v>
      </c>
      <c r="I5" s="74">
        <f>SUM($D3:I3)</f>
        <v>43</v>
      </c>
      <c r="J5" s="74">
        <f>SUM($D3:J3)</f>
        <v>43</v>
      </c>
      <c r="K5" s="74">
        <f>SUM($D3:K3)</f>
        <v>43</v>
      </c>
      <c r="L5" s="74">
        <f>SUM($D3:L3)</f>
        <v>43</v>
      </c>
      <c r="M5" s="74">
        <f>SUM($D3:M3)</f>
        <v>43</v>
      </c>
    </row>
    <row r="6" spans="1:57" s="52" customFormat="1" ht="15" customHeight="1" x14ac:dyDescent="0.25">
      <c r="A6" s="315" t="s">
        <v>34</v>
      </c>
      <c r="B6" s="315"/>
      <c r="C6" s="315"/>
      <c r="D6" s="315"/>
      <c r="E6"/>
      <c r="F6"/>
      <c r="G6"/>
      <c r="H6"/>
      <c r="I6"/>
      <c r="J6"/>
      <c r="K6"/>
      <c r="L6"/>
      <c r="M6"/>
    </row>
    <row r="7" spans="1:57" s="52" customFormat="1" ht="15" hidden="1" customHeight="1" outlineLevel="1" x14ac:dyDescent="0.25">
      <c r="C7" s="76"/>
      <c r="D7"/>
      <c r="E7"/>
      <c r="F7"/>
      <c r="G7"/>
      <c r="H7"/>
      <c r="I7"/>
      <c r="J7"/>
      <c r="K7"/>
      <c r="L7"/>
      <c r="M7"/>
    </row>
    <row r="8" spans="1:57" s="77" customFormat="1" hidden="1" outlineLevel="1" x14ac:dyDescent="0.25">
      <c r="C8" s="78">
        <f>D1*B1/'L.I. Vig.'!E3</f>
        <v>2.3255813953488372E-2</v>
      </c>
      <c r="D8" s="79">
        <f>-C8</f>
        <v>-2.3255813953488372E-2</v>
      </c>
      <c r="E8" s="79">
        <v>0</v>
      </c>
      <c r="F8" s="79">
        <v>0</v>
      </c>
      <c r="G8" s="79">
        <v>0</v>
      </c>
      <c r="H8" s="80">
        <v>0</v>
      </c>
      <c r="K8" s="78">
        <f t="array" ref="K8:P13">MMULT(MMULT(MINVERSE(TRANSPOSE($AZ8:$BE13)),K16:P21),MINVERSE($AZ8:$BE13))</f>
        <v>0</v>
      </c>
      <c r="L8" s="79">
        <v>0</v>
      </c>
      <c r="M8" s="79">
        <v>0</v>
      </c>
      <c r="N8" s="79">
        <v>0</v>
      </c>
      <c r="O8" s="79">
        <v>0</v>
      </c>
      <c r="P8" s="80">
        <v>0</v>
      </c>
      <c r="S8" s="78">
        <f t="array" ref="S8:X13">MMULT(MMULT(MINVERSE(TRANSPOSE($AZ8:$BE13)),S16:X21),MINVERSE($AZ8:$BE13))</f>
        <v>0</v>
      </c>
      <c r="T8" s="79">
        <v>0</v>
      </c>
      <c r="U8" s="79">
        <v>0</v>
      </c>
      <c r="V8" s="79">
        <v>0</v>
      </c>
      <c r="W8" s="79">
        <v>0</v>
      </c>
      <c r="X8" s="80">
        <v>0</v>
      </c>
      <c r="AA8" s="78">
        <f t="array" ref="AA8:AF13">MMULT(MMULT(MINVERSE(TRANSPOSE($AZ8:$BE13)),AA16:AF21),MINVERSE($AZ8:$BE13))</f>
        <v>0</v>
      </c>
      <c r="AB8" s="79">
        <v>0</v>
      </c>
      <c r="AC8" s="79">
        <v>0</v>
      </c>
      <c r="AD8" s="79">
        <v>0</v>
      </c>
      <c r="AE8" s="79">
        <v>0</v>
      </c>
      <c r="AF8" s="80">
        <v>0</v>
      </c>
      <c r="AI8" s="78">
        <f t="array" ref="AI8:AN13">MMULT(MMULT(MINVERSE(TRANSPOSE($AZ8:$BE13)),AI16:AN21),MINVERSE($AZ8:$BE13))</f>
        <v>0</v>
      </c>
      <c r="AJ8" s="79">
        <v>0</v>
      </c>
      <c r="AK8" s="79">
        <v>0</v>
      </c>
      <c r="AL8" s="79">
        <v>0</v>
      </c>
      <c r="AM8" s="79">
        <v>0</v>
      </c>
      <c r="AN8" s="80">
        <v>0</v>
      </c>
      <c r="AQ8" s="78">
        <f t="array" ref="AQ8:AV13">MMULT(MMULT(MINVERSE(TRANSPOSE($AZ8:$BE13)),AQ16:AV21),MINVERSE($AZ8:$BE13))</f>
        <v>0</v>
      </c>
      <c r="AR8" s="79">
        <v>0</v>
      </c>
      <c r="AS8" s="79">
        <v>0</v>
      </c>
      <c r="AT8" s="79">
        <v>0</v>
      </c>
      <c r="AU8" s="79">
        <v>0</v>
      </c>
      <c r="AV8" s="80">
        <v>0</v>
      </c>
      <c r="AZ8" s="82">
        <f>COS(RADIANS($K$1))</f>
        <v>1</v>
      </c>
      <c r="BA8" s="83">
        <f>SIN(RADIANS($K$1))</f>
        <v>0</v>
      </c>
      <c r="BB8" s="83">
        <v>0</v>
      </c>
      <c r="BC8" s="83">
        <v>0</v>
      </c>
      <c r="BD8" s="83">
        <v>0</v>
      </c>
      <c r="BE8" s="84">
        <v>0</v>
      </c>
    </row>
    <row r="9" spans="1:57" s="77" customFormat="1" hidden="1" outlineLevel="1" x14ac:dyDescent="0.25">
      <c r="C9" s="78">
        <f>D8</f>
        <v>-2.3255813953488372E-2</v>
      </c>
      <c r="D9" s="79">
        <f>C8</f>
        <v>2.3255813953488372E-2</v>
      </c>
      <c r="E9" s="79">
        <v>0</v>
      </c>
      <c r="F9" s="79">
        <v>0</v>
      </c>
      <c r="G9" s="79">
        <v>0</v>
      </c>
      <c r="H9" s="80">
        <v>0</v>
      </c>
      <c r="K9" s="78">
        <v>0</v>
      </c>
      <c r="L9" s="79">
        <v>0</v>
      </c>
      <c r="M9" s="79">
        <v>0</v>
      </c>
      <c r="N9" s="79">
        <v>0</v>
      </c>
      <c r="O9" s="79">
        <v>0</v>
      </c>
      <c r="P9" s="80">
        <v>0</v>
      </c>
      <c r="S9" s="78">
        <v>0</v>
      </c>
      <c r="T9" s="79">
        <v>0</v>
      </c>
      <c r="U9" s="79">
        <v>0</v>
      </c>
      <c r="V9" s="79">
        <v>0</v>
      </c>
      <c r="W9" s="79">
        <v>0</v>
      </c>
      <c r="X9" s="80">
        <v>0</v>
      </c>
      <c r="AA9" s="78">
        <v>0</v>
      </c>
      <c r="AB9" s="79">
        <v>0</v>
      </c>
      <c r="AC9" s="79">
        <v>0</v>
      </c>
      <c r="AD9" s="79">
        <v>0</v>
      </c>
      <c r="AE9" s="79">
        <v>0</v>
      </c>
      <c r="AF9" s="80">
        <v>0</v>
      </c>
      <c r="AI9" s="78">
        <v>0</v>
      </c>
      <c r="AJ9" s="79">
        <v>0</v>
      </c>
      <c r="AK9" s="79">
        <v>0</v>
      </c>
      <c r="AL9" s="79">
        <v>0</v>
      </c>
      <c r="AM9" s="79">
        <v>0</v>
      </c>
      <c r="AN9" s="80">
        <v>0</v>
      </c>
      <c r="AQ9" s="78">
        <v>0</v>
      </c>
      <c r="AR9" s="79">
        <v>0</v>
      </c>
      <c r="AS9" s="79">
        <v>0</v>
      </c>
      <c r="AT9" s="79">
        <v>0</v>
      </c>
      <c r="AU9" s="79">
        <v>0</v>
      </c>
      <c r="AV9" s="80">
        <v>0</v>
      </c>
      <c r="AZ9" s="82">
        <v>0</v>
      </c>
      <c r="BA9" s="83">
        <v>0</v>
      </c>
      <c r="BB9" s="83">
        <v>0</v>
      </c>
      <c r="BC9" s="83">
        <f>AZ8</f>
        <v>1</v>
      </c>
      <c r="BD9" s="83">
        <f>BA8</f>
        <v>0</v>
      </c>
      <c r="BE9" s="84">
        <v>0</v>
      </c>
    </row>
    <row r="10" spans="1:57" s="77" customFormat="1" hidden="1" outlineLevel="1" x14ac:dyDescent="0.25">
      <c r="B10" s="85">
        <v>1</v>
      </c>
      <c r="C10" s="78">
        <v>0</v>
      </c>
      <c r="D10" s="79">
        <v>0</v>
      </c>
      <c r="E10" s="79">
        <f>12*D1*C1/'L.I. Vig.'!E3^3</f>
        <v>1.5093010678305055E-4</v>
      </c>
      <c r="F10" s="79">
        <f>6*D1*C1/'L.I. Vig.'!E3^2</f>
        <v>3.2449972958355868E-3</v>
      </c>
      <c r="G10" s="79">
        <f>-E10</f>
        <v>-1.5093010678305055E-4</v>
      </c>
      <c r="H10" s="80">
        <f>F10</f>
        <v>3.2449972958355868E-3</v>
      </c>
      <c r="J10" s="85">
        <f>I18</f>
        <v>2</v>
      </c>
      <c r="K10" s="78">
        <v>0</v>
      </c>
      <c r="L10" s="79">
        <v>0</v>
      </c>
      <c r="M10" s="79">
        <v>0</v>
      </c>
      <c r="N10" s="79">
        <v>0</v>
      </c>
      <c r="O10" s="79">
        <v>0</v>
      </c>
      <c r="P10" s="80">
        <v>0</v>
      </c>
      <c r="R10" s="85">
        <f>Q18</f>
        <v>3</v>
      </c>
      <c r="S10" s="78">
        <v>0</v>
      </c>
      <c r="T10" s="79">
        <v>0</v>
      </c>
      <c r="U10" s="79">
        <v>0</v>
      </c>
      <c r="V10" s="79">
        <v>0</v>
      </c>
      <c r="W10" s="79">
        <v>0</v>
      </c>
      <c r="X10" s="80">
        <v>0</v>
      </c>
      <c r="Z10" s="85">
        <f>Y18</f>
        <v>4</v>
      </c>
      <c r="AA10" s="78">
        <v>0</v>
      </c>
      <c r="AB10" s="79">
        <v>0</v>
      </c>
      <c r="AC10" s="79">
        <v>0</v>
      </c>
      <c r="AD10" s="79">
        <v>0</v>
      </c>
      <c r="AE10" s="79">
        <v>0</v>
      </c>
      <c r="AF10" s="80">
        <v>0</v>
      </c>
      <c r="AH10" s="85">
        <f>AG18</f>
        <v>5</v>
      </c>
      <c r="AI10" s="78">
        <v>0</v>
      </c>
      <c r="AJ10" s="79">
        <v>0</v>
      </c>
      <c r="AK10" s="79">
        <v>0</v>
      </c>
      <c r="AL10" s="79">
        <v>0</v>
      </c>
      <c r="AM10" s="79">
        <v>0</v>
      </c>
      <c r="AN10" s="80">
        <v>0</v>
      </c>
      <c r="AP10" s="85">
        <f>AO18</f>
        <v>6</v>
      </c>
      <c r="AQ10" s="78">
        <v>0</v>
      </c>
      <c r="AR10" s="79">
        <v>0</v>
      </c>
      <c r="AS10" s="79">
        <v>0</v>
      </c>
      <c r="AT10" s="79">
        <v>0</v>
      </c>
      <c r="AU10" s="79">
        <v>0</v>
      </c>
      <c r="AV10" s="80">
        <v>0</v>
      </c>
      <c r="AY10" s="86" t="s">
        <v>6</v>
      </c>
      <c r="AZ10" s="82">
        <f>-BA8</f>
        <v>0</v>
      </c>
      <c r="BA10" s="83">
        <f>BC9</f>
        <v>1</v>
      </c>
      <c r="BB10" s="83">
        <v>0</v>
      </c>
      <c r="BC10" s="83">
        <v>0</v>
      </c>
      <c r="BD10" s="83">
        <v>0</v>
      </c>
      <c r="BE10" s="84">
        <v>0</v>
      </c>
    </row>
    <row r="11" spans="1:57" s="77" customFormat="1" hidden="1" outlineLevel="1" x14ac:dyDescent="0.25">
      <c r="C11" s="78">
        <v>0</v>
      </c>
      <c r="D11" s="79">
        <v>0</v>
      </c>
      <c r="E11" s="79">
        <f>F10</f>
        <v>3.2449972958355868E-3</v>
      </c>
      <c r="F11" s="79">
        <f>4*D1*C1/'L.I. Vig.'!E3</f>
        <v>9.3023255813953487E-2</v>
      </c>
      <c r="G11" s="79">
        <f>-F10</f>
        <v>-3.2449972958355868E-3</v>
      </c>
      <c r="H11" s="80">
        <f>2*D1*C1/'L.I. Vig.'!E3</f>
        <v>4.6511627906976744E-2</v>
      </c>
      <c r="K11" s="78">
        <v>0</v>
      </c>
      <c r="L11" s="79">
        <v>0</v>
      </c>
      <c r="M11" s="79">
        <v>0</v>
      </c>
      <c r="N11" s="79">
        <v>0</v>
      </c>
      <c r="O11" s="79">
        <v>0</v>
      </c>
      <c r="P11" s="80">
        <v>0</v>
      </c>
      <c r="S11" s="78">
        <v>0</v>
      </c>
      <c r="T11" s="79">
        <v>0</v>
      </c>
      <c r="U11" s="79">
        <v>0</v>
      </c>
      <c r="V11" s="79">
        <v>0</v>
      </c>
      <c r="W11" s="79">
        <v>0</v>
      </c>
      <c r="X11" s="80">
        <v>0</v>
      </c>
      <c r="AA11" s="78">
        <v>0</v>
      </c>
      <c r="AB11" s="79">
        <v>0</v>
      </c>
      <c r="AC11" s="79">
        <v>0</v>
      </c>
      <c r="AD11" s="79">
        <v>0</v>
      </c>
      <c r="AE11" s="79">
        <v>0</v>
      </c>
      <c r="AF11" s="80">
        <v>0</v>
      </c>
      <c r="AI11" s="78">
        <v>0</v>
      </c>
      <c r="AJ11" s="79">
        <v>0</v>
      </c>
      <c r="AK11" s="79">
        <v>0</v>
      </c>
      <c r="AL11" s="79">
        <v>0</v>
      </c>
      <c r="AM11" s="79">
        <v>0</v>
      </c>
      <c r="AN11" s="80">
        <v>0</v>
      </c>
      <c r="AQ11" s="78">
        <v>0</v>
      </c>
      <c r="AR11" s="79">
        <v>0</v>
      </c>
      <c r="AS11" s="79">
        <v>0</v>
      </c>
      <c r="AT11" s="79">
        <v>0</v>
      </c>
      <c r="AU11" s="79">
        <v>0</v>
      </c>
      <c r="AV11" s="80">
        <v>0</v>
      </c>
      <c r="AZ11" s="82">
        <v>0</v>
      </c>
      <c r="BA11" s="83">
        <v>0</v>
      </c>
      <c r="BB11" s="83">
        <v>1</v>
      </c>
      <c r="BC11" s="83">
        <v>0</v>
      </c>
      <c r="BD11" s="83">
        <v>0</v>
      </c>
      <c r="BE11" s="84">
        <v>0</v>
      </c>
    </row>
    <row r="12" spans="1:57" s="77" customFormat="1" hidden="1" outlineLevel="1" x14ac:dyDescent="0.25">
      <c r="C12" s="78">
        <v>0</v>
      </c>
      <c r="D12" s="79">
        <v>0</v>
      </c>
      <c r="E12" s="79">
        <f>-E10</f>
        <v>-1.5093010678305055E-4</v>
      </c>
      <c r="F12" s="79">
        <f>-F10</f>
        <v>-3.2449972958355868E-3</v>
      </c>
      <c r="G12" s="81">
        <f>E10</f>
        <v>1.5093010678305055E-4</v>
      </c>
      <c r="H12" s="80">
        <f>-F10</f>
        <v>-3.2449972958355868E-3</v>
      </c>
      <c r="K12" s="78">
        <v>0</v>
      </c>
      <c r="L12" s="79">
        <v>0</v>
      </c>
      <c r="M12" s="79">
        <v>0</v>
      </c>
      <c r="N12" s="79">
        <v>0</v>
      </c>
      <c r="O12" s="81">
        <v>0</v>
      </c>
      <c r="P12" s="80">
        <v>0</v>
      </c>
      <c r="S12" s="78">
        <v>0</v>
      </c>
      <c r="T12" s="79">
        <v>0</v>
      </c>
      <c r="U12" s="79">
        <v>0</v>
      </c>
      <c r="V12" s="79">
        <v>0</v>
      </c>
      <c r="W12" s="81">
        <v>0</v>
      </c>
      <c r="X12" s="80">
        <v>0</v>
      </c>
      <c r="AA12" s="78">
        <v>0</v>
      </c>
      <c r="AB12" s="79">
        <v>0</v>
      </c>
      <c r="AC12" s="79">
        <v>0</v>
      </c>
      <c r="AD12" s="79">
        <v>0</v>
      </c>
      <c r="AE12" s="81">
        <v>0</v>
      </c>
      <c r="AF12" s="80">
        <v>0</v>
      </c>
      <c r="AI12" s="78">
        <v>0</v>
      </c>
      <c r="AJ12" s="79">
        <v>0</v>
      </c>
      <c r="AK12" s="79">
        <v>0</v>
      </c>
      <c r="AL12" s="79">
        <v>0</v>
      </c>
      <c r="AM12" s="81">
        <v>0</v>
      </c>
      <c r="AN12" s="80">
        <v>0</v>
      </c>
      <c r="AQ12" s="78">
        <v>0</v>
      </c>
      <c r="AR12" s="79">
        <v>0</v>
      </c>
      <c r="AS12" s="79">
        <v>0</v>
      </c>
      <c r="AT12" s="79">
        <v>0</v>
      </c>
      <c r="AU12" s="81">
        <v>0</v>
      </c>
      <c r="AV12" s="80">
        <v>0</v>
      </c>
      <c r="AZ12" s="82">
        <v>0</v>
      </c>
      <c r="BA12" s="83">
        <v>0</v>
      </c>
      <c r="BB12" s="83">
        <v>0</v>
      </c>
      <c r="BC12" s="83">
        <f>AZ10</f>
        <v>0</v>
      </c>
      <c r="BD12" s="83">
        <f>AZ8</f>
        <v>1</v>
      </c>
      <c r="BE12" s="84">
        <v>0</v>
      </c>
    </row>
    <row r="13" spans="1:57" s="77" customFormat="1" hidden="1" outlineLevel="1" x14ac:dyDescent="0.25">
      <c r="C13" s="78">
        <v>0</v>
      </c>
      <c r="D13" s="79">
        <v>0</v>
      </c>
      <c r="E13" s="79">
        <f>F10</f>
        <v>3.2449972958355868E-3</v>
      </c>
      <c r="F13" s="79">
        <f>H11</f>
        <v>4.6511627906976744E-2</v>
      </c>
      <c r="G13" s="79">
        <f>-F10</f>
        <v>-3.2449972958355868E-3</v>
      </c>
      <c r="H13" s="80">
        <f>F11</f>
        <v>9.3023255813953487E-2</v>
      </c>
      <c r="K13" s="78">
        <v>0</v>
      </c>
      <c r="L13" s="79">
        <v>0</v>
      </c>
      <c r="M13" s="79">
        <v>0</v>
      </c>
      <c r="N13" s="79">
        <v>0</v>
      </c>
      <c r="O13" s="79">
        <v>0</v>
      </c>
      <c r="P13" s="80">
        <v>0</v>
      </c>
      <c r="S13" s="78">
        <v>0</v>
      </c>
      <c r="T13" s="79">
        <v>0</v>
      </c>
      <c r="U13" s="79">
        <v>0</v>
      </c>
      <c r="V13" s="79">
        <v>0</v>
      </c>
      <c r="W13" s="79">
        <v>0</v>
      </c>
      <c r="X13" s="80">
        <v>0</v>
      </c>
      <c r="AA13" s="78">
        <v>0</v>
      </c>
      <c r="AB13" s="79">
        <v>0</v>
      </c>
      <c r="AC13" s="79">
        <v>0</v>
      </c>
      <c r="AD13" s="79">
        <v>0</v>
      </c>
      <c r="AE13" s="79">
        <v>0</v>
      </c>
      <c r="AF13" s="80">
        <v>0</v>
      </c>
      <c r="AI13" s="78">
        <v>0</v>
      </c>
      <c r="AJ13" s="79">
        <v>0</v>
      </c>
      <c r="AK13" s="79">
        <v>0</v>
      </c>
      <c r="AL13" s="79">
        <v>0</v>
      </c>
      <c r="AM13" s="79">
        <v>0</v>
      </c>
      <c r="AN13" s="80">
        <v>0</v>
      </c>
      <c r="AQ13" s="78">
        <v>0</v>
      </c>
      <c r="AR13" s="79">
        <v>0</v>
      </c>
      <c r="AS13" s="79">
        <v>0</v>
      </c>
      <c r="AT13" s="79">
        <v>0</v>
      </c>
      <c r="AU13" s="79">
        <v>0</v>
      </c>
      <c r="AV13" s="80">
        <v>0</v>
      </c>
      <c r="AZ13" s="82">
        <v>0</v>
      </c>
      <c r="BA13" s="83">
        <v>0</v>
      </c>
      <c r="BB13" s="83">
        <v>0</v>
      </c>
      <c r="BC13" s="83">
        <v>0</v>
      </c>
      <c r="BD13" s="83">
        <v>0</v>
      </c>
      <c r="BE13" s="84">
        <v>1</v>
      </c>
    </row>
    <row r="14" spans="1:57" s="77" customFormat="1" hidden="1" outlineLevel="1" x14ac:dyDescent="0.25"/>
    <row r="15" spans="1:57" s="87" customFormat="1" ht="11.25" hidden="1" outlineLevel="1" x14ac:dyDescent="0.2">
      <c r="C15" s="87">
        <f>B16</f>
        <v>3</v>
      </c>
      <c r="D15" s="87">
        <f>B17</f>
        <v>4</v>
      </c>
      <c r="E15" s="87">
        <f>B18</f>
        <v>1</v>
      </c>
      <c r="F15" s="87">
        <f>B19</f>
        <v>5</v>
      </c>
      <c r="G15" s="87">
        <f>B20</f>
        <v>6</v>
      </c>
      <c r="H15" s="87">
        <f>B21</f>
        <v>2</v>
      </c>
      <c r="K15" s="87">
        <f>J16</f>
        <v>0</v>
      </c>
      <c r="L15" s="87">
        <f>J17</f>
        <v>0</v>
      </c>
      <c r="M15" s="87">
        <f>J18</f>
        <v>0</v>
      </c>
      <c r="N15" s="87">
        <f>J19</f>
        <v>0</v>
      </c>
      <c r="O15" s="87">
        <f>J20</f>
        <v>0</v>
      </c>
      <c r="P15" s="87">
        <f>J21</f>
        <v>0</v>
      </c>
      <c r="S15" s="87">
        <f>R16</f>
        <v>0</v>
      </c>
      <c r="T15" s="87">
        <f>R17</f>
        <v>0</v>
      </c>
      <c r="U15" s="87">
        <f>R18</f>
        <v>0</v>
      </c>
      <c r="V15" s="87">
        <f>R19</f>
        <v>0</v>
      </c>
      <c r="W15" s="87">
        <f>R20</f>
        <v>0</v>
      </c>
      <c r="X15" s="87">
        <f>R21</f>
        <v>0</v>
      </c>
      <c r="AA15" s="87">
        <f>Z16</f>
        <v>0</v>
      </c>
      <c r="AB15" s="87">
        <f>Z17</f>
        <v>0</v>
      </c>
      <c r="AC15" s="87">
        <f>Z18</f>
        <v>0</v>
      </c>
      <c r="AD15" s="87">
        <f>Z19</f>
        <v>0</v>
      </c>
      <c r="AE15" s="87">
        <f>Z20</f>
        <v>0</v>
      </c>
      <c r="AF15" s="87">
        <f>Z21</f>
        <v>0</v>
      </c>
      <c r="AI15" s="87">
        <f>AH16</f>
        <v>0</v>
      </c>
      <c r="AJ15" s="87">
        <f>AH17</f>
        <v>0</v>
      </c>
      <c r="AK15" s="87">
        <f>AH18</f>
        <v>0</v>
      </c>
      <c r="AL15" s="87">
        <f>AH19</f>
        <v>0</v>
      </c>
      <c r="AM15" s="87">
        <f>AH20</f>
        <v>0</v>
      </c>
      <c r="AN15" s="87">
        <f>AH21</f>
        <v>0</v>
      </c>
      <c r="AQ15" s="87">
        <f>AP16</f>
        <v>0</v>
      </c>
      <c r="AR15" s="87">
        <f>AP17</f>
        <v>0</v>
      </c>
      <c r="AS15" s="87">
        <f>AP18</f>
        <v>0</v>
      </c>
      <c r="AT15" s="87">
        <f>AP19</f>
        <v>0</v>
      </c>
      <c r="AU15" s="87">
        <f>AP20</f>
        <v>0</v>
      </c>
      <c r="AV15" s="87">
        <f>AP21</f>
        <v>0</v>
      </c>
    </row>
    <row r="16" spans="1:57" hidden="1" outlineLevel="1" x14ac:dyDescent="0.25">
      <c r="B16" s="88">
        <f>'Calculo VIGA'!B18</f>
        <v>3</v>
      </c>
      <c r="C16" s="175">
        <f>IF('L.I. Vig.'!E3&gt;0,$D$1*$B$1/'L.I. Vig.'!E3,0)</f>
        <v>2.3255813953488372E-2</v>
      </c>
      <c r="D16" s="176">
        <v>0</v>
      </c>
      <c r="E16" s="176">
        <v>0</v>
      </c>
      <c r="F16" s="176">
        <f>-C16</f>
        <v>-2.3255813953488372E-2</v>
      </c>
      <c r="G16" s="176">
        <v>0</v>
      </c>
      <c r="H16" s="177">
        <v>0</v>
      </c>
      <c r="J16" s="88">
        <f>'Calculo VIGA'!J18</f>
        <v>0</v>
      </c>
      <c r="K16" s="175">
        <f>IF('L.I. Vig.'!F3&gt;0,$D$1*$B$1/'L.I. Vig.'!F3,0)</f>
        <v>0</v>
      </c>
      <c r="L16" s="176">
        <v>0</v>
      </c>
      <c r="M16" s="176">
        <v>0</v>
      </c>
      <c r="N16" s="176">
        <f>-K16</f>
        <v>0</v>
      </c>
      <c r="O16" s="176">
        <v>0</v>
      </c>
      <c r="P16" s="177">
        <v>0</v>
      </c>
      <c r="R16" s="88">
        <f>'Calculo VIGA'!R18</f>
        <v>0</v>
      </c>
      <c r="S16" s="175">
        <f>IF('L.I. Vig.'!G3&gt;0,$D$1*$B$1/'L.I. Vig.'!G3,0)</f>
        <v>0</v>
      </c>
      <c r="T16" s="176">
        <v>0</v>
      </c>
      <c r="U16" s="176">
        <v>0</v>
      </c>
      <c r="V16" s="176">
        <f>-S16</f>
        <v>0</v>
      </c>
      <c r="W16" s="176">
        <v>0</v>
      </c>
      <c r="X16" s="177">
        <v>0</v>
      </c>
      <c r="Z16" s="88">
        <f>'Calculo VIGA'!Z18</f>
        <v>0</v>
      </c>
      <c r="AA16" s="175">
        <f>IF('L.I. Vig.'!H3&gt;0,$D$1*$B$1/'L.I. Vig.'!H3,0)</f>
        <v>0</v>
      </c>
      <c r="AB16" s="176">
        <v>0</v>
      </c>
      <c r="AC16" s="176">
        <v>0</v>
      </c>
      <c r="AD16" s="176">
        <f>-AA16</f>
        <v>0</v>
      </c>
      <c r="AE16" s="176">
        <v>0</v>
      </c>
      <c r="AF16" s="177">
        <v>0</v>
      </c>
      <c r="AH16" s="88">
        <f>'Calculo VIGA'!AH18</f>
        <v>0</v>
      </c>
      <c r="AI16" s="175">
        <f>IF('L.I. Vig.'!I3&gt;0,$D$1*$B$1/'L.I. Vig.'!I3,0)</f>
        <v>0</v>
      </c>
      <c r="AJ16" s="176">
        <v>0</v>
      </c>
      <c r="AK16" s="176">
        <v>0</v>
      </c>
      <c r="AL16" s="176">
        <f>-AI16</f>
        <v>0</v>
      </c>
      <c r="AM16" s="176">
        <v>0</v>
      </c>
      <c r="AN16" s="177">
        <v>0</v>
      </c>
      <c r="AP16" s="88">
        <f>'Calculo VIGA'!AP18</f>
        <v>0</v>
      </c>
      <c r="AQ16" s="175">
        <f>IF('L.I. Vig.'!J3&gt;0,$D$1*$B$1/'L.I. Vig.'!J3,0)</f>
        <v>0</v>
      </c>
      <c r="AR16" s="176">
        <v>0</v>
      </c>
      <c r="AS16" s="176">
        <v>0</v>
      </c>
      <c r="AT16" s="176">
        <f>-AQ16</f>
        <v>0</v>
      </c>
      <c r="AU16" s="176">
        <v>0</v>
      </c>
      <c r="AV16" s="177">
        <v>0</v>
      </c>
    </row>
    <row r="17" spans="1:48" hidden="1" outlineLevel="1" x14ac:dyDescent="0.25">
      <c r="B17" s="88">
        <f>'Calculo VIGA'!B19</f>
        <v>4</v>
      </c>
      <c r="C17" s="175">
        <v>0</v>
      </c>
      <c r="D17" s="176">
        <f>IF('L.I. Vig.'!E3&gt;0,12*$D$1*$C$1/'L.I. Vig.'!E3^3,0)</f>
        <v>1.5093010678305055E-4</v>
      </c>
      <c r="E17" s="176">
        <f>IF('L.I. Vig.'!E3&gt;0,6*$D$1*$C$1/'L.I. Vig.'!E3^2,0)</f>
        <v>3.2449972958355868E-3</v>
      </c>
      <c r="F17" s="176">
        <v>0</v>
      </c>
      <c r="G17" s="176">
        <f>-D17</f>
        <v>-1.5093010678305055E-4</v>
      </c>
      <c r="H17" s="177">
        <f>E17</f>
        <v>3.2449972958355868E-3</v>
      </c>
      <c r="J17" s="88">
        <f>'Calculo VIGA'!J19</f>
        <v>0</v>
      </c>
      <c r="K17" s="175">
        <v>0</v>
      </c>
      <c r="L17" s="176">
        <f>IF('L.I. Vig.'!F3&gt;0,12*$D$1*$C$1/'L.I. Vig.'!F3^3,0)</f>
        <v>0</v>
      </c>
      <c r="M17" s="176">
        <f>IF('L.I. Vig.'!F3&gt;0,6*$D$1*$C$1/'L.I. Vig.'!F3^2,0)</f>
        <v>0</v>
      </c>
      <c r="N17" s="176">
        <v>0</v>
      </c>
      <c r="O17" s="176">
        <f>-L17</f>
        <v>0</v>
      </c>
      <c r="P17" s="177">
        <f>M17</f>
        <v>0</v>
      </c>
      <c r="R17" s="88">
        <f>'Calculo VIGA'!R19</f>
        <v>0</v>
      </c>
      <c r="S17" s="175">
        <v>0</v>
      </c>
      <c r="T17" s="176">
        <f>IF('L.I. Vig.'!G3&gt;0,12*$D$1*$C$1/'L.I. Vig.'!G3^3,0)</f>
        <v>0</v>
      </c>
      <c r="U17" s="176">
        <f>IF('L.I. Vig.'!G3&gt;0,6*$D$1*$C$1/'L.I. Vig.'!G3^2,0)</f>
        <v>0</v>
      </c>
      <c r="V17" s="176">
        <v>0</v>
      </c>
      <c r="W17" s="176">
        <f>-T17</f>
        <v>0</v>
      </c>
      <c r="X17" s="177">
        <f>U17</f>
        <v>0</v>
      </c>
      <c r="Z17" s="88">
        <f>'Calculo VIGA'!Z19</f>
        <v>0</v>
      </c>
      <c r="AA17" s="175">
        <v>0</v>
      </c>
      <c r="AB17" s="176">
        <f>IF('L.I. Vig.'!H3&gt;0,12*$D$1*$C$1/'L.I. Vig.'!H3^3,0)</f>
        <v>0</v>
      </c>
      <c r="AC17" s="176">
        <f>IF('L.I. Vig.'!H3&gt;0,6*$D$1*$C$1/'L.I. Vig.'!H3^2,0)</f>
        <v>0</v>
      </c>
      <c r="AD17" s="176">
        <v>0</v>
      </c>
      <c r="AE17" s="176">
        <f>-AB17</f>
        <v>0</v>
      </c>
      <c r="AF17" s="177">
        <f>AC17</f>
        <v>0</v>
      </c>
      <c r="AH17" s="88">
        <f>'Calculo VIGA'!AH19</f>
        <v>0</v>
      </c>
      <c r="AI17" s="175">
        <v>0</v>
      </c>
      <c r="AJ17" s="176">
        <f>IF('L.I. Vig.'!I3&gt;0,12*$D$1*$C$1/'L.I. Vig.'!I3^3,0)</f>
        <v>0</v>
      </c>
      <c r="AK17" s="176">
        <f>IF('L.I. Vig.'!I3&gt;0,6*$D$1*$C$1/'L.I. Vig.'!I3^2,0)</f>
        <v>0</v>
      </c>
      <c r="AL17" s="176">
        <v>0</v>
      </c>
      <c r="AM17" s="176">
        <f>-AJ17</f>
        <v>0</v>
      </c>
      <c r="AN17" s="177">
        <f>AK17</f>
        <v>0</v>
      </c>
      <c r="AP17" s="88">
        <f>'Calculo VIGA'!AP19</f>
        <v>0</v>
      </c>
      <c r="AQ17" s="175">
        <v>0</v>
      </c>
      <c r="AR17" s="176">
        <f>IF('L.I. Vig.'!J3&gt;0,12*$D$1*$C$1/'L.I. Vig.'!J3^3,0)</f>
        <v>0</v>
      </c>
      <c r="AS17" s="176">
        <f>IF('L.I. Vig.'!J3&gt;0,6*$D$1*$C$1/'L.I. Vig.'!J3^2,0)</f>
        <v>0</v>
      </c>
      <c r="AT17" s="176">
        <v>0</v>
      </c>
      <c r="AU17" s="176">
        <f>-AR17</f>
        <v>0</v>
      </c>
      <c r="AV17" s="177">
        <f>AS17</f>
        <v>0</v>
      </c>
    </row>
    <row r="18" spans="1:48" hidden="1" outlineLevel="1" x14ac:dyDescent="0.25">
      <c r="A18" s="95">
        <v>1</v>
      </c>
      <c r="B18" s="88">
        <f>'Calculo VIGA'!B20</f>
        <v>1</v>
      </c>
      <c r="C18" s="175">
        <v>0</v>
      </c>
      <c r="D18" s="176">
        <f>E17</f>
        <v>3.2449972958355868E-3</v>
      </c>
      <c r="E18" s="176">
        <f>IF('L.I. Vig.'!E3&gt;0,4*$D$1*$C$1/'L.I. Vig.'!E3,0)</f>
        <v>9.3023255813953487E-2</v>
      </c>
      <c r="F18" s="176">
        <v>0</v>
      </c>
      <c r="G18" s="176">
        <f>-E17</f>
        <v>-3.2449972958355868E-3</v>
      </c>
      <c r="H18" s="177">
        <f>IF('L.I. Vig.'!E3&gt;0,2*$D$1*$C$1/'L.I. Vig.'!E3,0)</f>
        <v>4.6511627906976744E-2</v>
      </c>
      <c r="I18" s="95">
        <f>A18+1</f>
        <v>2</v>
      </c>
      <c r="J18" s="88">
        <f>'Calculo VIGA'!J20</f>
        <v>0</v>
      </c>
      <c r="K18" s="175">
        <v>0</v>
      </c>
      <c r="L18" s="176">
        <f>M17</f>
        <v>0</v>
      </c>
      <c r="M18" s="176">
        <f>IF('L.I. Vig.'!F3&gt;0,4*$D$1*$C$1/'L.I. Vig.'!F3,0)</f>
        <v>0</v>
      </c>
      <c r="N18" s="176">
        <v>0</v>
      </c>
      <c r="O18" s="176">
        <f>-M17</f>
        <v>0</v>
      </c>
      <c r="P18" s="177">
        <f>IF('L.I. Vig.'!F3&gt;0,2*$D$1*$C$1/'L.I. Vig.'!F3,0)</f>
        <v>0</v>
      </c>
      <c r="Q18" s="95">
        <f>I18+1</f>
        <v>3</v>
      </c>
      <c r="R18" s="88">
        <f>'Calculo VIGA'!R20</f>
        <v>0</v>
      </c>
      <c r="S18" s="175">
        <v>0</v>
      </c>
      <c r="T18" s="176">
        <f>U17</f>
        <v>0</v>
      </c>
      <c r="U18" s="176">
        <f>IF('L.I. Vig.'!G3&gt;0,4*$D$1*$C$1/'L.I. Vig.'!G3,0)</f>
        <v>0</v>
      </c>
      <c r="V18" s="176">
        <v>0</v>
      </c>
      <c r="W18" s="176">
        <f>-U17</f>
        <v>0</v>
      </c>
      <c r="X18" s="177">
        <f>IF('L.I. Vig.'!G3&gt;0,2*$D$1*$C$1/'L.I. Vig.'!G3,0)</f>
        <v>0</v>
      </c>
      <c r="Y18" s="95">
        <f>Q18+1</f>
        <v>4</v>
      </c>
      <c r="Z18" s="88">
        <f>'Calculo VIGA'!Z20</f>
        <v>0</v>
      </c>
      <c r="AA18" s="175">
        <v>0</v>
      </c>
      <c r="AB18" s="176">
        <f>AC17</f>
        <v>0</v>
      </c>
      <c r="AC18" s="176">
        <f>IF('L.I. Vig.'!H3&gt;0,4*$D$1*$C$1/'L.I. Vig.'!H3,0)</f>
        <v>0</v>
      </c>
      <c r="AD18" s="176">
        <v>0</v>
      </c>
      <c r="AE18" s="176">
        <f>-AC17</f>
        <v>0</v>
      </c>
      <c r="AF18" s="177">
        <f>IF('L.I. Vig.'!H3&gt;0,2*$D$1*$C$1/'L.I. Vig.'!H3,0)</f>
        <v>0</v>
      </c>
      <c r="AG18" s="95">
        <f>Y18+1</f>
        <v>5</v>
      </c>
      <c r="AH18" s="88">
        <f>'Calculo VIGA'!AH20</f>
        <v>0</v>
      </c>
      <c r="AI18" s="175">
        <v>0</v>
      </c>
      <c r="AJ18" s="176">
        <f>AK17</f>
        <v>0</v>
      </c>
      <c r="AK18" s="176">
        <f>IF('L.I. Vig.'!I3&gt;0,4*$D$1*$C$1/'L.I. Vig.'!I3,0)</f>
        <v>0</v>
      </c>
      <c r="AL18" s="176">
        <v>0</v>
      </c>
      <c r="AM18" s="176">
        <f>-AK17</f>
        <v>0</v>
      </c>
      <c r="AN18" s="177">
        <f>IF('L.I. Vig.'!I3&gt;0,2*$D$1*$C$1/'L.I. Vig.'!I3,0)</f>
        <v>0</v>
      </c>
      <c r="AO18" s="95">
        <f>AG18+1</f>
        <v>6</v>
      </c>
      <c r="AP18" s="88">
        <f>'Calculo VIGA'!AP20</f>
        <v>0</v>
      </c>
      <c r="AQ18" s="175">
        <v>0</v>
      </c>
      <c r="AR18" s="176">
        <f>AS17</f>
        <v>0</v>
      </c>
      <c r="AS18" s="176">
        <f>IF('L.I. Vig.'!J3&gt;0,4*$D$1*$C$1/'L.I. Vig.'!J3,0)</f>
        <v>0</v>
      </c>
      <c r="AT18" s="176">
        <v>0</v>
      </c>
      <c r="AU18" s="176">
        <f>-AS17</f>
        <v>0</v>
      </c>
      <c r="AV18" s="177">
        <f>IF('L.I. Vig.'!J3&gt;0,2*$D$1*$C$1/'L.I. Vig.'!J3,0)</f>
        <v>0</v>
      </c>
    </row>
    <row r="19" spans="1:48" hidden="1" outlineLevel="1" x14ac:dyDescent="0.25">
      <c r="B19" s="88">
        <f>'Calculo VIGA'!B21</f>
        <v>5</v>
      </c>
      <c r="C19" s="175">
        <f>-C16</f>
        <v>-2.3255813953488372E-2</v>
      </c>
      <c r="D19" s="176">
        <v>0</v>
      </c>
      <c r="E19" s="176">
        <v>0</v>
      </c>
      <c r="F19" s="176">
        <f>C16</f>
        <v>2.3255813953488372E-2</v>
      </c>
      <c r="G19" s="176">
        <v>0</v>
      </c>
      <c r="H19" s="177">
        <v>0</v>
      </c>
      <c r="J19" s="88">
        <f>'Calculo VIGA'!J21</f>
        <v>0</v>
      </c>
      <c r="K19" s="175">
        <f>-K16</f>
        <v>0</v>
      </c>
      <c r="L19" s="176">
        <v>0</v>
      </c>
      <c r="M19" s="176">
        <v>0</v>
      </c>
      <c r="N19" s="176">
        <f>K16</f>
        <v>0</v>
      </c>
      <c r="O19" s="176">
        <v>0</v>
      </c>
      <c r="P19" s="177">
        <v>0</v>
      </c>
      <c r="R19" s="88">
        <f>'Calculo VIGA'!R21</f>
        <v>0</v>
      </c>
      <c r="S19" s="175">
        <f>-S16</f>
        <v>0</v>
      </c>
      <c r="T19" s="176">
        <v>0</v>
      </c>
      <c r="U19" s="176">
        <v>0</v>
      </c>
      <c r="V19" s="176">
        <f>S16</f>
        <v>0</v>
      </c>
      <c r="W19" s="176">
        <v>0</v>
      </c>
      <c r="X19" s="177">
        <v>0</v>
      </c>
      <c r="Z19" s="88">
        <f>'Calculo VIGA'!Z21</f>
        <v>0</v>
      </c>
      <c r="AA19" s="175">
        <f>-AA16</f>
        <v>0</v>
      </c>
      <c r="AB19" s="176">
        <v>0</v>
      </c>
      <c r="AC19" s="176">
        <v>0</v>
      </c>
      <c r="AD19" s="176">
        <f>AA16</f>
        <v>0</v>
      </c>
      <c r="AE19" s="176">
        <v>0</v>
      </c>
      <c r="AF19" s="177">
        <v>0</v>
      </c>
      <c r="AH19" s="88">
        <f>'Calculo VIGA'!AH21</f>
        <v>0</v>
      </c>
      <c r="AI19" s="175">
        <f>-AI16</f>
        <v>0</v>
      </c>
      <c r="AJ19" s="176">
        <v>0</v>
      </c>
      <c r="AK19" s="176">
        <v>0</v>
      </c>
      <c r="AL19" s="176">
        <f>AI16</f>
        <v>0</v>
      </c>
      <c r="AM19" s="176">
        <v>0</v>
      </c>
      <c r="AN19" s="177">
        <v>0</v>
      </c>
      <c r="AP19" s="88">
        <f>'Calculo VIGA'!AP21</f>
        <v>0</v>
      </c>
      <c r="AQ19" s="175">
        <f>-AQ16</f>
        <v>0</v>
      </c>
      <c r="AR19" s="176">
        <v>0</v>
      </c>
      <c r="AS19" s="176">
        <v>0</v>
      </c>
      <c r="AT19" s="176">
        <f>AQ16</f>
        <v>0</v>
      </c>
      <c r="AU19" s="176">
        <v>0</v>
      </c>
      <c r="AV19" s="177">
        <v>0</v>
      </c>
    </row>
    <row r="20" spans="1:48" hidden="1" outlineLevel="1" x14ac:dyDescent="0.25">
      <c r="B20" s="88">
        <f>'Calculo VIGA'!B22</f>
        <v>6</v>
      </c>
      <c r="C20" s="175">
        <v>0</v>
      </c>
      <c r="D20" s="176">
        <f>-D17</f>
        <v>-1.5093010678305055E-4</v>
      </c>
      <c r="E20" s="176">
        <f>-E17</f>
        <v>-3.2449972958355868E-3</v>
      </c>
      <c r="F20" s="176">
        <v>0</v>
      </c>
      <c r="G20" s="178">
        <f>D17</f>
        <v>1.5093010678305055E-4</v>
      </c>
      <c r="H20" s="177">
        <f>-E17</f>
        <v>-3.2449972958355868E-3</v>
      </c>
      <c r="J20" s="88">
        <f>'Calculo VIGA'!J22</f>
        <v>0</v>
      </c>
      <c r="K20" s="175">
        <v>0</v>
      </c>
      <c r="L20" s="176">
        <f>-L17</f>
        <v>0</v>
      </c>
      <c r="M20" s="176">
        <f>-M17</f>
        <v>0</v>
      </c>
      <c r="N20" s="176">
        <v>0</v>
      </c>
      <c r="O20" s="178">
        <f>L17</f>
        <v>0</v>
      </c>
      <c r="P20" s="177">
        <f>-M17</f>
        <v>0</v>
      </c>
      <c r="R20" s="88">
        <f>'Calculo VIGA'!R22</f>
        <v>0</v>
      </c>
      <c r="S20" s="175">
        <v>0</v>
      </c>
      <c r="T20" s="176">
        <f>-T17</f>
        <v>0</v>
      </c>
      <c r="U20" s="176">
        <f>-U17</f>
        <v>0</v>
      </c>
      <c r="V20" s="176">
        <v>0</v>
      </c>
      <c r="W20" s="178">
        <f>T17</f>
        <v>0</v>
      </c>
      <c r="X20" s="177">
        <f>-U17</f>
        <v>0</v>
      </c>
      <c r="Z20" s="88">
        <f>'Calculo VIGA'!Z22</f>
        <v>0</v>
      </c>
      <c r="AA20" s="175">
        <v>0</v>
      </c>
      <c r="AB20" s="176">
        <f>-AB17</f>
        <v>0</v>
      </c>
      <c r="AC20" s="176">
        <f>-AC17</f>
        <v>0</v>
      </c>
      <c r="AD20" s="176">
        <v>0</v>
      </c>
      <c r="AE20" s="178">
        <f>AB17</f>
        <v>0</v>
      </c>
      <c r="AF20" s="177">
        <f>-AC17</f>
        <v>0</v>
      </c>
      <c r="AH20" s="88">
        <f>'Calculo VIGA'!AH22</f>
        <v>0</v>
      </c>
      <c r="AI20" s="175">
        <v>0</v>
      </c>
      <c r="AJ20" s="176">
        <f>-AJ17</f>
        <v>0</v>
      </c>
      <c r="AK20" s="176">
        <f>-AK17</f>
        <v>0</v>
      </c>
      <c r="AL20" s="176">
        <v>0</v>
      </c>
      <c r="AM20" s="178">
        <f>AJ17</f>
        <v>0</v>
      </c>
      <c r="AN20" s="177">
        <f>-AK17</f>
        <v>0</v>
      </c>
      <c r="AP20" s="88">
        <f>'Calculo VIGA'!AP22</f>
        <v>0</v>
      </c>
      <c r="AQ20" s="175">
        <v>0</v>
      </c>
      <c r="AR20" s="176">
        <f>-AR17</f>
        <v>0</v>
      </c>
      <c r="AS20" s="176">
        <f>-AS17</f>
        <v>0</v>
      </c>
      <c r="AT20" s="176">
        <v>0</v>
      </c>
      <c r="AU20" s="178">
        <f>AR17</f>
        <v>0</v>
      </c>
      <c r="AV20" s="177">
        <f>-AS17</f>
        <v>0</v>
      </c>
    </row>
    <row r="21" spans="1:48" hidden="1" outlineLevel="1" x14ac:dyDescent="0.25">
      <c r="B21" s="88">
        <f>'Calculo VIGA'!B23</f>
        <v>2</v>
      </c>
      <c r="C21" s="175">
        <v>0</v>
      </c>
      <c r="D21" s="176">
        <f>E17</f>
        <v>3.2449972958355868E-3</v>
      </c>
      <c r="E21" s="176">
        <f>H18</f>
        <v>4.6511627906976744E-2</v>
      </c>
      <c r="F21" s="176">
        <v>0</v>
      </c>
      <c r="G21" s="176">
        <f>-E17</f>
        <v>-3.2449972958355868E-3</v>
      </c>
      <c r="H21" s="177">
        <f>E18</f>
        <v>9.3023255813953487E-2</v>
      </c>
      <c r="J21" s="88">
        <f>'Calculo VIGA'!J23</f>
        <v>0</v>
      </c>
      <c r="K21" s="175">
        <v>0</v>
      </c>
      <c r="L21" s="176">
        <f>M17</f>
        <v>0</v>
      </c>
      <c r="M21" s="176">
        <f>P18</f>
        <v>0</v>
      </c>
      <c r="N21" s="176">
        <v>0</v>
      </c>
      <c r="O21" s="176">
        <f>-M17</f>
        <v>0</v>
      </c>
      <c r="P21" s="177">
        <f>M18</f>
        <v>0</v>
      </c>
      <c r="R21" s="88">
        <f>'Calculo VIGA'!R23</f>
        <v>0</v>
      </c>
      <c r="S21" s="175">
        <v>0</v>
      </c>
      <c r="T21" s="176">
        <f>U17</f>
        <v>0</v>
      </c>
      <c r="U21" s="176">
        <f>X18</f>
        <v>0</v>
      </c>
      <c r="V21" s="176">
        <v>0</v>
      </c>
      <c r="W21" s="176">
        <f>-U17</f>
        <v>0</v>
      </c>
      <c r="X21" s="177">
        <f>U18</f>
        <v>0</v>
      </c>
      <c r="Z21" s="88">
        <f>'Calculo VIGA'!Z23</f>
        <v>0</v>
      </c>
      <c r="AA21" s="175">
        <v>0</v>
      </c>
      <c r="AB21" s="176">
        <f>AC17</f>
        <v>0</v>
      </c>
      <c r="AC21" s="176">
        <f>AF18</f>
        <v>0</v>
      </c>
      <c r="AD21" s="176">
        <v>0</v>
      </c>
      <c r="AE21" s="176">
        <f>-AC17</f>
        <v>0</v>
      </c>
      <c r="AF21" s="177">
        <f>AC18</f>
        <v>0</v>
      </c>
      <c r="AH21" s="88">
        <f>'Calculo VIGA'!AH23</f>
        <v>0</v>
      </c>
      <c r="AI21" s="175">
        <v>0</v>
      </c>
      <c r="AJ21" s="176">
        <f>AK17</f>
        <v>0</v>
      </c>
      <c r="AK21" s="176">
        <f>AN18</f>
        <v>0</v>
      </c>
      <c r="AL21" s="176">
        <v>0</v>
      </c>
      <c r="AM21" s="176">
        <f>-AK17</f>
        <v>0</v>
      </c>
      <c r="AN21" s="177">
        <f>AK18</f>
        <v>0</v>
      </c>
      <c r="AP21" s="88">
        <f>'Calculo VIGA'!AP23</f>
        <v>0</v>
      </c>
      <c r="AQ21" s="175">
        <v>0</v>
      </c>
      <c r="AR21" s="176">
        <f>AS17</f>
        <v>0</v>
      </c>
      <c r="AS21" s="176">
        <f>AV18</f>
        <v>0</v>
      </c>
      <c r="AT21" s="176">
        <v>0</v>
      </c>
      <c r="AU21" s="176">
        <f>-AS17</f>
        <v>0</v>
      </c>
      <c r="AV21" s="177">
        <f>AS18</f>
        <v>0</v>
      </c>
    </row>
    <row r="22" spans="1:48" hidden="1" outlineLevel="1" x14ac:dyDescent="0.25"/>
    <row r="23" spans="1:48" s="87" customFormat="1" hidden="1" outlineLevel="1" x14ac:dyDescent="0.25">
      <c r="C23" s="87">
        <v>1</v>
      </c>
      <c r="D23" s="87">
        <v>2</v>
      </c>
      <c r="E23" s="87">
        <v>3</v>
      </c>
      <c r="F23" s="87">
        <v>4</v>
      </c>
      <c r="G23" s="87">
        <v>5</v>
      </c>
      <c r="H23" s="87">
        <v>6</v>
      </c>
      <c r="I23" s="87">
        <v>7</v>
      </c>
      <c r="J23" s="87">
        <v>8</v>
      </c>
      <c r="K23" s="87">
        <v>9</v>
      </c>
      <c r="L23" s="87">
        <v>10</v>
      </c>
      <c r="M23" s="87">
        <v>11</v>
      </c>
      <c r="N23" s="87">
        <v>12</v>
      </c>
      <c r="O23" s="87">
        <v>13</v>
      </c>
      <c r="P23" s="87">
        <v>14</v>
      </c>
      <c r="Q23" s="87">
        <v>15</v>
      </c>
      <c r="R23" s="87">
        <v>16</v>
      </c>
      <c r="S23" s="87">
        <v>17</v>
      </c>
      <c r="T23" s="87">
        <v>18</v>
      </c>
      <c r="U23" s="87">
        <v>19</v>
      </c>
      <c r="V23" s="87">
        <v>20</v>
      </c>
      <c r="W23" s="87">
        <v>21</v>
      </c>
      <c r="X23"/>
      <c r="Y23"/>
      <c r="Z23"/>
      <c r="AA23"/>
      <c r="AB23"/>
      <c r="AC23"/>
      <c r="AD23"/>
      <c r="AE23"/>
      <c r="AF23"/>
      <c r="AG23"/>
    </row>
    <row r="24" spans="1:48" hidden="1" outlineLevel="1" x14ac:dyDescent="0.25">
      <c r="B24" s="98">
        <v>1</v>
      </c>
      <c r="C24" s="99">
        <f t="shared" ref="C24:R39" si="1">IF(ISERROR(INDEX($C$16:$H$21,MATCH($B24,$B$16:$B$21,0),MATCH(C$23,$C$15:$H$15,0))),0,INDEX($C$16:$H$21,MATCH($B24,$B$16:$B$21,0),MATCH(C$23,$C$15:$H$15,0)))+IF(ISERROR(INDEX($K$16:$P$21,MATCH($B24,$J$16:$J$21,0),MATCH(C$23,$K$15:$P$15,0))),0,INDEX($K$16:$P$21,MATCH($B24,$J$16:$J$21,0),MATCH(C$23,$K$15:$P$15,0)))+IF(ISERROR(INDEX($S$16:$X$21,MATCH($B24,$R$16:$R$21,0),MATCH(C$23,$S$15:$X$15,0))),0,INDEX($S$16:$X$21,MATCH($B24,$R$16:$R$21,0),MATCH(C$23,$S$15:$X$15,0)))+IF(ISERROR(INDEX($AA$16:$AF$21,MATCH($B24,$Z$16:$Z$21,0),MATCH(C$23,$AA$15:$AF$15,0))),0,INDEX($AA$16:$AF$21,MATCH($B24,$Z$16:$Z$21,0),MATCH(C$23,$AA$15:$AF$15,0)))+IF(ISERROR(INDEX($AI$16:$AN$21,MATCH($B24,$AH$16:$AH$21,0),MATCH(C$23,$AI$15:$AN$15,0))),0,INDEX($AI$16:$AN$21,MATCH($B24,$AH$16:$AH$21,0),MATCH(C$23,$AI$15:$AN$15,0)))+IF(ISERROR(INDEX($AQ$16:$AV$21,MATCH($B24,$AP$16:$AP$21,0),MATCH(C$23,$AQ$15:$AV$15,0))),0,INDEX($AQ$16:$AV$21,MATCH($B24,$AP$16:$AP$21,0),MATCH(C$23,$AQ$15:$AV$15,0)))</f>
        <v>9.3023255813953487E-2</v>
      </c>
      <c r="D24" s="100">
        <f t="shared" si="1"/>
        <v>4.6511627906976744E-2</v>
      </c>
      <c r="E24" s="100">
        <f t="shared" si="1"/>
        <v>0</v>
      </c>
      <c r="F24" s="100">
        <f t="shared" si="1"/>
        <v>3.2449972958355868E-3</v>
      </c>
      <c r="G24" s="100">
        <f t="shared" si="1"/>
        <v>0</v>
      </c>
      <c r="H24" s="100">
        <f t="shared" si="1"/>
        <v>-3.2449972958355868E-3</v>
      </c>
      <c r="I24" s="100">
        <f t="shared" si="1"/>
        <v>0</v>
      </c>
      <c r="J24" s="100">
        <f t="shared" si="1"/>
        <v>0</v>
      </c>
      <c r="K24" s="100">
        <f t="shared" si="1"/>
        <v>0</v>
      </c>
      <c r="L24" s="100">
        <f t="shared" si="1"/>
        <v>0</v>
      </c>
      <c r="M24" s="101">
        <f t="shared" si="1"/>
        <v>0</v>
      </c>
      <c r="N24" s="101">
        <f t="shared" si="1"/>
        <v>0</v>
      </c>
      <c r="O24" s="101">
        <f t="shared" si="1"/>
        <v>0</v>
      </c>
      <c r="P24" s="101">
        <f t="shared" si="1"/>
        <v>0</v>
      </c>
      <c r="Q24" s="101">
        <f t="shared" si="1"/>
        <v>0</v>
      </c>
      <c r="R24" s="101">
        <f t="shared" si="1"/>
        <v>0</v>
      </c>
      <c r="S24" s="101">
        <f t="shared" ref="S24:W38" si="2">IF(ISERROR(INDEX($C$16:$H$21,MATCH($B24,$B$16:$B$21,0),MATCH(S$23,$C$15:$H$15,0))),0,INDEX($C$16:$H$21,MATCH($B24,$B$16:$B$21,0),MATCH(S$23,$C$15:$H$15,0)))+IF(ISERROR(INDEX($K$16:$P$21,MATCH($B24,$J$16:$J$21,0),MATCH(S$23,$K$15:$P$15,0))),0,INDEX($K$16:$P$21,MATCH($B24,$J$16:$J$21,0),MATCH(S$23,$K$15:$P$15,0)))+IF(ISERROR(INDEX($S$16:$X$21,MATCH($B24,$R$16:$R$21,0),MATCH(S$23,$S$15:$X$15,0))),0,INDEX($S$16:$X$21,MATCH($B24,$R$16:$R$21,0),MATCH(S$23,$S$15:$X$15,0)))+IF(ISERROR(INDEX($AA$16:$AF$21,MATCH($B24,$Z$16:$Z$21,0),MATCH(S$23,$AA$15:$AF$15,0))),0,INDEX($AA$16:$AF$21,MATCH($B24,$Z$16:$Z$21,0),MATCH(S$23,$AA$15:$AF$15,0)))+IF(ISERROR(INDEX($AI$16:$AN$21,MATCH($B24,$AH$16:$AH$21,0),MATCH(S$23,$AI$15:$AN$15,0))),0,INDEX($AI$16:$AN$21,MATCH($B24,$AH$16:$AH$21,0),MATCH(S$23,$AI$15:$AN$15,0)))+IF(ISERROR(INDEX($AQ$16:$AV$21,MATCH($B24,$AP$16:$AP$21,0),MATCH(S$23,$AQ$15:$AV$15,0))),0,INDEX($AQ$16:$AV$21,MATCH($B24,$AP$16:$AP$21,0),MATCH(S$23,$AQ$15:$AV$15,0)))</f>
        <v>0</v>
      </c>
      <c r="T24" s="101">
        <f t="shared" si="2"/>
        <v>0</v>
      </c>
      <c r="U24" s="101">
        <f t="shared" si="2"/>
        <v>0</v>
      </c>
      <c r="V24" s="101">
        <f t="shared" si="2"/>
        <v>0</v>
      </c>
      <c r="W24" s="101">
        <f t="shared" si="2"/>
        <v>0</v>
      </c>
    </row>
    <row r="25" spans="1:48" hidden="1" outlineLevel="1" x14ac:dyDescent="0.25">
      <c r="B25" s="98">
        <v>2</v>
      </c>
      <c r="C25" s="99">
        <f t="shared" si="1"/>
        <v>4.6511627906976744E-2</v>
      </c>
      <c r="D25" s="100">
        <f t="shared" si="1"/>
        <v>9.3023255813953487E-2</v>
      </c>
      <c r="E25" s="100">
        <f t="shared" si="1"/>
        <v>0</v>
      </c>
      <c r="F25" s="100">
        <f t="shared" si="1"/>
        <v>3.2449972958355868E-3</v>
      </c>
      <c r="G25" s="100">
        <f t="shared" si="1"/>
        <v>0</v>
      </c>
      <c r="H25" s="100">
        <f t="shared" si="1"/>
        <v>-3.2449972958355868E-3</v>
      </c>
      <c r="I25" s="100">
        <f t="shared" si="1"/>
        <v>0</v>
      </c>
      <c r="J25" s="100">
        <f t="shared" si="1"/>
        <v>0</v>
      </c>
      <c r="K25" s="100">
        <f t="shared" si="1"/>
        <v>0</v>
      </c>
      <c r="L25" s="100">
        <f t="shared" si="1"/>
        <v>0</v>
      </c>
      <c r="M25" s="101">
        <f t="shared" si="1"/>
        <v>0</v>
      </c>
      <c r="N25" s="101">
        <f t="shared" si="1"/>
        <v>0</v>
      </c>
      <c r="O25" s="101">
        <f t="shared" si="1"/>
        <v>0</v>
      </c>
      <c r="P25" s="101">
        <f t="shared" si="1"/>
        <v>0</v>
      </c>
      <c r="Q25" s="101">
        <f t="shared" si="1"/>
        <v>0</v>
      </c>
      <c r="R25" s="101">
        <f t="shared" si="1"/>
        <v>0</v>
      </c>
      <c r="S25" s="101">
        <f t="shared" si="2"/>
        <v>0</v>
      </c>
      <c r="T25" s="101">
        <f t="shared" si="2"/>
        <v>0</v>
      </c>
      <c r="U25" s="101">
        <f t="shared" si="2"/>
        <v>0</v>
      </c>
      <c r="V25" s="101">
        <f t="shared" si="2"/>
        <v>0</v>
      </c>
      <c r="W25" s="101">
        <f t="shared" si="2"/>
        <v>0</v>
      </c>
      <c r="AI25" s="102"/>
      <c r="AJ25" s="102"/>
      <c r="AK25" s="102"/>
      <c r="AL25" s="102"/>
      <c r="AM25" s="102"/>
      <c r="AN25" s="102"/>
      <c r="AO25" s="102"/>
      <c r="AP25" s="102"/>
      <c r="AQ25" s="102"/>
      <c r="AR25" s="102"/>
      <c r="AS25" s="102"/>
    </row>
    <row r="26" spans="1:48" hidden="1" outlineLevel="1" x14ac:dyDescent="0.25">
      <c r="B26" s="98">
        <v>3</v>
      </c>
      <c r="C26" s="99">
        <f t="shared" si="1"/>
        <v>0</v>
      </c>
      <c r="D26" s="100">
        <f t="shared" si="1"/>
        <v>0</v>
      </c>
      <c r="E26" s="100">
        <f t="shared" si="1"/>
        <v>2.3255813953488372E-2</v>
      </c>
      <c r="F26" s="100">
        <f t="shared" si="1"/>
        <v>0</v>
      </c>
      <c r="G26" s="100">
        <f t="shared" si="1"/>
        <v>-2.3255813953488372E-2</v>
      </c>
      <c r="H26" s="100">
        <f t="shared" si="1"/>
        <v>0</v>
      </c>
      <c r="I26" s="100">
        <f t="shared" si="1"/>
        <v>0</v>
      </c>
      <c r="J26" s="100">
        <f t="shared" si="1"/>
        <v>0</v>
      </c>
      <c r="K26" s="100">
        <f t="shared" si="1"/>
        <v>0</v>
      </c>
      <c r="L26" s="100">
        <f t="shared" si="1"/>
        <v>0</v>
      </c>
      <c r="M26" s="101">
        <f t="shared" si="1"/>
        <v>0</v>
      </c>
      <c r="N26" s="101">
        <f t="shared" si="1"/>
        <v>0</v>
      </c>
      <c r="O26" s="101">
        <f t="shared" si="1"/>
        <v>0</v>
      </c>
      <c r="P26" s="101">
        <f t="shared" si="1"/>
        <v>0</v>
      </c>
      <c r="Q26" s="101">
        <f t="shared" si="1"/>
        <v>0</v>
      </c>
      <c r="R26" s="101">
        <f t="shared" si="1"/>
        <v>0</v>
      </c>
      <c r="S26" s="101">
        <f t="shared" si="2"/>
        <v>0</v>
      </c>
      <c r="T26" s="101">
        <f t="shared" si="2"/>
        <v>0</v>
      </c>
      <c r="U26" s="101">
        <f t="shared" si="2"/>
        <v>0</v>
      </c>
      <c r="V26" s="101">
        <f t="shared" si="2"/>
        <v>0</v>
      </c>
      <c r="W26" s="101">
        <f t="shared" si="2"/>
        <v>0</v>
      </c>
      <c r="AI26" s="102"/>
      <c r="AJ26" s="102"/>
      <c r="AK26" s="102"/>
      <c r="AL26" s="102"/>
      <c r="AM26" s="102"/>
      <c r="AN26" s="102"/>
      <c r="AO26" s="102"/>
      <c r="AP26" s="102"/>
      <c r="AQ26" s="102"/>
      <c r="AR26" s="102"/>
      <c r="AS26" s="102"/>
    </row>
    <row r="27" spans="1:48" hidden="1" outlineLevel="1" x14ac:dyDescent="0.25">
      <c r="B27" s="98">
        <v>4</v>
      </c>
      <c r="C27" s="99">
        <f t="shared" si="1"/>
        <v>3.2449972958355868E-3</v>
      </c>
      <c r="D27" s="100">
        <f t="shared" si="1"/>
        <v>3.2449972958355868E-3</v>
      </c>
      <c r="E27" s="100">
        <f t="shared" si="1"/>
        <v>0</v>
      </c>
      <c r="F27" s="100">
        <f t="shared" si="1"/>
        <v>1.5093010678305055E-4</v>
      </c>
      <c r="G27" s="100">
        <f t="shared" si="1"/>
        <v>0</v>
      </c>
      <c r="H27" s="100">
        <f t="shared" si="1"/>
        <v>-1.5093010678305055E-4</v>
      </c>
      <c r="I27" s="100">
        <f t="shared" si="1"/>
        <v>0</v>
      </c>
      <c r="J27" s="100">
        <f t="shared" si="1"/>
        <v>0</v>
      </c>
      <c r="K27" s="100">
        <f t="shared" si="1"/>
        <v>0</v>
      </c>
      <c r="L27" s="100">
        <f t="shared" si="1"/>
        <v>0</v>
      </c>
      <c r="M27" s="101">
        <f t="shared" si="1"/>
        <v>0</v>
      </c>
      <c r="N27" s="101">
        <f t="shared" si="1"/>
        <v>0</v>
      </c>
      <c r="O27" s="101">
        <f t="shared" si="1"/>
        <v>0</v>
      </c>
      <c r="P27" s="101">
        <f t="shared" si="1"/>
        <v>0</v>
      </c>
      <c r="Q27" s="101">
        <f t="shared" si="1"/>
        <v>0</v>
      </c>
      <c r="R27" s="101">
        <f t="shared" si="1"/>
        <v>0</v>
      </c>
      <c r="S27" s="101">
        <f t="shared" si="2"/>
        <v>0</v>
      </c>
      <c r="T27" s="101">
        <f t="shared" si="2"/>
        <v>0</v>
      </c>
      <c r="U27" s="101">
        <f t="shared" si="2"/>
        <v>0</v>
      </c>
      <c r="V27" s="101">
        <f t="shared" si="2"/>
        <v>0</v>
      </c>
      <c r="W27" s="101">
        <f t="shared" si="2"/>
        <v>0</v>
      </c>
      <c r="AI27" s="102"/>
      <c r="AJ27" s="102"/>
      <c r="AK27" s="102"/>
      <c r="AL27" s="102"/>
      <c r="AM27" s="102"/>
      <c r="AN27" s="102"/>
      <c r="AO27" s="102"/>
      <c r="AP27" s="102"/>
      <c r="AQ27" s="102"/>
      <c r="AR27" s="102"/>
      <c r="AS27" s="102"/>
    </row>
    <row r="28" spans="1:48" hidden="1" outlineLevel="1" x14ac:dyDescent="0.25">
      <c r="B28" s="98">
        <v>5</v>
      </c>
      <c r="C28" s="99">
        <f t="shared" si="1"/>
        <v>0</v>
      </c>
      <c r="D28" s="100">
        <f t="shared" si="1"/>
        <v>0</v>
      </c>
      <c r="E28" s="100">
        <f t="shared" si="1"/>
        <v>-2.3255813953488372E-2</v>
      </c>
      <c r="F28" s="100">
        <f t="shared" si="1"/>
        <v>0</v>
      </c>
      <c r="G28" s="100">
        <f t="shared" si="1"/>
        <v>2.3255813953488372E-2</v>
      </c>
      <c r="H28" s="100">
        <f t="shared" si="1"/>
        <v>0</v>
      </c>
      <c r="I28" s="100">
        <f t="shared" si="1"/>
        <v>0</v>
      </c>
      <c r="J28" s="100">
        <f t="shared" si="1"/>
        <v>0</v>
      </c>
      <c r="K28" s="100">
        <f t="shared" si="1"/>
        <v>0</v>
      </c>
      <c r="L28" s="100">
        <f t="shared" si="1"/>
        <v>0</v>
      </c>
      <c r="M28" s="101">
        <f t="shared" si="1"/>
        <v>0</v>
      </c>
      <c r="N28" s="101">
        <f t="shared" si="1"/>
        <v>0</v>
      </c>
      <c r="O28" s="101">
        <f t="shared" si="1"/>
        <v>0</v>
      </c>
      <c r="P28" s="101">
        <f t="shared" si="1"/>
        <v>0</v>
      </c>
      <c r="Q28" s="101">
        <f t="shared" si="1"/>
        <v>0</v>
      </c>
      <c r="R28" s="101">
        <f t="shared" si="1"/>
        <v>0</v>
      </c>
      <c r="S28" s="101">
        <f t="shared" si="2"/>
        <v>0</v>
      </c>
      <c r="T28" s="101">
        <f t="shared" si="2"/>
        <v>0</v>
      </c>
      <c r="U28" s="101">
        <f t="shared" si="2"/>
        <v>0</v>
      </c>
      <c r="V28" s="101">
        <f t="shared" si="2"/>
        <v>0</v>
      </c>
      <c r="W28" s="101">
        <f t="shared" si="2"/>
        <v>0</v>
      </c>
      <c r="AI28" s="102"/>
      <c r="AJ28" s="102"/>
      <c r="AK28" s="102"/>
      <c r="AL28" s="102"/>
      <c r="AM28" s="102"/>
      <c r="AN28" s="102"/>
      <c r="AO28" s="102"/>
      <c r="AP28" s="102"/>
      <c r="AQ28" s="102"/>
      <c r="AR28" s="102"/>
      <c r="AS28" s="102"/>
    </row>
    <row r="29" spans="1:48" hidden="1" outlineLevel="1" x14ac:dyDescent="0.25">
      <c r="B29" s="98">
        <v>6</v>
      </c>
      <c r="C29" s="99">
        <f t="shared" si="1"/>
        <v>-3.2449972958355868E-3</v>
      </c>
      <c r="D29" s="100">
        <f t="shared" si="1"/>
        <v>-3.2449972958355868E-3</v>
      </c>
      <c r="E29" s="100">
        <f t="shared" si="1"/>
        <v>0</v>
      </c>
      <c r="F29" s="100">
        <f t="shared" si="1"/>
        <v>-1.5093010678305055E-4</v>
      </c>
      <c r="G29" s="100">
        <f t="shared" si="1"/>
        <v>0</v>
      </c>
      <c r="H29" s="100">
        <f t="shared" si="1"/>
        <v>1.5093010678305055E-4</v>
      </c>
      <c r="I29" s="100">
        <f t="shared" si="1"/>
        <v>0</v>
      </c>
      <c r="J29" s="100">
        <f t="shared" si="1"/>
        <v>0</v>
      </c>
      <c r="K29" s="100">
        <f t="shared" si="1"/>
        <v>0</v>
      </c>
      <c r="L29" s="100">
        <f t="shared" si="1"/>
        <v>0</v>
      </c>
      <c r="M29" s="101">
        <f t="shared" si="1"/>
        <v>0</v>
      </c>
      <c r="N29" s="101">
        <f t="shared" si="1"/>
        <v>0</v>
      </c>
      <c r="O29" s="101">
        <f t="shared" si="1"/>
        <v>0</v>
      </c>
      <c r="P29" s="101">
        <f t="shared" si="1"/>
        <v>0</v>
      </c>
      <c r="Q29" s="101">
        <f t="shared" si="1"/>
        <v>0</v>
      </c>
      <c r="R29" s="101">
        <f t="shared" si="1"/>
        <v>0</v>
      </c>
      <c r="S29" s="101">
        <f t="shared" si="2"/>
        <v>0</v>
      </c>
      <c r="T29" s="101">
        <f t="shared" si="2"/>
        <v>0</v>
      </c>
      <c r="U29" s="101">
        <f t="shared" si="2"/>
        <v>0</v>
      </c>
      <c r="V29" s="101">
        <f t="shared" si="2"/>
        <v>0</v>
      </c>
      <c r="W29" s="101">
        <f t="shared" si="2"/>
        <v>0</v>
      </c>
      <c r="AI29" s="102"/>
      <c r="AJ29" s="102"/>
      <c r="AK29" s="102"/>
      <c r="AL29" s="102"/>
      <c r="AM29" s="102"/>
      <c r="AN29" s="102"/>
      <c r="AO29" s="102"/>
      <c r="AP29" s="102"/>
      <c r="AQ29" s="102"/>
      <c r="AR29" s="102"/>
      <c r="AS29" s="102"/>
    </row>
    <row r="30" spans="1:48" hidden="1" outlineLevel="1" x14ac:dyDescent="0.25">
      <c r="B30" s="98">
        <v>7</v>
      </c>
      <c r="C30" s="99">
        <f t="shared" si="1"/>
        <v>0</v>
      </c>
      <c r="D30" s="100">
        <f t="shared" si="1"/>
        <v>0</v>
      </c>
      <c r="E30" s="100">
        <f t="shared" si="1"/>
        <v>0</v>
      </c>
      <c r="F30" s="100">
        <f t="shared" si="1"/>
        <v>0</v>
      </c>
      <c r="G30" s="100">
        <f t="shared" si="1"/>
        <v>0</v>
      </c>
      <c r="H30" s="100">
        <f t="shared" si="1"/>
        <v>0</v>
      </c>
      <c r="I30" s="100">
        <f t="shared" si="1"/>
        <v>0</v>
      </c>
      <c r="J30" s="100">
        <f t="shared" si="1"/>
        <v>0</v>
      </c>
      <c r="K30" s="100">
        <f t="shared" si="1"/>
        <v>0</v>
      </c>
      <c r="L30" s="100">
        <f t="shared" si="1"/>
        <v>0</v>
      </c>
      <c r="M30" s="101">
        <f t="shared" si="1"/>
        <v>0</v>
      </c>
      <c r="N30" s="101">
        <f t="shared" si="1"/>
        <v>0</v>
      </c>
      <c r="O30" s="101">
        <f t="shared" si="1"/>
        <v>0</v>
      </c>
      <c r="P30" s="101">
        <f t="shared" si="1"/>
        <v>0</v>
      </c>
      <c r="Q30" s="101">
        <f t="shared" si="1"/>
        <v>0</v>
      </c>
      <c r="R30" s="101">
        <f t="shared" si="1"/>
        <v>0</v>
      </c>
      <c r="S30" s="101">
        <f t="shared" si="2"/>
        <v>0</v>
      </c>
      <c r="T30" s="101">
        <f t="shared" si="2"/>
        <v>0</v>
      </c>
      <c r="U30" s="101">
        <f t="shared" si="2"/>
        <v>0</v>
      </c>
      <c r="V30" s="101">
        <f t="shared" si="2"/>
        <v>0</v>
      </c>
      <c r="W30" s="101">
        <f t="shared" si="2"/>
        <v>0</v>
      </c>
      <c r="AI30" s="102"/>
      <c r="AJ30" s="102"/>
      <c r="AK30" s="102"/>
      <c r="AL30" s="102"/>
      <c r="AM30" s="102"/>
      <c r="AN30" s="102"/>
      <c r="AO30" s="102"/>
      <c r="AP30" s="102"/>
      <c r="AQ30" s="102"/>
      <c r="AR30" s="102"/>
      <c r="AS30" s="102"/>
    </row>
    <row r="31" spans="1:48" hidden="1" outlineLevel="1" x14ac:dyDescent="0.25">
      <c r="B31" s="98">
        <v>8</v>
      </c>
      <c r="C31" s="99">
        <f t="shared" si="1"/>
        <v>0</v>
      </c>
      <c r="D31" s="100">
        <f t="shared" si="1"/>
        <v>0</v>
      </c>
      <c r="E31" s="100">
        <f t="shared" si="1"/>
        <v>0</v>
      </c>
      <c r="F31" s="100">
        <f t="shared" si="1"/>
        <v>0</v>
      </c>
      <c r="G31" s="100">
        <f t="shared" si="1"/>
        <v>0</v>
      </c>
      <c r="H31" s="100">
        <f t="shared" si="1"/>
        <v>0</v>
      </c>
      <c r="I31" s="100">
        <f t="shared" si="1"/>
        <v>0</v>
      </c>
      <c r="J31" s="100">
        <f t="shared" si="1"/>
        <v>0</v>
      </c>
      <c r="K31" s="100">
        <f t="shared" si="1"/>
        <v>0</v>
      </c>
      <c r="L31" s="100">
        <f t="shared" si="1"/>
        <v>0</v>
      </c>
      <c r="M31" s="101">
        <f t="shared" si="1"/>
        <v>0</v>
      </c>
      <c r="N31" s="101">
        <f t="shared" si="1"/>
        <v>0</v>
      </c>
      <c r="O31" s="101">
        <f t="shared" si="1"/>
        <v>0</v>
      </c>
      <c r="P31" s="101">
        <f t="shared" si="1"/>
        <v>0</v>
      </c>
      <c r="Q31" s="101">
        <f t="shared" si="1"/>
        <v>0</v>
      </c>
      <c r="R31" s="101">
        <f t="shared" si="1"/>
        <v>0</v>
      </c>
      <c r="S31" s="101">
        <f t="shared" si="2"/>
        <v>0</v>
      </c>
      <c r="T31" s="101">
        <f t="shared" si="2"/>
        <v>0</v>
      </c>
      <c r="U31" s="101">
        <f t="shared" si="2"/>
        <v>0</v>
      </c>
      <c r="V31" s="101">
        <f t="shared" si="2"/>
        <v>0</v>
      </c>
      <c r="W31" s="101">
        <f t="shared" si="2"/>
        <v>0</v>
      </c>
      <c r="AI31" s="102"/>
      <c r="AJ31" s="102"/>
      <c r="AK31" s="102"/>
      <c r="AL31" s="102"/>
      <c r="AM31" s="102"/>
      <c r="AN31" s="102"/>
      <c r="AO31" s="102"/>
      <c r="AP31" s="102"/>
      <c r="AQ31" s="102"/>
      <c r="AR31" s="102"/>
      <c r="AS31" s="102"/>
    </row>
    <row r="32" spans="1:48" hidden="1" outlineLevel="1" x14ac:dyDescent="0.25">
      <c r="B32" s="98">
        <v>9</v>
      </c>
      <c r="C32" s="99">
        <f t="shared" si="1"/>
        <v>0</v>
      </c>
      <c r="D32" s="100">
        <f t="shared" si="1"/>
        <v>0</v>
      </c>
      <c r="E32" s="100">
        <f t="shared" si="1"/>
        <v>0</v>
      </c>
      <c r="F32" s="100">
        <f t="shared" si="1"/>
        <v>0</v>
      </c>
      <c r="G32" s="100">
        <f t="shared" si="1"/>
        <v>0</v>
      </c>
      <c r="H32" s="100">
        <f t="shared" si="1"/>
        <v>0</v>
      </c>
      <c r="I32" s="100">
        <f t="shared" si="1"/>
        <v>0</v>
      </c>
      <c r="J32" s="100">
        <f t="shared" si="1"/>
        <v>0</v>
      </c>
      <c r="K32" s="100">
        <f t="shared" si="1"/>
        <v>0</v>
      </c>
      <c r="L32" s="100">
        <f t="shared" si="1"/>
        <v>0</v>
      </c>
      <c r="M32" s="101">
        <f t="shared" si="1"/>
        <v>0</v>
      </c>
      <c r="N32" s="101">
        <f t="shared" si="1"/>
        <v>0</v>
      </c>
      <c r="O32" s="101">
        <f t="shared" si="1"/>
        <v>0</v>
      </c>
      <c r="P32" s="101">
        <f t="shared" si="1"/>
        <v>0</v>
      </c>
      <c r="Q32" s="101">
        <f t="shared" si="1"/>
        <v>0</v>
      </c>
      <c r="R32" s="101">
        <f t="shared" si="1"/>
        <v>0</v>
      </c>
      <c r="S32" s="101">
        <f t="shared" si="2"/>
        <v>0</v>
      </c>
      <c r="T32" s="101">
        <f t="shared" si="2"/>
        <v>0</v>
      </c>
      <c r="U32" s="101">
        <f t="shared" si="2"/>
        <v>0</v>
      </c>
      <c r="V32" s="101">
        <f t="shared" si="2"/>
        <v>0</v>
      </c>
      <c r="W32" s="101">
        <f t="shared" si="2"/>
        <v>0</v>
      </c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</row>
    <row r="33" spans="1:45" hidden="1" outlineLevel="1" x14ac:dyDescent="0.25">
      <c r="B33" s="98">
        <v>10</v>
      </c>
      <c r="C33" s="103">
        <f t="shared" si="1"/>
        <v>0</v>
      </c>
      <c r="D33" s="101">
        <f t="shared" si="1"/>
        <v>0</v>
      </c>
      <c r="E33" s="101">
        <f t="shared" si="1"/>
        <v>0</v>
      </c>
      <c r="F33" s="101">
        <f t="shared" si="1"/>
        <v>0</v>
      </c>
      <c r="G33" s="101">
        <f t="shared" si="1"/>
        <v>0</v>
      </c>
      <c r="H33" s="101">
        <f t="shared" si="1"/>
        <v>0</v>
      </c>
      <c r="I33" s="101">
        <f t="shared" si="1"/>
        <v>0</v>
      </c>
      <c r="J33" s="101">
        <f t="shared" si="1"/>
        <v>0</v>
      </c>
      <c r="K33" s="101">
        <f t="shared" si="1"/>
        <v>0</v>
      </c>
      <c r="L33" s="101">
        <f t="shared" si="1"/>
        <v>0</v>
      </c>
      <c r="M33" s="101">
        <f t="shared" si="1"/>
        <v>0</v>
      </c>
      <c r="N33" s="101">
        <f t="shared" si="1"/>
        <v>0</v>
      </c>
      <c r="O33" s="101">
        <f t="shared" si="1"/>
        <v>0</v>
      </c>
      <c r="P33" s="101">
        <f t="shared" si="1"/>
        <v>0</v>
      </c>
      <c r="Q33" s="101">
        <f t="shared" si="1"/>
        <v>0</v>
      </c>
      <c r="R33" s="101">
        <f t="shared" si="1"/>
        <v>0</v>
      </c>
      <c r="S33" s="101">
        <f t="shared" si="2"/>
        <v>0</v>
      </c>
      <c r="T33" s="101">
        <f t="shared" si="2"/>
        <v>0</v>
      </c>
      <c r="U33" s="101">
        <f t="shared" si="2"/>
        <v>0</v>
      </c>
      <c r="V33" s="101">
        <f t="shared" si="2"/>
        <v>0</v>
      </c>
      <c r="W33" s="101">
        <f t="shared" si="2"/>
        <v>0</v>
      </c>
      <c r="AI33" s="102"/>
      <c r="AJ33" s="102"/>
      <c r="AK33" s="102"/>
      <c r="AL33" s="102"/>
      <c r="AM33" s="102"/>
      <c r="AN33" s="102"/>
      <c r="AO33" s="102"/>
      <c r="AP33" s="102"/>
      <c r="AQ33" s="102"/>
      <c r="AR33" s="102"/>
      <c r="AS33" s="102"/>
    </row>
    <row r="34" spans="1:45" hidden="1" outlineLevel="1" x14ac:dyDescent="0.25">
      <c r="B34" s="98">
        <v>11</v>
      </c>
      <c r="C34" s="103">
        <f t="shared" si="1"/>
        <v>0</v>
      </c>
      <c r="D34" s="101">
        <f t="shared" si="1"/>
        <v>0</v>
      </c>
      <c r="E34" s="101">
        <f t="shared" si="1"/>
        <v>0</v>
      </c>
      <c r="F34" s="101">
        <f t="shared" si="1"/>
        <v>0</v>
      </c>
      <c r="G34" s="101">
        <f t="shared" si="1"/>
        <v>0</v>
      </c>
      <c r="H34" s="101">
        <f t="shared" si="1"/>
        <v>0</v>
      </c>
      <c r="I34" s="101">
        <f t="shared" si="1"/>
        <v>0</v>
      </c>
      <c r="J34" s="101">
        <f t="shared" si="1"/>
        <v>0</v>
      </c>
      <c r="K34" s="101">
        <f t="shared" si="1"/>
        <v>0</v>
      </c>
      <c r="L34" s="101">
        <f t="shared" si="1"/>
        <v>0</v>
      </c>
      <c r="M34" s="101">
        <f t="shared" si="1"/>
        <v>0</v>
      </c>
      <c r="N34" s="101">
        <f t="shared" si="1"/>
        <v>0</v>
      </c>
      <c r="O34" s="101">
        <f t="shared" si="1"/>
        <v>0</v>
      </c>
      <c r="P34" s="101">
        <f t="shared" si="1"/>
        <v>0</v>
      </c>
      <c r="Q34" s="101">
        <f t="shared" si="1"/>
        <v>0</v>
      </c>
      <c r="R34" s="101">
        <f t="shared" si="1"/>
        <v>0</v>
      </c>
      <c r="S34" s="101">
        <f t="shared" si="2"/>
        <v>0</v>
      </c>
      <c r="T34" s="101">
        <f t="shared" si="2"/>
        <v>0</v>
      </c>
      <c r="U34" s="101">
        <f t="shared" si="2"/>
        <v>0</v>
      </c>
      <c r="V34" s="101">
        <f t="shared" si="2"/>
        <v>0</v>
      </c>
      <c r="W34" s="101">
        <f t="shared" si="2"/>
        <v>0</v>
      </c>
      <c r="AI34" s="102"/>
      <c r="AJ34" s="102"/>
      <c r="AK34" s="102"/>
      <c r="AL34" s="102"/>
      <c r="AM34" s="102"/>
      <c r="AN34" s="102"/>
      <c r="AO34" s="102"/>
      <c r="AP34" s="102"/>
      <c r="AQ34" s="102"/>
      <c r="AR34" s="102"/>
      <c r="AS34" s="102"/>
    </row>
    <row r="35" spans="1:45" hidden="1" outlineLevel="1" x14ac:dyDescent="0.25">
      <c r="B35" s="98">
        <v>12</v>
      </c>
      <c r="C35" s="103">
        <f t="shared" si="1"/>
        <v>0</v>
      </c>
      <c r="D35" s="101">
        <f t="shared" si="1"/>
        <v>0</v>
      </c>
      <c r="E35" s="101">
        <f t="shared" si="1"/>
        <v>0</v>
      </c>
      <c r="F35" s="101">
        <f t="shared" si="1"/>
        <v>0</v>
      </c>
      <c r="G35" s="101">
        <f t="shared" si="1"/>
        <v>0</v>
      </c>
      <c r="H35" s="101">
        <f t="shared" si="1"/>
        <v>0</v>
      </c>
      <c r="I35" s="101">
        <f t="shared" si="1"/>
        <v>0</v>
      </c>
      <c r="J35" s="101">
        <f t="shared" si="1"/>
        <v>0</v>
      </c>
      <c r="K35" s="101">
        <f t="shared" si="1"/>
        <v>0</v>
      </c>
      <c r="L35" s="101">
        <f t="shared" si="1"/>
        <v>0</v>
      </c>
      <c r="M35" s="101">
        <f t="shared" si="1"/>
        <v>0</v>
      </c>
      <c r="N35" s="101">
        <f t="shared" si="1"/>
        <v>0</v>
      </c>
      <c r="O35" s="101">
        <f t="shared" si="1"/>
        <v>0</v>
      </c>
      <c r="P35" s="101">
        <f t="shared" si="1"/>
        <v>0</v>
      </c>
      <c r="Q35" s="101">
        <f t="shared" si="1"/>
        <v>0</v>
      </c>
      <c r="R35" s="101">
        <f t="shared" si="1"/>
        <v>0</v>
      </c>
      <c r="S35" s="101">
        <f t="shared" si="2"/>
        <v>0</v>
      </c>
      <c r="T35" s="101">
        <f t="shared" si="2"/>
        <v>0</v>
      </c>
      <c r="U35" s="101">
        <f t="shared" si="2"/>
        <v>0</v>
      </c>
      <c r="V35" s="101">
        <f t="shared" si="2"/>
        <v>0</v>
      </c>
      <c r="W35" s="101">
        <f t="shared" si="2"/>
        <v>0</v>
      </c>
      <c r="AI35" s="102"/>
      <c r="AJ35" s="102"/>
      <c r="AK35" s="102"/>
      <c r="AL35" s="102"/>
      <c r="AM35" s="102"/>
      <c r="AN35" s="102"/>
      <c r="AO35" s="102"/>
      <c r="AP35" s="102"/>
      <c r="AQ35" s="102"/>
      <c r="AR35" s="102"/>
      <c r="AS35" s="102"/>
    </row>
    <row r="36" spans="1:45" hidden="1" outlineLevel="1" x14ac:dyDescent="0.25">
      <c r="B36" s="98">
        <v>13</v>
      </c>
      <c r="C36" s="103">
        <f t="shared" si="1"/>
        <v>0</v>
      </c>
      <c r="D36" s="101">
        <f t="shared" si="1"/>
        <v>0</v>
      </c>
      <c r="E36" s="101">
        <f t="shared" si="1"/>
        <v>0</v>
      </c>
      <c r="F36" s="101">
        <f t="shared" si="1"/>
        <v>0</v>
      </c>
      <c r="G36" s="101">
        <f t="shared" si="1"/>
        <v>0</v>
      </c>
      <c r="H36" s="101">
        <f t="shared" si="1"/>
        <v>0</v>
      </c>
      <c r="I36" s="101">
        <f t="shared" si="1"/>
        <v>0</v>
      </c>
      <c r="J36" s="101">
        <f t="shared" si="1"/>
        <v>0</v>
      </c>
      <c r="K36" s="101">
        <f t="shared" si="1"/>
        <v>0</v>
      </c>
      <c r="L36" s="101">
        <f t="shared" si="1"/>
        <v>0</v>
      </c>
      <c r="M36" s="101">
        <f t="shared" si="1"/>
        <v>0</v>
      </c>
      <c r="N36" s="101">
        <f t="shared" si="1"/>
        <v>0</v>
      </c>
      <c r="O36" s="101">
        <f t="shared" si="1"/>
        <v>0</v>
      </c>
      <c r="P36" s="101">
        <f t="shared" si="1"/>
        <v>0</v>
      </c>
      <c r="Q36" s="101">
        <f t="shared" si="1"/>
        <v>0</v>
      </c>
      <c r="R36" s="101">
        <f t="shared" si="1"/>
        <v>0</v>
      </c>
      <c r="S36" s="101">
        <f t="shared" si="2"/>
        <v>0</v>
      </c>
      <c r="T36" s="101">
        <f t="shared" si="2"/>
        <v>0</v>
      </c>
      <c r="U36" s="101">
        <f t="shared" si="2"/>
        <v>0</v>
      </c>
      <c r="V36" s="101">
        <f t="shared" si="2"/>
        <v>0</v>
      </c>
      <c r="W36" s="101">
        <f t="shared" si="2"/>
        <v>0</v>
      </c>
      <c r="AI36" s="102"/>
      <c r="AJ36" s="102"/>
      <c r="AK36" s="102"/>
      <c r="AL36" s="102"/>
      <c r="AM36" s="102"/>
      <c r="AN36" s="102"/>
      <c r="AO36" s="102"/>
      <c r="AP36" s="102"/>
      <c r="AQ36" s="102"/>
      <c r="AR36" s="102"/>
      <c r="AS36" s="102"/>
    </row>
    <row r="37" spans="1:45" hidden="1" outlineLevel="1" x14ac:dyDescent="0.25">
      <c r="B37" s="98">
        <v>14</v>
      </c>
      <c r="C37" s="103">
        <f t="shared" si="1"/>
        <v>0</v>
      </c>
      <c r="D37" s="101">
        <f t="shared" si="1"/>
        <v>0</v>
      </c>
      <c r="E37" s="101">
        <f t="shared" si="1"/>
        <v>0</v>
      </c>
      <c r="F37" s="101">
        <f t="shared" si="1"/>
        <v>0</v>
      </c>
      <c r="G37" s="101">
        <f t="shared" si="1"/>
        <v>0</v>
      </c>
      <c r="H37" s="101">
        <f t="shared" si="1"/>
        <v>0</v>
      </c>
      <c r="I37" s="101">
        <f t="shared" si="1"/>
        <v>0</v>
      </c>
      <c r="J37" s="101">
        <f t="shared" si="1"/>
        <v>0</v>
      </c>
      <c r="K37" s="101">
        <f t="shared" si="1"/>
        <v>0</v>
      </c>
      <c r="L37" s="101">
        <f t="shared" si="1"/>
        <v>0</v>
      </c>
      <c r="M37" s="101">
        <f t="shared" si="1"/>
        <v>0</v>
      </c>
      <c r="N37" s="101">
        <f t="shared" si="1"/>
        <v>0</v>
      </c>
      <c r="O37" s="101">
        <f t="shared" si="1"/>
        <v>0</v>
      </c>
      <c r="P37" s="101">
        <f t="shared" si="1"/>
        <v>0</v>
      </c>
      <c r="Q37" s="101">
        <f t="shared" si="1"/>
        <v>0</v>
      </c>
      <c r="R37" s="101">
        <f t="shared" si="1"/>
        <v>0</v>
      </c>
      <c r="S37" s="101">
        <f t="shared" si="2"/>
        <v>0</v>
      </c>
      <c r="T37" s="101">
        <f t="shared" si="2"/>
        <v>0</v>
      </c>
      <c r="U37" s="101">
        <f t="shared" si="2"/>
        <v>0</v>
      </c>
      <c r="V37" s="101">
        <f t="shared" si="2"/>
        <v>0</v>
      </c>
      <c r="W37" s="101">
        <f t="shared" si="2"/>
        <v>0</v>
      </c>
    </row>
    <row r="38" spans="1:45" hidden="1" outlineLevel="1" x14ac:dyDescent="0.25">
      <c r="A38" t="s">
        <v>35</v>
      </c>
      <c r="B38" s="98">
        <v>15</v>
      </c>
      <c r="C38" s="103">
        <f t="shared" si="1"/>
        <v>0</v>
      </c>
      <c r="D38" s="101">
        <f t="shared" si="1"/>
        <v>0</v>
      </c>
      <c r="E38" s="101">
        <f t="shared" si="1"/>
        <v>0</v>
      </c>
      <c r="F38" s="101">
        <f t="shared" si="1"/>
        <v>0</v>
      </c>
      <c r="G38" s="101">
        <f t="shared" si="1"/>
        <v>0</v>
      </c>
      <c r="H38" s="101">
        <f t="shared" si="1"/>
        <v>0</v>
      </c>
      <c r="I38" s="101">
        <f t="shared" si="1"/>
        <v>0</v>
      </c>
      <c r="J38" s="101">
        <f t="shared" si="1"/>
        <v>0</v>
      </c>
      <c r="K38" s="101">
        <f t="shared" si="1"/>
        <v>0</v>
      </c>
      <c r="L38" s="101">
        <f t="shared" si="1"/>
        <v>0</v>
      </c>
      <c r="M38" s="101">
        <f t="shared" si="1"/>
        <v>0</v>
      </c>
      <c r="N38" s="101">
        <f t="shared" si="1"/>
        <v>0</v>
      </c>
      <c r="O38" s="101">
        <f t="shared" si="1"/>
        <v>0</v>
      </c>
      <c r="P38" s="101">
        <f t="shared" si="1"/>
        <v>0</v>
      </c>
      <c r="Q38" s="101">
        <f t="shared" si="1"/>
        <v>0</v>
      </c>
      <c r="R38" s="101">
        <f t="shared" si="1"/>
        <v>0</v>
      </c>
      <c r="S38" s="101">
        <f t="shared" si="2"/>
        <v>0</v>
      </c>
      <c r="T38" s="101">
        <f t="shared" si="2"/>
        <v>0</v>
      </c>
      <c r="U38" s="101">
        <f t="shared" si="2"/>
        <v>0</v>
      </c>
      <c r="V38" s="101">
        <f t="shared" si="2"/>
        <v>0</v>
      </c>
      <c r="W38" s="101">
        <f t="shared" si="2"/>
        <v>0</v>
      </c>
    </row>
    <row r="39" spans="1:45" hidden="1" outlineLevel="1" x14ac:dyDescent="0.25">
      <c r="B39" s="98">
        <v>16</v>
      </c>
      <c r="C39" s="103">
        <f t="shared" si="1"/>
        <v>0</v>
      </c>
      <c r="D39" s="101">
        <f t="shared" si="1"/>
        <v>0</v>
      </c>
      <c r="E39" s="101">
        <f t="shared" si="1"/>
        <v>0</v>
      </c>
      <c r="F39" s="101">
        <f t="shared" si="1"/>
        <v>0</v>
      </c>
      <c r="G39" s="101">
        <f t="shared" si="1"/>
        <v>0</v>
      </c>
      <c r="H39" s="101">
        <f t="shared" si="1"/>
        <v>0</v>
      </c>
      <c r="I39" s="101">
        <f t="shared" si="1"/>
        <v>0</v>
      </c>
      <c r="J39" s="101">
        <f t="shared" si="1"/>
        <v>0</v>
      </c>
      <c r="K39" s="101">
        <f t="shared" si="1"/>
        <v>0</v>
      </c>
      <c r="L39" s="101">
        <f t="shared" si="1"/>
        <v>0</v>
      </c>
      <c r="M39" s="101">
        <f t="shared" si="1"/>
        <v>0</v>
      </c>
      <c r="N39" s="101">
        <f t="shared" si="1"/>
        <v>0</v>
      </c>
      <c r="O39" s="101">
        <f t="shared" si="1"/>
        <v>0</v>
      </c>
      <c r="P39" s="101">
        <f t="shared" si="1"/>
        <v>0</v>
      </c>
      <c r="Q39" s="101">
        <f t="shared" si="1"/>
        <v>0</v>
      </c>
      <c r="R39" s="101">
        <f t="shared" ref="M39:W44" si="3">IF(ISERROR(INDEX($C$16:$H$21,MATCH($B39,$B$16:$B$21,0),MATCH(R$23,$C$15:$H$15,0))),0,INDEX($C$16:$H$21,MATCH($B39,$B$16:$B$21,0),MATCH(R$23,$C$15:$H$15,0)))+IF(ISERROR(INDEX($K$16:$P$21,MATCH($B39,$J$16:$J$21,0),MATCH(R$23,$K$15:$P$15,0))),0,INDEX($K$16:$P$21,MATCH($B39,$J$16:$J$21,0),MATCH(R$23,$K$15:$P$15,0)))+IF(ISERROR(INDEX($S$16:$X$21,MATCH($B39,$R$16:$R$21,0),MATCH(R$23,$S$15:$X$15,0))),0,INDEX($S$16:$X$21,MATCH($B39,$R$16:$R$21,0),MATCH(R$23,$S$15:$X$15,0)))+IF(ISERROR(INDEX($AA$16:$AF$21,MATCH($B39,$Z$16:$Z$21,0),MATCH(R$23,$AA$15:$AF$15,0))),0,INDEX($AA$16:$AF$21,MATCH($B39,$Z$16:$Z$21,0),MATCH(R$23,$AA$15:$AF$15,0)))+IF(ISERROR(INDEX($AI$16:$AN$21,MATCH($B39,$AH$16:$AH$21,0),MATCH(R$23,$AI$15:$AN$15,0))),0,INDEX($AI$16:$AN$21,MATCH($B39,$AH$16:$AH$21,0),MATCH(R$23,$AI$15:$AN$15,0)))+IF(ISERROR(INDEX($AQ$16:$AV$21,MATCH($B39,$AP$16:$AP$21,0),MATCH(R$23,$AQ$15:$AV$15,0))),0,INDEX($AQ$16:$AV$21,MATCH($B39,$AP$16:$AP$21,0),MATCH(R$23,$AQ$15:$AV$15,0)))</f>
        <v>0</v>
      </c>
      <c r="S39" s="101">
        <f t="shared" si="3"/>
        <v>0</v>
      </c>
      <c r="T39" s="101">
        <f t="shared" si="3"/>
        <v>0</v>
      </c>
      <c r="U39" s="101">
        <f t="shared" si="3"/>
        <v>0</v>
      </c>
      <c r="V39" s="101">
        <f t="shared" si="3"/>
        <v>0</v>
      </c>
      <c r="W39" s="101">
        <f t="shared" si="3"/>
        <v>0</v>
      </c>
    </row>
    <row r="40" spans="1:45" hidden="1" outlineLevel="1" x14ac:dyDescent="0.25">
      <c r="B40" s="98">
        <v>17</v>
      </c>
      <c r="C40" s="103">
        <f t="shared" ref="C40:L44" si="4">IF(ISERROR(INDEX($C$16:$H$21,MATCH($B40,$B$16:$B$21,0),MATCH(C$23,$C$15:$H$15,0))),0,INDEX($C$16:$H$21,MATCH($B40,$B$16:$B$21,0),MATCH(C$23,$C$15:$H$15,0)))+IF(ISERROR(INDEX($K$16:$P$21,MATCH($B40,$J$16:$J$21,0),MATCH(C$23,$K$15:$P$15,0))),0,INDEX($K$16:$P$21,MATCH($B40,$J$16:$J$21,0),MATCH(C$23,$K$15:$P$15,0)))+IF(ISERROR(INDEX($S$16:$X$21,MATCH($B40,$R$16:$R$21,0),MATCH(C$23,$S$15:$X$15,0))),0,INDEX($S$16:$X$21,MATCH($B40,$R$16:$R$21,0),MATCH(C$23,$S$15:$X$15,0)))+IF(ISERROR(INDEX($AA$16:$AF$21,MATCH($B40,$Z$16:$Z$21,0),MATCH(C$23,$AA$15:$AF$15,0))),0,INDEX($AA$16:$AF$21,MATCH($B40,$Z$16:$Z$21,0),MATCH(C$23,$AA$15:$AF$15,0)))+IF(ISERROR(INDEX($AI$16:$AN$21,MATCH($B40,$AH$16:$AH$21,0),MATCH(C$23,$AI$15:$AN$15,0))),0,INDEX($AI$16:$AN$21,MATCH($B40,$AH$16:$AH$21,0),MATCH(C$23,$AI$15:$AN$15,0)))+IF(ISERROR(INDEX($AQ$16:$AV$21,MATCH($B40,$AP$16:$AP$21,0),MATCH(C$23,$AQ$15:$AV$15,0))),0,INDEX($AQ$16:$AV$21,MATCH($B40,$AP$16:$AP$21,0),MATCH(C$23,$AQ$15:$AV$15,0)))</f>
        <v>0</v>
      </c>
      <c r="D40" s="101">
        <f t="shared" si="4"/>
        <v>0</v>
      </c>
      <c r="E40" s="101">
        <f t="shared" si="4"/>
        <v>0</v>
      </c>
      <c r="F40" s="101">
        <f t="shared" si="4"/>
        <v>0</v>
      </c>
      <c r="G40" s="101">
        <f t="shared" si="4"/>
        <v>0</v>
      </c>
      <c r="H40" s="101">
        <f t="shared" si="4"/>
        <v>0</v>
      </c>
      <c r="I40" s="101">
        <f t="shared" si="4"/>
        <v>0</v>
      </c>
      <c r="J40" s="101">
        <f t="shared" si="4"/>
        <v>0</v>
      </c>
      <c r="K40" s="101">
        <f t="shared" si="4"/>
        <v>0</v>
      </c>
      <c r="L40" s="101">
        <f t="shared" si="4"/>
        <v>0</v>
      </c>
      <c r="M40" s="101">
        <f t="shared" si="3"/>
        <v>0</v>
      </c>
      <c r="N40" s="101">
        <f t="shared" si="3"/>
        <v>0</v>
      </c>
      <c r="O40" s="101">
        <f t="shared" si="3"/>
        <v>0</v>
      </c>
      <c r="P40" s="101">
        <f t="shared" si="3"/>
        <v>0</v>
      </c>
      <c r="Q40" s="101">
        <f t="shared" si="3"/>
        <v>0</v>
      </c>
      <c r="R40" s="101">
        <f t="shared" si="3"/>
        <v>0</v>
      </c>
      <c r="S40" s="101">
        <f t="shared" si="3"/>
        <v>0</v>
      </c>
      <c r="T40" s="101">
        <f t="shared" si="3"/>
        <v>0</v>
      </c>
      <c r="U40" s="101">
        <f t="shared" si="3"/>
        <v>0</v>
      </c>
      <c r="V40" s="101">
        <f t="shared" si="3"/>
        <v>0</v>
      </c>
      <c r="W40" s="101">
        <f t="shared" si="3"/>
        <v>0</v>
      </c>
    </row>
    <row r="41" spans="1:45" hidden="1" outlineLevel="1" x14ac:dyDescent="0.25">
      <c r="B41" s="98">
        <v>18</v>
      </c>
      <c r="C41" s="103">
        <f t="shared" si="4"/>
        <v>0</v>
      </c>
      <c r="D41" s="101">
        <f t="shared" si="4"/>
        <v>0</v>
      </c>
      <c r="E41" s="101">
        <f t="shared" si="4"/>
        <v>0</v>
      </c>
      <c r="F41" s="101">
        <f t="shared" si="4"/>
        <v>0</v>
      </c>
      <c r="G41" s="101">
        <f t="shared" si="4"/>
        <v>0</v>
      </c>
      <c r="H41" s="101">
        <f t="shared" si="4"/>
        <v>0</v>
      </c>
      <c r="I41" s="101">
        <f t="shared" si="4"/>
        <v>0</v>
      </c>
      <c r="J41" s="101">
        <f t="shared" si="4"/>
        <v>0</v>
      </c>
      <c r="K41" s="101">
        <f t="shared" si="4"/>
        <v>0</v>
      </c>
      <c r="L41" s="101">
        <f t="shared" si="4"/>
        <v>0</v>
      </c>
      <c r="M41" s="101">
        <f t="shared" si="3"/>
        <v>0</v>
      </c>
      <c r="N41" s="101">
        <f t="shared" si="3"/>
        <v>0</v>
      </c>
      <c r="O41" s="101">
        <f t="shared" si="3"/>
        <v>0</v>
      </c>
      <c r="P41" s="101">
        <f t="shared" si="3"/>
        <v>0</v>
      </c>
      <c r="Q41" s="101">
        <f t="shared" si="3"/>
        <v>0</v>
      </c>
      <c r="R41" s="101">
        <f t="shared" si="3"/>
        <v>0</v>
      </c>
      <c r="S41" s="101">
        <f t="shared" si="3"/>
        <v>0</v>
      </c>
      <c r="T41" s="101">
        <f t="shared" si="3"/>
        <v>0</v>
      </c>
      <c r="U41" s="101">
        <f t="shared" si="3"/>
        <v>0</v>
      </c>
      <c r="V41" s="101">
        <f t="shared" si="3"/>
        <v>0</v>
      </c>
      <c r="W41" s="101">
        <f t="shared" si="3"/>
        <v>0</v>
      </c>
    </row>
    <row r="42" spans="1:45" hidden="1" outlineLevel="1" x14ac:dyDescent="0.25">
      <c r="B42" s="98">
        <v>19</v>
      </c>
      <c r="C42" s="103">
        <f t="shared" si="4"/>
        <v>0</v>
      </c>
      <c r="D42" s="101">
        <f t="shared" si="4"/>
        <v>0</v>
      </c>
      <c r="E42" s="101">
        <f t="shared" si="4"/>
        <v>0</v>
      </c>
      <c r="F42" s="101">
        <f t="shared" si="4"/>
        <v>0</v>
      </c>
      <c r="G42" s="101">
        <f t="shared" si="4"/>
        <v>0</v>
      </c>
      <c r="H42" s="101">
        <f t="shared" si="4"/>
        <v>0</v>
      </c>
      <c r="I42" s="101">
        <f t="shared" si="4"/>
        <v>0</v>
      </c>
      <c r="J42" s="101">
        <f t="shared" si="4"/>
        <v>0</v>
      </c>
      <c r="K42" s="101">
        <f t="shared" si="4"/>
        <v>0</v>
      </c>
      <c r="L42" s="101">
        <f t="shared" si="4"/>
        <v>0</v>
      </c>
      <c r="M42" s="101">
        <f t="shared" si="3"/>
        <v>0</v>
      </c>
      <c r="N42" s="101">
        <f t="shared" si="3"/>
        <v>0</v>
      </c>
      <c r="O42" s="101">
        <f t="shared" si="3"/>
        <v>0</v>
      </c>
      <c r="P42" s="101">
        <f t="shared" si="3"/>
        <v>0</v>
      </c>
      <c r="Q42" s="101">
        <f t="shared" si="3"/>
        <v>0</v>
      </c>
      <c r="R42" s="101">
        <f t="shared" si="3"/>
        <v>0</v>
      </c>
      <c r="S42" s="101">
        <f t="shared" si="3"/>
        <v>0</v>
      </c>
      <c r="T42" s="101">
        <f t="shared" si="3"/>
        <v>0</v>
      </c>
      <c r="U42" s="101">
        <f t="shared" si="3"/>
        <v>0</v>
      </c>
      <c r="V42" s="101">
        <f t="shared" si="3"/>
        <v>0</v>
      </c>
      <c r="W42" s="101">
        <f t="shared" si="3"/>
        <v>0</v>
      </c>
    </row>
    <row r="43" spans="1:45" hidden="1" outlineLevel="1" x14ac:dyDescent="0.25">
      <c r="B43" s="98">
        <v>20</v>
      </c>
      <c r="C43" s="103">
        <f t="shared" si="4"/>
        <v>0</v>
      </c>
      <c r="D43" s="101">
        <f t="shared" si="4"/>
        <v>0</v>
      </c>
      <c r="E43" s="101">
        <f t="shared" si="4"/>
        <v>0</v>
      </c>
      <c r="F43" s="101">
        <f t="shared" si="4"/>
        <v>0</v>
      </c>
      <c r="G43" s="101">
        <f t="shared" si="4"/>
        <v>0</v>
      </c>
      <c r="H43" s="101">
        <f t="shared" si="4"/>
        <v>0</v>
      </c>
      <c r="I43" s="101">
        <f t="shared" si="4"/>
        <v>0</v>
      </c>
      <c r="J43" s="101">
        <f t="shared" si="4"/>
        <v>0</v>
      </c>
      <c r="K43" s="101">
        <f t="shared" si="4"/>
        <v>0</v>
      </c>
      <c r="L43" s="101">
        <f t="shared" si="4"/>
        <v>0</v>
      </c>
      <c r="M43" s="101">
        <f t="shared" si="3"/>
        <v>0</v>
      </c>
      <c r="N43" s="101">
        <f t="shared" si="3"/>
        <v>0</v>
      </c>
      <c r="O43" s="101">
        <f t="shared" si="3"/>
        <v>0</v>
      </c>
      <c r="P43" s="101">
        <f t="shared" si="3"/>
        <v>0</v>
      </c>
      <c r="Q43" s="101">
        <f t="shared" si="3"/>
        <v>0</v>
      </c>
      <c r="R43" s="101">
        <f t="shared" si="3"/>
        <v>0</v>
      </c>
      <c r="S43" s="101">
        <f t="shared" si="3"/>
        <v>0</v>
      </c>
      <c r="T43" s="101">
        <f t="shared" si="3"/>
        <v>0</v>
      </c>
      <c r="U43" s="101">
        <f t="shared" si="3"/>
        <v>0</v>
      </c>
      <c r="V43" s="101">
        <f t="shared" si="3"/>
        <v>0</v>
      </c>
      <c r="W43" s="101">
        <f t="shared" si="3"/>
        <v>0</v>
      </c>
    </row>
    <row r="44" spans="1:45" hidden="1" outlineLevel="1" x14ac:dyDescent="0.25">
      <c r="B44" s="98">
        <v>21</v>
      </c>
      <c r="C44" s="103">
        <f t="shared" si="4"/>
        <v>0</v>
      </c>
      <c r="D44" s="101">
        <f t="shared" si="4"/>
        <v>0</v>
      </c>
      <c r="E44" s="101">
        <f t="shared" si="4"/>
        <v>0</v>
      </c>
      <c r="F44" s="101">
        <f t="shared" si="4"/>
        <v>0</v>
      </c>
      <c r="G44" s="101">
        <f t="shared" si="4"/>
        <v>0</v>
      </c>
      <c r="H44" s="101">
        <f t="shared" si="4"/>
        <v>0</v>
      </c>
      <c r="I44" s="101">
        <f t="shared" si="4"/>
        <v>0</v>
      </c>
      <c r="J44" s="101">
        <f t="shared" si="4"/>
        <v>0</v>
      </c>
      <c r="K44" s="101">
        <f t="shared" si="4"/>
        <v>0</v>
      </c>
      <c r="L44" s="101">
        <f t="shared" si="4"/>
        <v>0</v>
      </c>
      <c r="M44" s="101">
        <f t="shared" si="3"/>
        <v>0</v>
      </c>
      <c r="N44" s="101">
        <f t="shared" si="3"/>
        <v>0</v>
      </c>
      <c r="O44" s="101">
        <f t="shared" si="3"/>
        <v>0</v>
      </c>
      <c r="P44" s="101">
        <f t="shared" si="3"/>
        <v>0</v>
      </c>
      <c r="Q44" s="101">
        <f t="shared" si="3"/>
        <v>0</v>
      </c>
      <c r="R44" s="101">
        <f t="shared" si="3"/>
        <v>0</v>
      </c>
      <c r="S44" s="101">
        <f t="shared" si="3"/>
        <v>0</v>
      </c>
      <c r="T44" s="101">
        <f t="shared" si="3"/>
        <v>0</v>
      </c>
      <c r="U44" s="101">
        <f t="shared" si="3"/>
        <v>0</v>
      </c>
      <c r="V44" s="101">
        <f t="shared" si="3"/>
        <v>0</v>
      </c>
      <c r="W44" s="101">
        <f t="shared" si="3"/>
        <v>0</v>
      </c>
    </row>
    <row r="45" spans="1:45" collapsed="1" x14ac:dyDescent="0.25"/>
    <row r="46" spans="1:45" x14ac:dyDescent="0.25">
      <c r="A46" s="315" t="s">
        <v>65</v>
      </c>
      <c r="B46" s="315"/>
      <c r="C46" s="315"/>
      <c r="D46" s="315"/>
    </row>
    <row r="47" spans="1:45" hidden="1" outlineLevel="1" x14ac:dyDescent="0.25">
      <c r="A47" s="61">
        <v>1</v>
      </c>
      <c r="B47" s="179">
        <f>HLOOKUP(A47,'Calculo VIGA'!E$2:M$3,2,TRUE)</f>
        <v>43</v>
      </c>
      <c r="C47" s="180"/>
      <c r="D47" s="180"/>
    </row>
    <row r="48" spans="1:45" hidden="1" outlineLevel="1" x14ac:dyDescent="0.25">
      <c r="A48" s="181">
        <f>0*B47/10</f>
        <v>0</v>
      </c>
      <c r="B48" s="180"/>
      <c r="C48" s="180"/>
      <c r="D48" s="180"/>
    </row>
    <row r="49" spans="1:34" hidden="1" outlineLevel="2" x14ac:dyDescent="0.25">
      <c r="B49" s="316">
        <f>'Calculo VIGA'!E$2</f>
        <v>1</v>
      </c>
      <c r="C49" s="317"/>
      <c r="D49" s="316">
        <f>'Calculo VIGA'!F$2</f>
        <v>2</v>
      </c>
      <c r="E49" s="317"/>
      <c r="F49" s="316">
        <f>'Calculo VIGA'!G$2</f>
        <v>3</v>
      </c>
      <c r="G49" s="317"/>
      <c r="H49" s="316">
        <f>'Calculo VIGA'!H$2</f>
        <v>4</v>
      </c>
      <c r="I49" s="317"/>
      <c r="J49" s="316">
        <f>'Calculo VIGA'!I$2</f>
        <v>5</v>
      </c>
      <c r="K49" s="317"/>
      <c r="L49" s="316">
        <f>'Calculo VIGA'!J$2</f>
        <v>6</v>
      </c>
      <c r="M49" s="317"/>
    </row>
    <row r="50" spans="1:34" hidden="1" outlineLevel="2" x14ac:dyDescent="0.25">
      <c r="B50" s="105">
        <f>'Calculo VIGA'!B$18</f>
        <v>3</v>
      </c>
      <c r="C50" s="106">
        <v>0</v>
      </c>
      <c r="D50" s="107">
        <f>'Calculo VIGA'!J$18</f>
        <v>0</v>
      </c>
      <c r="E50" s="106">
        <v>0</v>
      </c>
      <c r="F50" s="107">
        <f>'Calculo VIGA'!R$18</f>
        <v>0</v>
      </c>
      <c r="G50" s="106">
        <v>0</v>
      </c>
      <c r="H50" s="107">
        <f>'Calculo VIGA'!Z$18</f>
        <v>0</v>
      </c>
      <c r="I50" s="106">
        <v>0</v>
      </c>
      <c r="J50" s="107">
        <f>'Calculo VIGA'!AH$18</f>
        <v>0</v>
      </c>
      <c r="K50" s="106">
        <v>0</v>
      </c>
      <c r="L50" s="107">
        <f>'Calculo VIGA'!AP$18</f>
        <v>0</v>
      </c>
      <c r="M50" s="108">
        <v>0</v>
      </c>
      <c r="X50" s="146"/>
      <c r="Y50" s="147"/>
    </row>
    <row r="51" spans="1:34" hidden="1" outlineLevel="2" x14ac:dyDescent="0.25">
      <c r="B51" s="105">
        <f>'Calculo VIGA'!B$19</f>
        <v>4</v>
      </c>
      <c r="C51" s="106">
        <f>IF($A47=B49,1*($B47-$A48)^2*(2*$A48+$B47)/$B47^3,0)</f>
        <v>1</v>
      </c>
      <c r="D51" s="107">
        <f>'Calculo VIGA'!J$19</f>
        <v>0</v>
      </c>
      <c r="E51" s="106">
        <f>IF($A47=D49,1*($B47-$A48)^2*(2*$A48+$B47)/$B47^3,0)</f>
        <v>0</v>
      </c>
      <c r="F51" s="107">
        <f>'Calculo VIGA'!R$19</f>
        <v>0</v>
      </c>
      <c r="G51" s="106">
        <f>IF($A47=F49,1*($B47-$A48)^2*(2*$A48+$B47)/$B47^3,0)</f>
        <v>0</v>
      </c>
      <c r="H51" s="107">
        <f>'Calculo VIGA'!Z$19</f>
        <v>0</v>
      </c>
      <c r="I51" s="106">
        <f>IF($A47=H49,1*($B47-$A48)^2*(2*$A48+$B47)/$B47^3,0)</f>
        <v>0</v>
      </c>
      <c r="J51" s="107">
        <f>'Calculo VIGA'!AH$19</f>
        <v>0</v>
      </c>
      <c r="K51" s="106">
        <f>IF($A47=J49,1*($B47-$A48)^2*(2*$A48+$B47)/$B47^3,0)</f>
        <v>0</v>
      </c>
      <c r="L51" s="107">
        <f>'Calculo VIGA'!AP$19</f>
        <v>0</v>
      </c>
      <c r="M51" s="108">
        <f>IF($A47=L49,1*($B47-$A48)^2*(2*$A48+$B47)/$B47^3,0)</f>
        <v>0</v>
      </c>
    </row>
    <row r="52" spans="1:34" hidden="1" outlineLevel="2" x14ac:dyDescent="0.25">
      <c r="A52" t="s">
        <v>36</v>
      </c>
      <c r="B52" s="105">
        <f>'Calculo VIGA'!B$20</f>
        <v>1</v>
      </c>
      <c r="C52" s="106">
        <f>IF($A47=B49,1*$A48*($B47-$A48)^2/$B47^2,0)</f>
        <v>0</v>
      </c>
      <c r="D52" s="107">
        <f>'Calculo VIGA'!J$20</f>
        <v>0</v>
      </c>
      <c r="E52" s="106">
        <f>IF($A47=D49,1*$A48*($B47-$A48)^2/$B47^2,0)</f>
        <v>0</v>
      </c>
      <c r="F52" s="107">
        <f>'Calculo VIGA'!R$20</f>
        <v>0</v>
      </c>
      <c r="G52" s="106">
        <f>IF($A47=F49,1*$A48*($B47-$A48)^2/$B47^2,0)</f>
        <v>0</v>
      </c>
      <c r="H52" s="107">
        <f>'Calculo VIGA'!Z$20</f>
        <v>0</v>
      </c>
      <c r="I52" s="106">
        <f>IF($A47=H49,1*$A48*($B47-$A48)^2/$B47^2,0)</f>
        <v>0</v>
      </c>
      <c r="J52" s="107">
        <f>'Calculo VIGA'!AH$20</f>
        <v>0</v>
      </c>
      <c r="K52" s="106">
        <f>IF($A47=J49,1*$A48*($B47-$A48)^2/$B47^2,0)</f>
        <v>0</v>
      </c>
      <c r="L52" s="107">
        <f>'Calculo VIGA'!AP$20</f>
        <v>0</v>
      </c>
      <c r="M52" s="108">
        <f>IF($A47=L49,1*$A48*($B47-$A48)^2/$B47^2,0)</f>
        <v>0</v>
      </c>
      <c r="X52" s="149"/>
    </row>
    <row r="53" spans="1:34" hidden="1" outlineLevel="2" x14ac:dyDescent="0.25">
      <c r="B53" s="105">
        <f>'Calculo VIGA'!B$21</f>
        <v>5</v>
      </c>
      <c r="C53" s="108">
        <v>0</v>
      </c>
      <c r="D53" s="107">
        <f>'Calculo VIGA'!J$21</f>
        <v>0</v>
      </c>
      <c r="E53" s="108">
        <v>0</v>
      </c>
      <c r="F53" s="107">
        <f>'Calculo VIGA'!R$21</f>
        <v>0</v>
      </c>
      <c r="G53" s="108">
        <v>0</v>
      </c>
      <c r="H53" s="107">
        <f>'Calculo VIGA'!Z$21</f>
        <v>0</v>
      </c>
      <c r="I53" s="108">
        <v>0</v>
      </c>
      <c r="J53" s="107">
        <f>'Calculo VIGA'!AH$21</f>
        <v>0</v>
      </c>
      <c r="K53" s="108">
        <v>0</v>
      </c>
      <c r="L53" s="107">
        <f>'Calculo VIGA'!AP$21</f>
        <v>0</v>
      </c>
      <c r="M53" s="108">
        <v>0</v>
      </c>
    </row>
    <row r="54" spans="1:34" hidden="1" outlineLevel="2" x14ac:dyDescent="0.25">
      <c r="B54" s="105">
        <f>'Calculo VIGA'!B$22</f>
        <v>6</v>
      </c>
      <c r="C54" s="106">
        <f>IF($A47=B49,1*($A48)^2*(3*$B47-2*$A48)/$B47^3,0)</f>
        <v>0</v>
      </c>
      <c r="D54" s="107">
        <f>'Calculo VIGA'!J$22</f>
        <v>0</v>
      </c>
      <c r="E54" s="106">
        <f>IF($A47=D49,1*($A48)^2*(3*$B47-2*$A48)/$B47^3,0)</f>
        <v>0</v>
      </c>
      <c r="F54" s="107">
        <f>'Calculo VIGA'!R$22</f>
        <v>0</v>
      </c>
      <c r="G54" s="106">
        <f>IF($A47=F49,1*($A48)^2*(3*$B47-2*$A48)/$B47^3,0)</f>
        <v>0</v>
      </c>
      <c r="H54" s="107">
        <f>'Calculo VIGA'!Z$22</f>
        <v>0</v>
      </c>
      <c r="I54" s="106">
        <f>IF($A47=H49,1*($A48)^2*(3*$B47-2*$A48)/$B47^3,0)</f>
        <v>0</v>
      </c>
      <c r="J54" s="107">
        <f>'Calculo VIGA'!AH$22</f>
        <v>0</v>
      </c>
      <c r="K54" s="106">
        <f>IF($A47=J49,1*($A48)^2*(3*$B47-2*$A48)/$B47^3,0)</f>
        <v>0</v>
      </c>
      <c r="L54" s="107">
        <f>'Calculo VIGA'!AP$22</f>
        <v>0</v>
      </c>
      <c r="M54" s="108">
        <f>IF($A47=L49,1*($A48)^2*(3*$B47-2*$A48)/$B47^3,0)</f>
        <v>0</v>
      </c>
    </row>
    <row r="55" spans="1:34" hidden="1" outlineLevel="2" x14ac:dyDescent="0.25">
      <c r="B55" s="105">
        <f>'Calculo VIGA'!B$23</f>
        <v>2</v>
      </c>
      <c r="C55" s="108">
        <f>IF($A47=B49,-1*($B47-$A48)*$A48^2/$B47^2,0)</f>
        <v>0</v>
      </c>
      <c r="D55" s="107">
        <f>'Calculo VIGA'!J$23</f>
        <v>0</v>
      </c>
      <c r="E55" s="108">
        <f>IF($A47=D49,-1*($B47-$A48)*$A48^2/$B47^2,0)</f>
        <v>0</v>
      </c>
      <c r="F55" s="107">
        <f>'Calculo VIGA'!R$23</f>
        <v>0</v>
      </c>
      <c r="G55" s="108">
        <f>IF($A47=F49,-1*($B47-$A48)*$A48^2/$B47^2,0)</f>
        <v>0</v>
      </c>
      <c r="H55" s="107">
        <f>'Calculo VIGA'!Z$23</f>
        <v>0</v>
      </c>
      <c r="I55" s="108">
        <f>IF($A47=H49,-1*($B47-$A48)*$A48^2/$B47^2,0)</f>
        <v>0</v>
      </c>
      <c r="J55" s="107">
        <f>'Calculo VIGA'!AH$23</f>
        <v>0</v>
      </c>
      <c r="K55" s="108">
        <f>IF($A47=J49,-1*($B47-$A48)*$A48^2/$B47^2,0)</f>
        <v>0</v>
      </c>
      <c r="L55" s="107">
        <f>'Calculo VIGA'!AP$23</f>
        <v>0</v>
      </c>
      <c r="M55" s="108">
        <f>IF($A47=L49,-1*($B47-$A48)*$A48^2/$B47^2,0)</f>
        <v>0</v>
      </c>
    </row>
    <row r="56" spans="1:34" hidden="1" outlineLevel="2" x14ac:dyDescent="0.25">
      <c r="C56" t="s">
        <v>61</v>
      </c>
      <c r="D56" s="182"/>
      <c r="E56" s="183"/>
      <c r="F56" s="182"/>
      <c r="G56" s="183"/>
      <c r="H56" s="182"/>
      <c r="I56" s="183"/>
      <c r="J56" s="182"/>
      <c r="K56" s="183"/>
      <c r="L56" s="182"/>
      <c r="M56" s="183"/>
      <c r="N56" s="182"/>
      <c r="O56" s="183"/>
      <c r="P56" s="182"/>
      <c r="Q56" s="183"/>
      <c r="R56" s="182"/>
      <c r="S56" s="183"/>
    </row>
    <row r="57" spans="1:34" hidden="1" outlineLevel="2" x14ac:dyDescent="0.25">
      <c r="B57" s="105">
        <v>1</v>
      </c>
      <c r="C57" s="108">
        <f t="shared" ref="C57" si="5">-(IFERROR(VLOOKUP($B57,$B50:$C55,2,0),0)+IFERROR(VLOOKUP($B57,$D50:$E55,2,0),0)+IFERROR(VLOOKUP($B57,$F50:$G55,2,0),0)+IFERROR(VLOOKUP($B57,$H50:$I55,2,0),0)+IFERROR(VLOOKUP($B57,$J50:$K55,2,0),0)+IFERROR(VLOOKUP($B57,$L50:$M55,2,0),0)+IFERROR(VLOOKUP($B57,$N50:$O55,2,0),0)+IFERROR(VLOOKUP($B57,$P50:$Q55,2,0),0)+IFERROR(VLOOKUP($B57,$R50:$S55,2,0),0))</f>
        <v>0</v>
      </c>
      <c r="E57" s="109"/>
      <c r="F57" s="325" t="s">
        <v>37</v>
      </c>
      <c r="G57" s="325"/>
      <c r="H57" s="325"/>
      <c r="I57" s="325"/>
      <c r="J57" s="325"/>
      <c r="K57" s="325"/>
      <c r="L57" s="325"/>
      <c r="M57" s="325"/>
      <c r="N57" s="325"/>
      <c r="O57" s="325"/>
      <c r="P57" s="325"/>
      <c r="Q57" s="325"/>
      <c r="R57" s="325"/>
      <c r="S57" s="325"/>
      <c r="T57" s="325"/>
      <c r="U57" s="325"/>
      <c r="V57" s="325"/>
      <c r="W57" s="325"/>
      <c r="X57" s="325"/>
      <c r="Y57" s="325"/>
      <c r="Z57" s="325"/>
      <c r="AA57" s="325"/>
      <c r="AB57" s="110"/>
      <c r="AC57" s="110"/>
      <c r="AD57" s="110"/>
      <c r="AE57" s="110"/>
      <c r="AF57" s="110"/>
      <c r="AG57" s="110"/>
      <c r="AH57" s="110"/>
    </row>
    <row r="58" spans="1:34" hidden="1" outlineLevel="2" x14ac:dyDescent="0.25">
      <c r="B58" s="105">
        <v>2</v>
      </c>
      <c r="C58" s="108">
        <f t="shared" ref="C58" si="6">-(IFERROR(VLOOKUP($B58,$B50:$C55,2,0),0)+IFERROR(VLOOKUP($B58,$D50:$E55,2,0),0)+IFERROR(VLOOKUP($B58,$F50:$G55,2,0),0)+IFERROR(VLOOKUP($B58,$H50:$I55,2,0),0)+IFERROR(VLOOKUP($B58,$J50:$K55,2,0),0)+IFERROR(VLOOKUP($B58,$L50:$M55,2,0),0)+IFERROR(VLOOKUP($B58,$N50:$O55,2,0),0)+IFERROR(VLOOKUP($B58,$P50:$Q55,2,0),0)+IFERROR(VLOOKUP($B58,$R50:$S55,2,0),0))</f>
        <v>0</v>
      </c>
      <c r="E58" s="110"/>
      <c r="F58" s="110"/>
      <c r="G58" s="326" t="s">
        <v>38</v>
      </c>
      <c r="H58" s="326"/>
      <c r="I58" s="326"/>
      <c r="J58" s="326"/>
      <c r="K58" s="326"/>
      <c r="L58" s="326"/>
      <c r="M58" s="110"/>
      <c r="N58" s="110"/>
      <c r="O58" s="110"/>
      <c r="P58" s="327" t="s">
        <v>39</v>
      </c>
      <c r="Q58" s="327"/>
      <c r="R58" s="327"/>
      <c r="S58" s="327"/>
      <c r="T58" s="327"/>
      <c r="U58" s="327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</row>
    <row r="59" spans="1:34" hidden="1" outlineLevel="2" x14ac:dyDescent="0.25">
      <c r="B59" s="105">
        <v>3</v>
      </c>
      <c r="C59" s="108">
        <f t="shared" ref="C59" si="7">-(IFERROR(VLOOKUP($B59,$B50:$C55,2,0),0)+IFERROR(VLOOKUP($B59,$D50:$E55,2,0),0)+IFERROR(VLOOKUP($B59,$F50:$G55,2,0),0)+IFERROR(VLOOKUP($B59,$H50:$I55,2,0),0)+IFERROR(VLOOKUP($B59,$J50:$K55,2,0),0)+IFERROR(VLOOKUP($B59,$L50:$M55,2,0),0)+IFERROR(VLOOKUP($B59,$N50:$O55,2,0),0)+IFERROR(VLOOKUP($B59,$P50:$Q55,2,0),0)+IFERROR(VLOOKUP($B59,$R50:$S55,2,0),0))</f>
        <v>0</v>
      </c>
      <c r="E59" s="110"/>
      <c r="F59" s="110"/>
      <c r="G59" s="112">
        <v>6</v>
      </c>
      <c r="H59" s="112">
        <v>5</v>
      </c>
      <c r="I59" s="112">
        <v>4</v>
      </c>
      <c r="J59" s="112">
        <v>3</v>
      </c>
      <c r="K59" s="112">
        <v>2</v>
      </c>
      <c r="L59" s="112">
        <v>1</v>
      </c>
      <c r="M59" s="110"/>
      <c r="O59" s="110"/>
      <c r="P59" s="112">
        <v>6</v>
      </c>
      <c r="Q59" s="112">
        <v>5</v>
      </c>
      <c r="R59" s="112">
        <v>4</v>
      </c>
      <c r="S59" s="112">
        <v>3</v>
      </c>
      <c r="T59" s="112">
        <v>2</v>
      </c>
      <c r="U59" s="112">
        <v>1</v>
      </c>
      <c r="AB59" s="110"/>
      <c r="AC59" s="110"/>
      <c r="AD59" s="110"/>
      <c r="AE59" s="110"/>
      <c r="AF59" s="110"/>
      <c r="AG59" s="110"/>
      <c r="AH59" s="110"/>
    </row>
    <row r="60" spans="1:34" hidden="1" outlineLevel="2" x14ac:dyDescent="0.25">
      <c r="B60" s="105">
        <v>4</v>
      </c>
      <c r="C60" s="108">
        <f t="shared" ref="C60" si="8">-(IFERROR(VLOOKUP($B60,$B50:$C55,2,0),0)+IFERROR(VLOOKUP($B60,$D50:$E55,2,0),0)+IFERROR(VLOOKUP($B60,$F50:$G55,2,0),0)+IFERROR(VLOOKUP($B60,$H50:$I55,2,0),0)+IFERROR(VLOOKUP($B60,$J50:$K55,2,0),0)+IFERROR(VLOOKUP($B60,$L50:$M55,2,0),0)+IFERROR(VLOOKUP($B60,$N50:$O55,2,0),0)+IFERROR(VLOOKUP($B60,$P50:$Q55,2,0),0)+IFERROR(VLOOKUP($B60,$R50:$S55,2,0),0))</f>
        <v>-1</v>
      </c>
      <c r="E60" s="110"/>
      <c r="F60" s="105">
        <v>1</v>
      </c>
      <c r="G60" s="184" t="e">
        <f t="array" ref="G60:G66">MMULT(MINVERSE($C$24:$I$30),$C57:$C63)</f>
        <v>#NUM!</v>
      </c>
      <c r="H60" s="184" t="e">
        <f t="array" ref="H60:H65">MMULT(MINVERSE($C$24:$H$29),$C57:$C62)</f>
        <v>#NUM!</v>
      </c>
      <c r="I60" s="184" t="e">
        <f t="array" ref="I60:I64">MMULT(MINVERSE($C$24:$G$28),$C57:$C61)</f>
        <v>#NUM!</v>
      </c>
      <c r="J60" s="184">
        <f t="array" ref="J60:J63">MMULT(MINVERSE($C$24:$F$27),$C57:$C60)</f>
        <v>3.4319523858064287E+18</v>
      </c>
      <c r="K60" s="184">
        <f t="array" ref="K60:K62">MMULT(MINVERSE($C$24:$E$26),$C57:$C59)</f>
        <v>0</v>
      </c>
      <c r="L60" s="184">
        <f t="array" ref="L60:L61">MMULT(MINVERSE($C$24:$D$25),$C57:$C58)</f>
        <v>0</v>
      </c>
      <c r="M60" s="110"/>
      <c r="O60" s="105">
        <v>1</v>
      </c>
      <c r="P60" s="184" t="e">
        <f t="array" ref="P60:P70">MMULT(MINVERSE($C$24:$M$34),$C57:$C67)</f>
        <v>#NUM!</v>
      </c>
      <c r="Q60" s="184" t="e">
        <f t="array" ref="Q60:Q69">MMULT(MINVERSE($C$24:$L$33),$C57:$C66)</f>
        <v>#NUM!</v>
      </c>
      <c r="R60" s="184" t="e">
        <f t="array" ref="R60:R68">MMULT(MINVERSE($C$24:$K$32),$C57:$C65)</f>
        <v>#NUM!</v>
      </c>
      <c r="S60" s="184" t="e">
        <f t="array" ref="S60:S67">MMULT(MINVERSE($C$24:$J$31),$C57:$C64)</f>
        <v>#NUM!</v>
      </c>
      <c r="T60" s="114"/>
      <c r="U60" s="114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</row>
    <row r="61" spans="1:34" hidden="1" outlineLevel="2" x14ac:dyDescent="0.25">
      <c r="B61" s="105">
        <v>5</v>
      </c>
      <c r="C61" s="108">
        <f t="shared" ref="C61" si="9">-(IFERROR(VLOOKUP($B61,$B50:$C55,2,0),0)+IFERROR(VLOOKUP($B61,$D50:$E55,2,0),0)+IFERROR(VLOOKUP($B61,$F50:$G55,2,0),0)+IFERROR(VLOOKUP($B61,$H50:$I55,2,0),0)+IFERROR(VLOOKUP($B61,$J50:$K55,2,0),0)+IFERROR(VLOOKUP($B61,$L50:$M55,2,0),0)+IFERROR(VLOOKUP($B61,$N50:$O55,2,0),0)+IFERROR(VLOOKUP($B61,$P50:$Q55,2,0),0)+IFERROR(VLOOKUP($B61,$R50:$S55,2,0),0))</f>
        <v>0</v>
      </c>
      <c r="E61" s="110"/>
      <c r="F61" s="105">
        <v>2</v>
      </c>
      <c r="G61" s="185" t="e">
        <v>#NUM!</v>
      </c>
      <c r="H61" s="185" t="e">
        <v>#NUM!</v>
      </c>
      <c r="I61" s="185" t="e">
        <v>#NUM!</v>
      </c>
      <c r="J61" s="185">
        <v>3.4319523858064282E+18</v>
      </c>
      <c r="K61" s="185">
        <v>0</v>
      </c>
      <c r="L61" s="185">
        <v>0</v>
      </c>
      <c r="M61" s="110"/>
      <c r="O61" s="105">
        <v>2</v>
      </c>
      <c r="P61" s="185" t="e">
        <v>#NUM!</v>
      </c>
      <c r="Q61" s="185" t="e">
        <v>#NUM!</v>
      </c>
      <c r="R61" s="185" t="e">
        <v>#NUM!</v>
      </c>
      <c r="S61" s="185" t="e">
        <v>#NUM!</v>
      </c>
      <c r="T61" s="114"/>
      <c r="U61" s="114"/>
    </row>
    <row r="62" spans="1:34" hidden="1" outlineLevel="2" x14ac:dyDescent="0.25">
      <c r="B62" s="105">
        <v>6</v>
      </c>
      <c r="C62" s="108">
        <f t="shared" ref="C62" si="10">-(IFERROR(VLOOKUP($B62,$B50:$C55,2,0),0)+IFERROR(VLOOKUP($B62,$D50:$E55,2,0),0)+IFERROR(VLOOKUP($B62,$F50:$G55,2,0),0)+IFERROR(VLOOKUP($B62,$H50:$I55,2,0),0)+IFERROR(VLOOKUP($B62,$J50:$K55,2,0),0)+IFERROR(VLOOKUP($B62,$L50:$M55,2,0),0)+IFERROR(VLOOKUP($B62,$N50:$O55,2,0),0)+IFERROR(VLOOKUP($B62,$P50:$Q55,2,0),0)+IFERROR(VLOOKUP($B62,$R50:$S55,2,0),0))</f>
        <v>0</v>
      </c>
      <c r="E62" s="110"/>
      <c r="F62" s="105">
        <v>3</v>
      </c>
      <c r="G62" s="185" t="e">
        <v>#NUM!</v>
      </c>
      <c r="H62" s="185" t="e">
        <v>#NUM!</v>
      </c>
      <c r="I62" s="185" t="e">
        <v>#NUM!</v>
      </c>
      <c r="J62" s="185">
        <v>0</v>
      </c>
      <c r="K62" s="185">
        <v>0</v>
      </c>
      <c r="L62" s="185"/>
      <c r="M62" s="110"/>
      <c r="O62" s="105">
        <v>3</v>
      </c>
      <c r="P62" s="185" t="e">
        <v>#NUM!</v>
      </c>
      <c r="Q62" s="185" t="e">
        <v>#NUM!</v>
      </c>
      <c r="R62" s="185" t="e">
        <v>#NUM!</v>
      </c>
      <c r="S62" s="185" t="e">
        <v>#NUM!</v>
      </c>
      <c r="T62" s="114"/>
      <c r="U62" s="114"/>
    </row>
    <row r="63" spans="1:34" hidden="1" outlineLevel="2" x14ac:dyDescent="0.25">
      <c r="B63" s="105">
        <v>7</v>
      </c>
      <c r="C63" s="108">
        <f t="shared" ref="C63" si="11">-(IFERROR(VLOOKUP($B63,$B50:$C55,2,0),0)+IFERROR(VLOOKUP($B63,$D50:$E55,2,0),0)+IFERROR(VLOOKUP($B63,$F50:$G55,2,0),0)+IFERROR(VLOOKUP($B63,$H50:$I55,2,0),0)+IFERROR(VLOOKUP($B63,$J50:$K55,2,0),0)+IFERROR(VLOOKUP($B63,$L50:$M55,2,0),0)+IFERROR(VLOOKUP($B63,$N50:$O55,2,0),0)+IFERROR(VLOOKUP($B63,$P50:$Q55,2,0),0)+IFERROR(VLOOKUP($B63,$R50:$S55,2,0),0))</f>
        <v>0</v>
      </c>
      <c r="E63" s="110"/>
      <c r="F63" s="105">
        <v>4</v>
      </c>
      <c r="G63" s="185" t="e">
        <v>#NUM!</v>
      </c>
      <c r="H63" s="185" t="e">
        <v>#NUM!</v>
      </c>
      <c r="I63" s="185" t="e">
        <v>#NUM!</v>
      </c>
      <c r="J63" s="185">
        <v>-1.4757395258967641E+20</v>
      </c>
      <c r="K63" s="185"/>
      <c r="L63" s="185"/>
      <c r="M63" s="110"/>
      <c r="O63" s="105">
        <v>4</v>
      </c>
      <c r="P63" s="185" t="e">
        <v>#NUM!</v>
      </c>
      <c r="Q63" s="185" t="e">
        <v>#NUM!</v>
      </c>
      <c r="R63" s="185" t="e">
        <v>#NUM!</v>
      </c>
      <c r="S63" s="185" t="e">
        <v>#NUM!</v>
      </c>
      <c r="T63" s="114"/>
      <c r="U63" s="114"/>
    </row>
    <row r="64" spans="1:34" hidden="1" outlineLevel="2" x14ac:dyDescent="0.25">
      <c r="B64" s="105">
        <v>8</v>
      </c>
      <c r="C64" s="108">
        <f t="shared" ref="C64" si="12">-(IFERROR(VLOOKUP($B64,$B50:$C55,2,0),0)+IFERROR(VLOOKUP($B64,$D50:$E55,2,0),0)+IFERROR(VLOOKUP($B64,$F50:$G55,2,0),0)+IFERROR(VLOOKUP($B64,$H50:$I55,2,0),0)+IFERROR(VLOOKUP($B64,$J50:$K55,2,0),0)+IFERROR(VLOOKUP($B64,$L50:$M55,2,0),0)+IFERROR(VLOOKUP($B64,$N50:$O55,2,0),0)+IFERROR(VLOOKUP($B64,$P50:$Q55,2,0),0)+IFERROR(VLOOKUP($B64,$R50:$S55,2,0),0))</f>
        <v>0</v>
      </c>
      <c r="E64" s="110" t="s">
        <v>40</v>
      </c>
      <c r="F64" s="105">
        <v>5</v>
      </c>
      <c r="G64" s="185" t="e">
        <v>#NUM!</v>
      </c>
      <c r="H64" s="185" t="e">
        <v>#NUM!</v>
      </c>
      <c r="I64" s="185" t="e">
        <v>#NUM!</v>
      </c>
      <c r="J64" s="185"/>
      <c r="K64" s="185"/>
      <c r="L64" s="185"/>
      <c r="M64" s="110"/>
      <c r="O64" s="105">
        <v>5</v>
      </c>
      <c r="P64" s="185" t="e">
        <v>#NUM!</v>
      </c>
      <c r="Q64" s="185" t="e">
        <v>#NUM!</v>
      </c>
      <c r="R64" s="185" t="e">
        <v>#NUM!</v>
      </c>
      <c r="S64" s="185" t="e">
        <v>#NUM!</v>
      </c>
      <c r="T64" s="114"/>
      <c r="U64" s="114"/>
    </row>
    <row r="65" spans="1:24" hidden="1" outlineLevel="2" x14ac:dyDescent="0.25">
      <c r="B65" s="105">
        <v>9</v>
      </c>
      <c r="C65" s="108">
        <f t="shared" ref="C65" si="13">-(IFERROR(VLOOKUP($B65,$B50:$C55,2,0),0)+IFERROR(VLOOKUP($B65,$D50:$E55,2,0),0)+IFERROR(VLOOKUP($B65,$F50:$G55,2,0),0)+IFERROR(VLOOKUP($B65,$H50:$I55,2,0),0)+IFERROR(VLOOKUP($B65,$J50:$K55,2,0),0)+IFERROR(VLOOKUP($B65,$L50:$M55,2,0),0)+IFERROR(VLOOKUP($B65,$N50:$O55,2,0),0)+IFERROR(VLOOKUP($B65,$P50:$Q55,2,0),0)+IFERROR(VLOOKUP($B65,$R50:$S55,2,0),0))</f>
        <v>0</v>
      </c>
      <c r="E65" s="110"/>
      <c r="F65" s="105">
        <v>6</v>
      </c>
      <c r="G65" s="185" t="e">
        <v>#NUM!</v>
      </c>
      <c r="H65" s="185" t="e">
        <v>#NUM!</v>
      </c>
      <c r="I65" s="185"/>
      <c r="J65" s="185"/>
      <c r="K65" s="185"/>
      <c r="L65" s="185"/>
      <c r="M65" s="110"/>
      <c r="O65" s="105">
        <v>6</v>
      </c>
      <c r="P65" s="185" t="e">
        <v>#NUM!</v>
      </c>
      <c r="Q65" s="185" t="e">
        <v>#NUM!</v>
      </c>
      <c r="R65" s="185" t="e">
        <v>#NUM!</v>
      </c>
      <c r="S65" s="185" t="e">
        <v>#NUM!</v>
      </c>
      <c r="T65" s="114"/>
      <c r="U65" s="114"/>
    </row>
    <row r="66" spans="1:24" hidden="1" outlineLevel="2" x14ac:dyDescent="0.25">
      <c r="B66" s="105">
        <v>10</v>
      </c>
      <c r="C66" s="108">
        <f t="shared" ref="C66" si="14">-(IFERROR(VLOOKUP($B66,$B50:$C55,2,0),0)+IFERROR(VLOOKUP($B66,$D50:$E55,2,0),0)+IFERROR(VLOOKUP($B66,$F50:$G55,2,0),0)+IFERROR(VLOOKUP($B66,$H50:$I55,2,0),0)+IFERROR(VLOOKUP($B66,$J50:$K55,2,0),0)+IFERROR(VLOOKUP($B66,$L50:$M55,2,0),0)+IFERROR(VLOOKUP($B66,$N50:$O55,2,0),0)+IFERROR(VLOOKUP($B66,$P50:$Q55,2,0),0)+IFERROR(VLOOKUP($B66,$R50:$S55,2,0),0))</f>
        <v>0</v>
      </c>
      <c r="E66" s="110"/>
      <c r="F66" s="105">
        <v>7</v>
      </c>
      <c r="G66" s="185" t="e">
        <v>#NUM!</v>
      </c>
      <c r="H66" s="185"/>
      <c r="I66" s="185"/>
      <c r="J66" s="185"/>
      <c r="K66" s="185"/>
      <c r="L66" s="185"/>
      <c r="M66" s="110"/>
      <c r="N66" s="110" t="s">
        <v>40</v>
      </c>
      <c r="O66" s="105">
        <v>7</v>
      </c>
      <c r="P66" s="185" t="e">
        <v>#NUM!</v>
      </c>
      <c r="Q66" s="185" t="e">
        <v>#NUM!</v>
      </c>
      <c r="R66" s="185" t="e">
        <v>#NUM!</v>
      </c>
      <c r="S66" s="185" t="e">
        <v>#NUM!</v>
      </c>
      <c r="T66" s="114"/>
      <c r="U66" s="114"/>
    </row>
    <row r="67" spans="1:24" hidden="1" outlineLevel="2" x14ac:dyDescent="0.25">
      <c r="B67" s="105">
        <v>11</v>
      </c>
      <c r="C67" s="108">
        <f t="shared" ref="C67" si="15">-(IFERROR(VLOOKUP($B67,$B50:$C55,2,0),0)+IFERROR(VLOOKUP($B67,$D50:$E55,2,0),0)+IFERROR(VLOOKUP($B67,$F50:$G55,2,0),0)+IFERROR(VLOOKUP($B67,$H50:$I55,2,0),0)+IFERROR(VLOOKUP($B67,$J50:$K55,2,0),0)+IFERROR(VLOOKUP($B67,$L50:$M55,2,0),0)+IFERROR(VLOOKUP($B67,$N50:$O55,2,0),0)+IFERROR(VLOOKUP($B67,$P50:$Q55,2,0),0)+IFERROR(VLOOKUP($B67,$R50:$S55,2,0),0))</f>
        <v>0</v>
      </c>
      <c r="E67" s="110"/>
      <c r="M67" s="110"/>
      <c r="O67" s="105">
        <v>8</v>
      </c>
      <c r="P67" s="185" t="e">
        <v>#NUM!</v>
      </c>
      <c r="Q67" s="185" t="e">
        <v>#NUM!</v>
      </c>
      <c r="R67" s="185" t="e">
        <v>#NUM!</v>
      </c>
      <c r="S67" s="185" t="e">
        <v>#NUM!</v>
      </c>
      <c r="T67" s="114"/>
      <c r="U67" s="114"/>
    </row>
    <row r="68" spans="1:24" hidden="1" outlineLevel="2" x14ac:dyDescent="0.25">
      <c r="B68" s="105">
        <v>12</v>
      </c>
      <c r="C68" s="108">
        <f t="shared" ref="C68" si="16">-(IFERROR(VLOOKUP($B68,$B50:$C55,2,0),0)+IFERROR(VLOOKUP($B68,$D50:$E55,2,0),0)+IFERROR(VLOOKUP($B68,$F50:$G55,2,0),0)+IFERROR(VLOOKUP($B68,$H50:$I55,2,0),0)+IFERROR(VLOOKUP($B68,$J50:$K55,2,0),0)+IFERROR(VLOOKUP($B68,$L50:$M55,2,0),0)+IFERROR(VLOOKUP($B68,$N50:$O55,2,0),0)+IFERROR(VLOOKUP($B68,$P50:$Q55,2,0),0)+IFERROR(VLOOKUP($B68,$R50:$S55,2,0),0))</f>
        <v>0</v>
      </c>
      <c r="E68" s="110"/>
      <c r="M68" s="110"/>
      <c r="O68" s="105">
        <v>9</v>
      </c>
      <c r="P68" s="185" t="e">
        <v>#NUM!</v>
      </c>
      <c r="Q68" s="185" t="e">
        <v>#NUM!</v>
      </c>
      <c r="R68" s="185" t="e">
        <v>#NUM!</v>
      </c>
      <c r="S68" s="185"/>
      <c r="T68" s="114"/>
      <c r="U68" s="114"/>
    </row>
    <row r="69" spans="1:24" hidden="1" outlineLevel="2" x14ac:dyDescent="0.25">
      <c r="B69" s="105">
        <v>13</v>
      </c>
      <c r="C69" s="108">
        <f t="shared" ref="C69" si="17">-(IFERROR(VLOOKUP($B69,$B50:$C55,2,0),0)+IFERROR(VLOOKUP($B69,$D50:$E55,2,0),0)+IFERROR(VLOOKUP($B69,$F50:$G55,2,0),0)+IFERROR(VLOOKUP($B69,$H50:$I55,2,0),0)+IFERROR(VLOOKUP($B69,$J50:$K55,2,0),0)+IFERROR(VLOOKUP($B69,$L50:$M55,2,0),0)+IFERROR(VLOOKUP($B69,$N50:$O55,2,0),0)+IFERROR(VLOOKUP($B69,$P50:$Q55,2,0),0)+IFERROR(VLOOKUP($B69,$R50:$S55,2,0),0))</f>
        <v>0</v>
      </c>
      <c r="E69" s="110"/>
      <c r="F69" s="110"/>
      <c r="G69" s="324" t="s">
        <v>42</v>
      </c>
      <c r="H69" s="324"/>
      <c r="I69" s="324"/>
      <c r="J69" s="324"/>
      <c r="K69" s="324"/>
      <c r="L69" s="324"/>
      <c r="M69" s="110"/>
      <c r="O69" s="105">
        <v>10</v>
      </c>
      <c r="P69" s="185" t="e">
        <v>#NUM!</v>
      </c>
      <c r="Q69" s="185" t="e">
        <v>#NUM!</v>
      </c>
      <c r="R69" s="185"/>
      <c r="S69" s="185"/>
      <c r="T69" s="114"/>
      <c r="U69" s="114"/>
    </row>
    <row r="70" spans="1:24" hidden="1" outlineLevel="2" x14ac:dyDescent="0.25">
      <c r="B70" s="105">
        <v>14</v>
      </c>
      <c r="C70" s="108">
        <f t="shared" ref="C70" si="18">-(IFERROR(VLOOKUP($B70,$B50:$C55,2,0),0)+IFERROR(VLOOKUP($B70,$D50:$E55,2,0),0)+IFERROR(VLOOKUP($B70,$F50:$G55,2,0),0)+IFERROR(VLOOKUP($B70,$H50:$I55,2,0),0)+IFERROR(VLOOKUP($B70,$J50:$K55,2,0),0)+IFERROR(VLOOKUP($B70,$L50:$M55,2,0),0)+IFERROR(VLOOKUP($B70,$N50:$O55,2,0),0)+IFERROR(VLOOKUP($B70,$P50:$Q55,2,0),0)+IFERROR(VLOOKUP($B70,$R50:$S55,2,0),0))</f>
        <v>0</v>
      </c>
      <c r="E70" s="110"/>
      <c r="F70" s="110"/>
      <c r="G70" s="112">
        <v>6</v>
      </c>
      <c r="H70" s="112">
        <v>5</v>
      </c>
      <c r="I70" s="112">
        <v>4</v>
      </c>
      <c r="J70" s="112">
        <v>3</v>
      </c>
      <c r="K70" s="112">
        <v>2</v>
      </c>
      <c r="L70" s="112">
        <v>1</v>
      </c>
      <c r="M70" s="110"/>
      <c r="O70" s="105">
        <v>11</v>
      </c>
      <c r="P70" s="185" t="e">
        <v>#NUM!</v>
      </c>
      <c r="Q70" s="185"/>
      <c r="R70" s="185"/>
      <c r="S70" s="185"/>
      <c r="T70" s="114"/>
      <c r="U70" s="114"/>
    </row>
    <row r="71" spans="1:24" hidden="1" outlineLevel="2" x14ac:dyDescent="0.25">
      <c r="A71" s="68" t="s">
        <v>41</v>
      </c>
      <c r="B71" s="105">
        <v>15</v>
      </c>
      <c r="C71" s="108">
        <f t="shared" ref="C71" si="19">-(IFERROR(VLOOKUP($B71,$B50:$C55,2,0),0)+IFERROR(VLOOKUP($B71,$D50:$E55,2,0),0)+IFERROR(VLOOKUP($B71,$F50:$G55,2,0),0)+IFERROR(VLOOKUP($B71,$H50:$I55,2,0),0)+IFERROR(VLOOKUP($B71,$J50:$K55,2,0),0)+IFERROR(VLOOKUP($B71,$L50:$M55,2,0),0)+IFERROR(VLOOKUP($B71,$N50:$O55,2,0),0)+IFERROR(VLOOKUP($B71,$P50:$Q55,2,0),0)+IFERROR(VLOOKUP($B71,$R50:$S55,2,0),0))</f>
        <v>0</v>
      </c>
      <c r="E71" s="110"/>
      <c r="F71" s="105">
        <v>1</v>
      </c>
      <c r="G71" s="184" t="e">
        <f t="array" ref="G71:G79">MMULT(MINVERSE($C$24:$K$32),$C57:$C65)</f>
        <v>#NUM!</v>
      </c>
      <c r="H71" s="184" t="e">
        <f t="array" ref="H71:H78">MMULT(MINVERSE($C$24:$J$31),$C57:$C64)</f>
        <v>#NUM!</v>
      </c>
      <c r="I71" s="184" t="e">
        <f t="array" ref="I71:I77">MMULT(MINVERSE($C$24:$I$30),$C57:$C63)</f>
        <v>#NUM!</v>
      </c>
      <c r="J71" s="184" t="e">
        <f t="array" ref="J71:J76">MMULT(MINVERSE($C$24:$H$29),$C57:$C62)</f>
        <v>#NUM!</v>
      </c>
      <c r="K71" s="184" t="e">
        <f t="array" ref="K71:K75">MMULT(MINVERSE($C$24:$G$28),$C57:$C61)</f>
        <v>#NUM!</v>
      </c>
      <c r="L71" s="113"/>
      <c r="M71" s="110"/>
      <c r="N71" s="110"/>
      <c r="O71" s="110"/>
      <c r="P71" s="110"/>
    </row>
    <row r="72" spans="1:24" hidden="1" outlineLevel="2" x14ac:dyDescent="0.25">
      <c r="B72" s="105">
        <v>16</v>
      </c>
      <c r="C72" s="108">
        <f t="shared" ref="C72" si="20">-(IFERROR(VLOOKUP($B72,$B50:$C55,2,0),0)+IFERROR(VLOOKUP($B72,$D50:$E55,2,0),0)+IFERROR(VLOOKUP($B72,$F50:$G55,2,0),0)+IFERROR(VLOOKUP($B72,$H50:$I55,2,0),0)+IFERROR(VLOOKUP($B72,$J50:$K55,2,0),0)+IFERROR(VLOOKUP($B72,$L50:$M55,2,0),0)+IFERROR(VLOOKUP($B72,$N50:$O55,2,0),0)+IFERROR(VLOOKUP($B72,$P50:$Q55,2,0),0)+IFERROR(VLOOKUP($B72,$R50:$S55,2,0),0))</f>
        <v>0</v>
      </c>
      <c r="E72" s="110"/>
      <c r="F72" s="105">
        <v>2</v>
      </c>
      <c r="G72" s="185" t="e">
        <v>#NUM!</v>
      </c>
      <c r="H72" s="185" t="e">
        <v>#NUM!</v>
      </c>
      <c r="I72" s="185" t="e">
        <v>#NUM!</v>
      </c>
      <c r="J72" s="185" t="e">
        <v>#NUM!</v>
      </c>
      <c r="K72" s="185" t="e">
        <v>#NUM!</v>
      </c>
      <c r="L72" s="114"/>
      <c r="M72" s="110"/>
      <c r="N72" s="110"/>
      <c r="O72" s="110"/>
      <c r="P72" s="110"/>
    </row>
    <row r="73" spans="1:24" hidden="1" outlineLevel="2" x14ac:dyDescent="0.25">
      <c r="B73" s="105">
        <v>17</v>
      </c>
      <c r="C73" s="108">
        <f t="shared" ref="C73" si="21">-(IFERROR(VLOOKUP($B73,$B50:$C55,2,0),0)+IFERROR(VLOOKUP($B73,$D50:$E55,2,0),0)+IFERROR(VLOOKUP($B73,$F50:$G55,2,0),0)+IFERROR(VLOOKUP($B73,$H50:$I55,2,0),0)+IFERROR(VLOOKUP($B73,$J50:$K55,2,0),0)+IFERROR(VLOOKUP($B73,$L50:$M55,2,0),0)+IFERROR(VLOOKUP($B73,$N50:$O55,2,0),0)+IFERROR(VLOOKUP($B73,$P50:$Q55,2,0),0)+IFERROR(VLOOKUP($B73,$R50:$S55,2,0),0))</f>
        <v>0</v>
      </c>
      <c r="E73" s="110"/>
      <c r="F73" s="105">
        <v>3</v>
      </c>
      <c r="G73" s="185" t="e">
        <v>#NUM!</v>
      </c>
      <c r="H73" s="185" t="e">
        <v>#NUM!</v>
      </c>
      <c r="I73" s="185" t="e">
        <v>#NUM!</v>
      </c>
      <c r="J73" s="185" t="e">
        <v>#NUM!</v>
      </c>
      <c r="K73" s="185" t="e">
        <v>#NUM!</v>
      </c>
      <c r="L73" s="114"/>
      <c r="M73" s="110"/>
    </row>
    <row r="74" spans="1:24" hidden="1" outlineLevel="2" x14ac:dyDescent="0.25">
      <c r="B74" s="105">
        <v>18</v>
      </c>
      <c r="C74" s="108">
        <f t="shared" ref="C74" si="22">-(IFERROR(VLOOKUP($B74,$B50:$C55,2,0),0)+IFERROR(VLOOKUP($B74,$D50:$E55,2,0),0)+IFERROR(VLOOKUP($B74,$F50:$G55,2,0),0)+IFERROR(VLOOKUP($B74,$H50:$I55,2,0),0)+IFERROR(VLOOKUP($B74,$J50:$K55,2,0),0)+IFERROR(VLOOKUP($B74,$L50:$M55,2,0),0)+IFERROR(VLOOKUP($B74,$N50:$O55,2,0),0)+IFERROR(VLOOKUP($B74,$P50:$Q55,2,0),0)+IFERROR(VLOOKUP($B74,$R50:$S55,2,0),0))</f>
        <v>0</v>
      </c>
      <c r="E74" s="110"/>
      <c r="F74" s="105">
        <v>4</v>
      </c>
      <c r="G74" s="185" t="e">
        <v>#NUM!</v>
      </c>
      <c r="H74" s="185" t="e">
        <v>#NUM!</v>
      </c>
      <c r="I74" s="185" t="e">
        <v>#NUM!</v>
      </c>
      <c r="J74" s="185" t="e">
        <v>#NUM!</v>
      </c>
      <c r="K74" s="185" t="e">
        <v>#NUM!</v>
      </c>
      <c r="L74" s="114"/>
      <c r="M74" s="110"/>
    </row>
    <row r="75" spans="1:24" hidden="1" outlineLevel="2" x14ac:dyDescent="0.25">
      <c r="B75" s="105">
        <v>19</v>
      </c>
      <c r="C75" s="108">
        <f t="shared" ref="C75" si="23">-(IFERROR(VLOOKUP($B75,$B50:$C55,2,0),0)+IFERROR(VLOOKUP($B75,$D50:$E55,2,0),0)+IFERROR(VLOOKUP($B75,$F50:$G55,2,0),0)+IFERROR(VLOOKUP($B75,$H50:$I55,2,0),0)+IFERROR(VLOOKUP($B75,$J50:$K55,2,0),0)+IFERROR(VLOOKUP($B75,$L50:$M55,2,0),0)+IFERROR(VLOOKUP($B75,$N50:$O55,2,0),0)+IFERROR(VLOOKUP($B75,$P50:$Q55,2,0),0)+IFERROR(VLOOKUP($B75,$R50:$S55,2,0),0))</f>
        <v>0</v>
      </c>
      <c r="E75" s="110"/>
      <c r="F75" s="105">
        <v>5</v>
      </c>
      <c r="G75" s="185" t="e">
        <v>#NUM!</v>
      </c>
      <c r="H75" s="185" t="e">
        <v>#NUM!</v>
      </c>
      <c r="I75" s="185" t="e">
        <v>#NUM!</v>
      </c>
      <c r="J75" s="185" t="e">
        <v>#NUM!</v>
      </c>
      <c r="K75" s="185" t="e">
        <v>#NUM!</v>
      </c>
      <c r="L75" s="114"/>
      <c r="M75" s="110"/>
    </row>
    <row r="76" spans="1:24" hidden="1" outlineLevel="2" x14ac:dyDescent="0.25">
      <c r="B76" s="105">
        <v>20</v>
      </c>
      <c r="C76" s="108">
        <f t="shared" ref="C76" si="24">-(IFERROR(VLOOKUP($B76,$B50:$C55,2,0),0)+IFERROR(VLOOKUP($B76,$D50:$E55,2,0),0)+IFERROR(VLOOKUP($B76,$F50:$G55,2,0),0)+IFERROR(VLOOKUP($B76,$H50:$I55,2,0),0)+IFERROR(VLOOKUP($B76,$J50:$K55,2,0),0)+IFERROR(VLOOKUP($B76,$L50:$M55,2,0),0)+IFERROR(VLOOKUP($B76,$N50:$O55,2,0),0)+IFERROR(VLOOKUP($B76,$P50:$Q55,2,0),0)+IFERROR(VLOOKUP($B76,$R50:$S55,2,0),0))</f>
        <v>0</v>
      </c>
      <c r="E76" s="110" t="s">
        <v>40</v>
      </c>
      <c r="F76" s="105">
        <v>6</v>
      </c>
      <c r="G76" s="185" t="e">
        <v>#NUM!</v>
      </c>
      <c r="H76" s="185" t="e">
        <v>#NUM!</v>
      </c>
      <c r="I76" s="185" t="e">
        <v>#NUM!</v>
      </c>
      <c r="J76" s="185" t="e">
        <v>#NUM!</v>
      </c>
      <c r="K76" s="185"/>
      <c r="L76" s="114"/>
      <c r="M76" s="110"/>
    </row>
    <row r="77" spans="1:24" hidden="1" outlineLevel="2" x14ac:dyDescent="0.25">
      <c r="B77" s="105">
        <v>21</v>
      </c>
      <c r="C77" s="108">
        <f t="shared" ref="C77" si="25">-(IFERROR(VLOOKUP($B77,$B50:$C55,2,0),0)+IFERROR(VLOOKUP($B77,$D50:$E55,2,0),0)+IFERROR(VLOOKUP($B77,$F50:$G55,2,0),0)+IFERROR(VLOOKUP($B77,$H50:$I55,2,0),0)+IFERROR(VLOOKUP($B77,$J50:$K55,2,0),0)+IFERROR(VLOOKUP($B77,$L50:$M55,2,0),0)+IFERROR(VLOOKUP($B77,$N50:$O55,2,0),0)+IFERROR(VLOOKUP($B77,$P50:$Q55,2,0),0)+IFERROR(VLOOKUP($B77,$R50:$S55,2,0),0))</f>
        <v>0</v>
      </c>
      <c r="E77" s="110"/>
      <c r="F77" s="105">
        <v>7</v>
      </c>
      <c r="G77" s="185" t="e">
        <v>#NUM!</v>
      </c>
      <c r="H77" s="185" t="e">
        <v>#NUM!</v>
      </c>
      <c r="I77" s="185" t="e">
        <v>#NUM!</v>
      </c>
      <c r="J77" s="185"/>
      <c r="K77" s="185"/>
      <c r="L77" s="114"/>
      <c r="M77" s="110"/>
    </row>
    <row r="78" spans="1:24" hidden="1" outlineLevel="2" x14ac:dyDescent="0.25">
      <c r="E78" s="110"/>
      <c r="F78" s="105">
        <v>8</v>
      </c>
      <c r="G78" s="185" t="e">
        <v>#NUM!</v>
      </c>
      <c r="H78" s="185" t="e">
        <v>#NUM!</v>
      </c>
      <c r="I78" s="185"/>
      <c r="J78" s="185"/>
      <c r="K78" s="185"/>
      <c r="L78" s="114"/>
      <c r="M78" s="110"/>
      <c r="X78" s="110"/>
    </row>
    <row r="79" spans="1:24" hidden="1" outlineLevel="2" x14ac:dyDescent="0.25">
      <c r="E79" s="110"/>
      <c r="F79" s="105">
        <v>9</v>
      </c>
      <c r="G79" s="185" t="e">
        <v>#NUM!</v>
      </c>
      <c r="H79" s="185"/>
      <c r="I79" s="185"/>
      <c r="J79" s="185"/>
      <c r="K79" s="185"/>
      <c r="L79" s="114"/>
      <c r="M79" s="110"/>
      <c r="X79" s="110"/>
    </row>
    <row r="80" spans="1:24" hidden="1" outlineLevel="2" x14ac:dyDescent="0.25">
      <c r="A80" s="117"/>
    </row>
    <row r="81" spans="1:16" s="119" customFormat="1" hidden="1" outlineLevel="2" x14ac:dyDescent="0.25">
      <c r="A81" s="118" t="s">
        <v>37</v>
      </c>
    </row>
    <row r="82" spans="1:16" hidden="1" outlineLevel="2" x14ac:dyDescent="0.25">
      <c r="B82" s="316">
        <f t="shared" ref="B82:B88" si="26">B49</f>
        <v>1</v>
      </c>
      <c r="C82" s="316"/>
      <c r="D82" s="316">
        <f t="shared" ref="D82:D88" si="27">D49</f>
        <v>2</v>
      </c>
      <c r="E82" s="316"/>
      <c r="F82" s="316">
        <f t="shared" ref="F82:F88" si="28">F49</f>
        <v>3</v>
      </c>
      <c r="G82" s="316"/>
      <c r="H82" s="316">
        <f t="shared" ref="H82:H88" si="29">H49</f>
        <v>4</v>
      </c>
      <c r="I82" s="316"/>
      <c r="J82" s="316">
        <f t="shared" ref="J82:J88" si="30">J49</f>
        <v>5</v>
      </c>
      <c r="K82" s="316"/>
      <c r="L82" s="316">
        <f t="shared" ref="L82:L88" si="31">L49</f>
        <v>6</v>
      </c>
      <c r="M82" s="316"/>
    </row>
    <row r="83" spans="1:16" hidden="1" outlineLevel="2" x14ac:dyDescent="0.25">
      <c r="B83" s="105">
        <f t="shared" si="26"/>
        <v>3</v>
      </c>
      <c r="C83" s="116">
        <f>IF($Q$2=2,IFERROR(INDEX($G60:$L66,MATCH(B83,$F60:$F66,0),MATCH(INICIO!$C$78,$G59:$L59,0)),0),IF($Q$2=4,IFERROR(INDEX($P60:$U70,MATCH(B83,$O60:$O70,0),MATCH(INICIO!$C$78,$P59:$U59,0)),0),IFERROR(INDEX($G71:$L79,MATCH(B83,$F71:$F79,0),MATCH(INICIO!$C$78,$G70:$L70,0)),0)))</f>
        <v>0</v>
      </c>
      <c r="D83" s="105">
        <f t="shared" si="27"/>
        <v>0</v>
      </c>
      <c r="E83" s="116">
        <f>IF($Q$2=2,IFERROR(INDEX($G60:$L66,MATCH(D83,$F60:$F66,0),MATCH(INICIO!$C$78,$G59:$L59,0)),0),IF($Q$2=4,IFERROR(INDEX($P60:$U70,MATCH(D83,$O60:$O70,0),MATCH(INICIO!$C$78,$P59:$U59,0)),0),IFERROR(INDEX($G71:$L79,MATCH(D83,$F71:$F79,0),MATCH(INICIO!$C$78,$G70:$L70,0)),0)))</f>
        <v>0</v>
      </c>
      <c r="F83" s="105">
        <f t="shared" si="28"/>
        <v>0</v>
      </c>
      <c r="G83" s="116">
        <f>IF($Q$2=2,IFERROR(INDEX($G60:$L66,MATCH(F83,$F60:$F66,0),MATCH(INICIO!$C$78,$G59:$L59,0)),0),IF($Q$2=4,IFERROR(INDEX($P60:$U70,MATCH(F83,$O60:$O70,0),MATCH(INICIO!$C$78,$P59:$U59,0)),0),IFERROR(INDEX($G71:$L79,MATCH(F83,$F71:$F79,0),MATCH(INICIO!$C$78,$G70:$L70,0)),0)))</f>
        <v>0</v>
      </c>
      <c r="H83" s="105">
        <f t="shared" si="29"/>
        <v>0</v>
      </c>
      <c r="I83" s="116">
        <f>IF($Q$2=2,IFERROR(INDEX($G60:$L66,MATCH(H83,$F60:$F66,0),MATCH(INICIO!$C$78,$G59:$L59,0)),0),IF($Q$2=4,IFERROR(INDEX($P60:$U70,MATCH(H83,$O60:$O70,0),MATCH(INICIO!$C$78,$P59:$U59,0)),0),IFERROR(INDEX($G71:$L79,MATCH(H83,$F71:$F79,0),MATCH(INICIO!$C$78,$G70:$L70,0)),0)))</f>
        <v>0</v>
      </c>
      <c r="J83" s="105">
        <f t="shared" si="30"/>
        <v>0</v>
      </c>
      <c r="K83" s="116">
        <f>IF($Q$2=2,IFERROR(INDEX($G60:$L66,MATCH(J83,$F60:$F66,0),MATCH(INICIO!$C$78,$G59:$L59,0)),0),IF($Q$2=4,IFERROR(INDEX($P60:$U70,MATCH(J83,$O60:$O70,0),MATCH(INICIO!$C$78,$P59:$U59,0)),0),IFERROR(INDEX($G71:$L79,MATCH(J83,$F71:$F79,0),MATCH(INICIO!$C$78,$G70:$L70,0)),0)))</f>
        <v>0</v>
      </c>
      <c r="L83" s="105">
        <f t="shared" si="31"/>
        <v>0</v>
      </c>
      <c r="M83" s="116">
        <f>IF($Q$2=2,IFERROR(INDEX($G60:$L66,MATCH(L83,$F60:$F66,0),MATCH(INICIO!$C$78,$G59:$L59,0)),0),IF($Q$2=4,IFERROR(INDEX($P60:$U70,MATCH(L83,$O60:$O70,0),MATCH(INICIO!$C$78,$P59:$U59,0)),0),IFERROR(INDEX($G71:$L79,MATCH(L83,$F71:$F79,0),MATCH(INICIO!$C$78,$G70:$L70,0)),0)))</f>
        <v>0</v>
      </c>
    </row>
    <row r="84" spans="1:16" hidden="1" outlineLevel="2" x14ac:dyDescent="0.25">
      <c r="B84" s="105">
        <f t="shared" si="26"/>
        <v>4</v>
      </c>
      <c r="C84" s="116">
        <f>IF($Q$2=2,IFERROR(INDEX($G60:$L66,MATCH(B84,$F60:$F66,0),MATCH(INICIO!$C$78,$G59:$L59,0)),0),IF($Q$2=4,IFERROR(INDEX($P60:$U70,MATCH(B84,$O60:$O70,0),MATCH(INICIO!$C$78,$P59:$U59,0)),0),IFERROR(INDEX($G71:$L79,MATCH(B84,$F71:$F79,0),MATCH(INICIO!$C$78,$G70:$L70,0)),0)))</f>
        <v>0</v>
      </c>
      <c r="D84" s="105">
        <f t="shared" si="27"/>
        <v>0</v>
      </c>
      <c r="E84" s="116">
        <f>IF($Q$2=2,IFERROR(INDEX($G60:$L66,MATCH(D84,$F60:$F66,0),MATCH(INICIO!$C$78,$G59:$L59,0)),0),IF($Q$2=4,IFERROR(INDEX($P60:$U70,MATCH(D84,$O60:$O70,0),MATCH(INICIO!$C$78,$P59:$U59,0)),0),IFERROR(INDEX($G71:$L79,MATCH(D84,$F71:$F79,0),MATCH(INICIO!$C$78,$G70:$L70,0)),0)))</f>
        <v>0</v>
      </c>
      <c r="F84" s="105">
        <f t="shared" si="28"/>
        <v>0</v>
      </c>
      <c r="G84" s="116">
        <f>IF($Q$2=2,IFERROR(INDEX($G60:$L66,MATCH(F84,$F60:$F66,0),MATCH(INICIO!$C$78,$G59:$L59,0)),0),IF($Q$2=4,IFERROR(INDEX($P60:$U70,MATCH(F84,$O60:$O70,0),MATCH(INICIO!$C$78,$P59:$U59,0)),0),IFERROR(INDEX($G71:$L79,MATCH(F84,$F71:$F79,0),MATCH(INICIO!$C$78,$G70:$L70,0)),0)))</f>
        <v>0</v>
      </c>
      <c r="H84" s="105">
        <f t="shared" si="29"/>
        <v>0</v>
      </c>
      <c r="I84" s="116">
        <f>IF($Q$2=2,IFERROR(INDEX($G60:$L66,MATCH(H84,$F60:$F66,0),MATCH(INICIO!$C$78,$G59:$L59,0)),0),IF($Q$2=4,IFERROR(INDEX($P60:$U70,MATCH(H84,$O60:$O70,0),MATCH(INICIO!$C$78,$P59:$U59,0)),0),IFERROR(INDEX($G71:$L79,MATCH(H84,$F71:$F79,0),MATCH(INICIO!$C$78,$G70:$L70,0)),0)))</f>
        <v>0</v>
      </c>
      <c r="J84" s="105">
        <f t="shared" si="30"/>
        <v>0</v>
      </c>
      <c r="K84" s="116">
        <f>IF($Q$2=2,IFERROR(INDEX($G60:$L66,MATCH(J84,$F60:$F66,0),MATCH(INICIO!$C$78,$G59:$L59,0)),0),IF($Q$2=4,IFERROR(INDEX($P60:$U70,MATCH(J84,$O60:$O70,0),MATCH(INICIO!$C$78,$P59:$U59,0)),0),IFERROR(INDEX($G71:$L79,MATCH(J84,$F71:$F79,0),MATCH(INICIO!$C$78,$G70:$L70,0)),0)))</f>
        <v>0</v>
      </c>
      <c r="L84" s="105">
        <f t="shared" si="31"/>
        <v>0</v>
      </c>
      <c r="M84" s="116">
        <f>IF($Q$2=2,IFERROR(INDEX($G60:$L66,MATCH(L84,$F60:$F66,0),MATCH(INICIO!$C$78,$G59:$L59,0)),0),IF($Q$2=4,IFERROR(INDEX($P60:$U70,MATCH(L84,$O60:$O70,0),MATCH(INICIO!$C$78,$P59:$U59,0)),0),IFERROR(INDEX($G71:$L79,MATCH(L84,$F71:$F79,0),MATCH(INICIO!$C$78,$G70:$L70,0)),0)))</f>
        <v>0</v>
      </c>
    </row>
    <row r="85" spans="1:16" hidden="1" outlineLevel="2" x14ac:dyDescent="0.25">
      <c r="B85" s="105">
        <f t="shared" si="26"/>
        <v>1</v>
      </c>
      <c r="C85" s="116">
        <f>IF($Q$2=2,IFERROR(INDEX($G60:$L66,MATCH(B85,$F60:$F66,0),MATCH(INICIO!$C$78,$G59:$L59,0)),0),IF($Q$2=4,IFERROR(INDEX($P60:$U70,MATCH(B85,$O60:$O70,0),MATCH(INICIO!$C$78,$P59:$U59,0)),0),IFERROR(INDEX($G71:$L79,MATCH(B85,$F71:$F79,0),MATCH(INICIO!$C$78,$G70:$L70,0)),0)))</f>
        <v>0</v>
      </c>
      <c r="D85" s="105">
        <f t="shared" si="27"/>
        <v>0</v>
      </c>
      <c r="E85" s="116">
        <f>IF($Q$2=2,IFERROR(INDEX($G60:$L66,MATCH(D85,$F60:$F66,0),MATCH(INICIO!$C$78,$G59:$L59,0)),0),IF($Q$2=4,IFERROR(INDEX($P60:$U70,MATCH(D85,$O60:$O70,0),MATCH(INICIO!$C$78,$P59:$U59,0)),0),IFERROR(INDEX($G71:$L79,MATCH(D85,$F71:$F79,0),MATCH(INICIO!$C$78,$G70:$L70,0)),0)))</f>
        <v>0</v>
      </c>
      <c r="F85" s="105">
        <f t="shared" si="28"/>
        <v>0</v>
      </c>
      <c r="G85" s="116">
        <f>IF($Q$2=2,IFERROR(INDEX($G60:$L66,MATCH(F85,$F60:$F66,0),MATCH(INICIO!$C$78,$G59:$L59,0)),0),IF($Q$2=4,IFERROR(INDEX($P60:$U70,MATCH(F85,$O60:$O70,0),MATCH(INICIO!$C$78,$P59:$U59,0)),0),IFERROR(INDEX($G71:$L79,MATCH(F85,$F71:$F79,0),MATCH(INICIO!$C$78,$G70:$L70,0)),0)))</f>
        <v>0</v>
      </c>
      <c r="H85" s="105">
        <f t="shared" si="29"/>
        <v>0</v>
      </c>
      <c r="I85" s="116">
        <f>IF($Q$2=2,IFERROR(INDEX($G60:$L66,MATCH(H85,$F60:$F66,0),MATCH(INICIO!$C$78,$G59:$L59,0)),0),IF($Q$2=4,IFERROR(INDEX($P60:$U70,MATCH(H85,$O60:$O70,0),MATCH(INICIO!$C$78,$P59:$U59,0)),0),IFERROR(INDEX($G71:$L79,MATCH(H85,$F71:$F79,0),MATCH(INICIO!$C$78,$G70:$L70,0)),0)))</f>
        <v>0</v>
      </c>
      <c r="J85" s="105">
        <f t="shared" si="30"/>
        <v>0</v>
      </c>
      <c r="K85" s="116">
        <f>IF($Q$2=2,IFERROR(INDEX($G60:$L66,MATCH(J85,$F60:$F66,0),MATCH(INICIO!$C$78,$G59:$L59,0)),0),IF($Q$2=4,IFERROR(INDEX($P60:$U70,MATCH(J85,$O60:$O70,0),MATCH(INICIO!$C$78,$P59:$U59,0)),0),IFERROR(INDEX($G71:$L79,MATCH(J85,$F71:$F79,0),MATCH(INICIO!$C$78,$G70:$L70,0)),0)))</f>
        <v>0</v>
      </c>
      <c r="L85" s="105">
        <f t="shared" si="31"/>
        <v>0</v>
      </c>
      <c r="M85" s="116">
        <f>IF($Q$2=2,IFERROR(INDEX($G60:$L66,MATCH(L85,$F60:$F66,0),MATCH(INICIO!$C$78,$G59:$L59,0)),0),IF($Q$2=4,IFERROR(INDEX($P60:$U70,MATCH(L85,$O60:$O70,0),MATCH(INICIO!$C$78,$P59:$U59,0)),0),IFERROR(INDEX($G71:$L79,MATCH(L85,$F71:$F79,0),MATCH(INICIO!$C$78,$G70:$L70,0)),0)))</f>
        <v>0</v>
      </c>
    </row>
    <row r="86" spans="1:16" hidden="1" outlineLevel="2" x14ac:dyDescent="0.25">
      <c r="B86" s="105">
        <f t="shared" si="26"/>
        <v>5</v>
      </c>
      <c r="C86" s="116">
        <f>IF($Q$2=2,IFERROR(INDEX($G60:$L66,MATCH(B86,$F60:$F66,0),MATCH(INICIO!$C$78,$G59:$L59,0)),0),IF($Q$2=4,IFERROR(INDEX($P60:$U70,MATCH(B86,$O60:$O70,0),MATCH(INICIO!$C$78,$P59:$U59,0)),0),IFERROR(INDEX($G71:$L79,MATCH(B86,$F71:$F79,0),MATCH(INICIO!$C$78,$G70:$L70,0)),0)))</f>
        <v>0</v>
      </c>
      <c r="D86" s="105">
        <f t="shared" si="27"/>
        <v>0</v>
      </c>
      <c r="E86" s="116">
        <f>IF($Q$2=2,IFERROR(INDEX($G60:$L66,MATCH(D86,$F60:$F66,0),MATCH(INICIO!$C$78,$G59:$L59,0)),0),IF($Q$2=4,IFERROR(INDEX($P60:$U70,MATCH(D86,$O60:$O70,0),MATCH(INICIO!$C$78,$P59:$U59,0)),0),IFERROR(INDEX($G71:$L79,MATCH(D86,$F71:$F79,0),MATCH(INICIO!$C$78,$G70:$L70,0)),0)))</f>
        <v>0</v>
      </c>
      <c r="F86" s="105">
        <f t="shared" si="28"/>
        <v>0</v>
      </c>
      <c r="G86" s="116">
        <f>IF($Q$2=2,IFERROR(INDEX($G60:$L66,MATCH(F86,$F60:$F66,0),MATCH(INICIO!$C$78,$G59:$L59,0)),0),IF($Q$2=4,IFERROR(INDEX($P60:$U70,MATCH(F86,$O60:$O70,0),MATCH(INICIO!$C$78,$P59:$U59,0)),0),IFERROR(INDEX($G71:$L79,MATCH(F86,$F71:$F79,0),MATCH(INICIO!$C$78,$G70:$L70,0)),0)))</f>
        <v>0</v>
      </c>
      <c r="H86" s="105">
        <f t="shared" si="29"/>
        <v>0</v>
      </c>
      <c r="I86" s="116">
        <f>IF($Q$2=2,IFERROR(INDEX($G60:$L66,MATCH(H86,$F60:$F66,0),MATCH(INICIO!$C$78,$G59:$L59,0)),0),IF($Q$2=4,IFERROR(INDEX($P60:$U70,MATCH(H86,$O60:$O70,0),MATCH(INICIO!$C$78,$P59:$U59,0)),0),IFERROR(INDEX($G71:$L79,MATCH(H86,$F71:$F79,0),MATCH(INICIO!$C$78,$G70:$L70,0)),0)))</f>
        <v>0</v>
      </c>
      <c r="J86" s="105">
        <f t="shared" si="30"/>
        <v>0</v>
      </c>
      <c r="K86" s="116">
        <f>IF($Q$2=2,IFERROR(INDEX($G60:$L66,MATCH(J86,$F60:$F66,0),MATCH(INICIO!$C$78,$G59:$L59,0)),0),IF($Q$2=4,IFERROR(INDEX($P60:$U70,MATCH(J86,$O60:$O70,0),MATCH(INICIO!$C$78,$P59:$U59,0)),0),IFERROR(INDEX($G71:$L79,MATCH(J86,$F71:$F79,0),MATCH(INICIO!$C$78,$G70:$L70,0)),0)))</f>
        <v>0</v>
      </c>
      <c r="L86" s="105">
        <f t="shared" si="31"/>
        <v>0</v>
      </c>
      <c r="M86" s="116">
        <f>IF($Q$2=2,IFERROR(INDEX($G60:$L66,MATCH(L86,$F60:$F66,0),MATCH(INICIO!$C$78,$G59:$L59,0)),0),IF($Q$2=4,IFERROR(INDEX($P60:$U70,MATCH(L86,$O60:$O70,0),MATCH(INICIO!$C$78,$P59:$U59,0)),0),IFERROR(INDEX($G71:$L79,MATCH(L86,$F71:$F79,0),MATCH(INICIO!$C$78,$G70:$L70,0)),0)))</f>
        <v>0</v>
      </c>
    </row>
    <row r="87" spans="1:16" hidden="1" outlineLevel="2" x14ac:dyDescent="0.25">
      <c r="B87" s="105">
        <f t="shared" si="26"/>
        <v>6</v>
      </c>
      <c r="C87" s="116">
        <f>IF($Q$2=2,IFERROR(INDEX($G60:$L66,MATCH(B87,$F60:$F66,0),MATCH(INICIO!$C$78,$G59:$L59,0)),0),IF($Q$2=4,IFERROR(INDEX($P60:$U70,MATCH(B87,$O60:$O70,0),MATCH(INICIO!$C$78,$P59:$U59,0)),0),IFERROR(INDEX($G71:$L79,MATCH(B87,$F71:$F79,0),MATCH(INICIO!$C$78,$G70:$L70,0)),0)))</f>
        <v>0</v>
      </c>
      <c r="D87" s="105">
        <f t="shared" si="27"/>
        <v>0</v>
      </c>
      <c r="E87" s="116">
        <f>IF($Q$2=2,IFERROR(INDEX($G60:$L66,MATCH(D87,$F60:$F66,0),MATCH(INICIO!$C$78,$G59:$L59,0)),0),IF($Q$2=4,IFERROR(INDEX($P60:$U70,MATCH(D87,$O60:$O70,0),MATCH(INICIO!$C$78,$P59:$U59,0)),0),IFERROR(INDEX($G71:$L79,MATCH(D87,$F71:$F79,0),MATCH(INICIO!$C$78,$G70:$L70,0)),0)))</f>
        <v>0</v>
      </c>
      <c r="F87" s="105">
        <f t="shared" si="28"/>
        <v>0</v>
      </c>
      <c r="G87" s="116">
        <f>IF($Q$2=2,IFERROR(INDEX($G60:$L66,MATCH(F87,$F60:$F66,0),MATCH(INICIO!$C$78,$G59:$L59,0)),0),IF($Q$2=4,IFERROR(INDEX($P60:$U70,MATCH(F87,$O60:$O70,0),MATCH(INICIO!$C$78,$P59:$U59,0)),0),IFERROR(INDEX($G71:$L79,MATCH(F87,$F71:$F79,0),MATCH(INICIO!$C$78,$G70:$L70,0)),0)))</f>
        <v>0</v>
      </c>
      <c r="H87" s="105">
        <f t="shared" si="29"/>
        <v>0</v>
      </c>
      <c r="I87" s="116">
        <f>IF($Q$2=2,IFERROR(INDEX($G60:$L66,MATCH(H87,$F60:$F66,0),MATCH(INICIO!$C$78,$G59:$L59,0)),0),IF($Q$2=4,IFERROR(INDEX($P60:$U70,MATCH(H87,$O60:$O70,0),MATCH(INICIO!$C$78,$P59:$U59,0)),0),IFERROR(INDEX($G71:$L79,MATCH(H87,$F71:$F79,0),MATCH(INICIO!$C$78,$G70:$L70,0)),0)))</f>
        <v>0</v>
      </c>
      <c r="J87" s="105">
        <f t="shared" si="30"/>
        <v>0</v>
      </c>
      <c r="K87" s="116">
        <f>IF($Q$2=2,IFERROR(INDEX($G60:$L66,MATCH(J87,$F60:$F66,0),MATCH(INICIO!$C$78,$G59:$L59,0)),0),IF($Q$2=4,IFERROR(INDEX($P60:$U70,MATCH(J87,$O60:$O70,0),MATCH(INICIO!$C$78,$P59:$U59,0)),0),IFERROR(INDEX($G71:$L79,MATCH(J87,$F71:$F79,0),MATCH(INICIO!$C$78,$G70:$L70,0)),0)))</f>
        <v>0</v>
      </c>
      <c r="L87" s="105">
        <f t="shared" si="31"/>
        <v>0</v>
      </c>
      <c r="M87" s="116">
        <f>IF($Q$2=2,IFERROR(INDEX($G60:$L66,MATCH(L87,$F60:$F66,0),MATCH(INICIO!$C$78,$G59:$L59,0)),0),IF($Q$2=4,IFERROR(INDEX($P60:$U70,MATCH(L87,$O60:$O70,0),MATCH(INICIO!$C$78,$P59:$U59,0)),0),IFERROR(INDEX($G71:$L79,MATCH(L87,$F71:$F79,0),MATCH(INICIO!$C$78,$G70:$L70,0)),0)))</f>
        <v>0</v>
      </c>
    </row>
    <row r="88" spans="1:16" hidden="1" outlineLevel="2" x14ac:dyDescent="0.25">
      <c r="B88" s="105">
        <f t="shared" si="26"/>
        <v>2</v>
      </c>
      <c r="C88" s="116">
        <f>IF($Q$2=2,IFERROR(INDEX($G60:$L66,MATCH(B88,$F60:$F66,0),MATCH(INICIO!$C$78,$G59:$L59,0)),0),IF($Q$2=4,IFERROR(INDEX($P60:$U70,MATCH(B88,$O60:$O70,0),MATCH(INICIO!$C$78,$P59:$U59,0)),0),IFERROR(INDEX($G71:$L79,MATCH(B88,$F71:$F79,0),MATCH(INICIO!$C$78,$G70:$L70,0)),0)))</f>
        <v>0</v>
      </c>
      <c r="D88" s="105">
        <f t="shared" si="27"/>
        <v>0</v>
      </c>
      <c r="E88" s="116">
        <f>IF($Q$2=2,IFERROR(INDEX($G60:$L66,MATCH(D88,$F60:$F66,0),MATCH(INICIO!$C$78,$G59:$L59,0)),0),IF($Q$2=4,IFERROR(INDEX($P60:$U70,MATCH(D88,$O60:$O70,0),MATCH(INICIO!$C$78,$P59:$U59,0)),0),IFERROR(INDEX($G71:$L79,MATCH(D88,$F71:$F79,0),MATCH(INICIO!$C$78,$G70:$L70,0)),0)))</f>
        <v>0</v>
      </c>
      <c r="F88" s="105">
        <f t="shared" si="28"/>
        <v>0</v>
      </c>
      <c r="G88" s="116">
        <f>IF($Q$2=2,IFERROR(INDEX($G60:$L66,MATCH(F88,$F60:$F66,0),MATCH(INICIO!$C$78,$G59:$L59,0)),0),IF($Q$2=4,IFERROR(INDEX($P60:$U70,MATCH(F88,$O60:$O70,0),MATCH(INICIO!$C$78,$P59:$U59,0)),0),IFERROR(INDEX($G71:$L79,MATCH(F88,$F71:$F79,0),MATCH(INICIO!$C$78,$G70:$L70,0)),0)))</f>
        <v>0</v>
      </c>
      <c r="H88" s="105">
        <f t="shared" si="29"/>
        <v>0</v>
      </c>
      <c r="I88" s="116">
        <f>IF($Q$2=2,IFERROR(INDEX($G60:$L66,MATCH(H88,$F60:$F66,0),MATCH(INICIO!$C$78,$G59:$L59,0)),0),IF($Q$2=4,IFERROR(INDEX($P60:$U70,MATCH(H88,$O60:$O70,0),MATCH(INICIO!$C$78,$P59:$U59,0)),0),IFERROR(INDEX($G71:$L79,MATCH(H88,$F71:$F79,0),MATCH(INICIO!$C$78,$G70:$L70,0)),0)))</f>
        <v>0</v>
      </c>
      <c r="J88" s="105">
        <f t="shared" si="30"/>
        <v>0</v>
      </c>
      <c r="K88" s="116">
        <f>IF($Q$2=2,IFERROR(INDEX($G60:$L66,MATCH(J88,$F60:$F66,0),MATCH(INICIO!$C$78,$G59:$L59,0)),0),IF($Q$2=4,IFERROR(INDEX($P60:$U70,MATCH(J88,$O60:$O70,0),MATCH(INICIO!$C$78,$P59:$U59,0)),0),IFERROR(INDEX($G71:$L79,MATCH(J88,$F71:$F79,0),MATCH(INICIO!$C$78,$G70:$L70,0)),0)))</f>
        <v>0</v>
      </c>
      <c r="L88" s="105">
        <f t="shared" si="31"/>
        <v>0</v>
      </c>
      <c r="M88" s="116">
        <f>IF($Q$2=2,IFERROR(INDEX($G60:$L66,MATCH(L88,$F60:$F66,0),MATCH(INICIO!$C$78,$G59:$L59,0)),0),IF($Q$2=4,IFERROR(INDEX($P60:$U70,MATCH(L88,$O60:$O70,0),MATCH(INICIO!$C$78,$P59:$U59,0)),0),IFERROR(INDEX($G71:$L79,MATCH(L88,$F71:$F79,0),MATCH(INICIO!$C$78,$G70:$L70,0)),0)))</f>
        <v>0</v>
      </c>
    </row>
    <row r="89" spans="1:16" hidden="1" outlineLevel="2" x14ac:dyDescent="0.25"/>
    <row r="90" spans="1:16" s="119" customFormat="1" hidden="1" outlineLevel="2" x14ac:dyDescent="0.25">
      <c r="A90" s="118" t="s">
        <v>43</v>
      </c>
    </row>
    <row r="91" spans="1:16" hidden="1" outlineLevel="2" x14ac:dyDescent="0.25">
      <c r="C91" s="121">
        <f t="shared" ref="C91:H91" si="32">E$2</f>
        <v>1</v>
      </c>
      <c r="D91" s="121">
        <f t="shared" si="32"/>
        <v>2</v>
      </c>
      <c r="E91" s="121">
        <f t="shared" si="32"/>
        <v>3</v>
      </c>
      <c r="F91" s="121">
        <f t="shared" si="32"/>
        <v>4</v>
      </c>
      <c r="G91" s="121">
        <f t="shared" si="32"/>
        <v>5</v>
      </c>
      <c r="H91" s="121">
        <f t="shared" si="32"/>
        <v>6</v>
      </c>
    </row>
    <row r="92" spans="1:16" hidden="1" outlineLevel="2" x14ac:dyDescent="0.25">
      <c r="B92" s="122" t="s">
        <v>44</v>
      </c>
      <c r="C92" s="123">
        <f t="array" ref="C92:C97">MMULT(MMULT(C$8:H$13,$AZ$8:$BE$13),C83:C88)+MMULT(MINVERSE(TRANSPOSE($AZ$8:$BE$13)),C50:C55)</f>
        <v>0</v>
      </c>
      <c r="D92" s="123">
        <f t="array" ref="D92:D97">MMULT(MMULT(K$8:P$13,$AZ$8:$BE$13),E83:E88)+MMULT(MINVERSE(TRANSPOSE($AZ$8:$BE$13)),E50:E55)</f>
        <v>0</v>
      </c>
      <c r="E92" s="123">
        <f t="array" ref="E92:E97">MMULT(MMULT(S$8:X$13,$AZ$8:$BE$13),G83:G88)+MMULT(MINVERSE(TRANSPOSE($AZ$8:$BE$13)),G50:G55)</f>
        <v>0</v>
      </c>
      <c r="F92" s="123">
        <f t="array" ref="F92:F97">MMULT(MMULT(AA$8:AF$13,$AZ$8:$BE$13),I83:I88)+MMULT(MINVERSE(TRANSPOSE($AZ$8:$BE$13)),I50:I55)</f>
        <v>0</v>
      </c>
      <c r="G92" s="123">
        <f t="array" ref="G92:G97">MMULT(MMULT(AI$8:AN$13,$AZ$8:$BE$13),K83:K88)+MMULT(MINVERSE(TRANSPOSE($AZ$8:$BE$13)),K50:K55)</f>
        <v>0</v>
      </c>
      <c r="H92" s="123">
        <f t="array" ref="H92:H97">MMULT(MMULT(AQ$8:AV$13,$AZ$8:$BE$13),M83:M88)+MMULT(MINVERSE(TRANSPOSE($AZ$8:$BE$13)),M50:M55)</f>
        <v>0</v>
      </c>
      <c r="N92" s="124"/>
      <c r="P92" s="124"/>
    </row>
    <row r="93" spans="1:16" hidden="1" outlineLevel="2" x14ac:dyDescent="0.25">
      <c r="B93" s="122" t="s">
        <v>45</v>
      </c>
      <c r="C93" s="123">
        <v>0</v>
      </c>
      <c r="D93" s="123">
        <v>0</v>
      </c>
      <c r="E93" s="123">
        <v>0</v>
      </c>
      <c r="F93" s="123">
        <v>0</v>
      </c>
      <c r="G93" s="123">
        <v>0</v>
      </c>
      <c r="H93" s="123">
        <v>0</v>
      </c>
      <c r="N93" s="124"/>
      <c r="P93" s="124"/>
    </row>
    <row r="94" spans="1:16" hidden="1" outlineLevel="2" x14ac:dyDescent="0.25">
      <c r="B94" s="122" t="s">
        <v>46</v>
      </c>
      <c r="C94" s="123">
        <v>1</v>
      </c>
      <c r="D94" s="123">
        <v>0</v>
      </c>
      <c r="E94" s="123">
        <v>0</v>
      </c>
      <c r="F94" s="123">
        <v>0</v>
      </c>
      <c r="G94" s="123">
        <v>0</v>
      </c>
      <c r="H94" s="123">
        <v>0</v>
      </c>
      <c r="N94" s="124"/>
      <c r="P94" s="124"/>
    </row>
    <row r="95" spans="1:16" hidden="1" outlineLevel="2" x14ac:dyDescent="0.25">
      <c r="B95" s="122" t="s">
        <v>47</v>
      </c>
      <c r="C95" s="123">
        <v>0</v>
      </c>
      <c r="D95" s="123">
        <v>0</v>
      </c>
      <c r="E95" s="123">
        <v>0</v>
      </c>
      <c r="F95" s="123">
        <v>0</v>
      </c>
      <c r="G95" s="123">
        <v>0</v>
      </c>
      <c r="H95" s="123">
        <v>0</v>
      </c>
      <c r="N95" s="124"/>
      <c r="P95" s="124"/>
    </row>
    <row r="96" spans="1:16" hidden="1" outlineLevel="2" x14ac:dyDescent="0.25">
      <c r="B96" s="122" t="s">
        <v>48</v>
      </c>
      <c r="C96" s="123">
        <v>0</v>
      </c>
      <c r="D96" s="123">
        <v>0</v>
      </c>
      <c r="E96" s="123">
        <v>0</v>
      </c>
      <c r="F96" s="123">
        <v>0</v>
      </c>
      <c r="G96" s="123">
        <v>0</v>
      </c>
      <c r="H96" s="123">
        <v>0</v>
      </c>
      <c r="N96" s="124"/>
      <c r="P96" s="124"/>
    </row>
    <row r="97" spans="1:93" hidden="1" outlineLevel="2" x14ac:dyDescent="0.25">
      <c r="B97" s="122" t="s">
        <v>49</v>
      </c>
      <c r="C97" s="123">
        <v>0</v>
      </c>
      <c r="D97" s="123">
        <v>0</v>
      </c>
      <c r="E97" s="123">
        <v>0</v>
      </c>
      <c r="F97" s="123">
        <v>0</v>
      </c>
      <c r="G97" s="123">
        <v>0</v>
      </c>
      <c r="H97" s="123">
        <v>0</v>
      </c>
      <c r="N97" s="124"/>
      <c r="P97" s="124"/>
    </row>
    <row r="98" spans="1:93" ht="15.75" hidden="1" outlineLevel="2" thickBot="1" x14ac:dyDescent="0.3"/>
    <row r="99" spans="1:93" hidden="1" outlineLevel="2" x14ac:dyDescent="0.25">
      <c r="B99" s="318" t="s">
        <v>50</v>
      </c>
      <c r="C99" s="319"/>
      <c r="D99" s="319"/>
      <c r="E99" s="319"/>
      <c r="F99" s="319"/>
      <c r="G99" s="319"/>
      <c r="H99" s="319"/>
      <c r="I99" s="319"/>
      <c r="J99" s="319"/>
      <c r="K99" s="319"/>
      <c r="L99" s="320"/>
      <c r="M99" s="321" t="s">
        <v>51</v>
      </c>
      <c r="N99" s="322"/>
      <c r="O99" s="322"/>
      <c r="P99" s="322"/>
      <c r="Q99" s="322"/>
      <c r="R99" s="322"/>
      <c r="S99" s="322"/>
      <c r="T99" s="322"/>
      <c r="U99" s="322"/>
      <c r="V99" s="323"/>
      <c r="W99" s="321" t="s">
        <v>52</v>
      </c>
      <c r="X99" s="322"/>
      <c r="Y99" s="322"/>
      <c r="Z99" s="322"/>
      <c r="AA99" s="322"/>
      <c r="AB99" s="322"/>
      <c r="AC99" s="322"/>
      <c r="AD99" s="322"/>
      <c r="AE99" s="322"/>
      <c r="AF99" s="323"/>
      <c r="AG99" s="321" t="s">
        <v>53</v>
      </c>
      <c r="AH99" s="322"/>
      <c r="AI99" s="322"/>
      <c r="AJ99" s="322"/>
      <c r="AK99" s="322"/>
      <c r="AL99" s="322"/>
      <c r="AM99" s="322"/>
      <c r="AN99" s="322"/>
      <c r="AO99" s="322"/>
      <c r="AP99" s="323"/>
      <c r="AQ99" s="321" t="s">
        <v>54</v>
      </c>
      <c r="AR99" s="322"/>
      <c r="AS99" s="322"/>
      <c r="AT99" s="322"/>
      <c r="AU99" s="322"/>
      <c r="AV99" s="322"/>
      <c r="AW99" s="322"/>
      <c r="AX99" s="322"/>
      <c r="AY99" s="322"/>
      <c r="AZ99" s="323"/>
      <c r="BA99" s="321" t="s">
        <v>55</v>
      </c>
      <c r="BB99" s="322"/>
      <c r="BC99" s="322"/>
      <c r="BD99" s="322"/>
      <c r="BE99" s="322"/>
      <c r="BF99" s="322"/>
      <c r="BG99" s="322"/>
      <c r="BH99" s="322"/>
      <c r="BI99" s="322"/>
      <c r="BJ99" s="323"/>
    </row>
    <row r="100" spans="1:93" hidden="1" outlineLevel="2" x14ac:dyDescent="0.25">
      <c r="B100" s="186">
        <f t="shared" ref="B100" si="33">E$2</f>
        <v>1</v>
      </c>
      <c r="C100" s="187">
        <f t="shared" ref="C100:L103" si="34">B100</f>
        <v>1</v>
      </c>
      <c r="D100" s="187">
        <f t="shared" si="34"/>
        <v>1</v>
      </c>
      <c r="E100" s="187">
        <f t="shared" si="34"/>
        <v>1</v>
      </c>
      <c r="F100" s="187">
        <f t="shared" si="34"/>
        <v>1</v>
      </c>
      <c r="G100" s="187">
        <f t="shared" si="34"/>
        <v>1</v>
      </c>
      <c r="H100" s="187">
        <f t="shared" si="34"/>
        <v>1</v>
      </c>
      <c r="I100" s="187">
        <f t="shared" si="34"/>
        <v>1</v>
      </c>
      <c r="J100" s="187">
        <f t="shared" si="34"/>
        <v>1</v>
      </c>
      <c r="K100" s="187">
        <f t="shared" si="34"/>
        <v>1</v>
      </c>
      <c r="L100" s="188">
        <f t="shared" si="34"/>
        <v>1</v>
      </c>
      <c r="M100" s="189">
        <f t="shared" ref="M100" si="35">F$2</f>
        <v>2</v>
      </c>
      <c r="N100" s="187">
        <f t="shared" ref="N100:V103" si="36">M100</f>
        <v>2</v>
      </c>
      <c r="O100" s="187">
        <f t="shared" si="36"/>
        <v>2</v>
      </c>
      <c r="P100" s="187">
        <f t="shared" si="36"/>
        <v>2</v>
      </c>
      <c r="Q100" s="187">
        <f t="shared" si="36"/>
        <v>2</v>
      </c>
      <c r="R100" s="187">
        <f t="shared" si="36"/>
        <v>2</v>
      </c>
      <c r="S100" s="187">
        <f t="shared" si="36"/>
        <v>2</v>
      </c>
      <c r="T100" s="187">
        <f t="shared" si="36"/>
        <v>2</v>
      </c>
      <c r="U100" s="187">
        <f t="shared" si="36"/>
        <v>2</v>
      </c>
      <c r="V100" s="188">
        <f t="shared" si="36"/>
        <v>2</v>
      </c>
      <c r="W100" s="189">
        <f>G$2</f>
        <v>3</v>
      </c>
      <c r="X100" s="187">
        <f t="shared" ref="X100:AF103" si="37">W100</f>
        <v>3</v>
      </c>
      <c r="Y100" s="187">
        <f t="shared" si="37"/>
        <v>3</v>
      </c>
      <c r="Z100" s="187">
        <f t="shared" si="37"/>
        <v>3</v>
      </c>
      <c r="AA100" s="187">
        <f t="shared" si="37"/>
        <v>3</v>
      </c>
      <c r="AB100" s="187">
        <f t="shared" si="37"/>
        <v>3</v>
      </c>
      <c r="AC100" s="187">
        <f t="shared" si="37"/>
        <v>3</v>
      </c>
      <c r="AD100" s="187">
        <f t="shared" si="37"/>
        <v>3</v>
      </c>
      <c r="AE100" s="187">
        <f t="shared" si="37"/>
        <v>3</v>
      </c>
      <c r="AF100" s="188">
        <f t="shared" si="37"/>
        <v>3</v>
      </c>
      <c r="AG100" s="189">
        <f>H$2</f>
        <v>4</v>
      </c>
      <c r="AH100" s="187">
        <f t="shared" ref="AH100:AP103" si="38">AG100</f>
        <v>4</v>
      </c>
      <c r="AI100" s="187">
        <f t="shared" si="38"/>
        <v>4</v>
      </c>
      <c r="AJ100" s="187">
        <f t="shared" si="38"/>
        <v>4</v>
      </c>
      <c r="AK100" s="187">
        <f t="shared" si="38"/>
        <v>4</v>
      </c>
      <c r="AL100" s="187">
        <f t="shared" si="38"/>
        <v>4</v>
      </c>
      <c r="AM100" s="187">
        <f t="shared" si="38"/>
        <v>4</v>
      </c>
      <c r="AN100" s="187">
        <f t="shared" si="38"/>
        <v>4</v>
      </c>
      <c r="AO100" s="187">
        <f t="shared" si="38"/>
        <v>4</v>
      </c>
      <c r="AP100" s="188">
        <f t="shared" si="38"/>
        <v>4</v>
      </c>
      <c r="AQ100" s="189">
        <f>I$2</f>
        <v>5</v>
      </c>
      <c r="AR100" s="187">
        <f t="shared" ref="AR100:AZ103" si="39">AQ100</f>
        <v>5</v>
      </c>
      <c r="AS100" s="187">
        <f t="shared" si="39"/>
        <v>5</v>
      </c>
      <c r="AT100" s="187">
        <f t="shared" si="39"/>
        <v>5</v>
      </c>
      <c r="AU100" s="187">
        <f t="shared" si="39"/>
        <v>5</v>
      </c>
      <c r="AV100" s="187">
        <f t="shared" si="39"/>
        <v>5</v>
      </c>
      <c r="AW100" s="187">
        <f t="shared" si="39"/>
        <v>5</v>
      </c>
      <c r="AX100" s="187">
        <f t="shared" si="39"/>
        <v>5</v>
      </c>
      <c r="AY100" s="187">
        <f t="shared" si="39"/>
        <v>5</v>
      </c>
      <c r="AZ100" s="188">
        <f t="shared" si="39"/>
        <v>5</v>
      </c>
      <c r="BA100" s="189">
        <f>J$2</f>
        <v>6</v>
      </c>
      <c r="BB100" s="187">
        <f t="shared" ref="BB100:BJ103" si="40">BA100</f>
        <v>6</v>
      </c>
      <c r="BC100" s="187">
        <f t="shared" si="40"/>
        <v>6</v>
      </c>
      <c r="BD100" s="187">
        <f t="shared" si="40"/>
        <v>6</v>
      </c>
      <c r="BE100" s="187">
        <f t="shared" si="40"/>
        <v>6</v>
      </c>
      <c r="BF100" s="187">
        <f t="shared" si="40"/>
        <v>6</v>
      </c>
      <c r="BG100" s="187">
        <f t="shared" si="40"/>
        <v>6</v>
      </c>
      <c r="BH100" s="187">
        <f t="shared" si="40"/>
        <v>6</v>
      </c>
      <c r="BI100" s="187">
        <f t="shared" si="40"/>
        <v>6</v>
      </c>
      <c r="BJ100" s="188">
        <f t="shared" si="40"/>
        <v>6</v>
      </c>
    </row>
    <row r="101" spans="1:93" s="2" customFormat="1" ht="15" hidden="1" customHeight="1" outlineLevel="2" x14ac:dyDescent="0.25">
      <c r="A101" s="152" t="s">
        <v>192</v>
      </c>
      <c r="B101" s="129">
        <f>C94</f>
        <v>1</v>
      </c>
      <c r="C101" s="130">
        <f t="shared" si="34"/>
        <v>1</v>
      </c>
      <c r="D101" s="130">
        <f t="shared" si="34"/>
        <v>1</v>
      </c>
      <c r="E101" s="130">
        <f t="shared" si="34"/>
        <v>1</v>
      </c>
      <c r="F101" s="130">
        <f t="shared" si="34"/>
        <v>1</v>
      </c>
      <c r="G101" s="130">
        <f t="shared" si="34"/>
        <v>1</v>
      </c>
      <c r="H101" s="130">
        <f t="shared" si="34"/>
        <v>1</v>
      </c>
      <c r="I101" s="130">
        <f t="shared" si="34"/>
        <v>1</v>
      </c>
      <c r="J101" s="190">
        <f t="shared" si="34"/>
        <v>1</v>
      </c>
      <c r="K101" s="130">
        <f t="shared" si="34"/>
        <v>1</v>
      </c>
      <c r="L101" s="131">
        <f t="shared" si="34"/>
        <v>1</v>
      </c>
      <c r="M101" s="129">
        <f>D94</f>
        <v>0</v>
      </c>
      <c r="N101" s="130">
        <f t="shared" si="36"/>
        <v>0</v>
      </c>
      <c r="O101" s="130">
        <f t="shared" si="36"/>
        <v>0</v>
      </c>
      <c r="P101" s="130">
        <f t="shared" si="36"/>
        <v>0</v>
      </c>
      <c r="Q101" s="130">
        <f t="shared" si="36"/>
        <v>0</v>
      </c>
      <c r="R101" s="130">
        <f t="shared" si="36"/>
        <v>0</v>
      </c>
      <c r="S101" s="130">
        <f t="shared" si="36"/>
        <v>0</v>
      </c>
      <c r="T101" s="130">
        <f t="shared" si="36"/>
        <v>0</v>
      </c>
      <c r="U101" s="130">
        <f t="shared" si="36"/>
        <v>0</v>
      </c>
      <c r="V101" s="131">
        <f t="shared" si="36"/>
        <v>0</v>
      </c>
      <c r="W101" s="129">
        <f>E94</f>
        <v>0</v>
      </c>
      <c r="X101" s="130">
        <f t="shared" si="37"/>
        <v>0</v>
      </c>
      <c r="Y101" s="130">
        <f t="shared" si="37"/>
        <v>0</v>
      </c>
      <c r="Z101" s="130">
        <f t="shared" si="37"/>
        <v>0</v>
      </c>
      <c r="AA101" s="130">
        <f t="shared" si="37"/>
        <v>0</v>
      </c>
      <c r="AB101" s="130">
        <f t="shared" si="37"/>
        <v>0</v>
      </c>
      <c r="AC101" s="130">
        <f t="shared" si="37"/>
        <v>0</v>
      </c>
      <c r="AD101" s="130">
        <f t="shared" si="37"/>
        <v>0</v>
      </c>
      <c r="AE101" s="130">
        <f t="shared" si="37"/>
        <v>0</v>
      </c>
      <c r="AF101" s="131">
        <f t="shared" si="37"/>
        <v>0</v>
      </c>
      <c r="AG101" s="129">
        <f>F94</f>
        <v>0</v>
      </c>
      <c r="AH101" s="130">
        <f t="shared" si="38"/>
        <v>0</v>
      </c>
      <c r="AI101" s="130">
        <f t="shared" si="38"/>
        <v>0</v>
      </c>
      <c r="AJ101" s="130">
        <f t="shared" si="38"/>
        <v>0</v>
      </c>
      <c r="AK101" s="130">
        <f t="shared" si="38"/>
        <v>0</v>
      </c>
      <c r="AL101" s="130">
        <f t="shared" si="38"/>
        <v>0</v>
      </c>
      <c r="AM101" s="130">
        <f t="shared" si="38"/>
        <v>0</v>
      </c>
      <c r="AN101" s="130">
        <f t="shared" si="38"/>
        <v>0</v>
      </c>
      <c r="AO101" s="130">
        <f t="shared" si="38"/>
        <v>0</v>
      </c>
      <c r="AP101" s="131">
        <f t="shared" si="38"/>
        <v>0</v>
      </c>
      <c r="AQ101" s="129">
        <f>G94</f>
        <v>0</v>
      </c>
      <c r="AR101" s="130">
        <f t="shared" si="39"/>
        <v>0</v>
      </c>
      <c r="AS101" s="130">
        <f t="shared" si="39"/>
        <v>0</v>
      </c>
      <c r="AT101" s="130">
        <f t="shared" si="39"/>
        <v>0</v>
      </c>
      <c r="AU101" s="130">
        <f t="shared" si="39"/>
        <v>0</v>
      </c>
      <c r="AV101" s="130">
        <f t="shared" si="39"/>
        <v>0</v>
      </c>
      <c r="AW101" s="130">
        <f t="shared" si="39"/>
        <v>0</v>
      </c>
      <c r="AX101" s="130">
        <f t="shared" si="39"/>
        <v>0</v>
      </c>
      <c r="AY101" s="130">
        <f t="shared" si="39"/>
        <v>0</v>
      </c>
      <c r="AZ101" s="131">
        <f t="shared" si="39"/>
        <v>0</v>
      </c>
      <c r="BA101" s="129">
        <f>H94</f>
        <v>0</v>
      </c>
      <c r="BB101" s="130">
        <f t="shared" si="40"/>
        <v>0</v>
      </c>
      <c r="BC101" s="130">
        <f t="shared" si="40"/>
        <v>0</v>
      </c>
      <c r="BD101" s="130">
        <f t="shared" si="40"/>
        <v>0</v>
      </c>
      <c r="BE101" s="130">
        <f t="shared" si="40"/>
        <v>0</v>
      </c>
      <c r="BF101" s="130">
        <f t="shared" si="40"/>
        <v>0</v>
      </c>
      <c r="BG101" s="130">
        <f t="shared" si="40"/>
        <v>0</v>
      </c>
      <c r="BH101" s="130">
        <f t="shared" si="40"/>
        <v>0</v>
      </c>
      <c r="BI101" s="130">
        <f t="shared" si="40"/>
        <v>0</v>
      </c>
      <c r="BJ101" s="131">
        <f t="shared" si="40"/>
        <v>0</v>
      </c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</row>
    <row r="102" spans="1:93" s="2" customFormat="1" ht="15" hidden="1" customHeight="1" outlineLevel="2" x14ac:dyDescent="0.25">
      <c r="A102" s="152" t="s">
        <v>47</v>
      </c>
      <c r="B102" s="129">
        <f>C95</f>
        <v>0</v>
      </c>
      <c r="C102" s="130">
        <f t="shared" si="34"/>
        <v>0</v>
      </c>
      <c r="D102" s="130">
        <f t="shared" si="34"/>
        <v>0</v>
      </c>
      <c r="E102" s="130">
        <f t="shared" si="34"/>
        <v>0</v>
      </c>
      <c r="F102" s="130">
        <f t="shared" si="34"/>
        <v>0</v>
      </c>
      <c r="G102" s="130">
        <f t="shared" si="34"/>
        <v>0</v>
      </c>
      <c r="H102" s="130">
        <f t="shared" si="34"/>
        <v>0</v>
      </c>
      <c r="I102" s="130">
        <f t="shared" si="34"/>
        <v>0</v>
      </c>
      <c r="J102" s="190">
        <f t="shared" si="34"/>
        <v>0</v>
      </c>
      <c r="K102" s="130">
        <f t="shared" si="34"/>
        <v>0</v>
      </c>
      <c r="L102" s="131">
        <f t="shared" si="34"/>
        <v>0</v>
      </c>
      <c r="M102" s="129">
        <f>D95</f>
        <v>0</v>
      </c>
      <c r="N102" s="130">
        <f t="shared" si="36"/>
        <v>0</v>
      </c>
      <c r="O102" s="130">
        <f t="shared" si="36"/>
        <v>0</v>
      </c>
      <c r="P102" s="130">
        <f t="shared" si="36"/>
        <v>0</v>
      </c>
      <c r="Q102" s="130">
        <f t="shared" si="36"/>
        <v>0</v>
      </c>
      <c r="R102" s="130">
        <f t="shared" si="36"/>
        <v>0</v>
      </c>
      <c r="S102" s="130">
        <f t="shared" si="36"/>
        <v>0</v>
      </c>
      <c r="T102" s="130">
        <f t="shared" si="36"/>
        <v>0</v>
      </c>
      <c r="U102" s="130">
        <f t="shared" si="36"/>
        <v>0</v>
      </c>
      <c r="V102" s="131">
        <f t="shared" si="36"/>
        <v>0</v>
      </c>
      <c r="W102" s="129">
        <f>E95</f>
        <v>0</v>
      </c>
      <c r="X102" s="130">
        <f t="shared" si="37"/>
        <v>0</v>
      </c>
      <c r="Y102" s="130">
        <f t="shared" si="37"/>
        <v>0</v>
      </c>
      <c r="Z102" s="130">
        <f t="shared" si="37"/>
        <v>0</v>
      </c>
      <c r="AA102" s="130">
        <f t="shared" si="37"/>
        <v>0</v>
      </c>
      <c r="AB102" s="130">
        <f t="shared" si="37"/>
        <v>0</v>
      </c>
      <c r="AC102" s="130">
        <f t="shared" si="37"/>
        <v>0</v>
      </c>
      <c r="AD102" s="130">
        <f t="shared" si="37"/>
        <v>0</v>
      </c>
      <c r="AE102" s="130">
        <f t="shared" si="37"/>
        <v>0</v>
      </c>
      <c r="AF102" s="131">
        <f t="shared" si="37"/>
        <v>0</v>
      </c>
      <c r="AG102" s="129">
        <f>F95</f>
        <v>0</v>
      </c>
      <c r="AH102" s="130">
        <f t="shared" si="38"/>
        <v>0</v>
      </c>
      <c r="AI102" s="130">
        <f t="shared" si="38"/>
        <v>0</v>
      </c>
      <c r="AJ102" s="130">
        <f t="shared" si="38"/>
        <v>0</v>
      </c>
      <c r="AK102" s="130">
        <f t="shared" si="38"/>
        <v>0</v>
      </c>
      <c r="AL102" s="130">
        <f t="shared" si="38"/>
        <v>0</v>
      </c>
      <c r="AM102" s="130">
        <f t="shared" si="38"/>
        <v>0</v>
      </c>
      <c r="AN102" s="130">
        <f t="shared" si="38"/>
        <v>0</v>
      </c>
      <c r="AO102" s="130">
        <f t="shared" si="38"/>
        <v>0</v>
      </c>
      <c r="AP102" s="131">
        <f t="shared" si="38"/>
        <v>0</v>
      </c>
      <c r="AQ102" s="129">
        <f>G95</f>
        <v>0</v>
      </c>
      <c r="AR102" s="130">
        <f t="shared" si="39"/>
        <v>0</v>
      </c>
      <c r="AS102" s="130">
        <f t="shared" si="39"/>
        <v>0</v>
      </c>
      <c r="AT102" s="130">
        <f t="shared" si="39"/>
        <v>0</v>
      </c>
      <c r="AU102" s="130">
        <f t="shared" si="39"/>
        <v>0</v>
      </c>
      <c r="AV102" s="130">
        <f t="shared" si="39"/>
        <v>0</v>
      </c>
      <c r="AW102" s="130">
        <f t="shared" si="39"/>
        <v>0</v>
      </c>
      <c r="AX102" s="130">
        <f t="shared" si="39"/>
        <v>0</v>
      </c>
      <c r="AY102" s="130">
        <f t="shared" si="39"/>
        <v>0</v>
      </c>
      <c r="AZ102" s="131">
        <f t="shared" si="39"/>
        <v>0</v>
      </c>
      <c r="BA102" s="129">
        <f>H95</f>
        <v>0</v>
      </c>
      <c r="BB102" s="130">
        <f t="shared" si="40"/>
        <v>0</v>
      </c>
      <c r="BC102" s="130">
        <f t="shared" si="40"/>
        <v>0</v>
      </c>
      <c r="BD102" s="130">
        <f t="shared" si="40"/>
        <v>0</v>
      </c>
      <c r="BE102" s="130">
        <f t="shared" si="40"/>
        <v>0</v>
      </c>
      <c r="BF102" s="130">
        <f t="shared" si="40"/>
        <v>0</v>
      </c>
      <c r="BG102" s="130">
        <f t="shared" si="40"/>
        <v>0</v>
      </c>
      <c r="BH102" s="130">
        <f t="shared" si="40"/>
        <v>0</v>
      </c>
      <c r="BI102" s="130">
        <f t="shared" si="40"/>
        <v>0</v>
      </c>
      <c r="BJ102" s="131">
        <f t="shared" si="40"/>
        <v>0</v>
      </c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</row>
    <row r="103" spans="1:93" s="2" customFormat="1" ht="15" hidden="1" customHeight="1" outlineLevel="2" x14ac:dyDescent="0.25">
      <c r="A103" s="152" t="s">
        <v>57</v>
      </c>
      <c r="B103" s="129">
        <f t="shared" ref="B103" si="41">E$3</f>
        <v>43</v>
      </c>
      <c r="C103" s="130">
        <f t="shared" si="34"/>
        <v>43</v>
      </c>
      <c r="D103" s="130">
        <f t="shared" si="34"/>
        <v>43</v>
      </c>
      <c r="E103" s="130">
        <f t="shared" si="34"/>
        <v>43</v>
      </c>
      <c r="F103" s="130">
        <f t="shared" si="34"/>
        <v>43</v>
      </c>
      <c r="G103" s="130">
        <f t="shared" si="34"/>
        <v>43</v>
      </c>
      <c r="H103" s="130">
        <f t="shared" si="34"/>
        <v>43</v>
      </c>
      <c r="I103" s="130">
        <f t="shared" si="34"/>
        <v>43</v>
      </c>
      <c r="J103" s="190">
        <f t="shared" si="34"/>
        <v>43</v>
      </c>
      <c r="K103" s="130">
        <f t="shared" si="34"/>
        <v>43</v>
      </c>
      <c r="L103" s="131">
        <f t="shared" si="34"/>
        <v>43</v>
      </c>
      <c r="M103" s="129">
        <f t="shared" ref="M103" si="42">F$3</f>
        <v>0</v>
      </c>
      <c r="N103" s="130">
        <f t="shared" si="36"/>
        <v>0</v>
      </c>
      <c r="O103" s="130">
        <f t="shared" si="36"/>
        <v>0</v>
      </c>
      <c r="P103" s="130">
        <f t="shared" si="36"/>
        <v>0</v>
      </c>
      <c r="Q103" s="130">
        <f t="shared" si="36"/>
        <v>0</v>
      </c>
      <c r="R103" s="130">
        <f t="shared" si="36"/>
        <v>0</v>
      </c>
      <c r="S103" s="130">
        <f t="shared" si="36"/>
        <v>0</v>
      </c>
      <c r="T103" s="130">
        <f t="shared" si="36"/>
        <v>0</v>
      </c>
      <c r="U103" s="130">
        <f t="shared" si="36"/>
        <v>0</v>
      </c>
      <c r="V103" s="131">
        <f t="shared" si="36"/>
        <v>0</v>
      </c>
      <c r="W103" s="129">
        <f t="shared" ref="W103" si="43">G$3</f>
        <v>0</v>
      </c>
      <c r="X103" s="130">
        <f t="shared" si="37"/>
        <v>0</v>
      </c>
      <c r="Y103" s="130">
        <f t="shared" si="37"/>
        <v>0</v>
      </c>
      <c r="Z103" s="130">
        <f t="shared" si="37"/>
        <v>0</v>
      </c>
      <c r="AA103" s="130">
        <f t="shared" si="37"/>
        <v>0</v>
      </c>
      <c r="AB103" s="130">
        <f t="shared" si="37"/>
        <v>0</v>
      </c>
      <c r="AC103" s="130">
        <f t="shared" si="37"/>
        <v>0</v>
      </c>
      <c r="AD103" s="130">
        <f t="shared" si="37"/>
        <v>0</v>
      </c>
      <c r="AE103" s="130">
        <f t="shared" si="37"/>
        <v>0</v>
      </c>
      <c r="AF103" s="131">
        <f t="shared" si="37"/>
        <v>0</v>
      </c>
      <c r="AG103" s="129">
        <f t="shared" ref="AG103" si="44">H$3</f>
        <v>0</v>
      </c>
      <c r="AH103" s="130">
        <f t="shared" si="38"/>
        <v>0</v>
      </c>
      <c r="AI103" s="130">
        <f t="shared" si="38"/>
        <v>0</v>
      </c>
      <c r="AJ103" s="130">
        <f t="shared" si="38"/>
        <v>0</v>
      </c>
      <c r="AK103" s="130">
        <f t="shared" si="38"/>
        <v>0</v>
      </c>
      <c r="AL103" s="130">
        <f t="shared" si="38"/>
        <v>0</v>
      </c>
      <c r="AM103" s="130">
        <f t="shared" si="38"/>
        <v>0</v>
      </c>
      <c r="AN103" s="130">
        <f t="shared" si="38"/>
        <v>0</v>
      </c>
      <c r="AO103" s="130">
        <f t="shared" si="38"/>
        <v>0</v>
      </c>
      <c r="AP103" s="131">
        <f t="shared" si="38"/>
        <v>0</v>
      </c>
      <c r="AQ103" s="129">
        <f t="shared" ref="AQ103" si="45">I$3</f>
        <v>0</v>
      </c>
      <c r="AR103" s="130">
        <f t="shared" si="39"/>
        <v>0</v>
      </c>
      <c r="AS103" s="130">
        <f t="shared" si="39"/>
        <v>0</v>
      </c>
      <c r="AT103" s="130">
        <f t="shared" si="39"/>
        <v>0</v>
      </c>
      <c r="AU103" s="130">
        <f t="shared" si="39"/>
        <v>0</v>
      </c>
      <c r="AV103" s="130">
        <f t="shared" si="39"/>
        <v>0</v>
      </c>
      <c r="AW103" s="130">
        <f t="shared" si="39"/>
        <v>0</v>
      </c>
      <c r="AX103" s="130">
        <f t="shared" si="39"/>
        <v>0</v>
      </c>
      <c r="AY103" s="130">
        <f t="shared" si="39"/>
        <v>0</v>
      </c>
      <c r="AZ103" s="131">
        <f t="shared" si="39"/>
        <v>0</v>
      </c>
      <c r="BA103" s="129">
        <f t="shared" ref="BA103" si="46">J$3</f>
        <v>0</v>
      </c>
      <c r="BB103" s="130">
        <f t="shared" si="40"/>
        <v>0</v>
      </c>
      <c r="BC103" s="130">
        <f t="shared" si="40"/>
        <v>0</v>
      </c>
      <c r="BD103" s="130">
        <f t="shared" si="40"/>
        <v>0</v>
      </c>
      <c r="BE103" s="130">
        <f t="shared" si="40"/>
        <v>0</v>
      </c>
      <c r="BF103" s="130">
        <f t="shared" si="40"/>
        <v>0</v>
      </c>
      <c r="BG103" s="130">
        <f t="shared" si="40"/>
        <v>0</v>
      </c>
      <c r="BH103" s="130">
        <f t="shared" si="40"/>
        <v>0</v>
      </c>
      <c r="BI103" s="130">
        <f t="shared" si="40"/>
        <v>0</v>
      </c>
      <c r="BJ103" s="131">
        <f t="shared" si="40"/>
        <v>0</v>
      </c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</row>
    <row r="104" spans="1:93" s="2" customFormat="1" ht="15" hidden="1" customHeight="1" outlineLevel="2" x14ac:dyDescent="0.25">
      <c r="A104" s="152" t="s">
        <v>58</v>
      </c>
      <c r="B104" s="132">
        <f t="shared" ref="B104" si="47">B103/10*0</f>
        <v>0</v>
      </c>
      <c r="C104" s="133">
        <f t="shared" ref="C104" si="48">C103/10*1</f>
        <v>4.3</v>
      </c>
      <c r="D104" s="133">
        <f t="shared" ref="D104" si="49">D103/10*2</f>
        <v>8.6</v>
      </c>
      <c r="E104" s="133">
        <f t="shared" ref="E104" si="50">E103/10*3</f>
        <v>12.899999999999999</v>
      </c>
      <c r="F104" s="133">
        <f t="shared" ref="F104" si="51">F103/10*4</f>
        <v>17.2</v>
      </c>
      <c r="G104" s="133">
        <f t="shared" ref="G104" si="52">G103/10*5</f>
        <v>21.5</v>
      </c>
      <c r="H104" s="133">
        <f t="shared" ref="H104" si="53">H103/10*6</f>
        <v>25.799999999999997</v>
      </c>
      <c r="I104" s="133">
        <f t="shared" ref="I104" si="54">I103/10*7</f>
        <v>30.099999999999998</v>
      </c>
      <c r="J104" s="191">
        <f t="shared" ref="J104" si="55">J103/10*8</f>
        <v>34.4</v>
      </c>
      <c r="K104" s="133">
        <f t="shared" ref="K104" si="56">K103/10*9</f>
        <v>38.699999999999996</v>
      </c>
      <c r="L104" s="134">
        <f t="shared" ref="L104" si="57">L103/10*10</f>
        <v>43</v>
      </c>
      <c r="M104" s="133">
        <f t="shared" ref="M104" si="58">M103/10*1</f>
        <v>0</v>
      </c>
      <c r="N104" s="133">
        <f t="shared" ref="N104" si="59">N103/10*2</f>
        <v>0</v>
      </c>
      <c r="O104" s="133">
        <f t="shared" ref="O104" si="60">O103/10*3</f>
        <v>0</v>
      </c>
      <c r="P104" s="133">
        <f t="shared" ref="P104" si="61">P103/10*4</f>
        <v>0</v>
      </c>
      <c r="Q104" s="133">
        <f t="shared" ref="Q104" si="62">Q103/10*5</f>
        <v>0</v>
      </c>
      <c r="R104" s="133">
        <f t="shared" ref="R104" si="63">R103/10*6</f>
        <v>0</v>
      </c>
      <c r="S104" s="133">
        <f t="shared" ref="S104" si="64">S103/10*7</f>
        <v>0</v>
      </c>
      <c r="T104" s="133">
        <f t="shared" ref="T104" si="65">T103/10*8</f>
        <v>0</v>
      </c>
      <c r="U104" s="133">
        <f t="shared" ref="U104" si="66">U103/10*9</f>
        <v>0</v>
      </c>
      <c r="V104" s="134">
        <f t="shared" ref="V104" si="67">V103/10*10</f>
        <v>0</v>
      </c>
      <c r="W104" s="133">
        <f t="shared" ref="W104" si="68">W103/10*1</f>
        <v>0</v>
      </c>
      <c r="X104" s="133">
        <f t="shared" ref="X104" si="69">X103/10*2</f>
        <v>0</v>
      </c>
      <c r="Y104" s="133">
        <f t="shared" ref="Y104" si="70">Y103/10*3</f>
        <v>0</v>
      </c>
      <c r="Z104" s="133">
        <f t="shared" ref="Z104" si="71">Z103/10*4</f>
        <v>0</v>
      </c>
      <c r="AA104" s="133">
        <f t="shared" ref="AA104" si="72">AA103/10*5</f>
        <v>0</v>
      </c>
      <c r="AB104" s="133">
        <f t="shared" ref="AB104" si="73">AB103/10*6</f>
        <v>0</v>
      </c>
      <c r="AC104" s="133">
        <f t="shared" ref="AC104" si="74">AC103/10*7</f>
        <v>0</v>
      </c>
      <c r="AD104" s="133">
        <f t="shared" ref="AD104" si="75">AD103/10*8</f>
        <v>0</v>
      </c>
      <c r="AE104" s="134">
        <f t="shared" ref="AE104" si="76">AE103/10*9</f>
        <v>0</v>
      </c>
      <c r="AF104" s="134">
        <f t="shared" ref="AF104" si="77">AF103/10*10</f>
        <v>0</v>
      </c>
      <c r="AG104" s="133">
        <f t="shared" ref="AG104" si="78">AG103/10*1</f>
        <v>0</v>
      </c>
      <c r="AH104" s="133">
        <f t="shared" ref="AH104" si="79">AH103/10*2</f>
        <v>0</v>
      </c>
      <c r="AI104" s="133">
        <f t="shared" ref="AI104" si="80">AI103/10*3</f>
        <v>0</v>
      </c>
      <c r="AJ104" s="133">
        <f t="shared" ref="AJ104" si="81">AJ103/10*4</f>
        <v>0</v>
      </c>
      <c r="AK104" s="133">
        <f t="shared" ref="AK104" si="82">AK103/10*5</f>
        <v>0</v>
      </c>
      <c r="AL104" s="133">
        <f t="shared" ref="AL104" si="83">AL103/10*6</f>
        <v>0</v>
      </c>
      <c r="AM104" s="133">
        <f t="shared" ref="AM104" si="84">AM103/10*7</f>
        <v>0</v>
      </c>
      <c r="AN104" s="133">
        <f t="shared" ref="AN104" si="85">AN103/10*8</f>
        <v>0</v>
      </c>
      <c r="AO104" s="134">
        <f t="shared" ref="AO104" si="86">AO103/10*9</f>
        <v>0</v>
      </c>
      <c r="AP104" s="134">
        <f t="shared" ref="AP104" si="87">AP103/10*10</f>
        <v>0</v>
      </c>
      <c r="AQ104" s="133">
        <f t="shared" ref="AQ104" si="88">AQ103/10*1</f>
        <v>0</v>
      </c>
      <c r="AR104" s="133">
        <f t="shared" ref="AR104" si="89">AR103/10*2</f>
        <v>0</v>
      </c>
      <c r="AS104" s="133">
        <f t="shared" ref="AS104" si="90">AS103/10*3</f>
        <v>0</v>
      </c>
      <c r="AT104" s="133">
        <f t="shared" ref="AT104" si="91">AT103/10*4</f>
        <v>0</v>
      </c>
      <c r="AU104" s="133">
        <f t="shared" ref="AU104" si="92">AU103/10*5</f>
        <v>0</v>
      </c>
      <c r="AV104" s="133">
        <f t="shared" ref="AV104" si="93">AV103/10*6</f>
        <v>0</v>
      </c>
      <c r="AW104" s="133">
        <f t="shared" ref="AW104" si="94">AW103/10*7</f>
        <v>0</v>
      </c>
      <c r="AX104" s="133">
        <f t="shared" ref="AX104" si="95">AX103/10*8</f>
        <v>0</v>
      </c>
      <c r="AY104" s="134">
        <f t="shared" ref="AY104" si="96">AY103/10*9</f>
        <v>0</v>
      </c>
      <c r="AZ104" s="134">
        <f t="shared" ref="AZ104" si="97">AZ103/10*10</f>
        <v>0</v>
      </c>
      <c r="BA104" s="133">
        <f t="shared" ref="BA104" si="98">BA103/10*1</f>
        <v>0</v>
      </c>
      <c r="BB104" s="133">
        <f t="shared" ref="BB104" si="99">BB103/10*2</f>
        <v>0</v>
      </c>
      <c r="BC104" s="133">
        <f t="shared" ref="BC104" si="100">BC103/10*3</f>
        <v>0</v>
      </c>
      <c r="BD104" s="133">
        <f t="shared" ref="BD104" si="101">BD103/10*4</f>
        <v>0</v>
      </c>
      <c r="BE104" s="133">
        <f t="shared" ref="BE104" si="102">BE103/10*5</f>
        <v>0</v>
      </c>
      <c r="BF104" s="133">
        <f t="shared" ref="BF104" si="103">BF103/10*6</f>
        <v>0</v>
      </c>
      <c r="BG104" s="133">
        <f t="shared" ref="BG104" si="104">BG103/10*7</f>
        <v>0</v>
      </c>
      <c r="BH104" s="133">
        <f t="shared" ref="BH104" si="105">BH103/10*8</f>
        <v>0</v>
      </c>
      <c r="BI104" s="134">
        <f t="shared" ref="BI104" si="106">BI103/10*9</f>
        <v>0</v>
      </c>
      <c r="BJ104" s="134">
        <f t="shared" ref="BJ104" si="107">BJ103/10*10</f>
        <v>0</v>
      </c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</row>
    <row r="105" spans="1:93" ht="15.75" hidden="1" outlineLevel="2" thickBot="1" x14ac:dyDescent="0.3">
      <c r="A105" s="152" t="s">
        <v>60</v>
      </c>
      <c r="B105" s="192">
        <f t="shared" ref="B105:BJ105" si="108">-B102+B101*B104-1*IF(AND($A47=B100,B104&gt;=$A48),B104-$A48,0)</f>
        <v>0</v>
      </c>
      <c r="C105" s="193">
        <f t="shared" si="108"/>
        <v>0</v>
      </c>
      <c r="D105" s="193">
        <f t="shared" si="108"/>
        <v>0</v>
      </c>
      <c r="E105" s="193">
        <f t="shared" si="108"/>
        <v>0</v>
      </c>
      <c r="F105" s="193">
        <f t="shared" si="108"/>
        <v>0</v>
      </c>
      <c r="G105" s="193">
        <f t="shared" si="108"/>
        <v>0</v>
      </c>
      <c r="H105" s="193">
        <f t="shared" si="108"/>
        <v>0</v>
      </c>
      <c r="I105" s="193">
        <f t="shared" si="108"/>
        <v>0</v>
      </c>
      <c r="J105" s="193">
        <f t="shared" si="108"/>
        <v>0</v>
      </c>
      <c r="K105" s="193">
        <f t="shared" si="108"/>
        <v>0</v>
      </c>
      <c r="L105" s="194">
        <f t="shared" si="108"/>
        <v>0</v>
      </c>
      <c r="M105" s="192">
        <f t="shared" si="108"/>
        <v>0</v>
      </c>
      <c r="N105" s="193">
        <f t="shared" si="108"/>
        <v>0</v>
      </c>
      <c r="O105" s="193">
        <f t="shared" si="108"/>
        <v>0</v>
      </c>
      <c r="P105" s="193">
        <f t="shared" si="108"/>
        <v>0</v>
      </c>
      <c r="Q105" s="193">
        <f t="shared" si="108"/>
        <v>0</v>
      </c>
      <c r="R105" s="193">
        <f t="shared" si="108"/>
        <v>0</v>
      </c>
      <c r="S105" s="193">
        <f t="shared" si="108"/>
        <v>0</v>
      </c>
      <c r="T105" s="193">
        <f t="shared" si="108"/>
        <v>0</v>
      </c>
      <c r="U105" s="193">
        <f t="shared" si="108"/>
        <v>0</v>
      </c>
      <c r="V105" s="194">
        <f t="shared" si="108"/>
        <v>0</v>
      </c>
      <c r="W105" s="192">
        <f t="shared" si="108"/>
        <v>0</v>
      </c>
      <c r="X105" s="193">
        <f t="shared" si="108"/>
        <v>0</v>
      </c>
      <c r="Y105" s="193">
        <f t="shared" si="108"/>
        <v>0</v>
      </c>
      <c r="Z105" s="193">
        <f t="shared" si="108"/>
        <v>0</v>
      </c>
      <c r="AA105" s="193">
        <f t="shared" si="108"/>
        <v>0</v>
      </c>
      <c r="AB105" s="193">
        <f t="shared" si="108"/>
        <v>0</v>
      </c>
      <c r="AC105" s="193">
        <f t="shared" si="108"/>
        <v>0</v>
      </c>
      <c r="AD105" s="193">
        <f t="shared" si="108"/>
        <v>0</v>
      </c>
      <c r="AE105" s="193">
        <f t="shared" si="108"/>
        <v>0</v>
      </c>
      <c r="AF105" s="194">
        <f t="shared" si="108"/>
        <v>0</v>
      </c>
      <c r="AG105" s="192">
        <f t="shared" si="108"/>
        <v>0</v>
      </c>
      <c r="AH105" s="193">
        <f t="shared" si="108"/>
        <v>0</v>
      </c>
      <c r="AI105" s="193">
        <f t="shared" si="108"/>
        <v>0</v>
      </c>
      <c r="AJ105" s="193">
        <f t="shared" si="108"/>
        <v>0</v>
      </c>
      <c r="AK105" s="193">
        <f t="shared" si="108"/>
        <v>0</v>
      </c>
      <c r="AL105" s="193">
        <f t="shared" si="108"/>
        <v>0</v>
      </c>
      <c r="AM105" s="193">
        <f t="shared" si="108"/>
        <v>0</v>
      </c>
      <c r="AN105" s="193">
        <f t="shared" si="108"/>
        <v>0</v>
      </c>
      <c r="AO105" s="193">
        <f t="shared" si="108"/>
        <v>0</v>
      </c>
      <c r="AP105" s="194">
        <f t="shared" si="108"/>
        <v>0</v>
      </c>
      <c r="AQ105" s="192">
        <f t="shared" si="108"/>
        <v>0</v>
      </c>
      <c r="AR105" s="193">
        <f t="shared" si="108"/>
        <v>0</v>
      </c>
      <c r="AS105" s="193">
        <f t="shared" si="108"/>
        <v>0</v>
      </c>
      <c r="AT105" s="193">
        <f t="shared" si="108"/>
        <v>0</v>
      </c>
      <c r="AU105" s="193">
        <f t="shared" si="108"/>
        <v>0</v>
      </c>
      <c r="AV105" s="193">
        <f t="shared" si="108"/>
        <v>0</v>
      </c>
      <c r="AW105" s="193">
        <f t="shared" si="108"/>
        <v>0</v>
      </c>
      <c r="AX105" s="193">
        <f t="shared" si="108"/>
        <v>0</v>
      </c>
      <c r="AY105" s="193">
        <f t="shared" si="108"/>
        <v>0</v>
      </c>
      <c r="AZ105" s="194">
        <f t="shared" si="108"/>
        <v>0</v>
      </c>
      <c r="BA105" s="192">
        <f t="shared" si="108"/>
        <v>0</v>
      </c>
      <c r="BB105" s="193">
        <f t="shared" si="108"/>
        <v>0</v>
      </c>
      <c r="BC105" s="193">
        <f t="shared" si="108"/>
        <v>0</v>
      </c>
      <c r="BD105" s="193">
        <f t="shared" si="108"/>
        <v>0</v>
      </c>
      <c r="BE105" s="193">
        <f t="shared" si="108"/>
        <v>0</v>
      </c>
      <c r="BF105" s="193">
        <f t="shared" si="108"/>
        <v>0</v>
      </c>
      <c r="BG105" s="193">
        <f t="shared" si="108"/>
        <v>0</v>
      </c>
      <c r="BH105" s="193">
        <f t="shared" si="108"/>
        <v>0</v>
      </c>
      <c r="BI105" s="193">
        <f t="shared" si="108"/>
        <v>0</v>
      </c>
      <c r="BJ105" s="194">
        <f t="shared" si="108"/>
        <v>0</v>
      </c>
    </row>
    <row r="106" spans="1:93" hidden="1" outlineLevel="2" x14ac:dyDescent="0.25"/>
    <row r="107" spans="1:93" hidden="1" outlineLevel="1" x14ac:dyDescent="0.25">
      <c r="A107" s="181">
        <f>1*B47/10</f>
        <v>4.3</v>
      </c>
      <c r="B107" s="180"/>
      <c r="C107" s="180"/>
      <c r="D107" s="180"/>
    </row>
    <row r="108" spans="1:93" hidden="1" outlineLevel="2" x14ac:dyDescent="0.25">
      <c r="B108" s="316">
        <f>'Calculo VIGA'!E$2</f>
        <v>1</v>
      </c>
      <c r="C108" s="317"/>
      <c r="D108" s="316">
        <f>'Calculo VIGA'!F$2</f>
        <v>2</v>
      </c>
      <c r="E108" s="317"/>
      <c r="F108" s="316">
        <f>'Calculo VIGA'!G$2</f>
        <v>3</v>
      </c>
      <c r="G108" s="317"/>
      <c r="H108" s="316">
        <f>'Calculo VIGA'!H$2</f>
        <v>4</v>
      </c>
      <c r="I108" s="317"/>
      <c r="J108" s="316">
        <f>'Calculo VIGA'!I$2</f>
        <v>5</v>
      </c>
      <c r="K108" s="317"/>
      <c r="L108" s="316">
        <f>'Calculo VIGA'!J$2</f>
        <v>6</v>
      </c>
      <c r="M108" s="317"/>
    </row>
    <row r="109" spans="1:93" hidden="1" outlineLevel="2" x14ac:dyDescent="0.25">
      <c r="B109" s="105">
        <f>'Calculo VIGA'!B$18</f>
        <v>3</v>
      </c>
      <c r="C109" s="106">
        <v>0</v>
      </c>
      <c r="D109" s="107">
        <f>'Calculo VIGA'!J$18</f>
        <v>0</v>
      </c>
      <c r="E109" s="106">
        <v>0</v>
      </c>
      <c r="F109" s="107">
        <f>'Calculo VIGA'!R$18</f>
        <v>0</v>
      </c>
      <c r="G109" s="106">
        <v>0</v>
      </c>
      <c r="H109" s="107">
        <f>'Calculo VIGA'!Z$18</f>
        <v>0</v>
      </c>
      <c r="I109" s="106">
        <v>0</v>
      </c>
      <c r="J109" s="107">
        <f>'Calculo VIGA'!AH$18</f>
        <v>0</v>
      </c>
      <c r="K109" s="106">
        <v>0</v>
      </c>
      <c r="L109" s="107">
        <f>'Calculo VIGA'!AP$18</f>
        <v>0</v>
      </c>
      <c r="M109" s="108">
        <v>0</v>
      </c>
      <c r="X109" s="146"/>
      <c r="Y109" s="147"/>
    </row>
    <row r="110" spans="1:93" hidden="1" outlineLevel="2" x14ac:dyDescent="0.25">
      <c r="B110" s="105">
        <f>'Calculo VIGA'!B$19</f>
        <v>4</v>
      </c>
      <c r="C110" s="106">
        <f>IF($A47=B108,1*($B47-$A107)^2*(2*$A107+$B47)/$B47^3,0)</f>
        <v>0.9720000000000002</v>
      </c>
      <c r="D110" s="107">
        <f>'Calculo VIGA'!J$19</f>
        <v>0</v>
      </c>
      <c r="E110" s="106">
        <f>IF($A47=D108,1*($B47-$A107)^2*(2*$A107+$B47)/$B47^3,0)</f>
        <v>0</v>
      </c>
      <c r="F110" s="107">
        <f>'Calculo VIGA'!R$19</f>
        <v>0</v>
      </c>
      <c r="G110" s="106">
        <f>IF($A47=F108,1*($B47-$A107)^2*(2*$A107+$B47)/$B47^3,0)</f>
        <v>0</v>
      </c>
      <c r="H110" s="107">
        <f>'Calculo VIGA'!Z$19</f>
        <v>0</v>
      </c>
      <c r="I110" s="106">
        <f>IF($A47=H108,1*($B47-$A107)^2*(2*$A107+$B47)/$B47^3,0)</f>
        <v>0</v>
      </c>
      <c r="J110" s="107">
        <f>'Calculo VIGA'!AH$19</f>
        <v>0</v>
      </c>
      <c r="K110" s="106">
        <f>IF($A47=J108,1*($B47-$A107)^2*(2*$A107+$B47)/$B47^3,0)</f>
        <v>0</v>
      </c>
      <c r="L110" s="107">
        <f>'Calculo VIGA'!AP$19</f>
        <v>0</v>
      </c>
      <c r="M110" s="108">
        <f>IF($A47=L108,1*($B47-$A107)^2*(2*$A107+$B47)/$B47^3,0)</f>
        <v>0</v>
      </c>
    </row>
    <row r="111" spans="1:93" hidden="1" outlineLevel="2" x14ac:dyDescent="0.25">
      <c r="A111" t="s">
        <v>36</v>
      </c>
      <c r="B111" s="105">
        <f>'Calculo VIGA'!B$20</f>
        <v>1</v>
      </c>
      <c r="C111" s="106">
        <f>IF($A47=B108,1*$A107*($B47-$A107)^2/$B47^2,0)</f>
        <v>3.4830000000000005</v>
      </c>
      <c r="D111" s="107">
        <f>'Calculo VIGA'!J$20</f>
        <v>0</v>
      </c>
      <c r="E111" s="106">
        <f>IF($A47=D108,1*$A107*($B47-$A107)^2/$B47^2,0)</f>
        <v>0</v>
      </c>
      <c r="F111" s="107">
        <f>'Calculo VIGA'!R$20</f>
        <v>0</v>
      </c>
      <c r="G111" s="106">
        <f>IF($A47=F108,1*$A107*($B47-$A107)^2/$B47^2,0)</f>
        <v>0</v>
      </c>
      <c r="H111" s="107">
        <f>'Calculo VIGA'!Z$20</f>
        <v>0</v>
      </c>
      <c r="I111" s="106">
        <f>IF($A47=H108,1*$A107*($B47-$A107)^2/$B47^2,0)</f>
        <v>0</v>
      </c>
      <c r="J111" s="107">
        <f>'Calculo VIGA'!AH$20</f>
        <v>0</v>
      </c>
      <c r="K111" s="106">
        <f>IF($A47=J108,1*$A107*($B47-$A107)^2/$B47^2,0)</f>
        <v>0</v>
      </c>
      <c r="L111" s="107">
        <f>'Calculo VIGA'!AP$20</f>
        <v>0</v>
      </c>
      <c r="M111" s="108">
        <f>IF($A47=L108,1*$A107*($B47-$A107)^2/$B47^2,0)</f>
        <v>0</v>
      </c>
      <c r="X111" s="149"/>
    </row>
    <row r="112" spans="1:93" hidden="1" outlineLevel="2" x14ac:dyDescent="0.25">
      <c r="B112" s="105">
        <f>'Calculo VIGA'!B$21</f>
        <v>5</v>
      </c>
      <c r="C112" s="108">
        <v>0</v>
      </c>
      <c r="D112" s="107">
        <f>'Calculo VIGA'!J$21</f>
        <v>0</v>
      </c>
      <c r="E112" s="108">
        <v>0</v>
      </c>
      <c r="F112" s="107">
        <f>'Calculo VIGA'!R$21</f>
        <v>0</v>
      </c>
      <c r="G112" s="108">
        <v>0</v>
      </c>
      <c r="H112" s="107">
        <f>'Calculo VIGA'!Z$21</f>
        <v>0</v>
      </c>
      <c r="I112" s="108">
        <v>0</v>
      </c>
      <c r="J112" s="107">
        <f>'Calculo VIGA'!AH$21</f>
        <v>0</v>
      </c>
      <c r="K112" s="108">
        <v>0</v>
      </c>
      <c r="L112" s="107">
        <f>'Calculo VIGA'!AP$21</f>
        <v>0</v>
      </c>
      <c r="M112" s="108">
        <v>0</v>
      </c>
    </row>
    <row r="113" spans="2:34" hidden="1" outlineLevel="2" x14ac:dyDescent="0.25">
      <c r="B113" s="105">
        <f>'Calculo VIGA'!B$22</f>
        <v>6</v>
      </c>
      <c r="C113" s="106">
        <f>IF($A47=B108,1*($A107)^2*(3*$B47-2*$A107)/$B47^3,0)</f>
        <v>2.8000000000000001E-2</v>
      </c>
      <c r="D113" s="107">
        <f>'Calculo VIGA'!J$22</f>
        <v>0</v>
      </c>
      <c r="E113" s="106">
        <f>IF($A47=D108,1*($A107)^2*(3*$B47-2*$A107)/$B47^3,0)</f>
        <v>0</v>
      </c>
      <c r="F113" s="107">
        <f>'Calculo VIGA'!R$22</f>
        <v>0</v>
      </c>
      <c r="G113" s="106">
        <f>IF($A47=F108,1*($A107)^2*(3*$B47-2*$A107)/$B47^3,0)</f>
        <v>0</v>
      </c>
      <c r="H113" s="107">
        <f>'Calculo VIGA'!Z$22</f>
        <v>0</v>
      </c>
      <c r="I113" s="106">
        <f>IF($A47=H108,1*($A107)^2*(3*$B47-2*$A107)/$B47^3,0)</f>
        <v>0</v>
      </c>
      <c r="J113" s="107">
        <f>'Calculo VIGA'!AH$22</f>
        <v>0</v>
      </c>
      <c r="K113" s="106">
        <f>IF($A47=J108,1*($A107)^2*(3*$B47-2*$A107)/$B47^3,0)</f>
        <v>0</v>
      </c>
      <c r="L113" s="107">
        <f>'Calculo VIGA'!AP$22</f>
        <v>0</v>
      </c>
      <c r="M113" s="108">
        <f>IF($A47=L108,1*($A107)^2*(3*$B47-2*$A107)/$B47^3,0)</f>
        <v>0</v>
      </c>
    </row>
    <row r="114" spans="2:34" hidden="1" outlineLevel="2" x14ac:dyDescent="0.25">
      <c r="B114" s="105">
        <f>'Calculo VIGA'!B$23</f>
        <v>2</v>
      </c>
      <c r="C114" s="108">
        <f>IF($A47=B108,-1*($B47-$A107)*$A107^2/$B47^2,0)</f>
        <v>-0.38700000000000001</v>
      </c>
      <c r="D114" s="107">
        <f>'Calculo VIGA'!J$23</f>
        <v>0</v>
      </c>
      <c r="E114" s="108">
        <f>IF($A47=D108,-1*($B47-$A107)*$A107^2/$B47^2,0)</f>
        <v>0</v>
      </c>
      <c r="F114" s="107">
        <f>'Calculo VIGA'!R$23</f>
        <v>0</v>
      </c>
      <c r="G114" s="108">
        <f>IF($A47=F108,-1*($B47-$A107)*$A107^2/$B47^2,0)</f>
        <v>0</v>
      </c>
      <c r="H114" s="107">
        <f>'Calculo VIGA'!Z$23</f>
        <v>0</v>
      </c>
      <c r="I114" s="108">
        <f>IF($A47=H108,-1*($B47-$A107)*$A107^2/$B47^2,0)</f>
        <v>0</v>
      </c>
      <c r="J114" s="107">
        <f>'Calculo VIGA'!AH$23</f>
        <v>0</v>
      </c>
      <c r="K114" s="108">
        <f>IF($A47=J108,-1*($B47-$A107)*$A107^2/$B47^2,0)</f>
        <v>0</v>
      </c>
      <c r="L114" s="107">
        <f>'Calculo VIGA'!AP$23</f>
        <v>0</v>
      </c>
      <c r="M114" s="108">
        <f>IF($A47=L108,-1*($B47-$A107)*$A107^2/$B47^2,0)</f>
        <v>0</v>
      </c>
    </row>
    <row r="115" spans="2:34" hidden="1" outlineLevel="2" x14ac:dyDescent="0.25">
      <c r="G115" s="183"/>
      <c r="H115" s="182"/>
      <c r="I115" s="183"/>
      <c r="J115" s="182"/>
      <c r="K115" s="183"/>
      <c r="L115" s="182"/>
      <c r="M115" s="183"/>
      <c r="N115" s="182"/>
      <c r="O115" s="183"/>
      <c r="P115" s="182"/>
      <c r="Q115" s="183"/>
      <c r="R115" s="182"/>
      <c r="S115" s="183"/>
    </row>
    <row r="116" spans="2:34" hidden="1" outlineLevel="2" x14ac:dyDescent="0.25">
      <c r="B116" s="105">
        <v>1</v>
      </c>
      <c r="C116" s="108">
        <f t="shared" ref="C116" si="109">-(IFERROR(VLOOKUP($B116,$B109:$C114,2,0),0)+IFERROR(VLOOKUP($B116,$D109:$E114,2,0),0)+IFERROR(VLOOKUP($B116,$F109:$G114,2,0),0)+IFERROR(VLOOKUP($B116,$H109:$I114,2,0),0)+IFERROR(VLOOKUP($B116,$J109:$K114,2,0),0)+IFERROR(VLOOKUP($B116,$L109:$M114,2,0),0)+IFERROR(VLOOKUP($B116,$N109:$O114,2,0),0)+IFERROR(VLOOKUP($B116,$P109:$Q114,2,0),0)+IFERROR(VLOOKUP($B116,$R109:$S114,2,0),0))</f>
        <v>-3.4830000000000005</v>
      </c>
      <c r="E116" s="109"/>
      <c r="F116" s="325" t="s">
        <v>37</v>
      </c>
      <c r="G116" s="325"/>
      <c r="H116" s="325"/>
      <c r="I116" s="325"/>
      <c r="J116" s="325"/>
      <c r="K116" s="325"/>
      <c r="L116" s="325"/>
      <c r="M116" s="325"/>
      <c r="N116" s="325"/>
      <c r="O116" s="325"/>
      <c r="P116" s="325"/>
      <c r="Q116" s="325"/>
      <c r="R116" s="325"/>
      <c r="S116" s="325"/>
      <c r="T116" s="325"/>
      <c r="U116" s="325"/>
      <c r="V116" s="325"/>
      <c r="W116" s="325"/>
      <c r="X116" s="325"/>
      <c r="Y116" s="325"/>
      <c r="Z116" s="325"/>
      <c r="AA116" s="325"/>
      <c r="AB116" s="110"/>
      <c r="AC116" s="110"/>
      <c r="AD116" s="110"/>
      <c r="AE116" s="110"/>
      <c r="AF116" s="110"/>
      <c r="AG116" s="110"/>
      <c r="AH116" s="110"/>
    </row>
    <row r="117" spans="2:34" hidden="1" outlineLevel="2" x14ac:dyDescent="0.25">
      <c r="B117" s="105">
        <v>2</v>
      </c>
      <c r="C117" s="108">
        <f t="shared" ref="C117" si="110">-(IFERROR(VLOOKUP($B117,$B109:$C114,2,0),0)+IFERROR(VLOOKUP($B117,$D109:$E114,2,0),0)+IFERROR(VLOOKUP($B117,$F109:$G114,2,0),0)+IFERROR(VLOOKUP($B117,$H109:$I114,2,0),0)+IFERROR(VLOOKUP($B117,$J109:$K114,2,0),0)+IFERROR(VLOOKUP($B117,$L109:$M114,2,0),0)+IFERROR(VLOOKUP($B117,$N109:$O114,2,0),0)+IFERROR(VLOOKUP($B117,$P109:$Q114,2,0),0)+IFERROR(VLOOKUP($B117,$R109:$S114,2,0),0))</f>
        <v>0.38700000000000001</v>
      </c>
      <c r="E117" s="110"/>
      <c r="F117" s="110"/>
      <c r="G117" s="326" t="s">
        <v>38</v>
      </c>
      <c r="H117" s="326"/>
      <c r="I117" s="326"/>
      <c r="J117" s="326"/>
      <c r="K117" s="326"/>
      <c r="L117" s="326"/>
      <c r="M117" s="110"/>
      <c r="N117" s="110"/>
      <c r="O117" s="110"/>
      <c r="P117" s="327" t="s">
        <v>39</v>
      </c>
      <c r="Q117" s="327"/>
      <c r="R117" s="327"/>
      <c r="S117" s="327"/>
      <c r="T117" s="327"/>
      <c r="U117" s="327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</row>
    <row r="118" spans="2:34" hidden="1" outlineLevel="2" x14ac:dyDescent="0.25">
      <c r="B118" s="105">
        <v>3</v>
      </c>
      <c r="C118" s="108">
        <f t="shared" ref="C118" si="111">-(IFERROR(VLOOKUP($B118,$B109:$C114,2,0),0)+IFERROR(VLOOKUP($B118,$D109:$E114,2,0),0)+IFERROR(VLOOKUP($B118,$F109:$G114,2,0),0)+IFERROR(VLOOKUP($B118,$H109:$I114,2,0),0)+IFERROR(VLOOKUP($B118,$J109:$K114,2,0),0)+IFERROR(VLOOKUP($B118,$L109:$M114,2,0),0)+IFERROR(VLOOKUP($B118,$N109:$O114,2,0),0)+IFERROR(VLOOKUP($B118,$P109:$Q114,2,0),0)+IFERROR(VLOOKUP($B118,$R109:$S114,2,0),0))</f>
        <v>0</v>
      </c>
      <c r="E118" s="110"/>
      <c r="F118" s="110"/>
      <c r="G118" s="112">
        <v>6</v>
      </c>
      <c r="H118" s="112">
        <v>5</v>
      </c>
      <c r="I118" s="112">
        <v>4</v>
      </c>
      <c r="J118" s="112">
        <v>3</v>
      </c>
      <c r="K118" s="112">
        <v>2</v>
      </c>
      <c r="L118" s="112">
        <v>1</v>
      </c>
      <c r="M118" s="110"/>
      <c r="O118" s="110"/>
      <c r="P118" s="112">
        <v>6</v>
      </c>
      <c r="Q118" s="112">
        <v>5</v>
      </c>
      <c r="R118" s="112">
        <v>4</v>
      </c>
      <c r="S118" s="112">
        <v>3</v>
      </c>
      <c r="T118" s="112">
        <v>2</v>
      </c>
      <c r="U118" s="112">
        <v>1</v>
      </c>
      <c r="AB118" s="110"/>
      <c r="AC118" s="110"/>
      <c r="AD118" s="110"/>
      <c r="AE118" s="110"/>
      <c r="AF118" s="110"/>
      <c r="AG118" s="110"/>
      <c r="AH118" s="110"/>
    </row>
    <row r="119" spans="2:34" hidden="1" outlineLevel="2" x14ac:dyDescent="0.25">
      <c r="B119" s="105">
        <v>4</v>
      </c>
      <c r="C119" s="108">
        <f t="shared" ref="C119" si="112">-(IFERROR(VLOOKUP($B119,$B109:$C114,2,0),0)+IFERROR(VLOOKUP($B119,$D109:$E114,2,0),0)+IFERROR(VLOOKUP($B119,$F109:$G114,2,0),0)+IFERROR(VLOOKUP($B119,$H109:$I114,2,0),0)+IFERROR(VLOOKUP($B119,$J109:$K114,2,0),0)+IFERROR(VLOOKUP($B119,$L109:$M114,2,0),0)+IFERROR(VLOOKUP($B119,$N109:$O114,2,0),0)+IFERROR(VLOOKUP($B119,$P109:$Q114,2,0),0)+IFERROR(VLOOKUP($B119,$R109:$S114,2,0),0))</f>
        <v>-0.9720000000000002</v>
      </c>
      <c r="E119" s="110"/>
      <c r="F119" s="105">
        <v>1</v>
      </c>
      <c r="G119" s="184" t="e">
        <f t="array" ref="G119:G125">MMULT(MINVERSE($C$24:$I$30),$C116:$C122)</f>
        <v>#NUM!</v>
      </c>
      <c r="H119" s="184" t="e">
        <f t="array" ref="H119:H124">MMULT(MINVERSE($C$24:$H$29),$C116:$C121)</f>
        <v>#NUM!</v>
      </c>
      <c r="I119" s="184" t="e">
        <f t="array" ref="I119:I123">MMULT(MINVERSE($C$24:$G$28),$C116:$C120)</f>
        <v>#NUM!</v>
      </c>
      <c r="J119" s="184">
        <f t="array" ref="J119:J122">MMULT(MINVERSE($C$24:$F$27),$C116:$C119)</f>
        <v>3.0887571472257864E+18</v>
      </c>
      <c r="K119" s="184">
        <f t="array" ref="K119:K121">MMULT(MINVERSE($C$24:$E$26),$C116:$C118)</f>
        <v>-52.6965</v>
      </c>
      <c r="L119" s="184">
        <f t="array" ref="L119:L120">MMULT(MINVERSE($C$24:$D$25),$C116:$C117)</f>
        <v>-52.6965</v>
      </c>
      <c r="M119" s="110"/>
      <c r="O119" s="105">
        <v>1</v>
      </c>
      <c r="P119" s="184" t="e">
        <f t="array" ref="P119:P129">MMULT(MINVERSE($C$24:$M$34),$C116:$C126)</f>
        <v>#NUM!</v>
      </c>
      <c r="Q119" s="184" t="e">
        <f t="array" ref="Q119:Q128">MMULT(MINVERSE($C$24:$L$33),$C116:$C125)</f>
        <v>#NUM!</v>
      </c>
      <c r="R119" s="184" t="e">
        <f t="array" ref="R119:R127">MMULT(MINVERSE($C$24:$K$32),$C116:$C124)</f>
        <v>#NUM!</v>
      </c>
      <c r="S119" s="184" t="e">
        <f t="array" ref="S119:S126">MMULT(MINVERSE($C$24:$J$31),$C116:$C123)</f>
        <v>#NUM!</v>
      </c>
      <c r="T119" s="114"/>
      <c r="U119" s="114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</row>
    <row r="120" spans="2:34" hidden="1" outlineLevel="2" x14ac:dyDescent="0.25">
      <c r="B120" s="105">
        <v>5</v>
      </c>
      <c r="C120" s="108">
        <f t="shared" ref="C120" si="113">-(IFERROR(VLOOKUP($B120,$B109:$C114,2,0),0)+IFERROR(VLOOKUP($B120,$D109:$E114,2,0),0)+IFERROR(VLOOKUP($B120,$F109:$G114,2,0),0)+IFERROR(VLOOKUP($B120,$H109:$I114,2,0),0)+IFERROR(VLOOKUP($B120,$J109:$K114,2,0),0)+IFERROR(VLOOKUP($B120,$L109:$M114,2,0),0)+IFERROR(VLOOKUP($B120,$N109:$O114,2,0),0)+IFERROR(VLOOKUP($B120,$P109:$Q114,2,0),0)+IFERROR(VLOOKUP($B120,$R109:$S114,2,0),0))</f>
        <v>0</v>
      </c>
      <c r="E120" s="110"/>
      <c r="F120" s="105">
        <v>2</v>
      </c>
      <c r="G120" s="185" t="e">
        <v>#NUM!</v>
      </c>
      <c r="H120" s="185" t="e">
        <v>#NUM!</v>
      </c>
      <c r="I120" s="185" t="e">
        <v>#NUM!</v>
      </c>
      <c r="J120" s="185">
        <v>3.0887571472257859E+18</v>
      </c>
      <c r="K120" s="185">
        <v>30.508500000000005</v>
      </c>
      <c r="L120" s="185">
        <v>30.508500000000005</v>
      </c>
      <c r="M120" s="110"/>
      <c r="O120" s="105">
        <v>2</v>
      </c>
      <c r="P120" s="185" t="e">
        <v>#NUM!</v>
      </c>
      <c r="Q120" s="185" t="e">
        <v>#NUM!</v>
      </c>
      <c r="R120" s="185" t="e">
        <v>#NUM!</v>
      </c>
      <c r="S120" s="185" t="e">
        <v>#NUM!</v>
      </c>
      <c r="T120" s="114"/>
      <c r="U120" s="114"/>
    </row>
    <row r="121" spans="2:34" hidden="1" outlineLevel="2" x14ac:dyDescent="0.25">
      <c r="B121" s="105">
        <v>6</v>
      </c>
      <c r="C121" s="108">
        <f t="shared" ref="C121" si="114">-(IFERROR(VLOOKUP($B121,$B109:$C114,2,0),0)+IFERROR(VLOOKUP($B121,$D109:$E114,2,0),0)+IFERROR(VLOOKUP($B121,$F109:$G114,2,0),0)+IFERROR(VLOOKUP($B121,$H109:$I114,2,0),0)+IFERROR(VLOOKUP($B121,$J109:$K114,2,0),0)+IFERROR(VLOOKUP($B121,$L109:$M114,2,0),0)+IFERROR(VLOOKUP($B121,$N109:$O114,2,0),0)+IFERROR(VLOOKUP($B121,$P109:$Q114,2,0),0)+IFERROR(VLOOKUP($B121,$R109:$S114,2,0),0))</f>
        <v>-2.8000000000000001E-2</v>
      </c>
      <c r="E121" s="110"/>
      <c r="F121" s="105">
        <v>3</v>
      </c>
      <c r="G121" s="185" t="e">
        <v>#NUM!</v>
      </c>
      <c r="H121" s="185" t="e">
        <v>#NUM!</v>
      </c>
      <c r="I121" s="185" t="e">
        <v>#NUM!</v>
      </c>
      <c r="J121" s="185">
        <v>0</v>
      </c>
      <c r="K121" s="185">
        <v>0</v>
      </c>
      <c r="L121" s="185"/>
      <c r="M121" s="110"/>
      <c r="O121" s="105">
        <v>3</v>
      </c>
      <c r="P121" s="185" t="e">
        <v>#NUM!</v>
      </c>
      <c r="Q121" s="185" t="e">
        <v>#NUM!</v>
      </c>
      <c r="R121" s="185" t="e">
        <v>#NUM!</v>
      </c>
      <c r="S121" s="185" t="e">
        <v>#NUM!</v>
      </c>
      <c r="T121" s="114"/>
      <c r="U121" s="114"/>
    </row>
    <row r="122" spans="2:34" hidden="1" outlineLevel="2" x14ac:dyDescent="0.25">
      <c r="B122" s="105">
        <v>7</v>
      </c>
      <c r="C122" s="108">
        <f t="shared" ref="C122" si="115">-(IFERROR(VLOOKUP($B122,$B109:$C114,2,0),0)+IFERROR(VLOOKUP($B122,$D109:$E114,2,0),0)+IFERROR(VLOOKUP($B122,$F109:$G114,2,0),0)+IFERROR(VLOOKUP($B122,$H109:$I114,2,0),0)+IFERROR(VLOOKUP($B122,$J109:$K114,2,0),0)+IFERROR(VLOOKUP($B122,$L109:$M114,2,0),0)+IFERROR(VLOOKUP($B122,$N109:$O114,2,0),0)+IFERROR(VLOOKUP($B122,$P109:$Q114,2,0),0)+IFERROR(VLOOKUP($B122,$R109:$S114,2,0),0))</f>
        <v>0</v>
      </c>
      <c r="E122" s="110"/>
      <c r="F122" s="105">
        <v>4</v>
      </c>
      <c r="G122" s="185" t="e">
        <v>#NUM!</v>
      </c>
      <c r="H122" s="185" t="e">
        <v>#NUM!</v>
      </c>
      <c r="I122" s="185" t="e">
        <v>#NUM!</v>
      </c>
      <c r="J122" s="185">
        <v>-1.3281655733070879E+20</v>
      </c>
      <c r="K122" s="185"/>
      <c r="L122" s="185"/>
      <c r="M122" s="110"/>
      <c r="O122" s="105">
        <v>4</v>
      </c>
      <c r="P122" s="185" t="e">
        <v>#NUM!</v>
      </c>
      <c r="Q122" s="185" t="e">
        <v>#NUM!</v>
      </c>
      <c r="R122" s="185" t="e">
        <v>#NUM!</v>
      </c>
      <c r="S122" s="185" t="e">
        <v>#NUM!</v>
      </c>
      <c r="T122" s="114"/>
      <c r="U122" s="114"/>
    </row>
    <row r="123" spans="2:34" hidden="1" outlineLevel="2" x14ac:dyDescent="0.25">
      <c r="B123" s="105">
        <v>8</v>
      </c>
      <c r="C123" s="108">
        <f t="shared" ref="C123" si="116">-(IFERROR(VLOOKUP($B123,$B109:$C114,2,0),0)+IFERROR(VLOOKUP($B123,$D109:$E114,2,0),0)+IFERROR(VLOOKUP($B123,$F109:$G114,2,0),0)+IFERROR(VLOOKUP($B123,$H109:$I114,2,0),0)+IFERROR(VLOOKUP($B123,$J109:$K114,2,0),0)+IFERROR(VLOOKUP($B123,$L109:$M114,2,0),0)+IFERROR(VLOOKUP($B123,$N109:$O114,2,0),0)+IFERROR(VLOOKUP($B123,$P109:$Q114,2,0),0)+IFERROR(VLOOKUP($B123,$R109:$S114,2,0),0))</f>
        <v>0</v>
      </c>
      <c r="E123" s="110" t="s">
        <v>40</v>
      </c>
      <c r="F123" s="105">
        <v>5</v>
      </c>
      <c r="G123" s="185" t="e">
        <v>#NUM!</v>
      </c>
      <c r="H123" s="185" t="e">
        <v>#NUM!</v>
      </c>
      <c r="I123" s="185" t="e">
        <v>#NUM!</v>
      </c>
      <c r="J123" s="185"/>
      <c r="K123" s="185"/>
      <c r="L123" s="185"/>
      <c r="M123" s="110"/>
      <c r="O123" s="105">
        <v>5</v>
      </c>
      <c r="P123" s="185" t="e">
        <v>#NUM!</v>
      </c>
      <c r="Q123" s="185" t="e">
        <v>#NUM!</v>
      </c>
      <c r="R123" s="185" t="e">
        <v>#NUM!</v>
      </c>
      <c r="S123" s="185" t="e">
        <v>#NUM!</v>
      </c>
      <c r="T123" s="114"/>
      <c r="U123" s="114"/>
    </row>
    <row r="124" spans="2:34" hidden="1" outlineLevel="2" x14ac:dyDescent="0.25">
      <c r="B124" s="105">
        <v>9</v>
      </c>
      <c r="C124" s="108">
        <f t="shared" ref="C124" si="117">-(IFERROR(VLOOKUP($B124,$B109:$C114,2,0),0)+IFERROR(VLOOKUP($B124,$D109:$E114,2,0),0)+IFERROR(VLOOKUP($B124,$F109:$G114,2,0),0)+IFERROR(VLOOKUP($B124,$H109:$I114,2,0),0)+IFERROR(VLOOKUP($B124,$J109:$K114,2,0),0)+IFERROR(VLOOKUP($B124,$L109:$M114,2,0),0)+IFERROR(VLOOKUP($B124,$N109:$O114,2,0),0)+IFERROR(VLOOKUP($B124,$P109:$Q114,2,0),0)+IFERROR(VLOOKUP($B124,$R109:$S114,2,0),0))</f>
        <v>0</v>
      </c>
      <c r="E124" s="110"/>
      <c r="F124" s="105">
        <v>6</v>
      </c>
      <c r="G124" s="185" t="e">
        <v>#NUM!</v>
      </c>
      <c r="H124" s="185" t="e">
        <v>#NUM!</v>
      </c>
      <c r="I124" s="185"/>
      <c r="J124" s="185"/>
      <c r="K124" s="185"/>
      <c r="L124" s="185"/>
      <c r="M124" s="110"/>
      <c r="O124" s="105">
        <v>6</v>
      </c>
      <c r="P124" s="185" t="e">
        <v>#NUM!</v>
      </c>
      <c r="Q124" s="185" t="e">
        <v>#NUM!</v>
      </c>
      <c r="R124" s="185" t="e">
        <v>#NUM!</v>
      </c>
      <c r="S124" s="185" t="e">
        <v>#NUM!</v>
      </c>
      <c r="T124" s="114"/>
      <c r="U124" s="114"/>
    </row>
    <row r="125" spans="2:34" hidden="1" outlineLevel="2" x14ac:dyDescent="0.25">
      <c r="B125" s="105">
        <v>10</v>
      </c>
      <c r="C125" s="108">
        <f t="shared" ref="C125" si="118">-(IFERROR(VLOOKUP($B125,$B109:$C114,2,0),0)+IFERROR(VLOOKUP($B125,$D109:$E114,2,0),0)+IFERROR(VLOOKUP($B125,$F109:$G114,2,0),0)+IFERROR(VLOOKUP($B125,$H109:$I114,2,0),0)+IFERROR(VLOOKUP($B125,$J109:$K114,2,0),0)+IFERROR(VLOOKUP($B125,$L109:$M114,2,0),0)+IFERROR(VLOOKUP($B125,$N109:$O114,2,0),0)+IFERROR(VLOOKUP($B125,$P109:$Q114,2,0),0)+IFERROR(VLOOKUP($B125,$R109:$S114,2,0),0))</f>
        <v>0</v>
      </c>
      <c r="E125" s="110"/>
      <c r="F125" s="105">
        <v>7</v>
      </c>
      <c r="G125" s="185" t="e">
        <v>#NUM!</v>
      </c>
      <c r="H125" s="185"/>
      <c r="I125" s="185"/>
      <c r="J125" s="185"/>
      <c r="K125" s="185"/>
      <c r="L125" s="185"/>
      <c r="M125" s="110"/>
      <c r="N125" s="110" t="s">
        <v>40</v>
      </c>
      <c r="O125" s="105">
        <v>7</v>
      </c>
      <c r="P125" s="185" t="e">
        <v>#NUM!</v>
      </c>
      <c r="Q125" s="185" t="e">
        <v>#NUM!</v>
      </c>
      <c r="R125" s="185" t="e">
        <v>#NUM!</v>
      </c>
      <c r="S125" s="185" t="e">
        <v>#NUM!</v>
      </c>
      <c r="T125" s="114"/>
      <c r="U125" s="114"/>
    </row>
    <row r="126" spans="2:34" hidden="1" outlineLevel="2" x14ac:dyDescent="0.25">
      <c r="B126" s="105">
        <v>11</v>
      </c>
      <c r="C126" s="108">
        <f t="shared" ref="C126" si="119">-(IFERROR(VLOOKUP($B126,$B109:$C114,2,0),0)+IFERROR(VLOOKUP($B126,$D109:$E114,2,0),0)+IFERROR(VLOOKUP($B126,$F109:$G114,2,0),0)+IFERROR(VLOOKUP($B126,$H109:$I114,2,0),0)+IFERROR(VLOOKUP($B126,$J109:$K114,2,0),0)+IFERROR(VLOOKUP($B126,$L109:$M114,2,0),0)+IFERROR(VLOOKUP($B126,$N109:$O114,2,0),0)+IFERROR(VLOOKUP($B126,$P109:$Q114,2,0),0)+IFERROR(VLOOKUP($B126,$R109:$S114,2,0),0))</f>
        <v>0</v>
      </c>
      <c r="E126" s="110"/>
      <c r="M126" s="110"/>
      <c r="O126" s="105">
        <v>8</v>
      </c>
      <c r="P126" s="185" t="e">
        <v>#NUM!</v>
      </c>
      <c r="Q126" s="185" t="e">
        <v>#NUM!</v>
      </c>
      <c r="R126" s="185" t="e">
        <v>#NUM!</v>
      </c>
      <c r="S126" s="185" t="e">
        <v>#NUM!</v>
      </c>
      <c r="T126" s="114"/>
      <c r="U126" s="114"/>
    </row>
    <row r="127" spans="2:34" hidden="1" outlineLevel="2" x14ac:dyDescent="0.25">
      <c r="B127" s="105">
        <v>12</v>
      </c>
      <c r="C127" s="108">
        <f t="shared" ref="C127" si="120">-(IFERROR(VLOOKUP($B127,$B109:$C114,2,0),0)+IFERROR(VLOOKUP($B127,$D109:$E114,2,0),0)+IFERROR(VLOOKUP($B127,$F109:$G114,2,0),0)+IFERROR(VLOOKUP($B127,$H109:$I114,2,0),0)+IFERROR(VLOOKUP($B127,$J109:$K114,2,0),0)+IFERROR(VLOOKUP($B127,$L109:$M114,2,0),0)+IFERROR(VLOOKUP($B127,$N109:$O114,2,0),0)+IFERROR(VLOOKUP($B127,$P109:$Q114,2,0),0)+IFERROR(VLOOKUP($B127,$R109:$S114,2,0),0))</f>
        <v>0</v>
      </c>
      <c r="E127" s="110"/>
      <c r="M127" s="110"/>
      <c r="O127" s="105">
        <v>9</v>
      </c>
      <c r="P127" s="185" t="e">
        <v>#NUM!</v>
      </c>
      <c r="Q127" s="185" t="e">
        <v>#NUM!</v>
      </c>
      <c r="R127" s="185" t="e">
        <v>#NUM!</v>
      </c>
      <c r="S127" s="185"/>
      <c r="T127" s="114"/>
      <c r="U127" s="114"/>
    </row>
    <row r="128" spans="2:34" hidden="1" outlineLevel="2" x14ac:dyDescent="0.25">
      <c r="B128" s="105">
        <v>13</v>
      </c>
      <c r="C128" s="108">
        <f t="shared" ref="C128" si="121">-(IFERROR(VLOOKUP($B128,$B109:$C114,2,0),0)+IFERROR(VLOOKUP($B128,$D109:$E114,2,0),0)+IFERROR(VLOOKUP($B128,$F109:$G114,2,0),0)+IFERROR(VLOOKUP($B128,$H109:$I114,2,0),0)+IFERROR(VLOOKUP($B128,$J109:$K114,2,0),0)+IFERROR(VLOOKUP($B128,$L109:$M114,2,0),0)+IFERROR(VLOOKUP($B128,$N109:$O114,2,0),0)+IFERROR(VLOOKUP($B128,$P109:$Q114,2,0),0)+IFERROR(VLOOKUP($B128,$R109:$S114,2,0),0))</f>
        <v>0</v>
      </c>
      <c r="E128" s="110"/>
      <c r="F128" s="110"/>
      <c r="G128" s="324" t="s">
        <v>42</v>
      </c>
      <c r="H128" s="324"/>
      <c r="I128" s="324"/>
      <c r="J128" s="324"/>
      <c r="K128" s="324"/>
      <c r="L128" s="324"/>
      <c r="M128" s="110"/>
      <c r="O128" s="105">
        <v>10</v>
      </c>
      <c r="P128" s="185" t="e">
        <v>#NUM!</v>
      </c>
      <c r="Q128" s="185" t="e">
        <v>#NUM!</v>
      </c>
      <c r="R128" s="185"/>
      <c r="S128" s="185"/>
      <c r="T128" s="114"/>
      <c r="U128" s="114"/>
    </row>
    <row r="129" spans="1:24" hidden="1" outlineLevel="2" x14ac:dyDescent="0.25">
      <c r="B129" s="105">
        <v>14</v>
      </c>
      <c r="C129" s="108">
        <f t="shared" ref="C129" si="122">-(IFERROR(VLOOKUP($B129,$B109:$C114,2,0),0)+IFERROR(VLOOKUP($B129,$D109:$E114,2,0),0)+IFERROR(VLOOKUP($B129,$F109:$G114,2,0),0)+IFERROR(VLOOKUP($B129,$H109:$I114,2,0),0)+IFERROR(VLOOKUP($B129,$J109:$K114,2,0),0)+IFERROR(VLOOKUP($B129,$L109:$M114,2,0),0)+IFERROR(VLOOKUP($B129,$N109:$O114,2,0),0)+IFERROR(VLOOKUP($B129,$P109:$Q114,2,0),0)+IFERROR(VLOOKUP($B129,$R109:$S114,2,0),0))</f>
        <v>0</v>
      </c>
      <c r="E129" s="110"/>
      <c r="F129" s="110"/>
      <c r="G129" s="112">
        <v>6</v>
      </c>
      <c r="H129" s="112">
        <v>5</v>
      </c>
      <c r="I129" s="112">
        <v>4</v>
      </c>
      <c r="J129" s="112">
        <v>3</v>
      </c>
      <c r="K129" s="112">
        <v>2</v>
      </c>
      <c r="L129" s="112">
        <v>1</v>
      </c>
      <c r="M129" s="110"/>
      <c r="O129" s="105">
        <v>11</v>
      </c>
      <c r="P129" s="185" t="e">
        <v>#NUM!</v>
      </c>
      <c r="Q129" s="185"/>
      <c r="R129" s="185"/>
      <c r="S129" s="185"/>
      <c r="T129" s="114"/>
      <c r="U129" s="114"/>
    </row>
    <row r="130" spans="1:24" hidden="1" outlineLevel="2" x14ac:dyDescent="0.25">
      <c r="A130" s="68" t="s">
        <v>41</v>
      </c>
      <c r="B130" s="105">
        <v>15</v>
      </c>
      <c r="C130" s="108">
        <f t="shared" ref="C130" si="123">-(IFERROR(VLOOKUP($B130,$B109:$C114,2,0),0)+IFERROR(VLOOKUP($B130,$D109:$E114,2,0),0)+IFERROR(VLOOKUP($B130,$F109:$G114,2,0),0)+IFERROR(VLOOKUP($B130,$H109:$I114,2,0),0)+IFERROR(VLOOKUP($B130,$J109:$K114,2,0),0)+IFERROR(VLOOKUP($B130,$L109:$M114,2,0),0)+IFERROR(VLOOKUP($B130,$N109:$O114,2,0),0)+IFERROR(VLOOKUP($B130,$P109:$Q114,2,0),0)+IFERROR(VLOOKUP($B130,$R109:$S114,2,0),0))</f>
        <v>0</v>
      </c>
      <c r="E130" s="110"/>
      <c r="F130" s="105">
        <v>1</v>
      </c>
      <c r="G130" s="184" t="e">
        <f t="array" ref="G130:G138">MMULT(MINVERSE($C$24:$K$32),$C116:$C124)</f>
        <v>#NUM!</v>
      </c>
      <c r="H130" s="184" t="e">
        <f t="array" ref="H130:H137">MMULT(MINVERSE($C$24:$J$31),$C116:$C123)</f>
        <v>#NUM!</v>
      </c>
      <c r="I130" s="184" t="e">
        <f t="array" ref="I130:I136">MMULT(MINVERSE($C$24:$I$30),$C116:$C122)</f>
        <v>#NUM!</v>
      </c>
      <c r="J130" s="184" t="e">
        <f t="array" ref="J130:J135">MMULT(MINVERSE($C$24:$H$29),$C116:$C121)</f>
        <v>#NUM!</v>
      </c>
      <c r="K130" s="184" t="e">
        <f t="array" ref="K130:K134">MMULT(MINVERSE($C$24:$G$28),$C116:$C120)</f>
        <v>#NUM!</v>
      </c>
      <c r="L130" s="113"/>
      <c r="M130" s="110"/>
      <c r="N130" s="110"/>
      <c r="O130" s="110"/>
      <c r="P130" s="110"/>
    </row>
    <row r="131" spans="1:24" hidden="1" outlineLevel="2" x14ac:dyDescent="0.25">
      <c r="B131" s="105">
        <v>16</v>
      </c>
      <c r="C131" s="108">
        <f t="shared" ref="C131" si="124">-(IFERROR(VLOOKUP($B131,$B109:$C114,2,0),0)+IFERROR(VLOOKUP($B131,$D109:$E114,2,0),0)+IFERROR(VLOOKUP($B131,$F109:$G114,2,0),0)+IFERROR(VLOOKUP($B131,$H109:$I114,2,0),0)+IFERROR(VLOOKUP($B131,$J109:$K114,2,0),0)+IFERROR(VLOOKUP($B131,$L109:$M114,2,0),0)+IFERROR(VLOOKUP($B131,$N109:$O114,2,0),0)+IFERROR(VLOOKUP($B131,$P109:$Q114,2,0),0)+IFERROR(VLOOKUP($B131,$R109:$S114,2,0),0))</f>
        <v>0</v>
      </c>
      <c r="E131" s="110"/>
      <c r="F131" s="105">
        <v>2</v>
      </c>
      <c r="G131" s="185" t="e">
        <v>#NUM!</v>
      </c>
      <c r="H131" s="185" t="e">
        <v>#NUM!</v>
      </c>
      <c r="I131" s="185" t="e">
        <v>#NUM!</v>
      </c>
      <c r="J131" s="185" t="e">
        <v>#NUM!</v>
      </c>
      <c r="K131" s="185" t="e">
        <v>#NUM!</v>
      </c>
      <c r="L131" s="114"/>
      <c r="M131" s="110"/>
      <c r="N131" s="110"/>
      <c r="O131" s="110"/>
      <c r="P131" s="110"/>
    </row>
    <row r="132" spans="1:24" hidden="1" outlineLevel="2" x14ac:dyDescent="0.25">
      <c r="B132" s="105">
        <v>17</v>
      </c>
      <c r="C132" s="108">
        <f t="shared" ref="C132" si="125">-(IFERROR(VLOOKUP($B132,$B109:$C114,2,0),0)+IFERROR(VLOOKUP($B132,$D109:$E114,2,0),0)+IFERROR(VLOOKUP($B132,$F109:$G114,2,0),0)+IFERROR(VLOOKUP($B132,$H109:$I114,2,0),0)+IFERROR(VLOOKUP($B132,$J109:$K114,2,0),0)+IFERROR(VLOOKUP($B132,$L109:$M114,2,0),0)+IFERROR(VLOOKUP($B132,$N109:$O114,2,0),0)+IFERROR(VLOOKUP($B132,$P109:$Q114,2,0),0)+IFERROR(VLOOKUP($B132,$R109:$S114,2,0),0))</f>
        <v>0</v>
      </c>
      <c r="E132" s="110"/>
      <c r="F132" s="105">
        <v>3</v>
      </c>
      <c r="G132" s="185" t="e">
        <v>#NUM!</v>
      </c>
      <c r="H132" s="185" t="e">
        <v>#NUM!</v>
      </c>
      <c r="I132" s="185" t="e">
        <v>#NUM!</v>
      </c>
      <c r="J132" s="185" t="e">
        <v>#NUM!</v>
      </c>
      <c r="K132" s="185" t="e">
        <v>#NUM!</v>
      </c>
      <c r="L132" s="114"/>
      <c r="M132" s="110"/>
    </row>
    <row r="133" spans="1:24" hidden="1" outlineLevel="2" x14ac:dyDescent="0.25">
      <c r="B133" s="105">
        <v>18</v>
      </c>
      <c r="C133" s="108">
        <f t="shared" ref="C133" si="126">-(IFERROR(VLOOKUP($B133,$B109:$C114,2,0),0)+IFERROR(VLOOKUP($B133,$D109:$E114,2,0),0)+IFERROR(VLOOKUP($B133,$F109:$G114,2,0),0)+IFERROR(VLOOKUP($B133,$H109:$I114,2,0),0)+IFERROR(VLOOKUP($B133,$J109:$K114,2,0),0)+IFERROR(VLOOKUP($B133,$L109:$M114,2,0),0)+IFERROR(VLOOKUP($B133,$N109:$O114,2,0),0)+IFERROR(VLOOKUP($B133,$P109:$Q114,2,0),0)+IFERROR(VLOOKUP($B133,$R109:$S114,2,0),0))</f>
        <v>0</v>
      </c>
      <c r="E133" s="110"/>
      <c r="F133" s="105">
        <v>4</v>
      </c>
      <c r="G133" s="185" t="e">
        <v>#NUM!</v>
      </c>
      <c r="H133" s="185" t="e">
        <v>#NUM!</v>
      </c>
      <c r="I133" s="185" t="e">
        <v>#NUM!</v>
      </c>
      <c r="J133" s="185" t="e">
        <v>#NUM!</v>
      </c>
      <c r="K133" s="185" t="e">
        <v>#NUM!</v>
      </c>
      <c r="L133" s="114"/>
      <c r="M133" s="110"/>
    </row>
    <row r="134" spans="1:24" hidden="1" outlineLevel="2" x14ac:dyDescent="0.25">
      <c r="B134" s="105">
        <v>19</v>
      </c>
      <c r="C134" s="108">
        <f t="shared" ref="C134" si="127">-(IFERROR(VLOOKUP($B134,$B109:$C114,2,0),0)+IFERROR(VLOOKUP($B134,$D109:$E114,2,0),0)+IFERROR(VLOOKUP($B134,$F109:$G114,2,0),0)+IFERROR(VLOOKUP($B134,$H109:$I114,2,0),0)+IFERROR(VLOOKUP($B134,$J109:$K114,2,0),0)+IFERROR(VLOOKUP($B134,$L109:$M114,2,0),0)+IFERROR(VLOOKUP($B134,$N109:$O114,2,0),0)+IFERROR(VLOOKUP($B134,$P109:$Q114,2,0),0)+IFERROR(VLOOKUP($B134,$R109:$S114,2,0),0))</f>
        <v>0</v>
      </c>
      <c r="E134" s="110"/>
      <c r="F134" s="105">
        <v>5</v>
      </c>
      <c r="G134" s="185" t="e">
        <v>#NUM!</v>
      </c>
      <c r="H134" s="185" t="e">
        <v>#NUM!</v>
      </c>
      <c r="I134" s="185" t="e">
        <v>#NUM!</v>
      </c>
      <c r="J134" s="185" t="e">
        <v>#NUM!</v>
      </c>
      <c r="K134" s="185" t="e">
        <v>#NUM!</v>
      </c>
      <c r="L134" s="114"/>
      <c r="M134" s="110"/>
    </row>
    <row r="135" spans="1:24" hidden="1" outlineLevel="2" x14ac:dyDescent="0.25">
      <c r="B135" s="105">
        <v>20</v>
      </c>
      <c r="C135" s="108">
        <f t="shared" ref="C135" si="128">-(IFERROR(VLOOKUP($B135,$B109:$C114,2,0),0)+IFERROR(VLOOKUP($B135,$D109:$E114,2,0),0)+IFERROR(VLOOKUP($B135,$F109:$G114,2,0),0)+IFERROR(VLOOKUP($B135,$H109:$I114,2,0),0)+IFERROR(VLOOKUP($B135,$J109:$K114,2,0),0)+IFERROR(VLOOKUP($B135,$L109:$M114,2,0),0)+IFERROR(VLOOKUP($B135,$N109:$O114,2,0),0)+IFERROR(VLOOKUP($B135,$P109:$Q114,2,0),0)+IFERROR(VLOOKUP($B135,$R109:$S114,2,0),0))</f>
        <v>0</v>
      </c>
      <c r="E135" s="110" t="s">
        <v>40</v>
      </c>
      <c r="F135" s="105">
        <v>6</v>
      </c>
      <c r="G135" s="185" t="e">
        <v>#NUM!</v>
      </c>
      <c r="H135" s="185" t="e">
        <v>#NUM!</v>
      </c>
      <c r="I135" s="185" t="e">
        <v>#NUM!</v>
      </c>
      <c r="J135" s="185" t="e">
        <v>#NUM!</v>
      </c>
      <c r="K135" s="185"/>
      <c r="L135" s="114"/>
      <c r="M135" s="110"/>
    </row>
    <row r="136" spans="1:24" hidden="1" outlineLevel="2" x14ac:dyDescent="0.25">
      <c r="B136" s="105">
        <v>21</v>
      </c>
      <c r="C136" s="108">
        <f t="shared" ref="C136" si="129">-(IFERROR(VLOOKUP($B136,$B109:$C114,2,0),0)+IFERROR(VLOOKUP($B136,$D109:$E114,2,0),0)+IFERROR(VLOOKUP($B136,$F109:$G114,2,0),0)+IFERROR(VLOOKUP($B136,$H109:$I114,2,0),0)+IFERROR(VLOOKUP($B136,$J109:$K114,2,0),0)+IFERROR(VLOOKUP($B136,$L109:$M114,2,0),0)+IFERROR(VLOOKUP($B136,$N109:$O114,2,0),0)+IFERROR(VLOOKUP($B136,$P109:$Q114,2,0),0)+IFERROR(VLOOKUP($B136,$R109:$S114,2,0),0))</f>
        <v>0</v>
      </c>
      <c r="E136" s="110"/>
      <c r="F136" s="105">
        <v>7</v>
      </c>
      <c r="G136" s="185" t="e">
        <v>#NUM!</v>
      </c>
      <c r="H136" s="185" t="e">
        <v>#NUM!</v>
      </c>
      <c r="I136" s="185" t="e">
        <v>#NUM!</v>
      </c>
      <c r="J136" s="185"/>
      <c r="K136" s="185"/>
      <c r="L136" s="114"/>
      <c r="M136" s="110"/>
    </row>
    <row r="137" spans="1:24" hidden="1" outlineLevel="2" x14ac:dyDescent="0.25">
      <c r="E137" s="110"/>
      <c r="F137" s="105">
        <v>8</v>
      </c>
      <c r="G137" s="185" t="e">
        <v>#NUM!</v>
      </c>
      <c r="H137" s="185" t="e">
        <v>#NUM!</v>
      </c>
      <c r="I137" s="185"/>
      <c r="J137" s="185"/>
      <c r="K137" s="185"/>
      <c r="L137" s="114"/>
      <c r="M137" s="110"/>
      <c r="X137" s="110"/>
    </row>
    <row r="138" spans="1:24" hidden="1" outlineLevel="2" x14ac:dyDescent="0.25">
      <c r="E138" s="110"/>
      <c r="F138" s="105">
        <v>9</v>
      </c>
      <c r="G138" s="185" t="e">
        <v>#NUM!</v>
      </c>
      <c r="H138" s="185"/>
      <c r="I138" s="185"/>
      <c r="J138" s="185"/>
      <c r="K138" s="185"/>
      <c r="L138" s="114"/>
      <c r="M138" s="110"/>
      <c r="X138" s="110"/>
    </row>
    <row r="139" spans="1:24" hidden="1" outlineLevel="2" x14ac:dyDescent="0.25">
      <c r="A139" s="117"/>
    </row>
    <row r="140" spans="1:24" s="119" customFormat="1" hidden="1" outlineLevel="2" x14ac:dyDescent="0.25">
      <c r="A140" s="118" t="s">
        <v>37</v>
      </c>
    </row>
    <row r="141" spans="1:24" hidden="1" outlineLevel="2" x14ac:dyDescent="0.25">
      <c r="B141" s="316">
        <f t="shared" ref="B141:B147" si="130">B108</f>
        <v>1</v>
      </c>
      <c r="C141" s="316"/>
      <c r="D141" s="316">
        <f t="shared" ref="D141:D147" si="131">D108</f>
        <v>2</v>
      </c>
      <c r="E141" s="316"/>
      <c r="F141" s="316">
        <f t="shared" ref="F141:F147" si="132">F108</f>
        <v>3</v>
      </c>
      <c r="G141" s="316"/>
      <c r="H141" s="316">
        <f t="shared" ref="H141:H147" si="133">H108</f>
        <v>4</v>
      </c>
      <c r="I141" s="316"/>
      <c r="J141" s="316">
        <f t="shared" ref="J141:J147" si="134">J108</f>
        <v>5</v>
      </c>
      <c r="K141" s="316"/>
      <c r="L141" s="316">
        <f t="shared" ref="L141:L147" si="135">L108</f>
        <v>6</v>
      </c>
      <c r="M141" s="316"/>
    </row>
    <row r="142" spans="1:24" hidden="1" outlineLevel="2" x14ac:dyDescent="0.25">
      <c r="B142" s="105">
        <f t="shared" si="130"/>
        <v>3</v>
      </c>
      <c r="C142" s="116">
        <f>IF($Q$2=2,IFERROR(INDEX($G119:$L125,MATCH(B142,$F119:$F125,0),MATCH(INICIO!$C$78,$G118:$L118,0)),0),IF($Q$2=4,IFERROR(INDEX($P119:$U129,MATCH(B142,$O119:$O129,0),MATCH(INICIO!$C$78,$P118:$U118,0)),0),IFERROR(INDEX($G130:$L138,MATCH(B142,$F130:$F138,0),MATCH(INICIO!$C$78,$G129:$L129,0)),0)))</f>
        <v>0</v>
      </c>
      <c r="D142" s="105">
        <f t="shared" si="131"/>
        <v>0</v>
      </c>
      <c r="E142" s="116">
        <f>IF($Q$2=2,IFERROR(INDEX($G119:$L125,MATCH(D142,$F119:$F125,0),MATCH(INICIO!$C$78,$G118:$L118,0)),0),IF($Q$2=4,IFERROR(INDEX($P119:$U129,MATCH(D142,$O119:$O129,0),MATCH(INICIO!$C$78,$P118:$U118,0)),0),IFERROR(INDEX($G130:$L138,MATCH(D142,$F130:$F138,0),MATCH(INICIO!$C$78,$G129:$L129,0)),0)))</f>
        <v>0</v>
      </c>
      <c r="F142" s="105">
        <f t="shared" si="132"/>
        <v>0</v>
      </c>
      <c r="G142" s="116">
        <f>IF($Q$2=2,IFERROR(INDEX($G119:$L125,MATCH(F142,$F119:$F125,0),MATCH(INICIO!$C$78,$G118:$L118,0)),0),IF($Q$2=4,IFERROR(INDEX($P119:$U129,MATCH(F142,$O119:$O129,0),MATCH(INICIO!$C$78,$P118:$U118,0)),0),IFERROR(INDEX($G130:$L138,MATCH(F142,$F130:$F138,0),MATCH(INICIO!$C$78,$G129:$L129,0)),0)))</f>
        <v>0</v>
      </c>
      <c r="H142" s="105">
        <f t="shared" si="133"/>
        <v>0</v>
      </c>
      <c r="I142" s="116">
        <f>IF($Q$2=2,IFERROR(INDEX($G119:$L125,MATCH(H142,$F119:$F125,0),MATCH(INICIO!$C$78,$G118:$L118,0)),0),IF($Q$2=4,IFERROR(INDEX($P119:$U129,MATCH(H142,$O119:$O129,0),MATCH(INICIO!$C$78,$P118:$U118,0)),0),IFERROR(INDEX($G130:$L138,MATCH(H142,$F130:$F138,0),MATCH(INICIO!$C$78,$G129:$L129,0)),0)))</f>
        <v>0</v>
      </c>
      <c r="J142" s="105">
        <f t="shared" si="134"/>
        <v>0</v>
      </c>
      <c r="K142" s="116">
        <f>IF($Q$2=2,IFERROR(INDEX($G119:$L125,MATCH(J142,$F119:$F125,0),MATCH(INICIO!$C$78,$G118:$L118,0)),0),IF($Q$2=4,IFERROR(INDEX($P119:$U129,MATCH(J142,$O119:$O129,0),MATCH(INICIO!$C$78,$P118:$U118,0)),0),IFERROR(INDEX($G130:$L138,MATCH(J142,$F130:$F138,0),MATCH(INICIO!$C$78,$G129:$L129,0)),0)))</f>
        <v>0</v>
      </c>
      <c r="L142" s="105">
        <f t="shared" si="135"/>
        <v>0</v>
      </c>
      <c r="M142" s="116">
        <f>IF($Q$2=2,IFERROR(INDEX($G119:$L125,MATCH(L142,$F119:$F125,0),MATCH(INICIO!$C$78,$G118:$L118,0)),0),IF($Q$2=4,IFERROR(INDEX($P119:$U129,MATCH(L142,$O119:$O129,0),MATCH(INICIO!$C$78,$P118:$U118,0)),0),IFERROR(INDEX($G130:$L138,MATCH(L142,$F130:$F138,0),MATCH(INICIO!$C$78,$G129:$L129,0)),0)))</f>
        <v>0</v>
      </c>
    </row>
    <row r="143" spans="1:24" hidden="1" outlineLevel="2" x14ac:dyDescent="0.25">
      <c r="B143" s="105">
        <f t="shared" si="130"/>
        <v>4</v>
      </c>
      <c r="C143" s="116">
        <f>IF($Q$2=2,IFERROR(INDEX($G119:$L125,MATCH(B143,$F119:$F125,0),MATCH(INICIO!$C$78,$G118:$L118,0)),0),IF($Q$2=4,IFERROR(INDEX($P119:$U129,MATCH(B143,$O119:$O129,0),MATCH(INICIO!$C$78,$P118:$U118,0)),0),IFERROR(INDEX($G130:$L138,MATCH(B143,$F130:$F138,0),MATCH(INICIO!$C$78,$G129:$L129,0)),0)))</f>
        <v>0</v>
      </c>
      <c r="D143" s="105">
        <f t="shared" si="131"/>
        <v>0</v>
      </c>
      <c r="E143" s="116">
        <f>IF($Q$2=2,IFERROR(INDEX($G119:$L125,MATCH(D143,$F119:$F125,0),MATCH(INICIO!$C$78,$G118:$L118,0)),0),IF($Q$2=4,IFERROR(INDEX($P119:$U129,MATCH(D143,$O119:$O129,0),MATCH(INICIO!$C$78,$P118:$U118,0)),0),IFERROR(INDEX($G130:$L138,MATCH(D143,$F130:$F138,0),MATCH(INICIO!$C$78,$G129:$L129,0)),0)))</f>
        <v>0</v>
      </c>
      <c r="F143" s="105">
        <f t="shared" si="132"/>
        <v>0</v>
      </c>
      <c r="G143" s="116">
        <f>IF($Q$2=2,IFERROR(INDEX($G119:$L125,MATCH(F143,$F119:$F125,0),MATCH(INICIO!$C$78,$G118:$L118,0)),0),IF($Q$2=4,IFERROR(INDEX($P119:$U129,MATCH(F143,$O119:$O129,0),MATCH(INICIO!$C$78,$P118:$U118,0)),0),IFERROR(INDEX($G130:$L138,MATCH(F143,$F130:$F138,0),MATCH(INICIO!$C$78,$G129:$L129,0)),0)))</f>
        <v>0</v>
      </c>
      <c r="H143" s="105">
        <f t="shared" si="133"/>
        <v>0</v>
      </c>
      <c r="I143" s="116">
        <f>IF($Q$2=2,IFERROR(INDEX($G119:$L125,MATCH(H143,$F119:$F125,0),MATCH(INICIO!$C$78,$G118:$L118,0)),0),IF($Q$2=4,IFERROR(INDEX($P119:$U129,MATCH(H143,$O119:$O129,0),MATCH(INICIO!$C$78,$P118:$U118,0)),0),IFERROR(INDEX($G130:$L138,MATCH(H143,$F130:$F138,0),MATCH(INICIO!$C$78,$G129:$L129,0)),0)))</f>
        <v>0</v>
      </c>
      <c r="J143" s="105">
        <f t="shared" si="134"/>
        <v>0</v>
      </c>
      <c r="K143" s="116">
        <f>IF($Q$2=2,IFERROR(INDEX($G119:$L125,MATCH(J143,$F119:$F125,0),MATCH(INICIO!$C$78,$G118:$L118,0)),0),IF($Q$2=4,IFERROR(INDEX($P119:$U129,MATCH(J143,$O119:$O129,0),MATCH(INICIO!$C$78,$P118:$U118,0)),0),IFERROR(INDEX($G130:$L138,MATCH(J143,$F130:$F138,0),MATCH(INICIO!$C$78,$G129:$L129,0)),0)))</f>
        <v>0</v>
      </c>
      <c r="L143" s="105">
        <f t="shared" si="135"/>
        <v>0</v>
      </c>
      <c r="M143" s="116">
        <f>IF($Q$2=2,IFERROR(INDEX($G119:$L125,MATCH(L143,$F119:$F125,0),MATCH(INICIO!$C$78,$G118:$L118,0)),0),IF($Q$2=4,IFERROR(INDEX($P119:$U129,MATCH(L143,$O119:$O129,0),MATCH(INICIO!$C$78,$P118:$U118,0)),0),IFERROR(INDEX($G130:$L138,MATCH(L143,$F130:$F138,0),MATCH(INICIO!$C$78,$G129:$L129,0)),0)))</f>
        <v>0</v>
      </c>
    </row>
    <row r="144" spans="1:24" hidden="1" outlineLevel="2" x14ac:dyDescent="0.25">
      <c r="B144" s="105">
        <f t="shared" si="130"/>
        <v>1</v>
      </c>
      <c r="C144" s="116">
        <f>IF($Q$2=2,IFERROR(INDEX($G119:$L125,MATCH(B144,$F119:$F125,0),MATCH(INICIO!$C$78,$G118:$L118,0)),0),IF($Q$2=4,IFERROR(INDEX($P119:$U129,MATCH(B144,$O119:$O129,0),MATCH(INICIO!$C$78,$P118:$U118,0)),0),IFERROR(INDEX($G130:$L138,MATCH(B144,$F130:$F138,0),MATCH(INICIO!$C$78,$G129:$L129,0)),0)))</f>
        <v>-52.6965</v>
      </c>
      <c r="D144" s="105">
        <f t="shared" si="131"/>
        <v>0</v>
      </c>
      <c r="E144" s="116">
        <f>IF($Q$2=2,IFERROR(INDEX($G119:$L125,MATCH(D144,$F119:$F125,0),MATCH(INICIO!$C$78,$G118:$L118,0)),0),IF($Q$2=4,IFERROR(INDEX($P119:$U129,MATCH(D144,$O119:$O129,0),MATCH(INICIO!$C$78,$P118:$U118,0)),0),IFERROR(INDEX($G130:$L138,MATCH(D144,$F130:$F138,0),MATCH(INICIO!$C$78,$G129:$L129,0)),0)))</f>
        <v>0</v>
      </c>
      <c r="F144" s="105">
        <f t="shared" si="132"/>
        <v>0</v>
      </c>
      <c r="G144" s="116">
        <f>IF($Q$2=2,IFERROR(INDEX($G119:$L125,MATCH(F144,$F119:$F125,0),MATCH(INICIO!$C$78,$G118:$L118,0)),0),IF($Q$2=4,IFERROR(INDEX($P119:$U129,MATCH(F144,$O119:$O129,0),MATCH(INICIO!$C$78,$P118:$U118,0)),0),IFERROR(INDEX($G130:$L138,MATCH(F144,$F130:$F138,0),MATCH(INICIO!$C$78,$G129:$L129,0)),0)))</f>
        <v>0</v>
      </c>
      <c r="H144" s="105">
        <f t="shared" si="133"/>
        <v>0</v>
      </c>
      <c r="I144" s="116">
        <f>IF($Q$2=2,IFERROR(INDEX($G119:$L125,MATCH(H144,$F119:$F125,0),MATCH(INICIO!$C$78,$G118:$L118,0)),0),IF($Q$2=4,IFERROR(INDEX($P119:$U129,MATCH(H144,$O119:$O129,0),MATCH(INICIO!$C$78,$P118:$U118,0)),0),IFERROR(INDEX($G130:$L138,MATCH(H144,$F130:$F138,0),MATCH(INICIO!$C$78,$G129:$L129,0)),0)))</f>
        <v>0</v>
      </c>
      <c r="J144" s="105">
        <f t="shared" si="134"/>
        <v>0</v>
      </c>
      <c r="K144" s="116">
        <f>IF($Q$2=2,IFERROR(INDEX($G119:$L125,MATCH(J144,$F119:$F125,0),MATCH(INICIO!$C$78,$G118:$L118,0)),0),IF($Q$2=4,IFERROR(INDEX($P119:$U129,MATCH(J144,$O119:$O129,0),MATCH(INICIO!$C$78,$P118:$U118,0)),0),IFERROR(INDEX($G130:$L138,MATCH(J144,$F130:$F138,0),MATCH(INICIO!$C$78,$G129:$L129,0)),0)))</f>
        <v>0</v>
      </c>
      <c r="L144" s="105">
        <f t="shared" si="135"/>
        <v>0</v>
      </c>
      <c r="M144" s="116">
        <f>IF($Q$2=2,IFERROR(INDEX($G119:$L125,MATCH(L144,$F119:$F125,0),MATCH(INICIO!$C$78,$G118:$L118,0)),0),IF($Q$2=4,IFERROR(INDEX($P119:$U129,MATCH(L144,$O119:$O129,0),MATCH(INICIO!$C$78,$P118:$U118,0)),0),IFERROR(INDEX($G130:$L138,MATCH(L144,$F130:$F138,0),MATCH(INICIO!$C$78,$G129:$L129,0)),0)))</f>
        <v>0</v>
      </c>
    </row>
    <row r="145" spans="1:93" hidden="1" outlineLevel="2" x14ac:dyDescent="0.25">
      <c r="B145" s="105">
        <f t="shared" si="130"/>
        <v>5</v>
      </c>
      <c r="C145" s="116">
        <f>IF($Q$2=2,IFERROR(INDEX($G119:$L125,MATCH(B145,$F119:$F125,0),MATCH(INICIO!$C$78,$G118:$L118,0)),0),IF($Q$2=4,IFERROR(INDEX($P119:$U129,MATCH(B145,$O119:$O129,0),MATCH(INICIO!$C$78,$P118:$U118,0)),0),IFERROR(INDEX($G130:$L138,MATCH(B145,$F130:$F138,0),MATCH(INICIO!$C$78,$G129:$L129,0)),0)))</f>
        <v>0</v>
      </c>
      <c r="D145" s="105">
        <f t="shared" si="131"/>
        <v>0</v>
      </c>
      <c r="E145" s="116">
        <f>IF($Q$2=2,IFERROR(INDEX($G119:$L125,MATCH(D145,$F119:$F125,0),MATCH(INICIO!$C$78,$G118:$L118,0)),0),IF($Q$2=4,IFERROR(INDEX($P119:$U129,MATCH(D145,$O119:$O129,0),MATCH(INICIO!$C$78,$P118:$U118,0)),0),IFERROR(INDEX($G130:$L138,MATCH(D145,$F130:$F138,0),MATCH(INICIO!$C$78,$G129:$L129,0)),0)))</f>
        <v>0</v>
      </c>
      <c r="F145" s="105">
        <f t="shared" si="132"/>
        <v>0</v>
      </c>
      <c r="G145" s="116">
        <f>IF($Q$2=2,IFERROR(INDEX($G119:$L125,MATCH(F145,$F119:$F125,0),MATCH(INICIO!$C$78,$G118:$L118,0)),0),IF($Q$2=4,IFERROR(INDEX($P119:$U129,MATCH(F145,$O119:$O129,0),MATCH(INICIO!$C$78,$P118:$U118,0)),0),IFERROR(INDEX($G130:$L138,MATCH(F145,$F130:$F138,0),MATCH(INICIO!$C$78,$G129:$L129,0)),0)))</f>
        <v>0</v>
      </c>
      <c r="H145" s="105">
        <f t="shared" si="133"/>
        <v>0</v>
      </c>
      <c r="I145" s="116">
        <f>IF($Q$2=2,IFERROR(INDEX($G119:$L125,MATCH(H145,$F119:$F125,0),MATCH(INICIO!$C$78,$G118:$L118,0)),0),IF($Q$2=4,IFERROR(INDEX($P119:$U129,MATCH(H145,$O119:$O129,0),MATCH(INICIO!$C$78,$P118:$U118,0)),0),IFERROR(INDEX($G130:$L138,MATCH(H145,$F130:$F138,0),MATCH(INICIO!$C$78,$G129:$L129,0)),0)))</f>
        <v>0</v>
      </c>
      <c r="J145" s="105">
        <f t="shared" si="134"/>
        <v>0</v>
      </c>
      <c r="K145" s="116">
        <f>IF($Q$2=2,IFERROR(INDEX($G119:$L125,MATCH(J145,$F119:$F125,0),MATCH(INICIO!$C$78,$G118:$L118,0)),0),IF($Q$2=4,IFERROR(INDEX($P119:$U129,MATCH(J145,$O119:$O129,0),MATCH(INICIO!$C$78,$P118:$U118,0)),0),IFERROR(INDEX($G130:$L138,MATCH(J145,$F130:$F138,0),MATCH(INICIO!$C$78,$G129:$L129,0)),0)))</f>
        <v>0</v>
      </c>
      <c r="L145" s="105">
        <f t="shared" si="135"/>
        <v>0</v>
      </c>
      <c r="M145" s="116">
        <f>IF($Q$2=2,IFERROR(INDEX($G119:$L125,MATCH(L145,$F119:$F125,0),MATCH(INICIO!$C$78,$G118:$L118,0)),0),IF($Q$2=4,IFERROR(INDEX($P119:$U129,MATCH(L145,$O119:$O129,0),MATCH(INICIO!$C$78,$P118:$U118,0)),0),IFERROR(INDEX($G130:$L138,MATCH(L145,$F130:$F138,0),MATCH(INICIO!$C$78,$G129:$L129,0)),0)))</f>
        <v>0</v>
      </c>
    </row>
    <row r="146" spans="1:93" hidden="1" outlineLevel="2" x14ac:dyDescent="0.25">
      <c r="B146" s="105">
        <f t="shared" si="130"/>
        <v>6</v>
      </c>
      <c r="C146" s="116">
        <f>IF($Q$2=2,IFERROR(INDEX($G119:$L125,MATCH(B146,$F119:$F125,0),MATCH(INICIO!$C$78,$G118:$L118,0)),0),IF($Q$2=4,IFERROR(INDEX($P119:$U129,MATCH(B146,$O119:$O129,0),MATCH(INICIO!$C$78,$P118:$U118,0)),0),IFERROR(INDEX($G130:$L138,MATCH(B146,$F130:$F138,0),MATCH(INICIO!$C$78,$G129:$L129,0)),0)))</f>
        <v>0</v>
      </c>
      <c r="D146" s="105">
        <f t="shared" si="131"/>
        <v>0</v>
      </c>
      <c r="E146" s="116">
        <f>IF($Q$2=2,IFERROR(INDEX($G119:$L125,MATCH(D146,$F119:$F125,0),MATCH(INICIO!$C$78,$G118:$L118,0)),0),IF($Q$2=4,IFERROR(INDEX($P119:$U129,MATCH(D146,$O119:$O129,0),MATCH(INICIO!$C$78,$P118:$U118,0)),0),IFERROR(INDEX($G130:$L138,MATCH(D146,$F130:$F138,0),MATCH(INICIO!$C$78,$G129:$L129,0)),0)))</f>
        <v>0</v>
      </c>
      <c r="F146" s="105">
        <f t="shared" si="132"/>
        <v>0</v>
      </c>
      <c r="G146" s="116">
        <f>IF($Q$2=2,IFERROR(INDEX($G119:$L125,MATCH(F146,$F119:$F125,0),MATCH(INICIO!$C$78,$G118:$L118,0)),0),IF($Q$2=4,IFERROR(INDEX($P119:$U129,MATCH(F146,$O119:$O129,0),MATCH(INICIO!$C$78,$P118:$U118,0)),0),IFERROR(INDEX($G130:$L138,MATCH(F146,$F130:$F138,0),MATCH(INICIO!$C$78,$G129:$L129,0)),0)))</f>
        <v>0</v>
      </c>
      <c r="H146" s="105">
        <f t="shared" si="133"/>
        <v>0</v>
      </c>
      <c r="I146" s="116">
        <f>IF($Q$2=2,IFERROR(INDEX($G119:$L125,MATCH(H146,$F119:$F125,0),MATCH(INICIO!$C$78,$G118:$L118,0)),0),IF($Q$2=4,IFERROR(INDEX($P119:$U129,MATCH(H146,$O119:$O129,0),MATCH(INICIO!$C$78,$P118:$U118,0)),0),IFERROR(INDEX($G130:$L138,MATCH(H146,$F130:$F138,0),MATCH(INICIO!$C$78,$G129:$L129,0)),0)))</f>
        <v>0</v>
      </c>
      <c r="J146" s="105">
        <f t="shared" si="134"/>
        <v>0</v>
      </c>
      <c r="K146" s="116">
        <f>IF($Q$2=2,IFERROR(INDEX($G119:$L125,MATCH(J146,$F119:$F125,0),MATCH(INICIO!$C$78,$G118:$L118,0)),0),IF($Q$2=4,IFERROR(INDEX($P119:$U129,MATCH(J146,$O119:$O129,0),MATCH(INICIO!$C$78,$P118:$U118,0)),0),IFERROR(INDEX($G130:$L138,MATCH(J146,$F130:$F138,0),MATCH(INICIO!$C$78,$G129:$L129,0)),0)))</f>
        <v>0</v>
      </c>
      <c r="L146" s="105">
        <f t="shared" si="135"/>
        <v>0</v>
      </c>
      <c r="M146" s="116">
        <f>IF($Q$2=2,IFERROR(INDEX($G119:$L125,MATCH(L146,$F119:$F125,0),MATCH(INICIO!$C$78,$G118:$L118,0)),0),IF($Q$2=4,IFERROR(INDEX($P119:$U129,MATCH(L146,$O119:$O129,0),MATCH(INICIO!$C$78,$P118:$U118,0)),0),IFERROR(INDEX($G130:$L138,MATCH(L146,$F130:$F138,0),MATCH(INICIO!$C$78,$G129:$L129,0)),0)))</f>
        <v>0</v>
      </c>
    </row>
    <row r="147" spans="1:93" hidden="1" outlineLevel="2" x14ac:dyDescent="0.25">
      <c r="B147" s="105">
        <f t="shared" si="130"/>
        <v>2</v>
      </c>
      <c r="C147" s="116">
        <f>IF($Q$2=2,IFERROR(INDEX($G119:$L125,MATCH(B147,$F119:$F125,0),MATCH(INICIO!$C$78,$G118:$L118,0)),0),IF($Q$2=4,IFERROR(INDEX($P119:$U129,MATCH(B147,$O119:$O129,0),MATCH(INICIO!$C$78,$P118:$U118,0)),0),IFERROR(INDEX($G130:$L138,MATCH(B147,$F130:$F138,0),MATCH(INICIO!$C$78,$G129:$L129,0)),0)))</f>
        <v>30.508500000000005</v>
      </c>
      <c r="D147" s="105">
        <f t="shared" si="131"/>
        <v>0</v>
      </c>
      <c r="E147" s="116">
        <f>IF($Q$2=2,IFERROR(INDEX($G119:$L125,MATCH(D147,$F119:$F125,0),MATCH(INICIO!$C$78,$G118:$L118,0)),0),IF($Q$2=4,IFERROR(INDEX($P119:$U129,MATCH(D147,$O119:$O129,0),MATCH(INICIO!$C$78,$P118:$U118,0)),0),IFERROR(INDEX($G130:$L138,MATCH(D147,$F130:$F138,0),MATCH(INICIO!$C$78,$G129:$L129,0)),0)))</f>
        <v>0</v>
      </c>
      <c r="F147" s="105">
        <f t="shared" si="132"/>
        <v>0</v>
      </c>
      <c r="G147" s="116">
        <f>IF($Q$2=2,IFERROR(INDEX($G119:$L125,MATCH(F147,$F119:$F125,0),MATCH(INICIO!$C$78,$G118:$L118,0)),0),IF($Q$2=4,IFERROR(INDEX($P119:$U129,MATCH(F147,$O119:$O129,0),MATCH(INICIO!$C$78,$P118:$U118,0)),0),IFERROR(INDEX($G130:$L138,MATCH(F147,$F130:$F138,0),MATCH(INICIO!$C$78,$G129:$L129,0)),0)))</f>
        <v>0</v>
      </c>
      <c r="H147" s="105">
        <f t="shared" si="133"/>
        <v>0</v>
      </c>
      <c r="I147" s="116">
        <f>IF($Q$2=2,IFERROR(INDEX($G119:$L125,MATCH(H147,$F119:$F125,0),MATCH(INICIO!$C$78,$G118:$L118,0)),0),IF($Q$2=4,IFERROR(INDEX($P119:$U129,MATCH(H147,$O119:$O129,0),MATCH(INICIO!$C$78,$P118:$U118,0)),0),IFERROR(INDEX($G130:$L138,MATCH(H147,$F130:$F138,0),MATCH(INICIO!$C$78,$G129:$L129,0)),0)))</f>
        <v>0</v>
      </c>
      <c r="J147" s="105">
        <f t="shared" si="134"/>
        <v>0</v>
      </c>
      <c r="K147" s="116">
        <f>IF($Q$2=2,IFERROR(INDEX($G119:$L125,MATCH(J147,$F119:$F125,0),MATCH(INICIO!$C$78,$G118:$L118,0)),0),IF($Q$2=4,IFERROR(INDEX($P119:$U129,MATCH(J147,$O119:$O129,0),MATCH(INICIO!$C$78,$P118:$U118,0)),0),IFERROR(INDEX($G130:$L138,MATCH(J147,$F130:$F138,0),MATCH(INICIO!$C$78,$G129:$L129,0)),0)))</f>
        <v>0</v>
      </c>
      <c r="L147" s="105">
        <f t="shared" si="135"/>
        <v>0</v>
      </c>
      <c r="M147" s="116">
        <f>IF($Q$2=2,IFERROR(INDEX($G119:$L125,MATCH(L147,$F119:$F125,0),MATCH(INICIO!$C$78,$G118:$L118,0)),0),IF($Q$2=4,IFERROR(INDEX($P119:$U129,MATCH(L147,$O119:$O129,0),MATCH(INICIO!$C$78,$P118:$U118,0)),0),IFERROR(INDEX($G130:$L138,MATCH(L147,$F130:$F138,0),MATCH(INICIO!$C$78,$G129:$L129,0)),0)))</f>
        <v>0</v>
      </c>
    </row>
    <row r="148" spans="1:93" hidden="1" outlineLevel="2" x14ac:dyDescent="0.25"/>
    <row r="149" spans="1:93" s="119" customFormat="1" hidden="1" outlineLevel="2" x14ac:dyDescent="0.25">
      <c r="A149" s="118" t="s">
        <v>43</v>
      </c>
    </row>
    <row r="150" spans="1:93" hidden="1" outlineLevel="2" x14ac:dyDescent="0.25">
      <c r="C150" s="121">
        <f t="shared" ref="C150:H150" si="136">E$2</f>
        <v>1</v>
      </c>
      <c r="D150" s="121">
        <f t="shared" si="136"/>
        <v>2</v>
      </c>
      <c r="E150" s="121">
        <f t="shared" si="136"/>
        <v>3</v>
      </c>
      <c r="F150" s="121">
        <f t="shared" si="136"/>
        <v>4</v>
      </c>
      <c r="G150" s="121">
        <f t="shared" si="136"/>
        <v>5</v>
      </c>
      <c r="H150" s="121">
        <f t="shared" si="136"/>
        <v>6</v>
      </c>
    </row>
    <row r="151" spans="1:93" hidden="1" outlineLevel="2" x14ac:dyDescent="0.25">
      <c r="B151" s="122" t="s">
        <v>44</v>
      </c>
      <c r="C151" s="123">
        <f t="array" ref="C151:C156">MMULT(MMULT(C$8:H$13,$AZ$8:$BE$13),C142:C147)+MMULT(MINVERSE(TRANSPOSE($AZ$8:$BE$13)),C109:C114)</f>
        <v>0</v>
      </c>
      <c r="D151" s="123">
        <f t="array" ref="D151:D156">MMULT(MMULT(K$8:P$13,$AZ$8:$BE$13),E142:E147)+MMULT(MINVERSE(TRANSPOSE($AZ$8:$BE$13)),E109:E114)</f>
        <v>0</v>
      </c>
      <c r="E151" s="123">
        <f t="array" ref="E151:E156">MMULT(MMULT(S$8:X$13,$AZ$8:$BE$13),G142:G147)+MMULT(MINVERSE(TRANSPOSE($AZ$8:$BE$13)),G109:G114)</f>
        <v>0</v>
      </c>
      <c r="F151" s="123">
        <f t="array" ref="F151:F156">MMULT(MMULT(AA$8:AF$13,$AZ$8:$BE$13),I142:I147)+MMULT(MINVERSE(TRANSPOSE($AZ$8:$BE$13)),I109:I114)</f>
        <v>0</v>
      </c>
      <c r="G151" s="123">
        <f t="array" ref="G151:G156">MMULT(MMULT(AI$8:AN$13,$AZ$8:$BE$13),K142:K147)+MMULT(MINVERSE(TRANSPOSE($AZ$8:$BE$13)),K109:K114)</f>
        <v>0</v>
      </c>
      <c r="H151" s="123">
        <f t="array" ref="H151:H156">MMULT(MMULT(AQ$8:AV$13,$AZ$8:$BE$13),M142:M147)+MMULT(MINVERSE(TRANSPOSE($AZ$8:$BE$13)),M109:M114)</f>
        <v>0</v>
      </c>
      <c r="N151" s="124"/>
      <c r="P151" s="124"/>
    </row>
    <row r="152" spans="1:93" hidden="1" outlineLevel="2" x14ac:dyDescent="0.25">
      <c r="B152" s="122" t="s">
        <v>45</v>
      </c>
      <c r="C152" s="123">
        <v>0</v>
      </c>
      <c r="D152" s="123">
        <v>0</v>
      </c>
      <c r="E152" s="123">
        <v>0</v>
      </c>
      <c r="F152" s="123">
        <v>0</v>
      </c>
      <c r="G152" s="123">
        <v>0</v>
      </c>
      <c r="H152" s="123">
        <v>0</v>
      </c>
      <c r="N152" s="124"/>
      <c r="P152" s="124"/>
    </row>
    <row r="153" spans="1:93" hidden="1" outlineLevel="2" x14ac:dyDescent="0.25">
      <c r="B153" s="122" t="s">
        <v>46</v>
      </c>
      <c r="C153" s="123">
        <v>0.90000000000000024</v>
      </c>
      <c r="D153" s="123">
        <v>0</v>
      </c>
      <c r="E153" s="123">
        <v>0</v>
      </c>
      <c r="F153" s="123">
        <v>0</v>
      </c>
      <c r="G153" s="123">
        <v>0</v>
      </c>
      <c r="H153" s="123">
        <v>0</v>
      </c>
      <c r="N153" s="124"/>
      <c r="P153" s="124"/>
    </row>
    <row r="154" spans="1:93" hidden="1" outlineLevel="2" x14ac:dyDescent="0.25">
      <c r="B154" s="122" t="s">
        <v>47</v>
      </c>
      <c r="C154" s="123">
        <v>8.8817841970012523E-16</v>
      </c>
      <c r="D154" s="123">
        <v>0</v>
      </c>
      <c r="E154" s="123">
        <v>0</v>
      </c>
      <c r="F154" s="123">
        <v>0</v>
      </c>
      <c r="G154" s="123">
        <v>0</v>
      </c>
      <c r="H154" s="123">
        <v>0</v>
      </c>
      <c r="N154" s="124"/>
      <c r="P154" s="124"/>
    </row>
    <row r="155" spans="1:93" hidden="1" outlineLevel="2" x14ac:dyDescent="0.25">
      <c r="B155" s="122" t="s">
        <v>48</v>
      </c>
      <c r="C155" s="123">
        <v>9.9999999999999992E-2</v>
      </c>
      <c r="D155" s="123">
        <v>0</v>
      </c>
      <c r="E155" s="123">
        <v>0</v>
      </c>
      <c r="F155" s="123">
        <v>0</v>
      </c>
      <c r="G155" s="123">
        <v>0</v>
      </c>
      <c r="H155" s="123">
        <v>0</v>
      </c>
      <c r="N155" s="124"/>
      <c r="P155" s="124"/>
    </row>
    <row r="156" spans="1:93" hidden="1" outlineLevel="2" x14ac:dyDescent="0.25">
      <c r="B156" s="122" t="s">
        <v>49</v>
      </c>
      <c r="C156" s="123">
        <v>4.4408920985006262E-16</v>
      </c>
      <c r="D156" s="123">
        <v>0</v>
      </c>
      <c r="E156" s="123">
        <v>0</v>
      </c>
      <c r="F156" s="123">
        <v>0</v>
      </c>
      <c r="G156" s="123">
        <v>0</v>
      </c>
      <c r="H156" s="123">
        <v>0</v>
      </c>
      <c r="N156" s="124"/>
      <c r="P156" s="124"/>
    </row>
    <row r="157" spans="1:93" ht="15.75" hidden="1" outlineLevel="2" thickBot="1" x14ac:dyDescent="0.3"/>
    <row r="158" spans="1:93" hidden="1" outlineLevel="2" x14ac:dyDescent="0.25">
      <c r="B158" s="318" t="s">
        <v>50</v>
      </c>
      <c r="C158" s="319"/>
      <c r="D158" s="319"/>
      <c r="E158" s="319"/>
      <c r="F158" s="319"/>
      <c r="G158" s="319"/>
      <c r="H158" s="319"/>
      <c r="I158" s="319"/>
      <c r="J158" s="319"/>
      <c r="K158" s="319"/>
      <c r="L158" s="320"/>
      <c r="M158" s="321" t="s">
        <v>51</v>
      </c>
      <c r="N158" s="322"/>
      <c r="O158" s="322"/>
      <c r="P158" s="322"/>
      <c r="Q158" s="322"/>
      <c r="R158" s="322"/>
      <c r="S158" s="322"/>
      <c r="T158" s="322"/>
      <c r="U158" s="322"/>
      <c r="V158" s="323"/>
      <c r="W158" s="321" t="s">
        <v>52</v>
      </c>
      <c r="X158" s="322"/>
      <c r="Y158" s="322"/>
      <c r="Z158" s="322"/>
      <c r="AA158" s="322"/>
      <c r="AB158" s="322"/>
      <c r="AC158" s="322"/>
      <c r="AD158" s="322"/>
      <c r="AE158" s="322"/>
      <c r="AF158" s="323"/>
      <c r="AG158" s="321" t="s">
        <v>53</v>
      </c>
      <c r="AH158" s="322"/>
      <c r="AI158" s="322"/>
      <c r="AJ158" s="322"/>
      <c r="AK158" s="322"/>
      <c r="AL158" s="322"/>
      <c r="AM158" s="322"/>
      <c r="AN158" s="322"/>
      <c r="AO158" s="322"/>
      <c r="AP158" s="323"/>
      <c r="AQ158" s="321" t="s">
        <v>54</v>
      </c>
      <c r="AR158" s="322"/>
      <c r="AS158" s="322"/>
      <c r="AT158" s="322"/>
      <c r="AU158" s="322"/>
      <c r="AV158" s="322"/>
      <c r="AW158" s="322"/>
      <c r="AX158" s="322"/>
      <c r="AY158" s="322"/>
      <c r="AZ158" s="323"/>
      <c r="BA158" s="321" t="s">
        <v>55</v>
      </c>
      <c r="BB158" s="322"/>
      <c r="BC158" s="322"/>
      <c r="BD158" s="322"/>
      <c r="BE158" s="322"/>
      <c r="BF158" s="322"/>
      <c r="BG158" s="322"/>
      <c r="BH158" s="322"/>
      <c r="BI158" s="322"/>
      <c r="BJ158" s="323"/>
    </row>
    <row r="159" spans="1:93" hidden="1" outlineLevel="2" x14ac:dyDescent="0.25">
      <c r="B159" s="186">
        <f t="shared" ref="B159" si="137">E$2</f>
        <v>1</v>
      </c>
      <c r="C159" s="187">
        <f t="shared" ref="C159:L162" si="138">B159</f>
        <v>1</v>
      </c>
      <c r="D159" s="187">
        <f t="shared" si="138"/>
        <v>1</v>
      </c>
      <c r="E159" s="187">
        <f t="shared" si="138"/>
        <v>1</v>
      </c>
      <c r="F159" s="187">
        <f t="shared" si="138"/>
        <v>1</v>
      </c>
      <c r="G159" s="187">
        <f t="shared" si="138"/>
        <v>1</v>
      </c>
      <c r="H159" s="187">
        <f t="shared" si="138"/>
        <v>1</v>
      </c>
      <c r="I159" s="187">
        <f t="shared" si="138"/>
        <v>1</v>
      </c>
      <c r="J159" s="187">
        <f t="shared" si="138"/>
        <v>1</v>
      </c>
      <c r="K159" s="187">
        <f t="shared" si="138"/>
        <v>1</v>
      </c>
      <c r="L159" s="188">
        <f t="shared" si="138"/>
        <v>1</v>
      </c>
      <c r="M159" s="189">
        <f t="shared" ref="M159" si="139">F$2</f>
        <v>2</v>
      </c>
      <c r="N159" s="187">
        <f t="shared" ref="N159:V162" si="140">M159</f>
        <v>2</v>
      </c>
      <c r="O159" s="187">
        <f t="shared" si="140"/>
        <v>2</v>
      </c>
      <c r="P159" s="187">
        <f t="shared" si="140"/>
        <v>2</v>
      </c>
      <c r="Q159" s="187">
        <f t="shared" si="140"/>
        <v>2</v>
      </c>
      <c r="R159" s="187">
        <f t="shared" si="140"/>
        <v>2</v>
      </c>
      <c r="S159" s="187">
        <f t="shared" si="140"/>
        <v>2</v>
      </c>
      <c r="T159" s="187">
        <f t="shared" si="140"/>
        <v>2</v>
      </c>
      <c r="U159" s="187">
        <f t="shared" si="140"/>
        <v>2</v>
      </c>
      <c r="V159" s="188">
        <f t="shared" si="140"/>
        <v>2</v>
      </c>
      <c r="W159" s="189">
        <f>G$2</f>
        <v>3</v>
      </c>
      <c r="X159" s="187">
        <f t="shared" ref="X159:AF162" si="141">W159</f>
        <v>3</v>
      </c>
      <c r="Y159" s="187">
        <f t="shared" si="141"/>
        <v>3</v>
      </c>
      <c r="Z159" s="187">
        <f t="shared" si="141"/>
        <v>3</v>
      </c>
      <c r="AA159" s="187">
        <f t="shared" si="141"/>
        <v>3</v>
      </c>
      <c r="AB159" s="187">
        <f t="shared" si="141"/>
        <v>3</v>
      </c>
      <c r="AC159" s="187">
        <f t="shared" si="141"/>
        <v>3</v>
      </c>
      <c r="AD159" s="187">
        <f t="shared" si="141"/>
        <v>3</v>
      </c>
      <c r="AE159" s="187">
        <f t="shared" si="141"/>
        <v>3</v>
      </c>
      <c r="AF159" s="188">
        <f t="shared" si="141"/>
        <v>3</v>
      </c>
      <c r="AG159" s="189">
        <f>H$2</f>
        <v>4</v>
      </c>
      <c r="AH159" s="187">
        <f t="shared" ref="AH159:AP162" si="142">AG159</f>
        <v>4</v>
      </c>
      <c r="AI159" s="187">
        <f t="shared" si="142"/>
        <v>4</v>
      </c>
      <c r="AJ159" s="187">
        <f t="shared" si="142"/>
        <v>4</v>
      </c>
      <c r="AK159" s="187">
        <f t="shared" si="142"/>
        <v>4</v>
      </c>
      <c r="AL159" s="187">
        <f t="shared" si="142"/>
        <v>4</v>
      </c>
      <c r="AM159" s="187">
        <f t="shared" si="142"/>
        <v>4</v>
      </c>
      <c r="AN159" s="187">
        <f t="shared" si="142"/>
        <v>4</v>
      </c>
      <c r="AO159" s="187">
        <f t="shared" si="142"/>
        <v>4</v>
      </c>
      <c r="AP159" s="188">
        <f t="shared" si="142"/>
        <v>4</v>
      </c>
      <c r="AQ159" s="189">
        <f>I$2</f>
        <v>5</v>
      </c>
      <c r="AR159" s="187">
        <f t="shared" ref="AR159:AZ162" si="143">AQ159</f>
        <v>5</v>
      </c>
      <c r="AS159" s="187">
        <f t="shared" si="143"/>
        <v>5</v>
      </c>
      <c r="AT159" s="187">
        <f t="shared" si="143"/>
        <v>5</v>
      </c>
      <c r="AU159" s="187">
        <f t="shared" si="143"/>
        <v>5</v>
      </c>
      <c r="AV159" s="187">
        <f t="shared" si="143"/>
        <v>5</v>
      </c>
      <c r="AW159" s="187">
        <f t="shared" si="143"/>
        <v>5</v>
      </c>
      <c r="AX159" s="187">
        <f t="shared" si="143"/>
        <v>5</v>
      </c>
      <c r="AY159" s="187">
        <f t="shared" si="143"/>
        <v>5</v>
      </c>
      <c r="AZ159" s="188">
        <f t="shared" si="143"/>
        <v>5</v>
      </c>
      <c r="BA159" s="189">
        <f>J$2</f>
        <v>6</v>
      </c>
      <c r="BB159" s="187">
        <f t="shared" ref="BB159:BJ162" si="144">BA159</f>
        <v>6</v>
      </c>
      <c r="BC159" s="187">
        <f t="shared" si="144"/>
        <v>6</v>
      </c>
      <c r="BD159" s="187">
        <f t="shared" si="144"/>
        <v>6</v>
      </c>
      <c r="BE159" s="187">
        <f t="shared" si="144"/>
        <v>6</v>
      </c>
      <c r="BF159" s="187">
        <f t="shared" si="144"/>
        <v>6</v>
      </c>
      <c r="BG159" s="187">
        <f t="shared" si="144"/>
        <v>6</v>
      </c>
      <c r="BH159" s="187">
        <f t="shared" si="144"/>
        <v>6</v>
      </c>
      <c r="BI159" s="187">
        <f t="shared" si="144"/>
        <v>6</v>
      </c>
      <c r="BJ159" s="188">
        <f t="shared" si="144"/>
        <v>6</v>
      </c>
    </row>
    <row r="160" spans="1:93" s="2" customFormat="1" ht="15" hidden="1" customHeight="1" outlineLevel="2" x14ac:dyDescent="0.25">
      <c r="A160" s="152" t="s">
        <v>192</v>
      </c>
      <c r="B160" s="129">
        <f>C153</f>
        <v>0.90000000000000024</v>
      </c>
      <c r="C160" s="130">
        <f t="shared" si="138"/>
        <v>0.90000000000000024</v>
      </c>
      <c r="D160" s="130">
        <f t="shared" si="138"/>
        <v>0.90000000000000024</v>
      </c>
      <c r="E160" s="130">
        <f t="shared" si="138"/>
        <v>0.90000000000000024</v>
      </c>
      <c r="F160" s="130">
        <f t="shared" si="138"/>
        <v>0.90000000000000024</v>
      </c>
      <c r="G160" s="130">
        <f t="shared" si="138"/>
        <v>0.90000000000000024</v>
      </c>
      <c r="H160" s="130">
        <f t="shared" si="138"/>
        <v>0.90000000000000024</v>
      </c>
      <c r="I160" s="130">
        <f t="shared" si="138"/>
        <v>0.90000000000000024</v>
      </c>
      <c r="J160" s="190">
        <f t="shared" si="138"/>
        <v>0.90000000000000024</v>
      </c>
      <c r="K160" s="130">
        <f t="shared" si="138"/>
        <v>0.90000000000000024</v>
      </c>
      <c r="L160" s="131">
        <f t="shared" si="138"/>
        <v>0.90000000000000024</v>
      </c>
      <c r="M160" s="129">
        <f>D153</f>
        <v>0</v>
      </c>
      <c r="N160" s="130">
        <f t="shared" si="140"/>
        <v>0</v>
      </c>
      <c r="O160" s="130">
        <f t="shared" si="140"/>
        <v>0</v>
      </c>
      <c r="P160" s="130">
        <f t="shared" si="140"/>
        <v>0</v>
      </c>
      <c r="Q160" s="130">
        <f t="shared" si="140"/>
        <v>0</v>
      </c>
      <c r="R160" s="130">
        <f t="shared" si="140"/>
        <v>0</v>
      </c>
      <c r="S160" s="130">
        <f t="shared" si="140"/>
        <v>0</v>
      </c>
      <c r="T160" s="130">
        <f t="shared" si="140"/>
        <v>0</v>
      </c>
      <c r="U160" s="130">
        <f t="shared" si="140"/>
        <v>0</v>
      </c>
      <c r="V160" s="131">
        <f t="shared" si="140"/>
        <v>0</v>
      </c>
      <c r="W160" s="129">
        <f>E153</f>
        <v>0</v>
      </c>
      <c r="X160" s="130">
        <f t="shared" si="141"/>
        <v>0</v>
      </c>
      <c r="Y160" s="130">
        <f t="shared" si="141"/>
        <v>0</v>
      </c>
      <c r="Z160" s="130">
        <f t="shared" si="141"/>
        <v>0</v>
      </c>
      <c r="AA160" s="130">
        <f t="shared" si="141"/>
        <v>0</v>
      </c>
      <c r="AB160" s="130">
        <f t="shared" si="141"/>
        <v>0</v>
      </c>
      <c r="AC160" s="130">
        <f t="shared" si="141"/>
        <v>0</v>
      </c>
      <c r="AD160" s="130">
        <f t="shared" si="141"/>
        <v>0</v>
      </c>
      <c r="AE160" s="130">
        <f t="shared" si="141"/>
        <v>0</v>
      </c>
      <c r="AF160" s="131">
        <f t="shared" si="141"/>
        <v>0</v>
      </c>
      <c r="AG160" s="129">
        <f>F153</f>
        <v>0</v>
      </c>
      <c r="AH160" s="130">
        <f t="shared" si="142"/>
        <v>0</v>
      </c>
      <c r="AI160" s="130">
        <f t="shared" si="142"/>
        <v>0</v>
      </c>
      <c r="AJ160" s="130">
        <f t="shared" si="142"/>
        <v>0</v>
      </c>
      <c r="AK160" s="130">
        <f t="shared" si="142"/>
        <v>0</v>
      </c>
      <c r="AL160" s="130">
        <f t="shared" si="142"/>
        <v>0</v>
      </c>
      <c r="AM160" s="130">
        <f t="shared" si="142"/>
        <v>0</v>
      </c>
      <c r="AN160" s="130">
        <f t="shared" si="142"/>
        <v>0</v>
      </c>
      <c r="AO160" s="130">
        <f t="shared" si="142"/>
        <v>0</v>
      </c>
      <c r="AP160" s="131">
        <f t="shared" si="142"/>
        <v>0</v>
      </c>
      <c r="AQ160" s="129">
        <f>G153</f>
        <v>0</v>
      </c>
      <c r="AR160" s="130">
        <f t="shared" si="143"/>
        <v>0</v>
      </c>
      <c r="AS160" s="130">
        <f t="shared" si="143"/>
        <v>0</v>
      </c>
      <c r="AT160" s="130">
        <f t="shared" si="143"/>
        <v>0</v>
      </c>
      <c r="AU160" s="130">
        <f t="shared" si="143"/>
        <v>0</v>
      </c>
      <c r="AV160" s="130">
        <f t="shared" si="143"/>
        <v>0</v>
      </c>
      <c r="AW160" s="130">
        <f t="shared" si="143"/>
        <v>0</v>
      </c>
      <c r="AX160" s="130">
        <f t="shared" si="143"/>
        <v>0</v>
      </c>
      <c r="AY160" s="130">
        <f t="shared" si="143"/>
        <v>0</v>
      </c>
      <c r="AZ160" s="131">
        <f t="shared" si="143"/>
        <v>0</v>
      </c>
      <c r="BA160" s="129">
        <f>H153</f>
        <v>0</v>
      </c>
      <c r="BB160" s="130">
        <f t="shared" si="144"/>
        <v>0</v>
      </c>
      <c r="BC160" s="130">
        <f t="shared" si="144"/>
        <v>0</v>
      </c>
      <c r="BD160" s="130">
        <f t="shared" si="144"/>
        <v>0</v>
      </c>
      <c r="BE160" s="130">
        <f t="shared" si="144"/>
        <v>0</v>
      </c>
      <c r="BF160" s="130">
        <f t="shared" si="144"/>
        <v>0</v>
      </c>
      <c r="BG160" s="130">
        <f t="shared" si="144"/>
        <v>0</v>
      </c>
      <c r="BH160" s="130">
        <f t="shared" si="144"/>
        <v>0</v>
      </c>
      <c r="BI160" s="130">
        <f t="shared" si="144"/>
        <v>0</v>
      </c>
      <c r="BJ160" s="131">
        <f t="shared" si="144"/>
        <v>0</v>
      </c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</row>
    <row r="161" spans="1:93" s="2" customFormat="1" ht="15" hidden="1" customHeight="1" outlineLevel="2" x14ac:dyDescent="0.25">
      <c r="A161" s="152" t="s">
        <v>47</v>
      </c>
      <c r="B161" s="129">
        <f>C154</f>
        <v>8.8817841970012523E-16</v>
      </c>
      <c r="C161" s="130">
        <f t="shared" si="138"/>
        <v>8.8817841970012523E-16</v>
      </c>
      <c r="D161" s="130">
        <f t="shared" si="138"/>
        <v>8.8817841970012523E-16</v>
      </c>
      <c r="E161" s="130">
        <f t="shared" si="138"/>
        <v>8.8817841970012523E-16</v>
      </c>
      <c r="F161" s="130">
        <f t="shared" si="138"/>
        <v>8.8817841970012523E-16</v>
      </c>
      <c r="G161" s="130">
        <f t="shared" si="138"/>
        <v>8.8817841970012523E-16</v>
      </c>
      <c r="H161" s="130">
        <f t="shared" si="138"/>
        <v>8.8817841970012523E-16</v>
      </c>
      <c r="I161" s="130">
        <f t="shared" si="138"/>
        <v>8.8817841970012523E-16</v>
      </c>
      <c r="J161" s="190">
        <f t="shared" si="138"/>
        <v>8.8817841970012523E-16</v>
      </c>
      <c r="K161" s="130">
        <f t="shared" si="138"/>
        <v>8.8817841970012523E-16</v>
      </c>
      <c r="L161" s="131">
        <f t="shared" si="138"/>
        <v>8.8817841970012523E-16</v>
      </c>
      <c r="M161" s="129">
        <f>D154</f>
        <v>0</v>
      </c>
      <c r="N161" s="130">
        <f t="shared" si="140"/>
        <v>0</v>
      </c>
      <c r="O161" s="130">
        <f t="shared" si="140"/>
        <v>0</v>
      </c>
      <c r="P161" s="130">
        <f t="shared" si="140"/>
        <v>0</v>
      </c>
      <c r="Q161" s="130">
        <f t="shared" si="140"/>
        <v>0</v>
      </c>
      <c r="R161" s="130">
        <f t="shared" si="140"/>
        <v>0</v>
      </c>
      <c r="S161" s="130">
        <f t="shared" si="140"/>
        <v>0</v>
      </c>
      <c r="T161" s="130">
        <f t="shared" si="140"/>
        <v>0</v>
      </c>
      <c r="U161" s="130">
        <f t="shared" si="140"/>
        <v>0</v>
      </c>
      <c r="V161" s="131">
        <f t="shared" si="140"/>
        <v>0</v>
      </c>
      <c r="W161" s="129">
        <f>E154</f>
        <v>0</v>
      </c>
      <c r="X161" s="130">
        <f t="shared" si="141"/>
        <v>0</v>
      </c>
      <c r="Y161" s="130">
        <f t="shared" si="141"/>
        <v>0</v>
      </c>
      <c r="Z161" s="130">
        <f t="shared" si="141"/>
        <v>0</v>
      </c>
      <c r="AA161" s="130">
        <f t="shared" si="141"/>
        <v>0</v>
      </c>
      <c r="AB161" s="130">
        <f t="shared" si="141"/>
        <v>0</v>
      </c>
      <c r="AC161" s="130">
        <f t="shared" si="141"/>
        <v>0</v>
      </c>
      <c r="AD161" s="130">
        <f t="shared" si="141"/>
        <v>0</v>
      </c>
      <c r="AE161" s="130">
        <f t="shared" si="141"/>
        <v>0</v>
      </c>
      <c r="AF161" s="131">
        <f t="shared" si="141"/>
        <v>0</v>
      </c>
      <c r="AG161" s="129">
        <f>F154</f>
        <v>0</v>
      </c>
      <c r="AH161" s="130">
        <f t="shared" si="142"/>
        <v>0</v>
      </c>
      <c r="AI161" s="130">
        <f t="shared" si="142"/>
        <v>0</v>
      </c>
      <c r="AJ161" s="130">
        <f t="shared" si="142"/>
        <v>0</v>
      </c>
      <c r="AK161" s="130">
        <f t="shared" si="142"/>
        <v>0</v>
      </c>
      <c r="AL161" s="130">
        <f t="shared" si="142"/>
        <v>0</v>
      </c>
      <c r="AM161" s="130">
        <f t="shared" si="142"/>
        <v>0</v>
      </c>
      <c r="AN161" s="130">
        <f t="shared" si="142"/>
        <v>0</v>
      </c>
      <c r="AO161" s="130">
        <f t="shared" si="142"/>
        <v>0</v>
      </c>
      <c r="AP161" s="131">
        <f t="shared" si="142"/>
        <v>0</v>
      </c>
      <c r="AQ161" s="129">
        <f>G154</f>
        <v>0</v>
      </c>
      <c r="AR161" s="130">
        <f t="shared" si="143"/>
        <v>0</v>
      </c>
      <c r="AS161" s="130">
        <f t="shared" si="143"/>
        <v>0</v>
      </c>
      <c r="AT161" s="130">
        <f t="shared" si="143"/>
        <v>0</v>
      </c>
      <c r="AU161" s="130">
        <f t="shared" si="143"/>
        <v>0</v>
      </c>
      <c r="AV161" s="130">
        <f t="shared" si="143"/>
        <v>0</v>
      </c>
      <c r="AW161" s="130">
        <f t="shared" si="143"/>
        <v>0</v>
      </c>
      <c r="AX161" s="130">
        <f t="shared" si="143"/>
        <v>0</v>
      </c>
      <c r="AY161" s="130">
        <f t="shared" si="143"/>
        <v>0</v>
      </c>
      <c r="AZ161" s="131">
        <f t="shared" si="143"/>
        <v>0</v>
      </c>
      <c r="BA161" s="129">
        <f>H154</f>
        <v>0</v>
      </c>
      <c r="BB161" s="130">
        <f t="shared" si="144"/>
        <v>0</v>
      </c>
      <c r="BC161" s="130">
        <f t="shared" si="144"/>
        <v>0</v>
      </c>
      <c r="BD161" s="130">
        <f t="shared" si="144"/>
        <v>0</v>
      </c>
      <c r="BE161" s="130">
        <f t="shared" si="144"/>
        <v>0</v>
      </c>
      <c r="BF161" s="130">
        <f t="shared" si="144"/>
        <v>0</v>
      </c>
      <c r="BG161" s="130">
        <f t="shared" si="144"/>
        <v>0</v>
      </c>
      <c r="BH161" s="130">
        <f t="shared" si="144"/>
        <v>0</v>
      </c>
      <c r="BI161" s="130">
        <f t="shared" si="144"/>
        <v>0</v>
      </c>
      <c r="BJ161" s="131">
        <f t="shared" si="144"/>
        <v>0</v>
      </c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</row>
    <row r="162" spans="1:93" s="2" customFormat="1" ht="15" hidden="1" customHeight="1" outlineLevel="2" x14ac:dyDescent="0.25">
      <c r="A162" s="152" t="s">
        <v>57</v>
      </c>
      <c r="B162" s="129">
        <f t="shared" ref="B162" si="145">E$3</f>
        <v>43</v>
      </c>
      <c r="C162" s="130">
        <f t="shared" si="138"/>
        <v>43</v>
      </c>
      <c r="D162" s="130">
        <f t="shared" si="138"/>
        <v>43</v>
      </c>
      <c r="E162" s="130">
        <f t="shared" si="138"/>
        <v>43</v>
      </c>
      <c r="F162" s="130">
        <f t="shared" si="138"/>
        <v>43</v>
      </c>
      <c r="G162" s="130">
        <f t="shared" si="138"/>
        <v>43</v>
      </c>
      <c r="H162" s="130">
        <f t="shared" si="138"/>
        <v>43</v>
      </c>
      <c r="I162" s="130">
        <f t="shared" si="138"/>
        <v>43</v>
      </c>
      <c r="J162" s="190">
        <f t="shared" si="138"/>
        <v>43</v>
      </c>
      <c r="K162" s="130">
        <f t="shared" si="138"/>
        <v>43</v>
      </c>
      <c r="L162" s="131">
        <f t="shared" si="138"/>
        <v>43</v>
      </c>
      <c r="M162" s="129">
        <f t="shared" ref="M162" si="146">F$3</f>
        <v>0</v>
      </c>
      <c r="N162" s="130">
        <f t="shared" si="140"/>
        <v>0</v>
      </c>
      <c r="O162" s="130">
        <f t="shared" si="140"/>
        <v>0</v>
      </c>
      <c r="P162" s="130">
        <f t="shared" si="140"/>
        <v>0</v>
      </c>
      <c r="Q162" s="130">
        <f t="shared" si="140"/>
        <v>0</v>
      </c>
      <c r="R162" s="130">
        <f t="shared" si="140"/>
        <v>0</v>
      </c>
      <c r="S162" s="130">
        <f t="shared" si="140"/>
        <v>0</v>
      </c>
      <c r="T162" s="130">
        <f t="shared" si="140"/>
        <v>0</v>
      </c>
      <c r="U162" s="130">
        <f t="shared" si="140"/>
        <v>0</v>
      </c>
      <c r="V162" s="131">
        <f t="shared" si="140"/>
        <v>0</v>
      </c>
      <c r="W162" s="129">
        <f t="shared" ref="W162" si="147">G$3</f>
        <v>0</v>
      </c>
      <c r="X162" s="130">
        <f t="shared" si="141"/>
        <v>0</v>
      </c>
      <c r="Y162" s="130">
        <f t="shared" si="141"/>
        <v>0</v>
      </c>
      <c r="Z162" s="130">
        <f t="shared" si="141"/>
        <v>0</v>
      </c>
      <c r="AA162" s="130">
        <f t="shared" si="141"/>
        <v>0</v>
      </c>
      <c r="AB162" s="130">
        <f t="shared" si="141"/>
        <v>0</v>
      </c>
      <c r="AC162" s="130">
        <f t="shared" si="141"/>
        <v>0</v>
      </c>
      <c r="AD162" s="130">
        <f t="shared" si="141"/>
        <v>0</v>
      </c>
      <c r="AE162" s="130">
        <f t="shared" si="141"/>
        <v>0</v>
      </c>
      <c r="AF162" s="131">
        <f t="shared" si="141"/>
        <v>0</v>
      </c>
      <c r="AG162" s="129">
        <f t="shared" ref="AG162" si="148">H$3</f>
        <v>0</v>
      </c>
      <c r="AH162" s="130">
        <f t="shared" si="142"/>
        <v>0</v>
      </c>
      <c r="AI162" s="130">
        <f t="shared" si="142"/>
        <v>0</v>
      </c>
      <c r="AJ162" s="130">
        <f t="shared" si="142"/>
        <v>0</v>
      </c>
      <c r="AK162" s="130">
        <f t="shared" si="142"/>
        <v>0</v>
      </c>
      <c r="AL162" s="130">
        <f t="shared" si="142"/>
        <v>0</v>
      </c>
      <c r="AM162" s="130">
        <f t="shared" si="142"/>
        <v>0</v>
      </c>
      <c r="AN162" s="130">
        <f t="shared" si="142"/>
        <v>0</v>
      </c>
      <c r="AO162" s="130">
        <f t="shared" si="142"/>
        <v>0</v>
      </c>
      <c r="AP162" s="131">
        <f t="shared" si="142"/>
        <v>0</v>
      </c>
      <c r="AQ162" s="129">
        <f t="shared" ref="AQ162" si="149">I$3</f>
        <v>0</v>
      </c>
      <c r="AR162" s="130">
        <f t="shared" si="143"/>
        <v>0</v>
      </c>
      <c r="AS162" s="130">
        <f t="shared" si="143"/>
        <v>0</v>
      </c>
      <c r="AT162" s="130">
        <f t="shared" si="143"/>
        <v>0</v>
      </c>
      <c r="AU162" s="130">
        <f t="shared" si="143"/>
        <v>0</v>
      </c>
      <c r="AV162" s="130">
        <f t="shared" si="143"/>
        <v>0</v>
      </c>
      <c r="AW162" s="130">
        <f t="shared" si="143"/>
        <v>0</v>
      </c>
      <c r="AX162" s="130">
        <f t="shared" si="143"/>
        <v>0</v>
      </c>
      <c r="AY162" s="130">
        <f t="shared" si="143"/>
        <v>0</v>
      </c>
      <c r="AZ162" s="131">
        <f t="shared" si="143"/>
        <v>0</v>
      </c>
      <c r="BA162" s="129">
        <f t="shared" ref="BA162" si="150">J$3</f>
        <v>0</v>
      </c>
      <c r="BB162" s="130">
        <f t="shared" si="144"/>
        <v>0</v>
      </c>
      <c r="BC162" s="130">
        <f t="shared" si="144"/>
        <v>0</v>
      </c>
      <c r="BD162" s="130">
        <f t="shared" si="144"/>
        <v>0</v>
      </c>
      <c r="BE162" s="130">
        <f t="shared" si="144"/>
        <v>0</v>
      </c>
      <c r="BF162" s="130">
        <f t="shared" si="144"/>
        <v>0</v>
      </c>
      <c r="BG162" s="130">
        <f t="shared" si="144"/>
        <v>0</v>
      </c>
      <c r="BH162" s="130">
        <f t="shared" si="144"/>
        <v>0</v>
      </c>
      <c r="BI162" s="130">
        <f t="shared" si="144"/>
        <v>0</v>
      </c>
      <c r="BJ162" s="131">
        <f t="shared" si="144"/>
        <v>0</v>
      </c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</row>
    <row r="163" spans="1:93" s="2" customFormat="1" ht="15" hidden="1" customHeight="1" outlineLevel="2" x14ac:dyDescent="0.25">
      <c r="A163" s="152" t="s">
        <v>58</v>
      </c>
      <c r="B163" s="132">
        <f t="shared" ref="B163" si="151">B162/10*0</f>
        <v>0</v>
      </c>
      <c r="C163" s="133">
        <f t="shared" ref="C163" si="152">C162/10*1</f>
        <v>4.3</v>
      </c>
      <c r="D163" s="133">
        <f t="shared" ref="D163" si="153">D162/10*2</f>
        <v>8.6</v>
      </c>
      <c r="E163" s="133">
        <f t="shared" ref="E163" si="154">E162/10*3</f>
        <v>12.899999999999999</v>
      </c>
      <c r="F163" s="133">
        <f t="shared" ref="F163" si="155">F162/10*4</f>
        <v>17.2</v>
      </c>
      <c r="G163" s="133">
        <f t="shared" ref="G163" si="156">G162/10*5</f>
        <v>21.5</v>
      </c>
      <c r="H163" s="133">
        <f t="shared" ref="H163" si="157">H162/10*6</f>
        <v>25.799999999999997</v>
      </c>
      <c r="I163" s="133">
        <f t="shared" ref="I163" si="158">I162/10*7</f>
        <v>30.099999999999998</v>
      </c>
      <c r="J163" s="191">
        <f t="shared" ref="J163" si="159">J162/10*8</f>
        <v>34.4</v>
      </c>
      <c r="K163" s="133">
        <f t="shared" ref="K163" si="160">K162/10*9</f>
        <v>38.699999999999996</v>
      </c>
      <c r="L163" s="134">
        <f t="shared" ref="L163" si="161">L162/10*10</f>
        <v>43</v>
      </c>
      <c r="M163" s="133">
        <f t="shared" ref="M163" si="162">M162/10*1</f>
        <v>0</v>
      </c>
      <c r="N163" s="133">
        <f t="shared" ref="N163" si="163">N162/10*2</f>
        <v>0</v>
      </c>
      <c r="O163" s="133">
        <f t="shared" ref="O163" si="164">O162/10*3</f>
        <v>0</v>
      </c>
      <c r="P163" s="133">
        <f t="shared" ref="P163" si="165">P162/10*4</f>
        <v>0</v>
      </c>
      <c r="Q163" s="133">
        <f t="shared" ref="Q163" si="166">Q162/10*5</f>
        <v>0</v>
      </c>
      <c r="R163" s="133">
        <f t="shared" ref="R163" si="167">R162/10*6</f>
        <v>0</v>
      </c>
      <c r="S163" s="133">
        <f t="shared" ref="S163" si="168">S162/10*7</f>
        <v>0</v>
      </c>
      <c r="T163" s="133">
        <f t="shared" ref="T163" si="169">T162/10*8</f>
        <v>0</v>
      </c>
      <c r="U163" s="133">
        <f t="shared" ref="U163" si="170">U162/10*9</f>
        <v>0</v>
      </c>
      <c r="V163" s="134">
        <f t="shared" ref="V163" si="171">V162/10*10</f>
        <v>0</v>
      </c>
      <c r="W163" s="133">
        <f t="shared" ref="W163" si="172">W162/10*1</f>
        <v>0</v>
      </c>
      <c r="X163" s="133">
        <f t="shared" ref="X163" si="173">X162/10*2</f>
        <v>0</v>
      </c>
      <c r="Y163" s="133">
        <f t="shared" ref="Y163" si="174">Y162/10*3</f>
        <v>0</v>
      </c>
      <c r="Z163" s="133">
        <f t="shared" ref="Z163" si="175">Z162/10*4</f>
        <v>0</v>
      </c>
      <c r="AA163" s="133">
        <f t="shared" ref="AA163" si="176">AA162/10*5</f>
        <v>0</v>
      </c>
      <c r="AB163" s="133">
        <f t="shared" ref="AB163" si="177">AB162/10*6</f>
        <v>0</v>
      </c>
      <c r="AC163" s="133">
        <f t="shared" ref="AC163" si="178">AC162/10*7</f>
        <v>0</v>
      </c>
      <c r="AD163" s="133">
        <f t="shared" ref="AD163" si="179">AD162/10*8</f>
        <v>0</v>
      </c>
      <c r="AE163" s="134">
        <f t="shared" ref="AE163" si="180">AE162/10*9</f>
        <v>0</v>
      </c>
      <c r="AF163" s="134">
        <f t="shared" ref="AF163" si="181">AF162/10*10</f>
        <v>0</v>
      </c>
      <c r="AG163" s="133">
        <f t="shared" ref="AG163" si="182">AG162/10*1</f>
        <v>0</v>
      </c>
      <c r="AH163" s="133">
        <f t="shared" ref="AH163" si="183">AH162/10*2</f>
        <v>0</v>
      </c>
      <c r="AI163" s="133">
        <f t="shared" ref="AI163" si="184">AI162/10*3</f>
        <v>0</v>
      </c>
      <c r="AJ163" s="133">
        <f t="shared" ref="AJ163" si="185">AJ162/10*4</f>
        <v>0</v>
      </c>
      <c r="AK163" s="133">
        <f t="shared" ref="AK163" si="186">AK162/10*5</f>
        <v>0</v>
      </c>
      <c r="AL163" s="133">
        <f t="shared" ref="AL163" si="187">AL162/10*6</f>
        <v>0</v>
      </c>
      <c r="AM163" s="133">
        <f t="shared" ref="AM163" si="188">AM162/10*7</f>
        <v>0</v>
      </c>
      <c r="AN163" s="133">
        <f t="shared" ref="AN163" si="189">AN162/10*8</f>
        <v>0</v>
      </c>
      <c r="AO163" s="134">
        <f t="shared" ref="AO163" si="190">AO162/10*9</f>
        <v>0</v>
      </c>
      <c r="AP163" s="134">
        <f t="shared" ref="AP163" si="191">AP162/10*10</f>
        <v>0</v>
      </c>
      <c r="AQ163" s="133">
        <f t="shared" ref="AQ163" si="192">AQ162/10*1</f>
        <v>0</v>
      </c>
      <c r="AR163" s="133">
        <f t="shared" ref="AR163" si="193">AR162/10*2</f>
        <v>0</v>
      </c>
      <c r="AS163" s="133">
        <f t="shared" ref="AS163" si="194">AS162/10*3</f>
        <v>0</v>
      </c>
      <c r="AT163" s="133">
        <f t="shared" ref="AT163" si="195">AT162/10*4</f>
        <v>0</v>
      </c>
      <c r="AU163" s="133">
        <f t="shared" ref="AU163" si="196">AU162/10*5</f>
        <v>0</v>
      </c>
      <c r="AV163" s="133">
        <f t="shared" ref="AV163" si="197">AV162/10*6</f>
        <v>0</v>
      </c>
      <c r="AW163" s="133">
        <f t="shared" ref="AW163" si="198">AW162/10*7</f>
        <v>0</v>
      </c>
      <c r="AX163" s="133">
        <f t="shared" ref="AX163" si="199">AX162/10*8</f>
        <v>0</v>
      </c>
      <c r="AY163" s="134">
        <f t="shared" ref="AY163" si="200">AY162/10*9</f>
        <v>0</v>
      </c>
      <c r="AZ163" s="134">
        <f t="shared" ref="AZ163" si="201">AZ162/10*10</f>
        <v>0</v>
      </c>
      <c r="BA163" s="133">
        <f t="shared" ref="BA163" si="202">BA162/10*1</f>
        <v>0</v>
      </c>
      <c r="BB163" s="133">
        <f t="shared" ref="BB163" si="203">BB162/10*2</f>
        <v>0</v>
      </c>
      <c r="BC163" s="133">
        <f t="shared" ref="BC163" si="204">BC162/10*3</f>
        <v>0</v>
      </c>
      <c r="BD163" s="133">
        <f t="shared" ref="BD163" si="205">BD162/10*4</f>
        <v>0</v>
      </c>
      <c r="BE163" s="133">
        <f t="shared" ref="BE163" si="206">BE162/10*5</f>
        <v>0</v>
      </c>
      <c r="BF163" s="133">
        <f t="shared" ref="BF163" si="207">BF162/10*6</f>
        <v>0</v>
      </c>
      <c r="BG163" s="133">
        <f t="shared" ref="BG163" si="208">BG162/10*7</f>
        <v>0</v>
      </c>
      <c r="BH163" s="133">
        <f t="shared" ref="BH163" si="209">BH162/10*8</f>
        <v>0</v>
      </c>
      <c r="BI163" s="134">
        <f t="shared" ref="BI163" si="210">BI162/10*9</f>
        <v>0</v>
      </c>
      <c r="BJ163" s="134">
        <f t="shared" ref="BJ163" si="211">BJ162/10*10</f>
        <v>0</v>
      </c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</row>
    <row r="164" spans="1:93" ht="15.75" hidden="1" outlineLevel="2" thickBot="1" x14ac:dyDescent="0.3">
      <c r="A164" s="152" t="s">
        <v>60</v>
      </c>
      <c r="B164" s="192">
        <f t="shared" ref="B164:BJ164" si="212">-B161+B160*B163-1*IF(AND($A47=B159,B163&gt;=$A107),B163-$A107,0)</f>
        <v>-8.8817841970012523E-16</v>
      </c>
      <c r="C164" s="193">
        <f t="shared" si="212"/>
        <v>3.87</v>
      </c>
      <c r="D164" s="193">
        <f t="shared" si="212"/>
        <v>3.4400000000000013</v>
      </c>
      <c r="E164" s="193">
        <f t="shared" si="212"/>
        <v>3.0100000000000016</v>
      </c>
      <c r="F164" s="193">
        <f t="shared" si="212"/>
        <v>2.5800000000000054</v>
      </c>
      <c r="G164" s="193">
        <f t="shared" si="212"/>
        <v>2.1500000000000057</v>
      </c>
      <c r="H164" s="193">
        <f t="shared" si="212"/>
        <v>1.720000000000006</v>
      </c>
      <c r="I164" s="193">
        <f t="shared" si="212"/>
        <v>1.2900000000000098</v>
      </c>
      <c r="J164" s="193">
        <f t="shared" si="212"/>
        <v>0.86000000000001009</v>
      </c>
      <c r="K164" s="193">
        <f t="shared" si="212"/>
        <v>0.43000000000000682</v>
      </c>
      <c r="L164" s="194">
        <f t="shared" si="212"/>
        <v>0</v>
      </c>
      <c r="M164" s="192">
        <f t="shared" si="212"/>
        <v>0</v>
      </c>
      <c r="N164" s="193">
        <f t="shared" si="212"/>
        <v>0</v>
      </c>
      <c r="O164" s="193">
        <f t="shared" si="212"/>
        <v>0</v>
      </c>
      <c r="P164" s="193">
        <f t="shared" si="212"/>
        <v>0</v>
      </c>
      <c r="Q164" s="193">
        <f t="shared" si="212"/>
        <v>0</v>
      </c>
      <c r="R164" s="193">
        <f t="shared" si="212"/>
        <v>0</v>
      </c>
      <c r="S164" s="193">
        <f t="shared" si="212"/>
        <v>0</v>
      </c>
      <c r="T164" s="193">
        <f t="shared" si="212"/>
        <v>0</v>
      </c>
      <c r="U164" s="193">
        <f t="shared" si="212"/>
        <v>0</v>
      </c>
      <c r="V164" s="194">
        <f t="shared" si="212"/>
        <v>0</v>
      </c>
      <c r="W164" s="192">
        <f t="shared" si="212"/>
        <v>0</v>
      </c>
      <c r="X164" s="193">
        <f t="shared" si="212"/>
        <v>0</v>
      </c>
      <c r="Y164" s="193">
        <f t="shared" si="212"/>
        <v>0</v>
      </c>
      <c r="Z164" s="193">
        <f t="shared" si="212"/>
        <v>0</v>
      </c>
      <c r="AA164" s="193">
        <f t="shared" si="212"/>
        <v>0</v>
      </c>
      <c r="AB164" s="193">
        <f t="shared" si="212"/>
        <v>0</v>
      </c>
      <c r="AC164" s="193">
        <f t="shared" si="212"/>
        <v>0</v>
      </c>
      <c r="AD164" s="193">
        <f t="shared" si="212"/>
        <v>0</v>
      </c>
      <c r="AE164" s="193">
        <f t="shared" si="212"/>
        <v>0</v>
      </c>
      <c r="AF164" s="194">
        <f t="shared" si="212"/>
        <v>0</v>
      </c>
      <c r="AG164" s="192">
        <f t="shared" si="212"/>
        <v>0</v>
      </c>
      <c r="AH164" s="193">
        <f t="shared" si="212"/>
        <v>0</v>
      </c>
      <c r="AI164" s="193">
        <f t="shared" si="212"/>
        <v>0</v>
      </c>
      <c r="AJ164" s="193">
        <f t="shared" si="212"/>
        <v>0</v>
      </c>
      <c r="AK164" s="193">
        <f t="shared" si="212"/>
        <v>0</v>
      </c>
      <c r="AL164" s="193">
        <f t="shared" si="212"/>
        <v>0</v>
      </c>
      <c r="AM164" s="193">
        <f t="shared" si="212"/>
        <v>0</v>
      </c>
      <c r="AN164" s="193">
        <f t="shared" si="212"/>
        <v>0</v>
      </c>
      <c r="AO164" s="193">
        <f t="shared" si="212"/>
        <v>0</v>
      </c>
      <c r="AP164" s="194">
        <f t="shared" si="212"/>
        <v>0</v>
      </c>
      <c r="AQ164" s="192">
        <f t="shared" si="212"/>
        <v>0</v>
      </c>
      <c r="AR164" s="193">
        <f t="shared" si="212"/>
        <v>0</v>
      </c>
      <c r="AS164" s="193">
        <f t="shared" si="212"/>
        <v>0</v>
      </c>
      <c r="AT164" s="193">
        <f t="shared" si="212"/>
        <v>0</v>
      </c>
      <c r="AU164" s="193">
        <f t="shared" si="212"/>
        <v>0</v>
      </c>
      <c r="AV164" s="193">
        <f t="shared" si="212"/>
        <v>0</v>
      </c>
      <c r="AW164" s="193">
        <f t="shared" si="212"/>
        <v>0</v>
      </c>
      <c r="AX164" s="193">
        <f t="shared" si="212"/>
        <v>0</v>
      </c>
      <c r="AY164" s="193">
        <f t="shared" si="212"/>
        <v>0</v>
      </c>
      <c r="AZ164" s="194">
        <f t="shared" si="212"/>
        <v>0</v>
      </c>
      <c r="BA164" s="192">
        <f t="shared" si="212"/>
        <v>0</v>
      </c>
      <c r="BB164" s="193">
        <f t="shared" si="212"/>
        <v>0</v>
      </c>
      <c r="BC164" s="193">
        <f t="shared" si="212"/>
        <v>0</v>
      </c>
      <c r="BD164" s="193">
        <f t="shared" si="212"/>
        <v>0</v>
      </c>
      <c r="BE164" s="193">
        <f t="shared" si="212"/>
        <v>0</v>
      </c>
      <c r="BF164" s="193">
        <f t="shared" si="212"/>
        <v>0</v>
      </c>
      <c r="BG164" s="193">
        <f t="shared" si="212"/>
        <v>0</v>
      </c>
      <c r="BH164" s="193">
        <f t="shared" si="212"/>
        <v>0</v>
      </c>
      <c r="BI164" s="193">
        <f t="shared" si="212"/>
        <v>0</v>
      </c>
      <c r="BJ164" s="194">
        <f t="shared" si="212"/>
        <v>0</v>
      </c>
    </row>
    <row r="165" spans="1:93" hidden="1" outlineLevel="2" x14ac:dyDescent="0.25"/>
    <row r="166" spans="1:93" hidden="1" outlineLevel="1" x14ac:dyDescent="0.25">
      <c r="A166" s="181">
        <f>2*B47/10</f>
        <v>8.6</v>
      </c>
      <c r="B166" s="180"/>
      <c r="C166" s="180"/>
      <c r="D166" s="180"/>
    </row>
    <row r="167" spans="1:93" hidden="1" outlineLevel="2" x14ac:dyDescent="0.25">
      <c r="B167" s="316">
        <f>'Calculo VIGA'!E$2</f>
        <v>1</v>
      </c>
      <c r="C167" s="317"/>
      <c r="D167" s="316">
        <f>'Calculo VIGA'!F$2</f>
        <v>2</v>
      </c>
      <c r="E167" s="317"/>
      <c r="F167" s="316">
        <f>'Calculo VIGA'!G$2</f>
        <v>3</v>
      </c>
      <c r="G167" s="317"/>
      <c r="H167" s="316">
        <f>'Calculo VIGA'!H$2</f>
        <v>4</v>
      </c>
      <c r="I167" s="317"/>
      <c r="J167" s="316">
        <f>'Calculo VIGA'!I$2</f>
        <v>5</v>
      </c>
      <c r="K167" s="317"/>
      <c r="L167" s="316">
        <f>'Calculo VIGA'!J$2</f>
        <v>6</v>
      </c>
      <c r="M167" s="317"/>
    </row>
    <row r="168" spans="1:93" hidden="1" outlineLevel="2" x14ac:dyDescent="0.25">
      <c r="B168" s="105">
        <f>'Calculo VIGA'!B$18</f>
        <v>3</v>
      </c>
      <c r="C168" s="106">
        <v>0</v>
      </c>
      <c r="D168" s="107">
        <f>'Calculo VIGA'!J$18</f>
        <v>0</v>
      </c>
      <c r="E168" s="106">
        <v>0</v>
      </c>
      <c r="F168" s="107">
        <f>'Calculo VIGA'!R$18</f>
        <v>0</v>
      </c>
      <c r="G168" s="106">
        <v>0</v>
      </c>
      <c r="H168" s="107">
        <f>'Calculo VIGA'!Z$18</f>
        <v>0</v>
      </c>
      <c r="I168" s="106">
        <v>0</v>
      </c>
      <c r="J168" s="107">
        <f>'Calculo VIGA'!AH$18</f>
        <v>0</v>
      </c>
      <c r="K168" s="106">
        <v>0</v>
      </c>
      <c r="L168" s="107">
        <f>'Calculo VIGA'!AP$18</f>
        <v>0</v>
      </c>
      <c r="M168" s="108">
        <v>0</v>
      </c>
      <c r="X168" s="146"/>
      <c r="Y168" s="147"/>
    </row>
    <row r="169" spans="1:93" hidden="1" outlineLevel="2" x14ac:dyDescent="0.25">
      <c r="B169" s="105">
        <f>'Calculo VIGA'!B$19</f>
        <v>4</v>
      </c>
      <c r="C169" s="106">
        <f>IF($A47=B167,1*($B47-$A166)^2*(2*$A166+$B47)/$B47^3,0)</f>
        <v>0.89600000000000002</v>
      </c>
      <c r="D169" s="107">
        <f>'Calculo VIGA'!J$19</f>
        <v>0</v>
      </c>
      <c r="E169" s="106">
        <f>IF($A47=D167,1*($B47-$A166)^2*(2*$A166+$B47)/$B47^3,0)</f>
        <v>0</v>
      </c>
      <c r="F169" s="107">
        <f>'Calculo VIGA'!R$19</f>
        <v>0</v>
      </c>
      <c r="G169" s="106">
        <f>IF($A47=F167,1*($B47-$A166)^2*(2*$A166+$B47)/$B47^3,0)</f>
        <v>0</v>
      </c>
      <c r="H169" s="107">
        <f>'Calculo VIGA'!Z$19</f>
        <v>0</v>
      </c>
      <c r="I169" s="106">
        <f>IF($A47=H167,1*($B47-$A166)^2*(2*$A166+$B47)/$B47^3,0)</f>
        <v>0</v>
      </c>
      <c r="J169" s="107">
        <f>'Calculo VIGA'!AH$19</f>
        <v>0</v>
      </c>
      <c r="K169" s="106">
        <f>IF($A47=J167,1*($B47-$A166)^2*(2*$A166+$B47)/$B47^3,0)</f>
        <v>0</v>
      </c>
      <c r="L169" s="107">
        <f>'Calculo VIGA'!AP$19</f>
        <v>0</v>
      </c>
      <c r="M169" s="108">
        <f>IF($A47=L167,1*($B47-$A166)^2*(2*$A166+$B47)/$B47^3,0)</f>
        <v>0</v>
      </c>
    </row>
    <row r="170" spans="1:93" hidden="1" outlineLevel="2" x14ac:dyDescent="0.25">
      <c r="A170" t="s">
        <v>36</v>
      </c>
      <c r="B170" s="105">
        <f>'Calculo VIGA'!B$20</f>
        <v>1</v>
      </c>
      <c r="C170" s="106">
        <f>IF($A47=B167,1*$A166*($B47-$A166)^2/$B47^2,0)</f>
        <v>5.5039999999999996</v>
      </c>
      <c r="D170" s="107">
        <f>'Calculo VIGA'!J$20</f>
        <v>0</v>
      </c>
      <c r="E170" s="106">
        <f>IF($A47=D167,1*$A166*($B47-$A166)^2/$B47^2,0)</f>
        <v>0</v>
      </c>
      <c r="F170" s="107">
        <f>'Calculo VIGA'!R$20</f>
        <v>0</v>
      </c>
      <c r="G170" s="106">
        <f>IF($A47=F167,1*$A166*($B47-$A166)^2/$B47^2,0)</f>
        <v>0</v>
      </c>
      <c r="H170" s="107">
        <f>'Calculo VIGA'!Z$20</f>
        <v>0</v>
      </c>
      <c r="I170" s="106">
        <f>IF($A47=H167,1*$A166*($B47-$A166)^2/$B47^2,0)</f>
        <v>0</v>
      </c>
      <c r="J170" s="107">
        <f>'Calculo VIGA'!AH$20</f>
        <v>0</v>
      </c>
      <c r="K170" s="106">
        <f>IF($A47=J167,1*$A166*($B47-$A166)^2/$B47^2,0)</f>
        <v>0</v>
      </c>
      <c r="L170" s="107">
        <f>'Calculo VIGA'!AP$20</f>
        <v>0</v>
      </c>
      <c r="M170" s="108">
        <f>IF($A47=L167,1*$A166*($B47-$A166)^2/$B47^2,0)</f>
        <v>0</v>
      </c>
      <c r="X170" s="149"/>
    </row>
    <row r="171" spans="1:93" hidden="1" outlineLevel="2" x14ac:dyDescent="0.25">
      <c r="B171" s="105">
        <f>'Calculo VIGA'!B$21</f>
        <v>5</v>
      </c>
      <c r="C171" s="108">
        <v>0</v>
      </c>
      <c r="D171" s="107">
        <f>'Calculo VIGA'!J$21</f>
        <v>0</v>
      </c>
      <c r="E171" s="108">
        <v>0</v>
      </c>
      <c r="F171" s="107">
        <f>'Calculo VIGA'!R$21</f>
        <v>0</v>
      </c>
      <c r="G171" s="108">
        <v>0</v>
      </c>
      <c r="H171" s="107">
        <f>'Calculo VIGA'!Z$21</f>
        <v>0</v>
      </c>
      <c r="I171" s="108">
        <v>0</v>
      </c>
      <c r="J171" s="107">
        <f>'Calculo VIGA'!AH$21</f>
        <v>0</v>
      </c>
      <c r="K171" s="108">
        <v>0</v>
      </c>
      <c r="L171" s="107">
        <f>'Calculo VIGA'!AP$21</f>
        <v>0</v>
      </c>
      <c r="M171" s="108">
        <v>0</v>
      </c>
    </row>
    <row r="172" spans="1:93" hidden="1" outlineLevel="2" x14ac:dyDescent="0.25">
      <c r="B172" s="105">
        <f>'Calculo VIGA'!B$22</f>
        <v>6</v>
      </c>
      <c r="C172" s="106">
        <f>IF($A47=B167,1*($A166)^2*(3*$B47-2*$A166)/$B47^3,0)</f>
        <v>0.104</v>
      </c>
      <c r="D172" s="107">
        <f>'Calculo VIGA'!J$22</f>
        <v>0</v>
      </c>
      <c r="E172" s="106">
        <f>IF($A47=D167,1*($A166)^2*(3*$B47-2*$A166)/$B47^3,0)</f>
        <v>0</v>
      </c>
      <c r="F172" s="107">
        <f>'Calculo VIGA'!R$22</f>
        <v>0</v>
      </c>
      <c r="G172" s="106">
        <f>IF($A47=F167,1*($A166)^2*(3*$B47-2*$A166)/$B47^3,0)</f>
        <v>0</v>
      </c>
      <c r="H172" s="107">
        <f>'Calculo VIGA'!Z$22</f>
        <v>0</v>
      </c>
      <c r="I172" s="106">
        <f>IF($A47=H167,1*($A166)^2*(3*$B47-2*$A166)/$B47^3,0)</f>
        <v>0</v>
      </c>
      <c r="J172" s="107">
        <f>'Calculo VIGA'!AH$22</f>
        <v>0</v>
      </c>
      <c r="K172" s="106">
        <f>IF($A47=J167,1*($A166)^2*(3*$B47-2*$A166)/$B47^3,0)</f>
        <v>0</v>
      </c>
      <c r="L172" s="107">
        <f>'Calculo VIGA'!AP$22</f>
        <v>0</v>
      </c>
      <c r="M172" s="108">
        <f>IF($A47=L167,1*($A166)^2*(3*$B47-2*$A166)/$B47^3,0)</f>
        <v>0</v>
      </c>
    </row>
    <row r="173" spans="1:93" hidden="1" outlineLevel="2" x14ac:dyDescent="0.25">
      <c r="B173" s="105">
        <f>'Calculo VIGA'!B$23</f>
        <v>2</v>
      </c>
      <c r="C173" s="108">
        <f>IF($A47=B167,-1*($B47-$A166)*$A166^2/$B47^2,0)</f>
        <v>-1.3759999999999999</v>
      </c>
      <c r="D173" s="107">
        <f>'Calculo VIGA'!J$23</f>
        <v>0</v>
      </c>
      <c r="E173" s="108">
        <f>IF($A47=D167,-1*($B47-$A166)*$A166^2/$B47^2,0)</f>
        <v>0</v>
      </c>
      <c r="F173" s="107">
        <f>'Calculo VIGA'!R$23</f>
        <v>0</v>
      </c>
      <c r="G173" s="108">
        <f>IF($A47=F167,-1*($B47-$A166)*$A166^2/$B47^2,0)</f>
        <v>0</v>
      </c>
      <c r="H173" s="107">
        <f>'Calculo VIGA'!Z$23</f>
        <v>0</v>
      </c>
      <c r="I173" s="108">
        <f>IF($A47=H167,-1*($B47-$A166)*$A166^2/$B47^2,0)</f>
        <v>0</v>
      </c>
      <c r="J173" s="107">
        <f>'Calculo VIGA'!AH$23</f>
        <v>0</v>
      </c>
      <c r="K173" s="108">
        <f>IF($A47=J167,-1*($B47-$A166)*$A166^2/$B47^2,0)</f>
        <v>0</v>
      </c>
      <c r="L173" s="107">
        <f>'Calculo VIGA'!AP$23</f>
        <v>0</v>
      </c>
      <c r="M173" s="108">
        <f>IF($A47=L167,-1*($B47-$A166)*$A166^2/$B47^2,0)</f>
        <v>0</v>
      </c>
    </row>
    <row r="174" spans="1:93" hidden="1" outlineLevel="2" x14ac:dyDescent="0.25">
      <c r="C174" t="s">
        <v>61</v>
      </c>
      <c r="D174" s="182"/>
      <c r="E174" s="183"/>
      <c r="F174" s="182"/>
      <c r="G174" s="183"/>
      <c r="H174" s="182"/>
      <c r="I174" s="183"/>
      <c r="J174" s="182"/>
      <c r="K174" s="183"/>
      <c r="L174" s="182"/>
      <c r="M174" s="183"/>
      <c r="N174" s="182"/>
      <c r="O174" s="183"/>
      <c r="P174" s="182"/>
      <c r="Q174" s="183"/>
      <c r="R174" s="182"/>
      <c r="S174" s="183"/>
    </row>
    <row r="175" spans="1:93" hidden="1" outlineLevel="2" x14ac:dyDescent="0.25">
      <c r="B175" s="105">
        <v>1</v>
      </c>
      <c r="C175" s="108">
        <f t="shared" ref="C175" si="213">-(IFERROR(VLOOKUP($B175,$B168:$C173,2,0),0)+IFERROR(VLOOKUP($B175,$D168:$E173,2,0),0)+IFERROR(VLOOKUP($B175,$F168:$G173,2,0),0)+IFERROR(VLOOKUP($B175,$H168:$I173,2,0),0)+IFERROR(VLOOKUP($B175,$J168:$K173,2,0),0)+IFERROR(VLOOKUP($B175,$L168:$M173,2,0),0)+IFERROR(VLOOKUP($B175,$N168:$O173,2,0),0)+IFERROR(VLOOKUP($B175,$P168:$Q173,2,0),0)+IFERROR(VLOOKUP($B175,$R168:$S173,2,0),0))</f>
        <v>-5.5039999999999996</v>
      </c>
      <c r="E175" s="109"/>
      <c r="F175" s="325" t="s">
        <v>37</v>
      </c>
      <c r="G175" s="325"/>
      <c r="H175" s="325"/>
      <c r="I175" s="325"/>
      <c r="J175" s="325"/>
      <c r="K175" s="325"/>
      <c r="L175" s="325"/>
      <c r="M175" s="325"/>
      <c r="N175" s="325"/>
      <c r="O175" s="325"/>
      <c r="P175" s="325"/>
      <c r="Q175" s="325"/>
      <c r="R175" s="325"/>
      <c r="S175" s="325"/>
      <c r="T175" s="325"/>
      <c r="U175" s="325"/>
      <c r="V175" s="325"/>
      <c r="W175" s="325"/>
      <c r="X175" s="325"/>
      <c r="Y175" s="325"/>
      <c r="Z175" s="325"/>
      <c r="AA175" s="325"/>
      <c r="AB175" s="110"/>
      <c r="AC175" s="110"/>
      <c r="AD175" s="110"/>
      <c r="AE175" s="110"/>
      <c r="AF175" s="110"/>
      <c r="AG175" s="110"/>
      <c r="AH175" s="110"/>
    </row>
    <row r="176" spans="1:93" hidden="1" outlineLevel="2" x14ac:dyDescent="0.25">
      <c r="B176" s="105">
        <v>2</v>
      </c>
      <c r="C176" s="108">
        <f t="shared" ref="C176" si="214">-(IFERROR(VLOOKUP($B176,$B168:$C173,2,0),0)+IFERROR(VLOOKUP($B176,$D168:$E173,2,0),0)+IFERROR(VLOOKUP($B176,$F168:$G173,2,0),0)+IFERROR(VLOOKUP($B176,$H168:$I173,2,0),0)+IFERROR(VLOOKUP($B176,$J168:$K173,2,0),0)+IFERROR(VLOOKUP($B176,$L168:$M173,2,0),0)+IFERROR(VLOOKUP($B176,$N168:$O173,2,0),0)+IFERROR(VLOOKUP($B176,$P168:$Q173,2,0),0)+IFERROR(VLOOKUP($B176,$R168:$S173,2,0),0))</f>
        <v>1.3759999999999999</v>
      </c>
      <c r="E176" s="110"/>
      <c r="F176" s="110"/>
      <c r="G176" s="326" t="s">
        <v>38</v>
      </c>
      <c r="H176" s="326"/>
      <c r="I176" s="326"/>
      <c r="J176" s="326"/>
      <c r="K176" s="326"/>
      <c r="L176" s="326"/>
      <c r="M176" s="110"/>
      <c r="N176" s="110"/>
      <c r="O176" s="110"/>
      <c r="P176" s="327" t="s">
        <v>39</v>
      </c>
      <c r="Q176" s="327"/>
      <c r="R176" s="327"/>
      <c r="S176" s="327"/>
      <c r="T176" s="327"/>
      <c r="U176" s="327"/>
      <c r="V176" s="110"/>
      <c r="W176" s="110"/>
      <c r="X176" s="110"/>
      <c r="Y176" s="110"/>
      <c r="Z176" s="110"/>
      <c r="AA176" s="110"/>
      <c r="AB176" s="110"/>
      <c r="AC176" s="110"/>
      <c r="AD176" s="110"/>
      <c r="AE176" s="110"/>
      <c r="AF176" s="110"/>
      <c r="AG176" s="110"/>
      <c r="AH176" s="110"/>
    </row>
    <row r="177" spans="1:34" hidden="1" outlineLevel="2" x14ac:dyDescent="0.25">
      <c r="B177" s="105">
        <v>3</v>
      </c>
      <c r="C177" s="108">
        <f t="shared" ref="C177" si="215">-(IFERROR(VLOOKUP($B177,$B168:$C173,2,0),0)+IFERROR(VLOOKUP($B177,$D168:$E173,2,0),0)+IFERROR(VLOOKUP($B177,$F168:$G173,2,0),0)+IFERROR(VLOOKUP($B177,$H168:$I173,2,0),0)+IFERROR(VLOOKUP($B177,$J168:$K173,2,0),0)+IFERROR(VLOOKUP($B177,$L168:$M173,2,0),0)+IFERROR(VLOOKUP($B177,$N168:$O173,2,0),0)+IFERROR(VLOOKUP($B177,$P168:$Q173,2,0),0)+IFERROR(VLOOKUP($B177,$R168:$S173,2,0),0))</f>
        <v>0</v>
      </c>
      <c r="E177" s="110"/>
      <c r="F177" s="110"/>
      <c r="G177" s="112">
        <v>6</v>
      </c>
      <c r="H177" s="112">
        <v>5</v>
      </c>
      <c r="I177" s="112">
        <v>4</v>
      </c>
      <c r="J177" s="112">
        <v>3</v>
      </c>
      <c r="K177" s="112">
        <v>2</v>
      </c>
      <c r="L177" s="112">
        <v>1</v>
      </c>
      <c r="M177" s="110"/>
      <c r="O177" s="110"/>
      <c r="P177" s="112">
        <v>6</v>
      </c>
      <c r="Q177" s="112">
        <v>5</v>
      </c>
      <c r="R177" s="112">
        <v>4</v>
      </c>
      <c r="S177" s="112">
        <v>3</v>
      </c>
      <c r="T177" s="112">
        <v>2</v>
      </c>
      <c r="U177" s="112">
        <v>1</v>
      </c>
      <c r="AB177" s="110"/>
      <c r="AC177" s="110"/>
      <c r="AD177" s="110"/>
      <c r="AE177" s="110"/>
      <c r="AF177" s="110"/>
      <c r="AG177" s="110"/>
      <c r="AH177" s="110"/>
    </row>
    <row r="178" spans="1:34" hidden="1" outlineLevel="2" x14ac:dyDescent="0.25">
      <c r="B178" s="105">
        <v>4</v>
      </c>
      <c r="C178" s="108">
        <f t="shared" ref="C178" si="216">-(IFERROR(VLOOKUP($B178,$B168:$C173,2,0),0)+IFERROR(VLOOKUP($B178,$D168:$E173,2,0),0)+IFERROR(VLOOKUP($B178,$F168:$G173,2,0),0)+IFERROR(VLOOKUP($B178,$H168:$I173,2,0),0)+IFERROR(VLOOKUP($B178,$J168:$K173,2,0),0)+IFERROR(VLOOKUP($B178,$L168:$M173,2,0),0)+IFERROR(VLOOKUP($B178,$N168:$O173,2,0),0)+IFERROR(VLOOKUP($B178,$P168:$Q173,2,0),0)+IFERROR(VLOOKUP($B178,$R168:$S173,2,0),0))</f>
        <v>-0.89600000000000002</v>
      </c>
      <c r="E178" s="110"/>
      <c r="F178" s="105">
        <v>1</v>
      </c>
      <c r="G178" s="184" t="e">
        <f t="array" ref="G178:G184">MMULT(MINVERSE($C$24:$I$30),$C175:$C181)</f>
        <v>#NUM!</v>
      </c>
      <c r="H178" s="184" t="e">
        <f t="array" ref="H178:H183">MMULT(MINVERSE($C$24:$H$29),$C175:$C180)</f>
        <v>#NUM!</v>
      </c>
      <c r="I178" s="184" t="e">
        <f t="array" ref="I178:I182">MMULT(MINVERSE($C$24:$G$28),$C175:$C179)</f>
        <v>#NUM!</v>
      </c>
      <c r="J178" s="184">
        <f t="array" ref="J178:J181">MMULT(MINVERSE($C$24:$F$27),$C175:$C178)</f>
        <v>2.7455619086451425E+18</v>
      </c>
      <c r="K178" s="184">
        <f t="array" ref="K178:K180">MMULT(MINVERSE($C$24:$E$26),$C175:$C177)</f>
        <v>-88.751999999999981</v>
      </c>
      <c r="L178" s="184">
        <f t="array" ref="L178:L179">MMULT(MINVERSE($C$24:$D$25),$C175:$C176)</f>
        <v>-88.751999999999981</v>
      </c>
      <c r="M178" s="110"/>
      <c r="O178" s="105">
        <v>1</v>
      </c>
      <c r="P178" s="184" t="e">
        <f t="array" ref="P178:P188">MMULT(MINVERSE($C$24:$M$34),$C175:$C185)</f>
        <v>#NUM!</v>
      </c>
      <c r="Q178" s="184" t="e">
        <f t="array" ref="Q178:Q187">MMULT(MINVERSE($C$24:$L$33),$C175:$C184)</f>
        <v>#NUM!</v>
      </c>
      <c r="R178" s="184" t="e">
        <f t="array" ref="R178:R186">MMULT(MINVERSE($C$24:$K$32),$C175:$C183)</f>
        <v>#NUM!</v>
      </c>
      <c r="S178" s="184" t="e">
        <f t="array" ref="S178:S185">MMULT(MINVERSE($C$24:$J$31),$C175:$C182)</f>
        <v>#NUM!</v>
      </c>
      <c r="T178" s="114"/>
      <c r="U178" s="114"/>
      <c r="V178" s="110"/>
      <c r="W178" s="110"/>
      <c r="X178" s="110"/>
      <c r="Y178" s="110"/>
      <c r="Z178" s="110"/>
      <c r="AA178" s="110"/>
      <c r="AB178" s="110"/>
      <c r="AC178" s="110"/>
      <c r="AD178" s="110"/>
      <c r="AE178" s="110"/>
      <c r="AF178" s="110"/>
      <c r="AG178" s="110"/>
      <c r="AH178" s="110"/>
    </row>
    <row r="179" spans="1:34" hidden="1" outlineLevel="2" x14ac:dyDescent="0.25">
      <c r="B179" s="105">
        <v>5</v>
      </c>
      <c r="C179" s="108">
        <f t="shared" ref="C179" si="217">-(IFERROR(VLOOKUP($B179,$B168:$C173,2,0),0)+IFERROR(VLOOKUP($B179,$D168:$E173,2,0),0)+IFERROR(VLOOKUP($B179,$F168:$G173,2,0),0)+IFERROR(VLOOKUP($B179,$H168:$I173,2,0),0)+IFERROR(VLOOKUP($B179,$J168:$K173,2,0),0)+IFERROR(VLOOKUP($B179,$L168:$M173,2,0),0)+IFERROR(VLOOKUP($B179,$N168:$O173,2,0),0)+IFERROR(VLOOKUP($B179,$P168:$Q173,2,0),0)+IFERROR(VLOOKUP($B179,$R168:$S173,2,0),0))</f>
        <v>0</v>
      </c>
      <c r="E179" s="110"/>
      <c r="F179" s="105">
        <v>2</v>
      </c>
      <c r="G179" s="185" t="e">
        <v>#NUM!</v>
      </c>
      <c r="H179" s="185" t="e">
        <v>#NUM!</v>
      </c>
      <c r="I179" s="185" t="e">
        <v>#NUM!</v>
      </c>
      <c r="J179" s="185">
        <v>2.7455619086451425E+18</v>
      </c>
      <c r="K179" s="185">
        <v>59.167999999999992</v>
      </c>
      <c r="L179" s="185">
        <v>59.167999999999992</v>
      </c>
      <c r="M179" s="110"/>
      <c r="O179" s="105">
        <v>2</v>
      </c>
      <c r="P179" s="185" t="e">
        <v>#NUM!</v>
      </c>
      <c r="Q179" s="185" t="e">
        <v>#NUM!</v>
      </c>
      <c r="R179" s="185" t="e">
        <v>#NUM!</v>
      </c>
      <c r="S179" s="185" t="e">
        <v>#NUM!</v>
      </c>
      <c r="T179" s="114"/>
      <c r="U179" s="114"/>
    </row>
    <row r="180" spans="1:34" hidden="1" outlineLevel="2" x14ac:dyDescent="0.25">
      <c r="B180" s="105">
        <v>6</v>
      </c>
      <c r="C180" s="108">
        <f t="shared" ref="C180" si="218">-(IFERROR(VLOOKUP($B180,$B168:$C173,2,0),0)+IFERROR(VLOOKUP($B180,$D168:$E173,2,0),0)+IFERROR(VLOOKUP($B180,$F168:$G173,2,0),0)+IFERROR(VLOOKUP($B180,$H168:$I173,2,0),0)+IFERROR(VLOOKUP($B180,$J168:$K173,2,0),0)+IFERROR(VLOOKUP($B180,$L168:$M173,2,0),0)+IFERROR(VLOOKUP($B180,$N168:$O173,2,0),0)+IFERROR(VLOOKUP($B180,$P168:$Q173,2,0),0)+IFERROR(VLOOKUP($B180,$R168:$S173,2,0),0))</f>
        <v>-0.104</v>
      </c>
      <c r="E180" s="110"/>
      <c r="F180" s="105">
        <v>3</v>
      </c>
      <c r="G180" s="185" t="e">
        <v>#NUM!</v>
      </c>
      <c r="H180" s="185" t="e">
        <v>#NUM!</v>
      </c>
      <c r="I180" s="185" t="e">
        <v>#NUM!</v>
      </c>
      <c r="J180" s="185">
        <v>0</v>
      </c>
      <c r="K180" s="185">
        <v>0</v>
      </c>
      <c r="L180" s="185"/>
      <c r="M180" s="110"/>
      <c r="O180" s="105">
        <v>3</v>
      </c>
      <c r="P180" s="185" t="e">
        <v>#NUM!</v>
      </c>
      <c r="Q180" s="185" t="e">
        <v>#NUM!</v>
      </c>
      <c r="R180" s="185" t="e">
        <v>#NUM!</v>
      </c>
      <c r="S180" s="185" t="e">
        <v>#NUM!</v>
      </c>
      <c r="T180" s="114"/>
      <c r="U180" s="114"/>
    </row>
    <row r="181" spans="1:34" hidden="1" outlineLevel="2" x14ac:dyDescent="0.25">
      <c r="B181" s="105">
        <v>7</v>
      </c>
      <c r="C181" s="108">
        <f t="shared" ref="C181" si="219">-(IFERROR(VLOOKUP($B181,$B168:$C173,2,0),0)+IFERROR(VLOOKUP($B181,$D168:$E173,2,0),0)+IFERROR(VLOOKUP($B181,$F168:$G173,2,0),0)+IFERROR(VLOOKUP($B181,$H168:$I173,2,0),0)+IFERROR(VLOOKUP($B181,$J168:$K173,2,0),0)+IFERROR(VLOOKUP($B181,$L168:$M173,2,0),0)+IFERROR(VLOOKUP($B181,$N168:$O173,2,0),0)+IFERROR(VLOOKUP($B181,$P168:$Q173,2,0),0)+IFERROR(VLOOKUP($B181,$R168:$S173,2,0),0))</f>
        <v>0</v>
      </c>
      <c r="E181" s="110"/>
      <c r="F181" s="105">
        <v>4</v>
      </c>
      <c r="G181" s="185" t="e">
        <v>#NUM!</v>
      </c>
      <c r="H181" s="185" t="e">
        <v>#NUM!</v>
      </c>
      <c r="I181" s="185" t="e">
        <v>#NUM!</v>
      </c>
      <c r="J181" s="185">
        <v>-1.1805916207174114E+20</v>
      </c>
      <c r="K181" s="185"/>
      <c r="L181" s="185"/>
      <c r="M181" s="110"/>
      <c r="O181" s="105">
        <v>4</v>
      </c>
      <c r="P181" s="185" t="e">
        <v>#NUM!</v>
      </c>
      <c r="Q181" s="185" t="e">
        <v>#NUM!</v>
      </c>
      <c r="R181" s="185" t="e">
        <v>#NUM!</v>
      </c>
      <c r="S181" s="185" t="e">
        <v>#NUM!</v>
      </c>
      <c r="T181" s="114"/>
      <c r="U181" s="114"/>
    </row>
    <row r="182" spans="1:34" hidden="1" outlineLevel="2" x14ac:dyDescent="0.25">
      <c r="B182" s="105">
        <v>8</v>
      </c>
      <c r="C182" s="108">
        <f t="shared" ref="C182" si="220">-(IFERROR(VLOOKUP($B182,$B168:$C173,2,0),0)+IFERROR(VLOOKUP($B182,$D168:$E173,2,0),0)+IFERROR(VLOOKUP($B182,$F168:$G173,2,0),0)+IFERROR(VLOOKUP($B182,$H168:$I173,2,0),0)+IFERROR(VLOOKUP($B182,$J168:$K173,2,0),0)+IFERROR(VLOOKUP($B182,$L168:$M173,2,0),0)+IFERROR(VLOOKUP($B182,$N168:$O173,2,0),0)+IFERROR(VLOOKUP($B182,$P168:$Q173,2,0),0)+IFERROR(VLOOKUP($B182,$R168:$S173,2,0),0))</f>
        <v>0</v>
      </c>
      <c r="E182" s="110" t="s">
        <v>40</v>
      </c>
      <c r="F182" s="105">
        <v>5</v>
      </c>
      <c r="G182" s="185" t="e">
        <v>#NUM!</v>
      </c>
      <c r="H182" s="185" t="e">
        <v>#NUM!</v>
      </c>
      <c r="I182" s="185" t="e">
        <v>#NUM!</v>
      </c>
      <c r="J182" s="185"/>
      <c r="K182" s="185"/>
      <c r="L182" s="185"/>
      <c r="M182" s="110"/>
      <c r="O182" s="105">
        <v>5</v>
      </c>
      <c r="P182" s="185" t="e">
        <v>#NUM!</v>
      </c>
      <c r="Q182" s="185" t="e">
        <v>#NUM!</v>
      </c>
      <c r="R182" s="185" t="e">
        <v>#NUM!</v>
      </c>
      <c r="S182" s="185" t="e">
        <v>#NUM!</v>
      </c>
      <c r="T182" s="114"/>
      <c r="U182" s="114"/>
    </row>
    <row r="183" spans="1:34" hidden="1" outlineLevel="2" x14ac:dyDescent="0.25">
      <c r="B183" s="105">
        <v>9</v>
      </c>
      <c r="C183" s="108">
        <f t="shared" ref="C183" si="221">-(IFERROR(VLOOKUP($B183,$B168:$C173,2,0),0)+IFERROR(VLOOKUP($B183,$D168:$E173,2,0),0)+IFERROR(VLOOKUP($B183,$F168:$G173,2,0),0)+IFERROR(VLOOKUP($B183,$H168:$I173,2,0),0)+IFERROR(VLOOKUP($B183,$J168:$K173,2,0),0)+IFERROR(VLOOKUP($B183,$L168:$M173,2,0),0)+IFERROR(VLOOKUP($B183,$N168:$O173,2,0),0)+IFERROR(VLOOKUP($B183,$P168:$Q173,2,0),0)+IFERROR(VLOOKUP($B183,$R168:$S173,2,0),0))</f>
        <v>0</v>
      </c>
      <c r="E183" s="110"/>
      <c r="F183" s="105">
        <v>6</v>
      </c>
      <c r="G183" s="185" t="e">
        <v>#NUM!</v>
      </c>
      <c r="H183" s="185" t="e">
        <v>#NUM!</v>
      </c>
      <c r="I183" s="185"/>
      <c r="J183" s="185"/>
      <c r="K183" s="185"/>
      <c r="L183" s="185"/>
      <c r="M183" s="110"/>
      <c r="O183" s="105">
        <v>6</v>
      </c>
      <c r="P183" s="185" t="e">
        <v>#NUM!</v>
      </c>
      <c r="Q183" s="185" t="e">
        <v>#NUM!</v>
      </c>
      <c r="R183" s="185" t="e">
        <v>#NUM!</v>
      </c>
      <c r="S183" s="185" t="e">
        <v>#NUM!</v>
      </c>
      <c r="T183" s="114"/>
      <c r="U183" s="114"/>
    </row>
    <row r="184" spans="1:34" hidden="1" outlineLevel="2" x14ac:dyDescent="0.25">
      <c r="B184" s="105">
        <v>10</v>
      </c>
      <c r="C184" s="108">
        <f t="shared" ref="C184" si="222">-(IFERROR(VLOOKUP($B184,$B168:$C173,2,0),0)+IFERROR(VLOOKUP($B184,$D168:$E173,2,0),0)+IFERROR(VLOOKUP($B184,$F168:$G173,2,0),0)+IFERROR(VLOOKUP($B184,$H168:$I173,2,0),0)+IFERROR(VLOOKUP($B184,$J168:$K173,2,0),0)+IFERROR(VLOOKUP($B184,$L168:$M173,2,0),0)+IFERROR(VLOOKUP($B184,$N168:$O173,2,0),0)+IFERROR(VLOOKUP($B184,$P168:$Q173,2,0),0)+IFERROR(VLOOKUP($B184,$R168:$S173,2,0),0))</f>
        <v>0</v>
      </c>
      <c r="E184" s="110"/>
      <c r="F184" s="105">
        <v>7</v>
      </c>
      <c r="G184" s="185" t="e">
        <v>#NUM!</v>
      </c>
      <c r="H184" s="185"/>
      <c r="I184" s="185"/>
      <c r="J184" s="185"/>
      <c r="K184" s="185"/>
      <c r="L184" s="185"/>
      <c r="M184" s="110"/>
      <c r="N184" s="110" t="s">
        <v>40</v>
      </c>
      <c r="O184" s="105">
        <v>7</v>
      </c>
      <c r="P184" s="185" t="e">
        <v>#NUM!</v>
      </c>
      <c r="Q184" s="185" t="e">
        <v>#NUM!</v>
      </c>
      <c r="R184" s="185" t="e">
        <v>#NUM!</v>
      </c>
      <c r="S184" s="185" t="e">
        <v>#NUM!</v>
      </c>
      <c r="T184" s="114"/>
      <c r="U184" s="114"/>
    </row>
    <row r="185" spans="1:34" hidden="1" outlineLevel="2" x14ac:dyDescent="0.25">
      <c r="B185" s="105">
        <v>11</v>
      </c>
      <c r="C185" s="108">
        <f t="shared" ref="C185" si="223">-(IFERROR(VLOOKUP($B185,$B168:$C173,2,0),0)+IFERROR(VLOOKUP($B185,$D168:$E173,2,0),0)+IFERROR(VLOOKUP($B185,$F168:$G173,2,0),0)+IFERROR(VLOOKUP($B185,$H168:$I173,2,0),0)+IFERROR(VLOOKUP($B185,$J168:$K173,2,0),0)+IFERROR(VLOOKUP($B185,$L168:$M173,2,0),0)+IFERROR(VLOOKUP($B185,$N168:$O173,2,0),0)+IFERROR(VLOOKUP($B185,$P168:$Q173,2,0),0)+IFERROR(VLOOKUP($B185,$R168:$S173,2,0),0))</f>
        <v>0</v>
      </c>
      <c r="E185" s="110"/>
      <c r="M185" s="110"/>
      <c r="O185" s="105">
        <v>8</v>
      </c>
      <c r="P185" s="185" t="e">
        <v>#NUM!</v>
      </c>
      <c r="Q185" s="185" t="e">
        <v>#NUM!</v>
      </c>
      <c r="R185" s="185" t="e">
        <v>#NUM!</v>
      </c>
      <c r="S185" s="185" t="e">
        <v>#NUM!</v>
      </c>
      <c r="T185" s="114"/>
      <c r="U185" s="114"/>
    </row>
    <row r="186" spans="1:34" hidden="1" outlineLevel="2" x14ac:dyDescent="0.25">
      <c r="B186" s="105">
        <v>12</v>
      </c>
      <c r="C186" s="108">
        <f t="shared" ref="C186" si="224">-(IFERROR(VLOOKUP($B186,$B168:$C173,2,0),0)+IFERROR(VLOOKUP($B186,$D168:$E173,2,0),0)+IFERROR(VLOOKUP($B186,$F168:$G173,2,0),0)+IFERROR(VLOOKUP($B186,$H168:$I173,2,0),0)+IFERROR(VLOOKUP($B186,$J168:$K173,2,0),0)+IFERROR(VLOOKUP($B186,$L168:$M173,2,0),0)+IFERROR(VLOOKUP($B186,$N168:$O173,2,0),0)+IFERROR(VLOOKUP($B186,$P168:$Q173,2,0),0)+IFERROR(VLOOKUP($B186,$R168:$S173,2,0),0))</f>
        <v>0</v>
      </c>
      <c r="E186" s="110"/>
      <c r="M186" s="110"/>
      <c r="O186" s="105">
        <v>9</v>
      </c>
      <c r="P186" s="185" t="e">
        <v>#NUM!</v>
      </c>
      <c r="Q186" s="185" t="e">
        <v>#NUM!</v>
      </c>
      <c r="R186" s="185" t="e">
        <v>#NUM!</v>
      </c>
      <c r="S186" s="185"/>
      <c r="T186" s="114"/>
      <c r="U186" s="114"/>
    </row>
    <row r="187" spans="1:34" hidden="1" outlineLevel="2" x14ac:dyDescent="0.25">
      <c r="B187" s="105">
        <v>13</v>
      </c>
      <c r="C187" s="108">
        <f t="shared" ref="C187" si="225">-(IFERROR(VLOOKUP($B187,$B168:$C173,2,0),0)+IFERROR(VLOOKUP($B187,$D168:$E173,2,0),0)+IFERROR(VLOOKUP($B187,$F168:$G173,2,0),0)+IFERROR(VLOOKUP($B187,$H168:$I173,2,0),0)+IFERROR(VLOOKUP($B187,$J168:$K173,2,0),0)+IFERROR(VLOOKUP($B187,$L168:$M173,2,0),0)+IFERROR(VLOOKUP($B187,$N168:$O173,2,0),0)+IFERROR(VLOOKUP($B187,$P168:$Q173,2,0),0)+IFERROR(VLOOKUP($B187,$R168:$S173,2,0),0))</f>
        <v>0</v>
      </c>
      <c r="E187" s="110"/>
      <c r="F187" s="110"/>
      <c r="G187" s="324" t="s">
        <v>42</v>
      </c>
      <c r="H187" s="324"/>
      <c r="I187" s="324"/>
      <c r="J187" s="324"/>
      <c r="K187" s="324"/>
      <c r="L187" s="324"/>
      <c r="M187" s="110"/>
      <c r="O187" s="105">
        <v>10</v>
      </c>
      <c r="P187" s="185" t="e">
        <v>#NUM!</v>
      </c>
      <c r="Q187" s="185" t="e">
        <v>#NUM!</v>
      </c>
      <c r="R187" s="185"/>
      <c r="S187" s="185"/>
      <c r="T187" s="114"/>
      <c r="U187" s="114"/>
    </row>
    <row r="188" spans="1:34" hidden="1" outlineLevel="2" x14ac:dyDescent="0.25">
      <c r="B188" s="105">
        <v>14</v>
      </c>
      <c r="C188" s="108">
        <f t="shared" ref="C188" si="226">-(IFERROR(VLOOKUP($B188,$B168:$C173,2,0),0)+IFERROR(VLOOKUP($B188,$D168:$E173,2,0),0)+IFERROR(VLOOKUP($B188,$F168:$G173,2,0),0)+IFERROR(VLOOKUP($B188,$H168:$I173,2,0),0)+IFERROR(VLOOKUP($B188,$J168:$K173,2,0),0)+IFERROR(VLOOKUP($B188,$L168:$M173,2,0),0)+IFERROR(VLOOKUP($B188,$N168:$O173,2,0),0)+IFERROR(VLOOKUP($B188,$P168:$Q173,2,0),0)+IFERROR(VLOOKUP($B188,$R168:$S173,2,0),0))</f>
        <v>0</v>
      </c>
      <c r="E188" s="110"/>
      <c r="F188" s="110"/>
      <c r="G188" s="112">
        <v>6</v>
      </c>
      <c r="H188" s="112">
        <v>5</v>
      </c>
      <c r="I188" s="112">
        <v>4</v>
      </c>
      <c r="J188" s="112">
        <v>3</v>
      </c>
      <c r="K188" s="112">
        <v>2</v>
      </c>
      <c r="L188" s="112">
        <v>1</v>
      </c>
      <c r="M188" s="110"/>
      <c r="O188" s="105">
        <v>11</v>
      </c>
      <c r="P188" s="185" t="e">
        <v>#NUM!</v>
      </c>
      <c r="Q188" s="185"/>
      <c r="R188" s="185"/>
      <c r="S188" s="185"/>
      <c r="T188" s="114"/>
      <c r="U188" s="114"/>
    </row>
    <row r="189" spans="1:34" hidden="1" outlineLevel="2" x14ac:dyDescent="0.25">
      <c r="A189" s="68" t="s">
        <v>41</v>
      </c>
      <c r="B189" s="105">
        <v>15</v>
      </c>
      <c r="C189" s="108">
        <f t="shared" ref="C189" si="227">-(IFERROR(VLOOKUP($B189,$B168:$C173,2,0),0)+IFERROR(VLOOKUP($B189,$D168:$E173,2,0),0)+IFERROR(VLOOKUP($B189,$F168:$G173,2,0),0)+IFERROR(VLOOKUP($B189,$H168:$I173,2,0),0)+IFERROR(VLOOKUP($B189,$J168:$K173,2,0),0)+IFERROR(VLOOKUP($B189,$L168:$M173,2,0),0)+IFERROR(VLOOKUP($B189,$N168:$O173,2,0),0)+IFERROR(VLOOKUP($B189,$P168:$Q173,2,0),0)+IFERROR(VLOOKUP($B189,$R168:$S173,2,0),0))</f>
        <v>0</v>
      </c>
      <c r="E189" s="110"/>
      <c r="F189" s="105">
        <v>1</v>
      </c>
      <c r="G189" s="184" t="e">
        <f t="array" ref="G189:G197">MMULT(MINVERSE($C$24:$K$32),$C175:$C183)</f>
        <v>#NUM!</v>
      </c>
      <c r="H189" s="184" t="e">
        <f t="array" ref="H189:H196">MMULT(MINVERSE($C$24:$J$31),$C175:$C182)</f>
        <v>#NUM!</v>
      </c>
      <c r="I189" s="184" t="e">
        <f t="array" ref="I189:I195">MMULT(MINVERSE($C$24:$I$30),$C175:$C181)</f>
        <v>#NUM!</v>
      </c>
      <c r="J189" s="184" t="e">
        <f t="array" ref="J189:J194">MMULT(MINVERSE($C$24:$H$29),$C175:$C180)</f>
        <v>#NUM!</v>
      </c>
      <c r="K189" s="184" t="e">
        <f t="array" ref="K189:K193">MMULT(MINVERSE($C$24:$G$28),$C175:$C179)</f>
        <v>#NUM!</v>
      </c>
      <c r="L189" s="113"/>
      <c r="M189" s="110"/>
      <c r="N189" s="110"/>
      <c r="O189" s="110"/>
      <c r="P189" s="110"/>
    </row>
    <row r="190" spans="1:34" hidden="1" outlineLevel="2" x14ac:dyDescent="0.25">
      <c r="B190" s="105">
        <v>16</v>
      </c>
      <c r="C190" s="108">
        <f t="shared" ref="C190" si="228">-(IFERROR(VLOOKUP($B190,$B168:$C173,2,0),0)+IFERROR(VLOOKUP($B190,$D168:$E173,2,0),0)+IFERROR(VLOOKUP($B190,$F168:$G173,2,0),0)+IFERROR(VLOOKUP($B190,$H168:$I173,2,0),0)+IFERROR(VLOOKUP($B190,$J168:$K173,2,0),0)+IFERROR(VLOOKUP($B190,$L168:$M173,2,0),0)+IFERROR(VLOOKUP($B190,$N168:$O173,2,0),0)+IFERROR(VLOOKUP($B190,$P168:$Q173,2,0),0)+IFERROR(VLOOKUP($B190,$R168:$S173,2,0),0))</f>
        <v>0</v>
      </c>
      <c r="E190" s="110"/>
      <c r="F190" s="105">
        <v>2</v>
      </c>
      <c r="G190" s="185" t="e">
        <v>#NUM!</v>
      </c>
      <c r="H190" s="185" t="e">
        <v>#NUM!</v>
      </c>
      <c r="I190" s="185" t="e">
        <v>#NUM!</v>
      </c>
      <c r="J190" s="185" t="e">
        <v>#NUM!</v>
      </c>
      <c r="K190" s="185" t="e">
        <v>#NUM!</v>
      </c>
      <c r="L190" s="114"/>
      <c r="M190" s="110"/>
      <c r="N190" s="110"/>
      <c r="O190" s="110"/>
      <c r="P190" s="110"/>
    </row>
    <row r="191" spans="1:34" hidden="1" outlineLevel="2" x14ac:dyDescent="0.25">
      <c r="B191" s="105">
        <v>17</v>
      </c>
      <c r="C191" s="108">
        <f t="shared" ref="C191" si="229">-(IFERROR(VLOOKUP($B191,$B168:$C173,2,0),0)+IFERROR(VLOOKUP($B191,$D168:$E173,2,0),0)+IFERROR(VLOOKUP($B191,$F168:$G173,2,0),0)+IFERROR(VLOOKUP($B191,$H168:$I173,2,0),0)+IFERROR(VLOOKUP($B191,$J168:$K173,2,0),0)+IFERROR(VLOOKUP($B191,$L168:$M173,2,0),0)+IFERROR(VLOOKUP($B191,$N168:$O173,2,0),0)+IFERROR(VLOOKUP($B191,$P168:$Q173,2,0),0)+IFERROR(VLOOKUP($B191,$R168:$S173,2,0),0))</f>
        <v>0</v>
      </c>
      <c r="E191" s="110"/>
      <c r="F191" s="105">
        <v>3</v>
      </c>
      <c r="G191" s="185" t="e">
        <v>#NUM!</v>
      </c>
      <c r="H191" s="185" t="e">
        <v>#NUM!</v>
      </c>
      <c r="I191" s="185" t="e">
        <v>#NUM!</v>
      </c>
      <c r="J191" s="185" t="e">
        <v>#NUM!</v>
      </c>
      <c r="K191" s="185" t="e">
        <v>#NUM!</v>
      </c>
      <c r="L191" s="114"/>
      <c r="M191" s="110"/>
    </row>
    <row r="192" spans="1:34" hidden="1" outlineLevel="2" x14ac:dyDescent="0.25">
      <c r="B192" s="105">
        <v>18</v>
      </c>
      <c r="C192" s="108">
        <f t="shared" ref="C192" si="230">-(IFERROR(VLOOKUP($B192,$B168:$C173,2,0),0)+IFERROR(VLOOKUP($B192,$D168:$E173,2,0),0)+IFERROR(VLOOKUP($B192,$F168:$G173,2,0),0)+IFERROR(VLOOKUP($B192,$H168:$I173,2,0),0)+IFERROR(VLOOKUP($B192,$J168:$K173,2,0),0)+IFERROR(VLOOKUP($B192,$L168:$M173,2,0),0)+IFERROR(VLOOKUP($B192,$N168:$O173,2,0),0)+IFERROR(VLOOKUP($B192,$P168:$Q173,2,0),0)+IFERROR(VLOOKUP($B192,$R168:$S173,2,0),0))</f>
        <v>0</v>
      </c>
      <c r="E192" s="110"/>
      <c r="F192" s="105">
        <v>4</v>
      </c>
      <c r="G192" s="185" t="e">
        <v>#NUM!</v>
      </c>
      <c r="H192" s="185" t="e">
        <v>#NUM!</v>
      </c>
      <c r="I192" s="185" t="e">
        <v>#NUM!</v>
      </c>
      <c r="J192" s="185" t="e">
        <v>#NUM!</v>
      </c>
      <c r="K192" s="185" t="e">
        <v>#NUM!</v>
      </c>
      <c r="L192" s="114"/>
      <c r="M192" s="110"/>
    </row>
    <row r="193" spans="1:24" hidden="1" outlineLevel="2" x14ac:dyDescent="0.25">
      <c r="B193" s="105">
        <v>19</v>
      </c>
      <c r="C193" s="108">
        <f t="shared" ref="C193" si="231">-(IFERROR(VLOOKUP($B193,$B168:$C173,2,0),0)+IFERROR(VLOOKUP($B193,$D168:$E173,2,0),0)+IFERROR(VLOOKUP($B193,$F168:$G173,2,0),0)+IFERROR(VLOOKUP($B193,$H168:$I173,2,0),0)+IFERROR(VLOOKUP($B193,$J168:$K173,2,0),0)+IFERROR(VLOOKUP($B193,$L168:$M173,2,0),0)+IFERROR(VLOOKUP($B193,$N168:$O173,2,0),0)+IFERROR(VLOOKUP($B193,$P168:$Q173,2,0),0)+IFERROR(VLOOKUP($B193,$R168:$S173,2,0),0))</f>
        <v>0</v>
      </c>
      <c r="E193" s="110"/>
      <c r="F193" s="105">
        <v>5</v>
      </c>
      <c r="G193" s="185" t="e">
        <v>#NUM!</v>
      </c>
      <c r="H193" s="185" t="e">
        <v>#NUM!</v>
      </c>
      <c r="I193" s="185" t="e">
        <v>#NUM!</v>
      </c>
      <c r="J193" s="185" t="e">
        <v>#NUM!</v>
      </c>
      <c r="K193" s="185" t="e">
        <v>#NUM!</v>
      </c>
      <c r="L193" s="114"/>
      <c r="M193" s="110"/>
    </row>
    <row r="194" spans="1:24" hidden="1" outlineLevel="2" x14ac:dyDescent="0.25">
      <c r="B194" s="105">
        <v>20</v>
      </c>
      <c r="C194" s="108">
        <f t="shared" ref="C194" si="232">-(IFERROR(VLOOKUP($B194,$B168:$C173,2,0),0)+IFERROR(VLOOKUP($B194,$D168:$E173,2,0),0)+IFERROR(VLOOKUP($B194,$F168:$G173,2,0),0)+IFERROR(VLOOKUP($B194,$H168:$I173,2,0),0)+IFERROR(VLOOKUP($B194,$J168:$K173,2,0),0)+IFERROR(VLOOKUP($B194,$L168:$M173,2,0),0)+IFERROR(VLOOKUP($B194,$N168:$O173,2,0),0)+IFERROR(VLOOKUP($B194,$P168:$Q173,2,0),0)+IFERROR(VLOOKUP($B194,$R168:$S173,2,0),0))</f>
        <v>0</v>
      </c>
      <c r="E194" s="110" t="s">
        <v>40</v>
      </c>
      <c r="F194" s="105">
        <v>6</v>
      </c>
      <c r="G194" s="185" t="e">
        <v>#NUM!</v>
      </c>
      <c r="H194" s="185" t="e">
        <v>#NUM!</v>
      </c>
      <c r="I194" s="185" t="e">
        <v>#NUM!</v>
      </c>
      <c r="J194" s="185" t="e">
        <v>#NUM!</v>
      </c>
      <c r="K194" s="185"/>
      <c r="L194" s="114"/>
      <c r="M194" s="110"/>
    </row>
    <row r="195" spans="1:24" hidden="1" outlineLevel="2" x14ac:dyDescent="0.25">
      <c r="B195" s="105">
        <v>21</v>
      </c>
      <c r="C195" s="108">
        <f t="shared" ref="C195" si="233">-(IFERROR(VLOOKUP($B195,$B168:$C173,2,0),0)+IFERROR(VLOOKUP($B195,$D168:$E173,2,0),0)+IFERROR(VLOOKUP($B195,$F168:$G173,2,0),0)+IFERROR(VLOOKUP($B195,$H168:$I173,2,0),0)+IFERROR(VLOOKUP($B195,$J168:$K173,2,0),0)+IFERROR(VLOOKUP($B195,$L168:$M173,2,0),0)+IFERROR(VLOOKUP($B195,$N168:$O173,2,0),0)+IFERROR(VLOOKUP($B195,$P168:$Q173,2,0),0)+IFERROR(VLOOKUP($B195,$R168:$S173,2,0),0))</f>
        <v>0</v>
      </c>
      <c r="E195" s="110"/>
      <c r="F195" s="105">
        <v>7</v>
      </c>
      <c r="G195" s="185" t="e">
        <v>#NUM!</v>
      </c>
      <c r="H195" s="185" t="e">
        <v>#NUM!</v>
      </c>
      <c r="I195" s="185" t="e">
        <v>#NUM!</v>
      </c>
      <c r="J195" s="185"/>
      <c r="K195" s="185"/>
      <c r="L195" s="114"/>
      <c r="M195" s="110"/>
    </row>
    <row r="196" spans="1:24" hidden="1" outlineLevel="2" x14ac:dyDescent="0.25">
      <c r="E196" s="110"/>
      <c r="F196" s="105">
        <v>8</v>
      </c>
      <c r="G196" s="185" t="e">
        <v>#NUM!</v>
      </c>
      <c r="H196" s="185" t="e">
        <v>#NUM!</v>
      </c>
      <c r="I196" s="185"/>
      <c r="J196" s="185"/>
      <c r="K196" s="185"/>
      <c r="L196" s="114"/>
      <c r="M196" s="110"/>
      <c r="X196" s="110"/>
    </row>
    <row r="197" spans="1:24" hidden="1" outlineLevel="2" x14ac:dyDescent="0.25">
      <c r="E197" s="110"/>
      <c r="F197" s="105">
        <v>9</v>
      </c>
      <c r="G197" s="185" t="e">
        <v>#NUM!</v>
      </c>
      <c r="H197" s="185"/>
      <c r="I197" s="185"/>
      <c r="J197" s="185"/>
      <c r="K197" s="185"/>
      <c r="L197" s="114"/>
      <c r="M197" s="110"/>
      <c r="X197" s="110"/>
    </row>
    <row r="198" spans="1:24" hidden="1" outlineLevel="2" x14ac:dyDescent="0.25">
      <c r="A198" s="117"/>
    </row>
    <row r="199" spans="1:24" s="119" customFormat="1" hidden="1" outlineLevel="2" x14ac:dyDescent="0.25">
      <c r="A199" s="118" t="s">
        <v>37</v>
      </c>
    </row>
    <row r="200" spans="1:24" hidden="1" outlineLevel="2" x14ac:dyDescent="0.25">
      <c r="B200" s="316">
        <f t="shared" ref="B200:B206" si="234">B167</f>
        <v>1</v>
      </c>
      <c r="C200" s="316"/>
      <c r="D200" s="316">
        <f t="shared" ref="D200:D206" si="235">D167</f>
        <v>2</v>
      </c>
      <c r="E200" s="316"/>
      <c r="F200" s="316">
        <f t="shared" ref="F200:F206" si="236">F167</f>
        <v>3</v>
      </c>
      <c r="G200" s="316"/>
      <c r="H200" s="316">
        <f t="shared" ref="H200:H206" si="237">H167</f>
        <v>4</v>
      </c>
      <c r="I200" s="316"/>
      <c r="J200" s="316">
        <f t="shared" ref="J200:J206" si="238">J167</f>
        <v>5</v>
      </c>
      <c r="K200" s="316"/>
      <c r="L200" s="316">
        <f t="shared" ref="L200:L206" si="239">L167</f>
        <v>6</v>
      </c>
      <c r="M200" s="316"/>
    </row>
    <row r="201" spans="1:24" hidden="1" outlineLevel="2" x14ac:dyDescent="0.25">
      <c r="B201" s="105">
        <f t="shared" si="234"/>
        <v>3</v>
      </c>
      <c r="C201" s="116">
        <f>IF($Q$2=2,IFERROR(INDEX($G178:$L184,MATCH(B201,$F178:$F184,0),MATCH(INICIO!$C$78,$G177:$L177,0)),0),IF($Q$2=4,IFERROR(INDEX($P178:$U188,MATCH(B201,$O178:$O188,0),MATCH(INICIO!$C$78,$P177:$U177,0)),0),IFERROR(INDEX($G189:$L197,MATCH(B201,$F189:$F197,0),MATCH(INICIO!$C$78,$G188:$L188,0)),0)))</f>
        <v>0</v>
      </c>
      <c r="D201" s="105">
        <f t="shared" si="235"/>
        <v>0</v>
      </c>
      <c r="E201" s="116">
        <f>IF($Q$2=2,IFERROR(INDEX($G178:$L184,MATCH(D201,$F178:$F184,0),MATCH(INICIO!$C$78,$G177:$L177,0)),0),IF($Q$2=4,IFERROR(INDEX($P178:$U188,MATCH(D201,$O178:$O188,0),MATCH(INICIO!$C$78,$P177:$U177,0)),0),IFERROR(INDEX($G189:$L197,MATCH(D201,$F189:$F197,0),MATCH(INICIO!$C$78,$G188:$L188,0)),0)))</f>
        <v>0</v>
      </c>
      <c r="F201" s="105">
        <f t="shared" si="236"/>
        <v>0</v>
      </c>
      <c r="G201" s="116">
        <f>IF($Q$2=2,IFERROR(INDEX($G178:$L184,MATCH(F201,$F178:$F184,0),MATCH(INICIO!$C$78,$G177:$L177,0)),0),IF($Q$2=4,IFERROR(INDEX($P178:$U188,MATCH(F201,$O178:$O188,0),MATCH(INICIO!$C$78,$P177:$U177,0)),0),IFERROR(INDEX($G189:$L197,MATCH(F201,$F189:$F197,0),MATCH(INICIO!$C$78,$G188:$L188,0)),0)))</f>
        <v>0</v>
      </c>
      <c r="H201" s="105">
        <f t="shared" si="237"/>
        <v>0</v>
      </c>
      <c r="I201" s="116">
        <f>IF($Q$2=2,IFERROR(INDEX($G178:$L184,MATCH(H201,$F178:$F184,0),MATCH(INICIO!$C$78,$G177:$L177,0)),0),IF($Q$2=4,IFERROR(INDEX($P178:$U188,MATCH(H201,$O178:$O188,0),MATCH(INICIO!$C$78,$P177:$U177,0)),0),IFERROR(INDEX($G189:$L197,MATCH(H201,$F189:$F197,0),MATCH(INICIO!$C$78,$G188:$L188,0)),0)))</f>
        <v>0</v>
      </c>
      <c r="J201" s="105">
        <f t="shared" si="238"/>
        <v>0</v>
      </c>
      <c r="K201" s="116">
        <f>IF($Q$2=2,IFERROR(INDEX($G178:$L184,MATCH(J201,$F178:$F184,0),MATCH(INICIO!$C$78,$G177:$L177,0)),0),IF($Q$2=4,IFERROR(INDEX($P178:$U188,MATCH(J201,$O178:$O188,0),MATCH(INICIO!$C$78,$P177:$U177,0)),0),IFERROR(INDEX($G189:$L197,MATCH(J201,$F189:$F197,0),MATCH(INICIO!$C$78,$G188:$L188,0)),0)))</f>
        <v>0</v>
      </c>
      <c r="L201" s="105">
        <f t="shared" si="239"/>
        <v>0</v>
      </c>
      <c r="M201" s="116">
        <f>IF($Q$2=2,IFERROR(INDEX($G178:$L184,MATCH(L201,$F178:$F184,0),MATCH(INICIO!$C$78,$G177:$L177,0)),0),IF($Q$2=4,IFERROR(INDEX($P178:$U188,MATCH(L201,$O178:$O188,0),MATCH(INICIO!$C$78,$P177:$U177,0)),0),IFERROR(INDEX($G189:$L197,MATCH(L201,$F189:$F197,0),MATCH(INICIO!$C$78,$G188:$L188,0)),0)))</f>
        <v>0</v>
      </c>
    </row>
    <row r="202" spans="1:24" hidden="1" outlineLevel="2" x14ac:dyDescent="0.25">
      <c r="B202" s="105">
        <f t="shared" si="234"/>
        <v>4</v>
      </c>
      <c r="C202" s="116">
        <f>IF($Q$2=2,IFERROR(INDEX($G178:$L184,MATCH(B202,$F178:$F184,0),MATCH(INICIO!$C$78,$G177:$L177,0)),0),IF($Q$2=4,IFERROR(INDEX($P178:$U188,MATCH(B202,$O178:$O188,0),MATCH(INICIO!$C$78,$P177:$U177,0)),0),IFERROR(INDEX($G189:$L197,MATCH(B202,$F189:$F197,0),MATCH(INICIO!$C$78,$G188:$L188,0)),0)))</f>
        <v>0</v>
      </c>
      <c r="D202" s="105">
        <f t="shared" si="235"/>
        <v>0</v>
      </c>
      <c r="E202" s="116">
        <f>IF($Q$2=2,IFERROR(INDEX($G178:$L184,MATCH(D202,$F178:$F184,0),MATCH(INICIO!$C$78,$G177:$L177,0)),0),IF($Q$2=4,IFERROR(INDEX($P178:$U188,MATCH(D202,$O178:$O188,0),MATCH(INICIO!$C$78,$P177:$U177,0)),0),IFERROR(INDEX($G189:$L197,MATCH(D202,$F189:$F197,0),MATCH(INICIO!$C$78,$G188:$L188,0)),0)))</f>
        <v>0</v>
      </c>
      <c r="F202" s="105">
        <f t="shared" si="236"/>
        <v>0</v>
      </c>
      <c r="G202" s="116">
        <f>IF($Q$2=2,IFERROR(INDEX($G178:$L184,MATCH(F202,$F178:$F184,0),MATCH(INICIO!$C$78,$G177:$L177,0)),0),IF($Q$2=4,IFERROR(INDEX($P178:$U188,MATCH(F202,$O178:$O188,0),MATCH(INICIO!$C$78,$P177:$U177,0)),0),IFERROR(INDEX($G189:$L197,MATCH(F202,$F189:$F197,0),MATCH(INICIO!$C$78,$G188:$L188,0)),0)))</f>
        <v>0</v>
      </c>
      <c r="H202" s="105">
        <f t="shared" si="237"/>
        <v>0</v>
      </c>
      <c r="I202" s="116">
        <f>IF($Q$2=2,IFERROR(INDEX($G178:$L184,MATCH(H202,$F178:$F184,0),MATCH(INICIO!$C$78,$G177:$L177,0)),0),IF($Q$2=4,IFERROR(INDEX($P178:$U188,MATCH(H202,$O178:$O188,0),MATCH(INICIO!$C$78,$P177:$U177,0)),0),IFERROR(INDEX($G189:$L197,MATCH(H202,$F189:$F197,0),MATCH(INICIO!$C$78,$G188:$L188,0)),0)))</f>
        <v>0</v>
      </c>
      <c r="J202" s="105">
        <f t="shared" si="238"/>
        <v>0</v>
      </c>
      <c r="K202" s="116">
        <f>IF($Q$2=2,IFERROR(INDEX($G178:$L184,MATCH(J202,$F178:$F184,0),MATCH(INICIO!$C$78,$G177:$L177,0)),0),IF($Q$2=4,IFERROR(INDEX($P178:$U188,MATCH(J202,$O178:$O188,0),MATCH(INICIO!$C$78,$P177:$U177,0)),0),IFERROR(INDEX($G189:$L197,MATCH(J202,$F189:$F197,0),MATCH(INICIO!$C$78,$G188:$L188,0)),0)))</f>
        <v>0</v>
      </c>
      <c r="L202" s="105">
        <f t="shared" si="239"/>
        <v>0</v>
      </c>
      <c r="M202" s="116">
        <f>IF($Q$2=2,IFERROR(INDEX($G178:$L184,MATCH(L202,$F178:$F184,0),MATCH(INICIO!$C$78,$G177:$L177,0)),0),IF($Q$2=4,IFERROR(INDEX($P178:$U188,MATCH(L202,$O178:$O188,0),MATCH(INICIO!$C$78,$P177:$U177,0)),0),IFERROR(INDEX($G189:$L197,MATCH(L202,$F189:$F197,0),MATCH(INICIO!$C$78,$G188:$L188,0)),0)))</f>
        <v>0</v>
      </c>
    </row>
    <row r="203" spans="1:24" hidden="1" outlineLevel="2" x14ac:dyDescent="0.25">
      <c r="B203" s="105">
        <f t="shared" si="234"/>
        <v>1</v>
      </c>
      <c r="C203" s="116">
        <f>IF($Q$2=2,IFERROR(INDEX($G178:$L184,MATCH(B203,$F178:$F184,0),MATCH(INICIO!$C$78,$G177:$L177,0)),0),IF($Q$2=4,IFERROR(INDEX($P178:$U188,MATCH(B203,$O178:$O188,0),MATCH(INICIO!$C$78,$P177:$U177,0)),0),IFERROR(INDEX($G189:$L197,MATCH(B203,$F189:$F197,0),MATCH(INICIO!$C$78,$G188:$L188,0)),0)))</f>
        <v>-88.751999999999981</v>
      </c>
      <c r="D203" s="105">
        <f t="shared" si="235"/>
        <v>0</v>
      </c>
      <c r="E203" s="116">
        <f>IF($Q$2=2,IFERROR(INDEX($G178:$L184,MATCH(D203,$F178:$F184,0),MATCH(INICIO!$C$78,$G177:$L177,0)),0),IF($Q$2=4,IFERROR(INDEX($P178:$U188,MATCH(D203,$O178:$O188,0),MATCH(INICIO!$C$78,$P177:$U177,0)),0),IFERROR(INDEX($G189:$L197,MATCH(D203,$F189:$F197,0),MATCH(INICIO!$C$78,$G188:$L188,0)),0)))</f>
        <v>0</v>
      </c>
      <c r="F203" s="105">
        <f t="shared" si="236"/>
        <v>0</v>
      </c>
      <c r="G203" s="116">
        <f>IF($Q$2=2,IFERROR(INDEX($G178:$L184,MATCH(F203,$F178:$F184,0),MATCH(INICIO!$C$78,$G177:$L177,0)),0),IF($Q$2=4,IFERROR(INDEX($P178:$U188,MATCH(F203,$O178:$O188,0),MATCH(INICIO!$C$78,$P177:$U177,0)),0),IFERROR(INDEX($G189:$L197,MATCH(F203,$F189:$F197,0),MATCH(INICIO!$C$78,$G188:$L188,0)),0)))</f>
        <v>0</v>
      </c>
      <c r="H203" s="105">
        <f t="shared" si="237"/>
        <v>0</v>
      </c>
      <c r="I203" s="116">
        <f>IF($Q$2=2,IFERROR(INDEX($G178:$L184,MATCH(H203,$F178:$F184,0),MATCH(INICIO!$C$78,$G177:$L177,0)),0),IF($Q$2=4,IFERROR(INDEX($P178:$U188,MATCH(H203,$O178:$O188,0),MATCH(INICIO!$C$78,$P177:$U177,0)),0),IFERROR(INDEX($G189:$L197,MATCH(H203,$F189:$F197,0),MATCH(INICIO!$C$78,$G188:$L188,0)),0)))</f>
        <v>0</v>
      </c>
      <c r="J203" s="105">
        <f t="shared" si="238"/>
        <v>0</v>
      </c>
      <c r="K203" s="116">
        <f>IF($Q$2=2,IFERROR(INDEX($G178:$L184,MATCH(J203,$F178:$F184,0),MATCH(INICIO!$C$78,$G177:$L177,0)),0),IF($Q$2=4,IFERROR(INDEX($P178:$U188,MATCH(J203,$O178:$O188,0),MATCH(INICIO!$C$78,$P177:$U177,0)),0),IFERROR(INDEX($G189:$L197,MATCH(J203,$F189:$F197,0),MATCH(INICIO!$C$78,$G188:$L188,0)),0)))</f>
        <v>0</v>
      </c>
      <c r="L203" s="105">
        <f t="shared" si="239"/>
        <v>0</v>
      </c>
      <c r="M203" s="116">
        <f>IF($Q$2=2,IFERROR(INDEX($G178:$L184,MATCH(L203,$F178:$F184,0),MATCH(INICIO!$C$78,$G177:$L177,0)),0),IF($Q$2=4,IFERROR(INDEX($P178:$U188,MATCH(L203,$O178:$O188,0),MATCH(INICIO!$C$78,$P177:$U177,0)),0),IFERROR(INDEX($G189:$L197,MATCH(L203,$F189:$F197,0),MATCH(INICIO!$C$78,$G188:$L188,0)),0)))</f>
        <v>0</v>
      </c>
    </row>
    <row r="204" spans="1:24" hidden="1" outlineLevel="2" x14ac:dyDescent="0.25">
      <c r="B204" s="105">
        <f t="shared" si="234"/>
        <v>5</v>
      </c>
      <c r="C204" s="116">
        <f>IF($Q$2=2,IFERROR(INDEX($G178:$L184,MATCH(B204,$F178:$F184,0),MATCH(INICIO!$C$78,$G177:$L177,0)),0),IF($Q$2=4,IFERROR(INDEX($P178:$U188,MATCH(B204,$O178:$O188,0),MATCH(INICIO!$C$78,$P177:$U177,0)),0),IFERROR(INDEX($G189:$L197,MATCH(B204,$F189:$F197,0),MATCH(INICIO!$C$78,$G188:$L188,0)),0)))</f>
        <v>0</v>
      </c>
      <c r="D204" s="105">
        <f t="shared" si="235"/>
        <v>0</v>
      </c>
      <c r="E204" s="116">
        <f>IF($Q$2=2,IFERROR(INDEX($G178:$L184,MATCH(D204,$F178:$F184,0),MATCH(INICIO!$C$78,$G177:$L177,0)),0),IF($Q$2=4,IFERROR(INDEX($P178:$U188,MATCH(D204,$O178:$O188,0),MATCH(INICIO!$C$78,$P177:$U177,0)),0),IFERROR(INDEX($G189:$L197,MATCH(D204,$F189:$F197,0),MATCH(INICIO!$C$78,$G188:$L188,0)),0)))</f>
        <v>0</v>
      </c>
      <c r="F204" s="105">
        <f t="shared" si="236"/>
        <v>0</v>
      </c>
      <c r="G204" s="116">
        <f>IF($Q$2=2,IFERROR(INDEX($G178:$L184,MATCH(F204,$F178:$F184,0),MATCH(INICIO!$C$78,$G177:$L177,0)),0),IF($Q$2=4,IFERROR(INDEX($P178:$U188,MATCH(F204,$O178:$O188,0),MATCH(INICIO!$C$78,$P177:$U177,0)),0),IFERROR(INDEX($G189:$L197,MATCH(F204,$F189:$F197,0),MATCH(INICIO!$C$78,$G188:$L188,0)),0)))</f>
        <v>0</v>
      </c>
      <c r="H204" s="105">
        <f t="shared" si="237"/>
        <v>0</v>
      </c>
      <c r="I204" s="116">
        <f>IF($Q$2=2,IFERROR(INDEX($G178:$L184,MATCH(H204,$F178:$F184,0),MATCH(INICIO!$C$78,$G177:$L177,0)),0),IF($Q$2=4,IFERROR(INDEX($P178:$U188,MATCH(H204,$O178:$O188,0),MATCH(INICIO!$C$78,$P177:$U177,0)),0),IFERROR(INDEX($G189:$L197,MATCH(H204,$F189:$F197,0),MATCH(INICIO!$C$78,$G188:$L188,0)),0)))</f>
        <v>0</v>
      </c>
      <c r="J204" s="105">
        <f t="shared" si="238"/>
        <v>0</v>
      </c>
      <c r="K204" s="116">
        <f>IF($Q$2=2,IFERROR(INDEX($G178:$L184,MATCH(J204,$F178:$F184,0),MATCH(INICIO!$C$78,$G177:$L177,0)),0),IF($Q$2=4,IFERROR(INDEX($P178:$U188,MATCH(J204,$O178:$O188,0),MATCH(INICIO!$C$78,$P177:$U177,0)),0),IFERROR(INDEX($G189:$L197,MATCH(J204,$F189:$F197,0),MATCH(INICIO!$C$78,$G188:$L188,0)),0)))</f>
        <v>0</v>
      </c>
      <c r="L204" s="105">
        <f t="shared" si="239"/>
        <v>0</v>
      </c>
      <c r="M204" s="116">
        <f>IF($Q$2=2,IFERROR(INDEX($G178:$L184,MATCH(L204,$F178:$F184,0),MATCH(INICIO!$C$78,$G177:$L177,0)),0),IF($Q$2=4,IFERROR(INDEX($P178:$U188,MATCH(L204,$O178:$O188,0),MATCH(INICIO!$C$78,$P177:$U177,0)),0),IFERROR(INDEX($G189:$L197,MATCH(L204,$F189:$F197,0),MATCH(INICIO!$C$78,$G188:$L188,0)),0)))</f>
        <v>0</v>
      </c>
    </row>
    <row r="205" spans="1:24" hidden="1" outlineLevel="2" x14ac:dyDescent="0.25">
      <c r="B205" s="105">
        <f t="shared" si="234"/>
        <v>6</v>
      </c>
      <c r="C205" s="116">
        <f>IF($Q$2=2,IFERROR(INDEX($G178:$L184,MATCH(B205,$F178:$F184,0),MATCH(INICIO!$C$78,$G177:$L177,0)),0),IF($Q$2=4,IFERROR(INDEX($P178:$U188,MATCH(B205,$O178:$O188,0),MATCH(INICIO!$C$78,$P177:$U177,0)),0),IFERROR(INDEX($G189:$L197,MATCH(B205,$F189:$F197,0),MATCH(INICIO!$C$78,$G188:$L188,0)),0)))</f>
        <v>0</v>
      </c>
      <c r="D205" s="105">
        <f t="shared" si="235"/>
        <v>0</v>
      </c>
      <c r="E205" s="116">
        <f>IF($Q$2=2,IFERROR(INDEX($G178:$L184,MATCH(D205,$F178:$F184,0),MATCH(INICIO!$C$78,$G177:$L177,0)),0),IF($Q$2=4,IFERROR(INDEX($P178:$U188,MATCH(D205,$O178:$O188,0),MATCH(INICIO!$C$78,$P177:$U177,0)),0),IFERROR(INDEX($G189:$L197,MATCH(D205,$F189:$F197,0),MATCH(INICIO!$C$78,$G188:$L188,0)),0)))</f>
        <v>0</v>
      </c>
      <c r="F205" s="105">
        <f t="shared" si="236"/>
        <v>0</v>
      </c>
      <c r="G205" s="116">
        <f>IF($Q$2=2,IFERROR(INDEX($G178:$L184,MATCH(F205,$F178:$F184,0),MATCH(INICIO!$C$78,$G177:$L177,0)),0),IF($Q$2=4,IFERROR(INDEX($P178:$U188,MATCH(F205,$O178:$O188,0),MATCH(INICIO!$C$78,$P177:$U177,0)),0),IFERROR(INDEX($G189:$L197,MATCH(F205,$F189:$F197,0),MATCH(INICIO!$C$78,$G188:$L188,0)),0)))</f>
        <v>0</v>
      </c>
      <c r="H205" s="105">
        <f t="shared" si="237"/>
        <v>0</v>
      </c>
      <c r="I205" s="116">
        <f>IF($Q$2=2,IFERROR(INDEX($G178:$L184,MATCH(H205,$F178:$F184,0),MATCH(INICIO!$C$78,$G177:$L177,0)),0),IF($Q$2=4,IFERROR(INDEX($P178:$U188,MATCH(H205,$O178:$O188,0),MATCH(INICIO!$C$78,$P177:$U177,0)),0),IFERROR(INDEX($G189:$L197,MATCH(H205,$F189:$F197,0),MATCH(INICIO!$C$78,$G188:$L188,0)),0)))</f>
        <v>0</v>
      </c>
      <c r="J205" s="105">
        <f t="shared" si="238"/>
        <v>0</v>
      </c>
      <c r="K205" s="116">
        <f>IF($Q$2=2,IFERROR(INDEX($G178:$L184,MATCH(J205,$F178:$F184,0),MATCH(INICIO!$C$78,$G177:$L177,0)),0),IF($Q$2=4,IFERROR(INDEX($P178:$U188,MATCH(J205,$O178:$O188,0),MATCH(INICIO!$C$78,$P177:$U177,0)),0),IFERROR(INDEX($G189:$L197,MATCH(J205,$F189:$F197,0),MATCH(INICIO!$C$78,$G188:$L188,0)),0)))</f>
        <v>0</v>
      </c>
      <c r="L205" s="105">
        <f t="shared" si="239"/>
        <v>0</v>
      </c>
      <c r="M205" s="116">
        <f>IF($Q$2=2,IFERROR(INDEX($G178:$L184,MATCH(L205,$F178:$F184,0),MATCH(INICIO!$C$78,$G177:$L177,0)),0),IF($Q$2=4,IFERROR(INDEX($P178:$U188,MATCH(L205,$O178:$O188,0),MATCH(INICIO!$C$78,$P177:$U177,0)),0),IFERROR(INDEX($G189:$L197,MATCH(L205,$F189:$F197,0),MATCH(INICIO!$C$78,$G188:$L188,0)),0)))</f>
        <v>0</v>
      </c>
    </row>
    <row r="206" spans="1:24" hidden="1" outlineLevel="2" x14ac:dyDescent="0.25">
      <c r="B206" s="105">
        <f t="shared" si="234"/>
        <v>2</v>
      </c>
      <c r="C206" s="116">
        <f>IF($Q$2=2,IFERROR(INDEX($G178:$L184,MATCH(B206,$F178:$F184,0),MATCH(INICIO!$C$78,$G177:$L177,0)),0),IF($Q$2=4,IFERROR(INDEX($P178:$U188,MATCH(B206,$O178:$O188,0),MATCH(INICIO!$C$78,$P177:$U177,0)),0),IFERROR(INDEX($G189:$L197,MATCH(B206,$F189:$F197,0),MATCH(INICIO!$C$78,$G188:$L188,0)),0)))</f>
        <v>59.167999999999992</v>
      </c>
      <c r="D206" s="105">
        <f t="shared" si="235"/>
        <v>0</v>
      </c>
      <c r="E206" s="116">
        <f>IF($Q$2=2,IFERROR(INDEX($G178:$L184,MATCH(D206,$F178:$F184,0),MATCH(INICIO!$C$78,$G177:$L177,0)),0),IF($Q$2=4,IFERROR(INDEX($P178:$U188,MATCH(D206,$O178:$O188,0),MATCH(INICIO!$C$78,$P177:$U177,0)),0),IFERROR(INDEX($G189:$L197,MATCH(D206,$F189:$F197,0),MATCH(INICIO!$C$78,$G188:$L188,0)),0)))</f>
        <v>0</v>
      </c>
      <c r="F206" s="105">
        <f t="shared" si="236"/>
        <v>0</v>
      </c>
      <c r="G206" s="116">
        <f>IF($Q$2=2,IFERROR(INDEX($G178:$L184,MATCH(F206,$F178:$F184,0),MATCH(INICIO!$C$78,$G177:$L177,0)),0),IF($Q$2=4,IFERROR(INDEX($P178:$U188,MATCH(F206,$O178:$O188,0),MATCH(INICIO!$C$78,$P177:$U177,0)),0),IFERROR(INDEX($G189:$L197,MATCH(F206,$F189:$F197,0),MATCH(INICIO!$C$78,$G188:$L188,0)),0)))</f>
        <v>0</v>
      </c>
      <c r="H206" s="105">
        <f t="shared" si="237"/>
        <v>0</v>
      </c>
      <c r="I206" s="116">
        <f>IF($Q$2=2,IFERROR(INDEX($G178:$L184,MATCH(H206,$F178:$F184,0),MATCH(INICIO!$C$78,$G177:$L177,0)),0),IF($Q$2=4,IFERROR(INDEX($P178:$U188,MATCH(H206,$O178:$O188,0),MATCH(INICIO!$C$78,$P177:$U177,0)),0),IFERROR(INDEX($G189:$L197,MATCH(H206,$F189:$F197,0),MATCH(INICIO!$C$78,$G188:$L188,0)),0)))</f>
        <v>0</v>
      </c>
      <c r="J206" s="105">
        <f t="shared" si="238"/>
        <v>0</v>
      </c>
      <c r="K206" s="116">
        <f>IF($Q$2=2,IFERROR(INDEX($G178:$L184,MATCH(J206,$F178:$F184,0),MATCH(INICIO!$C$78,$G177:$L177,0)),0),IF($Q$2=4,IFERROR(INDEX($P178:$U188,MATCH(J206,$O178:$O188,0),MATCH(INICIO!$C$78,$P177:$U177,0)),0),IFERROR(INDEX($G189:$L197,MATCH(J206,$F189:$F197,0),MATCH(INICIO!$C$78,$G188:$L188,0)),0)))</f>
        <v>0</v>
      </c>
      <c r="L206" s="105">
        <f t="shared" si="239"/>
        <v>0</v>
      </c>
      <c r="M206" s="116">
        <f>IF($Q$2=2,IFERROR(INDEX($G178:$L184,MATCH(L206,$F178:$F184,0),MATCH(INICIO!$C$78,$G177:$L177,0)),0),IF($Q$2=4,IFERROR(INDEX($P178:$U188,MATCH(L206,$O178:$O188,0),MATCH(INICIO!$C$78,$P177:$U177,0)),0),IFERROR(INDEX($G189:$L197,MATCH(L206,$F189:$F197,0),MATCH(INICIO!$C$78,$G188:$L188,0)),0)))</f>
        <v>0</v>
      </c>
    </row>
    <row r="207" spans="1:24" hidden="1" outlineLevel="2" x14ac:dyDescent="0.25"/>
    <row r="208" spans="1:24" s="119" customFormat="1" hidden="1" outlineLevel="2" x14ac:dyDescent="0.25">
      <c r="A208" s="118" t="s">
        <v>43</v>
      </c>
    </row>
    <row r="209" spans="1:93" hidden="1" outlineLevel="2" x14ac:dyDescent="0.25">
      <c r="C209" s="121">
        <f t="shared" ref="C209:H209" si="240">E$2</f>
        <v>1</v>
      </c>
      <c r="D209" s="121">
        <f t="shared" si="240"/>
        <v>2</v>
      </c>
      <c r="E209" s="121">
        <f t="shared" si="240"/>
        <v>3</v>
      </c>
      <c r="F209" s="121">
        <f t="shared" si="240"/>
        <v>4</v>
      </c>
      <c r="G209" s="121">
        <f t="shared" si="240"/>
        <v>5</v>
      </c>
      <c r="H209" s="121">
        <f t="shared" si="240"/>
        <v>6</v>
      </c>
    </row>
    <row r="210" spans="1:93" hidden="1" outlineLevel="2" x14ac:dyDescent="0.25">
      <c r="B210" s="122" t="s">
        <v>44</v>
      </c>
      <c r="C210" s="123">
        <f t="array" ref="C210:C215">MMULT(MMULT(C$8:H$13,$AZ$8:$BE$13),C201:C206)+MMULT(MINVERSE(TRANSPOSE($AZ$8:$BE$13)),C168:C173)</f>
        <v>0</v>
      </c>
      <c r="D210" s="123">
        <f t="array" ref="D210:D215">MMULT(MMULT(K$8:P$13,$AZ$8:$BE$13),E201:E206)+MMULT(MINVERSE(TRANSPOSE($AZ$8:$BE$13)),E168:E173)</f>
        <v>0</v>
      </c>
      <c r="E210" s="123">
        <f t="array" ref="E210:E215">MMULT(MMULT(S$8:X$13,$AZ$8:$BE$13),G201:G206)+MMULT(MINVERSE(TRANSPOSE($AZ$8:$BE$13)),G168:G173)</f>
        <v>0</v>
      </c>
      <c r="F210" s="123">
        <f t="array" ref="F210:F215">MMULT(MMULT(AA$8:AF$13,$AZ$8:$BE$13),I201:I206)+MMULT(MINVERSE(TRANSPOSE($AZ$8:$BE$13)),I168:I173)</f>
        <v>0</v>
      </c>
      <c r="G210" s="123">
        <f t="array" ref="G210:G215">MMULT(MMULT(AI$8:AN$13,$AZ$8:$BE$13),K201:K206)+MMULT(MINVERSE(TRANSPOSE($AZ$8:$BE$13)),K168:K173)</f>
        <v>0</v>
      </c>
      <c r="H210" s="123">
        <f t="array" ref="H210:H215">MMULT(MMULT(AQ$8:AV$13,$AZ$8:$BE$13),M201:M206)+MMULT(MINVERSE(TRANSPOSE($AZ$8:$BE$13)),M168:M173)</f>
        <v>0</v>
      </c>
      <c r="N210" s="124"/>
      <c r="P210" s="124"/>
    </row>
    <row r="211" spans="1:93" hidden="1" outlineLevel="2" x14ac:dyDescent="0.25">
      <c r="B211" s="122" t="s">
        <v>45</v>
      </c>
      <c r="C211" s="123">
        <v>0</v>
      </c>
      <c r="D211" s="123">
        <v>0</v>
      </c>
      <c r="E211" s="123">
        <v>0</v>
      </c>
      <c r="F211" s="123">
        <v>0</v>
      </c>
      <c r="G211" s="123">
        <v>0</v>
      </c>
      <c r="H211" s="123">
        <v>0</v>
      </c>
      <c r="N211" s="124"/>
      <c r="P211" s="124"/>
    </row>
    <row r="212" spans="1:93" hidden="1" outlineLevel="2" x14ac:dyDescent="0.25">
      <c r="B212" s="122" t="s">
        <v>46</v>
      </c>
      <c r="C212" s="123">
        <v>0.8</v>
      </c>
      <c r="D212" s="123">
        <v>0</v>
      </c>
      <c r="E212" s="123">
        <v>0</v>
      </c>
      <c r="F212" s="123">
        <v>0</v>
      </c>
      <c r="G212" s="123">
        <v>0</v>
      </c>
      <c r="H212" s="123">
        <v>0</v>
      </c>
      <c r="N212" s="124"/>
      <c r="P212" s="124"/>
    </row>
    <row r="213" spans="1:93" hidden="1" outlineLevel="2" x14ac:dyDescent="0.25">
      <c r="B213" s="122" t="s">
        <v>47</v>
      </c>
      <c r="C213" s="123">
        <v>8.8817841970012523E-16</v>
      </c>
      <c r="D213" s="123">
        <v>0</v>
      </c>
      <c r="E213" s="123">
        <v>0</v>
      </c>
      <c r="F213" s="123">
        <v>0</v>
      </c>
      <c r="G213" s="123">
        <v>0</v>
      </c>
      <c r="H213" s="123">
        <v>0</v>
      </c>
      <c r="N213" s="124"/>
      <c r="P213" s="124"/>
    </row>
    <row r="214" spans="1:93" hidden="1" outlineLevel="2" x14ac:dyDescent="0.25">
      <c r="B214" s="122" t="s">
        <v>48</v>
      </c>
      <c r="C214" s="123">
        <v>0.19999999999999996</v>
      </c>
      <c r="D214" s="123">
        <v>0</v>
      </c>
      <c r="E214" s="123">
        <v>0</v>
      </c>
      <c r="F214" s="123">
        <v>0</v>
      </c>
      <c r="G214" s="123">
        <v>0</v>
      </c>
      <c r="H214" s="123">
        <v>0</v>
      </c>
      <c r="N214" s="124"/>
      <c r="P214" s="124"/>
    </row>
    <row r="215" spans="1:93" hidden="1" outlineLevel="2" x14ac:dyDescent="0.25">
      <c r="B215" s="122" t="s">
        <v>49</v>
      </c>
      <c r="C215" s="123">
        <v>4.4408920985006262E-16</v>
      </c>
      <c r="D215" s="123">
        <v>0</v>
      </c>
      <c r="E215" s="123">
        <v>0</v>
      </c>
      <c r="F215" s="123">
        <v>0</v>
      </c>
      <c r="G215" s="123">
        <v>0</v>
      </c>
      <c r="H215" s="123">
        <v>0</v>
      </c>
      <c r="N215" s="124"/>
      <c r="P215" s="124"/>
    </row>
    <row r="216" spans="1:93" hidden="1" outlineLevel="2" x14ac:dyDescent="0.25"/>
    <row r="217" spans="1:93" hidden="1" outlineLevel="2" x14ac:dyDescent="0.25">
      <c r="B217" s="318" t="s">
        <v>50</v>
      </c>
      <c r="C217" s="319"/>
      <c r="D217" s="319"/>
      <c r="E217" s="319"/>
      <c r="F217" s="319"/>
      <c r="G217" s="319"/>
      <c r="H217" s="319"/>
      <c r="I217" s="319"/>
      <c r="J217" s="319"/>
      <c r="K217" s="319"/>
      <c r="L217" s="320"/>
      <c r="M217" s="321" t="s">
        <v>51</v>
      </c>
      <c r="N217" s="322"/>
      <c r="O217" s="322"/>
      <c r="P217" s="322"/>
      <c r="Q217" s="322"/>
      <c r="R217" s="322"/>
      <c r="S217" s="322"/>
      <c r="T217" s="322"/>
      <c r="U217" s="322"/>
      <c r="V217" s="323"/>
      <c r="W217" s="321" t="s">
        <v>52</v>
      </c>
      <c r="X217" s="322"/>
      <c r="Y217" s="322"/>
      <c r="Z217" s="322"/>
      <c r="AA217" s="322"/>
      <c r="AB217" s="322"/>
      <c r="AC217" s="322"/>
      <c r="AD217" s="322"/>
      <c r="AE217" s="322"/>
      <c r="AF217" s="323"/>
      <c r="AG217" s="321" t="s">
        <v>53</v>
      </c>
      <c r="AH217" s="322"/>
      <c r="AI217" s="322"/>
      <c r="AJ217" s="322"/>
      <c r="AK217" s="322"/>
      <c r="AL217" s="322"/>
      <c r="AM217" s="322"/>
      <c r="AN217" s="322"/>
      <c r="AO217" s="322"/>
      <c r="AP217" s="323"/>
      <c r="AQ217" s="321" t="s">
        <v>54</v>
      </c>
      <c r="AR217" s="322"/>
      <c r="AS217" s="322"/>
      <c r="AT217" s="322"/>
      <c r="AU217" s="322"/>
      <c r="AV217" s="322"/>
      <c r="AW217" s="322"/>
      <c r="AX217" s="322"/>
      <c r="AY217" s="322"/>
      <c r="AZ217" s="323"/>
      <c r="BA217" s="321" t="s">
        <v>55</v>
      </c>
      <c r="BB217" s="322"/>
      <c r="BC217" s="322"/>
      <c r="BD217" s="322"/>
      <c r="BE217" s="322"/>
      <c r="BF217" s="322"/>
      <c r="BG217" s="322"/>
      <c r="BH217" s="322"/>
      <c r="BI217" s="322"/>
      <c r="BJ217" s="323"/>
    </row>
    <row r="218" spans="1:93" hidden="1" outlineLevel="2" x14ac:dyDescent="0.25">
      <c r="B218" s="186">
        <f t="shared" ref="B218" si="241">E$2</f>
        <v>1</v>
      </c>
      <c r="C218" s="187">
        <f t="shared" ref="C218:L221" si="242">B218</f>
        <v>1</v>
      </c>
      <c r="D218" s="187">
        <f t="shared" si="242"/>
        <v>1</v>
      </c>
      <c r="E218" s="187">
        <f t="shared" si="242"/>
        <v>1</v>
      </c>
      <c r="F218" s="187">
        <f t="shared" si="242"/>
        <v>1</v>
      </c>
      <c r="G218" s="187">
        <f t="shared" si="242"/>
        <v>1</v>
      </c>
      <c r="H218" s="187">
        <f t="shared" si="242"/>
        <v>1</v>
      </c>
      <c r="I218" s="187">
        <f t="shared" si="242"/>
        <v>1</v>
      </c>
      <c r="J218" s="187">
        <f t="shared" si="242"/>
        <v>1</v>
      </c>
      <c r="K218" s="187">
        <f t="shared" si="242"/>
        <v>1</v>
      </c>
      <c r="L218" s="188">
        <f t="shared" si="242"/>
        <v>1</v>
      </c>
      <c r="M218" s="189">
        <f t="shared" ref="M218" si="243">F$2</f>
        <v>2</v>
      </c>
      <c r="N218" s="187">
        <f t="shared" ref="N218:V221" si="244">M218</f>
        <v>2</v>
      </c>
      <c r="O218" s="187">
        <f t="shared" si="244"/>
        <v>2</v>
      </c>
      <c r="P218" s="187">
        <f t="shared" si="244"/>
        <v>2</v>
      </c>
      <c r="Q218" s="187">
        <f t="shared" si="244"/>
        <v>2</v>
      </c>
      <c r="R218" s="187">
        <f t="shared" si="244"/>
        <v>2</v>
      </c>
      <c r="S218" s="187">
        <f t="shared" si="244"/>
        <v>2</v>
      </c>
      <c r="T218" s="187">
        <f t="shared" si="244"/>
        <v>2</v>
      </c>
      <c r="U218" s="187">
        <f t="shared" si="244"/>
        <v>2</v>
      </c>
      <c r="V218" s="188">
        <f t="shared" si="244"/>
        <v>2</v>
      </c>
      <c r="W218" s="189">
        <f>G$2</f>
        <v>3</v>
      </c>
      <c r="X218" s="187">
        <f t="shared" ref="X218:AF221" si="245">W218</f>
        <v>3</v>
      </c>
      <c r="Y218" s="187">
        <f t="shared" si="245"/>
        <v>3</v>
      </c>
      <c r="Z218" s="187">
        <f t="shared" si="245"/>
        <v>3</v>
      </c>
      <c r="AA218" s="187">
        <f t="shared" si="245"/>
        <v>3</v>
      </c>
      <c r="AB218" s="187">
        <f t="shared" si="245"/>
        <v>3</v>
      </c>
      <c r="AC218" s="187">
        <f t="shared" si="245"/>
        <v>3</v>
      </c>
      <c r="AD218" s="187">
        <f t="shared" si="245"/>
        <v>3</v>
      </c>
      <c r="AE218" s="187">
        <f t="shared" si="245"/>
        <v>3</v>
      </c>
      <c r="AF218" s="188">
        <f t="shared" si="245"/>
        <v>3</v>
      </c>
      <c r="AG218" s="189">
        <f>H$2</f>
        <v>4</v>
      </c>
      <c r="AH218" s="187">
        <f t="shared" ref="AH218:AP221" si="246">AG218</f>
        <v>4</v>
      </c>
      <c r="AI218" s="187">
        <f t="shared" si="246"/>
        <v>4</v>
      </c>
      <c r="AJ218" s="187">
        <f t="shared" si="246"/>
        <v>4</v>
      </c>
      <c r="AK218" s="187">
        <f t="shared" si="246"/>
        <v>4</v>
      </c>
      <c r="AL218" s="187">
        <f t="shared" si="246"/>
        <v>4</v>
      </c>
      <c r="AM218" s="187">
        <f t="shared" si="246"/>
        <v>4</v>
      </c>
      <c r="AN218" s="187">
        <f t="shared" si="246"/>
        <v>4</v>
      </c>
      <c r="AO218" s="187">
        <f t="shared" si="246"/>
        <v>4</v>
      </c>
      <c r="AP218" s="188">
        <f t="shared" si="246"/>
        <v>4</v>
      </c>
      <c r="AQ218" s="189">
        <f>I$2</f>
        <v>5</v>
      </c>
      <c r="AR218" s="187">
        <f t="shared" ref="AR218:AZ221" si="247">AQ218</f>
        <v>5</v>
      </c>
      <c r="AS218" s="187">
        <f t="shared" si="247"/>
        <v>5</v>
      </c>
      <c r="AT218" s="187">
        <f t="shared" si="247"/>
        <v>5</v>
      </c>
      <c r="AU218" s="187">
        <f t="shared" si="247"/>
        <v>5</v>
      </c>
      <c r="AV218" s="187">
        <f t="shared" si="247"/>
        <v>5</v>
      </c>
      <c r="AW218" s="187">
        <f t="shared" si="247"/>
        <v>5</v>
      </c>
      <c r="AX218" s="187">
        <f t="shared" si="247"/>
        <v>5</v>
      </c>
      <c r="AY218" s="187">
        <f t="shared" si="247"/>
        <v>5</v>
      </c>
      <c r="AZ218" s="188">
        <f t="shared" si="247"/>
        <v>5</v>
      </c>
      <c r="BA218" s="189">
        <f>J$2</f>
        <v>6</v>
      </c>
      <c r="BB218" s="187">
        <f t="shared" ref="BB218:BJ221" si="248">BA218</f>
        <v>6</v>
      </c>
      <c r="BC218" s="187">
        <f t="shared" si="248"/>
        <v>6</v>
      </c>
      <c r="BD218" s="187">
        <f t="shared" si="248"/>
        <v>6</v>
      </c>
      <c r="BE218" s="187">
        <f t="shared" si="248"/>
        <v>6</v>
      </c>
      <c r="BF218" s="187">
        <f t="shared" si="248"/>
        <v>6</v>
      </c>
      <c r="BG218" s="187">
        <f t="shared" si="248"/>
        <v>6</v>
      </c>
      <c r="BH218" s="187">
        <f t="shared" si="248"/>
        <v>6</v>
      </c>
      <c r="BI218" s="187">
        <f t="shared" si="248"/>
        <v>6</v>
      </c>
      <c r="BJ218" s="188">
        <f t="shared" si="248"/>
        <v>6</v>
      </c>
    </row>
    <row r="219" spans="1:93" s="2" customFormat="1" ht="15" hidden="1" customHeight="1" outlineLevel="2" x14ac:dyDescent="0.25">
      <c r="A219" s="152" t="s">
        <v>192</v>
      </c>
      <c r="B219" s="129">
        <f>C212</f>
        <v>0.8</v>
      </c>
      <c r="C219" s="130">
        <f t="shared" si="242"/>
        <v>0.8</v>
      </c>
      <c r="D219" s="130">
        <f t="shared" si="242"/>
        <v>0.8</v>
      </c>
      <c r="E219" s="130">
        <f t="shared" si="242"/>
        <v>0.8</v>
      </c>
      <c r="F219" s="130">
        <f t="shared" si="242"/>
        <v>0.8</v>
      </c>
      <c r="G219" s="130">
        <f t="shared" si="242"/>
        <v>0.8</v>
      </c>
      <c r="H219" s="130">
        <f t="shared" si="242"/>
        <v>0.8</v>
      </c>
      <c r="I219" s="130">
        <f t="shared" si="242"/>
        <v>0.8</v>
      </c>
      <c r="J219" s="190">
        <f t="shared" si="242"/>
        <v>0.8</v>
      </c>
      <c r="K219" s="130">
        <f t="shared" si="242"/>
        <v>0.8</v>
      </c>
      <c r="L219" s="131">
        <f t="shared" si="242"/>
        <v>0.8</v>
      </c>
      <c r="M219" s="129">
        <f>D212</f>
        <v>0</v>
      </c>
      <c r="N219" s="130">
        <f t="shared" si="244"/>
        <v>0</v>
      </c>
      <c r="O219" s="130">
        <f t="shared" si="244"/>
        <v>0</v>
      </c>
      <c r="P219" s="130">
        <f t="shared" si="244"/>
        <v>0</v>
      </c>
      <c r="Q219" s="130">
        <f t="shared" si="244"/>
        <v>0</v>
      </c>
      <c r="R219" s="130">
        <f t="shared" si="244"/>
        <v>0</v>
      </c>
      <c r="S219" s="130">
        <f t="shared" si="244"/>
        <v>0</v>
      </c>
      <c r="T219" s="130">
        <f t="shared" si="244"/>
        <v>0</v>
      </c>
      <c r="U219" s="130">
        <f t="shared" si="244"/>
        <v>0</v>
      </c>
      <c r="V219" s="131">
        <f t="shared" si="244"/>
        <v>0</v>
      </c>
      <c r="W219" s="129">
        <f>E212</f>
        <v>0</v>
      </c>
      <c r="X219" s="130">
        <f t="shared" si="245"/>
        <v>0</v>
      </c>
      <c r="Y219" s="130">
        <f t="shared" si="245"/>
        <v>0</v>
      </c>
      <c r="Z219" s="130">
        <f t="shared" si="245"/>
        <v>0</v>
      </c>
      <c r="AA219" s="130">
        <f t="shared" si="245"/>
        <v>0</v>
      </c>
      <c r="AB219" s="130">
        <f t="shared" si="245"/>
        <v>0</v>
      </c>
      <c r="AC219" s="130">
        <f t="shared" si="245"/>
        <v>0</v>
      </c>
      <c r="AD219" s="130">
        <f t="shared" si="245"/>
        <v>0</v>
      </c>
      <c r="AE219" s="130">
        <f t="shared" si="245"/>
        <v>0</v>
      </c>
      <c r="AF219" s="131">
        <f t="shared" si="245"/>
        <v>0</v>
      </c>
      <c r="AG219" s="129">
        <f>F212</f>
        <v>0</v>
      </c>
      <c r="AH219" s="130">
        <f t="shared" si="246"/>
        <v>0</v>
      </c>
      <c r="AI219" s="130">
        <f t="shared" si="246"/>
        <v>0</v>
      </c>
      <c r="AJ219" s="130">
        <f t="shared" si="246"/>
        <v>0</v>
      </c>
      <c r="AK219" s="130">
        <f t="shared" si="246"/>
        <v>0</v>
      </c>
      <c r="AL219" s="130">
        <f t="shared" si="246"/>
        <v>0</v>
      </c>
      <c r="AM219" s="130">
        <f t="shared" si="246"/>
        <v>0</v>
      </c>
      <c r="AN219" s="130">
        <f t="shared" si="246"/>
        <v>0</v>
      </c>
      <c r="AO219" s="130">
        <f t="shared" si="246"/>
        <v>0</v>
      </c>
      <c r="AP219" s="131">
        <f t="shared" si="246"/>
        <v>0</v>
      </c>
      <c r="AQ219" s="129">
        <f>G212</f>
        <v>0</v>
      </c>
      <c r="AR219" s="130">
        <f t="shared" si="247"/>
        <v>0</v>
      </c>
      <c r="AS219" s="130">
        <f t="shared" si="247"/>
        <v>0</v>
      </c>
      <c r="AT219" s="130">
        <f t="shared" si="247"/>
        <v>0</v>
      </c>
      <c r="AU219" s="130">
        <f t="shared" si="247"/>
        <v>0</v>
      </c>
      <c r="AV219" s="130">
        <f t="shared" si="247"/>
        <v>0</v>
      </c>
      <c r="AW219" s="130">
        <f t="shared" si="247"/>
        <v>0</v>
      </c>
      <c r="AX219" s="130">
        <f t="shared" si="247"/>
        <v>0</v>
      </c>
      <c r="AY219" s="130">
        <f t="shared" si="247"/>
        <v>0</v>
      </c>
      <c r="AZ219" s="131">
        <f t="shared" si="247"/>
        <v>0</v>
      </c>
      <c r="BA219" s="129">
        <f>H212</f>
        <v>0</v>
      </c>
      <c r="BB219" s="130">
        <f t="shared" si="248"/>
        <v>0</v>
      </c>
      <c r="BC219" s="130">
        <f t="shared" si="248"/>
        <v>0</v>
      </c>
      <c r="BD219" s="130">
        <f t="shared" si="248"/>
        <v>0</v>
      </c>
      <c r="BE219" s="130">
        <f t="shared" si="248"/>
        <v>0</v>
      </c>
      <c r="BF219" s="130">
        <f t="shared" si="248"/>
        <v>0</v>
      </c>
      <c r="BG219" s="130">
        <f t="shared" si="248"/>
        <v>0</v>
      </c>
      <c r="BH219" s="130">
        <f t="shared" si="248"/>
        <v>0</v>
      </c>
      <c r="BI219" s="130">
        <f t="shared" si="248"/>
        <v>0</v>
      </c>
      <c r="BJ219" s="131">
        <f t="shared" si="248"/>
        <v>0</v>
      </c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</row>
    <row r="220" spans="1:93" s="2" customFormat="1" ht="15" hidden="1" customHeight="1" outlineLevel="2" x14ac:dyDescent="0.25">
      <c r="A220" s="152" t="s">
        <v>47</v>
      </c>
      <c r="B220" s="129">
        <f>C213</f>
        <v>8.8817841970012523E-16</v>
      </c>
      <c r="C220" s="130">
        <f t="shared" si="242"/>
        <v>8.8817841970012523E-16</v>
      </c>
      <c r="D220" s="130">
        <f t="shared" si="242"/>
        <v>8.8817841970012523E-16</v>
      </c>
      <c r="E220" s="130">
        <f t="shared" si="242"/>
        <v>8.8817841970012523E-16</v>
      </c>
      <c r="F220" s="130">
        <f t="shared" si="242"/>
        <v>8.8817841970012523E-16</v>
      </c>
      <c r="G220" s="130">
        <f t="shared" si="242"/>
        <v>8.8817841970012523E-16</v>
      </c>
      <c r="H220" s="130">
        <f t="shared" si="242"/>
        <v>8.8817841970012523E-16</v>
      </c>
      <c r="I220" s="130">
        <f t="shared" si="242"/>
        <v>8.8817841970012523E-16</v>
      </c>
      <c r="J220" s="190">
        <f t="shared" si="242"/>
        <v>8.8817841970012523E-16</v>
      </c>
      <c r="K220" s="130">
        <f t="shared" si="242"/>
        <v>8.8817841970012523E-16</v>
      </c>
      <c r="L220" s="131">
        <f t="shared" si="242"/>
        <v>8.8817841970012523E-16</v>
      </c>
      <c r="M220" s="129">
        <f>D213</f>
        <v>0</v>
      </c>
      <c r="N220" s="130">
        <f t="shared" si="244"/>
        <v>0</v>
      </c>
      <c r="O220" s="130">
        <f t="shared" si="244"/>
        <v>0</v>
      </c>
      <c r="P220" s="130">
        <f t="shared" si="244"/>
        <v>0</v>
      </c>
      <c r="Q220" s="130">
        <f t="shared" si="244"/>
        <v>0</v>
      </c>
      <c r="R220" s="130">
        <f t="shared" si="244"/>
        <v>0</v>
      </c>
      <c r="S220" s="130">
        <f t="shared" si="244"/>
        <v>0</v>
      </c>
      <c r="T220" s="130">
        <f t="shared" si="244"/>
        <v>0</v>
      </c>
      <c r="U220" s="130">
        <f t="shared" si="244"/>
        <v>0</v>
      </c>
      <c r="V220" s="131">
        <f t="shared" si="244"/>
        <v>0</v>
      </c>
      <c r="W220" s="129">
        <f>E213</f>
        <v>0</v>
      </c>
      <c r="X220" s="130">
        <f t="shared" si="245"/>
        <v>0</v>
      </c>
      <c r="Y220" s="130">
        <f t="shared" si="245"/>
        <v>0</v>
      </c>
      <c r="Z220" s="130">
        <f t="shared" si="245"/>
        <v>0</v>
      </c>
      <c r="AA220" s="130">
        <f t="shared" si="245"/>
        <v>0</v>
      </c>
      <c r="AB220" s="130">
        <f t="shared" si="245"/>
        <v>0</v>
      </c>
      <c r="AC220" s="130">
        <f t="shared" si="245"/>
        <v>0</v>
      </c>
      <c r="AD220" s="130">
        <f t="shared" si="245"/>
        <v>0</v>
      </c>
      <c r="AE220" s="130">
        <f t="shared" si="245"/>
        <v>0</v>
      </c>
      <c r="AF220" s="131">
        <f t="shared" si="245"/>
        <v>0</v>
      </c>
      <c r="AG220" s="129">
        <f>F213</f>
        <v>0</v>
      </c>
      <c r="AH220" s="130">
        <f t="shared" si="246"/>
        <v>0</v>
      </c>
      <c r="AI220" s="130">
        <f t="shared" si="246"/>
        <v>0</v>
      </c>
      <c r="AJ220" s="130">
        <f t="shared" si="246"/>
        <v>0</v>
      </c>
      <c r="AK220" s="130">
        <f t="shared" si="246"/>
        <v>0</v>
      </c>
      <c r="AL220" s="130">
        <f t="shared" si="246"/>
        <v>0</v>
      </c>
      <c r="AM220" s="130">
        <f t="shared" si="246"/>
        <v>0</v>
      </c>
      <c r="AN220" s="130">
        <f t="shared" si="246"/>
        <v>0</v>
      </c>
      <c r="AO220" s="130">
        <f t="shared" si="246"/>
        <v>0</v>
      </c>
      <c r="AP220" s="131">
        <f t="shared" si="246"/>
        <v>0</v>
      </c>
      <c r="AQ220" s="129">
        <f>G213</f>
        <v>0</v>
      </c>
      <c r="AR220" s="130">
        <f t="shared" si="247"/>
        <v>0</v>
      </c>
      <c r="AS220" s="130">
        <f t="shared" si="247"/>
        <v>0</v>
      </c>
      <c r="AT220" s="130">
        <f t="shared" si="247"/>
        <v>0</v>
      </c>
      <c r="AU220" s="130">
        <f t="shared" si="247"/>
        <v>0</v>
      </c>
      <c r="AV220" s="130">
        <f t="shared" si="247"/>
        <v>0</v>
      </c>
      <c r="AW220" s="130">
        <f t="shared" si="247"/>
        <v>0</v>
      </c>
      <c r="AX220" s="130">
        <f t="shared" si="247"/>
        <v>0</v>
      </c>
      <c r="AY220" s="130">
        <f t="shared" si="247"/>
        <v>0</v>
      </c>
      <c r="AZ220" s="131">
        <f t="shared" si="247"/>
        <v>0</v>
      </c>
      <c r="BA220" s="129">
        <f>H213</f>
        <v>0</v>
      </c>
      <c r="BB220" s="130">
        <f t="shared" si="248"/>
        <v>0</v>
      </c>
      <c r="BC220" s="130">
        <f t="shared" si="248"/>
        <v>0</v>
      </c>
      <c r="BD220" s="130">
        <f t="shared" si="248"/>
        <v>0</v>
      </c>
      <c r="BE220" s="130">
        <f t="shared" si="248"/>
        <v>0</v>
      </c>
      <c r="BF220" s="130">
        <f t="shared" si="248"/>
        <v>0</v>
      </c>
      <c r="BG220" s="130">
        <f t="shared" si="248"/>
        <v>0</v>
      </c>
      <c r="BH220" s="130">
        <f t="shared" si="248"/>
        <v>0</v>
      </c>
      <c r="BI220" s="130">
        <f t="shared" si="248"/>
        <v>0</v>
      </c>
      <c r="BJ220" s="131">
        <f t="shared" si="248"/>
        <v>0</v>
      </c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</row>
    <row r="221" spans="1:93" s="2" customFormat="1" ht="15" hidden="1" customHeight="1" outlineLevel="2" x14ac:dyDescent="0.25">
      <c r="A221" s="152" t="s">
        <v>57</v>
      </c>
      <c r="B221" s="129">
        <f t="shared" ref="B221" si="249">E$3</f>
        <v>43</v>
      </c>
      <c r="C221" s="130">
        <f t="shared" si="242"/>
        <v>43</v>
      </c>
      <c r="D221" s="130">
        <f t="shared" si="242"/>
        <v>43</v>
      </c>
      <c r="E221" s="130">
        <f t="shared" si="242"/>
        <v>43</v>
      </c>
      <c r="F221" s="130">
        <f t="shared" si="242"/>
        <v>43</v>
      </c>
      <c r="G221" s="130">
        <f t="shared" si="242"/>
        <v>43</v>
      </c>
      <c r="H221" s="130">
        <f t="shared" si="242"/>
        <v>43</v>
      </c>
      <c r="I221" s="130">
        <f t="shared" si="242"/>
        <v>43</v>
      </c>
      <c r="J221" s="190">
        <f t="shared" si="242"/>
        <v>43</v>
      </c>
      <c r="K221" s="130">
        <f t="shared" si="242"/>
        <v>43</v>
      </c>
      <c r="L221" s="131">
        <f t="shared" si="242"/>
        <v>43</v>
      </c>
      <c r="M221" s="129">
        <f t="shared" ref="M221" si="250">F$3</f>
        <v>0</v>
      </c>
      <c r="N221" s="130">
        <f t="shared" si="244"/>
        <v>0</v>
      </c>
      <c r="O221" s="130">
        <f t="shared" si="244"/>
        <v>0</v>
      </c>
      <c r="P221" s="130">
        <f t="shared" si="244"/>
        <v>0</v>
      </c>
      <c r="Q221" s="130">
        <f t="shared" si="244"/>
        <v>0</v>
      </c>
      <c r="R221" s="130">
        <f t="shared" si="244"/>
        <v>0</v>
      </c>
      <c r="S221" s="130">
        <f t="shared" si="244"/>
        <v>0</v>
      </c>
      <c r="T221" s="130">
        <f t="shared" si="244"/>
        <v>0</v>
      </c>
      <c r="U221" s="130">
        <f t="shared" si="244"/>
        <v>0</v>
      </c>
      <c r="V221" s="131">
        <f t="shared" si="244"/>
        <v>0</v>
      </c>
      <c r="W221" s="129">
        <f t="shared" ref="W221" si="251">G$3</f>
        <v>0</v>
      </c>
      <c r="X221" s="130">
        <f t="shared" si="245"/>
        <v>0</v>
      </c>
      <c r="Y221" s="130">
        <f t="shared" si="245"/>
        <v>0</v>
      </c>
      <c r="Z221" s="130">
        <f t="shared" si="245"/>
        <v>0</v>
      </c>
      <c r="AA221" s="130">
        <f t="shared" si="245"/>
        <v>0</v>
      </c>
      <c r="AB221" s="130">
        <f t="shared" si="245"/>
        <v>0</v>
      </c>
      <c r="AC221" s="130">
        <f t="shared" si="245"/>
        <v>0</v>
      </c>
      <c r="AD221" s="130">
        <f t="shared" si="245"/>
        <v>0</v>
      </c>
      <c r="AE221" s="130">
        <f t="shared" si="245"/>
        <v>0</v>
      </c>
      <c r="AF221" s="131">
        <f t="shared" si="245"/>
        <v>0</v>
      </c>
      <c r="AG221" s="129">
        <f t="shared" ref="AG221" si="252">H$3</f>
        <v>0</v>
      </c>
      <c r="AH221" s="130">
        <f t="shared" si="246"/>
        <v>0</v>
      </c>
      <c r="AI221" s="130">
        <f t="shared" si="246"/>
        <v>0</v>
      </c>
      <c r="AJ221" s="130">
        <f t="shared" si="246"/>
        <v>0</v>
      </c>
      <c r="AK221" s="130">
        <f t="shared" si="246"/>
        <v>0</v>
      </c>
      <c r="AL221" s="130">
        <f t="shared" si="246"/>
        <v>0</v>
      </c>
      <c r="AM221" s="130">
        <f t="shared" si="246"/>
        <v>0</v>
      </c>
      <c r="AN221" s="130">
        <f t="shared" si="246"/>
        <v>0</v>
      </c>
      <c r="AO221" s="130">
        <f t="shared" si="246"/>
        <v>0</v>
      </c>
      <c r="AP221" s="131">
        <f t="shared" si="246"/>
        <v>0</v>
      </c>
      <c r="AQ221" s="129">
        <f t="shared" ref="AQ221" si="253">I$3</f>
        <v>0</v>
      </c>
      <c r="AR221" s="130">
        <f t="shared" si="247"/>
        <v>0</v>
      </c>
      <c r="AS221" s="130">
        <f t="shared" si="247"/>
        <v>0</v>
      </c>
      <c r="AT221" s="130">
        <f t="shared" si="247"/>
        <v>0</v>
      </c>
      <c r="AU221" s="130">
        <f t="shared" si="247"/>
        <v>0</v>
      </c>
      <c r="AV221" s="130">
        <f t="shared" si="247"/>
        <v>0</v>
      </c>
      <c r="AW221" s="130">
        <f t="shared" si="247"/>
        <v>0</v>
      </c>
      <c r="AX221" s="130">
        <f t="shared" si="247"/>
        <v>0</v>
      </c>
      <c r="AY221" s="130">
        <f t="shared" si="247"/>
        <v>0</v>
      </c>
      <c r="AZ221" s="131">
        <f t="shared" si="247"/>
        <v>0</v>
      </c>
      <c r="BA221" s="129">
        <f t="shared" ref="BA221" si="254">J$3</f>
        <v>0</v>
      </c>
      <c r="BB221" s="130">
        <f t="shared" si="248"/>
        <v>0</v>
      </c>
      <c r="BC221" s="130">
        <f t="shared" si="248"/>
        <v>0</v>
      </c>
      <c r="BD221" s="130">
        <f t="shared" si="248"/>
        <v>0</v>
      </c>
      <c r="BE221" s="130">
        <f t="shared" si="248"/>
        <v>0</v>
      </c>
      <c r="BF221" s="130">
        <f t="shared" si="248"/>
        <v>0</v>
      </c>
      <c r="BG221" s="130">
        <f t="shared" si="248"/>
        <v>0</v>
      </c>
      <c r="BH221" s="130">
        <f t="shared" si="248"/>
        <v>0</v>
      </c>
      <c r="BI221" s="130">
        <f t="shared" si="248"/>
        <v>0</v>
      </c>
      <c r="BJ221" s="131">
        <f t="shared" si="248"/>
        <v>0</v>
      </c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</row>
    <row r="222" spans="1:93" s="2" customFormat="1" ht="15" hidden="1" customHeight="1" outlineLevel="2" x14ac:dyDescent="0.25">
      <c r="A222" s="152" t="s">
        <v>58</v>
      </c>
      <c r="B222" s="132">
        <f t="shared" ref="B222" si="255">B221/10*0</f>
        <v>0</v>
      </c>
      <c r="C222" s="133">
        <f t="shared" ref="C222" si="256">C221/10*1</f>
        <v>4.3</v>
      </c>
      <c r="D222" s="133">
        <f t="shared" ref="D222" si="257">D221/10*2</f>
        <v>8.6</v>
      </c>
      <c r="E222" s="133">
        <f t="shared" ref="E222" si="258">E221/10*3</f>
        <v>12.899999999999999</v>
      </c>
      <c r="F222" s="133">
        <f t="shared" ref="F222" si="259">F221/10*4</f>
        <v>17.2</v>
      </c>
      <c r="G222" s="133">
        <f t="shared" ref="G222" si="260">G221/10*5</f>
        <v>21.5</v>
      </c>
      <c r="H222" s="133">
        <f t="shared" ref="H222" si="261">H221/10*6</f>
        <v>25.799999999999997</v>
      </c>
      <c r="I222" s="133">
        <f t="shared" ref="I222" si="262">I221/10*7</f>
        <v>30.099999999999998</v>
      </c>
      <c r="J222" s="191">
        <f t="shared" ref="J222" si="263">J221/10*8</f>
        <v>34.4</v>
      </c>
      <c r="K222" s="133">
        <f t="shared" ref="K222" si="264">K221/10*9</f>
        <v>38.699999999999996</v>
      </c>
      <c r="L222" s="134">
        <f t="shared" ref="L222" si="265">L221/10*10</f>
        <v>43</v>
      </c>
      <c r="M222" s="133">
        <f t="shared" ref="M222" si="266">M221/10*1</f>
        <v>0</v>
      </c>
      <c r="N222" s="133">
        <f t="shared" ref="N222" si="267">N221/10*2</f>
        <v>0</v>
      </c>
      <c r="O222" s="133">
        <f t="shared" ref="O222" si="268">O221/10*3</f>
        <v>0</v>
      </c>
      <c r="P222" s="133">
        <f t="shared" ref="P222" si="269">P221/10*4</f>
        <v>0</v>
      </c>
      <c r="Q222" s="133">
        <f t="shared" ref="Q222" si="270">Q221/10*5</f>
        <v>0</v>
      </c>
      <c r="R222" s="133">
        <f t="shared" ref="R222" si="271">R221/10*6</f>
        <v>0</v>
      </c>
      <c r="S222" s="133">
        <f t="shared" ref="S222" si="272">S221/10*7</f>
        <v>0</v>
      </c>
      <c r="T222" s="133">
        <f t="shared" ref="T222" si="273">T221/10*8</f>
        <v>0</v>
      </c>
      <c r="U222" s="133">
        <f t="shared" ref="U222" si="274">U221/10*9</f>
        <v>0</v>
      </c>
      <c r="V222" s="134">
        <f t="shared" ref="V222" si="275">V221/10*10</f>
        <v>0</v>
      </c>
      <c r="W222" s="133">
        <f t="shared" ref="W222" si="276">W221/10*1</f>
        <v>0</v>
      </c>
      <c r="X222" s="133">
        <f t="shared" ref="X222" si="277">X221/10*2</f>
        <v>0</v>
      </c>
      <c r="Y222" s="133">
        <f t="shared" ref="Y222" si="278">Y221/10*3</f>
        <v>0</v>
      </c>
      <c r="Z222" s="133">
        <f t="shared" ref="Z222" si="279">Z221/10*4</f>
        <v>0</v>
      </c>
      <c r="AA222" s="133">
        <f t="shared" ref="AA222" si="280">AA221/10*5</f>
        <v>0</v>
      </c>
      <c r="AB222" s="133">
        <f t="shared" ref="AB222" si="281">AB221/10*6</f>
        <v>0</v>
      </c>
      <c r="AC222" s="133">
        <f t="shared" ref="AC222" si="282">AC221/10*7</f>
        <v>0</v>
      </c>
      <c r="AD222" s="133">
        <f t="shared" ref="AD222" si="283">AD221/10*8</f>
        <v>0</v>
      </c>
      <c r="AE222" s="134">
        <f t="shared" ref="AE222" si="284">AE221/10*9</f>
        <v>0</v>
      </c>
      <c r="AF222" s="134">
        <f t="shared" ref="AF222" si="285">AF221/10*10</f>
        <v>0</v>
      </c>
      <c r="AG222" s="133">
        <f t="shared" ref="AG222" si="286">AG221/10*1</f>
        <v>0</v>
      </c>
      <c r="AH222" s="133">
        <f t="shared" ref="AH222" si="287">AH221/10*2</f>
        <v>0</v>
      </c>
      <c r="AI222" s="133">
        <f t="shared" ref="AI222" si="288">AI221/10*3</f>
        <v>0</v>
      </c>
      <c r="AJ222" s="133">
        <f t="shared" ref="AJ222" si="289">AJ221/10*4</f>
        <v>0</v>
      </c>
      <c r="AK222" s="133">
        <f t="shared" ref="AK222" si="290">AK221/10*5</f>
        <v>0</v>
      </c>
      <c r="AL222" s="133">
        <f t="shared" ref="AL222" si="291">AL221/10*6</f>
        <v>0</v>
      </c>
      <c r="AM222" s="133">
        <f t="shared" ref="AM222" si="292">AM221/10*7</f>
        <v>0</v>
      </c>
      <c r="AN222" s="133">
        <f t="shared" ref="AN222" si="293">AN221/10*8</f>
        <v>0</v>
      </c>
      <c r="AO222" s="134">
        <f t="shared" ref="AO222" si="294">AO221/10*9</f>
        <v>0</v>
      </c>
      <c r="AP222" s="134">
        <f t="shared" ref="AP222" si="295">AP221/10*10</f>
        <v>0</v>
      </c>
      <c r="AQ222" s="133">
        <f t="shared" ref="AQ222" si="296">AQ221/10*1</f>
        <v>0</v>
      </c>
      <c r="AR222" s="133">
        <f t="shared" ref="AR222" si="297">AR221/10*2</f>
        <v>0</v>
      </c>
      <c r="AS222" s="133">
        <f t="shared" ref="AS222" si="298">AS221/10*3</f>
        <v>0</v>
      </c>
      <c r="AT222" s="133">
        <f t="shared" ref="AT222" si="299">AT221/10*4</f>
        <v>0</v>
      </c>
      <c r="AU222" s="133">
        <f t="shared" ref="AU222" si="300">AU221/10*5</f>
        <v>0</v>
      </c>
      <c r="AV222" s="133">
        <f t="shared" ref="AV222" si="301">AV221/10*6</f>
        <v>0</v>
      </c>
      <c r="AW222" s="133">
        <f t="shared" ref="AW222" si="302">AW221/10*7</f>
        <v>0</v>
      </c>
      <c r="AX222" s="133">
        <f t="shared" ref="AX222" si="303">AX221/10*8</f>
        <v>0</v>
      </c>
      <c r="AY222" s="134">
        <f t="shared" ref="AY222" si="304">AY221/10*9</f>
        <v>0</v>
      </c>
      <c r="AZ222" s="134">
        <f t="shared" ref="AZ222" si="305">AZ221/10*10</f>
        <v>0</v>
      </c>
      <c r="BA222" s="133">
        <f t="shared" ref="BA222" si="306">BA221/10*1</f>
        <v>0</v>
      </c>
      <c r="BB222" s="133">
        <f t="shared" ref="BB222" si="307">BB221/10*2</f>
        <v>0</v>
      </c>
      <c r="BC222" s="133">
        <f t="shared" ref="BC222" si="308">BC221/10*3</f>
        <v>0</v>
      </c>
      <c r="BD222" s="133">
        <f t="shared" ref="BD222" si="309">BD221/10*4</f>
        <v>0</v>
      </c>
      <c r="BE222" s="133">
        <f t="shared" ref="BE222" si="310">BE221/10*5</f>
        <v>0</v>
      </c>
      <c r="BF222" s="133">
        <f t="shared" ref="BF222" si="311">BF221/10*6</f>
        <v>0</v>
      </c>
      <c r="BG222" s="133">
        <f t="shared" ref="BG222" si="312">BG221/10*7</f>
        <v>0</v>
      </c>
      <c r="BH222" s="133">
        <f t="shared" ref="BH222" si="313">BH221/10*8</f>
        <v>0</v>
      </c>
      <c r="BI222" s="134">
        <f t="shared" ref="BI222" si="314">BI221/10*9</f>
        <v>0</v>
      </c>
      <c r="BJ222" s="134">
        <f t="shared" ref="BJ222" si="315">BJ221/10*10</f>
        <v>0</v>
      </c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</row>
    <row r="223" spans="1:93" ht="15.75" hidden="1" outlineLevel="2" thickBot="1" x14ac:dyDescent="0.3">
      <c r="A223" s="152" t="s">
        <v>60</v>
      </c>
      <c r="B223" s="192">
        <f t="shared" ref="B223:BJ223" si="316">-B220+B219*B222-1*IF(AND($A47=B218,B222&gt;=$A166),B222-$A166,0)</f>
        <v>-8.8817841970012523E-16</v>
      </c>
      <c r="C223" s="193">
        <f t="shared" si="316"/>
        <v>3.4399999999999991</v>
      </c>
      <c r="D223" s="193">
        <f t="shared" si="316"/>
        <v>6.879999999999999</v>
      </c>
      <c r="E223" s="193">
        <f t="shared" si="316"/>
        <v>6.0200000000000014</v>
      </c>
      <c r="F223" s="193">
        <f t="shared" si="316"/>
        <v>5.1599999999999984</v>
      </c>
      <c r="G223" s="193">
        <f t="shared" si="316"/>
        <v>4.2999999999999989</v>
      </c>
      <c r="H223" s="193">
        <f t="shared" si="316"/>
        <v>3.4400000000000048</v>
      </c>
      <c r="I223" s="193">
        <f t="shared" si="316"/>
        <v>2.5799999999999983</v>
      </c>
      <c r="J223" s="193">
        <f t="shared" si="316"/>
        <v>1.7200000000000024</v>
      </c>
      <c r="K223" s="193">
        <f t="shared" si="316"/>
        <v>0.86000000000000298</v>
      </c>
      <c r="L223" s="194">
        <f t="shared" si="316"/>
        <v>0</v>
      </c>
      <c r="M223" s="192">
        <f t="shared" si="316"/>
        <v>0</v>
      </c>
      <c r="N223" s="193">
        <f t="shared" si="316"/>
        <v>0</v>
      </c>
      <c r="O223" s="193">
        <f t="shared" si="316"/>
        <v>0</v>
      </c>
      <c r="P223" s="193">
        <f t="shared" si="316"/>
        <v>0</v>
      </c>
      <c r="Q223" s="193">
        <f t="shared" si="316"/>
        <v>0</v>
      </c>
      <c r="R223" s="193">
        <f t="shared" si="316"/>
        <v>0</v>
      </c>
      <c r="S223" s="193">
        <f t="shared" si="316"/>
        <v>0</v>
      </c>
      <c r="T223" s="193">
        <f t="shared" si="316"/>
        <v>0</v>
      </c>
      <c r="U223" s="193">
        <f t="shared" si="316"/>
        <v>0</v>
      </c>
      <c r="V223" s="194">
        <f t="shared" si="316"/>
        <v>0</v>
      </c>
      <c r="W223" s="192">
        <f t="shared" si="316"/>
        <v>0</v>
      </c>
      <c r="X223" s="193">
        <f t="shared" si="316"/>
        <v>0</v>
      </c>
      <c r="Y223" s="193">
        <f t="shared" si="316"/>
        <v>0</v>
      </c>
      <c r="Z223" s="193">
        <f t="shared" si="316"/>
        <v>0</v>
      </c>
      <c r="AA223" s="193">
        <f t="shared" si="316"/>
        <v>0</v>
      </c>
      <c r="AB223" s="193">
        <f t="shared" si="316"/>
        <v>0</v>
      </c>
      <c r="AC223" s="193">
        <f t="shared" si="316"/>
        <v>0</v>
      </c>
      <c r="AD223" s="193">
        <f t="shared" si="316"/>
        <v>0</v>
      </c>
      <c r="AE223" s="193">
        <f t="shared" si="316"/>
        <v>0</v>
      </c>
      <c r="AF223" s="194">
        <f t="shared" si="316"/>
        <v>0</v>
      </c>
      <c r="AG223" s="192">
        <f t="shared" si="316"/>
        <v>0</v>
      </c>
      <c r="AH223" s="193">
        <f t="shared" si="316"/>
        <v>0</v>
      </c>
      <c r="AI223" s="193">
        <f t="shared" si="316"/>
        <v>0</v>
      </c>
      <c r="AJ223" s="193">
        <f t="shared" si="316"/>
        <v>0</v>
      </c>
      <c r="AK223" s="193">
        <f t="shared" si="316"/>
        <v>0</v>
      </c>
      <c r="AL223" s="193">
        <f t="shared" si="316"/>
        <v>0</v>
      </c>
      <c r="AM223" s="193">
        <f t="shared" si="316"/>
        <v>0</v>
      </c>
      <c r="AN223" s="193">
        <f t="shared" si="316"/>
        <v>0</v>
      </c>
      <c r="AO223" s="193">
        <f t="shared" si="316"/>
        <v>0</v>
      </c>
      <c r="AP223" s="194">
        <f t="shared" si="316"/>
        <v>0</v>
      </c>
      <c r="AQ223" s="192">
        <f t="shared" si="316"/>
        <v>0</v>
      </c>
      <c r="AR223" s="193">
        <f t="shared" si="316"/>
        <v>0</v>
      </c>
      <c r="AS223" s="193">
        <f t="shared" si="316"/>
        <v>0</v>
      </c>
      <c r="AT223" s="193">
        <f t="shared" si="316"/>
        <v>0</v>
      </c>
      <c r="AU223" s="193">
        <f t="shared" si="316"/>
        <v>0</v>
      </c>
      <c r="AV223" s="193">
        <f t="shared" si="316"/>
        <v>0</v>
      </c>
      <c r="AW223" s="193">
        <f t="shared" si="316"/>
        <v>0</v>
      </c>
      <c r="AX223" s="193">
        <f t="shared" si="316"/>
        <v>0</v>
      </c>
      <c r="AY223" s="193">
        <f t="shared" si="316"/>
        <v>0</v>
      </c>
      <c r="AZ223" s="194">
        <f t="shared" si="316"/>
        <v>0</v>
      </c>
      <c r="BA223" s="192">
        <f t="shared" si="316"/>
        <v>0</v>
      </c>
      <c r="BB223" s="193">
        <f t="shared" si="316"/>
        <v>0</v>
      </c>
      <c r="BC223" s="193">
        <f t="shared" si="316"/>
        <v>0</v>
      </c>
      <c r="BD223" s="193">
        <f t="shared" si="316"/>
        <v>0</v>
      </c>
      <c r="BE223" s="193">
        <f t="shared" si="316"/>
        <v>0</v>
      </c>
      <c r="BF223" s="193">
        <f t="shared" si="316"/>
        <v>0</v>
      </c>
      <c r="BG223" s="193">
        <f t="shared" si="316"/>
        <v>0</v>
      </c>
      <c r="BH223" s="193">
        <f t="shared" si="316"/>
        <v>0</v>
      </c>
      <c r="BI223" s="193">
        <f t="shared" si="316"/>
        <v>0</v>
      </c>
      <c r="BJ223" s="194">
        <f t="shared" si="316"/>
        <v>0</v>
      </c>
    </row>
    <row r="224" spans="1:93" hidden="1" outlineLevel="2" x14ac:dyDescent="0.25"/>
    <row r="225" spans="1:34" hidden="1" outlineLevel="1" collapsed="1" x14ac:dyDescent="0.25">
      <c r="A225" s="181">
        <f>3*B47/10</f>
        <v>12.9</v>
      </c>
      <c r="B225" s="180"/>
      <c r="C225" s="180"/>
      <c r="D225" s="180"/>
    </row>
    <row r="226" spans="1:34" hidden="1" outlineLevel="2" x14ac:dyDescent="0.25">
      <c r="B226" s="316">
        <f>'Calculo VIGA'!E$2</f>
        <v>1</v>
      </c>
      <c r="C226" s="317"/>
      <c r="D226" s="316">
        <f>'Calculo VIGA'!F$2</f>
        <v>2</v>
      </c>
      <c r="E226" s="317"/>
      <c r="F226" s="316">
        <f>'Calculo VIGA'!G$2</f>
        <v>3</v>
      </c>
      <c r="G226" s="317"/>
      <c r="H226" s="316">
        <f>'Calculo VIGA'!H$2</f>
        <v>4</v>
      </c>
      <c r="I226" s="317"/>
      <c r="J226" s="316">
        <f>'Calculo VIGA'!I$2</f>
        <v>5</v>
      </c>
      <c r="K226" s="317"/>
      <c r="L226" s="316">
        <f>'Calculo VIGA'!J$2</f>
        <v>6</v>
      </c>
      <c r="M226" s="317"/>
    </row>
    <row r="227" spans="1:34" hidden="1" outlineLevel="2" x14ac:dyDescent="0.25">
      <c r="B227" s="105">
        <f>'Calculo VIGA'!B$18</f>
        <v>3</v>
      </c>
      <c r="C227" s="108">
        <v>0</v>
      </c>
      <c r="D227" s="107">
        <f>'Calculo VIGA'!J$18</f>
        <v>0</v>
      </c>
      <c r="E227" s="108">
        <v>0</v>
      </c>
      <c r="F227" s="107">
        <f>'Calculo VIGA'!R$18</f>
        <v>0</v>
      </c>
      <c r="G227" s="108">
        <v>0</v>
      </c>
      <c r="H227" s="107">
        <f>'Calculo VIGA'!Z$18</f>
        <v>0</v>
      </c>
      <c r="I227" s="108">
        <v>0</v>
      </c>
      <c r="J227" s="107">
        <f>'Calculo VIGA'!AH$18</f>
        <v>0</v>
      </c>
      <c r="K227" s="108">
        <v>0</v>
      </c>
      <c r="L227" s="107">
        <f>'Calculo VIGA'!AP$18</f>
        <v>0</v>
      </c>
      <c r="M227" s="108">
        <v>0</v>
      </c>
      <c r="X227" s="146"/>
      <c r="Y227" s="147"/>
    </row>
    <row r="228" spans="1:34" hidden="1" outlineLevel="2" x14ac:dyDescent="0.25">
      <c r="B228" s="105">
        <f>'Calculo VIGA'!B$19</f>
        <v>4</v>
      </c>
      <c r="C228" s="108">
        <f>IF($A47=B226,1*($B47-$A225)^2*(2*$A225+$B47)/$B47^3,0)</f>
        <v>0.78400000000000003</v>
      </c>
      <c r="D228" s="107">
        <f>'Calculo VIGA'!J$19</f>
        <v>0</v>
      </c>
      <c r="E228" s="108">
        <f>IF($A47=D226,1*($B47-$A225)^2*(2*$A225+$B47)/$B47^3,0)</f>
        <v>0</v>
      </c>
      <c r="F228" s="107">
        <f>'Calculo VIGA'!R$19</f>
        <v>0</v>
      </c>
      <c r="G228" s="108">
        <f>IF($A47=F226,1*($B47-$A225)^2*(2*$A225+$B47)/$B47^3,0)</f>
        <v>0</v>
      </c>
      <c r="H228" s="107">
        <f>'Calculo VIGA'!Z$19</f>
        <v>0</v>
      </c>
      <c r="I228" s="108">
        <f>IF($A47=H226,1*($B47-$A225)^2*(2*$A225+$B47)/$B47^3,0)</f>
        <v>0</v>
      </c>
      <c r="J228" s="107">
        <f>'Calculo VIGA'!AH$19</f>
        <v>0</v>
      </c>
      <c r="K228" s="108">
        <f>IF($A47=J226,1*($B47-$A225)^2*(2*$A225+$B47)/$B47^3,0)</f>
        <v>0</v>
      </c>
      <c r="L228" s="107">
        <f>'Calculo VIGA'!AP$19</f>
        <v>0</v>
      </c>
      <c r="M228" s="108">
        <f>IF($A47=L226,1*($B47-$A225)^2*(2*$A225+$B47)/$B47^3,0)</f>
        <v>0</v>
      </c>
    </row>
    <row r="229" spans="1:34" hidden="1" outlineLevel="2" x14ac:dyDescent="0.25">
      <c r="A229" t="s">
        <v>36</v>
      </c>
      <c r="B229" s="105">
        <f>'Calculo VIGA'!B$20</f>
        <v>1</v>
      </c>
      <c r="C229" s="108">
        <f>IF($A47=B226,1*$A225*($B47-$A225)^2/$B47^2,0)</f>
        <v>6.3210000000000015</v>
      </c>
      <c r="D229" s="107">
        <f>'Calculo VIGA'!J$20</f>
        <v>0</v>
      </c>
      <c r="E229" s="108">
        <f>IF($A47=D226,1*$A225*($B47-$A225)^2/$B47^2,0)</f>
        <v>0</v>
      </c>
      <c r="F229" s="107">
        <f>'Calculo VIGA'!R$20</f>
        <v>0</v>
      </c>
      <c r="G229" s="108">
        <f>IF($A47=F226,1*$A225*($B47-$A225)^2/$B47^2,0)</f>
        <v>0</v>
      </c>
      <c r="H229" s="107">
        <f>'Calculo VIGA'!Z$20</f>
        <v>0</v>
      </c>
      <c r="I229" s="108">
        <f>IF($A47=H226,1*$A225*($B47-$A225)^2/$B47^2,0)</f>
        <v>0</v>
      </c>
      <c r="J229" s="107">
        <f>'Calculo VIGA'!AH$20</f>
        <v>0</v>
      </c>
      <c r="K229" s="108">
        <f>IF($A47=J226,1*$A225*($B47-$A225)^2/$B47^2,0)</f>
        <v>0</v>
      </c>
      <c r="L229" s="107">
        <f>'Calculo VIGA'!AP$20</f>
        <v>0</v>
      </c>
      <c r="M229" s="108">
        <f>IF($A47=L226,1*$A225*($B47-$A225)^2/$B47^2,0)</f>
        <v>0</v>
      </c>
      <c r="X229" s="149"/>
    </row>
    <row r="230" spans="1:34" hidden="1" outlineLevel="2" x14ac:dyDescent="0.25">
      <c r="B230" s="105">
        <f>'Calculo VIGA'!B$21</f>
        <v>5</v>
      </c>
      <c r="C230" s="108">
        <v>0</v>
      </c>
      <c r="D230" s="107">
        <f>'Calculo VIGA'!J$21</f>
        <v>0</v>
      </c>
      <c r="E230" s="108">
        <v>0</v>
      </c>
      <c r="F230" s="107">
        <f>'Calculo VIGA'!R$21</f>
        <v>0</v>
      </c>
      <c r="G230" s="108">
        <v>0</v>
      </c>
      <c r="H230" s="107">
        <f>'Calculo VIGA'!Z$21</f>
        <v>0</v>
      </c>
      <c r="I230" s="108">
        <v>0</v>
      </c>
      <c r="J230" s="107">
        <f>'Calculo VIGA'!AH$21</f>
        <v>0</v>
      </c>
      <c r="K230" s="108">
        <v>0</v>
      </c>
      <c r="L230" s="107">
        <f>'Calculo VIGA'!AP$21</f>
        <v>0</v>
      </c>
      <c r="M230" s="108">
        <v>0</v>
      </c>
    </row>
    <row r="231" spans="1:34" hidden="1" outlineLevel="2" x14ac:dyDescent="0.25">
      <c r="B231" s="105">
        <f>'Calculo VIGA'!B$22</f>
        <v>6</v>
      </c>
      <c r="C231" s="108">
        <f>IF($A47=B226,1*($A225)^2*(3*$B47-2*$A225)/$B47^3,0)</f>
        <v>0.216</v>
      </c>
      <c r="D231" s="107">
        <f>'Calculo VIGA'!J$22</f>
        <v>0</v>
      </c>
      <c r="E231" s="108">
        <f>IF($A47=D226,1*($A225)^2*(3*$B47-2*$A225)/$B47^3,0)</f>
        <v>0</v>
      </c>
      <c r="F231" s="107">
        <f>'Calculo VIGA'!R$22</f>
        <v>0</v>
      </c>
      <c r="G231" s="108">
        <f>IF($A47=F226,1*($A225)^2*(3*$B47-2*$A225)/$B47^3,0)</f>
        <v>0</v>
      </c>
      <c r="H231" s="107">
        <f>'Calculo VIGA'!Z$22</f>
        <v>0</v>
      </c>
      <c r="I231" s="108">
        <f>IF($A47=H226,1*($A225)^2*(3*$B47-2*$A225)/$B47^3,0)</f>
        <v>0</v>
      </c>
      <c r="J231" s="107">
        <f>'Calculo VIGA'!AH$22</f>
        <v>0</v>
      </c>
      <c r="K231" s="108">
        <f>IF($A47=J226,1*($A225)^2*(3*$B47-2*$A225)/$B47^3,0)</f>
        <v>0</v>
      </c>
      <c r="L231" s="107">
        <f>'Calculo VIGA'!AP$22</f>
        <v>0</v>
      </c>
      <c r="M231" s="108">
        <f>IF($A47=L226,1*($A225)^2*(3*$B47-2*$A225)/$B47^3,0)</f>
        <v>0</v>
      </c>
    </row>
    <row r="232" spans="1:34" hidden="1" outlineLevel="2" x14ac:dyDescent="0.25">
      <c r="B232" s="105">
        <f>'Calculo VIGA'!B$23</f>
        <v>2</v>
      </c>
      <c r="C232" s="108">
        <f>IF($A47=B226,-1*($B47-$A225)*$A225^2/$B47^2,0)</f>
        <v>-2.7090000000000001</v>
      </c>
      <c r="D232" s="107">
        <f>'Calculo VIGA'!J$23</f>
        <v>0</v>
      </c>
      <c r="E232" s="108">
        <f>IF($A47=D226,-1*($B47-$A225)*$A225^2/$B47^2,0)</f>
        <v>0</v>
      </c>
      <c r="F232" s="107">
        <f>'Calculo VIGA'!R$23</f>
        <v>0</v>
      </c>
      <c r="G232" s="108">
        <f>IF($A47=F226,-1*($B47-$A225)*$A225^2/$B47^2,0)</f>
        <v>0</v>
      </c>
      <c r="H232" s="107">
        <f>'Calculo VIGA'!Z$23</f>
        <v>0</v>
      </c>
      <c r="I232" s="108">
        <f>IF($A47=H226,-1*($B47-$A225)*$A225^2/$B47^2,0)</f>
        <v>0</v>
      </c>
      <c r="J232" s="107">
        <f>'Calculo VIGA'!AH$23</f>
        <v>0</v>
      </c>
      <c r="K232" s="108">
        <f>IF($A47=J226,-1*($B47-$A225)*$A225^2/$B47^2,0)</f>
        <v>0</v>
      </c>
      <c r="L232" s="107">
        <f>'Calculo VIGA'!AP$23</f>
        <v>0</v>
      </c>
      <c r="M232" s="108">
        <f>IF($A47=L226,-1*($B47-$A225)*$A225^2/$B47^2,0)</f>
        <v>0</v>
      </c>
    </row>
    <row r="233" spans="1:34" hidden="1" outlineLevel="2" x14ac:dyDescent="0.25">
      <c r="C233" t="s">
        <v>61</v>
      </c>
      <c r="D233" s="182"/>
      <c r="E233" s="183"/>
      <c r="F233" s="182"/>
      <c r="G233" s="183"/>
      <c r="H233" s="182"/>
      <c r="I233" s="183"/>
      <c r="J233" s="182"/>
      <c r="K233" s="183"/>
      <c r="L233" s="182"/>
      <c r="M233" s="183"/>
      <c r="N233" s="182"/>
      <c r="O233" s="183"/>
      <c r="P233" s="182"/>
      <c r="Q233" s="183"/>
      <c r="R233" s="182"/>
      <c r="S233" s="183"/>
    </row>
    <row r="234" spans="1:34" hidden="1" outlineLevel="2" x14ac:dyDescent="0.25">
      <c r="B234" s="105">
        <v>1</v>
      </c>
      <c r="C234" s="108">
        <f t="shared" ref="C234" si="317">-(IFERROR(VLOOKUP($B234,$B227:$C232,2,0),0)+IFERROR(VLOOKUP($B234,$D227:$E232,2,0),0)+IFERROR(VLOOKUP($B234,$F227:$G232,2,0),0)+IFERROR(VLOOKUP($B234,$H227:$I232,2,0),0)+IFERROR(VLOOKUP($B234,$J227:$K232,2,0),0)+IFERROR(VLOOKUP($B234,$L227:$M232,2,0),0)+IFERROR(VLOOKUP($B234,$N227:$O232,2,0),0)+IFERROR(VLOOKUP($B234,$P227:$Q232,2,0),0)+IFERROR(VLOOKUP($B234,$R227:$S232,2,0),0))</f>
        <v>-6.3210000000000015</v>
      </c>
      <c r="E234" s="109"/>
      <c r="F234" s="325" t="s">
        <v>37</v>
      </c>
      <c r="G234" s="325"/>
      <c r="H234" s="325"/>
      <c r="I234" s="325"/>
      <c r="J234" s="325"/>
      <c r="K234" s="325"/>
      <c r="L234" s="325"/>
      <c r="M234" s="325"/>
      <c r="N234" s="325"/>
      <c r="O234" s="325"/>
      <c r="P234" s="325"/>
      <c r="Q234" s="325"/>
      <c r="R234" s="325"/>
      <c r="S234" s="325"/>
      <c r="T234" s="325"/>
      <c r="U234" s="325"/>
      <c r="V234" s="325"/>
      <c r="W234" s="325"/>
      <c r="X234" s="325"/>
      <c r="Y234" s="325"/>
      <c r="Z234" s="325"/>
      <c r="AA234" s="325"/>
      <c r="AB234" s="110"/>
      <c r="AC234" s="110"/>
      <c r="AD234" s="110"/>
      <c r="AE234" s="110"/>
      <c r="AF234" s="110"/>
      <c r="AG234" s="110"/>
      <c r="AH234" s="110"/>
    </row>
    <row r="235" spans="1:34" hidden="1" outlineLevel="2" x14ac:dyDescent="0.25">
      <c r="B235" s="105">
        <v>2</v>
      </c>
      <c r="C235" s="108">
        <f t="shared" ref="C235" si="318">-(IFERROR(VLOOKUP($B235,$B227:$C232,2,0),0)+IFERROR(VLOOKUP($B235,$D227:$E232,2,0),0)+IFERROR(VLOOKUP($B235,$F227:$G232,2,0),0)+IFERROR(VLOOKUP($B235,$H227:$I232,2,0),0)+IFERROR(VLOOKUP($B235,$J227:$K232,2,0),0)+IFERROR(VLOOKUP($B235,$L227:$M232,2,0),0)+IFERROR(VLOOKUP($B235,$N227:$O232,2,0),0)+IFERROR(VLOOKUP($B235,$P227:$Q232,2,0),0)+IFERROR(VLOOKUP($B235,$R227:$S232,2,0),0))</f>
        <v>2.7090000000000001</v>
      </c>
      <c r="E235" s="110"/>
      <c r="F235" s="110"/>
      <c r="G235" s="326" t="s">
        <v>38</v>
      </c>
      <c r="H235" s="326"/>
      <c r="I235" s="326"/>
      <c r="J235" s="326"/>
      <c r="K235" s="326"/>
      <c r="L235" s="326"/>
      <c r="M235" s="110"/>
      <c r="N235" s="110"/>
      <c r="O235" s="110"/>
      <c r="P235" s="327" t="s">
        <v>39</v>
      </c>
      <c r="Q235" s="327"/>
      <c r="R235" s="327"/>
      <c r="S235" s="327"/>
      <c r="T235" s="327"/>
      <c r="U235" s="327"/>
      <c r="V235" s="110"/>
      <c r="W235" s="110"/>
      <c r="X235" s="110"/>
      <c r="Y235" s="110"/>
      <c r="Z235" s="110"/>
      <c r="AA235" s="110"/>
      <c r="AB235" s="110"/>
      <c r="AC235" s="110"/>
      <c r="AD235" s="110"/>
      <c r="AE235" s="110"/>
      <c r="AF235" s="110"/>
      <c r="AG235" s="110"/>
      <c r="AH235" s="110"/>
    </row>
    <row r="236" spans="1:34" hidden="1" outlineLevel="2" x14ac:dyDescent="0.25">
      <c r="B236" s="105">
        <v>3</v>
      </c>
      <c r="C236" s="108">
        <f t="shared" ref="C236" si="319">-(IFERROR(VLOOKUP($B236,$B227:$C232,2,0),0)+IFERROR(VLOOKUP($B236,$D227:$E232,2,0),0)+IFERROR(VLOOKUP($B236,$F227:$G232,2,0),0)+IFERROR(VLOOKUP($B236,$H227:$I232,2,0),0)+IFERROR(VLOOKUP($B236,$J227:$K232,2,0),0)+IFERROR(VLOOKUP($B236,$L227:$M232,2,0),0)+IFERROR(VLOOKUP($B236,$N227:$O232,2,0),0)+IFERROR(VLOOKUP($B236,$P227:$Q232,2,0),0)+IFERROR(VLOOKUP($B236,$R227:$S232,2,0),0))</f>
        <v>0</v>
      </c>
      <c r="E236" s="110"/>
      <c r="F236" s="110"/>
      <c r="G236" s="112">
        <v>6</v>
      </c>
      <c r="H236" s="112">
        <v>5</v>
      </c>
      <c r="I236" s="112">
        <v>4</v>
      </c>
      <c r="J236" s="112">
        <v>3</v>
      </c>
      <c r="K236" s="112">
        <v>2</v>
      </c>
      <c r="L236" s="112">
        <v>1</v>
      </c>
      <c r="M236" s="110"/>
      <c r="O236" s="110"/>
      <c r="P236" s="112">
        <v>6</v>
      </c>
      <c r="Q236" s="112">
        <v>5</v>
      </c>
      <c r="R236" s="112">
        <v>4</v>
      </c>
      <c r="S236" s="112">
        <v>3</v>
      </c>
      <c r="T236" s="112">
        <v>2</v>
      </c>
      <c r="U236" s="112">
        <v>1</v>
      </c>
      <c r="AB236" s="110"/>
      <c r="AC236" s="110"/>
      <c r="AD236" s="110"/>
      <c r="AE236" s="110"/>
      <c r="AF236" s="110"/>
      <c r="AG236" s="110"/>
      <c r="AH236" s="110"/>
    </row>
    <row r="237" spans="1:34" hidden="1" outlineLevel="2" x14ac:dyDescent="0.25">
      <c r="B237" s="105">
        <v>4</v>
      </c>
      <c r="C237" s="108">
        <f t="shared" ref="C237" si="320">-(IFERROR(VLOOKUP($B237,$B227:$C232,2,0),0)+IFERROR(VLOOKUP($B237,$D227:$E232,2,0),0)+IFERROR(VLOOKUP($B237,$F227:$G232,2,0),0)+IFERROR(VLOOKUP($B237,$H227:$I232,2,0),0)+IFERROR(VLOOKUP($B237,$J227:$K232,2,0),0)+IFERROR(VLOOKUP($B237,$L227:$M232,2,0),0)+IFERROR(VLOOKUP($B237,$N227:$O232,2,0),0)+IFERROR(VLOOKUP($B237,$P227:$Q232,2,0),0)+IFERROR(VLOOKUP($B237,$R227:$S232,2,0),0))</f>
        <v>-0.78400000000000003</v>
      </c>
      <c r="E237" s="110"/>
      <c r="F237" s="105">
        <v>1</v>
      </c>
      <c r="G237" s="184" t="e">
        <f t="array" ref="G237:G243">MMULT(MINVERSE($C$24:$I$30),$C234:$C240)</f>
        <v>#NUM!</v>
      </c>
      <c r="H237" s="184" t="e">
        <f t="array" ref="H237:H242">MMULT(MINVERSE($C$24:$H$29),$C234:$C239)</f>
        <v>#NUM!</v>
      </c>
      <c r="I237" s="184" t="e">
        <f t="array" ref="I237:I241">MMULT(MINVERSE($C$24:$G$28),$C234:$C238)</f>
        <v>#NUM!</v>
      </c>
      <c r="J237" s="184">
        <f t="array" ref="J237:J240">MMULT(MINVERSE($C$24:$F$27),$C234:$C237)</f>
        <v>2.4023666700644997E+18</v>
      </c>
      <c r="K237" s="184">
        <f t="array" ref="K237:K239">MMULT(MINVERSE($C$24:$E$26),$C234:$C236)</f>
        <v>-110.01550000000002</v>
      </c>
      <c r="L237" s="184">
        <f t="array" ref="L237:L238">MMULT(MINVERSE($C$24:$D$25),$C234:$C235)</f>
        <v>-110.01550000000002</v>
      </c>
      <c r="M237" s="110"/>
      <c r="O237" s="105">
        <v>1</v>
      </c>
      <c r="P237" s="184" t="e">
        <f t="array" ref="P237:P247">MMULT(MINVERSE($C$24:$M$34),$C234:$C244)</f>
        <v>#NUM!</v>
      </c>
      <c r="Q237" s="184" t="e">
        <f t="array" ref="Q237:Q246">MMULT(MINVERSE($C$24:$L$33),$C234:$C243)</f>
        <v>#NUM!</v>
      </c>
      <c r="R237" s="184" t="e">
        <f t="array" ref="R237:R245">MMULT(MINVERSE($C$24:$K$32),$C234:$C242)</f>
        <v>#NUM!</v>
      </c>
      <c r="S237" s="184" t="e">
        <f t="array" ref="S237:S244">MMULT(MINVERSE($C$24:$J$31),$C234:$C241)</f>
        <v>#NUM!</v>
      </c>
      <c r="T237" s="114"/>
      <c r="U237" s="114"/>
      <c r="V237" s="110"/>
      <c r="W237" s="110"/>
      <c r="X237" s="110"/>
      <c r="Y237" s="110"/>
      <c r="Z237" s="110"/>
      <c r="AA237" s="110"/>
      <c r="AB237" s="110"/>
      <c r="AC237" s="110"/>
      <c r="AD237" s="110"/>
      <c r="AE237" s="110"/>
      <c r="AF237" s="110"/>
      <c r="AG237" s="110"/>
      <c r="AH237" s="110"/>
    </row>
    <row r="238" spans="1:34" hidden="1" outlineLevel="2" x14ac:dyDescent="0.25">
      <c r="B238" s="105">
        <v>5</v>
      </c>
      <c r="C238" s="108">
        <f t="shared" ref="C238" si="321">-(IFERROR(VLOOKUP($B238,$B227:$C232,2,0),0)+IFERROR(VLOOKUP($B238,$D227:$E232,2,0),0)+IFERROR(VLOOKUP($B238,$F227:$G232,2,0),0)+IFERROR(VLOOKUP($B238,$H227:$I232,2,0),0)+IFERROR(VLOOKUP($B238,$J227:$K232,2,0),0)+IFERROR(VLOOKUP($B238,$L227:$M232,2,0),0)+IFERROR(VLOOKUP($B238,$N227:$O232,2,0),0)+IFERROR(VLOOKUP($B238,$P227:$Q232,2,0),0)+IFERROR(VLOOKUP($B238,$R227:$S232,2,0),0))</f>
        <v>0</v>
      </c>
      <c r="E238" s="110"/>
      <c r="F238" s="105">
        <v>2</v>
      </c>
      <c r="G238" s="185" t="e">
        <v>#NUM!</v>
      </c>
      <c r="H238" s="185" t="e">
        <v>#NUM!</v>
      </c>
      <c r="I238" s="185" t="e">
        <v>#NUM!</v>
      </c>
      <c r="J238" s="185">
        <v>2.4023666700644997E+18</v>
      </c>
      <c r="K238" s="185">
        <v>84.129500000000007</v>
      </c>
      <c r="L238" s="185">
        <v>84.129500000000007</v>
      </c>
      <c r="M238" s="110"/>
      <c r="O238" s="105">
        <v>2</v>
      </c>
      <c r="P238" s="185" t="e">
        <v>#NUM!</v>
      </c>
      <c r="Q238" s="185" t="e">
        <v>#NUM!</v>
      </c>
      <c r="R238" s="185" t="e">
        <v>#NUM!</v>
      </c>
      <c r="S238" s="185" t="e">
        <v>#NUM!</v>
      </c>
      <c r="T238" s="114"/>
      <c r="U238" s="114"/>
    </row>
    <row r="239" spans="1:34" hidden="1" outlineLevel="2" x14ac:dyDescent="0.25">
      <c r="B239" s="105">
        <v>6</v>
      </c>
      <c r="C239" s="108">
        <f t="shared" ref="C239" si="322">-(IFERROR(VLOOKUP($B239,$B227:$C232,2,0),0)+IFERROR(VLOOKUP($B239,$D227:$E232,2,0),0)+IFERROR(VLOOKUP($B239,$F227:$G232,2,0),0)+IFERROR(VLOOKUP($B239,$H227:$I232,2,0),0)+IFERROR(VLOOKUP($B239,$J227:$K232,2,0),0)+IFERROR(VLOOKUP($B239,$L227:$M232,2,0),0)+IFERROR(VLOOKUP($B239,$N227:$O232,2,0),0)+IFERROR(VLOOKUP($B239,$P227:$Q232,2,0),0)+IFERROR(VLOOKUP($B239,$R227:$S232,2,0),0))</f>
        <v>-0.216</v>
      </c>
      <c r="E239" s="110"/>
      <c r="F239" s="105">
        <v>3</v>
      </c>
      <c r="G239" s="185" t="e">
        <v>#NUM!</v>
      </c>
      <c r="H239" s="185" t="e">
        <v>#NUM!</v>
      </c>
      <c r="I239" s="185" t="e">
        <v>#NUM!</v>
      </c>
      <c r="J239" s="185">
        <v>0</v>
      </c>
      <c r="K239" s="185">
        <v>0</v>
      </c>
      <c r="L239" s="185"/>
      <c r="M239" s="110"/>
      <c r="O239" s="105">
        <v>3</v>
      </c>
      <c r="P239" s="185" t="e">
        <v>#NUM!</v>
      </c>
      <c r="Q239" s="185" t="e">
        <v>#NUM!</v>
      </c>
      <c r="R239" s="185" t="e">
        <v>#NUM!</v>
      </c>
      <c r="S239" s="185" t="e">
        <v>#NUM!</v>
      </c>
      <c r="T239" s="114"/>
      <c r="U239" s="114"/>
    </row>
    <row r="240" spans="1:34" hidden="1" outlineLevel="2" x14ac:dyDescent="0.25">
      <c r="B240" s="105">
        <v>7</v>
      </c>
      <c r="C240" s="108">
        <f t="shared" ref="C240" si="323">-(IFERROR(VLOOKUP($B240,$B227:$C232,2,0),0)+IFERROR(VLOOKUP($B240,$D227:$E232,2,0),0)+IFERROR(VLOOKUP($B240,$F227:$G232,2,0),0)+IFERROR(VLOOKUP($B240,$H227:$I232,2,0),0)+IFERROR(VLOOKUP($B240,$J227:$K232,2,0),0)+IFERROR(VLOOKUP($B240,$L227:$M232,2,0),0)+IFERROR(VLOOKUP($B240,$N227:$O232,2,0),0)+IFERROR(VLOOKUP($B240,$P227:$Q232,2,0),0)+IFERROR(VLOOKUP($B240,$R227:$S232,2,0),0))</f>
        <v>0</v>
      </c>
      <c r="E240" s="110"/>
      <c r="F240" s="105">
        <v>4</v>
      </c>
      <c r="G240" s="185" t="e">
        <v>#NUM!</v>
      </c>
      <c r="H240" s="185" t="e">
        <v>#NUM!</v>
      </c>
      <c r="I240" s="185" t="e">
        <v>#NUM!</v>
      </c>
      <c r="J240" s="185">
        <v>-1.0330176681277348E+20</v>
      </c>
      <c r="K240" s="185"/>
      <c r="L240" s="185"/>
      <c r="M240" s="110"/>
      <c r="O240" s="105">
        <v>4</v>
      </c>
      <c r="P240" s="185" t="e">
        <v>#NUM!</v>
      </c>
      <c r="Q240" s="185" t="e">
        <v>#NUM!</v>
      </c>
      <c r="R240" s="185" t="e">
        <v>#NUM!</v>
      </c>
      <c r="S240" s="185" t="e">
        <v>#NUM!</v>
      </c>
      <c r="T240" s="114"/>
      <c r="U240" s="114"/>
    </row>
    <row r="241" spans="1:24" hidden="1" outlineLevel="2" x14ac:dyDescent="0.25">
      <c r="B241" s="105">
        <v>8</v>
      </c>
      <c r="C241" s="108">
        <f t="shared" ref="C241" si="324">-(IFERROR(VLOOKUP($B241,$B227:$C232,2,0),0)+IFERROR(VLOOKUP($B241,$D227:$E232,2,0),0)+IFERROR(VLOOKUP($B241,$F227:$G232,2,0),0)+IFERROR(VLOOKUP($B241,$H227:$I232,2,0),0)+IFERROR(VLOOKUP($B241,$J227:$K232,2,0),0)+IFERROR(VLOOKUP($B241,$L227:$M232,2,0),0)+IFERROR(VLOOKUP($B241,$N227:$O232,2,0),0)+IFERROR(VLOOKUP($B241,$P227:$Q232,2,0),0)+IFERROR(VLOOKUP($B241,$R227:$S232,2,0),0))</f>
        <v>0</v>
      </c>
      <c r="E241" s="110" t="s">
        <v>40</v>
      </c>
      <c r="F241" s="105">
        <v>5</v>
      </c>
      <c r="G241" s="185" t="e">
        <v>#NUM!</v>
      </c>
      <c r="H241" s="185" t="e">
        <v>#NUM!</v>
      </c>
      <c r="I241" s="185" t="e">
        <v>#NUM!</v>
      </c>
      <c r="J241" s="185"/>
      <c r="K241" s="185"/>
      <c r="L241" s="185"/>
      <c r="M241" s="110"/>
      <c r="O241" s="105">
        <v>5</v>
      </c>
      <c r="P241" s="185" t="e">
        <v>#NUM!</v>
      </c>
      <c r="Q241" s="185" t="e">
        <v>#NUM!</v>
      </c>
      <c r="R241" s="185" t="e">
        <v>#NUM!</v>
      </c>
      <c r="S241" s="185" t="e">
        <v>#NUM!</v>
      </c>
      <c r="T241" s="114"/>
      <c r="U241" s="114"/>
    </row>
    <row r="242" spans="1:24" hidden="1" outlineLevel="2" x14ac:dyDescent="0.25">
      <c r="B242" s="105">
        <v>9</v>
      </c>
      <c r="C242" s="108">
        <f t="shared" ref="C242" si="325">-(IFERROR(VLOOKUP($B242,$B227:$C232,2,0),0)+IFERROR(VLOOKUP($B242,$D227:$E232,2,0),0)+IFERROR(VLOOKUP($B242,$F227:$G232,2,0),0)+IFERROR(VLOOKUP($B242,$H227:$I232,2,0),0)+IFERROR(VLOOKUP($B242,$J227:$K232,2,0),0)+IFERROR(VLOOKUP($B242,$L227:$M232,2,0),0)+IFERROR(VLOOKUP($B242,$N227:$O232,2,0),0)+IFERROR(VLOOKUP($B242,$P227:$Q232,2,0),0)+IFERROR(VLOOKUP($B242,$R227:$S232,2,0),0))</f>
        <v>0</v>
      </c>
      <c r="E242" s="110"/>
      <c r="F242" s="105">
        <v>6</v>
      </c>
      <c r="G242" s="185" t="e">
        <v>#NUM!</v>
      </c>
      <c r="H242" s="185" t="e">
        <v>#NUM!</v>
      </c>
      <c r="I242" s="185"/>
      <c r="J242" s="185"/>
      <c r="K242" s="185"/>
      <c r="L242" s="185"/>
      <c r="M242" s="110"/>
      <c r="O242" s="105">
        <v>6</v>
      </c>
      <c r="P242" s="185" t="e">
        <v>#NUM!</v>
      </c>
      <c r="Q242" s="185" t="e">
        <v>#NUM!</v>
      </c>
      <c r="R242" s="185" t="e">
        <v>#NUM!</v>
      </c>
      <c r="S242" s="185" t="e">
        <v>#NUM!</v>
      </c>
      <c r="T242" s="114"/>
      <c r="U242" s="114"/>
    </row>
    <row r="243" spans="1:24" hidden="1" outlineLevel="2" x14ac:dyDescent="0.25">
      <c r="B243" s="105">
        <v>10</v>
      </c>
      <c r="C243" s="108">
        <f t="shared" ref="C243" si="326">-(IFERROR(VLOOKUP($B243,$B227:$C232,2,0),0)+IFERROR(VLOOKUP($B243,$D227:$E232,2,0),0)+IFERROR(VLOOKUP($B243,$F227:$G232,2,0),0)+IFERROR(VLOOKUP($B243,$H227:$I232,2,0),0)+IFERROR(VLOOKUP($B243,$J227:$K232,2,0),0)+IFERROR(VLOOKUP($B243,$L227:$M232,2,0),0)+IFERROR(VLOOKUP($B243,$N227:$O232,2,0),0)+IFERROR(VLOOKUP($B243,$P227:$Q232,2,0),0)+IFERROR(VLOOKUP($B243,$R227:$S232,2,0),0))</f>
        <v>0</v>
      </c>
      <c r="E243" s="110"/>
      <c r="F243" s="105">
        <v>7</v>
      </c>
      <c r="G243" s="185" t="e">
        <v>#NUM!</v>
      </c>
      <c r="H243" s="185"/>
      <c r="I243" s="185"/>
      <c r="J243" s="185"/>
      <c r="K243" s="185"/>
      <c r="L243" s="185"/>
      <c r="M243" s="110"/>
      <c r="N243" s="110" t="s">
        <v>40</v>
      </c>
      <c r="O243" s="105">
        <v>7</v>
      </c>
      <c r="P243" s="185" t="e">
        <v>#NUM!</v>
      </c>
      <c r="Q243" s="185" t="e">
        <v>#NUM!</v>
      </c>
      <c r="R243" s="185" t="e">
        <v>#NUM!</v>
      </c>
      <c r="S243" s="185" t="e">
        <v>#NUM!</v>
      </c>
      <c r="T243" s="114"/>
      <c r="U243" s="114"/>
    </row>
    <row r="244" spans="1:24" hidden="1" outlineLevel="2" x14ac:dyDescent="0.25">
      <c r="B244" s="105">
        <v>11</v>
      </c>
      <c r="C244" s="108">
        <f t="shared" ref="C244" si="327">-(IFERROR(VLOOKUP($B244,$B227:$C232,2,0),0)+IFERROR(VLOOKUP($B244,$D227:$E232,2,0),0)+IFERROR(VLOOKUP($B244,$F227:$G232,2,0),0)+IFERROR(VLOOKUP($B244,$H227:$I232,2,0),0)+IFERROR(VLOOKUP($B244,$J227:$K232,2,0),0)+IFERROR(VLOOKUP($B244,$L227:$M232,2,0),0)+IFERROR(VLOOKUP($B244,$N227:$O232,2,0),0)+IFERROR(VLOOKUP($B244,$P227:$Q232,2,0),0)+IFERROR(VLOOKUP($B244,$R227:$S232,2,0),0))</f>
        <v>0</v>
      </c>
      <c r="E244" s="110"/>
      <c r="M244" s="110"/>
      <c r="O244" s="105">
        <v>8</v>
      </c>
      <c r="P244" s="185" t="e">
        <v>#NUM!</v>
      </c>
      <c r="Q244" s="185" t="e">
        <v>#NUM!</v>
      </c>
      <c r="R244" s="185" t="e">
        <v>#NUM!</v>
      </c>
      <c r="S244" s="185" t="e">
        <v>#NUM!</v>
      </c>
      <c r="T244" s="114"/>
      <c r="U244" s="114"/>
    </row>
    <row r="245" spans="1:24" hidden="1" outlineLevel="2" x14ac:dyDescent="0.25">
      <c r="B245" s="105">
        <v>12</v>
      </c>
      <c r="C245" s="108">
        <f t="shared" ref="C245" si="328">-(IFERROR(VLOOKUP($B245,$B227:$C232,2,0),0)+IFERROR(VLOOKUP($B245,$D227:$E232,2,0),0)+IFERROR(VLOOKUP($B245,$F227:$G232,2,0),0)+IFERROR(VLOOKUP($B245,$H227:$I232,2,0),0)+IFERROR(VLOOKUP($B245,$J227:$K232,2,0),0)+IFERROR(VLOOKUP($B245,$L227:$M232,2,0),0)+IFERROR(VLOOKUP($B245,$N227:$O232,2,0),0)+IFERROR(VLOOKUP($B245,$P227:$Q232,2,0),0)+IFERROR(VLOOKUP($B245,$R227:$S232,2,0),0))</f>
        <v>0</v>
      </c>
      <c r="E245" s="110"/>
      <c r="M245" s="110"/>
      <c r="O245" s="105">
        <v>9</v>
      </c>
      <c r="P245" s="185" t="e">
        <v>#NUM!</v>
      </c>
      <c r="Q245" s="185" t="e">
        <v>#NUM!</v>
      </c>
      <c r="R245" s="185" t="e">
        <v>#NUM!</v>
      </c>
      <c r="S245" s="185"/>
      <c r="T245" s="114"/>
      <c r="U245" s="114"/>
    </row>
    <row r="246" spans="1:24" hidden="1" outlineLevel="2" x14ac:dyDescent="0.25">
      <c r="B246" s="105">
        <v>13</v>
      </c>
      <c r="C246" s="108">
        <f t="shared" ref="C246" si="329">-(IFERROR(VLOOKUP($B246,$B227:$C232,2,0),0)+IFERROR(VLOOKUP($B246,$D227:$E232,2,0),0)+IFERROR(VLOOKUP($B246,$F227:$G232,2,0),0)+IFERROR(VLOOKUP($B246,$H227:$I232,2,0),0)+IFERROR(VLOOKUP($B246,$J227:$K232,2,0),0)+IFERROR(VLOOKUP($B246,$L227:$M232,2,0),0)+IFERROR(VLOOKUP($B246,$N227:$O232,2,0),0)+IFERROR(VLOOKUP($B246,$P227:$Q232,2,0),0)+IFERROR(VLOOKUP($B246,$R227:$S232,2,0),0))</f>
        <v>0</v>
      </c>
      <c r="E246" s="110"/>
      <c r="F246" s="110"/>
      <c r="G246" s="324" t="s">
        <v>42</v>
      </c>
      <c r="H246" s="324"/>
      <c r="I246" s="324"/>
      <c r="J246" s="324"/>
      <c r="K246" s="324"/>
      <c r="L246" s="324"/>
      <c r="M246" s="110"/>
      <c r="O246" s="105">
        <v>10</v>
      </c>
      <c r="P246" s="185" t="e">
        <v>#NUM!</v>
      </c>
      <c r="Q246" s="185" t="e">
        <v>#NUM!</v>
      </c>
      <c r="R246" s="185"/>
      <c r="S246" s="185"/>
      <c r="T246" s="114"/>
      <c r="U246" s="114"/>
    </row>
    <row r="247" spans="1:24" hidden="1" outlineLevel="2" x14ac:dyDescent="0.25">
      <c r="B247" s="105">
        <v>14</v>
      </c>
      <c r="C247" s="108">
        <f t="shared" ref="C247" si="330">-(IFERROR(VLOOKUP($B247,$B227:$C232,2,0),0)+IFERROR(VLOOKUP($B247,$D227:$E232,2,0),0)+IFERROR(VLOOKUP($B247,$F227:$G232,2,0),0)+IFERROR(VLOOKUP($B247,$H227:$I232,2,0),0)+IFERROR(VLOOKUP($B247,$J227:$K232,2,0),0)+IFERROR(VLOOKUP($B247,$L227:$M232,2,0),0)+IFERROR(VLOOKUP($B247,$N227:$O232,2,0),0)+IFERROR(VLOOKUP($B247,$P227:$Q232,2,0),0)+IFERROR(VLOOKUP($B247,$R227:$S232,2,0),0))</f>
        <v>0</v>
      </c>
      <c r="E247" s="110"/>
      <c r="F247" s="110"/>
      <c r="G247" s="112">
        <v>6</v>
      </c>
      <c r="H247" s="112">
        <v>5</v>
      </c>
      <c r="I247" s="112">
        <v>4</v>
      </c>
      <c r="J247" s="112">
        <v>3</v>
      </c>
      <c r="K247" s="112">
        <v>2</v>
      </c>
      <c r="L247" s="112">
        <v>1</v>
      </c>
      <c r="M247" s="110"/>
      <c r="O247" s="105">
        <v>11</v>
      </c>
      <c r="P247" s="185" t="e">
        <v>#NUM!</v>
      </c>
      <c r="Q247" s="185"/>
      <c r="R247" s="185"/>
      <c r="S247" s="185"/>
      <c r="T247" s="114"/>
      <c r="U247" s="114"/>
    </row>
    <row r="248" spans="1:24" hidden="1" outlineLevel="2" x14ac:dyDescent="0.25">
      <c r="A248" s="68" t="s">
        <v>41</v>
      </c>
      <c r="B248" s="105">
        <v>15</v>
      </c>
      <c r="C248" s="108">
        <f t="shared" ref="C248" si="331">-(IFERROR(VLOOKUP($B248,$B227:$C232,2,0),0)+IFERROR(VLOOKUP($B248,$D227:$E232,2,0),0)+IFERROR(VLOOKUP($B248,$F227:$G232,2,0),0)+IFERROR(VLOOKUP($B248,$H227:$I232,2,0),0)+IFERROR(VLOOKUP($B248,$J227:$K232,2,0),0)+IFERROR(VLOOKUP($B248,$L227:$M232,2,0),0)+IFERROR(VLOOKUP($B248,$N227:$O232,2,0),0)+IFERROR(VLOOKUP($B248,$P227:$Q232,2,0),0)+IFERROR(VLOOKUP($B248,$R227:$S232,2,0),0))</f>
        <v>0</v>
      </c>
      <c r="E248" s="110"/>
      <c r="F248" s="105">
        <v>1</v>
      </c>
      <c r="G248" s="184" t="e">
        <f t="array" ref="G248:G256">MMULT(MINVERSE($C$24:$K$32),$C234:$C242)</f>
        <v>#NUM!</v>
      </c>
      <c r="H248" s="184" t="e">
        <f t="array" ref="H248:H255">MMULT(MINVERSE($C$24:$J$31),$C234:$C241)</f>
        <v>#NUM!</v>
      </c>
      <c r="I248" s="184" t="e">
        <f t="array" ref="I248:I254">MMULT(MINVERSE($C$24:$I$30),$C234:$C240)</f>
        <v>#NUM!</v>
      </c>
      <c r="J248" s="184" t="e">
        <f t="array" ref="J248:J253">MMULT(MINVERSE($C$24:$H$29),$C234:$C239)</f>
        <v>#NUM!</v>
      </c>
      <c r="K248" s="184" t="e">
        <f t="array" ref="K248:K252">MMULT(MINVERSE($C$24:$G$28),$C234:$C238)</f>
        <v>#NUM!</v>
      </c>
      <c r="L248" s="113"/>
      <c r="M248" s="110"/>
      <c r="N248" s="110"/>
      <c r="O248" s="110"/>
      <c r="P248" s="110"/>
    </row>
    <row r="249" spans="1:24" hidden="1" outlineLevel="2" x14ac:dyDescent="0.25">
      <c r="B249" s="105">
        <v>16</v>
      </c>
      <c r="C249" s="108">
        <f t="shared" ref="C249" si="332">-(IFERROR(VLOOKUP($B249,$B227:$C232,2,0),0)+IFERROR(VLOOKUP($B249,$D227:$E232,2,0),0)+IFERROR(VLOOKUP($B249,$F227:$G232,2,0),0)+IFERROR(VLOOKUP($B249,$H227:$I232,2,0),0)+IFERROR(VLOOKUP($B249,$J227:$K232,2,0),0)+IFERROR(VLOOKUP($B249,$L227:$M232,2,0),0)+IFERROR(VLOOKUP($B249,$N227:$O232,2,0),0)+IFERROR(VLOOKUP($B249,$P227:$Q232,2,0),0)+IFERROR(VLOOKUP($B249,$R227:$S232,2,0),0))</f>
        <v>0</v>
      </c>
      <c r="E249" s="110"/>
      <c r="F249" s="105">
        <v>2</v>
      </c>
      <c r="G249" s="185" t="e">
        <v>#NUM!</v>
      </c>
      <c r="H249" s="185" t="e">
        <v>#NUM!</v>
      </c>
      <c r="I249" s="185" t="e">
        <v>#NUM!</v>
      </c>
      <c r="J249" s="185" t="e">
        <v>#NUM!</v>
      </c>
      <c r="K249" s="185" t="e">
        <v>#NUM!</v>
      </c>
      <c r="L249" s="114"/>
      <c r="M249" s="110"/>
      <c r="N249" s="110"/>
      <c r="O249" s="110"/>
      <c r="P249" s="110"/>
    </row>
    <row r="250" spans="1:24" hidden="1" outlineLevel="2" x14ac:dyDescent="0.25">
      <c r="B250" s="105">
        <v>17</v>
      </c>
      <c r="C250" s="108">
        <f t="shared" ref="C250" si="333">-(IFERROR(VLOOKUP($B250,$B227:$C232,2,0),0)+IFERROR(VLOOKUP($B250,$D227:$E232,2,0),0)+IFERROR(VLOOKUP($B250,$F227:$G232,2,0),0)+IFERROR(VLOOKUP($B250,$H227:$I232,2,0),0)+IFERROR(VLOOKUP($B250,$J227:$K232,2,0),0)+IFERROR(VLOOKUP($B250,$L227:$M232,2,0),0)+IFERROR(VLOOKUP($B250,$N227:$O232,2,0),0)+IFERROR(VLOOKUP($B250,$P227:$Q232,2,0),0)+IFERROR(VLOOKUP($B250,$R227:$S232,2,0),0))</f>
        <v>0</v>
      </c>
      <c r="E250" s="110"/>
      <c r="F250" s="105">
        <v>3</v>
      </c>
      <c r="G250" s="185" t="e">
        <v>#NUM!</v>
      </c>
      <c r="H250" s="185" t="e">
        <v>#NUM!</v>
      </c>
      <c r="I250" s="185" t="e">
        <v>#NUM!</v>
      </c>
      <c r="J250" s="185" t="e">
        <v>#NUM!</v>
      </c>
      <c r="K250" s="185" t="e">
        <v>#NUM!</v>
      </c>
      <c r="L250" s="114"/>
      <c r="M250" s="110"/>
    </row>
    <row r="251" spans="1:24" hidden="1" outlineLevel="2" x14ac:dyDescent="0.25">
      <c r="B251" s="105">
        <v>18</v>
      </c>
      <c r="C251" s="108">
        <f t="shared" ref="C251" si="334">-(IFERROR(VLOOKUP($B251,$B227:$C232,2,0),0)+IFERROR(VLOOKUP($B251,$D227:$E232,2,0),0)+IFERROR(VLOOKUP($B251,$F227:$G232,2,0),0)+IFERROR(VLOOKUP($B251,$H227:$I232,2,0),0)+IFERROR(VLOOKUP($B251,$J227:$K232,2,0),0)+IFERROR(VLOOKUP($B251,$L227:$M232,2,0),0)+IFERROR(VLOOKUP($B251,$N227:$O232,2,0),0)+IFERROR(VLOOKUP($B251,$P227:$Q232,2,0),0)+IFERROR(VLOOKUP($B251,$R227:$S232,2,0),0))</f>
        <v>0</v>
      </c>
      <c r="E251" s="110"/>
      <c r="F251" s="105">
        <v>4</v>
      </c>
      <c r="G251" s="185" t="e">
        <v>#NUM!</v>
      </c>
      <c r="H251" s="185" t="e">
        <v>#NUM!</v>
      </c>
      <c r="I251" s="185" t="e">
        <v>#NUM!</v>
      </c>
      <c r="J251" s="185" t="e">
        <v>#NUM!</v>
      </c>
      <c r="K251" s="185" t="e">
        <v>#NUM!</v>
      </c>
      <c r="L251" s="114"/>
      <c r="M251" s="110"/>
    </row>
    <row r="252" spans="1:24" hidden="1" outlineLevel="2" x14ac:dyDescent="0.25">
      <c r="B252" s="105">
        <v>19</v>
      </c>
      <c r="C252" s="108">
        <f t="shared" ref="C252" si="335">-(IFERROR(VLOOKUP($B252,$B227:$C232,2,0),0)+IFERROR(VLOOKUP($B252,$D227:$E232,2,0),0)+IFERROR(VLOOKUP($B252,$F227:$G232,2,0),0)+IFERROR(VLOOKUP($B252,$H227:$I232,2,0),0)+IFERROR(VLOOKUP($B252,$J227:$K232,2,0),0)+IFERROR(VLOOKUP($B252,$L227:$M232,2,0),0)+IFERROR(VLOOKUP($B252,$N227:$O232,2,0),0)+IFERROR(VLOOKUP($B252,$P227:$Q232,2,0),0)+IFERROR(VLOOKUP($B252,$R227:$S232,2,0),0))</f>
        <v>0</v>
      </c>
      <c r="E252" s="110"/>
      <c r="F252" s="105">
        <v>5</v>
      </c>
      <c r="G252" s="185" t="e">
        <v>#NUM!</v>
      </c>
      <c r="H252" s="185" t="e">
        <v>#NUM!</v>
      </c>
      <c r="I252" s="185" t="e">
        <v>#NUM!</v>
      </c>
      <c r="J252" s="185" t="e">
        <v>#NUM!</v>
      </c>
      <c r="K252" s="185" t="e">
        <v>#NUM!</v>
      </c>
      <c r="L252" s="114"/>
      <c r="M252" s="110"/>
    </row>
    <row r="253" spans="1:24" hidden="1" outlineLevel="2" x14ac:dyDescent="0.25">
      <c r="B253" s="105">
        <v>20</v>
      </c>
      <c r="C253" s="108">
        <f t="shared" ref="C253" si="336">-(IFERROR(VLOOKUP($B253,$B227:$C232,2,0),0)+IFERROR(VLOOKUP($B253,$D227:$E232,2,0),0)+IFERROR(VLOOKUP($B253,$F227:$G232,2,0),0)+IFERROR(VLOOKUP($B253,$H227:$I232,2,0),0)+IFERROR(VLOOKUP($B253,$J227:$K232,2,0),0)+IFERROR(VLOOKUP($B253,$L227:$M232,2,0),0)+IFERROR(VLOOKUP($B253,$N227:$O232,2,0),0)+IFERROR(VLOOKUP($B253,$P227:$Q232,2,0),0)+IFERROR(VLOOKUP($B253,$R227:$S232,2,0),0))</f>
        <v>0</v>
      </c>
      <c r="E253" s="110" t="s">
        <v>40</v>
      </c>
      <c r="F253" s="105">
        <v>6</v>
      </c>
      <c r="G253" s="185" t="e">
        <v>#NUM!</v>
      </c>
      <c r="H253" s="185" t="e">
        <v>#NUM!</v>
      </c>
      <c r="I253" s="185" t="e">
        <v>#NUM!</v>
      </c>
      <c r="J253" s="185" t="e">
        <v>#NUM!</v>
      </c>
      <c r="K253" s="185"/>
      <c r="L253" s="114"/>
      <c r="M253" s="110"/>
    </row>
    <row r="254" spans="1:24" hidden="1" outlineLevel="2" x14ac:dyDescent="0.25">
      <c r="B254" s="105">
        <v>21</v>
      </c>
      <c r="C254" s="108">
        <f t="shared" ref="C254" si="337">-(IFERROR(VLOOKUP($B254,$B227:$C232,2,0),0)+IFERROR(VLOOKUP($B254,$D227:$E232,2,0),0)+IFERROR(VLOOKUP($B254,$F227:$G232,2,0),0)+IFERROR(VLOOKUP($B254,$H227:$I232,2,0),0)+IFERROR(VLOOKUP($B254,$J227:$K232,2,0),0)+IFERROR(VLOOKUP($B254,$L227:$M232,2,0),0)+IFERROR(VLOOKUP($B254,$N227:$O232,2,0),0)+IFERROR(VLOOKUP($B254,$P227:$Q232,2,0),0)+IFERROR(VLOOKUP($B254,$R227:$S232,2,0),0))</f>
        <v>0</v>
      </c>
      <c r="E254" s="110"/>
      <c r="F254" s="105">
        <v>7</v>
      </c>
      <c r="G254" s="185" t="e">
        <v>#NUM!</v>
      </c>
      <c r="H254" s="185" t="e">
        <v>#NUM!</v>
      </c>
      <c r="I254" s="185" t="e">
        <v>#NUM!</v>
      </c>
      <c r="J254" s="185"/>
      <c r="K254" s="185"/>
      <c r="L254" s="114"/>
      <c r="M254" s="110"/>
    </row>
    <row r="255" spans="1:24" hidden="1" outlineLevel="2" x14ac:dyDescent="0.25">
      <c r="E255" s="110"/>
      <c r="F255" s="105">
        <v>8</v>
      </c>
      <c r="G255" s="185" t="e">
        <v>#NUM!</v>
      </c>
      <c r="H255" s="185" t="e">
        <v>#NUM!</v>
      </c>
      <c r="I255" s="185"/>
      <c r="J255" s="185"/>
      <c r="K255" s="185"/>
      <c r="L255" s="114"/>
      <c r="M255" s="110"/>
      <c r="X255" s="110"/>
    </row>
    <row r="256" spans="1:24" hidden="1" outlineLevel="2" x14ac:dyDescent="0.25">
      <c r="E256" s="110"/>
      <c r="F256" s="105">
        <v>9</v>
      </c>
      <c r="G256" s="185" t="e">
        <v>#NUM!</v>
      </c>
      <c r="H256" s="185"/>
      <c r="I256" s="185"/>
      <c r="J256" s="185"/>
      <c r="K256" s="185"/>
      <c r="L256" s="114"/>
      <c r="M256" s="110"/>
      <c r="X256" s="110"/>
    </row>
    <row r="257" spans="1:16" hidden="1" outlineLevel="2" x14ac:dyDescent="0.25">
      <c r="A257" s="117"/>
    </row>
    <row r="258" spans="1:16" s="119" customFormat="1" hidden="1" outlineLevel="2" x14ac:dyDescent="0.25">
      <c r="A258" s="118" t="s">
        <v>37</v>
      </c>
    </row>
    <row r="259" spans="1:16" hidden="1" outlineLevel="2" x14ac:dyDescent="0.25">
      <c r="B259" s="316">
        <f t="shared" ref="B259:B265" si="338">B226</f>
        <v>1</v>
      </c>
      <c r="C259" s="316"/>
      <c r="D259" s="316">
        <f t="shared" ref="D259:D265" si="339">D226</f>
        <v>2</v>
      </c>
      <c r="E259" s="316"/>
      <c r="F259" s="316">
        <f t="shared" ref="F259:F265" si="340">F226</f>
        <v>3</v>
      </c>
      <c r="G259" s="316"/>
      <c r="H259" s="316">
        <f t="shared" ref="H259:H265" si="341">H226</f>
        <v>4</v>
      </c>
      <c r="I259" s="316"/>
      <c r="J259" s="316">
        <f t="shared" ref="J259:J265" si="342">J226</f>
        <v>5</v>
      </c>
      <c r="K259" s="316"/>
      <c r="L259" s="316">
        <f t="shared" ref="L259:L265" si="343">L226</f>
        <v>6</v>
      </c>
      <c r="M259" s="316"/>
    </row>
    <row r="260" spans="1:16" hidden="1" outlineLevel="2" x14ac:dyDescent="0.25">
      <c r="B260" s="105">
        <f t="shared" si="338"/>
        <v>3</v>
      </c>
      <c r="C260" s="116">
        <f>IF($Q$2=2,IFERROR(INDEX($G237:$L243,MATCH(B260,$F237:$F243,0),MATCH(INICIO!$C$78,$G236:$L236,0)),0),IF($Q$2=4,IFERROR(INDEX($P237:$U247,MATCH(B260,$O237:$O247,0),MATCH(INICIO!$C$78,$P236:$U236,0)),0),IFERROR(INDEX($G248:$L256,MATCH(B260,$F248:$F256,0),MATCH(INICIO!$C$78,$G247:$L247,0)),0)))</f>
        <v>0</v>
      </c>
      <c r="D260" s="105">
        <f t="shared" si="339"/>
        <v>0</v>
      </c>
      <c r="E260" s="116">
        <f>IF($Q$2=2,IFERROR(INDEX($G237:$L243,MATCH(D260,$F237:$F243,0),MATCH(INICIO!$C$78,$G236:$L236,0)),0),IF($Q$2=4,IFERROR(INDEX($P237:$U247,MATCH(D260,$O237:$O247,0),MATCH(INICIO!$C$78,$P236:$U236,0)),0),IFERROR(INDEX($G248:$L256,MATCH(D260,$F248:$F256,0),MATCH(INICIO!$C$78,$G247:$L247,0)),0)))</f>
        <v>0</v>
      </c>
      <c r="F260" s="105">
        <f t="shared" si="340"/>
        <v>0</v>
      </c>
      <c r="G260" s="116">
        <f>IF($Q$2=2,IFERROR(INDEX($G237:$L243,MATCH(F260,$F237:$F243,0),MATCH(INICIO!$C$78,$G236:$L236,0)),0),IF($Q$2=4,IFERROR(INDEX($P237:$U247,MATCH(F260,$O237:$O247,0),MATCH(INICIO!$C$78,$P236:$U236,0)),0),IFERROR(INDEX($G248:$L256,MATCH(F260,$F248:$F256,0),MATCH(INICIO!$C$78,$G247:$L247,0)),0)))</f>
        <v>0</v>
      </c>
      <c r="H260" s="105">
        <f t="shared" si="341"/>
        <v>0</v>
      </c>
      <c r="I260" s="116">
        <f>IF($Q$2=2,IFERROR(INDEX($G237:$L243,MATCH(H260,$F237:$F243,0),MATCH(INICIO!$C$78,$G236:$L236,0)),0),IF($Q$2=4,IFERROR(INDEX($P237:$U247,MATCH(H260,$O237:$O247,0),MATCH(INICIO!$C$78,$P236:$U236,0)),0),IFERROR(INDEX($G248:$L256,MATCH(H260,$F248:$F256,0),MATCH(INICIO!$C$78,$G247:$L247,0)),0)))</f>
        <v>0</v>
      </c>
      <c r="J260" s="105">
        <f t="shared" si="342"/>
        <v>0</v>
      </c>
      <c r="K260" s="116">
        <f>IF($Q$2=2,IFERROR(INDEX($G237:$L243,MATCH(J260,$F237:$F243,0),MATCH(INICIO!$C$78,$G236:$L236,0)),0),IF($Q$2=4,IFERROR(INDEX($P237:$U247,MATCH(J260,$O237:$O247,0),MATCH(INICIO!$C$78,$P236:$U236,0)),0),IFERROR(INDEX($G248:$L256,MATCH(J260,$F248:$F256,0),MATCH(INICIO!$C$78,$G247:$L247,0)),0)))</f>
        <v>0</v>
      </c>
      <c r="L260" s="105">
        <f t="shared" si="343"/>
        <v>0</v>
      </c>
      <c r="M260" s="116">
        <f>IF($Q$2=2,IFERROR(INDEX($G237:$L243,MATCH(L260,$F237:$F243,0),MATCH(INICIO!$C$78,$G236:$L236,0)),0),IF($Q$2=4,IFERROR(INDEX($P237:$U247,MATCH(L260,$O237:$O247,0),MATCH(INICIO!$C$78,$P236:$U236,0)),0),IFERROR(INDEX($G248:$L256,MATCH(L260,$F248:$F256,0),MATCH(INICIO!$C$78,$G247:$L247,0)),0)))</f>
        <v>0</v>
      </c>
    </row>
    <row r="261" spans="1:16" hidden="1" outlineLevel="2" x14ac:dyDescent="0.25">
      <c r="B261" s="105">
        <f t="shared" si="338"/>
        <v>4</v>
      </c>
      <c r="C261" s="116">
        <f>IF($Q$2=2,IFERROR(INDEX($G237:$L243,MATCH(B261,$F237:$F243,0),MATCH(INICIO!$C$78,$G236:$L236,0)),0),IF($Q$2=4,IFERROR(INDEX($P237:$U247,MATCH(B261,$O237:$O247,0),MATCH(INICIO!$C$78,$P236:$U236,0)),0),IFERROR(INDEX($G248:$L256,MATCH(B261,$F248:$F256,0),MATCH(INICIO!$C$78,$G247:$L247,0)),0)))</f>
        <v>0</v>
      </c>
      <c r="D261" s="105">
        <f t="shared" si="339"/>
        <v>0</v>
      </c>
      <c r="E261" s="116">
        <f>IF($Q$2=2,IFERROR(INDEX($G237:$L243,MATCH(D261,$F237:$F243,0),MATCH(INICIO!$C$78,$G236:$L236,0)),0),IF($Q$2=4,IFERROR(INDEX($P237:$U247,MATCH(D261,$O237:$O247,0),MATCH(INICIO!$C$78,$P236:$U236,0)),0),IFERROR(INDEX($G248:$L256,MATCH(D261,$F248:$F256,0),MATCH(INICIO!$C$78,$G247:$L247,0)),0)))</f>
        <v>0</v>
      </c>
      <c r="F261" s="105">
        <f t="shared" si="340"/>
        <v>0</v>
      </c>
      <c r="G261" s="116">
        <f>IF($Q$2=2,IFERROR(INDEX($G237:$L243,MATCH(F261,$F237:$F243,0),MATCH(INICIO!$C$78,$G236:$L236,0)),0),IF($Q$2=4,IFERROR(INDEX($P237:$U247,MATCH(F261,$O237:$O247,0),MATCH(INICIO!$C$78,$P236:$U236,0)),0),IFERROR(INDEX($G248:$L256,MATCH(F261,$F248:$F256,0),MATCH(INICIO!$C$78,$G247:$L247,0)),0)))</f>
        <v>0</v>
      </c>
      <c r="H261" s="105">
        <f t="shared" si="341"/>
        <v>0</v>
      </c>
      <c r="I261" s="116">
        <f>IF($Q$2=2,IFERROR(INDEX($G237:$L243,MATCH(H261,$F237:$F243,0),MATCH(INICIO!$C$78,$G236:$L236,0)),0),IF($Q$2=4,IFERROR(INDEX($P237:$U247,MATCH(H261,$O237:$O247,0),MATCH(INICIO!$C$78,$P236:$U236,0)),0),IFERROR(INDEX($G248:$L256,MATCH(H261,$F248:$F256,0),MATCH(INICIO!$C$78,$G247:$L247,0)),0)))</f>
        <v>0</v>
      </c>
      <c r="J261" s="105">
        <f t="shared" si="342"/>
        <v>0</v>
      </c>
      <c r="K261" s="116">
        <f>IF($Q$2=2,IFERROR(INDEX($G237:$L243,MATCH(J261,$F237:$F243,0),MATCH(INICIO!$C$78,$G236:$L236,0)),0),IF($Q$2=4,IFERROR(INDEX($P237:$U247,MATCH(J261,$O237:$O247,0),MATCH(INICIO!$C$78,$P236:$U236,0)),0),IFERROR(INDEX($G248:$L256,MATCH(J261,$F248:$F256,0),MATCH(INICIO!$C$78,$G247:$L247,0)),0)))</f>
        <v>0</v>
      </c>
      <c r="L261" s="105">
        <f t="shared" si="343"/>
        <v>0</v>
      </c>
      <c r="M261" s="116">
        <f>IF($Q$2=2,IFERROR(INDEX($G237:$L243,MATCH(L261,$F237:$F243,0),MATCH(INICIO!$C$78,$G236:$L236,0)),0),IF($Q$2=4,IFERROR(INDEX($P237:$U247,MATCH(L261,$O237:$O247,0),MATCH(INICIO!$C$78,$P236:$U236,0)),0),IFERROR(INDEX($G248:$L256,MATCH(L261,$F248:$F256,0),MATCH(INICIO!$C$78,$G247:$L247,0)),0)))</f>
        <v>0</v>
      </c>
    </row>
    <row r="262" spans="1:16" hidden="1" outlineLevel="2" x14ac:dyDescent="0.25">
      <c r="B262" s="105">
        <f t="shared" si="338"/>
        <v>1</v>
      </c>
      <c r="C262" s="116">
        <f>IF($Q$2=2,IFERROR(INDEX($G237:$L243,MATCH(B262,$F237:$F243,0),MATCH(INICIO!$C$78,$G236:$L236,0)),0),IF($Q$2=4,IFERROR(INDEX($P237:$U247,MATCH(B262,$O237:$O247,0),MATCH(INICIO!$C$78,$P236:$U236,0)),0),IFERROR(INDEX($G248:$L256,MATCH(B262,$F248:$F256,0),MATCH(INICIO!$C$78,$G247:$L247,0)),0)))</f>
        <v>-110.01550000000002</v>
      </c>
      <c r="D262" s="105">
        <f t="shared" si="339"/>
        <v>0</v>
      </c>
      <c r="E262" s="116">
        <f>IF($Q$2=2,IFERROR(INDEX($G237:$L243,MATCH(D262,$F237:$F243,0),MATCH(INICIO!$C$78,$G236:$L236,0)),0),IF($Q$2=4,IFERROR(INDEX($P237:$U247,MATCH(D262,$O237:$O247,0),MATCH(INICIO!$C$78,$P236:$U236,0)),0),IFERROR(INDEX($G248:$L256,MATCH(D262,$F248:$F256,0),MATCH(INICIO!$C$78,$G247:$L247,0)),0)))</f>
        <v>0</v>
      </c>
      <c r="F262" s="105">
        <f t="shared" si="340"/>
        <v>0</v>
      </c>
      <c r="G262" s="116">
        <f>IF($Q$2=2,IFERROR(INDEX($G237:$L243,MATCH(F262,$F237:$F243,0),MATCH(INICIO!$C$78,$G236:$L236,0)),0),IF($Q$2=4,IFERROR(INDEX($P237:$U247,MATCH(F262,$O237:$O247,0),MATCH(INICIO!$C$78,$P236:$U236,0)),0),IFERROR(INDEX($G248:$L256,MATCH(F262,$F248:$F256,0),MATCH(INICIO!$C$78,$G247:$L247,0)),0)))</f>
        <v>0</v>
      </c>
      <c r="H262" s="105">
        <f t="shared" si="341"/>
        <v>0</v>
      </c>
      <c r="I262" s="116">
        <f>IF($Q$2=2,IFERROR(INDEX($G237:$L243,MATCH(H262,$F237:$F243,0),MATCH(INICIO!$C$78,$G236:$L236,0)),0),IF($Q$2=4,IFERROR(INDEX($P237:$U247,MATCH(H262,$O237:$O247,0),MATCH(INICIO!$C$78,$P236:$U236,0)),0),IFERROR(INDEX($G248:$L256,MATCH(H262,$F248:$F256,0),MATCH(INICIO!$C$78,$G247:$L247,0)),0)))</f>
        <v>0</v>
      </c>
      <c r="J262" s="105">
        <f t="shared" si="342"/>
        <v>0</v>
      </c>
      <c r="K262" s="116">
        <f>IF($Q$2=2,IFERROR(INDEX($G237:$L243,MATCH(J262,$F237:$F243,0),MATCH(INICIO!$C$78,$G236:$L236,0)),0),IF($Q$2=4,IFERROR(INDEX($P237:$U247,MATCH(J262,$O237:$O247,0),MATCH(INICIO!$C$78,$P236:$U236,0)),0),IFERROR(INDEX($G248:$L256,MATCH(J262,$F248:$F256,0),MATCH(INICIO!$C$78,$G247:$L247,0)),0)))</f>
        <v>0</v>
      </c>
      <c r="L262" s="105">
        <f t="shared" si="343"/>
        <v>0</v>
      </c>
      <c r="M262" s="116">
        <f>IF($Q$2=2,IFERROR(INDEX($G237:$L243,MATCH(L262,$F237:$F243,0),MATCH(INICIO!$C$78,$G236:$L236,0)),0),IF($Q$2=4,IFERROR(INDEX($P237:$U247,MATCH(L262,$O237:$O247,0),MATCH(INICIO!$C$78,$P236:$U236,0)),0),IFERROR(INDEX($G248:$L256,MATCH(L262,$F248:$F256,0),MATCH(INICIO!$C$78,$G247:$L247,0)),0)))</f>
        <v>0</v>
      </c>
    </row>
    <row r="263" spans="1:16" hidden="1" outlineLevel="2" x14ac:dyDescent="0.25">
      <c r="B263" s="105">
        <f t="shared" si="338"/>
        <v>5</v>
      </c>
      <c r="C263" s="116">
        <f>IF($Q$2=2,IFERROR(INDEX($G237:$L243,MATCH(B263,$F237:$F243,0),MATCH(INICIO!$C$78,$G236:$L236,0)),0),IF($Q$2=4,IFERROR(INDEX($P237:$U247,MATCH(B263,$O237:$O247,0),MATCH(INICIO!$C$78,$P236:$U236,0)),0),IFERROR(INDEX($G248:$L256,MATCH(B263,$F248:$F256,0),MATCH(INICIO!$C$78,$G247:$L247,0)),0)))</f>
        <v>0</v>
      </c>
      <c r="D263" s="105">
        <f t="shared" si="339"/>
        <v>0</v>
      </c>
      <c r="E263" s="116">
        <f>IF($Q$2=2,IFERROR(INDEX($G237:$L243,MATCH(D263,$F237:$F243,0),MATCH(INICIO!$C$78,$G236:$L236,0)),0),IF($Q$2=4,IFERROR(INDEX($P237:$U247,MATCH(D263,$O237:$O247,0),MATCH(INICIO!$C$78,$P236:$U236,0)),0),IFERROR(INDEX($G248:$L256,MATCH(D263,$F248:$F256,0),MATCH(INICIO!$C$78,$G247:$L247,0)),0)))</f>
        <v>0</v>
      </c>
      <c r="F263" s="105">
        <f t="shared" si="340"/>
        <v>0</v>
      </c>
      <c r="G263" s="116">
        <f>IF($Q$2=2,IFERROR(INDEX($G237:$L243,MATCH(F263,$F237:$F243,0),MATCH(INICIO!$C$78,$G236:$L236,0)),0),IF($Q$2=4,IFERROR(INDEX($P237:$U247,MATCH(F263,$O237:$O247,0),MATCH(INICIO!$C$78,$P236:$U236,0)),0),IFERROR(INDEX($G248:$L256,MATCH(F263,$F248:$F256,0),MATCH(INICIO!$C$78,$G247:$L247,0)),0)))</f>
        <v>0</v>
      </c>
      <c r="H263" s="105">
        <f t="shared" si="341"/>
        <v>0</v>
      </c>
      <c r="I263" s="116">
        <f>IF($Q$2=2,IFERROR(INDEX($G237:$L243,MATCH(H263,$F237:$F243,0),MATCH(INICIO!$C$78,$G236:$L236,0)),0),IF($Q$2=4,IFERROR(INDEX($P237:$U247,MATCH(H263,$O237:$O247,0),MATCH(INICIO!$C$78,$P236:$U236,0)),0),IFERROR(INDEX($G248:$L256,MATCH(H263,$F248:$F256,0),MATCH(INICIO!$C$78,$G247:$L247,0)),0)))</f>
        <v>0</v>
      </c>
      <c r="J263" s="105">
        <f t="shared" si="342"/>
        <v>0</v>
      </c>
      <c r="K263" s="116">
        <f>IF($Q$2=2,IFERROR(INDEX($G237:$L243,MATCH(J263,$F237:$F243,0),MATCH(INICIO!$C$78,$G236:$L236,0)),0),IF($Q$2=4,IFERROR(INDEX($P237:$U247,MATCH(J263,$O237:$O247,0),MATCH(INICIO!$C$78,$P236:$U236,0)),0),IFERROR(INDEX($G248:$L256,MATCH(J263,$F248:$F256,0),MATCH(INICIO!$C$78,$G247:$L247,0)),0)))</f>
        <v>0</v>
      </c>
      <c r="L263" s="105">
        <f t="shared" si="343"/>
        <v>0</v>
      </c>
      <c r="M263" s="116">
        <f>IF($Q$2=2,IFERROR(INDEX($G237:$L243,MATCH(L263,$F237:$F243,0),MATCH(INICIO!$C$78,$G236:$L236,0)),0),IF($Q$2=4,IFERROR(INDEX($P237:$U247,MATCH(L263,$O237:$O247,0),MATCH(INICIO!$C$78,$P236:$U236,0)),0),IFERROR(INDEX($G248:$L256,MATCH(L263,$F248:$F256,0),MATCH(INICIO!$C$78,$G247:$L247,0)),0)))</f>
        <v>0</v>
      </c>
    </row>
    <row r="264" spans="1:16" hidden="1" outlineLevel="2" x14ac:dyDescent="0.25">
      <c r="B264" s="105">
        <f t="shared" si="338"/>
        <v>6</v>
      </c>
      <c r="C264" s="116">
        <f>IF($Q$2=2,IFERROR(INDEX($G237:$L243,MATCH(B264,$F237:$F243,0),MATCH(INICIO!$C$78,$G236:$L236,0)),0),IF($Q$2=4,IFERROR(INDEX($P237:$U247,MATCH(B264,$O237:$O247,0),MATCH(INICIO!$C$78,$P236:$U236,0)),0),IFERROR(INDEX($G248:$L256,MATCH(B264,$F248:$F256,0),MATCH(INICIO!$C$78,$G247:$L247,0)),0)))</f>
        <v>0</v>
      </c>
      <c r="D264" s="105">
        <f t="shared" si="339"/>
        <v>0</v>
      </c>
      <c r="E264" s="116">
        <f>IF($Q$2=2,IFERROR(INDEX($G237:$L243,MATCH(D264,$F237:$F243,0),MATCH(INICIO!$C$78,$G236:$L236,0)),0),IF($Q$2=4,IFERROR(INDEX($P237:$U247,MATCH(D264,$O237:$O247,0),MATCH(INICIO!$C$78,$P236:$U236,0)),0),IFERROR(INDEX($G248:$L256,MATCH(D264,$F248:$F256,0),MATCH(INICIO!$C$78,$G247:$L247,0)),0)))</f>
        <v>0</v>
      </c>
      <c r="F264" s="105">
        <f t="shared" si="340"/>
        <v>0</v>
      </c>
      <c r="G264" s="116">
        <f>IF($Q$2=2,IFERROR(INDEX($G237:$L243,MATCH(F264,$F237:$F243,0),MATCH(INICIO!$C$78,$G236:$L236,0)),0),IF($Q$2=4,IFERROR(INDEX($P237:$U247,MATCH(F264,$O237:$O247,0),MATCH(INICIO!$C$78,$P236:$U236,0)),0),IFERROR(INDEX($G248:$L256,MATCH(F264,$F248:$F256,0),MATCH(INICIO!$C$78,$G247:$L247,0)),0)))</f>
        <v>0</v>
      </c>
      <c r="H264" s="105">
        <f t="shared" si="341"/>
        <v>0</v>
      </c>
      <c r="I264" s="116">
        <f>IF($Q$2=2,IFERROR(INDEX($G237:$L243,MATCH(H264,$F237:$F243,0),MATCH(INICIO!$C$78,$G236:$L236,0)),0),IF($Q$2=4,IFERROR(INDEX($P237:$U247,MATCH(H264,$O237:$O247,0),MATCH(INICIO!$C$78,$P236:$U236,0)),0),IFERROR(INDEX($G248:$L256,MATCH(H264,$F248:$F256,0),MATCH(INICIO!$C$78,$G247:$L247,0)),0)))</f>
        <v>0</v>
      </c>
      <c r="J264" s="105">
        <f t="shared" si="342"/>
        <v>0</v>
      </c>
      <c r="K264" s="116">
        <f>IF($Q$2=2,IFERROR(INDEX($G237:$L243,MATCH(J264,$F237:$F243,0),MATCH(INICIO!$C$78,$G236:$L236,0)),0),IF($Q$2=4,IFERROR(INDEX($P237:$U247,MATCH(J264,$O237:$O247,0),MATCH(INICIO!$C$78,$P236:$U236,0)),0),IFERROR(INDEX($G248:$L256,MATCH(J264,$F248:$F256,0),MATCH(INICIO!$C$78,$G247:$L247,0)),0)))</f>
        <v>0</v>
      </c>
      <c r="L264" s="105">
        <f t="shared" si="343"/>
        <v>0</v>
      </c>
      <c r="M264" s="116">
        <f>IF($Q$2=2,IFERROR(INDEX($G237:$L243,MATCH(L264,$F237:$F243,0),MATCH(INICIO!$C$78,$G236:$L236,0)),0),IF($Q$2=4,IFERROR(INDEX($P237:$U247,MATCH(L264,$O237:$O247,0),MATCH(INICIO!$C$78,$P236:$U236,0)),0),IFERROR(INDEX($G248:$L256,MATCH(L264,$F248:$F256,0),MATCH(INICIO!$C$78,$G247:$L247,0)),0)))</f>
        <v>0</v>
      </c>
    </row>
    <row r="265" spans="1:16" hidden="1" outlineLevel="2" x14ac:dyDescent="0.25">
      <c r="B265" s="105">
        <f t="shared" si="338"/>
        <v>2</v>
      </c>
      <c r="C265" s="116">
        <f>IF($Q$2=2,IFERROR(INDEX($G237:$L243,MATCH(B265,$F237:$F243,0),MATCH(INICIO!$C$78,$G236:$L236,0)),0),IF($Q$2=4,IFERROR(INDEX($P237:$U247,MATCH(B265,$O237:$O247,0),MATCH(INICIO!$C$78,$P236:$U236,0)),0),IFERROR(INDEX($G248:$L256,MATCH(B265,$F248:$F256,0),MATCH(INICIO!$C$78,$G247:$L247,0)),0)))</f>
        <v>84.129500000000007</v>
      </c>
      <c r="D265" s="105">
        <f t="shared" si="339"/>
        <v>0</v>
      </c>
      <c r="E265" s="116">
        <f>IF($Q$2=2,IFERROR(INDEX($G237:$L243,MATCH(D265,$F237:$F243,0),MATCH(INICIO!$C$78,$G236:$L236,0)),0),IF($Q$2=4,IFERROR(INDEX($P237:$U247,MATCH(D265,$O237:$O247,0),MATCH(INICIO!$C$78,$P236:$U236,0)),0),IFERROR(INDEX($G248:$L256,MATCH(D265,$F248:$F256,0),MATCH(INICIO!$C$78,$G247:$L247,0)),0)))</f>
        <v>0</v>
      </c>
      <c r="F265" s="105">
        <f t="shared" si="340"/>
        <v>0</v>
      </c>
      <c r="G265" s="116">
        <f>IF($Q$2=2,IFERROR(INDEX($G237:$L243,MATCH(F265,$F237:$F243,0),MATCH(INICIO!$C$78,$G236:$L236,0)),0),IF($Q$2=4,IFERROR(INDEX($P237:$U247,MATCH(F265,$O237:$O247,0),MATCH(INICIO!$C$78,$P236:$U236,0)),0),IFERROR(INDEX($G248:$L256,MATCH(F265,$F248:$F256,0),MATCH(INICIO!$C$78,$G247:$L247,0)),0)))</f>
        <v>0</v>
      </c>
      <c r="H265" s="105">
        <f t="shared" si="341"/>
        <v>0</v>
      </c>
      <c r="I265" s="116">
        <f>IF($Q$2=2,IFERROR(INDEX($G237:$L243,MATCH(H265,$F237:$F243,0),MATCH(INICIO!$C$78,$G236:$L236,0)),0),IF($Q$2=4,IFERROR(INDEX($P237:$U247,MATCH(H265,$O237:$O247,0),MATCH(INICIO!$C$78,$P236:$U236,0)),0),IFERROR(INDEX($G248:$L256,MATCH(H265,$F248:$F256,0),MATCH(INICIO!$C$78,$G247:$L247,0)),0)))</f>
        <v>0</v>
      </c>
      <c r="J265" s="105">
        <f t="shared" si="342"/>
        <v>0</v>
      </c>
      <c r="K265" s="116">
        <f>IF($Q$2=2,IFERROR(INDEX($G237:$L243,MATCH(J265,$F237:$F243,0),MATCH(INICIO!$C$78,$G236:$L236,0)),0),IF($Q$2=4,IFERROR(INDEX($P237:$U247,MATCH(J265,$O237:$O247,0),MATCH(INICIO!$C$78,$P236:$U236,0)),0),IFERROR(INDEX($G248:$L256,MATCH(J265,$F248:$F256,0),MATCH(INICIO!$C$78,$G247:$L247,0)),0)))</f>
        <v>0</v>
      </c>
      <c r="L265" s="105">
        <f t="shared" si="343"/>
        <v>0</v>
      </c>
      <c r="M265" s="116">
        <f>IF($Q$2=2,IFERROR(INDEX($G237:$L243,MATCH(L265,$F237:$F243,0),MATCH(INICIO!$C$78,$G236:$L236,0)),0),IF($Q$2=4,IFERROR(INDEX($P237:$U247,MATCH(L265,$O237:$O247,0),MATCH(INICIO!$C$78,$P236:$U236,0)),0),IFERROR(INDEX($G248:$L256,MATCH(L265,$F248:$F256,0),MATCH(INICIO!$C$78,$G247:$L247,0)),0)))</f>
        <v>0</v>
      </c>
    </row>
    <row r="266" spans="1:16" hidden="1" outlineLevel="2" x14ac:dyDescent="0.25"/>
    <row r="267" spans="1:16" s="119" customFormat="1" hidden="1" outlineLevel="2" x14ac:dyDescent="0.25">
      <c r="A267" s="118" t="s">
        <v>43</v>
      </c>
    </row>
    <row r="268" spans="1:16" hidden="1" outlineLevel="2" x14ac:dyDescent="0.25">
      <c r="C268" s="121">
        <f t="shared" ref="C268:H268" si="344">E$2</f>
        <v>1</v>
      </c>
      <c r="D268" s="121">
        <f t="shared" si="344"/>
        <v>2</v>
      </c>
      <c r="E268" s="121">
        <f t="shared" si="344"/>
        <v>3</v>
      </c>
      <c r="F268" s="121">
        <f t="shared" si="344"/>
        <v>4</v>
      </c>
      <c r="G268" s="121">
        <f t="shared" si="344"/>
        <v>5</v>
      </c>
      <c r="H268" s="121">
        <f t="shared" si="344"/>
        <v>6</v>
      </c>
    </row>
    <row r="269" spans="1:16" hidden="1" outlineLevel="2" x14ac:dyDescent="0.25">
      <c r="B269" s="122" t="s">
        <v>44</v>
      </c>
      <c r="C269" s="123">
        <f t="array" ref="C269:C274">MMULT(MMULT(C$8:H$13,$AZ$8:$BE$13),C260:C265)+MMULT(MINVERSE(TRANSPOSE($AZ$8:$BE$13)),C227:C232)</f>
        <v>0</v>
      </c>
      <c r="D269" s="123">
        <f t="array" ref="D269:D274">MMULT(MMULT(K$8:P$13,$AZ$8:$BE$13),E260:E265)+MMULT(MINVERSE(TRANSPOSE($AZ$8:$BE$13)),E227:E232)</f>
        <v>0</v>
      </c>
      <c r="E269" s="123">
        <f t="array" ref="E269:E274">MMULT(MMULT(S$8:X$13,$AZ$8:$BE$13),G260:G265)+MMULT(MINVERSE(TRANSPOSE($AZ$8:$BE$13)),G227:G232)</f>
        <v>0</v>
      </c>
      <c r="F269" s="123">
        <f t="array" ref="F269:F274">MMULT(MMULT(AA$8:AF$13,$AZ$8:$BE$13),I260:I265)+MMULT(MINVERSE(TRANSPOSE($AZ$8:$BE$13)),I227:I232)</f>
        <v>0</v>
      </c>
      <c r="G269" s="123">
        <f t="array" ref="G269:G274">MMULT(MMULT(AI$8:AN$13,$AZ$8:$BE$13),K260:K265)+MMULT(MINVERSE(TRANSPOSE($AZ$8:$BE$13)),K227:K232)</f>
        <v>0</v>
      </c>
      <c r="H269" s="123">
        <f t="array" ref="H269:H274">MMULT(MMULT(AQ$8:AV$13,$AZ$8:$BE$13),M260:M265)+MMULT(MINVERSE(TRANSPOSE($AZ$8:$BE$13)),M227:M232)</f>
        <v>0</v>
      </c>
      <c r="N269" s="124"/>
      <c r="P269" s="124"/>
    </row>
    <row r="270" spans="1:16" hidden="1" outlineLevel="2" x14ac:dyDescent="0.25">
      <c r="B270" s="122" t="s">
        <v>45</v>
      </c>
      <c r="C270" s="123">
        <v>0</v>
      </c>
      <c r="D270" s="123">
        <v>0</v>
      </c>
      <c r="E270" s="123">
        <v>0</v>
      </c>
      <c r="F270" s="123">
        <v>0</v>
      </c>
      <c r="G270" s="123">
        <v>0</v>
      </c>
      <c r="H270" s="123">
        <v>0</v>
      </c>
      <c r="N270" s="124"/>
      <c r="P270" s="124"/>
    </row>
    <row r="271" spans="1:16" hidden="1" outlineLevel="2" x14ac:dyDescent="0.25">
      <c r="B271" s="122" t="s">
        <v>46</v>
      </c>
      <c r="C271" s="123">
        <v>0.7</v>
      </c>
      <c r="D271" s="123">
        <v>0</v>
      </c>
      <c r="E271" s="123">
        <v>0</v>
      </c>
      <c r="F271" s="123">
        <v>0</v>
      </c>
      <c r="G271" s="123">
        <v>0</v>
      </c>
      <c r="H271" s="123">
        <v>0</v>
      </c>
      <c r="N271" s="124"/>
      <c r="P271" s="124"/>
    </row>
    <row r="272" spans="1:16" hidden="1" outlineLevel="2" x14ac:dyDescent="0.25">
      <c r="B272" s="122" t="s">
        <v>47</v>
      </c>
      <c r="C272" s="123">
        <v>0</v>
      </c>
      <c r="D272" s="123">
        <v>0</v>
      </c>
      <c r="E272" s="123">
        <v>0</v>
      </c>
      <c r="F272" s="123">
        <v>0</v>
      </c>
      <c r="G272" s="123">
        <v>0</v>
      </c>
      <c r="H272" s="123">
        <v>0</v>
      </c>
      <c r="N272" s="124"/>
      <c r="P272" s="124"/>
    </row>
    <row r="273" spans="1:93" hidden="1" outlineLevel="2" x14ac:dyDescent="0.25">
      <c r="B273" s="122" t="s">
        <v>48</v>
      </c>
      <c r="C273" s="123">
        <v>0.30000000000000004</v>
      </c>
      <c r="D273" s="123">
        <v>0</v>
      </c>
      <c r="E273" s="123">
        <v>0</v>
      </c>
      <c r="F273" s="123">
        <v>0</v>
      </c>
      <c r="G273" s="123">
        <v>0</v>
      </c>
      <c r="H273" s="123">
        <v>0</v>
      </c>
      <c r="N273" s="124"/>
      <c r="P273" s="124"/>
    </row>
    <row r="274" spans="1:93" hidden="1" outlineLevel="2" x14ac:dyDescent="0.25">
      <c r="B274" s="122" t="s">
        <v>49</v>
      </c>
      <c r="C274" s="123">
        <v>-4.4408920985006262E-16</v>
      </c>
      <c r="D274" s="123">
        <v>0</v>
      </c>
      <c r="E274" s="123">
        <v>0</v>
      </c>
      <c r="F274" s="123">
        <v>0</v>
      </c>
      <c r="G274" s="123">
        <v>0</v>
      </c>
      <c r="H274" s="123">
        <v>0</v>
      </c>
      <c r="N274" s="124"/>
      <c r="P274" s="124"/>
    </row>
    <row r="275" spans="1:93" hidden="1" outlineLevel="2" x14ac:dyDescent="0.25"/>
    <row r="276" spans="1:93" hidden="1" outlineLevel="2" x14ac:dyDescent="0.25">
      <c r="B276" s="318" t="s">
        <v>50</v>
      </c>
      <c r="C276" s="319"/>
      <c r="D276" s="319"/>
      <c r="E276" s="319"/>
      <c r="F276" s="319"/>
      <c r="G276" s="319"/>
      <c r="H276" s="319"/>
      <c r="I276" s="319"/>
      <c r="J276" s="319"/>
      <c r="K276" s="319"/>
      <c r="L276" s="320"/>
      <c r="M276" s="321" t="s">
        <v>51</v>
      </c>
      <c r="N276" s="322"/>
      <c r="O276" s="322"/>
      <c r="P276" s="322"/>
      <c r="Q276" s="322"/>
      <c r="R276" s="322"/>
      <c r="S276" s="322"/>
      <c r="T276" s="322"/>
      <c r="U276" s="322"/>
      <c r="V276" s="323"/>
      <c r="W276" s="321" t="s">
        <v>52</v>
      </c>
      <c r="X276" s="322"/>
      <c r="Y276" s="322"/>
      <c r="Z276" s="322"/>
      <c r="AA276" s="322"/>
      <c r="AB276" s="322"/>
      <c r="AC276" s="322"/>
      <c r="AD276" s="322"/>
      <c r="AE276" s="322"/>
      <c r="AF276" s="323"/>
      <c r="AG276" s="321" t="s">
        <v>53</v>
      </c>
      <c r="AH276" s="322"/>
      <c r="AI276" s="322"/>
      <c r="AJ276" s="322"/>
      <c r="AK276" s="322"/>
      <c r="AL276" s="322"/>
      <c r="AM276" s="322"/>
      <c r="AN276" s="322"/>
      <c r="AO276" s="322"/>
      <c r="AP276" s="323"/>
      <c r="AQ276" s="321" t="s">
        <v>54</v>
      </c>
      <c r="AR276" s="322"/>
      <c r="AS276" s="322"/>
      <c r="AT276" s="322"/>
      <c r="AU276" s="322"/>
      <c r="AV276" s="322"/>
      <c r="AW276" s="322"/>
      <c r="AX276" s="322"/>
      <c r="AY276" s="322"/>
      <c r="AZ276" s="323"/>
      <c r="BA276" s="321" t="s">
        <v>55</v>
      </c>
      <c r="BB276" s="322"/>
      <c r="BC276" s="322"/>
      <c r="BD276" s="322"/>
      <c r="BE276" s="322"/>
      <c r="BF276" s="322"/>
      <c r="BG276" s="322"/>
      <c r="BH276" s="322"/>
      <c r="BI276" s="322"/>
      <c r="BJ276" s="323"/>
    </row>
    <row r="277" spans="1:93" hidden="1" outlineLevel="2" x14ac:dyDescent="0.25">
      <c r="B277" s="186">
        <f t="shared" ref="B277" si="345">E$2</f>
        <v>1</v>
      </c>
      <c r="C277" s="187">
        <f t="shared" ref="C277:L280" si="346">B277</f>
        <v>1</v>
      </c>
      <c r="D277" s="187">
        <f t="shared" si="346"/>
        <v>1</v>
      </c>
      <c r="E277" s="187">
        <f t="shared" si="346"/>
        <v>1</v>
      </c>
      <c r="F277" s="187">
        <f t="shared" si="346"/>
        <v>1</v>
      </c>
      <c r="G277" s="187">
        <f t="shared" si="346"/>
        <v>1</v>
      </c>
      <c r="H277" s="187">
        <f t="shared" si="346"/>
        <v>1</v>
      </c>
      <c r="I277" s="187">
        <f t="shared" si="346"/>
        <v>1</v>
      </c>
      <c r="J277" s="187">
        <f t="shared" si="346"/>
        <v>1</v>
      </c>
      <c r="K277" s="187">
        <f t="shared" si="346"/>
        <v>1</v>
      </c>
      <c r="L277" s="188">
        <f t="shared" si="346"/>
        <v>1</v>
      </c>
      <c r="M277" s="189">
        <f t="shared" ref="M277" si="347">F$2</f>
        <v>2</v>
      </c>
      <c r="N277" s="187">
        <f t="shared" ref="N277:V280" si="348">M277</f>
        <v>2</v>
      </c>
      <c r="O277" s="187">
        <f t="shared" si="348"/>
        <v>2</v>
      </c>
      <c r="P277" s="187">
        <f t="shared" si="348"/>
        <v>2</v>
      </c>
      <c r="Q277" s="187">
        <f t="shared" si="348"/>
        <v>2</v>
      </c>
      <c r="R277" s="187">
        <f t="shared" si="348"/>
        <v>2</v>
      </c>
      <c r="S277" s="187">
        <f t="shared" si="348"/>
        <v>2</v>
      </c>
      <c r="T277" s="187">
        <f t="shared" si="348"/>
        <v>2</v>
      </c>
      <c r="U277" s="187">
        <f t="shared" si="348"/>
        <v>2</v>
      </c>
      <c r="V277" s="188">
        <f t="shared" si="348"/>
        <v>2</v>
      </c>
      <c r="W277" s="189">
        <f>G$2</f>
        <v>3</v>
      </c>
      <c r="X277" s="187">
        <f t="shared" ref="X277:AF280" si="349">W277</f>
        <v>3</v>
      </c>
      <c r="Y277" s="187">
        <f t="shared" si="349"/>
        <v>3</v>
      </c>
      <c r="Z277" s="187">
        <f t="shared" si="349"/>
        <v>3</v>
      </c>
      <c r="AA277" s="187">
        <f t="shared" si="349"/>
        <v>3</v>
      </c>
      <c r="AB277" s="187">
        <f t="shared" si="349"/>
        <v>3</v>
      </c>
      <c r="AC277" s="187">
        <f t="shared" si="349"/>
        <v>3</v>
      </c>
      <c r="AD277" s="187">
        <f t="shared" si="349"/>
        <v>3</v>
      </c>
      <c r="AE277" s="187">
        <f t="shared" si="349"/>
        <v>3</v>
      </c>
      <c r="AF277" s="188">
        <f t="shared" si="349"/>
        <v>3</v>
      </c>
      <c r="AG277" s="189">
        <f>H$2</f>
        <v>4</v>
      </c>
      <c r="AH277" s="187">
        <f t="shared" ref="AH277:AP280" si="350">AG277</f>
        <v>4</v>
      </c>
      <c r="AI277" s="187">
        <f t="shared" si="350"/>
        <v>4</v>
      </c>
      <c r="AJ277" s="187">
        <f t="shared" si="350"/>
        <v>4</v>
      </c>
      <c r="AK277" s="187">
        <f t="shared" si="350"/>
        <v>4</v>
      </c>
      <c r="AL277" s="187">
        <f t="shared" si="350"/>
        <v>4</v>
      </c>
      <c r="AM277" s="187">
        <f t="shared" si="350"/>
        <v>4</v>
      </c>
      <c r="AN277" s="187">
        <f t="shared" si="350"/>
        <v>4</v>
      </c>
      <c r="AO277" s="187">
        <f t="shared" si="350"/>
        <v>4</v>
      </c>
      <c r="AP277" s="188">
        <f t="shared" si="350"/>
        <v>4</v>
      </c>
      <c r="AQ277" s="189">
        <f>I$2</f>
        <v>5</v>
      </c>
      <c r="AR277" s="187">
        <f t="shared" ref="AR277:AZ280" si="351">AQ277</f>
        <v>5</v>
      </c>
      <c r="AS277" s="187">
        <f t="shared" si="351"/>
        <v>5</v>
      </c>
      <c r="AT277" s="187">
        <f t="shared" si="351"/>
        <v>5</v>
      </c>
      <c r="AU277" s="187">
        <f t="shared" si="351"/>
        <v>5</v>
      </c>
      <c r="AV277" s="187">
        <f t="shared" si="351"/>
        <v>5</v>
      </c>
      <c r="AW277" s="187">
        <f t="shared" si="351"/>
        <v>5</v>
      </c>
      <c r="AX277" s="187">
        <f t="shared" si="351"/>
        <v>5</v>
      </c>
      <c r="AY277" s="187">
        <f t="shared" si="351"/>
        <v>5</v>
      </c>
      <c r="AZ277" s="188">
        <f t="shared" si="351"/>
        <v>5</v>
      </c>
      <c r="BA277" s="189">
        <f>J$2</f>
        <v>6</v>
      </c>
      <c r="BB277" s="187">
        <f t="shared" ref="BB277:BJ280" si="352">BA277</f>
        <v>6</v>
      </c>
      <c r="BC277" s="187">
        <f t="shared" si="352"/>
        <v>6</v>
      </c>
      <c r="BD277" s="187">
        <f t="shared" si="352"/>
        <v>6</v>
      </c>
      <c r="BE277" s="187">
        <f t="shared" si="352"/>
        <v>6</v>
      </c>
      <c r="BF277" s="187">
        <f t="shared" si="352"/>
        <v>6</v>
      </c>
      <c r="BG277" s="187">
        <f t="shared" si="352"/>
        <v>6</v>
      </c>
      <c r="BH277" s="187">
        <f t="shared" si="352"/>
        <v>6</v>
      </c>
      <c r="BI277" s="187">
        <f t="shared" si="352"/>
        <v>6</v>
      </c>
      <c r="BJ277" s="188">
        <f t="shared" si="352"/>
        <v>6</v>
      </c>
    </row>
    <row r="278" spans="1:93" s="2" customFormat="1" ht="15" hidden="1" customHeight="1" outlineLevel="2" x14ac:dyDescent="0.25">
      <c r="A278" s="152" t="s">
        <v>192</v>
      </c>
      <c r="B278" s="129">
        <f>C271</f>
        <v>0.7</v>
      </c>
      <c r="C278" s="130">
        <f t="shared" si="346"/>
        <v>0.7</v>
      </c>
      <c r="D278" s="130">
        <f t="shared" si="346"/>
        <v>0.7</v>
      </c>
      <c r="E278" s="130">
        <f t="shared" si="346"/>
        <v>0.7</v>
      </c>
      <c r="F278" s="130">
        <f t="shared" si="346"/>
        <v>0.7</v>
      </c>
      <c r="G278" s="130">
        <f t="shared" si="346"/>
        <v>0.7</v>
      </c>
      <c r="H278" s="130">
        <f t="shared" si="346"/>
        <v>0.7</v>
      </c>
      <c r="I278" s="130">
        <f t="shared" si="346"/>
        <v>0.7</v>
      </c>
      <c r="J278" s="190">
        <f t="shared" si="346"/>
        <v>0.7</v>
      </c>
      <c r="K278" s="130">
        <f t="shared" si="346"/>
        <v>0.7</v>
      </c>
      <c r="L278" s="131">
        <f t="shared" si="346"/>
        <v>0.7</v>
      </c>
      <c r="M278" s="129">
        <f>D271</f>
        <v>0</v>
      </c>
      <c r="N278" s="130">
        <f t="shared" si="348"/>
        <v>0</v>
      </c>
      <c r="O278" s="130">
        <f t="shared" si="348"/>
        <v>0</v>
      </c>
      <c r="P278" s="130">
        <f t="shared" si="348"/>
        <v>0</v>
      </c>
      <c r="Q278" s="130">
        <f t="shared" si="348"/>
        <v>0</v>
      </c>
      <c r="R278" s="130">
        <f t="shared" si="348"/>
        <v>0</v>
      </c>
      <c r="S278" s="130">
        <f t="shared" si="348"/>
        <v>0</v>
      </c>
      <c r="T278" s="130">
        <f t="shared" si="348"/>
        <v>0</v>
      </c>
      <c r="U278" s="130">
        <f t="shared" si="348"/>
        <v>0</v>
      </c>
      <c r="V278" s="131">
        <f t="shared" si="348"/>
        <v>0</v>
      </c>
      <c r="W278" s="129">
        <f>E271</f>
        <v>0</v>
      </c>
      <c r="X278" s="130">
        <f t="shared" si="349"/>
        <v>0</v>
      </c>
      <c r="Y278" s="130">
        <f t="shared" si="349"/>
        <v>0</v>
      </c>
      <c r="Z278" s="130">
        <f t="shared" si="349"/>
        <v>0</v>
      </c>
      <c r="AA278" s="130">
        <f t="shared" si="349"/>
        <v>0</v>
      </c>
      <c r="AB278" s="130">
        <f t="shared" si="349"/>
        <v>0</v>
      </c>
      <c r="AC278" s="130">
        <f t="shared" si="349"/>
        <v>0</v>
      </c>
      <c r="AD278" s="130">
        <f t="shared" si="349"/>
        <v>0</v>
      </c>
      <c r="AE278" s="130">
        <f t="shared" si="349"/>
        <v>0</v>
      </c>
      <c r="AF278" s="131">
        <f t="shared" si="349"/>
        <v>0</v>
      </c>
      <c r="AG278" s="129">
        <f>F271</f>
        <v>0</v>
      </c>
      <c r="AH278" s="130">
        <f t="shared" si="350"/>
        <v>0</v>
      </c>
      <c r="AI278" s="130">
        <f t="shared" si="350"/>
        <v>0</v>
      </c>
      <c r="AJ278" s="130">
        <f t="shared" si="350"/>
        <v>0</v>
      </c>
      <c r="AK278" s="130">
        <f t="shared" si="350"/>
        <v>0</v>
      </c>
      <c r="AL278" s="130">
        <f t="shared" si="350"/>
        <v>0</v>
      </c>
      <c r="AM278" s="130">
        <f t="shared" si="350"/>
        <v>0</v>
      </c>
      <c r="AN278" s="130">
        <f t="shared" si="350"/>
        <v>0</v>
      </c>
      <c r="AO278" s="130">
        <f t="shared" si="350"/>
        <v>0</v>
      </c>
      <c r="AP278" s="131">
        <f t="shared" si="350"/>
        <v>0</v>
      </c>
      <c r="AQ278" s="129">
        <f>G271</f>
        <v>0</v>
      </c>
      <c r="AR278" s="130">
        <f t="shared" si="351"/>
        <v>0</v>
      </c>
      <c r="AS278" s="130">
        <f t="shared" si="351"/>
        <v>0</v>
      </c>
      <c r="AT278" s="130">
        <f t="shared" si="351"/>
        <v>0</v>
      </c>
      <c r="AU278" s="130">
        <f t="shared" si="351"/>
        <v>0</v>
      </c>
      <c r="AV278" s="130">
        <f t="shared" si="351"/>
        <v>0</v>
      </c>
      <c r="AW278" s="130">
        <f t="shared" si="351"/>
        <v>0</v>
      </c>
      <c r="AX278" s="130">
        <f t="shared" si="351"/>
        <v>0</v>
      </c>
      <c r="AY278" s="130">
        <f t="shared" si="351"/>
        <v>0</v>
      </c>
      <c r="AZ278" s="131">
        <f t="shared" si="351"/>
        <v>0</v>
      </c>
      <c r="BA278" s="129">
        <f>H271</f>
        <v>0</v>
      </c>
      <c r="BB278" s="130">
        <f t="shared" si="352"/>
        <v>0</v>
      </c>
      <c r="BC278" s="130">
        <f t="shared" si="352"/>
        <v>0</v>
      </c>
      <c r="BD278" s="130">
        <f t="shared" si="352"/>
        <v>0</v>
      </c>
      <c r="BE278" s="130">
        <f t="shared" si="352"/>
        <v>0</v>
      </c>
      <c r="BF278" s="130">
        <f t="shared" si="352"/>
        <v>0</v>
      </c>
      <c r="BG278" s="130">
        <f t="shared" si="352"/>
        <v>0</v>
      </c>
      <c r="BH278" s="130">
        <f t="shared" si="352"/>
        <v>0</v>
      </c>
      <c r="BI278" s="130">
        <f t="shared" si="352"/>
        <v>0</v>
      </c>
      <c r="BJ278" s="131">
        <f t="shared" si="352"/>
        <v>0</v>
      </c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</row>
    <row r="279" spans="1:93" s="2" customFormat="1" ht="15" hidden="1" customHeight="1" outlineLevel="2" x14ac:dyDescent="0.25">
      <c r="A279" s="152" t="s">
        <v>47</v>
      </c>
      <c r="B279" s="129">
        <f>C272</f>
        <v>0</v>
      </c>
      <c r="C279" s="130">
        <f t="shared" si="346"/>
        <v>0</v>
      </c>
      <c r="D279" s="130">
        <f t="shared" si="346"/>
        <v>0</v>
      </c>
      <c r="E279" s="130">
        <f t="shared" si="346"/>
        <v>0</v>
      </c>
      <c r="F279" s="130">
        <f t="shared" si="346"/>
        <v>0</v>
      </c>
      <c r="G279" s="130">
        <f t="shared" si="346"/>
        <v>0</v>
      </c>
      <c r="H279" s="130">
        <f t="shared" si="346"/>
        <v>0</v>
      </c>
      <c r="I279" s="130">
        <f t="shared" si="346"/>
        <v>0</v>
      </c>
      <c r="J279" s="190">
        <f t="shared" si="346"/>
        <v>0</v>
      </c>
      <c r="K279" s="130">
        <f t="shared" si="346"/>
        <v>0</v>
      </c>
      <c r="L279" s="131">
        <f t="shared" si="346"/>
        <v>0</v>
      </c>
      <c r="M279" s="129">
        <f>D272</f>
        <v>0</v>
      </c>
      <c r="N279" s="130">
        <f t="shared" si="348"/>
        <v>0</v>
      </c>
      <c r="O279" s="130">
        <f t="shared" si="348"/>
        <v>0</v>
      </c>
      <c r="P279" s="130">
        <f t="shared" si="348"/>
        <v>0</v>
      </c>
      <c r="Q279" s="130">
        <f t="shared" si="348"/>
        <v>0</v>
      </c>
      <c r="R279" s="130">
        <f t="shared" si="348"/>
        <v>0</v>
      </c>
      <c r="S279" s="130">
        <f t="shared" si="348"/>
        <v>0</v>
      </c>
      <c r="T279" s="130">
        <f t="shared" si="348"/>
        <v>0</v>
      </c>
      <c r="U279" s="130">
        <f t="shared" si="348"/>
        <v>0</v>
      </c>
      <c r="V279" s="131">
        <f t="shared" si="348"/>
        <v>0</v>
      </c>
      <c r="W279" s="129">
        <f>E272</f>
        <v>0</v>
      </c>
      <c r="X279" s="130">
        <f t="shared" si="349"/>
        <v>0</v>
      </c>
      <c r="Y279" s="130">
        <f t="shared" si="349"/>
        <v>0</v>
      </c>
      <c r="Z279" s="130">
        <f t="shared" si="349"/>
        <v>0</v>
      </c>
      <c r="AA279" s="130">
        <f t="shared" si="349"/>
        <v>0</v>
      </c>
      <c r="AB279" s="130">
        <f t="shared" si="349"/>
        <v>0</v>
      </c>
      <c r="AC279" s="130">
        <f t="shared" si="349"/>
        <v>0</v>
      </c>
      <c r="AD279" s="130">
        <f t="shared" si="349"/>
        <v>0</v>
      </c>
      <c r="AE279" s="130">
        <f t="shared" si="349"/>
        <v>0</v>
      </c>
      <c r="AF279" s="131">
        <f t="shared" si="349"/>
        <v>0</v>
      </c>
      <c r="AG279" s="129">
        <f>F272</f>
        <v>0</v>
      </c>
      <c r="AH279" s="130">
        <f t="shared" si="350"/>
        <v>0</v>
      </c>
      <c r="AI279" s="130">
        <f t="shared" si="350"/>
        <v>0</v>
      </c>
      <c r="AJ279" s="130">
        <f t="shared" si="350"/>
        <v>0</v>
      </c>
      <c r="AK279" s="130">
        <f t="shared" si="350"/>
        <v>0</v>
      </c>
      <c r="AL279" s="130">
        <f t="shared" si="350"/>
        <v>0</v>
      </c>
      <c r="AM279" s="130">
        <f t="shared" si="350"/>
        <v>0</v>
      </c>
      <c r="AN279" s="130">
        <f t="shared" si="350"/>
        <v>0</v>
      </c>
      <c r="AO279" s="130">
        <f t="shared" si="350"/>
        <v>0</v>
      </c>
      <c r="AP279" s="131">
        <f t="shared" si="350"/>
        <v>0</v>
      </c>
      <c r="AQ279" s="129">
        <f>G272</f>
        <v>0</v>
      </c>
      <c r="AR279" s="130">
        <f t="shared" si="351"/>
        <v>0</v>
      </c>
      <c r="AS279" s="130">
        <f t="shared" si="351"/>
        <v>0</v>
      </c>
      <c r="AT279" s="130">
        <f t="shared" si="351"/>
        <v>0</v>
      </c>
      <c r="AU279" s="130">
        <f t="shared" si="351"/>
        <v>0</v>
      </c>
      <c r="AV279" s="130">
        <f t="shared" si="351"/>
        <v>0</v>
      </c>
      <c r="AW279" s="130">
        <f t="shared" si="351"/>
        <v>0</v>
      </c>
      <c r="AX279" s="130">
        <f t="shared" si="351"/>
        <v>0</v>
      </c>
      <c r="AY279" s="130">
        <f t="shared" si="351"/>
        <v>0</v>
      </c>
      <c r="AZ279" s="131">
        <f t="shared" si="351"/>
        <v>0</v>
      </c>
      <c r="BA279" s="129">
        <f>H272</f>
        <v>0</v>
      </c>
      <c r="BB279" s="130">
        <f t="shared" si="352"/>
        <v>0</v>
      </c>
      <c r="BC279" s="130">
        <f t="shared" si="352"/>
        <v>0</v>
      </c>
      <c r="BD279" s="130">
        <f t="shared" si="352"/>
        <v>0</v>
      </c>
      <c r="BE279" s="130">
        <f t="shared" si="352"/>
        <v>0</v>
      </c>
      <c r="BF279" s="130">
        <f t="shared" si="352"/>
        <v>0</v>
      </c>
      <c r="BG279" s="130">
        <f t="shared" si="352"/>
        <v>0</v>
      </c>
      <c r="BH279" s="130">
        <f t="shared" si="352"/>
        <v>0</v>
      </c>
      <c r="BI279" s="130">
        <f t="shared" si="352"/>
        <v>0</v>
      </c>
      <c r="BJ279" s="131">
        <f t="shared" si="352"/>
        <v>0</v>
      </c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</row>
    <row r="280" spans="1:93" s="2" customFormat="1" ht="15" hidden="1" customHeight="1" outlineLevel="2" x14ac:dyDescent="0.25">
      <c r="A280" s="152" t="s">
        <v>57</v>
      </c>
      <c r="B280" s="129">
        <f t="shared" ref="B280" si="353">E$3</f>
        <v>43</v>
      </c>
      <c r="C280" s="130">
        <f t="shared" si="346"/>
        <v>43</v>
      </c>
      <c r="D280" s="130">
        <f t="shared" si="346"/>
        <v>43</v>
      </c>
      <c r="E280" s="130">
        <f t="shared" si="346"/>
        <v>43</v>
      </c>
      <c r="F280" s="130">
        <f t="shared" si="346"/>
        <v>43</v>
      </c>
      <c r="G280" s="130">
        <f t="shared" si="346"/>
        <v>43</v>
      </c>
      <c r="H280" s="130">
        <f t="shared" si="346"/>
        <v>43</v>
      </c>
      <c r="I280" s="130">
        <f t="shared" si="346"/>
        <v>43</v>
      </c>
      <c r="J280" s="190">
        <f t="shared" si="346"/>
        <v>43</v>
      </c>
      <c r="K280" s="130">
        <f t="shared" si="346"/>
        <v>43</v>
      </c>
      <c r="L280" s="131">
        <f t="shared" si="346"/>
        <v>43</v>
      </c>
      <c r="M280" s="129">
        <f t="shared" ref="M280" si="354">F$3</f>
        <v>0</v>
      </c>
      <c r="N280" s="130">
        <f t="shared" si="348"/>
        <v>0</v>
      </c>
      <c r="O280" s="130">
        <f t="shared" si="348"/>
        <v>0</v>
      </c>
      <c r="P280" s="130">
        <f t="shared" si="348"/>
        <v>0</v>
      </c>
      <c r="Q280" s="130">
        <f t="shared" si="348"/>
        <v>0</v>
      </c>
      <c r="R280" s="130">
        <f t="shared" si="348"/>
        <v>0</v>
      </c>
      <c r="S280" s="130">
        <f t="shared" si="348"/>
        <v>0</v>
      </c>
      <c r="T280" s="130">
        <f t="shared" si="348"/>
        <v>0</v>
      </c>
      <c r="U280" s="130">
        <f t="shared" si="348"/>
        <v>0</v>
      </c>
      <c r="V280" s="131">
        <f t="shared" si="348"/>
        <v>0</v>
      </c>
      <c r="W280" s="129">
        <f t="shared" ref="W280" si="355">G$3</f>
        <v>0</v>
      </c>
      <c r="X280" s="130">
        <f t="shared" si="349"/>
        <v>0</v>
      </c>
      <c r="Y280" s="130">
        <f t="shared" si="349"/>
        <v>0</v>
      </c>
      <c r="Z280" s="130">
        <f t="shared" si="349"/>
        <v>0</v>
      </c>
      <c r="AA280" s="130">
        <f t="shared" si="349"/>
        <v>0</v>
      </c>
      <c r="AB280" s="130">
        <f t="shared" si="349"/>
        <v>0</v>
      </c>
      <c r="AC280" s="130">
        <f t="shared" si="349"/>
        <v>0</v>
      </c>
      <c r="AD280" s="130">
        <f t="shared" si="349"/>
        <v>0</v>
      </c>
      <c r="AE280" s="130">
        <f t="shared" si="349"/>
        <v>0</v>
      </c>
      <c r="AF280" s="131">
        <f t="shared" si="349"/>
        <v>0</v>
      </c>
      <c r="AG280" s="129">
        <f t="shared" ref="AG280" si="356">H$3</f>
        <v>0</v>
      </c>
      <c r="AH280" s="130">
        <f t="shared" si="350"/>
        <v>0</v>
      </c>
      <c r="AI280" s="130">
        <f t="shared" si="350"/>
        <v>0</v>
      </c>
      <c r="AJ280" s="130">
        <f t="shared" si="350"/>
        <v>0</v>
      </c>
      <c r="AK280" s="130">
        <f t="shared" si="350"/>
        <v>0</v>
      </c>
      <c r="AL280" s="130">
        <f t="shared" si="350"/>
        <v>0</v>
      </c>
      <c r="AM280" s="130">
        <f t="shared" si="350"/>
        <v>0</v>
      </c>
      <c r="AN280" s="130">
        <f t="shared" si="350"/>
        <v>0</v>
      </c>
      <c r="AO280" s="130">
        <f t="shared" si="350"/>
        <v>0</v>
      </c>
      <c r="AP280" s="131">
        <f t="shared" si="350"/>
        <v>0</v>
      </c>
      <c r="AQ280" s="129">
        <f t="shared" ref="AQ280" si="357">I$3</f>
        <v>0</v>
      </c>
      <c r="AR280" s="130">
        <f t="shared" si="351"/>
        <v>0</v>
      </c>
      <c r="AS280" s="130">
        <f t="shared" si="351"/>
        <v>0</v>
      </c>
      <c r="AT280" s="130">
        <f t="shared" si="351"/>
        <v>0</v>
      </c>
      <c r="AU280" s="130">
        <f t="shared" si="351"/>
        <v>0</v>
      </c>
      <c r="AV280" s="130">
        <f t="shared" si="351"/>
        <v>0</v>
      </c>
      <c r="AW280" s="130">
        <f t="shared" si="351"/>
        <v>0</v>
      </c>
      <c r="AX280" s="130">
        <f t="shared" si="351"/>
        <v>0</v>
      </c>
      <c r="AY280" s="130">
        <f t="shared" si="351"/>
        <v>0</v>
      </c>
      <c r="AZ280" s="131">
        <f t="shared" si="351"/>
        <v>0</v>
      </c>
      <c r="BA280" s="129">
        <f t="shared" ref="BA280" si="358">J$3</f>
        <v>0</v>
      </c>
      <c r="BB280" s="130">
        <f t="shared" si="352"/>
        <v>0</v>
      </c>
      <c r="BC280" s="130">
        <f t="shared" si="352"/>
        <v>0</v>
      </c>
      <c r="BD280" s="130">
        <f t="shared" si="352"/>
        <v>0</v>
      </c>
      <c r="BE280" s="130">
        <f t="shared" si="352"/>
        <v>0</v>
      </c>
      <c r="BF280" s="130">
        <f t="shared" si="352"/>
        <v>0</v>
      </c>
      <c r="BG280" s="130">
        <f t="shared" si="352"/>
        <v>0</v>
      </c>
      <c r="BH280" s="130">
        <f t="shared" si="352"/>
        <v>0</v>
      </c>
      <c r="BI280" s="130">
        <f t="shared" si="352"/>
        <v>0</v>
      </c>
      <c r="BJ280" s="131">
        <f t="shared" si="352"/>
        <v>0</v>
      </c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</row>
    <row r="281" spans="1:93" s="2" customFormat="1" ht="15" hidden="1" customHeight="1" outlineLevel="2" x14ac:dyDescent="0.25">
      <c r="A281" s="152" t="s">
        <v>58</v>
      </c>
      <c r="B281" s="132">
        <f t="shared" ref="B281" si="359">B280/10*0</f>
        <v>0</v>
      </c>
      <c r="C281" s="133">
        <f t="shared" ref="C281" si="360">C280/10*1</f>
        <v>4.3</v>
      </c>
      <c r="D281" s="133">
        <f t="shared" ref="D281" si="361">D280/10*2</f>
        <v>8.6</v>
      </c>
      <c r="E281" s="133">
        <f t="shared" ref="E281" si="362">E280/10*3</f>
        <v>12.899999999999999</v>
      </c>
      <c r="F281" s="133">
        <f t="shared" ref="F281" si="363">F280/10*4</f>
        <v>17.2</v>
      </c>
      <c r="G281" s="133">
        <f t="shared" ref="G281" si="364">G280/10*5</f>
        <v>21.5</v>
      </c>
      <c r="H281" s="133">
        <f t="shared" ref="H281" si="365">H280/10*6</f>
        <v>25.799999999999997</v>
      </c>
      <c r="I281" s="133">
        <f t="shared" ref="I281" si="366">I280/10*7</f>
        <v>30.099999999999998</v>
      </c>
      <c r="J281" s="191">
        <f t="shared" ref="J281" si="367">J280/10*8</f>
        <v>34.4</v>
      </c>
      <c r="K281" s="133">
        <f t="shared" ref="K281" si="368">K280/10*9</f>
        <v>38.699999999999996</v>
      </c>
      <c r="L281" s="134">
        <f t="shared" ref="L281" si="369">L280/10*10</f>
        <v>43</v>
      </c>
      <c r="M281" s="133">
        <f t="shared" ref="M281" si="370">M280/10*1</f>
        <v>0</v>
      </c>
      <c r="N281" s="133">
        <f t="shared" ref="N281" si="371">N280/10*2</f>
        <v>0</v>
      </c>
      <c r="O281" s="133">
        <f t="shared" ref="O281" si="372">O280/10*3</f>
        <v>0</v>
      </c>
      <c r="P281" s="133">
        <f t="shared" ref="P281" si="373">P280/10*4</f>
        <v>0</v>
      </c>
      <c r="Q281" s="133">
        <f t="shared" ref="Q281" si="374">Q280/10*5</f>
        <v>0</v>
      </c>
      <c r="R281" s="133">
        <f t="shared" ref="R281" si="375">R280/10*6</f>
        <v>0</v>
      </c>
      <c r="S281" s="133">
        <f t="shared" ref="S281" si="376">S280/10*7</f>
        <v>0</v>
      </c>
      <c r="T281" s="133">
        <f t="shared" ref="T281" si="377">T280/10*8</f>
        <v>0</v>
      </c>
      <c r="U281" s="133">
        <f t="shared" ref="U281" si="378">U280/10*9</f>
        <v>0</v>
      </c>
      <c r="V281" s="134">
        <f t="shared" ref="V281" si="379">V280/10*10</f>
        <v>0</v>
      </c>
      <c r="W281" s="133">
        <f t="shared" ref="W281" si="380">W280/10*1</f>
        <v>0</v>
      </c>
      <c r="X281" s="133">
        <f t="shared" ref="X281" si="381">X280/10*2</f>
        <v>0</v>
      </c>
      <c r="Y281" s="133">
        <f t="shared" ref="Y281" si="382">Y280/10*3</f>
        <v>0</v>
      </c>
      <c r="Z281" s="133">
        <f t="shared" ref="Z281" si="383">Z280/10*4</f>
        <v>0</v>
      </c>
      <c r="AA281" s="133">
        <f t="shared" ref="AA281" si="384">AA280/10*5</f>
        <v>0</v>
      </c>
      <c r="AB281" s="133">
        <f t="shared" ref="AB281" si="385">AB280/10*6</f>
        <v>0</v>
      </c>
      <c r="AC281" s="133">
        <f t="shared" ref="AC281" si="386">AC280/10*7</f>
        <v>0</v>
      </c>
      <c r="AD281" s="133">
        <f t="shared" ref="AD281" si="387">AD280/10*8</f>
        <v>0</v>
      </c>
      <c r="AE281" s="134">
        <f t="shared" ref="AE281" si="388">AE280/10*9</f>
        <v>0</v>
      </c>
      <c r="AF281" s="134">
        <f t="shared" ref="AF281" si="389">AF280/10*10</f>
        <v>0</v>
      </c>
      <c r="AG281" s="133">
        <f t="shared" ref="AG281" si="390">AG280/10*1</f>
        <v>0</v>
      </c>
      <c r="AH281" s="133">
        <f t="shared" ref="AH281" si="391">AH280/10*2</f>
        <v>0</v>
      </c>
      <c r="AI281" s="133">
        <f t="shared" ref="AI281" si="392">AI280/10*3</f>
        <v>0</v>
      </c>
      <c r="AJ281" s="133">
        <f t="shared" ref="AJ281" si="393">AJ280/10*4</f>
        <v>0</v>
      </c>
      <c r="AK281" s="133">
        <f t="shared" ref="AK281" si="394">AK280/10*5</f>
        <v>0</v>
      </c>
      <c r="AL281" s="133">
        <f t="shared" ref="AL281" si="395">AL280/10*6</f>
        <v>0</v>
      </c>
      <c r="AM281" s="133">
        <f t="shared" ref="AM281" si="396">AM280/10*7</f>
        <v>0</v>
      </c>
      <c r="AN281" s="133">
        <f t="shared" ref="AN281" si="397">AN280/10*8</f>
        <v>0</v>
      </c>
      <c r="AO281" s="134">
        <f t="shared" ref="AO281" si="398">AO280/10*9</f>
        <v>0</v>
      </c>
      <c r="AP281" s="134">
        <f t="shared" ref="AP281" si="399">AP280/10*10</f>
        <v>0</v>
      </c>
      <c r="AQ281" s="133">
        <f t="shared" ref="AQ281" si="400">AQ280/10*1</f>
        <v>0</v>
      </c>
      <c r="AR281" s="133">
        <f t="shared" ref="AR281" si="401">AR280/10*2</f>
        <v>0</v>
      </c>
      <c r="AS281" s="133">
        <f t="shared" ref="AS281" si="402">AS280/10*3</f>
        <v>0</v>
      </c>
      <c r="AT281" s="133">
        <f t="shared" ref="AT281" si="403">AT280/10*4</f>
        <v>0</v>
      </c>
      <c r="AU281" s="133">
        <f t="shared" ref="AU281" si="404">AU280/10*5</f>
        <v>0</v>
      </c>
      <c r="AV281" s="133">
        <f t="shared" ref="AV281" si="405">AV280/10*6</f>
        <v>0</v>
      </c>
      <c r="AW281" s="133">
        <f t="shared" ref="AW281" si="406">AW280/10*7</f>
        <v>0</v>
      </c>
      <c r="AX281" s="133">
        <f t="shared" ref="AX281" si="407">AX280/10*8</f>
        <v>0</v>
      </c>
      <c r="AY281" s="134">
        <f t="shared" ref="AY281" si="408">AY280/10*9</f>
        <v>0</v>
      </c>
      <c r="AZ281" s="134">
        <f t="shared" ref="AZ281" si="409">AZ280/10*10</f>
        <v>0</v>
      </c>
      <c r="BA281" s="133">
        <f t="shared" ref="BA281" si="410">BA280/10*1</f>
        <v>0</v>
      </c>
      <c r="BB281" s="133">
        <f t="shared" ref="BB281" si="411">BB280/10*2</f>
        <v>0</v>
      </c>
      <c r="BC281" s="133">
        <f t="shared" ref="BC281" si="412">BC280/10*3</f>
        <v>0</v>
      </c>
      <c r="BD281" s="133">
        <f t="shared" ref="BD281" si="413">BD280/10*4</f>
        <v>0</v>
      </c>
      <c r="BE281" s="133">
        <f t="shared" ref="BE281" si="414">BE280/10*5</f>
        <v>0</v>
      </c>
      <c r="BF281" s="133">
        <f t="shared" ref="BF281" si="415">BF280/10*6</f>
        <v>0</v>
      </c>
      <c r="BG281" s="133">
        <f t="shared" ref="BG281" si="416">BG280/10*7</f>
        <v>0</v>
      </c>
      <c r="BH281" s="133">
        <f t="shared" ref="BH281" si="417">BH280/10*8</f>
        <v>0</v>
      </c>
      <c r="BI281" s="134">
        <f t="shared" ref="BI281" si="418">BI280/10*9</f>
        <v>0</v>
      </c>
      <c r="BJ281" s="134">
        <f t="shared" ref="BJ281" si="419">BJ280/10*10</f>
        <v>0</v>
      </c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</row>
    <row r="282" spans="1:93" ht="15.75" hidden="1" outlineLevel="2" thickBot="1" x14ac:dyDescent="0.3">
      <c r="A282" s="152" t="s">
        <v>60</v>
      </c>
      <c r="B282" s="192">
        <f t="shared" ref="B282:BJ282" si="420">-B279+B278*B281-1*IF(AND($A47=B277,B281&gt;=$A225),B281-$A225,0)</f>
        <v>0</v>
      </c>
      <c r="C282" s="193">
        <f t="shared" si="420"/>
        <v>3.01</v>
      </c>
      <c r="D282" s="193">
        <f t="shared" si="420"/>
        <v>6.02</v>
      </c>
      <c r="E282" s="193">
        <f t="shared" si="420"/>
        <v>9.0299999999999994</v>
      </c>
      <c r="F282" s="193">
        <f t="shared" si="420"/>
        <v>7.74</v>
      </c>
      <c r="G282" s="193">
        <f t="shared" si="420"/>
        <v>6.4499999999999993</v>
      </c>
      <c r="H282" s="193">
        <f t="shared" si="420"/>
        <v>5.1599999999999984</v>
      </c>
      <c r="I282" s="193">
        <f t="shared" si="420"/>
        <v>3.870000000000001</v>
      </c>
      <c r="J282" s="193">
        <f t="shared" si="420"/>
        <v>2.5799999999999983</v>
      </c>
      <c r="K282" s="193">
        <f t="shared" si="420"/>
        <v>1.2899999999999991</v>
      </c>
      <c r="L282" s="194">
        <f t="shared" si="420"/>
        <v>0</v>
      </c>
      <c r="M282" s="192">
        <f t="shared" si="420"/>
        <v>0</v>
      </c>
      <c r="N282" s="193">
        <f t="shared" si="420"/>
        <v>0</v>
      </c>
      <c r="O282" s="193">
        <f t="shared" si="420"/>
        <v>0</v>
      </c>
      <c r="P282" s="193">
        <f t="shared" si="420"/>
        <v>0</v>
      </c>
      <c r="Q282" s="193">
        <f t="shared" si="420"/>
        <v>0</v>
      </c>
      <c r="R282" s="193">
        <f t="shared" si="420"/>
        <v>0</v>
      </c>
      <c r="S282" s="193">
        <f t="shared" si="420"/>
        <v>0</v>
      </c>
      <c r="T282" s="193">
        <f t="shared" si="420"/>
        <v>0</v>
      </c>
      <c r="U282" s="193">
        <f t="shared" si="420"/>
        <v>0</v>
      </c>
      <c r="V282" s="194">
        <f t="shared" si="420"/>
        <v>0</v>
      </c>
      <c r="W282" s="192">
        <f t="shared" si="420"/>
        <v>0</v>
      </c>
      <c r="X282" s="193">
        <f t="shared" si="420"/>
        <v>0</v>
      </c>
      <c r="Y282" s="193">
        <f t="shared" si="420"/>
        <v>0</v>
      </c>
      <c r="Z282" s="193">
        <f t="shared" si="420"/>
        <v>0</v>
      </c>
      <c r="AA282" s="193">
        <f t="shared" si="420"/>
        <v>0</v>
      </c>
      <c r="AB282" s="193">
        <f t="shared" si="420"/>
        <v>0</v>
      </c>
      <c r="AC282" s="193">
        <f t="shared" si="420"/>
        <v>0</v>
      </c>
      <c r="AD282" s="193">
        <f t="shared" si="420"/>
        <v>0</v>
      </c>
      <c r="AE282" s="193">
        <f t="shared" si="420"/>
        <v>0</v>
      </c>
      <c r="AF282" s="194">
        <f t="shared" si="420"/>
        <v>0</v>
      </c>
      <c r="AG282" s="192">
        <f t="shared" si="420"/>
        <v>0</v>
      </c>
      <c r="AH282" s="193">
        <f t="shared" si="420"/>
        <v>0</v>
      </c>
      <c r="AI282" s="193">
        <f t="shared" si="420"/>
        <v>0</v>
      </c>
      <c r="AJ282" s="193">
        <f t="shared" si="420"/>
        <v>0</v>
      </c>
      <c r="AK282" s="193">
        <f t="shared" si="420"/>
        <v>0</v>
      </c>
      <c r="AL282" s="193">
        <f t="shared" si="420"/>
        <v>0</v>
      </c>
      <c r="AM282" s="193">
        <f t="shared" si="420"/>
        <v>0</v>
      </c>
      <c r="AN282" s="193">
        <f t="shared" si="420"/>
        <v>0</v>
      </c>
      <c r="AO282" s="193">
        <f t="shared" si="420"/>
        <v>0</v>
      </c>
      <c r="AP282" s="194">
        <f t="shared" si="420"/>
        <v>0</v>
      </c>
      <c r="AQ282" s="192">
        <f t="shared" si="420"/>
        <v>0</v>
      </c>
      <c r="AR282" s="193">
        <f t="shared" si="420"/>
        <v>0</v>
      </c>
      <c r="AS282" s="193">
        <f t="shared" si="420"/>
        <v>0</v>
      </c>
      <c r="AT282" s="193">
        <f t="shared" si="420"/>
        <v>0</v>
      </c>
      <c r="AU282" s="193">
        <f t="shared" si="420"/>
        <v>0</v>
      </c>
      <c r="AV282" s="193">
        <f t="shared" si="420"/>
        <v>0</v>
      </c>
      <c r="AW282" s="193">
        <f t="shared" si="420"/>
        <v>0</v>
      </c>
      <c r="AX282" s="193">
        <f t="shared" si="420"/>
        <v>0</v>
      </c>
      <c r="AY282" s="193">
        <f t="shared" si="420"/>
        <v>0</v>
      </c>
      <c r="AZ282" s="194">
        <f t="shared" si="420"/>
        <v>0</v>
      </c>
      <c r="BA282" s="192">
        <f t="shared" si="420"/>
        <v>0</v>
      </c>
      <c r="BB282" s="193">
        <f t="shared" si="420"/>
        <v>0</v>
      </c>
      <c r="BC282" s="193">
        <f t="shared" si="420"/>
        <v>0</v>
      </c>
      <c r="BD282" s="193">
        <f t="shared" si="420"/>
        <v>0</v>
      </c>
      <c r="BE282" s="193">
        <f t="shared" si="420"/>
        <v>0</v>
      </c>
      <c r="BF282" s="193">
        <f t="shared" si="420"/>
        <v>0</v>
      </c>
      <c r="BG282" s="193">
        <f t="shared" si="420"/>
        <v>0</v>
      </c>
      <c r="BH282" s="193">
        <f t="shared" si="420"/>
        <v>0</v>
      </c>
      <c r="BI282" s="193">
        <f t="shared" si="420"/>
        <v>0</v>
      </c>
      <c r="BJ282" s="194">
        <f t="shared" si="420"/>
        <v>0</v>
      </c>
    </row>
    <row r="283" spans="1:93" hidden="1" outlineLevel="2" x14ac:dyDescent="0.25"/>
    <row r="284" spans="1:93" hidden="1" outlineLevel="1" collapsed="1" x14ac:dyDescent="0.25">
      <c r="A284" s="181">
        <f>4*B47/10</f>
        <v>17.2</v>
      </c>
      <c r="B284" s="180"/>
      <c r="C284" s="180"/>
      <c r="D284" s="180"/>
    </row>
    <row r="285" spans="1:93" hidden="1" outlineLevel="2" x14ac:dyDescent="0.25">
      <c r="B285" s="316">
        <f>'Calculo VIGA'!E$2</f>
        <v>1</v>
      </c>
      <c r="C285" s="317"/>
      <c r="D285" s="316">
        <f>'Calculo VIGA'!F$2</f>
        <v>2</v>
      </c>
      <c r="E285" s="317"/>
      <c r="F285" s="316">
        <f>'Calculo VIGA'!G$2</f>
        <v>3</v>
      </c>
      <c r="G285" s="317"/>
      <c r="H285" s="316">
        <f>'Calculo VIGA'!H$2</f>
        <v>4</v>
      </c>
      <c r="I285" s="317"/>
      <c r="J285" s="316">
        <f>'Calculo VIGA'!I$2</f>
        <v>5</v>
      </c>
      <c r="K285" s="317"/>
      <c r="L285" s="316">
        <f>'Calculo VIGA'!J$2</f>
        <v>6</v>
      </c>
      <c r="M285" s="317"/>
    </row>
    <row r="286" spans="1:93" hidden="1" outlineLevel="2" x14ac:dyDescent="0.25">
      <c r="B286" s="105">
        <f>'Calculo VIGA'!B$18</f>
        <v>3</v>
      </c>
      <c r="C286" s="106">
        <v>0</v>
      </c>
      <c r="D286" s="107">
        <f>'Calculo VIGA'!J$18</f>
        <v>0</v>
      </c>
      <c r="E286" s="106">
        <v>0</v>
      </c>
      <c r="F286" s="107">
        <f>'Calculo VIGA'!R$18</f>
        <v>0</v>
      </c>
      <c r="G286" s="106">
        <v>0</v>
      </c>
      <c r="H286" s="107">
        <f>'Calculo VIGA'!Z$18</f>
        <v>0</v>
      </c>
      <c r="I286" s="106">
        <v>0</v>
      </c>
      <c r="J286" s="107">
        <f>'Calculo VIGA'!AH$18</f>
        <v>0</v>
      </c>
      <c r="K286" s="106">
        <v>0</v>
      </c>
      <c r="L286" s="107">
        <f>'Calculo VIGA'!AP$18</f>
        <v>0</v>
      </c>
      <c r="M286" s="106">
        <v>0</v>
      </c>
      <c r="X286" s="146"/>
      <c r="Y286" s="147"/>
    </row>
    <row r="287" spans="1:93" hidden="1" outlineLevel="2" x14ac:dyDescent="0.25">
      <c r="B287" s="105">
        <f>'Calculo VIGA'!B$19</f>
        <v>4</v>
      </c>
      <c r="C287" s="106">
        <f>IF($A47=B285,1*($B47-$A284)^2*(2*$A284+$B47)/$B47^3,0)</f>
        <v>0.64800000000000002</v>
      </c>
      <c r="D287" s="107">
        <f>'Calculo VIGA'!J$19</f>
        <v>0</v>
      </c>
      <c r="E287" s="106">
        <f>IF($A47=D285,1*($B47-$A284)^2*(2*$A284+$B47)/$B47^3,0)</f>
        <v>0</v>
      </c>
      <c r="F287" s="107">
        <f>'Calculo VIGA'!R$19</f>
        <v>0</v>
      </c>
      <c r="G287" s="106">
        <f>IF($A47=F285,1*($B47-$A284)^2*(2*$A284+$B47)/$B47^3,0)</f>
        <v>0</v>
      </c>
      <c r="H287" s="107">
        <f>'Calculo VIGA'!Z$19</f>
        <v>0</v>
      </c>
      <c r="I287" s="106">
        <f>IF($A47=H285,1*($B47-$A284)^2*(2*$A284+$B47)/$B47^3,0)</f>
        <v>0</v>
      </c>
      <c r="J287" s="107">
        <f>'Calculo VIGA'!AH$19</f>
        <v>0</v>
      </c>
      <c r="K287" s="106">
        <f>IF($A47=J285,1*($B47-$A284)^2*(2*$A284+$B47)/$B47^3,0)</f>
        <v>0</v>
      </c>
      <c r="L287" s="107">
        <f>'Calculo VIGA'!AP$19</f>
        <v>0</v>
      </c>
      <c r="M287" s="106">
        <f>IF($A47=L285,1*($B47-$A284)^2*(2*$A284+$B47)/$B47^3,0)</f>
        <v>0</v>
      </c>
    </row>
    <row r="288" spans="1:93" hidden="1" outlineLevel="2" x14ac:dyDescent="0.25">
      <c r="A288" t="s">
        <v>36</v>
      </c>
      <c r="B288" s="105">
        <f>'Calculo VIGA'!B$20</f>
        <v>1</v>
      </c>
      <c r="C288" s="106">
        <f>IF($A47=B285,1*$A284*($B47-$A284)^2/$B47^2,0)</f>
        <v>6.1920000000000002</v>
      </c>
      <c r="D288" s="107">
        <f>'Calculo VIGA'!J$20</f>
        <v>0</v>
      </c>
      <c r="E288" s="106">
        <f>IF($A47=D285,1*$A284*($B47-$A284)^2/$B47^2,0)</f>
        <v>0</v>
      </c>
      <c r="F288" s="107">
        <f>'Calculo VIGA'!R$20</f>
        <v>0</v>
      </c>
      <c r="G288" s="106">
        <f>IF($A47=F285,1*$A284*($B47-$A284)^2/$B47^2,0)</f>
        <v>0</v>
      </c>
      <c r="H288" s="107">
        <f>'Calculo VIGA'!Z$20</f>
        <v>0</v>
      </c>
      <c r="I288" s="106">
        <f>IF($A47=H285,1*$A284*($B47-$A284)^2/$B47^2,0)</f>
        <v>0</v>
      </c>
      <c r="J288" s="107">
        <f>'Calculo VIGA'!AH$20</f>
        <v>0</v>
      </c>
      <c r="K288" s="106">
        <f>IF($A47=J285,1*$A284*($B47-$A284)^2/$B47^2,0)</f>
        <v>0</v>
      </c>
      <c r="L288" s="107">
        <f>'Calculo VIGA'!AP$20</f>
        <v>0</v>
      </c>
      <c r="M288" s="106">
        <f>IF($A47=L285,1*$A284*($B47-$A284)^2/$B47^2,0)</f>
        <v>0</v>
      </c>
      <c r="X288" s="149"/>
    </row>
    <row r="289" spans="2:34" hidden="1" outlineLevel="2" x14ac:dyDescent="0.25">
      <c r="B289" s="105">
        <f>'Calculo VIGA'!B$21</f>
        <v>5</v>
      </c>
      <c r="C289" s="108">
        <v>0</v>
      </c>
      <c r="D289" s="107">
        <f>'Calculo VIGA'!J$21</f>
        <v>0</v>
      </c>
      <c r="E289" s="108">
        <v>0</v>
      </c>
      <c r="F289" s="107">
        <f>'Calculo VIGA'!R$21</f>
        <v>0</v>
      </c>
      <c r="G289" s="108">
        <v>0</v>
      </c>
      <c r="H289" s="107">
        <f>'Calculo VIGA'!Z$21</f>
        <v>0</v>
      </c>
      <c r="I289" s="108">
        <v>0</v>
      </c>
      <c r="J289" s="107">
        <f>'Calculo VIGA'!AH$21</f>
        <v>0</v>
      </c>
      <c r="K289" s="108">
        <v>0</v>
      </c>
      <c r="L289" s="107">
        <f>'Calculo VIGA'!AP$21</f>
        <v>0</v>
      </c>
      <c r="M289" s="108">
        <v>0</v>
      </c>
    </row>
    <row r="290" spans="2:34" hidden="1" outlineLevel="2" x14ac:dyDescent="0.25">
      <c r="B290" s="105">
        <f>'Calculo VIGA'!B$22</f>
        <v>6</v>
      </c>
      <c r="C290" s="106">
        <f>IF($A47=B285,1*($A284)^2*(3*$B47-2*$A284)/$B47^3,0)</f>
        <v>0.35199999999999998</v>
      </c>
      <c r="D290" s="107">
        <f>'Calculo VIGA'!J$22</f>
        <v>0</v>
      </c>
      <c r="E290" s="106">
        <f>IF($A47=D285,1*($A284)^2*(3*$B47-2*$A284)/$B47^3,0)</f>
        <v>0</v>
      </c>
      <c r="F290" s="107">
        <f>'Calculo VIGA'!R$22</f>
        <v>0</v>
      </c>
      <c r="G290" s="106">
        <f>IF($A47=F285,1*($A284)^2*(3*$B47-2*$A284)/$B47^3,0)</f>
        <v>0</v>
      </c>
      <c r="H290" s="107">
        <f>'Calculo VIGA'!Z$22</f>
        <v>0</v>
      </c>
      <c r="I290" s="106">
        <f>IF($A47=H285,1*($A284)^2*(3*$B47-2*$A284)/$B47^3,0)</f>
        <v>0</v>
      </c>
      <c r="J290" s="107">
        <f>'Calculo VIGA'!AH$22</f>
        <v>0</v>
      </c>
      <c r="K290" s="106">
        <f>IF($A47=J285,1*($A284)^2*(3*$B47-2*$A284)/$B47^3,0)</f>
        <v>0</v>
      </c>
      <c r="L290" s="107">
        <f>'Calculo VIGA'!AP$22</f>
        <v>0</v>
      </c>
      <c r="M290" s="106">
        <f>IF($A47=L285,1*($A284)^2*(3*$B47-2*$A284)/$B47^3,0)</f>
        <v>0</v>
      </c>
    </row>
    <row r="291" spans="2:34" hidden="1" outlineLevel="2" x14ac:dyDescent="0.25">
      <c r="B291" s="105">
        <f>'Calculo VIGA'!B$23</f>
        <v>2</v>
      </c>
      <c r="C291" s="108">
        <f>IF($A47=B285,-1*($B47-$A284)*$A284^2/$B47^2,0)</f>
        <v>-4.1280000000000001</v>
      </c>
      <c r="D291" s="107">
        <f>'Calculo VIGA'!J$23</f>
        <v>0</v>
      </c>
      <c r="E291" s="108">
        <f>IF($A47=D285,-1*($B47-$A284)*$A284^2/$B47^2,0)</f>
        <v>0</v>
      </c>
      <c r="F291" s="107">
        <f>'Calculo VIGA'!R$23</f>
        <v>0</v>
      </c>
      <c r="G291" s="108">
        <f>IF($A47=F285,-1*($B47-$A284)*$A284^2/$B47^2,0)</f>
        <v>0</v>
      </c>
      <c r="H291" s="107">
        <f>'Calculo VIGA'!Z$23</f>
        <v>0</v>
      </c>
      <c r="I291" s="108">
        <f>IF($A47=H285,-1*($B47-$A284)*$A284^2/$B47^2,0)</f>
        <v>0</v>
      </c>
      <c r="J291" s="107">
        <f>'Calculo VIGA'!AH$23</f>
        <v>0</v>
      </c>
      <c r="K291" s="108">
        <f>IF($A47=J285,-1*($B47-$A284)*$A284^2/$B47^2,0)</f>
        <v>0</v>
      </c>
      <c r="L291" s="107">
        <f>'Calculo VIGA'!AP$23</f>
        <v>0</v>
      </c>
      <c r="M291" s="108">
        <f>IF($A47=L285,-1*($B47-$A284)*$A284^2/$B47^2,0)</f>
        <v>0</v>
      </c>
    </row>
    <row r="292" spans="2:34" hidden="1" outlineLevel="2" x14ac:dyDescent="0.25">
      <c r="C292" t="s">
        <v>61</v>
      </c>
      <c r="D292" s="182"/>
      <c r="E292" s="183"/>
      <c r="F292" s="182"/>
      <c r="G292" s="183"/>
      <c r="H292" s="182"/>
      <c r="I292" s="183"/>
      <c r="J292" s="182"/>
      <c r="K292" s="183"/>
      <c r="L292" s="182"/>
      <c r="M292" s="183"/>
      <c r="N292" s="182"/>
      <c r="O292" s="183"/>
      <c r="P292" s="182"/>
      <c r="Q292" s="183"/>
      <c r="R292" s="182"/>
      <c r="S292" s="183"/>
    </row>
    <row r="293" spans="2:34" hidden="1" outlineLevel="2" x14ac:dyDescent="0.25">
      <c r="B293" s="105">
        <v>1</v>
      </c>
      <c r="C293" s="108">
        <f t="shared" ref="C293" si="421">-(IFERROR(VLOOKUP($B293,$B286:$C291,2,0),0)+IFERROR(VLOOKUP($B293,$D286:$E291,2,0),0)+IFERROR(VLOOKUP($B293,$F286:$G291,2,0),0)+IFERROR(VLOOKUP($B293,$H286:$I291,2,0),0)+IFERROR(VLOOKUP($B293,$J286:$K291,2,0),0)+IFERROR(VLOOKUP($B293,$L286:$M291,2,0),0)+IFERROR(VLOOKUP($B293,$N286:$O291,2,0),0)+IFERROR(VLOOKUP($B293,$P286:$Q291,2,0),0)+IFERROR(VLOOKUP($B293,$R286:$S291,2,0),0))</f>
        <v>-6.1920000000000002</v>
      </c>
      <c r="E293" s="109"/>
      <c r="F293" s="325" t="s">
        <v>37</v>
      </c>
      <c r="G293" s="325"/>
      <c r="H293" s="325"/>
      <c r="I293" s="325"/>
      <c r="J293" s="325"/>
      <c r="K293" s="325"/>
      <c r="L293" s="325"/>
      <c r="M293" s="325"/>
      <c r="N293" s="325"/>
      <c r="O293" s="325"/>
      <c r="P293" s="325"/>
      <c r="Q293" s="325"/>
      <c r="R293" s="325"/>
      <c r="S293" s="325"/>
      <c r="T293" s="325"/>
      <c r="U293" s="325"/>
      <c r="V293" s="325"/>
      <c r="W293" s="325"/>
      <c r="X293" s="325"/>
      <c r="Y293" s="325"/>
      <c r="Z293" s="325"/>
      <c r="AA293" s="325"/>
      <c r="AB293" s="110"/>
      <c r="AC293" s="110"/>
      <c r="AD293" s="110"/>
      <c r="AE293" s="110"/>
      <c r="AF293" s="110"/>
      <c r="AG293" s="110"/>
      <c r="AH293" s="110"/>
    </row>
    <row r="294" spans="2:34" hidden="1" outlineLevel="2" x14ac:dyDescent="0.25">
      <c r="B294" s="105">
        <v>2</v>
      </c>
      <c r="C294" s="108">
        <f t="shared" ref="C294" si="422">-(IFERROR(VLOOKUP($B294,$B286:$C291,2,0),0)+IFERROR(VLOOKUP($B294,$D286:$E291,2,0),0)+IFERROR(VLOOKUP($B294,$F286:$G291,2,0),0)+IFERROR(VLOOKUP($B294,$H286:$I291,2,0),0)+IFERROR(VLOOKUP($B294,$J286:$K291,2,0),0)+IFERROR(VLOOKUP($B294,$L286:$M291,2,0),0)+IFERROR(VLOOKUP($B294,$N286:$O291,2,0),0)+IFERROR(VLOOKUP($B294,$P286:$Q291,2,0),0)+IFERROR(VLOOKUP($B294,$R286:$S291,2,0),0))</f>
        <v>4.1280000000000001</v>
      </c>
      <c r="E294" s="110"/>
      <c r="F294" s="110"/>
      <c r="G294" s="326" t="s">
        <v>38</v>
      </c>
      <c r="H294" s="326"/>
      <c r="I294" s="326"/>
      <c r="J294" s="326"/>
      <c r="K294" s="326"/>
      <c r="L294" s="326"/>
      <c r="M294" s="110"/>
      <c r="N294" s="110"/>
      <c r="O294" s="110"/>
      <c r="P294" s="327" t="s">
        <v>39</v>
      </c>
      <c r="Q294" s="327"/>
      <c r="R294" s="327"/>
      <c r="S294" s="327"/>
      <c r="T294" s="327"/>
      <c r="U294" s="327"/>
      <c r="V294" s="110"/>
      <c r="W294" s="110"/>
      <c r="X294" s="110"/>
      <c r="Y294" s="110"/>
      <c r="Z294" s="110"/>
      <c r="AA294" s="110"/>
      <c r="AB294" s="110"/>
      <c r="AC294" s="110"/>
      <c r="AD294" s="110"/>
      <c r="AE294" s="110"/>
      <c r="AF294" s="110"/>
      <c r="AG294" s="110"/>
      <c r="AH294" s="110"/>
    </row>
    <row r="295" spans="2:34" hidden="1" outlineLevel="2" x14ac:dyDescent="0.25">
      <c r="B295" s="105">
        <v>3</v>
      </c>
      <c r="C295" s="108">
        <f t="shared" ref="C295" si="423">-(IFERROR(VLOOKUP($B295,$B286:$C291,2,0),0)+IFERROR(VLOOKUP($B295,$D286:$E291,2,0),0)+IFERROR(VLOOKUP($B295,$F286:$G291,2,0),0)+IFERROR(VLOOKUP($B295,$H286:$I291,2,0),0)+IFERROR(VLOOKUP($B295,$J286:$K291,2,0),0)+IFERROR(VLOOKUP($B295,$L286:$M291,2,0),0)+IFERROR(VLOOKUP($B295,$N286:$O291,2,0),0)+IFERROR(VLOOKUP($B295,$P286:$Q291,2,0),0)+IFERROR(VLOOKUP($B295,$R286:$S291,2,0),0))</f>
        <v>0</v>
      </c>
      <c r="E295" s="110"/>
      <c r="F295" s="110"/>
      <c r="G295" s="112">
        <v>6</v>
      </c>
      <c r="H295" s="112">
        <v>5</v>
      </c>
      <c r="I295" s="112">
        <v>4</v>
      </c>
      <c r="J295" s="112">
        <v>3</v>
      </c>
      <c r="K295" s="112">
        <v>2</v>
      </c>
      <c r="L295" s="112">
        <v>1</v>
      </c>
      <c r="M295" s="110"/>
      <c r="O295" s="110"/>
      <c r="P295" s="112">
        <v>6</v>
      </c>
      <c r="Q295" s="112">
        <v>5</v>
      </c>
      <c r="R295" s="112">
        <v>4</v>
      </c>
      <c r="S295" s="112">
        <v>3</v>
      </c>
      <c r="T295" s="112">
        <v>2</v>
      </c>
      <c r="U295" s="112">
        <v>1</v>
      </c>
      <c r="AB295" s="110"/>
      <c r="AC295" s="110"/>
      <c r="AD295" s="110"/>
      <c r="AE295" s="110"/>
      <c r="AF295" s="110"/>
      <c r="AG295" s="110"/>
      <c r="AH295" s="110"/>
    </row>
    <row r="296" spans="2:34" hidden="1" outlineLevel="2" x14ac:dyDescent="0.25">
      <c r="B296" s="105">
        <v>4</v>
      </c>
      <c r="C296" s="108">
        <f t="shared" ref="C296" si="424">-(IFERROR(VLOOKUP($B296,$B286:$C291,2,0),0)+IFERROR(VLOOKUP($B296,$D286:$E291,2,0),0)+IFERROR(VLOOKUP($B296,$F286:$G291,2,0),0)+IFERROR(VLOOKUP($B296,$H286:$I291,2,0),0)+IFERROR(VLOOKUP($B296,$J286:$K291,2,0),0)+IFERROR(VLOOKUP($B296,$L286:$M291,2,0),0)+IFERROR(VLOOKUP($B296,$N286:$O291,2,0),0)+IFERROR(VLOOKUP($B296,$P286:$Q291,2,0),0)+IFERROR(VLOOKUP($B296,$R286:$S291,2,0),0))</f>
        <v>-0.64800000000000002</v>
      </c>
      <c r="E296" s="110"/>
      <c r="F296" s="105">
        <v>1</v>
      </c>
      <c r="G296" s="184" t="e">
        <f t="array" ref="G296:G302">MMULT(MINVERSE($C$24:$I$30),$C293:$C299)</f>
        <v>#NUM!</v>
      </c>
      <c r="H296" s="184" t="e">
        <f t="array" ref="H296:H301">MMULT(MINVERSE($C$24:$H$29),$C293:$C298)</f>
        <v>#NUM!</v>
      </c>
      <c r="I296" s="184" t="e">
        <f t="array" ref="I296:I300">MMULT(MINVERSE($C$24:$G$28),$C293:$C297)</f>
        <v>#NUM!</v>
      </c>
      <c r="J296" s="184">
        <f t="array" ref="J296:J299">MMULT(MINVERSE($C$24:$F$27),$C293:$C296)</f>
        <v>2.0591714314838572E+18</v>
      </c>
      <c r="K296" s="184">
        <f t="array" ref="K296:K298">MMULT(MINVERSE($C$24:$E$26),$C293:$C295)</f>
        <v>-118.336</v>
      </c>
      <c r="L296" s="184">
        <f t="array" ref="L296:L297">MMULT(MINVERSE($C$24:$D$25),$C293:$C294)</f>
        <v>-118.336</v>
      </c>
      <c r="M296" s="110"/>
      <c r="O296" s="105">
        <v>1</v>
      </c>
      <c r="P296" s="184" t="e">
        <f t="array" ref="P296:P306">MMULT(MINVERSE($C$24:$M$34),$C293:$C303)</f>
        <v>#NUM!</v>
      </c>
      <c r="Q296" s="184" t="e">
        <f t="array" ref="Q296:Q305">MMULT(MINVERSE($C$24:$L$33),$C293:$C302)</f>
        <v>#NUM!</v>
      </c>
      <c r="R296" s="184" t="e">
        <f t="array" ref="R296:R304">MMULT(MINVERSE($C$24:$K$32),$C293:$C301)</f>
        <v>#NUM!</v>
      </c>
      <c r="S296" s="184" t="e">
        <f t="array" ref="S296:S303">MMULT(MINVERSE($C$24:$J$31),$C293:$C300)</f>
        <v>#NUM!</v>
      </c>
      <c r="T296" s="114"/>
      <c r="U296" s="114"/>
      <c r="V296" s="110"/>
      <c r="W296" s="110"/>
      <c r="X296" s="110"/>
      <c r="Y296" s="110"/>
      <c r="Z296" s="110"/>
      <c r="AA296" s="110"/>
      <c r="AB296" s="110"/>
      <c r="AC296" s="110"/>
      <c r="AD296" s="110"/>
      <c r="AE296" s="110"/>
      <c r="AF296" s="110"/>
      <c r="AG296" s="110"/>
      <c r="AH296" s="110"/>
    </row>
    <row r="297" spans="2:34" hidden="1" outlineLevel="2" x14ac:dyDescent="0.25">
      <c r="B297" s="105">
        <v>5</v>
      </c>
      <c r="C297" s="108">
        <f t="shared" ref="C297" si="425">-(IFERROR(VLOOKUP($B297,$B286:$C291,2,0),0)+IFERROR(VLOOKUP($B297,$D286:$E291,2,0),0)+IFERROR(VLOOKUP($B297,$F286:$G291,2,0),0)+IFERROR(VLOOKUP($B297,$H286:$I291,2,0),0)+IFERROR(VLOOKUP($B297,$J286:$K291,2,0),0)+IFERROR(VLOOKUP($B297,$L286:$M291,2,0),0)+IFERROR(VLOOKUP($B297,$N286:$O291,2,0),0)+IFERROR(VLOOKUP($B297,$P286:$Q291,2,0),0)+IFERROR(VLOOKUP($B297,$R286:$S291,2,0),0))</f>
        <v>0</v>
      </c>
      <c r="E297" s="110"/>
      <c r="F297" s="105">
        <v>2</v>
      </c>
      <c r="G297" s="185" t="e">
        <v>#NUM!</v>
      </c>
      <c r="H297" s="185" t="e">
        <v>#NUM!</v>
      </c>
      <c r="I297" s="185" t="e">
        <v>#NUM!</v>
      </c>
      <c r="J297" s="185">
        <v>2.0591714314838572E+18</v>
      </c>
      <c r="K297" s="185">
        <v>103.54400000000001</v>
      </c>
      <c r="L297" s="185">
        <v>103.54400000000001</v>
      </c>
      <c r="M297" s="110"/>
      <c r="O297" s="105">
        <v>2</v>
      </c>
      <c r="P297" s="185" t="e">
        <v>#NUM!</v>
      </c>
      <c r="Q297" s="185" t="e">
        <v>#NUM!</v>
      </c>
      <c r="R297" s="185" t="e">
        <v>#NUM!</v>
      </c>
      <c r="S297" s="185" t="e">
        <v>#NUM!</v>
      </c>
      <c r="T297" s="114"/>
      <c r="U297" s="114"/>
    </row>
    <row r="298" spans="2:34" hidden="1" outlineLevel="2" x14ac:dyDescent="0.25">
      <c r="B298" s="105">
        <v>6</v>
      </c>
      <c r="C298" s="108">
        <f t="shared" ref="C298" si="426">-(IFERROR(VLOOKUP($B298,$B286:$C291,2,0),0)+IFERROR(VLOOKUP($B298,$D286:$E291,2,0),0)+IFERROR(VLOOKUP($B298,$F286:$G291,2,0),0)+IFERROR(VLOOKUP($B298,$H286:$I291,2,0),0)+IFERROR(VLOOKUP($B298,$J286:$K291,2,0),0)+IFERROR(VLOOKUP($B298,$L286:$M291,2,0),0)+IFERROR(VLOOKUP($B298,$N286:$O291,2,0),0)+IFERROR(VLOOKUP($B298,$P286:$Q291,2,0),0)+IFERROR(VLOOKUP($B298,$R286:$S291,2,0),0))</f>
        <v>-0.35199999999999998</v>
      </c>
      <c r="E298" s="110"/>
      <c r="F298" s="105">
        <v>3</v>
      </c>
      <c r="G298" s="185" t="e">
        <v>#NUM!</v>
      </c>
      <c r="H298" s="185" t="e">
        <v>#NUM!</v>
      </c>
      <c r="I298" s="185" t="e">
        <v>#NUM!</v>
      </c>
      <c r="J298" s="185">
        <v>0</v>
      </c>
      <c r="K298" s="185">
        <v>0</v>
      </c>
      <c r="L298" s="185"/>
      <c r="M298" s="110"/>
      <c r="O298" s="105">
        <v>3</v>
      </c>
      <c r="P298" s="185" t="e">
        <v>#NUM!</v>
      </c>
      <c r="Q298" s="185" t="e">
        <v>#NUM!</v>
      </c>
      <c r="R298" s="185" t="e">
        <v>#NUM!</v>
      </c>
      <c r="S298" s="185" t="e">
        <v>#NUM!</v>
      </c>
      <c r="T298" s="114"/>
      <c r="U298" s="114"/>
    </row>
    <row r="299" spans="2:34" hidden="1" outlineLevel="2" x14ac:dyDescent="0.25">
      <c r="B299" s="105">
        <v>7</v>
      </c>
      <c r="C299" s="108">
        <f t="shared" ref="C299" si="427">-(IFERROR(VLOOKUP($B299,$B286:$C291,2,0),0)+IFERROR(VLOOKUP($B299,$D286:$E291,2,0),0)+IFERROR(VLOOKUP($B299,$F286:$G291,2,0),0)+IFERROR(VLOOKUP($B299,$H286:$I291,2,0),0)+IFERROR(VLOOKUP($B299,$J286:$K291,2,0),0)+IFERROR(VLOOKUP($B299,$L286:$M291,2,0),0)+IFERROR(VLOOKUP($B299,$N286:$O291,2,0),0)+IFERROR(VLOOKUP($B299,$P286:$Q291,2,0),0)+IFERROR(VLOOKUP($B299,$R286:$S291,2,0),0))</f>
        <v>0</v>
      </c>
      <c r="E299" s="110"/>
      <c r="F299" s="105">
        <v>4</v>
      </c>
      <c r="G299" s="185" t="e">
        <v>#NUM!</v>
      </c>
      <c r="H299" s="185" t="e">
        <v>#NUM!</v>
      </c>
      <c r="I299" s="185" t="e">
        <v>#NUM!</v>
      </c>
      <c r="J299" s="185">
        <v>-8.8544371553805861E+19</v>
      </c>
      <c r="K299" s="185"/>
      <c r="L299" s="185"/>
      <c r="M299" s="110"/>
      <c r="O299" s="105">
        <v>4</v>
      </c>
      <c r="P299" s="185" t="e">
        <v>#NUM!</v>
      </c>
      <c r="Q299" s="185" t="e">
        <v>#NUM!</v>
      </c>
      <c r="R299" s="185" t="e">
        <v>#NUM!</v>
      </c>
      <c r="S299" s="185" t="e">
        <v>#NUM!</v>
      </c>
      <c r="T299" s="114"/>
      <c r="U299" s="114"/>
    </row>
    <row r="300" spans="2:34" hidden="1" outlineLevel="2" x14ac:dyDescent="0.25">
      <c r="B300" s="105">
        <v>8</v>
      </c>
      <c r="C300" s="108">
        <f t="shared" ref="C300" si="428">-(IFERROR(VLOOKUP($B300,$B286:$C291,2,0),0)+IFERROR(VLOOKUP($B300,$D286:$E291,2,0),0)+IFERROR(VLOOKUP($B300,$F286:$G291,2,0),0)+IFERROR(VLOOKUP($B300,$H286:$I291,2,0),0)+IFERROR(VLOOKUP($B300,$J286:$K291,2,0),0)+IFERROR(VLOOKUP($B300,$L286:$M291,2,0),0)+IFERROR(VLOOKUP($B300,$N286:$O291,2,0),0)+IFERROR(VLOOKUP($B300,$P286:$Q291,2,0),0)+IFERROR(VLOOKUP($B300,$R286:$S291,2,0),0))</f>
        <v>0</v>
      </c>
      <c r="E300" s="110" t="s">
        <v>40</v>
      </c>
      <c r="F300" s="105">
        <v>5</v>
      </c>
      <c r="G300" s="185" t="e">
        <v>#NUM!</v>
      </c>
      <c r="H300" s="185" t="e">
        <v>#NUM!</v>
      </c>
      <c r="I300" s="185" t="e">
        <v>#NUM!</v>
      </c>
      <c r="J300" s="185"/>
      <c r="K300" s="185"/>
      <c r="L300" s="185"/>
      <c r="M300" s="110"/>
      <c r="O300" s="105">
        <v>5</v>
      </c>
      <c r="P300" s="185" t="e">
        <v>#NUM!</v>
      </c>
      <c r="Q300" s="185" t="e">
        <v>#NUM!</v>
      </c>
      <c r="R300" s="185" t="e">
        <v>#NUM!</v>
      </c>
      <c r="S300" s="185" t="e">
        <v>#NUM!</v>
      </c>
      <c r="T300" s="114"/>
      <c r="U300" s="114"/>
    </row>
    <row r="301" spans="2:34" hidden="1" outlineLevel="2" x14ac:dyDescent="0.25">
      <c r="B301" s="105">
        <v>9</v>
      </c>
      <c r="C301" s="108">
        <f t="shared" ref="C301" si="429">-(IFERROR(VLOOKUP($B301,$B286:$C291,2,0),0)+IFERROR(VLOOKUP($B301,$D286:$E291,2,0),0)+IFERROR(VLOOKUP($B301,$F286:$G291,2,0),0)+IFERROR(VLOOKUP($B301,$H286:$I291,2,0),0)+IFERROR(VLOOKUP($B301,$J286:$K291,2,0),0)+IFERROR(VLOOKUP($B301,$L286:$M291,2,0),0)+IFERROR(VLOOKUP($B301,$N286:$O291,2,0),0)+IFERROR(VLOOKUP($B301,$P286:$Q291,2,0),0)+IFERROR(VLOOKUP($B301,$R286:$S291,2,0),0))</f>
        <v>0</v>
      </c>
      <c r="E301" s="110"/>
      <c r="F301" s="105">
        <v>6</v>
      </c>
      <c r="G301" s="185" t="e">
        <v>#NUM!</v>
      </c>
      <c r="H301" s="185" t="e">
        <v>#NUM!</v>
      </c>
      <c r="I301" s="185"/>
      <c r="J301" s="185"/>
      <c r="K301" s="185"/>
      <c r="L301" s="185"/>
      <c r="M301" s="110"/>
      <c r="O301" s="105">
        <v>6</v>
      </c>
      <c r="P301" s="185" t="e">
        <v>#NUM!</v>
      </c>
      <c r="Q301" s="185" t="e">
        <v>#NUM!</v>
      </c>
      <c r="R301" s="185" t="e">
        <v>#NUM!</v>
      </c>
      <c r="S301" s="185" t="e">
        <v>#NUM!</v>
      </c>
      <c r="T301" s="114"/>
      <c r="U301" s="114"/>
    </row>
    <row r="302" spans="2:34" hidden="1" outlineLevel="2" x14ac:dyDescent="0.25">
      <c r="B302" s="105">
        <v>10</v>
      </c>
      <c r="C302" s="108">
        <f t="shared" ref="C302" si="430">-(IFERROR(VLOOKUP($B302,$B286:$C291,2,0),0)+IFERROR(VLOOKUP($B302,$D286:$E291,2,0),0)+IFERROR(VLOOKUP($B302,$F286:$G291,2,0),0)+IFERROR(VLOOKUP($B302,$H286:$I291,2,0),0)+IFERROR(VLOOKUP($B302,$J286:$K291,2,0),0)+IFERROR(VLOOKUP($B302,$L286:$M291,2,0),0)+IFERROR(VLOOKUP($B302,$N286:$O291,2,0),0)+IFERROR(VLOOKUP($B302,$P286:$Q291,2,0),0)+IFERROR(VLOOKUP($B302,$R286:$S291,2,0),0))</f>
        <v>0</v>
      </c>
      <c r="E302" s="110"/>
      <c r="F302" s="105">
        <v>7</v>
      </c>
      <c r="G302" s="185" t="e">
        <v>#NUM!</v>
      </c>
      <c r="H302" s="185"/>
      <c r="I302" s="185"/>
      <c r="J302" s="185"/>
      <c r="K302" s="185"/>
      <c r="L302" s="185"/>
      <c r="M302" s="110"/>
      <c r="N302" s="110" t="s">
        <v>40</v>
      </c>
      <c r="O302" s="105">
        <v>7</v>
      </c>
      <c r="P302" s="185" t="e">
        <v>#NUM!</v>
      </c>
      <c r="Q302" s="185" t="e">
        <v>#NUM!</v>
      </c>
      <c r="R302" s="185" t="e">
        <v>#NUM!</v>
      </c>
      <c r="S302" s="185" t="e">
        <v>#NUM!</v>
      </c>
      <c r="T302" s="114"/>
      <c r="U302" s="114"/>
    </row>
    <row r="303" spans="2:34" hidden="1" outlineLevel="2" x14ac:dyDescent="0.25">
      <c r="B303" s="105">
        <v>11</v>
      </c>
      <c r="C303" s="108">
        <f t="shared" ref="C303" si="431">-(IFERROR(VLOOKUP($B303,$B286:$C291,2,0),0)+IFERROR(VLOOKUP($B303,$D286:$E291,2,0),0)+IFERROR(VLOOKUP($B303,$F286:$G291,2,0),0)+IFERROR(VLOOKUP($B303,$H286:$I291,2,0),0)+IFERROR(VLOOKUP($B303,$J286:$K291,2,0),0)+IFERROR(VLOOKUP($B303,$L286:$M291,2,0),0)+IFERROR(VLOOKUP($B303,$N286:$O291,2,0),0)+IFERROR(VLOOKUP($B303,$P286:$Q291,2,0),0)+IFERROR(VLOOKUP($B303,$R286:$S291,2,0),0))</f>
        <v>0</v>
      </c>
      <c r="E303" s="110"/>
      <c r="M303" s="110"/>
      <c r="O303" s="105">
        <v>8</v>
      </c>
      <c r="P303" s="185" t="e">
        <v>#NUM!</v>
      </c>
      <c r="Q303" s="185" t="e">
        <v>#NUM!</v>
      </c>
      <c r="R303" s="185" t="e">
        <v>#NUM!</v>
      </c>
      <c r="S303" s="185" t="e">
        <v>#NUM!</v>
      </c>
      <c r="T303" s="114"/>
      <c r="U303" s="114"/>
    </row>
    <row r="304" spans="2:34" hidden="1" outlineLevel="2" x14ac:dyDescent="0.25">
      <c r="B304" s="105">
        <v>12</v>
      </c>
      <c r="C304" s="108">
        <f t="shared" ref="C304" si="432">-(IFERROR(VLOOKUP($B304,$B286:$C291,2,0),0)+IFERROR(VLOOKUP($B304,$D286:$E291,2,0),0)+IFERROR(VLOOKUP($B304,$F286:$G291,2,0),0)+IFERROR(VLOOKUP($B304,$H286:$I291,2,0),0)+IFERROR(VLOOKUP($B304,$J286:$K291,2,0),0)+IFERROR(VLOOKUP($B304,$L286:$M291,2,0),0)+IFERROR(VLOOKUP($B304,$N286:$O291,2,0),0)+IFERROR(VLOOKUP($B304,$P286:$Q291,2,0),0)+IFERROR(VLOOKUP($B304,$R286:$S291,2,0),0))</f>
        <v>0</v>
      </c>
      <c r="E304" s="110"/>
      <c r="M304" s="110"/>
      <c r="O304" s="105">
        <v>9</v>
      </c>
      <c r="P304" s="185" t="e">
        <v>#NUM!</v>
      </c>
      <c r="Q304" s="185" t="e">
        <v>#NUM!</v>
      </c>
      <c r="R304" s="185" t="e">
        <v>#NUM!</v>
      </c>
      <c r="S304" s="185"/>
      <c r="T304" s="114"/>
      <c r="U304" s="114"/>
    </row>
    <row r="305" spans="1:24" hidden="1" outlineLevel="2" x14ac:dyDescent="0.25">
      <c r="B305" s="105">
        <v>13</v>
      </c>
      <c r="C305" s="108">
        <f t="shared" ref="C305" si="433">-(IFERROR(VLOOKUP($B305,$B286:$C291,2,0),0)+IFERROR(VLOOKUP($B305,$D286:$E291,2,0),0)+IFERROR(VLOOKUP($B305,$F286:$G291,2,0),0)+IFERROR(VLOOKUP($B305,$H286:$I291,2,0),0)+IFERROR(VLOOKUP($B305,$J286:$K291,2,0),0)+IFERROR(VLOOKUP($B305,$L286:$M291,2,0),0)+IFERROR(VLOOKUP($B305,$N286:$O291,2,0),0)+IFERROR(VLOOKUP($B305,$P286:$Q291,2,0),0)+IFERROR(VLOOKUP($B305,$R286:$S291,2,0),0))</f>
        <v>0</v>
      </c>
      <c r="E305" s="110"/>
      <c r="F305" s="110"/>
      <c r="G305" s="324" t="s">
        <v>42</v>
      </c>
      <c r="H305" s="324"/>
      <c r="I305" s="324"/>
      <c r="J305" s="324"/>
      <c r="K305" s="324"/>
      <c r="L305" s="324"/>
      <c r="M305" s="110"/>
      <c r="O305" s="105">
        <v>10</v>
      </c>
      <c r="P305" s="185" t="e">
        <v>#NUM!</v>
      </c>
      <c r="Q305" s="185" t="e">
        <v>#NUM!</v>
      </c>
      <c r="R305" s="185"/>
      <c r="S305" s="185"/>
      <c r="T305" s="114"/>
      <c r="U305" s="114"/>
    </row>
    <row r="306" spans="1:24" hidden="1" outlineLevel="2" x14ac:dyDescent="0.25">
      <c r="B306" s="105">
        <v>14</v>
      </c>
      <c r="C306" s="108">
        <f t="shared" ref="C306" si="434">-(IFERROR(VLOOKUP($B306,$B286:$C291,2,0),0)+IFERROR(VLOOKUP($B306,$D286:$E291,2,0),0)+IFERROR(VLOOKUP($B306,$F286:$G291,2,0),0)+IFERROR(VLOOKUP($B306,$H286:$I291,2,0),0)+IFERROR(VLOOKUP($B306,$J286:$K291,2,0),0)+IFERROR(VLOOKUP($B306,$L286:$M291,2,0),0)+IFERROR(VLOOKUP($B306,$N286:$O291,2,0),0)+IFERROR(VLOOKUP($B306,$P286:$Q291,2,0),0)+IFERROR(VLOOKUP($B306,$R286:$S291,2,0),0))</f>
        <v>0</v>
      </c>
      <c r="E306" s="110"/>
      <c r="F306" s="110"/>
      <c r="G306" s="112">
        <v>6</v>
      </c>
      <c r="H306" s="112">
        <v>5</v>
      </c>
      <c r="I306" s="112">
        <v>4</v>
      </c>
      <c r="J306" s="112">
        <v>3</v>
      </c>
      <c r="K306" s="112">
        <v>2</v>
      </c>
      <c r="L306" s="112">
        <v>1</v>
      </c>
      <c r="M306" s="110"/>
      <c r="O306" s="105">
        <v>11</v>
      </c>
      <c r="P306" s="185" t="e">
        <v>#NUM!</v>
      </c>
      <c r="Q306" s="185"/>
      <c r="R306" s="185"/>
      <c r="S306" s="185"/>
      <c r="T306" s="114"/>
      <c r="U306" s="114"/>
    </row>
    <row r="307" spans="1:24" hidden="1" outlineLevel="2" x14ac:dyDescent="0.25">
      <c r="A307" s="68" t="s">
        <v>41</v>
      </c>
      <c r="B307" s="105">
        <v>15</v>
      </c>
      <c r="C307" s="108">
        <f t="shared" ref="C307" si="435">-(IFERROR(VLOOKUP($B307,$B286:$C291,2,0),0)+IFERROR(VLOOKUP($B307,$D286:$E291,2,0),0)+IFERROR(VLOOKUP($B307,$F286:$G291,2,0),0)+IFERROR(VLOOKUP($B307,$H286:$I291,2,0),0)+IFERROR(VLOOKUP($B307,$J286:$K291,2,0),0)+IFERROR(VLOOKUP($B307,$L286:$M291,2,0),0)+IFERROR(VLOOKUP($B307,$N286:$O291,2,0),0)+IFERROR(VLOOKUP($B307,$P286:$Q291,2,0),0)+IFERROR(VLOOKUP($B307,$R286:$S291,2,0),0))</f>
        <v>0</v>
      </c>
      <c r="E307" s="110"/>
      <c r="F307" s="105">
        <v>1</v>
      </c>
      <c r="G307" s="184" t="e">
        <f t="array" ref="G307:G315">MMULT(MINVERSE($C$24:$K$32),$C293:$C301)</f>
        <v>#NUM!</v>
      </c>
      <c r="H307" s="184" t="e">
        <f t="array" ref="H307:H314">MMULT(MINVERSE($C$24:$J$31),$C293:$C300)</f>
        <v>#NUM!</v>
      </c>
      <c r="I307" s="184" t="e">
        <f t="array" ref="I307:I313">MMULT(MINVERSE($C$24:$I$30),$C293:$C299)</f>
        <v>#NUM!</v>
      </c>
      <c r="J307" s="184" t="e">
        <f t="array" ref="J307:J312">MMULT(MINVERSE($C$24:$H$29),$C293:$C298)</f>
        <v>#NUM!</v>
      </c>
      <c r="K307" s="184" t="e">
        <f t="array" ref="K307:K311">MMULT(MINVERSE($C$24:$G$28),$C293:$C297)</f>
        <v>#NUM!</v>
      </c>
      <c r="L307" s="113"/>
      <c r="M307" s="110"/>
      <c r="N307" s="110"/>
      <c r="O307" s="110"/>
      <c r="P307" s="110"/>
    </row>
    <row r="308" spans="1:24" hidden="1" outlineLevel="2" x14ac:dyDescent="0.25">
      <c r="B308" s="105">
        <v>16</v>
      </c>
      <c r="C308" s="108">
        <f t="shared" ref="C308" si="436">-(IFERROR(VLOOKUP($B308,$B286:$C291,2,0),0)+IFERROR(VLOOKUP($B308,$D286:$E291,2,0),0)+IFERROR(VLOOKUP($B308,$F286:$G291,2,0),0)+IFERROR(VLOOKUP($B308,$H286:$I291,2,0),0)+IFERROR(VLOOKUP($B308,$J286:$K291,2,0),0)+IFERROR(VLOOKUP($B308,$L286:$M291,2,0),0)+IFERROR(VLOOKUP($B308,$N286:$O291,2,0),0)+IFERROR(VLOOKUP($B308,$P286:$Q291,2,0),0)+IFERROR(VLOOKUP($B308,$R286:$S291,2,0),0))</f>
        <v>0</v>
      </c>
      <c r="E308" s="110"/>
      <c r="F308" s="105">
        <v>2</v>
      </c>
      <c r="G308" s="185" t="e">
        <v>#NUM!</v>
      </c>
      <c r="H308" s="185" t="e">
        <v>#NUM!</v>
      </c>
      <c r="I308" s="185" t="e">
        <v>#NUM!</v>
      </c>
      <c r="J308" s="185" t="e">
        <v>#NUM!</v>
      </c>
      <c r="K308" s="185" t="e">
        <v>#NUM!</v>
      </c>
      <c r="L308" s="114"/>
      <c r="M308" s="110"/>
      <c r="N308" s="110"/>
      <c r="O308" s="110"/>
      <c r="P308" s="110"/>
    </row>
    <row r="309" spans="1:24" hidden="1" outlineLevel="2" x14ac:dyDescent="0.25">
      <c r="B309" s="105">
        <v>17</v>
      </c>
      <c r="C309" s="108">
        <f t="shared" ref="C309" si="437">-(IFERROR(VLOOKUP($B309,$B286:$C291,2,0),0)+IFERROR(VLOOKUP($B309,$D286:$E291,2,0),0)+IFERROR(VLOOKUP($B309,$F286:$G291,2,0),0)+IFERROR(VLOOKUP($B309,$H286:$I291,2,0),0)+IFERROR(VLOOKUP($B309,$J286:$K291,2,0),0)+IFERROR(VLOOKUP($B309,$L286:$M291,2,0),0)+IFERROR(VLOOKUP($B309,$N286:$O291,2,0),0)+IFERROR(VLOOKUP($B309,$P286:$Q291,2,0),0)+IFERROR(VLOOKUP($B309,$R286:$S291,2,0),0))</f>
        <v>0</v>
      </c>
      <c r="E309" s="110"/>
      <c r="F309" s="105">
        <v>3</v>
      </c>
      <c r="G309" s="185" t="e">
        <v>#NUM!</v>
      </c>
      <c r="H309" s="185" t="e">
        <v>#NUM!</v>
      </c>
      <c r="I309" s="185" t="e">
        <v>#NUM!</v>
      </c>
      <c r="J309" s="185" t="e">
        <v>#NUM!</v>
      </c>
      <c r="K309" s="185" t="e">
        <v>#NUM!</v>
      </c>
      <c r="L309" s="114"/>
      <c r="M309" s="110"/>
    </row>
    <row r="310" spans="1:24" hidden="1" outlineLevel="2" x14ac:dyDescent="0.25">
      <c r="B310" s="105">
        <v>18</v>
      </c>
      <c r="C310" s="108">
        <f t="shared" ref="C310" si="438">-(IFERROR(VLOOKUP($B310,$B286:$C291,2,0),0)+IFERROR(VLOOKUP($B310,$D286:$E291,2,0),0)+IFERROR(VLOOKUP($B310,$F286:$G291,2,0),0)+IFERROR(VLOOKUP($B310,$H286:$I291,2,0),0)+IFERROR(VLOOKUP($B310,$J286:$K291,2,0),0)+IFERROR(VLOOKUP($B310,$L286:$M291,2,0),0)+IFERROR(VLOOKUP($B310,$N286:$O291,2,0),0)+IFERROR(VLOOKUP($B310,$P286:$Q291,2,0),0)+IFERROR(VLOOKUP($B310,$R286:$S291,2,0),0))</f>
        <v>0</v>
      </c>
      <c r="E310" s="110"/>
      <c r="F310" s="105">
        <v>4</v>
      </c>
      <c r="G310" s="185" t="e">
        <v>#NUM!</v>
      </c>
      <c r="H310" s="185" t="e">
        <v>#NUM!</v>
      </c>
      <c r="I310" s="185" t="e">
        <v>#NUM!</v>
      </c>
      <c r="J310" s="185" t="e">
        <v>#NUM!</v>
      </c>
      <c r="K310" s="185" t="e">
        <v>#NUM!</v>
      </c>
      <c r="L310" s="114"/>
      <c r="M310" s="110"/>
    </row>
    <row r="311" spans="1:24" hidden="1" outlineLevel="2" x14ac:dyDescent="0.25">
      <c r="B311" s="105">
        <v>19</v>
      </c>
      <c r="C311" s="108">
        <f t="shared" ref="C311" si="439">-(IFERROR(VLOOKUP($B311,$B286:$C291,2,0),0)+IFERROR(VLOOKUP($B311,$D286:$E291,2,0),0)+IFERROR(VLOOKUP($B311,$F286:$G291,2,0),0)+IFERROR(VLOOKUP($B311,$H286:$I291,2,0),0)+IFERROR(VLOOKUP($B311,$J286:$K291,2,0),0)+IFERROR(VLOOKUP($B311,$L286:$M291,2,0),0)+IFERROR(VLOOKUP($B311,$N286:$O291,2,0),0)+IFERROR(VLOOKUP($B311,$P286:$Q291,2,0),0)+IFERROR(VLOOKUP($B311,$R286:$S291,2,0),0))</f>
        <v>0</v>
      </c>
      <c r="E311" s="110"/>
      <c r="F311" s="105">
        <v>5</v>
      </c>
      <c r="G311" s="185" t="e">
        <v>#NUM!</v>
      </c>
      <c r="H311" s="185" t="e">
        <v>#NUM!</v>
      </c>
      <c r="I311" s="185" t="e">
        <v>#NUM!</v>
      </c>
      <c r="J311" s="185" t="e">
        <v>#NUM!</v>
      </c>
      <c r="K311" s="185" t="e">
        <v>#NUM!</v>
      </c>
      <c r="L311" s="114"/>
      <c r="M311" s="110"/>
    </row>
    <row r="312" spans="1:24" hidden="1" outlineLevel="2" x14ac:dyDescent="0.25">
      <c r="B312" s="105">
        <v>20</v>
      </c>
      <c r="C312" s="108">
        <f t="shared" ref="C312" si="440">-(IFERROR(VLOOKUP($B312,$B286:$C291,2,0),0)+IFERROR(VLOOKUP($B312,$D286:$E291,2,0),0)+IFERROR(VLOOKUP($B312,$F286:$G291,2,0),0)+IFERROR(VLOOKUP($B312,$H286:$I291,2,0),0)+IFERROR(VLOOKUP($B312,$J286:$K291,2,0),0)+IFERROR(VLOOKUP($B312,$L286:$M291,2,0),0)+IFERROR(VLOOKUP($B312,$N286:$O291,2,0),0)+IFERROR(VLOOKUP($B312,$P286:$Q291,2,0),0)+IFERROR(VLOOKUP($B312,$R286:$S291,2,0),0))</f>
        <v>0</v>
      </c>
      <c r="E312" s="110" t="s">
        <v>40</v>
      </c>
      <c r="F312" s="105">
        <v>6</v>
      </c>
      <c r="G312" s="185" t="e">
        <v>#NUM!</v>
      </c>
      <c r="H312" s="185" t="e">
        <v>#NUM!</v>
      </c>
      <c r="I312" s="185" t="e">
        <v>#NUM!</v>
      </c>
      <c r="J312" s="185" t="e">
        <v>#NUM!</v>
      </c>
      <c r="K312" s="185"/>
      <c r="L312" s="114"/>
      <c r="M312" s="110"/>
    </row>
    <row r="313" spans="1:24" hidden="1" outlineLevel="2" x14ac:dyDescent="0.25">
      <c r="B313" s="105">
        <v>21</v>
      </c>
      <c r="C313" s="108">
        <f t="shared" ref="C313" si="441">-(IFERROR(VLOOKUP($B313,$B286:$C291,2,0),0)+IFERROR(VLOOKUP($B313,$D286:$E291,2,0),0)+IFERROR(VLOOKUP($B313,$F286:$G291,2,0),0)+IFERROR(VLOOKUP($B313,$H286:$I291,2,0),0)+IFERROR(VLOOKUP($B313,$J286:$K291,2,0),0)+IFERROR(VLOOKUP($B313,$L286:$M291,2,0),0)+IFERROR(VLOOKUP($B313,$N286:$O291,2,0),0)+IFERROR(VLOOKUP($B313,$P286:$Q291,2,0),0)+IFERROR(VLOOKUP($B313,$R286:$S291,2,0),0))</f>
        <v>0</v>
      </c>
      <c r="E313" s="110"/>
      <c r="F313" s="105">
        <v>7</v>
      </c>
      <c r="G313" s="185" t="e">
        <v>#NUM!</v>
      </c>
      <c r="H313" s="185" t="e">
        <v>#NUM!</v>
      </c>
      <c r="I313" s="185" t="e">
        <v>#NUM!</v>
      </c>
      <c r="J313" s="185"/>
      <c r="K313" s="185"/>
      <c r="L313" s="114"/>
      <c r="M313" s="110"/>
    </row>
    <row r="314" spans="1:24" hidden="1" outlineLevel="2" x14ac:dyDescent="0.25">
      <c r="E314" s="110"/>
      <c r="F314" s="105">
        <v>8</v>
      </c>
      <c r="G314" s="185" t="e">
        <v>#NUM!</v>
      </c>
      <c r="H314" s="185" t="e">
        <v>#NUM!</v>
      </c>
      <c r="I314" s="185"/>
      <c r="J314" s="185"/>
      <c r="K314" s="185"/>
      <c r="L314" s="114"/>
      <c r="M314" s="110"/>
      <c r="X314" s="110"/>
    </row>
    <row r="315" spans="1:24" hidden="1" outlineLevel="2" x14ac:dyDescent="0.25">
      <c r="E315" s="110"/>
      <c r="F315" s="105">
        <v>9</v>
      </c>
      <c r="G315" s="185" t="e">
        <v>#NUM!</v>
      </c>
      <c r="H315" s="185"/>
      <c r="I315" s="185"/>
      <c r="J315" s="185"/>
      <c r="K315" s="185"/>
      <c r="L315" s="114"/>
      <c r="M315" s="110"/>
      <c r="X315" s="110"/>
    </row>
    <row r="316" spans="1:24" hidden="1" outlineLevel="2" x14ac:dyDescent="0.25">
      <c r="A316" s="117"/>
    </row>
    <row r="317" spans="1:24" s="119" customFormat="1" hidden="1" outlineLevel="2" x14ac:dyDescent="0.25">
      <c r="A317" s="118" t="s">
        <v>37</v>
      </c>
    </row>
    <row r="318" spans="1:24" hidden="1" outlineLevel="2" x14ac:dyDescent="0.25">
      <c r="B318" s="316">
        <f t="shared" ref="B318:B324" si="442">B285</f>
        <v>1</v>
      </c>
      <c r="C318" s="316"/>
      <c r="D318" s="316">
        <f t="shared" ref="D318:D324" si="443">D285</f>
        <v>2</v>
      </c>
      <c r="E318" s="316"/>
      <c r="F318" s="316">
        <f t="shared" ref="F318:F324" si="444">F285</f>
        <v>3</v>
      </c>
      <c r="G318" s="316"/>
      <c r="H318" s="316">
        <f t="shared" ref="H318:H324" si="445">H285</f>
        <v>4</v>
      </c>
      <c r="I318" s="316"/>
      <c r="J318" s="316">
        <f t="shared" ref="J318:J324" si="446">J285</f>
        <v>5</v>
      </c>
      <c r="K318" s="316"/>
      <c r="L318" s="316">
        <f t="shared" ref="L318:L324" si="447">L285</f>
        <v>6</v>
      </c>
      <c r="M318" s="316"/>
    </row>
    <row r="319" spans="1:24" hidden="1" outlineLevel="2" x14ac:dyDescent="0.25">
      <c r="B319" s="105">
        <f t="shared" si="442"/>
        <v>3</v>
      </c>
      <c r="C319" s="116">
        <f>IF($Q$2=2,IFERROR(INDEX($G296:$L302,MATCH(B319,$F296:$F302,0),MATCH(INICIO!$C$78,$G295:$L295,0)),0),IF($Q$2=4,IFERROR(INDEX($P296:$U306,MATCH(B319,$O296:$O306,0),MATCH(INICIO!$C$78,$P295:$U295,0)),0),IFERROR(INDEX($G307:$L315,MATCH(B319,$F307:$F315,0),MATCH(INICIO!$C$78,$G306:$L306,0)),0)))</f>
        <v>0</v>
      </c>
      <c r="D319" s="105">
        <f t="shared" si="443"/>
        <v>0</v>
      </c>
      <c r="E319" s="116">
        <f>IF($Q$2=2,IFERROR(INDEX($G296:$L302,MATCH(D319,$F296:$F302,0),MATCH(INICIO!$C$78,$G295:$L295,0)),0),IF($Q$2=4,IFERROR(INDEX($P296:$U306,MATCH(D319,$O296:$O306,0),MATCH(INICIO!$C$78,$P295:$U295,0)),0),IFERROR(INDEX($G307:$L315,MATCH(D319,$F307:$F315,0),MATCH(INICIO!$C$78,$G306:$L306,0)),0)))</f>
        <v>0</v>
      </c>
      <c r="F319" s="105">
        <f t="shared" si="444"/>
        <v>0</v>
      </c>
      <c r="G319" s="116">
        <f>IF($Q$2=2,IFERROR(INDEX($G296:$L302,MATCH(F319,$F296:$F302,0),MATCH(INICIO!$C$78,$G295:$L295,0)),0),IF($Q$2=4,IFERROR(INDEX($P296:$U306,MATCH(F319,$O296:$O306,0),MATCH(INICIO!$C$78,$P295:$U295,0)),0),IFERROR(INDEX($G307:$L315,MATCH(F319,$F307:$F315,0),MATCH(INICIO!$C$78,$G306:$L306,0)),0)))</f>
        <v>0</v>
      </c>
      <c r="H319" s="105">
        <f t="shared" si="445"/>
        <v>0</v>
      </c>
      <c r="I319" s="116">
        <f>IF($Q$2=2,IFERROR(INDEX($G296:$L302,MATCH(H319,$F296:$F302,0),MATCH(INICIO!$C$78,$G295:$L295,0)),0),IF($Q$2=4,IFERROR(INDEX($P296:$U306,MATCH(H319,$O296:$O306,0),MATCH(INICIO!$C$78,$P295:$U295,0)),0),IFERROR(INDEX($G307:$L315,MATCH(H319,$F307:$F315,0),MATCH(INICIO!$C$78,$G306:$L306,0)),0)))</f>
        <v>0</v>
      </c>
      <c r="J319" s="105">
        <f t="shared" si="446"/>
        <v>0</v>
      </c>
      <c r="K319" s="116">
        <f>IF($Q$2=2,IFERROR(INDEX($G296:$L302,MATCH(J319,$F296:$F302,0),MATCH(INICIO!$C$78,$G295:$L295,0)),0),IF($Q$2=4,IFERROR(INDEX($P296:$U306,MATCH(J319,$O296:$O306,0),MATCH(INICIO!$C$78,$P295:$U295,0)),0),IFERROR(INDEX($G307:$L315,MATCH(J319,$F307:$F315,0),MATCH(INICIO!$C$78,$G306:$L306,0)),0)))</f>
        <v>0</v>
      </c>
      <c r="L319" s="105">
        <f t="shared" si="447"/>
        <v>0</v>
      </c>
      <c r="M319" s="116">
        <f>IF($Q$2=2,IFERROR(INDEX($G296:$L302,MATCH(L319,$F296:$F302,0),MATCH(INICIO!$C$78,$G295:$L295,0)),0),IF($Q$2=4,IFERROR(INDEX($P296:$U306,MATCH(L319,$O296:$O306,0),MATCH(INICIO!$C$78,$P295:$U295,0)),0),IFERROR(INDEX($G307:$L315,MATCH(L319,$F307:$F315,0),MATCH(INICIO!$C$78,$G306:$L306,0)),0)))</f>
        <v>0</v>
      </c>
    </row>
    <row r="320" spans="1:24" hidden="1" outlineLevel="2" x14ac:dyDescent="0.25">
      <c r="B320" s="105">
        <f t="shared" si="442"/>
        <v>4</v>
      </c>
      <c r="C320" s="116">
        <f>IF($Q$2=2,IFERROR(INDEX($G296:$L302,MATCH(B320,$F296:$F302,0),MATCH(INICIO!$C$78,$G295:$L295,0)),0),IF($Q$2=4,IFERROR(INDEX($P296:$U306,MATCH(B320,$O296:$O306,0),MATCH(INICIO!$C$78,$P295:$U295,0)),0),IFERROR(INDEX($G307:$L315,MATCH(B320,$F307:$F315,0),MATCH(INICIO!$C$78,$G306:$L306,0)),0)))</f>
        <v>0</v>
      </c>
      <c r="D320" s="105">
        <f t="shared" si="443"/>
        <v>0</v>
      </c>
      <c r="E320" s="116">
        <f>IF($Q$2=2,IFERROR(INDEX($G296:$L302,MATCH(D320,$F296:$F302,0),MATCH(INICIO!$C$78,$G295:$L295,0)),0),IF($Q$2=4,IFERROR(INDEX($P296:$U306,MATCH(D320,$O296:$O306,0),MATCH(INICIO!$C$78,$P295:$U295,0)),0),IFERROR(INDEX($G307:$L315,MATCH(D320,$F307:$F315,0),MATCH(INICIO!$C$78,$G306:$L306,0)),0)))</f>
        <v>0</v>
      </c>
      <c r="F320" s="105">
        <f t="shared" si="444"/>
        <v>0</v>
      </c>
      <c r="G320" s="116">
        <f>IF($Q$2=2,IFERROR(INDEX($G296:$L302,MATCH(F320,$F296:$F302,0),MATCH(INICIO!$C$78,$G295:$L295,0)),0),IF($Q$2=4,IFERROR(INDEX($P296:$U306,MATCH(F320,$O296:$O306,0),MATCH(INICIO!$C$78,$P295:$U295,0)),0),IFERROR(INDEX($G307:$L315,MATCH(F320,$F307:$F315,0),MATCH(INICIO!$C$78,$G306:$L306,0)),0)))</f>
        <v>0</v>
      </c>
      <c r="H320" s="105">
        <f t="shared" si="445"/>
        <v>0</v>
      </c>
      <c r="I320" s="116">
        <f>IF($Q$2=2,IFERROR(INDEX($G296:$L302,MATCH(H320,$F296:$F302,0),MATCH(INICIO!$C$78,$G295:$L295,0)),0),IF($Q$2=4,IFERROR(INDEX($P296:$U306,MATCH(H320,$O296:$O306,0),MATCH(INICIO!$C$78,$P295:$U295,0)),0),IFERROR(INDEX($G307:$L315,MATCH(H320,$F307:$F315,0),MATCH(INICIO!$C$78,$G306:$L306,0)),0)))</f>
        <v>0</v>
      </c>
      <c r="J320" s="105">
        <f t="shared" si="446"/>
        <v>0</v>
      </c>
      <c r="K320" s="116">
        <f>IF($Q$2=2,IFERROR(INDEX($G296:$L302,MATCH(J320,$F296:$F302,0),MATCH(INICIO!$C$78,$G295:$L295,0)),0),IF($Q$2=4,IFERROR(INDEX($P296:$U306,MATCH(J320,$O296:$O306,0),MATCH(INICIO!$C$78,$P295:$U295,0)),0),IFERROR(INDEX($G307:$L315,MATCH(J320,$F307:$F315,0),MATCH(INICIO!$C$78,$G306:$L306,0)),0)))</f>
        <v>0</v>
      </c>
      <c r="L320" s="105">
        <f t="shared" si="447"/>
        <v>0</v>
      </c>
      <c r="M320" s="116">
        <f>IF($Q$2=2,IFERROR(INDEX($G296:$L302,MATCH(L320,$F296:$F302,0),MATCH(INICIO!$C$78,$G295:$L295,0)),0),IF($Q$2=4,IFERROR(INDEX($P296:$U306,MATCH(L320,$O296:$O306,0),MATCH(INICIO!$C$78,$P295:$U295,0)),0),IFERROR(INDEX($G307:$L315,MATCH(L320,$F307:$F315,0),MATCH(INICIO!$C$78,$G306:$L306,0)),0)))</f>
        <v>0</v>
      </c>
    </row>
    <row r="321" spans="1:62" hidden="1" outlineLevel="2" x14ac:dyDescent="0.25">
      <c r="B321" s="105">
        <f t="shared" si="442"/>
        <v>1</v>
      </c>
      <c r="C321" s="116">
        <f>IF($Q$2=2,IFERROR(INDEX($G296:$L302,MATCH(B321,$F296:$F302,0),MATCH(INICIO!$C$78,$G295:$L295,0)),0),IF($Q$2=4,IFERROR(INDEX($P296:$U306,MATCH(B321,$O296:$O306,0),MATCH(INICIO!$C$78,$P295:$U295,0)),0),IFERROR(INDEX($G307:$L315,MATCH(B321,$F307:$F315,0),MATCH(INICIO!$C$78,$G306:$L306,0)),0)))</f>
        <v>-118.336</v>
      </c>
      <c r="D321" s="105">
        <f t="shared" si="443"/>
        <v>0</v>
      </c>
      <c r="E321" s="116">
        <f>IF($Q$2=2,IFERROR(INDEX($G296:$L302,MATCH(D321,$F296:$F302,0),MATCH(INICIO!$C$78,$G295:$L295,0)),0),IF($Q$2=4,IFERROR(INDEX($P296:$U306,MATCH(D321,$O296:$O306,0),MATCH(INICIO!$C$78,$P295:$U295,0)),0),IFERROR(INDEX($G307:$L315,MATCH(D321,$F307:$F315,0),MATCH(INICIO!$C$78,$G306:$L306,0)),0)))</f>
        <v>0</v>
      </c>
      <c r="F321" s="105">
        <f t="shared" si="444"/>
        <v>0</v>
      </c>
      <c r="G321" s="116">
        <f>IF($Q$2=2,IFERROR(INDEX($G296:$L302,MATCH(F321,$F296:$F302,0),MATCH(INICIO!$C$78,$G295:$L295,0)),0),IF($Q$2=4,IFERROR(INDEX($P296:$U306,MATCH(F321,$O296:$O306,0),MATCH(INICIO!$C$78,$P295:$U295,0)),0),IFERROR(INDEX($G307:$L315,MATCH(F321,$F307:$F315,0),MATCH(INICIO!$C$78,$G306:$L306,0)),0)))</f>
        <v>0</v>
      </c>
      <c r="H321" s="105">
        <f t="shared" si="445"/>
        <v>0</v>
      </c>
      <c r="I321" s="116">
        <f>IF($Q$2=2,IFERROR(INDEX($G296:$L302,MATCH(H321,$F296:$F302,0),MATCH(INICIO!$C$78,$G295:$L295,0)),0),IF($Q$2=4,IFERROR(INDEX($P296:$U306,MATCH(H321,$O296:$O306,0),MATCH(INICIO!$C$78,$P295:$U295,0)),0),IFERROR(INDEX($G307:$L315,MATCH(H321,$F307:$F315,0),MATCH(INICIO!$C$78,$G306:$L306,0)),0)))</f>
        <v>0</v>
      </c>
      <c r="J321" s="105">
        <f t="shared" si="446"/>
        <v>0</v>
      </c>
      <c r="K321" s="116">
        <f>IF($Q$2=2,IFERROR(INDEX($G296:$L302,MATCH(J321,$F296:$F302,0),MATCH(INICIO!$C$78,$G295:$L295,0)),0),IF($Q$2=4,IFERROR(INDEX($P296:$U306,MATCH(J321,$O296:$O306,0),MATCH(INICIO!$C$78,$P295:$U295,0)),0),IFERROR(INDEX($G307:$L315,MATCH(J321,$F307:$F315,0),MATCH(INICIO!$C$78,$G306:$L306,0)),0)))</f>
        <v>0</v>
      </c>
      <c r="L321" s="105">
        <f t="shared" si="447"/>
        <v>0</v>
      </c>
      <c r="M321" s="116">
        <f>IF($Q$2=2,IFERROR(INDEX($G296:$L302,MATCH(L321,$F296:$F302,0),MATCH(INICIO!$C$78,$G295:$L295,0)),0),IF($Q$2=4,IFERROR(INDEX($P296:$U306,MATCH(L321,$O296:$O306,0),MATCH(INICIO!$C$78,$P295:$U295,0)),0),IFERROR(INDEX($G307:$L315,MATCH(L321,$F307:$F315,0),MATCH(INICIO!$C$78,$G306:$L306,0)),0)))</f>
        <v>0</v>
      </c>
    </row>
    <row r="322" spans="1:62" hidden="1" outlineLevel="2" x14ac:dyDescent="0.25">
      <c r="B322" s="105">
        <f t="shared" si="442"/>
        <v>5</v>
      </c>
      <c r="C322" s="116">
        <f>IF($Q$2=2,IFERROR(INDEX($G296:$L302,MATCH(B322,$F296:$F302,0),MATCH(INICIO!$C$78,$G295:$L295,0)),0),IF($Q$2=4,IFERROR(INDEX($P296:$U306,MATCH(B322,$O296:$O306,0),MATCH(INICIO!$C$78,$P295:$U295,0)),0),IFERROR(INDEX($G307:$L315,MATCH(B322,$F307:$F315,0),MATCH(INICIO!$C$78,$G306:$L306,0)),0)))</f>
        <v>0</v>
      </c>
      <c r="D322" s="105">
        <f t="shared" si="443"/>
        <v>0</v>
      </c>
      <c r="E322" s="116">
        <f>IF($Q$2=2,IFERROR(INDEX($G296:$L302,MATCH(D322,$F296:$F302,0),MATCH(INICIO!$C$78,$G295:$L295,0)),0),IF($Q$2=4,IFERROR(INDEX($P296:$U306,MATCH(D322,$O296:$O306,0),MATCH(INICIO!$C$78,$P295:$U295,0)),0),IFERROR(INDEX($G307:$L315,MATCH(D322,$F307:$F315,0),MATCH(INICIO!$C$78,$G306:$L306,0)),0)))</f>
        <v>0</v>
      </c>
      <c r="F322" s="105">
        <f t="shared" si="444"/>
        <v>0</v>
      </c>
      <c r="G322" s="116">
        <f>IF($Q$2=2,IFERROR(INDEX($G296:$L302,MATCH(F322,$F296:$F302,0),MATCH(INICIO!$C$78,$G295:$L295,0)),0),IF($Q$2=4,IFERROR(INDEX($P296:$U306,MATCH(F322,$O296:$O306,0),MATCH(INICIO!$C$78,$P295:$U295,0)),0),IFERROR(INDEX($G307:$L315,MATCH(F322,$F307:$F315,0),MATCH(INICIO!$C$78,$G306:$L306,0)),0)))</f>
        <v>0</v>
      </c>
      <c r="H322" s="105">
        <f t="shared" si="445"/>
        <v>0</v>
      </c>
      <c r="I322" s="116">
        <f>IF($Q$2=2,IFERROR(INDEX($G296:$L302,MATCH(H322,$F296:$F302,0),MATCH(INICIO!$C$78,$G295:$L295,0)),0),IF($Q$2=4,IFERROR(INDEX($P296:$U306,MATCH(H322,$O296:$O306,0),MATCH(INICIO!$C$78,$P295:$U295,0)),0),IFERROR(INDEX($G307:$L315,MATCH(H322,$F307:$F315,0),MATCH(INICIO!$C$78,$G306:$L306,0)),0)))</f>
        <v>0</v>
      </c>
      <c r="J322" s="105">
        <f t="shared" si="446"/>
        <v>0</v>
      </c>
      <c r="K322" s="116">
        <f>IF($Q$2=2,IFERROR(INDEX($G296:$L302,MATCH(J322,$F296:$F302,0),MATCH(INICIO!$C$78,$G295:$L295,0)),0),IF($Q$2=4,IFERROR(INDEX($P296:$U306,MATCH(J322,$O296:$O306,0),MATCH(INICIO!$C$78,$P295:$U295,0)),0),IFERROR(INDEX($G307:$L315,MATCH(J322,$F307:$F315,0),MATCH(INICIO!$C$78,$G306:$L306,0)),0)))</f>
        <v>0</v>
      </c>
      <c r="L322" s="105">
        <f t="shared" si="447"/>
        <v>0</v>
      </c>
      <c r="M322" s="116">
        <f>IF($Q$2=2,IFERROR(INDEX($G296:$L302,MATCH(L322,$F296:$F302,0),MATCH(INICIO!$C$78,$G295:$L295,0)),0),IF($Q$2=4,IFERROR(INDEX($P296:$U306,MATCH(L322,$O296:$O306,0),MATCH(INICIO!$C$78,$P295:$U295,0)),0),IFERROR(INDEX($G307:$L315,MATCH(L322,$F307:$F315,0),MATCH(INICIO!$C$78,$G306:$L306,0)),0)))</f>
        <v>0</v>
      </c>
    </row>
    <row r="323" spans="1:62" hidden="1" outlineLevel="2" x14ac:dyDescent="0.25">
      <c r="B323" s="105">
        <f t="shared" si="442"/>
        <v>6</v>
      </c>
      <c r="C323" s="116">
        <f>IF($Q$2=2,IFERROR(INDEX($G296:$L302,MATCH(B323,$F296:$F302,0),MATCH(INICIO!$C$78,$G295:$L295,0)),0),IF($Q$2=4,IFERROR(INDEX($P296:$U306,MATCH(B323,$O296:$O306,0),MATCH(INICIO!$C$78,$P295:$U295,0)),0),IFERROR(INDEX($G307:$L315,MATCH(B323,$F307:$F315,0),MATCH(INICIO!$C$78,$G306:$L306,0)),0)))</f>
        <v>0</v>
      </c>
      <c r="D323" s="105">
        <f t="shared" si="443"/>
        <v>0</v>
      </c>
      <c r="E323" s="116">
        <f>IF($Q$2=2,IFERROR(INDEX($G296:$L302,MATCH(D323,$F296:$F302,0),MATCH(INICIO!$C$78,$G295:$L295,0)),0),IF($Q$2=4,IFERROR(INDEX($P296:$U306,MATCH(D323,$O296:$O306,0),MATCH(INICIO!$C$78,$P295:$U295,0)),0),IFERROR(INDEX($G307:$L315,MATCH(D323,$F307:$F315,0),MATCH(INICIO!$C$78,$G306:$L306,0)),0)))</f>
        <v>0</v>
      </c>
      <c r="F323" s="105">
        <f t="shared" si="444"/>
        <v>0</v>
      </c>
      <c r="G323" s="116">
        <f>IF($Q$2=2,IFERROR(INDEX($G296:$L302,MATCH(F323,$F296:$F302,0),MATCH(INICIO!$C$78,$G295:$L295,0)),0),IF($Q$2=4,IFERROR(INDEX($P296:$U306,MATCH(F323,$O296:$O306,0),MATCH(INICIO!$C$78,$P295:$U295,0)),0),IFERROR(INDEX($G307:$L315,MATCH(F323,$F307:$F315,0),MATCH(INICIO!$C$78,$G306:$L306,0)),0)))</f>
        <v>0</v>
      </c>
      <c r="H323" s="105">
        <f t="shared" si="445"/>
        <v>0</v>
      </c>
      <c r="I323" s="116">
        <f>IF($Q$2=2,IFERROR(INDEX($G296:$L302,MATCH(H323,$F296:$F302,0),MATCH(INICIO!$C$78,$G295:$L295,0)),0),IF($Q$2=4,IFERROR(INDEX($P296:$U306,MATCH(H323,$O296:$O306,0),MATCH(INICIO!$C$78,$P295:$U295,0)),0),IFERROR(INDEX($G307:$L315,MATCH(H323,$F307:$F315,0),MATCH(INICIO!$C$78,$G306:$L306,0)),0)))</f>
        <v>0</v>
      </c>
      <c r="J323" s="105">
        <f t="shared" si="446"/>
        <v>0</v>
      </c>
      <c r="K323" s="116">
        <f>IF($Q$2=2,IFERROR(INDEX($G296:$L302,MATCH(J323,$F296:$F302,0),MATCH(INICIO!$C$78,$G295:$L295,0)),0),IF($Q$2=4,IFERROR(INDEX($P296:$U306,MATCH(J323,$O296:$O306,0),MATCH(INICIO!$C$78,$P295:$U295,0)),0),IFERROR(INDEX($G307:$L315,MATCH(J323,$F307:$F315,0),MATCH(INICIO!$C$78,$G306:$L306,0)),0)))</f>
        <v>0</v>
      </c>
      <c r="L323" s="105">
        <f t="shared" si="447"/>
        <v>0</v>
      </c>
      <c r="M323" s="116">
        <f>IF($Q$2=2,IFERROR(INDEX($G296:$L302,MATCH(L323,$F296:$F302,0),MATCH(INICIO!$C$78,$G295:$L295,0)),0),IF($Q$2=4,IFERROR(INDEX($P296:$U306,MATCH(L323,$O296:$O306,0),MATCH(INICIO!$C$78,$P295:$U295,0)),0),IFERROR(INDEX($G307:$L315,MATCH(L323,$F307:$F315,0),MATCH(INICIO!$C$78,$G306:$L306,0)),0)))</f>
        <v>0</v>
      </c>
    </row>
    <row r="324" spans="1:62" hidden="1" outlineLevel="2" x14ac:dyDescent="0.25">
      <c r="B324" s="105">
        <f t="shared" si="442"/>
        <v>2</v>
      </c>
      <c r="C324" s="116">
        <f>IF($Q$2=2,IFERROR(INDEX($G296:$L302,MATCH(B324,$F296:$F302,0),MATCH(INICIO!$C$78,$G295:$L295,0)),0),IF($Q$2=4,IFERROR(INDEX($P296:$U306,MATCH(B324,$O296:$O306,0),MATCH(INICIO!$C$78,$P295:$U295,0)),0),IFERROR(INDEX($G307:$L315,MATCH(B324,$F307:$F315,0),MATCH(INICIO!$C$78,$G306:$L306,0)),0)))</f>
        <v>103.54400000000001</v>
      </c>
      <c r="D324" s="105">
        <f t="shared" si="443"/>
        <v>0</v>
      </c>
      <c r="E324" s="116">
        <f>IF($Q$2=2,IFERROR(INDEX($G296:$L302,MATCH(D324,$F296:$F302,0),MATCH(INICIO!$C$78,$G295:$L295,0)),0),IF($Q$2=4,IFERROR(INDEX($P296:$U306,MATCH(D324,$O296:$O306,0),MATCH(INICIO!$C$78,$P295:$U295,0)),0),IFERROR(INDEX($G307:$L315,MATCH(D324,$F307:$F315,0),MATCH(INICIO!$C$78,$G306:$L306,0)),0)))</f>
        <v>0</v>
      </c>
      <c r="F324" s="105">
        <f t="shared" si="444"/>
        <v>0</v>
      </c>
      <c r="G324" s="116">
        <f>IF($Q$2=2,IFERROR(INDEX($G296:$L302,MATCH(F324,$F296:$F302,0),MATCH(INICIO!$C$78,$G295:$L295,0)),0),IF($Q$2=4,IFERROR(INDEX($P296:$U306,MATCH(F324,$O296:$O306,0),MATCH(INICIO!$C$78,$P295:$U295,0)),0),IFERROR(INDEX($G307:$L315,MATCH(F324,$F307:$F315,0),MATCH(INICIO!$C$78,$G306:$L306,0)),0)))</f>
        <v>0</v>
      </c>
      <c r="H324" s="105">
        <f t="shared" si="445"/>
        <v>0</v>
      </c>
      <c r="I324" s="116">
        <f>IF($Q$2=2,IFERROR(INDEX($G296:$L302,MATCH(H324,$F296:$F302,0),MATCH(INICIO!$C$78,$G295:$L295,0)),0),IF($Q$2=4,IFERROR(INDEX($P296:$U306,MATCH(H324,$O296:$O306,0),MATCH(INICIO!$C$78,$P295:$U295,0)),0),IFERROR(INDEX($G307:$L315,MATCH(H324,$F307:$F315,0),MATCH(INICIO!$C$78,$G306:$L306,0)),0)))</f>
        <v>0</v>
      </c>
      <c r="J324" s="105">
        <f t="shared" si="446"/>
        <v>0</v>
      </c>
      <c r="K324" s="116">
        <f>IF($Q$2=2,IFERROR(INDEX($G296:$L302,MATCH(J324,$F296:$F302,0),MATCH(INICIO!$C$78,$G295:$L295,0)),0),IF($Q$2=4,IFERROR(INDEX($P296:$U306,MATCH(J324,$O296:$O306,0),MATCH(INICIO!$C$78,$P295:$U295,0)),0),IFERROR(INDEX($G307:$L315,MATCH(J324,$F307:$F315,0),MATCH(INICIO!$C$78,$G306:$L306,0)),0)))</f>
        <v>0</v>
      </c>
      <c r="L324" s="105">
        <f t="shared" si="447"/>
        <v>0</v>
      </c>
      <c r="M324" s="116">
        <f>IF($Q$2=2,IFERROR(INDEX($G296:$L302,MATCH(L324,$F296:$F302,0),MATCH(INICIO!$C$78,$G295:$L295,0)),0),IF($Q$2=4,IFERROR(INDEX($P296:$U306,MATCH(L324,$O296:$O306,0),MATCH(INICIO!$C$78,$P295:$U295,0)),0),IFERROR(INDEX($G307:$L315,MATCH(L324,$F307:$F315,0),MATCH(INICIO!$C$78,$G306:$L306,0)),0)))</f>
        <v>0</v>
      </c>
    </row>
    <row r="325" spans="1:62" hidden="1" outlineLevel="2" x14ac:dyDescent="0.25"/>
    <row r="326" spans="1:62" s="119" customFormat="1" hidden="1" outlineLevel="2" x14ac:dyDescent="0.25">
      <c r="A326" s="118" t="s">
        <v>43</v>
      </c>
    </row>
    <row r="327" spans="1:62" hidden="1" outlineLevel="2" x14ac:dyDescent="0.25">
      <c r="C327" s="121">
        <f t="shared" ref="C327:H327" si="448">E$2</f>
        <v>1</v>
      </c>
      <c r="D327" s="121">
        <f t="shared" si="448"/>
        <v>2</v>
      </c>
      <c r="E327" s="121">
        <f t="shared" si="448"/>
        <v>3</v>
      </c>
      <c r="F327" s="121">
        <f t="shared" si="448"/>
        <v>4</v>
      </c>
      <c r="G327" s="121">
        <f t="shared" si="448"/>
        <v>5</v>
      </c>
      <c r="H327" s="121">
        <f t="shared" si="448"/>
        <v>6</v>
      </c>
    </row>
    <row r="328" spans="1:62" hidden="1" outlineLevel="2" x14ac:dyDescent="0.25">
      <c r="B328" s="122" t="s">
        <v>44</v>
      </c>
      <c r="C328" s="123">
        <f t="array" ref="C328:C333">MMULT(MMULT(C$8:H$13,$AZ$8:$BE$13),C319:C324)+MMULT(MINVERSE(TRANSPOSE($AZ$8:$BE$13)),C286:C291)</f>
        <v>0</v>
      </c>
      <c r="D328" s="123">
        <f t="array" ref="D328:D333">MMULT(MMULT(K$8:P$13,$AZ$8:$BE$13),E319:E324)+MMULT(MINVERSE(TRANSPOSE($AZ$8:$BE$13)),E286:E291)</f>
        <v>0</v>
      </c>
      <c r="E328" s="123">
        <f t="array" ref="E328:E333">MMULT(MMULT(S$8:X$13,$AZ$8:$BE$13),G319:G324)+MMULT(MINVERSE(TRANSPOSE($AZ$8:$BE$13)),G286:G291)</f>
        <v>0</v>
      </c>
      <c r="F328" s="123">
        <f t="array" ref="F328:F333">MMULT(MMULT(AA$8:AF$13,$AZ$8:$BE$13),I319:I324)+MMULT(MINVERSE(TRANSPOSE($AZ$8:$BE$13)),I286:I291)</f>
        <v>0</v>
      </c>
      <c r="G328" s="123">
        <f t="array" ref="G328:G333">MMULT(MMULT(AI$8:AN$13,$AZ$8:$BE$13),K319:K324)+MMULT(MINVERSE(TRANSPOSE($AZ$8:$BE$13)),K286:K291)</f>
        <v>0</v>
      </c>
      <c r="H328" s="123">
        <f t="array" ref="H328:H333">MMULT(MMULT(AQ$8:AV$13,$AZ$8:$BE$13),M319:M324)+MMULT(MINVERSE(TRANSPOSE($AZ$8:$BE$13)),M286:M291)</f>
        <v>0</v>
      </c>
      <c r="N328" s="124"/>
      <c r="P328" s="124"/>
    </row>
    <row r="329" spans="1:62" hidden="1" outlineLevel="2" x14ac:dyDescent="0.25">
      <c r="B329" s="122" t="s">
        <v>45</v>
      </c>
      <c r="C329" s="123">
        <v>0</v>
      </c>
      <c r="D329" s="123">
        <v>0</v>
      </c>
      <c r="E329" s="123">
        <v>0</v>
      </c>
      <c r="F329" s="123">
        <v>0</v>
      </c>
      <c r="G329" s="123">
        <v>0</v>
      </c>
      <c r="H329" s="123">
        <v>0</v>
      </c>
      <c r="N329" s="124"/>
      <c r="P329" s="124"/>
    </row>
    <row r="330" spans="1:62" hidden="1" outlineLevel="2" x14ac:dyDescent="0.25">
      <c r="B330" s="122" t="s">
        <v>46</v>
      </c>
      <c r="C330" s="123">
        <v>0.60000000000000009</v>
      </c>
      <c r="D330" s="123">
        <v>0</v>
      </c>
      <c r="E330" s="123">
        <v>0</v>
      </c>
      <c r="F330" s="123">
        <v>0</v>
      </c>
      <c r="G330" s="123">
        <v>0</v>
      </c>
      <c r="H330" s="123">
        <v>0</v>
      </c>
      <c r="N330" s="124"/>
      <c r="P330" s="124"/>
    </row>
    <row r="331" spans="1:62" hidden="1" outlineLevel="2" x14ac:dyDescent="0.25">
      <c r="B331" s="122" t="s">
        <v>47</v>
      </c>
      <c r="C331" s="123">
        <v>1.7763568394002505E-15</v>
      </c>
      <c r="D331" s="123">
        <v>0</v>
      </c>
      <c r="E331" s="123">
        <v>0</v>
      </c>
      <c r="F331" s="123">
        <v>0</v>
      </c>
      <c r="G331" s="123">
        <v>0</v>
      </c>
      <c r="H331" s="123">
        <v>0</v>
      </c>
      <c r="N331" s="124"/>
      <c r="P331" s="124"/>
    </row>
    <row r="332" spans="1:62" hidden="1" outlineLevel="2" x14ac:dyDescent="0.25">
      <c r="B332" s="122" t="s">
        <v>48</v>
      </c>
      <c r="C332" s="123">
        <v>0.39999999999999997</v>
      </c>
      <c r="D332" s="123">
        <v>0</v>
      </c>
      <c r="E332" s="123">
        <v>0</v>
      </c>
      <c r="F332" s="123">
        <v>0</v>
      </c>
      <c r="G332" s="123">
        <v>0</v>
      </c>
      <c r="H332" s="123">
        <v>0</v>
      </c>
      <c r="N332" s="124"/>
      <c r="P332" s="124"/>
    </row>
    <row r="333" spans="1:62" hidden="1" outlineLevel="2" x14ac:dyDescent="0.25">
      <c r="B333" s="122" t="s">
        <v>49</v>
      </c>
      <c r="C333" s="123">
        <v>1.7763568394002505E-15</v>
      </c>
      <c r="D333" s="123">
        <v>0</v>
      </c>
      <c r="E333" s="123">
        <v>0</v>
      </c>
      <c r="F333" s="123">
        <v>0</v>
      </c>
      <c r="G333" s="123">
        <v>0</v>
      </c>
      <c r="H333" s="123">
        <v>0</v>
      </c>
      <c r="N333" s="124"/>
      <c r="P333" s="124"/>
    </row>
    <row r="334" spans="1:62" hidden="1" outlineLevel="2" x14ac:dyDescent="0.25"/>
    <row r="335" spans="1:62" hidden="1" outlineLevel="2" x14ac:dyDescent="0.25">
      <c r="B335" s="318" t="s">
        <v>50</v>
      </c>
      <c r="C335" s="319"/>
      <c r="D335" s="319"/>
      <c r="E335" s="319"/>
      <c r="F335" s="319"/>
      <c r="G335" s="319"/>
      <c r="H335" s="319"/>
      <c r="I335" s="319"/>
      <c r="J335" s="319"/>
      <c r="K335" s="319"/>
      <c r="L335" s="320"/>
      <c r="M335" s="321" t="s">
        <v>51</v>
      </c>
      <c r="N335" s="322"/>
      <c r="O335" s="322"/>
      <c r="P335" s="322"/>
      <c r="Q335" s="322"/>
      <c r="R335" s="322"/>
      <c r="S335" s="322"/>
      <c r="T335" s="322"/>
      <c r="U335" s="322"/>
      <c r="V335" s="323"/>
      <c r="W335" s="321" t="s">
        <v>52</v>
      </c>
      <c r="X335" s="322"/>
      <c r="Y335" s="322"/>
      <c r="Z335" s="322"/>
      <c r="AA335" s="322"/>
      <c r="AB335" s="322"/>
      <c r="AC335" s="322"/>
      <c r="AD335" s="322"/>
      <c r="AE335" s="322"/>
      <c r="AF335" s="323"/>
      <c r="AG335" s="321" t="s">
        <v>53</v>
      </c>
      <c r="AH335" s="322"/>
      <c r="AI335" s="322"/>
      <c r="AJ335" s="322"/>
      <c r="AK335" s="322"/>
      <c r="AL335" s="322"/>
      <c r="AM335" s="322"/>
      <c r="AN335" s="322"/>
      <c r="AO335" s="322"/>
      <c r="AP335" s="323"/>
      <c r="AQ335" s="321" t="s">
        <v>54</v>
      </c>
      <c r="AR335" s="322"/>
      <c r="AS335" s="322"/>
      <c r="AT335" s="322"/>
      <c r="AU335" s="322"/>
      <c r="AV335" s="322"/>
      <c r="AW335" s="322"/>
      <c r="AX335" s="322"/>
      <c r="AY335" s="322"/>
      <c r="AZ335" s="323"/>
      <c r="BA335" s="321" t="s">
        <v>55</v>
      </c>
      <c r="BB335" s="322"/>
      <c r="BC335" s="322"/>
      <c r="BD335" s="322"/>
      <c r="BE335" s="322"/>
      <c r="BF335" s="322"/>
      <c r="BG335" s="322"/>
      <c r="BH335" s="322"/>
      <c r="BI335" s="322"/>
      <c r="BJ335" s="323"/>
    </row>
    <row r="336" spans="1:62" hidden="1" outlineLevel="2" x14ac:dyDescent="0.25">
      <c r="B336" s="186">
        <f t="shared" ref="B336" si="449">E$2</f>
        <v>1</v>
      </c>
      <c r="C336" s="187">
        <f t="shared" ref="C336:L339" si="450">B336</f>
        <v>1</v>
      </c>
      <c r="D336" s="187">
        <f t="shared" si="450"/>
        <v>1</v>
      </c>
      <c r="E336" s="187">
        <f t="shared" si="450"/>
        <v>1</v>
      </c>
      <c r="F336" s="187">
        <f t="shared" si="450"/>
        <v>1</v>
      </c>
      <c r="G336" s="187">
        <f t="shared" si="450"/>
        <v>1</v>
      </c>
      <c r="H336" s="187">
        <f t="shared" si="450"/>
        <v>1</v>
      </c>
      <c r="I336" s="187">
        <f t="shared" si="450"/>
        <v>1</v>
      </c>
      <c r="J336" s="187">
        <f t="shared" si="450"/>
        <v>1</v>
      </c>
      <c r="K336" s="187">
        <f t="shared" si="450"/>
        <v>1</v>
      </c>
      <c r="L336" s="188">
        <f t="shared" si="450"/>
        <v>1</v>
      </c>
      <c r="M336" s="189">
        <f t="shared" ref="M336" si="451">F$2</f>
        <v>2</v>
      </c>
      <c r="N336" s="187">
        <f t="shared" ref="N336:V339" si="452">M336</f>
        <v>2</v>
      </c>
      <c r="O336" s="187">
        <f t="shared" si="452"/>
        <v>2</v>
      </c>
      <c r="P336" s="187">
        <f t="shared" si="452"/>
        <v>2</v>
      </c>
      <c r="Q336" s="187">
        <f t="shared" si="452"/>
        <v>2</v>
      </c>
      <c r="R336" s="187">
        <f t="shared" si="452"/>
        <v>2</v>
      </c>
      <c r="S336" s="187">
        <f t="shared" si="452"/>
        <v>2</v>
      </c>
      <c r="T336" s="187">
        <f t="shared" si="452"/>
        <v>2</v>
      </c>
      <c r="U336" s="187">
        <f t="shared" si="452"/>
        <v>2</v>
      </c>
      <c r="V336" s="188">
        <f t="shared" si="452"/>
        <v>2</v>
      </c>
      <c r="W336" s="189">
        <f>G$2</f>
        <v>3</v>
      </c>
      <c r="X336" s="187">
        <f t="shared" ref="X336:AF339" si="453">W336</f>
        <v>3</v>
      </c>
      <c r="Y336" s="187">
        <f t="shared" si="453"/>
        <v>3</v>
      </c>
      <c r="Z336" s="187">
        <f t="shared" si="453"/>
        <v>3</v>
      </c>
      <c r="AA336" s="187">
        <f t="shared" si="453"/>
        <v>3</v>
      </c>
      <c r="AB336" s="187">
        <f t="shared" si="453"/>
        <v>3</v>
      </c>
      <c r="AC336" s="187">
        <f t="shared" si="453"/>
        <v>3</v>
      </c>
      <c r="AD336" s="187">
        <f t="shared" si="453"/>
        <v>3</v>
      </c>
      <c r="AE336" s="187">
        <f t="shared" si="453"/>
        <v>3</v>
      </c>
      <c r="AF336" s="188">
        <f t="shared" si="453"/>
        <v>3</v>
      </c>
      <c r="AG336" s="189">
        <f>H$2</f>
        <v>4</v>
      </c>
      <c r="AH336" s="187">
        <f t="shared" ref="AH336:AP339" si="454">AG336</f>
        <v>4</v>
      </c>
      <c r="AI336" s="187">
        <f t="shared" si="454"/>
        <v>4</v>
      </c>
      <c r="AJ336" s="187">
        <f t="shared" si="454"/>
        <v>4</v>
      </c>
      <c r="AK336" s="187">
        <f t="shared" si="454"/>
        <v>4</v>
      </c>
      <c r="AL336" s="187">
        <f t="shared" si="454"/>
        <v>4</v>
      </c>
      <c r="AM336" s="187">
        <f t="shared" si="454"/>
        <v>4</v>
      </c>
      <c r="AN336" s="187">
        <f t="shared" si="454"/>
        <v>4</v>
      </c>
      <c r="AO336" s="187">
        <f t="shared" si="454"/>
        <v>4</v>
      </c>
      <c r="AP336" s="188">
        <f t="shared" si="454"/>
        <v>4</v>
      </c>
      <c r="AQ336" s="189">
        <f>I$2</f>
        <v>5</v>
      </c>
      <c r="AR336" s="187">
        <f t="shared" ref="AR336:AZ339" si="455">AQ336</f>
        <v>5</v>
      </c>
      <c r="AS336" s="187">
        <f t="shared" si="455"/>
        <v>5</v>
      </c>
      <c r="AT336" s="187">
        <f t="shared" si="455"/>
        <v>5</v>
      </c>
      <c r="AU336" s="187">
        <f t="shared" si="455"/>
        <v>5</v>
      </c>
      <c r="AV336" s="187">
        <f t="shared" si="455"/>
        <v>5</v>
      </c>
      <c r="AW336" s="187">
        <f t="shared" si="455"/>
        <v>5</v>
      </c>
      <c r="AX336" s="187">
        <f t="shared" si="455"/>
        <v>5</v>
      </c>
      <c r="AY336" s="187">
        <f t="shared" si="455"/>
        <v>5</v>
      </c>
      <c r="AZ336" s="188">
        <f t="shared" si="455"/>
        <v>5</v>
      </c>
      <c r="BA336" s="189">
        <f>J$2</f>
        <v>6</v>
      </c>
      <c r="BB336" s="187">
        <f t="shared" ref="BB336:BJ339" si="456">BA336</f>
        <v>6</v>
      </c>
      <c r="BC336" s="187">
        <f t="shared" si="456"/>
        <v>6</v>
      </c>
      <c r="BD336" s="187">
        <f t="shared" si="456"/>
        <v>6</v>
      </c>
      <c r="BE336" s="187">
        <f t="shared" si="456"/>
        <v>6</v>
      </c>
      <c r="BF336" s="187">
        <f t="shared" si="456"/>
        <v>6</v>
      </c>
      <c r="BG336" s="187">
        <f t="shared" si="456"/>
        <v>6</v>
      </c>
      <c r="BH336" s="187">
        <f t="shared" si="456"/>
        <v>6</v>
      </c>
      <c r="BI336" s="187">
        <f t="shared" si="456"/>
        <v>6</v>
      </c>
      <c r="BJ336" s="188">
        <f t="shared" si="456"/>
        <v>6</v>
      </c>
    </row>
    <row r="337" spans="1:93" s="2" customFormat="1" ht="15" hidden="1" customHeight="1" outlineLevel="2" x14ac:dyDescent="0.25">
      <c r="A337" s="152" t="s">
        <v>192</v>
      </c>
      <c r="B337" s="129">
        <f>C330</f>
        <v>0.60000000000000009</v>
      </c>
      <c r="C337" s="130">
        <f t="shared" si="450"/>
        <v>0.60000000000000009</v>
      </c>
      <c r="D337" s="130">
        <f t="shared" si="450"/>
        <v>0.60000000000000009</v>
      </c>
      <c r="E337" s="130">
        <f t="shared" si="450"/>
        <v>0.60000000000000009</v>
      </c>
      <c r="F337" s="130">
        <f t="shared" si="450"/>
        <v>0.60000000000000009</v>
      </c>
      <c r="G337" s="130">
        <f t="shared" si="450"/>
        <v>0.60000000000000009</v>
      </c>
      <c r="H337" s="130">
        <f t="shared" si="450"/>
        <v>0.60000000000000009</v>
      </c>
      <c r="I337" s="130">
        <f t="shared" si="450"/>
        <v>0.60000000000000009</v>
      </c>
      <c r="J337" s="190">
        <f t="shared" si="450"/>
        <v>0.60000000000000009</v>
      </c>
      <c r="K337" s="130">
        <f t="shared" si="450"/>
        <v>0.60000000000000009</v>
      </c>
      <c r="L337" s="131">
        <f t="shared" si="450"/>
        <v>0.60000000000000009</v>
      </c>
      <c r="M337" s="129">
        <f>D330</f>
        <v>0</v>
      </c>
      <c r="N337" s="130">
        <f t="shared" si="452"/>
        <v>0</v>
      </c>
      <c r="O337" s="130">
        <f t="shared" si="452"/>
        <v>0</v>
      </c>
      <c r="P337" s="130">
        <f t="shared" si="452"/>
        <v>0</v>
      </c>
      <c r="Q337" s="130">
        <f t="shared" si="452"/>
        <v>0</v>
      </c>
      <c r="R337" s="130">
        <f t="shared" si="452"/>
        <v>0</v>
      </c>
      <c r="S337" s="130">
        <f t="shared" si="452"/>
        <v>0</v>
      </c>
      <c r="T337" s="130">
        <f t="shared" si="452"/>
        <v>0</v>
      </c>
      <c r="U337" s="130">
        <f t="shared" si="452"/>
        <v>0</v>
      </c>
      <c r="V337" s="131">
        <f t="shared" si="452"/>
        <v>0</v>
      </c>
      <c r="W337" s="129">
        <f>E330</f>
        <v>0</v>
      </c>
      <c r="X337" s="130">
        <f t="shared" si="453"/>
        <v>0</v>
      </c>
      <c r="Y337" s="130">
        <f t="shared" si="453"/>
        <v>0</v>
      </c>
      <c r="Z337" s="130">
        <f t="shared" si="453"/>
        <v>0</v>
      </c>
      <c r="AA337" s="130">
        <f t="shared" si="453"/>
        <v>0</v>
      </c>
      <c r="AB337" s="130">
        <f t="shared" si="453"/>
        <v>0</v>
      </c>
      <c r="AC337" s="130">
        <f t="shared" si="453"/>
        <v>0</v>
      </c>
      <c r="AD337" s="130">
        <f t="shared" si="453"/>
        <v>0</v>
      </c>
      <c r="AE337" s="130">
        <f t="shared" si="453"/>
        <v>0</v>
      </c>
      <c r="AF337" s="131">
        <f t="shared" si="453"/>
        <v>0</v>
      </c>
      <c r="AG337" s="129">
        <f>F330</f>
        <v>0</v>
      </c>
      <c r="AH337" s="130">
        <f t="shared" si="454"/>
        <v>0</v>
      </c>
      <c r="AI337" s="130">
        <f t="shared" si="454"/>
        <v>0</v>
      </c>
      <c r="AJ337" s="130">
        <f t="shared" si="454"/>
        <v>0</v>
      </c>
      <c r="AK337" s="130">
        <f t="shared" si="454"/>
        <v>0</v>
      </c>
      <c r="AL337" s="130">
        <f t="shared" si="454"/>
        <v>0</v>
      </c>
      <c r="AM337" s="130">
        <f t="shared" si="454"/>
        <v>0</v>
      </c>
      <c r="AN337" s="130">
        <f t="shared" si="454"/>
        <v>0</v>
      </c>
      <c r="AO337" s="130">
        <f t="shared" si="454"/>
        <v>0</v>
      </c>
      <c r="AP337" s="131">
        <f t="shared" si="454"/>
        <v>0</v>
      </c>
      <c r="AQ337" s="129">
        <f>G330</f>
        <v>0</v>
      </c>
      <c r="AR337" s="130">
        <f t="shared" si="455"/>
        <v>0</v>
      </c>
      <c r="AS337" s="130">
        <f t="shared" si="455"/>
        <v>0</v>
      </c>
      <c r="AT337" s="130">
        <f t="shared" si="455"/>
        <v>0</v>
      </c>
      <c r="AU337" s="130">
        <f t="shared" si="455"/>
        <v>0</v>
      </c>
      <c r="AV337" s="130">
        <f t="shared" si="455"/>
        <v>0</v>
      </c>
      <c r="AW337" s="130">
        <f t="shared" si="455"/>
        <v>0</v>
      </c>
      <c r="AX337" s="130">
        <f t="shared" si="455"/>
        <v>0</v>
      </c>
      <c r="AY337" s="130">
        <f t="shared" si="455"/>
        <v>0</v>
      </c>
      <c r="AZ337" s="131">
        <f t="shared" si="455"/>
        <v>0</v>
      </c>
      <c r="BA337" s="129">
        <f>H330</f>
        <v>0</v>
      </c>
      <c r="BB337" s="130">
        <f t="shared" si="456"/>
        <v>0</v>
      </c>
      <c r="BC337" s="130">
        <f t="shared" si="456"/>
        <v>0</v>
      </c>
      <c r="BD337" s="130">
        <f t="shared" si="456"/>
        <v>0</v>
      </c>
      <c r="BE337" s="130">
        <f t="shared" si="456"/>
        <v>0</v>
      </c>
      <c r="BF337" s="130">
        <f t="shared" si="456"/>
        <v>0</v>
      </c>
      <c r="BG337" s="130">
        <f t="shared" si="456"/>
        <v>0</v>
      </c>
      <c r="BH337" s="130">
        <f t="shared" si="456"/>
        <v>0</v>
      </c>
      <c r="BI337" s="130">
        <f t="shared" si="456"/>
        <v>0</v>
      </c>
      <c r="BJ337" s="131">
        <f t="shared" si="456"/>
        <v>0</v>
      </c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</row>
    <row r="338" spans="1:93" s="2" customFormat="1" ht="15" hidden="1" customHeight="1" outlineLevel="2" x14ac:dyDescent="0.25">
      <c r="A338" s="152" t="s">
        <v>47</v>
      </c>
      <c r="B338" s="129">
        <f>C331</f>
        <v>1.7763568394002505E-15</v>
      </c>
      <c r="C338" s="130">
        <f t="shared" si="450"/>
        <v>1.7763568394002505E-15</v>
      </c>
      <c r="D338" s="130">
        <f t="shared" si="450"/>
        <v>1.7763568394002505E-15</v>
      </c>
      <c r="E338" s="130">
        <f t="shared" si="450"/>
        <v>1.7763568394002505E-15</v>
      </c>
      <c r="F338" s="130">
        <f t="shared" si="450"/>
        <v>1.7763568394002505E-15</v>
      </c>
      <c r="G338" s="130">
        <f t="shared" si="450"/>
        <v>1.7763568394002505E-15</v>
      </c>
      <c r="H338" s="130">
        <f t="shared" si="450"/>
        <v>1.7763568394002505E-15</v>
      </c>
      <c r="I338" s="130">
        <f t="shared" si="450"/>
        <v>1.7763568394002505E-15</v>
      </c>
      <c r="J338" s="190">
        <f t="shared" si="450"/>
        <v>1.7763568394002505E-15</v>
      </c>
      <c r="K338" s="130">
        <f t="shared" si="450"/>
        <v>1.7763568394002505E-15</v>
      </c>
      <c r="L338" s="131">
        <f t="shared" si="450"/>
        <v>1.7763568394002505E-15</v>
      </c>
      <c r="M338" s="129">
        <f>D331</f>
        <v>0</v>
      </c>
      <c r="N338" s="130">
        <f t="shared" si="452"/>
        <v>0</v>
      </c>
      <c r="O338" s="130">
        <f t="shared" si="452"/>
        <v>0</v>
      </c>
      <c r="P338" s="130">
        <f t="shared" si="452"/>
        <v>0</v>
      </c>
      <c r="Q338" s="130">
        <f t="shared" si="452"/>
        <v>0</v>
      </c>
      <c r="R338" s="130">
        <f t="shared" si="452"/>
        <v>0</v>
      </c>
      <c r="S338" s="130">
        <f t="shared" si="452"/>
        <v>0</v>
      </c>
      <c r="T338" s="130">
        <f t="shared" si="452"/>
        <v>0</v>
      </c>
      <c r="U338" s="130">
        <f t="shared" si="452"/>
        <v>0</v>
      </c>
      <c r="V338" s="131">
        <f t="shared" si="452"/>
        <v>0</v>
      </c>
      <c r="W338" s="129">
        <f>E331</f>
        <v>0</v>
      </c>
      <c r="X338" s="130">
        <f t="shared" si="453"/>
        <v>0</v>
      </c>
      <c r="Y338" s="130">
        <f t="shared" si="453"/>
        <v>0</v>
      </c>
      <c r="Z338" s="130">
        <f t="shared" si="453"/>
        <v>0</v>
      </c>
      <c r="AA338" s="130">
        <f t="shared" si="453"/>
        <v>0</v>
      </c>
      <c r="AB338" s="130">
        <f t="shared" si="453"/>
        <v>0</v>
      </c>
      <c r="AC338" s="130">
        <f t="shared" si="453"/>
        <v>0</v>
      </c>
      <c r="AD338" s="130">
        <f t="shared" si="453"/>
        <v>0</v>
      </c>
      <c r="AE338" s="130">
        <f t="shared" si="453"/>
        <v>0</v>
      </c>
      <c r="AF338" s="131">
        <f t="shared" si="453"/>
        <v>0</v>
      </c>
      <c r="AG338" s="129">
        <f>F331</f>
        <v>0</v>
      </c>
      <c r="AH338" s="130">
        <f t="shared" si="454"/>
        <v>0</v>
      </c>
      <c r="AI338" s="130">
        <f t="shared" si="454"/>
        <v>0</v>
      </c>
      <c r="AJ338" s="130">
        <f t="shared" si="454"/>
        <v>0</v>
      </c>
      <c r="AK338" s="130">
        <f t="shared" si="454"/>
        <v>0</v>
      </c>
      <c r="AL338" s="130">
        <f t="shared" si="454"/>
        <v>0</v>
      </c>
      <c r="AM338" s="130">
        <f t="shared" si="454"/>
        <v>0</v>
      </c>
      <c r="AN338" s="130">
        <f t="shared" si="454"/>
        <v>0</v>
      </c>
      <c r="AO338" s="130">
        <f t="shared" si="454"/>
        <v>0</v>
      </c>
      <c r="AP338" s="131">
        <f t="shared" si="454"/>
        <v>0</v>
      </c>
      <c r="AQ338" s="129">
        <f>G331</f>
        <v>0</v>
      </c>
      <c r="AR338" s="130">
        <f t="shared" si="455"/>
        <v>0</v>
      </c>
      <c r="AS338" s="130">
        <f t="shared" si="455"/>
        <v>0</v>
      </c>
      <c r="AT338" s="130">
        <f t="shared" si="455"/>
        <v>0</v>
      </c>
      <c r="AU338" s="130">
        <f t="shared" si="455"/>
        <v>0</v>
      </c>
      <c r="AV338" s="130">
        <f t="shared" si="455"/>
        <v>0</v>
      </c>
      <c r="AW338" s="130">
        <f t="shared" si="455"/>
        <v>0</v>
      </c>
      <c r="AX338" s="130">
        <f t="shared" si="455"/>
        <v>0</v>
      </c>
      <c r="AY338" s="130">
        <f t="shared" si="455"/>
        <v>0</v>
      </c>
      <c r="AZ338" s="131">
        <f t="shared" si="455"/>
        <v>0</v>
      </c>
      <c r="BA338" s="129">
        <f>H331</f>
        <v>0</v>
      </c>
      <c r="BB338" s="130">
        <f t="shared" si="456"/>
        <v>0</v>
      </c>
      <c r="BC338" s="130">
        <f t="shared" si="456"/>
        <v>0</v>
      </c>
      <c r="BD338" s="130">
        <f t="shared" si="456"/>
        <v>0</v>
      </c>
      <c r="BE338" s="130">
        <f t="shared" si="456"/>
        <v>0</v>
      </c>
      <c r="BF338" s="130">
        <f t="shared" si="456"/>
        <v>0</v>
      </c>
      <c r="BG338" s="130">
        <f t="shared" si="456"/>
        <v>0</v>
      </c>
      <c r="BH338" s="130">
        <f t="shared" si="456"/>
        <v>0</v>
      </c>
      <c r="BI338" s="130">
        <f t="shared" si="456"/>
        <v>0</v>
      </c>
      <c r="BJ338" s="131">
        <f t="shared" si="456"/>
        <v>0</v>
      </c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</row>
    <row r="339" spans="1:93" s="2" customFormat="1" ht="15" hidden="1" customHeight="1" outlineLevel="2" x14ac:dyDescent="0.25">
      <c r="A339" s="152" t="s">
        <v>57</v>
      </c>
      <c r="B339" s="129">
        <f t="shared" ref="B339" si="457">E$3</f>
        <v>43</v>
      </c>
      <c r="C339" s="130">
        <f t="shared" si="450"/>
        <v>43</v>
      </c>
      <c r="D339" s="130">
        <f t="shared" si="450"/>
        <v>43</v>
      </c>
      <c r="E339" s="130">
        <f t="shared" si="450"/>
        <v>43</v>
      </c>
      <c r="F339" s="130">
        <f t="shared" si="450"/>
        <v>43</v>
      </c>
      <c r="G339" s="130">
        <f t="shared" si="450"/>
        <v>43</v>
      </c>
      <c r="H339" s="130">
        <f t="shared" si="450"/>
        <v>43</v>
      </c>
      <c r="I339" s="130">
        <f t="shared" si="450"/>
        <v>43</v>
      </c>
      <c r="J339" s="190">
        <f t="shared" si="450"/>
        <v>43</v>
      </c>
      <c r="K339" s="130">
        <f t="shared" si="450"/>
        <v>43</v>
      </c>
      <c r="L339" s="131">
        <f t="shared" si="450"/>
        <v>43</v>
      </c>
      <c r="M339" s="129">
        <f t="shared" ref="M339" si="458">F$3</f>
        <v>0</v>
      </c>
      <c r="N339" s="130">
        <f t="shared" si="452"/>
        <v>0</v>
      </c>
      <c r="O339" s="130">
        <f t="shared" si="452"/>
        <v>0</v>
      </c>
      <c r="P339" s="130">
        <f t="shared" si="452"/>
        <v>0</v>
      </c>
      <c r="Q339" s="130">
        <f t="shared" si="452"/>
        <v>0</v>
      </c>
      <c r="R339" s="130">
        <f t="shared" si="452"/>
        <v>0</v>
      </c>
      <c r="S339" s="130">
        <f t="shared" si="452"/>
        <v>0</v>
      </c>
      <c r="T339" s="130">
        <f t="shared" si="452"/>
        <v>0</v>
      </c>
      <c r="U339" s="130">
        <f t="shared" si="452"/>
        <v>0</v>
      </c>
      <c r="V339" s="131">
        <f t="shared" si="452"/>
        <v>0</v>
      </c>
      <c r="W339" s="129">
        <f t="shared" ref="W339" si="459">G$3</f>
        <v>0</v>
      </c>
      <c r="X339" s="130">
        <f t="shared" si="453"/>
        <v>0</v>
      </c>
      <c r="Y339" s="130">
        <f t="shared" si="453"/>
        <v>0</v>
      </c>
      <c r="Z339" s="130">
        <f t="shared" si="453"/>
        <v>0</v>
      </c>
      <c r="AA339" s="130">
        <f t="shared" si="453"/>
        <v>0</v>
      </c>
      <c r="AB339" s="130">
        <f t="shared" si="453"/>
        <v>0</v>
      </c>
      <c r="AC339" s="130">
        <f t="shared" si="453"/>
        <v>0</v>
      </c>
      <c r="AD339" s="130">
        <f t="shared" si="453"/>
        <v>0</v>
      </c>
      <c r="AE339" s="130">
        <f t="shared" si="453"/>
        <v>0</v>
      </c>
      <c r="AF339" s="131">
        <f t="shared" si="453"/>
        <v>0</v>
      </c>
      <c r="AG339" s="129">
        <f t="shared" ref="AG339" si="460">H$3</f>
        <v>0</v>
      </c>
      <c r="AH339" s="130">
        <f t="shared" si="454"/>
        <v>0</v>
      </c>
      <c r="AI339" s="130">
        <f t="shared" si="454"/>
        <v>0</v>
      </c>
      <c r="AJ339" s="130">
        <f t="shared" si="454"/>
        <v>0</v>
      </c>
      <c r="AK339" s="130">
        <f t="shared" si="454"/>
        <v>0</v>
      </c>
      <c r="AL339" s="130">
        <f t="shared" si="454"/>
        <v>0</v>
      </c>
      <c r="AM339" s="130">
        <f t="shared" si="454"/>
        <v>0</v>
      </c>
      <c r="AN339" s="130">
        <f t="shared" si="454"/>
        <v>0</v>
      </c>
      <c r="AO339" s="130">
        <f t="shared" si="454"/>
        <v>0</v>
      </c>
      <c r="AP339" s="131">
        <f t="shared" si="454"/>
        <v>0</v>
      </c>
      <c r="AQ339" s="129">
        <f t="shared" ref="AQ339" si="461">I$3</f>
        <v>0</v>
      </c>
      <c r="AR339" s="130">
        <f t="shared" si="455"/>
        <v>0</v>
      </c>
      <c r="AS339" s="130">
        <f t="shared" si="455"/>
        <v>0</v>
      </c>
      <c r="AT339" s="130">
        <f t="shared" si="455"/>
        <v>0</v>
      </c>
      <c r="AU339" s="130">
        <f t="shared" si="455"/>
        <v>0</v>
      </c>
      <c r="AV339" s="130">
        <f t="shared" si="455"/>
        <v>0</v>
      </c>
      <c r="AW339" s="130">
        <f t="shared" si="455"/>
        <v>0</v>
      </c>
      <c r="AX339" s="130">
        <f t="shared" si="455"/>
        <v>0</v>
      </c>
      <c r="AY339" s="130">
        <f t="shared" si="455"/>
        <v>0</v>
      </c>
      <c r="AZ339" s="131">
        <f t="shared" si="455"/>
        <v>0</v>
      </c>
      <c r="BA339" s="129">
        <f t="shared" ref="BA339" si="462">J$3</f>
        <v>0</v>
      </c>
      <c r="BB339" s="130">
        <f t="shared" si="456"/>
        <v>0</v>
      </c>
      <c r="BC339" s="130">
        <f t="shared" si="456"/>
        <v>0</v>
      </c>
      <c r="BD339" s="130">
        <f t="shared" si="456"/>
        <v>0</v>
      </c>
      <c r="BE339" s="130">
        <f t="shared" si="456"/>
        <v>0</v>
      </c>
      <c r="BF339" s="130">
        <f t="shared" si="456"/>
        <v>0</v>
      </c>
      <c r="BG339" s="130">
        <f t="shared" si="456"/>
        <v>0</v>
      </c>
      <c r="BH339" s="130">
        <f t="shared" si="456"/>
        <v>0</v>
      </c>
      <c r="BI339" s="130">
        <f t="shared" si="456"/>
        <v>0</v>
      </c>
      <c r="BJ339" s="131">
        <f t="shared" si="456"/>
        <v>0</v>
      </c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</row>
    <row r="340" spans="1:93" s="2" customFormat="1" ht="15" hidden="1" customHeight="1" outlineLevel="2" x14ac:dyDescent="0.25">
      <c r="A340" s="152" t="s">
        <v>58</v>
      </c>
      <c r="B340" s="132">
        <f t="shared" ref="B340" si="463">B339/10*0</f>
        <v>0</v>
      </c>
      <c r="C340" s="133">
        <f t="shared" ref="C340" si="464">C339/10*1</f>
        <v>4.3</v>
      </c>
      <c r="D340" s="133">
        <f t="shared" ref="D340" si="465">D339/10*2</f>
        <v>8.6</v>
      </c>
      <c r="E340" s="133">
        <f t="shared" ref="E340" si="466">E339/10*3</f>
        <v>12.899999999999999</v>
      </c>
      <c r="F340" s="133">
        <f t="shared" ref="F340" si="467">F339/10*4</f>
        <v>17.2</v>
      </c>
      <c r="G340" s="133">
        <f t="shared" ref="G340" si="468">G339/10*5</f>
        <v>21.5</v>
      </c>
      <c r="H340" s="133">
        <f t="shared" ref="H340" si="469">H339/10*6</f>
        <v>25.799999999999997</v>
      </c>
      <c r="I340" s="133">
        <f t="shared" ref="I340" si="470">I339/10*7</f>
        <v>30.099999999999998</v>
      </c>
      <c r="J340" s="191">
        <f t="shared" ref="J340" si="471">J339/10*8</f>
        <v>34.4</v>
      </c>
      <c r="K340" s="133">
        <f t="shared" ref="K340" si="472">K339/10*9</f>
        <v>38.699999999999996</v>
      </c>
      <c r="L340" s="134">
        <f t="shared" ref="L340" si="473">L339/10*10</f>
        <v>43</v>
      </c>
      <c r="M340" s="133">
        <f t="shared" ref="M340" si="474">M339/10*1</f>
        <v>0</v>
      </c>
      <c r="N340" s="133">
        <f t="shared" ref="N340" si="475">N339/10*2</f>
        <v>0</v>
      </c>
      <c r="O340" s="133">
        <f t="shared" ref="O340" si="476">O339/10*3</f>
        <v>0</v>
      </c>
      <c r="P340" s="133">
        <f t="shared" ref="P340" si="477">P339/10*4</f>
        <v>0</v>
      </c>
      <c r="Q340" s="133">
        <f t="shared" ref="Q340" si="478">Q339/10*5</f>
        <v>0</v>
      </c>
      <c r="R340" s="133">
        <f t="shared" ref="R340" si="479">R339/10*6</f>
        <v>0</v>
      </c>
      <c r="S340" s="133">
        <f t="shared" ref="S340" si="480">S339/10*7</f>
        <v>0</v>
      </c>
      <c r="T340" s="133">
        <f t="shared" ref="T340" si="481">T339/10*8</f>
        <v>0</v>
      </c>
      <c r="U340" s="133">
        <f t="shared" ref="U340" si="482">U339/10*9</f>
        <v>0</v>
      </c>
      <c r="V340" s="134">
        <f t="shared" ref="V340" si="483">V339/10*10</f>
        <v>0</v>
      </c>
      <c r="W340" s="133">
        <f t="shared" ref="W340" si="484">W339/10*1</f>
        <v>0</v>
      </c>
      <c r="X340" s="133">
        <f t="shared" ref="X340" si="485">X339/10*2</f>
        <v>0</v>
      </c>
      <c r="Y340" s="133">
        <f t="shared" ref="Y340" si="486">Y339/10*3</f>
        <v>0</v>
      </c>
      <c r="Z340" s="133">
        <f t="shared" ref="Z340" si="487">Z339/10*4</f>
        <v>0</v>
      </c>
      <c r="AA340" s="133">
        <f t="shared" ref="AA340" si="488">AA339/10*5</f>
        <v>0</v>
      </c>
      <c r="AB340" s="133">
        <f t="shared" ref="AB340" si="489">AB339/10*6</f>
        <v>0</v>
      </c>
      <c r="AC340" s="133">
        <f t="shared" ref="AC340" si="490">AC339/10*7</f>
        <v>0</v>
      </c>
      <c r="AD340" s="133">
        <f t="shared" ref="AD340" si="491">AD339/10*8</f>
        <v>0</v>
      </c>
      <c r="AE340" s="134">
        <f t="shared" ref="AE340" si="492">AE339/10*9</f>
        <v>0</v>
      </c>
      <c r="AF340" s="134">
        <f t="shared" ref="AF340" si="493">AF339/10*10</f>
        <v>0</v>
      </c>
      <c r="AG340" s="133">
        <f t="shared" ref="AG340" si="494">AG339/10*1</f>
        <v>0</v>
      </c>
      <c r="AH340" s="133">
        <f t="shared" ref="AH340" si="495">AH339/10*2</f>
        <v>0</v>
      </c>
      <c r="AI340" s="133">
        <f t="shared" ref="AI340" si="496">AI339/10*3</f>
        <v>0</v>
      </c>
      <c r="AJ340" s="133">
        <f t="shared" ref="AJ340" si="497">AJ339/10*4</f>
        <v>0</v>
      </c>
      <c r="AK340" s="133">
        <f t="shared" ref="AK340" si="498">AK339/10*5</f>
        <v>0</v>
      </c>
      <c r="AL340" s="133">
        <f t="shared" ref="AL340" si="499">AL339/10*6</f>
        <v>0</v>
      </c>
      <c r="AM340" s="133">
        <f t="shared" ref="AM340" si="500">AM339/10*7</f>
        <v>0</v>
      </c>
      <c r="AN340" s="133">
        <f t="shared" ref="AN340" si="501">AN339/10*8</f>
        <v>0</v>
      </c>
      <c r="AO340" s="134">
        <f t="shared" ref="AO340" si="502">AO339/10*9</f>
        <v>0</v>
      </c>
      <c r="AP340" s="134">
        <f t="shared" ref="AP340" si="503">AP339/10*10</f>
        <v>0</v>
      </c>
      <c r="AQ340" s="133">
        <f t="shared" ref="AQ340" si="504">AQ339/10*1</f>
        <v>0</v>
      </c>
      <c r="AR340" s="133">
        <f t="shared" ref="AR340" si="505">AR339/10*2</f>
        <v>0</v>
      </c>
      <c r="AS340" s="133">
        <f t="shared" ref="AS340" si="506">AS339/10*3</f>
        <v>0</v>
      </c>
      <c r="AT340" s="133">
        <f t="shared" ref="AT340" si="507">AT339/10*4</f>
        <v>0</v>
      </c>
      <c r="AU340" s="133">
        <f t="shared" ref="AU340" si="508">AU339/10*5</f>
        <v>0</v>
      </c>
      <c r="AV340" s="133">
        <f t="shared" ref="AV340" si="509">AV339/10*6</f>
        <v>0</v>
      </c>
      <c r="AW340" s="133">
        <f t="shared" ref="AW340" si="510">AW339/10*7</f>
        <v>0</v>
      </c>
      <c r="AX340" s="133">
        <f t="shared" ref="AX340" si="511">AX339/10*8</f>
        <v>0</v>
      </c>
      <c r="AY340" s="134">
        <f t="shared" ref="AY340" si="512">AY339/10*9</f>
        <v>0</v>
      </c>
      <c r="AZ340" s="134">
        <f t="shared" ref="AZ340" si="513">AZ339/10*10</f>
        <v>0</v>
      </c>
      <c r="BA340" s="133">
        <f t="shared" ref="BA340" si="514">BA339/10*1</f>
        <v>0</v>
      </c>
      <c r="BB340" s="133">
        <f t="shared" ref="BB340" si="515">BB339/10*2</f>
        <v>0</v>
      </c>
      <c r="BC340" s="133">
        <f t="shared" ref="BC340" si="516">BC339/10*3</f>
        <v>0</v>
      </c>
      <c r="BD340" s="133">
        <f t="shared" ref="BD340" si="517">BD339/10*4</f>
        <v>0</v>
      </c>
      <c r="BE340" s="133">
        <f t="shared" ref="BE340" si="518">BE339/10*5</f>
        <v>0</v>
      </c>
      <c r="BF340" s="133">
        <f t="shared" ref="BF340" si="519">BF339/10*6</f>
        <v>0</v>
      </c>
      <c r="BG340" s="133">
        <f t="shared" ref="BG340" si="520">BG339/10*7</f>
        <v>0</v>
      </c>
      <c r="BH340" s="133">
        <f t="shared" ref="BH340" si="521">BH339/10*8</f>
        <v>0</v>
      </c>
      <c r="BI340" s="134">
        <f t="shared" ref="BI340" si="522">BI339/10*9</f>
        <v>0</v>
      </c>
      <c r="BJ340" s="134">
        <f t="shared" ref="BJ340" si="523">BJ339/10*10</f>
        <v>0</v>
      </c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</row>
    <row r="341" spans="1:93" ht="15.75" hidden="1" outlineLevel="2" thickBot="1" x14ac:dyDescent="0.3">
      <c r="A341" s="152" t="s">
        <v>60</v>
      </c>
      <c r="B341" s="192">
        <f t="shared" ref="B341:BJ341" si="524">-B338+B337*B340-1*IF(AND($A47=B336,B340&gt;=$A284),B340-$A284,0)</f>
        <v>-1.7763568394002505E-15</v>
      </c>
      <c r="C341" s="193">
        <f t="shared" si="524"/>
        <v>2.5799999999999983</v>
      </c>
      <c r="D341" s="193">
        <f t="shared" si="524"/>
        <v>5.1599999999999984</v>
      </c>
      <c r="E341" s="193">
        <f t="shared" si="524"/>
        <v>7.7399999999999984</v>
      </c>
      <c r="F341" s="193">
        <f t="shared" si="524"/>
        <v>10.319999999999999</v>
      </c>
      <c r="G341" s="193">
        <f t="shared" si="524"/>
        <v>8.6</v>
      </c>
      <c r="H341" s="193">
        <f t="shared" si="524"/>
        <v>6.8800000000000008</v>
      </c>
      <c r="I341" s="193">
        <f t="shared" si="524"/>
        <v>5.1600000000000037</v>
      </c>
      <c r="J341" s="193">
        <f t="shared" si="524"/>
        <v>3.4400000000000013</v>
      </c>
      <c r="K341" s="193">
        <f t="shared" si="524"/>
        <v>1.7200000000000024</v>
      </c>
      <c r="L341" s="194">
        <f t="shared" si="524"/>
        <v>0</v>
      </c>
      <c r="M341" s="192">
        <f t="shared" si="524"/>
        <v>0</v>
      </c>
      <c r="N341" s="193">
        <f t="shared" si="524"/>
        <v>0</v>
      </c>
      <c r="O341" s="193">
        <f t="shared" si="524"/>
        <v>0</v>
      </c>
      <c r="P341" s="193">
        <f t="shared" si="524"/>
        <v>0</v>
      </c>
      <c r="Q341" s="193">
        <f t="shared" si="524"/>
        <v>0</v>
      </c>
      <c r="R341" s="193">
        <f t="shared" si="524"/>
        <v>0</v>
      </c>
      <c r="S341" s="193">
        <f t="shared" si="524"/>
        <v>0</v>
      </c>
      <c r="T341" s="193">
        <f t="shared" si="524"/>
        <v>0</v>
      </c>
      <c r="U341" s="193">
        <f t="shared" si="524"/>
        <v>0</v>
      </c>
      <c r="V341" s="194">
        <f t="shared" si="524"/>
        <v>0</v>
      </c>
      <c r="W341" s="192">
        <f t="shared" si="524"/>
        <v>0</v>
      </c>
      <c r="X341" s="193">
        <f t="shared" si="524"/>
        <v>0</v>
      </c>
      <c r="Y341" s="193">
        <f t="shared" si="524"/>
        <v>0</v>
      </c>
      <c r="Z341" s="193">
        <f t="shared" si="524"/>
        <v>0</v>
      </c>
      <c r="AA341" s="193">
        <f t="shared" si="524"/>
        <v>0</v>
      </c>
      <c r="AB341" s="193">
        <f t="shared" si="524"/>
        <v>0</v>
      </c>
      <c r="AC341" s="193">
        <f t="shared" si="524"/>
        <v>0</v>
      </c>
      <c r="AD341" s="193">
        <f t="shared" si="524"/>
        <v>0</v>
      </c>
      <c r="AE341" s="193">
        <f t="shared" si="524"/>
        <v>0</v>
      </c>
      <c r="AF341" s="194">
        <f t="shared" si="524"/>
        <v>0</v>
      </c>
      <c r="AG341" s="192">
        <f t="shared" si="524"/>
        <v>0</v>
      </c>
      <c r="AH341" s="193">
        <f t="shared" si="524"/>
        <v>0</v>
      </c>
      <c r="AI341" s="193">
        <f t="shared" si="524"/>
        <v>0</v>
      </c>
      <c r="AJ341" s="193">
        <f t="shared" si="524"/>
        <v>0</v>
      </c>
      <c r="AK341" s="193">
        <f t="shared" si="524"/>
        <v>0</v>
      </c>
      <c r="AL341" s="193">
        <f t="shared" si="524"/>
        <v>0</v>
      </c>
      <c r="AM341" s="193">
        <f t="shared" si="524"/>
        <v>0</v>
      </c>
      <c r="AN341" s="193">
        <f t="shared" si="524"/>
        <v>0</v>
      </c>
      <c r="AO341" s="193">
        <f t="shared" si="524"/>
        <v>0</v>
      </c>
      <c r="AP341" s="194">
        <f t="shared" si="524"/>
        <v>0</v>
      </c>
      <c r="AQ341" s="192">
        <f t="shared" si="524"/>
        <v>0</v>
      </c>
      <c r="AR341" s="193">
        <f t="shared" si="524"/>
        <v>0</v>
      </c>
      <c r="AS341" s="193">
        <f t="shared" si="524"/>
        <v>0</v>
      </c>
      <c r="AT341" s="193">
        <f t="shared" si="524"/>
        <v>0</v>
      </c>
      <c r="AU341" s="193">
        <f t="shared" si="524"/>
        <v>0</v>
      </c>
      <c r="AV341" s="193">
        <f t="shared" si="524"/>
        <v>0</v>
      </c>
      <c r="AW341" s="193">
        <f t="shared" si="524"/>
        <v>0</v>
      </c>
      <c r="AX341" s="193">
        <f t="shared" si="524"/>
        <v>0</v>
      </c>
      <c r="AY341" s="193">
        <f t="shared" si="524"/>
        <v>0</v>
      </c>
      <c r="AZ341" s="194">
        <f t="shared" si="524"/>
        <v>0</v>
      </c>
      <c r="BA341" s="192">
        <f t="shared" si="524"/>
        <v>0</v>
      </c>
      <c r="BB341" s="193">
        <f t="shared" si="524"/>
        <v>0</v>
      </c>
      <c r="BC341" s="193">
        <f t="shared" si="524"/>
        <v>0</v>
      </c>
      <c r="BD341" s="193">
        <f t="shared" si="524"/>
        <v>0</v>
      </c>
      <c r="BE341" s="193">
        <f t="shared" si="524"/>
        <v>0</v>
      </c>
      <c r="BF341" s="193">
        <f t="shared" si="524"/>
        <v>0</v>
      </c>
      <c r="BG341" s="193">
        <f t="shared" si="524"/>
        <v>0</v>
      </c>
      <c r="BH341" s="193">
        <f t="shared" si="524"/>
        <v>0</v>
      </c>
      <c r="BI341" s="193">
        <f t="shared" si="524"/>
        <v>0</v>
      </c>
      <c r="BJ341" s="194">
        <f t="shared" si="524"/>
        <v>0</v>
      </c>
    </row>
    <row r="342" spans="1:93" hidden="1" outlineLevel="2" x14ac:dyDescent="0.25"/>
    <row r="343" spans="1:93" hidden="1" outlineLevel="1" collapsed="1" x14ac:dyDescent="0.25">
      <c r="A343" s="181">
        <f>5*B47/10</f>
        <v>21.5</v>
      </c>
      <c r="B343" s="180"/>
      <c r="C343" s="180"/>
      <c r="D343" s="180"/>
    </row>
    <row r="344" spans="1:93" hidden="1" outlineLevel="2" x14ac:dyDescent="0.25">
      <c r="B344" s="316">
        <f>'Calculo VIGA'!E$2</f>
        <v>1</v>
      </c>
      <c r="C344" s="317"/>
      <c r="D344" s="316">
        <f>'Calculo VIGA'!F$2</f>
        <v>2</v>
      </c>
      <c r="E344" s="317"/>
      <c r="F344" s="316">
        <f>'Calculo VIGA'!G$2</f>
        <v>3</v>
      </c>
      <c r="G344" s="317"/>
      <c r="H344" s="316">
        <f>'Calculo VIGA'!H$2</f>
        <v>4</v>
      </c>
      <c r="I344" s="317"/>
      <c r="J344" s="316">
        <f>'Calculo VIGA'!I$2</f>
        <v>5</v>
      </c>
      <c r="K344" s="317"/>
      <c r="L344" s="316">
        <f>'Calculo VIGA'!J$2</f>
        <v>6</v>
      </c>
      <c r="M344" s="317"/>
    </row>
    <row r="345" spans="1:93" hidden="1" outlineLevel="2" x14ac:dyDescent="0.25">
      <c r="B345" s="105">
        <f>'Calculo VIGA'!B$18</f>
        <v>3</v>
      </c>
      <c r="C345" s="106">
        <v>0</v>
      </c>
      <c r="D345" s="107">
        <f>'Calculo VIGA'!J$18</f>
        <v>0</v>
      </c>
      <c r="E345" s="106">
        <v>0</v>
      </c>
      <c r="F345" s="107">
        <f>'Calculo VIGA'!R$18</f>
        <v>0</v>
      </c>
      <c r="G345" s="106">
        <v>0</v>
      </c>
      <c r="H345" s="107">
        <f>'Calculo VIGA'!Z$18</f>
        <v>0</v>
      </c>
      <c r="I345" s="106">
        <v>0</v>
      </c>
      <c r="J345" s="107">
        <f>'Calculo VIGA'!AH$18</f>
        <v>0</v>
      </c>
      <c r="K345" s="106">
        <v>0</v>
      </c>
      <c r="L345" s="107">
        <f>'Calculo VIGA'!AP$18</f>
        <v>0</v>
      </c>
      <c r="M345" s="106">
        <v>0</v>
      </c>
      <c r="X345" s="146"/>
      <c r="Y345" s="147"/>
    </row>
    <row r="346" spans="1:93" hidden="1" outlineLevel="2" x14ac:dyDescent="0.25">
      <c r="B346" s="105">
        <f>'Calculo VIGA'!B$19</f>
        <v>4</v>
      </c>
      <c r="C346" s="106">
        <f>IF($A47=B344,1*($B47-$A343)^2*(2*$A343+$B47)/$B47^3,0)</f>
        <v>0.5</v>
      </c>
      <c r="D346" s="107">
        <f>'Calculo VIGA'!J$19</f>
        <v>0</v>
      </c>
      <c r="E346" s="106">
        <f>IF($A47=D344,1*($B47-$A343)^2*(2*$A343+$B47)/$B47^3,0)</f>
        <v>0</v>
      </c>
      <c r="F346" s="107">
        <f>'Calculo VIGA'!R$19</f>
        <v>0</v>
      </c>
      <c r="G346" s="106">
        <f>IF($A47=F344,1*($B47-$A343)^2*(2*$A343+$B47)/$B47^3,0)</f>
        <v>0</v>
      </c>
      <c r="H346" s="107">
        <f>'Calculo VIGA'!Z$19</f>
        <v>0</v>
      </c>
      <c r="I346" s="106">
        <f>IF($A47=H344,1*($B47-$A343)^2*(2*$A343+$B47)/$B47^3,0)</f>
        <v>0</v>
      </c>
      <c r="J346" s="107">
        <f>'Calculo VIGA'!AH$19</f>
        <v>0</v>
      </c>
      <c r="K346" s="106">
        <f>IF($A47=J344,1*($B47-$A343)^2*(2*$A343+$B47)/$B47^3,0)</f>
        <v>0</v>
      </c>
      <c r="L346" s="107">
        <f>'Calculo VIGA'!AP$19</f>
        <v>0</v>
      </c>
      <c r="M346" s="106">
        <f>IF($A47=L344,1*($B47-$A343)^2*(2*$A343+$B47)/$B47^3,0)</f>
        <v>0</v>
      </c>
    </row>
    <row r="347" spans="1:93" hidden="1" outlineLevel="2" x14ac:dyDescent="0.25">
      <c r="A347" t="s">
        <v>36</v>
      </c>
      <c r="B347" s="105">
        <f>'Calculo VIGA'!B$20</f>
        <v>1</v>
      </c>
      <c r="C347" s="106">
        <f>IF($A47=B344,1*$A343*($B47-$A343)^2/$B47^2,0)</f>
        <v>5.375</v>
      </c>
      <c r="D347" s="107">
        <f>'Calculo VIGA'!J$20</f>
        <v>0</v>
      </c>
      <c r="E347" s="106">
        <f>IF($A47=D344,1*$A343*($B47-$A343)^2/$B47^2,0)</f>
        <v>0</v>
      </c>
      <c r="F347" s="107">
        <f>'Calculo VIGA'!R$20</f>
        <v>0</v>
      </c>
      <c r="G347" s="106">
        <f>IF($A47=F344,1*$A343*($B47-$A343)^2/$B47^2,0)</f>
        <v>0</v>
      </c>
      <c r="H347" s="107">
        <f>'Calculo VIGA'!Z$20</f>
        <v>0</v>
      </c>
      <c r="I347" s="106">
        <f>IF($A47=H344,1*$A343*($B47-$A343)^2/$B47^2,0)</f>
        <v>0</v>
      </c>
      <c r="J347" s="107">
        <f>'Calculo VIGA'!AH$20</f>
        <v>0</v>
      </c>
      <c r="K347" s="106">
        <f>IF($A47=J344,1*$A343*($B47-$A343)^2/$B47^2,0)</f>
        <v>0</v>
      </c>
      <c r="L347" s="107">
        <f>'Calculo VIGA'!AP$20</f>
        <v>0</v>
      </c>
      <c r="M347" s="106">
        <f>IF($A47=L344,1*$A343*($B47-$A343)^2/$B47^2,0)</f>
        <v>0</v>
      </c>
      <c r="X347" s="149"/>
    </row>
    <row r="348" spans="1:93" hidden="1" outlineLevel="2" x14ac:dyDescent="0.25">
      <c r="B348" s="105">
        <f>'Calculo VIGA'!B$21</f>
        <v>5</v>
      </c>
      <c r="C348" s="108">
        <v>0</v>
      </c>
      <c r="D348" s="107">
        <f>'Calculo VIGA'!J$21</f>
        <v>0</v>
      </c>
      <c r="E348" s="108">
        <v>0</v>
      </c>
      <c r="F348" s="107">
        <f>'Calculo VIGA'!R$21</f>
        <v>0</v>
      </c>
      <c r="G348" s="108">
        <v>0</v>
      </c>
      <c r="H348" s="107">
        <f>'Calculo VIGA'!Z$21</f>
        <v>0</v>
      </c>
      <c r="I348" s="108">
        <v>0</v>
      </c>
      <c r="J348" s="107">
        <f>'Calculo VIGA'!AH$21</f>
        <v>0</v>
      </c>
      <c r="K348" s="108">
        <v>0</v>
      </c>
      <c r="L348" s="107">
        <f>'Calculo VIGA'!AP$21</f>
        <v>0</v>
      </c>
      <c r="M348" s="108">
        <v>0</v>
      </c>
    </row>
    <row r="349" spans="1:93" hidden="1" outlineLevel="2" x14ac:dyDescent="0.25">
      <c r="B349" s="105">
        <f>'Calculo VIGA'!B$22</f>
        <v>6</v>
      </c>
      <c r="C349" s="106">
        <f>IF($A47=B344,1*($A343)^2*(3*$B47-2*$A343)/$B47^3,0)</f>
        <v>0.5</v>
      </c>
      <c r="D349" s="107">
        <f>'Calculo VIGA'!J$22</f>
        <v>0</v>
      </c>
      <c r="E349" s="106">
        <f>IF($A47=D344,1*($A343)^2*(3*$B47-2*$A343)/$B47^3,0)</f>
        <v>0</v>
      </c>
      <c r="F349" s="107">
        <f>'Calculo VIGA'!R$22</f>
        <v>0</v>
      </c>
      <c r="G349" s="106">
        <f>IF($A47=F344,1*($A343)^2*(3*$B47-2*$A343)/$B47^3,0)</f>
        <v>0</v>
      </c>
      <c r="H349" s="107">
        <f>'Calculo VIGA'!Z$22</f>
        <v>0</v>
      </c>
      <c r="I349" s="106">
        <f>IF($A47=H344,1*($A343)^2*(3*$B47-2*$A343)/$B47^3,0)</f>
        <v>0</v>
      </c>
      <c r="J349" s="107">
        <f>'Calculo VIGA'!AH$22</f>
        <v>0</v>
      </c>
      <c r="K349" s="106">
        <f>IF($A47=J344,1*($A343)^2*(3*$B47-2*$A343)/$B47^3,0)</f>
        <v>0</v>
      </c>
      <c r="L349" s="107">
        <f>'Calculo VIGA'!AP$22</f>
        <v>0</v>
      </c>
      <c r="M349" s="106">
        <f>IF($A47=L344,1*($A343)^2*(3*$B47-2*$A343)/$B47^3,0)</f>
        <v>0</v>
      </c>
    </row>
    <row r="350" spans="1:93" hidden="1" outlineLevel="2" x14ac:dyDescent="0.25">
      <c r="B350" s="105">
        <f>'Calculo VIGA'!B$23</f>
        <v>2</v>
      </c>
      <c r="C350" s="108">
        <f>IF($A47=B344,-1*($B47-$A343)*$A343^2/$B47^2,0)</f>
        <v>-5.375</v>
      </c>
      <c r="D350" s="107">
        <f>'Calculo VIGA'!J$23</f>
        <v>0</v>
      </c>
      <c r="E350" s="108">
        <f>IF($A47=D344,-1*($B47-$A343)*$A343^2/$B47^2,0)</f>
        <v>0</v>
      </c>
      <c r="F350" s="107">
        <f>'Calculo VIGA'!R$23</f>
        <v>0</v>
      </c>
      <c r="G350" s="108">
        <f>IF($A47=F344,-1*($B47-$A343)*$A343^2/$B47^2,0)</f>
        <v>0</v>
      </c>
      <c r="H350" s="107">
        <f>'Calculo VIGA'!Z$23</f>
        <v>0</v>
      </c>
      <c r="I350" s="108">
        <f>IF($A47=H344,-1*($B47-$A343)*$A343^2/$B47^2,0)</f>
        <v>0</v>
      </c>
      <c r="J350" s="107">
        <f>'Calculo VIGA'!AH$23</f>
        <v>0</v>
      </c>
      <c r="K350" s="108">
        <f>IF($A47=J344,-1*($B47-$A343)*$A343^2/$B47^2,0)</f>
        <v>0</v>
      </c>
      <c r="L350" s="107">
        <f>'Calculo VIGA'!AP$23</f>
        <v>0</v>
      </c>
      <c r="M350" s="108">
        <f>IF($A47=L344,-1*($B47-$A343)*$A343^2/$B47^2,0)</f>
        <v>0</v>
      </c>
    </row>
    <row r="351" spans="1:93" hidden="1" outlineLevel="2" x14ac:dyDescent="0.25">
      <c r="C351" t="s">
        <v>61</v>
      </c>
      <c r="D351" s="182"/>
      <c r="E351" s="183"/>
      <c r="F351" s="182"/>
      <c r="G351" s="183"/>
      <c r="H351" s="182"/>
      <c r="I351" s="183"/>
      <c r="J351" s="182"/>
      <c r="K351" s="183"/>
      <c r="L351" s="182"/>
      <c r="M351" s="183"/>
      <c r="N351" s="182"/>
      <c r="O351" s="183"/>
      <c r="P351" s="182"/>
      <c r="Q351" s="183"/>
      <c r="R351" s="182"/>
      <c r="S351" s="183"/>
    </row>
    <row r="352" spans="1:93" hidden="1" outlineLevel="2" x14ac:dyDescent="0.25">
      <c r="B352" s="105">
        <v>1</v>
      </c>
      <c r="C352" s="108">
        <f t="shared" ref="C352" si="525">-(IFERROR(VLOOKUP($B352,$B345:$C350,2,0),0)+IFERROR(VLOOKUP($B352,$D345:$E350,2,0),0)+IFERROR(VLOOKUP($B352,$F345:$G350,2,0),0)+IFERROR(VLOOKUP($B352,$H345:$I350,2,0),0)+IFERROR(VLOOKUP($B352,$J345:$K350,2,0),0)+IFERROR(VLOOKUP($B352,$L345:$M350,2,0),0)+IFERROR(VLOOKUP($B352,$N345:$O350,2,0),0)+IFERROR(VLOOKUP($B352,$P345:$Q350,2,0),0)+IFERROR(VLOOKUP($B352,$R345:$S350,2,0),0))</f>
        <v>-5.375</v>
      </c>
      <c r="E352" s="109"/>
      <c r="F352" s="325" t="s">
        <v>37</v>
      </c>
      <c r="G352" s="325"/>
      <c r="H352" s="325"/>
      <c r="I352" s="325"/>
      <c r="J352" s="325"/>
      <c r="K352" s="325"/>
      <c r="L352" s="325"/>
      <c r="M352" s="325"/>
      <c r="N352" s="325"/>
      <c r="O352" s="325"/>
      <c r="P352" s="325"/>
      <c r="Q352" s="325"/>
      <c r="R352" s="325"/>
      <c r="S352" s="325"/>
      <c r="T352" s="325"/>
      <c r="U352" s="325"/>
      <c r="V352" s="325"/>
      <c r="W352" s="325"/>
      <c r="X352" s="325"/>
      <c r="Y352" s="325"/>
      <c r="Z352" s="325"/>
      <c r="AA352" s="325"/>
      <c r="AB352" s="110"/>
      <c r="AC352" s="110"/>
      <c r="AD352" s="110"/>
      <c r="AE352" s="110"/>
      <c r="AF352" s="110"/>
      <c r="AG352" s="110"/>
      <c r="AH352" s="110"/>
    </row>
    <row r="353" spans="1:34" hidden="1" outlineLevel="2" x14ac:dyDescent="0.25">
      <c r="B353" s="105">
        <v>2</v>
      </c>
      <c r="C353" s="108">
        <f t="shared" ref="C353" si="526">-(IFERROR(VLOOKUP($B353,$B345:$C350,2,0),0)+IFERROR(VLOOKUP($B353,$D345:$E350,2,0),0)+IFERROR(VLOOKUP($B353,$F345:$G350,2,0),0)+IFERROR(VLOOKUP($B353,$H345:$I350,2,0),0)+IFERROR(VLOOKUP($B353,$J345:$K350,2,0),0)+IFERROR(VLOOKUP($B353,$L345:$M350,2,0),0)+IFERROR(VLOOKUP($B353,$N345:$O350,2,0),0)+IFERROR(VLOOKUP($B353,$P345:$Q350,2,0),0)+IFERROR(VLOOKUP($B353,$R345:$S350,2,0),0))</f>
        <v>5.375</v>
      </c>
      <c r="E353" s="110"/>
      <c r="F353" s="110"/>
      <c r="G353" s="326" t="s">
        <v>38</v>
      </c>
      <c r="H353" s="326"/>
      <c r="I353" s="326"/>
      <c r="J353" s="326"/>
      <c r="K353" s="326"/>
      <c r="L353" s="326"/>
      <c r="M353" s="110"/>
      <c r="N353" s="110"/>
      <c r="O353" s="110"/>
      <c r="P353" s="327" t="s">
        <v>39</v>
      </c>
      <c r="Q353" s="327"/>
      <c r="R353" s="327"/>
      <c r="S353" s="327"/>
      <c r="T353" s="327"/>
      <c r="U353" s="327"/>
      <c r="V353" s="110"/>
      <c r="W353" s="110"/>
      <c r="X353" s="110"/>
      <c r="Y353" s="110"/>
      <c r="Z353" s="110"/>
      <c r="AA353" s="110"/>
      <c r="AB353" s="110"/>
      <c r="AC353" s="110"/>
      <c r="AD353" s="110"/>
      <c r="AE353" s="110"/>
      <c r="AF353" s="110"/>
      <c r="AG353" s="110"/>
      <c r="AH353" s="110"/>
    </row>
    <row r="354" spans="1:34" hidden="1" outlineLevel="2" x14ac:dyDescent="0.25">
      <c r="B354" s="105">
        <v>3</v>
      </c>
      <c r="C354" s="108">
        <f t="shared" ref="C354" si="527">-(IFERROR(VLOOKUP($B354,$B345:$C350,2,0),0)+IFERROR(VLOOKUP($B354,$D345:$E350,2,0),0)+IFERROR(VLOOKUP($B354,$F345:$G350,2,0),0)+IFERROR(VLOOKUP($B354,$H345:$I350,2,0),0)+IFERROR(VLOOKUP($B354,$J345:$K350,2,0),0)+IFERROR(VLOOKUP($B354,$L345:$M350,2,0),0)+IFERROR(VLOOKUP($B354,$N345:$O350,2,0),0)+IFERROR(VLOOKUP($B354,$P345:$Q350,2,0),0)+IFERROR(VLOOKUP($B354,$R345:$S350,2,0),0))</f>
        <v>0</v>
      </c>
      <c r="E354" s="110"/>
      <c r="F354" s="110"/>
      <c r="G354" s="112">
        <v>6</v>
      </c>
      <c r="H354" s="112">
        <v>5</v>
      </c>
      <c r="I354" s="112">
        <v>4</v>
      </c>
      <c r="J354" s="112">
        <v>3</v>
      </c>
      <c r="K354" s="112">
        <v>2</v>
      </c>
      <c r="L354" s="112">
        <v>1</v>
      </c>
      <c r="M354" s="110"/>
      <c r="O354" s="110"/>
      <c r="P354" s="112">
        <v>6</v>
      </c>
      <c r="Q354" s="112">
        <v>5</v>
      </c>
      <c r="R354" s="112">
        <v>4</v>
      </c>
      <c r="S354" s="112">
        <v>3</v>
      </c>
      <c r="T354" s="112">
        <v>2</v>
      </c>
      <c r="U354" s="112">
        <v>1</v>
      </c>
      <c r="AB354" s="110"/>
      <c r="AC354" s="110"/>
      <c r="AD354" s="110"/>
      <c r="AE354" s="110"/>
      <c r="AF354" s="110"/>
      <c r="AG354" s="110"/>
      <c r="AH354" s="110"/>
    </row>
    <row r="355" spans="1:34" hidden="1" outlineLevel="2" x14ac:dyDescent="0.25">
      <c r="B355" s="105">
        <v>4</v>
      </c>
      <c r="C355" s="108">
        <f t="shared" ref="C355" si="528">-(IFERROR(VLOOKUP($B355,$B345:$C350,2,0),0)+IFERROR(VLOOKUP($B355,$D345:$E350,2,0),0)+IFERROR(VLOOKUP($B355,$F345:$G350,2,0),0)+IFERROR(VLOOKUP($B355,$H345:$I350,2,0),0)+IFERROR(VLOOKUP($B355,$J345:$K350,2,0),0)+IFERROR(VLOOKUP($B355,$L345:$M350,2,0),0)+IFERROR(VLOOKUP($B355,$N345:$O350,2,0),0)+IFERROR(VLOOKUP($B355,$P345:$Q350,2,0),0)+IFERROR(VLOOKUP($B355,$R345:$S350,2,0),0))</f>
        <v>-0.5</v>
      </c>
      <c r="E355" s="110"/>
      <c r="F355" s="105">
        <v>1</v>
      </c>
      <c r="G355" s="184" t="e">
        <f t="array" ref="G355:G361">MMULT(MINVERSE($C$24:$I$30),$C352:$C358)</f>
        <v>#NUM!</v>
      </c>
      <c r="H355" s="184" t="e">
        <f t="array" ref="H355:H360">MMULT(MINVERSE($C$24:$H$29),$C352:$C357)</f>
        <v>#NUM!</v>
      </c>
      <c r="I355" s="184" t="e">
        <f t="array" ref="I355:I359">MMULT(MINVERSE($C$24:$G$28),$C352:$C356)</f>
        <v>#NUM!</v>
      </c>
      <c r="J355" s="184">
        <f t="array" ref="J355:J358">MMULT(MINVERSE($C$24:$F$27),$C352:$C355)</f>
        <v>1.7159761929032141E+18</v>
      </c>
      <c r="K355" s="184">
        <f t="array" ref="K355:K357">MMULT(MINVERSE($C$24:$E$26),$C352:$C354)</f>
        <v>-115.56249999999999</v>
      </c>
      <c r="L355" s="184">
        <f t="array" ref="L355:L356">MMULT(MINVERSE($C$24:$D$25),$C352:$C353)</f>
        <v>-115.56249999999999</v>
      </c>
      <c r="M355" s="110"/>
      <c r="O355" s="105">
        <v>1</v>
      </c>
      <c r="P355" s="184" t="e">
        <f t="array" ref="P355:P365">MMULT(MINVERSE($C$24:$M$34),$C352:$C362)</f>
        <v>#NUM!</v>
      </c>
      <c r="Q355" s="184" t="e">
        <f t="array" ref="Q355:Q364">MMULT(MINVERSE($C$24:$L$33),$C352:$C361)</f>
        <v>#NUM!</v>
      </c>
      <c r="R355" s="184" t="e">
        <f t="array" ref="R355:R363">MMULT(MINVERSE($C$24:$K$32),$C352:$C360)</f>
        <v>#NUM!</v>
      </c>
      <c r="S355" s="184" t="e">
        <f t="array" ref="S355:S362">MMULT(MINVERSE($C$24:$J$31),$C352:$C359)</f>
        <v>#NUM!</v>
      </c>
      <c r="T355" s="114"/>
      <c r="U355" s="114"/>
      <c r="V355" s="110"/>
      <c r="W355" s="110"/>
      <c r="X355" s="110"/>
      <c r="Y355" s="110"/>
      <c r="Z355" s="110"/>
      <c r="AA355" s="110"/>
      <c r="AB355" s="110"/>
      <c r="AC355" s="110"/>
      <c r="AD355" s="110"/>
      <c r="AE355" s="110"/>
      <c r="AF355" s="110"/>
      <c r="AG355" s="110"/>
      <c r="AH355" s="110"/>
    </row>
    <row r="356" spans="1:34" hidden="1" outlineLevel="2" x14ac:dyDescent="0.25">
      <c r="B356" s="105">
        <v>5</v>
      </c>
      <c r="C356" s="108">
        <f t="shared" ref="C356" si="529">-(IFERROR(VLOOKUP($B356,$B345:$C350,2,0),0)+IFERROR(VLOOKUP($B356,$D345:$E350,2,0),0)+IFERROR(VLOOKUP($B356,$F345:$G350,2,0),0)+IFERROR(VLOOKUP($B356,$H345:$I350,2,0),0)+IFERROR(VLOOKUP($B356,$J345:$K350,2,0),0)+IFERROR(VLOOKUP($B356,$L345:$M350,2,0),0)+IFERROR(VLOOKUP($B356,$N345:$O350,2,0),0)+IFERROR(VLOOKUP($B356,$P345:$Q350,2,0),0)+IFERROR(VLOOKUP($B356,$R345:$S350,2,0),0))</f>
        <v>0</v>
      </c>
      <c r="E356" s="110"/>
      <c r="F356" s="105">
        <v>2</v>
      </c>
      <c r="G356" s="185" t="e">
        <v>#NUM!</v>
      </c>
      <c r="H356" s="185" t="e">
        <v>#NUM!</v>
      </c>
      <c r="I356" s="185" t="e">
        <v>#NUM!</v>
      </c>
      <c r="J356" s="185">
        <v>1.7159761929032143E+18</v>
      </c>
      <c r="K356" s="185">
        <v>115.5625</v>
      </c>
      <c r="L356" s="185">
        <v>115.5625</v>
      </c>
      <c r="M356" s="110"/>
      <c r="O356" s="105">
        <v>2</v>
      </c>
      <c r="P356" s="185" t="e">
        <v>#NUM!</v>
      </c>
      <c r="Q356" s="185" t="e">
        <v>#NUM!</v>
      </c>
      <c r="R356" s="185" t="e">
        <v>#NUM!</v>
      </c>
      <c r="S356" s="185" t="e">
        <v>#NUM!</v>
      </c>
      <c r="T356" s="114"/>
      <c r="U356" s="114"/>
    </row>
    <row r="357" spans="1:34" hidden="1" outlineLevel="2" x14ac:dyDescent="0.25">
      <c r="B357" s="105">
        <v>6</v>
      </c>
      <c r="C357" s="108">
        <f t="shared" ref="C357" si="530">-(IFERROR(VLOOKUP($B357,$B345:$C350,2,0),0)+IFERROR(VLOOKUP($B357,$D345:$E350,2,0),0)+IFERROR(VLOOKUP($B357,$F345:$G350,2,0),0)+IFERROR(VLOOKUP($B357,$H345:$I350,2,0),0)+IFERROR(VLOOKUP($B357,$J345:$K350,2,0),0)+IFERROR(VLOOKUP($B357,$L345:$M350,2,0),0)+IFERROR(VLOOKUP($B357,$N345:$O350,2,0),0)+IFERROR(VLOOKUP($B357,$P345:$Q350,2,0),0)+IFERROR(VLOOKUP($B357,$R345:$S350,2,0),0))</f>
        <v>-0.5</v>
      </c>
      <c r="E357" s="110"/>
      <c r="F357" s="105">
        <v>3</v>
      </c>
      <c r="G357" s="185" t="e">
        <v>#NUM!</v>
      </c>
      <c r="H357" s="185" t="e">
        <v>#NUM!</v>
      </c>
      <c r="I357" s="185" t="e">
        <v>#NUM!</v>
      </c>
      <c r="J357" s="185">
        <v>0</v>
      </c>
      <c r="K357" s="185">
        <v>0</v>
      </c>
      <c r="L357" s="185"/>
      <c r="M357" s="110"/>
      <c r="O357" s="105">
        <v>3</v>
      </c>
      <c r="P357" s="185" t="e">
        <v>#NUM!</v>
      </c>
      <c r="Q357" s="185" t="e">
        <v>#NUM!</v>
      </c>
      <c r="R357" s="185" t="e">
        <v>#NUM!</v>
      </c>
      <c r="S357" s="185" t="e">
        <v>#NUM!</v>
      </c>
      <c r="T357" s="114"/>
      <c r="U357" s="114"/>
    </row>
    <row r="358" spans="1:34" hidden="1" outlineLevel="2" x14ac:dyDescent="0.25">
      <c r="B358" s="105">
        <v>7</v>
      </c>
      <c r="C358" s="108">
        <f t="shared" ref="C358" si="531">-(IFERROR(VLOOKUP($B358,$B345:$C350,2,0),0)+IFERROR(VLOOKUP($B358,$D345:$E350,2,0),0)+IFERROR(VLOOKUP($B358,$F345:$G350,2,0),0)+IFERROR(VLOOKUP($B358,$H345:$I350,2,0),0)+IFERROR(VLOOKUP($B358,$J345:$K350,2,0),0)+IFERROR(VLOOKUP($B358,$L345:$M350,2,0),0)+IFERROR(VLOOKUP($B358,$N345:$O350,2,0),0)+IFERROR(VLOOKUP($B358,$P345:$Q350,2,0),0)+IFERROR(VLOOKUP($B358,$R345:$S350,2,0),0))</f>
        <v>0</v>
      </c>
      <c r="E358" s="110"/>
      <c r="F358" s="105">
        <v>4</v>
      </c>
      <c r="G358" s="185" t="e">
        <v>#NUM!</v>
      </c>
      <c r="H358" s="185" t="e">
        <v>#NUM!</v>
      </c>
      <c r="I358" s="185" t="e">
        <v>#NUM!</v>
      </c>
      <c r="J358" s="185">
        <v>-7.3786976294838206E+19</v>
      </c>
      <c r="K358" s="185"/>
      <c r="L358" s="185"/>
      <c r="M358" s="110"/>
      <c r="O358" s="105">
        <v>4</v>
      </c>
      <c r="P358" s="185" t="e">
        <v>#NUM!</v>
      </c>
      <c r="Q358" s="185" t="e">
        <v>#NUM!</v>
      </c>
      <c r="R358" s="185" t="e">
        <v>#NUM!</v>
      </c>
      <c r="S358" s="185" t="e">
        <v>#NUM!</v>
      </c>
      <c r="T358" s="114"/>
      <c r="U358" s="114"/>
    </row>
    <row r="359" spans="1:34" hidden="1" outlineLevel="2" x14ac:dyDescent="0.25">
      <c r="B359" s="105">
        <v>8</v>
      </c>
      <c r="C359" s="108">
        <f t="shared" ref="C359" si="532">-(IFERROR(VLOOKUP($B359,$B345:$C350,2,0),0)+IFERROR(VLOOKUP($B359,$D345:$E350,2,0),0)+IFERROR(VLOOKUP($B359,$F345:$G350,2,0),0)+IFERROR(VLOOKUP($B359,$H345:$I350,2,0),0)+IFERROR(VLOOKUP($B359,$J345:$K350,2,0),0)+IFERROR(VLOOKUP($B359,$L345:$M350,2,0),0)+IFERROR(VLOOKUP($B359,$N345:$O350,2,0),0)+IFERROR(VLOOKUP($B359,$P345:$Q350,2,0),0)+IFERROR(VLOOKUP($B359,$R345:$S350,2,0),0))</f>
        <v>0</v>
      </c>
      <c r="E359" s="110" t="s">
        <v>40</v>
      </c>
      <c r="F359" s="105">
        <v>5</v>
      </c>
      <c r="G359" s="185" t="e">
        <v>#NUM!</v>
      </c>
      <c r="H359" s="185" t="e">
        <v>#NUM!</v>
      </c>
      <c r="I359" s="185" t="e">
        <v>#NUM!</v>
      </c>
      <c r="J359" s="185"/>
      <c r="K359" s="185"/>
      <c r="L359" s="185"/>
      <c r="M359" s="110"/>
      <c r="O359" s="105">
        <v>5</v>
      </c>
      <c r="P359" s="185" t="e">
        <v>#NUM!</v>
      </c>
      <c r="Q359" s="185" t="e">
        <v>#NUM!</v>
      </c>
      <c r="R359" s="185" t="e">
        <v>#NUM!</v>
      </c>
      <c r="S359" s="185" t="e">
        <v>#NUM!</v>
      </c>
      <c r="T359" s="114"/>
      <c r="U359" s="114"/>
    </row>
    <row r="360" spans="1:34" hidden="1" outlineLevel="2" x14ac:dyDescent="0.25">
      <c r="B360" s="105">
        <v>9</v>
      </c>
      <c r="C360" s="108">
        <f t="shared" ref="C360" si="533">-(IFERROR(VLOOKUP($B360,$B345:$C350,2,0),0)+IFERROR(VLOOKUP($B360,$D345:$E350,2,0),0)+IFERROR(VLOOKUP($B360,$F345:$G350,2,0),0)+IFERROR(VLOOKUP($B360,$H345:$I350,2,0),0)+IFERROR(VLOOKUP($B360,$J345:$K350,2,0),0)+IFERROR(VLOOKUP($B360,$L345:$M350,2,0),0)+IFERROR(VLOOKUP($B360,$N345:$O350,2,0),0)+IFERROR(VLOOKUP($B360,$P345:$Q350,2,0),0)+IFERROR(VLOOKUP($B360,$R345:$S350,2,0),0))</f>
        <v>0</v>
      </c>
      <c r="E360" s="110"/>
      <c r="F360" s="105">
        <v>6</v>
      </c>
      <c r="G360" s="185" t="e">
        <v>#NUM!</v>
      </c>
      <c r="H360" s="185" t="e">
        <v>#NUM!</v>
      </c>
      <c r="I360" s="185"/>
      <c r="J360" s="185"/>
      <c r="K360" s="185"/>
      <c r="L360" s="185"/>
      <c r="M360" s="110"/>
      <c r="O360" s="105">
        <v>6</v>
      </c>
      <c r="P360" s="185" t="e">
        <v>#NUM!</v>
      </c>
      <c r="Q360" s="185" t="e">
        <v>#NUM!</v>
      </c>
      <c r="R360" s="185" t="e">
        <v>#NUM!</v>
      </c>
      <c r="S360" s="185" t="e">
        <v>#NUM!</v>
      </c>
      <c r="T360" s="114"/>
      <c r="U360" s="114"/>
    </row>
    <row r="361" spans="1:34" hidden="1" outlineLevel="2" x14ac:dyDescent="0.25">
      <c r="B361" s="105">
        <v>10</v>
      </c>
      <c r="C361" s="108">
        <f t="shared" ref="C361" si="534">-(IFERROR(VLOOKUP($B361,$B345:$C350,2,0),0)+IFERROR(VLOOKUP($B361,$D345:$E350,2,0),0)+IFERROR(VLOOKUP($B361,$F345:$G350,2,0),0)+IFERROR(VLOOKUP($B361,$H345:$I350,2,0),0)+IFERROR(VLOOKUP($B361,$J345:$K350,2,0),0)+IFERROR(VLOOKUP($B361,$L345:$M350,2,0),0)+IFERROR(VLOOKUP($B361,$N345:$O350,2,0),0)+IFERROR(VLOOKUP($B361,$P345:$Q350,2,0),0)+IFERROR(VLOOKUP($B361,$R345:$S350,2,0),0))</f>
        <v>0</v>
      </c>
      <c r="E361" s="110"/>
      <c r="F361" s="105">
        <v>7</v>
      </c>
      <c r="G361" s="185" t="e">
        <v>#NUM!</v>
      </c>
      <c r="H361" s="185"/>
      <c r="I361" s="185"/>
      <c r="J361" s="185"/>
      <c r="K361" s="185"/>
      <c r="L361" s="185"/>
      <c r="M361" s="110"/>
      <c r="N361" s="110" t="s">
        <v>40</v>
      </c>
      <c r="O361" s="105">
        <v>7</v>
      </c>
      <c r="P361" s="185" t="e">
        <v>#NUM!</v>
      </c>
      <c r="Q361" s="185" t="e">
        <v>#NUM!</v>
      </c>
      <c r="R361" s="185" t="e">
        <v>#NUM!</v>
      </c>
      <c r="S361" s="185" t="e">
        <v>#NUM!</v>
      </c>
      <c r="T361" s="114"/>
      <c r="U361" s="114"/>
    </row>
    <row r="362" spans="1:34" hidden="1" outlineLevel="2" x14ac:dyDescent="0.25">
      <c r="B362" s="105">
        <v>11</v>
      </c>
      <c r="C362" s="108">
        <f t="shared" ref="C362" si="535">-(IFERROR(VLOOKUP($B362,$B345:$C350,2,0),0)+IFERROR(VLOOKUP($B362,$D345:$E350,2,0),0)+IFERROR(VLOOKUP($B362,$F345:$G350,2,0),0)+IFERROR(VLOOKUP($B362,$H345:$I350,2,0),0)+IFERROR(VLOOKUP($B362,$J345:$K350,2,0),0)+IFERROR(VLOOKUP($B362,$L345:$M350,2,0),0)+IFERROR(VLOOKUP($B362,$N345:$O350,2,0),0)+IFERROR(VLOOKUP($B362,$P345:$Q350,2,0),0)+IFERROR(VLOOKUP($B362,$R345:$S350,2,0),0))</f>
        <v>0</v>
      </c>
      <c r="E362" s="110"/>
      <c r="M362" s="110"/>
      <c r="O362" s="105">
        <v>8</v>
      </c>
      <c r="P362" s="185" t="e">
        <v>#NUM!</v>
      </c>
      <c r="Q362" s="185" t="e">
        <v>#NUM!</v>
      </c>
      <c r="R362" s="185" t="e">
        <v>#NUM!</v>
      </c>
      <c r="S362" s="185" t="e">
        <v>#NUM!</v>
      </c>
      <c r="T362" s="114"/>
      <c r="U362" s="114"/>
    </row>
    <row r="363" spans="1:34" hidden="1" outlineLevel="2" x14ac:dyDescent="0.25">
      <c r="B363" s="105">
        <v>12</v>
      </c>
      <c r="C363" s="108">
        <f t="shared" ref="C363" si="536">-(IFERROR(VLOOKUP($B363,$B345:$C350,2,0),0)+IFERROR(VLOOKUP($B363,$D345:$E350,2,0),0)+IFERROR(VLOOKUP($B363,$F345:$G350,2,0),0)+IFERROR(VLOOKUP($B363,$H345:$I350,2,0),0)+IFERROR(VLOOKUP($B363,$J345:$K350,2,0),0)+IFERROR(VLOOKUP($B363,$L345:$M350,2,0),0)+IFERROR(VLOOKUP($B363,$N345:$O350,2,0),0)+IFERROR(VLOOKUP($B363,$P345:$Q350,2,0),0)+IFERROR(VLOOKUP($B363,$R345:$S350,2,0),0))</f>
        <v>0</v>
      </c>
      <c r="E363" s="110"/>
      <c r="M363" s="110"/>
      <c r="O363" s="105">
        <v>9</v>
      </c>
      <c r="P363" s="185" t="e">
        <v>#NUM!</v>
      </c>
      <c r="Q363" s="185" t="e">
        <v>#NUM!</v>
      </c>
      <c r="R363" s="185" t="e">
        <v>#NUM!</v>
      </c>
      <c r="S363" s="185"/>
      <c r="T363" s="114"/>
      <c r="U363" s="114"/>
    </row>
    <row r="364" spans="1:34" hidden="1" outlineLevel="2" x14ac:dyDescent="0.25">
      <c r="B364" s="105">
        <v>13</v>
      </c>
      <c r="C364" s="108">
        <f t="shared" ref="C364" si="537">-(IFERROR(VLOOKUP($B364,$B345:$C350,2,0),0)+IFERROR(VLOOKUP($B364,$D345:$E350,2,0),0)+IFERROR(VLOOKUP($B364,$F345:$G350,2,0),0)+IFERROR(VLOOKUP($B364,$H345:$I350,2,0),0)+IFERROR(VLOOKUP($B364,$J345:$K350,2,0),0)+IFERROR(VLOOKUP($B364,$L345:$M350,2,0),0)+IFERROR(VLOOKUP($B364,$N345:$O350,2,0),0)+IFERROR(VLOOKUP($B364,$P345:$Q350,2,0),0)+IFERROR(VLOOKUP($B364,$R345:$S350,2,0),0))</f>
        <v>0</v>
      </c>
      <c r="E364" s="110"/>
      <c r="F364" s="110"/>
      <c r="G364" s="324" t="s">
        <v>42</v>
      </c>
      <c r="H364" s="324"/>
      <c r="I364" s="324"/>
      <c r="J364" s="324"/>
      <c r="K364" s="324"/>
      <c r="L364" s="324"/>
      <c r="M364" s="110"/>
      <c r="O364" s="105">
        <v>10</v>
      </c>
      <c r="P364" s="185" t="e">
        <v>#NUM!</v>
      </c>
      <c r="Q364" s="185" t="e">
        <v>#NUM!</v>
      </c>
      <c r="R364" s="185"/>
      <c r="S364" s="185"/>
      <c r="T364" s="114"/>
      <c r="U364" s="114"/>
    </row>
    <row r="365" spans="1:34" hidden="1" outlineLevel="2" x14ac:dyDescent="0.25">
      <c r="B365" s="105">
        <v>14</v>
      </c>
      <c r="C365" s="108">
        <f t="shared" ref="C365" si="538">-(IFERROR(VLOOKUP($B365,$B345:$C350,2,0),0)+IFERROR(VLOOKUP($B365,$D345:$E350,2,0),0)+IFERROR(VLOOKUP($B365,$F345:$G350,2,0),0)+IFERROR(VLOOKUP($B365,$H345:$I350,2,0),0)+IFERROR(VLOOKUP($B365,$J345:$K350,2,0),0)+IFERROR(VLOOKUP($B365,$L345:$M350,2,0),0)+IFERROR(VLOOKUP($B365,$N345:$O350,2,0),0)+IFERROR(VLOOKUP($B365,$P345:$Q350,2,0),0)+IFERROR(VLOOKUP($B365,$R345:$S350,2,0),0))</f>
        <v>0</v>
      </c>
      <c r="E365" s="110"/>
      <c r="F365" s="110"/>
      <c r="G365" s="112">
        <v>6</v>
      </c>
      <c r="H365" s="112">
        <v>5</v>
      </c>
      <c r="I365" s="112">
        <v>4</v>
      </c>
      <c r="J365" s="112">
        <v>3</v>
      </c>
      <c r="K365" s="112">
        <v>2</v>
      </c>
      <c r="L365" s="112">
        <v>1</v>
      </c>
      <c r="M365" s="110"/>
      <c r="O365" s="105">
        <v>11</v>
      </c>
      <c r="P365" s="185" t="e">
        <v>#NUM!</v>
      </c>
      <c r="Q365" s="185"/>
      <c r="R365" s="185"/>
      <c r="S365" s="185"/>
      <c r="T365" s="114"/>
      <c r="U365" s="114"/>
    </row>
    <row r="366" spans="1:34" hidden="1" outlineLevel="2" x14ac:dyDescent="0.25">
      <c r="A366" s="68" t="s">
        <v>41</v>
      </c>
      <c r="B366" s="105">
        <v>15</v>
      </c>
      <c r="C366" s="108">
        <f t="shared" ref="C366" si="539">-(IFERROR(VLOOKUP($B366,$B345:$C350,2,0),0)+IFERROR(VLOOKUP($B366,$D345:$E350,2,0),0)+IFERROR(VLOOKUP($B366,$F345:$G350,2,0),0)+IFERROR(VLOOKUP($B366,$H345:$I350,2,0),0)+IFERROR(VLOOKUP($B366,$J345:$K350,2,0),0)+IFERROR(VLOOKUP($B366,$L345:$M350,2,0),0)+IFERROR(VLOOKUP($B366,$N345:$O350,2,0),0)+IFERROR(VLOOKUP($B366,$P345:$Q350,2,0),0)+IFERROR(VLOOKUP($B366,$R345:$S350,2,0),0))</f>
        <v>0</v>
      </c>
      <c r="E366" s="110"/>
      <c r="F366" s="105">
        <v>1</v>
      </c>
      <c r="G366" s="184" t="e">
        <f t="array" ref="G366:G374">MMULT(MINVERSE($C$24:$K$32),$C352:$C360)</f>
        <v>#NUM!</v>
      </c>
      <c r="H366" s="184" t="e">
        <f t="array" ref="H366:H373">MMULT(MINVERSE($C$24:$J$31),$C352:$C359)</f>
        <v>#NUM!</v>
      </c>
      <c r="I366" s="184" t="e">
        <f t="array" ref="I366:I372">MMULT(MINVERSE($C$24:$I$30),$C352:$C358)</f>
        <v>#NUM!</v>
      </c>
      <c r="J366" s="184" t="e">
        <f t="array" ref="J366:J371">MMULT(MINVERSE($C$24:$H$29),$C352:$C357)</f>
        <v>#NUM!</v>
      </c>
      <c r="K366" s="184" t="e">
        <f t="array" ref="K366:K370">MMULT(MINVERSE($C$24:$G$28),$C352:$C356)</f>
        <v>#NUM!</v>
      </c>
      <c r="L366" s="113"/>
      <c r="M366" s="110"/>
      <c r="N366" s="110"/>
      <c r="O366" s="110"/>
      <c r="P366" s="110"/>
    </row>
    <row r="367" spans="1:34" hidden="1" outlineLevel="2" x14ac:dyDescent="0.25">
      <c r="B367" s="105">
        <v>16</v>
      </c>
      <c r="C367" s="108">
        <f t="shared" ref="C367" si="540">-(IFERROR(VLOOKUP($B367,$B345:$C350,2,0),0)+IFERROR(VLOOKUP($B367,$D345:$E350,2,0),0)+IFERROR(VLOOKUP($B367,$F345:$G350,2,0),0)+IFERROR(VLOOKUP($B367,$H345:$I350,2,0),0)+IFERROR(VLOOKUP($B367,$J345:$K350,2,0),0)+IFERROR(VLOOKUP($B367,$L345:$M350,2,0),0)+IFERROR(VLOOKUP($B367,$N345:$O350,2,0),0)+IFERROR(VLOOKUP($B367,$P345:$Q350,2,0),0)+IFERROR(VLOOKUP($B367,$R345:$S350,2,0),0))</f>
        <v>0</v>
      </c>
      <c r="E367" s="110"/>
      <c r="F367" s="105">
        <v>2</v>
      </c>
      <c r="G367" s="185" t="e">
        <v>#NUM!</v>
      </c>
      <c r="H367" s="185" t="e">
        <v>#NUM!</v>
      </c>
      <c r="I367" s="185" t="e">
        <v>#NUM!</v>
      </c>
      <c r="J367" s="185" t="e">
        <v>#NUM!</v>
      </c>
      <c r="K367" s="185" t="e">
        <v>#NUM!</v>
      </c>
      <c r="L367" s="114"/>
      <c r="M367" s="110"/>
      <c r="N367" s="110"/>
      <c r="O367" s="110"/>
      <c r="P367" s="110"/>
    </row>
    <row r="368" spans="1:34" hidden="1" outlineLevel="2" x14ac:dyDescent="0.25">
      <c r="B368" s="105">
        <v>17</v>
      </c>
      <c r="C368" s="108">
        <f t="shared" ref="C368" si="541">-(IFERROR(VLOOKUP($B368,$B345:$C350,2,0),0)+IFERROR(VLOOKUP($B368,$D345:$E350,2,0),0)+IFERROR(VLOOKUP($B368,$F345:$G350,2,0),0)+IFERROR(VLOOKUP($B368,$H345:$I350,2,0),0)+IFERROR(VLOOKUP($B368,$J345:$K350,2,0),0)+IFERROR(VLOOKUP($B368,$L345:$M350,2,0),0)+IFERROR(VLOOKUP($B368,$N345:$O350,2,0),0)+IFERROR(VLOOKUP($B368,$P345:$Q350,2,0),0)+IFERROR(VLOOKUP($B368,$R345:$S350,2,0),0))</f>
        <v>0</v>
      </c>
      <c r="E368" s="110"/>
      <c r="F368" s="105">
        <v>3</v>
      </c>
      <c r="G368" s="185" t="e">
        <v>#NUM!</v>
      </c>
      <c r="H368" s="185" t="e">
        <v>#NUM!</v>
      </c>
      <c r="I368" s="185" t="e">
        <v>#NUM!</v>
      </c>
      <c r="J368" s="185" t="e">
        <v>#NUM!</v>
      </c>
      <c r="K368" s="185" t="e">
        <v>#NUM!</v>
      </c>
      <c r="L368" s="114"/>
      <c r="M368" s="110"/>
    </row>
    <row r="369" spans="1:24" hidden="1" outlineLevel="2" x14ac:dyDescent="0.25">
      <c r="B369" s="105">
        <v>18</v>
      </c>
      <c r="C369" s="108">
        <f t="shared" ref="C369" si="542">-(IFERROR(VLOOKUP($B369,$B345:$C350,2,0),0)+IFERROR(VLOOKUP($B369,$D345:$E350,2,0),0)+IFERROR(VLOOKUP($B369,$F345:$G350,2,0),0)+IFERROR(VLOOKUP($B369,$H345:$I350,2,0),0)+IFERROR(VLOOKUP($B369,$J345:$K350,2,0),0)+IFERROR(VLOOKUP($B369,$L345:$M350,2,0),0)+IFERROR(VLOOKUP($B369,$N345:$O350,2,0),0)+IFERROR(VLOOKUP($B369,$P345:$Q350,2,0),0)+IFERROR(VLOOKUP($B369,$R345:$S350,2,0),0))</f>
        <v>0</v>
      </c>
      <c r="E369" s="110"/>
      <c r="F369" s="105">
        <v>4</v>
      </c>
      <c r="G369" s="185" t="e">
        <v>#NUM!</v>
      </c>
      <c r="H369" s="185" t="e">
        <v>#NUM!</v>
      </c>
      <c r="I369" s="185" t="e">
        <v>#NUM!</v>
      </c>
      <c r="J369" s="185" t="e">
        <v>#NUM!</v>
      </c>
      <c r="K369" s="185" t="e">
        <v>#NUM!</v>
      </c>
      <c r="L369" s="114"/>
      <c r="M369" s="110"/>
    </row>
    <row r="370" spans="1:24" hidden="1" outlineLevel="2" x14ac:dyDescent="0.25">
      <c r="B370" s="105">
        <v>19</v>
      </c>
      <c r="C370" s="108">
        <f t="shared" ref="C370" si="543">-(IFERROR(VLOOKUP($B370,$B345:$C350,2,0),0)+IFERROR(VLOOKUP($B370,$D345:$E350,2,0),0)+IFERROR(VLOOKUP($B370,$F345:$G350,2,0),0)+IFERROR(VLOOKUP($B370,$H345:$I350,2,0),0)+IFERROR(VLOOKUP($B370,$J345:$K350,2,0),0)+IFERROR(VLOOKUP($B370,$L345:$M350,2,0),0)+IFERROR(VLOOKUP($B370,$N345:$O350,2,0),0)+IFERROR(VLOOKUP($B370,$P345:$Q350,2,0),0)+IFERROR(VLOOKUP($B370,$R345:$S350,2,0),0))</f>
        <v>0</v>
      </c>
      <c r="E370" s="110"/>
      <c r="F370" s="105">
        <v>5</v>
      </c>
      <c r="G370" s="185" t="e">
        <v>#NUM!</v>
      </c>
      <c r="H370" s="185" t="e">
        <v>#NUM!</v>
      </c>
      <c r="I370" s="185" t="e">
        <v>#NUM!</v>
      </c>
      <c r="J370" s="185" t="e">
        <v>#NUM!</v>
      </c>
      <c r="K370" s="185" t="e">
        <v>#NUM!</v>
      </c>
      <c r="L370" s="114"/>
      <c r="M370" s="110"/>
    </row>
    <row r="371" spans="1:24" hidden="1" outlineLevel="2" x14ac:dyDescent="0.25">
      <c r="B371" s="105">
        <v>20</v>
      </c>
      <c r="C371" s="108">
        <f t="shared" ref="C371" si="544">-(IFERROR(VLOOKUP($B371,$B345:$C350,2,0),0)+IFERROR(VLOOKUP($B371,$D345:$E350,2,0),0)+IFERROR(VLOOKUP($B371,$F345:$G350,2,0),0)+IFERROR(VLOOKUP($B371,$H345:$I350,2,0),0)+IFERROR(VLOOKUP($B371,$J345:$K350,2,0),0)+IFERROR(VLOOKUP($B371,$L345:$M350,2,0),0)+IFERROR(VLOOKUP($B371,$N345:$O350,2,0),0)+IFERROR(VLOOKUP($B371,$P345:$Q350,2,0),0)+IFERROR(VLOOKUP($B371,$R345:$S350,2,0),0))</f>
        <v>0</v>
      </c>
      <c r="E371" s="110" t="s">
        <v>40</v>
      </c>
      <c r="F371" s="105">
        <v>6</v>
      </c>
      <c r="G371" s="185" t="e">
        <v>#NUM!</v>
      </c>
      <c r="H371" s="185" t="e">
        <v>#NUM!</v>
      </c>
      <c r="I371" s="185" t="e">
        <v>#NUM!</v>
      </c>
      <c r="J371" s="185" t="e">
        <v>#NUM!</v>
      </c>
      <c r="K371" s="185"/>
      <c r="L371" s="114"/>
      <c r="M371" s="110"/>
    </row>
    <row r="372" spans="1:24" hidden="1" outlineLevel="2" x14ac:dyDescent="0.25">
      <c r="B372" s="105">
        <v>21</v>
      </c>
      <c r="C372" s="108">
        <f t="shared" ref="C372" si="545">-(IFERROR(VLOOKUP($B372,$B345:$C350,2,0),0)+IFERROR(VLOOKUP($B372,$D345:$E350,2,0),0)+IFERROR(VLOOKUP($B372,$F345:$G350,2,0),0)+IFERROR(VLOOKUP($B372,$H345:$I350,2,0),0)+IFERROR(VLOOKUP($B372,$J345:$K350,2,0),0)+IFERROR(VLOOKUP($B372,$L345:$M350,2,0),0)+IFERROR(VLOOKUP($B372,$N345:$O350,2,0),0)+IFERROR(VLOOKUP($B372,$P345:$Q350,2,0),0)+IFERROR(VLOOKUP($B372,$R345:$S350,2,0),0))</f>
        <v>0</v>
      </c>
      <c r="E372" s="110"/>
      <c r="F372" s="105">
        <v>7</v>
      </c>
      <c r="G372" s="185" t="e">
        <v>#NUM!</v>
      </c>
      <c r="H372" s="185" t="e">
        <v>#NUM!</v>
      </c>
      <c r="I372" s="185" t="e">
        <v>#NUM!</v>
      </c>
      <c r="J372" s="185"/>
      <c r="K372" s="185"/>
      <c r="L372" s="114"/>
      <c r="M372" s="110"/>
    </row>
    <row r="373" spans="1:24" hidden="1" outlineLevel="2" x14ac:dyDescent="0.25">
      <c r="E373" s="110"/>
      <c r="F373" s="105">
        <v>8</v>
      </c>
      <c r="G373" s="185" t="e">
        <v>#NUM!</v>
      </c>
      <c r="H373" s="185" t="e">
        <v>#NUM!</v>
      </c>
      <c r="I373" s="185"/>
      <c r="J373" s="185"/>
      <c r="K373" s="185"/>
      <c r="L373" s="114"/>
      <c r="M373" s="110"/>
      <c r="X373" s="110"/>
    </row>
    <row r="374" spans="1:24" hidden="1" outlineLevel="2" x14ac:dyDescent="0.25">
      <c r="E374" s="110"/>
      <c r="F374" s="105">
        <v>9</v>
      </c>
      <c r="G374" s="185" t="e">
        <v>#NUM!</v>
      </c>
      <c r="H374" s="185"/>
      <c r="I374" s="185"/>
      <c r="J374" s="185"/>
      <c r="K374" s="185"/>
      <c r="L374" s="114"/>
      <c r="M374" s="110"/>
      <c r="X374" s="110"/>
    </row>
    <row r="375" spans="1:24" hidden="1" outlineLevel="2" x14ac:dyDescent="0.25">
      <c r="A375" s="117"/>
    </row>
    <row r="376" spans="1:24" s="119" customFormat="1" hidden="1" outlineLevel="2" x14ac:dyDescent="0.25">
      <c r="A376" s="118" t="s">
        <v>37</v>
      </c>
    </row>
    <row r="377" spans="1:24" hidden="1" outlineLevel="2" x14ac:dyDescent="0.25">
      <c r="B377" s="316">
        <f t="shared" ref="B377:B383" si="546">B344</f>
        <v>1</v>
      </c>
      <c r="C377" s="316"/>
      <c r="D377" s="316">
        <f t="shared" ref="D377:D383" si="547">D344</f>
        <v>2</v>
      </c>
      <c r="E377" s="316"/>
      <c r="F377" s="316">
        <f t="shared" ref="F377:F383" si="548">F344</f>
        <v>3</v>
      </c>
      <c r="G377" s="316"/>
      <c r="H377" s="316">
        <f t="shared" ref="H377:H383" si="549">H344</f>
        <v>4</v>
      </c>
      <c r="I377" s="316"/>
      <c r="J377" s="316">
        <f t="shared" ref="J377:J383" si="550">J344</f>
        <v>5</v>
      </c>
      <c r="K377" s="316"/>
      <c r="L377" s="316">
        <f t="shared" ref="L377:L383" si="551">L344</f>
        <v>6</v>
      </c>
      <c r="M377" s="316"/>
    </row>
    <row r="378" spans="1:24" hidden="1" outlineLevel="2" x14ac:dyDescent="0.25">
      <c r="B378" s="105">
        <f t="shared" si="546"/>
        <v>3</v>
      </c>
      <c r="C378" s="116">
        <f>IF($Q$2=2,IFERROR(INDEX($G355:$L361,MATCH(B378,$F355:$F361,0),MATCH(INICIO!$C$78,$G354:$L354,0)),0),IF($Q$2=4,IFERROR(INDEX($P355:$U365,MATCH(B378,$O355:$O365,0),MATCH(INICIO!$C$78,$P354:$U354,0)),0),IFERROR(INDEX($G366:$L374,MATCH(B378,$F366:$F374,0),MATCH(INICIO!$C$78,$G365:$L365,0)),0)))</f>
        <v>0</v>
      </c>
      <c r="D378" s="105">
        <f t="shared" si="547"/>
        <v>0</v>
      </c>
      <c r="E378" s="116">
        <f>IF($Q$2=2,IFERROR(INDEX($G355:$L361,MATCH(D378,$F355:$F361,0),MATCH(INICIO!$C$78,$G354:$L354,0)),0),IF($Q$2=4,IFERROR(INDEX($P355:$U365,MATCH(D378,$O355:$O365,0),MATCH(INICIO!$C$78,$P354:$U354,0)),0),IFERROR(INDEX($G366:$L374,MATCH(D378,$F366:$F374,0),MATCH(INICIO!$C$78,$G365:$L365,0)),0)))</f>
        <v>0</v>
      </c>
      <c r="F378" s="105">
        <f t="shared" si="548"/>
        <v>0</v>
      </c>
      <c r="G378" s="116">
        <f>IF($Q$2=2,IFERROR(INDEX($G355:$L361,MATCH(F378,$F355:$F361,0),MATCH(INICIO!$C$78,$G354:$L354,0)),0),IF($Q$2=4,IFERROR(INDEX($P355:$U365,MATCH(F378,$O355:$O365,0),MATCH(INICIO!$C$78,$P354:$U354,0)),0),IFERROR(INDEX($G366:$L374,MATCH(F378,$F366:$F374,0),MATCH(INICIO!$C$78,$G365:$L365,0)),0)))</f>
        <v>0</v>
      </c>
      <c r="H378" s="105">
        <f t="shared" si="549"/>
        <v>0</v>
      </c>
      <c r="I378" s="116">
        <f>IF($Q$2=2,IFERROR(INDEX($G355:$L361,MATCH(H378,$F355:$F361,0),MATCH(INICIO!$C$78,$G354:$L354,0)),0),IF($Q$2=4,IFERROR(INDEX($P355:$U365,MATCH(H378,$O355:$O365,0),MATCH(INICIO!$C$78,$P354:$U354,0)),0),IFERROR(INDEX($G366:$L374,MATCH(H378,$F366:$F374,0),MATCH(INICIO!$C$78,$G365:$L365,0)),0)))</f>
        <v>0</v>
      </c>
      <c r="J378" s="105">
        <f t="shared" si="550"/>
        <v>0</v>
      </c>
      <c r="K378" s="116">
        <f>IF($Q$2=2,IFERROR(INDEX($G355:$L361,MATCH(J378,$F355:$F361,0),MATCH(INICIO!$C$78,$G354:$L354,0)),0),IF($Q$2=4,IFERROR(INDEX($P355:$U365,MATCH(J378,$O355:$O365,0),MATCH(INICIO!$C$78,$P354:$U354,0)),0),IFERROR(INDEX($G366:$L374,MATCH(J378,$F366:$F374,0),MATCH(INICIO!$C$78,$G365:$L365,0)),0)))</f>
        <v>0</v>
      </c>
      <c r="L378" s="105">
        <f t="shared" si="551"/>
        <v>0</v>
      </c>
      <c r="M378" s="116">
        <f>IF($Q$2=2,IFERROR(INDEX($G355:$L361,MATCH(L378,$F355:$F361,0),MATCH(INICIO!$C$78,$G354:$L354,0)),0),IF($Q$2=4,IFERROR(INDEX($P355:$U365,MATCH(L378,$O355:$O365,0),MATCH(INICIO!$C$78,$P354:$U354,0)),0),IFERROR(INDEX($G366:$L374,MATCH(L378,$F366:$F374,0),MATCH(INICIO!$C$78,$G365:$L365,0)),0)))</f>
        <v>0</v>
      </c>
    </row>
    <row r="379" spans="1:24" hidden="1" outlineLevel="2" x14ac:dyDescent="0.25">
      <c r="B379" s="105">
        <f t="shared" si="546"/>
        <v>4</v>
      </c>
      <c r="C379" s="116">
        <f>IF($Q$2=2,IFERROR(INDEX($G355:$L361,MATCH(B379,$F355:$F361,0),MATCH(INICIO!$C$78,$G354:$L354,0)),0),IF($Q$2=4,IFERROR(INDEX($P355:$U365,MATCH(B379,$O355:$O365,0),MATCH(INICIO!$C$78,$P354:$U354,0)),0),IFERROR(INDEX($G366:$L374,MATCH(B379,$F366:$F374,0),MATCH(INICIO!$C$78,$G365:$L365,0)),0)))</f>
        <v>0</v>
      </c>
      <c r="D379" s="105">
        <f t="shared" si="547"/>
        <v>0</v>
      </c>
      <c r="E379" s="116">
        <f>IF($Q$2=2,IFERROR(INDEX($G355:$L361,MATCH(D379,$F355:$F361,0),MATCH(INICIO!$C$78,$G354:$L354,0)),0),IF($Q$2=4,IFERROR(INDEX($P355:$U365,MATCH(D379,$O355:$O365,0),MATCH(INICIO!$C$78,$P354:$U354,0)),0),IFERROR(INDEX($G366:$L374,MATCH(D379,$F366:$F374,0),MATCH(INICIO!$C$78,$G365:$L365,0)),0)))</f>
        <v>0</v>
      </c>
      <c r="F379" s="105">
        <f t="shared" si="548"/>
        <v>0</v>
      </c>
      <c r="G379" s="116">
        <f>IF($Q$2=2,IFERROR(INDEX($G355:$L361,MATCH(F379,$F355:$F361,0),MATCH(INICIO!$C$78,$G354:$L354,0)),0),IF($Q$2=4,IFERROR(INDEX($P355:$U365,MATCH(F379,$O355:$O365,0),MATCH(INICIO!$C$78,$P354:$U354,0)),0),IFERROR(INDEX($G366:$L374,MATCH(F379,$F366:$F374,0),MATCH(INICIO!$C$78,$G365:$L365,0)),0)))</f>
        <v>0</v>
      </c>
      <c r="H379" s="105">
        <f t="shared" si="549"/>
        <v>0</v>
      </c>
      <c r="I379" s="116">
        <f>IF($Q$2=2,IFERROR(INDEX($G355:$L361,MATCH(H379,$F355:$F361,0),MATCH(INICIO!$C$78,$G354:$L354,0)),0),IF($Q$2=4,IFERROR(INDEX($P355:$U365,MATCH(H379,$O355:$O365,0),MATCH(INICIO!$C$78,$P354:$U354,0)),0),IFERROR(INDEX($G366:$L374,MATCH(H379,$F366:$F374,0),MATCH(INICIO!$C$78,$G365:$L365,0)),0)))</f>
        <v>0</v>
      </c>
      <c r="J379" s="105">
        <f t="shared" si="550"/>
        <v>0</v>
      </c>
      <c r="K379" s="116">
        <f>IF($Q$2=2,IFERROR(INDEX($G355:$L361,MATCH(J379,$F355:$F361,0),MATCH(INICIO!$C$78,$G354:$L354,0)),0),IF($Q$2=4,IFERROR(INDEX($P355:$U365,MATCH(J379,$O355:$O365,0),MATCH(INICIO!$C$78,$P354:$U354,0)),0),IFERROR(INDEX($G366:$L374,MATCH(J379,$F366:$F374,0),MATCH(INICIO!$C$78,$G365:$L365,0)),0)))</f>
        <v>0</v>
      </c>
      <c r="L379" s="105">
        <f t="shared" si="551"/>
        <v>0</v>
      </c>
      <c r="M379" s="116">
        <f>IF($Q$2=2,IFERROR(INDEX($G355:$L361,MATCH(L379,$F355:$F361,0),MATCH(INICIO!$C$78,$G354:$L354,0)),0),IF($Q$2=4,IFERROR(INDEX($P355:$U365,MATCH(L379,$O355:$O365,0),MATCH(INICIO!$C$78,$P354:$U354,0)),0),IFERROR(INDEX($G366:$L374,MATCH(L379,$F366:$F374,0),MATCH(INICIO!$C$78,$G365:$L365,0)),0)))</f>
        <v>0</v>
      </c>
    </row>
    <row r="380" spans="1:24" hidden="1" outlineLevel="2" x14ac:dyDescent="0.25">
      <c r="B380" s="105">
        <f t="shared" si="546"/>
        <v>1</v>
      </c>
      <c r="C380" s="116">
        <f>IF($Q$2=2,IFERROR(INDEX($G355:$L361,MATCH(B380,$F355:$F361,0),MATCH(INICIO!$C$78,$G354:$L354,0)),0),IF($Q$2=4,IFERROR(INDEX($P355:$U365,MATCH(B380,$O355:$O365,0),MATCH(INICIO!$C$78,$P354:$U354,0)),0),IFERROR(INDEX($G366:$L374,MATCH(B380,$F366:$F374,0),MATCH(INICIO!$C$78,$G365:$L365,0)),0)))</f>
        <v>-115.56249999999999</v>
      </c>
      <c r="D380" s="105">
        <f t="shared" si="547"/>
        <v>0</v>
      </c>
      <c r="E380" s="116">
        <f>IF($Q$2=2,IFERROR(INDEX($G355:$L361,MATCH(D380,$F355:$F361,0),MATCH(INICIO!$C$78,$G354:$L354,0)),0),IF($Q$2=4,IFERROR(INDEX($P355:$U365,MATCH(D380,$O355:$O365,0),MATCH(INICIO!$C$78,$P354:$U354,0)),0),IFERROR(INDEX($G366:$L374,MATCH(D380,$F366:$F374,0),MATCH(INICIO!$C$78,$G365:$L365,0)),0)))</f>
        <v>0</v>
      </c>
      <c r="F380" s="105">
        <f t="shared" si="548"/>
        <v>0</v>
      </c>
      <c r="G380" s="116">
        <f>IF($Q$2=2,IFERROR(INDEX($G355:$L361,MATCH(F380,$F355:$F361,0),MATCH(INICIO!$C$78,$G354:$L354,0)),0),IF($Q$2=4,IFERROR(INDEX($P355:$U365,MATCH(F380,$O355:$O365,0),MATCH(INICIO!$C$78,$P354:$U354,0)),0),IFERROR(INDEX($G366:$L374,MATCH(F380,$F366:$F374,0),MATCH(INICIO!$C$78,$G365:$L365,0)),0)))</f>
        <v>0</v>
      </c>
      <c r="H380" s="105">
        <f t="shared" si="549"/>
        <v>0</v>
      </c>
      <c r="I380" s="116">
        <f>IF($Q$2=2,IFERROR(INDEX($G355:$L361,MATCH(H380,$F355:$F361,0),MATCH(INICIO!$C$78,$G354:$L354,0)),0),IF($Q$2=4,IFERROR(INDEX($P355:$U365,MATCH(H380,$O355:$O365,0),MATCH(INICIO!$C$78,$P354:$U354,0)),0),IFERROR(INDEX($G366:$L374,MATCH(H380,$F366:$F374,0),MATCH(INICIO!$C$78,$G365:$L365,0)),0)))</f>
        <v>0</v>
      </c>
      <c r="J380" s="105">
        <f t="shared" si="550"/>
        <v>0</v>
      </c>
      <c r="K380" s="116">
        <f>IF($Q$2=2,IFERROR(INDEX($G355:$L361,MATCH(J380,$F355:$F361,0),MATCH(INICIO!$C$78,$G354:$L354,0)),0),IF($Q$2=4,IFERROR(INDEX($P355:$U365,MATCH(J380,$O355:$O365,0),MATCH(INICIO!$C$78,$P354:$U354,0)),0),IFERROR(INDEX($G366:$L374,MATCH(J380,$F366:$F374,0),MATCH(INICIO!$C$78,$G365:$L365,0)),0)))</f>
        <v>0</v>
      </c>
      <c r="L380" s="105">
        <f t="shared" si="551"/>
        <v>0</v>
      </c>
      <c r="M380" s="116">
        <f>IF($Q$2=2,IFERROR(INDEX($G355:$L361,MATCH(L380,$F355:$F361,0),MATCH(INICIO!$C$78,$G354:$L354,0)),0),IF($Q$2=4,IFERROR(INDEX($P355:$U365,MATCH(L380,$O355:$O365,0),MATCH(INICIO!$C$78,$P354:$U354,0)),0),IFERROR(INDEX($G366:$L374,MATCH(L380,$F366:$F374,0),MATCH(INICIO!$C$78,$G365:$L365,0)),0)))</f>
        <v>0</v>
      </c>
    </row>
    <row r="381" spans="1:24" hidden="1" outlineLevel="2" x14ac:dyDescent="0.25">
      <c r="B381" s="105">
        <f t="shared" si="546"/>
        <v>5</v>
      </c>
      <c r="C381" s="116">
        <f>IF($Q$2=2,IFERROR(INDEX($G355:$L361,MATCH(B381,$F355:$F361,0),MATCH(INICIO!$C$78,$G354:$L354,0)),0),IF($Q$2=4,IFERROR(INDEX($P355:$U365,MATCH(B381,$O355:$O365,0),MATCH(INICIO!$C$78,$P354:$U354,0)),0),IFERROR(INDEX($G366:$L374,MATCH(B381,$F366:$F374,0),MATCH(INICIO!$C$78,$G365:$L365,0)),0)))</f>
        <v>0</v>
      </c>
      <c r="D381" s="105">
        <f t="shared" si="547"/>
        <v>0</v>
      </c>
      <c r="E381" s="116">
        <f>IF($Q$2=2,IFERROR(INDEX($G355:$L361,MATCH(D381,$F355:$F361,0),MATCH(INICIO!$C$78,$G354:$L354,0)),0),IF($Q$2=4,IFERROR(INDEX($P355:$U365,MATCH(D381,$O355:$O365,0),MATCH(INICIO!$C$78,$P354:$U354,0)),0),IFERROR(INDEX($G366:$L374,MATCH(D381,$F366:$F374,0),MATCH(INICIO!$C$78,$G365:$L365,0)),0)))</f>
        <v>0</v>
      </c>
      <c r="F381" s="105">
        <f t="shared" si="548"/>
        <v>0</v>
      </c>
      <c r="G381" s="116">
        <f>IF($Q$2=2,IFERROR(INDEX($G355:$L361,MATCH(F381,$F355:$F361,0),MATCH(INICIO!$C$78,$G354:$L354,0)),0),IF($Q$2=4,IFERROR(INDEX($P355:$U365,MATCH(F381,$O355:$O365,0),MATCH(INICIO!$C$78,$P354:$U354,0)),0),IFERROR(INDEX($G366:$L374,MATCH(F381,$F366:$F374,0),MATCH(INICIO!$C$78,$G365:$L365,0)),0)))</f>
        <v>0</v>
      </c>
      <c r="H381" s="105">
        <f t="shared" si="549"/>
        <v>0</v>
      </c>
      <c r="I381" s="116">
        <f>IF($Q$2=2,IFERROR(INDEX($G355:$L361,MATCH(H381,$F355:$F361,0),MATCH(INICIO!$C$78,$G354:$L354,0)),0),IF($Q$2=4,IFERROR(INDEX($P355:$U365,MATCH(H381,$O355:$O365,0),MATCH(INICIO!$C$78,$P354:$U354,0)),0),IFERROR(INDEX($G366:$L374,MATCH(H381,$F366:$F374,0),MATCH(INICIO!$C$78,$G365:$L365,0)),0)))</f>
        <v>0</v>
      </c>
      <c r="J381" s="105">
        <f t="shared" si="550"/>
        <v>0</v>
      </c>
      <c r="K381" s="116">
        <f>IF($Q$2=2,IFERROR(INDEX($G355:$L361,MATCH(J381,$F355:$F361,0),MATCH(INICIO!$C$78,$G354:$L354,0)),0),IF($Q$2=4,IFERROR(INDEX($P355:$U365,MATCH(J381,$O355:$O365,0),MATCH(INICIO!$C$78,$P354:$U354,0)),0),IFERROR(INDEX($G366:$L374,MATCH(J381,$F366:$F374,0),MATCH(INICIO!$C$78,$G365:$L365,0)),0)))</f>
        <v>0</v>
      </c>
      <c r="L381" s="105">
        <f t="shared" si="551"/>
        <v>0</v>
      </c>
      <c r="M381" s="116">
        <f>IF($Q$2=2,IFERROR(INDEX($G355:$L361,MATCH(L381,$F355:$F361,0),MATCH(INICIO!$C$78,$G354:$L354,0)),0),IF($Q$2=4,IFERROR(INDEX($P355:$U365,MATCH(L381,$O355:$O365,0),MATCH(INICIO!$C$78,$P354:$U354,0)),0),IFERROR(INDEX($G366:$L374,MATCH(L381,$F366:$F374,0),MATCH(INICIO!$C$78,$G365:$L365,0)),0)))</f>
        <v>0</v>
      </c>
    </row>
    <row r="382" spans="1:24" hidden="1" outlineLevel="2" x14ac:dyDescent="0.25">
      <c r="B382" s="105">
        <f t="shared" si="546"/>
        <v>6</v>
      </c>
      <c r="C382" s="116">
        <f>IF($Q$2=2,IFERROR(INDEX($G355:$L361,MATCH(B382,$F355:$F361,0),MATCH(INICIO!$C$78,$G354:$L354,0)),0),IF($Q$2=4,IFERROR(INDEX($P355:$U365,MATCH(B382,$O355:$O365,0),MATCH(INICIO!$C$78,$P354:$U354,0)),0),IFERROR(INDEX($G366:$L374,MATCH(B382,$F366:$F374,0),MATCH(INICIO!$C$78,$G365:$L365,0)),0)))</f>
        <v>0</v>
      </c>
      <c r="D382" s="105">
        <f t="shared" si="547"/>
        <v>0</v>
      </c>
      <c r="E382" s="116">
        <f>IF($Q$2=2,IFERROR(INDEX($G355:$L361,MATCH(D382,$F355:$F361,0),MATCH(INICIO!$C$78,$G354:$L354,0)),0),IF($Q$2=4,IFERROR(INDEX($P355:$U365,MATCH(D382,$O355:$O365,0),MATCH(INICIO!$C$78,$P354:$U354,0)),0),IFERROR(INDEX($G366:$L374,MATCH(D382,$F366:$F374,0),MATCH(INICIO!$C$78,$G365:$L365,0)),0)))</f>
        <v>0</v>
      </c>
      <c r="F382" s="105">
        <f t="shared" si="548"/>
        <v>0</v>
      </c>
      <c r="G382" s="116">
        <f>IF($Q$2=2,IFERROR(INDEX($G355:$L361,MATCH(F382,$F355:$F361,0),MATCH(INICIO!$C$78,$G354:$L354,0)),0),IF($Q$2=4,IFERROR(INDEX($P355:$U365,MATCH(F382,$O355:$O365,0),MATCH(INICIO!$C$78,$P354:$U354,0)),0),IFERROR(INDEX($G366:$L374,MATCH(F382,$F366:$F374,0),MATCH(INICIO!$C$78,$G365:$L365,0)),0)))</f>
        <v>0</v>
      </c>
      <c r="H382" s="105">
        <f t="shared" si="549"/>
        <v>0</v>
      </c>
      <c r="I382" s="116">
        <f>IF($Q$2=2,IFERROR(INDEX($G355:$L361,MATCH(H382,$F355:$F361,0),MATCH(INICIO!$C$78,$G354:$L354,0)),0),IF($Q$2=4,IFERROR(INDEX($P355:$U365,MATCH(H382,$O355:$O365,0),MATCH(INICIO!$C$78,$P354:$U354,0)),0),IFERROR(INDEX($G366:$L374,MATCH(H382,$F366:$F374,0),MATCH(INICIO!$C$78,$G365:$L365,0)),0)))</f>
        <v>0</v>
      </c>
      <c r="J382" s="105">
        <f t="shared" si="550"/>
        <v>0</v>
      </c>
      <c r="K382" s="116">
        <f>IF($Q$2=2,IFERROR(INDEX($G355:$L361,MATCH(J382,$F355:$F361,0),MATCH(INICIO!$C$78,$G354:$L354,0)),0),IF($Q$2=4,IFERROR(INDEX($P355:$U365,MATCH(J382,$O355:$O365,0),MATCH(INICIO!$C$78,$P354:$U354,0)),0),IFERROR(INDEX($G366:$L374,MATCH(J382,$F366:$F374,0),MATCH(INICIO!$C$78,$G365:$L365,0)),0)))</f>
        <v>0</v>
      </c>
      <c r="L382" s="105">
        <f t="shared" si="551"/>
        <v>0</v>
      </c>
      <c r="M382" s="116">
        <f>IF($Q$2=2,IFERROR(INDEX($G355:$L361,MATCH(L382,$F355:$F361,0),MATCH(INICIO!$C$78,$G354:$L354,0)),0),IF($Q$2=4,IFERROR(INDEX($P355:$U365,MATCH(L382,$O355:$O365,0),MATCH(INICIO!$C$78,$P354:$U354,0)),0),IFERROR(INDEX($G366:$L374,MATCH(L382,$F366:$F374,0),MATCH(INICIO!$C$78,$G365:$L365,0)),0)))</f>
        <v>0</v>
      </c>
    </row>
    <row r="383" spans="1:24" hidden="1" outlineLevel="2" x14ac:dyDescent="0.25">
      <c r="B383" s="105">
        <f t="shared" si="546"/>
        <v>2</v>
      </c>
      <c r="C383" s="116">
        <f>IF($Q$2=2,IFERROR(INDEX($G355:$L361,MATCH(B383,$F355:$F361,0),MATCH(INICIO!$C$78,$G354:$L354,0)),0),IF($Q$2=4,IFERROR(INDEX($P355:$U365,MATCH(B383,$O355:$O365,0),MATCH(INICIO!$C$78,$P354:$U354,0)),0),IFERROR(INDEX($G366:$L374,MATCH(B383,$F366:$F374,0),MATCH(INICIO!$C$78,$G365:$L365,0)),0)))</f>
        <v>115.5625</v>
      </c>
      <c r="D383" s="105">
        <f t="shared" si="547"/>
        <v>0</v>
      </c>
      <c r="E383" s="116">
        <f>IF($Q$2=2,IFERROR(INDEX($G355:$L361,MATCH(D383,$F355:$F361,0),MATCH(INICIO!$C$78,$G354:$L354,0)),0),IF($Q$2=4,IFERROR(INDEX($P355:$U365,MATCH(D383,$O355:$O365,0),MATCH(INICIO!$C$78,$P354:$U354,0)),0),IFERROR(INDEX($G366:$L374,MATCH(D383,$F366:$F374,0),MATCH(INICIO!$C$78,$G365:$L365,0)),0)))</f>
        <v>0</v>
      </c>
      <c r="F383" s="105">
        <f t="shared" si="548"/>
        <v>0</v>
      </c>
      <c r="G383" s="116">
        <f>IF($Q$2=2,IFERROR(INDEX($G355:$L361,MATCH(F383,$F355:$F361,0),MATCH(INICIO!$C$78,$G354:$L354,0)),0),IF($Q$2=4,IFERROR(INDEX($P355:$U365,MATCH(F383,$O355:$O365,0),MATCH(INICIO!$C$78,$P354:$U354,0)),0),IFERROR(INDEX($G366:$L374,MATCH(F383,$F366:$F374,0),MATCH(INICIO!$C$78,$G365:$L365,0)),0)))</f>
        <v>0</v>
      </c>
      <c r="H383" s="105">
        <f t="shared" si="549"/>
        <v>0</v>
      </c>
      <c r="I383" s="116">
        <f>IF($Q$2=2,IFERROR(INDEX($G355:$L361,MATCH(H383,$F355:$F361,0),MATCH(INICIO!$C$78,$G354:$L354,0)),0),IF($Q$2=4,IFERROR(INDEX($P355:$U365,MATCH(H383,$O355:$O365,0),MATCH(INICIO!$C$78,$P354:$U354,0)),0),IFERROR(INDEX($G366:$L374,MATCH(H383,$F366:$F374,0),MATCH(INICIO!$C$78,$G365:$L365,0)),0)))</f>
        <v>0</v>
      </c>
      <c r="J383" s="105">
        <f t="shared" si="550"/>
        <v>0</v>
      </c>
      <c r="K383" s="116">
        <f>IF($Q$2=2,IFERROR(INDEX($G355:$L361,MATCH(J383,$F355:$F361,0),MATCH(INICIO!$C$78,$G354:$L354,0)),0),IF($Q$2=4,IFERROR(INDEX($P355:$U365,MATCH(J383,$O355:$O365,0),MATCH(INICIO!$C$78,$P354:$U354,0)),0),IFERROR(INDEX($G366:$L374,MATCH(J383,$F366:$F374,0),MATCH(INICIO!$C$78,$G365:$L365,0)),0)))</f>
        <v>0</v>
      </c>
      <c r="L383" s="105">
        <f t="shared" si="551"/>
        <v>0</v>
      </c>
      <c r="M383" s="116">
        <f>IF($Q$2=2,IFERROR(INDEX($G355:$L361,MATCH(L383,$F355:$F361,0),MATCH(INICIO!$C$78,$G354:$L354,0)),0),IF($Q$2=4,IFERROR(INDEX($P355:$U365,MATCH(L383,$O355:$O365,0),MATCH(INICIO!$C$78,$P354:$U354,0)),0),IFERROR(INDEX($G366:$L374,MATCH(L383,$F366:$F374,0),MATCH(INICIO!$C$78,$G365:$L365,0)),0)))</f>
        <v>0</v>
      </c>
    </row>
    <row r="384" spans="1:24" hidden="1" outlineLevel="2" x14ac:dyDescent="0.25"/>
    <row r="385" spans="1:93" s="119" customFormat="1" hidden="1" outlineLevel="2" x14ac:dyDescent="0.25">
      <c r="A385" s="118" t="s">
        <v>43</v>
      </c>
    </row>
    <row r="386" spans="1:93" hidden="1" outlineLevel="2" x14ac:dyDescent="0.25">
      <c r="C386" s="121">
        <f t="shared" ref="C386:H386" si="552">E$2</f>
        <v>1</v>
      </c>
      <c r="D386" s="121">
        <f t="shared" si="552"/>
        <v>2</v>
      </c>
      <c r="E386" s="121">
        <f t="shared" si="552"/>
        <v>3</v>
      </c>
      <c r="F386" s="121">
        <f t="shared" si="552"/>
        <v>4</v>
      </c>
      <c r="G386" s="121">
        <f t="shared" si="552"/>
        <v>5</v>
      </c>
      <c r="H386" s="121">
        <f t="shared" si="552"/>
        <v>6</v>
      </c>
    </row>
    <row r="387" spans="1:93" hidden="1" outlineLevel="2" x14ac:dyDescent="0.25">
      <c r="B387" s="122" t="s">
        <v>44</v>
      </c>
      <c r="C387" s="123">
        <f t="array" ref="C387:C392">MMULT(MMULT(C$8:H$13,$AZ$8:$BE$13),C378:C383)+MMULT(MINVERSE(TRANSPOSE($AZ$8:$BE$13)),C345:C350)</f>
        <v>0</v>
      </c>
      <c r="D387" s="123">
        <f t="array" ref="D387:D392">MMULT(MMULT(K$8:P$13,$AZ$8:$BE$13),E378:E383)+MMULT(MINVERSE(TRANSPOSE($AZ$8:$BE$13)),E345:E350)</f>
        <v>0</v>
      </c>
      <c r="E387" s="123">
        <f t="array" ref="E387:E392">MMULT(MMULT(S$8:X$13,$AZ$8:$BE$13),G378:G383)+MMULT(MINVERSE(TRANSPOSE($AZ$8:$BE$13)),G345:G350)</f>
        <v>0</v>
      </c>
      <c r="F387" s="123">
        <f t="array" ref="F387:F392">MMULT(MMULT(AA$8:AF$13,$AZ$8:$BE$13),I378:I383)+MMULT(MINVERSE(TRANSPOSE($AZ$8:$BE$13)),I345:I350)</f>
        <v>0</v>
      </c>
      <c r="G387" s="123">
        <f t="array" ref="G387:G392">MMULT(MMULT(AI$8:AN$13,$AZ$8:$BE$13),K378:K383)+MMULT(MINVERSE(TRANSPOSE($AZ$8:$BE$13)),K345:K350)</f>
        <v>0</v>
      </c>
      <c r="H387" s="123">
        <f t="array" ref="H387:H392">MMULT(MMULT(AQ$8:AV$13,$AZ$8:$BE$13),M378:M383)+MMULT(MINVERSE(TRANSPOSE($AZ$8:$BE$13)),M345:M350)</f>
        <v>0</v>
      </c>
      <c r="N387" s="124"/>
      <c r="P387" s="124"/>
    </row>
    <row r="388" spans="1:93" hidden="1" outlineLevel="2" x14ac:dyDescent="0.25">
      <c r="B388" s="122" t="s">
        <v>45</v>
      </c>
      <c r="C388" s="123">
        <v>0</v>
      </c>
      <c r="D388" s="123">
        <v>0</v>
      </c>
      <c r="E388" s="123">
        <v>0</v>
      </c>
      <c r="F388" s="123">
        <v>0</v>
      </c>
      <c r="G388" s="123">
        <v>0</v>
      </c>
      <c r="H388" s="123">
        <v>0</v>
      </c>
      <c r="N388" s="124"/>
      <c r="P388" s="124"/>
    </row>
    <row r="389" spans="1:93" hidden="1" outlineLevel="2" x14ac:dyDescent="0.25">
      <c r="B389" s="122" t="s">
        <v>46</v>
      </c>
      <c r="C389" s="123">
        <v>0.5</v>
      </c>
      <c r="D389" s="123">
        <v>0</v>
      </c>
      <c r="E389" s="123">
        <v>0</v>
      </c>
      <c r="F389" s="123">
        <v>0</v>
      </c>
      <c r="G389" s="123">
        <v>0</v>
      </c>
      <c r="H389" s="123">
        <v>0</v>
      </c>
      <c r="N389" s="124"/>
      <c r="P389" s="124"/>
    </row>
    <row r="390" spans="1:93" hidden="1" outlineLevel="2" x14ac:dyDescent="0.25">
      <c r="B390" s="122" t="s">
        <v>47</v>
      </c>
      <c r="C390" s="123">
        <v>1.7763568394002505E-15</v>
      </c>
      <c r="D390" s="123">
        <v>0</v>
      </c>
      <c r="E390" s="123">
        <v>0</v>
      </c>
      <c r="F390" s="123">
        <v>0</v>
      </c>
      <c r="G390" s="123">
        <v>0</v>
      </c>
      <c r="H390" s="123">
        <v>0</v>
      </c>
      <c r="N390" s="124"/>
      <c r="P390" s="124"/>
    </row>
    <row r="391" spans="1:93" hidden="1" outlineLevel="2" x14ac:dyDescent="0.25">
      <c r="B391" s="122" t="s">
        <v>48</v>
      </c>
      <c r="C391" s="123">
        <v>0.49999999999999994</v>
      </c>
      <c r="D391" s="123">
        <v>0</v>
      </c>
      <c r="E391" s="123">
        <v>0</v>
      </c>
      <c r="F391" s="123">
        <v>0</v>
      </c>
      <c r="G391" s="123">
        <v>0</v>
      </c>
      <c r="H391" s="123">
        <v>0</v>
      </c>
      <c r="N391" s="124"/>
      <c r="P391" s="124"/>
    </row>
    <row r="392" spans="1:93" hidden="1" outlineLevel="2" x14ac:dyDescent="0.25">
      <c r="B392" s="122" t="s">
        <v>49</v>
      </c>
      <c r="C392" s="123">
        <v>8.8817841970012523E-16</v>
      </c>
      <c r="D392" s="123">
        <v>0</v>
      </c>
      <c r="E392" s="123">
        <v>0</v>
      </c>
      <c r="F392" s="123">
        <v>0</v>
      </c>
      <c r="G392" s="123">
        <v>0</v>
      </c>
      <c r="H392" s="123">
        <v>0</v>
      </c>
      <c r="N392" s="124"/>
      <c r="P392" s="124"/>
    </row>
    <row r="393" spans="1:93" hidden="1" outlineLevel="2" x14ac:dyDescent="0.25"/>
    <row r="394" spans="1:93" hidden="1" outlineLevel="2" x14ac:dyDescent="0.25">
      <c r="B394" s="318" t="s">
        <v>50</v>
      </c>
      <c r="C394" s="319"/>
      <c r="D394" s="319"/>
      <c r="E394" s="319"/>
      <c r="F394" s="319"/>
      <c r="G394" s="319"/>
      <c r="H394" s="319"/>
      <c r="I394" s="319"/>
      <c r="J394" s="319"/>
      <c r="K394" s="319"/>
      <c r="L394" s="320"/>
      <c r="M394" s="321" t="s">
        <v>51</v>
      </c>
      <c r="N394" s="322"/>
      <c r="O394" s="322"/>
      <c r="P394" s="322"/>
      <c r="Q394" s="322"/>
      <c r="R394" s="322"/>
      <c r="S394" s="322"/>
      <c r="T394" s="322"/>
      <c r="U394" s="322"/>
      <c r="V394" s="323"/>
      <c r="W394" s="321" t="s">
        <v>52</v>
      </c>
      <c r="X394" s="322"/>
      <c r="Y394" s="322"/>
      <c r="Z394" s="322"/>
      <c r="AA394" s="322"/>
      <c r="AB394" s="322"/>
      <c r="AC394" s="322"/>
      <c r="AD394" s="322"/>
      <c r="AE394" s="322"/>
      <c r="AF394" s="323"/>
      <c r="AG394" s="321" t="s">
        <v>53</v>
      </c>
      <c r="AH394" s="322"/>
      <c r="AI394" s="322"/>
      <c r="AJ394" s="322"/>
      <c r="AK394" s="322"/>
      <c r="AL394" s="322"/>
      <c r="AM394" s="322"/>
      <c r="AN394" s="322"/>
      <c r="AO394" s="322"/>
      <c r="AP394" s="323"/>
      <c r="AQ394" s="321" t="s">
        <v>54</v>
      </c>
      <c r="AR394" s="322"/>
      <c r="AS394" s="322"/>
      <c r="AT394" s="322"/>
      <c r="AU394" s="322"/>
      <c r="AV394" s="322"/>
      <c r="AW394" s="322"/>
      <c r="AX394" s="322"/>
      <c r="AY394" s="322"/>
      <c r="AZ394" s="323"/>
      <c r="BA394" s="321" t="s">
        <v>55</v>
      </c>
      <c r="BB394" s="322"/>
      <c r="BC394" s="322"/>
      <c r="BD394" s="322"/>
      <c r="BE394" s="322"/>
      <c r="BF394" s="322"/>
      <c r="BG394" s="322"/>
      <c r="BH394" s="322"/>
      <c r="BI394" s="322"/>
      <c r="BJ394" s="323"/>
    </row>
    <row r="395" spans="1:93" hidden="1" outlineLevel="2" x14ac:dyDescent="0.25">
      <c r="B395" s="186">
        <f t="shared" ref="B395" si="553">E$2</f>
        <v>1</v>
      </c>
      <c r="C395" s="187">
        <f t="shared" ref="C395:L398" si="554">B395</f>
        <v>1</v>
      </c>
      <c r="D395" s="187">
        <f t="shared" si="554"/>
        <v>1</v>
      </c>
      <c r="E395" s="187">
        <f t="shared" si="554"/>
        <v>1</v>
      </c>
      <c r="F395" s="187">
        <f t="shared" si="554"/>
        <v>1</v>
      </c>
      <c r="G395" s="187">
        <f t="shared" si="554"/>
        <v>1</v>
      </c>
      <c r="H395" s="187">
        <f t="shared" si="554"/>
        <v>1</v>
      </c>
      <c r="I395" s="187">
        <f t="shared" si="554"/>
        <v>1</v>
      </c>
      <c r="J395" s="187">
        <f t="shared" si="554"/>
        <v>1</v>
      </c>
      <c r="K395" s="187">
        <f t="shared" si="554"/>
        <v>1</v>
      </c>
      <c r="L395" s="188">
        <f t="shared" si="554"/>
        <v>1</v>
      </c>
      <c r="M395" s="189">
        <f t="shared" ref="M395" si="555">F$2</f>
        <v>2</v>
      </c>
      <c r="N395" s="187">
        <f t="shared" ref="N395:V398" si="556">M395</f>
        <v>2</v>
      </c>
      <c r="O395" s="187">
        <f t="shared" si="556"/>
        <v>2</v>
      </c>
      <c r="P395" s="187">
        <f t="shared" si="556"/>
        <v>2</v>
      </c>
      <c r="Q395" s="187">
        <f t="shared" si="556"/>
        <v>2</v>
      </c>
      <c r="R395" s="187">
        <f t="shared" si="556"/>
        <v>2</v>
      </c>
      <c r="S395" s="187">
        <f t="shared" si="556"/>
        <v>2</v>
      </c>
      <c r="T395" s="187">
        <f t="shared" si="556"/>
        <v>2</v>
      </c>
      <c r="U395" s="187">
        <f t="shared" si="556"/>
        <v>2</v>
      </c>
      <c r="V395" s="188">
        <f t="shared" si="556"/>
        <v>2</v>
      </c>
      <c r="W395" s="189">
        <f>G$2</f>
        <v>3</v>
      </c>
      <c r="X395" s="187">
        <f t="shared" ref="X395:AF398" si="557">W395</f>
        <v>3</v>
      </c>
      <c r="Y395" s="187">
        <f t="shared" si="557"/>
        <v>3</v>
      </c>
      <c r="Z395" s="187">
        <f t="shared" si="557"/>
        <v>3</v>
      </c>
      <c r="AA395" s="187">
        <f t="shared" si="557"/>
        <v>3</v>
      </c>
      <c r="AB395" s="187">
        <f t="shared" si="557"/>
        <v>3</v>
      </c>
      <c r="AC395" s="187">
        <f t="shared" si="557"/>
        <v>3</v>
      </c>
      <c r="AD395" s="187">
        <f t="shared" si="557"/>
        <v>3</v>
      </c>
      <c r="AE395" s="187">
        <f t="shared" si="557"/>
        <v>3</v>
      </c>
      <c r="AF395" s="188">
        <f t="shared" si="557"/>
        <v>3</v>
      </c>
      <c r="AG395" s="189">
        <f>H$2</f>
        <v>4</v>
      </c>
      <c r="AH395" s="187">
        <f t="shared" ref="AH395:AP398" si="558">AG395</f>
        <v>4</v>
      </c>
      <c r="AI395" s="187">
        <f t="shared" si="558"/>
        <v>4</v>
      </c>
      <c r="AJ395" s="187">
        <f t="shared" si="558"/>
        <v>4</v>
      </c>
      <c r="AK395" s="187">
        <f t="shared" si="558"/>
        <v>4</v>
      </c>
      <c r="AL395" s="187">
        <f t="shared" si="558"/>
        <v>4</v>
      </c>
      <c r="AM395" s="187">
        <f t="shared" si="558"/>
        <v>4</v>
      </c>
      <c r="AN395" s="187">
        <f t="shared" si="558"/>
        <v>4</v>
      </c>
      <c r="AO395" s="187">
        <f t="shared" si="558"/>
        <v>4</v>
      </c>
      <c r="AP395" s="188">
        <f t="shared" si="558"/>
        <v>4</v>
      </c>
      <c r="AQ395" s="189">
        <f>I$2</f>
        <v>5</v>
      </c>
      <c r="AR395" s="187">
        <f t="shared" ref="AR395:AZ398" si="559">AQ395</f>
        <v>5</v>
      </c>
      <c r="AS395" s="187">
        <f t="shared" si="559"/>
        <v>5</v>
      </c>
      <c r="AT395" s="187">
        <f t="shared" si="559"/>
        <v>5</v>
      </c>
      <c r="AU395" s="187">
        <f t="shared" si="559"/>
        <v>5</v>
      </c>
      <c r="AV395" s="187">
        <f t="shared" si="559"/>
        <v>5</v>
      </c>
      <c r="AW395" s="187">
        <f t="shared" si="559"/>
        <v>5</v>
      </c>
      <c r="AX395" s="187">
        <f t="shared" si="559"/>
        <v>5</v>
      </c>
      <c r="AY395" s="187">
        <f t="shared" si="559"/>
        <v>5</v>
      </c>
      <c r="AZ395" s="188">
        <f t="shared" si="559"/>
        <v>5</v>
      </c>
      <c r="BA395" s="189">
        <f>J$2</f>
        <v>6</v>
      </c>
      <c r="BB395" s="187">
        <f t="shared" ref="BB395:BJ398" si="560">BA395</f>
        <v>6</v>
      </c>
      <c r="BC395" s="187">
        <f t="shared" si="560"/>
        <v>6</v>
      </c>
      <c r="BD395" s="187">
        <f t="shared" si="560"/>
        <v>6</v>
      </c>
      <c r="BE395" s="187">
        <f t="shared" si="560"/>
        <v>6</v>
      </c>
      <c r="BF395" s="187">
        <f t="shared" si="560"/>
        <v>6</v>
      </c>
      <c r="BG395" s="187">
        <f t="shared" si="560"/>
        <v>6</v>
      </c>
      <c r="BH395" s="187">
        <f t="shared" si="560"/>
        <v>6</v>
      </c>
      <c r="BI395" s="187">
        <f t="shared" si="560"/>
        <v>6</v>
      </c>
      <c r="BJ395" s="188">
        <f t="shared" si="560"/>
        <v>6</v>
      </c>
    </row>
    <row r="396" spans="1:93" s="2" customFormat="1" ht="15" hidden="1" customHeight="1" outlineLevel="2" x14ac:dyDescent="0.25">
      <c r="A396" s="152" t="s">
        <v>192</v>
      </c>
      <c r="B396" s="129">
        <f>C389</f>
        <v>0.5</v>
      </c>
      <c r="C396" s="130">
        <f t="shared" si="554"/>
        <v>0.5</v>
      </c>
      <c r="D396" s="130">
        <f t="shared" si="554"/>
        <v>0.5</v>
      </c>
      <c r="E396" s="130">
        <f t="shared" si="554"/>
        <v>0.5</v>
      </c>
      <c r="F396" s="130">
        <f t="shared" si="554"/>
        <v>0.5</v>
      </c>
      <c r="G396" s="130">
        <f t="shared" si="554"/>
        <v>0.5</v>
      </c>
      <c r="H396" s="130">
        <f t="shared" si="554"/>
        <v>0.5</v>
      </c>
      <c r="I396" s="130">
        <f t="shared" si="554"/>
        <v>0.5</v>
      </c>
      <c r="J396" s="190">
        <f t="shared" si="554"/>
        <v>0.5</v>
      </c>
      <c r="K396" s="130">
        <f t="shared" si="554"/>
        <v>0.5</v>
      </c>
      <c r="L396" s="131">
        <f t="shared" si="554"/>
        <v>0.5</v>
      </c>
      <c r="M396" s="129">
        <f>D389</f>
        <v>0</v>
      </c>
      <c r="N396" s="130">
        <f t="shared" si="556"/>
        <v>0</v>
      </c>
      <c r="O396" s="130">
        <f t="shared" si="556"/>
        <v>0</v>
      </c>
      <c r="P396" s="130">
        <f t="shared" si="556"/>
        <v>0</v>
      </c>
      <c r="Q396" s="130">
        <f t="shared" si="556"/>
        <v>0</v>
      </c>
      <c r="R396" s="130">
        <f t="shared" si="556"/>
        <v>0</v>
      </c>
      <c r="S396" s="130">
        <f t="shared" si="556"/>
        <v>0</v>
      </c>
      <c r="T396" s="130">
        <f t="shared" si="556"/>
        <v>0</v>
      </c>
      <c r="U396" s="130">
        <f t="shared" si="556"/>
        <v>0</v>
      </c>
      <c r="V396" s="131">
        <f t="shared" si="556"/>
        <v>0</v>
      </c>
      <c r="W396" s="129">
        <f>E389</f>
        <v>0</v>
      </c>
      <c r="X396" s="130">
        <f t="shared" si="557"/>
        <v>0</v>
      </c>
      <c r="Y396" s="130">
        <f t="shared" si="557"/>
        <v>0</v>
      </c>
      <c r="Z396" s="130">
        <f t="shared" si="557"/>
        <v>0</v>
      </c>
      <c r="AA396" s="130">
        <f t="shared" si="557"/>
        <v>0</v>
      </c>
      <c r="AB396" s="130">
        <f t="shared" si="557"/>
        <v>0</v>
      </c>
      <c r="AC396" s="130">
        <f t="shared" si="557"/>
        <v>0</v>
      </c>
      <c r="AD396" s="130">
        <f t="shared" si="557"/>
        <v>0</v>
      </c>
      <c r="AE396" s="130">
        <f t="shared" si="557"/>
        <v>0</v>
      </c>
      <c r="AF396" s="131">
        <f t="shared" si="557"/>
        <v>0</v>
      </c>
      <c r="AG396" s="129">
        <f>F389</f>
        <v>0</v>
      </c>
      <c r="AH396" s="130">
        <f t="shared" si="558"/>
        <v>0</v>
      </c>
      <c r="AI396" s="130">
        <f t="shared" si="558"/>
        <v>0</v>
      </c>
      <c r="AJ396" s="130">
        <f t="shared" si="558"/>
        <v>0</v>
      </c>
      <c r="AK396" s="130">
        <f t="shared" si="558"/>
        <v>0</v>
      </c>
      <c r="AL396" s="130">
        <f t="shared" si="558"/>
        <v>0</v>
      </c>
      <c r="AM396" s="130">
        <f t="shared" si="558"/>
        <v>0</v>
      </c>
      <c r="AN396" s="130">
        <f t="shared" si="558"/>
        <v>0</v>
      </c>
      <c r="AO396" s="130">
        <f t="shared" si="558"/>
        <v>0</v>
      </c>
      <c r="AP396" s="131">
        <f t="shared" si="558"/>
        <v>0</v>
      </c>
      <c r="AQ396" s="129">
        <f>G389</f>
        <v>0</v>
      </c>
      <c r="AR396" s="130">
        <f t="shared" si="559"/>
        <v>0</v>
      </c>
      <c r="AS396" s="130">
        <f t="shared" si="559"/>
        <v>0</v>
      </c>
      <c r="AT396" s="130">
        <f t="shared" si="559"/>
        <v>0</v>
      </c>
      <c r="AU396" s="130">
        <f t="shared" si="559"/>
        <v>0</v>
      </c>
      <c r="AV396" s="130">
        <f t="shared" si="559"/>
        <v>0</v>
      </c>
      <c r="AW396" s="130">
        <f t="shared" si="559"/>
        <v>0</v>
      </c>
      <c r="AX396" s="130">
        <f t="shared" si="559"/>
        <v>0</v>
      </c>
      <c r="AY396" s="130">
        <f t="shared" si="559"/>
        <v>0</v>
      </c>
      <c r="AZ396" s="131">
        <f t="shared" si="559"/>
        <v>0</v>
      </c>
      <c r="BA396" s="129">
        <f>H389</f>
        <v>0</v>
      </c>
      <c r="BB396" s="130">
        <f t="shared" si="560"/>
        <v>0</v>
      </c>
      <c r="BC396" s="130">
        <f t="shared" si="560"/>
        <v>0</v>
      </c>
      <c r="BD396" s="130">
        <f t="shared" si="560"/>
        <v>0</v>
      </c>
      <c r="BE396" s="130">
        <f t="shared" si="560"/>
        <v>0</v>
      </c>
      <c r="BF396" s="130">
        <f t="shared" si="560"/>
        <v>0</v>
      </c>
      <c r="BG396" s="130">
        <f t="shared" si="560"/>
        <v>0</v>
      </c>
      <c r="BH396" s="130">
        <f t="shared" si="560"/>
        <v>0</v>
      </c>
      <c r="BI396" s="130">
        <f t="shared" si="560"/>
        <v>0</v>
      </c>
      <c r="BJ396" s="131">
        <f t="shared" si="560"/>
        <v>0</v>
      </c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</row>
    <row r="397" spans="1:93" s="2" customFormat="1" ht="15" hidden="1" customHeight="1" outlineLevel="2" x14ac:dyDescent="0.25">
      <c r="A397" s="152" t="s">
        <v>47</v>
      </c>
      <c r="B397" s="129">
        <f>C390</f>
        <v>1.7763568394002505E-15</v>
      </c>
      <c r="C397" s="130">
        <f t="shared" si="554"/>
        <v>1.7763568394002505E-15</v>
      </c>
      <c r="D397" s="130">
        <f t="shared" si="554"/>
        <v>1.7763568394002505E-15</v>
      </c>
      <c r="E397" s="130">
        <f t="shared" si="554"/>
        <v>1.7763568394002505E-15</v>
      </c>
      <c r="F397" s="130">
        <f t="shared" si="554"/>
        <v>1.7763568394002505E-15</v>
      </c>
      <c r="G397" s="130">
        <f t="shared" si="554"/>
        <v>1.7763568394002505E-15</v>
      </c>
      <c r="H397" s="130">
        <f t="shared" si="554"/>
        <v>1.7763568394002505E-15</v>
      </c>
      <c r="I397" s="130">
        <f t="shared" si="554"/>
        <v>1.7763568394002505E-15</v>
      </c>
      <c r="J397" s="190">
        <f t="shared" si="554"/>
        <v>1.7763568394002505E-15</v>
      </c>
      <c r="K397" s="130">
        <f t="shared" si="554"/>
        <v>1.7763568394002505E-15</v>
      </c>
      <c r="L397" s="131">
        <f t="shared" si="554"/>
        <v>1.7763568394002505E-15</v>
      </c>
      <c r="M397" s="129">
        <f>D390</f>
        <v>0</v>
      </c>
      <c r="N397" s="130">
        <f t="shared" si="556"/>
        <v>0</v>
      </c>
      <c r="O397" s="130">
        <f t="shared" si="556"/>
        <v>0</v>
      </c>
      <c r="P397" s="130">
        <f t="shared" si="556"/>
        <v>0</v>
      </c>
      <c r="Q397" s="130">
        <f t="shared" si="556"/>
        <v>0</v>
      </c>
      <c r="R397" s="130">
        <f t="shared" si="556"/>
        <v>0</v>
      </c>
      <c r="S397" s="130">
        <f t="shared" si="556"/>
        <v>0</v>
      </c>
      <c r="T397" s="130">
        <f t="shared" si="556"/>
        <v>0</v>
      </c>
      <c r="U397" s="130">
        <f t="shared" si="556"/>
        <v>0</v>
      </c>
      <c r="V397" s="131">
        <f t="shared" si="556"/>
        <v>0</v>
      </c>
      <c r="W397" s="129">
        <f>E390</f>
        <v>0</v>
      </c>
      <c r="X397" s="130">
        <f t="shared" si="557"/>
        <v>0</v>
      </c>
      <c r="Y397" s="130">
        <f t="shared" si="557"/>
        <v>0</v>
      </c>
      <c r="Z397" s="130">
        <f t="shared" si="557"/>
        <v>0</v>
      </c>
      <c r="AA397" s="130">
        <f t="shared" si="557"/>
        <v>0</v>
      </c>
      <c r="AB397" s="130">
        <f t="shared" si="557"/>
        <v>0</v>
      </c>
      <c r="AC397" s="130">
        <f t="shared" si="557"/>
        <v>0</v>
      </c>
      <c r="AD397" s="130">
        <f t="shared" si="557"/>
        <v>0</v>
      </c>
      <c r="AE397" s="130">
        <f t="shared" si="557"/>
        <v>0</v>
      </c>
      <c r="AF397" s="131">
        <f t="shared" si="557"/>
        <v>0</v>
      </c>
      <c r="AG397" s="129">
        <f>F390</f>
        <v>0</v>
      </c>
      <c r="AH397" s="130">
        <f t="shared" si="558"/>
        <v>0</v>
      </c>
      <c r="AI397" s="130">
        <f t="shared" si="558"/>
        <v>0</v>
      </c>
      <c r="AJ397" s="130">
        <f t="shared" si="558"/>
        <v>0</v>
      </c>
      <c r="AK397" s="130">
        <f t="shared" si="558"/>
        <v>0</v>
      </c>
      <c r="AL397" s="130">
        <f t="shared" si="558"/>
        <v>0</v>
      </c>
      <c r="AM397" s="130">
        <f t="shared" si="558"/>
        <v>0</v>
      </c>
      <c r="AN397" s="130">
        <f t="shared" si="558"/>
        <v>0</v>
      </c>
      <c r="AO397" s="130">
        <f t="shared" si="558"/>
        <v>0</v>
      </c>
      <c r="AP397" s="131">
        <f t="shared" si="558"/>
        <v>0</v>
      </c>
      <c r="AQ397" s="129">
        <f>G390</f>
        <v>0</v>
      </c>
      <c r="AR397" s="130">
        <f t="shared" si="559"/>
        <v>0</v>
      </c>
      <c r="AS397" s="130">
        <f t="shared" si="559"/>
        <v>0</v>
      </c>
      <c r="AT397" s="130">
        <f t="shared" si="559"/>
        <v>0</v>
      </c>
      <c r="AU397" s="130">
        <f t="shared" si="559"/>
        <v>0</v>
      </c>
      <c r="AV397" s="130">
        <f t="shared" si="559"/>
        <v>0</v>
      </c>
      <c r="AW397" s="130">
        <f t="shared" si="559"/>
        <v>0</v>
      </c>
      <c r="AX397" s="130">
        <f t="shared" si="559"/>
        <v>0</v>
      </c>
      <c r="AY397" s="130">
        <f t="shared" si="559"/>
        <v>0</v>
      </c>
      <c r="AZ397" s="131">
        <f t="shared" si="559"/>
        <v>0</v>
      </c>
      <c r="BA397" s="129">
        <f>H390</f>
        <v>0</v>
      </c>
      <c r="BB397" s="130">
        <f t="shared" si="560"/>
        <v>0</v>
      </c>
      <c r="BC397" s="130">
        <f t="shared" si="560"/>
        <v>0</v>
      </c>
      <c r="BD397" s="130">
        <f t="shared" si="560"/>
        <v>0</v>
      </c>
      <c r="BE397" s="130">
        <f t="shared" si="560"/>
        <v>0</v>
      </c>
      <c r="BF397" s="130">
        <f t="shared" si="560"/>
        <v>0</v>
      </c>
      <c r="BG397" s="130">
        <f t="shared" si="560"/>
        <v>0</v>
      </c>
      <c r="BH397" s="130">
        <f t="shared" si="560"/>
        <v>0</v>
      </c>
      <c r="BI397" s="130">
        <f t="shared" si="560"/>
        <v>0</v>
      </c>
      <c r="BJ397" s="131">
        <f t="shared" si="560"/>
        <v>0</v>
      </c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</row>
    <row r="398" spans="1:93" s="2" customFormat="1" ht="15" hidden="1" customHeight="1" outlineLevel="2" x14ac:dyDescent="0.25">
      <c r="A398" s="152" t="s">
        <v>57</v>
      </c>
      <c r="B398" s="129">
        <f t="shared" ref="B398" si="561">E$3</f>
        <v>43</v>
      </c>
      <c r="C398" s="130">
        <f t="shared" si="554"/>
        <v>43</v>
      </c>
      <c r="D398" s="130">
        <f t="shared" si="554"/>
        <v>43</v>
      </c>
      <c r="E398" s="130">
        <f t="shared" si="554"/>
        <v>43</v>
      </c>
      <c r="F398" s="130">
        <f t="shared" si="554"/>
        <v>43</v>
      </c>
      <c r="G398" s="130">
        <f t="shared" si="554"/>
        <v>43</v>
      </c>
      <c r="H398" s="130">
        <f t="shared" si="554"/>
        <v>43</v>
      </c>
      <c r="I398" s="130">
        <f t="shared" si="554"/>
        <v>43</v>
      </c>
      <c r="J398" s="190">
        <f t="shared" si="554"/>
        <v>43</v>
      </c>
      <c r="K398" s="130">
        <f t="shared" si="554"/>
        <v>43</v>
      </c>
      <c r="L398" s="131">
        <f t="shared" si="554"/>
        <v>43</v>
      </c>
      <c r="M398" s="129">
        <f t="shared" ref="M398" si="562">F$3</f>
        <v>0</v>
      </c>
      <c r="N398" s="130">
        <f t="shared" si="556"/>
        <v>0</v>
      </c>
      <c r="O398" s="130">
        <f t="shared" si="556"/>
        <v>0</v>
      </c>
      <c r="P398" s="130">
        <f t="shared" si="556"/>
        <v>0</v>
      </c>
      <c r="Q398" s="130">
        <f t="shared" si="556"/>
        <v>0</v>
      </c>
      <c r="R398" s="130">
        <f t="shared" si="556"/>
        <v>0</v>
      </c>
      <c r="S398" s="130">
        <f t="shared" si="556"/>
        <v>0</v>
      </c>
      <c r="T398" s="130">
        <f t="shared" si="556"/>
        <v>0</v>
      </c>
      <c r="U398" s="130">
        <f t="shared" si="556"/>
        <v>0</v>
      </c>
      <c r="V398" s="131">
        <f t="shared" si="556"/>
        <v>0</v>
      </c>
      <c r="W398" s="129">
        <f t="shared" ref="W398" si="563">G$3</f>
        <v>0</v>
      </c>
      <c r="X398" s="130">
        <f t="shared" si="557"/>
        <v>0</v>
      </c>
      <c r="Y398" s="130">
        <f t="shared" si="557"/>
        <v>0</v>
      </c>
      <c r="Z398" s="130">
        <f t="shared" si="557"/>
        <v>0</v>
      </c>
      <c r="AA398" s="130">
        <f t="shared" si="557"/>
        <v>0</v>
      </c>
      <c r="AB398" s="130">
        <f t="shared" si="557"/>
        <v>0</v>
      </c>
      <c r="AC398" s="130">
        <f t="shared" si="557"/>
        <v>0</v>
      </c>
      <c r="AD398" s="130">
        <f t="shared" si="557"/>
        <v>0</v>
      </c>
      <c r="AE398" s="130">
        <f t="shared" si="557"/>
        <v>0</v>
      </c>
      <c r="AF398" s="131">
        <f t="shared" si="557"/>
        <v>0</v>
      </c>
      <c r="AG398" s="129">
        <f t="shared" ref="AG398" si="564">H$3</f>
        <v>0</v>
      </c>
      <c r="AH398" s="130">
        <f t="shared" si="558"/>
        <v>0</v>
      </c>
      <c r="AI398" s="130">
        <f t="shared" si="558"/>
        <v>0</v>
      </c>
      <c r="AJ398" s="130">
        <f t="shared" si="558"/>
        <v>0</v>
      </c>
      <c r="AK398" s="130">
        <f t="shared" si="558"/>
        <v>0</v>
      </c>
      <c r="AL398" s="130">
        <f t="shared" si="558"/>
        <v>0</v>
      </c>
      <c r="AM398" s="130">
        <f t="shared" si="558"/>
        <v>0</v>
      </c>
      <c r="AN398" s="130">
        <f t="shared" si="558"/>
        <v>0</v>
      </c>
      <c r="AO398" s="130">
        <f t="shared" si="558"/>
        <v>0</v>
      </c>
      <c r="AP398" s="131">
        <f t="shared" si="558"/>
        <v>0</v>
      </c>
      <c r="AQ398" s="129">
        <f t="shared" ref="AQ398" si="565">I$3</f>
        <v>0</v>
      </c>
      <c r="AR398" s="130">
        <f t="shared" si="559"/>
        <v>0</v>
      </c>
      <c r="AS398" s="130">
        <f t="shared" si="559"/>
        <v>0</v>
      </c>
      <c r="AT398" s="130">
        <f t="shared" si="559"/>
        <v>0</v>
      </c>
      <c r="AU398" s="130">
        <f t="shared" si="559"/>
        <v>0</v>
      </c>
      <c r="AV398" s="130">
        <f t="shared" si="559"/>
        <v>0</v>
      </c>
      <c r="AW398" s="130">
        <f t="shared" si="559"/>
        <v>0</v>
      </c>
      <c r="AX398" s="130">
        <f t="shared" si="559"/>
        <v>0</v>
      </c>
      <c r="AY398" s="130">
        <f t="shared" si="559"/>
        <v>0</v>
      </c>
      <c r="AZ398" s="131">
        <f t="shared" si="559"/>
        <v>0</v>
      </c>
      <c r="BA398" s="129">
        <f t="shared" ref="BA398" si="566">J$3</f>
        <v>0</v>
      </c>
      <c r="BB398" s="130">
        <f t="shared" si="560"/>
        <v>0</v>
      </c>
      <c r="BC398" s="130">
        <f t="shared" si="560"/>
        <v>0</v>
      </c>
      <c r="BD398" s="130">
        <f t="shared" si="560"/>
        <v>0</v>
      </c>
      <c r="BE398" s="130">
        <f t="shared" si="560"/>
        <v>0</v>
      </c>
      <c r="BF398" s="130">
        <f t="shared" si="560"/>
        <v>0</v>
      </c>
      <c r="BG398" s="130">
        <f t="shared" si="560"/>
        <v>0</v>
      </c>
      <c r="BH398" s="130">
        <f t="shared" si="560"/>
        <v>0</v>
      </c>
      <c r="BI398" s="130">
        <f t="shared" si="560"/>
        <v>0</v>
      </c>
      <c r="BJ398" s="131">
        <f t="shared" si="560"/>
        <v>0</v>
      </c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</row>
    <row r="399" spans="1:93" s="2" customFormat="1" ht="15" hidden="1" customHeight="1" outlineLevel="2" x14ac:dyDescent="0.25">
      <c r="A399" s="152" t="s">
        <v>58</v>
      </c>
      <c r="B399" s="132">
        <f t="shared" ref="B399" si="567">B398/10*0</f>
        <v>0</v>
      </c>
      <c r="C399" s="133">
        <f t="shared" ref="C399" si="568">C398/10*1</f>
        <v>4.3</v>
      </c>
      <c r="D399" s="133">
        <f t="shared" ref="D399" si="569">D398/10*2</f>
        <v>8.6</v>
      </c>
      <c r="E399" s="133">
        <f t="shared" ref="E399" si="570">E398/10*3</f>
        <v>12.899999999999999</v>
      </c>
      <c r="F399" s="133">
        <f t="shared" ref="F399" si="571">F398/10*4</f>
        <v>17.2</v>
      </c>
      <c r="G399" s="133">
        <f t="shared" ref="G399" si="572">G398/10*5</f>
        <v>21.5</v>
      </c>
      <c r="H399" s="133">
        <f t="shared" ref="H399" si="573">H398/10*6</f>
        <v>25.799999999999997</v>
      </c>
      <c r="I399" s="133">
        <f t="shared" ref="I399" si="574">I398/10*7</f>
        <v>30.099999999999998</v>
      </c>
      <c r="J399" s="191">
        <f t="shared" ref="J399" si="575">J398/10*8</f>
        <v>34.4</v>
      </c>
      <c r="K399" s="133">
        <f t="shared" ref="K399" si="576">K398/10*9</f>
        <v>38.699999999999996</v>
      </c>
      <c r="L399" s="134">
        <f t="shared" ref="L399" si="577">L398/10*10</f>
        <v>43</v>
      </c>
      <c r="M399" s="133">
        <f t="shared" ref="M399" si="578">M398/10*1</f>
        <v>0</v>
      </c>
      <c r="N399" s="133">
        <f t="shared" ref="N399" si="579">N398/10*2</f>
        <v>0</v>
      </c>
      <c r="O399" s="133">
        <f t="shared" ref="O399" si="580">O398/10*3</f>
        <v>0</v>
      </c>
      <c r="P399" s="133">
        <f t="shared" ref="P399" si="581">P398/10*4</f>
        <v>0</v>
      </c>
      <c r="Q399" s="133">
        <f t="shared" ref="Q399" si="582">Q398/10*5</f>
        <v>0</v>
      </c>
      <c r="R399" s="133">
        <f t="shared" ref="R399" si="583">R398/10*6</f>
        <v>0</v>
      </c>
      <c r="S399" s="133">
        <f t="shared" ref="S399" si="584">S398/10*7</f>
        <v>0</v>
      </c>
      <c r="T399" s="133">
        <f t="shared" ref="T399" si="585">T398/10*8</f>
        <v>0</v>
      </c>
      <c r="U399" s="133">
        <f t="shared" ref="U399" si="586">U398/10*9</f>
        <v>0</v>
      </c>
      <c r="V399" s="134">
        <f t="shared" ref="V399" si="587">V398/10*10</f>
        <v>0</v>
      </c>
      <c r="W399" s="133">
        <f t="shared" ref="W399" si="588">W398/10*1</f>
        <v>0</v>
      </c>
      <c r="X399" s="133">
        <f t="shared" ref="X399" si="589">X398/10*2</f>
        <v>0</v>
      </c>
      <c r="Y399" s="133">
        <f t="shared" ref="Y399" si="590">Y398/10*3</f>
        <v>0</v>
      </c>
      <c r="Z399" s="133">
        <f t="shared" ref="Z399" si="591">Z398/10*4</f>
        <v>0</v>
      </c>
      <c r="AA399" s="133">
        <f t="shared" ref="AA399" si="592">AA398/10*5</f>
        <v>0</v>
      </c>
      <c r="AB399" s="133">
        <f t="shared" ref="AB399" si="593">AB398/10*6</f>
        <v>0</v>
      </c>
      <c r="AC399" s="133">
        <f t="shared" ref="AC399" si="594">AC398/10*7</f>
        <v>0</v>
      </c>
      <c r="AD399" s="133">
        <f t="shared" ref="AD399" si="595">AD398/10*8</f>
        <v>0</v>
      </c>
      <c r="AE399" s="134">
        <f t="shared" ref="AE399" si="596">AE398/10*9</f>
        <v>0</v>
      </c>
      <c r="AF399" s="134">
        <f t="shared" ref="AF399" si="597">AF398/10*10</f>
        <v>0</v>
      </c>
      <c r="AG399" s="133">
        <f t="shared" ref="AG399" si="598">AG398/10*1</f>
        <v>0</v>
      </c>
      <c r="AH399" s="133">
        <f t="shared" ref="AH399" si="599">AH398/10*2</f>
        <v>0</v>
      </c>
      <c r="AI399" s="133">
        <f t="shared" ref="AI399" si="600">AI398/10*3</f>
        <v>0</v>
      </c>
      <c r="AJ399" s="133">
        <f t="shared" ref="AJ399" si="601">AJ398/10*4</f>
        <v>0</v>
      </c>
      <c r="AK399" s="133">
        <f t="shared" ref="AK399" si="602">AK398/10*5</f>
        <v>0</v>
      </c>
      <c r="AL399" s="133">
        <f t="shared" ref="AL399" si="603">AL398/10*6</f>
        <v>0</v>
      </c>
      <c r="AM399" s="133">
        <f t="shared" ref="AM399" si="604">AM398/10*7</f>
        <v>0</v>
      </c>
      <c r="AN399" s="133">
        <f t="shared" ref="AN399" si="605">AN398/10*8</f>
        <v>0</v>
      </c>
      <c r="AO399" s="134">
        <f t="shared" ref="AO399" si="606">AO398/10*9</f>
        <v>0</v>
      </c>
      <c r="AP399" s="134">
        <f t="shared" ref="AP399" si="607">AP398/10*10</f>
        <v>0</v>
      </c>
      <c r="AQ399" s="133">
        <f t="shared" ref="AQ399" si="608">AQ398/10*1</f>
        <v>0</v>
      </c>
      <c r="AR399" s="133">
        <f t="shared" ref="AR399" si="609">AR398/10*2</f>
        <v>0</v>
      </c>
      <c r="AS399" s="133">
        <f t="shared" ref="AS399" si="610">AS398/10*3</f>
        <v>0</v>
      </c>
      <c r="AT399" s="133">
        <f t="shared" ref="AT399" si="611">AT398/10*4</f>
        <v>0</v>
      </c>
      <c r="AU399" s="133">
        <f t="shared" ref="AU399" si="612">AU398/10*5</f>
        <v>0</v>
      </c>
      <c r="AV399" s="133">
        <f t="shared" ref="AV399" si="613">AV398/10*6</f>
        <v>0</v>
      </c>
      <c r="AW399" s="133">
        <f t="shared" ref="AW399" si="614">AW398/10*7</f>
        <v>0</v>
      </c>
      <c r="AX399" s="133">
        <f t="shared" ref="AX399" si="615">AX398/10*8</f>
        <v>0</v>
      </c>
      <c r="AY399" s="134">
        <f t="shared" ref="AY399" si="616">AY398/10*9</f>
        <v>0</v>
      </c>
      <c r="AZ399" s="134">
        <f t="shared" ref="AZ399" si="617">AZ398/10*10</f>
        <v>0</v>
      </c>
      <c r="BA399" s="133">
        <f t="shared" ref="BA399" si="618">BA398/10*1</f>
        <v>0</v>
      </c>
      <c r="BB399" s="133">
        <f t="shared" ref="BB399" si="619">BB398/10*2</f>
        <v>0</v>
      </c>
      <c r="BC399" s="133">
        <f t="shared" ref="BC399" si="620">BC398/10*3</f>
        <v>0</v>
      </c>
      <c r="BD399" s="133">
        <f t="shared" ref="BD399" si="621">BD398/10*4</f>
        <v>0</v>
      </c>
      <c r="BE399" s="133">
        <f t="shared" ref="BE399" si="622">BE398/10*5</f>
        <v>0</v>
      </c>
      <c r="BF399" s="133">
        <f t="shared" ref="BF399" si="623">BF398/10*6</f>
        <v>0</v>
      </c>
      <c r="BG399" s="133">
        <f t="shared" ref="BG399" si="624">BG398/10*7</f>
        <v>0</v>
      </c>
      <c r="BH399" s="133">
        <f t="shared" ref="BH399" si="625">BH398/10*8</f>
        <v>0</v>
      </c>
      <c r="BI399" s="134">
        <f t="shared" ref="BI399" si="626">BI398/10*9</f>
        <v>0</v>
      </c>
      <c r="BJ399" s="134">
        <f t="shared" ref="BJ399" si="627">BJ398/10*10</f>
        <v>0</v>
      </c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</row>
    <row r="400" spans="1:93" ht="15.75" hidden="1" outlineLevel="2" thickBot="1" x14ac:dyDescent="0.3">
      <c r="A400" s="152" t="s">
        <v>60</v>
      </c>
      <c r="B400" s="192">
        <f t="shared" ref="B400:BJ400" si="628">-B397+B396*B399-1*IF(AND($A47=B395,B399&gt;=$A343),B399-$A343,0)</f>
        <v>-1.7763568394002505E-15</v>
      </c>
      <c r="C400" s="193">
        <f t="shared" si="628"/>
        <v>2.1499999999999981</v>
      </c>
      <c r="D400" s="193">
        <f t="shared" si="628"/>
        <v>4.299999999999998</v>
      </c>
      <c r="E400" s="193">
        <f t="shared" si="628"/>
        <v>6.4499999999999975</v>
      </c>
      <c r="F400" s="193">
        <f t="shared" si="628"/>
        <v>8.5999999999999979</v>
      </c>
      <c r="G400" s="193">
        <f t="shared" si="628"/>
        <v>10.749999999999998</v>
      </c>
      <c r="H400" s="193">
        <f t="shared" si="628"/>
        <v>8.6</v>
      </c>
      <c r="I400" s="193">
        <f t="shared" si="628"/>
        <v>6.4499999999999993</v>
      </c>
      <c r="J400" s="193">
        <f t="shared" si="628"/>
        <v>4.2999999999999972</v>
      </c>
      <c r="K400" s="193">
        <f t="shared" si="628"/>
        <v>2.1499999999999986</v>
      </c>
      <c r="L400" s="194">
        <f t="shared" si="628"/>
        <v>0</v>
      </c>
      <c r="M400" s="192">
        <f t="shared" si="628"/>
        <v>0</v>
      </c>
      <c r="N400" s="193">
        <f t="shared" si="628"/>
        <v>0</v>
      </c>
      <c r="O400" s="193">
        <f t="shared" si="628"/>
        <v>0</v>
      </c>
      <c r="P400" s="193">
        <f t="shared" si="628"/>
        <v>0</v>
      </c>
      <c r="Q400" s="193">
        <f t="shared" si="628"/>
        <v>0</v>
      </c>
      <c r="R400" s="193">
        <f t="shared" si="628"/>
        <v>0</v>
      </c>
      <c r="S400" s="193">
        <f t="shared" si="628"/>
        <v>0</v>
      </c>
      <c r="T400" s="193">
        <f t="shared" si="628"/>
        <v>0</v>
      </c>
      <c r="U400" s="193">
        <f t="shared" si="628"/>
        <v>0</v>
      </c>
      <c r="V400" s="194">
        <f t="shared" si="628"/>
        <v>0</v>
      </c>
      <c r="W400" s="192">
        <f t="shared" si="628"/>
        <v>0</v>
      </c>
      <c r="X400" s="193">
        <f t="shared" si="628"/>
        <v>0</v>
      </c>
      <c r="Y400" s="193">
        <f t="shared" si="628"/>
        <v>0</v>
      </c>
      <c r="Z400" s="193">
        <f t="shared" si="628"/>
        <v>0</v>
      </c>
      <c r="AA400" s="193">
        <f t="shared" si="628"/>
        <v>0</v>
      </c>
      <c r="AB400" s="193">
        <f t="shared" si="628"/>
        <v>0</v>
      </c>
      <c r="AC400" s="193">
        <f t="shared" si="628"/>
        <v>0</v>
      </c>
      <c r="AD400" s="193">
        <f t="shared" si="628"/>
        <v>0</v>
      </c>
      <c r="AE400" s="193">
        <f t="shared" si="628"/>
        <v>0</v>
      </c>
      <c r="AF400" s="194">
        <f t="shared" si="628"/>
        <v>0</v>
      </c>
      <c r="AG400" s="192">
        <f t="shared" si="628"/>
        <v>0</v>
      </c>
      <c r="AH400" s="193">
        <f t="shared" si="628"/>
        <v>0</v>
      </c>
      <c r="AI400" s="193">
        <f t="shared" si="628"/>
        <v>0</v>
      </c>
      <c r="AJ400" s="193">
        <f t="shared" si="628"/>
        <v>0</v>
      </c>
      <c r="AK400" s="193">
        <f t="shared" si="628"/>
        <v>0</v>
      </c>
      <c r="AL400" s="193">
        <f t="shared" si="628"/>
        <v>0</v>
      </c>
      <c r="AM400" s="193">
        <f t="shared" si="628"/>
        <v>0</v>
      </c>
      <c r="AN400" s="193">
        <f t="shared" si="628"/>
        <v>0</v>
      </c>
      <c r="AO400" s="193">
        <f t="shared" si="628"/>
        <v>0</v>
      </c>
      <c r="AP400" s="194">
        <f t="shared" si="628"/>
        <v>0</v>
      </c>
      <c r="AQ400" s="192">
        <f t="shared" si="628"/>
        <v>0</v>
      </c>
      <c r="AR400" s="193">
        <f t="shared" si="628"/>
        <v>0</v>
      </c>
      <c r="AS400" s="193">
        <f t="shared" si="628"/>
        <v>0</v>
      </c>
      <c r="AT400" s="193">
        <f t="shared" si="628"/>
        <v>0</v>
      </c>
      <c r="AU400" s="193">
        <f t="shared" si="628"/>
        <v>0</v>
      </c>
      <c r="AV400" s="193">
        <f t="shared" si="628"/>
        <v>0</v>
      </c>
      <c r="AW400" s="193">
        <f t="shared" si="628"/>
        <v>0</v>
      </c>
      <c r="AX400" s="193">
        <f t="shared" si="628"/>
        <v>0</v>
      </c>
      <c r="AY400" s="193">
        <f t="shared" si="628"/>
        <v>0</v>
      </c>
      <c r="AZ400" s="194">
        <f t="shared" si="628"/>
        <v>0</v>
      </c>
      <c r="BA400" s="192">
        <f t="shared" si="628"/>
        <v>0</v>
      </c>
      <c r="BB400" s="193">
        <f t="shared" si="628"/>
        <v>0</v>
      </c>
      <c r="BC400" s="193">
        <f t="shared" si="628"/>
        <v>0</v>
      </c>
      <c r="BD400" s="193">
        <f t="shared" si="628"/>
        <v>0</v>
      </c>
      <c r="BE400" s="193">
        <f t="shared" si="628"/>
        <v>0</v>
      </c>
      <c r="BF400" s="193">
        <f t="shared" si="628"/>
        <v>0</v>
      </c>
      <c r="BG400" s="193">
        <f t="shared" si="628"/>
        <v>0</v>
      </c>
      <c r="BH400" s="193">
        <f t="shared" si="628"/>
        <v>0</v>
      </c>
      <c r="BI400" s="193">
        <f t="shared" si="628"/>
        <v>0</v>
      </c>
      <c r="BJ400" s="194">
        <f t="shared" si="628"/>
        <v>0</v>
      </c>
    </row>
    <row r="401" spans="1:34" hidden="1" outlineLevel="2" x14ac:dyDescent="0.25"/>
    <row r="402" spans="1:34" hidden="1" outlineLevel="1" collapsed="1" x14ac:dyDescent="0.25">
      <c r="A402" s="181">
        <f>6*B47/10</f>
        <v>25.8</v>
      </c>
      <c r="B402" s="180"/>
      <c r="C402" s="180"/>
      <c r="D402" s="180"/>
    </row>
    <row r="403" spans="1:34" hidden="1" outlineLevel="2" x14ac:dyDescent="0.25">
      <c r="B403" s="316">
        <f>'Calculo VIGA'!E$2</f>
        <v>1</v>
      </c>
      <c r="C403" s="317"/>
      <c r="D403" s="316">
        <f>'Calculo VIGA'!F$2</f>
        <v>2</v>
      </c>
      <c r="E403" s="317"/>
      <c r="F403" s="316">
        <f>'Calculo VIGA'!G$2</f>
        <v>3</v>
      </c>
      <c r="G403" s="317"/>
      <c r="H403" s="316">
        <f>'Calculo VIGA'!H$2</f>
        <v>4</v>
      </c>
      <c r="I403" s="317"/>
      <c r="J403" s="316">
        <f>'Calculo VIGA'!I$2</f>
        <v>5</v>
      </c>
      <c r="K403" s="317"/>
      <c r="L403" s="316">
        <f>'Calculo VIGA'!J$2</f>
        <v>6</v>
      </c>
      <c r="M403" s="317"/>
    </row>
    <row r="404" spans="1:34" hidden="1" outlineLevel="2" x14ac:dyDescent="0.25">
      <c r="B404" s="105">
        <f>'Calculo VIGA'!B$18</f>
        <v>3</v>
      </c>
      <c r="C404" s="106">
        <v>0</v>
      </c>
      <c r="D404" s="107">
        <f>'Calculo VIGA'!J$18</f>
        <v>0</v>
      </c>
      <c r="E404" s="106">
        <v>0</v>
      </c>
      <c r="F404" s="107">
        <f>'Calculo VIGA'!R$18</f>
        <v>0</v>
      </c>
      <c r="G404" s="106">
        <v>0</v>
      </c>
      <c r="H404" s="107">
        <f>'Calculo VIGA'!Z$18</f>
        <v>0</v>
      </c>
      <c r="I404" s="106">
        <v>0</v>
      </c>
      <c r="J404" s="107">
        <f>'Calculo VIGA'!AH$18</f>
        <v>0</v>
      </c>
      <c r="K404" s="106">
        <v>0</v>
      </c>
      <c r="L404" s="107">
        <f>'Calculo VIGA'!AP$18</f>
        <v>0</v>
      </c>
      <c r="M404" s="106">
        <v>0</v>
      </c>
      <c r="X404" s="146"/>
      <c r="Y404" s="147"/>
    </row>
    <row r="405" spans="1:34" hidden="1" outlineLevel="2" x14ac:dyDescent="0.25">
      <c r="B405" s="105">
        <f>'Calculo VIGA'!B$19</f>
        <v>4</v>
      </c>
      <c r="C405" s="106">
        <f>IF($A47=B403,1*($B47-$A402)^2*(2*$A402+$B47)/$B47^3,0)</f>
        <v>0.35199999999999998</v>
      </c>
      <c r="D405" s="107">
        <f>'Calculo VIGA'!J$19</f>
        <v>0</v>
      </c>
      <c r="E405" s="106">
        <f>IF($A47=D403,1*($B47-$A402)^2*(2*$A402+$B47)/$B47^3,0)</f>
        <v>0</v>
      </c>
      <c r="F405" s="107">
        <f>'Calculo VIGA'!R$19</f>
        <v>0</v>
      </c>
      <c r="G405" s="106">
        <f>IF($A47=F403,1*($B47-$A402)^2*(2*$A402+$B47)/$B47^3,0)</f>
        <v>0</v>
      </c>
      <c r="H405" s="107">
        <f>'Calculo VIGA'!Z$19</f>
        <v>0</v>
      </c>
      <c r="I405" s="106">
        <f>IF($A47=H403,1*($B47-$A402)^2*(2*$A402+$B47)/$B47^3,0)</f>
        <v>0</v>
      </c>
      <c r="J405" s="107">
        <f>'Calculo VIGA'!AH$19</f>
        <v>0</v>
      </c>
      <c r="K405" s="106">
        <f>IF($A47=J403,1*($B47-$A402)^2*(2*$A402+$B47)/$B47^3,0)</f>
        <v>0</v>
      </c>
      <c r="L405" s="107">
        <f>'Calculo VIGA'!AP$19</f>
        <v>0</v>
      </c>
      <c r="M405" s="106">
        <f>IF($A47=L403,1*($B47-$A402)^2*(2*$A402+$B47)/$B47^3,0)</f>
        <v>0</v>
      </c>
    </row>
    <row r="406" spans="1:34" hidden="1" outlineLevel="2" x14ac:dyDescent="0.25">
      <c r="A406" t="s">
        <v>36</v>
      </c>
      <c r="B406" s="105">
        <f>'Calculo VIGA'!B$20</f>
        <v>1</v>
      </c>
      <c r="C406" s="106">
        <f>IF($A47=B403,1*$A402*($B47-$A402)^2/$B47^2,0)</f>
        <v>4.1280000000000001</v>
      </c>
      <c r="D406" s="107">
        <f>'Calculo VIGA'!J$20</f>
        <v>0</v>
      </c>
      <c r="E406" s="106">
        <f>IF($A47=D403,1*$A402*($B47-$A402)^2/$B47^2,0)</f>
        <v>0</v>
      </c>
      <c r="F406" s="107">
        <f>'Calculo VIGA'!R$20</f>
        <v>0</v>
      </c>
      <c r="G406" s="106">
        <f>IF($A47=F403,1*$A402*($B47-$A402)^2/$B47^2,0)</f>
        <v>0</v>
      </c>
      <c r="H406" s="107">
        <f>'Calculo VIGA'!Z$20</f>
        <v>0</v>
      </c>
      <c r="I406" s="106">
        <f>IF($A47=H403,1*$A402*($B47-$A402)^2/$B47^2,0)</f>
        <v>0</v>
      </c>
      <c r="J406" s="107">
        <f>'Calculo VIGA'!AH$20</f>
        <v>0</v>
      </c>
      <c r="K406" s="106">
        <f>IF($A47=J403,1*$A402*($B47-$A402)^2/$B47^2,0)</f>
        <v>0</v>
      </c>
      <c r="L406" s="107">
        <f>'Calculo VIGA'!AP$20</f>
        <v>0</v>
      </c>
      <c r="M406" s="106">
        <f>IF($A47=L403,1*$A402*($B47-$A402)^2/$B47^2,0)</f>
        <v>0</v>
      </c>
      <c r="X406" s="149"/>
    </row>
    <row r="407" spans="1:34" hidden="1" outlineLevel="2" x14ac:dyDescent="0.25">
      <c r="B407" s="105">
        <f>'Calculo VIGA'!B$21</f>
        <v>5</v>
      </c>
      <c r="C407" s="108">
        <v>0</v>
      </c>
      <c r="D407" s="107">
        <f>'Calculo VIGA'!J$21</f>
        <v>0</v>
      </c>
      <c r="E407" s="108">
        <v>0</v>
      </c>
      <c r="F407" s="107">
        <f>'Calculo VIGA'!R$21</f>
        <v>0</v>
      </c>
      <c r="G407" s="108">
        <v>0</v>
      </c>
      <c r="H407" s="107">
        <f>'Calculo VIGA'!Z$21</f>
        <v>0</v>
      </c>
      <c r="I407" s="108">
        <v>0</v>
      </c>
      <c r="J407" s="107">
        <f>'Calculo VIGA'!AH$21</f>
        <v>0</v>
      </c>
      <c r="K407" s="108">
        <v>0</v>
      </c>
      <c r="L407" s="107">
        <f>'Calculo VIGA'!AP$21</f>
        <v>0</v>
      </c>
      <c r="M407" s="108">
        <v>0</v>
      </c>
    </row>
    <row r="408" spans="1:34" hidden="1" outlineLevel="2" x14ac:dyDescent="0.25">
      <c r="B408" s="105">
        <f>'Calculo VIGA'!B$22</f>
        <v>6</v>
      </c>
      <c r="C408" s="106">
        <f>IF($A47=B403,1*($A402)^2*(3*$B47-2*$A402)/$B47^3,0)</f>
        <v>0.64800000000000002</v>
      </c>
      <c r="D408" s="107">
        <f>'Calculo VIGA'!J$22</f>
        <v>0</v>
      </c>
      <c r="E408" s="106">
        <f>IF($A47=D403,1*($A402)^2*(3*$B47-2*$A402)/$B47^3,0)</f>
        <v>0</v>
      </c>
      <c r="F408" s="107">
        <f>'Calculo VIGA'!R$22</f>
        <v>0</v>
      </c>
      <c r="G408" s="106">
        <f>IF($A47=F403,1*($A402)^2*(3*$B47-2*$A402)/$B47^3,0)</f>
        <v>0</v>
      </c>
      <c r="H408" s="107">
        <f>'Calculo VIGA'!Z$22</f>
        <v>0</v>
      </c>
      <c r="I408" s="106">
        <f>IF($A47=H403,1*($A402)^2*(3*$B47-2*$A402)/$B47^3,0)</f>
        <v>0</v>
      </c>
      <c r="J408" s="107">
        <f>'Calculo VIGA'!AH$22</f>
        <v>0</v>
      </c>
      <c r="K408" s="106">
        <f>IF($A47=J403,1*($A402)^2*(3*$B47-2*$A402)/$B47^3,0)</f>
        <v>0</v>
      </c>
      <c r="L408" s="107">
        <f>'Calculo VIGA'!AP$22</f>
        <v>0</v>
      </c>
      <c r="M408" s="106">
        <f>IF($A47=L403,1*($A402)^2*(3*$B47-2*$A402)/$B47^3,0)</f>
        <v>0</v>
      </c>
    </row>
    <row r="409" spans="1:34" hidden="1" outlineLevel="2" x14ac:dyDescent="0.25">
      <c r="B409" s="105">
        <f>'Calculo VIGA'!B$23</f>
        <v>2</v>
      </c>
      <c r="C409" s="108">
        <f>IF($A47=B403,-1*($B47-$A402)*$A402^2/$B47^2,0)</f>
        <v>-6.1920000000000002</v>
      </c>
      <c r="D409" s="107">
        <f>'Calculo VIGA'!J$23</f>
        <v>0</v>
      </c>
      <c r="E409" s="108">
        <f>IF($A47=D403,-1*($B47-$A402)*$A47^2/$B47^2,0)</f>
        <v>0</v>
      </c>
      <c r="F409" s="107">
        <f>'Calculo VIGA'!R$23</f>
        <v>0</v>
      </c>
      <c r="G409" s="108">
        <f>IF($A47=F403,-1*($B47-$A402)*$A47^2/$B47^2,0)</f>
        <v>0</v>
      </c>
      <c r="H409" s="107">
        <f>'Calculo VIGA'!Z$23</f>
        <v>0</v>
      </c>
      <c r="I409" s="108">
        <f>IF($A47=H403,-1*($B47-$A402)*$A47^2/$B47^2,0)</f>
        <v>0</v>
      </c>
      <c r="J409" s="107">
        <f>'Calculo VIGA'!AH$23</f>
        <v>0</v>
      </c>
      <c r="K409" s="108">
        <f>IF($A47=J403,-1*($B47-$A402)*$A47^2/$B47^2,0)</f>
        <v>0</v>
      </c>
      <c r="L409" s="107">
        <f>'Calculo VIGA'!AP$23</f>
        <v>0</v>
      </c>
      <c r="M409" s="108">
        <f>IF($A47=L403,-1*($B47-$A402)*$A47^2/$B47^2,0)</f>
        <v>0</v>
      </c>
    </row>
    <row r="410" spans="1:34" hidden="1" outlineLevel="2" x14ac:dyDescent="0.25">
      <c r="C410" t="s">
        <v>61</v>
      </c>
      <c r="D410" s="182"/>
      <c r="E410" s="183"/>
      <c r="F410" s="182"/>
      <c r="G410" s="183"/>
      <c r="H410" s="182"/>
      <c r="I410" s="183"/>
      <c r="J410" s="182"/>
      <c r="K410" s="183"/>
      <c r="L410" s="182"/>
      <c r="M410" s="183"/>
      <c r="N410" s="182"/>
      <c r="O410" s="183"/>
      <c r="P410" s="182"/>
      <c r="Q410" s="183"/>
      <c r="R410" s="182"/>
      <c r="S410" s="183"/>
    </row>
    <row r="411" spans="1:34" hidden="1" outlineLevel="2" x14ac:dyDescent="0.25">
      <c r="B411" s="105">
        <v>1</v>
      </c>
      <c r="C411" s="108">
        <f t="shared" ref="C411" si="629">-(IFERROR(VLOOKUP($B411,$B404:$C409,2,0),0)+IFERROR(VLOOKUP($B411,$D404:$E409,2,0),0)+IFERROR(VLOOKUP($B411,$F404:$G409,2,0),0)+IFERROR(VLOOKUP($B411,$H404:$I409,2,0),0)+IFERROR(VLOOKUP($B411,$J404:$K409,2,0),0)+IFERROR(VLOOKUP($B411,$L404:$M409,2,0),0)+IFERROR(VLOOKUP($B411,$N404:$O409,2,0),0)+IFERROR(VLOOKUP($B411,$P404:$Q409,2,0),0)+IFERROR(VLOOKUP($B411,$R404:$S409,2,0),0))</f>
        <v>-4.1280000000000001</v>
      </c>
      <c r="E411" s="109"/>
      <c r="F411" s="325" t="s">
        <v>37</v>
      </c>
      <c r="G411" s="325"/>
      <c r="H411" s="325"/>
      <c r="I411" s="325"/>
      <c r="J411" s="325"/>
      <c r="K411" s="325"/>
      <c r="L411" s="325"/>
      <c r="M411" s="325"/>
      <c r="N411" s="325"/>
      <c r="O411" s="325"/>
      <c r="P411" s="325"/>
      <c r="Q411" s="325"/>
      <c r="R411" s="325"/>
      <c r="S411" s="325"/>
      <c r="T411" s="325"/>
      <c r="U411" s="325"/>
      <c r="V411" s="325"/>
      <c r="W411" s="325"/>
      <c r="X411" s="325"/>
      <c r="Y411" s="325"/>
      <c r="Z411" s="325"/>
      <c r="AA411" s="325"/>
      <c r="AB411" s="110"/>
      <c r="AC411" s="110"/>
      <c r="AD411" s="110"/>
      <c r="AE411" s="110"/>
      <c r="AF411" s="110"/>
      <c r="AG411" s="110"/>
      <c r="AH411" s="110"/>
    </row>
    <row r="412" spans="1:34" hidden="1" outlineLevel="2" x14ac:dyDescent="0.25">
      <c r="B412" s="105">
        <v>2</v>
      </c>
      <c r="C412" s="108">
        <f t="shared" ref="C412" si="630">-(IFERROR(VLOOKUP($B412,$B404:$C409,2,0),0)+IFERROR(VLOOKUP($B412,$D404:$E409,2,0),0)+IFERROR(VLOOKUP($B412,$F404:$G409,2,0),0)+IFERROR(VLOOKUP($B412,$H404:$I409,2,0),0)+IFERROR(VLOOKUP($B412,$J404:$K409,2,0),0)+IFERROR(VLOOKUP($B412,$L404:$M409,2,0),0)+IFERROR(VLOOKUP($B412,$N404:$O409,2,0),0)+IFERROR(VLOOKUP($B412,$P404:$Q409,2,0),0)+IFERROR(VLOOKUP($B412,$R404:$S409,2,0),0))</f>
        <v>6.1920000000000002</v>
      </c>
      <c r="E412" s="110"/>
      <c r="F412" s="110"/>
      <c r="G412" s="326" t="s">
        <v>38</v>
      </c>
      <c r="H412" s="326"/>
      <c r="I412" s="326"/>
      <c r="J412" s="326"/>
      <c r="K412" s="326"/>
      <c r="L412" s="326"/>
      <c r="M412" s="110"/>
      <c r="N412" s="110"/>
      <c r="O412" s="110"/>
      <c r="P412" s="327" t="s">
        <v>39</v>
      </c>
      <c r="Q412" s="327"/>
      <c r="R412" s="327"/>
      <c r="S412" s="327"/>
      <c r="T412" s="327"/>
      <c r="U412" s="327"/>
      <c r="V412" s="110"/>
      <c r="W412" s="110"/>
      <c r="X412" s="110"/>
      <c r="Y412" s="110"/>
      <c r="Z412" s="110"/>
      <c r="AA412" s="110"/>
      <c r="AB412" s="110"/>
      <c r="AC412" s="110"/>
      <c r="AD412" s="110"/>
      <c r="AE412" s="110"/>
      <c r="AF412" s="110"/>
      <c r="AG412" s="110"/>
      <c r="AH412" s="110"/>
    </row>
    <row r="413" spans="1:34" hidden="1" outlineLevel="2" x14ac:dyDescent="0.25">
      <c r="B413" s="105">
        <v>3</v>
      </c>
      <c r="C413" s="108">
        <f t="shared" ref="C413" si="631">-(IFERROR(VLOOKUP($B413,$B404:$C409,2,0),0)+IFERROR(VLOOKUP($B413,$D404:$E409,2,0),0)+IFERROR(VLOOKUP($B413,$F404:$G409,2,0),0)+IFERROR(VLOOKUP($B413,$H404:$I409,2,0),0)+IFERROR(VLOOKUP($B413,$J404:$K409,2,0),0)+IFERROR(VLOOKUP($B413,$L404:$M409,2,0),0)+IFERROR(VLOOKUP($B413,$N404:$O409,2,0),0)+IFERROR(VLOOKUP($B413,$P404:$Q409,2,0),0)+IFERROR(VLOOKUP($B413,$R404:$S409,2,0),0))</f>
        <v>0</v>
      </c>
      <c r="E413" s="110"/>
      <c r="F413" s="110"/>
      <c r="G413" s="112">
        <v>6</v>
      </c>
      <c r="H413" s="112">
        <v>5</v>
      </c>
      <c r="I413" s="112">
        <v>4</v>
      </c>
      <c r="J413" s="112">
        <v>3</v>
      </c>
      <c r="K413" s="112">
        <v>2</v>
      </c>
      <c r="L413" s="112">
        <v>1</v>
      </c>
      <c r="M413" s="110"/>
      <c r="O413" s="110"/>
      <c r="P413" s="112">
        <v>6</v>
      </c>
      <c r="Q413" s="112">
        <v>5</v>
      </c>
      <c r="R413" s="112">
        <v>4</v>
      </c>
      <c r="S413" s="112">
        <v>3</v>
      </c>
      <c r="T413" s="112">
        <v>2</v>
      </c>
      <c r="U413" s="112">
        <v>1</v>
      </c>
      <c r="AB413" s="110"/>
      <c r="AC413" s="110"/>
      <c r="AD413" s="110"/>
      <c r="AE413" s="110"/>
      <c r="AF413" s="110"/>
      <c r="AG413" s="110"/>
      <c r="AH413" s="110"/>
    </row>
    <row r="414" spans="1:34" hidden="1" outlineLevel="2" x14ac:dyDescent="0.25">
      <c r="B414" s="105">
        <v>4</v>
      </c>
      <c r="C414" s="108">
        <f t="shared" ref="C414" si="632">-(IFERROR(VLOOKUP($B414,$B404:$C409,2,0),0)+IFERROR(VLOOKUP($B414,$D404:$E409,2,0),0)+IFERROR(VLOOKUP($B414,$F404:$G409,2,0),0)+IFERROR(VLOOKUP($B414,$H404:$I409,2,0),0)+IFERROR(VLOOKUP($B414,$J404:$K409,2,0),0)+IFERROR(VLOOKUP($B414,$L404:$M409,2,0),0)+IFERROR(VLOOKUP($B414,$N404:$O409,2,0),0)+IFERROR(VLOOKUP($B414,$P404:$Q409,2,0),0)+IFERROR(VLOOKUP($B414,$R404:$S409,2,0),0))</f>
        <v>-0.35199999999999998</v>
      </c>
      <c r="E414" s="110"/>
      <c r="F414" s="105">
        <v>1</v>
      </c>
      <c r="G414" s="184" t="e">
        <f t="array" ref="G414:G420">MMULT(MINVERSE($C$24:$I$30),$C411:$C417)</f>
        <v>#NUM!</v>
      </c>
      <c r="H414" s="184" t="e">
        <f t="array" ref="H414:H419">MMULT(MINVERSE($C$24:$H$29),$C411:$C416)</f>
        <v>#NUM!</v>
      </c>
      <c r="I414" s="184" t="e">
        <f t="array" ref="I414:I418">MMULT(MINVERSE($C$24:$G$28),$C411:$C415)</f>
        <v>#NUM!</v>
      </c>
      <c r="J414" s="184">
        <f t="array" ref="J414:J417">MMULT(MINVERSE($C$24:$F$27),$C411:$C414)</f>
        <v>1.3727809543225713E+18</v>
      </c>
      <c r="K414" s="184">
        <f t="array" ref="K414:K416">MMULT(MINVERSE($C$24:$E$26),$C411:$C413)</f>
        <v>-103.544</v>
      </c>
      <c r="L414" s="184">
        <f t="array" ref="L414:L415">MMULT(MINVERSE($C$24:$D$25),$C411:$C412)</f>
        <v>-103.544</v>
      </c>
      <c r="M414" s="110"/>
      <c r="O414" s="105">
        <v>1</v>
      </c>
      <c r="P414" s="184" t="e">
        <f t="array" ref="P414:P424">MMULT(MINVERSE($C$24:$M$34),$C411:$C421)</f>
        <v>#NUM!</v>
      </c>
      <c r="Q414" s="184" t="e">
        <f t="array" ref="Q414:Q423">MMULT(MINVERSE($C$24:$L$33),$C411:$C420)</f>
        <v>#NUM!</v>
      </c>
      <c r="R414" s="184" t="e">
        <f t="array" ref="R414:R422">MMULT(MINVERSE($C$24:$K$32),$C411:$C419)</f>
        <v>#NUM!</v>
      </c>
      <c r="S414" s="184" t="e">
        <f t="array" ref="S414:S421">MMULT(MINVERSE($C$24:$J$31),$C411:$C418)</f>
        <v>#NUM!</v>
      </c>
      <c r="T414" s="114"/>
      <c r="U414" s="114"/>
      <c r="V414" s="110"/>
      <c r="W414" s="110"/>
      <c r="X414" s="110"/>
      <c r="Y414" s="110"/>
      <c r="Z414" s="110"/>
      <c r="AA414" s="110"/>
      <c r="AB414" s="110"/>
      <c r="AC414" s="110"/>
      <c r="AD414" s="110"/>
      <c r="AE414" s="110"/>
      <c r="AF414" s="110"/>
      <c r="AG414" s="110"/>
      <c r="AH414" s="110"/>
    </row>
    <row r="415" spans="1:34" hidden="1" outlineLevel="2" x14ac:dyDescent="0.25">
      <c r="B415" s="105">
        <v>5</v>
      </c>
      <c r="C415" s="108">
        <f t="shared" ref="C415" si="633">-(IFERROR(VLOOKUP($B415,$B404:$C409,2,0),0)+IFERROR(VLOOKUP($B415,$D404:$E409,2,0),0)+IFERROR(VLOOKUP($B415,$F404:$G409,2,0),0)+IFERROR(VLOOKUP($B415,$H404:$I409,2,0),0)+IFERROR(VLOOKUP($B415,$J404:$K409,2,0),0)+IFERROR(VLOOKUP($B415,$L404:$M409,2,0),0)+IFERROR(VLOOKUP($B415,$N404:$O409,2,0),0)+IFERROR(VLOOKUP($B415,$P404:$Q409,2,0),0)+IFERROR(VLOOKUP($B415,$R404:$S409,2,0),0))</f>
        <v>0</v>
      </c>
      <c r="E415" s="110"/>
      <c r="F415" s="105">
        <v>2</v>
      </c>
      <c r="G415" s="185" t="e">
        <v>#NUM!</v>
      </c>
      <c r="H415" s="185" t="e">
        <v>#NUM!</v>
      </c>
      <c r="I415" s="185" t="e">
        <v>#NUM!</v>
      </c>
      <c r="J415" s="185">
        <v>1.3727809543225713E+18</v>
      </c>
      <c r="K415" s="185">
        <v>118.33600000000001</v>
      </c>
      <c r="L415" s="185">
        <v>118.33600000000001</v>
      </c>
      <c r="M415" s="110"/>
      <c r="O415" s="105">
        <v>2</v>
      </c>
      <c r="P415" s="185" t="e">
        <v>#NUM!</v>
      </c>
      <c r="Q415" s="185" t="e">
        <v>#NUM!</v>
      </c>
      <c r="R415" s="185" t="e">
        <v>#NUM!</v>
      </c>
      <c r="S415" s="185" t="e">
        <v>#NUM!</v>
      </c>
      <c r="T415" s="114"/>
      <c r="U415" s="114"/>
    </row>
    <row r="416" spans="1:34" hidden="1" outlineLevel="2" x14ac:dyDescent="0.25">
      <c r="B416" s="105">
        <v>6</v>
      </c>
      <c r="C416" s="108">
        <f t="shared" ref="C416" si="634">-(IFERROR(VLOOKUP($B416,$B404:$C409,2,0),0)+IFERROR(VLOOKUP($B416,$D404:$E409,2,0),0)+IFERROR(VLOOKUP($B416,$F404:$G409,2,0),0)+IFERROR(VLOOKUP($B416,$H404:$I409,2,0),0)+IFERROR(VLOOKUP($B416,$J404:$K409,2,0),0)+IFERROR(VLOOKUP($B416,$L404:$M409,2,0),0)+IFERROR(VLOOKUP($B416,$N404:$O409,2,0),0)+IFERROR(VLOOKUP($B416,$P404:$Q409,2,0),0)+IFERROR(VLOOKUP($B416,$R404:$S409,2,0),0))</f>
        <v>-0.64800000000000002</v>
      </c>
      <c r="E416" s="110"/>
      <c r="F416" s="105">
        <v>3</v>
      </c>
      <c r="G416" s="185" t="e">
        <v>#NUM!</v>
      </c>
      <c r="H416" s="185" t="e">
        <v>#NUM!</v>
      </c>
      <c r="I416" s="185" t="e">
        <v>#NUM!</v>
      </c>
      <c r="J416" s="185">
        <v>0</v>
      </c>
      <c r="K416" s="185">
        <v>0</v>
      </c>
      <c r="L416" s="185"/>
      <c r="M416" s="110"/>
      <c r="O416" s="105">
        <v>3</v>
      </c>
      <c r="P416" s="185" t="e">
        <v>#NUM!</v>
      </c>
      <c r="Q416" s="185" t="e">
        <v>#NUM!</v>
      </c>
      <c r="R416" s="185" t="e">
        <v>#NUM!</v>
      </c>
      <c r="S416" s="185" t="e">
        <v>#NUM!</v>
      </c>
      <c r="T416" s="114"/>
      <c r="U416" s="114"/>
    </row>
    <row r="417" spans="1:24" hidden="1" outlineLevel="2" x14ac:dyDescent="0.25">
      <c r="B417" s="105">
        <v>7</v>
      </c>
      <c r="C417" s="108">
        <f t="shared" ref="C417" si="635">-(IFERROR(VLOOKUP($B417,$B404:$C409,2,0),0)+IFERROR(VLOOKUP($B417,$D404:$E409,2,0),0)+IFERROR(VLOOKUP($B417,$F404:$G409,2,0),0)+IFERROR(VLOOKUP($B417,$H404:$I409,2,0),0)+IFERROR(VLOOKUP($B417,$J404:$K409,2,0),0)+IFERROR(VLOOKUP($B417,$L404:$M409,2,0),0)+IFERROR(VLOOKUP($B417,$N404:$O409,2,0),0)+IFERROR(VLOOKUP($B417,$P404:$Q409,2,0),0)+IFERROR(VLOOKUP($B417,$R404:$S409,2,0),0))</f>
        <v>0</v>
      </c>
      <c r="E417" s="110"/>
      <c r="F417" s="105">
        <v>4</v>
      </c>
      <c r="G417" s="185" t="e">
        <v>#NUM!</v>
      </c>
      <c r="H417" s="185" t="e">
        <v>#NUM!</v>
      </c>
      <c r="I417" s="185" t="e">
        <v>#NUM!</v>
      </c>
      <c r="J417" s="185">
        <v>-5.902958103587056E+19</v>
      </c>
      <c r="K417" s="185"/>
      <c r="L417" s="185"/>
      <c r="M417" s="110"/>
      <c r="O417" s="105">
        <v>4</v>
      </c>
      <c r="P417" s="185" t="e">
        <v>#NUM!</v>
      </c>
      <c r="Q417" s="185" t="e">
        <v>#NUM!</v>
      </c>
      <c r="R417" s="185" t="e">
        <v>#NUM!</v>
      </c>
      <c r="S417" s="185" t="e">
        <v>#NUM!</v>
      </c>
      <c r="T417" s="114"/>
      <c r="U417" s="114"/>
    </row>
    <row r="418" spans="1:24" hidden="1" outlineLevel="2" x14ac:dyDescent="0.25">
      <c r="B418" s="105">
        <v>8</v>
      </c>
      <c r="C418" s="108">
        <f t="shared" ref="C418" si="636">-(IFERROR(VLOOKUP($B418,$B404:$C409,2,0),0)+IFERROR(VLOOKUP($B418,$D404:$E409,2,0),0)+IFERROR(VLOOKUP($B418,$F404:$G409,2,0),0)+IFERROR(VLOOKUP($B418,$H404:$I409,2,0),0)+IFERROR(VLOOKUP($B418,$J404:$K409,2,0),0)+IFERROR(VLOOKUP($B418,$L404:$M409,2,0),0)+IFERROR(VLOOKUP($B418,$N404:$O409,2,0),0)+IFERROR(VLOOKUP($B418,$P404:$Q409,2,0),0)+IFERROR(VLOOKUP($B418,$R404:$S409,2,0),0))</f>
        <v>0</v>
      </c>
      <c r="E418" s="110" t="s">
        <v>40</v>
      </c>
      <c r="F418" s="105">
        <v>5</v>
      </c>
      <c r="G418" s="185" t="e">
        <v>#NUM!</v>
      </c>
      <c r="H418" s="185" t="e">
        <v>#NUM!</v>
      </c>
      <c r="I418" s="185" t="e">
        <v>#NUM!</v>
      </c>
      <c r="J418" s="185"/>
      <c r="K418" s="185"/>
      <c r="L418" s="185"/>
      <c r="M418" s="110"/>
      <c r="O418" s="105">
        <v>5</v>
      </c>
      <c r="P418" s="185" t="e">
        <v>#NUM!</v>
      </c>
      <c r="Q418" s="185" t="e">
        <v>#NUM!</v>
      </c>
      <c r="R418" s="185" t="e">
        <v>#NUM!</v>
      </c>
      <c r="S418" s="185" t="e">
        <v>#NUM!</v>
      </c>
      <c r="T418" s="114"/>
      <c r="U418" s="114"/>
    </row>
    <row r="419" spans="1:24" hidden="1" outlineLevel="2" x14ac:dyDescent="0.25">
      <c r="B419" s="105">
        <v>9</v>
      </c>
      <c r="C419" s="108">
        <f t="shared" ref="C419" si="637">-(IFERROR(VLOOKUP($B419,$B404:$C409,2,0),0)+IFERROR(VLOOKUP($B419,$D404:$E409,2,0),0)+IFERROR(VLOOKUP($B419,$F404:$G409,2,0),0)+IFERROR(VLOOKUP($B419,$H404:$I409,2,0),0)+IFERROR(VLOOKUP($B419,$J404:$K409,2,0),0)+IFERROR(VLOOKUP($B419,$L404:$M409,2,0),0)+IFERROR(VLOOKUP($B419,$N404:$O409,2,0),0)+IFERROR(VLOOKUP($B419,$P404:$Q409,2,0),0)+IFERROR(VLOOKUP($B419,$R404:$S409,2,0),0))</f>
        <v>0</v>
      </c>
      <c r="E419" s="110"/>
      <c r="F419" s="105">
        <v>6</v>
      </c>
      <c r="G419" s="185" t="e">
        <v>#NUM!</v>
      </c>
      <c r="H419" s="185" t="e">
        <v>#NUM!</v>
      </c>
      <c r="I419" s="185"/>
      <c r="J419" s="185"/>
      <c r="K419" s="185"/>
      <c r="L419" s="185"/>
      <c r="M419" s="110"/>
      <c r="O419" s="105">
        <v>6</v>
      </c>
      <c r="P419" s="185" t="e">
        <v>#NUM!</v>
      </c>
      <c r="Q419" s="185" t="e">
        <v>#NUM!</v>
      </c>
      <c r="R419" s="185" t="e">
        <v>#NUM!</v>
      </c>
      <c r="S419" s="185" t="e">
        <v>#NUM!</v>
      </c>
      <c r="T419" s="114"/>
      <c r="U419" s="114"/>
    </row>
    <row r="420" spans="1:24" hidden="1" outlineLevel="2" x14ac:dyDescent="0.25">
      <c r="B420" s="105">
        <v>10</v>
      </c>
      <c r="C420" s="108">
        <f t="shared" ref="C420" si="638">-(IFERROR(VLOOKUP($B420,$B404:$C409,2,0),0)+IFERROR(VLOOKUP($B420,$D404:$E409,2,0),0)+IFERROR(VLOOKUP($B420,$F404:$G409,2,0),0)+IFERROR(VLOOKUP($B420,$H404:$I409,2,0),0)+IFERROR(VLOOKUP($B420,$J404:$K409,2,0),0)+IFERROR(VLOOKUP($B420,$L404:$M409,2,0),0)+IFERROR(VLOOKUP($B420,$N404:$O409,2,0),0)+IFERROR(VLOOKUP($B420,$P404:$Q409,2,0),0)+IFERROR(VLOOKUP($B420,$R404:$S409,2,0),0))</f>
        <v>0</v>
      </c>
      <c r="E420" s="110"/>
      <c r="F420" s="105">
        <v>7</v>
      </c>
      <c r="G420" s="185" t="e">
        <v>#NUM!</v>
      </c>
      <c r="H420" s="185"/>
      <c r="I420" s="185"/>
      <c r="J420" s="185"/>
      <c r="K420" s="185"/>
      <c r="L420" s="185"/>
      <c r="M420" s="110"/>
      <c r="N420" s="110" t="s">
        <v>40</v>
      </c>
      <c r="O420" s="105">
        <v>7</v>
      </c>
      <c r="P420" s="185" t="e">
        <v>#NUM!</v>
      </c>
      <c r="Q420" s="185" t="e">
        <v>#NUM!</v>
      </c>
      <c r="R420" s="185" t="e">
        <v>#NUM!</v>
      </c>
      <c r="S420" s="185" t="e">
        <v>#NUM!</v>
      </c>
      <c r="T420" s="114"/>
      <c r="U420" s="114"/>
    </row>
    <row r="421" spans="1:24" hidden="1" outlineLevel="2" x14ac:dyDescent="0.25">
      <c r="B421" s="105">
        <v>11</v>
      </c>
      <c r="C421" s="108">
        <f t="shared" ref="C421" si="639">-(IFERROR(VLOOKUP($B421,$B404:$C409,2,0),0)+IFERROR(VLOOKUP($B421,$D404:$E409,2,0),0)+IFERROR(VLOOKUP($B421,$F404:$G409,2,0),0)+IFERROR(VLOOKUP($B421,$H404:$I409,2,0),0)+IFERROR(VLOOKUP($B421,$J404:$K409,2,0),0)+IFERROR(VLOOKUP($B421,$L404:$M409,2,0),0)+IFERROR(VLOOKUP($B421,$N404:$O409,2,0),0)+IFERROR(VLOOKUP($B421,$P404:$Q409,2,0),0)+IFERROR(VLOOKUP($B421,$R404:$S409,2,0),0))</f>
        <v>0</v>
      </c>
      <c r="E421" s="110"/>
      <c r="M421" s="110"/>
      <c r="O421" s="105">
        <v>8</v>
      </c>
      <c r="P421" s="185" t="e">
        <v>#NUM!</v>
      </c>
      <c r="Q421" s="185" t="e">
        <v>#NUM!</v>
      </c>
      <c r="R421" s="185" t="e">
        <v>#NUM!</v>
      </c>
      <c r="S421" s="185" t="e">
        <v>#NUM!</v>
      </c>
      <c r="T421" s="114"/>
      <c r="U421" s="114"/>
    </row>
    <row r="422" spans="1:24" hidden="1" outlineLevel="2" x14ac:dyDescent="0.25">
      <c r="B422" s="105">
        <v>12</v>
      </c>
      <c r="C422" s="108">
        <f t="shared" ref="C422" si="640">-(IFERROR(VLOOKUP($B422,$B404:$C409,2,0),0)+IFERROR(VLOOKUP($B422,$D404:$E409,2,0),0)+IFERROR(VLOOKUP($B422,$F404:$G409,2,0),0)+IFERROR(VLOOKUP($B422,$H404:$I409,2,0),0)+IFERROR(VLOOKUP($B422,$J404:$K409,2,0),0)+IFERROR(VLOOKUP($B422,$L404:$M409,2,0),0)+IFERROR(VLOOKUP($B422,$N404:$O409,2,0),0)+IFERROR(VLOOKUP($B422,$P404:$Q409,2,0),0)+IFERROR(VLOOKUP($B422,$R404:$S409,2,0),0))</f>
        <v>0</v>
      </c>
      <c r="E422" s="110"/>
      <c r="M422" s="110"/>
      <c r="O422" s="105">
        <v>9</v>
      </c>
      <c r="P422" s="185" t="e">
        <v>#NUM!</v>
      </c>
      <c r="Q422" s="185" t="e">
        <v>#NUM!</v>
      </c>
      <c r="R422" s="185" t="e">
        <v>#NUM!</v>
      </c>
      <c r="S422" s="185"/>
      <c r="T422" s="114"/>
      <c r="U422" s="114"/>
    </row>
    <row r="423" spans="1:24" hidden="1" outlineLevel="2" x14ac:dyDescent="0.25">
      <c r="B423" s="105">
        <v>13</v>
      </c>
      <c r="C423" s="108">
        <f t="shared" ref="C423" si="641">-(IFERROR(VLOOKUP($B423,$B404:$C409,2,0),0)+IFERROR(VLOOKUP($B423,$D404:$E409,2,0),0)+IFERROR(VLOOKUP($B423,$F404:$G409,2,0),0)+IFERROR(VLOOKUP($B423,$H404:$I409,2,0),0)+IFERROR(VLOOKUP($B423,$J404:$K409,2,0),0)+IFERROR(VLOOKUP($B423,$L404:$M409,2,0),0)+IFERROR(VLOOKUP($B423,$N404:$O409,2,0),0)+IFERROR(VLOOKUP($B423,$P404:$Q409,2,0),0)+IFERROR(VLOOKUP($B423,$R404:$S409,2,0),0))</f>
        <v>0</v>
      </c>
      <c r="E423" s="110"/>
      <c r="F423" s="110"/>
      <c r="G423" s="324" t="s">
        <v>42</v>
      </c>
      <c r="H423" s="324"/>
      <c r="I423" s="324"/>
      <c r="J423" s="324"/>
      <c r="K423" s="324"/>
      <c r="L423" s="324"/>
      <c r="M423" s="110"/>
      <c r="O423" s="105">
        <v>10</v>
      </c>
      <c r="P423" s="185" t="e">
        <v>#NUM!</v>
      </c>
      <c r="Q423" s="185" t="e">
        <v>#NUM!</v>
      </c>
      <c r="R423" s="185"/>
      <c r="S423" s="185"/>
      <c r="T423" s="114"/>
      <c r="U423" s="114"/>
    </row>
    <row r="424" spans="1:24" hidden="1" outlineLevel="2" x14ac:dyDescent="0.25">
      <c r="B424" s="105">
        <v>14</v>
      </c>
      <c r="C424" s="108">
        <f t="shared" ref="C424" si="642">-(IFERROR(VLOOKUP($B424,$B404:$C409,2,0),0)+IFERROR(VLOOKUP($B424,$D404:$E409,2,0),0)+IFERROR(VLOOKUP($B424,$F404:$G409,2,0),0)+IFERROR(VLOOKUP($B424,$H404:$I409,2,0),0)+IFERROR(VLOOKUP($B424,$J404:$K409,2,0),0)+IFERROR(VLOOKUP($B424,$L404:$M409,2,0),0)+IFERROR(VLOOKUP($B424,$N404:$O409,2,0),0)+IFERROR(VLOOKUP($B424,$P404:$Q409,2,0),0)+IFERROR(VLOOKUP($B424,$R404:$S409,2,0),0))</f>
        <v>0</v>
      </c>
      <c r="E424" s="110"/>
      <c r="F424" s="110"/>
      <c r="G424" s="112">
        <v>6</v>
      </c>
      <c r="H424" s="112">
        <v>5</v>
      </c>
      <c r="I424" s="112">
        <v>4</v>
      </c>
      <c r="J424" s="112">
        <v>3</v>
      </c>
      <c r="K424" s="112">
        <v>2</v>
      </c>
      <c r="L424" s="112">
        <v>1</v>
      </c>
      <c r="M424" s="110"/>
      <c r="O424" s="105">
        <v>11</v>
      </c>
      <c r="P424" s="185" t="e">
        <v>#NUM!</v>
      </c>
      <c r="Q424" s="185"/>
      <c r="R424" s="185"/>
      <c r="S424" s="185"/>
      <c r="T424" s="114"/>
      <c r="U424" s="114"/>
    </row>
    <row r="425" spans="1:24" hidden="1" outlineLevel="2" x14ac:dyDescent="0.25">
      <c r="A425" s="68" t="s">
        <v>41</v>
      </c>
      <c r="B425" s="105">
        <v>15</v>
      </c>
      <c r="C425" s="108">
        <f t="shared" ref="C425" si="643">-(IFERROR(VLOOKUP($B425,$B404:$C409,2,0),0)+IFERROR(VLOOKUP($B425,$D404:$E409,2,0),0)+IFERROR(VLOOKUP($B425,$F404:$G409,2,0),0)+IFERROR(VLOOKUP($B425,$H404:$I409,2,0),0)+IFERROR(VLOOKUP($B425,$J404:$K409,2,0),0)+IFERROR(VLOOKUP($B425,$L404:$M409,2,0),0)+IFERROR(VLOOKUP($B425,$N404:$O409,2,0),0)+IFERROR(VLOOKUP($B425,$P404:$Q409,2,0),0)+IFERROR(VLOOKUP($B425,$R404:$S409,2,0),0))</f>
        <v>0</v>
      </c>
      <c r="E425" s="110"/>
      <c r="F425" s="105">
        <v>1</v>
      </c>
      <c r="G425" s="184" t="e">
        <f t="array" ref="G425:G433">MMULT(MINVERSE($C$24:$K$32),$C411:$C419)</f>
        <v>#NUM!</v>
      </c>
      <c r="H425" s="184" t="e">
        <f t="array" ref="H425:H432">MMULT(MINVERSE($C$24:$J$31),$C411:$C418)</f>
        <v>#NUM!</v>
      </c>
      <c r="I425" s="184" t="e">
        <f t="array" ref="I425:I431">MMULT(MINVERSE($C$24:$I$30),$C411:$C417)</f>
        <v>#NUM!</v>
      </c>
      <c r="J425" s="184" t="e">
        <f t="array" ref="J425:J430">MMULT(MINVERSE($C$24:$H$29),$C411:$C416)</f>
        <v>#NUM!</v>
      </c>
      <c r="K425" s="184" t="e">
        <f t="array" ref="K425:K429">MMULT(MINVERSE($C$24:$G$28),$C411:$C415)</f>
        <v>#NUM!</v>
      </c>
      <c r="L425" s="113"/>
      <c r="M425" s="110"/>
      <c r="N425" s="110"/>
      <c r="O425" s="110"/>
      <c r="P425" s="110"/>
    </row>
    <row r="426" spans="1:24" hidden="1" outlineLevel="2" x14ac:dyDescent="0.25">
      <c r="B426" s="105">
        <v>16</v>
      </c>
      <c r="C426" s="108">
        <f t="shared" ref="C426" si="644">-(IFERROR(VLOOKUP($B426,$B404:$C409,2,0),0)+IFERROR(VLOOKUP($B426,$D404:$E409,2,0),0)+IFERROR(VLOOKUP($B426,$F404:$G409,2,0),0)+IFERROR(VLOOKUP($B426,$H404:$I409,2,0),0)+IFERROR(VLOOKUP($B426,$J404:$K409,2,0),0)+IFERROR(VLOOKUP($B426,$L404:$M409,2,0),0)+IFERROR(VLOOKUP($B426,$N404:$O409,2,0),0)+IFERROR(VLOOKUP($B426,$P404:$Q409,2,0),0)+IFERROR(VLOOKUP($B426,$R404:$S409,2,0),0))</f>
        <v>0</v>
      </c>
      <c r="E426" s="110"/>
      <c r="F426" s="105">
        <v>2</v>
      </c>
      <c r="G426" s="185" t="e">
        <v>#NUM!</v>
      </c>
      <c r="H426" s="185" t="e">
        <v>#NUM!</v>
      </c>
      <c r="I426" s="185" t="e">
        <v>#NUM!</v>
      </c>
      <c r="J426" s="185" t="e">
        <v>#NUM!</v>
      </c>
      <c r="K426" s="185" t="e">
        <v>#NUM!</v>
      </c>
      <c r="L426" s="114"/>
      <c r="M426" s="110"/>
      <c r="N426" s="110"/>
      <c r="O426" s="110"/>
      <c r="P426" s="110"/>
    </row>
    <row r="427" spans="1:24" hidden="1" outlineLevel="2" x14ac:dyDescent="0.25">
      <c r="B427" s="105">
        <v>17</v>
      </c>
      <c r="C427" s="108">
        <f t="shared" ref="C427" si="645">-(IFERROR(VLOOKUP($B427,$B404:$C409,2,0),0)+IFERROR(VLOOKUP($B427,$D404:$E409,2,0),0)+IFERROR(VLOOKUP($B427,$F404:$G409,2,0),0)+IFERROR(VLOOKUP($B427,$H404:$I409,2,0),0)+IFERROR(VLOOKUP($B427,$J404:$K409,2,0),0)+IFERROR(VLOOKUP($B427,$L404:$M409,2,0),0)+IFERROR(VLOOKUP($B427,$N404:$O409,2,0),0)+IFERROR(VLOOKUP($B427,$P404:$Q409,2,0),0)+IFERROR(VLOOKUP($B427,$R404:$S409,2,0),0))</f>
        <v>0</v>
      </c>
      <c r="E427" s="110"/>
      <c r="F427" s="105">
        <v>3</v>
      </c>
      <c r="G427" s="185" t="e">
        <v>#NUM!</v>
      </c>
      <c r="H427" s="185" t="e">
        <v>#NUM!</v>
      </c>
      <c r="I427" s="185" t="e">
        <v>#NUM!</v>
      </c>
      <c r="J427" s="185" t="e">
        <v>#NUM!</v>
      </c>
      <c r="K427" s="185" t="e">
        <v>#NUM!</v>
      </c>
      <c r="L427" s="114"/>
      <c r="M427" s="110"/>
    </row>
    <row r="428" spans="1:24" hidden="1" outlineLevel="2" x14ac:dyDescent="0.25">
      <c r="B428" s="105">
        <v>18</v>
      </c>
      <c r="C428" s="108">
        <f t="shared" ref="C428" si="646">-(IFERROR(VLOOKUP($B428,$B404:$C409,2,0),0)+IFERROR(VLOOKUP($B428,$D404:$E409,2,0),0)+IFERROR(VLOOKUP($B428,$F404:$G409,2,0),0)+IFERROR(VLOOKUP($B428,$H404:$I409,2,0),0)+IFERROR(VLOOKUP($B428,$J404:$K409,2,0),0)+IFERROR(VLOOKUP($B428,$L404:$M409,2,0),0)+IFERROR(VLOOKUP($B428,$N404:$O409,2,0),0)+IFERROR(VLOOKUP($B428,$P404:$Q409,2,0),0)+IFERROR(VLOOKUP($B428,$R404:$S409,2,0),0))</f>
        <v>0</v>
      </c>
      <c r="E428" s="110"/>
      <c r="F428" s="105">
        <v>4</v>
      </c>
      <c r="G428" s="185" t="e">
        <v>#NUM!</v>
      </c>
      <c r="H428" s="185" t="e">
        <v>#NUM!</v>
      </c>
      <c r="I428" s="185" t="e">
        <v>#NUM!</v>
      </c>
      <c r="J428" s="185" t="e">
        <v>#NUM!</v>
      </c>
      <c r="K428" s="185" t="e">
        <v>#NUM!</v>
      </c>
      <c r="L428" s="114"/>
      <c r="M428" s="110"/>
    </row>
    <row r="429" spans="1:24" hidden="1" outlineLevel="2" x14ac:dyDescent="0.25">
      <c r="B429" s="105">
        <v>19</v>
      </c>
      <c r="C429" s="108">
        <f t="shared" ref="C429" si="647">-(IFERROR(VLOOKUP($B429,$B404:$C409,2,0),0)+IFERROR(VLOOKUP($B429,$D404:$E409,2,0),0)+IFERROR(VLOOKUP($B429,$F404:$G409,2,0),0)+IFERROR(VLOOKUP($B429,$H404:$I409,2,0),0)+IFERROR(VLOOKUP($B429,$J404:$K409,2,0),0)+IFERROR(VLOOKUP($B429,$L404:$M409,2,0),0)+IFERROR(VLOOKUP($B429,$N404:$O409,2,0),0)+IFERROR(VLOOKUP($B429,$P404:$Q409,2,0),0)+IFERROR(VLOOKUP($B429,$R404:$S409,2,0),0))</f>
        <v>0</v>
      </c>
      <c r="E429" s="110"/>
      <c r="F429" s="105">
        <v>5</v>
      </c>
      <c r="G429" s="185" t="e">
        <v>#NUM!</v>
      </c>
      <c r="H429" s="185" t="e">
        <v>#NUM!</v>
      </c>
      <c r="I429" s="185" t="e">
        <v>#NUM!</v>
      </c>
      <c r="J429" s="185" t="e">
        <v>#NUM!</v>
      </c>
      <c r="K429" s="185" t="e">
        <v>#NUM!</v>
      </c>
      <c r="L429" s="114"/>
      <c r="M429" s="110"/>
    </row>
    <row r="430" spans="1:24" hidden="1" outlineLevel="2" x14ac:dyDescent="0.25">
      <c r="B430" s="105">
        <v>20</v>
      </c>
      <c r="C430" s="108">
        <f t="shared" ref="C430" si="648">-(IFERROR(VLOOKUP($B430,$B404:$C409,2,0),0)+IFERROR(VLOOKUP($B430,$D404:$E409,2,0),0)+IFERROR(VLOOKUP($B430,$F404:$G409,2,0),0)+IFERROR(VLOOKUP($B430,$H404:$I409,2,0),0)+IFERROR(VLOOKUP($B430,$J404:$K409,2,0),0)+IFERROR(VLOOKUP($B430,$L404:$M409,2,0),0)+IFERROR(VLOOKUP($B430,$N404:$O409,2,0),0)+IFERROR(VLOOKUP($B430,$P404:$Q409,2,0),0)+IFERROR(VLOOKUP($B430,$R404:$S409,2,0),0))</f>
        <v>0</v>
      </c>
      <c r="E430" s="110" t="s">
        <v>40</v>
      </c>
      <c r="F430" s="105">
        <v>6</v>
      </c>
      <c r="G430" s="185" t="e">
        <v>#NUM!</v>
      </c>
      <c r="H430" s="185" t="e">
        <v>#NUM!</v>
      </c>
      <c r="I430" s="185" t="e">
        <v>#NUM!</v>
      </c>
      <c r="J430" s="185" t="e">
        <v>#NUM!</v>
      </c>
      <c r="K430" s="185"/>
      <c r="L430" s="114"/>
      <c r="M430" s="110"/>
    </row>
    <row r="431" spans="1:24" hidden="1" outlineLevel="2" x14ac:dyDescent="0.25">
      <c r="B431" s="105">
        <v>21</v>
      </c>
      <c r="C431" s="108">
        <f t="shared" ref="C431" si="649">-(IFERROR(VLOOKUP($B431,$B404:$C409,2,0),0)+IFERROR(VLOOKUP($B431,$D404:$E409,2,0),0)+IFERROR(VLOOKUP($B431,$F404:$G409,2,0),0)+IFERROR(VLOOKUP($B431,$H404:$I409,2,0),0)+IFERROR(VLOOKUP($B431,$J404:$K409,2,0),0)+IFERROR(VLOOKUP($B431,$L404:$M409,2,0),0)+IFERROR(VLOOKUP($B431,$N404:$O409,2,0),0)+IFERROR(VLOOKUP($B431,$P404:$Q409,2,0),0)+IFERROR(VLOOKUP($B431,$R404:$S409,2,0),0))</f>
        <v>0</v>
      </c>
      <c r="E431" s="110"/>
      <c r="F431" s="105">
        <v>7</v>
      </c>
      <c r="G431" s="185" t="e">
        <v>#NUM!</v>
      </c>
      <c r="H431" s="185" t="e">
        <v>#NUM!</v>
      </c>
      <c r="I431" s="185" t="e">
        <v>#NUM!</v>
      </c>
      <c r="J431" s="185"/>
      <c r="K431" s="185"/>
      <c r="L431" s="114"/>
      <c r="M431" s="110"/>
    </row>
    <row r="432" spans="1:24" hidden="1" outlineLevel="2" x14ac:dyDescent="0.25">
      <c r="E432" s="110"/>
      <c r="F432" s="105">
        <v>8</v>
      </c>
      <c r="G432" s="185" t="e">
        <v>#NUM!</v>
      </c>
      <c r="H432" s="185" t="e">
        <v>#NUM!</v>
      </c>
      <c r="I432" s="185"/>
      <c r="J432" s="185"/>
      <c r="K432" s="185"/>
      <c r="L432" s="114"/>
      <c r="M432" s="110"/>
      <c r="X432" s="110"/>
    </row>
    <row r="433" spans="1:24" hidden="1" outlineLevel="2" x14ac:dyDescent="0.25">
      <c r="E433" s="110"/>
      <c r="F433" s="105">
        <v>9</v>
      </c>
      <c r="G433" s="185" t="e">
        <v>#NUM!</v>
      </c>
      <c r="H433" s="185"/>
      <c r="I433" s="185"/>
      <c r="J433" s="185"/>
      <c r="K433" s="185"/>
      <c r="L433" s="114"/>
      <c r="M433" s="110"/>
      <c r="X433" s="110"/>
    </row>
    <row r="434" spans="1:24" hidden="1" outlineLevel="2" x14ac:dyDescent="0.25">
      <c r="A434" s="117"/>
    </row>
    <row r="435" spans="1:24" s="119" customFormat="1" hidden="1" outlineLevel="2" x14ac:dyDescent="0.25">
      <c r="A435" s="118" t="s">
        <v>37</v>
      </c>
    </row>
    <row r="436" spans="1:24" hidden="1" outlineLevel="2" x14ac:dyDescent="0.25">
      <c r="B436" s="316">
        <f t="shared" ref="B436:B442" si="650">B403</f>
        <v>1</v>
      </c>
      <c r="C436" s="316"/>
      <c r="D436" s="316">
        <f t="shared" ref="D436:D442" si="651">D403</f>
        <v>2</v>
      </c>
      <c r="E436" s="316"/>
      <c r="F436" s="316">
        <f t="shared" ref="F436:F442" si="652">F403</f>
        <v>3</v>
      </c>
      <c r="G436" s="316"/>
      <c r="H436" s="316">
        <f t="shared" ref="H436:H442" si="653">H403</f>
        <v>4</v>
      </c>
      <c r="I436" s="316"/>
      <c r="J436" s="316">
        <f t="shared" ref="J436:J442" si="654">J403</f>
        <v>5</v>
      </c>
      <c r="K436" s="316"/>
      <c r="L436" s="316">
        <f t="shared" ref="L436:L442" si="655">L403</f>
        <v>6</v>
      </c>
      <c r="M436" s="316"/>
    </row>
    <row r="437" spans="1:24" hidden="1" outlineLevel="2" x14ac:dyDescent="0.25">
      <c r="B437" s="105">
        <f t="shared" si="650"/>
        <v>3</v>
      </c>
      <c r="C437" s="116">
        <f>IF($Q$2=2,IFERROR(INDEX($G414:$L420,MATCH(B437,$F414:$F420,0),MATCH(INICIO!$C$78,$G413:$L413,0)),0),IF($Q$2=4,IFERROR(INDEX($P414:$U424,MATCH(B437,$O414:$O424,0),MATCH(INICIO!$C$78,$P413:$U413,0)),0),IFERROR(INDEX($G425:$L433,MATCH(B437,$F425:$F433,0),MATCH(INICIO!$C$78,$G424:$L424,0)),0)))</f>
        <v>0</v>
      </c>
      <c r="D437" s="105">
        <f t="shared" si="651"/>
        <v>0</v>
      </c>
      <c r="E437" s="116">
        <f>IF($Q$2=2,IFERROR(INDEX($G414:$L420,MATCH(D437,$F414:$F420,0),MATCH(INICIO!$C$78,$G413:$L413,0)),0),IF($Q$2=4,IFERROR(INDEX($P414:$U424,MATCH(D437,$O414:$O424,0),MATCH(INICIO!$C$78,$P413:$U413,0)),0),IFERROR(INDEX($G425:$L433,MATCH(D437,$F425:$F433,0),MATCH(INICIO!$C$78,$G424:$L424,0)),0)))</f>
        <v>0</v>
      </c>
      <c r="F437" s="105">
        <f t="shared" si="652"/>
        <v>0</v>
      </c>
      <c r="G437" s="116">
        <f>IF($Q$2=2,IFERROR(INDEX($G414:$L420,MATCH(F437,$F414:$F420,0),MATCH(INICIO!$C$78,$G413:$L413,0)),0),IF($Q$2=4,IFERROR(INDEX($P414:$U424,MATCH(F437,$O414:$O424,0),MATCH(INICIO!$C$78,$P413:$U413,0)),0),IFERROR(INDEX($G425:$L433,MATCH(F437,$F425:$F433,0),MATCH(INICIO!$C$78,$G424:$L424,0)),0)))</f>
        <v>0</v>
      </c>
      <c r="H437" s="105">
        <f t="shared" si="653"/>
        <v>0</v>
      </c>
      <c r="I437" s="116">
        <f>IF($Q$2=2,IFERROR(INDEX($G414:$L420,MATCH(H437,$F414:$F420,0),MATCH(INICIO!$C$78,$G413:$L413,0)),0),IF($Q$2=4,IFERROR(INDEX($P414:$U424,MATCH(H437,$O414:$O424,0),MATCH(INICIO!$C$78,$P413:$U413,0)),0),IFERROR(INDEX($G425:$L433,MATCH(H437,$F425:$F433,0),MATCH(INICIO!$C$78,$G424:$L424,0)),0)))</f>
        <v>0</v>
      </c>
      <c r="J437" s="105">
        <f t="shared" si="654"/>
        <v>0</v>
      </c>
      <c r="K437" s="116">
        <f>IF($Q$2=2,IFERROR(INDEX($G414:$L420,MATCH(J437,$F414:$F420,0),MATCH(INICIO!$C$78,$G413:$L413,0)),0),IF($Q$2=4,IFERROR(INDEX($P414:$U424,MATCH(J437,$O414:$O424,0),MATCH(INICIO!$C$78,$P413:$U413,0)),0),IFERROR(INDEX($G425:$L433,MATCH(J437,$F425:$F433,0),MATCH(INICIO!$C$78,$G424:$L424,0)),0)))</f>
        <v>0</v>
      </c>
      <c r="L437" s="105">
        <f t="shared" si="655"/>
        <v>0</v>
      </c>
      <c r="M437" s="116">
        <f>IF($Q$2=2,IFERROR(INDEX($G414:$L420,MATCH(L437,$F414:$F420,0),MATCH(INICIO!$C$78,$G413:$L413,0)),0),IF($Q$2=4,IFERROR(INDEX($P414:$U424,MATCH(L437,$O414:$O424,0),MATCH(INICIO!$C$78,$P413:$U413,0)),0),IFERROR(INDEX($G425:$L433,MATCH(L437,$F425:$F433,0),MATCH(INICIO!$C$78,$G424:$L424,0)),0)))</f>
        <v>0</v>
      </c>
    </row>
    <row r="438" spans="1:24" hidden="1" outlineLevel="2" x14ac:dyDescent="0.25">
      <c r="B438" s="105">
        <f t="shared" si="650"/>
        <v>4</v>
      </c>
      <c r="C438" s="116">
        <f>IF($Q$2=2,IFERROR(INDEX($G414:$L420,MATCH(B438,$F414:$F420,0),MATCH(INICIO!$C$78,$G413:$L413,0)),0),IF($Q$2=4,IFERROR(INDEX($P414:$U424,MATCH(B438,$O414:$O424,0),MATCH(INICIO!$C$78,$P413:$U413,0)),0),IFERROR(INDEX($G425:$L433,MATCH(B438,$F425:$F433,0),MATCH(INICIO!$C$78,$G424:$L424,0)),0)))</f>
        <v>0</v>
      </c>
      <c r="D438" s="105">
        <f t="shared" si="651"/>
        <v>0</v>
      </c>
      <c r="E438" s="116">
        <f>IF($Q$2=2,IFERROR(INDEX($G414:$L420,MATCH(D438,$F414:$F420,0),MATCH(INICIO!$C$78,$G413:$L413,0)),0),IF($Q$2=4,IFERROR(INDEX($P414:$U424,MATCH(D438,$O414:$O424,0),MATCH(INICIO!$C$78,$P413:$U413,0)),0),IFERROR(INDEX($G425:$L433,MATCH(D438,$F425:$F433,0),MATCH(INICIO!$C$78,$G424:$L424,0)),0)))</f>
        <v>0</v>
      </c>
      <c r="F438" s="105">
        <f t="shared" si="652"/>
        <v>0</v>
      </c>
      <c r="G438" s="116">
        <f>IF($Q$2=2,IFERROR(INDEX($G414:$L420,MATCH(F438,$F414:$F420,0),MATCH(INICIO!$C$78,$G413:$L413,0)),0),IF($Q$2=4,IFERROR(INDEX($P414:$U424,MATCH(F438,$O414:$O424,0),MATCH(INICIO!$C$78,$P413:$U413,0)),0),IFERROR(INDEX($G425:$L433,MATCH(F438,$F425:$F433,0),MATCH(INICIO!$C$78,$G424:$L424,0)),0)))</f>
        <v>0</v>
      </c>
      <c r="H438" s="105">
        <f t="shared" si="653"/>
        <v>0</v>
      </c>
      <c r="I438" s="116">
        <f>IF($Q$2=2,IFERROR(INDEX($G414:$L420,MATCH(H438,$F414:$F420,0),MATCH(INICIO!$C$78,$G413:$L413,0)),0),IF($Q$2=4,IFERROR(INDEX($P414:$U424,MATCH(H438,$O414:$O424,0),MATCH(INICIO!$C$78,$P413:$U413,0)),0),IFERROR(INDEX($G425:$L433,MATCH(H438,$F425:$F433,0),MATCH(INICIO!$C$78,$G424:$L424,0)),0)))</f>
        <v>0</v>
      </c>
      <c r="J438" s="105">
        <f t="shared" si="654"/>
        <v>0</v>
      </c>
      <c r="K438" s="116">
        <f>IF($Q$2=2,IFERROR(INDEX($G414:$L420,MATCH(J438,$F414:$F420,0),MATCH(INICIO!$C$78,$G413:$L413,0)),0),IF($Q$2=4,IFERROR(INDEX($P414:$U424,MATCH(J438,$O414:$O424,0),MATCH(INICIO!$C$78,$P413:$U413,0)),0),IFERROR(INDEX($G425:$L433,MATCH(J438,$F425:$F433,0),MATCH(INICIO!$C$78,$G424:$L424,0)),0)))</f>
        <v>0</v>
      </c>
      <c r="L438" s="105">
        <f t="shared" si="655"/>
        <v>0</v>
      </c>
      <c r="M438" s="116">
        <f>IF($Q$2=2,IFERROR(INDEX($G414:$L420,MATCH(L438,$F414:$F420,0),MATCH(INICIO!$C$78,$G413:$L413,0)),0),IF($Q$2=4,IFERROR(INDEX($P414:$U424,MATCH(L438,$O414:$O424,0),MATCH(INICIO!$C$78,$P413:$U413,0)),0),IFERROR(INDEX($G425:$L433,MATCH(L438,$F425:$F433,0),MATCH(INICIO!$C$78,$G424:$L424,0)),0)))</f>
        <v>0</v>
      </c>
    </row>
    <row r="439" spans="1:24" hidden="1" outlineLevel="2" x14ac:dyDescent="0.25">
      <c r="B439" s="105">
        <f t="shared" si="650"/>
        <v>1</v>
      </c>
      <c r="C439" s="116">
        <f>IF($Q$2=2,IFERROR(INDEX($G414:$L420,MATCH(B439,$F414:$F420,0),MATCH(INICIO!$C$78,$G413:$L413,0)),0),IF($Q$2=4,IFERROR(INDEX($P414:$U424,MATCH(B439,$O414:$O424,0),MATCH(INICIO!$C$78,$P413:$U413,0)),0),IFERROR(INDEX($G425:$L433,MATCH(B439,$F425:$F433,0),MATCH(INICIO!$C$78,$G424:$L424,0)),0)))</f>
        <v>-103.544</v>
      </c>
      <c r="D439" s="105">
        <f t="shared" si="651"/>
        <v>0</v>
      </c>
      <c r="E439" s="116">
        <f>IF($Q$2=2,IFERROR(INDEX($G414:$L420,MATCH(D439,$F414:$F420,0),MATCH(INICIO!$C$78,$G413:$L413,0)),0),IF($Q$2=4,IFERROR(INDEX($P414:$U424,MATCH(D439,$O414:$O424,0),MATCH(INICIO!$C$78,$P413:$U413,0)),0),IFERROR(INDEX($G425:$L433,MATCH(D439,$F425:$F433,0),MATCH(INICIO!$C$78,$G424:$L424,0)),0)))</f>
        <v>0</v>
      </c>
      <c r="F439" s="105">
        <f t="shared" si="652"/>
        <v>0</v>
      </c>
      <c r="G439" s="116">
        <f>IF($Q$2=2,IFERROR(INDEX($G414:$L420,MATCH(F439,$F414:$F420,0),MATCH(INICIO!$C$78,$G413:$L413,0)),0),IF($Q$2=4,IFERROR(INDEX($P414:$U424,MATCH(F439,$O414:$O424,0),MATCH(INICIO!$C$78,$P413:$U413,0)),0),IFERROR(INDEX($G425:$L433,MATCH(F439,$F425:$F433,0),MATCH(INICIO!$C$78,$G424:$L424,0)),0)))</f>
        <v>0</v>
      </c>
      <c r="H439" s="105">
        <f t="shared" si="653"/>
        <v>0</v>
      </c>
      <c r="I439" s="116">
        <f>IF($Q$2=2,IFERROR(INDEX($G414:$L420,MATCH(H439,$F414:$F420,0),MATCH(INICIO!$C$78,$G413:$L413,0)),0),IF($Q$2=4,IFERROR(INDEX($P414:$U424,MATCH(H439,$O414:$O424,0),MATCH(INICIO!$C$78,$P413:$U413,0)),0),IFERROR(INDEX($G425:$L433,MATCH(H439,$F425:$F433,0),MATCH(INICIO!$C$78,$G424:$L424,0)),0)))</f>
        <v>0</v>
      </c>
      <c r="J439" s="105">
        <f t="shared" si="654"/>
        <v>0</v>
      </c>
      <c r="K439" s="116">
        <f>IF($Q$2=2,IFERROR(INDEX($G414:$L420,MATCH(J439,$F414:$F420,0),MATCH(INICIO!$C$78,$G413:$L413,0)),0),IF($Q$2=4,IFERROR(INDEX($P414:$U424,MATCH(J439,$O414:$O424,0),MATCH(INICIO!$C$78,$P413:$U413,0)),0),IFERROR(INDEX($G425:$L433,MATCH(J439,$F425:$F433,0),MATCH(INICIO!$C$78,$G424:$L424,0)),0)))</f>
        <v>0</v>
      </c>
      <c r="L439" s="105">
        <f t="shared" si="655"/>
        <v>0</v>
      </c>
      <c r="M439" s="116">
        <f>IF($Q$2=2,IFERROR(INDEX($G414:$L420,MATCH(L439,$F414:$F420,0),MATCH(INICIO!$C$78,$G413:$L413,0)),0),IF($Q$2=4,IFERROR(INDEX($P414:$U424,MATCH(L439,$O414:$O424,0),MATCH(INICIO!$C$78,$P413:$U413,0)),0),IFERROR(INDEX($G425:$L433,MATCH(L439,$F425:$F433,0),MATCH(INICIO!$C$78,$G424:$L424,0)),0)))</f>
        <v>0</v>
      </c>
    </row>
    <row r="440" spans="1:24" hidden="1" outlineLevel="2" x14ac:dyDescent="0.25">
      <c r="B440" s="105">
        <f t="shared" si="650"/>
        <v>5</v>
      </c>
      <c r="C440" s="116">
        <f>IF($Q$2=2,IFERROR(INDEX($G414:$L420,MATCH(B440,$F414:$F420,0),MATCH(INICIO!$C$78,$G413:$L413,0)),0),IF($Q$2=4,IFERROR(INDEX($P414:$U424,MATCH(B440,$O414:$O424,0),MATCH(INICIO!$C$78,$P413:$U413,0)),0),IFERROR(INDEX($G425:$L433,MATCH(B440,$F425:$F433,0),MATCH(INICIO!$C$78,$G424:$L424,0)),0)))</f>
        <v>0</v>
      </c>
      <c r="D440" s="105">
        <f t="shared" si="651"/>
        <v>0</v>
      </c>
      <c r="E440" s="116">
        <f>IF($Q$2=2,IFERROR(INDEX($G414:$L420,MATCH(D440,$F414:$F420,0),MATCH(INICIO!$C$78,$G413:$L413,0)),0),IF($Q$2=4,IFERROR(INDEX($P414:$U424,MATCH(D440,$O414:$O424,0),MATCH(INICIO!$C$78,$P413:$U413,0)),0),IFERROR(INDEX($G425:$L433,MATCH(D440,$F425:$F433,0),MATCH(INICIO!$C$78,$G424:$L424,0)),0)))</f>
        <v>0</v>
      </c>
      <c r="F440" s="105">
        <f t="shared" si="652"/>
        <v>0</v>
      </c>
      <c r="G440" s="116">
        <f>IF($Q$2=2,IFERROR(INDEX($G414:$L420,MATCH(F440,$F414:$F420,0),MATCH(INICIO!$C$78,$G413:$L413,0)),0),IF($Q$2=4,IFERROR(INDEX($P414:$U424,MATCH(F440,$O414:$O424,0),MATCH(INICIO!$C$78,$P413:$U413,0)),0),IFERROR(INDEX($G425:$L433,MATCH(F440,$F425:$F433,0),MATCH(INICIO!$C$78,$G424:$L424,0)),0)))</f>
        <v>0</v>
      </c>
      <c r="H440" s="105">
        <f t="shared" si="653"/>
        <v>0</v>
      </c>
      <c r="I440" s="116">
        <f>IF($Q$2=2,IFERROR(INDEX($G414:$L420,MATCH(H440,$F414:$F420,0),MATCH(INICIO!$C$78,$G413:$L413,0)),0),IF($Q$2=4,IFERROR(INDEX($P414:$U424,MATCH(H440,$O414:$O424,0),MATCH(INICIO!$C$78,$P413:$U413,0)),0),IFERROR(INDEX($G425:$L433,MATCH(H440,$F425:$F433,0),MATCH(INICIO!$C$78,$G424:$L424,0)),0)))</f>
        <v>0</v>
      </c>
      <c r="J440" s="105">
        <f t="shared" si="654"/>
        <v>0</v>
      </c>
      <c r="K440" s="116">
        <f>IF($Q$2=2,IFERROR(INDEX($G414:$L420,MATCH(J440,$F414:$F420,0),MATCH(INICIO!$C$78,$G413:$L413,0)),0),IF($Q$2=4,IFERROR(INDEX($P414:$U424,MATCH(J440,$O414:$O424,0),MATCH(INICIO!$C$78,$P413:$U413,0)),0),IFERROR(INDEX($G425:$L433,MATCH(J440,$F425:$F433,0),MATCH(INICIO!$C$78,$G424:$L424,0)),0)))</f>
        <v>0</v>
      </c>
      <c r="L440" s="105">
        <f t="shared" si="655"/>
        <v>0</v>
      </c>
      <c r="M440" s="116">
        <f>IF($Q$2=2,IFERROR(INDEX($G414:$L420,MATCH(L440,$F414:$F420,0),MATCH(INICIO!$C$78,$G413:$L413,0)),0),IF($Q$2=4,IFERROR(INDEX($P414:$U424,MATCH(L440,$O414:$O424,0),MATCH(INICIO!$C$78,$P413:$U413,0)),0),IFERROR(INDEX($G425:$L433,MATCH(L440,$F425:$F433,0),MATCH(INICIO!$C$78,$G424:$L424,0)),0)))</f>
        <v>0</v>
      </c>
    </row>
    <row r="441" spans="1:24" hidden="1" outlineLevel="2" x14ac:dyDescent="0.25">
      <c r="B441" s="105">
        <f t="shared" si="650"/>
        <v>6</v>
      </c>
      <c r="C441" s="116">
        <f>IF($Q$2=2,IFERROR(INDEX($G414:$L420,MATCH(B441,$F414:$F420,0),MATCH(INICIO!$C$78,$G413:$L413,0)),0),IF($Q$2=4,IFERROR(INDEX($P414:$U424,MATCH(B441,$O414:$O424,0),MATCH(INICIO!$C$78,$P413:$U413,0)),0),IFERROR(INDEX($G425:$L433,MATCH(B441,$F425:$F433,0),MATCH(INICIO!$C$78,$G424:$L424,0)),0)))</f>
        <v>0</v>
      </c>
      <c r="D441" s="105">
        <f t="shared" si="651"/>
        <v>0</v>
      </c>
      <c r="E441" s="116">
        <f>IF($Q$2=2,IFERROR(INDEX($G414:$L420,MATCH(D441,$F414:$F420,0),MATCH(INICIO!$C$78,$G413:$L413,0)),0),IF($Q$2=4,IFERROR(INDEX($P414:$U424,MATCH(D441,$O414:$O424,0),MATCH(INICIO!$C$78,$P413:$U413,0)),0),IFERROR(INDEX($G425:$L433,MATCH(D441,$F425:$F433,0),MATCH(INICIO!$C$78,$G424:$L424,0)),0)))</f>
        <v>0</v>
      </c>
      <c r="F441" s="105">
        <f t="shared" si="652"/>
        <v>0</v>
      </c>
      <c r="G441" s="116">
        <f>IF($Q$2=2,IFERROR(INDEX($G414:$L420,MATCH(F441,$F414:$F420,0),MATCH(INICIO!$C$78,$G413:$L413,0)),0),IF($Q$2=4,IFERROR(INDEX($P414:$U424,MATCH(F441,$O414:$O424,0),MATCH(INICIO!$C$78,$P413:$U413,0)),0),IFERROR(INDEX($G425:$L433,MATCH(F441,$F425:$F433,0),MATCH(INICIO!$C$78,$G424:$L424,0)),0)))</f>
        <v>0</v>
      </c>
      <c r="H441" s="105">
        <f t="shared" si="653"/>
        <v>0</v>
      </c>
      <c r="I441" s="116">
        <f>IF($Q$2=2,IFERROR(INDEX($G414:$L420,MATCH(H441,$F414:$F420,0),MATCH(INICIO!$C$78,$G413:$L413,0)),0),IF($Q$2=4,IFERROR(INDEX($P414:$U424,MATCH(H441,$O414:$O424,0),MATCH(INICIO!$C$78,$P413:$U413,0)),0),IFERROR(INDEX($G425:$L433,MATCH(H441,$F425:$F433,0),MATCH(INICIO!$C$78,$G424:$L424,0)),0)))</f>
        <v>0</v>
      </c>
      <c r="J441" s="105">
        <f t="shared" si="654"/>
        <v>0</v>
      </c>
      <c r="K441" s="116">
        <f>IF($Q$2=2,IFERROR(INDEX($G414:$L420,MATCH(J441,$F414:$F420,0),MATCH(INICIO!$C$78,$G413:$L413,0)),0),IF($Q$2=4,IFERROR(INDEX($P414:$U424,MATCH(J441,$O414:$O424,0),MATCH(INICIO!$C$78,$P413:$U413,0)),0),IFERROR(INDEX($G425:$L433,MATCH(J441,$F425:$F433,0),MATCH(INICIO!$C$78,$G424:$L424,0)),0)))</f>
        <v>0</v>
      </c>
      <c r="L441" s="105">
        <f t="shared" si="655"/>
        <v>0</v>
      </c>
      <c r="M441" s="116">
        <f>IF($Q$2=2,IFERROR(INDEX($G414:$L420,MATCH(L441,$F414:$F420,0),MATCH(INICIO!$C$78,$G413:$L413,0)),0),IF($Q$2=4,IFERROR(INDEX($P414:$U424,MATCH(L441,$O414:$O424,0),MATCH(INICIO!$C$78,$P413:$U413,0)),0),IFERROR(INDEX($G425:$L433,MATCH(L441,$F425:$F433,0),MATCH(INICIO!$C$78,$G424:$L424,0)),0)))</f>
        <v>0</v>
      </c>
    </row>
    <row r="442" spans="1:24" hidden="1" outlineLevel="2" x14ac:dyDescent="0.25">
      <c r="B442" s="105">
        <f t="shared" si="650"/>
        <v>2</v>
      </c>
      <c r="C442" s="116">
        <f>IF($Q$2=2,IFERROR(INDEX($G414:$L420,MATCH(B442,$F414:$F420,0),MATCH(INICIO!$C$78,$G413:$L413,0)),0),IF($Q$2=4,IFERROR(INDEX($P414:$U424,MATCH(B442,$O414:$O424,0),MATCH(INICIO!$C$78,$P413:$U413,0)),0),IFERROR(INDEX($G425:$L433,MATCH(B442,$F425:$F433,0),MATCH(INICIO!$C$78,$G424:$L424,0)),0)))</f>
        <v>118.33600000000001</v>
      </c>
      <c r="D442" s="105">
        <f t="shared" si="651"/>
        <v>0</v>
      </c>
      <c r="E442" s="116">
        <f>IF($Q$2=2,IFERROR(INDEX($G414:$L420,MATCH(D442,$F414:$F420,0),MATCH(INICIO!$C$78,$G413:$L413,0)),0),IF($Q$2=4,IFERROR(INDEX($P414:$U424,MATCH(D442,$O414:$O424,0),MATCH(INICIO!$C$78,$P413:$U413,0)),0),IFERROR(INDEX($G425:$L433,MATCH(D442,$F425:$F433,0),MATCH(INICIO!$C$78,$G424:$L424,0)),0)))</f>
        <v>0</v>
      </c>
      <c r="F442" s="105">
        <f t="shared" si="652"/>
        <v>0</v>
      </c>
      <c r="G442" s="116">
        <f>IF($Q$2=2,IFERROR(INDEX($G414:$L420,MATCH(F442,$F414:$F420,0),MATCH(INICIO!$C$78,$G413:$L413,0)),0),IF($Q$2=4,IFERROR(INDEX($P414:$U424,MATCH(F442,$O414:$O424,0),MATCH(INICIO!$C$78,$P413:$U413,0)),0),IFERROR(INDEX($G425:$L433,MATCH(F442,$F425:$F433,0),MATCH(INICIO!$C$78,$G424:$L424,0)),0)))</f>
        <v>0</v>
      </c>
      <c r="H442" s="105">
        <f t="shared" si="653"/>
        <v>0</v>
      </c>
      <c r="I442" s="116">
        <f>IF($Q$2=2,IFERROR(INDEX($G414:$L420,MATCH(H442,$F414:$F420,0),MATCH(INICIO!$C$78,$G413:$L413,0)),0),IF($Q$2=4,IFERROR(INDEX($P414:$U424,MATCH(H442,$O414:$O424,0),MATCH(INICIO!$C$78,$P413:$U413,0)),0),IFERROR(INDEX($G425:$L433,MATCH(H442,$F425:$F433,0),MATCH(INICIO!$C$78,$G424:$L424,0)),0)))</f>
        <v>0</v>
      </c>
      <c r="J442" s="105">
        <f t="shared" si="654"/>
        <v>0</v>
      </c>
      <c r="K442" s="116">
        <f>IF($Q$2=2,IFERROR(INDEX($G414:$L420,MATCH(J442,$F414:$F420,0),MATCH(INICIO!$C$78,$G413:$L413,0)),0),IF($Q$2=4,IFERROR(INDEX($P414:$U424,MATCH(J442,$O414:$O424,0),MATCH(INICIO!$C$78,$P413:$U413,0)),0),IFERROR(INDEX($G425:$L433,MATCH(J442,$F425:$F433,0),MATCH(INICIO!$C$78,$G424:$L424,0)),0)))</f>
        <v>0</v>
      </c>
      <c r="L442" s="105">
        <f t="shared" si="655"/>
        <v>0</v>
      </c>
      <c r="M442" s="116">
        <f>IF($Q$2=2,IFERROR(INDEX($G414:$L420,MATCH(L442,$F414:$F420,0),MATCH(INICIO!$C$78,$G413:$L413,0)),0),IF($Q$2=4,IFERROR(INDEX($P414:$U424,MATCH(L442,$O414:$O424,0),MATCH(INICIO!$C$78,$P413:$U413,0)),0),IFERROR(INDEX($G425:$L433,MATCH(L442,$F425:$F433,0),MATCH(INICIO!$C$78,$G424:$L424,0)),0)))</f>
        <v>0</v>
      </c>
    </row>
    <row r="443" spans="1:24" hidden="1" outlineLevel="2" x14ac:dyDescent="0.25"/>
    <row r="444" spans="1:24" s="119" customFormat="1" hidden="1" outlineLevel="2" x14ac:dyDescent="0.25">
      <c r="A444" s="118" t="s">
        <v>43</v>
      </c>
    </row>
    <row r="445" spans="1:24" hidden="1" outlineLevel="2" x14ac:dyDescent="0.25">
      <c r="C445" s="121">
        <f t="shared" ref="C445:H445" si="656">E$2</f>
        <v>1</v>
      </c>
      <c r="D445" s="121">
        <f t="shared" si="656"/>
        <v>2</v>
      </c>
      <c r="E445" s="121">
        <f t="shared" si="656"/>
        <v>3</v>
      </c>
      <c r="F445" s="121">
        <f t="shared" si="656"/>
        <v>4</v>
      </c>
      <c r="G445" s="121">
        <f t="shared" si="656"/>
        <v>5</v>
      </c>
      <c r="H445" s="121">
        <f t="shared" si="656"/>
        <v>6</v>
      </c>
    </row>
    <row r="446" spans="1:24" hidden="1" outlineLevel="2" x14ac:dyDescent="0.25">
      <c r="B446" s="122" t="s">
        <v>44</v>
      </c>
      <c r="C446" s="123">
        <f t="array" ref="C446:C451">MMULT(MMULT(C$8:H$13,$AZ$8:$BE$13),C437:C442)+MMULT(MINVERSE(TRANSPOSE($AZ$8:$BE$13)),C404:C409)</f>
        <v>0</v>
      </c>
      <c r="D446" s="123">
        <f t="array" ref="D446:D451">MMULT(MMULT(K$8:P$13,$AZ$8:$BE$13),E437:E442)+MMULT(MINVERSE(TRANSPOSE($AZ$8:$BE$13)),E404:E409)</f>
        <v>0</v>
      </c>
      <c r="E446" s="123">
        <f t="array" ref="E446:E451">MMULT(MMULT(S$8:X$13,$AZ$8:$BE$13),G437:G442)+MMULT(MINVERSE(TRANSPOSE($AZ$8:$BE$13)),G404:G409)</f>
        <v>0</v>
      </c>
      <c r="F446" s="123">
        <f t="array" ref="F446:F451">MMULT(MMULT(AA$8:AF$13,$AZ$8:$BE$13),I437:I442)+MMULT(MINVERSE(TRANSPOSE($AZ$8:$BE$13)),I404:I409)</f>
        <v>0</v>
      </c>
      <c r="G446" s="123">
        <f t="array" ref="G446:G451">MMULT(MMULT(AI$8:AN$13,$AZ$8:$BE$13),K437:K442)+MMULT(MINVERSE(TRANSPOSE($AZ$8:$BE$13)),K404:K409)</f>
        <v>0</v>
      </c>
      <c r="H446" s="123">
        <f t="array" ref="H446:H451">MMULT(MMULT(AQ$8:AV$13,$AZ$8:$BE$13),M437:M442)+MMULT(MINVERSE(TRANSPOSE($AZ$8:$BE$13)),M404:M409)</f>
        <v>0</v>
      </c>
      <c r="N446" s="124"/>
      <c r="P446" s="124"/>
    </row>
    <row r="447" spans="1:24" hidden="1" outlineLevel="2" x14ac:dyDescent="0.25">
      <c r="B447" s="122" t="s">
        <v>45</v>
      </c>
      <c r="C447" s="123">
        <v>0</v>
      </c>
      <c r="D447" s="123">
        <v>0</v>
      </c>
      <c r="E447" s="123">
        <v>0</v>
      </c>
      <c r="F447" s="123">
        <v>0</v>
      </c>
      <c r="G447" s="123">
        <v>0</v>
      </c>
      <c r="H447" s="123">
        <v>0</v>
      </c>
      <c r="N447" s="124"/>
      <c r="P447" s="124"/>
    </row>
    <row r="448" spans="1:24" hidden="1" outlineLevel="2" x14ac:dyDescent="0.25">
      <c r="B448" s="122" t="s">
        <v>46</v>
      </c>
      <c r="C448" s="123">
        <v>0.40000000000000008</v>
      </c>
      <c r="D448" s="123">
        <v>0</v>
      </c>
      <c r="E448" s="123">
        <v>0</v>
      </c>
      <c r="F448" s="123">
        <v>0</v>
      </c>
      <c r="G448" s="123">
        <v>0</v>
      </c>
      <c r="H448" s="123">
        <v>0</v>
      </c>
      <c r="N448" s="124"/>
      <c r="P448" s="124"/>
    </row>
    <row r="449" spans="1:93" hidden="1" outlineLevel="2" x14ac:dyDescent="0.25">
      <c r="B449" s="122" t="s">
        <v>47</v>
      </c>
      <c r="C449" s="123">
        <v>8.8817841970012523E-16</v>
      </c>
      <c r="D449" s="123">
        <v>0</v>
      </c>
      <c r="E449" s="123">
        <v>0</v>
      </c>
      <c r="F449" s="123">
        <v>0</v>
      </c>
      <c r="G449" s="123">
        <v>0</v>
      </c>
      <c r="H449" s="123">
        <v>0</v>
      </c>
      <c r="N449" s="124"/>
      <c r="P449" s="124"/>
    </row>
    <row r="450" spans="1:93" hidden="1" outlineLevel="2" x14ac:dyDescent="0.25">
      <c r="B450" s="122" t="s">
        <v>48</v>
      </c>
      <c r="C450" s="123">
        <v>0.59999999999999987</v>
      </c>
      <c r="D450" s="123">
        <v>0</v>
      </c>
      <c r="E450" s="123">
        <v>0</v>
      </c>
      <c r="F450" s="123">
        <v>0</v>
      </c>
      <c r="G450" s="123">
        <v>0</v>
      </c>
      <c r="H450" s="123">
        <v>0</v>
      </c>
      <c r="N450" s="124"/>
      <c r="P450" s="124"/>
    </row>
    <row r="451" spans="1:93" hidden="1" outlineLevel="2" x14ac:dyDescent="0.25">
      <c r="B451" s="122" t="s">
        <v>49</v>
      </c>
      <c r="C451" s="123">
        <v>8.8817841970012523E-16</v>
      </c>
      <c r="D451" s="123">
        <v>0</v>
      </c>
      <c r="E451" s="123">
        <v>0</v>
      </c>
      <c r="F451" s="123">
        <v>0</v>
      </c>
      <c r="G451" s="123">
        <v>0</v>
      </c>
      <c r="H451" s="123">
        <v>0</v>
      </c>
      <c r="N451" s="124"/>
      <c r="P451" s="124"/>
    </row>
    <row r="452" spans="1:93" hidden="1" outlineLevel="2" x14ac:dyDescent="0.25"/>
    <row r="453" spans="1:93" hidden="1" outlineLevel="2" x14ac:dyDescent="0.25">
      <c r="B453" s="318" t="s">
        <v>50</v>
      </c>
      <c r="C453" s="319"/>
      <c r="D453" s="319"/>
      <c r="E453" s="319"/>
      <c r="F453" s="319"/>
      <c r="G453" s="319"/>
      <c r="H453" s="319"/>
      <c r="I453" s="319"/>
      <c r="J453" s="319"/>
      <c r="K453" s="319"/>
      <c r="L453" s="320"/>
      <c r="M453" s="321" t="s">
        <v>51</v>
      </c>
      <c r="N453" s="322"/>
      <c r="O453" s="322"/>
      <c r="P453" s="322"/>
      <c r="Q453" s="322"/>
      <c r="R453" s="322"/>
      <c r="S453" s="322"/>
      <c r="T453" s="322"/>
      <c r="U453" s="322"/>
      <c r="V453" s="323"/>
      <c r="W453" s="321" t="s">
        <v>52</v>
      </c>
      <c r="X453" s="322"/>
      <c r="Y453" s="322"/>
      <c r="Z453" s="322"/>
      <c r="AA453" s="322"/>
      <c r="AB453" s="322"/>
      <c r="AC453" s="322"/>
      <c r="AD453" s="322"/>
      <c r="AE453" s="322"/>
      <c r="AF453" s="323"/>
      <c r="AG453" s="321" t="s">
        <v>53</v>
      </c>
      <c r="AH453" s="322"/>
      <c r="AI453" s="322"/>
      <c r="AJ453" s="322"/>
      <c r="AK453" s="322"/>
      <c r="AL453" s="322"/>
      <c r="AM453" s="322"/>
      <c r="AN453" s="322"/>
      <c r="AO453" s="322"/>
      <c r="AP453" s="323"/>
      <c r="AQ453" s="321" t="s">
        <v>54</v>
      </c>
      <c r="AR453" s="322"/>
      <c r="AS453" s="322"/>
      <c r="AT453" s="322"/>
      <c r="AU453" s="322"/>
      <c r="AV453" s="322"/>
      <c r="AW453" s="322"/>
      <c r="AX453" s="322"/>
      <c r="AY453" s="322"/>
      <c r="AZ453" s="323"/>
      <c r="BA453" s="321" t="s">
        <v>55</v>
      </c>
      <c r="BB453" s="322"/>
      <c r="BC453" s="322"/>
      <c r="BD453" s="322"/>
      <c r="BE453" s="322"/>
      <c r="BF453" s="322"/>
      <c r="BG453" s="322"/>
      <c r="BH453" s="322"/>
      <c r="BI453" s="322"/>
      <c r="BJ453" s="323"/>
    </row>
    <row r="454" spans="1:93" hidden="1" outlineLevel="2" x14ac:dyDescent="0.25">
      <c r="B454" s="186">
        <f t="shared" ref="B454" si="657">E$2</f>
        <v>1</v>
      </c>
      <c r="C454" s="187">
        <f t="shared" ref="C454:L457" si="658">B454</f>
        <v>1</v>
      </c>
      <c r="D454" s="187">
        <f t="shared" si="658"/>
        <v>1</v>
      </c>
      <c r="E454" s="187">
        <f t="shared" si="658"/>
        <v>1</v>
      </c>
      <c r="F454" s="187">
        <f t="shared" si="658"/>
        <v>1</v>
      </c>
      <c r="G454" s="187">
        <f t="shared" si="658"/>
        <v>1</v>
      </c>
      <c r="H454" s="187">
        <f t="shared" si="658"/>
        <v>1</v>
      </c>
      <c r="I454" s="187">
        <f t="shared" si="658"/>
        <v>1</v>
      </c>
      <c r="J454" s="187">
        <f t="shared" si="658"/>
        <v>1</v>
      </c>
      <c r="K454" s="187">
        <f t="shared" si="658"/>
        <v>1</v>
      </c>
      <c r="L454" s="188">
        <f t="shared" si="658"/>
        <v>1</v>
      </c>
      <c r="M454" s="189">
        <f t="shared" ref="M454" si="659">F$2</f>
        <v>2</v>
      </c>
      <c r="N454" s="187">
        <f t="shared" ref="N454:V457" si="660">M454</f>
        <v>2</v>
      </c>
      <c r="O454" s="187">
        <f t="shared" si="660"/>
        <v>2</v>
      </c>
      <c r="P454" s="187">
        <f t="shared" si="660"/>
        <v>2</v>
      </c>
      <c r="Q454" s="187">
        <f t="shared" si="660"/>
        <v>2</v>
      </c>
      <c r="R454" s="187">
        <f t="shared" si="660"/>
        <v>2</v>
      </c>
      <c r="S454" s="187">
        <f t="shared" si="660"/>
        <v>2</v>
      </c>
      <c r="T454" s="187">
        <f t="shared" si="660"/>
        <v>2</v>
      </c>
      <c r="U454" s="187">
        <f t="shared" si="660"/>
        <v>2</v>
      </c>
      <c r="V454" s="188">
        <f t="shared" si="660"/>
        <v>2</v>
      </c>
      <c r="W454" s="189">
        <f>G$2</f>
        <v>3</v>
      </c>
      <c r="X454" s="187">
        <f t="shared" ref="X454:AF457" si="661">W454</f>
        <v>3</v>
      </c>
      <c r="Y454" s="187">
        <f t="shared" si="661"/>
        <v>3</v>
      </c>
      <c r="Z454" s="187">
        <f t="shared" si="661"/>
        <v>3</v>
      </c>
      <c r="AA454" s="187">
        <f t="shared" si="661"/>
        <v>3</v>
      </c>
      <c r="AB454" s="187">
        <f t="shared" si="661"/>
        <v>3</v>
      </c>
      <c r="AC454" s="187">
        <f t="shared" si="661"/>
        <v>3</v>
      </c>
      <c r="AD454" s="187">
        <f t="shared" si="661"/>
        <v>3</v>
      </c>
      <c r="AE454" s="187">
        <f t="shared" si="661"/>
        <v>3</v>
      </c>
      <c r="AF454" s="188">
        <f t="shared" si="661"/>
        <v>3</v>
      </c>
      <c r="AG454" s="189">
        <f>H$2</f>
        <v>4</v>
      </c>
      <c r="AH454" s="187">
        <f t="shared" ref="AH454:AP457" si="662">AG454</f>
        <v>4</v>
      </c>
      <c r="AI454" s="187">
        <f t="shared" si="662"/>
        <v>4</v>
      </c>
      <c r="AJ454" s="187">
        <f t="shared" si="662"/>
        <v>4</v>
      </c>
      <c r="AK454" s="187">
        <f t="shared" si="662"/>
        <v>4</v>
      </c>
      <c r="AL454" s="187">
        <f t="shared" si="662"/>
        <v>4</v>
      </c>
      <c r="AM454" s="187">
        <f t="shared" si="662"/>
        <v>4</v>
      </c>
      <c r="AN454" s="187">
        <f t="shared" si="662"/>
        <v>4</v>
      </c>
      <c r="AO454" s="187">
        <f t="shared" si="662"/>
        <v>4</v>
      </c>
      <c r="AP454" s="188">
        <f t="shared" si="662"/>
        <v>4</v>
      </c>
      <c r="AQ454" s="189">
        <f>I$2</f>
        <v>5</v>
      </c>
      <c r="AR454" s="187">
        <f t="shared" ref="AR454:AZ457" si="663">AQ454</f>
        <v>5</v>
      </c>
      <c r="AS454" s="187">
        <f t="shared" si="663"/>
        <v>5</v>
      </c>
      <c r="AT454" s="187">
        <f t="shared" si="663"/>
        <v>5</v>
      </c>
      <c r="AU454" s="187">
        <f t="shared" si="663"/>
        <v>5</v>
      </c>
      <c r="AV454" s="187">
        <f t="shared" si="663"/>
        <v>5</v>
      </c>
      <c r="AW454" s="187">
        <f t="shared" si="663"/>
        <v>5</v>
      </c>
      <c r="AX454" s="187">
        <f t="shared" si="663"/>
        <v>5</v>
      </c>
      <c r="AY454" s="187">
        <f t="shared" si="663"/>
        <v>5</v>
      </c>
      <c r="AZ454" s="188">
        <f t="shared" si="663"/>
        <v>5</v>
      </c>
      <c r="BA454" s="189">
        <f>J$2</f>
        <v>6</v>
      </c>
      <c r="BB454" s="187">
        <f t="shared" ref="BB454:BJ457" si="664">BA454</f>
        <v>6</v>
      </c>
      <c r="BC454" s="187">
        <f t="shared" si="664"/>
        <v>6</v>
      </c>
      <c r="BD454" s="187">
        <f t="shared" si="664"/>
        <v>6</v>
      </c>
      <c r="BE454" s="187">
        <f t="shared" si="664"/>
        <v>6</v>
      </c>
      <c r="BF454" s="187">
        <f t="shared" si="664"/>
        <v>6</v>
      </c>
      <c r="BG454" s="187">
        <f t="shared" si="664"/>
        <v>6</v>
      </c>
      <c r="BH454" s="187">
        <f t="shared" si="664"/>
        <v>6</v>
      </c>
      <c r="BI454" s="187">
        <f t="shared" si="664"/>
        <v>6</v>
      </c>
      <c r="BJ454" s="188">
        <f t="shared" si="664"/>
        <v>6</v>
      </c>
    </row>
    <row r="455" spans="1:93" s="2" customFormat="1" ht="15" hidden="1" customHeight="1" outlineLevel="2" x14ac:dyDescent="0.25">
      <c r="A455" s="152" t="s">
        <v>192</v>
      </c>
      <c r="B455" s="129">
        <f>C448</f>
        <v>0.40000000000000008</v>
      </c>
      <c r="C455" s="130">
        <f t="shared" si="658"/>
        <v>0.40000000000000008</v>
      </c>
      <c r="D455" s="130">
        <f t="shared" si="658"/>
        <v>0.40000000000000008</v>
      </c>
      <c r="E455" s="130">
        <f t="shared" si="658"/>
        <v>0.40000000000000008</v>
      </c>
      <c r="F455" s="130">
        <f t="shared" si="658"/>
        <v>0.40000000000000008</v>
      </c>
      <c r="G455" s="130">
        <f t="shared" si="658"/>
        <v>0.40000000000000008</v>
      </c>
      <c r="H455" s="130">
        <f t="shared" si="658"/>
        <v>0.40000000000000008</v>
      </c>
      <c r="I455" s="130">
        <f t="shared" si="658"/>
        <v>0.40000000000000008</v>
      </c>
      <c r="J455" s="190">
        <f t="shared" si="658"/>
        <v>0.40000000000000008</v>
      </c>
      <c r="K455" s="130">
        <f t="shared" si="658"/>
        <v>0.40000000000000008</v>
      </c>
      <c r="L455" s="131">
        <f t="shared" si="658"/>
        <v>0.40000000000000008</v>
      </c>
      <c r="M455" s="129">
        <f>D448</f>
        <v>0</v>
      </c>
      <c r="N455" s="130">
        <f t="shared" si="660"/>
        <v>0</v>
      </c>
      <c r="O455" s="130">
        <f t="shared" si="660"/>
        <v>0</v>
      </c>
      <c r="P455" s="130">
        <f t="shared" si="660"/>
        <v>0</v>
      </c>
      <c r="Q455" s="130">
        <f t="shared" si="660"/>
        <v>0</v>
      </c>
      <c r="R455" s="130">
        <f t="shared" si="660"/>
        <v>0</v>
      </c>
      <c r="S455" s="130">
        <f t="shared" si="660"/>
        <v>0</v>
      </c>
      <c r="T455" s="130">
        <f t="shared" si="660"/>
        <v>0</v>
      </c>
      <c r="U455" s="130">
        <f t="shared" si="660"/>
        <v>0</v>
      </c>
      <c r="V455" s="131">
        <f t="shared" si="660"/>
        <v>0</v>
      </c>
      <c r="W455" s="129">
        <f>E448</f>
        <v>0</v>
      </c>
      <c r="X455" s="130">
        <f t="shared" si="661"/>
        <v>0</v>
      </c>
      <c r="Y455" s="130">
        <f t="shared" si="661"/>
        <v>0</v>
      </c>
      <c r="Z455" s="130">
        <f t="shared" si="661"/>
        <v>0</v>
      </c>
      <c r="AA455" s="130">
        <f t="shared" si="661"/>
        <v>0</v>
      </c>
      <c r="AB455" s="130">
        <f t="shared" si="661"/>
        <v>0</v>
      </c>
      <c r="AC455" s="130">
        <f t="shared" si="661"/>
        <v>0</v>
      </c>
      <c r="AD455" s="130">
        <f t="shared" si="661"/>
        <v>0</v>
      </c>
      <c r="AE455" s="130">
        <f t="shared" si="661"/>
        <v>0</v>
      </c>
      <c r="AF455" s="131">
        <f t="shared" si="661"/>
        <v>0</v>
      </c>
      <c r="AG455" s="129">
        <f>F448</f>
        <v>0</v>
      </c>
      <c r="AH455" s="130">
        <f t="shared" si="662"/>
        <v>0</v>
      </c>
      <c r="AI455" s="130">
        <f t="shared" si="662"/>
        <v>0</v>
      </c>
      <c r="AJ455" s="130">
        <f t="shared" si="662"/>
        <v>0</v>
      </c>
      <c r="AK455" s="130">
        <f t="shared" si="662"/>
        <v>0</v>
      </c>
      <c r="AL455" s="130">
        <f t="shared" si="662"/>
        <v>0</v>
      </c>
      <c r="AM455" s="130">
        <f t="shared" si="662"/>
        <v>0</v>
      </c>
      <c r="AN455" s="130">
        <f t="shared" si="662"/>
        <v>0</v>
      </c>
      <c r="AO455" s="130">
        <f t="shared" si="662"/>
        <v>0</v>
      </c>
      <c r="AP455" s="131">
        <f t="shared" si="662"/>
        <v>0</v>
      </c>
      <c r="AQ455" s="129">
        <f>G448</f>
        <v>0</v>
      </c>
      <c r="AR455" s="130">
        <f t="shared" si="663"/>
        <v>0</v>
      </c>
      <c r="AS455" s="130">
        <f t="shared" si="663"/>
        <v>0</v>
      </c>
      <c r="AT455" s="130">
        <f t="shared" si="663"/>
        <v>0</v>
      </c>
      <c r="AU455" s="130">
        <f t="shared" si="663"/>
        <v>0</v>
      </c>
      <c r="AV455" s="130">
        <f t="shared" si="663"/>
        <v>0</v>
      </c>
      <c r="AW455" s="130">
        <f t="shared" si="663"/>
        <v>0</v>
      </c>
      <c r="AX455" s="130">
        <f t="shared" si="663"/>
        <v>0</v>
      </c>
      <c r="AY455" s="130">
        <f t="shared" si="663"/>
        <v>0</v>
      </c>
      <c r="AZ455" s="131">
        <f t="shared" si="663"/>
        <v>0</v>
      </c>
      <c r="BA455" s="129">
        <f>H448</f>
        <v>0</v>
      </c>
      <c r="BB455" s="130">
        <f t="shared" si="664"/>
        <v>0</v>
      </c>
      <c r="BC455" s="130">
        <f t="shared" si="664"/>
        <v>0</v>
      </c>
      <c r="BD455" s="130">
        <f t="shared" si="664"/>
        <v>0</v>
      </c>
      <c r="BE455" s="130">
        <f t="shared" si="664"/>
        <v>0</v>
      </c>
      <c r="BF455" s="130">
        <f t="shared" si="664"/>
        <v>0</v>
      </c>
      <c r="BG455" s="130">
        <f t="shared" si="664"/>
        <v>0</v>
      </c>
      <c r="BH455" s="130">
        <f t="shared" si="664"/>
        <v>0</v>
      </c>
      <c r="BI455" s="130">
        <f t="shared" si="664"/>
        <v>0</v>
      </c>
      <c r="BJ455" s="131">
        <f t="shared" si="664"/>
        <v>0</v>
      </c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</row>
    <row r="456" spans="1:93" s="2" customFormat="1" ht="15" hidden="1" customHeight="1" outlineLevel="2" x14ac:dyDescent="0.25">
      <c r="A456" s="152" t="s">
        <v>47</v>
      </c>
      <c r="B456" s="129">
        <f>C449</f>
        <v>8.8817841970012523E-16</v>
      </c>
      <c r="C456" s="130">
        <f t="shared" si="658"/>
        <v>8.8817841970012523E-16</v>
      </c>
      <c r="D456" s="130">
        <f t="shared" si="658"/>
        <v>8.8817841970012523E-16</v>
      </c>
      <c r="E456" s="130">
        <f t="shared" si="658"/>
        <v>8.8817841970012523E-16</v>
      </c>
      <c r="F456" s="130">
        <f t="shared" si="658"/>
        <v>8.8817841970012523E-16</v>
      </c>
      <c r="G456" s="130">
        <f t="shared" si="658"/>
        <v>8.8817841970012523E-16</v>
      </c>
      <c r="H456" s="130">
        <f t="shared" si="658"/>
        <v>8.8817841970012523E-16</v>
      </c>
      <c r="I456" s="130">
        <f t="shared" si="658"/>
        <v>8.8817841970012523E-16</v>
      </c>
      <c r="J456" s="190">
        <f t="shared" si="658"/>
        <v>8.8817841970012523E-16</v>
      </c>
      <c r="K456" s="130">
        <f t="shared" si="658"/>
        <v>8.8817841970012523E-16</v>
      </c>
      <c r="L456" s="131">
        <f t="shared" si="658"/>
        <v>8.8817841970012523E-16</v>
      </c>
      <c r="M456" s="129">
        <f>D449</f>
        <v>0</v>
      </c>
      <c r="N456" s="130">
        <f t="shared" si="660"/>
        <v>0</v>
      </c>
      <c r="O456" s="130">
        <f t="shared" si="660"/>
        <v>0</v>
      </c>
      <c r="P456" s="130">
        <f t="shared" si="660"/>
        <v>0</v>
      </c>
      <c r="Q456" s="130">
        <f t="shared" si="660"/>
        <v>0</v>
      </c>
      <c r="R456" s="130">
        <f t="shared" si="660"/>
        <v>0</v>
      </c>
      <c r="S456" s="130">
        <f t="shared" si="660"/>
        <v>0</v>
      </c>
      <c r="T456" s="130">
        <f t="shared" si="660"/>
        <v>0</v>
      </c>
      <c r="U456" s="130">
        <f t="shared" si="660"/>
        <v>0</v>
      </c>
      <c r="V456" s="131">
        <f t="shared" si="660"/>
        <v>0</v>
      </c>
      <c r="W456" s="129">
        <f>E449</f>
        <v>0</v>
      </c>
      <c r="X456" s="130">
        <f t="shared" si="661"/>
        <v>0</v>
      </c>
      <c r="Y456" s="130">
        <f t="shared" si="661"/>
        <v>0</v>
      </c>
      <c r="Z456" s="130">
        <f t="shared" si="661"/>
        <v>0</v>
      </c>
      <c r="AA456" s="130">
        <f t="shared" si="661"/>
        <v>0</v>
      </c>
      <c r="AB456" s="130">
        <f t="shared" si="661"/>
        <v>0</v>
      </c>
      <c r="AC456" s="130">
        <f t="shared" si="661"/>
        <v>0</v>
      </c>
      <c r="AD456" s="130">
        <f t="shared" si="661"/>
        <v>0</v>
      </c>
      <c r="AE456" s="130">
        <f t="shared" si="661"/>
        <v>0</v>
      </c>
      <c r="AF456" s="131">
        <f t="shared" si="661"/>
        <v>0</v>
      </c>
      <c r="AG456" s="129">
        <f>F449</f>
        <v>0</v>
      </c>
      <c r="AH456" s="130">
        <f t="shared" si="662"/>
        <v>0</v>
      </c>
      <c r="AI456" s="130">
        <f t="shared" si="662"/>
        <v>0</v>
      </c>
      <c r="AJ456" s="130">
        <f t="shared" si="662"/>
        <v>0</v>
      </c>
      <c r="AK456" s="130">
        <f t="shared" si="662"/>
        <v>0</v>
      </c>
      <c r="AL456" s="130">
        <f t="shared" si="662"/>
        <v>0</v>
      </c>
      <c r="AM456" s="130">
        <f t="shared" si="662"/>
        <v>0</v>
      </c>
      <c r="AN456" s="130">
        <f t="shared" si="662"/>
        <v>0</v>
      </c>
      <c r="AO456" s="130">
        <f t="shared" si="662"/>
        <v>0</v>
      </c>
      <c r="AP456" s="131">
        <f t="shared" si="662"/>
        <v>0</v>
      </c>
      <c r="AQ456" s="129">
        <f>G449</f>
        <v>0</v>
      </c>
      <c r="AR456" s="130">
        <f t="shared" si="663"/>
        <v>0</v>
      </c>
      <c r="AS456" s="130">
        <f t="shared" si="663"/>
        <v>0</v>
      </c>
      <c r="AT456" s="130">
        <f t="shared" si="663"/>
        <v>0</v>
      </c>
      <c r="AU456" s="130">
        <f t="shared" si="663"/>
        <v>0</v>
      </c>
      <c r="AV456" s="130">
        <f t="shared" si="663"/>
        <v>0</v>
      </c>
      <c r="AW456" s="130">
        <f t="shared" si="663"/>
        <v>0</v>
      </c>
      <c r="AX456" s="130">
        <f t="shared" si="663"/>
        <v>0</v>
      </c>
      <c r="AY456" s="130">
        <f t="shared" si="663"/>
        <v>0</v>
      </c>
      <c r="AZ456" s="131">
        <f t="shared" si="663"/>
        <v>0</v>
      </c>
      <c r="BA456" s="129">
        <f>H449</f>
        <v>0</v>
      </c>
      <c r="BB456" s="130">
        <f t="shared" si="664"/>
        <v>0</v>
      </c>
      <c r="BC456" s="130">
        <f t="shared" si="664"/>
        <v>0</v>
      </c>
      <c r="BD456" s="130">
        <f t="shared" si="664"/>
        <v>0</v>
      </c>
      <c r="BE456" s="130">
        <f t="shared" si="664"/>
        <v>0</v>
      </c>
      <c r="BF456" s="130">
        <f t="shared" si="664"/>
        <v>0</v>
      </c>
      <c r="BG456" s="130">
        <f t="shared" si="664"/>
        <v>0</v>
      </c>
      <c r="BH456" s="130">
        <f t="shared" si="664"/>
        <v>0</v>
      </c>
      <c r="BI456" s="130">
        <f t="shared" si="664"/>
        <v>0</v>
      </c>
      <c r="BJ456" s="131">
        <f t="shared" si="664"/>
        <v>0</v>
      </c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</row>
    <row r="457" spans="1:93" s="2" customFormat="1" ht="15" hidden="1" customHeight="1" outlineLevel="2" x14ac:dyDescent="0.25">
      <c r="A457" s="152" t="s">
        <v>57</v>
      </c>
      <c r="B457" s="129">
        <f t="shared" ref="B457" si="665">E$3</f>
        <v>43</v>
      </c>
      <c r="C457" s="130">
        <f t="shared" si="658"/>
        <v>43</v>
      </c>
      <c r="D457" s="130">
        <f t="shared" si="658"/>
        <v>43</v>
      </c>
      <c r="E457" s="130">
        <f t="shared" si="658"/>
        <v>43</v>
      </c>
      <c r="F457" s="130">
        <f t="shared" si="658"/>
        <v>43</v>
      </c>
      <c r="G457" s="130">
        <f t="shared" si="658"/>
        <v>43</v>
      </c>
      <c r="H457" s="130">
        <f t="shared" si="658"/>
        <v>43</v>
      </c>
      <c r="I457" s="130">
        <f t="shared" si="658"/>
        <v>43</v>
      </c>
      <c r="J457" s="190">
        <f t="shared" si="658"/>
        <v>43</v>
      </c>
      <c r="K457" s="130">
        <f t="shared" si="658"/>
        <v>43</v>
      </c>
      <c r="L457" s="131">
        <f t="shared" si="658"/>
        <v>43</v>
      </c>
      <c r="M457" s="129">
        <f t="shared" ref="M457" si="666">F$3</f>
        <v>0</v>
      </c>
      <c r="N457" s="130">
        <f t="shared" si="660"/>
        <v>0</v>
      </c>
      <c r="O457" s="130">
        <f t="shared" si="660"/>
        <v>0</v>
      </c>
      <c r="P457" s="130">
        <f t="shared" si="660"/>
        <v>0</v>
      </c>
      <c r="Q457" s="130">
        <f t="shared" si="660"/>
        <v>0</v>
      </c>
      <c r="R457" s="130">
        <f t="shared" si="660"/>
        <v>0</v>
      </c>
      <c r="S457" s="130">
        <f t="shared" si="660"/>
        <v>0</v>
      </c>
      <c r="T457" s="130">
        <f t="shared" si="660"/>
        <v>0</v>
      </c>
      <c r="U457" s="130">
        <f t="shared" si="660"/>
        <v>0</v>
      </c>
      <c r="V457" s="131">
        <f t="shared" si="660"/>
        <v>0</v>
      </c>
      <c r="W457" s="129">
        <f t="shared" ref="W457" si="667">G$3</f>
        <v>0</v>
      </c>
      <c r="X457" s="130">
        <f t="shared" si="661"/>
        <v>0</v>
      </c>
      <c r="Y457" s="130">
        <f t="shared" si="661"/>
        <v>0</v>
      </c>
      <c r="Z457" s="130">
        <f t="shared" si="661"/>
        <v>0</v>
      </c>
      <c r="AA457" s="130">
        <f t="shared" si="661"/>
        <v>0</v>
      </c>
      <c r="AB457" s="130">
        <f t="shared" si="661"/>
        <v>0</v>
      </c>
      <c r="AC457" s="130">
        <f t="shared" si="661"/>
        <v>0</v>
      </c>
      <c r="AD457" s="130">
        <f t="shared" si="661"/>
        <v>0</v>
      </c>
      <c r="AE457" s="130">
        <f t="shared" si="661"/>
        <v>0</v>
      </c>
      <c r="AF457" s="131">
        <f t="shared" si="661"/>
        <v>0</v>
      </c>
      <c r="AG457" s="129">
        <f t="shared" ref="AG457" si="668">H$3</f>
        <v>0</v>
      </c>
      <c r="AH457" s="130">
        <f t="shared" si="662"/>
        <v>0</v>
      </c>
      <c r="AI457" s="130">
        <f t="shared" si="662"/>
        <v>0</v>
      </c>
      <c r="AJ457" s="130">
        <f t="shared" si="662"/>
        <v>0</v>
      </c>
      <c r="AK457" s="130">
        <f t="shared" si="662"/>
        <v>0</v>
      </c>
      <c r="AL457" s="130">
        <f t="shared" si="662"/>
        <v>0</v>
      </c>
      <c r="AM457" s="130">
        <f t="shared" si="662"/>
        <v>0</v>
      </c>
      <c r="AN457" s="130">
        <f t="shared" si="662"/>
        <v>0</v>
      </c>
      <c r="AO457" s="130">
        <f t="shared" si="662"/>
        <v>0</v>
      </c>
      <c r="AP457" s="131">
        <f t="shared" si="662"/>
        <v>0</v>
      </c>
      <c r="AQ457" s="129">
        <f t="shared" ref="AQ457" si="669">I$3</f>
        <v>0</v>
      </c>
      <c r="AR457" s="130">
        <f t="shared" si="663"/>
        <v>0</v>
      </c>
      <c r="AS457" s="130">
        <f t="shared" si="663"/>
        <v>0</v>
      </c>
      <c r="AT457" s="130">
        <f t="shared" si="663"/>
        <v>0</v>
      </c>
      <c r="AU457" s="130">
        <f t="shared" si="663"/>
        <v>0</v>
      </c>
      <c r="AV457" s="130">
        <f t="shared" si="663"/>
        <v>0</v>
      </c>
      <c r="AW457" s="130">
        <f t="shared" si="663"/>
        <v>0</v>
      </c>
      <c r="AX457" s="130">
        <f t="shared" si="663"/>
        <v>0</v>
      </c>
      <c r="AY457" s="130">
        <f t="shared" si="663"/>
        <v>0</v>
      </c>
      <c r="AZ457" s="131">
        <f t="shared" si="663"/>
        <v>0</v>
      </c>
      <c r="BA457" s="129">
        <f t="shared" ref="BA457" si="670">J$3</f>
        <v>0</v>
      </c>
      <c r="BB457" s="130">
        <f t="shared" si="664"/>
        <v>0</v>
      </c>
      <c r="BC457" s="130">
        <f t="shared" si="664"/>
        <v>0</v>
      </c>
      <c r="BD457" s="130">
        <f t="shared" si="664"/>
        <v>0</v>
      </c>
      <c r="BE457" s="130">
        <f t="shared" si="664"/>
        <v>0</v>
      </c>
      <c r="BF457" s="130">
        <f t="shared" si="664"/>
        <v>0</v>
      </c>
      <c r="BG457" s="130">
        <f t="shared" si="664"/>
        <v>0</v>
      </c>
      <c r="BH457" s="130">
        <f t="shared" si="664"/>
        <v>0</v>
      </c>
      <c r="BI457" s="130">
        <f t="shared" si="664"/>
        <v>0</v>
      </c>
      <c r="BJ457" s="131">
        <f t="shared" si="664"/>
        <v>0</v>
      </c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</row>
    <row r="458" spans="1:93" s="2" customFormat="1" ht="15" hidden="1" customHeight="1" outlineLevel="2" x14ac:dyDescent="0.25">
      <c r="A458" s="152" t="s">
        <v>58</v>
      </c>
      <c r="B458" s="132">
        <f t="shared" ref="B458" si="671">B457/10*0</f>
        <v>0</v>
      </c>
      <c r="C458" s="133">
        <f t="shared" ref="C458" si="672">C457/10*1</f>
        <v>4.3</v>
      </c>
      <c r="D458" s="133">
        <f t="shared" ref="D458" si="673">D457/10*2</f>
        <v>8.6</v>
      </c>
      <c r="E458" s="133">
        <f t="shared" ref="E458" si="674">E457/10*3</f>
        <v>12.899999999999999</v>
      </c>
      <c r="F458" s="133">
        <f t="shared" ref="F458" si="675">F457/10*4</f>
        <v>17.2</v>
      </c>
      <c r="G458" s="133">
        <f t="shared" ref="G458" si="676">G457/10*5</f>
        <v>21.5</v>
      </c>
      <c r="H458" s="133">
        <f t="shared" ref="H458" si="677">H457/10*6</f>
        <v>25.799999999999997</v>
      </c>
      <c r="I458" s="133">
        <f t="shared" ref="I458" si="678">I457/10*7</f>
        <v>30.099999999999998</v>
      </c>
      <c r="J458" s="191">
        <f t="shared" ref="J458" si="679">J457/10*8</f>
        <v>34.4</v>
      </c>
      <c r="K458" s="133">
        <f t="shared" ref="K458" si="680">K457/10*9</f>
        <v>38.699999999999996</v>
      </c>
      <c r="L458" s="134">
        <f t="shared" ref="L458" si="681">L457/10*10</f>
        <v>43</v>
      </c>
      <c r="M458" s="133">
        <f t="shared" ref="M458" si="682">M457/10*1</f>
        <v>0</v>
      </c>
      <c r="N458" s="133">
        <f t="shared" ref="N458" si="683">N457/10*2</f>
        <v>0</v>
      </c>
      <c r="O458" s="133">
        <f t="shared" ref="O458" si="684">O457/10*3</f>
        <v>0</v>
      </c>
      <c r="P458" s="133">
        <f t="shared" ref="P458" si="685">P457/10*4</f>
        <v>0</v>
      </c>
      <c r="Q458" s="133">
        <f t="shared" ref="Q458" si="686">Q457/10*5</f>
        <v>0</v>
      </c>
      <c r="R458" s="133">
        <f t="shared" ref="R458" si="687">R457/10*6</f>
        <v>0</v>
      </c>
      <c r="S458" s="133">
        <f t="shared" ref="S458" si="688">S457/10*7</f>
        <v>0</v>
      </c>
      <c r="T458" s="133">
        <f t="shared" ref="T458" si="689">T457/10*8</f>
        <v>0</v>
      </c>
      <c r="U458" s="133">
        <f t="shared" ref="U458" si="690">U457/10*9</f>
        <v>0</v>
      </c>
      <c r="V458" s="134">
        <f t="shared" ref="V458" si="691">V457/10*10</f>
        <v>0</v>
      </c>
      <c r="W458" s="133">
        <f t="shared" ref="W458" si="692">W457/10*1</f>
        <v>0</v>
      </c>
      <c r="X458" s="133">
        <f t="shared" ref="X458" si="693">X457/10*2</f>
        <v>0</v>
      </c>
      <c r="Y458" s="133">
        <f t="shared" ref="Y458" si="694">Y457/10*3</f>
        <v>0</v>
      </c>
      <c r="Z458" s="133">
        <f t="shared" ref="Z458" si="695">Z457/10*4</f>
        <v>0</v>
      </c>
      <c r="AA458" s="133">
        <f t="shared" ref="AA458" si="696">AA457/10*5</f>
        <v>0</v>
      </c>
      <c r="AB458" s="133">
        <f t="shared" ref="AB458" si="697">AB457/10*6</f>
        <v>0</v>
      </c>
      <c r="AC458" s="133">
        <f t="shared" ref="AC458" si="698">AC457/10*7</f>
        <v>0</v>
      </c>
      <c r="AD458" s="133">
        <f t="shared" ref="AD458" si="699">AD457/10*8</f>
        <v>0</v>
      </c>
      <c r="AE458" s="134">
        <f t="shared" ref="AE458" si="700">AE457/10*9</f>
        <v>0</v>
      </c>
      <c r="AF458" s="134">
        <f t="shared" ref="AF458" si="701">AF457/10*10</f>
        <v>0</v>
      </c>
      <c r="AG458" s="133">
        <f t="shared" ref="AG458" si="702">AG457/10*1</f>
        <v>0</v>
      </c>
      <c r="AH458" s="133">
        <f t="shared" ref="AH458" si="703">AH457/10*2</f>
        <v>0</v>
      </c>
      <c r="AI458" s="133">
        <f t="shared" ref="AI458" si="704">AI457/10*3</f>
        <v>0</v>
      </c>
      <c r="AJ458" s="133">
        <f t="shared" ref="AJ458" si="705">AJ457/10*4</f>
        <v>0</v>
      </c>
      <c r="AK458" s="133">
        <f t="shared" ref="AK458" si="706">AK457/10*5</f>
        <v>0</v>
      </c>
      <c r="AL458" s="133">
        <f t="shared" ref="AL458" si="707">AL457/10*6</f>
        <v>0</v>
      </c>
      <c r="AM458" s="133">
        <f t="shared" ref="AM458" si="708">AM457/10*7</f>
        <v>0</v>
      </c>
      <c r="AN458" s="133">
        <f t="shared" ref="AN458" si="709">AN457/10*8</f>
        <v>0</v>
      </c>
      <c r="AO458" s="134">
        <f t="shared" ref="AO458" si="710">AO457/10*9</f>
        <v>0</v>
      </c>
      <c r="AP458" s="134">
        <f t="shared" ref="AP458" si="711">AP457/10*10</f>
        <v>0</v>
      </c>
      <c r="AQ458" s="133">
        <f t="shared" ref="AQ458" si="712">AQ457/10*1</f>
        <v>0</v>
      </c>
      <c r="AR458" s="133">
        <f t="shared" ref="AR458" si="713">AR457/10*2</f>
        <v>0</v>
      </c>
      <c r="AS458" s="133">
        <f t="shared" ref="AS458" si="714">AS457/10*3</f>
        <v>0</v>
      </c>
      <c r="AT458" s="133">
        <f t="shared" ref="AT458" si="715">AT457/10*4</f>
        <v>0</v>
      </c>
      <c r="AU458" s="133">
        <f t="shared" ref="AU458" si="716">AU457/10*5</f>
        <v>0</v>
      </c>
      <c r="AV458" s="133">
        <f t="shared" ref="AV458" si="717">AV457/10*6</f>
        <v>0</v>
      </c>
      <c r="AW458" s="133">
        <f t="shared" ref="AW458" si="718">AW457/10*7</f>
        <v>0</v>
      </c>
      <c r="AX458" s="133">
        <f t="shared" ref="AX458" si="719">AX457/10*8</f>
        <v>0</v>
      </c>
      <c r="AY458" s="134">
        <f t="shared" ref="AY458" si="720">AY457/10*9</f>
        <v>0</v>
      </c>
      <c r="AZ458" s="134">
        <f t="shared" ref="AZ458" si="721">AZ457/10*10</f>
        <v>0</v>
      </c>
      <c r="BA458" s="133">
        <f t="shared" ref="BA458" si="722">BA457/10*1</f>
        <v>0</v>
      </c>
      <c r="BB458" s="133">
        <f t="shared" ref="BB458" si="723">BB457/10*2</f>
        <v>0</v>
      </c>
      <c r="BC458" s="133">
        <f t="shared" ref="BC458" si="724">BC457/10*3</f>
        <v>0</v>
      </c>
      <c r="BD458" s="133">
        <f t="shared" ref="BD458" si="725">BD457/10*4</f>
        <v>0</v>
      </c>
      <c r="BE458" s="133">
        <f t="shared" ref="BE458" si="726">BE457/10*5</f>
        <v>0</v>
      </c>
      <c r="BF458" s="133">
        <f t="shared" ref="BF458" si="727">BF457/10*6</f>
        <v>0</v>
      </c>
      <c r="BG458" s="133">
        <f t="shared" ref="BG458" si="728">BG457/10*7</f>
        <v>0</v>
      </c>
      <c r="BH458" s="133">
        <f t="shared" ref="BH458" si="729">BH457/10*8</f>
        <v>0</v>
      </c>
      <c r="BI458" s="134">
        <f t="shared" ref="BI458" si="730">BI457/10*9</f>
        <v>0</v>
      </c>
      <c r="BJ458" s="134">
        <f t="shared" ref="BJ458" si="731">BJ457/10*10</f>
        <v>0</v>
      </c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</row>
    <row r="459" spans="1:93" ht="15.75" hidden="1" outlineLevel="2" thickBot="1" x14ac:dyDescent="0.3">
      <c r="A459" s="152" t="s">
        <v>60</v>
      </c>
      <c r="B459" s="192">
        <f t="shared" ref="B459:BJ459" si="732">-B456+B455*B458-1*IF(AND($A47=B454,B458&gt;=$A402),B458-$A402,0)</f>
        <v>-8.8817841970012523E-16</v>
      </c>
      <c r="C459" s="193">
        <f t="shared" si="732"/>
        <v>1.7199999999999993</v>
      </c>
      <c r="D459" s="193">
        <f t="shared" si="732"/>
        <v>3.4399999999999995</v>
      </c>
      <c r="E459" s="193">
        <f t="shared" si="732"/>
        <v>5.1599999999999993</v>
      </c>
      <c r="F459" s="193">
        <f t="shared" si="732"/>
        <v>6.88</v>
      </c>
      <c r="G459" s="193">
        <f t="shared" si="732"/>
        <v>8.6000000000000014</v>
      </c>
      <c r="H459" s="193">
        <f t="shared" si="732"/>
        <v>10.320000000000004</v>
      </c>
      <c r="I459" s="193">
        <f t="shared" si="732"/>
        <v>7.740000000000002</v>
      </c>
      <c r="J459" s="193">
        <f t="shared" si="732"/>
        <v>5.1600000000000037</v>
      </c>
      <c r="K459" s="193">
        <f t="shared" si="732"/>
        <v>2.5800000000000054</v>
      </c>
      <c r="L459" s="194">
        <f t="shared" si="732"/>
        <v>0</v>
      </c>
      <c r="M459" s="192">
        <f t="shared" si="732"/>
        <v>0</v>
      </c>
      <c r="N459" s="193">
        <f t="shared" si="732"/>
        <v>0</v>
      </c>
      <c r="O459" s="193">
        <f t="shared" si="732"/>
        <v>0</v>
      </c>
      <c r="P459" s="193">
        <f t="shared" si="732"/>
        <v>0</v>
      </c>
      <c r="Q459" s="193">
        <f t="shared" si="732"/>
        <v>0</v>
      </c>
      <c r="R459" s="193">
        <f t="shared" si="732"/>
        <v>0</v>
      </c>
      <c r="S459" s="193">
        <f t="shared" si="732"/>
        <v>0</v>
      </c>
      <c r="T459" s="193">
        <f t="shared" si="732"/>
        <v>0</v>
      </c>
      <c r="U459" s="193">
        <f t="shared" si="732"/>
        <v>0</v>
      </c>
      <c r="V459" s="194">
        <f t="shared" si="732"/>
        <v>0</v>
      </c>
      <c r="W459" s="192">
        <f t="shared" si="732"/>
        <v>0</v>
      </c>
      <c r="X459" s="193">
        <f t="shared" si="732"/>
        <v>0</v>
      </c>
      <c r="Y459" s="193">
        <f t="shared" si="732"/>
        <v>0</v>
      </c>
      <c r="Z459" s="193">
        <f t="shared" si="732"/>
        <v>0</v>
      </c>
      <c r="AA459" s="193">
        <f t="shared" si="732"/>
        <v>0</v>
      </c>
      <c r="AB459" s="193">
        <f t="shared" si="732"/>
        <v>0</v>
      </c>
      <c r="AC459" s="193">
        <f t="shared" si="732"/>
        <v>0</v>
      </c>
      <c r="AD459" s="193">
        <f t="shared" si="732"/>
        <v>0</v>
      </c>
      <c r="AE459" s="193">
        <f t="shared" si="732"/>
        <v>0</v>
      </c>
      <c r="AF459" s="194">
        <f t="shared" si="732"/>
        <v>0</v>
      </c>
      <c r="AG459" s="192">
        <f t="shared" si="732"/>
        <v>0</v>
      </c>
      <c r="AH459" s="193">
        <f t="shared" si="732"/>
        <v>0</v>
      </c>
      <c r="AI459" s="193">
        <f t="shared" si="732"/>
        <v>0</v>
      </c>
      <c r="AJ459" s="193">
        <f t="shared" si="732"/>
        <v>0</v>
      </c>
      <c r="AK459" s="193">
        <f t="shared" si="732"/>
        <v>0</v>
      </c>
      <c r="AL459" s="193">
        <f t="shared" si="732"/>
        <v>0</v>
      </c>
      <c r="AM459" s="193">
        <f t="shared" si="732"/>
        <v>0</v>
      </c>
      <c r="AN459" s="193">
        <f t="shared" si="732"/>
        <v>0</v>
      </c>
      <c r="AO459" s="193">
        <f t="shared" si="732"/>
        <v>0</v>
      </c>
      <c r="AP459" s="194">
        <f t="shared" si="732"/>
        <v>0</v>
      </c>
      <c r="AQ459" s="192">
        <f t="shared" si="732"/>
        <v>0</v>
      </c>
      <c r="AR459" s="193">
        <f t="shared" si="732"/>
        <v>0</v>
      </c>
      <c r="AS459" s="193">
        <f t="shared" si="732"/>
        <v>0</v>
      </c>
      <c r="AT459" s="193">
        <f t="shared" si="732"/>
        <v>0</v>
      </c>
      <c r="AU459" s="193">
        <f t="shared" si="732"/>
        <v>0</v>
      </c>
      <c r="AV459" s="193">
        <f t="shared" si="732"/>
        <v>0</v>
      </c>
      <c r="AW459" s="193">
        <f t="shared" si="732"/>
        <v>0</v>
      </c>
      <c r="AX459" s="193">
        <f t="shared" si="732"/>
        <v>0</v>
      </c>
      <c r="AY459" s="193">
        <f t="shared" si="732"/>
        <v>0</v>
      </c>
      <c r="AZ459" s="194">
        <f t="shared" si="732"/>
        <v>0</v>
      </c>
      <c r="BA459" s="192">
        <f t="shared" si="732"/>
        <v>0</v>
      </c>
      <c r="BB459" s="193">
        <f t="shared" si="732"/>
        <v>0</v>
      </c>
      <c r="BC459" s="193">
        <f t="shared" si="732"/>
        <v>0</v>
      </c>
      <c r="BD459" s="193">
        <f t="shared" si="732"/>
        <v>0</v>
      </c>
      <c r="BE459" s="193">
        <f t="shared" si="732"/>
        <v>0</v>
      </c>
      <c r="BF459" s="193">
        <f t="shared" si="732"/>
        <v>0</v>
      </c>
      <c r="BG459" s="193">
        <f t="shared" si="732"/>
        <v>0</v>
      </c>
      <c r="BH459" s="193">
        <f t="shared" si="732"/>
        <v>0</v>
      </c>
      <c r="BI459" s="193">
        <f t="shared" si="732"/>
        <v>0</v>
      </c>
      <c r="BJ459" s="194">
        <f t="shared" si="732"/>
        <v>0</v>
      </c>
    </row>
    <row r="460" spans="1:93" hidden="1" outlineLevel="2" x14ac:dyDescent="0.25"/>
    <row r="461" spans="1:93" hidden="1" outlineLevel="1" collapsed="1" x14ac:dyDescent="0.25">
      <c r="A461" s="181">
        <f>7*B47/10</f>
        <v>30.1</v>
      </c>
      <c r="B461" s="180"/>
      <c r="C461" s="180"/>
      <c r="D461" s="180"/>
    </row>
    <row r="462" spans="1:93" hidden="1" outlineLevel="2" x14ac:dyDescent="0.25">
      <c r="B462" s="316">
        <f>'Calculo VIGA'!E$2</f>
        <v>1</v>
      </c>
      <c r="C462" s="317"/>
      <c r="D462" s="316">
        <f>'Calculo VIGA'!F$2</f>
        <v>2</v>
      </c>
      <c r="E462" s="317"/>
      <c r="F462" s="316">
        <f>'Calculo VIGA'!G$2</f>
        <v>3</v>
      </c>
      <c r="G462" s="317"/>
      <c r="H462" s="316">
        <f>'Calculo VIGA'!H$2</f>
        <v>4</v>
      </c>
      <c r="I462" s="317"/>
      <c r="J462" s="316">
        <f>'Calculo VIGA'!I$2</f>
        <v>5</v>
      </c>
      <c r="K462" s="317"/>
      <c r="L462" s="316">
        <f>'Calculo VIGA'!J$2</f>
        <v>6</v>
      </c>
      <c r="M462" s="317"/>
    </row>
    <row r="463" spans="1:93" hidden="1" outlineLevel="2" x14ac:dyDescent="0.25">
      <c r="B463" s="105">
        <f>'Calculo VIGA'!B$18</f>
        <v>3</v>
      </c>
      <c r="C463" s="106">
        <v>0</v>
      </c>
      <c r="D463" s="107">
        <f>'Calculo VIGA'!J$18</f>
        <v>0</v>
      </c>
      <c r="E463" s="106">
        <v>0</v>
      </c>
      <c r="F463" s="107">
        <f>'Calculo VIGA'!R$18</f>
        <v>0</v>
      </c>
      <c r="G463" s="106">
        <v>0</v>
      </c>
      <c r="H463" s="107">
        <f>'Calculo VIGA'!Z$18</f>
        <v>0</v>
      </c>
      <c r="I463" s="106">
        <v>0</v>
      </c>
      <c r="J463" s="107">
        <f>'Calculo VIGA'!AH$18</f>
        <v>0</v>
      </c>
      <c r="K463" s="106">
        <v>0</v>
      </c>
      <c r="L463" s="107">
        <f>'Calculo VIGA'!AP$18</f>
        <v>0</v>
      </c>
      <c r="M463" s="108">
        <v>0</v>
      </c>
      <c r="X463" s="146"/>
      <c r="Y463" s="147"/>
    </row>
    <row r="464" spans="1:93" hidden="1" outlineLevel="2" x14ac:dyDescent="0.25">
      <c r="B464" s="105">
        <f>'Calculo VIGA'!B$19</f>
        <v>4</v>
      </c>
      <c r="C464" s="106">
        <f>IF($A47=B462,1*($B47-$A461)^2*(2*$A461+$B47)/$B47^3,0)</f>
        <v>0.216</v>
      </c>
      <c r="D464" s="107">
        <f>'Calculo VIGA'!J$19</f>
        <v>0</v>
      </c>
      <c r="E464" s="106">
        <f>IF($A47=D462,1*($B47-$A461)^2*(2*$A461+$B47)/$B47^3,0)</f>
        <v>0</v>
      </c>
      <c r="F464" s="107">
        <f>'Calculo VIGA'!R$19</f>
        <v>0</v>
      </c>
      <c r="G464" s="106">
        <f>IF($A47=F462,1*($B47-$A461)^2*(2*$A461+$B47)/$B47^3,0)</f>
        <v>0</v>
      </c>
      <c r="H464" s="107">
        <f>'Calculo VIGA'!Z$19</f>
        <v>0</v>
      </c>
      <c r="I464" s="106">
        <f>IF($A47=H462,1*($B47-$A461)^2*(2*$A461+$B47)/$B47^3,0)</f>
        <v>0</v>
      </c>
      <c r="J464" s="107">
        <f>'Calculo VIGA'!AH$19</f>
        <v>0</v>
      </c>
      <c r="K464" s="106">
        <f>IF($A47=J462,1*($B47-$A461)^2*(2*$A461+$B47)/$B47^3,0)</f>
        <v>0</v>
      </c>
      <c r="L464" s="107">
        <f>'Calculo VIGA'!AP$19</f>
        <v>0</v>
      </c>
      <c r="M464" s="108">
        <f>IF($A47=L462,1*($B47-$A461)^2*(2*$A461+$B47)/$B47^3,0)</f>
        <v>0</v>
      </c>
    </row>
    <row r="465" spans="1:34" hidden="1" outlineLevel="2" x14ac:dyDescent="0.25">
      <c r="A465" t="s">
        <v>36</v>
      </c>
      <c r="B465" s="105">
        <f>'Calculo VIGA'!B$20</f>
        <v>1</v>
      </c>
      <c r="C465" s="106">
        <f>IF($A47=B462,1*$A461*($B47-$A461)^2/$B47^2,0)</f>
        <v>2.7089999999999992</v>
      </c>
      <c r="D465" s="107">
        <f>'Calculo VIGA'!J$20</f>
        <v>0</v>
      </c>
      <c r="E465" s="106">
        <f>IF($A47=D462,1*$A461*($B47-$A461)^2/$B47^2,0)</f>
        <v>0</v>
      </c>
      <c r="F465" s="107">
        <f>'Calculo VIGA'!R$20</f>
        <v>0</v>
      </c>
      <c r="G465" s="106">
        <f>IF($A47=F462,1*$A461*($B47-$A461)^2/$B47^2,0)</f>
        <v>0</v>
      </c>
      <c r="H465" s="107">
        <f>'Calculo VIGA'!Z$20</f>
        <v>0</v>
      </c>
      <c r="I465" s="106">
        <f>IF($A47=H462,1*$A461*($B47-$A461)^2/$B47^2,0)</f>
        <v>0</v>
      </c>
      <c r="J465" s="107">
        <f>'Calculo VIGA'!AH$20</f>
        <v>0</v>
      </c>
      <c r="K465" s="106">
        <f>IF($A47=J462,1*$A461*($B47-$A461)^2/$B47^2,0)</f>
        <v>0</v>
      </c>
      <c r="L465" s="107">
        <f>'Calculo VIGA'!AP$20</f>
        <v>0</v>
      </c>
      <c r="M465" s="108">
        <f>IF($A47=L462,1*$A461*($B47-$A461)^2/$B47^2,0)</f>
        <v>0</v>
      </c>
      <c r="X465" s="149"/>
    </row>
    <row r="466" spans="1:34" hidden="1" outlineLevel="2" x14ac:dyDescent="0.25">
      <c r="B466" s="105">
        <f>'Calculo VIGA'!B$21</f>
        <v>5</v>
      </c>
      <c r="C466" s="108">
        <v>0</v>
      </c>
      <c r="D466" s="107">
        <f>'Calculo VIGA'!J$21</f>
        <v>0</v>
      </c>
      <c r="E466" s="108">
        <v>0</v>
      </c>
      <c r="F466" s="107">
        <f>'Calculo VIGA'!R$21</f>
        <v>0</v>
      </c>
      <c r="G466" s="108">
        <v>0</v>
      </c>
      <c r="H466" s="107">
        <f>'Calculo VIGA'!Z$21</f>
        <v>0</v>
      </c>
      <c r="I466" s="108">
        <v>0</v>
      </c>
      <c r="J466" s="107">
        <f>'Calculo VIGA'!AH$21</f>
        <v>0</v>
      </c>
      <c r="K466" s="108">
        <v>0</v>
      </c>
      <c r="L466" s="107">
        <f>'Calculo VIGA'!AP$21</f>
        <v>0</v>
      </c>
      <c r="M466" s="108">
        <v>0</v>
      </c>
    </row>
    <row r="467" spans="1:34" hidden="1" outlineLevel="2" x14ac:dyDescent="0.25">
      <c r="B467" s="105">
        <f>'Calculo VIGA'!B$22</f>
        <v>6</v>
      </c>
      <c r="C467" s="106">
        <f>IF($A47=B462,1*($A461)^2*(3*$B47-2*$A461)/$B47^3,0)</f>
        <v>0.78400000000000003</v>
      </c>
      <c r="D467" s="107">
        <f>'Calculo VIGA'!J$22</f>
        <v>0</v>
      </c>
      <c r="E467" s="106">
        <f>IF($A47=D462,1*($A461)^2*(3*$B47-2*$A461)/$B47^3,0)</f>
        <v>0</v>
      </c>
      <c r="F467" s="107">
        <f>'Calculo VIGA'!R$22</f>
        <v>0</v>
      </c>
      <c r="G467" s="106">
        <f>IF($A47=F462,1*($A461)^2*(3*$B47-2*$A461)/$B47^3,0)</f>
        <v>0</v>
      </c>
      <c r="H467" s="107">
        <f>'Calculo VIGA'!Z$22</f>
        <v>0</v>
      </c>
      <c r="I467" s="106">
        <f>IF($A47=H462,1*($A461)^2*(3*$B47-2*$A461)/$B47^3,0)</f>
        <v>0</v>
      </c>
      <c r="J467" s="107">
        <f>'Calculo VIGA'!AH$22</f>
        <v>0</v>
      </c>
      <c r="K467" s="106">
        <f>IF($A47=J462,1*($A461)^2*(3*$B47-2*$A461)/$B47^3,0)</f>
        <v>0</v>
      </c>
      <c r="L467" s="107">
        <f>'Calculo VIGA'!AP$22</f>
        <v>0</v>
      </c>
      <c r="M467" s="108">
        <f>IF($A47=L462,1*($A461)^2*(3*$B47-2*$A461)/$B47^3,0)</f>
        <v>0</v>
      </c>
    </row>
    <row r="468" spans="1:34" hidden="1" outlineLevel="2" x14ac:dyDescent="0.25">
      <c r="B468" s="105">
        <f>'Calculo VIGA'!B$23</f>
        <v>2</v>
      </c>
      <c r="C468" s="108">
        <f>IF($A47=B462,-1*($B47-$A461)*$A461^2/$B47^2,0)</f>
        <v>-6.3210000000000006</v>
      </c>
      <c r="D468" s="107">
        <f>'Calculo VIGA'!J$23</f>
        <v>0</v>
      </c>
      <c r="E468" s="108">
        <f>IF($A47=D462,-1*($B47-$A461)*$A461^2/$B47^2,0)</f>
        <v>0</v>
      </c>
      <c r="F468" s="107">
        <f>'Calculo VIGA'!R$23</f>
        <v>0</v>
      </c>
      <c r="G468" s="108">
        <f>IF($A47=F462,-1*($B47-$A461)*$A461^2/$B47^2,0)</f>
        <v>0</v>
      </c>
      <c r="H468" s="107">
        <f>'Calculo VIGA'!Z$23</f>
        <v>0</v>
      </c>
      <c r="I468" s="108">
        <f>IF($A47=H462,-1*($B47-$A461)*$A461^2/$B47^2,0)</f>
        <v>0</v>
      </c>
      <c r="J468" s="107">
        <f>'Calculo VIGA'!AH$23</f>
        <v>0</v>
      </c>
      <c r="K468" s="108">
        <f>IF($A47=J462,-1*($B47-$A461)*$A461^2/$B47^2,0)</f>
        <v>0</v>
      </c>
      <c r="L468" s="107">
        <f>'Calculo VIGA'!AP$23</f>
        <v>0</v>
      </c>
      <c r="M468" s="108">
        <f>IF($A47=L462,-1*($B47-$A461)*$A461^2/$B47^2,0)</f>
        <v>0</v>
      </c>
    </row>
    <row r="469" spans="1:34" hidden="1" outlineLevel="2" x14ac:dyDescent="0.25">
      <c r="C469" t="s">
        <v>61</v>
      </c>
      <c r="D469" s="182"/>
      <c r="E469" s="183"/>
      <c r="F469" s="182"/>
      <c r="G469" s="183"/>
      <c r="H469" s="182"/>
      <c r="I469" s="183"/>
      <c r="J469" s="182"/>
      <c r="K469" s="183"/>
      <c r="L469" s="182"/>
      <c r="M469" s="183"/>
      <c r="N469" s="182"/>
      <c r="O469" s="183"/>
      <c r="P469" s="182"/>
      <c r="Q469" s="183"/>
      <c r="R469" s="182"/>
      <c r="S469" s="183"/>
    </row>
    <row r="470" spans="1:34" hidden="1" outlineLevel="2" x14ac:dyDescent="0.25">
      <c r="B470" s="105">
        <v>1</v>
      </c>
      <c r="C470" s="108">
        <f t="shared" ref="C470" si="733">-(IFERROR(VLOOKUP($B470,$B463:$C468,2,0),0)+IFERROR(VLOOKUP($B470,$D463:$E468,2,0),0)+IFERROR(VLOOKUP($B470,$F463:$G468,2,0),0)+IFERROR(VLOOKUP($B470,$H463:$I468,2,0),0)+IFERROR(VLOOKUP($B470,$J463:$K468,2,0),0)+IFERROR(VLOOKUP($B470,$L463:$M468,2,0),0)+IFERROR(VLOOKUP($B470,$N463:$O468,2,0),0)+IFERROR(VLOOKUP($B470,$P463:$Q468,2,0),0)+IFERROR(VLOOKUP($B470,$R463:$S468,2,0),0))</f>
        <v>-2.7089999999999992</v>
      </c>
      <c r="E470" s="109"/>
      <c r="F470" s="325" t="s">
        <v>37</v>
      </c>
      <c r="G470" s="325"/>
      <c r="H470" s="325"/>
      <c r="I470" s="325"/>
      <c r="J470" s="325"/>
      <c r="K470" s="325"/>
      <c r="L470" s="325"/>
      <c r="M470" s="325"/>
      <c r="N470" s="325"/>
      <c r="O470" s="325"/>
      <c r="P470" s="325"/>
      <c r="Q470" s="325"/>
      <c r="R470" s="325"/>
      <c r="S470" s="325"/>
      <c r="T470" s="325"/>
      <c r="U470" s="325"/>
      <c r="V470" s="325"/>
      <c r="W470" s="325"/>
      <c r="X470" s="325"/>
      <c r="Y470" s="325"/>
      <c r="Z470" s="325"/>
      <c r="AA470" s="325"/>
      <c r="AB470" s="110"/>
      <c r="AC470" s="110"/>
      <c r="AD470" s="110"/>
      <c r="AE470" s="110"/>
      <c r="AF470" s="110"/>
      <c r="AG470" s="110"/>
      <c r="AH470" s="110"/>
    </row>
    <row r="471" spans="1:34" hidden="1" outlineLevel="2" x14ac:dyDescent="0.25">
      <c r="B471" s="105">
        <v>2</v>
      </c>
      <c r="C471" s="108">
        <f t="shared" ref="C471" si="734">-(IFERROR(VLOOKUP($B471,$B463:$C468,2,0),0)+IFERROR(VLOOKUP($B471,$D463:$E468,2,0),0)+IFERROR(VLOOKUP($B471,$F463:$G468,2,0),0)+IFERROR(VLOOKUP($B471,$H463:$I468,2,0),0)+IFERROR(VLOOKUP($B471,$J463:$K468,2,0),0)+IFERROR(VLOOKUP($B471,$L463:$M468,2,0),0)+IFERROR(VLOOKUP($B471,$N463:$O468,2,0),0)+IFERROR(VLOOKUP($B471,$P463:$Q468,2,0),0)+IFERROR(VLOOKUP($B471,$R463:$S468,2,0),0))</f>
        <v>6.3210000000000006</v>
      </c>
      <c r="E471" s="110"/>
      <c r="F471" s="110"/>
      <c r="G471" s="326" t="s">
        <v>38</v>
      </c>
      <c r="H471" s="326"/>
      <c r="I471" s="326"/>
      <c r="J471" s="326"/>
      <c r="K471" s="326"/>
      <c r="L471" s="326"/>
      <c r="M471" s="110"/>
      <c r="N471" s="110"/>
      <c r="O471" s="110"/>
      <c r="P471" s="327" t="s">
        <v>39</v>
      </c>
      <c r="Q471" s="327"/>
      <c r="R471" s="327"/>
      <c r="S471" s="327"/>
      <c r="T471" s="327"/>
      <c r="U471" s="327"/>
      <c r="V471" s="110"/>
      <c r="W471" s="110"/>
      <c r="X471" s="110"/>
      <c r="Y471" s="110"/>
      <c r="Z471" s="110"/>
      <c r="AA471" s="110"/>
      <c r="AB471" s="110"/>
      <c r="AC471" s="110"/>
      <c r="AD471" s="110"/>
      <c r="AE471" s="110"/>
      <c r="AF471" s="110"/>
      <c r="AG471" s="110"/>
      <c r="AH471" s="110"/>
    </row>
    <row r="472" spans="1:34" hidden="1" outlineLevel="2" x14ac:dyDescent="0.25">
      <c r="B472" s="105">
        <v>3</v>
      </c>
      <c r="C472" s="108">
        <f t="shared" ref="C472" si="735">-(IFERROR(VLOOKUP($B472,$B463:$C468,2,0),0)+IFERROR(VLOOKUP($B472,$D463:$E468,2,0),0)+IFERROR(VLOOKUP($B472,$F463:$G468,2,0),0)+IFERROR(VLOOKUP($B472,$H463:$I468,2,0),0)+IFERROR(VLOOKUP($B472,$J463:$K468,2,0),0)+IFERROR(VLOOKUP($B472,$L463:$M468,2,0),0)+IFERROR(VLOOKUP($B472,$N463:$O468,2,0),0)+IFERROR(VLOOKUP($B472,$P463:$Q468,2,0),0)+IFERROR(VLOOKUP($B472,$R463:$S468,2,0),0))</f>
        <v>0</v>
      </c>
      <c r="E472" s="110"/>
      <c r="F472" s="110"/>
      <c r="G472" s="112">
        <v>6</v>
      </c>
      <c r="H472" s="112">
        <v>5</v>
      </c>
      <c r="I472" s="112">
        <v>4</v>
      </c>
      <c r="J472" s="112">
        <v>3</v>
      </c>
      <c r="K472" s="112">
        <v>2</v>
      </c>
      <c r="L472" s="112">
        <v>1</v>
      </c>
      <c r="M472" s="110"/>
      <c r="O472" s="110"/>
      <c r="P472" s="112">
        <v>6</v>
      </c>
      <c r="Q472" s="112">
        <v>5</v>
      </c>
      <c r="R472" s="112">
        <v>4</v>
      </c>
      <c r="S472" s="112">
        <v>3</v>
      </c>
      <c r="T472" s="112">
        <v>2</v>
      </c>
      <c r="U472" s="112">
        <v>1</v>
      </c>
      <c r="AB472" s="110"/>
      <c r="AC472" s="110"/>
      <c r="AD472" s="110"/>
      <c r="AE472" s="110"/>
      <c r="AF472" s="110"/>
      <c r="AG472" s="110"/>
      <c r="AH472" s="110"/>
    </row>
    <row r="473" spans="1:34" hidden="1" outlineLevel="2" x14ac:dyDescent="0.25">
      <c r="B473" s="105">
        <v>4</v>
      </c>
      <c r="C473" s="108">
        <f t="shared" ref="C473" si="736">-(IFERROR(VLOOKUP($B473,$B463:$C468,2,0),0)+IFERROR(VLOOKUP($B473,$D463:$E468,2,0),0)+IFERROR(VLOOKUP($B473,$F463:$G468,2,0),0)+IFERROR(VLOOKUP($B473,$H463:$I468,2,0),0)+IFERROR(VLOOKUP($B473,$J463:$K468,2,0),0)+IFERROR(VLOOKUP($B473,$L463:$M468,2,0),0)+IFERROR(VLOOKUP($B473,$N463:$O468,2,0),0)+IFERROR(VLOOKUP($B473,$P463:$Q468,2,0),0)+IFERROR(VLOOKUP($B473,$R463:$S468,2,0),0))</f>
        <v>-0.216</v>
      </c>
      <c r="E473" s="110"/>
      <c r="F473" s="105">
        <v>1</v>
      </c>
      <c r="G473" s="184" t="e">
        <f t="array" ref="G473:G479">MMULT(MINVERSE($C$24:$I$30),$C470:$C476)</f>
        <v>#NUM!</v>
      </c>
      <c r="H473" s="184" t="e">
        <f t="array" ref="H473:H478">MMULT(MINVERSE($C$24:$H$29),$C470:$C475)</f>
        <v>#NUM!</v>
      </c>
      <c r="I473" s="184" t="e">
        <f t="array" ref="I473:I477">MMULT(MINVERSE($C$24:$G$28),$C470:$C474)</f>
        <v>#NUM!</v>
      </c>
      <c r="J473" s="184">
        <f t="array" ref="J473:J476">MMULT(MINVERSE($C$24:$F$27),$C470:$C473)</f>
        <v>1.0295857157419286E+18</v>
      </c>
      <c r="K473" s="184">
        <f t="array" ref="K473:K475">MMULT(MINVERSE($C$24:$E$26),$C470:$C472)</f>
        <v>-84.129499999999979</v>
      </c>
      <c r="L473" s="184">
        <f t="array" ref="L473:L474">MMULT(MINVERSE($C$24:$D$25),$C470:$C471)</f>
        <v>-84.129499999999979</v>
      </c>
      <c r="M473" s="110"/>
      <c r="O473" s="105">
        <v>1</v>
      </c>
      <c r="P473" s="184" t="e">
        <f t="array" ref="P473:P483">MMULT(MINVERSE($C$24:$M$34),$C470:$C480)</f>
        <v>#NUM!</v>
      </c>
      <c r="Q473" s="184" t="e">
        <f t="array" ref="Q473:Q482">MMULT(MINVERSE($C$24:$L$33),$C470:$C479)</f>
        <v>#NUM!</v>
      </c>
      <c r="R473" s="184" t="e">
        <f t="array" ref="R473:R481">MMULT(MINVERSE($C$24:$K$32),$C470:$C478)</f>
        <v>#NUM!</v>
      </c>
      <c r="S473" s="184" t="e">
        <f t="array" ref="S473:S480">MMULT(MINVERSE($C$24:$J$31),$C470:$C477)</f>
        <v>#NUM!</v>
      </c>
      <c r="T473" s="114"/>
      <c r="U473" s="114"/>
      <c r="V473" s="110"/>
      <c r="W473" s="110"/>
      <c r="X473" s="110"/>
      <c r="Y473" s="110"/>
      <c r="Z473" s="110"/>
      <c r="AA473" s="110"/>
      <c r="AB473" s="110"/>
      <c r="AC473" s="110"/>
      <c r="AD473" s="110"/>
      <c r="AE473" s="110"/>
      <c r="AF473" s="110"/>
      <c r="AG473" s="110"/>
      <c r="AH473" s="110"/>
    </row>
    <row r="474" spans="1:34" hidden="1" outlineLevel="2" x14ac:dyDescent="0.25">
      <c r="B474" s="105">
        <v>5</v>
      </c>
      <c r="C474" s="108">
        <f t="shared" ref="C474" si="737">-(IFERROR(VLOOKUP($B474,$B463:$C468,2,0),0)+IFERROR(VLOOKUP($B474,$D463:$E468,2,0),0)+IFERROR(VLOOKUP($B474,$F463:$G468,2,0),0)+IFERROR(VLOOKUP($B474,$H463:$I468,2,0),0)+IFERROR(VLOOKUP($B474,$J463:$K468,2,0),0)+IFERROR(VLOOKUP($B474,$L463:$M468,2,0),0)+IFERROR(VLOOKUP($B474,$N463:$O468,2,0),0)+IFERROR(VLOOKUP($B474,$P463:$Q468,2,0),0)+IFERROR(VLOOKUP($B474,$R463:$S468,2,0),0))</f>
        <v>0</v>
      </c>
      <c r="E474" s="110"/>
      <c r="F474" s="105">
        <v>2</v>
      </c>
      <c r="G474" s="185" t="e">
        <v>#NUM!</v>
      </c>
      <c r="H474" s="185" t="e">
        <v>#NUM!</v>
      </c>
      <c r="I474" s="185" t="e">
        <v>#NUM!</v>
      </c>
      <c r="J474" s="185">
        <v>1.0295857157419287E+18</v>
      </c>
      <c r="K474" s="185">
        <v>110.0155</v>
      </c>
      <c r="L474" s="185">
        <v>110.0155</v>
      </c>
      <c r="M474" s="110"/>
      <c r="O474" s="105">
        <v>2</v>
      </c>
      <c r="P474" s="185" t="e">
        <v>#NUM!</v>
      </c>
      <c r="Q474" s="185" t="e">
        <v>#NUM!</v>
      </c>
      <c r="R474" s="185" t="e">
        <v>#NUM!</v>
      </c>
      <c r="S474" s="185" t="e">
        <v>#NUM!</v>
      </c>
      <c r="T474" s="114"/>
      <c r="U474" s="114"/>
    </row>
    <row r="475" spans="1:34" hidden="1" outlineLevel="2" x14ac:dyDescent="0.25">
      <c r="B475" s="105">
        <v>6</v>
      </c>
      <c r="C475" s="108">
        <f t="shared" ref="C475" si="738">-(IFERROR(VLOOKUP($B475,$B463:$C468,2,0),0)+IFERROR(VLOOKUP($B475,$D463:$E468,2,0),0)+IFERROR(VLOOKUP($B475,$F463:$G468,2,0),0)+IFERROR(VLOOKUP($B475,$H463:$I468,2,0),0)+IFERROR(VLOOKUP($B475,$J463:$K468,2,0),0)+IFERROR(VLOOKUP($B475,$L463:$M468,2,0),0)+IFERROR(VLOOKUP($B475,$N463:$O468,2,0),0)+IFERROR(VLOOKUP($B475,$P463:$Q468,2,0),0)+IFERROR(VLOOKUP($B475,$R463:$S468,2,0),0))</f>
        <v>-0.78400000000000003</v>
      </c>
      <c r="E475" s="110"/>
      <c r="F475" s="105">
        <v>3</v>
      </c>
      <c r="G475" s="185" t="e">
        <v>#NUM!</v>
      </c>
      <c r="H475" s="185" t="e">
        <v>#NUM!</v>
      </c>
      <c r="I475" s="185" t="e">
        <v>#NUM!</v>
      </c>
      <c r="J475" s="185">
        <v>0</v>
      </c>
      <c r="K475" s="185">
        <v>0</v>
      </c>
      <c r="L475" s="185"/>
      <c r="M475" s="110"/>
      <c r="O475" s="105">
        <v>3</v>
      </c>
      <c r="P475" s="185" t="e">
        <v>#NUM!</v>
      </c>
      <c r="Q475" s="185" t="e">
        <v>#NUM!</v>
      </c>
      <c r="R475" s="185" t="e">
        <v>#NUM!</v>
      </c>
      <c r="S475" s="185" t="e">
        <v>#NUM!</v>
      </c>
      <c r="T475" s="114"/>
      <c r="U475" s="114"/>
    </row>
    <row r="476" spans="1:34" hidden="1" outlineLevel="2" x14ac:dyDescent="0.25">
      <c r="B476" s="105">
        <v>7</v>
      </c>
      <c r="C476" s="108">
        <f t="shared" ref="C476" si="739">-(IFERROR(VLOOKUP($B476,$B463:$C468,2,0),0)+IFERROR(VLOOKUP($B476,$D463:$E468,2,0),0)+IFERROR(VLOOKUP($B476,$F463:$G468,2,0),0)+IFERROR(VLOOKUP($B476,$H463:$I468,2,0),0)+IFERROR(VLOOKUP($B476,$J463:$K468,2,0),0)+IFERROR(VLOOKUP($B476,$L463:$M468,2,0),0)+IFERROR(VLOOKUP($B476,$N463:$O468,2,0),0)+IFERROR(VLOOKUP($B476,$P463:$Q468,2,0),0)+IFERROR(VLOOKUP($B476,$R463:$S468,2,0),0))</f>
        <v>0</v>
      </c>
      <c r="E476" s="110"/>
      <c r="F476" s="105">
        <v>4</v>
      </c>
      <c r="G476" s="185" t="e">
        <v>#NUM!</v>
      </c>
      <c r="H476" s="185" t="e">
        <v>#NUM!</v>
      </c>
      <c r="I476" s="185" t="e">
        <v>#NUM!</v>
      </c>
      <c r="J476" s="185">
        <v>-4.427218577690293E+19</v>
      </c>
      <c r="K476" s="185"/>
      <c r="L476" s="185"/>
      <c r="M476" s="110"/>
      <c r="O476" s="105">
        <v>4</v>
      </c>
      <c r="P476" s="185" t="e">
        <v>#NUM!</v>
      </c>
      <c r="Q476" s="185" t="e">
        <v>#NUM!</v>
      </c>
      <c r="R476" s="185" t="e">
        <v>#NUM!</v>
      </c>
      <c r="S476" s="185" t="e">
        <v>#NUM!</v>
      </c>
      <c r="T476" s="114"/>
      <c r="U476" s="114"/>
    </row>
    <row r="477" spans="1:34" hidden="1" outlineLevel="2" x14ac:dyDescent="0.25">
      <c r="B477" s="105">
        <v>8</v>
      </c>
      <c r="C477" s="108">
        <f t="shared" ref="C477" si="740">-(IFERROR(VLOOKUP($B477,$B463:$C468,2,0),0)+IFERROR(VLOOKUP($B477,$D463:$E468,2,0),0)+IFERROR(VLOOKUP($B477,$F463:$G468,2,0),0)+IFERROR(VLOOKUP($B477,$H463:$I468,2,0),0)+IFERROR(VLOOKUP($B477,$J463:$K468,2,0),0)+IFERROR(VLOOKUP($B477,$L463:$M468,2,0),0)+IFERROR(VLOOKUP($B477,$N463:$O468,2,0),0)+IFERROR(VLOOKUP($B477,$P463:$Q468,2,0),0)+IFERROR(VLOOKUP($B477,$R463:$S468,2,0),0))</f>
        <v>0</v>
      </c>
      <c r="E477" s="110" t="s">
        <v>40</v>
      </c>
      <c r="F477" s="105">
        <v>5</v>
      </c>
      <c r="G477" s="185" t="e">
        <v>#NUM!</v>
      </c>
      <c r="H477" s="185" t="e">
        <v>#NUM!</v>
      </c>
      <c r="I477" s="185" t="e">
        <v>#NUM!</v>
      </c>
      <c r="J477" s="185"/>
      <c r="K477" s="185"/>
      <c r="L477" s="185"/>
      <c r="M477" s="110"/>
      <c r="O477" s="105">
        <v>5</v>
      </c>
      <c r="P477" s="185" t="e">
        <v>#NUM!</v>
      </c>
      <c r="Q477" s="185" t="e">
        <v>#NUM!</v>
      </c>
      <c r="R477" s="185" t="e">
        <v>#NUM!</v>
      </c>
      <c r="S477" s="185" t="e">
        <v>#NUM!</v>
      </c>
      <c r="T477" s="114"/>
      <c r="U477" s="114"/>
    </row>
    <row r="478" spans="1:34" hidden="1" outlineLevel="2" x14ac:dyDescent="0.25">
      <c r="B478" s="105">
        <v>9</v>
      </c>
      <c r="C478" s="108">
        <f t="shared" ref="C478" si="741">-(IFERROR(VLOOKUP($B478,$B463:$C468,2,0),0)+IFERROR(VLOOKUP($B478,$D463:$E468,2,0),0)+IFERROR(VLOOKUP($B478,$F463:$G468,2,0),0)+IFERROR(VLOOKUP($B478,$H463:$I468,2,0),0)+IFERROR(VLOOKUP($B478,$J463:$K468,2,0),0)+IFERROR(VLOOKUP($B478,$L463:$M468,2,0),0)+IFERROR(VLOOKUP($B478,$N463:$O468,2,0),0)+IFERROR(VLOOKUP($B478,$P463:$Q468,2,0),0)+IFERROR(VLOOKUP($B478,$R463:$S468,2,0),0))</f>
        <v>0</v>
      </c>
      <c r="E478" s="110"/>
      <c r="F478" s="105">
        <v>6</v>
      </c>
      <c r="G478" s="185" t="e">
        <v>#NUM!</v>
      </c>
      <c r="H478" s="185" t="e">
        <v>#NUM!</v>
      </c>
      <c r="I478" s="185"/>
      <c r="J478" s="185"/>
      <c r="K478" s="185"/>
      <c r="L478" s="185"/>
      <c r="M478" s="110"/>
      <c r="O478" s="105">
        <v>6</v>
      </c>
      <c r="P478" s="185" t="e">
        <v>#NUM!</v>
      </c>
      <c r="Q478" s="185" t="e">
        <v>#NUM!</v>
      </c>
      <c r="R478" s="185" t="e">
        <v>#NUM!</v>
      </c>
      <c r="S478" s="185" t="e">
        <v>#NUM!</v>
      </c>
      <c r="T478" s="114"/>
      <c r="U478" s="114"/>
    </row>
    <row r="479" spans="1:34" hidden="1" outlineLevel="2" x14ac:dyDescent="0.25">
      <c r="B479" s="105">
        <v>10</v>
      </c>
      <c r="C479" s="108">
        <f t="shared" ref="C479" si="742">-(IFERROR(VLOOKUP($B479,$B463:$C468,2,0),0)+IFERROR(VLOOKUP($B479,$D463:$E468,2,0),0)+IFERROR(VLOOKUP($B479,$F463:$G468,2,0),0)+IFERROR(VLOOKUP($B479,$H463:$I468,2,0),0)+IFERROR(VLOOKUP($B479,$J463:$K468,2,0),0)+IFERROR(VLOOKUP($B479,$L463:$M468,2,0),0)+IFERROR(VLOOKUP($B479,$N463:$O468,2,0),0)+IFERROR(VLOOKUP($B479,$P463:$Q468,2,0),0)+IFERROR(VLOOKUP($B479,$R463:$S468,2,0),0))</f>
        <v>0</v>
      </c>
      <c r="E479" s="110"/>
      <c r="F479" s="105">
        <v>7</v>
      </c>
      <c r="G479" s="185" t="e">
        <v>#NUM!</v>
      </c>
      <c r="H479" s="185"/>
      <c r="I479" s="185"/>
      <c r="J479" s="185"/>
      <c r="K479" s="185"/>
      <c r="L479" s="185"/>
      <c r="M479" s="110"/>
      <c r="N479" s="110" t="s">
        <v>40</v>
      </c>
      <c r="O479" s="105">
        <v>7</v>
      </c>
      <c r="P479" s="185" t="e">
        <v>#NUM!</v>
      </c>
      <c r="Q479" s="185" t="e">
        <v>#NUM!</v>
      </c>
      <c r="R479" s="185" t="e">
        <v>#NUM!</v>
      </c>
      <c r="S479" s="185" t="e">
        <v>#NUM!</v>
      </c>
      <c r="T479" s="114"/>
      <c r="U479" s="114"/>
    </row>
    <row r="480" spans="1:34" hidden="1" outlineLevel="2" x14ac:dyDescent="0.25">
      <c r="B480" s="105">
        <v>11</v>
      </c>
      <c r="C480" s="108">
        <f t="shared" ref="C480" si="743">-(IFERROR(VLOOKUP($B480,$B463:$C468,2,0),0)+IFERROR(VLOOKUP($B480,$D463:$E468,2,0),0)+IFERROR(VLOOKUP($B480,$F463:$G468,2,0),0)+IFERROR(VLOOKUP($B480,$H463:$I468,2,0),0)+IFERROR(VLOOKUP($B480,$J463:$K468,2,0),0)+IFERROR(VLOOKUP($B480,$L463:$M468,2,0),0)+IFERROR(VLOOKUP($B480,$N463:$O468,2,0),0)+IFERROR(VLOOKUP($B480,$P463:$Q468,2,0),0)+IFERROR(VLOOKUP($B480,$R463:$S468,2,0),0))</f>
        <v>0</v>
      </c>
      <c r="E480" s="110"/>
      <c r="M480" s="110"/>
      <c r="O480" s="105">
        <v>8</v>
      </c>
      <c r="P480" s="185" t="e">
        <v>#NUM!</v>
      </c>
      <c r="Q480" s="185" t="e">
        <v>#NUM!</v>
      </c>
      <c r="R480" s="185" t="e">
        <v>#NUM!</v>
      </c>
      <c r="S480" s="185" t="e">
        <v>#NUM!</v>
      </c>
      <c r="T480" s="114"/>
      <c r="U480" s="114"/>
    </row>
    <row r="481" spans="1:24" hidden="1" outlineLevel="2" x14ac:dyDescent="0.25">
      <c r="B481" s="105">
        <v>12</v>
      </c>
      <c r="C481" s="108">
        <f t="shared" ref="C481" si="744">-(IFERROR(VLOOKUP($B481,$B463:$C468,2,0),0)+IFERROR(VLOOKUP($B481,$D463:$E468,2,0),0)+IFERROR(VLOOKUP($B481,$F463:$G468,2,0),0)+IFERROR(VLOOKUP($B481,$H463:$I468,2,0),0)+IFERROR(VLOOKUP($B481,$J463:$K468,2,0),0)+IFERROR(VLOOKUP($B481,$L463:$M468,2,0),0)+IFERROR(VLOOKUP($B481,$N463:$O468,2,0),0)+IFERROR(VLOOKUP($B481,$P463:$Q468,2,0),0)+IFERROR(VLOOKUP($B481,$R463:$S468,2,0),0))</f>
        <v>0</v>
      </c>
      <c r="E481" s="110"/>
      <c r="M481" s="110"/>
      <c r="O481" s="105">
        <v>9</v>
      </c>
      <c r="P481" s="185" t="e">
        <v>#NUM!</v>
      </c>
      <c r="Q481" s="185" t="e">
        <v>#NUM!</v>
      </c>
      <c r="R481" s="185" t="e">
        <v>#NUM!</v>
      </c>
      <c r="S481" s="185"/>
      <c r="T481" s="114"/>
      <c r="U481" s="114"/>
    </row>
    <row r="482" spans="1:24" hidden="1" outlineLevel="2" x14ac:dyDescent="0.25">
      <c r="B482" s="105">
        <v>13</v>
      </c>
      <c r="C482" s="108">
        <f t="shared" ref="C482" si="745">-(IFERROR(VLOOKUP($B482,$B463:$C468,2,0),0)+IFERROR(VLOOKUP($B482,$D463:$E468,2,0),0)+IFERROR(VLOOKUP($B482,$F463:$G468,2,0),0)+IFERROR(VLOOKUP($B482,$H463:$I468,2,0),0)+IFERROR(VLOOKUP($B482,$J463:$K468,2,0),0)+IFERROR(VLOOKUP($B482,$L463:$M468,2,0),0)+IFERROR(VLOOKUP($B482,$N463:$O468,2,0),0)+IFERROR(VLOOKUP($B482,$P463:$Q468,2,0),0)+IFERROR(VLOOKUP($B482,$R463:$S468,2,0),0))</f>
        <v>0</v>
      </c>
      <c r="E482" s="110"/>
      <c r="F482" s="110"/>
      <c r="G482" s="324" t="s">
        <v>42</v>
      </c>
      <c r="H482" s="324"/>
      <c r="I482" s="324"/>
      <c r="J482" s="324"/>
      <c r="K482" s="324"/>
      <c r="L482" s="324"/>
      <c r="M482" s="110"/>
      <c r="O482" s="105">
        <v>10</v>
      </c>
      <c r="P482" s="185" t="e">
        <v>#NUM!</v>
      </c>
      <c r="Q482" s="185" t="e">
        <v>#NUM!</v>
      </c>
      <c r="R482" s="185"/>
      <c r="S482" s="185"/>
      <c r="T482" s="114"/>
      <c r="U482" s="114"/>
    </row>
    <row r="483" spans="1:24" hidden="1" outlineLevel="2" x14ac:dyDescent="0.25">
      <c r="B483" s="105">
        <v>14</v>
      </c>
      <c r="C483" s="108">
        <f t="shared" ref="C483" si="746">-(IFERROR(VLOOKUP($B483,$B463:$C468,2,0),0)+IFERROR(VLOOKUP($B483,$D463:$E468,2,0),0)+IFERROR(VLOOKUP($B483,$F463:$G468,2,0),0)+IFERROR(VLOOKUP($B483,$H463:$I468,2,0),0)+IFERROR(VLOOKUP($B483,$J463:$K468,2,0),0)+IFERROR(VLOOKUP($B483,$L463:$M468,2,0),0)+IFERROR(VLOOKUP($B483,$N463:$O468,2,0),0)+IFERROR(VLOOKUP($B483,$P463:$Q468,2,0),0)+IFERROR(VLOOKUP($B483,$R463:$S468,2,0),0))</f>
        <v>0</v>
      </c>
      <c r="E483" s="110"/>
      <c r="F483" s="110"/>
      <c r="G483" s="112">
        <v>6</v>
      </c>
      <c r="H483" s="112">
        <v>5</v>
      </c>
      <c r="I483" s="112">
        <v>4</v>
      </c>
      <c r="J483" s="112">
        <v>3</v>
      </c>
      <c r="K483" s="112">
        <v>2</v>
      </c>
      <c r="L483" s="112">
        <v>1</v>
      </c>
      <c r="M483" s="110"/>
      <c r="O483" s="105">
        <v>11</v>
      </c>
      <c r="P483" s="185" t="e">
        <v>#NUM!</v>
      </c>
      <c r="Q483" s="185"/>
      <c r="R483" s="185"/>
      <c r="S483" s="185"/>
      <c r="T483" s="114"/>
      <c r="U483" s="114"/>
    </row>
    <row r="484" spans="1:24" hidden="1" outlineLevel="2" x14ac:dyDescent="0.25">
      <c r="A484" s="68" t="s">
        <v>41</v>
      </c>
      <c r="B484" s="105">
        <v>15</v>
      </c>
      <c r="C484" s="108">
        <f t="shared" ref="C484" si="747">-(IFERROR(VLOOKUP($B484,$B463:$C468,2,0),0)+IFERROR(VLOOKUP($B484,$D463:$E468,2,0),0)+IFERROR(VLOOKUP($B484,$F463:$G468,2,0),0)+IFERROR(VLOOKUP($B484,$H463:$I468,2,0),0)+IFERROR(VLOOKUP($B484,$J463:$K468,2,0),0)+IFERROR(VLOOKUP($B484,$L463:$M468,2,0),0)+IFERROR(VLOOKUP($B484,$N463:$O468,2,0),0)+IFERROR(VLOOKUP($B484,$P463:$Q468,2,0),0)+IFERROR(VLOOKUP($B484,$R463:$S468,2,0),0))</f>
        <v>0</v>
      </c>
      <c r="E484" s="110"/>
      <c r="F484" s="105">
        <v>1</v>
      </c>
      <c r="G484" s="184" t="e">
        <f t="array" ref="G484:G492">MMULT(MINVERSE($C$24:$K$32),$C470:$C478)</f>
        <v>#NUM!</v>
      </c>
      <c r="H484" s="184" t="e">
        <f t="array" ref="H484:H491">MMULT(MINVERSE($C$24:$J$31),$C470:$C477)</f>
        <v>#NUM!</v>
      </c>
      <c r="I484" s="184" t="e">
        <f t="array" ref="I484:I490">MMULT(MINVERSE($C$24:$I$30),$C470:$C476)</f>
        <v>#NUM!</v>
      </c>
      <c r="J484" s="184" t="e">
        <f t="array" ref="J484:J489">MMULT(MINVERSE($C$24:$H$29),$C470:$C475)</f>
        <v>#NUM!</v>
      </c>
      <c r="K484" s="184" t="e">
        <f t="array" ref="K484:K488">MMULT(MINVERSE($C$24:$G$28),$C470:$C474)</f>
        <v>#NUM!</v>
      </c>
      <c r="L484" s="113"/>
      <c r="M484" s="110"/>
      <c r="N484" s="110"/>
      <c r="O484" s="110"/>
      <c r="P484" s="110"/>
    </row>
    <row r="485" spans="1:24" hidden="1" outlineLevel="2" x14ac:dyDescent="0.25">
      <c r="B485" s="105">
        <v>16</v>
      </c>
      <c r="C485" s="108">
        <f t="shared" ref="C485" si="748">-(IFERROR(VLOOKUP($B485,$B463:$C468,2,0),0)+IFERROR(VLOOKUP($B485,$D463:$E468,2,0),0)+IFERROR(VLOOKUP($B485,$F463:$G468,2,0),0)+IFERROR(VLOOKUP($B485,$H463:$I468,2,0),0)+IFERROR(VLOOKUP($B485,$J463:$K468,2,0),0)+IFERROR(VLOOKUP($B485,$L463:$M468,2,0),0)+IFERROR(VLOOKUP($B485,$N463:$O468,2,0),0)+IFERROR(VLOOKUP($B485,$P463:$Q468,2,0),0)+IFERROR(VLOOKUP($B485,$R463:$S468,2,0),0))</f>
        <v>0</v>
      </c>
      <c r="E485" s="110"/>
      <c r="F485" s="105">
        <v>2</v>
      </c>
      <c r="G485" s="185" t="e">
        <v>#NUM!</v>
      </c>
      <c r="H485" s="185" t="e">
        <v>#NUM!</v>
      </c>
      <c r="I485" s="185" t="e">
        <v>#NUM!</v>
      </c>
      <c r="J485" s="185" t="e">
        <v>#NUM!</v>
      </c>
      <c r="K485" s="185" t="e">
        <v>#NUM!</v>
      </c>
      <c r="L485" s="114"/>
      <c r="M485" s="110"/>
      <c r="N485" s="110"/>
      <c r="O485" s="110"/>
      <c r="P485" s="110"/>
    </row>
    <row r="486" spans="1:24" hidden="1" outlineLevel="2" x14ac:dyDescent="0.25">
      <c r="B486" s="105">
        <v>17</v>
      </c>
      <c r="C486" s="108">
        <f t="shared" ref="C486" si="749">-(IFERROR(VLOOKUP($B486,$B463:$C468,2,0),0)+IFERROR(VLOOKUP($B486,$D463:$E468,2,0),0)+IFERROR(VLOOKUP($B486,$F463:$G468,2,0),0)+IFERROR(VLOOKUP($B486,$H463:$I468,2,0),0)+IFERROR(VLOOKUP($B486,$J463:$K468,2,0),0)+IFERROR(VLOOKUP($B486,$L463:$M468,2,0),0)+IFERROR(VLOOKUP($B486,$N463:$O468,2,0),0)+IFERROR(VLOOKUP($B486,$P463:$Q468,2,0),0)+IFERROR(VLOOKUP($B486,$R463:$S468,2,0),0))</f>
        <v>0</v>
      </c>
      <c r="E486" s="110"/>
      <c r="F486" s="105">
        <v>3</v>
      </c>
      <c r="G486" s="185" t="e">
        <v>#NUM!</v>
      </c>
      <c r="H486" s="185" t="e">
        <v>#NUM!</v>
      </c>
      <c r="I486" s="185" t="e">
        <v>#NUM!</v>
      </c>
      <c r="J486" s="185" t="e">
        <v>#NUM!</v>
      </c>
      <c r="K486" s="185" t="e">
        <v>#NUM!</v>
      </c>
      <c r="L486" s="114"/>
      <c r="M486" s="110"/>
    </row>
    <row r="487" spans="1:24" hidden="1" outlineLevel="2" x14ac:dyDescent="0.25">
      <c r="B487" s="105">
        <v>18</v>
      </c>
      <c r="C487" s="108">
        <f t="shared" ref="C487" si="750">-(IFERROR(VLOOKUP($B487,$B463:$C468,2,0),0)+IFERROR(VLOOKUP($B487,$D463:$E468,2,0),0)+IFERROR(VLOOKUP($B487,$F463:$G468,2,0),0)+IFERROR(VLOOKUP($B487,$H463:$I468,2,0),0)+IFERROR(VLOOKUP($B487,$J463:$K468,2,0),0)+IFERROR(VLOOKUP($B487,$L463:$M468,2,0),0)+IFERROR(VLOOKUP($B487,$N463:$O468,2,0),0)+IFERROR(VLOOKUP($B487,$P463:$Q468,2,0),0)+IFERROR(VLOOKUP($B487,$R463:$S468,2,0),0))</f>
        <v>0</v>
      </c>
      <c r="E487" s="110"/>
      <c r="F487" s="105">
        <v>4</v>
      </c>
      <c r="G487" s="185" t="e">
        <v>#NUM!</v>
      </c>
      <c r="H487" s="185" t="e">
        <v>#NUM!</v>
      </c>
      <c r="I487" s="185" t="e">
        <v>#NUM!</v>
      </c>
      <c r="J487" s="185" t="e">
        <v>#NUM!</v>
      </c>
      <c r="K487" s="185" t="e">
        <v>#NUM!</v>
      </c>
      <c r="L487" s="114"/>
      <c r="M487" s="110"/>
    </row>
    <row r="488" spans="1:24" hidden="1" outlineLevel="2" x14ac:dyDescent="0.25">
      <c r="B488" s="105">
        <v>19</v>
      </c>
      <c r="C488" s="108">
        <f t="shared" ref="C488" si="751">-(IFERROR(VLOOKUP($B488,$B463:$C468,2,0),0)+IFERROR(VLOOKUP($B488,$D463:$E468,2,0),0)+IFERROR(VLOOKUP($B488,$F463:$G468,2,0),0)+IFERROR(VLOOKUP($B488,$H463:$I468,2,0),0)+IFERROR(VLOOKUP($B488,$J463:$K468,2,0),0)+IFERROR(VLOOKUP($B488,$L463:$M468,2,0),0)+IFERROR(VLOOKUP($B488,$N463:$O468,2,0),0)+IFERROR(VLOOKUP($B488,$P463:$Q468,2,0),0)+IFERROR(VLOOKUP($B488,$R463:$S468,2,0),0))</f>
        <v>0</v>
      </c>
      <c r="E488" s="110"/>
      <c r="F488" s="105">
        <v>5</v>
      </c>
      <c r="G488" s="185" t="e">
        <v>#NUM!</v>
      </c>
      <c r="H488" s="185" t="e">
        <v>#NUM!</v>
      </c>
      <c r="I488" s="185" t="e">
        <v>#NUM!</v>
      </c>
      <c r="J488" s="185" t="e">
        <v>#NUM!</v>
      </c>
      <c r="K488" s="185" t="e">
        <v>#NUM!</v>
      </c>
      <c r="L488" s="114"/>
      <c r="M488" s="110"/>
    </row>
    <row r="489" spans="1:24" hidden="1" outlineLevel="2" x14ac:dyDescent="0.25">
      <c r="B489" s="105">
        <v>20</v>
      </c>
      <c r="C489" s="108">
        <f t="shared" ref="C489" si="752">-(IFERROR(VLOOKUP($B489,$B463:$C468,2,0),0)+IFERROR(VLOOKUP($B489,$D463:$E468,2,0),0)+IFERROR(VLOOKUP($B489,$F463:$G468,2,0),0)+IFERROR(VLOOKUP($B489,$H463:$I468,2,0),0)+IFERROR(VLOOKUP($B489,$J463:$K468,2,0),0)+IFERROR(VLOOKUP($B489,$L463:$M468,2,0),0)+IFERROR(VLOOKUP($B489,$N463:$O468,2,0),0)+IFERROR(VLOOKUP($B489,$P463:$Q468,2,0),0)+IFERROR(VLOOKUP($B489,$R463:$S468,2,0),0))</f>
        <v>0</v>
      </c>
      <c r="E489" s="110" t="s">
        <v>40</v>
      </c>
      <c r="F489" s="105">
        <v>6</v>
      </c>
      <c r="G489" s="185" t="e">
        <v>#NUM!</v>
      </c>
      <c r="H489" s="185" t="e">
        <v>#NUM!</v>
      </c>
      <c r="I489" s="185" t="e">
        <v>#NUM!</v>
      </c>
      <c r="J489" s="185" t="e">
        <v>#NUM!</v>
      </c>
      <c r="K489" s="185"/>
      <c r="L489" s="114"/>
      <c r="M489" s="110"/>
    </row>
    <row r="490" spans="1:24" hidden="1" outlineLevel="2" x14ac:dyDescent="0.25">
      <c r="B490" s="105">
        <v>21</v>
      </c>
      <c r="C490" s="108">
        <f t="shared" ref="C490" si="753">-(IFERROR(VLOOKUP($B490,$B463:$C468,2,0),0)+IFERROR(VLOOKUP($B490,$D463:$E468,2,0),0)+IFERROR(VLOOKUP($B490,$F463:$G468,2,0),0)+IFERROR(VLOOKUP($B490,$H463:$I468,2,0),0)+IFERROR(VLOOKUP($B490,$J463:$K468,2,0),0)+IFERROR(VLOOKUP($B490,$L463:$M468,2,0),0)+IFERROR(VLOOKUP($B490,$N463:$O468,2,0),0)+IFERROR(VLOOKUP($B490,$P463:$Q468,2,0),0)+IFERROR(VLOOKUP($B490,$R463:$S468,2,0),0))</f>
        <v>0</v>
      </c>
      <c r="E490" s="110"/>
      <c r="F490" s="105">
        <v>7</v>
      </c>
      <c r="G490" s="185" t="e">
        <v>#NUM!</v>
      </c>
      <c r="H490" s="185" t="e">
        <v>#NUM!</v>
      </c>
      <c r="I490" s="185" t="e">
        <v>#NUM!</v>
      </c>
      <c r="J490" s="185"/>
      <c r="K490" s="185"/>
      <c r="L490" s="114"/>
      <c r="M490" s="110"/>
    </row>
    <row r="491" spans="1:24" hidden="1" outlineLevel="2" x14ac:dyDescent="0.25">
      <c r="E491" s="110"/>
      <c r="F491" s="105">
        <v>8</v>
      </c>
      <c r="G491" s="185" t="e">
        <v>#NUM!</v>
      </c>
      <c r="H491" s="185" t="e">
        <v>#NUM!</v>
      </c>
      <c r="I491" s="185"/>
      <c r="J491" s="185"/>
      <c r="K491" s="185"/>
      <c r="L491" s="114"/>
      <c r="M491" s="110"/>
      <c r="X491" s="110"/>
    </row>
    <row r="492" spans="1:24" hidden="1" outlineLevel="2" x14ac:dyDescent="0.25">
      <c r="E492" s="110"/>
      <c r="F492" s="105">
        <v>9</v>
      </c>
      <c r="G492" s="185" t="e">
        <v>#NUM!</v>
      </c>
      <c r="H492" s="185"/>
      <c r="I492" s="185"/>
      <c r="J492" s="185"/>
      <c r="K492" s="185"/>
      <c r="L492" s="114"/>
      <c r="M492" s="110"/>
      <c r="X492" s="110"/>
    </row>
    <row r="493" spans="1:24" hidden="1" outlineLevel="2" x14ac:dyDescent="0.25">
      <c r="A493" s="117"/>
    </row>
    <row r="494" spans="1:24" s="119" customFormat="1" hidden="1" outlineLevel="2" x14ac:dyDescent="0.25">
      <c r="A494" s="118" t="s">
        <v>37</v>
      </c>
    </row>
    <row r="495" spans="1:24" hidden="1" outlineLevel="2" x14ac:dyDescent="0.25">
      <c r="B495" s="316">
        <f t="shared" ref="B495:B501" si="754">B462</f>
        <v>1</v>
      </c>
      <c r="C495" s="316"/>
      <c r="D495" s="316">
        <f t="shared" ref="D495:D501" si="755">D462</f>
        <v>2</v>
      </c>
      <c r="E495" s="316"/>
      <c r="F495" s="316">
        <f t="shared" ref="F495:F501" si="756">F462</f>
        <v>3</v>
      </c>
      <c r="G495" s="316"/>
      <c r="H495" s="316">
        <f t="shared" ref="H495:H501" si="757">H462</f>
        <v>4</v>
      </c>
      <c r="I495" s="316"/>
      <c r="J495" s="316">
        <f t="shared" ref="J495:J501" si="758">J462</f>
        <v>5</v>
      </c>
      <c r="K495" s="316"/>
      <c r="L495" s="316">
        <f t="shared" ref="L495:L501" si="759">L462</f>
        <v>6</v>
      </c>
      <c r="M495" s="316"/>
    </row>
    <row r="496" spans="1:24" hidden="1" outlineLevel="2" x14ac:dyDescent="0.25">
      <c r="B496" s="105">
        <f t="shared" si="754"/>
        <v>3</v>
      </c>
      <c r="C496" s="116">
        <f>IF($Q$2=2,IFERROR(INDEX($G473:$L479,MATCH(B496,$F473:$F479,0),MATCH(INICIO!$C$78,$G472:$L472,0)),0),IF($Q$2=4,IFERROR(INDEX($P473:$U483,MATCH(B496,$O473:$O483,0),MATCH(INICIO!$C$78,$P472:$U472,0)),0),IFERROR(INDEX($G484:$L492,MATCH(B496,$F484:$F492,0),MATCH(INICIO!$C$78,$G483:$L483,0)),0)))</f>
        <v>0</v>
      </c>
      <c r="D496" s="105">
        <f t="shared" si="755"/>
        <v>0</v>
      </c>
      <c r="E496" s="116">
        <f>IF($Q$2=2,IFERROR(INDEX($G473:$L479,MATCH(D496,$F473:$F479,0),MATCH(INICIO!$C$78,$G472:$L472,0)),0),IF($Q$2=4,IFERROR(INDEX($P473:$U483,MATCH(D496,$O473:$O483,0),MATCH(INICIO!$C$78,$P472:$U472,0)),0),IFERROR(INDEX($G484:$L492,MATCH(D496,$F484:$F492,0),MATCH(INICIO!$C$78,$G483:$L483,0)),0)))</f>
        <v>0</v>
      </c>
      <c r="F496" s="105">
        <f t="shared" si="756"/>
        <v>0</v>
      </c>
      <c r="G496" s="116">
        <f>IF($Q$2=2,IFERROR(INDEX($G473:$L479,MATCH(F496,$F473:$F479,0),MATCH(INICIO!$C$78,$G472:$L472,0)),0),IF($Q$2=4,IFERROR(INDEX($P473:$U483,MATCH(F496,$O473:$O483,0),MATCH(INICIO!$C$78,$P472:$U472,0)),0),IFERROR(INDEX($G484:$L492,MATCH(F496,$F484:$F492,0),MATCH(INICIO!$C$78,$G483:$L483,0)),0)))</f>
        <v>0</v>
      </c>
      <c r="H496" s="105">
        <f t="shared" si="757"/>
        <v>0</v>
      </c>
      <c r="I496" s="116">
        <f>IF($Q$2=2,IFERROR(INDEX($G473:$L479,MATCH(H496,$F473:$F479,0),MATCH(INICIO!$C$78,$G472:$L472,0)),0),IF($Q$2=4,IFERROR(INDEX($P473:$U483,MATCH(H496,$O473:$O483,0),MATCH(INICIO!$C$78,$P472:$U472,0)),0),IFERROR(INDEX($G484:$L492,MATCH(H496,$F484:$F492,0),MATCH(INICIO!$C$78,$G483:$L483,0)),0)))</f>
        <v>0</v>
      </c>
      <c r="J496" s="105">
        <f t="shared" si="758"/>
        <v>0</v>
      </c>
      <c r="K496" s="116">
        <f>IF($Q$2=2,IFERROR(INDEX($G473:$L479,MATCH(J496,$F473:$F479,0),MATCH(INICIO!$C$78,$G472:$L472,0)),0),IF($Q$2=4,IFERROR(INDEX($P473:$U483,MATCH(J496,$O473:$O483,0),MATCH(INICIO!$C$78,$P472:$U472,0)),0),IFERROR(INDEX($G484:$L492,MATCH(J496,$F484:$F492,0),MATCH(INICIO!$C$78,$G483:$L483,0)),0)))</f>
        <v>0</v>
      </c>
      <c r="L496" s="105">
        <f t="shared" si="759"/>
        <v>0</v>
      </c>
      <c r="M496" s="116">
        <f>IF($Q$2=2,IFERROR(INDEX($G473:$L479,MATCH(L496,$F473:$F479,0),MATCH(INICIO!$C$78,$G472:$L472,0)),0),IF($Q$2=4,IFERROR(INDEX($P473:$U483,MATCH(L496,$O473:$O483,0),MATCH(INICIO!$C$78,$P472:$U472,0)),0),IFERROR(INDEX($G484:$L492,MATCH(L496,$F484:$F492,0),MATCH(INICIO!$C$78,$G483:$L483,0)),0)))</f>
        <v>0</v>
      </c>
    </row>
    <row r="497" spans="1:62" hidden="1" outlineLevel="2" x14ac:dyDescent="0.25">
      <c r="B497" s="105">
        <f t="shared" si="754"/>
        <v>4</v>
      </c>
      <c r="C497" s="116">
        <f>IF($Q$2=2,IFERROR(INDEX($G473:$L479,MATCH(B497,$F473:$F479,0),MATCH(INICIO!$C$78,$G472:$L472,0)),0),IF($Q$2=4,IFERROR(INDEX($P473:$U483,MATCH(B497,$O473:$O483,0),MATCH(INICIO!$C$78,$P472:$U472,0)),0),IFERROR(INDEX($G484:$L492,MATCH(B497,$F484:$F492,0),MATCH(INICIO!$C$78,$G483:$L483,0)),0)))</f>
        <v>0</v>
      </c>
      <c r="D497" s="105">
        <f t="shared" si="755"/>
        <v>0</v>
      </c>
      <c r="E497" s="116">
        <f>IF($Q$2=2,IFERROR(INDEX($G473:$L479,MATCH(D497,$F473:$F479,0),MATCH(INICIO!$C$78,$G472:$L472,0)),0),IF($Q$2=4,IFERROR(INDEX($P473:$U483,MATCH(D497,$O473:$O483,0),MATCH(INICIO!$C$78,$P472:$U472,0)),0),IFERROR(INDEX($G484:$L492,MATCH(D497,$F484:$F492,0),MATCH(INICIO!$C$78,$G483:$L483,0)),0)))</f>
        <v>0</v>
      </c>
      <c r="F497" s="105">
        <f t="shared" si="756"/>
        <v>0</v>
      </c>
      <c r="G497" s="116">
        <f>IF($Q$2=2,IFERROR(INDEX($G473:$L479,MATCH(F497,$F473:$F479,0),MATCH(INICIO!$C$78,$G472:$L472,0)),0),IF($Q$2=4,IFERROR(INDEX($P473:$U483,MATCH(F497,$O473:$O483,0),MATCH(INICIO!$C$78,$P472:$U472,0)),0),IFERROR(INDEX($G484:$L492,MATCH(F497,$F484:$F492,0),MATCH(INICIO!$C$78,$G483:$L483,0)),0)))</f>
        <v>0</v>
      </c>
      <c r="H497" s="105">
        <f t="shared" si="757"/>
        <v>0</v>
      </c>
      <c r="I497" s="116">
        <f>IF($Q$2=2,IFERROR(INDEX($G473:$L479,MATCH(H497,$F473:$F479,0),MATCH(INICIO!$C$78,$G472:$L472,0)),0),IF($Q$2=4,IFERROR(INDEX($P473:$U483,MATCH(H497,$O473:$O483,0),MATCH(INICIO!$C$78,$P472:$U472,0)),0),IFERROR(INDEX($G484:$L492,MATCH(H497,$F484:$F492,0),MATCH(INICIO!$C$78,$G483:$L483,0)),0)))</f>
        <v>0</v>
      </c>
      <c r="J497" s="105">
        <f t="shared" si="758"/>
        <v>0</v>
      </c>
      <c r="K497" s="116">
        <f>IF($Q$2=2,IFERROR(INDEX($G473:$L479,MATCH(J497,$F473:$F479,0),MATCH(INICIO!$C$78,$G472:$L472,0)),0),IF($Q$2=4,IFERROR(INDEX($P473:$U483,MATCH(J497,$O473:$O483,0),MATCH(INICIO!$C$78,$P472:$U472,0)),0),IFERROR(INDEX($G484:$L492,MATCH(J497,$F484:$F492,0),MATCH(INICIO!$C$78,$G483:$L483,0)),0)))</f>
        <v>0</v>
      </c>
      <c r="L497" s="105">
        <f t="shared" si="759"/>
        <v>0</v>
      </c>
      <c r="M497" s="116">
        <f>IF($Q$2=2,IFERROR(INDEX($G473:$L479,MATCH(L497,$F473:$F479,0),MATCH(INICIO!$C$78,$G472:$L472,0)),0),IF($Q$2=4,IFERROR(INDEX($P473:$U483,MATCH(L497,$O473:$O483,0),MATCH(INICIO!$C$78,$P472:$U472,0)),0),IFERROR(INDEX($G484:$L492,MATCH(L497,$F484:$F492,0),MATCH(INICIO!$C$78,$G483:$L483,0)),0)))</f>
        <v>0</v>
      </c>
    </row>
    <row r="498" spans="1:62" hidden="1" outlineLevel="2" x14ac:dyDescent="0.25">
      <c r="B498" s="105">
        <f t="shared" si="754"/>
        <v>1</v>
      </c>
      <c r="C498" s="116">
        <f>IF($Q$2=2,IFERROR(INDEX($G473:$L479,MATCH(B498,$F473:$F479,0),MATCH(INICIO!$C$78,$G472:$L472,0)),0),IF($Q$2=4,IFERROR(INDEX($P473:$U483,MATCH(B498,$O473:$O483,0),MATCH(INICIO!$C$78,$P472:$U472,0)),0),IFERROR(INDEX($G484:$L492,MATCH(B498,$F484:$F492,0),MATCH(INICIO!$C$78,$G483:$L483,0)),0)))</f>
        <v>-84.129499999999979</v>
      </c>
      <c r="D498" s="105">
        <f t="shared" si="755"/>
        <v>0</v>
      </c>
      <c r="E498" s="116">
        <f>IF($Q$2=2,IFERROR(INDEX($G473:$L479,MATCH(D498,$F473:$F479,0),MATCH(INICIO!$C$78,$G472:$L472,0)),0),IF($Q$2=4,IFERROR(INDEX($P473:$U483,MATCH(D498,$O473:$O483,0),MATCH(INICIO!$C$78,$P472:$U472,0)),0),IFERROR(INDEX($G484:$L492,MATCH(D498,$F484:$F492,0),MATCH(INICIO!$C$78,$G483:$L483,0)),0)))</f>
        <v>0</v>
      </c>
      <c r="F498" s="105">
        <f t="shared" si="756"/>
        <v>0</v>
      </c>
      <c r="G498" s="116">
        <f>IF($Q$2=2,IFERROR(INDEX($G473:$L479,MATCH(F498,$F473:$F479,0),MATCH(INICIO!$C$78,$G472:$L472,0)),0),IF($Q$2=4,IFERROR(INDEX($P473:$U483,MATCH(F498,$O473:$O483,0),MATCH(INICIO!$C$78,$P472:$U472,0)),0),IFERROR(INDEX($G484:$L492,MATCH(F498,$F484:$F492,0),MATCH(INICIO!$C$78,$G483:$L483,0)),0)))</f>
        <v>0</v>
      </c>
      <c r="H498" s="105">
        <f t="shared" si="757"/>
        <v>0</v>
      </c>
      <c r="I498" s="116">
        <f>IF($Q$2=2,IFERROR(INDEX($G473:$L479,MATCH(H498,$F473:$F479,0),MATCH(INICIO!$C$78,$G472:$L472,0)),0),IF($Q$2=4,IFERROR(INDEX($P473:$U483,MATCH(H498,$O473:$O483,0),MATCH(INICIO!$C$78,$P472:$U472,0)),0),IFERROR(INDEX($G484:$L492,MATCH(H498,$F484:$F492,0),MATCH(INICIO!$C$78,$G483:$L483,0)),0)))</f>
        <v>0</v>
      </c>
      <c r="J498" s="105">
        <f t="shared" si="758"/>
        <v>0</v>
      </c>
      <c r="K498" s="116">
        <f>IF($Q$2=2,IFERROR(INDEX($G473:$L479,MATCH(J498,$F473:$F479,0),MATCH(INICIO!$C$78,$G472:$L472,0)),0),IF($Q$2=4,IFERROR(INDEX($P473:$U483,MATCH(J498,$O473:$O483,0),MATCH(INICIO!$C$78,$P472:$U472,0)),0),IFERROR(INDEX($G484:$L492,MATCH(J498,$F484:$F492,0),MATCH(INICIO!$C$78,$G483:$L483,0)),0)))</f>
        <v>0</v>
      </c>
      <c r="L498" s="105">
        <f t="shared" si="759"/>
        <v>0</v>
      </c>
      <c r="M498" s="116">
        <f>IF($Q$2=2,IFERROR(INDEX($G473:$L479,MATCH(L498,$F473:$F479,0),MATCH(INICIO!$C$78,$G472:$L472,0)),0),IF($Q$2=4,IFERROR(INDEX($P473:$U483,MATCH(L498,$O473:$O483,0),MATCH(INICIO!$C$78,$P472:$U472,0)),0),IFERROR(INDEX($G484:$L492,MATCH(L498,$F484:$F492,0),MATCH(INICIO!$C$78,$G483:$L483,0)),0)))</f>
        <v>0</v>
      </c>
    </row>
    <row r="499" spans="1:62" hidden="1" outlineLevel="2" x14ac:dyDescent="0.25">
      <c r="B499" s="105">
        <f t="shared" si="754"/>
        <v>5</v>
      </c>
      <c r="C499" s="116">
        <f>IF($Q$2=2,IFERROR(INDEX($G473:$L479,MATCH(B499,$F473:$F479,0),MATCH(INICIO!$C$78,$G472:$L472,0)),0),IF($Q$2=4,IFERROR(INDEX($P473:$U483,MATCH(B499,$O473:$O483,0),MATCH(INICIO!$C$78,$P472:$U472,0)),0),IFERROR(INDEX($G484:$L492,MATCH(B499,$F484:$F492,0),MATCH(INICIO!$C$78,$G483:$L483,0)),0)))</f>
        <v>0</v>
      </c>
      <c r="D499" s="105">
        <f t="shared" si="755"/>
        <v>0</v>
      </c>
      <c r="E499" s="116">
        <f>IF($Q$2=2,IFERROR(INDEX($G473:$L479,MATCH(D499,$F473:$F479,0),MATCH(INICIO!$C$78,$G472:$L472,0)),0),IF($Q$2=4,IFERROR(INDEX($P473:$U483,MATCH(D499,$O473:$O483,0),MATCH(INICIO!$C$78,$P472:$U472,0)),0),IFERROR(INDEX($G484:$L492,MATCH(D499,$F484:$F492,0),MATCH(INICIO!$C$78,$G483:$L483,0)),0)))</f>
        <v>0</v>
      </c>
      <c r="F499" s="105">
        <f t="shared" si="756"/>
        <v>0</v>
      </c>
      <c r="G499" s="116">
        <f>IF($Q$2=2,IFERROR(INDEX($G473:$L479,MATCH(F499,$F473:$F479,0),MATCH(INICIO!$C$78,$G472:$L472,0)),0),IF($Q$2=4,IFERROR(INDEX($P473:$U483,MATCH(F499,$O473:$O483,0),MATCH(INICIO!$C$78,$P472:$U472,0)),0),IFERROR(INDEX($G484:$L492,MATCH(F499,$F484:$F492,0),MATCH(INICIO!$C$78,$G483:$L483,0)),0)))</f>
        <v>0</v>
      </c>
      <c r="H499" s="105">
        <f t="shared" si="757"/>
        <v>0</v>
      </c>
      <c r="I499" s="116">
        <f>IF($Q$2=2,IFERROR(INDEX($G473:$L479,MATCH(H499,$F473:$F479,0),MATCH(INICIO!$C$78,$G472:$L472,0)),0),IF($Q$2=4,IFERROR(INDEX($P473:$U483,MATCH(H499,$O473:$O483,0),MATCH(INICIO!$C$78,$P472:$U472,0)),0),IFERROR(INDEX($G484:$L492,MATCH(H499,$F484:$F492,0),MATCH(INICIO!$C$78,$G483:$L483,0)),0)))</f>
        <v>0</v>
      </c>
      <c r="J499" s="105">
        <f t="shared" si="758"/>
        <v>0</v>
      </c>
      <c r="K499" s="116">
        <f>IF($Q$2=2,IFERROR(INDEX($G473:$L479,MATCH(J499,$F473:$F479,0),MATCH(INICIO!$C$78,$G472:$L472,0)),0),IF($Q$2=4,IFERROR(INDEX($P473:$U483,MATCH(J499,$O473:$O483,0),MATCH(INICIO!$C$78,$P472:$U472,0)),0),IFERROR(INDEX($G484:$L492,MATCH(J499,$F484:$F492,0),MATCH(INICIO!$C$78,$G483:$L483,0)),0)))</f>
        <v>0</v>
      </c>
      <c r="L499" s="105">
        <f t="shared" si="759"/>
        <v>0</v>
      </c>
      <c r="M499" s="116">
        <f>IF($Q$2=2,IFERROR(INDEX($G473:$L479,MATCH(L499,$F473:$F479,0),MATCH(INICIO!$C$78,$G472:$L472,0)),0),IF($Q$2=4,IFERROR(INDEX($P473:$U483,MATCH(L499,$O473:$O483,0),MATCH(INICIO!$C$78,$P472:$U472,0)),0),IFERROR(INDEX($G484:$L492,MATCH(L499,$F484:$F492,0),MATCH(INICIO!$C$78,$G483:$L483,0)),0)))</f>
        <v>0</v>
      </c>
    </row>
    <row r="500" spans="1:62" hidden="1" outlineLevel="2" x14ac:dyDescent="0.25">
      <c r="B500" s="105">
        <f t="shared" si="754"/>
        <v>6</v>
      </c>
      <c r="C500" s="116">
        <f>IF($Q$2=2,IFERROR(INDEX($G473:$L479,MATCH(B500,$F473:$F479,0),MATCH(INICIO!$C$78,$G472:$L472,0)),0),IF($Q$2=4,IFERROR(INDEX($P473:$U483,MATCH(B500,$O473:$O483,0),MATCH(INICIO!$C$78,$P472:$U472,0)),0),IFERROR(INDEX($G484:$L492,MATCH(B500,$F484:$F492,0),MATCH(INICIO!$C$78,$G483:$L483,0)),0)))</f>
        <v>0</v>
      </c>
      <c r="D500" s="105">
        <f t="shared" si="755"/>
        <v>0</v>
      </c>
      <c r="E500" s="116">
        <f>IF($Q$2=2,IFERROR(INDEX($G473:$L479,MATCH(D500,$F473:$F479,0),MATCH(INICIO!$C$78,$G472:$L472,0)),0),IF($Q$2=4,IFERROR(INDEX($P473:$U483,MATCH(D500,$O473:$O483,0),MATCH(INICIO!$C$78,$P472:$U472,0)),0),IFERROR(INDEX($G484:$L492,MATCH(D500,$F484:$F492,0),MATCH(INICIO!$C$78,$G483:$L483,0)),0)))</f>
        <v>0</v>
      </c>
      <c r="F500" s="105">
        <f t="shared" si="756"/>
        <v>0</v>
      </c>
      <c r="G500" s="116">
        <f>IF($Q$2=2,IFERROR(INDEX($G473:$L479,MATCH(F500,$F473:$F479,0),MATCH(INICIO!$C$78,$G472:$L472,0)),0),IF($Q$2=4,IFERROR(INDEX($P473:$U483,MATCH(F500,$O473:$O483,0),MATCH(INICIO!$C$78,$P472:$U472,0)),0),IFERROR(INDEX($G484:$L492,MATCH(F500,$F484:$F492,0),MATCH(INICIO!$C$78,$G483:$L483,0)),0)))</f>
        <v>0</v>
      </c>
      <c r="H500" s="105">
        <f t="shared" si="757"/>
        <v>0</v>
      </c>
      <c r="I500" s="116">
        <f>IF($Q$2=2,IFERROR(INDEX($G473:$L479,MATCH(H500,$F473:$F479,0),MATCH(INICIO!$C$78,$G472:$L472,0)),0),IF($Q$2=4,IFERROR(INDEX($P473:$U483,MATCH(H500,$O473:$O483,0),MATCH(INICIO!$C$78,$P472:$U472,0)),0),IFERROR(INDEX($G484:$L492,MATCH(H500,$F484:$F492,0),MATCH(INICIO!$C$78,$G483:$L483,0)),0)))</f>
        <v>0</v>
      </c>
      <c r="J500" s="105">
        <f t="shared" si="758"/>
        <v>0</v>
      </c>
      <c r="K500" s="116">
        <f>IF($Q$2=2,IFERROR(INDEX($G473:$L479,MATCH(J500,$F473:$F479,0),MATCH(INICIO!$C$78,$G472:$L472,0)),0),IF($Q$2=4,IFERROR(INDEX($P473:$U483,MATCH(J500,$O473:$O483,0),MATCH(INICIO!$C$78,$P472:$U472,0)),0),IFERROR(INDEX($G484:$L492,MATCH(J500,$F484:$F492,0),MATCH(INICIO!$C$78,$G483:$L483,0)),0)))</f>
        <v>0</v>
      </c>
      <c r="L500" s="105">
        <f t="shared" si="759"/>
        <v>0</v>
      </c>
      <c r="M500" s="116">
        <f>IF($Q$2=2,IFERROR(INDEX($G473:$L479,MATCH(L500,$F473:$F479,0),MATCH(INICIO!$C$78,$G472:$L472,0)),0),IF($Q$2=4,IFERROR(INDEX($P473:$U483,MATCH(L500,$O473:$O483,0),MATCH(INICIO!$C$78,$P472:$U472,0)),0),IFERROR(INDEX($G484:$L492,MATCH(L500,$F484:$F492,0),MATCH(INICIO!$C$78,$G483:$L483,0)),0)))</f>
        <v>0</v>
      </c>
    </row>
    <row r="501" spans="1:62" hidden="1" outlineLevel="2" x14ac:dyDescent="0.25">
      <c r="B501" s="105">
        <f t="shared" si="754"/>
        <v>2</v>
      </c>
      <c r="C501" s="116">
        <f>IF($Q$2=2,IFERROR(INDEX($G473:$L479,MATCH(B501,$F473:$F479,0),MATCH(INICIO!$C$78,$G472:$L472,0)),0),IF($Q$2=4,IFERROR(INDEX($P473:$U483,MATCH(B501,$O473:$O483,0),MATCH(INICIO!$C$78,$P472:$U472,0)),0),IFERROR(INDEX($G484:$L492,MATCH(B501,$F484:$F492,0),MATCH(INICIO!$C$78,$G483:$L483,0)),0)))</f>
        <v>110.0155</v>
      </c>
      <c r="D501" s="105">
        <f t="shared" si="755"/>
        <v>0</v>
      </c>
      <c r="E501" s="116">
        <f>IF($Q$2=2,IFERROR(INDEX($G473:$L479,MATCH(D501,$F473:$F479,0),MATCH(INICIO!$C$78,$G472:$L472,0)),0),IF($Q$2=4,IFERROR(INDEX($P473:$U483,MATCH(D501,$O473:$O483,0),MATCH(INICIO!$C$78,$P472:$U472,0)),0),IFERROR(INDEX($G484:$L492,MATCH(D501,$F484:$F492,0),MATCH(INICIO!$C$78,$G483:$L483,0)),0)))</f>
        <v>0</v>
      </c>
      <c r="F501" s="105">
        <f t="shared" si="756"/>
        <v>0</v>
      </c>
      <c r="G501" s="116">
        <f>IF($Q$2=2,IFERROR(INDEX($G473:$L479,MATCH(F501,$F473:$F479,0),MATCH(INICIO!$C$78,$G472:$L472,0)),0),IF($Q$2=4,IFERROR(INDEX($P473:$U483,MATCH(F501,$O473:$O483,0),MATCH(INICIO!$C$78,$P472:$U472,0)),0),IFERROR(INDEX($G484:$L492,MATCH(F501,$F484:$F492,0),MATCH(INICIO!$C$78,$G483:$L483,0)),0)))</f>
        <v>0</v>
      </c>
      <c r="H501" s="105">
        <f t="shared" si="757"/>
        <v>0</v>
      </c>
      <c r="I501" s="116">
        <f>IF($Q$2=2,IFERROR(INDEX($G473:$L479,MATCH(H501,$F473:$F479,0),MATCH(INICIO!$C$78,$G472:$L472,0)),0),IF($Q$2=4,IFERROR(INDEX($P473:$U483,MATCH(H501,$O473:$O483,0),MATCH(INICIO!$C$78,$P472:$U472,0)),0),IFERROR(INDEX($G484:$L492,MATCH(H501,$F484:$F492,0),MATCH(INICIO!$C$78,$G483:$L483,0)),0)))</f>
        <v>0</v>
      </c>
      <c r="J501" s="105">
        <f t="shared" si="758"/>
        <v>0</v>
      </c>
      <c r="K501" s="116">
        <f>IF($Q$2=2,IFERROR(INDEX($G473:$L479,MATCH(J501,$F473:$F479,0),MATCH(INICIO!$C$78,$G472:$L472,0)),0),IF($Q$2=4,IFERROR(INDEX($P473:$U483,MATCH(J501,$O473:$O483,0),MATCH(INICIO!$C$78,$P472:$U472,0)),0),IFERROR(INDEX($G484:$L492,MATCH(J501,$F484:$F492,0),MATCH(INICIO!$C$78,$G483:$L483,0)),0)))</f>
        <v>0</v>
      </c>
      <c r="L501" s="105">
        <f t="shared" si="759"/>
        <v>0</v>
      </c>
      <c r="M501" s="116">
        <f>IF($Q$2=2,IFERROR(INDEX($G473:$L479,MATCH(L501,$F473:$F479,0),MATCH(INICIO!$C$78,$G472:$L472,0)),0),IF($Q$2=4,IFERROR(INDEX($P473:$U483,MATCH(L501,$O473:$O483,0),MATCH(INICIO!$C$78,$P472:$U472,0)),0),IFERROR(INDEX($G484:$L492,MATCH(L501,$F484:$F492,0),MATCH(INICIO!$C$78,$G483:$L483,0)),0)))</f>
        <v>0</v>
      </c>
    </row>
    <row r="502" spans="1:62" hidden="1" outlineLevel="2" x14ac:dyDescent="0.25"/>
    <row r="503" spans="1:62" s="119" customFormat="1" hidden="1" outlineLevel="2" x14ac:dyDescent="0.25">
      <c r="A503" s="118" t="s">
        <v>43</v>
      </c>
    </row>
    <row r="504" spans="1:62" hidden="1" outlineLevel="2" x14ac:dyDescent="0.25">
      <c r="C504" s="121">
        <f t="shared" ref="C504:H504" si="760">E$2</f>
        <v>1</v>
      </c>
      <c r="D504" s="121">
        <f t="shared" si="760"/>
        <v>2</v>
      </c>
      <c r="E504" s="121">
        <f t="shared" si="760"/>
        <v>3</v>
      </c>
      <c r="F504" s="121">
        <f t="shared" si="760"/>
        <v>4</v>
      </c>
      <c r="G504" s="121">
        <f t="shared" si="760"/>
        <v>5</v>
      </c>
      <c r="H504" s="121">
        <f t="shared" si="760"/>
        <v>6</v>
      </c>
    </row>
    <row r="505" spans="1:62" hidden="1" outlineLevel="2" x14ac:dyDescent="0.25">
      <c r="B505" s="122" t="s">
        <v>44</v>
      </c>
      <c r="C505" s="123">
        <f t="array" ref="C505:C510">MMULT(MMULT(C$8:H$13,$AZ$8:$BE$13),C496:C501)+MMULT(MINVERSE(TRANSPOSE($AZ$8:$BE$13)),C463:C468)</f>
        <v>0</v>
      </c>
      <c r="D505" s="123">
        <f t="array" ref="D505:D510">MMULT(MMULT(K$8:P$13,$AZ$8:$BE$13),E496:E501)+MMULT(MINVERSE(TRANSPOSE($AZ$8:$BE$13)),E463:E468)</f>
        <v>0</v>
      </c>
      <c r="E505" s="123">
        <f t="array" ref="E505:E510">MMULT(MMULT(S$8:X$13,$AZ$8:$BE$13),G496:G501)+MMULT(MINVERSE(TRANSPOSE($AZ$8:$BE$13)),G463:G468)</f>
        <v>0</v>
      </c>
      <c r="F505" s="123">
        <f t="array" ref="F505:F510">MMULT(MMULT(AA$8:AF$13,$AZ$8:$BE$13),I496:I501)+MMULT(MINVERSE(TRANSPOSE($AZ$8:$BE$13)),I463:I468)</f>
        <v>0</v>
      </c>
      <c r="G505" s="123">
        <f t="array" ref="G505:G510">MMULT(MMULT(AI$8:AN$13,$AZ$8:$BE$13),K496:K501)+MMULT(MINVERSE(TRANSPOSE($AZ$8:$BE$13)),K463:K468)</f>
        <v>0</v>
      </c>
      <c r="H505" s="123">
        <f t="array" ref="H505:H510">MMULT(MMULT(AQ$8:AV$13,$AZ$8:$BE$13),M496:M501)+MMULT(MINVERSE(TRANSPOSE($AZ$8:$BE$13)),M463:M468)</f>
        <v>0</v>
      </c>
      <c r="N505" s="124"/>
      <c r="P505" s="124"/>
    </row>
    <row r="506" spans="1:62" hidden="1" outlineLevel="2" x14ac:dyDescent="0.25">
      <c r="B506" s="122" t="s">
        <v>45</v>
      </c>
      <c r="C506" s="123">
        <v>0</v>
      </c>
      <c r="D506" s="123">
        <v>0</v>
      </c>
      <c r="E506" s="123">
        <v>0</v>
      </c>
      <c r="F506" s="123">
        <v>0</v>
      </c>
      <c r="G506" s="123">
        <v>0</v>
      </c>
      <c r="H506" s="123">
        <v>0</v>
      </c>
      <c r="N506" s="124"/>
      <c r="P506" s="124"/>
    </row>
    <row r="507" spans="1:62" hidden="1" outlineLevel="2" x14ac:dyDescent="0.25">
      <c r="B507" s="122" t="s">
        <v>46</v>
      </c>
      <c r="C507" s="123">
        <v>0.30000000000000016</v>
      </c>
      <c r="D507" s="123">
        <v>0</v>
      </c>
      <c r="E507" s="123">
        <v>0</v>
      </c>
      <c r="F507" s="123">
        <v>0</v>
      </c>
      <c r="G507" s="123">
        <v>0</v>
      </c>
      <c r="H507" s="123">
        <v>0</v>
      </c>
      <c r="N507" s="124"/>
      <c r="P507" s="124"/>
    </row>
    <row r="508" spans="1:62" hidden="1" outlineLevel="2" x14ac:dyDescent="0.25">
      <c r="B508" s="122" t="s">
        <v>47</v>
      </c>
      <c r="C508" s="123">
        <v>1.3322676295501878E-15</v>
      </c>
      <c r="D508" s="123">
        <v>0</v>
      </c>
      <c r="E508" s="123">
        <v>0</v>
      </c>
      <c r="F508" s="123">
        <v>0</v>
      </c>
      <c r="G508" s="123">
        <v>0</v>
      </c>
      <c r="H508" s="123">
        <v>0</v>
      </c>
      <c r="N508" s="124"/>
      <c r="P508" s="124"/>
    </row>
    <row r="509" spans="1:62" hidden="1" outlineLevel="2" x14ac:dyDescent="0.25">
      <c r="B509" s="122" t="s">
        <v>48</v>
      </c>
      <c r="C509" s="123">
        <v>0.7</v>
      </c>
      <c r="D509" s="123">
        <v>0</v>
      </c>
      <c r="E509" s="123">
        <v>0</v>
      </c>
      <c r="F509" s="123">
        <v>0</v>
      </c>
      <c r="G509" s="123">
        <v>0</v>
      </c>
      <c r="H509" s="123">
        <v>0</v>
      </c>
      <c r="N509" s="124"/>
      <c r="P509" s="124"/>
    </row>
    <row r="510" spans="1:62" hidden="1" outlineLevel="2" x14ac:dyDescent="0.25">
      <c r="B510" s="122" t="s">
        <v>49</v>
      </c>
      <c r="C510" s="123">
        <v>8.8817841970012523E-16</v>
      </c>
      <c r="D510" s="123">
        <v>0</v>
      </c>
      <c r="E510" s="123">
        <v>0</v>
      </c>
      <c r="F510" s="123">
        <v>0</v>
      </c>
      <c r="G510" s="123">
        <v>0</v>
      </c>
      <c r="H510" s="123">
        <v>0</v>
      </c>
      <c r="N510" s="124"/>
      <c r="P510" s="124"/>
    </row>
    <row r="511" spans="1:62" hidden="1" outlineLevel="2" x14ac:dyDescent="0.25"/>
    <row r="512" spans="1:62" hidden="1" outlineLevel="2" x14ac:dyDescent="0.25">
      <c r="B512" s="318" t="s">
        <v>50</v>
      </c>
      <c r="C512" s="319"/>
      <c r="D512" s="319"/>
      <c r="E512" s="319"/>
      <c r="F512" s="319"/>
      <c r="G512" s="319"/>
      <c r="H512" s="319"/>
      <c r="I512" s="319"/>
      <c r="J512" s="319"/>
      <c r="K512" s="319"/>
      <c r="L512" s="320"/>
      <c r="M512" s="321" t="s">
        <v>51</v>
      </c>
      <c r="N512" s="322"/>
      <c r="O512" s="322"/>
      <c r="P512" s="322"/>
      <c r="Q512" s="322"/>
      <c r="R512" s="322"/>
      <c r="S512" s="322"/>
      <c r="T512" s="322"/>
      <c r="U512" s="322"/>
      <c r="V512" s="323"/>
      <c r="W512" s="321" t="s">
        <v>52</v>
      </c>
      <c r="X512" s="322"/>
      <c r="Y512" s="322"/>
      <c r="Z512" s="322"/>
      <c r="AA512" s="322"/>
      <c r="AB512" s="322"/>
      <c r="AC512" s="322"/>
      <c r="AD512" s="322"/>
      <c r="AE512" s="322"/>
      <c r="AF512" s="323"/>
      <c r="AG512" s="321" t="s">
        <v>53</v>
      </c>
      <c r="AH512" s="322"/>
      <c r="AI512" s="322"/>
      <c r="AJ512" s="322"/>
      <c r="AK512" s="322"/>
      <c r="AL512" s="322"/>
      <c r="AM512" s="322"/>
      <c r="AN512" s="322"/>
      <c r="AO512" s="322"/>
      <c r="AP512" s="323"/>
      <c r="AQ512" s="321" t="s">
        <v>54</v>
      </c>
      <c r="AR512" s="322"/>
      <c r="AS512" s="322"/>
      <c r="AT512" s="322"/>
      <c r="AU512" s="322"/>
      <c r="AV512" s="322"/>
      <c r="AW512" s="322"/>
      <c r="AX512" s="322"/>
      <c r="AY512" s="322"/>
      <c r="AZ512" s="323"/>
      <c r="BA512" s="321" t="s">
        <v>55</v>
      </c>
      <c r="BB512" s="322"/>
      <c r="BC512" s="322"/>
      <c r="BD512" s="322"/>
      <c r="BE512" s="322"/>
      <c r="BF512" s="322"/>
      <c r="BG512" s="322"/>
      <c r="BH512" s="322"/>
      <c r="BI512" s="322"/>
      <c r="BJ512" s="323"/>
    </row>
    <row r="513" spans="1:93" hidden="1" outlineLevel="2" x14ac:dyDescent="0.25">
      <c r="B513" s="186">
        <f t="shared" ref="B513" si="761">E$2</f>
        <v>1</v>
      </c>
      <c r="C513" s="187">
        <f t="shared" ref="C513:L516" si="762">B513</f>
        <v>1</v>
      </c>
      <c r="D513" s="187">
        <f t="shared" si="762"/>
        <v>1</v>
      </c>
      <c r="E513" s="187">
        <f t="shared" si="762"/>
        <v>1</v>
      </c>
      <c r="F513" s="187">
        <f t="shared" si="762"/>
        <v>1</v>
      </c>
      <c r="G513" s="187">
        <f t="shared" si="762"/>
        <v>1</v>
      </c>
      <c r="H513" s="187">
        <f t="shared" si="762"/>
        <v>1</v>
      </c>
      <c r="I513" s="187">
        <f t="shared" si="762"/>
        <v>1</v>
      </c>
      <c r="J513" s="187">
        <f t="shared" si="762"/>
        <v>1</v>
      </c>
      <c r="K513" s="187">
        <f t="shared" si="762"/>
        <v>1</v>
      </c>
      <c r="L513" s="188">
        <f t="shared" si="762"/>
        <v>1</v>
      </c>
      <c r="M513" s="189">
        <f t="shared" ref="M513" si="763">F$2</f>
        <v>2</v>
      </c>
      <c r="N513" s="187">
        <f t="shared" ref="N513:V516" si="764">M513</f>
        <v>2</v>
      </c>
      <c r="O513" s="187">
        <f t="shared" si="764"/>
        <v>2</v>
      </c>
      <c r="P513" s="187">
        <f t="shared" si="764"/>
        <v>2</v>
      </c>
      <c r="Q513" s="187">
        <f t="shared" si="764"/>
        <v>2</v>
      </c>
      <c r="R513" s="187">
        <f t="shared" si="764"/>
        <v>2</v>
      </c>
      <c r="S513" s="187">
        <f t="shared" si="764"/>
        <v>2</v>
      </c>
      <c r="T513" s="187">
        <f t="shared" si="764"/>
        <v>2</v>
      </c>
      <c r="U513" s="187">
        <f t="shared" si="764"/>
        <v>2</v>
      </c>
      <c r="V513" s="188">
        <f t="shared" si="764"/>
        <v>2</v>
      </c>
      <c r="W513" s="189">
        <f>G$2</f>
        <v>3</v>
      </c>
      <c r="X513" s="187">
        <f t="shared" ref="X513:AF516" si="765">W513</f>
        <v>3</v>
      </c>
      <c r="Y513" s="187">
        <f t="shared" si="765"/>
        <v>3</v>
      </c>
      <c r="Z513" s="187">
        <f t="shared" si="765"/>
        <v>3</v>
      </c>
      <c r="AA513" s="187">
        <f t="shared" si="765"/>
        <v>3</v>
      </c>
      <c r="AB513" s="187">
        <f t="shared" si="765"/>
        <v>3</v>
      </c>
      <c r="AC513" s="187">
        <f t="shared" si="765"/>
        <v>3</v>
      </c>
      <c r="AD513" s="187">
        <f t="shared" si="765"/>
        <v>3</v>
      </c>
      <c r="AE513" s="187">
        <f t="shared" si="765"/>
        <v>3</v>
      </c>
      <c r="AF513" s="188">
        <f t="shared" si="765"/>
        <v>3</v>
      </c>
      <c r="AG513" s="189">
        <f>H$2</f>
        <v>4</v>
      </c>
      <c r="AH513" s="187">
        <f t="shared" ref="AH513:AP516" si="766">AG513</f>
        <v>4</v>
      </c>
      <c r="AI513" s="187">
        <f t="shared" si="766"/>
        <v>4</v>
      </c>
      <c r="AJ513" s="187">
        <f t="shared" si="766"/>
        <v>4</v>
      </c>
      <c r="AK513" s="187">
        <f t="shared" si="766"/>
        <v>4</v>
      </c>
      <c r="AL513" s="187">
        <f t="shared" si="766"/>
        <v>4</v>
      </c>
      <c r="AM513" s="187">
        <f t="shared" si="766"/>
        <v>4</v>
      </c>
      <c r="AN513" s="187">
        <f t="shared" si="766"/>
        <v>4</v>
      </c>
      <c r="AO513" s="187">
        <f t="shared" si="766"/>
        <v>4</v>
      </c>
      <c r="AP513" s="188">
        <f t="shared" si="766"/>
        <v>4</v>
      </c>
      <c r="AQ513" s="189">
        <f>I$2</f>
        <v>5</v>
      </c>
      <c r="AR513" s="187">
        <f t="shared" ref="AR513:AZ516" si="767">AQ513</f>
        <v>5</v>
      </c>
      <c r="AS513" s="187">
        <f t="shared" si="767"/>
        <v>5</v>
      </c>
      <c r="AT513" s="187">
        <f t="shared" si="767"/>
        <v>5</v>
      </c>
      <c r="AU513" s="187">
        <f t="shared" si="767"/>
        <v>5</v>
      </c>
      <c r="AV513" s="187">
        <f t="shared" si="767"/>
        <v>5</v>
      </c>
      <c r="AW513" s="187">
        <f t="shared" si="767"/>
        <v>5</v>
      </c>
      <c r="AX513" s="187">
        <f t="shared" si="767"/>
        <v>5</v>
      </c>
      <c r="AY513" s="187">
        <f t="shared" si="767"/>
        <v>5</v>
      </c>
      <c r="AZ513" s="188">
        <f t="shared" si="767"/>
        <v>5</v>
      </c>
      <c r="BA513" s="189">
        <f>J$2</f>
        <v>6</v>
      </c>
      <c r="BB513" s="187">
        <f t="shared" ref="BB513:BJ516" si="768">BA513</f>
        <v>6</v>
      </c>
      <c r="BC513" s="187">
        <f t="shared" si="768"/>
        <v>6</v>
      </c>
      <c r="BD513" s="187">
        <f t="shared" si="768"/>
        <v>6</v>
      </c>
      <c r="BE513" s="187">
        <f t="shared" si="768"/>
        <v>6</v>
      </c>
      <c r="BF513" s="187">
        <f t="shared" si="768"/>
        <v>6</v>
      </c>
      <c r="BG513" s="187">
        <f t="shared" si="768"/>
        <v>6</v>
      </c>
      <c r="BH513" s="187">
        <f t="shared" si="768"/>
        <v>6</v>
      </c>
      <c r="BI513" s="187">
        <f t="shared" si="768"/>
        <v>6</v>
      </c>
      <c r="BJ513" s="188">
        <f t="shared" si="768"/>
        <v>6</v>
      </c>
    </row>
    <row r="514" spans="1:93" s="2" customFormat="1" ht="15" hidden="1" customHeight="1" outlineLevel="2" x14ac:dyDescent="0.25">
      <c r="A514" s="152" t="s">
        <v>192</v>
      </c>
      <c r="B514" s="129">
        <f>C507</f>
        <v>0.30000000000000016</v>
      </c>
      <c r="C514" s="130">
        <f t="shared" si="762"/>
        <v>0.30000000000000016</v>
      </c>
      <c r="D514" s="130">
        <f t="shared" si="762"/>
        <v>0.30000000000000016</v>
      </c>
      <c r="E514" s="130">
        <f t="shared" si="762"/>
        <v>0.30000000000000016</v>
      </c>
      <c r="F514" s="130">
        <f t="shared" si="762"/>
        <v>0.30000000000000016</v>
      </c>
      <c r="G514" s="130">
        <f t="shared" si="762"/>
        <v>0.30000000000000016</v>
      </c>
      <c r="H514" s="130">
        <f t="shared" si="762"/>
        <v>0.30000000000000016</v>
      </c>
      <c r="I514" s="130">
        <f t="shared" si="762"/>
        <v>0.30000000000000016</v>
      </c>
      <c r="J514" s="190">
        <f t="shared" si="762"/>
        <v>0.30000000000000016</v>
      </c>
      <c r="K514" s="130">
        <f t="shared" si="762"/>
        <v>0.30000000000000016</v>
      </c>
      <c r="L514" s="131">
        <f t="shared" si="762"/>
        <v>0.30000000000000016</v>
      </c>
      <c r="M514" s="129">
        <f>D507</f>
        <v>0</v>
      </c>
      <c r="N514" s="130">
        <f t="shared" si="764"/>
        <v>0</v>
      </c>
      <c r="O514" s="130">
        <f t="shared" si="764"/>
        <v>0</v>
      </c>
      <c r="P514" s="130">
        <f t="shared" si="764"/>
        <v>0</v>
      </c>
      <c r="Q514" s="130">
        <f t="shared" si="764"/>
        <v>0</v>
      </c>
      <c r="R514" s="130">
        <f t="shared" si="764"/>
        <v>0</v>
      </c>
      <c r="S514" s="130">
        <f t="shared" si="764"/>
        <v>0</v>
      </c>
      <c r="T514" s="130">
        <f t="shared" si="764"/>
        <v>0</v>
      </c>
      <c r="U514" s="130">
        <f t="shared" si="764"/>
        <v>0</v>
      </c>
      <c r="V514" s="131">
        <f t="shared" si="764"/>
        <v>0</v>
      </c>
      <c r="W514" s="129">
        <f>E507</f>
        <v>0</v>
      </c>
      <c r="X514" s="130">
        <f t="shared" si="765"/>
        <v>0</v>
      </c>
      <c r="Y514" s="130">
        <f t="shared" si="765"/>
        <v>0</v>
      </c>
      <c r="Z514" s="130">
        <f t="shared" si="765"/>
        <v>0</v>
      </c>
      <c r="AA514" s="130">
        <f t="shared" si="765"/>
        <v>0</v>
      </c>
      <c r="AB514" s="130">
        <f t="shared" si="765"/>
        <v>0</v>
      </c>
      <c r="AC514" s="130">
        <f t="shared" si="765"/>
        <v>0</v>
      </c>
      <c r="AD514" s="130">
        <f t="shared" si="765"/>
        <v>0</v>
      </c>
      <c r="AE514" s="130">
        <f t="shared" si="765"/>
        <v>0</v>
      </c>
      <c r="AF514" s="131">
        <f t="shared" si="765"/>
        <v>0</v>
      </c>
      <c r="AG514" s="129">
        <f>F507</f>
        <v>0</v>
      </c>
      <c r="AH514" s="130">
        <f t="shared" si="766"/>
        <v>0</v>
      </c>
      <c r="AI514" s="130">
        <f t="shared" si="766"/>
        <v>0</v>
      </c>
      <c r="AJ514" s="130">
        <f t="shared" si="766"/>
        <v>0</v>
      </c>
      <c r="AK514" s="130">
        <f t="shared" si="766"/>
        <v>0</v>
      </c>
      <c r="AL514" s="130">
        <f t="shared" si="766"/>
        <v>0</v>
      </c>
      <c r="AM514" s="130">
        <f t="shared" si="766"/>
        <v>0</v>
      </c>
      <c r="AN514" s="130">
        <f t="shared" si="766"/>
        <v>0</v>
      </c>
      <c r="AO514" s="130">
        <f t="shared" si="766"/>
        <v>0</v>
      </c>
      <c r="AP514" s="131">
        <f t="shared" si="766"/>
        <v>0</v>
      </c>
      <c r="AQ514" s="129">
        <f>G507</f>
        <v>0</v>
      </c>
      <c r="AR514" s="130">
        <f t="shared" si="767"/>
        <v>0</v>
      </c>
      <c r="AS514" s="130">
        <f t="shared" si="767"/>
        <v>0</v>
      </c>
      <c r="AT514" s="130">
        <f t="shared" si="767"/>
        <v>0</v>
      </c>
      <c r="AU514" s="130">
        <f t="shared" si="767"/>
        <v>0</v>
      </c>
      <c r="AV514" s="130">
        <f t="shared" si="767"/>
        <v>0</v>
      </c>
      <c r="AW514" s="130">
        <f t="shared" si="767"/>
        <v>0</v>
      </c>
      <c r="AX514" s="130">
        <f t="shared" si="767"/>
        <v>0</v>
      </c>
      <c r="AY514" s="130">
        <f t="shared" si="767"/>
        <v>0</v>
      </c>
      <c r="AZ514" s="131">
        <f t="shared" si="767"/>
        <v>0</v>
      </c>
      <c r="BA514" s="129">
        <f>H507</f>
        <v>0</v>
      </c>
      <c r="BB514" s="130">
        <f t="shared" si="768"/>
        <v>0</v>
      </c>
      <c r="BC514" s="130">
        <f t="shared" si="768"/>
        <v>0</v>
      </c>
      <c r="BD514" s="130">
        <f t="shared" si="768"/>
        <v>0</v>
      </c>
      <c r="BE514" s="130">
        <f t="shared" si="768"/>
        <v>0</v>
      </c>
      <c r="BF514" s="130">
        <f t="shared" si="768"/>
        <v>0</v>
      </c>
      <c r="BG514" s="130">
        <f t="shared" si="768"/>
        <v>0</v>
      </c>
      <c r="BH514" s="130">
        <f t="shared" si="768"/>
        <v>0</v>
      </c>
      <c r="BI514" s="130">
        <f t="shared" si="768"/>
        <v>0</v>
      </c>
      <c r="BJ514" s="131">
        <f t="shared" si="768"/>
        <v>0</v>
      </c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</row>
    <row r="515" spans="1:93" s="2" customFormat="1" ht="15" hidden="1" customHeight="1" outlineLevel="2" x14ac:dyDescent="0.25">
      <c r="A515" s="152" t="s">
        <v>47</v>
      </c>
      <c r="B515" s="129">
        <f>C508</f>
        <v>1.3322676295501878E-15</v>
      </c>
      <c r="C515" s="130">
        <f t="shared" si="762"/>
        <v>1.3322676295501878E-15</v>
      </c>
      <c r="D515" s="130">
        <f t="shared" si="762"/>
        <v>1.3322676295501878E-15</v>
      </c>
      <c r="E515" s="130">
        <f t="shared" si="762"/>
        <v>1.3322676295501878E-15</v>
      </c>
      <c r="F515" s="130">
        <f t="shared" si="762"/>
        <v>1.3322676295501878E-15</v>
      </c>
      <c r="G515" s="130">
        <f t="shared" si="762"/>
        <v>1.3322676295501878E-15</v>
      </c>
      <c r="H515" s="130">
        <f t="shared" si="762"/>
        <v>1.3322676295501878E-15</v>
      </c>
      <c r="I515" s="130">
        <f t="shared" si="762"/>
        <v>1.3322676295501878E-15</v>
      </c>
      <c r="J515" s="190">
        <f t="shared" si="762"/>
        <v>1.3322676295501878E-15</v>
      </c>
      <c r="K515" s="130">
        <f t="shared" si="762"/>
        <v>1.3322676295501878E-15</v>
      </c>
      <c r="L515" s="131">
        <f t="shared" si="762"/>
        <v>1.3322676295501878E-15</v>
      </c>
      <c r="M515" s="129">
        <f>D508</f>
        <v>0</v>
      </c>
      <c r="N515" s="130">
        <f t="shared" si="764"/>
        <v>0</v>
      </c>
      <c r="O515" s="130">
        <f t="shared" si="764"/>
        <v>0</v>
      </c>
      <c r="P515" s="130">
        <f t="shared" si="764"/>
        <v>0</v>
      </c>
      <c r="Q515" s="130">
        <f t="shared" si="764"/>
        <v>0</v>
      </c>
      <c r="R515" s="130">
        <f t="shared" si="764"/>
        <v>0</v>
      </c>
      <c r="S515" s="130">
        <f t="shared" si="764"/>
        <v>0</v>
      </c>
      <c r="T515" s="130">
        <f t="shared" si="764"/>
        <v>0</v>
      </c>
      <c r="U515" s="130">
        <f t="shared" si="764"/>
        <v>0</v>
      </c>
      <c r="V515" s="131">
        <f t="shared" si="764"/>
        <v>0</v>
      </c>
      <c r="W515" s="129">
        <f>E508</f>
        <v>0</v>
      </c>
      <c r="X515" s="130">
        <f t="shared" si="765"/>
        <v>0</v>
      </c>
      <c r="Y515" s="130">
        <f t="shared" si="765"/>
        <v>0</v>
      </c>
      <c r="Z515" s="130">
        <f t="shared" si="765"/>
        <v>0</v>
      </c>
      <c r="AA515" s="130">
        <f t="shared" si="765"/>
        <v>0</v>
      </c>
      <c r="AB515" s="130">
        <f t="shared" si="765"/>
        <v>0</v>
      </c>
      <c r="AC515" s="130">
        <f t="shared" si="765"/>
        <v>0</v>
      </c>
      <c r="AD515" s="130">
        <f t="shared" si="765"/>
        <v>0</v>
      </c>
      <c r="AE515" s="130">
        <f t="shared" si="765"/>
        <v>0</v>
      </c>
      <c r="AF515" s="131">
        <f t="shared" si="765"/>
        <v>0</v>
      </c>
      <c r="AG515" s="129">
        <f>F508</f>
        <v>0</v>
      </c>
      <c r="AH515" s="130">
        <f t="shared" si="766"/>
        <v>0</v>
      </c>
      <c r="AI515" s="130">
        <f t="shared" si="766"/>
        <v>0</v>
      </c>
      <c r="AJ515" s="130">
        <f t="shared" si="766"/>
        <v>0</v>
      </c>
      <c r="AK515" s="130">
        <f t="shared" si="766"/>
        <v>0</v>
      </c>
      <c r="AL515" s="130">
        <f t="shared" si="766"/>
        <v>0</v>
      </c>
      <c r="AM515" s="130">
        <f t="shared" si="766"/>
        <v>0</v>
      </c>
      <c r="AN515" s="130">
        <f t="shared" si="766"/>
        <v>0</v>
      </c>
      <c r="AO515" s="130">
        <f t="shared" si="766"/>
        <v>0</v>
      </c>
      <c r="AP515" s="131">
        <f t="shared" si="766"/>
        <v>0</v>
      </c>
      <c r="AQ515" s="129">
        <f>G508</f>
        <v>0</v>
      </c>
      <c r="AR515" s="130">
        <f t="shared" si="767"/>
        <v>0</v>
      </c>
      <c r="AS515" s="130">
        <f t="shared" si="767"/>
        <v>0</v>
      </c>
      <c r="AT515" s="130">
        <f t="shared" si="767"/>
        <v>0</v>
      </c>
      <c r="AU515" s="130">
        <f t="shared" si="767"/>
        <v>0</v>
      </c>
      <c r="AV515" s="130">
        <f t="shared" si="767"/>
        <v>0</v>
      </c>
      <c r="AW515" s="130">
        <f t="shared" si="767"/>
        <v>0</v>
      </c>
      <c r="AX515" s="130">
        <f t="shared" si="767"/>
        <v>0</v>
      </c>
      <c r="AY515" s="130">
        <f t="shared" si="767"/>
        <v>0</v>
      </c>
      <c r="AZ515" s="131">
        <f t="shared" si="767"/>
        <v>0</v>
      </c>
      <c r="BA515" s="129">
        <f>H508</f>
        <v>0</v>
      </c>
      <c r="BB515" s="130">
        <f t="shared" si="768"/>
        <v>0</v>
      </c>
      <c r="BC515" s="130">
        <f t="shared" si="768"/>
        <v>0</v>
      </c>
      <c r="BD515" s="130">
        <f t="shared" si="768"/>
        <v>0</v>
      </c>
      <c r="BE515" s="130">
        <f t="shared" si="768"/>
        <v>0</v>
      </c>
      <c r="BF515" s="130">
        <f t="shared" si="768"/>
        <v>0</v>
      </c>
      <c r="BG515" s="130">
        <f t="shared" si="768"/>
        <v>0</v>
      </c>
      <c r="BH515" s="130">
        <f t="shared" si="768"/>
        <v>0</v>
      </c>
      <c r="BI515" s="130">
        <f t="shared" si="768"/>
        <v>0</v>
      </c>
      <c r="BJ515" s="131">
        <f t="shared" si="768"/>
        <v>0</v>
      </c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</row>
    <row r="516" spans="1:93" s="2" customFormat="1" ht="15" hidden="1" customHeight="1" outlineLevel="2" x14ac:dyDescent="0.25">
      <c r="A516" s="152" t="s">
        <v>57</v>
      </c>
      <c r="B516" s="129">
        <f t="shared" ref="B516" si="769">E$3</f>
        <v>43</v>
      </c>
      <c r="C516" s="130">
        <f t="shared" si="762"/>
        <v>43</v>
      </c>
      <c r="D516" s="130">
        <f t="shared" si="762"/>
        <v>43</v>
      </c>
      <c r="E516" s="130">
        <f t="shared" si="762"/>
        <v>43</v>
      </c>
      <c r="F516" s="130">
        <f t="shared" si="762"/>
        <v>43</v>
      </c>
      <c r="G516" s="130">
        <f t="shared" si="762"/>
        <v>43</v>
      </c>
      <c r="H516" s="130">
        <f t="shared" si="762"/>
        <v>43</v>
      </c>
      <c r="I516" s="130">
        <f t="shared" si="762"/>
        <v>43</v>
      </c>
      <c r="J516" s="190">
        <f t="shared" si="762"/>
        <v>43</v>
      </c>
      <c r="K516" s="130">
        <f t="shared" si="762"/>
        <v>43</v>
      </c>
      <c r="L516" s="131">
        <f t="shared" si="762"/>
        <v>43</v>
      </c>
      <c r="M516" s="129">
        <f t="shared" ref="M516" si="770">F$3</f>
        <v>0</v>
      </c>
      <c r="N516" s="130">
        <f t="shared" si="764"/>
        <v>0</v>
      </c>
      <c r="O516" s="130">
        <f t="shared" si="764"/>
        <v>0</v>
      </c>
      <c r="P516" s="130">
        <f t="shared" si="764"/>
        <v>0</v>
      </c>
      <c r="Q516" s="130">
        <f t="shared" si="764"/>
        <v>0</v>
      </c>
      <c r="R516" s="130">
        <f t="shared" si="764"/>
        <v>0</v>
      </c>
      <c r="S516" s="130">
        <f t="shared" si="764"/>
        <v>0</v>
      </c>
      <c r="T516" s="130">
        <f t="shared" si="764"/>
        <v>0</v>
      </c>
      <c r="U516" s="130">
        <f t="shared" si="764"/>
        <v>0</v>
      </c>
      <c r="V516" s="131">
        <f t="shared" si="764"/>
        <v>0</v>
      </c>
      <c r="W516" s="129">
        <f t="shared" ref="W516" si="771">G$3</f>
        <v>0</v>
      </c>
      <c r="X516" s="130">
        <f t="shared" si="765"/>
        <v>0</v>
      </c>
      <c r="Y516" s="130">
        <f t="shared" si="765"/>
        <v>0</v>
      </c>
      <c r="Z516" s="130">
        <f t="shared" si="765"/>
        <v>0</v>
      </c>
      <c r="AA516" s="130">
        <f t="shared" si="765"/>
        <v>0</v>
      </c>
      <c r="AB516" s="130">
        <f t="shared" si="765"/>
        <v>0</v>
      </c>
      <c r="AC516" s="130">
        <f t="shared" si="765"/>
        <v>0</v>
      </c>
      <c r="AD516" s="130">
        <f t="shared" si="765"/>
        <v>0</v>
      </c>
      <c r="AE516" s="130">
        <f t="shared" si="765"/>
        <v>0</v>
      </c>
      <c r="AF516" s="131">
        <f t="shared" si="765"/>
        <v>0</v>
      </c>
      <c r="AG516" s="129">
        <f t="shared" ref="AG516" si="772">H$3</f>
        <v>0</v>
      </c>
      <c r="AH516" s="130">
        <f t="shared" si="766"/>
        <v>0</v>
      </c>
      <c r="AI516" s="130">
        <f t="shared" si="766"/>
        <v>0</v>
      </c>
      <c r="AJ516" s="130">
        <f t="shared" si="766"/>
        <v>0</v>
      </c>
      <c r="AK516" s="130">
        <f t="shared" si="766"/>
        <v>0</v>
      </c>
      <c r="AL516" s="130">
        <f t="shared" si="766"/>
        <v>0</v>
      </c>
      <c r="AM516" s="130">
        <f t="shared" si="766"/>
        <v>0</v>
      </c>
      <c r="AN516" s="130">
        <f t="shared" si="766"/>
        <v>0</v>
      </c>
      <c r="AO516" s="130">
        <f t="shared" si="766"/>
        <v>0</v>
      </c>
      <c r="AP516" s="131">
        <f t="shared" si="766"/>
        <v>0</v>
      </c>
      <c r="AQ516" s="129">
        <f t="shared" ref="AQ516" si="773">I$3</f>
        <v>0</v>
      </c>
      <c r="AR516" s="130">
        <f t="shared" si="767"/>
        <v>0</v>
      </c>
      <c r="AS516" s="130">
        <f t="shared" si="767"/>
        <v>0</v>
      </c>
      <c r="AT516" s="130">
        <f t="shared" si="767"/>
        <v>0</v>
      </c>
      <c r="AU516" s="130">
        <f t="shared" si="767"/>
        <v>0</v>
      </c>
      <c r="AV516" s="130">
        <f t="shared" si="767"/>
        <v>0</v>
      </c>
      <c r="AW516" s="130">
        <f t="shared" si="767"/>
        <v>0</v>
      </c>
      <c r="AX516" s="130">
        <f t="shared" si="767"/>
        <v>0</v>
      </c>
      <c r="AY516" s="130">
        <f t="shared" si="767"/>
        <v>0</v>
      </c>
      <c r="AZ516" s="131">
        <f t="shared" si="767"/>
        <v>0</v>
      </c>
      <c r="BA516" s="129">
        <f t="shared" ref="BA516" si="774">J$3</f>
        <v>0</v>
      </c>
      <c r="BB516" s="130">
        <f t="shared" si="768"/>
        <v>0</v>
      </c>
      <c r="BC516" s="130">
        <f t="shared" si="768"/>
        <v>0</v>
      </c>
      <c r="BD516" s="130">
        <f t="shared" si="768"/>
        <v>0</v>
      </c>
      <c r="BE516" s="130">
        <f t="shared" si="768"/>
        <v>0</v>
      </c>
      <c r="BF516" s="130">
        <f t="shared" si="768"/>
        <v>0</v>
      </c>
      <c r="BG516" s="130">
        <f t="shared" si="768"/>
        <v>0</v>
      </c>
      <c r="BH516" s="130">
        <f t="shared" si="768"/>
        <v>0</v>
      </c>
      <c r="BI516" s="130">
        <f t="shared" si="768"/>
        <v>0</v>
      </c>
      <c r="BJ516" s="131">
        <f t="shared" si="768"/>
        <v>0</v>
      </c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</row>
    <row r="517" spans="1:93" s="2" customFormat="1" ht="15" hidden="1" customHeight="1" outlineLevel="2" x14ac:dyDescent="0.25">
      <c r="A517" s="152" t="s">
        <v>58</v>
      </c>
      <c r="B517" s="132">
        <f t="shared" ref="B517" si="775">B516/10*0</f>
        <v>0</v>
      </c>
      <c r="C517" s="133">
        <f t="shared" ref="C517" si="776">C516/10*1</f>
        <v>4.3</v>
      </c>
      <c r="D517" s="133">
        <f t="shared" ref="D517" si="777">D516/10*2</f>
        <v>8.6</v>
      </c>
      <c r="E517" s="133">
        <f t="shared" ref="E517" si="778">E516/10*3</f>
        <v>12.899999999999999</v>
      </c>
      <c r="F517" s="133">
        <f t="shared" ref="F517" si="779">F516/10*4</f>
        <v>17.2</v>
      </c>
      <c r="G517" s="133">
        <f t="shared" ref="G517" si="780">G516/10*5</f>
        <v>21.5</v>
      </c>
      <c r="H517" s="133">
        <f t="shared" ref="H517" si="781">H516/10*6</f>
        <v>25.799999999999997</v>
      </c>
      <c r="I517" s="133">
        <f t="shared" ref="I517" si="782">I516/10*7</f>
        <v>30.099999999999998</v>
      </c>
      <c r="J517" s="191">
        <f t="shared" ref="J517" si="783">J516/10*8</f>
        <v>34.4</v>
      </c>
      <c r="K517" s="133">
        <f t="shared" ref="K517" si="784">K516/10*9</f>
        <v>38.699999999999996</v>
      </c>
      <c r="L517" s="134">
        <f t="shared" ref="L517" si="785">L516/10*10</f>
        <v>43</v>
      </c>
      <c r="M517" s="133">
        <f t="shared" ref="M517" si="786">M516/10*1</f>
        <v>0</v>
      </c>
      <c r="N517" s="133">
        <f t="shared" ref="N517" si="787">N516/10*2</f>
        <v>0</v>
      </c>
      <c r="O517" s="133">
        <f t="shared" ref="O517" si="788">O516/10*3</f>
        <v>0</v>
      </c>
      <c r="P517" s="133">
        <f t="shared" ref="P517" si="789">P516/10*4</f>
        <v>0</v>
      </c>
      <c r="Q517" s="133">
        <f t="shared" ref="Q517" si="790">Q516/10*5</f>
        <v>0</v>
      </c>
      <c r="R517" s="133">
        <f t="shared" ref="R517" si="791">R516/10*6</f>
        <v>0</v>
      </c>
      <c r="S517" s="133">
        <f t="shared" ref="S517" si="792">S516/10*7</f>
        <v>0</v>
      </c>
      <c r="T517" s="133">
        <f t="shared" ref="T517" si="793">T516/10*8</f>
        <v>0</v>
      </c>
      <c r="U517" s="133">
        <f t="shared" ref="U517" si="794">U516/10*9</f>
        <v>0</v>
      </c>
      <c r="V517" s="134">
        <f t="shared" ref="V517" si="795">V516/10*10</f>
        <v>0</v>
      </c>
      <c r="W517" s="133">
        <f t="shared" ref="W517" si="796">W516/10*1</f>
        <v>0</v>
      </c>
      <c r="X517" s="133">
        <f t="shared" ref="X517" si="797">X516/10*2</f>
        <v>0</v>
      </c>
      <c r="Y517" s="133">
        <f t="shared" ref="Y517" si="798">Y516/10*3</f>
        <v>0</v>
      </c>
      <c r="Z517" s="133">
        <f t="shared" ref="Z517" si="799">Z516/10*4</f>
        <v>0</v>
      </c>
      <c r="AA517" s="133">
        <f t="shared" ref="AA517" si="800">AA516/10*5</f>
        <v>0</v>
      </c>
      <c r="AB517" s="133">
        <f t="shared" ref="AB517" si="801">AB516/10*6</f>
        <v>0</v>
      </c>
      <c r="AC517" s="133">
        <f t="shared" ref="AC517" si="802">AC516/10*7</f>
        <v>0</v>
      </c>
      <c r="AD517" s="133">
        <f t="shared" ref="AD517" si="803">AD516/10*8</f>
        <v>0</v>
      </c>
      <c r="AE517" s="134">
        <f t="shared" ref="AE517" si="804">AE516/10*9</f>
        <v>0</v>
      </c>
      <c r="AF517" s="134">
        <f t="shared" ref="AF517" si="805">AF516/10*10</f>
        <v>0</v>
      </c>
      <c r="AG517" s="133">
        <f t="shared" ref="AG517" si="806">AG516/10*1</f>
        <v>0</v>
      </c>
      <c r="AH517" s="133">
        <f t="shared" ref="AH517" si="807">AH516/10*2</f>
        <v>0</v>
      </c>
      <c r="AI517" s="133">
        <f t="shared" ref="AI517" si="808">AI516/10*3</f>
        <v>0</v>
      </c>
      <c r="AJ517" s="133">
        <f t="shared" ref="AJ517" si="809">AJ516/10*4</f>
        <v>0</v>
      </c>
      <c r="AK517" s="133">
        <f t="shared" ref="AK517" si="810">AK516/10*5</f>
        <v>0</v>
      </c>
      <c r="AL517" s="133">
        <f t="shared" ref="AL517" si="811">AL516/10*6</f>
        <v>0</v>
      </c>
      <c r="AM517" s="133">
        <f t="shared" ref="AM517" si="812">AM516/10*7</f>
        <v>0</v>
      </c>
      <c r="AN517" s="133">
        <f t="shared" ref="AN517" si="813">AN516/10*8</f>
        <v>0</v>
      </c>
      <c r="AO517" s="134">
        <f t="shared" ref="AO517" si="814">AO516/10*9</f>
        <v>0</v>
      </c>
      <c r="AP517" s="134">
        <f t="shared" ref="AP517" si="815">AP516/10*10</f>
        <v>0</v>
      </c>
      <c r="AQ517" s="133">
        <f t="shared" ref="AQ517" si="816">AQ516/10*1</f>
        <v>0</v>
      </c>
      <c r="AR517" s="133">
        <f t="shared" ref="AR517" si="817">AR516/10*2</f>
        <v>0</v>
      </c>
      <c r="AS517" s="133">
        <f t="shared" ref="AS517" si="818">AS516/10*3</f>
        <v>0</v>
      </c>
      <c r="AT517" s="133">
        <f t="shared" ref="AT517" si="819">AT516/10*4</f>
        <v>0</v>
      </c>
      <c r="AU517" s="133">
        <f t="shared" ref="AU517" si="820">AU516/10*5</f>
        <v>0</v>
      </c>
      <c r="AV517" s="133">
        <f t="shared" ref="AV517" si="821">AV516/10*6</f>
        <v>0</v>
      </c>
      <c r="AW517" s="133">
        <f t="shared" ref="AW517" si="822">AW516/10*7</f>
        <v>0</v>
      </c>
      <c r="AX517" s="133">
        <f t="shared" ref="AX517" si="823">AX516/10*8</f>
        <v>0</v>
      </c>
      <c r="AY517" s="134">
        <f t="shared" ref="AY517" si="824">AY516/10*9</f>
        <v>0</v>
      </c>
      <c r="AZ517" s="134">
        <f t="shared" ref="AZ517" si="825">AZ516/10*10</f>
        <v>0</v>
      </c>
      <c r="BA517" s="133">
        <f t="shared" ref="BA517" si="826">BA516/10*1</f>
        <v>0</v>
      </c>
      <c r="BB517" s="133">
        <f t="shared" ref="BB517" si="827">BB516/10*2</f>
        <v>0</v>
      </c>
      <c r="BC517" s="133">
        <f t="shared" ref="BC517" si="828">BC516/10*3</f>
        <v>0</v>
      </c>
      <c r="BD517" s="133">
        <f t="shared" ref="BD517" si="829">BD516/10*4</f>
        <v>0</v>
      </c>
      <c r="BE517" s="133">
        <f t="shared" ref="BE517" si="830">BE516/10*5</f>
        <v>0</v>
      </c>
      <c r="BF517" s="133">
        <f t="shared" ref="BF517" si="831">BF516/10*6</f>
        <v>0</v>
      </c>
      <c r="BG517" s="133">
        <f t="shared" ref="BG517" si="832">BG516/10*7</f>
        <v>0</v>
      </c>
      <c r="BH517" s="133">
        <f t="shared" ref="BH517" si="833">BH516/10*8</f>
        <v>0</v>
      </c>
      <c r="BI517" s="134">
        <f t="shared" ref="BI517" si="834">BI516/10*9</f>
        <v>0</v>
      </c>
      <c r="BJ517" s="134">
        <f t="shared" ref="BJ517" si="835">BJ516/10*10</f>
        <v>0</v>
      </c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</row>
    <row r="518" spans="1:93" ht="15.75" hidden="1" outlineLevel="2" thickBot="1" x14ac:dyDescent="0.3">
      <c r="A518" s="152" t="s">
        <v>60</v>
      </c>
      <c r="B518" s="192">
        <f t="shared" ref="B518:BJ518" si="836">-B515+B514*B517-1*IF(AND($A47=B513,B517&gt;=$A461),B517-$A461,0)</f>
        <v>-1.3322676295501878E-15</v>
      </c>
      <c r="C518" s="193">
        <f t="shared" si="836"/>
        <v>1.2899999999999994</v>
      </c>
      <c r="D518" s="193">
        <f t="shared" si="836"/>
        <v>2.58</v>
      </c>
      <c r="E518" s="193">
        <f t="shared" si="836"/>
        <v>3.87</v>
      </c>
      <c r="F518" s="193">
        <f t="shared" si="836"/>
        <v>5.1600000000000019</v>
      </c>
      <c r="G518" s="193">
        <f t="shared" si="836"/>
        <v>6.4500000000000028</v>
      </c>
      <c r="H518" s="193">
        <f t="shared" si="836"/>
        <v>7.740000000000002</v>
      </c>
      <c r="I518" s="193">
        <f t="shared" si="836"/>
        <v>9.0300000000000065</v>
      </c>
      <c r="J518" s="193">
        <f t="shared" si="836"/>
        <v>6.0200000000000067</v>
      </c>
      <c r="K518" s="193">
        <f t="shared" si="836"/>
        <v>3.0100000000000087</v>
      </c>
      <c r="L518" s="194">
        <f t="shared" si="836"/>
        <v>0</v>
      </c>
      <c r="M518" s="192">
        <f t="shared" si="836"/>
        <v>0</v>
      </c>
      <c r="N518" s="193">
        <f t="shared" si="836"/>
        <v>0</v>
      </c>
      <c r="O518" s="193">
        <f t="shared" si="836"/>
        <v>0</v>
      </c>
      <c r="P518" s="193">
        <f t="shared" si="836"/>
        <v>0</v>
      </c>
      <c r="Q518" s="193">
        <f t="shared" si="836"/>
        <v>0</v>
      </c>
      <c r="R518" s="193">
        <f t="shared" si="836"/>
        <v>0</v>
      </c>
      <c r="S518" s="193">
        <f t="shared" si="836"/>
        <v>0</v>
      </c>
      <c r="T518" s="193">
        <f t="shared" si="836"/>
        <v>0</v>
      </c>
      <c r="U518" s="193">
        <f t="shared" si="836"/>
        <v>0</v>
      </c>
      <c r="V518" s="194">
        <f t="shared" si="836"/>
        <v>0</v>
      </c>
      <c r="W518" s="192">
        <f t="shared" si="836"/>
        <v>0</v>
      </c>
      <c r="X518" s="193">
        <f t="shared" si="836"/>
        <v>0</v>
      </c>
      <c r="Y518" s="193">
        <f t="shared" si="836"/>
        <v>0</v>
      </c>
      <c r="Z518" s="193">
        <f t="shared" si="836"/>
        <v>0</v>
      </c>
      <c r="AA518" s="193">
        <f t="shared" si="836"/>
        <v>0</v>
      </c>
      <c r="AB518" s="193">
        <f t="shared" si="836"/>
        <v>0</v>
      </c>
      <c r="AC518" s="193">
        <f t="shared" si="836"/>
        <v>0</v>
      </c>
      <c r="AD518" s="193">
        <f t="shared" si="836"/>
        <v>0</v>
      </c>
      <c r="AE518" s="193">
        <f t="shared" si="836"/>
        <v>0</v>
      </c>
      <c r="AF518" s="194">
        <f t="shared" si="836"/>
        <v>0</v>
      </c>
      <c r="AG518" s="192">
        <f t="shared" si="836"/>
        <v>0</v>
      </c>
      <c r="AH518" s="193">
        <f t="shared" si="836"/>
        <v>0</v>
      </c>
      <c r="AI518" s="193">
        <f t="shared" si="836"/>
        <v>0</v>
      </c>
      <c r="AJ518" s="193">
        <f t="shared" si="836"/>
        <v>0</v>
      </c>
      <c r="AK518" s="193">
        <f t="shared" si="836"/>
        <v>0</v>
      </c>
      <c r="AL518" s="193">
        <f t="shared" si="836"/>
        <v>0</v>
      </c>
      <c r="AM518" s="193">
        <f t="shared" si="836"/>
        <v>0</v>
      </c>
      <c r="AN518" s="193">
        <f t="shared" si="836"/>
        <v>0</v>
      </c>
      <c r="AO518" s="193">
        <f t="shared" si="836"/>
        <v>0</v>
      </c>
      <c r="AP518" s="194">
        <f t="shared" si="836"/>
        <v>0</v>
      </c>
      <c r="AQ518" s="192">
        <f t="shared" si="836"/>
        <v>0</v>
      </c>
      <c r="AR518" s="193">
        <f t="shared" si="836"/>
        <v>0</v>
      </c>
      <c r="AS518" s="193">
        <f t="shared" si="836"/>
        <v>0</v>
      </c>
      <c r="AT518" s="193">
        <f t="shared" si="836"/>
        <v>0</v>
      </c>
      <c r="AU518" s="193">
        <f t="shared" si="836"/>
        <v>0</v>
      </c>
      <c r="AV518" s="193">
        <f t="shared" si="836"/>
        <v>0</v>
      </c>
      <c r="AW518" s="193">
        <f t="shared" si="836"/>
        <v>0</v>
      </c>
      <c r="AX518" s="193">
        <f t="shared" si="836"/>
        <v>0</v>
      </c>
      <c r="AY518" s="193">
        <f t="shared" si="836"/>
        <v>0</v>
      </c>
      <c r="AZ518" s="194">
        <f t="shared" si="836"/>
        <v>0</v>
      </c>
      <c r="BA518" s="192">
        <f t="shared" si="836"/>
        <v>0</v>
      </c>
      <c r="BB518" s="193">
        <f t="shared" si="836"/>
        <v>0</v>
      </c>
      <c r="BC518" s="193">
        <f t="shared" si="836"/>
        <v>0</v>
      </c>
      <c r="BD518" s="193">
        <f t="shared" si="836"/>
        <v>0</v>
      </c>
      <c r="BE518" s="193">
        <f t="shared" si="836"/>
        <v>0</v>
      </c>
      <c r="BF518" s="193">
        <f t="shared" si="836"/>
        <v>0</v>
      </c>
      <c r="BG518" s="193">
        <f t="shared" si="836"/>
        <v>0</v>
      </c>
      <c r="BH518" s="193">
        <f t="shared" si="836"/>
        <v>0</v>
      </c>
      <c r="BI518" s="193">
        <f t="shared" si="836"/>
        <v>0</v>
      </c>
      <c r="BJ518" s="194">
        <f t="shared" si="836"/>
        <v>0</v>
      </c>
    </row>
    <row r="519" spans="1:93" hidden="1" outlineLevel="2" x14ac:dyDescent="0.25"/>
    <row r="520" spans="1:93" hidden="1" outlineLevel="1" collapsed="1" x14ac:dyDescent="0.25">
      <c r="A520" s="181">
        <f>8*B47/10</f>
        <v>34.4</v>
      </c>
      <c r="B520" s="180"/>
      <c r="C520" s="180"/>
      <c r="D520" s="180"/>
    </row>
    <row r="521" spans="1:93" hidden="1" outlineLevel="2" x14ac:dyDescent="0.25">
      <c r="B521" s="316">
        <f>'Calculo VIGA'!E$2</f>
        <v>1</v>
      </c>
      <c r="C521" s="317"/>
      <c r="D521" s="316">
        <f>'Calculo VIGA'!F$2</f>
        <v>2</v>
      </c>
      <c r="E521" s="317"/>
      <c r="F521" s="316">
        <f>'Calculo VIGA'!G$2</f>
        <v>3</v>
      </c>
      <c r="G521" s="317"/>
      <c r="H521" s="316">
        <f>'Calculo VIGA'!H$2</f>
        <v>4</v>
      </c>
      <c r="I521" s="317"/>
      <c r="J521" s="316">
        <f>'Calculo VIGA'!I$2</f>
        <v>5</v>
      </c>
      <c r="K521" s="317"/>
      <c r="L521" s="316">
        <f>'Calculo VIGA'!J$2</f>
        <v>6</v>
      </c>
      <c r="M521" s="317"/>
    </row>
    <row r="522" spans="1:93" hidden="1" outlineLevel="2" x14ac:dyDescent="0.25">
      <c r="B522" s="105">
        <f>'Calculo VIGA'!B$18</f>
        <v>3</v>
      </c>
      <c r="C522" s="106">
        <v>0</v>
      </c>
      <c r="D522" s="107">
        <f>'Calculo VIGA'!J$18</f>
        <v>0</v>
      </c>
      <c r="E522" s="106">
        <v>0</v>
      </c>
      <c r="F522" s="107">
        <f>'Calculo VIGA'!R$18</f>
        <v>0</v>
      </c>
      <c r="G522" s="106">
        <v>0</v>
      </c>
      <c r="H522" s="107">
        <f>'Calculo VIGA'!Z$18</f>
        <v>0</v>
      </c>
      <c r="I522" s="106">
        <v>0</v>
      </c>
      <c r="J522" s="107">
        <f>'Calculo VIGA'!AH$18</f>
        <v>0</v>
      </c>
      <c r="K522" s="106">
        <v>0</v>
      </c>
      <c r="L522" s="107">
        <f>'Calculo VIGA'!AP$18</f>
        <v>0</v>
      </c>
      <c r="M522" s="108">
        <v>0</v>
      </c>
      <c r="X522" s="146"/>
      <c r="Y522" s="147"/>
    </row>
    <row r="523" spans="1:93" hidden="1" outlineLevel="2" x14ac:dyDescent="0.25">
      <c r="B523" s="105">
        <f>'Calculo VIGA'!B$19</f>
        <v>4</v>
      </c>
      <c r="C523" s="106">
        <f>IF($A47=B521,1*($B47-$A520)^2*(2*$A520+$B47)/$B47^3,0)</f>
        <v>0.10400000000000004</v>
      </c>
      <c r="D523" s="107">
        <f>'Calculo VIGA'!J$19</f>
        <v>0</v>
      </c>
      <c r="E523" s="106">
        <f>IF($A47=D521,1*($B47-$A520)^2*(2*$A520+$B47)/$B47^3,0)</f>
        <v>0</v>
      </c>
      <c r="F523" s="107">
        <f>'Calculo VIGA'!R$19</f>
        <v>0</v>
      </c>
      <c r="G523" s="106">
        <f>IF($A47=F521,1*($B47-$A520)^2*(2*$A520+$B47)/$B47^3,0)</f>
        <v>0</v>
      </c>
      <c r="H523" s="107">
        <f>'Calculo VIGA'!Z$19</f>
        <v>0</v>
      </c>
      <c r="I523" s="106">
        <f>IF($A47=H521,1*($B47-$A520)^2*(2*$A520+$B47)/$B47^3,0)</f>
        <v>0</v>
      </c>
      <c r="J523" s="107">
        <f>'Calculo VIGA'!AH$19</f>
        <v>0</v>
      </c>
      <c r="K523" s="106">
        <f>IF($A47=J521,1*($B47-$A520)^2*(2*$A520+$B47)/$B47^3,0)</f>
        <v>0</v>
      </c>
      <c r="L523" s="107">
        <f>'Calculo VIGA'!AP$19</f>
        <v>0</v>
      </c>
      <c r="M523" s="108">
        <f>IF($A47=L521,1*($B47-$A520)^2*(2*$A520+$B47)/$B47^3,0)</f>
        <v>0</v>
      </c>
    </row>
    <row r="524" spans="1:93" hidden="1" outlineLevel="2" x14ac:dyDescent="0.25">
      <c r="A524" t="s">
        <v>36</v>
      </c>
      <c r="B524" s="105">
        <f>'Calculo VIGA'!B$20</f>
        <v>1</v>
      </c>
      <c r="C524" s="106">
        <f>IF($A47=B521,1*$A520*($B47-$A520)^2/$B47^2,0)</f>
        <v>1.3760000000000003</v>
      </c>
      <c r="D524" s="107">
        <f>'Calculo VIGA'!J$20</f>
        <v>0</v>
      </c>
      <c r="E524" s="106">
        <f>IF($A47=D521,1*$A520*($B47-$A520)^2/$B47^2,0)</f>
        <v>0</v>
      </c>
      <c r="F524" s="107">
        <f>'Calculo VIGA'!R$20</f>
        <v>0</v>
      </c>
      <c r="G524" s="106">
        <f>IF($A47=F521,1*$A520*($B47-$A520)^2/$B47^2,0)</f>
        <v>0</v>
      </c>
      <c r="H524" s="107">
        <f>'Calculo VIGA'!Z$20</f>
        <v>0</v>
      </c>
      <c r="I524" s="106">
        <f>IF($A47=H521,1*$A520*($B47-$A520)^2/$B47^2,0)</f>
        <v>0</v>
      </c>
      <c r="J524" s="107">
        <f>'Calculo VIGA'!AH$20</f>
        <v>0</v>
      </c>
      <c r="K524" s="106">
        <f>IF($A47=J521,1*$A520*($B47-$A520)^2/$B47^2,0)</f>
        <v>0</v>
      </c>
      <c r="L524" s="107">
        <f>'Calculo VIGA'!AP$20</f>
        <v>0</v>
      </c>
      <c r="M524" s="108">
        <f>IF($A47=L521,1*$A520*($B47-$A520)^2/$B47^2,0)</f>
        <v>0</v>
      </c>
      <c r="X524" s="149"/>
    </row>
    <row r="525" spans="1:93" hidden="1" outlineLevel="2" x14ac:dyDescent="0.25">
      <c r="B525" s="105">
        <f>'Calculo VIGA'!B$21</f>
        <v>5</v>
      </c>
      <c r="C525" s="108">
        <v>0</v>
      </c>
      <c r="D525" s="107">
        <f>'Calculo VIGA'!J$21</f>
        <v>0</v>
      </c>
      <c r="E525" s="108">
        <v>0</v>
      </c>
      <c r="F525" s="107">
        <f>'Calculo VIGA'!R$21</f>
        <v>0</v>
      </c>
      <c r="G525" s="108">
        <v>0</v>
      </c>
      <c r="H525" s="107">
        <f>'Calculo VIGA'!Z$21</f>
        <v>0</v>
      </c>
      <c r="I525" s="108">
        <v>0</v>
      </c>
      <c r="J525" s="107">
        <f>'Calculo VIGA'!AH$21</f>
        <v>0</v>
      </c>
      <c r="K525" s="108">
        <v>0</v>
      </c>
      <c r="L525" s="107">
        <f>'Calculo VIGA'!AP$21</f>
        <v>0</v>
      </c>
      <c r="M525" s="108">
        <v>0</v>
      </c>
    </row>
    <row r="526" spans="1:93" hidden="1" outlineLevel="2" x14ac:dyDescent="0.25">
      <c r="B526" s="105">
        <f>'Calculo VIGA'!B$22</f>
        <v>6</v>
      </c>
      <c r="C526" s="106">
        <f>IF($A47=B521,1*($A520)^2*(3*$B47-2*$A520)/$B47^3,0)</f>
        <v>0.89600000000000002</v>
      </c>
      <c r="D526" s="107">
        <f>'Calculo VIGA'!J$22</f>
        <v>0</v>
      </c>
      <c r="E526" s="106">
        <f>IF($A47=D521,1*($A520)^2*(3*$B47-2*$A520)/$B47^3,0)</f>
        <v>0</v>
      </c>
      <c r="F526" s="107">
        <f>'Calculo VIGA'!R$22</f>
        <v>0</v>
      </c>
      <c r="G526" s="106">
        <f>IF($A47=F521,1*($A520)^2*(3*$B47-2*$A520)/$B47^3,0)</f>
        <v>0</v>
      </c>
      <c r="H526" s="107">
        <f>'Calculo VIGA'!Z$22</f>
        <v>0</v>
      </c>
      <c r="I526" s="106">
        <f>IF($A47=H521,1*($A520)^2*(3*$B47-2*$A520)/$B47^3,0)</f>
        <v>0</v>
      </c>
      <c r="J526" s="107">
        <f>'Calculo VIGA'!AH$22</f>
        <v>0</v>
      </c>
      <c r="K526" s="106">
        <f>IF($A47=J521,1*($A520)^2*(3*$B47-2*$A520)/$B47^3,0)</f>
        <v>0</v>
      </c>
      <c r="L526" s="107">
        <f>'Calculo VIGA'!AP$22</f>
        <v>0</v>
      </c>
      <c r="M526" s="108">
        <f>IF($A47=L521,1*($A520)^2*(3*$B47-2*$A520)/$B47^3,0)</f>
        <v>0</v>
      </c>
    </row>
    <row r="527" spans="1:93" hidden="1" outlineLevel="2" x14ac:dyDescent="0.25">
      <c r="B527" s="105">
        <f>'Calculo VIGA'!B$23</f>
        <v>2</v>
      </c>
      <c r="C527" s="108">
        <f>IF($A47=B521,-1*($B47-$A520)*$A520^2/$B47^2,0)</f>
        <v>-5.5040000000000004</v>
      </c>
      <c r="D527" s="107">
        <f>'Calculo VIGA'!J$23</f>
        <v>0</v>
      </c>
      <c r="E527" s="108">
        <f>IF($A47=D521,-1*($B47-$A520)*$A520^2/$B47^2,0)</f>
        <v>0</v>
      </c>
      <c r="F527" s="107">
        <f>'Calculo VIGA'!R$23</f>
        <v>0</v>
      </c>
      <c r="G527" s="108">
        <f>IF($A47=F521,-1*($B47-$A520)*$A520^2/$B47^2,0)</f>
        <v>0</v>
      </c>
      <c r="H527" s="107">
        <f>'Calculo VIGA'!Z$23</f>
        <v>0</v>
      </c>
      <c r="I527" s="108">
        <f>IF($A47=H521,-1*($B47-$A520)*$A520^2/$B47^2,0)</f>
        <v>0</v>
      </c>
      <c r="J527" s="107">
        <f>'Calculo VIGA'!AH$23</f>
        <v>0</v>
      </c>
      <c r="K527" s="108">
        <f>IF($A47=J521,-1*($B47-$A520)*$A520^2/$B47^2,0)</f>
        <v>0</v>
      </c>
      <c r="L527" s="107">
        <f>'Calculo VIGA'!AP$23</f>
        <v>0</v>
      </c>
      <c r="M527" s="108">
        <f>IF($A47=L521,-1*($B47-$A520)*$A520^2/$B47^2,0)</f>
        <v>0</v>
      </c>
    </row>
    <row r="528" spans="1:93" hidden="1" outlineLevel="2" x14ac:dyDescent="0.25">
      <c r="C528" t="s">
        <v>61</v>
      </c>
      <c r="D528" s="182"/>
      <c r="E528" s="183"/>
      <c r="F528" s="182"/>
      <c r="G528" s="183"/>
      <c r="H528" s="182"/>
      <c r="I528" s="183"/>
      <c r="J528" s="182"/>
      <c r="K528" s="183"/>
      <c r="L528" s="182"/>
      <c r="M528" s="183"/>
      <c r="N528" s="182"/>
      <c r="O528" s="183"/>
      <c r="P528" s="182"/>
      <c r="Q528" s="183"/>
      <c r="R528" s="182"/>
      <c r="S528" s="183"/>
    </row>
    <row r="529" spans="1:34" hidden="1" outlineLevel="2" x14ac:dyDescent="0.25">
      <c r="B529" s="105">
        <v>1</v>
      </c>
      <c r="C529" s="108">
        <f t="shared" ref="C529" si="837">-(IFERROR(VLOOKUP($B529,$B522:$C527,2,0),0)+IFERROR(VLOOKUP($B529,$D522:$E527,2,0),0)+IFERROR(VLOOKUP($B529,$F522:$G527,2,0),0)+IFERROR(VLOOKUP($B529,$H522:$I527,2,0),0)+IFERROR(VLOOKUP($B529,$J522:$K527,2,0),0)+IFERROR(VLOOKUP($B529,$L522:$M527,2,0),0)+IFERROR(VLOOKUP($B529,$N522:$O527,2,0),0)+IFERROR(VLOOKUP($B529,$P522:$Q527,2,0),0)+IFERROR(VLOOKUP($B529,$R522:$S527,2,0),0))</f>
        <v>-1.3760000000000003</v>
      </c>
      <c r="E529" s="109"/>
      <c r="F529" s="325" t="s">
        <v>37</v>
      </c>
      <c r="G529" s="325"/>
      <c r="H529" s="325"/>
      <c r="I529" s="325"/>
      <c r="J529" s="325"/>
      <c r="K529" s="325"/>
      <c r="L529" s="325"/>
      <c r="M529" s="325"/>
      <c r="N529" s="325"/>
      <c r="O529" s="325"/>
      <c r="P529" s="325"/>
      <c r="Q529" s="325"/>
      <c r="R529" s="325"/>
      <c r="S529" s="325"/>
      <c r="T529" s="325"/>
      <c r="U529" s="325"/>
      <c r="V529" s="325"/>
      <c r="W529" s="325"/>
      <c r="X529" s="325"/>
      <c r="Y529" s="325"/>
      <c r="Z529" s="325"/>
      <c r="AA529" s="325"/>
      <c r="AB529" s="110"/>
      <c r="AC529" s="110"/>
      <c r="AD529" s="110"/>
      <c r="AE529" s="110"/>
      <c r="AF529" s="110"/>
      <c r="AG529" s="110"/>
      <c r="AH529" s="110"/>
    </row>
    <row r="530" spans="1:34" hidden="1" outlineLevel="2" x14ac:dyDescent="0.25">
      <c r="B530" s="105">
        <v>2</v>
      </c>
      <c r="C530" s="108">
        <f t="shared" ref="C530" si="838">-(IFERROR(VLOOKUP($B530,$B522:$C527,2,0),0)+IFERROR(VLOOKUP($B530,$D522:$E527,2,0),0)+IFERROR(VLOOKUP($B530,$F522:$G527,2,0),0)+IFERROR(VLOOKUP($B530,$H522:$I527,2,0),0)+IFERROR(VLOOKUP($B530,$J522:$K527,2,0),0)+IFERROR(VLOOKUP($B530,$L522:$M527,2,0),0)+IFERROR(VLOOKUP($B530,$N522:$O527,2,0),0)+IFERROR(VLOOKUP($B530,$P522:$Q527,2,0),0)+IFERROR(VLOOKUP($B530,$R522:$S527,2,0),0))</f>
        <v>5.5040000000000004</v>
      </c>
      <c r="E530" s="110"/>
      <c r="F530" s="110"/>
      <c r="G530" s="326" t="s">
        <v>38</v>
      </c>
      <c r="H530" s="326"/>
      <c r="I530" s="326"/>
      <c r="J530" s="326"/>
      <c r="K530" s="326"/>
      <c r="L530" s="326"/>
      <c r="M530" s="110"/>
      <c r="N530" s="110"/>
      <c r="O530" s="110"/>
      <c r="P530" s="327" t="s">
        <v>39</v>
      </c>
      <c r="Q530" s="327"/>
      <c r="R530" s="327"/>
      <c r="S530" s="327"/>
      <c r="T530" s="327"/>
      <c r="U530" s="327"/>
      <c r="V530" s="110"/>
      <c r="W530" s="110"/>
      <c r="X530" s="110"/>
      <c r="Y530" s="110"/>
      <c r="Z530" s="110"/>
      <c r="AA530" s="110"/>
      <c r="AB530" s="110"/>
      <c r="AC530" s="110"/>
      <c r="AD530" s="110"/>
      <c r="AE530" s="110"/>
      <c r="AF530" s="110"/>
      <c r="AG530" s="110"/>
      <c r="AH530" s="110"/>
    </row>
    <row r="531" spans="1:34" hidden="1" outlineLevel="2" x14ac:dyDescent="0.25">
      <c r="B531" s="105">
        <v>3</v>
      </c>
      <c r="C531" s="108">
        <f t="shared" ref="C531" si="839">-(IFERROR(VLOOKUP($B531,$B522:$C527,2,0),0)+IFERROR(VLOOKUP($B531,$D522:$E527,2,0),0)+IFERROR(VLOOKUP($B531,$F522:$G527,2,0),0)+IFERROR(VLOOKUP($B531,$H522:$I527,2,0),0)+IFERROR(VLOOKUP($B531,$J522:$K527,2,0),0)+IFERROR(VLOOKUP($B531,$L522:$M527,2,0),0)+IFERROR(VLOOKUP($B531,$N522:$O527,2,0),0)+IFERROR(VLOOKUP($B531,$P522:$Q527,2,0),0)+IFERROR(VLOOKUP($B531,$R522:$S527,2,0),0))</f>
        <v>0</v>
      </c>
      <c r="E531" s="110"/>
      <c r="F531" s="110"/>
      <c r="G531" s="112">
        <v>6</v>
      </c>
      <c r="H531" s="112">
        <v>5</v>
      </c>
      <c r="I531" s="112">
        <v>4</v>
      </c>
      <c r="J531" s="112">
        <v>3</v>
      </c>
      <c r="K531" s="112">
        <v>2</v>
      </c>
      <c r="L531" s="112">
        <v>1</v>
      </c>
      <c r="M531" s="110"/>
      <c r="O531" s="110"/>
      <c r="P531" s="112">
        <v>6</v>
      </c>
      <c r="Q531" s="112">
        <v>5</v>
      </c>
      <c r="R531" s="112">
        <v>4</v>
      </c>
      <c r="S531" s="112">
        <v>3</v>
      </c>
      <c r="T531" s="112">
        <v>2</v>
      </c>
      <c r="U531" s="112">
        <v>1</v>
      </c>
      <c r="AB531" s="110"/>
      <c r="AC531" s="110"/>
      <c r="AD531" s="110"/>
      <c r="AE531" s="110"/>
      <c r="AF531" s="110"/>
      <c r="AG531" s="110"/>
      <c r="AH531" s="110"/>
    </row>
    <row r="532" spans="1:34" hidden="1" outlineLevel="2" x14ac:dyDescent="0.25">
      <c r="B532" s="105">
        <v>4</v>
      </c>
      <c r="C532" s="108">
        <f t="shared" ref="C532" si="840">-(IFERROR(VLOOKUP($B532,$B522:$C527,2,0),0)+IFERROR(VLOOKUP($B532,$D522:$E527,2,0),0)+IFERROR(VLOOKUP($B532,$F522:$G527,2,0),0)+IFERROR(VLOOKUP($B532,$H522:$I527,2,0),0)+IFERROR(VLOOKUP($B532,$J522:$K527,2,0),0)+IFERROR(VLOOKUP($B532,$L522:$M527,2,0),0)+IFERROR(VLOOKUP($B532,$N522:$O527,2,0),0)+IFERROR(VLOOKUP($B532,$P522:$Q527,2,0),0)+IFERROR(VLOOKUP($B532,$R522:$S527,2,0),0))</f>
        <v>-0.10400000000000004</v>
      </c>
      <c r="E532" s="110"/>
      <c r="F532" s="105">
        <v>1</v>
      </c>
      <c r="G532" s="184" t="e">
        <f t="array" ref="G532:G538">MMULT(MINVERSE($C$24:$I$30),$C529:$C535)</f>
        <v>#NUM!</v>
      </c>
      <c r="H532" s="184" t="e">
        <f t="array" ref="H532:H537">MMULT(MINVERSE($C$24:$H$29),$C529:$C534)</f>
        <v>#NUM!</v>
      </c>
      <c r="I532" s="184" t="e">
        <f t="array" ref="I532:I536">MMULT(MINVERSE($C$24:$G$28),$C529:$C533)</f>
        <v>#NUM!</v>
      </c>
      <c r="J532" s="184">
        <f t="array" ref="J532:J535">MMULT(MINVERSE($C$24:$F$27),$C529:$C532)</f>
        <v>6.8639047716128576E+17</v>
      </c>
      <c r="K532" s="184">
        <f t="array" ref="K532:K534">MMULT(MINVERSE($C$24:$E$26),$C529:$C531)</f>
        <v>-59.167999999999999</v>
      </c>
      <c r="L532" s="184">
        <f t="array" ref="L532:L533">MMULT(MINVERSE($C$24:$D$25),$C529:$C530)</f>
        <v>-59.167999999999999</v>
      </c>
      <c r="M532" s="110"/>
      <c r="O532" s="105">
        <v>1</v>
      </c>
      <c r="P532" s="184" t="e">
        <f t="array" ref="P532:P542">MMULT(MINVERSE($C$24:$M$34),$C529:$C539)</f>
        <v>#NUM!</v>
      </c>
      <c r="Q532" s="184" t="e">
        <f t="array" ref="Q532:Q541">MMULT(MINVERSE($C$24:$L$33),$C529:$C538)</f>
        <v>#NUM!</v>
      </c>
      <c r="R532" s="184" t="e">
        <f t="array" ref="R532:R540">MMULT(MINVERSE($C$24:$K$32),$C529:$C537)</f>
        <v>#NUM!</v>
      </c>
      <c r="S532" s="184" t="e">
        <f t="array" ref="S532:S539">MMULT(MINVERSE($C$24:$J$31),$C529:$C536)</f>
        <v>#NUM!</v>
      </c>
      <c r="T532" s="114"/>
      <c r="U532" s="114"/>
      <c r="V532" s="110"/>
      <c r="W532" s="110"/>
      <c r="X532" s="110"/>
      <c r="Y532" s="110"/>
      <c r="Z532" s="110"/>
      <c r="AA532" s="110"/>
      <c r="AB532" s="110"/>
      <c r="AC532" s="110"/>
      <c r="AD532" s="110"/>
      <c r="AE532" s="110"/>
      <c r="AF532" s="110"/>
      <c r="AG532" s="110"/>
      <c r="AH532" s="110"/>
    </row>
    <row r="533" spans="1:34" hidden="1" outlineLevel="2" x14ac:dyDescent="0.25">
      <c r="B533" s="105">
        <v>5</v>
      </c>
      <c r="C533" s="108">
        <f t="shared" ref="C533" si="841">-(IFERROR(VLOOKUP($B533,$B522:$C527,2,0),0)+IFERROR(VLOOKUP($B533,$D522:$E527,2,0),0)+IFERROR(VLOOKUP($B533,$F522:$G527,2,0),0)+IFERROR(VLOOKUP($B533,$H522:$I527,2,0),0)+IFERROR(VLOOKUP($B533,$J522:$K527,2,0),0)+IFERROR(VLOOKUP($B533,$L522:$M527,2,0),0)+IFERROR(VLOOKUP($B533,$N522:$O527,2,0),0)+IFERROR(VLOOKUP($B533,$P522:$Q527,2,0),0)+IFERROR(VLOOKUP($B533,$R522:$S527,2,0),0))</f>
        <v>0</v>
      </c>
      <c r="E533" s="110"/>
      <c r="F533" s="105">
        <v>2</v>
      </c>
      <c r="G533" s="185" t="e">
        <v>#NUM!</v>
      </c>
      <c r="H533" s="185" t="e">
        <v>#NUM!</v>
      </c>
      <c r="I533" s="185" t="e">
        <v>#NUM!</v>
      </c>
      <c r="J533" s="185">
        <v>6.8639047716128589E+17</v>
      </c>
      <c r="K533" s="185">
        <v>88.75200000000001</v>
      </c>
      <c r="L533" s="185">
        <v>88.75200000000001</v>
      </c>
      <c r="M533" s="110"/>
      <c r="O533" s="105">
        <v>2</v>
      </c>
      <c r="P533" s="185" t="e">
        <v>#NUM!</v>
      </c>
      <c r="Q533" s="185" t="e">
        <v>#NUM!</v>
      </c>
      <c r="R533" s="185" t="e">
        <v>#NUM!</v>
      </c>
      <c r="S533" s="185" t="e">
        <v>#NUM!</v>
      </c>
      <c r="T533" s="114"/>
      <c r="U533" s="114"/>
    </row>
    <row r="534" spans="1:34" hidden="1" outlineLevel="2" x14ac:dyDescent="0.25">
      <c r="B534" s="105">
        <v>6</v>
      </c>
      <c r="C534" s="108">
        <f t="shared" ref="C534" si="842">-(IFERROR(VLOOKUP($B534,$B522:$C527,2,0),0)+IFERROR(VLOOKUP($B534,$D522:$E527,2,0),0)+IFERROR(VLOOKUP($B534,$F522:$G527,2,0),0)+IFERROR(VLOOKUP($B534,$H522:$I527,2,0),0)+IFERROR(VLOOKUP($B534,$J522:$K527,2,0),0)+IFERROR(VLOOKUP($B534,$L522:$M527,2,0),0)+IFERROR(VLOOKUP($B534,$N522:$O527,2,0),0)+IFERROR(VLOOKUP($B534,$P522:$Q527,2,0),0)+IFERROR(VLOOKUP($B534,$R522:$S527,2,0),0))</f>
        <v>-0.89600000000000002</v>
      </c>
      <c r="E534" s="110"/>
      <c r="F534" s="105">
        <v>3</v>
      </c>
      <c r="G534" s="185" t="e">
        <v>#NUM!</v>
      </c>
      <c r="H534" s="185" t="e">
        <v>#NUM!</v>
      </c>
      <c r="I534" s="185" t="e">
        <v>#NUM!</v>
      </c>
      <c r="J534" s="185">
        <v>0</v>
      </c>
      <c r="K534" s="185">
        <v>0</v>
      </c>
      <c r="L534" s="185"/>
      <c r="M534" s="110"/>
      <c r="O534" s="105">
        <v>3</v>
      </c>
      <c r="P534" s="185" t="e">
        <v>#NUM!</v>
      </c>
      <c r="Q534" s="185" t="e">
        <v>#NUM!</v>
      </c>
      <c r="R534" s="185" t="e">
        <v>#NUM!</v>
      </c>
      <c r="S534" s="185" t="e">
        <v>#NUM!</v>
      </c>
      <c r="T534" s="114"/>
      <c r="U534" s="114"/>
    </row>
    <row r="535" spans="1:34" hidden="1" outlineLevel="2" x14ac:dyDescent="0.25">
      <c r="B535" s="105">
        <v>7</v>
      </c>
      <c r="C535" s="108">
        <f t="shared" ref="C535" si="843">-(IFERROR(VLOOKUP($B535,$B522:$C527,2,0),0)+IFERROR(VLOOKUP($B535,$D522:$E527,2,0),0)+IFERROR(VLOOKUP($B535,$F522:$G527,2,0),0)+IFERROR(VLOOKUP($B535,$H522:$I527,2,0),0)+IFERROR(VLOOKUP($B535,$J522:$K527,2,0),0)+IFERROR(VLOOKUP($B535,$L522:$M527,2,0),0)+IFERROR(VLOOKUP($B535,$N522:$O527,2,0),0)+IFERROR(VLOOKUP($B535,$P522:$Q527,2,0),0)+IFERROR(VLOOKUP($B535,$R522:$S527,2,0),0))</f>
        <v>0</v>
      </c>
      <c r="E535" s="110"/>
      <c r="F535" s="105">
        <v>4</v>
      </c>
      <c r="G535" s="185" t="e">
        <v>#NUM!</v>
      </c>
      <c r="H535" s="185" t="e">
        <v>#NUM!</v>
      </c>
      <c r="I535" s="185" t="e">
        <v>#NUM!</v>
      </c>
      <c r="J535" s="185">
        <v>-2.9514790517935288E+19</v>
      </c>
      <c r="K535" s="185"/>
      <c r="L535" s="185"/>
      <c r="M535" s="110"/>
      <c r="O535" s="105">
        <v>4</v>
      </c>
      <c r="P535" s="185" t="e">
        <v>#NUM!</v>
      </c>
      <c r="Q535" s="185" t="e">
        <v>#NUM!</v>
      </c>
      <c r="R535" s="185" t="e">
        <v>#NUM!</v>
      </c>
      <c r="S535" s="185" t="e">
        <v>#NUM!</v>
      </c>
      <c r="T535" s="114"/>
      <c r="U535" s="114"/>
    </row>
    <row r="536" spans="1:34" hidden="1" outlineLevel="2" x14ac:dyDescent="0.25">
      <c r="B536" s="105">
        <v>8</v>
      </c>
      <c r="C536" s="108">
        <f t="shared" ref="C536" si="844">-(IFERROR(VLOOKUP($B536,$B522:$C527,2,0),0)+IFERROR(VLOOKUP($B536,$D522:$E527,2,0),0)+IFERROR(VLOOKUP($B536,$F522:$G527,2,0),0)+IFERROR(VLOOKUP($B536,$H522:$I527,2,0),0)+IFERROR(VLOOKUP($B536,$J522:$K527,2,0),0)+IFERROR(VLOOKUP($B536,$L522:$M527,2,0),0)+IFERROR(VLOOKUP($B536,$N522:$O527,2,0),0)+IFERROR(VLOOKUP($B536,$P522:$Q527,2,0),0)+IFERROR(VLOOKUP($B536,$R522:$S527,2,0),0))</f>
        <v>0</v>
      </c>
      <c r="E536" s="110" t="s">
        <v>40</v>
      </c>
      <c r="F536" s="105">
        <v>5</v>
      </c>
      <c r="G536" s="185" t="e">
        <v>#NUM!</v>
      </c>
      <c r="H536" s="185" t="e">
        <v>#NUM!</v>
      </c>
      <c r="I536" s="185" t="e">
        <v>#NUM!</v>
      </c>
      <c r="J536" s="185"/>
      <c r="K536" s="185"/>
      <c r="L536" s="185"/>
      <c r="M536" s="110"/>
      <c r="O536" s="105">
        <v>5</v>
      </c>
      <c r="P536" s="185" t="e">
        <v>#NUM!</v>
      </c>
      <c r="Q536" s="185" t="e">
        <v>#NUM!</v>
      </c>
      <c r="R536" s="185" t="e">
        <v>#NUM!</v>
      </c>
      <c r="S536" s="185" t="e">
        <v>#NUM!</v>
      </c>
      <c r="T536" s="114"/>
      <c r="U536" s="114"/>
    </row>
    <row r="537" spans="1:34" hidden="1" outlineLevel="2" x14ac:dyDescent="0.25">
      <c r="B537" s="105">
        <v>9</v>
      </c>
      <c r="C537" s="108">
        <f t="shared" ref="C537" si="845">-(IFERROR(VLOOKUP($B537,$B522:$C527,2,0),0)+IFERROR(VLOOKUP($B537,$D522:$E527,2,0),0)+IFERROR(VLOOKUP($B537,$F522:$G527,2,0),0)+IFERROR(VLOOKUP($B537,$H522:$I527,2,0),0)+IFERROR(VLOOKUP($B537,$J522:$K527,2,0),0)+IFERROR(VLOOKUP($B537,$L522:$M527,2,0),0)+IFERROR(VLOOKUP($B537,$N522:$O527,2,0),0)+IFERROR(VLOOKUP($B537,$P522:$Q527,2,0),0)+IFERROR(VLOOKUP($B537,$R522:$S527,2,0),0))</f>
        <v>0</v>
      </c>
      <c r="E537" s="110"/>
      <c r="F537" s="105">
        <v>6</v>
      </c>
      <c r="G537" s="185" t="e">
        <v>#NUM!</v>
      </c>
      <c r="H537" s="185" t="e">
        <v>#NUM!</v>
      </c>
      <c r="I537" s="185"/>
      <c r="J537" s="185"/>
      <c r="K537" s="185"/>
      <c r="L537" s="185"/>
      <c r="M537" s="110"/>
      <c r="O537" s="105">
        <v>6</v>
      </c>
      <c r="P537" s="185" t="e">
        <v>#NUM!</v>
      </c>
      <c r="Q537" s="185" t="e">
        <v>#NUM!</v>
      </c>
      <c r="R537" s="185" t="e">
        <v>#NUM!</v>
      </c>
      <c r="S537" s="185" t="e">
        <v>#NUM!</v>
      </c>
      <c r="T537" s="114"/>
      <c r="U537" s="114"/>
    </row>
    <row r="538" spans="1:34" hidden="1" outlineLevel="2" x14ac:dyDescent="0.25">
      <c r="B538" s="105">
        <v>10</v>
      </c>
      <c r="C538" s="108">
        <f t="shared" ref="C538" si="846">-(IFERROR(VLOOKUP($B538,$B522:$C527,2,0),0)+IFERROR(VLOOKUP($B538,$D522:$E527,2,0),0)+IFERROR(VLOOKUP($B538,$F522:$G527,2,0),0)+IFERROR(VLOOKUP($B538,$H522:$I527,2,0),0)+IFERROR(VLOOKUP($B538,$J522:$K527,2,0),0)+IFERROR(VLOOKUP($B538,$L522:$M527,2,0),0)+IFERROR(VLOOKUP($B538,$N522:$O527,2,0),0)+IFERROR(VLOOKUP($B538,$P522:$Q527,2,0),0)+IFERROR(VLOOKUP($B538,$R522:$S527,2,0),0))</f>
        <v>0</v>
      </c>
      <c r="E538" s="110"/>
      <c r="F538" s="105">
        <v>7</v>
      </c>
      <c r="G538" s="185" t="e">
        <v>#NUM!</v>
      </c>
      <c r="H538" s="185"/>
      <c r="I538" s="185"/>
      <c r="J538" s="185"/>
      <c r="K538" s="185"/>
      <c r="L538" s="185"/>
      <c r="M538" s="110"/>
      <c r="N538" s="110" t="s">
        <v>40</v>
      </c>
      <c r="O538" s="105">
        <v>7</v>
      </c>
      <c r="P538" s="185" t="e">
        <v>#NUM!</v>
      </c>
      <c r="Q538" s="185" t="e">
        <v>#NUM!</v>
      </c>
      <c r="R538" s="185" t="e">
        <v>#NUM!</v>
      </c>
      <c r="S538" s="185" t="e">
        <v>#NUM!</v>
      </c>
      <c r="T538" s="114"/>
      <c r="U538" s="114"/>
    </row>
    <row r="539" spans="1:34" hidden="1" outlineLevel="2" x14ac:dyDescent="0.25">
      <c r="B539" s="105">
        <v>11</v>
      </c>
      <c r="C539" s="108">
        <f t="shared" ref="C539" si="847">-(IFERROR(VLOOKUP($B539,$B522:$C527,2,0),0)+IFERROR(VLOOKUP($B539,$D522:$E527,2,0),0)+IFERROR(VLOOKUP($B539,$F522:$G527,2,0),0)+IFERROR(VLOOKUP($B539,$H522:$I527,2,0),0)+IFERROR(VLOOKUP($B539,$J522:$K527,2,0),0)+IFERROR(VLOOKUP($B539,$L522:$M527,2,0),0)+IFERROR(VLOOKUP($B539,$N522:$O527,2,0),0)+IFERROR(VLOOKUP($B539,$P522:$Q527,2,0),0)+IFERROR(VLOOKUP($B539,$R522:$S527,2,0),0))</f>
        <v>0</v>
      </c>
      <c r="E539" s="110"/>
      <c r="M539" s="110"/>
      <c r="O539" s="105">
        <v>8</v>
      </c>
      <c r="P539" s="185" t="e">
        <v>#NUM!</v>
      </c>
      <c r="Q539" s="185" t="e">
        <v>#NUM!</v>
      </c>
      <c r="R539" s="185" t="e">
        <v>#NUM!</v>
      </c>
      <c r="S539" s="185" t="e">
        <v>#NUM!</v>
      </c>
      <c r="T539" s="114"/>
      <c r="U539" s="114"/>
    </row>
    <row r="540" spans="1:34" hidden="1" outlineLevel="2" x14ac:dyDescent="0.25">
      <c r="B540" s="105">
        <v>12</v>
      </c>
      <c r="C540" s="108">
        <f t="shared" ref="C540" si="848">-(IFERROR(VLOOKUP($B540,$B522:$C527,2,0),0)+IFERROR(VLOOKUP($B540,$D522:$E527,2,0),0)+IFERROR(VLOOKUP($B540,$F522:$G527,2,0),0)+IFERROR(VLOOKUP($B540,$H522:$I527,2,0),0)+IFERROR(VLOOKUP($B540,$J522:$K527,2,0),0)+IFERROR(VLOOKUP($B540,$L522:$M527,2,0),0)+IFERROR(VLOOKUP($B540,$N522:$O527,2,0),0)+IFERROR(VLOOKUP($B540,$P522:$Q527,2,0),0)+IFERROR(VLOOKUP($B540,$R522:$S527,2,0),0))</f>
        <v>0</v>
      </c>
      <c r="E540" s="110"/>
      <c r="M540" s="110"/>
      <c r="O540" s="105">
        <v>9</v>
      </c>
      <c r="P540" s="185" t="e">
        <v>#NUM!</v>
      </c>
      <c r="Q540" s="185" t="e">
        <v>#NUM!</v>
      </c>
      <c r="R540" s="185" t="e">
        <v>#NUM!</v>
      </c>
      <c r="S540" s="185"/>
      <c r="T540" s="114"/>
      <c r="U540" s="114"/>
    </row>
    <row r="541" spans="1:34" hidden="1" outlineLevel="2" x14ac:dyDescent="0.25">
      <c r="B541" s="105">
        <v>13</v>
      </c>
      <c r="C541" s="108">
        <f t="shared" ref="C541" si="849">-(IFERROR(VLOOKUP($B541,$B522:$C527,2,0),0)+IFERROR(VLOOKUP($B541,$D522:$E527,2,0),0)+IFERROR(VLOOKUP($B541,$F522:$G527,2,0),0)+IFERROR(VLOOKUP($B541,$H522:$I527,2,0),0)+IFERROR(VLOOKUP($B541,$J522:$K527,2,0),0)+IFERROR(VLOOKUP($B541,$L522:$M527,2,0),0)+IFERROR(VLOOKUP($B541,$N522:$O527,2,0),0)+IFERROR(VLOOKUP($B541,$P522:$Q527,2,0),0)+IFERROR(VLOOKUP($B541,$R522:$S527,2,0),0))</f>
        <v>0</v>
      </c>
      <c r="E541" s="110"/>
      <c r="F541" s="110"/>
      <c r="G541" s="324" t="s">
        <v>42</v>
      </c>
      <c r="H541" s="324"/>
      <c r="I541" s="324"/>
      <c r="J541" s="324"/>
      <c r="K541" s="324"/>
      <c r="L541" s="324"/>
      <c r="M541" s="110"/>
      <c r="O541" s="105">
        <v>10</v>
      </c>
      <c r="P541" s="185" t="e">
        <v>#NUM!</v>
      </c>
      <c r="Q541" s="185" t="e">
        <v>#NUM!</v>
      </c>
      <c r="R541" s="185"/>
      <c r="S541" s="185"/>
      <c r="T541" s="114"/>
      <c r="U541" s="114"/>
    </row>
    <row r="542" spans="1:34" hidden="1" outlineLevel="2" x14ac:dyDescent="0.25">
      <c r="B542" s="105">
        <v>14</v>
      </c>
      <c r="C542" s="108">
        <f t="shared" ref="C542" si="850">-(IFERROR(VLOOKUP($B542,$B522:$C527,2,0),0)+IFERROR(VLOOKUP($B542,$D522:$E527,2,0),0)+IFERROR(VLOOKUP($B542,$F522:$G527,2,0),0)+IFERROR(VLOOKUP($B542,$H522:$I527,2,0),0)+IFERROR(VLOOKUP($B542,$J522:$K527,2,0),0)+IFERROR(VLOOKUP($B542,$L522:$M527,2,0),0)+IFERROR(VLOOKUP($B542,$N522:$O527,2,0),0)+IFERROR(VLOOKUP($B542,$P522:$Q527,2,0),0)+IFERROR(VLOOKUP($B542,$R522:$S527,2,0),0))</f>
        <v>0</v>
      </c>
      <c r="E542" s="110"/>
      <c r="F542" s="110"/>
      <c r="G542" s="112">
        <v>6</v>
      </c>
      <c r="H542" s="112">
        <v>5</v>
      </c>
      <c r="I542" s="112">
        <v>4</v>
      </c>
      <c r="J542" s="112">
        <v>3</v>
      </c>
      <c r="K542" s="112">
        <v>2</v>
      </c>
      <c r="L542" s="112">
        <v>1</v>
      </c>
      <c r="M542" s="110"/>
      <c r="O542" s="105">
        <v>11</v>
      </c>
      <c r="P542" s="185" t="e">
        <v>#NUM!</v>
      </c>
      <c r="Q542" s="185"/>
      <c r="R542" s="185"/>
      <c r="S542" s="185"/>
      <c r="T542" s="114"/>
      <c r="U542" s="114"/>
    </row>
    <row r="543" spans="1:34" hidden="1" outlineLevel="2" x14ac:dyDescent="0.25">
      <c r="A543" s="68" t="s">
        <v>41</v>
      </c>
      <c r="B543" s="105">
        <v>15</v>
      </c>
      <c r="C543" s="108">
        <f t="shared" ref="C543" si="851">-(IFERROR(VLOOKUP($B543,$B522:$C527,2,0),0)+IFERROR(VLOOKUP($B543,$D522:$E527,2,0),0)+IFERROR(VLOOKUP($B543,$F522:$G527,2,0),0)+IFERROR(VLOOKUP($B543,$H522:$I527,2,0),0)+IFERROR(VLOOKUP($B543,$J522:$K527,2,0),0)+IFERROR(VLOOKUP($B543,$L522:$M527,2,0),0)+IFERROR(VLOOKUP($B543,$N522:$O527,2,0),0)+IFERROR(VLOOKUP($B543,$P522:$Q527,2,0),0)+IFERROR(VLOOKUP($B543,$R522:$S527,2,0),0))</f>
        <v>0</v>
      </c>
      <c r="E543" s="110"/>
      <c r="F543" s="105">
        <v>1</v>
      </c>
      <c r="G543" s="184" t="e">
        <f t="array" ref="G543:G551">MMULT(MINVERSE($C$24:$K$32),$C529:$C537)</f>
        <v>#NUM!</v>
      </c>
      <c r="H543" s="184" t="e">
        <f t="array" ref="H543:H550">MMULT(MINVERSE($C$24:$J$31),$C529:$C536)</f>
        <v>#NUM!</v>
      </c>
      <c r="I543" s="184" t="e">
        <f t="array" ref="I543:I549">MMULT(MINVERSE($C$24:$I$30),$C529:$C535)</f>
        <v>#NUM!</v>
      </c>
      <c r="J543" s="184" t="e">
        <f t="array" ref="J543:J548">MMULT(MINVERSE($C$24:$H$29),$C529:$C534)</f>
        <v>#NUM!</v>
      </c>
      <c r="K543" s="184" t="e">
        <f t="array" ref="K543:K547">MMULT(MINVERSE($C$24:$G$28),$C529:$C533)</f>
        <v>#NUM!</v>
      </c>
      <c r="L543" s="113"/>
      <c r="M543" s="110"/>
      <c r="N543" s="110"/>
      <c r="O543" s="110"/>
      <c r="P543" s="110"/>
    </row>
    <row r="544" spans="1:34" hidden="1" outlineLevel="2" x14ac:dyDescent="0.25">
      <c r="B544" s="105">
        <v>16</v>
      </c>
      <c r="C544" s="108">
        <f t="shared" ref="C544" si="852">-(IFERROR(VLOOKUP($B544,$B522:$C527,2,0),0)+IFERROR(VLOOKUP($B544,$D522:$E527,2,0),0)+IFERROR(VLOOKUP($B544,$F522:$G527,2,0),0)+IFERROR(VLOOKUP($B544,$H522:$I527,2,0),0)+IFERROR(VLOOKUP($B544,$J522:$K527,2,0),0)+IFERROR(VLOOKUP($B544,$L522:$M527,2,0),0)+IFERROR(VLOOKUP($B544,$N522:$O527,2,0),0)+IFERROR(VLOOKUP($B544,$P522:$Q527,2,0),0)+IFERROR(VLOOKUP($B544,$R522:$S527,2,0),0))</f>
        <v>0</v>
      </c>
      <c r="E544" s="110"/>
      <c r="F544" s="105">
        <v>2</v>
      </c>
      <c r="G544" s="185" t="e">
        <v>#NUM!</v>
      </c>
      <c r="H544" s="185" t="e">
        <v>#NUM!</v>
      </c>
      <c r="I544" s="185" t="e">
        <v>#NUM!</v>
      </c>
      <c r="J544" s="185" t="e">
        <v>#NUM!</v>
      </c>
      <c r="K544" s="185" t="e">
        <v>#NUM!</v>
      </c>
      <c r="L544" s="114"/>
      <c r="M544" s="110"/>
      <c r="N544" s="110"/>
      <c r="O544" s="110"/>
      <c r="P544" s="110"/>
    </row>
    <row r="545" spans="1:24" hidden="1" outlineLevel="2" x14ac:dyDescent="0.25">
      <c r="B545" s="105">
        <v>17</v>
      </c>
      <c r="C545" s="108">
        <f t="shared" ref="C545" si="853">-(IFERROR(VLOOKUP($B545,$B522:$C527,2,0),0)+IFERROR(VLOOKUP($B545,$D522:$E527,2,0),0)+IFERROR(VLOOKUP($B545,$F522:$G527,2,0),0)+IFERROR(VLOOKUP($B545,$H522:$I527,2,0),0)+IFERROR(VLOOKUP($B545,$J522:$K527,2,0),0)+IFERROR(VLOOKUP($B545,$L522:$M527,2,0),0)+IFERROR(VLOOKUP($B545,$N522:$O527,2,0),0)+IFERROR(VLOOKUP($B545,$P522:$Q527,2,0),0)+IFERROR(VLOOKUP($B545,$R522:$S527,2,0),0))</f>
        <v>0</v>
      </c>
      <c r="E545" s="110"/>
      <c r="F545" s="105">
        <v>3</v>
      </c>
      <c r="G545" s="185" t="e">
        <v>#NUM!</v>
      </c>
      <c r="H545" s="185" t="e">
        <v>#NUM!</v>
      </c>
      <c r="I545" s="185" t="e">
        <v>#NUM!</v>
      </c>
      <c r="J545" s="185" t="e">
        <v>#NUM!</v>
      </c>
      <c r="K545" s="185" t="e">
        <v>#NUM!</v>
      </c>
      <c r="L545" s="114"/>
      <c r="M545" s="110"/>
    </row>
    <row r="546" spans="1:24" hidden="1" outlineLevel="2" x14ac:dyDescent="0.25">
      <c r="B546" s="105">
        <v>18</v>
      </c>
      <c r="C546" s="108">
        <f t="shared" ref="C546" si="854">-(IFERROR(VLOOKUP($B546,$B522:$C527,2,0),0)+IFERROR(VLOOKUP($B546,$D522:$E527,2,0),0)+IFERROR(VLOOKUP($B546,$F522:$G527,2,0),0)+IFERROR(VLOOKUP($B546,$H522:$I527,2,0),0)+IFERROR(VLOOKUP($B546,$J522:$K527,2,0),0)+IFERROR(VLOOKUP($B546,$L522:$M527,2,0),0)+IFERROR(VLOOKUP($B546,$N522:$O527,2,0),0)+IFERROR(VLOOKUP($B546,$P522:$Q527,2,0),0)+IFERROR(VLOOKUP($B546,$R522:$S527,2,0),0))</f>
        <v>0</v>
      </c>
      <c r="E546" s="110"/>
      <c r="F546" s="105">
        <v>4</v>
      </c>
      <c r="G546" s="185" t="e">
        <v>#NUM!</v>
      </c>
      <c r="H546" s="185" t="e">
        <v>#NUM!</v>
      </c>
      <c r="I546" s="185" t="e">
        <v>#NUM!</v>
      </c>
      <c r="J546" s="185" t="e">
        <v>#NUM!</v>
      </c>
      <c r="K546" s="185" t="e">
        <v>#NUM!</v>
      </c>
      <c r="L546" s="114"/>
      <c r="M546" s="110"/>
    </row>
    <row r="547" spans="1:24" hidden="1" outlineLevel="2" x14ac:dyDescent="0.25">
      <c r="B547" s="105">
        <v>19</v>
      </c>
      <c r="C547" s="108">
        <f t="shared" ref="C547" si="855">-(IFERROR(VLOOKUP($B547,$B522:$C527,2,0),0)+IFERROR(VLOOKUP($B547,$D522:$E527,2,0),0)+IFERROR(VLOOKUP($B547,$F522:$G527,2,0),0)+IFERROR(VLOOKUP($B547,$H522:$I527,2,0),0)+IFERROR(VLOOKUP($B547,$J522:$K527,2,0),0)+IFERROR(VLOOKUP($B547,$L522:$M527,2,0),0)+IFERROR(VLOOKUP($B547,$N522:$O527,2,0),0)+IFERROR(VLOOKUP($B547,$P522:$Q527,2,0),0)+IFERROR(VLOOKUP($B547,$R522:$S527,2,0),0))</f>
        <v>0</v>
      </c>
      <c r="E547" s="110"/>
      <c r="F547" s="105">
        <v>5</v>
      </c>
      <c r="G547" s="185" t="e">
        <v>#NUM!</v>
      </c>
      <c r="H547" s="185" t="e">
        <v>#NUM!</v>
      </c>
      <c r="I547" s="185" t="e">
        <v>#NUM!</v>
      </c>
      <c r="J547" s="185" t="e">
        <v>#NUM!</v>
      </c>
      <c r="K547" s="185" t="e">
        <v>#NUM!</v>
      </c>
      <c r="L547" s="114"/>
      <c r="M547" s="110"/>
    </row>
    <row r="548" spans="1:24" hidden="1" outlineLevel="2" x14ac:dyDescent="0.25">
      <c r="B548" s="105">
        <v>20</v>
      </c>
      <c r="C548" s="108">
        <f t="shared" ref="C548" si="856">-(IFERROR(VLOOKUP($B548,$B522:$C527,2,0),0)+IFERROR(VLOOKUP($B548,$D522:$E527,2,0),0)+IFERROR(VLOOKUP($B548,$F522:$G527,2,0),0)+IFERROR(VLOOKUP($B548,$H522:$I527,2,0),0)+IFERROR(VLOOKUP($B548,$J522:$K527,2,0),0)+IFERROR(VLOOKUP($B548,$L522:$M527,2,0),0)+IFERROR(VLOOKUP($B548,$N522:$O527,2,0),0)+IFERROR(VLOOKUP($B548,$P522:$Q527,2,0),0)+IFERROR(VLOOKUP($B548,$R522:$S527,2,0),0))</f>
        <v>0</v>
      </c>
      <c r="E548" s="110" t="s">
        <v>40</v>
      </c>
      <c r="F548" s="105">
        <v>6</v>
      </c>
      <c r="G548" s="185" t="e">
        <v>#NUM!</v>
      </c>
      <c r="H548" s="185" t="e">
        <v>#NUM!</v>
      </c>
      <c r="I548" s="185" t="e">
        <v>#NUM!</v>
      </c>
      <c r="J548" s="185" t="e">
        <v>#NUM!</v>
      </c>
      <c r="K548" s="185"/>
      <c r="L548" s="114"/>
      <c r="M548" s="110"/>
    </row>
    <row r="549" spans="1:24" hidden="1" outlineLevel="2" x14ac:dyDescent="0.25">
      <c r="B549" s="105">
        <v>21</v>
      </c>
      <c r="C549" s="108">
        <f t="shared" ref="C549" si="857">-(IFERROR(VLOOKUP($B549,$B522:$C527,2,0),0)+IFERROR(VLOOKUP($B549,$D522:$E527,2,0),0)+IFERROR(VLOOKUP($B549,$F522:$G527,2,0),0)+IFERROR(VLOOKUP($B549,$H522:$I527,2,0),0)+IFERROR(VLOOKUP($B549,$J522:$K527,2,0),0)+IFERROR(VLOOKUP($B549,$L522:$M527,2,0),0)+IFERROR(VLOOKUP($B549,$N522:$O527,2,0),0)+IFERROR(VLOOKUP($B549,$P522:$Q527,2,0),0)+IFERROR(VLOOKUP($B549,$R522:$S527,2,0),0))</f>
        <v>0</v>
      </c>
      <c r="E549" s="110"/>
      <c r="F549" s="105">
        <v>7</v>
      </c>
      <c r="G549" s="185" t="e">
        <v>#NUM!</v>
      </c>
      <c r="H549" s="185" t="e">
        <v>#NUM!</v>
      </c>
      <c r="I549" s="185" t="e">
        <v>#NUM!</v>
      </c>
      <c r="J549" s="185"/>
      <c r="K549" s="185"/>
      <c r="L549" s="114"/>
      <c r="M549" s="110"/>
    </row>
    <row r="550" spans="1:24" hidden="1" outlineLevel="2" x14ac:dyDescent="0.25">
      <c r="E550" s="110"/>
      <c r="F550" s="105">
        <v>8</v>
      </c>
      <c r="G550" s="185" t="e">
        <v>#NUM!</v>
      </c>
      <c r="H550" s="185" t="e">
        <v>#NUM!</v>
      </c>
      <c r="I550" s="185"/>
      <c r="J550" s="185"/>
      <c r="K550" s="185"/>
      <c r="L550" s="114"/>
      <c r="M550" s="110"/>
      <c r="X550" s="110"/>
    </row>
    <row r="551" spans="1:24" hidden="1" outlineLevel="2" x14ac:dyDescent="0.25">
      <c r="E551" s="110"/>
      <c r="F551" s="105">
        <v>9</v>
      </c>
      <c r="G551" s="185" t="e">
        <v>#NUM!</v>
      </c>
      <c r="H551" s="185"/>
      <c r="I551" s="185"/>
      <c r="J551" s="185"/>
      <c r="K551" s="185"/>
      <c r="L551" s="114"/>
      <c r="M551" s="110"/>
      <c r="X551" s="110"/>
    </row>
    <row r="552" spans="1:24" hidden="1" outlineLevel="2" x14ac:dyDescent="0.25">
      <c r="A552" s="117"/>
    </row>
    <row r="553" spans="1:24" s="119" customFormat="1" hidden="1" outlineLevel="2" x14ac:dyDescent="0.25">
      <c r="A553" s="118" t="s">
        <v>37</v>
      </c>
    </row>
    <row r="554" spans="1:24" hidden="1" outlineLevel="2" x14ac:dyDescent="0.25">
      <c r="B554" s="316">
        <f t="shared" ref="B554:B560" si="858">B521</f>
        <v>1</v>
      </c>
      <c r="C554" s="316"/>
      <c r="D554" s="316">
        <f t="shared" ref="D554:D560" si="859">D521</f>
        <v>2</v>
      </c>
      <c r="E554" s="316"/>
      <c r="F554" s="316">
        <f t="shared" ref="F554:F560" si="860">F521</f>
        <v>3</v>
      </c>
      <c r="G554" s="316"/>
      <c r="H554" s="316">
        <f t="shared" ref="H554:H560" si="861">H521</f>
        <v>4</v>
      </c>
      <c r="I554" s="316"/>
      <c r="J554" s="316">
        <f t="shared" ref="J554:J560" si="862">J521</f>
        <v>5</v>
      </c>
      <c r="K554" s="316"/>
      <c r="L554" s="316">
        <f t="shared" ref="L554:L560" si="863">L521</f>
        <v>6</v>
      </c>
      <c r="M554" s="316"/>
    </row>
    <row r="555" spans="1:24" hidden="1" outlineLevel="2" x14ac:dyDescent="0.25">
      <c r="B555" s="105">
        <f t="shared" si="858"/>
        <v>3</v>
      </c>
      <c r="C555" s="116">
        <f>IF($Q$2=2,IFERROR(INDEX($G532:$L538,MATCH(B555,$F532:$F538,0),MATCH(INICIO!$C$78,$G531:$L531,0)),0),IF($Q$2=4,IFERROR(INDEX($P532:$U542,MATCH(B555,$O532:$O542,0),MATCH(INICIO!$C$78,$P531:$U531,0)),0),IFERROR(INDEX($G543:$L551,MATCH(B555,$F543:$F551,0),MATCH(INICIO!$C$78,$G542:$L542,0)),0)))</f>
        <v>0</v>
      </c>
      <c r="D555" s="105">
        <f t="shared" si="859"/>
        <v>0</v>
      </c>
      <c r="E555" s="116">
        <f>IF($Q$2=2,IFERROR(INDEX($G532:$L538,MATCH(D555,$F532:$F538,0),MATCH(INICIO!$C$78,$G531:$L531,0)),0),IF($Q$2=4,IFERROR(INDEX($P532:$U542,MATCH(D555,$O532:$O542,0),MATCH(INICIO!$C$78,$P531:$U531,0)),0),IFERROR(INDEX($G543:$L551,MATCH(D555,$F543:$F551,0),MATCH(INICIO!$C$78,$G542:$L542,0)),0)))</f>
        <v>0</v>
      </c>
      <c r="F555" s="105">
        <f t="shared" si="860"/>
        <v>0</v>
      </c>
      <c r="G555" s="116">
        <f>IF($Q$2=2,IFERROR(INDEX($G532:$L538,MATCH(F555,$F532:$F538,0),MATCH(INICIO!$C$78,$G531:$L531,0)),0),IF($Q$2=4,IFERROR(INDEX($P532:$U542,MATCH(F555,$O532:$O542,0),MATCH(INICIO!$C$78,$P531:$U531,0)),0),IFERROR(INDEX($G543:$L551,MATCH(F555,$F543:$F551,0),MATCH(INICIO!$C$78,$G542:$L542,0)),0)))</f>
        <v>0</v>
      </c>
      <c r="H555" s="105">
        <f t="shared" si="861"/>
        <v>0</v>
      </c>
      <c r="I555" s="116">
        <f>IF($Q$2=2,IFERROR(INDEX($G532:$L538,MATCH(H555,$F532:$F538,0),MATCH(INICIO!$C$78,$G531:$L531,0)),0),IF($Q$2=4,IFERROR(INDEX($P532:$U542,MATCH(H555,$O532:$O542,0),MATCH(INICIO!$C$78,$P531:$U531,0)),0),IFERROR(INDEX($G543:$L551,MATCH(H555,$F543:$F551,0),MATCH(INICIO!$C$78,$G542:$L542,0)),0)))</f>
        <v>0</v>
      </c>
      <c r="J555" s="105">
        <f t="shared" si="862"/>
        <v>0</v>
      </c>
      <c r="K555" s="116">
        <f>IF($Q$2=2,IFERROR(INDEX($G532:$L538,MATCH(J555,$F532:$F538,0),MATCH(INICIO!$C$78,$G531:$L531,0)),0),IF($Q$2=4,IFERROR(INDEX($P532:$U542,MATCH(J555,$O532:$O542,0),MATCH(INICIO!$C$78,$P531:$U531,0)),0),IFERROR(INDEX($G543:$L551,MATCH(J555,$F543:$F551,0),MATCH(INICIO!$C$78,$G542:$L542,0)),0)))</f>
        <v>0</v>
      </c>
      <c r="L555" s="105">
        <f t="shared" si="863"/>
        <v>0</v>
      </c>
      <c r="M555" s="116">
        <f>IF($Q$2=2,IFERROR(INDEX($G532:$L538,MATCH(L555,$F532:$F538,0),MATCH(INICIO!$C$78,$G531:$L531,0)),0),IF($Q$2=4,IFERROR(INDEX($P532:$U542,MATCH(L555,$O532:$O542,0),MATCH(INICIO!$C$78,$P531:$U531,0)),0),IFERROR(INDEX($G543:$L551,MATCH(L555,$F543:$F551,0),MATCH(INICIO!$C$78,$G542:$L542,0)),0)))</f>
        <v>0</v>
      </c>
    </row>
    <row r="556" spans="1:24" hidden="1" outlineLevel="2" x14ac:dyDescent="0.25">
      <c r="B556" s="105">
        <f t="shared" si="858"/>
        <v>4</v>
      </c>
      <c r="C556" s="116">
        <f>IF($Q$2=2,IFERROR(INDEX($G532:$L538,MATCH(B556,$F532:$F538,0),MATCH(INICIO!$C$78,$G531:$L531,0)),0),IF($Q$2=4,IFERROR(INDEX($P532:$U542,MATCH(B556,$O532:$O542,0),MATCH(INICIO!$C$78,$P531:$U531,0)),0),IFERROR(INDEX($G543:$L551,MATCH(B556,$F543:$F551,0),MATCH(INICIO!$C$78,$G542:$L542,0)),0)))</f>
        <v>0</v>
      </c>
      <c r="D556" s="105">
        <f t="shared" si="859"/>
        <v>0</v>
      </c>
      <c r="E556" s="116">
        <f>IF($Q$2=2,IFERROR(INDEX($G532:$L538,MATCH(D556,$F532:$F538,0),MATCH(INICIO!$C$78,$G531:$L531,0)),0),IF($Q$2=4,IFERROR(INDEX($P532:$U542,MATCH(D556,$O532:$O542,0),MATCH(INICIO!$C$78,$P531:$U531,0)),0),IFERROR(INDEX($G543:$L551,MATCH(D556,$F543:$F551,0),MATCH(INICIO!$C$78,$G542:$L542,0)),0)))</f>
        <v>0</v>
      </c>
      <c r="F556" s="105">
        <f t="shared" si="860"/>
        <v>0</v>
      </c>
      <c r="G556" s="116">
        <f>IF($Q$2=2,IFERROR(INDEX($G532:$L538,MATCH(F556,$F532:$F538,0),MATCH(INICIO!$C$78,$G531:$L531,0)),0),IF($Q$2=4,IFERROR(INDEX($P532:$U542,MATCH(F556,$O532:$O542,0),MATCH(INICIO!$C$78,$P531:$U531,0)),0),IFERROR(INDEX($G543:$L551,MATCH(F556,$F543:$F551,0),MATCH(INICIO!$C$78,$G542:$L542,0)),0)))</f>
        <v>0</v>
      </c>
      <c r="H556" s="105">
        <f t="shared" si="861"/>
        <v>0</v>
      </c>
      <c r="I556" s="116">
        <f>IF($Q$2=2,IFERROR(INDEX($G532:$L538,MATCH(H556,$F532:$F538,0),MATCH(INICIO!$C$78,$G531:$L531,0)),0),IF($Q$2=4,IFERROR(INDEX($P532:$U542,MATCH(H556,$O532:$O542,0),MATCH(INICIO!$C$78,$P531:$U531,0)),0),IFERROR(INDEX($G543:$L551,MATCH(H556,$F543:$F551,0),MATCH(INICIO!$C$78,$G542:$L542,0)),0)))</f>
        <v>0</v>
      </c>
      <c r="J556" s="105">
        <f t="shared" si="862"/>
        <v>0</v>
      </c>
      <c r="K556" s="116">
        <f>IF($Q$2=2,IFERROR(INDEX($G532:$L538,MATCH(J556,$F532:$F538,0),MATCH(INICIO!$C$78,$G531:$L531,0)),0),IF($Q$2=4,IFERROR(INDEX($P532:$U542,MATCH(J556,$O532:$O542,0),MATCH(INICIO!$C$78,$P531:$U531,0)),0),IFERROR(INDEX($G543:$L551,MATCH(J556,$F543:$F551,0),MATCH(INICIO!$C$78,$G542:$L542,0)),0)))</f>
        <v>0</v>
      </c>
      <c r="L556" s="105">
        <f t="shared" si="863"/>
        <v>0</v>
      </c>
      <c r="M556" s="116">
        <f>IF($Q$2=2,IFERROR(INDEX($G532:$L538,MATCH(L556,$F532:$F538,0),MATCH(INICIO!$C$78,$G531:$L531,0)),0),IF($Q$2=4,IFERROR(INDEX($P532:$U542,MATCH(L556,$O532:$O542,0),MATCH(INICIO!$C$78,$P531:$U531,0)),0),IFERROR(INDEX($G543:$L551,MATCH(L556,$F543:$F551,0),MATCH(INICIO!$C$78,$G542:$L542,0)),0)))</f>
        <v>0</v>
      </c>
    </row>
    <row r="557" spans="1:24" hidden="1" outlineLevel="2" x14ac:dyDescent="0.25">
      <c r="B557" s="105">
        <f t="shared" si="858"/>
        <v>1</v>
      </c>
      <c r="C557" s="116">
        <f>IF($Q$2=2,IFERROR(INDEX($G532:$L538,MATCH(B557,$F532:$F538,0),MATCH(INICIO!$C$78,$G531:$L531,0)),0),IF($Q$2=4,IFERROR(INDEX($P532:$U542,MATCH(B557,$O532:$O542,0),MATCH(INICIO!$C$78,$P531:$U531,0)),0),IFERROR(INDEX($G543:$L551,MATCH(B557,$F543:$F551,0),MATCH(INICIO!$C$78,$G542:$L542,0)),0)))</f>
        <v>-59.167999999999999</v>
      </c>
      <c r="D557" s="105">
        <f t="shared" si="859"/>
        <v>0</v>
      </c>
      <c r="E557" s="116">
        <f>IF($Q$2=2,IFERROR(INDEX($G532:$L538,MATCH(D557,$F532:$F538,0),MATCH(INICIO!$C$78,$G531:$L531,0)),0),IF($Q$2=4,IFERROR(INDEX($P532:$U542,MATCH(D557,$O532:$O542,0),MATCH(INICIO!$C$78,$P531:$U531,0)),0),IFERROR(INDEX($G543:$L551,MATCH(D557,$F543:$F551,0),MATCH(INICIO!$C$78,$G542:$L542,0)),0)))</f>
        <v>0</v>
      </c>
      <c r="F557" s="105">
        <f t="shared" si="860"/>
        <v>0</v>
      </c>
      <c r="G557" s="116">
        <f>IF($Q$2=2,IFERROR(INDEX($G532:$L538,MATCH(F557,$F532:$F538,0),MATCH(INICIO!$C$78,$G531:$L531,0)),0),IF($Q$2=4,IFERROR(INDEX($P532:$U542,MATCH(F557,$O532:$O542,0),MATCH(INICIO!$C$78,$P531:$U531,0)),0),IFERROR(INDEX($G543:$L551,MATCH(F557,$F543:$F551,0),MATCH(INICIO!$C$78,$G542:$L542,0)),0)))</f>
        <v>0</v>
      </c>
      <c r="H557" s="105">
        <f t="shared" si="861"/>
        <v>0</v>
      </c>
      <c r="I557" s="116">
        <f>IF($Q$2=2,IFERROR(INDEX($G532:$L538,MATCH(H557,$F532:$F538,0),MATCH(INICIO!$C$78,$G531:$L531,0)),0),IF($Q$2=4,IFERROR(INDEX($P532:$U542,MATCH(H557,$O532:$O542,0),MATCH(INICIO!$C$78,$P531:$U531,0)),0),IFERROR(INDEX($G543:$L551,MATCH(H557,$F543:$F551,0),MATCH(INICIO!$C$78,$G542:$L542,0)),0)))</f>
        <v>0</v>
      </c>
      <c r="J557" s="105">
        <f t="shared" si="862"/>
        <v>0</v>
      </c>
      <c r="K557" s="116">
        <f>IF($Q$2=2,IFERROR(INDEX($G532:$L538,MATCH(J557,$F532:$F538,0),MATCH(INICIO!$C$78,$G531:$L531,0)),0),IF($Q$2=4,IFERROR(INDEX($P532:$U542,MATCH(J557,$O532:$O542,0),MATCH(INICIO!$C$78,$P531:$U531,0)),0),IFERROR(INDEX($G543:$L551,MATCH(J557,$F543:$F551,0),MATCH(INICIO!$C$78,$G542:$L542,0)),0)))</f>
        <v>0</v>
      </c>
      <c r="L557" s="105">
        <f t="shared" si="863"/>
        <v>0</v>
      </c>
      <c r="M557" s="116">
        <f>IF($Q$2=2,IFERROR(INDEX($G532:$L538,MATCH(L557,$F532:$F538,0),MATCH(INICIO!$C$78,$G531:$L531,0)),0),IF($Q$2=4,IFERROR(INDEX($P532:$U542,MATCH(L557,$O532:$O542,0),MATCH(INICIO!$C$78,$P531:$U531,0)),0),IFERROR(INDEX($G543:$L551,MATCH(L557,$F543:$F551,0),MATCH(INICIO!$C$78,$G542:$L542,0)),0)))</f>
        <v>0</v>
      </c>
    </row>
    <row r="558" spans="1:24" hidden="1" outlineLevel="2" x14ac:dyDescent="0.25">
      <c r="B558" s="105">
        <f t="shared" si="858"/>
        <v>5</v>
      </c>
      <c r="C558" s="116">
        <f>IF($Q$2=2,IFERROR(INDEX($G532:$L538,MATCH(B558,$F532:$F538,0),MATCH(INICIO!$C$78,$G531:$L531,0)),0),IF($Q$2=4,IFERROR(INDEX($P532:$U542,MATCH(B558,$O532:$O542,0),MATCH(INICIO!$C$78,$P531:$U531,0)),0),IFERROR(INDEX($G543:$L551,MATCH(B558,$F543:$F551,0),MATCH(INICIO!$C$78,$G542:$L542,0)),0)))</f>
        <v>0</v>
      </c>
      <c r="D558" s="105">
        <f t="shared" si="859"/>
        <v>0</v>
      </c>
      <c r="E558" s="116">
        <f>IF($Q$2=2,IFERROR(INDEX($G532:$L538,MATCH(D558,$F532:$F538,0),MATCH(INICIO!$C$78,$G531:$L531,0)),0),IF($Q$2=4,IFERROR(INDEX($P532:$U542,MATCH(D558,$O532:$O542,0),MATCH(INICIO!$C$78,$P531:$U531,0)),0),IFERROR(INDEX($G543:$L551,MATCH(D558,$F543:$F551,0),MATCH(INICIO!$C$78,$G542:$L542,0)),0)))</f>
        <v>0</v>
      </c>
      <c r="F558" s="105">
        <f t="shared" si="860"/>
        <v>0</v>
      </c>
      <c r="G558" s="116">
        <f>IF($Q$2=2,IFERROR(INDEX($G532:$L538,MATCH(F558,$F532:$F538,0),MATCH(INICIO!$C$78,$G531:$L531,0)),0),IF($Q$2=4,IFERROR(INDEX($P532:$U542,MATCH(F558,$O532:$O542,0),MATCH(INICIO!$C$78,$P531:$U531,0)),0),IFERROR(INDEX($G543:$L551,MATCH(F558,$F543:$F551,0),MATCH(INICIO!$C$78,$G542:$L542,0)),0)))</f>
        <v>0</v>
      </c>
      <c r="H558" s="105">
        <f t="shared" si="861"/>
        <v>0</v>
      </c>
      <c r="I558" s="116">
        <f>IF($Q$2=2,IFERROR(INDEX($G532:$L538,MATCH(H558,$F532:$F538,0),MATCH(INICIO!$C$78,$G531:$L531,0)),0),IF($Q$2=4,IFERROR(INDEX($P532:$U542,MATCH(H558,$O532:$O542,0),MATCH(INICIO!$C$78,$P531:$U531,0)),0),IFERROR(INDEX($G543:$L551,MATCH(H558,$F543:$F551,0),MATCH(INICIO!$C$78,$G542:$L542,0)),0)))</f>
        <v>0</v>
      </c>
      <c r="J558" s="105">
        <f t="shared" si="862"/>
        <v>0</v>
      </c>
      <c r="K558" s="116">
        <f>IF($Q$2=2,IFERROR(INDEX($G532:$L538,MATCH(J558,$F532:$F538,0),MATCH(INICIO!$C$78,$G531:$L531,0)),0),IF($Q$2=4,IFERROR(INDEX($P532:$U542,MATCH(J558,$O532:$O542,0),MATCH(INICIO!$C$78,$P531:$U531,0)),0),IFERROR(INDEX($G543:$L551,MATCH(J558,$F543:$F551,0),MATCH(INICIO!$C$78,$G542:$L542,0)),0)))</f>
        <v>0</v>
      </c>
      <c r="L558" s="105">
        <f t="shared" si="863"/>
        <v>0</v>
      </c>
      <c r="M558" s="116">
        <f>IF($Q$2=2,IFERROR(INDEX($G532:$L538,MATCH(L558,$F532:$F538,0),MATCH(INICIO!$C$78,$G531:$L531,0)),0),IF($Q$2=4,IFERROR(INDEX($P532:$U542,MATCH(L558,$O532:$O542,0),MATCH(INICIO!$C$78,$P531:$U531,0)),0),IFERROR(INDEX($G543:$L551,MATCH(L558,$F543:$F551,0),MATCH(INICIO!$C$78,$G542:$L542,0)),0)))</f>
        <v>0</v>
      </c>
    </row>
    <row r="559" spans="1:24" hidden="1" outlineLevel="2" x14ac:dyDescent="0.25">
      <c r="B559" s="105">
        <f t="shared" si="858"/>
        <v>6</v>
      </c>
      <c r="C559" s="116">
        <f>IF($Q$2=2,IFERROR(INDEX($G532:$L538,MATCH(B559,$F532:$F538,0),MATCH(INICIO!$C$78,$G531:$L531,0)),0),IF($Q$2=4,IFERROR(INDEX($P532:$U542,MATCH(B559,$O532:$O542,0),MATCH(INICIO!$C$78,$P531:$U531,0)),0),IFERROR(INDEX($G543:$L551,MATCH(B559,$F543:$F551,0),MATCH(INICIO!$C$78,$G542:$L542,0)),0)))</f>
        <v>0</v>
      </c>
      <c r="D559" s="105">
        <f t="shared" si="859"/>
        <v>0</v>
      </c>
      <c r="E559" s="116">
        <f>IF($Q$2=2,IFERROR(INDEX($G532:$L538,MATCH(D559,$F532:$F538,0),MATCH(INICIO!$C$78,$G531:$L531,0)),0),IF($Q$2=4,IFERROR(INDEX($P532:$U542,MATCH(D559,$O532:$O542,0),MATCH(INICIO!$C$78,$P531:$U531,0)),0),IFERROR(INDEX($G543:$L551,MATCH(D559,$F543:$F551,0),MATCH(INICIO!$C$78,$G542:$L542,0)),0)))</f>
        <v>0</v>
      </c>
      <c r="F559" s="105">
        <f t="shared" si="860"/>
        <v>0</v>
      </c>
      <c r="G559" s="116">
        <f>IF($Q$2=2,IFERROR(INDEX($G532:$L538,MATCH(F559,$F532:$F538,0),MATCH(INICIO!$C$78,$G531:$L531,0)),0),IF($Q$2=4,IFERROR(INDEX($P532:$U542,MATCH(F559,$O532:$O542,0),MATCH(INICIO!$C$78,$P531:$U531,0)),0),IFERROR(INDEX($G543:$L551,MATCH(F559,$F543:$F551,0),MATCH(INICIO!$C$78,$G542:$L542,0)),0)))</f>
        <v>0</v>
      </c>
      <c r="H559" s="105">
        <f t="shared" si="861"/>
        <v>0</v>
      </c>
      <c r="I559" s="116">
        <f>IF($Q$2=2,IFERROR(INDEX($G532:$L538,MATCH(H559,$F532:$F538,0),MATCH(INICIO!$C$78,$G531:$L531,0)),0),IF($Q$2=4,IFERROR(INDEX($P532:$U542,MATCH(H559,$O532:$O542,0),MATCH(INICIO!$C$78,$P531:$U531,0)),0),IFERROR(INDEX($G543:$L551,MATCH(H559,$F543:$F551,0),MATCH(INICIO!$C$78,$G542:$L542,0)),0)))</f>
        <v>0</v>
      </c>
      <c r="J559" s="105">
        <f t="shared" si="862"/>
        <v>0</v>
      </c>
      <c r="K559" s="116">
        <f>IF($Q$2=2,IFERROR(INDEX($G532:$L538,MATCH(J559,$F532:$F538,0),MATCH(INICIO!$C$78,$G531:$L531,0)),0),IF($Q$2=4,IFERROR(INDEX($P532:$U542,MATCH(J559,$O532:$O542,0),MATCH(INICIO!$C$78,$P531:$U531,0)),0),IFERROR(INDEX($G543:$L551,MATCH(J559,$F543:$F551,0),MATCH(INICIO!$C$78,$G542:$L542,0)),0)))</f>
        <v>0</v>
      </c>
      <c r="L559" s="105">
        <f t="shared" si="863"/>
        <v>0</v>
      </c>
      <c r="M559" s="116">
        <f>IF($Q$2=2,IFERROR(INDEX($G532:$L538,MATCH(L559,$F532:$F538,0),MATCH(INICIO!$C$78,$G531:$L531,0)),0),IF($Q$2=4,IFERROR(INDEX($P532:$U542,MATCH(L559,$O532:$O542,0),MATCH(INICIO!$C$78,$P531:$U531,0)),0),IFERROR(INDEX($G543:$L551,MATCH(L559,$F543:$F551,0),MATCH(INICIO!$C$78,$G542:$L542,0)),0)))</f>
        <v>0</v>
      </c>
    </row>
    <row r="560" spans="1:24" hidden="1" outlineLevel="2" x14ac:dyDescent="0.25">
      <c r="B560" s="105">
        <f t="shared" si="858"/>
        <v>2</v>
      </c>
      <c r="C560" s="116">
        <f>IF($Q$2=2,IFERROR(INDEX($G532:$L538,MATCH(B560,$F532:$F538,0),MATCH(INICIO!$C$78,$G531:$L531,0)),0),IF($Q$2=4,IFERROR(INDEX($P532:$U542,MATCH(B560,$O532:$O542,0),MATCH(INICIO!$C$78,$P531:$U531,0)),0),IFERROR(INDEX($G543:$L551,MATCH(B560,$F543:$F551,0),MATCH(INICIO!$C$78,$G542:$L542,0)),0)))</f>
        <v>88.75200000000001</v>
      </c>
      <c r="D560" s="105">
        <f t="shared" si="859"/>
        <v>0</v>
      </c>
      <c r="E560" s="116">
        <f>IF($Q$2=2,IFERROR(INDEX($G532:$L538,MATCH(D560,$F532:$F538,0),MATCH(INICIO!$C$78,$G531:$L531,0)),0),IF($Q$2=4,IFERROR(INDEX($P532:$U542,MATCH(D560,$O532:$O542,0),MATCH(INICIO!$C$78,$P531:$U531,0)),0),IFERROR(INDEX($G543:$L551,MATCH(D560,$F543:$F551,0),MATCH(INICIO!$C$78,$G542:$L542,0)),0)))</f>
        <v>0</v>
      </c>
      <c r="F560" s="105">
        <f t="shared" si="860"/>
        <v>0</v>
      </c>
      <c r="G560" s="116">
        <f>IF($Q$2=2,IFERROR(INDEX($G532:$L538,MATCH(F560,$F532:$F538,0),MATCH(INICIO!$C$78,$G531:$L531,0)),0),IF($Q$2=4,IFERROR(INDEX($P532:$U542,MATCH(F560,$O532:$O542,0),MATCH(INICIO!$C$78,$P531:$U531,0)),0),IFERROR(INDEX($G543:$L551,MATCH(F560,$F543:$F551,0),MATCH(INICIO!$C$78,$G542:$L542,0)),0)))</f>
        <v>0</v>
      </c>
      <c r="H560" s="105">
        <f t="shared" si="861"/>
        <v>0</v>
      </c>
      <c r="I560" s="116">
        <f>IF($Q$2=2,IFERROR(INDEX($G532:$L538,MATCH(H560,$F532:$F538,0),MATCH(INICIO!$C$78,$G531:$L531,0)),0),IF($Q$2=4,IFERROR(INDEX($P532:$U542,MATCH(H560,$O532:$O542,0),MATCH(INICIO!$C$78,$P531:$U531,0)),0),IFERROR(INDEX($G543:$L551,MATCH(H560,$F543:$F551,0),MATCH(INICIO!$C$78,$G542:$L542,0)),0)))</f>
        <v>0</v>
      </c>
      <c r="J560" s="105">
        <f t="shared" si="862"/>
        <v>0</v>
      </c>
      <c r="K560" s="116">
        <f>IF($Q$2=2,IFERROR(INDEX($G532:$L538,MATCH(J560,$F532:$F538,0),MATCH(INICIO!$C$78,$G531:$L531,0)),0),IF($Q$2=4,IFERROR(INDEX($P532:$U542,MATCH(J560,$O532:$O542,0),MATCH(INICIO!$C$78,$P531:$U531,0)),0),IFERROR(INDEX($G543:$L551,MATCH(J560,$F543:$F551,0),MATCH(INICIO!$C$78,$G542:$L542,0)),0)))</f>
        <v>0</v>
      </c>
      <c r="L560" s="105">
        <f t="shared" si="863"/>
        <v>0</v>
      </c>
      <c r="M560" s="116">
        <f>IF($Q$2=2,IFERROR(INDEX($G532:$L538,MATCH(L560,$F532:$F538,0),MATCH(INICIO!$C$78,$G531:$L531,0)),0),IF($Q$2=4,IFERROR(INDEX($P532:$U542,MATCH(L560,$O532:$O542,0),MATCH(INICIO!$C$78,$P531:$U531,0)),0),IFERROR(INDEX($G543:$L551,MATCH(L560,$F543:$F551,0),MATCH(INICIO!$C$78,$G542:$L542,0)),0)))</f>
        <v>0</v>
      </c>
    </row>
    <row r="561" spans="1:93" hidden="1" outlineLevel="2" x14ac:dyDescent="0.25"/>
    <row r="562" spans="1:93" s="119" customFormat="1" hidden="1" outlineLevel="2" x14ac:dyDescent="0.25">
      <c r="A562" s="118" t="s">
        <v>43</v>
      </c>
    </row>
    <row r="563" spans="1:93" hidden="1" outlineLevel="2" x14ac:dyDescent="0.25">
      <c r="C563" s="121">
        <f t="shared" ref="C563:H563" si="864">E$2</f>
        <v>1</v>
      </c>
      <c r="D563" s="121">
        <f t="shared" si="864"/>
        <v>2</v>
      </c>
      <c r="E563" s="121">
        <f t="shared" si="864"/>
        <v>3</v>
      </c>
      <c r="F563" s="121">
        <f t="shared" si="864"/>
        <v>4</v>
      </c>
      <c r="G563" s="121">
        <f t="shared" si="864"/>
        <v>5</v>
      </c>
      <c r="H563" s="121">
        <f t="shared" si="864"/>
        <v>6</v>
      </c>
    </row>
    <row r="564" spans="1:93" hidden="1" outlineLevel="2" x14ac:dyDescent="0.25">
      <c r="B564" s="122" t="s">
        <v>44</v>
      </c>
      <c r="C564" s="123">
        <f t="array" ref="C564:C569">MMULT(MMULT(C$8:H$13,$AZ$8:$BE$13),C555:C560)+MMULT(MINVERSE(TRANSPOSE($AZ$8:$BE$13)),C522:C527)</f>
        <v>0</v>
      </c>
      <c r="D564" s="123">
        <f t="array" ref="D564:D569">MMULT(MMULT(K$8:P$13,$AZ$8:$BE$13),E555:E560)+MMULT(MINVERSE(TRANSPOSE($AZ$8:$BE$13)),E522:E527)</f>
        <v>0</v>
      </c>
      <c r="E564" s="123">
        <f t="array" ref="E564:E569">MMULT(MMULT(S$8:X$13,$AZ$8:$BE$13),G555:G560)+MMULT(MINVERSE(TRANSPOSE($AZ$8:$BE$13)),G522:G527)</f>
        <v>0</v>
      </c>
      <c r="F564" s="123">
        <f t="array" ref="F564:F569">MMULT(MMULT(AA$8:AF$13,$AZ$8:$BE$13),I555:I560)+MMULT(MINVERSE(TRANSPOSE($AZ$8:$BE$13)),I522:I527)</f>
        <v>0</v>
      </c>
      <c r="G564" s="123">
        <f t="array" ref="G564:G569">MMULT(MMULT(AI$8:AN$13,$AZ$8:$BE$13),K555:K560)+MMULT(MINVERSE(TRANSPOSE($AZ$8:$BE$13)),K522:K527)</f>
        <v>0</v>
      </c>
      <c r="H564" s="123">
        <f t="array" ref="H564:H569">MMULT(MMULT(AQ$8:AV$13,$AZ$8:$BE$13),M555:M560)+MMULT(MINVERSE(TRANSPOSE($AZ$8:$BE$13)),M522:M527)</f>
        <v>0</v>
      </c>
      <c r="N564" s="124"/>
      <c r="P564" s="124"/>
    </row>
    <row r="565" spans="1:93" hidden="1" outlineLevel="2" x14ac:dyDescent="0.25">
      <c r="B565" s="122" t="s">
        <v>45</v>
      </c>
      <c r="C565" s="123">
        <v>0</v>
      </c>
      <c r="D565" s="123">
        <v>0</v>
      </c>
      <c r="E565" s="123">
        <v>0</v>
      </c>
      <c r="F565" s="123">
        <v>0</v>
      </c>
      <c r="G565" s="123">
        <v>0</v>
      </c>
      <c r="H565" s="123">
        <v>0</v>
      </c>
      <c r="N565" s="124"/>
      <c r="P565" s="124"/>
    </row>
    <row r="566" spans="1:93" hidden="1" outlineLevel="2" x14ac:dyDescent="0.25">
      <c r="B566" s="122" t="s">
        <v>46</v>
      </c>
      <c r="C566" s="123">
        <v>0.20000000000000007</v>
      </c>
      <c r="D566" s="123">
        <v>0</v>
      </c>
      <c r="E566" s="123">
        <v>0</v>
      </c>
      <c r="F566" s="123">
        <v>0</v>
      </c>
      <c r="G566" s="123">
        <v>0</v>
      </c>
      <c r="H566" s="123">
        <v>0</v>
      </c>
      <c r="N566" s="124"/>
      <c r="P566" s="124"/>
    </row>
    <row r="567" spans="1:93" hidden="1" outlineLevel="2" x14ac:dyDescent="0.25">
      <c r="B567" s="122" t="s">
        <v>47</v>
      </c>
      <c r="C567" s="123">
        <v>8.8817841970012523E-16</v>
      </c>
      <c r="D567" s="123">
        <v>0</v>
      </c>
      <c r="E567" s="123">
        <v>0</v>
      </c>
      <c r="F567" s="123">
        <v>0</v>
      </c>
      <c r="G567" s="123">
        <v>0</v>
      </c>
      <c r="H567" s="123">
        <v>0</v>
      </c>
      <c r="N567" s="124"/>
      <c r="P567" s="124"/>
    </row>
    <row r="568" spans="1:93" hidden="1" outlineLevel="2" x14ac:dyDescent="0.25">
      <c r="B568" s="122" t="s">
        <v>48</v>
      </c>
      <c r="C568" s="123">
        <v>0.8</v>
      </c>
      <c r="D568" s="123">
        <v>0</v>
      </c>
      <c r="E568" s="123">
        <v>0</v>
      </c>
      <c r="F568" s="123">
        <v>0</v>
      </c>
      <c r="G568" s="123">
        <v>0</v>
      </c>
      <c r="H568" s="123">
        <v>0</v>
      </c>
      <c r="N568" s="124"/>
      <c r="P568" s="124"/>
    </row>
    <row r="569" spans="1:93" hidden="1" outlineLevel="2" x14ac:dyDescent="0.25">
      <c r="B569" s="122" t="s">
        <v>49</v>
      </c>
      <c r="C569" s="123">
        <v>0</v>
      </c>
      <c r="D569" s="123">
        <v>0</v>
      </c>
      <c r="E569" s="123">
        <v>0</v>
      </c>
      <c r="F569" s="123">
        <v>0</v>
      </c>
      <c r="G569" s="123">
        <v>0</v>
      </c>
      <c r="H569" s="123">
        <v>0</v>
      </c>
      <c r="N569" s="124"/>
      <c r="P569" s="124"/>
    </row>
    <row r="570" spans="1:93" hidden="1" outlineLevel="2" x14ac:dyDescent="0.25"/>
    <row r="571" spans="1:93" hidden="1" outlineLevel="2" x14ac:dyDescent="0.25">
      <c r="B571" s="318" t="s">
        <v>50</v>
      </c>
      <c r="C571" s="319"/>
      <c r="D571" s="319"/>
      <c r="E571" s="319"/>
      <c r="F571" s="319"/>
      <c r="G571" s="319"/>
      <c r="H571" s="319"/>
      <c r="I571" s="319"/>
      <c r="J571" s="319"/>
      <c r="K571" s="319"/>
      <c r="L571" s="320"/>
      <c r="M571" s="321" t="s">
        <v>51</v>
      </c>
      <c r="N571" s="322"/>
      <c r="O571" s="322"/>
      <c r="P571" s="322"/>
      <c r="Q571" s="322"/>
      <c r="R571" s="322"/>
      <c r="S571" s="322"/>
      <c r="T571" s="322"/>
      <c r="U571" s="322"/>
      <c r="V571" s="323"/>
      <c r="W571" s="321" t="s">
        <v>52</v>
      </c>
      <c r="X571" s="322"/>
      <c r="Y571" s="322"/>
      <c r="Z571" s="322"/>
      <c r="AA571" s="322"/>
      <c r="AB571" s="322"/>
      <c r="AC571" s="322"/>
      <c r="AD571" s="322"/>
      <c r="AE571" s="322"/>
      <c r="AF571" s="323"/>
      <c r="AG571" s="321" t="s">
        <v>53</v>
      </c>
      <c r="AH571" s="322"/>
      <c r="AI571" s="322"/>
      <c r="AJ571" s="322"/>
      <c r="AK571" s="322"/>
      <c r="AL571" s="322"/>
      <c r="AM571" s="322"/>
      <c r="AN571" s="322"/>
      <c r="AO571" s="322"/>
      <c r="AP571" s="323"/>
      <c r="AQ571" s="321" t="s">
        <v>54</v>
      </c>
      <c r="AR571" s="322"/>
      <c r="AS571" s="322"/>
      <c r="AT571" s="322"/>
      <c r="AU571" s="322"/>
      <c r="AV571" s="322"/>
      <c r="AW571" s="322"/>
      <c r="AX571" s="322"/>
      <c r="AY571" s="322"/>
      <c r="AZ571" s="323"/>
      <c r="BA571" s="321" t="s">
        <v>55</v>
      </c>
      <c r="BB571" s="322"/>
      <c r="BC571" s="322"/>
      <c r="BD571" s="322"/>
      <c r="BE571" s="322"/>
      <c r="BF571" s="322"/>
      <c r="BG571" s="322"/>
      <c r="BH571" s="322"/>
      <c r="BI571" s="322"/>
      <c r="BJ571" s="323"/>
    </row>
    <row r="572" spans="1:93" hidden="1" outlineLevel="2" x14ac:dyDescent="0.25">
      <c r="B572" s="186">
        <f t="shared" ref="B572" si="865">E$2</f>
        <v>1</v>
      </c>
      <c r="C572" s="187">
        <f t="shared" ref="C572:L575" si="866">B572</f>
        <v>1</v>
      </c>
      <c r="D572" s="187">
        <f t="shared" si="866"/>
        <v>1</v>
      </c>
      <c r="E572" s="187">
        <f t="shared" si="866"/>
        <v>1</v>
      </c>
      <c r="F572" s="187">
        <f t="shared" si="866"/>
        <v>1</v>
      </c>
      <c r="G572" s="187">
        <f t="shared" si="866"/>
        <v>1</v>
      </c>
      <c r="H572" s="187">
        <f t="shared" si="866"/>
        <v>1</v>
      </c>
      <c r="I572" s="187">
        <f t="shared" si="866"/>
        <v>1</v>
      </c>
      <c r="J572" s="187">
        <f t="shared" si="866"/>
        <v>1</v>
      </c>
      <c r="K572" s="187">
        <f t="shared" si="866"/>
        <v>1</v>
      </c>
      <c r="L572" s="188">
        <f t="shared" si="866"/>
        <v>1</v>
      </c>
      <c r="M572" s="189">
        <f t="shared" ref="M572" si="867">F$2</f>
        <v>2</v>
      </c>
      <c r="N572" s="187">
        <f t="shared" ref="N572:V575" si="868">M572</f>
        <v>2</v>
      </c>
      <c r="O572" s="187">
        <f t="shared" si="868"/>
        <v>2</v>
      </c>
      <c r="P572" s="187">
        <f t="shared" si="868"/>
        <v>2</v>
      </c>
      <c r="Q572" s="187">
        <f t="shared" si="868"/>
        <v>2</v>
      </c>
      <c r="R572" s="187">
        <f t="shared" si="868"/>
        <v>2</v>
      </c>
      <c r="S572" s="187">
        <f t="shared" si="868"/>
        <v>2</v>
      </c>
      <c r="T572" s="187">
        <f t="shared" si="868"/>
        <v>2</v>
      </c>
      <c r="U572" s="187">
        <f t="shared" si="868"/>
        <v>2</v>
      </c>
      <c r="V572" s="188">
        <f t="shared" si="868"/>
        <v>2</v>
      </c>
      <c r="W572" s="189">
        <f>G$2</f>
        <v>3</v>
      </c>
      <c r="X572" s="187">
        <f t="shared" ref="X572:AF575" si="869">W572</f>
        <v>3</v>
      </c>
      <c r="Y572" s="187">
        <f t="shared" si="869"/>
        <v>3</v>
      </c>
      <c r="Z572" s="187">
        <f t="shared" si="869"/>
        <v>3</v>
      </c>
      <c r="AA572" s="187">
        <f t="shared" si="869"/>
        <v>3</v>
      </c>
      <c r="AB572" s="187">
        <f t="shared" si="869"/>
        <v>3</v>
      </c>
      <c r="AC572" s="187">
        <f t="shared" si="869"/>
        <v>3</v>
      </c>
      <c r="AD572" s="187">
        <f t="shared" si="869"/>
        <v>3</v>
      </c>
      <c r="AE572" s="187">
        <f t="shared" si="869"/>
        <v>3</v>
      </c>
      <c r="AF572" s="188">
        <f t="shared" si="869"/>
        <v>3</v>
      </c>
      <c r="AG572" s="189">
        <f>H$2</f>
        <v>4</v>
      </c>
      <c r="AH572" s="187">
        <f t="shared" ref="AH572:AP575" si="870">AG572</f>
        <v>4</v>
      </c>
      <c r="AI572" s="187">
        <f t="shared" si="870"/>
        <v>4</v>
      </c>
      <c r="AJ572" s="187">
        <f t="shared" si="870"/>
        <v>4</v>
      </c>
      <c r="AK572" s="187">
        <f t="shared" si="870"/>
        <v>4</v>
      </c>
      <c r="AL572" s="187">
        <f t="shared" si="870"/>
        <v>4</v>
      </c>
      <c r="AM572" s="187">
        <f t="shared" si="870"/>
        <v>4</v>
      </c>
      <c r="AN572" s="187">
        <f t="shared" si="870"/>
        <v>4</v>
      </c>
      <c r="AO572" s="187">
        <f t="shared" si="870"/>
        <v>4</v>
      </c>
      <c r="AP572" s="188">
        <f t="shared" si="870"/>
        <v>4</v>
      </c>
      <c r="AQ572" s="189">
        <f>I$2</f>
        <v>5</v>
      </c>
      <c r="AR572" s="187">
        <f t="shared" ref="AR572:AZ575" si="871">AQ572</f>
        <v>5</v>
      </c>
      <c r="AS572" s="187">
        <f t="shared" si="871"/>
        <v>5</v>
      </c>
      <c r="AT572" s="187">
        <f t="shared" si="871"/>
        <v>5</v>
      </c>
      <c r="AU572" s="187">
        <f t="shared" si="871"/>
        <v>5</v>
      </c>
      <c r="AV572" s="187">
        <f t="shared" si="871"/>
        <v>5</v>
      </c>
      <c r="AW572" s="187">
        <f t="shared" si="871"/>
        <v>5</v>
      </c>
      <c r="AX572" s="187">
        <f t="shared" si="871"/>
        <v>5</v>
      </c>
      <c r="AY572" s="187">
        <f t="shared" si="871"/>
        <v>5</v>
      </c>
      <c r="AZ572" s="188">
        <f t="shared" si="871"/>
        <v>5</v>
      </c>
      <c r="BA572" s="189">
        <f>J$2</f>
        <v>6</v>
      </c>
      <c r="BB572" s="187">
        <f t="shared" ref="BB572:BJ575" si="872">BA572</f>
        <v>6</v>
      </c>
      <c r="BC572" s="187">
        <f t="shared" si="872"/>
        <v>6</v>
      </c>
      <c r="BD572" s="187">
        <f t="shared" si="872"/>
        <v>6</v>
      </c>
      <c r="BE572" s="187">
        <f t="shared" si="872"/>
        <v>6</v>
      </c>
      <c r="BF572" s="187">
        <f t="shared" si="872"/>
        <v>6</v>
      </c>
      <c r="BG572" s="187">
        <f t="shared" si="872"/>
        <v>6</v>
      </c>
      <c r="BH572" s="187">
        <f t="shared" si="872"/>
        <v>6</v>
      </c>
      <c r="BI572" s="187">
        <f t="shared" si="872"/>
        <v>6</v>
      </c>
      <c r="BJ572" s="188">
        <f t="shared" si="872"/>
        <v>6</v>
      </c>
    </row>
    <row r="573" spans="1:93" s="2" customFormat="1" ht="15" hidden="1" customHeight="1" outlineLevel="2" x14ac:dyDescent="0.25">
      <c r="A573" s="152" t="s">
        <v>192</v>
      </c>
      <c r="B573" s="129">
        <f>C566</f>
        <v>0.20000000000000007</v>
      </c>
      <c r="C573" s="130">
        <f t="shared" si="866"/>
        <v>0.20000000000000007</v>
      </c>
      <c r="D573" s="130">
        <f t="shared" si="866"/>
        <v>0.20000000000000007</v>
      </c>
      <c r="E573" s="130">
        <f t="shared" si="866"/>
        <v>0.20000000000000007</v>
      </c>
      <c r="F573" s="130">
        <f t="shared" si="866"/>
        <v>0.20000000000000007</v>
      </c>
      <c r="G573" s="130">
        <f t="shared" si="866"/>
        <v>0.20000000000000007</v>
      </c>
      <c r="H573" s="130">
        <f t="shared" si="866"/>
        <v>0.20000000000000007</v>
      </c>
      <c r="I573" s="130">
        <f t="shared" si="866"/>
        <v>0.20000000000000007</v>
      </c>
      <c r="J573" s="190">
        <f t="shared" si="866"/>
        <v>0.20000000000000007</v>
      </c>
      <c r="K573" s="130">
        <f t="shared" si="866"/>
        <v>0.20000000000000007</v>
      </c>
      <c r="L573" s="131">
        <f t="shared" si="866"/>
        <v>0.20000000000000007</v>
      </c>
      <c r="M573" s="129">
        <f>D566</f>
        <v>0</v>
      </c>
      <c r="N573" s="130">
        <f t="shared" si="868"/>
        <v>0</v>
      </c>
      <c r="O573" s="130">
        <f t="shared" si="868"/>
        <v>0</v>
      </c>
      <c r="P573" s="130">
        <f t="shared" si="868"/>
        <v>0</v>
      </c>
      <c r="Q573" s="130">
        <f t="shared" si="868"/>
        <v>0</v>
      </c>
      <c r="R573" s="130">
        <f t="shared" si="868"/>
        <v>0</v>
      </c>
      <c r="S573" s="130">
        <f t="shared" si="868"/>
        <v>0</v>
      </c>
      <c r="T573" s="130">
        <f t="shared" si="868"/>
        <v>0</v>
      </c>
      <c r="U573" s="130">
        <f t="shared" si="868"/>
        <v>0</v>
      </c>
      <c r="V573" s="131">
        <f t="shared" si="868"/>
        <v>0</v>
      </c>
      <c r="W573" s="129">
        <f>E566</f>
        <v>0</v>
      </c>
      <c r="X573" s="130">
        <f t="shared" si="869"/>
        <v>0</v>
      </c>
      <c r="Y573" s="130">
        <f t="shared" si="869"/>
        <v>0</v>
      </c>
      <c r="Z573" s="130">
        <f t="shared" si="869"/>
        <v>0</v>
      </c>
      <c r="AA573" s="130">
        <f t="shared" si="869"/>
        <v>0</v>
      </c>
      <c r="AB573" s="130">
        <f t="shared" si="869"/>
        <v>0</v>
      </c>
      <c r="AC573" s="130">
        <f t="shared" si="869"/>
        <v>0</v>
      </c>
      <c r="AD573" s="130">
        <f t="shared" si="869"/>
        <v>0</v>
      </c>
      <c r="AE573" s="130">
        <f t="shared" si="869"/>
        <v>0</v>
      </c>
      <c r="AF573" s="131">
        <f t="shared" si="869"/>
        <v>0</v>
      </c>
      <c r="AG573" s="129">
        <f>F566</f>
        <v>0</v>
      </c>
      <c r="AH573" s="130">
        <f t="shared" si="870"/>
        <v>0</v>
      </c>
      <c r="AI573" s="130">
        <f t="shared" si="870"/>
        <v>0</v>
      </c>
      <c r="AJ573" s="130">
        <f t="shared" si="870"/>
        <v>0</v>
      </c>
      <c r="AK573" s="130">
        <f t="shared" si="870"/>
        <v>0</v>
      </c>
      <c r="AL573" s="130">
        <f t="shared" si="870"/>
        <v>0</v>
      </c>
      <c r="AM573" s="130">
        <f t="shared" si="870"/>
        <v>0</v>
      </c>
      <c r="AN573" s="130">
        <f t="shared" si="870"/>
        <v>0</v>
      </c>
      <c r="AO573" s="130">
        <f t="shared" si="870"/>
        <v>0</v>
      </c>
      <c r="AP573" s="131">
        <f t="shared" si="870"/>
        <v>0</v>
      </c>
      <c r="AQ573" s="129">
        <f>G566</f>
        <v>0</v>
      </c>
      <c r="AR573" s="130">
        <f t="shared" si="871"/>
        <v>0</v>
      </c>
      <c r="AS573" s="130">
        <f t="shared" si="871"/>
        <v>0</v>
      </c>
      <c r="AT573" s="130">
        <f t="shared" si="871"/>
        <v>0</v>
      </c>
      <c r="AU573" s="130">
        <f t="shared" si="871"/>
        <v>0</v>
      </c>
      <c r="AV573" s="130">
        <f t="shared" si="871"/>
        <v>0</v>
      </c>
      <c r="AW573" s="130">
        <f t="shared" si="871"/>
        <v>0</v>
      </c>
      <c r="AX573" s="130">
        <f t="shared" si="871"/>
        <v>0</v>
      </c>
      <c r="AY573" s="130">
        <f t="shared" si="871"/>
        <v>0</v>
      </c>
      <c r="AZ573" s="131">
        <f t="shared" si="871"/>
        <v>0</v>
      </c>
      <c r="BA573" s="129">
        <f>H566</f>
        <v>0</v>
      </c>
      <c r="BB573" s="130">
        <f t="shared" si="872"/>
        <v>0</v>
      </c>
      <c r="BC573" s="130">
        <f t="shared" si="872"/>
        <v>0</v>
      </c>
      <c r="BD573" s="130">
        <f t="shared" si="872"/>
        <v>0</v>
      </c>
      <c r="BE573" s="130">
        <f t="shared" si="872"/>
        <v>0</v>
      </c>
      <c r="BF573" s="130">
        <f t="shared" si="872"/>
        <v>0</v>
      </c>
      <c r="BG573" s="130">
        <f t="shared" si="872"/>
        <v>0</v>
      </c>
      <c r="BH573" s="130">
        <f t="shared" si="872"/>
        <v>0</v>
      </c>
      <c r="BI573" s="130">
        <f t="shared" si="872"/>
        <v>0</v>
      </c>
      <c r="BJ573" s="131">
        <f t="shared" si="872"/>
        <v>0</v>
      </c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</row>
    <row r="574" spans="1:93" s="2" customFormat="1" ht="15" hidden="1" customHeight="1" outlineLevel="2" x14ac:dyDescent="0.25">
      <c r="A574" s="152" t="s">
        <v>47</v>
      </c>
      <c r="B574" s="129">
        <f>C567</f>
        <v>8.8817841970012523E-16</v>
      </c>
      <c r="C574" s="130">
        <f t="shared" si="866"/>
        <v>8.8817841970012523E-16</v>
      </c>
      <c r="D574" s="130">
        <f t="shared" si="866"/>
        <v>8.8817841970012523E-16</v>
      </c>
      <c r="E574" s="130">
        <f t="shared" si="866"/>
        <v>8.8817841970012523E-16</v>
      </c>
      <c r="F574" s="130">
        <f t="shared" si="866"/>
        <v>8.8817841970012523E-16</v>
      </c>
      <c r="G574" s="130">
        <f t="shared" si="866"/>
        <v>8.8817841970012523E-16</v>
      </c>
      <c r="H574" s="130">
        <f t="shared" si="866"/>
        <v>8.8817841970012523E-16</v>
      </c>
      <c r="I574" s="130">
        <f t="shared" si="866"/>
        <v>8.8817841970012523E-16</v>
      </c>
      <c r="J574" s="190">
        <f t="shared" si="866"/>
        <v>8.8817841970012523E-16</v>
      </c>
      <c r="K574" s="130">
        <f t="shared" si="866"/>
        <v>8.8817841970012523E-16</v>
      </c>
      <c r="L574" s="131">
        <f t="shared" si="866"/>
        <v>8.8817841970012523E-16</v>
      </c>
      <c r="M574" s="129">
        <f>D567</f>
        <v>0</v>
      </c>
      <c r="N574" s="130">
        <f t="shared" si="868"/>
        <v>0</v>
      </c>
      <c r="O574" s="130">
        <f t="shared" si="868"/>
        <v>0</v>
      </c>
      <c r="P574" s="130">
        <f t="shared" si="868"/>
        <v>0</v>
      </c>
      <c r="Q574" s="130">
        <f t="shared" si="868"/>
        <v>0</v>
      </c>
      <c r="R574" s="130">
        <f t="shared" si="868"/>
        <v>0</v>
      </c>
      <c r="S574" s="130">
        <f t="shared" si="868"/>
        <v>0</v>
      </c>
      <c r="T574" s="130">
        <f t="shared" si="868"/>
        <v>0</v>
      </c>
      <c r="U574" s="130">
        <f t="shared" si="868"/>
        <v>0</v>
      </c>
      <c r="V574" s="131">
        <f t="shared" si="868"/>
        <v>0</v>
      </c>
      <c r="W574" s="129">
        <f>E567</f>
        <v>0</v>
      </c>
      <c r="X574" s="130">
        <f t="shared" si="869"/>
        <v>0</v>
      </c>
      <c r="Y574" s="130">
        <f t="shared" si="869"/>
        <v>0</v>
      </c>
      <c r="Z574" s="130">
        <f t="shared" si="869"/>
        <v>0</v>
      </c>
      <c r="AA574" s="130">
        <f t="shared" si="869"/>
        <v>0</v>
      </c>
      <c r="AB574" s="130">
        <f t="shared" si="869"/>
        <v>0</v>
      </c>
      <c r="AC574" s="130">
        <f t="shared" si="869"/>
        <v>0</v>
      </c>
      <c r="AD574" s="130">
        <f t="shared" si="869"/>
        <v>0</v>
      </c>
      <c r="AE574" s="130">
        <f t="shared" si="869"/>
        <v>0</v>
      </c>
      <c r="AF574" s="131">
        <f t="shared" si="869"/>
        <v>0</v>
      </c>
      <c r="AG574" s="129">
        <f>F567</f>
        <v>0</v>
      </c>
      <c r="AH574" s="130">
        <f t="shared" si="870"/>
        <v>0</v>
      </c>
      <c r="AI574" s="130">
        <f t="shared" si="870"/>
        <v>0</v>
      </c>
      <c r="AJ574" s="130">
        <f t="shared" si="870"/>
        <v>0</v>
      </c>
      <c r="AK574" s="130">
        <f t="shared" si="870"/>
        <v>0</v>
      </c>
      <c r="AL574" s="130">
        <f t="shared" si="870"/>
        <v>0</v>
      </c>
      <c r="AM574" s="130">
        <f t="shared" si="870"/>
        <v>0</v>
      </c>
      <c r="AN574" s="130">
        <f t="shared" si="870"/>
        <v>0</v>
      </c>
      <c r="AO574" s="130">
        <f t="shared" si="870"/>
        <v>0</v>
      </c>
      <c r="AP574" s="131">
        <f t="shared" si="870"/>
        <v>0</v>
      </c>
      <c r="AQ574" s="129">
        <f>G567</f>
        <v>0</v>
      </c>
      <c r="AR574" s="130">
        <f t="shared" si="871"/>
        <v>0</v>
      </c>
      <c r="AS574" s="130">
        <f t="shared" si="871"/>
        <v>0</v>
      </c>
      <c r="AT574" s="130">
        <f t="shared" si="871"/>
        <v>0</v>
      </c>
      <c r="AU574" s="130">
        <f t="shared" si="871"/>
        <v>0</v>
      </c>
      <c r="AV574" s="130">
        <f t="shared" si="871"/>
        <v>0</v>
      </c>
      <c r="AW574" s="130">
        <f t="shared" si="871"/>
        <v>0</v>
      </c>
      <c r="AX574" s="130">
        <f t="shared" si="871"/>
        <v>0</v>
      </c>
      <c r="AY574" s="130">
        <f t="shared" si="871"/>
        <v>0</v>
      </c>
      <c r="AZ574" s="131">
        <f t="shared" si="871"/>
        <v>0</v>
      </c>
      <c r="BA574" s="129">
        <f>H567</f>
        <v>0</v>
      </c>
      <c r="BB574" s="130">
        <f t="shared" si="872"/>
        <v>0</v>
      </c>
      <c r="BC574" s="130">
        <f t="shared" si="872"/>
        <v>0</v>
      </c>
      <c r="BD574" s="130">
        <f t="shared" si="872"/>
        <v>0</v>
      </c>
      <c r="BE574" s="130">
        <f t="shared" si="872"/>
        <v>0</v>
      </c>
      <c r="BF574" s="130">
        <f t="shared" si="872"/>
        <v>0</v>
      </c>
      <c r="BG574" s="130">
        <f t="shared" si="872"/>
        <v>0</v>
      </c>
      <c r="BH574" s="130">
        <f t="shared" si="872"/>
        <v>0</v>
      </c>
      <c r="BI574" s="130">
        <f t="shared" si="872"/>
        <v>0</v>
      </c>
      <c r="BJ574" s="131">
        <f t="shared" si="872"/>
        <v>0</v>
      </c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</row>
    <row r="575" spans="1:93" s="2" customFormat="1" ht="15" hidden="1" customHeight="1" outlineLevel="2" x14ac:dyDescent="0.25">
      <c r="A575" s="152" t="s">
        <v>57</v>
      </c>
      <c r="B575" s="129">
        <f t="shared" ref="B575" si="873">E$3</f>
        <v>43</v>
      </c>
      <c r="C575" s="130">
        <f t="shared" si="866"/>
        <v>43</v>
      </c>
      <c r="D575" s="130">
        <f t="shared" si="866"/>
        <v>43</v>
      </c>
      <c r="E575" s="130">
        <f t="shared" si="866"/>
        <v>43</v>
      </c>
      <c r="F575" s="130">
        <f t="shared" si="866"/>
        <v>43</v>
      </c>
      <c r="G575" s="130">
        <f t="shared" si="866"/>
        <v>43</v>
      </c>
      <c r="H575" s="130">
        <f t="shared" si="866"/>
        <v>43</v>
      </c>
      <c r="I575" s="130">
        <f t="shared" si="866"/>
        <v>43</v>
      </c>
      <c r="J575" s="190">
        <f t="shared" si="866"/>
        <v>43</v>
      </c>
      <c r="K575" s="130">
        <f t="shared" si="866"/>
        <v>43</v>
      </c>
      <c r="L575" s="131">
        <f t="shared" si="866"/>
        <v>43</v>
      </c>
      <c r="M575" s="129">
        <f t="shared" ref="M575" si="874">F$3</f>
        <v>0</v>
      </c>
      <c r="N575" s="130">
        <f t="shared" si="868"/>
        <v>0</v>
      </c>
      <c r="O575" s="130">
        <f t="shared" si="868"/>
        <v>0</v>
      </c>
      <c r="P575" s="130">
        <f t="shared" si="868"/>
        <v>0</v>
      </c>
      <c r="Q575" s="130">
        <f t="shared" si="868"/>
        <v>0</v>
      </c>
      <c r="R575" s="130">
        <f t="shared" si="868"/>
        <v>0</v>
      </c>
      <c r="S575" s="130">
        <f t="shared" si="868"/>
        <v>0</v>
      </c>
      <c r="T575" s="130">
        <f t="shared" si="868"/>
        <v>0</v>
      </c>
      <c r="U575" s="130">
        <f t="shared" si="868"/>
        <v>0</v>
      </c>
      <c r="V575" s="131">
        <f t="shared" si="868"/>
        <v>0</v>
      </c>
      <c r="W575" s="129">
        <f t="shared" ref="W575" si="875">G$3</f>
        <v>0</v>
      </c>
      <c r="X575" s="130">
        <f t="shared" si="869"/>
        <v>0</v>
      </c>
      <c r="Y575" s="130">
        <f t="shared" si="869"/>
        <v>0</v>
      </c>
      <c r="Z575" s="130">
        <f t="shared" si="869"/>
        <v>0</v>
      </c>
      <c r="AA575" s="130">
        <f t="shared" si="869"/>
        <v>0</v>
      </c>
      <c r="AB575" s="130">
        <f t="shared" si="869"/>
        <v>0</v>
      </c>
      <c r="AC575" s="130">
        <f t="shared" si="869"/>
        <v>0</v>
      </c>
      <c r="AD575" s="130">
        <f t="shared" si="869"/>
        <v>0</v>
      </c>
      <c r="AE575" s="130">
        <f t="shared" si="869"/>
        <v>0</v>
      </c>
      <c r="AF575" s="131">
        <f t="shared" si="869"/>
        <v>0</v>
      </c>
      <c r="AG575" s="129">
        <f t="shared" ref="AG575" si="876">H$3</f>
        <v>0</v>
      </c>
      <c r="AH575" s="130">
        <f t="shared" si="870"/>
        <v>0</v>
      </c>
      <c r="AI575" s="130">
        <f t="shared" si="870"/>
        <v>0</v>
      </c>
      <c r="AJ575" s="130">
        <f t="shared" si="870"/>
        <v>0</v>
      </c>
      <c r="AK575" s="130">
        <f t="shared" si="870"/>
        <v>0</v>
      </c>
      <c r="AL575" s="130">
        <f t="shared" si="870"/>
        <v>0</v>
      </c>
      <c r="AM575" s="130">
        <f t="shared" si="870"/>
        <v>0</v>
      </c>
      <c r="AN575" s="130">
        <f t="shared" si="870"/>
        <v>0</v>
      </c>
      <c r="AO575" s="130">
        <f t="shared" si="870"/>
        <v>0</v>
      </c>
      <c r="AP575" s="131">
        <f t="shared" si="870"/>
        <v>0</v>
      </c>
      <c r="AQ575" s="129">
        <f t="shared" ref="AQ575" si="877">I$3</f>
        <v>0</v>
      </c>
      <c r="AR575" s="130">
        <f t="shared" si="871"/>
        <v>0</v>
      </c>
      <c r="AS575" s="130">
        <f t="shared" si="871"/>
        <v>0</v>
      </c>
      <c r="AT575" s="130">
        <f t="shared" si="871"/>
        <v>0</v>
      </c>
      <c r="AU575" s="130">
        <f t="shared" si="871"/>
        <v>0</v>
      </c>
      <c r="AV575" s="130">
        <f t="shared" si="871"/>
        <v>0</v>
      </c>
      <c r="AW575" s="130">
        <f t="shared" si="871"/>
        <v>0</v>
      </c>
      <c r="AX575" s="130">
        <f t="shared" si="871"/>
        <v>0</v>
      </c>
      <c r="AY575" s="130">
        <f t="shared" si="871"/>
        <v>0</v>
      </c>
      <c r="AZ575" s="131">
        <f t="shared" si="871"/>
        <v>0</v>
      </c>
      <c r="BA575" s="129">
        <f t="shared" ref="BA575" si="878">J$3</f>
        <v>0</v>
      </c>
      <c r="BB575" s="130">
        <f t="shared" si="872"/>
        <v>0</v>
      </c>
      <c r="BC575" s="130">
        <f t="shared" si="872"/>
        <v>0</v>
      </c>
      <c r="BD575" s="130">
        <f t="shared" si="872"/>
        <v>0</v>
      </c>
      <c r="BE575" s="130">
        <f t="shared" si="872"/>
        <v>0</v>
      </c>
      <c r="BF575" s="130">
        <f t="shared" si="872"/>
        <v>0</v>
      </c>
      <c r="BG575" s="130">
        <f t="shared" si="872"/>
        <v>0</v>
      </c>
      <c r="BH575" s="130">
        <f t="shared" si="872"/>
        <v>0</v>
      </c>
      <c r="BI575" s="130">
        <f t="shared" si="872"/>
        <v>0</v>
      </c>
      <c r="BJ575" s="131">
        <f t="shared" si="872"/>
        <v>0</v>
      </c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</row>
    <row r="576" spans="1:93" s="2" customFormat="1" ht="15" hidden="1" customHeight="1" outlineLevel="2" x14ac:dyDescent="0.25">
      <c r="A576" s="152" t="s">
        <v>58</v>
      </c>
      <c r="B576" s="132">
        <f t="shared" ref="B576" si="879">B575/10*0</f>
        <v>0</v>
      </c>
      <c r="C576" s="133">
        <f t="shared" ref="C576" si="880">C575/10*1</f>
        <v>4.3</v>
      </c>
      <c r="D576" s="133">
        <f t="shared" ref="D576" si="881">D575/10*2</f>
        <v>8.6</v>
      </c>
      <c r="E576" s="133">
        <f t="shared" ref="E576" si="882">E575/10*3</f>
        <v>12.899999999999999</v>
      </c>
      <c r="F576" s="133">
        <f t="shared" ref="F576" si="883">F575/10*4</f>
        <v>17.2</v>
      </c>
      <c r="G576" s="133">
        <f t="shared" ref="G576" si="884">G575/10*5</f>
        <v>21.5</v>
      </c>
      <c r="H576" s="133">
        <f t="shared" ref="H576" si="885">H575/10*6</f>
        <v>25.799999999999997</v>
      </c>
      <c r="I576" s="133">
        <f t="shared" ref="I576" si="886">I575/10*7</f>
        <v>30.099999999999998</v>
      </c>
      <c r="J576" s="191">
        <f t="shared" ref="J576" si="887">J575/10*8</f>
        <v>34.4</v>
      </c>
      <c r="K576" s="133">
        <f t="shared" ref="K576" si="888">K575/10*9</f>
        <v>38.699999999999996</v>
      </c>
      <c r="L576" s="134">
        <f t="shared" ref="L576" si="889">L575/10*10</f>
        <v>43</v>
      </c>
      <c r="M576" s="133">
        <f t="shared" ref="M576" si="890">M575/10*1</f>
        <v>0</v>
      </c>
      <c r="N576" s="133">
        <f t="shared" ref="N576" si="891">N575/10*2</f>
        <v>0</v>
      </c>
      <c r="O576" s="133">
        <f t="shared" ref="O576" si="892">O575/10*3</f>
        <v>0</v>
      </c>
      <c r="P576" s="133">
        <f t="shared" ref="P576" si="893">P575/10*4</f>
        <v>0</v>
      </c>
      <c r="Q576" s="133">
        <f t="shared" ref="Q576" si="894">Q575/10*5</f>
        <v>0</v>
      </c>
      <c r="R576" s="133">
        <f t="shared" ref="R576" si="895">R575/10*6</f>
        <v>0</v>
      </c>
      <c r="S576" s="133">
        <f t="shared" ref="S576" si="896">S575/10*7</f>
        <v>0</v>
      </c>
      <c r="T576" s="133">
        <f t="shared" ref="T576" si="897">T575/10*8</f>
        <v>0</v>
      </c>
      <c r="U576" s="133">
        <f t="shared" ref="U576" si="898">U575/10*9</f>
        <v>0</v>
      </c>
      <c r="V576" s="134">
        <f t="shared" ref="V576" si="899">V575/10*10</f>
        <v>0</v>
      </c>
      <c r="W576" s="133">
        <f t="shared" ref="W576" si="900">W575/10*1</f>
        <v>0</v>
      </c>
      <c r="X576" s="133">
        <f t="shared" ref="X576" si="901">X575/10*2</f>
        <v>0</v>
      </c>
      <c r="Y576" s="133">
        <f t="shared" ref="Y576" si="902">Y575/10*3</f>
        <v>0</v>
      </c>
      <c r="Z576" s="133">
        <f t="shared" ref="Z576" si="903">Z575/10*4</f>
        <v>0</v>
      </c>
      <c r="AA576" s="133">
        <f t="shared" ref="AA576" si="904">AA575/10*5</f>
        <v>0</v>
      </c>
      <c r="AB576" s="133">
        <f t="shared" ref="AB576" si="905">AB575/10*6</f>
        <v>0</v>
      </c>
      <c r="AC576" s="133">
        <f t="shared" ref="AC576" si="906">AC575/10*7</f>
        <v>0</v>
      </c>
      <c r="AD576" s="133">
        <f t="shared" ref="AD576" si="907">AD575/10*8</f>
        <v>0</v>
      </c>
      <c r="AE576" s="134">
        <f t="shared" ref="AE576" si="908">AE575/10*9</f>
        <v>0</v>
      </c>
      <c r="AF576" s="134">
        <f t="shared" ref="AF576" si="909">AF575/10*10</f>
        <v>0</v>
      </c>
      <c r="AG576" s="133">
        <f t="shared" ref="AG576" si="910">AG575/10*1</f>
        <v>0</v>
      </c>
      <c r="AH576" s="133">
        <f t="shared" ref="AH576" si="911">AH575/10*2</f>
        <v>0</v>
      </c>
      <c r="AI576" s="133">
        <f t="shared" ref="AI576" si="912">AI575/10*3</f>
        <v>0</v>
      </c>
      <c r="AJ576" s="133">
        <f t="shared" ref="AJ576" si="913">AJ575/10*4</f>
        <v>0</v>
      </c>
      <c r="AK576" s="133">
        <f t="shared" ref="AK576" si="914">AK575/10*5</f>
        <v>0</v>
      </c>
      <c r="AL576" s="133">
        <f t="shared" ref="AL576" si="915">AL575/10*6</f>
        <v>0</v>
      </c>
      <c r="AM576" s="133">
        <f t="shared" ref="AM576" si="916">AM575/10*7</f>
        <v>0</v>
      </c>
      <c r="AN576" s="133">
        <f t="shared" ref="AN576" si="917">AN575/10*8</f>
        <v>0</v>
      </c>
      <c r="AO576" s="134">
        <f t="shared" ref="AO576" si="918">AO575/10*9</f>
        <v>0</v>
      </c>
      <c r="AP576" s="134">
        <f t="shared" ref="AP576" si="919">AP575/10*10</f>
        <v>0</v>
      </c>
      <c r="AQ576" s="133">
        <f t="shared" ref="AQ576" si="920">AQ575/10*1</f>
        <v>0</v>
      </c>
      <c r="AR576" s="133">
        <f t="shared" ref="AR576" si="921">AR575/10*2</f>
        <v>0</v>
      </c>
      <c r="AS576" s="133">
        <f t="shared" ref="AS576" si="922">AS575/10*3</f>
        <v>0</v>
      </c>
      <c r="AT576" s="133">
        <f t="shared" ref="AT576" si="923">AT575/10*4</f>
        <v>0</v>
      </c>
      <c r="AU576" s="133">
        <f t="shared" ref="AU576" si="924">AU575/10*5</f>
        <v>0</v>
      </c>
      <c r="AV576" s="133">
        <f t="shared" ref="AV576" si="925">AV575/10*6</f>
        <v>0</v>
      </c>
      <c r="AW576" s="133">
        <f t="shared" ref="AW576" si="926">AW575/10*7</f>
        <v>0</v>
      </c>
      <c r="AX576" s="133">
        <f t="shared" ref="AX576" si="927">AX575/10*8</f>
        <v>0</v>
      </c>
      <c r="AY576" s="134">
        <f t="shared" ref="AY576" si="928">AY575/10*9</f>
        <v>0</v>
      </c>
      <c r="AZ576" s="134">
        <f t="shared" ref="AZ576" si="929">AZ575/10*10</f>
        <v>0</v>
      </c>
      <c r="BA576" s="133">
        <f t="shared" ref="BA576" si="930">BA575/10*1</f>
        <v>0</v>
      </c>
      <c r="BB576" s="133">
        <f t="shared" ref="BB576" si="931">BB575/10*2</f>
        <v>0</v>
      </c>
      <c r="BC576" s="133">
        <f t="shared" ref="BC576" si="932">BC575/10*3</f>
        <v>0</v>
      </c>
      <c r="BD576" s="133">
        <f t="shared" ref="BD576" si="933">BD575/10*4</f>
        <v>0</v>
      </c>
      <c r="BE576" s="133">
        <f t="shared" ref="BE576" si="934">BE575/10*5</f>
        <v>0</v>
      </c>
      <c r="BF576" s="133">
        <f t="shared" ref="BF576" si="935">BF575/10*6</f>
        <v>0</v>
      </c>
      <c r="BG576" s="133">
        <f t="shared" ref="BG576" si="936">BG575/10*7</f>
        <v>0</v>
      </c>
      <c r="BH576" s="133">
        <f t="shared" ref="BH576" si="937">BH575/10*8</f>
        <v>0</v>
      </c>
      <c r="BI576" s="134">
        <f t="shared" ref="BI576" si="938">BI575/10*9</f>
        <v>0</v>
      </c>
      <c r="BJ576" s="134">
        <f t="shared" ref="BJ576" si="939">BJ575/10*10</f>
        <v>0</v>
      </c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</row>
    <row r="577" spans="1:62" ht="15.75" hidden="1" outlineLevel="2" thickBot="1" x14ac:dyDescent="0.3">
      <c r="A577" s="152" t="s">
        <v>60</v>
      </c>
      <c r="B577" s="192">
        <f t="shared" ref="B577:BJ577" si="940">-B574+B573*B576-1*IF(AND($A47=B572,B576&gt;=$A520),B576-$A520,0)</f>
        <v>-8.8817841970012523E-16</v>
      </c>
      <c r="C577" s="193">
        <f t="shared" si="940"/>
        <v>0.85999999999999932</v>
      </c>
      <c r="D577" s="193">
        <f t="shared" si="940"/>
        <v>1.7199999999999995</v>
      </c>
      <c r="E577" s="193">
        <f t="shared" si="940"/>
        <v>2.5799999999999996</v>
      </c>
      <c r="F577" s="193">
        <f t="shared" si="940"/>
        <v>3.44</v>
      </c>
      <c r="G577" s="193">
        <f t="shared" si="940"/>
        <v>4.3000000000000007</v>
      </c>
      <c r="H577" s="193">
        <f t="shared" si="940"/>
        <v>5.16</v>
      </c>
      <c r="I577" s="193">
        <f t="shared" si="940"/>
        <v>6.0200000000000005</v>
      </c>
      <c r="J577" s="193">
        <f t="shared" si="940"/>
        <v>6.8800000000000008</v>
      </c>
      <c r="K577" s="193">
        <f t="shared" si="940"/>
        <v>3.4400000000000039</v>
      </c>
      <c r="L577" s="194">
        <f t="shared" si="940"/>
        <v>0</v>
      </c>
      <c r="M577" s="192">
        <f t="shared" si="940"/>
        <v>0</v>
      </c>
      <c r="N577" s="193">
        <f t="shared" si="940"/>
        <v>0</v>
      </c>
      <c r="O577" s="193">
        <f t="shared" si="940"/>
        <v>0</v>
      </c>
      <c r="P577" s="193">
        <f t="shared" si="940"/>
        <v>0</v>
      </c>
      <c r="Q577" s="193">
        <f t="shared" si="940"/>
        <v>0</v>
      </c>
      <c r="R577" s="193">
        <f t="shared" si="940"/>
        <v>0</v>
      </c>
      <c r="S577" s="193">
        <f t="shared" si="940"/>
        <v>0</v>
      </c>
      <c r="T577" s="193">
        <f t="shared" si="940"/>
        <v>0</v>
      </c>
      <c r="U577" s="193">
        <f t="shared" si="940"/>
        <v>0</v>
      </c>
      <c r="V577" s="194">
        <f t="shared" si="940"/>
        <v>0</v>
      </c>
      <c r="W577" s="192">
        <f t="shared" si="940"/>
        <v>0</v>
      </c>
      <c r="X577" s="193">
        <f t="shared" si="940"/>
        <v>0</v>
      </c>
      <c r="Y577" s="193">
        <f t="shared" si="940"/>
        <v>0</v>
      </c>
      <c r="Z577" s="193">
        <f t="shared" si="940"/>
        <v>0</v>
      </c>
      <c r="AA577" s="193">
        <f t="shared" si="940"/>
        <v>0</v>
      </c>
      <c r="AB577" s="193">
        <f t="shared" si="940"/>
        <v>0</v>
      </c>
      <c r="AC577" s="193">
        <f t="shared" si="940"/>
        <v>0</v>
      </c>
      <c r="AD577" s="193">
        <f t="shared" si="940"/>
        <v>0</v>
      </c>
      <c r="AE577" s="193">
        <f t="shared" si="940"/>
        <v>0</v>
      </c>
      <c r="AF577" s="194">
        <f t="shared" si="940"/>
        <v>0</v>
      </c>
      <c r="AG577" s="192">
        <f t="shared" si="940"/>
        <v>0</v>
      </c>
      <c r="AH577" s="193">
        <f t="shared" si="940"/>
        <v>0</v>
      </c>
      <c r="AI577" s="193">
        <f t="shared" si="940"/>
        <v>0</v>
      </c>
      <c r="AJ577" s="193">
        <f t="shared" si="940"/>
        <v>0</v>
      </c>
      <c r="AK577" s="193">
        <f t="shared" si="940"/>
        <v>0</v>
      </c>
      <c r="AL577" s="193">
        <f t="shared" si="940"/>
        <v>0</v>
      </c>
      <c r="AM577" s="193">
        <f t="shared" si="940"/>
        <v>0</v>
      </c>
      <c r="AN577" s="193">
        <f t="shared" si="940"/>
        <v>0</v>
      </c>
      <c r="AO577" s="193">
        <f t="shared" si="940"/>
        <v>0</v>
      </c>
      <c r="AP577" s="194">
        <f t="shared" si="940"/>
        <v>0</v>
      </c>
      <c r="AQ577" s="192">
        <f t="shared" si="940"/>
        <v>0</v>
      </c>
      <c r="AR577" s="193">
        <f t="shared" si="940"/>
        <v>0</v>
      </c>
      <c r="AS577" s="193">
        <f t="shared" si="940"/>
        <v>0</v>
      </c>
      <c r="AT577" s="193">
        <f t="shared" si="940"/>
        <v>0</v>
      </c>
      <c r="AU577" s="193">
        <f t="shared" si="940"/>
        <v>0</v>
      </c>
      <c r="AV577" s="193">
        <f t="shared" si="940"/>
        <v>0</v>
      </c>
      <c r="AW577" s="193">
        <f t="shared" si="940"/>
        <v>0</v>
      </c>
      <c r="AX577" s="193">
        <f t="shared" si="940"/>
        <v>0</v>
      </c>
      <c r="AY577" s="193">
        <f t="shared" si="940"/>
        <v>0</v>
      </c>
      <c r="AZ577" s="194">
        <f t="shared" si="940"/>
        <v>0</v>
      </c>
      <c r="BA577" s="192">
        <f t="shared" si="940"/>
        <v>0</v>
      </c>
      <c r="BB577" s="193">
        <f t="shared" si="940"/>
        <v>0</v>
      </c>
      <c r="BC577" s="193">
        <f t="shared" si="940"/>
        <v>0</v>
      </c>
      <c r="BD577" s="193">
        <f t="shared" si="940"/>
        <v>0</v>
      </c>
      <c r="BE577" s="193">
        <f t="shared" si="940"/>
        <v>0</v>
      </c>
      <c r="BF577" s="193">
        <f t="shared" si="940"/>
        <v>0</v>
      </c>
      <c r="BG577" s="193">
        <f t="shared" si="940"/>
        <v>0</v>
      </c>
      <c r="BH577" s="193">
        <f t="shared" si="940"/>
        <v>0</v>
      </c>
      <c r="BI577" s="193">
        <f t="shared" si="940"/>
        <v>0</v>
      </c>
      <c r="BJ577" s="194">
        <f t="shared" si="940"/>
        <v>0</v>
      </c>
    </row>
    <row r="578" spans="1:62" hidden="1" outlineLevel="2" x14ac:dyDescent="0.25"/>
    <row r="579" spans="1:62" hidden="1" outlineLevel="1" collapsed="1" x14ac:dyDescent="0.25">
      <c r="A579" s="181">
        <f>9*B47/10</f>
        <v>38.700000000000003</v>
      </c>
      <c r="B579" s="180"/>
      <c r="C579" s="180"/>
      <c r="D579" s="180"/>
    </row>
    <row r="580" spans="1:62" hidden="1" outlineLevel="2" x14ac:dyDescent="0.25">
      <c r="B580" s="316">
        <f>'Calculo VIGA'!E$2</f>
        <v>1</v>
      </c>
      <c r="C580" s="317"/>
      <c r="D580" s="316">
        <f>'Calculo VIGA'!F$2</f>
        <v>2</v>
      </c>
      <c r="E580" s="317"/>
      <c r="F580" s="316">
        <f>'Calculo VIGA'!G$2</f>
        <v>3</v>
      </c>
      <c r="G580" s="317"/>
      <c r="H580" s="316">
        <f>'Calculo VIGA'!H$2</f>
        <v>4</v>
      </c>
      <c r="I580" s="317"/>
      <c r="J580" s="316">
        <f>'Calculo VIGA'!I$2</f>
        <v>5</v>
      </c>
      <c r="K580" s="317"/>
      <c r="L580" s="316">
        <f>'Calculo VIGA'!J$2</f>
        <v>6</v>
      </c>
      <c r="M580" s="317"/>
    </row>
    <row r="581" spans="1:62" hidden="1" outlineLevel="2" x14ac:dyDescent="0.25">
      <c r="B581" s="105">
        <f>'Calculo VIGA'!B$18</f>
        <v>3</v>
      </c>
      <c r="C581" s="106">
        <v>0</v>
      </c>
      <c r="D581" s="107">
        <f>'Calculo VIGA'!J$18</f>
        <v>0</v>
      </c>
      <c r="E581" s="106">
        <v>0</v>
      </c>
      <c r="F581" s="107">
        <f>'Calculo VIGA'!R$18</f>
        <v>0</v>
      </c>
      <c r="G581" s="106">
        <v>0</v>
      </c>
      <c r="H581" s="107">
        <f>'Calculo VIGA'!Z$18</f>
        <v>0</v>
      </c>
      <c r="I581" s="106">
        <v>0</v>
      </c>
      <c r="J581" s="107">
        <f>'Calculo VIGA'!AH$18</f>
        <v>0</v>
      </c>
      <c r="K581" s="106">
        <v>0</v>
      </c>
      <c r="L581" s="107">
        <f>'Calculo VIGA'!AP$18</f>
        <v>0</v>
      </c>
      <c r="M581" s="106">
        <v>0</v>
      </c>
      <c r="X581" s="146"/>
      <c r="Y581" s="147"/>
    </row>
    <row r="582" spans="1:62" hidden="1" outlineLevel="2" x14ac:dyDescent="0.25">
      <c r="B582" s="105">
        <f>'Calculo VIGA'!B$19</f>
        <v>4</v>
      </c>
      <c r="C582" s="106">
        <f>IF($A47=B580,1*($B47-$A579)^2*(2*$A579+$B47)/$B47^3,0)</f>
        <v>2.7999999999999966E-2</v>
      </c>
      <c r="D582" s="107">
        <f>'Calculo VIGA'!J$19</f>
        <v>0</v>
      </c>
      <c r="E582" s="106">
        <f>IF($A47=D580,1*($B47-$A579)^2*(2*$A579+$B47)/$B47^3,0)</f>
        <v>0</v>
      </c>
      <c r="F582" s="107">
        <f>'Calculo VIGA'!R$19</f>
        <v>0</v>
      </c>
      <c r="G582" s="106">
        <f>IF($A47=F580,1*($B47-$A579)^2*(2*$A579+$B47)/$B47^3,0)</f>
        <v>0</v>
      </c>
      <c r="H582" s="107">
        <f>'Calculo VIGA'!Z$19</f>
        <v>0</v>
      </c>
      <c r="I582" s="106">
        <f>IF($A47=H580,1*($B47-$A579)^2*(2*$A579+$B47)/$B47^3,0)</f>
        <v>0</v>
      </c>
      <c r="J582" s="107">
        <f>'Calculo VIGA'!AH$19</f>
        <v>0</v>
      </c>
      <c r="K582" s="106">
        <f>IF($A47=J580,1*($B47-$A579)^2*(2*$A579+$B47)/$B47^3,0)</f>
        <v>0</v>
      </c>
      <c r="L582" s="107">
        <f>'Calculo VIGA'!AP$19</f>
        <v>0</v>
      </c>
      <c r="M582" s="106">
        <f>IF($A47=L580,1*($B47-$A579)^2*(2*$A579+$B47)/$B47^3,0)</f>
        <v>0</v>
      </c>
    </row>
    <row r="583" spans="1:62" hidden="1" outlineLevel="2" x14ac:dyDescent="0.25">
      <c r="A583" t="s">
        <v>36</v>
      </c>
      <c r="B583" s="105">
        <f>'Calculo VIGA'!B$20</f>
        <v>1</v>
      </c>
      <c r="C583" s="106">
        <f>IF($A47=B580,1*$A579*($B47-$A579)^2/$B47^2,0)</f>
        <v>0.38699999999999957</v>
      </c>
      <c r="D583" s="107">
        <f>'Calculo VIGA'!J$20</f>
        <v>0</v>
      </c>
      <c r="E583" s="106">
        <f>IF($A47=D580,1*$A579*($B47-$A579)^2/$B47^2,0)</f>
        <v>0</v>
      </c>
      <c r="F583" s="107">
        <f>'Calculo VIGA'!R$20</f>
        <v>0</v>
      </c>
      <c r="G583" s="106">
        <f>IF($A47=F580,1*$A579*($B47-$A579)^2/$B47^2,0)</f>
        <v>0</v>
      </c>
      <c r="H583" s="107">
        <f>'Calculo VIGA'!Z$20</f>
        <v>0</v>
      </c>
      <c r="I583" s="106">
        <f>IF($A47=H580,1*$A579*($B47-$A579)^2/$B47^2,0)</f>
        <v>0</v>
      </c>
      <c r="J583" s="107">
        <f>'Calculo VIGA'!AH$20</f>
        <v>0</v>
      </c>
      <c r="K583" s="106">
        <f>IF($A47=J580,1*$A579*($B47-$A579)^2/$B47^2,0)</f>
        <v>0</v>
      </c>
      <c r="L583" s="107">
        <f>'Calculo VIGA'!AP$20</f>
        <v>0</v>
      </c>
      <c r="M583" s="106">
        <f>IF($A47=L580,1*$A579*($B47-$A579)^2/$B47^2,0)</f>
        <v>0</v>
      </c>
      <c r="X583" s="149"/>
    </row>
    <row r="584" spans="1:62" hidden="1" outlineLevel="2" x14ac:dyDescent="0.25">
      <c r="B584" s="105">
        <f>'Calculo VIGA'!B$21</f>
        <v>5</v>
      </c>
      <c r="C584" s="108">
        <v>0</v>
      </c>
      <c r="D584" s="107">
        <f>'Calculo VIGA'!J$21</f>
        <v>0</v>
      </c>
      <c r="E584" s="108">
        <v>0</v>
      </c>
      <c r="F584" s="107">
        <f>'Calculo VIGA'!R$21</f>
        <v>0</v>
      </c>
      <c r="G584" s="108">
        <v>0</v>
      </c>
      <c r="H584" s="107">
        <f>'Calculo VIGA'!Z$21</f>
        <v>0</v>
      </c>
      <c r="I584" s="108">
        <v>0</v>
      </c>
      <c r="J584" s="107">
        <f>'Calculo VIGA'!AH$21</f>
        <v>0</v>
      </c>
      <c r="K584" s="108">
        <v>0</v>
      </c>
      <c r="L584" s="107">
        <f>'Calculo VIGA'!AP$21</f>
        <v>0</v>
      </c>
      <c r="M584" s="108">
        <v>0</v>
      </c>
    </row>
    <row r="585" spans="1:62" hidden="1" outlineLevel="2" x14ac:dyDescent="0.25">
      <c r="B585" s="105">
        <f>'Calculo VIGA'!B$22</f>
        <v>6</v>
      </c>
      <c r="C585" s="106">
        <f>IF($A47=B580,1*($A579)^2*(3*$B47-2*$A579)/$B47^3,0)</f>
        <v>0.97200000000000009</v>
      </c>
      <c r="D585" s="107">
        <f>'Calculo VIGA'!J$22</f>
        <v>0</v>
      </c>
      <c r="E585" s="106">
        <f>IF($A47=D580,1*($A579)^2*(3*$B47-2*$A579)/$B47^3,0)</f>
        <v>0</v>
      </c>
      <c r="F585" s="107">
        <f>'Calculo VIGA'!R$22</f>
        <v>0</v>
      </c>
      <c r="G585" s="106">
        <f>IF($A47=F580,1*($A579)^2*(3*$B47-2*$A579)/$B47^3,0)</f>
        <v>0</v>
      </c>
      <c r="H585" s="107">
        <f>'Calculo VIGA'!Z$22</f>
        <v>0</v>
      </c>
      <c r="I585" s="106">
        <f>IF($A47=H580,1*($A579)^2*(3*$B47-2*$A579)/$B47^3,0)</f>
        <v>0</v>
      </c>
      <c r="J585" s="107">
        <f>'Calculo VIGA'!AH$22</f>
        <v>0</v>
      </c>
      <c r="K585" s="106">
        <f>IF($A47=J580,1*($A579)^2*(3*$B47-2*$A579)/$B47^3,0)</f>
        <v>0</v>
      </c>
      <c r="L585" s="107">
        <f>'Calculo VIGA'!AP$22</f>
        <v>0</v>
      </c>
      <c r="M585" s="106">
        <f>IF($A47=L580,1*($A579)^2*(3*$B47-2*$A579)/$B47^3,0)</f>
        <v>0</v>
      </c>
    </row>
    <row r="586" spans="1:62" hidden="1" outlineLevel="2" x14ac:dyDescent="0.25">
      <c r="B586" s="105">
        <f>'Calculo VIGA'!B$23</f>
        <v>2</v>
      </c>
      <c r="C586" s="108">
        <f>IF($A47=B580,-1*($B47-$A579)*$A579^2/$B47^2,0)</f>
        <v>-3.4829999999999983</v>
      </c>
      <c r="D586" s="107">
        <f>'Calculo VIGA'!J$23</f>
        <v>0</v>
      </c>
      <c r="E586" s="108">
        <f>IF($A47=D580,-1*($B47-$A579)*$A47^2/$B47^2,0)</f>
        <v>0</v>
      </c>
      <c r="F586" s="107">
        <f>'Calculo VIGA'!R$23</f>
        <v>0</v>
      </c>
      <c r="G586" s="108">
        <f>IF($A47=F580,-1*($B47-$A579)*$A47^2/$B47^2,0)</f>
        <v>0</v>
      </c>
      <c r="H586" s="107">
        <f>'Calculo VIGA'!Z$23</f>
        <v>0</v>
      </c>
      <c r="I586" s="108">
        <f>IF($A47=H580,-1*($B47-$A579)*$A47^2/$B47^2,0)</f>
        <v>0</v>
      </c>
      <c r="J586" s="107">
        <f>'Calculo VIGA'!AH$23</f>
        <v>0</v>
      </c>
      <c r="K586" s="108">
        <f>IF($A47=J580,-1*($B47-$A579)*$A47^2/$B47^2,0)</f>
        <v>0</v>
      </c>
      <c r="L586" s="107">
        <f>'Calculo VIGA'!AP$23</f>
        <v>0</v>
      </c>
      <c r="M586" s="108">
        <f>IF($A47=L580,-1*($B47-$A579)*$A47^2/$B47^2,0)</f>
        <v>0</v>
      </c>
    </row>
    <row r="587" spans="1:62" hidden="1" outlineLevel="2" x14ac:dyDescent="0.25">
      <c r="C587" t="s">
        <v>61</v>
      </c>
      <c r="D587" s="182"/>
      <c r="E587" s="183"/>
      <c r="F587" s="182"/>
      <c r="G587" s="183"/>
      <c r="H587" s="182"/>
      <c r="I587" s="183"/>
      <c r="J587" s="182"/>
      <c r="K587" s="183"/>
      <c r="L587" s="182"/>
      <c r="M587" s="183"/>
      <c r="N587" s="182"/>
      <c r="O587" s="183"/>
      <c r="P587" s="182"/>
      <c r="Q587" s="183"/>
      <c r="R587" s="182"/>
      <c r="S587" s="183"/>
    </row>
    <row r="588" spans="1:62" hidden="1" outlineLevel="2" x14ac:dyDescent="0.25">
      <c r="B588" s="105">
        <v>1</v>
      </c>
      <c r="C588" s="108">
        <f t="shared" ref="C588" si="941">-(IFERROR(VLOOKUP($B588,$B581:$C586,2,0),0)+IFERROR(VLOOKUP($B588,$D581:$E586,2,0),0)+IFERROR(VLOOKUP($B588,$F581:$G586,2,0),0)+IFERROR(VLOOKUP($B588,$H581:$I586,2,0),0)+IFERROR(VLOOKUP($B588,$J581:$K586,2,0),0)+IFERROR(VLOOKUP($B588,$L581:$M586,2,0),0)+IFERROR(VLOOKUP($B588,$N581:$O586,2,0),0)+IFERROR(VLOOKUP($B588,$P581:$Q586,2,0),0)+IFERROR(VLOOKUP($B588,$R581:$S586,2,0),0))</f>
        <v>-0.38699999999999957</v>
      </c>
      <c r="E588" s="109"/>
      <c r="F588" s="325" t="s">
        <v>37</v>
      </c>
      <c r="G588" s="325"/>
      <c r="H588" s="325"/>
      <c r="I588" s="325"/>
      <c r="J588" s="325"/>
      <c r="K588" s="325"/>
      <c r="L588" s="325"/>
      <c r="M588" s="325"/>
      <c r="N588" s="325"/>
      <c r="O588" s="325"/>
      <c r="P588" s="325"/>
      <c r="Q588" s="325"/>
      <c r="R588" s="325"/>
      <c r="S588" s="325"/>
      <c r="T588" s="325"/>
      <c r="U588" s="325"/>
      <c r="V588" s="325"/>
      <c r="W588" s="325"/>
      <c r="X588" s="325"/>
      <c r="Y588" s="325"/>
      <c r="Z588" s="325"/>
      <c r="AA588" s="325"/>
      <c r="AB588" s="110"/>
      <c r="AC588" s="110"/>
      <c r="AD588" s="110"/>
      <c r="AE588" s="110"/>
      <c r="AF588" s="110"/>
      <c r="AG588" s="110"/>
      <c r="AH588" s="110"/>
    </row>
    <row r="589" spans="1:62" hidden="1" outlineLevel="2" x14ac:dyDescent="0.25">
      <c r="B589" s="105">
        <v>2</v>
      </c>
      <c r="C589" s="108">
        <f t="shared" ref="C589" si="942">-(IFERROR(VLOOKUP($B589,$B581:$C586,2,0),0)+IFERROR(VLOOKUP($B589,$D581:$E586,2,0),0)+IFERROR(VLOOKUP($B589,$F581:$G586,2,0),0)+IFERROR(VLOOKUP($B589,$H581:$I586,2,0),0)+IFERROR(VLOOKUP($B589,$J581:$K586,2,0),0)+IFERROR(VLOOKUP($B589,$L581:$M586,2,0),0)+IFERROR(VLOOKUP($B589,$N581:$O586,2,0),0)+IFERROR(VLOOKUP($B589,$P581:$Q586,2,0),0)+IFERROR(VLOOKUP($B589,$R581:$S586,2,0),0))</f>
        <v>3.4829999999999983</v>
      </c>
      <c r="E589" s="110"/>
      <c r="F589" s="110"/>
      <c r="G589" s="326" t="s">
        <v>38</v>
      </c>
      <c r="H589" s="326"/>
      <c r="I589" s="326"/>
      <c r="J589" s="326"/>
      <c r="K589" s="326"/>
      <c r="L589" s="326"/>
      <c r="M589" s="110"/>
      <c r="N589" s="110"/>
      <c r="O589" s="110"/>
      <c r="P589" s="327" t="s">
        <v>39</v>
      </c>
      <c r="Q589" s="327"/>
      <c r="R589" s="327"/>
      <c r="S589" s="327"/>
      <c r="T589" s="327"/>
      <c r="U589" s="327"/>
      <c r="V589" s="110"/>
      <c r="W589" s="110"/>
      <c r="X589" s="110"/>
      <c r="Y589" s="110"/>
      <c r="Z589" s="110"/>
      <c r="AA589" s="110"/>
      <c r="AB589" s="110"/>
      <c r="AC589" s="110"/>
      <c r="AD589" s="110"/>
      <c r="AE589" s="110"/>
      <c r="AF589" s="110"/>
      <c r="AG589" s="110"/>
      <c r="AH589" s="110"/>
    </row>
    <row r="590" spans="1:62" hidden="1" outlineLevel="2" x14ac:dyDescent="0.25">
      <c r="B590" s="105">
        <v>3</v>
      </c>
      <c r="C590" s="108">
        <f t="shared" ref="C590" si="943">-(IFERROR(VLOOKUP($B590,$B581:$C586,2,0),0)+IFERROR(VLOOKUP($B590,$D581:$E586,2,0),0)+IFERROR(VLOOKUP($B590,$F581:$G586,2,0),0)+IFERROR(VLOOKUP($B590,$H581:$I586,2,0),0)+IFERROR(VLOOKUP($B590,$J581:$K586,2,0),0)+IFERROR(VLOOKUP($B590,$L581:$M586,2,0),0)+IFERROR(VLOOKUP($B590,$N581:$O586,2,0),0)+IFERROR(VLOOKUP($B590,$P581:$Q586,2,0),0)+IFERROR(VLOOKUP($B590,$R581:$S586,2,0),0))</f>
        <v>0</v>
      </c>
      <c r="E590" s="110"/>
      <c r="F590" s="110"/>
      <c r="G590" s="112">
        <v>6</v>
      </c>
      <c r="H590" s="112">
        <v>5</v>
      </c>
      <c r="I590" s="112">
        <v>4</v>
      </c>
      <c r="J590" s="112">
        <v>3</v>
      </c>
      <c r="K590" s="112">
        <v>2</v>
      </c>
      <c r="L590" s="112">
        <v>1</v>
      </c>
      <c r="M590" s="110"/>
      <c r="O590" s="110"/>
      <c r="P590" s="112">
        <v>6</v>
      </c>
      <c r="Q590" s="112">
        <v>5</v>
      </c>
      <c r="R590" s="112">
        <v>4</v>
      </c>
      <c r="S590" s="112">
        <v>3</v>
      </c>
      <c r="T590" s="112">
        <v>2</v>
      </c>
      <c r="U590" s="112">
        <v>1</v>
      </c>
      <c r="AB590" s="110"/>
      <c r="AC590" s="110"/>
      <c r="AD590" s="110"/>
      <c r="AE590" s="110"/>
      <c r="AF590" s="110"/>
      <c r="AG590" s="110"/>
      <c r="AH590" s="110"/>
    </row>
    <row r="591" spans="1:62" hidden="1" outlineLevel="2" x14ac:dyDescent="0.25">
      <c r="B591" s="105">
        <v>4</v>
      </c>
      <c r="C591" s="108">
        <f t="shared" ref="C591" si="944">-(IFERROR(VLOOKUP($B591,$B581:$C586,2,0),0)+IFERROR(VLOOKUP($B591,$D581:$E586,2,0),0)+IFERROR(VLOOKUP($B591,$F581:$G586,2,0),0)+IFERROR(VLOOKUP($B591,$H581:$I586,2,0),0)+IFERROR(VLOOKUP($B591,$J581:$K586,2,0),0)+IFERROR(VLOOKUP($B591,$L581:$M586,2,0),0)+IFERROR(VLOOKUP($B591,$N581:$O586,2,0),0)+IFERROR(VLOOKUP($B591,$P581:$Q586,2,0),0)+IFERROR(VLOOKUP($B591,$R581:$S586,2,0),0))</f>
        <v>-2.7999999999999966E-2</v>
      </c>
      <c r="E591" s="110"/>
      <c r="F591" s="105">
        <v>1</v>
      </c>
      <c r="G591" s="184" t="e">
        <f t="array" ref="G591:G597">MMULT(MINVERSE($C$24:$I$30),$C588:$C594)</f>
        <v>#NUM!</v>
      </c>
      <c r="H591" s="184" t="e">
        <f t="array" ref="H591:H596">MMULT(MINVERSE($C$24:$H$29),$C588:$C593)</f>
        <v>#NUM!</v>
      </c>
      <c r="I591" s="184" t="e">
        <f t="array" ref="I591:I595">MMULT(MINVERSE($C$24:$G$28),$C588:$C592)</f>
        <v>#NUM!</v>
      </c>
      <c r="J591" s="184">
        <f t="array" ref="J591:J594">MMULT(MINVERSE($C$24:$F$27),$C588:$C591)</f>
        <v>3.4319523858064256E+17</v>
      </c>
      <c r="K591" s="184">
        <f t="array" ref="K591:K593">MMULT(MINVERSE($C$24:$E$26),$C588:$C590)</f>
        <v>-30.50849999999998</v>
      </c>
      <c r="L591" s="184">
        <f t="array" ref="L591:L592">MMULT(MINVERSE($C$24:$D$25),$C588:$C589)</f>
        <v>-30.50849999999998</v>
      </c>
      <c r="M591" s="110"/>
      <c r="O591" s="105">
        <v>1</v>
      </c>
      <c r="P591" s="184" t="e">
        <f t="array" ref="P591:P601">MMULT(MINVERSE($C$24:$M$34),$C588:$C598)</f>
        <v>#NUM!</v>
      </c>
      <c r="Q591" s="184" t="e">
        <f t="array" ref="Q591:Q600">MMULT(MINVERSE($C$24:$L$33),$C588:$C597)</f>
        <v>#NUM!</v>
      </c>
      <c r="R591" s="184" t="e">
        <f t="array" ref="R591:R599">MMULT(MINVERSE($C$24:$K$32),$C588:$C596)</f>
        <v>#NUM!</v>
      </c>
      <c r="S591" s="184" t="e">
        <f t="array" ref="S591:S598">MMULT(MINVERSE($C$24:$J$31),$C588:$C595)</f>
        <v>#NUM!</v>
      </c>
      <c r="T591" s="114"/>
      <c r="U591" s="114"/>
      <c r="V591" s="110"/>
      <c r="W591" s="110"/>
      <c r="X591" s="110"/>
      <c r="Y591" s="110"/>
      <c r="Z591" s="110"/>
      <c r="AA591" s="110"/>
      <c r="AB591" s="110"/>
      <c r="AC591" s="110"/>
      <c r="AD591" s="110"/>
      <c r="AE591" s="110"/>
      <c r="AF591" s="110"/>
      <c r="AG591" s="110"/>
      <c r="AH591" s="110"/>
    </row>
    <row r="592" spans="1:62" hidden="1" outlineLevel="2" x14ac:dyDescent="0.25">
      <c r="B592" s="105">
        <v>5</v>
      </c>
      <c r="C592" s="108">
        <f t="shared" ref="C592" si="945">-(IFERROR(VLOOKUP($B592,$B581:$C586,2,0),0)+IFERROR(VLOOKUP($B592,$D581:$E586,2,0),0)+IFERROR(VLOOKUP($B592,$F581:$G586,2,0),0)+IFERROR(VLOOKUP($B592,$H581:$I586,2,0),0)+IFERROR(VLOOKUP($B592,$J581:$K586,2,0),0)+IFERROR(VLOOKUP($B592,$L581:$M586,2,0),0)+IFERROR(VLOOKUP($B592,$N581:$O586,2,0),0)+IFERROR(VLOOKUP($B592,$P581:$Q586,2,0),0)+IFERROR(VLOOKUP($B592,$R581:$S586,2,0),0))</f>
        <v>0</v>
      </c>
      <c r="E592" s="110"/>
      <c r="F592" s="105">
        <v>2</v>
      </c>
      <c r="G592" s="185" t="e">
        <v>#NUM!</v>
      </c>
      <c r="H592" s="185" t="e">
        <v>#NUM!</v>
      </c>
      <c r="I592" s="185" t="e">
        <v>#NUM!</v>
      </c>
      <c r="J592" s="185">
        <v>3.4319523858064269E+17</v>
      </c>
      <c r="K592" s="185">
        <v>52.696499999999979</v>
      </c>
      <c r="L592" s="185">
        <v>52.696499999999979</v>
      </c>
      <c r="M592" s="110"/>
      <c r="O592" s="105">
        <v>2</v>
      </c>
      <c r="P592" s="185" t="e">
        <v>#NUM!</v>
      </c>
      <c r="Q592" s="185" t="e">
        <v>#NUM!</v>
      </c>
      <c r="R592" s="185" t="e">
        <v>#NUM!</v>
      </c>
      <c r="S592" s="185" t="e">
        <v>#NUM!</v>
      </c>
      <c r="T592" s="114"/>
      <c r="U592" s="114"/>
    </row>
    <row r="593" spans="1:21" hidden="1" outlineLevel="2" x14ac:dyDescent="0.25">
      <c r="B593" s="105">
        <v>6</v>
      </c>
      <c r="C593" s="108">
        <f t="shared" ref="C593" si="946">-(IFERROR(VLOOKUP($B593,$B581:$C586,2,0),0)+IFERROR(VLOOKUP($B593,$D581:$E586,2,0),0)+IFERROR(VLOOKUP($B593,$F581:$G586,2,0),0)+IFERROR(VLOOKUP($B593,$H581:$I586,2,0),0)+IFERROR(VLOOKUP($B593,$J581:$K586,2,0),0)+IFERROR(VLOOKUP($B593,$L581:$M586,2,0),0)+IFERROR(VLOOKUP($B593,$N581:$O586,2,0),0)+IFERROR(VLOOKUP($B593,$P581:$Q586,2,0),0)+IFERROR(VLOOKUP($B593,$R581:$S586,2,0),0))</f>
        <v>-0.97200000000000009</v>
      </c>
      <c r="E593" s="110"/>
      <c r="F593" s="105">
        <v>3</v>
      </c>
      <c r="G593" s="185" t="e">
        <v>#NUM!</v>
      </c>
      <c r="H593" s="185" t="e">
        <v>#NUM!</v>
      </c>
      <c r="I593" s="185" t="e">
        <v>#NUM!</v>
      </c>
      <c r="J593" s="185">
        <v>0</v>
      </c>
      <c r="K593" s="185">
        <v>0</v>
      </c>
      <c r="L593" s="185"/>
      <c r="M593" s="110"/>
      <c r="O593" s="105">
        <v>3</v>
      </c>
      <c r="P593" s="185" t="e">
        <v>#NUM!</v>
      </c>
      <c r="Q593" s="185" t="e">
        <v>#NUM!</v>
      </c>
      <c r="R593" s="185" t="e">
        <v>#NUM!</v>
      </c>
      <c r="S593" s="185" t="e">
        <v>#NUM!</v>
      </c>
      <c r="T593" s="114"/>
      <c r="U593" s="114"/>
    </row>
    <row r="594" spans="1:21" hidden="1" outlineLevel="2" x14ac:dyDescent="0.25">
      <c r="B594" s="105">
        <v>7</v>
      </c>
      <c r="C594" s="108">
        <f t="shared" ref="C594" si="947">-(IFERROR(VLOOKUP($B594,$B581:$C586,2,0),0)+IFERROR(VLOOKUP($B594,$D581:$E586,2,0),0)+IFERROR(VLOOKUP($B594,$F581:$G586,2,0),0)+IFERROR(VLOOKUP($B594,$H581:$I586,2,0),0)+IFERROR(VLOOKUP($B594,$J581:$K586,2,0),0)+IFERROR(VLOOKUP($B594,$L581:$M586,2,0),0)+IFERROR(VLOOKUP($B594,$N581:$O586,2,0),0)+IFERROR(VLOOKUP($B594,$P581:$Q586,2,0),0)+IFERROR(VLOOKUP($B594,$R581:$S586,2,0),0))</f>
        <v>0</v>
      </c>
      <c r="E594" s="110"/>
      <c r="F594" s="105">
        <v>4</v>
      </c>
      <c r="G594" s="185" t="e">
        <v>#NUM!</v>
      </c>
      <c r="H594" s="185" t="e">
        <v>#NUM!</v>
      </c>
      <c r="I594" s="185" t="e">
        <v>#NUM!</v>
      </c>
      <c r="J594" s="185">
        <v>-1.4757395258967632E+19</v>
      </c>
      <c r="K594" s="185"/>
      <c r="L594" s="185"/>
      <c r="M594" s="110"/>
      <c r="O594" s="105">
        <v>4</v>
      </c>
      <c r="P594" s="185" t="e">
        <v>#NUM!</v>
      </c>
      <c r="Q594" s="185" t="e">
        <v>#NUM!</v>
      </c>
      <c r="R594" s="185" t="e">
        <v>#NUM!</v>
      </c>
      <c r="S594" s="185" t="e">
        <v>#NUM!</v>
      </c>
      <c r="T594" s="114"/>
      <c r="U594" s="114"/>
    </row>
    <row r="595" spans="1:21" hidden="1" outlineLevel="2" x14ac:dyDescent="0.25">
      <c r="B595" s="105">
        <v>8</v>
      </c>
      <c r="C595" s="108">
        <f t="shared" ref="C595" si="948">-(IFERROR(VLOOKUP($B595,$B581:$C586,2,0),0)+IFERROR(VLOOKUP($B595,$D581:$E586,2,0),0)+IFERROR(VLOOKUP($B595,$F581:$G586,2,0),0)+IFERROR(VLOOKUP($B595,$H581:$I586,2,0),0)+IFERROR(VLOOKUP($B595,$J581:$K586,2,0),0)+IFERROR(VLOOKUP($B595,$L581:$M586,2,0),0)+IFERROR(VLOOKUP($B595,$N581:$O586,2,0),0)+IFERROR(VLOOKUP($B595,$P581:$Q586,2,0),0)+IFERROR(VLOOKUP($B595,$R581:$S586,2,0),0))</f>
        <v>0</v>
      </c>
      <c r="E595" s="110" t="s">
        <v>40</v>
      </c>
      <c r="F595" s="105">
        <v>5</v>
      </c>
      <c r="G595" s="185" t="e">
        <v>#NUM!</v>
      </c>
      <c r="H595" s="185" t="e">
        <v>#NUM!</v>
      </c>
      <c r="I595" s="185" t="e">
        <v>#NUM!</v>
      </c>
      <c r="J595" s="185"/>
      <c r="K595" s="185"/>
      <c r="L595" s="185"/>
      <c r="M595" s="110"/>
      <c r="O595" s="105">
        <v>5</v>
      </c>
      <c r="P595" s="185" t="e">
        <v>#NUM!</v>
      </c>
      <c r="Q595" s="185" t="e">
        <v>#NUM!</v>
      </c>
      <c r="R595" s="185" t="e">
        <v>#NUM!</v>
      </c>
      <c r="S595" s="185" t="e">
        <v>#NUM!</v>
      </c>
      <c r="T595" s="114"/>
      <c r="U595" s="114"/>
    </row>
    <row r="596" spans="1:21" hidden="1" outlineLevel="2" x14ac:dyDescent="0.25">
      <c r="B596" s="105">
        <v>9</v>
      </c>
      <c r="C596" s="108">
        <f t="shared" ref="C596" si="949">-(IFERROR(VLOOKUP($B596,$B581:$C586,2,0),0)+IFERROR(VLOOKUP($B596,$D581:$E586,2,0),0)+IFERROR(VLOOKUP($B596,$F581:$G586,2,0),0)+IFERROR(VLOOKUP($B596,$H581:$I586,2,0),0)+IFERROR(VLOOKUP($B596,$J581:$K586,2,0),0)+IFERROR(VLOOKUP($B596,$L581:$M586,2,0),0)+IFERROR(VLOOKUP($B596,$N581:$O586,2,0),0)+IFERROR(VLOOKUP($B596,$P581:$Q586,2,0),0)+IFERROR(VLOOKUP($B596,$R581:$S586,2,0),0))</f>
        <v>0</v>
      </c>
      <c r="E596" s="110"/>
      <c r="F596" s="105">
        <v>6</v>
      </c>
      <c r="G596" s="185" t="e">
        <v>#NUM!</v>
      </c>
      <c r="H596" s="185" t="e">
        <v>#NUM!</v>
      </c>
      <c r="I596" s="185"/>
      <c r="J596" s="185"/>
      <c r="K596" s="185"/>
      <c r="L596" s="185"/>
      <c r="M596" s="110"/>
      <c r="O596" s="105">
        <v>6</v>
      </c>
      <c r="P596" s="185" t="e">
        <v>#NUM!</v>
      </c>
      <c r="Q596" s="185" t="e">
        <v>#NUM!</v>
      </c>
      <c r="R596" s="185" t="e">
        <v>#NUM!</v>
      </c>
      <c r="S596" s="185" t="e">
        <v>#NUM!</v>
      </c>
      <c r="T596" s="114"/>
      <c r="U596" s="114"/>
    </row>
    <row r="597" spans="1:21" hidden="1" outlineLevel="2" x14ac:dyDescent="0.25">
      <c r="B597" s="105">
        <v>10</v>
      </c>
      <c r="C597" s="108">
        <f t="shared" ref="C597" si="950">-(IFERROR(VLOOKUP($B597,$B581:$C586,2,0),0)+IFERROR(VLOOKUP($B597,$D581:$E586,2,0),0)+IFERROR(VLOOKUP($B597,$F581:$G586,2,0),0)+IFERROR(VLOOKUP($B597,$H581:$I586,2,0),0)+IFERROR(VLOOKUP($B597,$J581:$K586,2,0),0)+IFERROR(VLOOKUP($B597,$L581:$M586,2,0),0)+IFERROR(VLOOKUP($B597,$N581:$O586,2,0),0)+IFERROR(VLOOKUP($B597,$P581:$Q586,2,0),0)+IFERROR(VLOOKUP($B597,$R581:$S586,2,0),0))</f>
        <v>0</v>
      </c>
      <c r="E597" s="110"/>
      <c r="F597" s="105">
        <v>7</v>
      </c>
      <c r="G597" s="185" t="e">
        <v>#NUM!</v>
      </c>
      <c r="H597" s="185"/>
      <c r="I597" s="185"/>
      <c r="J597" s="185"/>
      <c r="K597" s="185"/>
      <c r="L597" s="185"/>
      <c r="M597" s="110"/>
      <c r="N597" s="110" t="s">
        <v>40</v>
      </c>
      <c r="O597" s="105">
        <v>7</v>
      </c>
      <c r="P597" s="185" t="e">
        <v>#NUM!</v>
      </c>
      <c r="Q597" s="185" t="e">
        <v>#NUM!</v>
      </c>
      <c r="R597" s="185" t="e">
        <v>#NUM!</v>
      </c>
      <c r="S597" s="185" t="e">
        <v>#NUM!</v>
      </c>
      <c r="T597" s="114"/>
      <c r="U597" s="114"/>
    </row>
    <row r="598" spans="1:21" hidden="1" outlineLevel="2" x14ac:dyDescent="0.25">
      <c r="B598" s="105">
        <v>11</v>
      </c>
      <c r="C598" s="108">
        <f t="shared" ref="C598" si="951">-(IFERROR(VLOOKUP($B598,$B581:$C586,2,0),0)+IFERROR(VLOOKUP($B598,$D581:$E586,2,0),0)+IFERROR(VLOOKUP($B598,$F581:$G586,2,0),0)+IFERROR(VLOOKUP($B598,$H581:$I586,2,0),0)+IFERROR(VLOOKUP($B598,$J581:$K586,2,0),0)+IFERROR(VLOOKUP($B598,$L581:$M586,2,0),0)+IFERROR(VLOOKUP($B598,$N581:$O586,2,0),0)+IFERROR(VLOOKUP($B598,$P581:$Q586,2,0),0)+IFERROR(VLOOKUP($B598,$R581:$S586,2,0),0))</f>
        <v>0</v>
      </c>
      <c r="E598" s="110"/>
      <c r="M598" s="110"/>
      <c r="O598" s="105">
        <v>8</v>
      </c>
      <c r="P598" s="185" t="e">
        <v>#NUM!</v>
      </c>
      <c r="Q598" s="185" t="e">
        <v>#NUM!</v>
      </c>
      <c r="R598" s="185" t="e">
        <v>#NUM!</v>
      </c>
      <c r="S598" s="185" t="e">
        <v>#NUM!</v>
      </c>
      <c r="T598" s="114"/>
      <c r="U598" s="114"/>
    </row>
    <row r="599" spans="1:21" hidden="1" outlineLevel="2" x14ac:dyDescent="0.25">
      <c r="B599" s="105">
        <v>12</v>
      </c>
      <c r="C599" s="108">
        <f t="shared" ref="C599" si="952">-(IFERROR(VLOOKUP($B599,$B581:$C586,2,0),0)+IFERROR(VLOOKUP($B599,$D581:$E586,2,0),0)+IFERROR(VLOOKUP($B599,$F581:$G586,2,0),0)+IFERROR(VLOOKUP($B599,$H581:$I586,2,0),0)+IFERROR(VLOOKUP($B599,$J581:$K586,2,0),0)+IFERROR(VLOOKUP($B599,$L581:$M586,2,0),0)+IFERROR(VLOOKUP($B599,$N581:$O586,2,0),0)+IFERROR(VLOOKUP($B599,$P581:$Q586,2,0),0)+IFERROR(VLOOKUP($B599,$R581:$S586,2,0),0))</f>
        <v>0</v>
      </c>
      <c r="E599" s="110"/>
      <c r="M599" s="110"/>
      <c r="O599" s="105">
        <v>9</v>
      </c>
      <c r="P599" s="185" t="e">
        <v>#NUM!</v>
      </c>
      <c r="Q599" s="185" t="e">
        <v>#NUM!</v>
      </c>
      <c r="R599" s="185" t="e">
        <v>#NUM!</v>
      </c>
      <c r="S599" s="185"/>
      <c r="T599" s="114"/>
      <c r="U599" s="114"/>
    </row>
    <row r="600" spans="1:21" hidden="1" outlineLevel="2" x14ac:dyDescent="0.25">
      <c r="B600" s="105">
        <v>13</v>
      </c>
      <c r="C600" s="108">
        <f t="shared" ref="C600" si="953">-(IFERROR(VLOOKUP($B600,$B581:$C586,2,0),0)+IFERROR(VLOOKUP($B600,$D581:$E586,2,0),0)+IFERROR(VLOOKUP($B600,$F581:$G586,2,0),0)+IFERROR(VLOOKUP($B600,$H581:$I586,2,0),0)+IFERROR(VLOOKUP($B600,$J581:$K586,2,0),0)+IFERROR(VLOOKUP($B600,$L581:$M586,2,0),0)+IFERROR(VLOOKUP($B600,$N581:$O586,2,0),0)+IFERROR(VLOOKUP($B600,$P581:$Q586,2,0),0)+IFERROR(VLOOKUP($B600,$R581:$S586,2,0),0))</f>
        <v>0</v>
      </c>
      <c r="E600" s="110"/>
      <c r="F600" s="110"/>
      <c r="G600" s="324" t="s">
        <v>42</v>
      </c>
      <c r="H600" s="324"/>
      <c r="I600" s="324"/>
      <c r="J600" s="324"/>
      <c r="K600" s="324"/>
      <c r="L600" s="324"/>
      <c r="M600" s="110"/>
      <c r="O600" s="105">
        <v>10</v>
      </c>
      <c r="P600" s="185" t="e">
        <v>#NUM!</v>
      </c>
      <c r="Q600" s="185" t="e">
        <v>#NUM!</v>
      </c>
      <c r="R600" s="185"/>
      <c r="S600" s="185"/>
      <c r="T600" s="114"/>
      <c r="U600" s="114"/>
    </row>
    <row r="601" spans="1:21" hidden="1" outlineLevel="2" x14ac:dyDescent="0.25">
      <c r="B601" s="105">
        <v>14</v>
      </c>
      <c r="C601" s="108">
        <f t="shared" ref="C601" si="954">-(IFERROR(VLOOKUP($B601,$B581:$C586,2,0),0)+IFERROR(VLOOKUP($B601,$D581:$E586,2,0),0)+IFERROR(VLOOKUP($B601,$F581:$G586,2,0),0)+IFERROR(VLOOKUP($B601,$H581:$I586,2,0),0)+IFERROR(VLOOKUP($B601,$J581:$K586,2,0),0)+IFERROR(VLOOKUP($B601,$L581:$M586,2,0),0)+IFERROR(VLOOKUP($B601,$N581:$O586,2,0),0)+IFERROR(VLOOKUP($B601,$P581:$Q586,2,0),0)+IFERROR(VLOOKUP($B601,$R581:$S586,2,0),0))</f>
        <v>0</v>
      </c>
      <c r="E601" s="110"/>
      <c r="F601" s="110"/>
      <c r="G601" s="112">
        <v>6</v>
      </c>
      <c r="H601" s="112">
        <v>5</v>
      </c>
      <c r="I601" s="112">
        <v>4</v>
      </c>
      <c r="J601" s="112">
        <v>3</v>
      </c>
      <c r="K601" s="112">
        <v>2</v>
      </c>
      <c r="L601" s="112">
        <v>1</v>
      </c>
      <c r="M601" s="110"/>
      <c r="O601" s="105">
        <v>11</v>
      </c>
      <c r="P601" s="185" t="e">
        <v>#NUM!</v>
      </c>
      <c r="Q601" s="185"/>
      <c r="R601" s="185"/>
      <c r="S601" s="185"/>
      <c r="T601" s="114"/>
      <c r="U601" s="114"/>
    </row>
    <row r="602" spans="1:21" hidden="1" outlineLevel="2" x14ac:dyDescent="0.25">
      <c r="A602" s="68" t="s">
        <v>41</v>
      </c>
      <c r="B602" s="105">
        <v>15</v>
      </c>
      <c r="C602" s="108">
        <f t="shared" ref="C602" si="955">-(IFERROR(VLOOKUP($B602,$B581:$C586,2,0),0)+IFERROR(VLOOKUP($B602,$D581:$E586,2,0),0)+IFERROR(VLOOKUP($B602,$F581:$G586,2,0),0)+IFERROR(VLOOKUP($B602,$H581:$I586,2,0),0)+IFERROR(VLOOKUP($B602,$J581:$K586,2,0),0)+IFERROR(VLOOKUP($B602,$L581:$M586,2,0),0)+IFERROR(VLOOKUP($B602,$N581:$O586,2,0),0)+IFERROR(VLOOKUP($B602,$P581:$Q586,2,0),0)+IFERROR(VLOOKUP($B602,$R581:$S586,2,0),0))</f>
        <v>0</v>
      </c>
      <c r="E602" s="110"/>
      <c r="F602" s="105">
        <v>1</v>
      </c>
      <c r="G602" s="184" t="e">
        <f t="array" ref="G602:G610">MMULT(MINVERSE($C$24:$K$32),$C588:$C596)</f>
        <v>#NUM!</v>
      </c>
      <c r="H602" s="184" t="e">
        <f t="array" ref="H602:H609">MMULT(MINVERSE($C$24:$J$31),$C588:$C595)</f>
        <v>#NUM!</v>
      </c>
      <c r="I602" s="184" t="e">
        <f t="array" ref="I602:I608">MMULT(MINVERSE($C$24:$I$30),$C588:$C594)</f>
        <v>#NUM!</v>
      </c>
      <c r="J602" s="184" t="e">
        <f t="array" ref="J602:J607">MMULT(MINVERSE($C$24:$H$29),$C588:$C593)</f>
        <v>#NUM!</v>
      </c>
      <c r="K602" s="184" t="e">
        <f t="array" ref="K602:K606">MMULT(MINVERSE($C$24:$G$28),$C588:$C592)</f>
        <v>#NUM!</v>
      </c>
      <c r="L602" s="113"/>
      <c r="M602" s="110"/>
      <c r="N602" s="110"/>
      <c r="O602" s="110"/>
      <c r="P602" s="110"/>
    </row>
    <row r="603" spans="1:21" hidden="1" outlineLevel="2" x14ac:dyDescent="0.25">
      <c r="B603" s="105">
        <v>16</v>
      </c>
      <c r="C603" s="108">
        <f t="shared" ref="C603" si="956">-(IFERROR(VLOOKUP($B603,$B581:$C586,2,0),0)+IFERROR(VLOOKUP($B603,$D581:$E586,2,0),0)+IFERROR(VLOOKUP($B603,$F581:$G586,2,0),0)+IFERROR(VLOOKUP($B603,$H581:$I586,2,0),0)+IFERROR(VLOOKUP($B603,$J581:$K586,2,0),0)+IFERROR(VLOOKUP($B603,$L581:$M586,2,0),0)+IFERROR(VLOOKUP($B603,$N581:$O586,2,0),0)+IFERROR(VLOOKUP($B603,$P581:$Q586,2,0),0)+IFERROR(VLOOKUP($B603,$R581:$S586,2,0),0))</f>
        <v>0</v>
      </c>
      <c r="E603" s="110"/>
      <c r="F603" s="105">
        <v>2</v>
      </c>
      <c r="G603" s="185" t="e">
        <v>#NUM!</v>
      </c>
      <c r="H603" s="185" t="e">
        <v>#NUM!</v>
      </c>
      <c r="I603" s="185" t="e">
        <v>#NUM!</v>
      </c>
      <c r="J603" s="185" t="e">
        <v>#NUM!</v>
      </c>
      <c r="K603" s="185" t="e">
        <v>#NUM!</v>
      </c>
      <c r="L603" s="114"/>
      <c r="M603" s="110"/>
      <c r="N603" s="110"/>
      <c r="O603" s="110"/>
      <c r="P603" s="110"/>
    </row>
    <row r="604" spans="1:21" hidden="1" outlineLevel="2" x14ac:dyDescent="0.25">
      <c r="B604" s="105">
        <v>17</v>
      </c>
      <c r="C604" s="108">
        <f t="shared" ref="C604" si="957">-(IFERROR(VLOOKUP($B604,$B581:$C586,2,0),0)+IFERROR(VLOOKUP($B604,$D581:$E586,2,0),0)+IFERROR(VLOOKUP($B604,$F581:$G586,2,0),0)+IFERROR(VLOOKUP($B604,$H581:$I586,2,0),0)+IFERROR(VLOOKUP($B604,$J581:$K586,2,0),0)+IFERROR(VLOOKUP($B604,$L581:$M586,2,0),0)+IFERROR(VLOOKUP($B604,$N581:$O586,2,0),0)+IFERROR(VLOOKUP($B604,$P581:$Q586,2,0),0)+IFERROR(VLOOKUP($B604,$R581:$S586,2,0),0))</f>
        <v>0</v>
      </c>
      <c r="E604" s="110"/>
      <c r="F604" s="105">
        <v>3</v>
      </c>
      <c r="G604" s="185" t="e">
        <v>#NUM!</v>
      </c>
      <c r="H604" s="185" t="e">
        <v>#NUM!</v>
      </c>
      <c r="I604" s="185" t="e">
        <v>#NUM!</v>
      </c>
      <c r="J604" s="185" t="e">
        <v>#NUM!</v>
      </c>
      <c r="K604" s="185" t="e">
        <v>#NUM!</v>
      </c>
      <c r="L604" s="114"/>
      <c r="M604" s="110"/>
    </row>
    <row r="605" spans="1:21" hidden="1" outlineLevel="2" x14ac:dyDescent="0.25">
      <c r="B605" s="105">
        <v>18</v>
      </c>
      <c r="C605" s="108">
        <f t="shared" ref="C605" si="958">-(IFERROR(VLOOKUP($B605,$B581:$C586,2,0),0)+IFERROR(VLOOKUP($B605,$D581:$E586,2,0),0)+IFERROR(VLOOKUP($B605,$F581:$G586,2,0),0)+IFERROR(VLOOKUP($B605,$H581:$I586,2,0),0)+IFERROR(VLOOKUP($B605,$J581:$K586,2,0),0)+IFERROR(VLOOKUP($B605,$L581:$M586,2,0),0)+IFERROR(VLOOKUP($B605,$N581:$O586,2,0),0)+IFERROR(VLOOKUP($B605,$P581:$Q586,2,0),0)+IFERROR(VLOOKUP($B605,$R581:$S586,2,0),0))</f>
        <v>0</v>
      </c>
      <c r="E605" s="110"/>
      <c r="F605" s="105">
        <v>4</v>
      </c>
      <c r="G605" s="185" t="e">
        <v>#NUM!</v>
      </c>
      <c r="H605" s="185" t="e">
        <v>#NUM!</v>
      </c>
      <c r="I605" s="185" t="e">
        <v>#NUM!</v>
      </c>
      <c r="J605" s="185" t="e">
        <v>#NUM!</v>
      </c>
      <c r="K605" s="185" t="e">
        <v>#NUM!</v>
      </c>
      <c r="L605" s="114"/>
      <c r="M605" s="110"/>
    </row>
    <row r="606" spans="1:21" hidden="1" outlineLevel="2" x14ac:dyDescent="0.25">
      <c r="B606" s="105">
        <v>19</v>
      </c>
      <c r="C606" s="108">
        <f t="shared" ref="C606" si="959">-(IFERROR(VLOOKUP($B606,$B581:$C586,2,0),0)+IFERROR(VLOOKUP($B606,$D581:$E586,2,0),0)+IFERROR(VLOOKUP($B606,$F581:$G586,2,0),0)+IFERROR(VLOOKUP($B606,$H581:$I586,2,0),0)+IFERROR(VLOOKUP($B606,$J581:$K586,2,0),0)+IFERROR(VLOOKUP($B606,$L581:$M586,2,0),0)+IFERROR(VLOOKUP($B606,$N581:$O586,2,0),0)+IFERROR(VLOOKUP($B606,$P581:$Q586,2,0),0)+IFERROR(VLOOKUP($B606,$R581:$S586,2,0),0))</f>
        <v>0</v>
      </c>
      <c r="E606" s="110"/>
      <c r="F606" s="105">
        <v>5</v>
      </c>
      <c r="G606" s="185" t="e">
        <v>#NUM!</v>
      </c>
      <c r="H606" s="185" t="e">
        <v>#NUM!</v>
      </c>
      <c r="I606" s="185" t="e">
        <v>#NUM!</v>
      </c>
      <c r="J606" s="185" t="e">
        <v>#NUM!</v>
      </c>
      <c r="K606" s="185" t="e">
        <v>#NUM!</v>
      </c>
      <c r="L606" s="114"/>
      <c r="M606" s="110"/>
    </row>
    <row r="607" spans="1:21" hidden="1" outlineLevel="2" x14ac:dyDescent="0.25">
      <c r="B607" s="105">
        <v>20</v>
      </c>
      <c r="C607" s="108">
        <f t="shared" ref="C607" si="960">-(IFERROR(VLOOKUP($B607,$B581:$C586,2,0),0)+IFERROR(VLOOKUP($B607,$D581:$E586,2,0),0)+IFERROR(VLOOKUP($B607,$F581:$G586,2,0),0)+IFERROR(VLOOKUP($B607,$H581:$I586,2,0),0)+IFERROR(VLOOKUP($B607,$J581:$K586,2,0),0)+IFERROR(VLOOKUP($B607,$L581:$M586,2,0),0)+IFERROR(VLOOKUP($B607,$N581:$O586,2,0),0)+IFERROR(VLOOKUP($B607,$P581:$Q586,2,0),0)+IFERROR(VLOOKUP($B607,$R581:$S586,2,0),0))</f>
        <v>0</v>
      </c>
      <c r="E607" s="110" t="s">
        <v>40</v>
      </c>
      <c r="F607" s="105">
        <v>6</v>
      </c>
      <c r="G607" s="185" t="e">
        <v>#NUM!</v>
      </c>
      <c r="H607" s="185" t="e">
        <v>#NUM!</v>
      </c>
      <c r="I607" s="185" t="e">
        <v>#NUM!</v>
      </c>
      <c r="J607" s="185" t="e">
        <v>#NUM!</v>
      </c>
      <c r="K607" s="185"/>
      <c r="L607" s="114"/>
      <c r="M607" s="110"/>
    </row>
    <row r="608" spans="1:21" hidden="1" outlineLevel="2" x14ac:dyDescent="0.25">
      <c r="B608" s="105">
        <v>21</v>
      </c>
      <c r="C608" s="108">
        <f t="shared" ref="C608" si="961">-(IFERROR(VLOOKUP($B608,$B581:$C586,2,0),0)+IFERROR(VLOOKUP($B608,$D581:$E586,2,0),0)+IFERROR(VLOOKUP($B608,$F581:$G586,2,0),0)+IFERROR(VLOOKUP($B608,$H581:$I586,2,0),0)+IFERROR(VLOOKUP($B608,$J581:$K586,2,0),0)+IFERROR(VLOOKUP($B608,$L581:$M586,2,0),0)+IFERROR(VLOOKUP($B608,$N581:$O586,2,0),0)+IFERROR(VLOOKUP($B608,$P581:$Q586,2,0),0)+IFERROR(VLOOKUP($B608,$R581:$S586,2,0),0))</f>
        <v>0</v>
      </c>
      <c r="E608" s="110"/>
      <c r="F608" s="105">
        <v>7</v>
      </c>
      <c r="G608" s="185" t="e">
        <v>#NUM!</v>
      </c>
      <c r="H608" s="185" t="e">
        <v>#NUM!</v>
      </c>
      <c r="I608" s="185" t="e">
        <v>#NUM!</v>
      </c>
      <c r="J608" s="185"/>
      <c r="K608" s="185"/>
      <c r="L608" s="114"/>
      <c r="M608" s="110"/>
    </row>
    <row r="609" spans="1:24" hidden="1" outlineLevel="2" x14ac:dyDescent="0.25">
      <c r="E609" s="110"/>
      <c r="F609" s="105">
        <v>8</v>
      </c>
      <c r="G609" s="185" t="e">
        <v>#NUM!</v>
      </c>
      <c r="H609" s="185" t="e">
        <v>#NUM!</v>
      </c>
      <c r="I609" s="185"/>
      <c r="J609" s="185"/>
      <c r="K609" s="185"/>
      <c r="L609" s="114"/>
      <c r="M609" s="110"/>
      <c r="X609" s="110"/>
    </row>
    <row r="610" spans="1:24" hidden="1" outlineLevel="2" x14ac:dyDescent="0.25">
      <c r="E610" s="110"/>
      <c r="F610" s="105">
        <v>9</v>
      </c>
      <c r="G610" s="185" t="e">
        <v>#NUM!</v>
      </c>
      <c r="H610" s="185"/>
      <c r="I610" s="185"/>
      <c r="J610" s="185"/>
      <c r="K610" s="185"/>
      <c r="L610" s="114"/>
      <c r="M610" s="110"/>
      <c r="X610" s="110"/>
    </row>
    <row r="611" spans="1:24" hidden="1" outlineLevel="2" x14ac:dyDescent="0.25">
      <c r="A611" s="117"/>
    </row>
    <row r="612" spans="1:24" s="119" customFormat="1" hidden="1" outlineLevel="2" x14ac:dyDescent="0.25">
      <c r="A612" s="118" t="s">
        <v>37</v>
      </c>
    </row>
    <row r="613" spans="1:24" hidden="1" outlineLevel="2" x14ac:dyDescent="0.25">
      <c r="B613" s="316">
        <f t="shared" ref="B613:B619" si="962">B580</f>
        <v>1</v>
      </c>
      <c r="C613" s="316"/>
      <c r="D613" s="316">
        <f t="shared" ref="D613:D619" si="963">D580</f>
        <v>2</v>
      </c>
      <c r="E613" s="316"/>
      <c r="F613" s="316">
        <f t="shared" ref="F613:F619" si="964">F580</f>
        <v>3</v>
      </c>
      <c r="G613" s="316"/>
      <c r="H613" s="316">
        <f t="shared" ref="H613:H619" si="965">H580</f>
        <v>4</v>
      </c>
      <c r="I613" s="316"/>
      <c r="J613" s="316">
        <f t="shared" ref="J613:J619" si="966">J580</f>
        <v>5</v>
      </c>
      <c r="K613" s="316"/>
      <c r="L613" s="316">
        <f t="shared" ref="L613:L619" si="967">L580</f>
        <v>6</v>
      </c>
      <c r="M613" s="316"/>
    </row>
    <row r="614" spans="1:24" hidden="1" outlineLevel="2" x14ac:dyDescent="0.25">
      <c r="B614" s="105">
        <f t="shared" si="962"/>
        <v>3</v>
      </c>
      <c r="C614" s="116">
        <f>IF($Q$2=2,IFERROR(INDEX($G591:$L597,MATCH(B614,$F591:$F597,0),MATCH(INICIO!$C$78,$G590:$L590,0)),0),IF($Q$2=4,IFERROR(INDEX($P591:$U601,MATCH(B614,$O591:$O601,0),MATCH(INICIO!$C$78,$P590:$U590,0)),0),IFERROR(INDEX($G602:$L610,MATCH(B614,$F602:$F610,0),MATCH(INICIO!$C$78,$G601:$L601,0)),0)))</f>
        <v>0</v>
      </c>
      <c r="D614" s="105">
        <f t="shared" si="963"/>
        <v>0</v>
      </c>
      <c r="E614" s="116">
        <f>IF($Q$2=2,IFERROR(INDEX($G591:$L597,MATCH(D614,$F591:$F597,0),MATCH(INICIO!$C$78,$G590:$L590,0)),0),IF($Q$2=4,IFERROR(INDEX($P591:$U601,MATCH(D614,$O591:$O601,0),MATCH(INICIO!$C$78,$P590:$U590,0)),0),IFERROR(INDEX($G602:$L610,MATCH(D614,$F602:$F610,0),MATCH(INICIO!$C$78,$G601:$L601,0)),0)))</f>
        <v>0</v>
      </c>
      <c r="F614" s="105">
        <f t="shared" si="964"/>
        <v>0</v>
      </c>
      <c r="G614" s="116">
        <f>IF($Q$2=2,IFERROR(INDEX($G591:$L597,MATCH(F614,$F591:$F597,0),MATCH(INICIO!$C$78,$G590:$L590,0)),0),IF($Q$2=4,IFERROR(INDEX($P591:$U601,MATCH(F614,$O591:$O601,0),MATCH(INICIO!$C$78,$P590:$U590,0)),0),IFERROR(INDEX($G602:$L610,MATCH(F614,$F602:$F610,0),MATCH(INICIO!$C$78,$G601:$L601,0)),0)))</f>
        <v>0</v>
      </c>
      <c r="H614" s="105">
        <f t="shared" si="965"/>
        <v>0</v>
      </c>
      <c r="I614" s="116">
        <f>IF($Q$2=2,IFERROR(INDEX($G591:$L597,MATCH(H614,$F591:$F597,0),MATCH(INICIO!$C$78,$G590:$L590,0)),0),IF($Q$2=4,IFERROR(INDEX($P591:$U601,MATCH(H614,$O591:$O601,0),MATCH(INICIO!$C$78,$P590:$U590,0)),0),IFERROR(INDEX($G602:$L610,MATCH(H614,$F602:$F610,0),MATCH(INICIO!$C$78,$G601:$L601,0)),0)))</f>
        <v>0</v>
      </c>
      <c r="J614" s="105">
        <f t="shared" si="966"/>
        <v>0</v>
      </c>
      <c r="K614" s="116">
        <f>IF($Q$2=2,IFERROR(INDEX($G591:$L597,MATCH(J614,$F591:$F597,0),MATCH(INICIO!$C$78,$G590:$L590,0)),0),IF($Q$2=4,IFERROR(INDEX($P591:$U601,MATCH(J614,$O591:$O601,0),MATCH(INICIO!$C$78,$P590:$U590,0)),0),IFERROR(INDEX($G602:$L610,MATCH(J614,$F602:$F610,0),MATCH(INICIO!$C$78,$G601:$L601,0)),0)))</f>
        <v>0</v>
      </c>
      <c r="L614" s="105">
        <f t="shared" si="967"/>
        <v>0</v>
      </c>
      <c r="M614" s="116">
        <f>IF($Q$2=2,IFERROR(INDEX($G591:$L597,MATCH(L614,$F591:$F597,0),MATCH(INICIO!$C$78,$G590:$L590,0)),0),IF($Q$2=4,IFERROR(INDEX($P591:$U601,MATCH(L614,$O591:$O601,0),MATCH(INICIO!$C$78,$P590:$U590,0)),0),IFERROR(INDEX($G602:$L610,MATCH(L614,$F602:$F610,0),MATCH(INICIO!$C$78,$G601:$L601,0)),0)))</f>
        <v>0</v>
      </c>
    </row>
    <row r="615" spans="1:24" hidden="1" outlineLevel="2" x14ac:dyDescent="0.25">
      <c r="B615" s="105">
        <f t="shared" si="962"/>
        <v>4</v>
      </c>
      <c r="C615" s="116">
        <f>IF($Q$2=2,IFERROR(INDEX($G591:$L597,MATCH(B615,$F591:$F597,0),MATCH(INICIO!$C$78,$G590:$L590,0)),0),IF($Q$2=4,IFERROR(INDEX($P591:$U601,MATCH(B615,$O591:$O601,0),MATCH(INICIO!$C$78,$P590:$U590,0)),0),IFERROR(INDEX($G602:$L610,MATCH(B615,$F602:$F610,0),MATCH(INICIO!$C$78,$G601:$L601,0)),0)))</f>
        <v>0</v>
      </c>
      <c r="D615" s="105">
        <f t="shared" si="963"/>
        <v>0</v>
      </c>
      <c r="E615" s="116">
        <f>IF($Q$2=2,IFERROR(INDEX($G591:$L597,MATCH(D615,$F591:$F597,0),MATCH(INICIO!$C$78,$G590:$L590,0)),0),IF($Q$2=4,IFERROR(INDEX($P591:$U601,MATCH(D615,$O591:$O601,0),MATCH(INICIO!$C$78,$P590:$U590,0)),0),IFERROR(INDEX($G602:$L610,MATCH(D615,$F602:$F610,0),MATCH(INICIO!$C$78,$G601:$L601,0)),0)))</f>
        <v>0</v>
      </c>
      <c r="F615" s="105">
        <f t="shared" si="964"/>
        <v>0</v>
      </c>
      <c r="G615" s="116">
        <f>IF($Q$2=2,IFERROR(INDEX($G591:$L597,MATCH(F615,$F591:$F597,0),MATCH(INICIO!$C$78,$G590:$L590,0)),0),IF($Q$2=4,IFERROR(INDEX($P591:$U601,MATCH(F615,$O591:$O601,0),MATCH(INICIO!$C$78,$P590:$U590,0)),0),IFERROR(INDEX($G602:$L610,MATCH(F615,$F602:$F610,0),MATCH(INICIO!$C$78,$G601:$L601,0)),0)))</f>
        <v>0</v>
      </c>
      <c r="H615" s="105">
        <f t="shared" si="965"/>
        <v>0</v>
      </c>
      <c r="I615" s="116">
        <f>IF($Q$2=2,IFERROR(INDEX($G591:$L597,MATCH(H615,$F591:$F597,0),MATCH(INICIO!$C$78,$G590:$L590,0)),0),IF($Q$2=4,IFERROR(INDEX($P591:$U601,MATCH(H615,$O591:$O601,0),MATCH(INICIO!$C$78,$P590:$U590,0)),0),IFERROR(INDEX($G602:$L610,MATCH(H615,$F602:$F610,0),MATCH(INICIO!$C$78,$G601:$L601,0)),0)))</f>
        <v>0</v>
      </c>
      <c r="J615" s="105">
        <f t="shared" si="966"/>
        <v>0</v>
      </c>
      <c r="K615" s="116">
        <f>IF($Q$2=2,IFERROR(INDEX($G591:$L597,MATCH(J615,$F591:$F597,0),MATCH(INICIO!$C$78,$G590:$L590,0)),0),IF($Q$2=4,IFERROR(INDEX($P591:$U601,MATCH(J615,$O591:$O601,0),MATCH(INICIO!$C$78,$P590:$U590,0)),0),IFERROR(INDEX($G602:$L610,MATCH(J615,$F602:$F610,0),MATCH(INICIO!$C$78,$G601:$L601,0)),0)))</f>
        <v>0</v>
      </c>
      <c r="L615" s="105">
        <f t="shared" si="967"/>
        <v>0</v>
      </c>
      <c r="M615" s="116">
        <f>IF($Q$2=2,IFERROR(INDEX($G591:$L597,MATCH(L615,$F591:$F597,0),MATCH(INICIO!$C$78,$G590:$L590,0)),0),IF($Q$2=4,IFERROR(INDEX($P591:$U601,MATCH(L615,$O591:$O601,0),MATCH(INICIO!$C$78,$P590:$U590,0)),0),IFERROR(INDEX($G602:$L610,MATCH(L615,$F602:$F610,0),MATCH(INICIO!$C$78,$G601:$L601,0)),0)))</f>
        <v>0</v>
      </c>
    </row>
    <row r="616" spans="1:24" hidden="1" outlineLevel="2" x14ac:dyDescent="0.25">
      <c r="B616" s="105">
        <f t="shared" si="962"/>
        <v>1</v>
      </c>
      <c r="C616" s="116">
        <f>IF($Q$2=2,IFERROR(INDEX($G591:$L597,MATCH(B616,$F591:$F597,0),MATCH(INICIO!$C$78,$G590:$L590,0)),0),IF($Q$2=4,IFERROR(INDEX($P591:$U601,MATCH(B616,$O591:$O601,0),MATCH(INICIO!$C$78,$P590:$U590,0)),0),IFERROR(INDEX($G602:$L610,MATCH(B616,$F602:$F610,0),MATCH(INICIO!$C$78,$G601:$L601,0)),0)))</f>
        <v>-30.50849999999998</v>
      </c>
      <c r="D616" s="105">
        <f t="shared" si="963"/>
        <v>0</v>
      </c>
      <c r="E616" s="116">
        <f>IF($Q$2=2,IFERROR(INDEX($G591:$L597,MATCH(D616,$F591:$F597,0),MATCH(INICIO!$C$78,$G590:$L590,0)),0),IF($Q$2=4,IFERROR(INDEX($P591:$U601,MATCH(D616,$O591:$O601,0),MATCH(INICIO!$C$78,$P590:$U590,0)),0),IFERROR(INDEX($G602:$L610,MATCH(D616,$F602:$F610,0),MATCH(INICIO!$C$78,$G601:$L601,0)),0)))</f>
        <v>0</v>
      </c>
      <c r="F616" s="105">
        <f t="shared" si="964"/>
        <v>0</v>
      </c>
      <c r="G616" s="116">
        <f>IF($Q$2=2,IFERROR(INDEX($G591:$L597,MATCH(F616,$F591:$F597,0),MATCH(INICIO!$C$78,$G590:$L590,0)),0),IF($Q$2=4,IFERROR(INDEX($P591:$U601,MATCH(F616,$O591:$O601,0),MATCH(INICIO!$C$78,$P590:$U590,0)),0),IFERROR(INDEX($G602:$L610,MATCH(F616,$F602:$F610,0),MATCH(INICIO!$C$78,$G601:$L601,0)),0)))</f>
        <v>0</v>
      </c>
      <c r="H616" s="105">
        <f t="shared" si="965"/>
        <v>0</v>
      </c>
      <c r="I616" s="116">
        <f>IF($Q$2=2,IFERROR(INDEX($G591:$L597,MATCH(H616,$F591:$F597,0),MATCH(INICIO!$C$78,$G590:$L590,0)),0),IF($Q$2=4,IFERROR(INDEX($P591:$U601,MATCH(H616,$O591:$O601,0),MATCH(INICIO!$C$78,$P590:$U590,0)),0),IFERROR(INDEX($G602:$L610,MATCH(H616,$F602:$F610,0),MATCH(INICIO!$C$78,$G601:$L601,0)),0)))</f>
        <v>0</v>
      </c>
      <c r="J616" s="105">
        <f t="shared" si="966"/>
        <v>0</v>
      </c>
      <c r="K616" s="116">
        <f>IF($Q$2=2,IFERROR(INDEX($G591:$L597,MATCH(J616,$F591:$F597,0),MATCH(INICIO!$C$78,$G590:$L590,0)),0),IF($Q$2=4,IFERROR(INDEX($P591:$U601,MATCH(J616,$O591:$O601,0),MATCH(INICIO!$C$78,$P590:$U590,0)),0),IFERROR(INDEX($G602:$L610,MATCH(J616,$F602:$F610,0),MATCH(INICIO!$C$78,$G601:$L601,0)),0)))</f>
        <v>0</v>
      </c>
      <c r="L616" s="105">
        <f t="shared" si="967"/>
        <v>0</v>
      </c>
      <c r="M616" s="116">
        <f>IF($Q$2=2,IFERROR(INDEX($G591:$L597,MATCH(L616,$F591:$F597,0),MATCH(INICIO!$C$78,$G590:$L590,0)),0),IF($Q$2=4,IFERROR(INDEX($P591:$U601,MATCH(L616,$O591:$O601,0),MATCH(INICIO!$C$78,$P590:$U590,0)),0),IFERROR(INDEX($G602:$L610,MATCH(L616,$F602:$F610,0),MATCH(INICIO!$C$78,$G601:$L601,0)),0)))</f>
        <v>0</v>
      </c>
    </row>
    <row r="617" spans="1:24" hidden="1" outlineLevel="2" x14ac:dyDescent="0.25">
      <c r="B617" s="105">
        <f t="shared" si="962"/>
        <v>5</v>
      </c>
      <c r="C617" s="116">
        <f>IF($Q$2=2,IFERROR(INDEX($G591:$L597,MATCH(B617,$F591:$F597,0),MATCH(INICIO!$C$78,$G590:$L590,0)),0),IF($Q$2=4,IFERROR(INDEX($P591:$U601,MATCH(B617,$O591:$O601,0),MATCH(INICIO!$C$78,$P590:$U590,0)),0),IFERROR(INDEX($G602:$L610,MATCH(B617,$F602:$F610,0),MATCH(INICIO!$C$78,$G601:$L601,0)),0)))</f>
        <v>0</v>
      </c>
      <c r="D617" s="105">
        <f t="shared" si="963"/>
        <v>0</v>
      </c>
      <c r="E617" s="116">
        <f>IF($Q$2=2,IFERROR(INDEX($G591:$L597,MATCH(D617,$F591:$F597,0),MATCH(INICIO!$C$78,$G590:$L590,0)),0),IF($Q$2=4,IFERROR(INDEX($P591:$U601,MATCH(D617,$O591:$O601,0),MATCH(INICIO!$C$78,$P590:$U590,0)),0),IFERROR(INDEX($G602:$L610,MATCH(D617,$F602:$F610,0),MATCH(INICIO!$C$78,$G601:$L601,0)),0)))</f>
        <v>0</v>
      </c>
      <c r="F617" s="105">
        <f t="shared" si="964"/>
        <v>0</v>
      </c>
      <c r="G617" s="116">
        <f>IF($Q$2=2,IFERROR(INDEX($G591:$L597,MATCH(F617,$F591:$F597,0),MATCH(INICIO!$C$78,$G590:$L590,0)),0),IF($Q$2=4,IFERROR(INDEX($P591:$U601,MATCH(F617,$O591:$O601,0),MATCH(INICIO!$C$78,$P590:$U590,0)),0),IFERROR(INDEX($G602:$L610,MATCH(F617,$F602:$F610,0),MATCH(INICIO!$C$78,$G601:$L601,0)),0)))</f>
        <v>0</v>
      </c>
      <c r="H617" s="105">
        <f t="shared" si="965"/>
        <v>0</v>
      </c>
      <c r="I617" s="116">
        <f>IF($Q$2=2,IFERROR(INDEX($G591:$L597,MATCH(H617,$F591:$F597,0),MATCH(INICIO!$C$78,$G590:$L590,0)),0),IF($Q$2=4,IFERROR(INDEX($P591:$U601,MATCH(H617,$O591:$O601,0),MATCH(INICIO!$C$78,$P590:$U590,0)),0),IFERROR(INDEX($G602:$L610,MATCH(H617,$F602:$F610,0),MATCH(INICIO!$C$78,$G601:$L601,0)),0)))</f>
        <v>0</v>
      </c>
      <c r="J617" s="105">
        <f t="shared" si="966"/>
        <v>0</v>
      </c>
      <c r="K617" s="116">
        <f>IF($Q$2=2,IFERROR(INDEX($G591:$L597,MATCH(J617,$F591:$F597,0),MATCH(INICIO!$C$78,$G590:$L590,0)),0),IF($Q$2=4,IFERROR(INDEX($P591:$U601,MATCH(J617,$O591:$O601,0),MATCH(INICIO!$C$78,$P590:$U590,0)),0),IFERROR(INDEX($G602:$L610,MATCH(J617,$F602:$F610,0),MATCH(INICIO!$C$78,$G601:$L601,0)),0)))</f>
        <v>0</v>
      </c>
      <c r="L617" s="105">
        <f t="shared" si="967"/>
        <v>0</v>
      </c>
      <c r="M617" s="116">
        <f>IF($Q$2=2,IFERROR(INDEX($G591:$L597,MATCH(L617,$F591:$F597,0),MATCH(INICIO!$C$78,$G590:$L590,0)),0),IF($Q$2=4,IFERROR(INDEX($P591:$U601,MATCH(L617,$O591:$O601,0),MATCH(INICIO!$C$78,$P590:$U590,0)),0),IFERROR(INDEX($G602:$L610,MATCH(L617,$F602:$F610,0),MATCH(INICIO!$C$78,$G601:$L601,0)),0)))</f>
        <v>0</v>
      </c>
    </row>
    <row r="618" spans="1:24" hidden="1" outlineLevel="2" x14ac:dyDescent="0.25">
      <c r="B618" s="105">
        <f t="shared" si="962"/>
        <v>6</v>
      </c>
      <c r="C618" s="116">
        <f>IF($Q$2=2,IFERROR(INDEX($G591:$L597,MATCH(B618,$F591:$F597,0),MATCH(INICIO!$C$78,$G590:$L590,0)),0),IF($Q$2=4,IFERROR(INDEX($P591:$U601,MATCH(B618,$O591:$O601,0),MATCH(INICIO!$C$78,$P590:$U590,0)),0),IFERROR(INDEX($G602:$L610,MATCH(B618,$F602:$F610,0),MATCH(INICIO!$C$78,$G601:$L601,0)),0)))</f>
        <v>0</v>
      </c>
      <c r="D618" s="105">
        <f t="shared" si="963"/>
        <v>0</v>
      </c>
      <c r="E618" s="116">
        <f>IF($Q$2=2,IFERROR(INDEX($G591:$L597,MATCH(D618,$F591:$F597,0),MATCH(INICIO!$C$78,$G590:$L590,0)),0),IF($Q$2=4,IFERROR(INDEX($P591:$U601,MATCH(D618,$O591:$O601,0),MATCH(INICIO!$C$78,$P590:$U590,0)),0),IFERROR(INDEX($G602:$L610,MATCH(D618,$F602:$F610,0),MATCH(INICIO!$C$78,$G601:$L601,0)),0)))</f>
        <v>0</v>
      </c>
      <c r="F618" s="105">
        <f t="shared" si="964"/>
        <v>0</v>
      </c>
      <c r="G618" s="116">
        <f>IF($Q$2=2,IFERROR(INDEX($G591:$L597,MATCH(F618,$F591:$F597,0),MATCH(INICIO!$C$78,$G590:$L590,0)),0),IF($Q$2=4,IFERROR(INDEX($P591:$U601,MATCH(F618,$O591:$O601,0),MATCH(INICIO!$C$78,$P590:$U590,0)),0),IFERROR(INDEX($G602:$L610,MATCH(F618,$F602:$F610,0),MATCH(INICIO!$C$78,$G601:$L601,0)),0)))</f>
        <v>0</v>
      </c>
      <c r="H618" s="105">
        <f t="shared" si="965"/>
        <v>0</v>
      </c>
      <c r="I618" s="116">
        <f>IF($Q$2=2,IFERROR(INDEX($G591:$L597,MATCH(H618,$F591:$F597,0),MATCH(INICIO!$C$78,$G590:$L590,0)),0),IF($Q$2=4,IFERROR(INDEX($P591:$U601,MATCH(H618,$O591:$O601,0),MATCH(INICIO!$C$78,$P590:$U590,0)),0),IFERROR(INDEX($G602:$L610,MATCH(H618,$F602:$F610,0),MATCH(INICIO!$C$78,$G601:$L601,0)),0)))</f>
        <v>0</v>
      </c>
      <c r="J618" s="105">
        <f t="shared" si="966"/>
        <v>0</v>
      </c>
      <c r="K618" s="116">
        <f>IF($Q$2=2,IFERROR(INDEX($G591:$L597,MATCH(J618,$F591:$F597,0),MATCH(INICIO!$C$78,$G590:$L590,0)),0),IF($Q$2=4,IFERROR(INDEX($P591:$U601,MATCH(J618,$O591:$O601,0),MATCH(INICIO!$C$78,$P590:$U590,0)),0),IFERROR(INDEX($G602:$L610,MATCH(J618,$F602:$F610,0),MATCH(INICIO!$C$78,$G601:$L601,0)),0)))</f>
        <v>0</v>
      </c>
      <c r="L618" s="105">
        <f t="shared" si="967"/>
        <v>0</v>
      </c>
      <c r="M618" s="116">
        <f>IF($Q$2=2,IFERROR(INDEX($G591:$L597,MATCH(L618,$F591:$F597,0),MATCH(INICIO!$C$78,$G590:$L590,0)),0),IF($Q$2=4,IFERROR(INDEX($P591:$U601,MATCH(L618,$O591:$O601,0),MATCH(INICIO!$C$78,$P590:$U590,0)),0),IFERROR(INDEX($G602:$L610,MATCH(L618,$F602:$F610,0),MATCH(INICIO!$C$78,$G601:$L601,0)),0)))</f>
        <v>0</v>
      </c>
    </row>
    <row r="619" spans="1:24" hidden="1" outlineLevel="2" x14ac:dyDescent="0.25">
      <c r="B619" s="105">
        <f t="shared" si="962"/>
        <v>2</v>
      </c>
      <c r="C619" s="116">
        <f>IF($Q$2=2,IFERROR(INDEX($G591:$L597,MATCH(B619,$F591:$F597,0),MATCH(INICIO!$C$78,$G590:$L590,0)),0),IF($Q$2=4,IFERROR(INDEX($P591:$U601,MATCH(B619,$O591:$O601,0),MATCH(INICIO!$C$78,$P590:$U590,0)),0),IFERROR(INDEX($G602:$L610,MATCH(B619,$F602:$F610,0),MATCH(INICIO!$C$78,$G601:$L601,0)),0)))</f>
        <v>52.696499999999979</v>
      </c>
      <c r="D619" s="105">
        <f t="shared" si="963"/>
        <v>0</v>
      </c>
      <c r="E619" s="116">
        <f>IF($Q$2=2,IFERROR(INDEX($G591:$L597,MATCH(D619,$F591:$F597,0),MATCH(INICIO!$C$78,$G590:$L590,0)),0),IF($Q$2=4,IFERROR(INDEX($P591:$U601,MATCH(D619,$O591:$O601,0),MATCH(INICIO!$C$78,$P590:$U590,0)),0),IFERROR(INDEX($G602:$L610,MATCH(D619,$F602:$F610,0),MATCH(INICIO!$C$78,$G601:$L601,0)),0)))</f>
        <v>0</v>
      </c>
      <c r="F619" s="105">
        <f t="shared" si="964"/>
        <v>0</v>
      </c>
      <c r="G619" s="116">
        <f>IF($Q$2=2,IFERROR(INDEX($G591:$L597,MATCH(F619,$F591:$F597,0),MATCH(INICIO!$C$78,$G590:$L590,0)),0),IF($Q$2=4,IFERROR(INDEX($P591:$U601,MATCH(F619,$O591:$O601,0),MATCH(INICIO!$C$78,$P590:$U590,0)),0),IFERROR(INDEX($G602:$L610,MATCH(F619,$F602:$F610,0),MATCH(INICIO!$C$78,$G601:$L601,0)),0)))</f>
        <v>0</v>
      </c>
      <c r="H619" s="105">
        <f t="shared" si="965"/>
        <v>0</v>
      </c>
      <c r="I619" s="116">
        <f>IF($Q$2=2,IFERROR(INDEX($G591:$L597,MATCH(H619,$F591:$F597,0),MATCH(INICIO!$C$78,$G590:$L590,0)),0),IF($Q$2=4,IFERROR(INDEX($P591:$U601,MATCH(H619,$O591:$O601,0),MATCH(INICIO!$C$78,$P590:$U590,0)),0),IFERROR(INDEX($G602:$L610,MATCH(H619,$F602:$F610,0),MATCH(INICIO!$C$78,$G601:$L601,0)),0)))</f>
        <v>0</v>
      </c>
      <c r="J619" s="105">
        <f t="shared" si="966"/>
        <v>0</v>
      </c>
      <c r="K619" s="116">
        <f>IF($Q$2=2,IFERROR(INDEX($G591:$L597,MATCH(J619,$F591:$F597,0),MATCH(INICIO!$C$78,$G590:$L590,0)),0),IF($Q$2=4,IFERROR(INDEX($P591:$U601,MATCH(J619,$O591:$O601,0),MATCH(INICIO!$C$78,$P590:$U590,0)),0),IFERROR(INDEX($G602:$L610,MATCH(J619,$F602:$F610,0),MATCH(INICIO!$C$78,$G601:$L601,0)),0)))</f>
        <v>0</v>
      </c>
      <c r="L619" s="105">
        <f t="shared" si="967"/>
        <v>0</v>
      </c>
      <c r="M619" s="116">
        <f>IF($Q$2=2,IFERROR(INDEX($G591:$L597,MATCH(L619,$F591:$F597,0),MATCH(INICIO!$C$78,$G590:$L590,0)),0),IF($Q$2=4,IFERROR(INDEX($P591:$U601,MATCH(L619,$O591:$O601,0),MATCH(INICIO!$C$78,$P590:$U590,0)),0),IFERROR(INDEX($G602:$L610,MATCH(L619,$F602:$F610,0),MATCH(INICIO!$C$78,$G601:$L601,0)),0)))</f>
        <v>0</v>
      </c>
    </row>
    <row r="620" spans="1:24" hidden="1" outlineLevel="2" x14ac:dyDescent="0.25"/>
    <row r="621" spans="1:24" s="119" customFormat="1" hidden="1" outlineLevel="2" x14ac:dyDescent="0.25">
      <c r="A621" s="118" t="s">
        <v>43</v>
      </c>
    </row>
    <row r="622" spans="1:24" hidden="1" outlineLevel="2" x14ac:dyDescent="0.25">
      <c r="C622" s="121">
        <f t="shared" ref="C622:H622" si="968">E$2</f>
        <v>1</v>
      </c>
      <c r="D622" s="121">
        <f t="shared" si="968"/>
        <v>2</v>
      </c>
      <c r="E622" s="121">
        <f t="shared" si="968"/>
        <v>3</v>
      </c>
      <c r="F622" s="121">
        <f t="shared" si="968"/>
        <v>4</v>
      </c>
      <c r="G622" s="121">
        <f t="shared" si="968"/>
        <v>5</v>
      </c>
      <c r="H622" s="121">
        <f t="shared" si="968"/>
        <v>6</v>
      </c>
    </row>
    <row r="623" spans="1:24" hidden="1" outlineLevel="2" x14ac:dyDescent="0.25">
      <c r="B623" s="122" t="s">
        <v>44</v>
      </c>
      <c r="C623" s="123">
        <f t="array" ref="C623:C628">MMULT(MMULT(C$8:H$13,$AZ$8:$BE$13),C614:C619)+MMULT(MINVERSE(TRANSPOSE($AZ$8:$BE$13)),C581:C586)</f>
        <v>0</v>
      </c>
      <c r="D623" s="123">
        <f t="array" ref="D623:D628">MMULT(MMULT(K$8:P$13,$AZ$8:$BE$13),E614:E619)+MMULT(MINVERSE(TRANSPOSE($AZ$8:$BE$13)),E581:E586)</f>
        <v>0</v>
      </c>
      <c r="E623" s="123">
        <f t="array" ref="E623:E628">MMULT(MMULT(S$8:X$13,$AZ$8:$BE$13),G614:G619)+MMULT(MINVERSE(TRANSPOSE($AZ$8:$BE$13)),G581:G586)</f>
        <v>0</v>
      </c>
      <c r="F623" s="123">
        <f t="array" ref="F623:F628">MMULT(MMULT(AA$8:AF$13,$AZ$8:$BE$13),I614:I619)+MMULT(MINVERSE(TRANSPOSE($AZ$8:$BE$13)),I581:I586)</f>
        <v>0</v>
      </c>
      <c r="G623" s="123">
        <f t="array" ref="G623:G628">MMULT(MMULT(AI$8:AN$13,$AZ$8:$BE$13),K614:K619)+MMULT(MINVERSE(TRANSPOSE($AZ$8:$BE$13)),K581:K586)</f>
        <v>0</v>
      </c>
      <c r="H623" s="123">
        <f t="array" ref="H623:H628">MMULT(MMULT(AQ$8:AV$13,$AZ$8:$BE$13),M614:M619)+MMULT(MINVERSE(TRANSPOSE($AZ$8:$BE$13)),M581:M586)</f>
        <v>0</v>
      </c>
      <c r="N623" s="124"/>
      <c r="P623" s="124"/>
    </row>
    <row r="624" spans="1:24" hidden="1" outlineLevel="2" x14ac:dyDescent="0.25">
      <c r="B624" s="122" t="s">
        <v>45</v>
      </c>
      <c r="C624" s="123">
        <v>0</v>
      </c>
      <c r="D624" s="123">
        <v>0</v>
      </c>
      <c r="E624" s="123">
        <v>0</v>
      </c>
      <c r="F624" s="123">
        <v>0</v>
      </c>
      <c r="G624" s="123">
        <v>0</v>
      </c>
      <c r="H624" s="123">
        <v>0</v>
      </c>
      <c r="N624" s="124"/>
      <c r="P624" s="124"/>
    </row>
    <row r="625" spans="1:93" hidden="1" outlineLevel="2" x14ac:dyDescent="0.25">
      <c r="B625" s="122" t="s">
        <v>46</v>
      </c>
      <c r="C625" s="123">
        <v>9.9999999999999964E-2</v>
      </c>
      <c r="D625" s="123">
        <v>0</v>
      </c>
      <c r="E625" s="123">
        <v>0</v>
      </c>
      <c r="F625" s="123">
        <v>0</v>
      </c>
      <c r="G625" s="123">
        <v>0</v>
      </c>
      <c r="H625" s="123">
        <v>0</v>
      </c>
      <c r="N625" s="124"/>
      <c r="P625" s="124"/>
    </row>
    <row r="626" spans="1:93" hidden="1" outlineLevel="2" x14ac:dyDescent="0.25">
      <c r="B626" s="122" t="s">
        <v>47</v>
      </c>
      <c r="C626" s="123">
        <v>4.4408920985006262E-16</v>
      </c>
      <c r="D626" s="123">
        <v>0</v>
      </c>
      <c r="E626" s="123">
        <v>0</v>
      </c>
      <c r="F626" s="123">
        <v>0</v>
      </c>
      <c r="G626" s="123">
        <v>0</v>
      </c>
      <c r="H626" s="123">
        <v>0</v>
      </c>
      <c r="N626" s="124"/>
      <c r="P626" s="124"/>
    </row>
    <row r="627" spans="1:93" hidden="1" outlineLevel="2" x14ac:dyDescent="0.25">
      <c r="B627" s="122" t="s">
        <v>48</v>
      </c>
      <c r="C627" s="123">
        <v>0.90000000000000013</v>
      </c>
      <c r="D627" s="123">
        <v>0</v>
      </c>
      <c r="E627" s="123">
        <v>0</v>
      </c>
      <c r="F627" s="123">
        <v>0</v>
      </c>
      <c r="G627" s="123">
        <v>0</v>
      </c>
      <c r="H627" s="123">
        <v>0</v>
      </c>
      <c r="N627" s="124"/>
      <c r="P627" s="124"/>
    </row>
    <row r="628" spans="1:93" hidden="1" outlineLevel="2" x14ac:dyDescent="0.25">
      <c r="B628" s="122" t="s">
        <v>49</v>
      </c>
      <c r="C628" s="195">
        <v>8.8817841970012523E-16</v>
      </c>
      <c r="D628" s="123">
        <v>0</v>
      </c>
      <c r="E628" s="123">
        <v>0</v>
      </c>
      <c r="F628" s="123">
        <v>0</v>
      </c>
      <c r="G628" s="123">
        <v>0</v>
      </c>
      <c r="H628" s="123">
        <v>0</v>
      </c>
      <c r="N628" s="124"/>
      <c r="P628" s="124"/>
    </row>
    <row r="629" spans="1:93" hidden="1" outlineLevel="2" x14ac:dyDescent="0.25"/>
    <row r="630" spans="1:93" hidden="1" outlineLevel="2" x14ac:dyDescent="0.25">
      <c r="B630" s="318" t="s">
        <v>50</v>
      </c>
      <c r="C630" s="319"/>
      <c r="D630" s="319"/>
      <c r="E630" s="319"/>
      <c r="F630" s="319"/>
      <c r="G630" s="319"/>
      <c r="H630" s="319"/>
      <c r="I630" s="319"/>
      <c r="J630" s="319"/>
      <c r="K630" s="319"/>
      <c r="L630" s="320"/>
      <c r="M630" s="321" t="s">
        <v>51</v>
      </c>
      <c r="N630" s="322"/>
      <c r="O630" s="322"/>
      <c r="P630" s="322"/>
      <c r="Q630" s="322"/>
      <c r="R630" s="322"/>
      <c r="S630" s="322"/>
      <c r="T630" s="322"/>
      <c r="U630" s="322"/>
      <c r="V630" s="323"/>
      <c r="W630" s="321" t="s">
        <v>52</v>
      </c>
      <c r="X630" s="322"/>
      <c r="Y630" s="322"/>
      <c r="Z630" s="322"/>
      <c r="AA630" s="322"/>
      <c r="AB630" s="322"/>
      <c r="AC630" s="322"/>
      <c r="AD630" s="322"/>
      <c r="AE630" s="322"/>
      <c r="AF630" s="323"/>
      <c r="AG630" s="321" t="s">
        <v>53</v>
      </c>
      <c r="AH630" s="322"/>
      <c r="AI630" s="322"/>
      <c r="AJ630" s="322"/>
      <c r="AK630" s="322"/>
      <c r="AL630" s="322"/>
      <c r="AM630" s="322"/>
      <c r="AN630" s="322"/>
      <c r="AO630" s="322"/>
      <c r="AP630" s="323"/>
      <c r="AQ630" s="321" t="s">
        <v>54</v>
      </c>
      <c r="AR630" s="322"/>
      <c r="AS630" s="322"/>
      <c r="AT630" s="322"/>
      <c r="AU630" s="322"/>
      <c r="AV630" s="322"/>
      <c r="AW630" s="322"/>
      <c r="AX630" s="322"/>
      <c r="AY630" s="322"/>
      <c r="AZ630" s="323"/>
      <c r="BA630" s="321" t="s">
        <v>55</v>
      </c>
      <c r="BB630" s="322"/>
      <c r="BC630" s="322"/>
      <c r="BD630" s="322"/>
      <c r="BE630" s="322"/>
      <c r="BF630" s="322"/>
      <c r="BG630" s="322"/>
      <c r="BH630" s="322"/>
      <c r="BI630" s="322"/>
      <c r="BJ630" s="323"/>
    </row>
    <row r="631" spans="1:93" hidden="1" outlineLevel="2" x14ac:dyDescent="0.25">
      <c r="B631" s="186">
        <f t="shared" ref="B631" si="969">E$2</f>
        <v>1</v>
      </c>
      <c r="C631" s="187">
        <f t="shared" ref="C631:L634" si="970">B631</f>
        <v>1</v>
      </c>
      <c r="D631" s="187">
        <f t="shared" si="970"/>
        <v>1</v>
      </c>
      <c r="E631" s="187">
        <f t="shared" si="970"/>
        <v>1</v>
      </c>
      <c r="F631" s="187">
        <f t="shared" si="970"/>
        <v>1</v>
      </c>
      <c r="G631" s="187">
        <f t="shared" si="970"/>
        <v>1</v>
      </c>
      <c r="H631" s="187">
        <f t="shared" si="970"/>
        <v>1</v>
      </c>
      <c r="I631" s="187">
        <f t="shared" si="970"/>
        <v>1</v>
      </c>
      <c r="J631" s="187">
        <f t="shared" si="970"/>
        <v>1</v>
      </c>
      <c r="K631" s="187">
        <f t="shared" si="970"/>
        <v>1</v>
      </c>
      <c r="L631" s="188">
        <f t="shared" si="970"/>
        <v>1</v>
      </c>
      <c r="M631" s="189">
        <f t="shared" ref="M631" si="971">F$2</f>
        <v>2</v>
      </c>
      <c r="N631" s="187">
        <f t="shared" ref="N631:V634" si="972">M631</f>
        <v>2</v>
      </c>
      <c r="O631" s="187">
        <f t="shared" si="972"/>
        <v>2</v>
      </c>
      <c r="P631" s="187">
        <f t="shared" si="972"/>
        <v>2</v>
      </c>
      <c r="Q631" s="187">
        <f t="shared" si="972"/>
        <v>2</v>
      </c>
      <c r="R631" s="187">
        <f t="shared" si="972"/>
        <v>2</v>
      </c>
      <c r="S631" s="187">
        <f t="shared" si="972"/>
        <v>2</v>
      </c>
      <c r="T631" s="187">
        <f t="shared" si="972"/>
        <v>2</v>
      </c>
      <c r="U631" s="187">
        <f t="shared" si="972"/>
        <v>2</v>
      </c>
      <c r="V631" s="188">
        <f t="shared" si="972"/>
        <v>2</v>
      </c>
      <c r="W631" s="189">
        <f>G$2</f>
        <v>3</v>
      </c>
      <c r="X631" s="187">
        <f t="shared" ref="X631:AF634" si="973">W631</f>
        <v>3</v>
      </c>
      <c r="Y631" s="187">
        <f t="shared" si="973"/>
        <v>3</v>
      </c>
      <c r="Z631" s="187">
        <f t="shared" si="973"/>
        <v>3</v>
      </c>
      <c r="AA631" s="187">
        <f t="shared" si="973"/>
        <v>3</v>
      </c>
      <c r="AB631" s="187">
        <f t="shared" si="973"/>
        <v>3</v>
      </c>
      <c r="AC631" s="187">
        <f t="shared" si="973"/>
        <v>3</v>
      </c>
      <c r="AD631" s="187">
        <f t="shared" si="973"/>
        <v>3</v>
      </c>
      <c r="AE631" s="187">
        <f t="shared" si="973"/>
        <v>3</v>
      </c>
      <c r="AF631" s="188">
        <f t="shared" si="973"/>
        <v>3</v>
      </c>
      <c r="AG631" s="189">
        <f>H$2</f>
        <v>4</v>
      </c>
      <c r="AH631" s="187">
        <f t="shared" ref="AH631:AP634" si="974">AG631</f>
        <v>4</v>
      </c>
      <c r="AI631" s="187">
        <f t="shared" si="974"/>
        <v>4</v>
      </c>
      <c r="AJ631" s="187">
        <f t="shared" si="974"/>
        <v>4</v>
      </c>
      <c r="AK631" s="187">
        <f t="shared" si="974"/>
        <v>4</v>
      </c>
      <c r="AL631" s="187">
        <f t="shared" si="974"/>
        <v>4</v>
      </c>
      <c r="AM631" s="187">
        <f t="shared" si="974"/>
        <v>4</v>
      </c>
      <c r="AN631" s="187">
        <f t="shared" si="974"/>
        <v>4</v>
      </c>
      <c r="AO631" s="187">
        <f t="shared" si="974"/>
        <v>4</v>
      </c>
      <c r="AP631" s="188">
        <f t="shared" si="974"/>
        <v>4</v>
      </c>
      <c r="AQ631" s="189">
        <f>I$2</f>
        <v>5</v>
      </c>
      <c r="AR631" s="187">
        <f t="shared" ref="AR631:AZ634" si="975">AQ631</f>
        <v>5</v>
      </c>
      <c r="AS631" s="187">
        <f t="shared" si="975"/>
        <v>5</v>
      </c>
      <c r="AT631" s="187">
        <f t="shared" si="975"/>
        <v>5</v>
      </c>
      <c r="AU631" s="187">
        <f t="shared" si="975"/>
        <v>5</v>
      </c>
      <c r="AV631" s="187">
        <f t="shared" si="975"/>
        <v>5</v>
      </c>
      <c r="AW631" s="187">
        <f t="shared" si="975"/>
        <v>5</v>
      </c>
      <c r="AX631" s="187">
        <f t="shared" si="975"/>
        <v>5</v>
      </c>
      <c r="AY631" s="187">
        <f t="shared" si="975"/>
        <v>5</v>
      </c>
      <c r="AZ631" s="188">
        <f t="shared" si="975"/>
        <v>5</v>
      </c>
      <c r="BA631" s="189">
        <f>J$2</f>
        <v>6</v>
      </c>
      <c r="BB631" s="187">
        <f t="shared" ref="BB631:BJ634" si="976">BA631</f>
        <v>6</v>
      </c>
      <c r="BC631" s="187">
        <f t="shared" si="976"/>
        <v>6</v>
      </c>
      <c r="BD631" s="187">
        <f t="shared" si="976"/>
        <v>6</v>
      </c>
      <c r="BE631" s="187">
        <f t="shared" si="976"/>
        <v>6</v>
      </c>
      <c r="BF631" s="187">
        <f t="shared" si="976"/>
        <v>6</v>
      </c>
      <c r="BG631" s="187">
        <f t="shared" si="976"/>
        <v>6</v>
      </c>
      <c r="BH631" s="187">
        <f t="shared" si="976"/>
        <v>6</v>
      </c>
      <c r="BI631" s="187">
        <f t="shared" si="976"/>
        <v>6</v>
      </c>
      <c r="BJ631" s="188">
        <f t="shared" si="976"/>
        <v>6</v>
      </c>
    </row>
    <row r="632" spans="1:93" s="2" customFormat="1" ht="15" hidden="1" customHeight="1" outlineLevel="2" x14ac:dyDescent="0.25">
      <c r="A632" s="152" t="s">
        <v>192</v>
      </c>
      <c r="B632" s="129">
        <f>C625</f>
        <v>9.9999999999999964E-2</v>
      </c>
      <c r="C632" s="130">
        <f t="shared" si="970"/>
        <v>9.9999999999999964E-2</v>
      </c>
      <c r="D632" s="130">
        <f t="shared" si="970"/>
        <v>9.9999999999999964E-2</v>
      </c>
      <c r="E632" s="130">
        <f t="shared" si="970"/>
        <v>9.9999999999999964E-2</v>
      </c>
      <c r="F632" s="130">
        <f t="shared" si="970"/>
        <v>9.9999999999999964E-2</v>
      </c>
      <c r="G632" s="130">
        <f t="shared" si="970"/>
        <v>9.9999999999999964E-2</v>
      </c>
      <c r="H632" s="130">
        <f t="shared" si="970"/>
        <v>9.9999999999999964E-2</v>
      </c>
      <c r="I632" s="130">
        <f t="shared" si="970"/>
        <v>9.9999999999999964E-2</v>
      </c>
      <c r="J632" s="190">
        <f t="shared" si="970"/>
        <v>9.9999999999999964E-2</v>
      </c>
      <c r="K632" s="130">
        <f t="shared" si="970"/>
        <v>9.9999999999999964E-2</v>
      </c>
      <c r="L632" s="131">
        <f t="shared" si="970"/>
        <v>9.9999999999999964E-2</v>
      </c>
      <c r="M632" s="129">
        <f>D625</f>
        <v>0</v>
      </c>
      <c r="N632" s="130">
        <f t="shared" si="972"/>
        <v>0</v>
      </c>
      <c r="O632" s="130">
        <f t="shared" si="972"/>
        <v>0</v>
      </c>
      <c r="P632" s="130">
        <f t="shared" si="972"/>
        <v>0</v>
      </c>
      <c r="Q632" s="130">
        <f t="shared" si="972"/>
        <v>0</v>
      </c>
      <c r="R632" s="130">
        <f t="shared" si="972"/>
        <v>0</v>
      </c>
      <c r="S632" s="130">
        <f t="shared" si="972"/>
        <v>0</v>
      </c>
      <c r="T632" s="130">
        <f t="shared" si="972"/>
        <v>0</v>
      </c>
      <c r="U632" s="130">
        <f t="shared" si="972"/>
        <v>0</v>
      </c>
      <c r="V632" s="131">
        <f t="shared" si="972"/>
        <v>0</v>
      </c>
      <c r="W632" s="129">
        <f>E625</f>
        <v>0</v>
      </c>
      <c r="X632" s="130">
        <f t="shared" si="973"/>
        <v>0</v>
      </c>
      <c r="Y632" s="130">
        <f t="shared" si="973"/>
        <v>0</v>
      </c>
      <c r="Z632" s="130">
        <f t="shared" si="973"/>
        <v>0</v>
      </c>
      <c r="AA632" s="130">
        <f t="shared" si="973"/>
        <v>0</v>
      </c>
      <c r="AB632" s="130">
        <f t="shared" si="973"/>
        <v>0</v>
      </c>
      <c r="AC632" s="130">
        <f t="shared" si="973"/>
        <v>0</v>
      </c>
      <c r="AD632" s="130">
        <f t="shared" si="973"/>
        <v>0</v>
      </c>
      <c r="AE632" s="130">
        <f t="shared" si="973"/>
        <v>0</v>
      </c>
      <c r="AF632" s="131">
        <f t="shared" si="973"/>
        <v>0</v>
      </c>
      <c r="AG632" s="129">
        <f>F625</f>
        <v>0</v>
      </c>
      <c r="AH632" s="130">
        <f t="shared" si="974"/>
        <v>0</v>
      </c>
      <c r="AI632" s="130">
        <f t="shared" si="974"/>
        <v>0</v>
      </c>
      <c r="AJ632" s="130">
        <f t="shared" si="974"/>
        <v>0</v>
      </c>
      <c r="AK632" s="130">
        <f t="shared" si="974"/>
        <v>0</v>
      </c>
      <c r="AL632" s="130">
        <f t="shared" si="974"/>
        <v>0</v>
      </c>
      <c r="AM632" s="130">
        <f t="shared" si="974"/>
        <v>0</v>
      </c>
      <c r="AN632" s="130">
        <f t="shared" si="974"/>
        <v>0</v>
      </c>
      <c r="AO632" s="130">
        <f t="shared" si="974"/>
        <v>0</v>
      </c>
      <c r="AP632" s="131">
        <f t="shared" si="974"/>
        <v>0</v>
      </c>
      <c r="AQ632" s="129">
        <f>G625</f>
        <v>0</v>
      </c>
      <c r="AR632" s="130">
        <f t="shared" si="975"/>
        <v>0</v>
      </c>
      <c r="AS632" s="130">
        <f t="shared" si="975"/>
        <v>0</v>
      </c>
      <c r="AT632" s="130">
        <f t="shared" si="975"/>
        <v>0</v>
      </c>
      <c r="AU632" s="130">
        <f t="shared" si="975"/>
        <v>0</v>
      </c>
      <c r="AV632" s="130">
        <f t="shared" si="975"/>
        <v>0</v>
      </c>
      <c r="AW632" s="130">
        <f t="shared" si="975"/>
        <v>0</v>
      </c>
      <c r="AX632" s="130">
        <f t="shared" si="975"/>
        <v>0</v>
      </c>
      <c r="AY632" s="130">
        <f t="shared" si="975"/>
        <v>0</v>
      </c>
      <c r="AZ632" s="131">
        <f t="shared" si="975"/>
        <v>0</v>
      </c>
      <c r="BA632" s="129">
        <f>H625</f>
        <v>0</v>
      </c>
      <c r="BB632" s="130">
        <f t="shared" si="976"/>
        <v>0</v>
      </c>
      <c r="BC632" s="130">
        <f t="shared" si="976"/>
        <v>0</v>
      </c>
      <c r="BD632" s="130">
        <f t="shared" si="976"/>
        <v>0</v>
      </c>
      <c r="BE632" s="130">
        <f t="shared" si="976"/>
        <v>0</v>
      </c>
      <c r="BF632" s="130">
        <f t="shared" si="976"/>
        <v>0</v>
      </c>
      <c r="BG632" s="130">
        <f t="shared" si="976"/>
        <v>0</v>
      </c>
      <c r="BH632" s="130">
        <f t="shared" si="976"/>
        <v>0</v>
      </c>
      <c r="BI632" s="130">
        <f t="shared" si="976"/>
        <v>0</v>
      </c>
      <c r="BJ632" s="131">
        <f t="shared" si="976"/>
        <v>0</v>
      </c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</row>
    <row r="633" spans="1:93" s="2" customFormat="1" ht="15" hidden="1" customHeight="1" outlineLevel="2" x14ac:dyDescent="0.25">
      <c r="A633" s="152" t="s">
        <v>47</v>
      </c>
      <c r="B633" s="129">
        <f>C626</f>
        <v>4.4408920985006262E-16</v>
      </c>
      <c r="C633" s="130">
        <f t="shared" si="970"/>
        <v>4.4408920985006262E-16</v>
      </c>
      <c r="D633" s="130">
        <f t="shared" si="970"/>
        <v>4.4408920985006262E-16</v>
      </c>
      <c r="E633" s="130">
        <f t="shared" si="970"/>
        <v>4.4408920985006262E-16</v>
      </c>
      <c r="F633" s="130">
        <f t="shared" si="970"/>
        <v>4.4408920985006262E-16</v>
      </c>
      <c r="G633" s="130">
        <f t="shared" si="970"/>
        <v>4.4408920985006262E-16</v>
      </c>
      <c r="H633" s="130">
        <f t="shared" si="970"/>
        <v>4.4408920985006262E-16</v>
      </c>
      <c r="I633" s="130">
        <f t="shared" si="970"/>
        <v>4.4408920985006262E-16</v>
      </c>
      <c r="J633" s="190">
        <f t="shared" si="970"/>
        <v>4.4408920985006262E-16</v>
      </c>
      <c r="K633" s="130">
        <f t="shared" si="970"/>
        <v>4.4408920985006262E-16</v>
      </c>
      <c r="L633" s="131">
        <f t="shared" si="970"/>
        <v>4.4408920985006262E-16</v>
      </c>
      <c r="M633" s="129">
        <f>D626</f>
        <v>0</v>
      </c>
      <c r="N633" s="130">
        <f t="shared" si="972"/>
        <v>0</v>
      </c>
      <c r="O633" s="130">
        <f t="shared" si="972"/>
        <v>0</v>
      </c>
      <c r="P633" s="130">
        <f t="shared" si="972"/>
        <v>0</v>
      </c>
      <c r="Q633" s="130">
        <f t="shared" si="972"/>
        <v>0</v>
      </c>
      <c r="R633" s="130">
        <f t="shared" si="972"/>
        <v>0</v>
      </c>
      <c r="S633" s="130">
        <f t="shared" si="972"/>
        <v>0</v>
      </c>
      <c r="T633" s="130">
        <f t="shared" si="972"/>
        <v>0</v>
      </c>
      <c r="U633" s="130">
        <f t="shared" si="972"/>
        <v>0</v>
      </c>
      <c r="V633" s="131">
        <f t="shared" si="972"/>
        <v>0</v>
      </c>
      <c r="W633" s="129">
        <f>E626</f>
        <v>0</v>
      </c>
      <c r="X633" s="130">
        <f t="shared" si="973"/>
        <v>0</v>
      </c>
      <c r="Y633" s="130">
        <f t="shared" si="973"/>
        <v>0</v>
      </c>
      <c r="Z633" s="130">
        <f t="shared" si="973"/>
        <v>0</v>
      </c>
      <c r="AA633" s="130">
        <f t="shared" si="973"/>
        <v>0</v>
      </c>
      <c r="AB633" s="130">
        <f t="shared" si="973"/>
        <v>0</v>
      </c>
      <c r="AC633" s="130">
        <f t="shared" si="973"/>
        <v>0</v>
      </c>
      <c r="AD633" s="130">
        <f t="shared" si="973"/>
        <v>0</v>
      </c>
      <c r="AE633" s="130">
        <f t="shared" si="973"/>
        <v>0</v>
      </c>
      <c r="AF633" s="131">
        <f t="shared" si="973"/>
        <v>0</v>
      </c>
      <c r="AG633" s="129">
        <f>F626</f>
        <v>0</v>
      </c>
      <c r="AH633" s="130">
        <f t="shared" si="974"/>
        <v>0</v>
      </c>
      <c r="AI633" s="130">
        <f t="shared" si="974"/>
        <v>0</v>
      </c>
      <c r="AJ633" s="130">
        <f t="shared" si="974"/>
        <v>0</v>
      </c>
      <c r="AK633" s="130">
        <f t="shared" si="974"/>
        <v>0</v>
      </c>
      <c r="AL633" s="130">
        <f t="shared" si="974"/>
        <v>0</v>
      </c>
      <c r="AM633" s="130">
        <f t="shared" si="974"/>
        <v>0</v>
      </c>
      <c r="AN633" s="130">
        <f t="shared" si="974"/>
        <v>0</v>
      </c>
      <c r="AO633" s="130">
        <f t="shared" si="974"/>
        <v>0</v>
      </c>
      <c r="AP633" s="131">
        <f t="shared" si="974"/>
        <v>0</v>
      </c>
      <c r="AQ633" s="129">
        <f>G626</f>
        <v>0</v>
      </c>
      <c r="AR633" s="130">
        <f t="shared" si="975"/>
        <v>0</v>
      </c>
      <c r="AS633" s="130">
        <f t="shared" si="975"/>
        <v>0</v>
      </c>
      <c r="AT633" s="130">
        <f t="shared" si="975"/>
        <v>0</v>
      </c>
      <c r="AU633" s="130">
        <f t="shared" si="975"/>
        <v>0</v>
      </c>
      <c r="AV633" s="130">
        <f t="shared" si="975"/>
        <v>0</v>
      </c>
      <c r="AW633" s="130">
        <f t="shared" si="975"/>
        <v>0</v>
      </c>
      <c r="AX633" s="130">
        <f t="shared" si="975"/>
        <v>0</v>
      </c>
      <c r="AY633" s="130">
        <f t="shared" si="975"/>
        <v>0</v>
      </c>
      <c r="AZ633" s="131">
        <f t="shared" si="975"/>
        <v>0</v>
      </c>
      <c r="BA633" s="129">
        <f>H626</f>
        <v>0</v>
      </c>
      <c r="BB633" s="130">
        <f t="shared" si="976"/>
        <v>0</v>
      </c>
      <c r="BC633" s="130">
        <f t="shared" si="976"/>
        <v>0</v>
      </c>
      <c r="BD633" s="130">
        <f t="shared" si="976"/>
        <v>0</v>
      </c>
      <c r="BE633" s="130">
        <f t="shared" si="976"/>
        <v>0</v>
      </c>
      <c r="BF633" s="130">
        <f t="shared" si="976"/>
        <v>0</v>
      </c>
      <c r="BG633" s="130">
        <f t="shared" si="976"/>
        <v>0</v>
      </c>
      <c r="BH633" s="130">
        <f t="shared" si="976"/>
        <v>0</v>
      </c>
      <c r="BI633" s="130">
        <f t="shared" si="976"/>
        <v>0</v>
      </c>
      <c r="BJ633" s="131">
        <f t="shared" si="976"/>
        <v>0</v>
      </c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</row>
    <row r="634" spans="1:93" s="2" customFormat="1" ht="15" hidden="1" customHeight="1" outlineLevel="2" x14ac:dyDescent="0.25">
      <c r="A634" s="152" t="s">
        <v>57</v>
      </c>
      <c r="B634" s="129">
        <f t="shared" ref="B634" si="977">E$3</f>
        <v>43</v>
      </c>
      <c r="C634" s="130">
        <f t="shared" si="970"/>
        <v>43</v>
      </c>
      <c r="D634" s="130">
        <f t="shared" si="970"/>
        <v>43</v>
      </c>
      <c r="E634" s="130">
        <f t="shared" si="970"/>
        <v>43</v>
      </c>
      <c r="F634" s="130">
        <f t="shared" si="970"/>
        <v>43</v>
      </c>
      <c r="G634" s="130">
        <f t="shared" si="970"/>
        <v>43</v>
      </c>
      <c r="H634" s="130">
        <f t="shared" si="970"/>
        <v>43</v>
      </c>
      <c r="I634" s="130">
        <f t="shared" si="970"/>
        <v>43</v>
      </c>
      <c r="J634" s="190">
        <f t="shared" si="970"/>
        <v>43</v>
      </c>
      <c r="K634" s="130">
        <f t="shared" si="970"/>
        <v>43</v>
      </c>
      <c r="L634" s="131">
        <f t="shared" si="970"/>
        <v>43</v>
      </c>
      <c r="M634" s="129">
        <f t="shared" ref="M634" si="978">F$3</f>
        <v>0</v>
      </c>
      <c r="N634" s="130">
        <f t="shared" si="972"/>
        <v>0</v>
      </c>
      <c r="O634" s="130">
        <f t="shared" si="972"/>
        <v>0</v>
      </c>
      <c r="P634" s="130">
        <f t="shared" si="972"/>
        <v>0</v>
      </c>
      <c r="Q634" s="130">
        <f t="shared" si="972"/>
        <v>0</v>
      </c>
      <c r="R634" s="130">
        <f t="shared" si="972"/>
        <v>0</v>
      </c>
      <c r="S634" s="130">
        <f t="shared" si="972"/>
        <v>0</v>
      </c>
      <c r="T634" s="130">
        <f t="shared" si="972"/>
        <v>0</v>
      </c>
      <c r="U634" s="130">
        <f t="shared" si="972"/>
        <v>0</v>
      </c>
      <c r="V634" s="131">
        <f t="shared" si="972"/>
        <v>0</v>
      </c>
      <c r="W634" s="129">
        <f t="shared" ref="W634" si="979">G$3</f>
        <v>0</v>
      </c>
      <c r="X634" s="130">
        <f t="shared" si="973"/>
        <v>0</v>
      </c>
      <c r="Y634" s="130">
        <f t="shared" si="973"/>
        <v>0</v>
      </c>
      <c r="Z634" s="130">
        <f t="shared" si="973"/>
        <v>0</v>
      </c>
      <c r="AA634" s="130">
        <f t="shared" si="973"/>
        <v>0</v>
      </c>
      <c r="AB634" s="130">
        <f t="shared" si="973"/>
        <v>0</v>
      </c>
      <c r="AC634" s="130">
        <f t="shared" si="973"/>
        <v>0</v>
      </c>
      <c r="AD634" s="130">
        <f t="shared" si="973"/>
        <v>0</v>
      </c>
      <c r="AE634" s="130">
        <f t="shared" si="973"/>
        <v>0</v>
      </c>
      <c r="AF634" s="131">
        <f t="shared" si="973"/>
        <v>0</v>
      </c>
      <c r="AG634" s="129">
        <f t="shared" ref="AG634" si="980">H$3</f>
        <v>0</v>
      </c>
      <c r="AH634" s="130">
        <f t="shared" si="974"/>
        <v>0</v>
      </c>
      <c r="AI634" s="130">
        <f t="shared" si="974"/>
        <v>0</v>
      </c>
      <c r="AJ634" s="130">
        <f t="shared" si="974"/>
        <v>0</v>
      </c>
      <c r="AK634" s="130">
        <f t="shared" si="974"/>
        <v>0</v>
      </c>
      <c r="AL634" s="130">
        <f t="shared" si="974"/>
        <v>0</v>
      </c>
      <c r="AM634" s="130">
        <f t="shared" si="974"/>
        <v>0</v>
      </c>
      <c r="AN634" s="130">
        <f t="shared" si="974"/>
        <v>0</v>
      </c>
      <c r="AO634" s="130">
        <f t="shared" si="974"/>
        <v>0</v>
      </c>
      <c r="AP634" s="131">
        <f t="shared" si="974"/>
        <v>0</v>
      </c>
      <c r="AQ634" s="129">
        <f t="shared" ref="AQ634" si="981">I$3</f>
        <v>0</v>
      </c>
      <c r="AR634" s="130">
        <f t="shared" si="975"/>
        <v>0</v>
      </c>
      <c r="AS634" s="130">
        <f t="shared" si="975"/>
        <v>0</v>
      </c>
      <c r="AT634" s="130">
        <f t="shared" si="975"/>
        <v>0</v>
      </c>
      <c r="AU634" s="130">
        <f t="shared" si="975"/>
        <v>0</v>
      </c>
      <c r="AV634" s="130">
        <f t="shared" si="975"/>
        <v>0</v>
      </c>
      <c r="AW634" s="130">
        <f t="shared" si="975"/>
        <v>0</v>
      </c>
      <c r="AX634" s="130">
        <f t="shared" si="975"/>
        <v>0</v>
      </c>
      <c r="AY634" s="130">
        <f t="shared" si="975"/>
        <v>0</v>
      </c>
      <c r="AZ634" s="131">
        <f t="shared" si="975"/>
        <v>0</v>
      </c>
      <c r="BA634" s="129">
        <f t="shared" ref="BA634" si="982">J$3</f>
        <v>0</v>
      </c>
      <c r="BB634" s="130">
        <f t="shared" si="976"/>
        <v>0</v>
      </c>
      <c r="BC634" s="130">
        <f t="shared" si="976"/>
        <v>0</v>
      </c>
      <c r="BD634" s="130">
        <f t="shared" si="976"/>
        <v>0</v>
      </c>
      <c r="BE634" s="130">
        <f t="shared" si="976"/>
        <v>0</v>
      </c>
      <c r="BF634" s="130">
        <f t="shared" si="976"/>
        <v>0</v>
      </c>
      <c r="BG634" s="130">
        <f t="shared" si="976"/>
        <v>0</v>
      </c>
      <c r="BH634" s="130">
        <f t="shared" si="976"/>
        <v>0</v>
      </c>
      <c r="BI634" s="130">
        <f t="shared" si="976"/>
        <v>0</v>
      </c>
      <c r="BJ634" s="131">
        <f t="shared" si="976"/>
        <v>0</v>
      </c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</row>
    <row r="635" spans="1:93" s="2" customFormat="1" ht="15" hidden="1" customHeight="1" outlineLevel="2" x14ac:dyDescent="0.25">
      <c r="A635" s="152" t="s">
        <v>58</v>
      </c>
      <c r="B635" s="132">
        <f t="shared" ref="B635" si="983">B634/10*0</f>
        <v>0</v>
      </c>
      <c r="C635" s="133">
        <f t="shared" ref="C635" si="984">C634/10*1</f>
        <v>4.3</v>
      </c>
      <c r="D635" s="133">
        <f t="shared" ref="D635" si="985">D634/10*2</f>
        <v>8.6</v>
      </c>
      <c r="E635" s="133">
        <f t="shared" ref="E635" si="986">E634/10*3</f>
        <v>12.899999999999999</v>
      </c>
      <c r="F635" s="133">
        <f t="shared" ref="F635" si="987">F634/10*4</f>
        <v>17.2</v>
      </c>
      <c r="G635" s="133">
        <f t="shared" ref="G635" si="988">G634/10*5</f>
        <v>21.5</v>
      </c>
      <c r="H635" s="133">
        <f t="shared" ref="H635" si="989">H634/10*6</f>
        <v>25.799999999999997</v>
      </c>
      <c r="I635" s="133">
        <f t="shared" ref="I635" si="990">I634/10*7</f>
        <v>30.099999999999998</v>
      </c>
      <c r="J635" s="191">
        <f t="shared" ref="J635" si="991">J634/10*8</f>
        <v>34.4</v>
      </c>
      <c r="K635" s="133">
        <f t="shared" ref="K635" si="992">K634/10*9</f>
        <v>38.699999999999996</v>
      </c>
      <c r="L635" s="134">
        <f t="shared" ref="L635" si="993">L634/10*10</f>
        <v>43</v>
      </c>
      <c r="M635" s="133">
        <f t="shared" ref="M635" si="994">M634/10*1</f>
        <v>0</v>
      </c>
      <c r="N635" s="133">
        <f t="shared" ref="N635" si="995">N634/10*2</f>
        <v>0</v>
      </c>
      <c r="O635" s="133">
        <f t="shared" ref="O635" si="996">O634/10*3</f>
        <v>0</v>
      </c>
      <c r="P635" s="133">
        <f t="shared" ref="P635" si="997">P634/10*4</f>
        <v>0</v>
      </c>
      <c r="Q635" s="133">
        <f t="shared" ref="Q635" si="998">Q634/10*5</f>
        <v>0</v>
      </c>
      <c r="R635" s="133">
        <f t="shared" ref="R635" si="999">R634/10*6</f>
        <v>0</v>
      </c>
      <c r="S635" s="133">
        <f t="shared" ref="S635" si="1000">S634/10*7</f>
        <v>0</v>
      </c>
      <c r="T635" s="133">
        <f t="shared" ref="T635" si="1001">T634/10*8</f>
        <v>0</v>
      </c>
      <c r="U635" s="133">
        <f t="shared" ref="U635" si="1002">U634/10*9</f>
        <v>0</v>
      </c>
      <c r="V635" s="134">
        <f t="shared" ref="V635" si="1003">V634/10*10</f>
        <v>0</v>
      </c>
      <c r="W635" s="133">
        <f t="shared" ref="W635" si="1004">W634/10*1</f>
        <v>0</v>
      </c>
      <c r="X635" s="133">
        <f t="shared" ref="X635" si="1005">X634/10*2</f>
        <v>0</v>
      </c>
      <c r="Y635" s="133">
        <f t="shared" ref="Y635" si="1006">Y634/10*3</f>
        <v>0</v>
      </c>
      <c r="Z635" s="133">
        <f t="shared" ref="Z635" si="1007">Z634/10*4</f>
        <v>0</v>
      </c>
      <c r="AA635" s="133">
        <f t="shared" ref="AA635" si="1008">AA634/10*5</f>
        <v>0</v>
      </c>
      <c r="AB635" s="133">
        <f t="shared" ref="AB635" si="1009">AB634/10*6</f>
        <v>0</v>
      </c>
      <c r="AC635" s="133">
        <f t="shared" ref="AC635" si="1010">AC634/10*7</f>
        <v>0</v>
      </c>
      <c r="AD635" s="133">
        <f t="shared" ref="AD635" si="1011">AD634/10*8</f>
        <v>0</v>
      </c>
      <c r="AE635" s="134">
        <f t="shared" ref="AE635" si="1012">AE634/10*9</f>
        <v>0</v>
      </c>
      <c r="AF635" s="134">
        <f t="shared" ref="AF635" si="1013">AF634/10*10</f>
        <v>0</v>
      </c>
      <c r="AG635" s="133">
        <f t="shared" ref="AG635" si="1014">AG634/10*1</f>
        <v>0</v>
      </c>
      <c r="AH635" s="133">
        <f t="shared" ref="AH635" si="1015">AH634/10*2</f>
        <v>0</v>
      </c>
      <c r="AI635" s="133">
        <f t="shared" ref="AI635" si="1016">AI634/10*3</f>
        <v>0</v>
      </c>
      <c r="AJ635" s="133">
        <f t="shared" ref="AJ635" si="1017">AJ634/10*4</f>
        <v>0</v>
      </c>
      <c r="AK635" s="133">
        <f t="shared" ref="AK635" si="1018">AK634/10*5</f>
        <v>0</v>
      </c>
      <c r="AL635" s="133">
        <f t="shared" ref="AL635" si="1019">AL634/10*6</f>
        <v>0</v>
      </c>
      <c r="AM635" s="133">
        <f t="shared" ref="AM635" si="1020">AM634/10*7</f>
        <v>0</v>
      </c>
      <c r="AN635" s="133">
        <f t="shared" ref="AN635" si="1021">AN634/10*8</f>
        <v>0</v>
      </c>
      <c r="AO635" s="134">
        <f t="shared" ref="AO635" si="1022">AO634/10*9</f>
        <v>0</v>
      </c>
      <c r="AP635" s="134">
        <f t="shared" ref="AP635" si="1023">AP634/10*10</f>
        <v>0</v>
      </c>
      <c r="AQ635" s="133">
        <f t="shared" ref="AQ635" si="1024">AQ634/10*1</f>
        <v>0</v>
      </c>
      <c r="AR635" s="133">
        <f t="shared" ref="AR635" si="1025">AR634/10*2</f>
        <v>0</v>
      </c>
      <c r="AS635" s="133">
        <f t="shared" ref="AS635" si="1026">AS634/10*3</f>
        <v>0</v>
      </c>
      <c r="AT635" s="133">
        <f t="shared" ref="AT635" si="1027">AT634/10*4</f>
        <v>0</v>
      </c>
      <c r="AU635" s="133">
        <f t="shared" ref="AU635" si="1028">AU634/10*5</f>
        <v>0</v>
      </c>
      <c r="AV635" s="133">
        <f t="shared" ref="AV635" si="1029">AV634/10*6</f>
        <v>0</v>
      </c>
      <c r="AW635" s="133">
        <f t="shared" ref="AW635" si="1030">AW634/10*7</f>
        <v>0</v>
      </c>
      <c r="AX635" s="133">
        <f t="shared" ref="AX635" si="1031">AX634/10*8</f>
        <v>0</v>
      </c>
      <c r="AY635" s="134">
        <f t="shared" ref="AY635" si="1032">AY634/10*9</f>
        <v>0</v>
      </c>
      <c r="AZ635" s="134">
        <f t="shared" ref="AZ635" si="1033">AZ634/10*10</f>
        <v>0</v>
      </c>
      <c r="BA635" s="133">
        <f t="shared" ref="BA635" si="1034">BA634/10*1</f>
        <v>0</v>
      </c>
      <c r="BB635" s="133">
        <f t="shared" ref="BB635" si="1035">BB634/10*2</f>
        <v>0</v>
      </c>
      <c r="BC635" s="133">
        <f t="shared" ref="BC635" si="1036">BC634/10*3</f>
        <v>0</v>
      </c>
      <c r="BD635" s="133">
        <f t="shared" ref="BD635" si="1037">BD634/10*4</f>
        <v>0</v>
      </c>
      <c r="BE635" s="133">
        <f t="shared" ref="BE635" si="1038">BE634/10*5</f>
        <v>0</v>
      </c>
      <c r="BF635" s="133">
        <f t="shared" ref="BF635" si="1039">BF634/10*6</f>
        <v>0</v>
      </c>
      <c r="BG635" s="133">
        <f t="shared" ref="BG635" si="1040">BG634/10*7</f>
        <v>0</v>
      </c>
      <c r="BH635" s="133">
        <f t="shared" ref="BH635" si="1041">BH634/10*8</f>
        <v>0</v>
      </c>
      <c r="BI635" s="134">
        <f t="shared" ref="BI635" si="1042">BI634/10*9</f>
        <v>0</v>
      </c>
      <c r="BJ635" s="134">
        <f t="shared" ref="BJ635" si="1043">BJ634/10*10</f>
        <v>0</v>
      </c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</row>
    <row r="636" spans="1:93" ht="15.75" hidden="1" outlineLevel="2" thickBot="1" x14ac:dyDescent="0.3">
      <c r="A636" s="152" t="s">
        <v>60</v>
      </c>
      <c r="B636" s="192">
        <f>-B633+B632*B635-1*IF(AND($A47=B631,B635&gt;=$A579),B635-$A579,0)</f>
        <v>-4.4408920985006262E-16</v>
      </c>
      <c r="C636" s="193">
        <f t="shared" ref="C636:BJ636" si="1044">-C633+C632*C635-1*IF(AND($A47=C631,C635&gt;=$A579),C635-$A579,0)</f>
        <v>0.42999999999999938</v>
      </c>
      <c r="D636" s="193">
        <f t="shared" si="1044"/>
        <v>0.85999999999999921</v>
      </c>
      <c r="E636" s="193">
        <f t="shared" si="1044"/>
        <v>1.2899999999999989</v>
      </c>
      <c r="F636" s="193">
        <f t="shared" si="1044"/>
        <v>1.7199999999999989</v>
      </c>
      <c r="G636" s="193">
        <f t="shared" si="1044"/>
        <v>2.1499999999999986</v>
      </c>
      <c r="H636" s="193">
        <f t="shared" si="1044"/>
        <v>2.5799999999999983</v>
      </c>
      <c r="I636" s="193">
        <f t="shared" si="1044"/>
        <v>3.0099999999999985</v>
      </c>
      <c r="J636" s="193">
        <f t="shared" si="1044"/>
        <v>3.4399999999999982</v>
      </c>
      <c r="K636" s="193">
        <f t="shared" si="1044"/>
        <v>3.870000000000005</v>
      </c>
      <c r="L636" s="193">
        <f>-L633+L632*L635-1*IF(AND($A47=L631,L635&gt;=$A579),L635-$A579,0)</f>
        <v>0</v>
      </c>
      <c r="M636" s="192">
        <f>-M633+M632*M635-1*IF(AND($A47=M631,M635&gt;=$A579),M635-$A579,0)</f>
        <v>0</v>
      </c>
      <c r="N636" s="193">
        <f t="shared" si="1044"/>
        <v>0</v>
      </c>
      <c r="O636" s="193">
        <f t="shared" si="1044"/>
        <v>0</v>
      </c>
      <c r="P636" s="193">
        <f t="shared" si="1044"/>
        <v>0</v>
      </c>
      <c r="Q636" s="193">
        <f t="shared" si="1044"/>
        <v>0</v>
      </c>
      <c r="R636" s="193">
        <f t="shared" si="1044"/>
        <v>0</v>
      </c>
      <c r="S636" s="193">
        <f t="shared" si="1044"/>
        <v>0</v>
      </c>
      <c r="T636" s="193">
        <f t="shared" si="1044"/>
        <v>0</v>
      </c>
      <c r="U636" s="193">
        <f t="shared" si="1044"/>
        <v>0</v>
      </c>
      <c r="V636" s="194">
        <f t="shared" si="1044"/>
        <v>0</v>
      </c>
      <c r="W636" s="192">
        <f t="shared" si="1044"/>
        <v>0</v>
      </c>
      <c r="X636" s="193">
        <f t="shared" si="1044"/>
        <v>0</v>
      </c>
      <c r="Y636" s="193">
        <f t="shared" si="1044"/>
        <v>0</v>
      </c>
      <c r="Z636" s="193">
        <f t="shared" si="1044"/>
        <v>0</v>
      </c>
      <c r="AA636" s="193">
        <f t="shared" si="1044"/>
        <v>0</v>
      </c>
      <c r="AB636" s="193">
        <f t="shared" si="1044"/>
        <v>0</v>
      </c>
      <c r="AC636" s="193">
        <f t="shared" si="1044"/>
        <v>0</v>
      </c>
      <c r="AD636" s="193">
        <f t="shared" si="1044"/>
        <v>0</v>
      </c>
      <c r="AE636" s="193">
        <f t="shared" si="1044"/>
        <v>0</v>
      </c>
      <c r="AF636" s="194">
        <f t="shared" si="1044"/>
        <v>0</v>
      </c>
      <c r="AG636" s="192">
        <f t="shared" si="1044"/>
        <v>0</v>
      </c>
      <c r="AH636" s="193">
        <f t="shared" si="1044"/>
        <v>0</v>
      </c>
      <c r="AI636" s="193">
        <f t="shared" si="1044"/>
        <v>0</v>
      </c>
      <c r="AJ636" s="193">
        <f t="shared" si="1044"/>
        <v>0</v>
      </c>
      <c r="AK636" s="193">
        <f t="shared" si="1044"/>
        <v>0</v>
      </c>
      <c r="AL636" s="193">
        <f t="shared" si="1044"/>
        <v>0</v>
      </c>
      <c r="AM636" s="193">
        <f t="shared" si="1044"/>
        <v>0</v>
      </c>
      <c r="AN636" s="193">
        <f t="shared" si="1044"/>
        <v>0</v>
      </c>
      <c r="AO636" s="193">
        <f t="shared" si="1044"/>
        <v>0</v>
      </c>
      <c r="AP636" s="194">
        <f t="shared" si="1044"/>
        <v>0</v>
      </c>
      <c r="AQ636" s="192">
        <f t="shared" si="1044"/>
        <v>0</v>
      </c>
      <c r="AR636" s="193">
        <f t="shared" si="1044"/>
        <v>0</v>
      </c>
      <c r="AS636" s="193">
        <f t="shared" si="1044"/>
        <v>0</v>
      </c>
      <c r="AT636" s="193">
        <f t="shared" si="1044"/>
        <v>0</v>
      </c>
      <c r="AU636" s="193">
        <f t="shared" si="1044"/>
        <v>0</v>
      </c>
      <c r="AV636" s="193">
        <f t="shared" si="1044"/>
        <v>0</v>
      </c>
      <c r="AW636" s="193">
        <f t="shared" si="1044"/>
        <v>0</v>
      </c>
      <c r="AX636" s="193">
        <f t="shared" si="1044"/>
        <v>0</v>
      </c>
      <c r="AY636" s="193">
        <f t="shared" si="1044"/>
        <v>0</v>
      </c>
      <c r="AZ636" s="194">
        <f t="shared" si="1044"/>
        <v>0</v>
      </c>
      <c r="BA636" s="192">
        <f t="shared" si="1044"/>
        <v>0</v>
      </c>
      <c r="BB636" s="193">
        <f t="shared" si="1044"/>
        <v>0</v>
      </c>
      <c r="BC636" s="193">
        <f t="shared" si="1044"/>
        <v>0</v>
      </c>
      <c r="BD636" s="193">
        <f t="shared" si="1044"/>
        <v>0</v>
      </c>
      <c r="BE636" s="193">
        <f t="shared" si="1044"/>
        <v>0</v>
      </c>
      <c r="BF636" s="193">
        <f t="shared" si="1044"/>
        <v>0</v>
      </c>
      <c r="BG636" s="193">
        <f t="shared" si="1044"/>
        <v>0</v>
      </c>
      <c r="BH636" s="193">
        <f t="shared" si="1044"/>
        <v>0</v>
      </c>
      <c r="BI636" s="193">
        <f t="shared" si="1044"/>
        <v>0</v>
      </c>
      <c r="BJ636" s="194">
        <f t="shared" si="1044"/>
        <v>0</v>
      </c>
    </row>
    <row r="637" spans="1:93" hidden="1" outlineLevel="2" x14ac:dyDescent="0.25"/>
    <row r="638" spans="1:93" hidden="1" outlineLevel="1" collapsed="1" x14ac:dyDescent="0.25">
      <c r="A638" s="181">
        <f>10*B47/10</f>
        <v>43</v>
      </c>
      <c r="B638" s="180"/>
      <c r="C638" s="180"/>
      <c r="D638" s="180"/>
    </row>
    <row r="639" spans="1:93" hidden="1" outlineLevel="2" x14ac:dyDescent="0.25">
      <c r="B639" s="316">
        <f>'Calculo VIGA'!E$2</f>
        <v>1</v>
      </c>
      <c r="C639" s="317"/>
      <c r="D639" s="316">
        <f>'Calculo VIGA'!F$2</f>
        <v>2</v>
      </c>
      <c r="E639" s="317"/>
      <c r="F639" s="316">
        <f>'Calculo VIGA'!G$2</f>
        <v>3</v>
      </c>
      <c r="G639" s="317"/>
      <c r="H639" s="316">
        <f>'Calculo VIGA'!H$2</f>
        <v>4</v>
      </c>
      <c r="I639" s="317"/>
      <c r="J639" s="316">
        <f>'Calculo VIGA'!I$2</f>
        <v>5</v>
      </c>
      <c r="K639" s="317"/>
      <c r="L639" s="316">
        <f>'Calculo VIGA'!J$2</f>
        <v>6</v>
      </c>
      <c r="M639" s="317"/>
    </row>
    <row r="640" spans="1:93" hidden="1" outlineLevel="2" x14ac:dyDescent="0.25">
      <c r="B640" s="105">
        <f>'Calculo VIGA'!B$18</f>
        <v>3</v>
      </c>
      <c r="C640" s="106">
        <v>0</v>
      </c>
      <c r="D640" s="107">
        <f>'Calculo VIGA'!J$18</f>
        <v>0</v>
      </c>
      <c r="E640" s="106">
        <v>0</v>
      </c>
      <c r="F640" s="107">
        <f>'Calculo VIGA'!R$18</f>
        <v>0</v>
      </c>
      <c r="G640" s="106">
        <v>0</v>
      </c>
      <c r="H640" s="107">
        <f>'Calculo VIGA'!Z$18</f>
        <v>0</v>
      </c>
      <c r="I640" s="106">
        <v>0</v>
      </c>
      <c r="J640" s="107">
        <f>'Calculo VIGA'!AH$18</f>
        <v>0</v>
      </c>
      <c r="K640" s="106">
        <v>0</v>
      </c>
      <c r="L640" s="107">
        <f>'Calculo VIGA'!AP$18</f>
        <v>0</v>
      </c>
      <c r="M640" s="108">
        <v>0</v>
      </c>
      <c r="X640" s="146"/>
      <c r="Y640" s="147"/>
    </row>
    <row r="641" spans="1:34" hidden="1" outlineLevel="2" x14ac:dyDescent="0.25">
      <c r="B641" s="105">
        <f>'Calculo VIGA'!B$19</f>
        <v>4</v>
      </c>
      <c r="C641" s="106">
        <f>IF($A47=B639,1*($B47-$A638)^2*(2*$A638+$B47)/$B47^3,0)</f>
        <v>0</v>
      </c>
      <c r="D641" s="107">
        <f>'Calculo VIGA'!J$19</f>
        <v>0</v>
      </c>
      <c r="E641" s="106">
        <f>IF($A47=D639,1*($B47-$A638)^2*(2*$A638+$B47)/$B47^3,0)</f>
        <v>0</v>
      </c>
      <c r="F641" s="107">
        <f>'Calculo VIGA'!R$19</f>
        <v>0</v>
      </c>
      <c r="G641" s="106">
        <f>IF($A47=F639,1*($B47-$A638)^2*(2*$A638+$B47)/$B47^3,0)</f>
        <v>0</v>
      </c>
      <c r="H641" s="107">
        <f>'Calculo VIGA'!Z$19</f>
        <v>0</v>
      </c>
      <c r="I641" s="106">
        <f>IF($A47=H639,1*($B47-$A638)^2*(2*$A638+$B47)/$B47^3,0)</f>
        <v>0</v>
      </c>
      <c r="J641" s="107">
        <f>'Calculo VIGA'!AH$19</f>
        <v>0</v>
      </c>
      <c r="K641" s="106">
        <f>IF($A47=J639,1*($B47-$A638)^2*(2*$A638+$B47)/$B47^3,0)</f>
        <v>0</v>
      </c>
      <c r="L641" s="107">
        <f>'Calculo VIGA'!AP$19</f>
        <v>0</v>
      </c>
      <c r="M641" s="108">
        <f>IF($A47=L639,1*($B47-$A638)^2*(2*$A638+$B47)/$B47^3,0)</f>
        <v>0</v>
      </c>
    </row>
    <row r="642" spans="1:34" hidden="1" outlineLevel="2" x14ac:dyDescent="0.25">
      <c r="A642" t="s">
        <v>36</v>
      </c>
      <c r="B642" s="105">
        <f>'Calculo VIGA'!B$20</f>
        <v>1</v>
      </c>
      <c r="C642" s="106">
        <f>IF($A47=B639,1*$A638*($B47-$A638)^2/$B47^2,0)</f>
        <v>0</v>
      </c>
      <c r="D642" s="107">
        <f>'Calculo VIGA'!J$20</f>
        <v>0</v>
      </c>
      <c r="E642" s="106">
        <f>IF($A47=D639,1*$A638*($B47-$A638)^2/$B47^2,0)</f>
        <v>0</v>
      </c>
      <c r="F642" s="107">
        <f>'Calculo VIGA'!R$20</f>
        <v>0</v>
      </c>
      <c r="G642" s="106">
        <f>IF($A47=F639,1*$A638*($B47-$A638)^2/$B47^2,0)</f>
        <v>0</v>
      </c>
      <c r="H642" s="107">
        <f>'Calculo VIGA'!Z$20</f>
        <v>0</v>
      </c>
      <c r="I642" s="106">
        <f>IF($A47=H639,1*$A638*($B47-$A638)^2/$B47^2,0)</f>
        <v>0</v>
      </c>
      <c r="J642" s="107">
        <f>'Calculo VIGA'!AH$20</f>
        <v>0</v>
      </c>
      <c r="K642" s="106">
        <f>IF($A47=J639,1*$A638*($B47-$A638)^2/$B47^2,0)</f>
        <v>0</v>
      </c>
      <c r="L642" s="107">
        <f>'Calculo VIGA'!AP$20</f>
        <v>0</v>
      </c>
      <c r="M642" s="108">
        <f>IF($A47=L639,1*$A638*($B47-$A638)^2/$B47^2,0)</f>
        <v>0</v>
      </c>
      <c r="X642" s="149"/>
    </row>
    <row r="643" spans="1:34" hidden="1" outlineLevel="2" x14ac:dyDescent="0.25">
      <c r="B643" s="105">
        <f>'Calculo VIGA'!B$21</f>
        <v>5</v>
      </c>
      <c r="C643" s="108">
        <v>0</v>
      </c>
      <c r="D643" s="107">
        <f>'Calculo VIGA'!J$21</f>
        <v>0</v>
      </c>
      <c r="E643" s="108">
        <v>0</v>
      </c>
      <c r="F643" s="107">
        <f>'Calculo VIGA'!R$21</f>
        <v>0</v>
      </c>
      <c r="G643" s="108">
        <v>0</v>
      </c>
      <c r="H643" s="107">
        <f>'Calculo VIGA'!Z$21</f>
        <v>0</v>
      </c>
      <c r="I643" s="108">
        <v>0</v>
      </c>
      <c r="J643" s="107">
        <f>'Calculo VIGA'!AH$21</f>
        <v>0</v>
      </c>
      <c r="K643" s="108">
        <v>0</v>
      </c>
      <c r="L643" s="107">
        <f>'Calculo VIGA'!AP$21</f>
        <v>0</v>
      </c>
      <c r="M643" s="108">
        <v>0</v>
      </c>
    </row>
    <row r="644" spans="1:34" hidden="1" outlineLevel="2" x14ac:dyDescent="0.25">
      <c r="B644" s="105">
        <f>'Calculo VIGA'!B$22</f>
        <v>6</v>
      </c>
      <c r="C644" s="106">
        <f>IF($A47=B639,1*($A638)^2*(3*$B47-2*$A638)/$B47^3,0)</f>
        <v>1</v>
      </c>
      <c r="D644" s="107">
        <f>'Calculo VIGA'!J$22</f>
        <v>0</v>
      </c>
      <c r="E644" s="106">
        <f>IF($A47=D639,1*($A638)^2*(3*$B47-2*$A638)/$B47^3,0)</f>
        <v>0</v>
      </c>
      <c r="F644" s="107">
        <f>'Calculo VIGA'!R$22</f>
        <v>0</v>
      </c>
      <c r="G644" s="106">
        <f>IF($A47=F639,1*($A638)^2*(3*$B47-2*$A638)/$B47^3,0)</f>
        <v>0</v>
      </c>
      <c r="H644" s="107">
        <f>'Calculo VIGA'!Z$22</f>
        <v>0</v>
      </c>
      <c r="I644" s="106">
        <f>IF($A47=H639,1*($A638)^2*(3*$B47-2*$A638)/$B47^3,0)</f>
        <v>0</v>
      </c>
      <c r="J644" s="107">
        <f>'Calculo VIGA'!AH$22</f>
        <v>0</v>
      </c>
      <c r="K644" s="106">
        <f>IF($A47=J639,1*($A638)^2*(3*$B47-2*$A638)/$B47^3,0)</f>
        <v>0</v>
      </c>
      <c r="L644" s="107">
        <f>'Calculo VIGA'!AP$22</f>
        <v>0</v>
      </c>
      <c r="M644" s="108">
        <f>IF($A47=L639,1*($A638)^2*(3*$B47-2*$A638)/$B47^3,0)</f>
        <v>0</v>
      </c>
    </row>
    <row r="645" spans="1:34" hidden="1" outlineLevel="2" x14ac:dyDescent="0.25">
      <c r="B645" s="105">
        <f>'Calculo VIGA'!B$23</f>
        <v>2</v>
      </c>
      <c r="C645" s="108">
        <f>IF($A47=B639,-1*($B47-$A638)*$A638^2/$B47^2,0)</f>
        <v>0</v>
      </c>
      <c r="D645" s="107">
        <f>'Calculo VIGA'!J$23</f>
        <v>0</v>
      </c>
      <c r="E645" s="108">
        <f>IF($A47=D639,-1*($B47-$A638)*$A638^2/$B47^2,0)</f>
        <v>0</v>
      </c>
      <c r="F645" s="107">
        <f>'Calculo VIGA'!R$23</f>
        <v>0</v>
      </c>
      <c r="G645" s="108">
        <f>IF($A47=F639,-1*($B47-$A638)*$A638^2/$B47^2,0)</f>
        <v>0</v>
      </c>
      <c r="H645" s="107">
        <f>'Calculo VIGA'!Z$23</f>
        <v>0</v>
      </c>
      <c r="I645" s="108">
        <f>IF($A47=H639,-1*($B47-$A638)*$A638^2/$B47^2,0)</f>
        <v>0</v>
      </c>
      <c r="J645" s="107">
        <f>'Calculo VIGA'!AH$23</f>
        <v>0</v>
      </c>
      <c r="K645" s="108">
        <f>IF($A47=J639,-1*($B47-$A638)*$A638^2/$B47^2,0)</f>
        <v>0</v>
      </c>
      <c r="L645" s="107">
        <f>'Calculo VIGA'!AP$23</f>
        <v>0</v>
      </c>
      <c r="M645" s="108">
        <f>IF($A47=L639,-1*($B47-$A638)*$A638^2/$B47^2,0)</f>
        <v>0</v>
      </c>
    </row>
    <row r="646" spans="1:34" hidden="1" outlineLevel="2" x14ac:dyDescent="0.25">
      <c r="C646" t="s">
        <v>61</v>
      </c>
      <c r="D646" s="182"/>
      <c r="E646" s="183"/>
      <c r="F646" s="182"/>
      <c r="G646" s="183"/>
      <c r="H646" s="182"/>
      <c r="I646" s="183"/>
      <c r="J646" s="182"/>
      <c r="K646" s="183"/>
      <c r="L646" s="182"/>
      <c r="M646" s="183"/>
      <c r="N646" s="182"/>
      <c r="O646" s="183"/>
      <c r="P646" s="182"/>
      <c r="Q646" s="183"/>
      <c r="R646" s="182"/>
      <c r="S646" s="183"/>
    </row>
    <row r="647" spans="1:34" hidden="1" outlineLevel="2" x14ac:dyDescent="0.25">
      <c r="B647" s="105">
        <v>1</v>
      </c>
      <c r="C647" s="108">
        <f t="shared" ref="C647" si="1045">-(IFERROR(VLOOKUP($B647,$B640:$C645,2,0),0)+IFERROR(VLOOKUP($B647,$D640:$E645,2,0),0)+IFERROR(VLOOKUP($B647,$F640:$G645,2,0),0)+IFERROR(VLOOKUP($B647,$H640:$I645,2,0),0)+IFERROR(VLOOKUP($B647,$J640:$K645,2,0),0)+IFERROR(VLOOKUP($B647,$L640:$M645,2,0),0)+IFERROR(VLOOKUP($B647,$N640:$O645,2,0),0)+IFERROR(VLOOKUP($B647,$P640:$Q645,2,0),0)+IFERROR(VLOOKUP($B647,$R640:$S645,2,0),0))</f>
        <v>0</v>
      </c>
      <c r="E647" s="109"/>
      <c r="F647" s="325" t="s">
        <v>37</v>
      </c>
      <c r="G647" s="325"/>
      <c r="H647" s="325"/>
      <c r="I647" s="325"/>
      <c r="J647" s="325"/>
      <c r="K647" s="325"/>
      <c r="L647" s="325"/>
      <c r="M647" s="325"/>
      <c r="N647" s="325"/>
      <c r="O647" s="325"/>
      <c r="P647" s="325"/>
      <c r="Q647" s="325"/>
      <c r="R647" s="325"/>
      <c r="S647" s="325"/>
      <c r="T647" s="325"/>
      <c r="U647" s="325"/>
      <c r="V647" s="325"/>
      <c r="W647" s="325"/>
      <c r="X647" s="325"/>
      <c r="Y647" s="325"/>
      <c r="Z647" s="325"/>
      <c r="AA647" s="325"/>
      <c r="AB647" s="110"/>
      <c r="AC647" s="110"/>
      <c r="AD647" s="110"/>
      <c r="AE647" s="110"/>
      <c r="AF647" s="110"/>
      <c r="AG647" s="110"/>
      <c r="AH647" s="110"/>
    </row>
    <row r="648" spans="1:34" hidden="1" outlineLevel="2" x14ac:dyDescent="0.25">
      <c r="B648" s="105">
        <v>2</v>
      </c>
      <c r="C648" s="108">
        <f t="shared" ref="C648" si="1046">-(IFERROR(VLOOKUP($B648,$B640:$C645,2,0),0)+IFERROR(VLOOKUP($B648,$D640:$E645,2,0),0)+IFERROR(VLOOKUP($B648,$F640:$G645,2,0),0)+IFERROR(VLOOKUP($B648,$H640:$I645,2,0),0)+IFERROR(VLOOKUP($B648,$J640:$K645,2,0),0)+IFERROR(VLOOKUP($B648,$L640:$M645,2,0),0)+IFERROR(VLOOKUP($B648,$N640:$O645,2,0),0)+IFERROR(VLOOKUP($B648,$P640:$Q645,2,0),0)+IFERROR(VLOOKUP($B648,$R640:$S645,2,0),0))</f>
        <v>0</v>
      </c>
      <c r="E648" s="110"/>
      <c r="F648" s="110"/>
      <c r="G648" s="326" t="s">
        <v>38</v>
      </c>
      <c r="H648" s="326"/>
      <c r="I648" s="326"/>
      <c r="J648" s="326"/>
      <c r="K648" s="326"/>
      <c r="L648" s="326"/>
      <c r="M648" s="110"/>
      <c r="N648" s="110"/>
      <c r="O648" s="110"/>
      <c r="P648" s="327" t="s">
        <v>39</v>
      </c>
      <c r="Q648" s="327"/>
      <c r="R648" s="327"/>
      <c r="S648" s="327"/>
      <c r="T648" s="327"/>
      <c r="U648" s="327"/>
      <c r="V648" s="110"/>
      <c r="W648" s="110"/>
      <c r="X648" s="110"/>
      <c r="Y648" s="110"/>
      <c r="Z648" s="110"/>
      <c r="AA648" s="110"/>
      <c r="AB648" s="110"/>
      <c r="AC648" s="110"/>
      <c r="AD648" s="110"/>
      <c r="AE648" s="110"/>
      <c r="AF648" s="110"/>
      <c r="AG648" s="110"/>
      <c r="AH648" s="110"/>
    </row>
    <row r="649" spans="1:34" hidden="1" outlineLevel="2" x14ac:dyDescent="0.25">
      <c r="B649" s="105">
        <v>3</v>
      </c>
      <c r="C649" s="108">
        <f t="shared" ref="C649" si="1047">-(IFERROR(VLOOKUP($B649,$B640:$C645,2,0),0)+IFERROR(VLOOKUP($B649,$D640:$E645,2,0),0)+IFERROR(VLOOKUP($B649,$F640:$G645,2,0),0)+IFERROR(VLOOKUP($B649,$H640:$I645,2,0),0)+IFERROR(VLOOKUP($B649,$J640:$K645,2,0),0)+IFERROR(VLOOKUP($B649,$L640:$M645,2,0),0)+IFERROR(VLOOKUP($B649,$N640:$O645,2,0),0)+IFERROR(VLOOKUP($B649,$P640:$Q645,2,0),0)+IFERROR(VLOOKUP($B649,$R640:$S645,2,0),0))</f>
        <v>0</v>
      </c>
      <c r="E649" s="110"/>
      <c r="F649" s="110"/>
      <c r="G649" s="112">
        <v>6</v>
      </c>
      <c r="H649" s="112">
        <v>5</v>
      </c>
      <c r="I649" s="112">
        <v>4</v>
      </c>
      <c r="J649" s="112">
        <v>3</v>
      </c>
      <c r="K649" s="112">
        <v>2</v>
      </c>
      <c r="L649" s="112">
        <v>1</v>
      </c>
      <c r="M649" s="110"/>
      <c r="O649" s="110"/>
      <c r="P649" s="112">
        <v>6</v>
      </c>
      <c r="Q649" s="112">
        <v>5</v>
      </c>
      <c r="R649" s="112">
        <v>4</v>
      </c>
      <c r="S649" s="112">
        <v>3</v>
      </c>
      <c r="T649" s="112">
        <v>2</v>
      </c>
      <c r="U649" s="112">
        <v>1</v>
      </c>
      <c r="AB649" s="110"/>
      <c r="AC649" s="110"/>
      <c r="AD649" s="110"/>
      <c r="AE649" s="110"/>
      <c r="AF649" s="110"/>
      <c r="AG649" s="110"/>
      <c r="AH649" s="110"/>
    </row>
    <row r="650" spans="1:34" hidden="1" outlineLevel="2" x14ac:dyDescent="0.25">
      <c r="B650" s="105">
        <v>4</v>
      </c>
      <c r="C650" s="108">
        <f t="shared" ref="C650" si="1048">-(IFERROR(VLOOKUP($B650,$B640:$C645,2,0),0)+IFERROR(VLOOKUP($B650,$D640:$E645,2,0),0)+IFERROR(VLOOKUP($B650,$F640:$G645,2,0),0)+IFERROR(VLOOKUP($B650,$H640:$I645,2,0),0)+IFERROR(VLOOKUP($B650,$J640:$K645,2,0),0)+IFERROR(VLOOKUP($B650,$L640:$M645,2,0),0)+IFERROR(VLOOKUP($B650,$N640:$O645,2,0),0)+IFERROR(VLOOKUP($B650,$P640:$Q645,2,0),0)+IFERROR(VLOOKUP($B650,$R640:$S645,2,0),0))</f>
        <v>0</v>
      </c>
      <c r="E650" s="110"/>
      <c r="F650" s="105">
        <v>1</v>
      </c>
      <c r="G650" s="184" t="e">
        <f t="array" ref="G650:G656">MMULT(MINVERSE($C$24:$I$30),$C647:$C653)</f>
        <v>#NUM!</v>
      </c>
      <c r="H650" s="184" t="e">
        <f t="array" ref="H650:H655">MMULT(MINVERSE($C$24:$H$29),$C647:$C652)</f>
        <v>#NUM!</v>
      </c>
      <c r="I650" s="184" t="e">
        <f t="array" ref="I650:I654">MMULT(MINVERSE($C$24:$G$28),$C647:$C651)</f>
        <v>#NUM!</v>
      </c>
      <c r="J650" s="184">
        <f t="array" ref="J650:J653">MMULT(MINVERSE($C$24:$F$27),$C647:$C650)</f>
        <v>0</v>
      </c>
      <c r="K650" s="184">
        <f t="array" ref="K650:K652">MMULT(MINVERSE($C$24:$E$26),$C647:$C649)</f>
        <v>0</v>
      </c>
      <c r="L650" s="184">
        <f t="array" ref="L650:L651">MMULT(MINVERSE($C$24:$D$25),$C647:$C648)</f>
        <v>0</v>
      </c>
      <c r="M650" s="110"/>
      <c r="O650" s="105">
        <v>1</v>
      </c>
      <c r="P650" s="184" t="e">
        <f t="array" ref="P650:P660">MMULT(MINVERSE($C$24:$M$34),$C647:$C657)</f>
        <v>#NUM!</v>
      </c>
      <c r="Q650" s="184" t="e">
        <f t="array" ref="Q650:Q659">MMULT(MINVERSE($C$24:$L$33),$C647:$C656)</f>
        <v>#NUM!</v>
      </c>
      <c r="R650" s="184" t="e">
        <f t="array" ref="R650:R658">MMULT(MINVERSE($C$24:$K$32),$C647:$C655)</f>
        <v>#NUM!</v>
      </c>
      <c r="S650" s="184" t="e">
        <f t="array" ref="S650:S657">MMULT(MINVERSE($C$24:$J$31),$C647:$C654)</f>
        <v>#NUM!</v>
      </c>
      <c r="T650" s="114"/>
      <c r="U650" s="114"/>
      <c r="V650" s="110"/>
      <c r="W650" s="110"/>
      <c r="X650" s="110"/>
      <c r="Y650" s="110"/>
      <c r="Z650" s="110"/>
      <c r="AA650" s="110"/>
      <c r="AB650" s="110"/>
      <c r="AC650" s="110"/>
      <c r="AD650" s="110"/>
      <c r="AE650" s="110"/>
      <c r="AF650" s="110"/>
      <c r="AG650" s="110"/>
      <c r="AH650" s="110"/>
    </row>
    <row r="651" spans="1:34" hidden="1" outlineLevel="2" x14ac:dyDescent="0.25">
      <c r="B651" s="105">
        <v>5</v>
      </c>
      <c r="C651" s="108">
        <f t="shared" ref="C651" si="1049">-(IFERROR(VLOOKUP($B651,$B640:$C645,2,0),0)+IFERROR(VLOOKUP($B651,$D640:$E645,2,0),0)+IFERROR(VLOOKUP($B651,$F640:$G645,2,0),0)+IFERROR(VLOOKUP($B651,$H640:$I645,2,0),0)+IFERROR(VLOOKUP($B651,$J640:$K645,2,0),0)+IFERROR(VLOOKUP($B651,$L640:$M645,2,0),0)+IFERROR(VLOOKUP($B651,$N640:$O645,2,0),0)+IFERROR(VLOOKUP($B651,$P640:$Q645,2,0),0)+IFERROR(VLOOKUP($B651,$R640:$S645,2,0),0))</f>
        <v>0</v>
      </c>
      <c r="E651" s="110"/>
      <c r="F651" s="105">
        <v>2</v>
      </c>
      <c r="G651" s="185" t="e">
        <v>#NUM!</v>
      </c>
      <c r="H651" s="185" t="e">
        <v>#NUM!</v>
      </c>
      <c r="I651" s="185" t="e">
        <v>#NUM!</v>
      </c>
      <c r="J651" s="185">
        <v>0</v>
      </c>
      <c r="K651" s="185">
        <v>0</v>
      </c>
      <c r="L651" s="185">
        <v>0</v>
      </c>
      <c r="M651" s="110"/>
      <c r="O651" s="105">
        <v>2</v>
      </c>
      <c r="P651" s="185" t="e">
        <v>#NUM!</v>
      </c>
      <c r="Q651" s="185" t="e">
        <v>#NUM!</v>
      </c>
      <c r="R651" s="185" t="e">
        <v>#NUM!</v>
      </c>
      <c r="S651" s="185" t="e">
        <v>#NUM!</v>
      </c>
      <c r="T651" s="114"/>
      <c r="U651" s="114"/>
    </row>
    <row r="652" spans="1:34" hidden="1" outlineLevel="2" x14ac:dyDescent="0.25">
      <c r="B652" s="105">
        <v>6</v>
      </c>
      <c r="C652" s="108">
        <f t="shared" ref="C652" si="1050">-(IFERROR(VLOOKUP($B652,$B640:$C645,2,0),0)+IFERROR(VLOOKUP($B652,$D640:$E645,2,0),0)+IFERROR(VLOOKUP($B652,$F640:$G645,2,0),0)+IFERROR(VLOOKUP($B652,$H640:$I645,2,0),0)+IFERROR(VLOOKUP($B652,$J640:$K645,2,0),0)+IFERROR(VLOOKUP($B652,$L640:$M645,2,0),0)+IFERROR(VLOOKUP($B652,$N640:$O645,2,0),0)+IFERROR(VLOOKUP($B652,$P640:$Q645,2,0),0)+IFERROR(VLOOKUP($B652,$R640:$S645,2,0),0))</f>
        <v>-1</v>
      </c>
      <c r="E652" s="110"/>
      <c r="F652" s="105">
        <v>3</v>
      </c>
      <c r="G652" s="185" t="e">
        <v>#NUM!</v>
      </c>
      <c r="H652" s="185" t="e">
        <v>#NUM!</v>
      </c>
      <c r="I652" s="185" t="e">
        <v>#NUM!</v>
      </c>
      <c r="J652" s="185">
        <v>0</v>
      </c>
      <c r="K652" s="185">
        <v>0</v>
      </c>
      <c r="L652" s="185"/>
      <c r="M652" s="110"/>
      <c r="O652" s="105">
        <v>3</v>
      </c>
      <c r="P652" s="185" t="e">
        <v>#NUM!</v>
      </c>
      <c r="Q652" s="185" t="e">
        <v>#NUM!</v>
      </c>
      <c r="R652" s="185" t="e">
        <v>#NUM!</v>
      </c>
      <c r="S652" s="185" t="e">
        <v>#NUM!</v>
      </c>
      <c r="T652" s="114"/>
      <c r="U652" s="114"/>
    </row>
    <row r="653" spans="1:34" hidden="1" outlineLevel="2" x14ac:dyDescent="0.25">
      <c r="B653" s="105">
        <v>7</v>
      </c>
      <c r="C653" s="108">
        <f t="shared" ref="C653" si="1051">-(IFERROR(VLOOKUP($B653,$B640:$C645,2,0),0)+IFERROR(VLOOKUP($B653,$D640:$E645,2,0),0)+IFERROR(VLOOKUP($B653,$F640:$G645,2,0),0)+IFERROR(VLOOKUP($B653,$H640:$I645,2,0),0)+IFERROR(VLOOKUP($B653,$J640:$K645,2,0),0)+IFERROR(VLOOKUP($B653,$L640:$M645,2,0),0)+IFERROR(VLOOKUP($B653,$N640:$O645,2,0),0)+IFERROR(VLOOKUP($B653,$P640:$Q645,2,0),0)+IFERROR(VLOOKUP($B653,$R640:$S645,2,0),0))</f>
        <v>0</v>
      </c>
      <c r="E653" s="110"/>
      <c r="F653" s="105">
        <v>4</v>
      </c>
      <c r="G653" s="185" t="e">
        <v>#NUM!</v>
      </c>
      <c r="H653" s="185" t="e">
        <v>#NUM!</v>
      </c>
      <c r="I653" s="185" t="e">
        <v>#NUM!</v>
      </c>
      <c r="J653" s="185">
        <v>0</v>
      </c>
      <c r="K653" s="185"/>
      <c r="L653" s="185"/>
      <c r="M653" s="110"/>
      <c r="O653" s="105">
        <v>4</v>
      </c>
      <c r="P653" s="185" t="e">
        <v>#NUM!</v>
      </c>
      <c r="Q653" s="185" t="e">
        <v>#NUM!</v>
      </c>
      <c r="R653" s="185" t="e">
        <v>#NUM!</v>
      </c>
      <c r="S653" s="185" t="e">
        <v>#NUM!</v>
      </c>
      <c r="T653" s="114"/>
      <c r="U653" s="114"/>
    </row>
    <row r="654" spans="1:34" hidden="1" outlineLevel="2" x14ac:dyDescent="0.25">
      <c r="B654" s="105">
        <v>8</v>
      </c>
      <c r="C654" s="108">
        <f t="shared" ref="C654" si="1052">-(IFERROR(VLOOKUP($B654,$B640:$C645,2,0),0)+IFERROR(VLOOKUP($B654,$D640:$E645,2,0),0)+IFERROR(VLOOKUP($B654,$F640:$G645,2,0),0)+IFERROR(VLOOKUP($B654,$H640:$I645,2,0),0)+IFERROR(VLOOKUP($B654,$J640:$K645,2,0),0)+IFERROR(VLOOKUP($B654,$L640:$M645,2,0),0)+IFERROR(VLOOKUP($B654,$N640:$O645,2,0),0)+IFERROR(VLOOKUP($B654,$P640:$Q645,2,0),0)+IFERROR(VLOOKUP($B654,$R640:$S645,2,0),0))</f>
        <v>0</v>
      </c>
      <c r="E654" s="110" t="s">
        <v>40</v>
      </c>
      <c r="F654" s="105">
        <v>5</v>
      </c>
      <c r="G654" s="185" t="e">
        <v>#NUM!</v>
      </c>
      <c r="H654" s="185" t="e">
        <v>#NUM!</v>
      </c>
      <c r="I654" s="185" t="e">
        <v>#NUM!</v>
      </c>
      <c r="J654" s="185"/>
      <c r="K654" s="185"/>
      <c r="L654" s="185"/>
      <c r="M654" s="110"/>
      <c r="O654" s="105">
        <v>5</v>
      </c>
      <c r="P654" s="185" t="e">
        <v>#NUM!</v>
      </c>
      <c r="Q654" s="185" t="e">
        <v>#NUM!</v>
      </c>
      <c r="R654" s="185" t="e">
        <v>#NUM!</v>
      </c>
      <c r="S654" s="185" t="e">
        <v>#NUM!</v>
      </c>
      <c r="T654" s="114"/>
      <c r="U654" s="114"/>
    </row>
    <row r="655" spans="1:34" hidden="1" outlineLevel="2" x14ac:dyDescent="0.25">
      <c r="B655" s="105">
        <v>9</v>
      </c>
      <c r="C655" s="108">
        <f t="shared" ref="C655" si="1053">-(IFERROR(VLOOKUP($B655,$B640:$C645,2,0),0)+IFERROR(VLOOKUP($B655,$D640:$E645,2,0),0)+IFERROR(VLOOKUP($B655,$F640:$G645,2,0),0)+IFERROR(VLOOKUP($B655,$H640:$I645,2,0),0)+IFERROR(VLOOKUP($B655,$J640:$K645,2,0),0)+IFERROR(VLOOKUP($B655,$L640:$M645,2,0),0)+IFERROR(VLOOKUP($B655,$N640:$O645,2,0),0)+IFERROR(VLOOKUP($B655,$P640:$Q645,2,0),0)+IFERROR(VLOOKUP($B655,$R640:$S645,2,0),0))</f>
        <v>0</v>
      </c>
      <c r="E655" s="110"/>
      <c r="F655" s="105">
        <v>6</v>
      </c>
      <c r="G655" s="185" t="e">
        <v>#NUM!</v>
      </c>
      <c r="H655" s="185" t="e">
        <v>#NUM!</v>
      </c>
      <c r="I655" s="185"/>
      <c r="J655" s="185"/>
      <c r="K655" s="185"/>
      <c r="L655" s="185"/>
      <c r="M655" s="110"/>
      <c r="O655" s="105">
        <v>6</v>
      </c>
      <c r="P655" s="185" t="e">
        <v>#NUM!</v>
      </c>
      <c r="Q655" s="185" t="e">
        <v>#NUM!</v>
      </c>
      <c r="R655" s="185" t="e">
        <v>#NUM!</v>
      </c>
      <c r="S655" s="185" t="e">
        <v>#NUM!</v>
      </c>
      <c r="T655" s="114"/>
      <c r="U655" s="114"/>
    </row>
    <row r="656" spans="1:34" hidden="1" outlineLevel="2" x14ac:dyDescent="0.25">
      <c r="B656" s="105">
        <v>10</v>
      </c>
      <c r="C656" s="108">
        <f t="shared" ref="C656" si="1054">-(IFERROR(VLOOKUP($B656,$B640:$C645,2,0),0)+IFERROR(VLOOKUP($B656,$D640:$E645,2,0),0)+IFERROR(VLOOKUP($B656,$F640:$G645,2,0),0)+IFERROR(VLOOKUP($B656,$H640:$I645,2,0),0)+IFERROR(VLOOKUP($B656,$J640:$K645,2,0),0)+IFERROR(VLOOKUP($B656,$L640:$M645,2,0),0)+IFERROR(VLOOKUP($B656,$N640:$O645,2,0),0)+IFERROR(VLOOKUP($B656,$P640:$Q645,2,0),0)+IFERROR(VLOOKUP($B656,$R640:$S645,2,0),0))</f>
        <v>0</v>
      </c>
      <c r="E656" s="110"/>
      <c r="F656" s="105">
        <v>7</v>
      </c>
      <c r="G656" s="185" t="e">
        <v>#NUM!</v>
      </c>
      <c r="H656" s="185"/>
      <c r="I656" s="185"/>
      <c r="J656" s="185"/>
      <c r="K656" s="185"/>
      <c r="L656" s="185"/>
      <c r="M656" s="110"/>
      <c r="N656" s="110" t="s">
        <v>40</v>
      </c>
      <c r="O656" s="105">
        <v>7</v>
      </c>
      <c r="P656" s="185" t="e">
        <v>#NUM!</v>
      </c>
      <c r="Q656" s="185" t="e">
        <v>#NUM!</v>
      </c>
      <c r="R656" s="185" t="e">
        <v>#NUM!</v>
      </c>
      <c r="S656" s="185" t="e">
        <v>#NUM!</v>
      </c>
      <c r="T656" s="114"/>
      <c r="U656" s="114"/>
    </row>
    <row r="657" spans="1:24" hidden="1" outlineLevel="2" x14ac:dyDescent="0.25">
      <c r="B657" s="105">
        <v>11</v>
      </c>
      <c r="C657" s="108">
        <f t="shared" ref="C657" si="1055">-(IFERROR(VLOOKUP($B657,$B640:$C645,2,0),0)+IFERROR(VLOOKUP($B657,$D640:$E645,2,0),0)+IFERROR(VLOOKUP($B657,$F640:$G645,2,0),0)+IFERROR(VLOOKUP($B657,$H640:$I645,2,0),0)+IFERROR(VLOOKUP($B657,$J640:$K645,2,0),0)+IFERROR(VLOOKUP($B657,$L640:$M645,2,0),0)+IFERROR(VLOOKUP($B657,$N640:$O645,2,0),0)+IFERROR(VLOOKUP($B657,$P640:$Q645,2,0),0)+IFERROR(VLOOKUP($B657,$R640:$S645,2,0),0))</f>
        <v>0</v>
      </c>
      <c r="E657" s="110"/>
      <c r="M657" s="110"/>
      <c r="O657" s="105">
        <v>8</v>
      </c>
      <c r="P657" s="185" t="e">
        <v>#NUM!</v>
      </c>
      <c r="Q657" s="185" t="e">
        <v>#NUM!</v>
      </c>
      <c r="R657" s="185" t="e">
        <v>#NUM!</v>
      </c>
      <c r="S657" s="185" t="e">
        <v>#NUM!</v>
      </c>
      <c r="T657" s="114"/>
      <c r="U657" s="114"/>
    </row>
    <row r="658" spans="1:24" hidden="1" outlineLevel="2" x14ac:dyDescent="0.25">
      <c r="B658" s="105">
        <v>12</v>
      </c>
      <c r="C658" s="108">
        <f t="shared" ref="C658" si="1056">-(IFERROR(VLOOKUP($B658,$B640:$C645,2,0),0)+IFERROR(VLOOKUP($B658,$D640:$E645,2,0),0)+IFERROR(VLOOKUP($B658,$F640:$G645,2,0),0)+IFERROR(VLOOKUP($B658,$H640:$I645,2,0),0)+IFERROR(VLOOKUP($B658,$J640:$K645,2,0),0)+IFERROR(VLOOKUP($B658,$L640:$M645,2,0),0)+IFERROR(VLOOKUP($B658,$N640:$O645,2,0),0)+IFERROR(VLOOKUP($B658,$P640:$Q645,2,0),0)+IFERROR(VLOOKUP($B658,$R640:$S645,2,0),0))</f>
        <v>0</v>
      </c>
      <c r="E658" s="110"/>
      <c r="M658" s="110"/>
      <c r="O658" s="105">
        <v>9</v>
      </c>
      <c r="P658" s="185" t="e">
        <v>#NUM!</v>
      </c>
      <c r="Q658" s="185" t="e">
        <v>#NUM!</v>
      </c>
      <c r="R658" s="185" t="e">
        <v>#NUM!</v>
      </c>
      <c r="S658" s="185"/>
      <c r="T658" s="114"/>
      <c r="U658" s="114"/>
    </row>
    <row r="659" spans="1:24" hidden="1" outlineLevel="2" x14ac:dyDescent="0.25">
      <c r="B659" s="105">
        <v>13</v>
      </c>
      <c r="C659" s="108">
        <f t="shared" ref="C659" si="1057">-(IFERROR(VLOOKUP($B659,$B640:$C645,2,0),0)+IFERROR(VLOOKUP($B659,$D640:$E645,2,0),0)+IFERROR(VLOOKUP($B659,$F640:$G645,2,0),0)+IFERROR(VLOOKUP($B659,$H640:$I645,2,0),0)+IFERROR(VLOOKUP($B659,$J640:$K645,2,0),0)+IFERROR(VLOOKUP($B659,$L640:$M645,2,0),0)+IFERROR(VLOOKUP($B659,$N640:$O645,2,0),0)+IFERROR(VLOOKUP($B659,$P640:$Q645,2,0),0)+IFERROR(VLOOKUP($B659,$R640:$S645,2,0),0))</f>
        <v>0</v>
      </c>
      <c r="E659" s="110"/>
      <c r="F659" s="110"/>
      <c r="G659" s="324" t="s">
        <v>42</v>
      </c>
      <c r="H659" s="324"/>
      <c r="I659" s="324"/>
      <c r="J659" s="324"/>
      <c r="K659" s="324"/>
      <c r="L659" s="324"/>
      <c r="M659" s="110"/>
      <c r="O659" s="105">
        <v>10</v>
      </c>
      <c r="P659" s="185" t="e">
        <v>#NUM!</v>
      </c>
      <c r="Q659" s="185" t="e">
        <v>#NUM!</v>
      </c>
      <c r="R659" s="185"/>
      <c r="S659" s="185"/>
      <c r="T659" s="114"/>
      <c r="U659" s="114"/>
    </row>
    <row r="660" spans="1:24" hidden="1" outlineLevel="2" x14ac:dyDescent="0.25">
      <c r="B660" s="105">
        <v>14</v>
      </c>
      <c r="C660" s="108">
        <f t="shared" ref="C660" si="1058">-(IFERROR(VLOOKUP($B660,$B640:$C645,2,0),0)+IFERROR(VLOOKUP($B660,$D640:$E645,2,0),0)+IFERROR(VLOOKUP($B660,$F640:$G645,2,0),0)+IFERROR(VLOOKUP($B660,$H640:$I645,2,0),0)+IFERROR(VLOOKUP($B660,$J640:$K645,2,0),0)+IFERROR(VLOOKUP($B660,$L640:$M645,2,0),0)+IFERROR(VLOOKUP($B660,$N640:$O645,2,0),0)+IFERROR(VLOOKUP($B660,$P640:$Q645,2,0),0)+IFERROR(VLOOKUP($B660,$R640:$S645,2,0),0))</f>
        <v>0</v>
      </c>
      <c r="E660" s="110"/>
      <c r="F660" s="110"/>
      <c r="G660" s="112">
        <v>6</v>
      </c>
      <c r="H660" s="112">
        <v>5</v>
      </c>
      <c r="I660" s="112">
        <v>4</v>
      </c>
      <c r="J660" s="112">
        <v>3</v>
      </c>
      <c r="K660" s="112">
        <v>2</v>
      </c>
      <c r="L660" s="112">
        <v>1</v>
      </c>
      <c r="M660" s="110"/>
      <c r="O660" s="105">
        <v>11</v>
      </c>
      <c r="P660" s="185" t="e">
        <v>#NUM!</v>
      </c>
      <c r="Q660" s="185"/>
      <c r="R660" s="185"/>
      <c r="S660" s="185"/>
      <c r="T660" s="114"/>
      <c r="U660" s="114"/>
    </row>
    <row r="661" spans="1:24" hidden="1" outlineLevel="2" x14ac:dyDescent="0.25">
      <c r="A661" s="68" t="s">
        <v>41</v>
      </c>
      <c r="B661" s="105">
        <v>15</v>
      </c>
      <c r="C661" s="108">
        <f t="shared" ref="C661" si="1059">-(IFERROR(VLOOKUP($B661,$B640:$C645,2,0),0)+IFERROR(VLOOKUP($B661,$D640:$E645,2,0),0)+IFERROR(VLOOKUP($B661,$F640:$G645,2,0),0)+IFERROR(VLOOKUP($B661,$H640:$I645,2,0),0)+IFERROR(VLOOKUP($B661,$J640:$K645,2,0),0)+IFERROR(VLOOKUP($B661,$L640:$M645,2,0),0)+IFERROR(VLOOKUP($B661,$N640:$O645,2,0),0)+IFERROR(VLOOKUP($B661,$P640:$Q645,2,0),0)+IFERROR(VLOOKUP($B661,$R640:$S645,2,0),0))</f>
        <v>0</v>
      </c>
      <c r="E661" s="110"/>
      <c r="F661" s="105">
        <v>1</v>
      </c>
      <c r="G661" s="184" t="e">
        <f t="array" ref="G661:G669">MMULT(MINVERSE($C$24:$K$32),$C647:$C655)</f>
        <v>#NUM!</v>
      </c>
      <c r="H661" s="184" t="e">
        <f t="array" ref="H661:H668">MMULT(MINVERSE($C$24:$J$31),$C647:$C654)</f>
        <v>#NUM!</v>
      </c>
      <c r="I661" s="184" t="e">
        <f t="array" ref="I661:I667">MMULT(MINVERSE($C$24:$I$30),$C647:$C653)</f>
        <v>#NUM!</v>
      </c>
      <c r="J661" s="184" t="e">
        <f t="array" ref="J661:J666">MMULT(MINVERSE($C$24:$H$29),$C647:$C652)</f>
        <v>#NUM!</v>
      </c>
      <c r="K661" s="184" t="e">
        <f t="array" ref="K661:K665">MMULT(MINVERSE($C$24:$G$28),$C647:$C651)</f>
        <v>#NUM!</v>
      </c>
      <c r="L661" s="113"/>
      <c r="M661" s="110"/>
      <c r="N661" s="110"/>
      <c r="O661" s="110"/>
      <c r="P661" s="110"/>
    </row>
    <row r="662" spans="1:24" hidden="1" outlineLevel="2" x14ac:dyDescent="0.25">
      <c r="B662" s="105">
        <v>16</v>
      </c>
      <c r="C662" s="108">
        <f t="shared" ref="C662" si="1060">-(IFERROR(VLOOKUP($B662,$B640:$C645,2,0),0)+IFERROR(VLOOKUP($B662,$D640:$E645,2,0),0)+IFERROR(VLOOKUP($B662,$F640:$G645,2,0),0)+IFERROR(VLOOKUP($B662,$H640:$I645,2,0),0)+IFERROR(VLOOKUP($B662,$J640:$K645,2,0),0)+IFERROR(VLOOKUP($B662,$L640:$M645,2,0),0)+IFERROR(VLOOKUP($B662,$N640:$O645,2,0),0)+IFERROR(VLOOKUP($B662,$P640:$Q645,2,0),0)+IFERROR(VLOOKUP($B662,$R640:$S645,2,0),0))</f>
        <v>0</v>
      </c>
      <c r="E662" s="110"/>
      <c r="F662" s="105">
        <v>2</v>
      </c>
      <c r="G662" s="185" t="e">
        <v>#NUM!</v>
      </c>
      <c r="H662" s="185" t="e">
        <v>#NUM!</v>
      </c>
      <c r="I662" s="185" t="e">
        <v>#NUM!</v>
      </c>
      <c r="J662" s="185" t="e">
        <v>#NUM!</v>
      </c>
      <c r="K662" s="185" t="e">
        <v>#NUM!</v>
      </c>
      <c r="L662" s="114"/>
      <c r="M662" s="110"/>
      <c r="N662" s="110"/>
      <c r="O662" s="110"/>
      <c r="P662" s="110"/>
    </row>
    <row r="663" spans="1:24" hidden="1" outlineLevel="2" x14ac:dyDescent="0.25">
      <c r="B663" s="105">
        <v>17</v>
      </c>
      <c r="C663" s="108">
        <f t="shared" ref="C663" si="1061">-(IFERROR(VLOOKUP($B663,$B640:$C645,2,0),0)+IFERROR(VLOOKUP($B663,$D640:$E645,2,0),0)+IFERROR(VLOOKUP($B663,$F640:$G645,2,0),0)+IFERROR(VLOOKUP($B663,$H640:$I645,2,0),0)+IFERROR(VLOOKUP($B663,$J640:$K645,2,0),0)+IFERROR(VLOOKUP($B663,$L640:$M645,2,0),0)+IFERROR(VLOOKUP($B663,$N640:$O645,2,0),0)+IFERROR(VLOOKUP($B663,$P640:$Q645,2,0),0)+IFERROR(VLOOKUP($B663,$R640:$S645,2,0),0))</f>
        <v>0</v>
      </c>
      <c r="E663" s="110"/>
      <c r="F663" s="105">
        <v>3</v>
      </c>
      <c r="G663" s="185" t="e">
        <v>#NUM!</v>
      </c>
      <c r="H663" s="185" t="e">
        <v>#NUM!</v>
      </c>
      <c r="I663" s="185" t="e">
        <v>#NUM!</v>
      </c>
      <c r="J663" s="185" t="e">
        <v>#NUM!</v>
      </c>
      <c r="K663" s="185" t="e">
        <v>#NUM!</v>
      </c>
      <c r="L663" s="114"/>
      <c r="M663" s="110"/>
    </row>
    <row r="664" spans="1:24" hidden="1" outlineLevel="2" x14ac:dyDescent="0.25">
      <c r="B664" s="105">
        <v>18</v>
      </c>
      <c r="C664" s="108">
        <f t="shared" ref="C664" si="1062">-(IFERROR(VLOOKUP($B664,$B640:$C645,2,0),0)+IFERROR(VLOOKUP($B664,$D640:$E645,2,0),0)+IFERROR(VLOOKUP($B664,$F640:$G645,2,0),0)+IFERROR(VLOOKUP($B664,$H640:$I645,2,0),0)+IFERROR(VLOOKUP($B664,$J640:$K645,2,0),0)+IFERROR(VLOOKUP($B664,$L640:$M645,2,0),0)+IFERROR(VLOOKUP($B664,$N640:$O645,2,0),0)+IFERROR(VLOOKUP($B664,$P640:$Q645,2,0),0)+IFERROR(VLOOKUP($B664,$R640:$S645,2,0),0))</f>
        <v>0</v>
      </c>
      <c r="E664" s="110"/>
      <c r="F664" s="105">
        <v>4</v>
      </c>
      <c r="G664" s="185" t="e">
        <v>#NUM!</v>
      </c>
      <c r="H664" s="185" t="e">
        <v>#NUM!</v>
      </c>
      <c r="I664" s="185" t="e">
        <v>#NUM!</v>
      </c>
      <c r="J664" s="185" t="e">
        <v>#NUM!</v>
      </c>
      <c r="K664" s="185" t="e">
        <v>#NUM!</v>
      </c>
      <c r="L664" s="114"/>
      <c r="M664" s="110"/>
    </row>
    <row r="665" spans="1:24" hidden="1" outlineLevel="2" x14ac:dyDescent="0.25">
      <c r="B665" s="105">
        <v>19</v>
      </c>
      <c r="C665" s="108">
        <f t="shared" ref="C665" si="1063">-(IFERROR(VLOOKUP($B665,$B640:$C645,2,0),0)+IFERROR(VLOOKUP($B665,$D640:$E645,2,0),0)+IFERROR(VLOOKUP($B665,$F640:$G645,2,0),0)+IFERROR(VLOOKUP($B665,$H640:$I645,2,0),0)+IFERROR(VLOOKUP($B665,$J640:$K645,2,0),0)+IFERROR(VLOOKUP($B665,$L640:$M645,2,0),0)+IFERROR(VLOOKUP($B665,$N640:$O645,2,0),0)+IFERROR(VLOOKUP($B665,$P640:$Q645,2,0),0)+IFERROR(VLOOKUP($B665,$R640:$S645,2,0),0))</f>
        <v>0</v>
      </c>
      <c r="E665" s="110"/>
      <c r="F665" s="105">
        <v>5</v>
      </c>
      <c r="G665" s="185" t="e">
        <v>#NUM!</v>
      </c>
      <c r="H665" s="185" t="e">
        <v>#NUM!</v>
      </c>
      <c r="I665" s="185" t="e">
        <v>#NUM!</v>
      </c>
      <c r="J665" s="185" t="e">
        <v>#NUM!</v>
      </c>
      <c r="K665" s="185" t="e">
        <v>#NUM!</v>
      </c>
      <c r="L665" s="114"/>
      <c r="M665" s="110"/>
    </row>
    <row r="666" spans="1:24" hidden="1" outlineLevel="2" x14ac:dyDescent="0.25">
      <c r="B666" s="105">
        <v>20</v>
      </c>
      <c r="C666" s="108">
        <f t="shared" ref="C666" si="1064">-(IFERROR(VLOOKUP($B666,$B640:$C645,2,0),0)+IFERROR(VLOOKUP($B666,$D640:$E645,2,0),0)+IFERROR(VLOOKUP($B666,$F640:$G645,2,0),0)+IFERROR(VLOOKUP($B666,$H640:$I645,2,0),0)+IFERROR(VLOOKUP($B666,$J640:$K645,2,0),0)+IFERROR(VLOOKUP($B666,$L640:$M645,2,0),0)+IFERROR(VLOOKUP($B666,$N640:$O645,2,0),0)+IFERROR(VLOOKUP($B666,$P640:$Q645,2,0),0)+IFERROR(VLOOKUP($B666,$R640:$S645,2,0),0))</f>
        <v>0</v>
      </c>
      <c r="E666" s="110" t="s">
        <v>40</v>
      </c>
      <c r="F666" s="105">
        <v>6</v>
      </c>
      <c r="G666" s="185" t="e">
        <v>#NUM!</v>
      </c>
      <c r="H666" s="185" t="e">
        <v>#NUM!</v>
      </c>
      <c r="I666" s="185" t="e">
        <v>#NUM!</v>
      </c>
      <c r="J666" s="185" t="e">
        <v>#NUM!</v>
      </c>
      <c r="K666" s="185"/>
      <c r="L666" s="114"/>
      <c r="M666" s="110"/>
    </row>
    <row r="667" spans="1:24" hidden="1" outlineLevel="2" x14ac:dyDescent="0.25">
      <c r="B667" s="105">
        <v>21</v>
      </c>
      <c r="C667" s="108">
        <f t="shared" ref="C667" si="1065">-(IFERROR(VLOOKUP($B667,$B640:$C645,2,0),0)+IFERROR(VLOOKUP($B667,$D640:$E645,2,0),0)+IFERROR(VLOOKUP($B667,$F640:$G645,2,0),0)+IFERROR(VLOOKUP($B667,$H640:$I645,2,0),0)+IFERROR(VLOOKUP($B667,$J640:$K645,2,0),0)+IFERROR(VLOOKUP($B667,$L640:$M645,2,0),0)+IFERROR(VLOOKUP($B667,$N640:$O645,2,0),0)+IFERROR(VLOOKUP($B667,$P640:$Q645,2,0),0)+IFERROR(VLOOKUP($B667,$R640:$S645,2,0),0))</f>
        <v>0</v>
      </c>
      <c r="E667" s="110"/>
      <c r="F667" s="105">
        <v>7</v>
      </c>
      <c r="G667" s="185" t="e">
        <v>#NUM!</v>
      </c>
      <c r="H667" s="185" t="e">
        <v>#NUM!</v>
      </c>
      <c r="I667" s="185" t="e">
        <v>#NUM!</v>
      </c>
      <c r="J667" s="185"/>
      <c r="K667" s="185"/>
      <c r="L667" s="114"/>
      <c r="M667" s="110"/>
    </row>
    <row r="668" spans="1:24" hidden="1" outlineLevel="2" x14ac:dyDescent="0.25">
      <c r="E668" s="110"/>
      <c r="F668" s="105">
        <v>8</v>
      </c>
      <c r="G668" s="185" t="e">
        <v>#NUM!</v>
      </c>
      <c r="H668" s="185" t="e">
        <v>#NUM!</v>
      </c>
      <c r="I668" s="185"/>
      <c r="J668" s="185"/>
      <c r="K668" s="185"/>
      <c r="L668" s="114"/>
      <c r="M668" s="110"/>
      <c r="X668" s="110"/>
    </row>
    <row r="669" spans="1:24" hidden="1" outlineLevel="2" x14ac:dyDescent="0.25">
      <c r="E669" s="110"/>
      <c r="F669" s="105">
        <v>9</v>
      </c>
      <c r="G669" s="185" t="e">
        <v>#NUM!</v>
      </c>
      <c r="H669" s="185"/>
      <c r="I669" s="185"/>
      <c r="J669" s="185"/>
      <c r="K669" s="185"/>
      <c r="L669" s="114"/>
      <c r="M669" s="110"/>
      <c r="X669" s="110"/>
    </row>
    <row r="670" spans="1:24" hidden="1" outlineLevel="2" x14ac:dyDescent="0.25">
      <c r="A670" s="117"/>
    </row>
    <row r="671" spans="1:24" s="119" customFormat="1" hidden="1" outlineLevel="2" x14ac:dyDescent="0.25">
      <c r="A671" s="118" t="s">
        <v>37</v>
      </c>
    </row>
    <row r="672" spans="1:24" hidden="1" outlineLevel="2" x14ac:dyDescent="0.25">
      <c r="B672" s="316">
        <f t="shared" ref="B672:B678" si="1066">B639</f>
        <v>1</v>
      </c>
      <c r="C672" s="316"/>
      <c r="D672" s="316">
        <f t="shared" ref="D672:D678" si="1067">D639</f>
        <v>2</v>
      </c>
      <c r="E672" s="316"/>
      <c r="F672" s="316">
        <f t="shared" ref="F672:F678" si="1068">F639</f>
        <v>3</v>
      </c>
      <c r="G672" s="316"/>
      <c r="H672" s="316">
        <f t="shared" ref="H672:H678" si="1069">H639</f>
        <v>4</v>
      </c>
      <c r="I672" s="316"/>
      <c r="J672" s="316">
        <f t="shared" ref="J672:J678" si="1070">J639</f>
        <v>5</v>
      </c>
      <c r="K672" s="316"/>
      <c r="L672" s="316">
        <f t="shared" ref="L672:L678" si="1071">L639</f>
        <v>6</v>
      </c>
      <c r="M672" s="316"/>
    </row>
    <row r="673" spans="1:16" hidden="1" outlineLevel="2" x14ac:dyDescent="0.25">
      <c r="B673" s="105">
        <f t="shared" si="1066"/>
        <v>3</v>
      </c>
      <c r="C673" s="116">
        <f>IF($Q$2=2,IFERROR(INDEX($G650:$L656,MATCH(B673,$F650:$F656,0),MATCH(INICIO!$C$78,$G649:$L649,0)),0),IF($Q$2=4,IFERROR(INDEX($P650:$U660,MATCH(B673,$O650:$O660,0),MATCH(INICIO!$C$78,$P649:$U649,0)),0),IFERROR(INDEX($G661:$L669,MATCH(B673,$F661:$F669,0),MATCH(INICIO!$C$78,$G660:$L660,0)),0)))</f>
        <v>0</v>
      </c>
      <c r="D673" s="105">
        <f t="shared" si="1067"/>
        <v>0</v>
      </c>
      <c r="E673" s="116">
        <f>IF($Q$2=2,IFERROR(INDEX($G650:$L656,MATCH(D673,$F650:$F656,0),MATCH(INICIO!$C$78,$G649:$L649,0)),0),IF($Q$2=4,IFERROR(INDEX($P650:$U660,MATCH(D673,$O650:$O660,0),MATCH(INICIO!$C$78,$P649:$U649,0)),0),IFERROR(INDEX($G661:$L669,MATCH(D673,$F661:$F669,0),MATCH(INICIO!$C$78,$G660:$L660,0)),0)))</f>
        <v>0</v>
      </c>
      <c r="F673" s="105">
        <f t="shared" si="1068"/>
        <v>0</v>
      </c>
      <c r="G673" s="116">
        <f>IF($Q$2=2,IFERROR(INDEX($G650:$L656,MATCH(F673,$F650:$F656,0),MATCH(INICIO!$C$78,$G649:$L649,0)),0),IF($Q$2=4,IFERROR(INDEX($P650:$U660,MATCH(F673,$O650:$O660,0),MATCH(INICIO!$C$78,$P649:$U649,0)),0),IFERROR(INDEX($G661:$L669,MATCH(F673,$F661:$F669,0),MATCH(INICIO!$C$78,$G660:$L660,0)),0)))</f>
        <v>0</v>
      </c>
      <c r="H673" s="105">
        <f t="shared" si="1069"/>
        <v>0</v>
      </c>
      <c r="I673" s="116">
        <f>IF($Q$2=2,IFERROR(INDEX($G650:$L656,MATCH(H673,$F650:$F656,0),MATCH(INICIO!$C$78,$G649:$L649,0)),0),IF($Q$2=4,IFERROR(INDEX($P650:$U660,MATCH(H673,$O650:$O660,0),MATCH(INICIO!$C$78,$P649:$U649,0)),0),IFERROR(INDEX($G661:$L669,MATCH(H673,$F661:$F669,0),MATCH(INICIO!$C$78,$G660:$L660,0)),0)))</f>
        <v>0</v>
      </c>
      <c r="J673" s="105">
        <f t="shared" si="1070"/>
        <v>0</v>
      </c>
      <c r="K673" s="116">
        <f>IF($Q$2=2,IFERROR(INDEX($G650:$L656,MATCH(J673,$F650:$F656,0),MATCH(INICIO!$C$78,$G649:$L649,0)),0),IF($Q$2=4,IFERROR(INDEX($P650:$U660,MATCH(J673,$O650:$O660,0),MATCH(INICIO!$C$78,$P649:$U649,0)),0),IFERROR(INDEX($G661:$L669,MATCH(J673,$F661:$F669,0),MATCH(INICIO!$C$78,$G660:$L660,0)),0)))</f>
        <v>0</v>
      </c>
      <c r="L673" s="105">
        <f t="shared" si="1071"/>
        <v>0</v>
      </c>
      <c r="M673" s="116">
        <f>IF($Q$2=2,IFERROR(INDEX($G650:$L656,MATCH(L673,$F650:$F656,0),MATCH(INICIO!$C$78,$G649:$L649,0)),0),IF($Q$2=4,IFERROR(INDEX($P650:$U660,MATCH(L673,$O650:$O660,0),MATCH(INICIO!$C$78,$P649:$U649,0)),0),IFERROR(INDEX($G661:$L669,MATCH(L673,$F661:$F669,0),MATCH(INICIO!$C$78,$G660:$L660,0)),0)))</f>
        <v>0</v>
      </c>
    </row>
    <row r="674" spans="1:16" hidden="1" outlineLevel="2" x14ac:dyDescent="0.25">
      <c r="B674" s="105">
        <f t="shared" si="1066"/>
        <v>4</v>
      </c>
      <c r="C674" s="116">
        <f>IF($Q$2=2,IFERROR(INDEX($G650:$L656,MATCH(B674,$F650:$F656,0),MATCH(INICIO!$C$78,$G649:$L649,0)),0),IF($Q$2=4,IFERROR(INDEX($P650:$U660,MATCH(B674,$O650:$O660,0),MATCH(INICIO!$C$78,$P649:$U649,0)),0),IFERROR(INDEX($G661:$L669,MATCH(B674,$F661:$F669,0),MATCH(INICIO!$C$78,$G660:$L660,0)),0)))</f>
        <v>0</v>
      </c>
      <c r="D674" s="105">
        <f t="shared" si="1067"/>
        <v>0</v>
      </c>
      <c r="E674" s="116">
        <f>IF($Q$2=2,IFERROR(INDEX($G650:$L656,MATCH(D674,$F650:$F656,0),MATCH(INICIO!$C$78,$G649:$L649,0)),0),IF($Q$2=4,IFERROR(INDEX($P650:$U660,MATCH(D674,$O650:$O660,0),MATCH(INICIO!$C$78,$P649:$U649,0)),0),IFERROR(INDEX($G661:$L669,MATCH(D674,$F661:$F669,0),MATCH(INICIO!$C$78,$G660:$L660,0)),0)))</f>
        <v>0</v>
      </c>
      <c r="F674" s="105">
        <f t="shared" si="1068"/>
        <v>0</v>
      </c>
      <c r="G674" s="116">
        <f>IF($Q$2=2,IFERROR(INDEX($G650:$L656,MATCH(F674,$F650:$F656,0),MATCH(INICIO!$C$78,$G649:$L649,0)),0),IF($Q$2=4,IFERROR(INDEX($P650:$U660,MATCH(F674,$O650:$O660,0),MATCH(INICIO!$C$78,$P649:$U649,0)),0),IFERROR(INDEX($G661:$L669,MATCH(F674,$F661:$F669,0),MATCH(INICIO!$C$78,$G660:$L660,0)),0)))</f>
        <v>0</v>
      </c>
      <c r="H674" s="105">
        <f t="shared" si="1069"/>
        <v>0</v>
      </c>
      <c r="I674" s="116">
        <f>IF($Q$2=2,IFERROR(INDEX($G650:$L656,MATCH(H674,$F650:$F656,0),MATCH(INICIO!$C$78,$G649:$L649,0)),0),IF($Q$2=4,IFERROR(INDEX($P650:$U660,MATCH(H674,$O650:$O660,0),MATCH(INICIO!$C$78,$P649:$U649,0)),0),IFERROR(INDEX($G661:$L669,MATCH(H674,$F661:$F669,0),MATCH(INICIO!$C$78,$G660:$L660,0)),0)))</f>
        <v>0</v>
      </c>
      <c r="J674" s="105">
        <f t="shared" si="1070"/>
        <v>0</v>
      </c>
      <c r="K674" s="116">
        <f>IF($Q$2=2,IFERROR(INDEX($G650:$L656,MATCH(J674,$F650:$F656,0),MATCH(INICIO!$C$78,$G649:$L649,0)),0),IF($Q$2=4,IFERROR(INDEX($P650:$U660,MATCH(J674,$O650:$O660,0),MATCH(INICIO!$C$78,$P649:$U649,0)),0),IFERROR(INDEX($G661:$L669,MATCH(J674,$F661:$F669,0),MATCH(INICIO!$C$78,$G660:$L660,0)),0)))</f>
        <v>0</v>
      </c>
      <c r="L674" s="105">
        <f t="shared" si="1071"/>
        <v>0</v>
      </c>
      <c r="M674" s="116">
        <f>IF($Q$2=2,IFERROR(INDEX($G650:$L656,MATCH(L674,$F650:$F656,0),MATCH(INICIO!$C$78,$G649:$L649,0)),0),IF($Q$2=4,IFERROR(INDEX($P650:$U660,MATCH(L674,$O650:$O660,0),MATCH(INICIO!$C$78,$P649:$U649,0)),0),IFERROR(INDEX($G661:$L669,MATCH(L674,$F661:$F669,0),MATCH(INICIO!$C$78,$G660:$L660,0)),0)))</f>
        <v>0</v>
      </c>
    </row>
    <row r="675" spans="1:16" hidden="1" outlineLevel="2" x14ac:dyDescent="0.25">
      <c r="B675" s="105">
        <f t="shared" si="1066"/>
        <v>1</v>
      </c>
      <c r="C675" s="116">
        <f>IF($Q$2=2,IFERROR(INDEX($G650:$L656,MATCH(B675,$F650:$F656,0),MATCH(INICIO!$C$78,$G649:$L649,0)),0),IF($Q$2=4,IFERROR(INDEX($P650:$U660,MATCH(B675,$O650:$O660,0),MATCH(INICIO!$C$78,$P649:$U649,0)),0),IFERROR(INDEX($G661:$L669,MATCH(B675,$F661:$F669,0),MATCH(INICIO!$C$78,$G660:$L660,0)),0)))</f>
        <v>0</v>
      </c>
      <c r="D675" s="105">
        <f t="shared" si="1067"/>
        <v>0</v>
      </c>
      <c r="E675" s="116">
        <f>IF($Q$2=2,IFERROR(INDEX($G650:$L656,MATCH(D675,$F650:$F656,0),MATCH(INICIO!$C$78,$G649:$L649,0)),0),IF($Q$2=4,IFERROR(INDEX($P650:$U660,MATCH(D675,$O650:$O660,0),MATCH(INICIO!$C$78,$P649:$U649,0)),0),IFERROR(INDEX($G661:$L669,MATCH(D675,$F661:$F669,0),MATCH(INICIO!$C$78,$G660:$L660,0)),0)))</f>
        <v>0</v>
      </c>
      <c r="F675" s="105">
        <f t="shared" si="1068"/>
        <v>0</v>
      </c>
      <c r="G675" s="116">
        <f>IF($Q$2=2,IFERROR(INDEX($G650:$L656,MATCH(F675,$F650:$F656,0),MATCH(INICIO!$C$78,$G649:$L649,0)),0),IF($Q$2=4,IFERROR(INDEX($P650:$U660,MATCH(F675,$O650:$O660,0),MATCH(INICIO!$C$78,$P649:$U649,0)),0),IFERROR(INDEX($G661:$L669,MATCH(F675,$F661:$F669,0),MATCH(INICIO!$C$78,$G660:$L660,0)),0)))</f>
        <v>0</v>
      </c>
      <c r="H675" s="105">
        <f t="shared" si="1069"/>
        <v>0</v>
      </c>
      <c r="I675" s="116">
        <f>IF($Q$2=2,IFERROR(INDEX($G650:$L656,MATCH(H675,$F650:$F656,0),MATCH(INICIO!$C$78,$G649:$L649,0)),0),IF($Q$2=4,IFERROR(INDEX($P650:$U660,MATCH(H675,$O650:$O660,0),MATCH(INICIO!$C$78,$P649:$U649,0)),0),IFERROR(INDEX($G661:$L669,MATCH(H675,$F661:$F669,0),MATCH(INICIO!$C$78,$G660:$L660,0)),0)))</f>
        <v>0</v>
      </c>
      <c r="J675" s="105">
        <f t="shared" si="1070"/>
        <v>0</v>
      </c>
      <c r="K675" s="116">
        <f>IF($Q$2=2,IFERROR(INDEX($G650:$L656,MATCH(J675,$F650:$F656,0),MATCH(INICIO!$C$78,$G649:$L649,0)),0),IF($Q$2=4,IFERROR(INDEX($P650:$U660,MATCH(J675,$O650:$O660,0),MATCH(INICIO!$C$78,$P649:$U649,0)),0),IFERROR(INDEX($G661:$L669,MATCH(J675,$F661:$F669,0),MATCH(INICIO!$C$78,$G660:$L660,0)),0)))</f>
        <v>0</v>
      </c>
      <c r="L675" s="105">
        <f t="shared" si="1071"/>
        <v>0</v>
      </c>
      <c r="M675" s="116">
        <f>IF($Q$2=2,IFERROR(INDEX($G650:$L656,MATCH(L675,$F650:$F656,0),MATCH(INICIO!$C$78,$G649:$L649,0)),0),IF($Q$2=4,IFERROR(INDEX($P650:$U660,MATCH(L675,$O650:$O660,0),MATCH(INICIO!$C$78,$P649:$U649,0)),0),IFERROR(INDEX($G661:$L669,MATCH(L675,$F661:$F669,0),MATCH(INICIO!$C$78,$G660:$L660,0)),0)))</f>
        <v>0</v>
      </c>
    </row>
    <row r="676" spans="1:16" hidden="1" outlineLevel="2" x14ac:dyDescent="0.25">
      <c r="B676" s="105">
        <f t="shared" si="1066"/>
        <v>5</v>
      </c>
      <c r="C676" s="116">
        <f>IF($Q$2=2,IFERROR(INDEX($G650:$L656,MATCH(B676,$F650:$F656,0),MATCH(INICIO!$C$78,$G649:$L649,0)),0),IF($Q$2=4,IFERROR(INDEX($P650:$U660,MATCH(B676,$O650:$O660,0),MATCH(INICIO!$C$78,$P649:$U649,0)),0),IFERROR(INDEX($G661:$L669,MATCH(B676,$F661:$F669,0),MATCH(INICIO!$C$78,$G660:$L660,0)),0)))</f>
        <v>0</v>
      </c>
      <c r="D676" s="105">
        <f t="shared" si="1067"/>
        <v>0</v>
      </c>
      <c r="E676" s="116">
        <f>IF($Q$2=2,IFERROR(INDEX($G650:$L656,MATCH(D676,$F650:$F656,0),MATCH(INICIO!$C$78,$G649:$L649,0)),0),IF($Q$2=4,IFERROR(INDEX($P650:$U660,MATCH(D676,$O650:$O660,0),MATCH(INICIO!$C$78,$P649:$U649,0)),0),IFERROR(INDEX($G661:$L669,MATCH(D676,$F661:$F669,0),MATCH(INICIO!$C$78,$G660:$L660,0)),0)))</f>
        <v>0</v>
      </c>
      <c r="F676" s="105">
        <f t="shared" si="1068"/>
        <v>0</v>
      </c>
      <c r="G676" s="116">
        <f>IF($Q$2=2,IFERROR(INDEX($G650:$L656,MATCH(F676,$F650:$F656,0),MATCH(INICIO!$C$78,$G649:$L649,0)),0),IF($Q$2=4,IFERROR(INDEX($P650:$U660,MATCH(F676,$O650:$O660,0),MATCH(INICIO!$C$78,$P649:$U649,0)),0),IFERROR(INDEX($G661:$L669,MATCH(F676,$F661:$F669,0),MATCH(INICIO!$C$78,$G660:$L660,0)),0)))</f>
        <v>0</v>
      </c>
      <c r="H676" s="105">
        <f t="shared" si="1069"/>
        <v>0</v>
      </c>
      <c r="I676" s="116">
        <f>IF($Q$2=2,IFERROR(INDEX($G650:$L656,MATCH(H676,$F650:$F656,0),MATCH(INICIO!$C$78,$G649:$L649,0)),0),IF($Q$2=4,IFERROR(INDEX($P650:$U660,MATCH(H676,$O650:$O660,0),MATCH(INICIO!$C$78,$P649:$U649,0)),0),IFERROR(INDEX($G661:$L669,MATCH(H676,$F661:$F669,0),MATCH(INICIO!$C$78,$G660:$L660,0)),0)))</f>
        <v>0</v>
      </c>
      <c r="J676" s="105">
        <f t="shared" si="1070"/>
        <v>0</v>
      </c>
      <c r="K676" s="116">
        <f>IF($Q$2=2,IFERROR(INDEX($G650:$L656,MATCH(J676,$F650:$F656,0),MATCH(INICIO!$C$78,$G649:$L649,0)),0),IF($Q$2=4,IFERROR(INDEX($P650:$U660,MATCH(J676,$O650:$O660,0),MATCH(INICIO!$C$78,$P649:$U649,0)),0),IFERROR(INDEX($G661:$L669,MATCH(J676,$F661:$F669,0),MATCH(INICIO!$C$78,$G660:$L660,0)),0)))</f>
        <v>0</v>
      </c>
      <c r="L676" s="105">
        <f t="shared" si="1071"/>
        <v>0</v>
      </c>
      <c r="M676" s="116">
        <f>IF($Q$2=2,IFERROR(INDEX($G650:$L656,MATCH(L676,$F650:$F656,0),MATCH(INICIO!$C$78,$G649:$L649,0)),0),IF($Q$2=4,IFERROR(INDEX($P650:$U660,MATCH(L676,$O650:$O660,0),MATCH(INICIO!$C$78,$P649:$U649,0)),0),IFERROR(INDEX($G661:$L669,MATCH(L676,$F661:$F669,0),MATCH(INICIO!$C$78,$G660:$L660,0)),0)))</f>
        <v>0</v>
      </c>
    </row>
    <row r="677" spans="1:16" hidden="1" outlineLevel="2" x14ac:dyDescent="0.25">
      <c r="B677" s="105">
        <f t="shared" si="1066"/>
        <v>6</v>
      </c>
      <c r="C677" s="116">
        <f>IF($Q$2=2,IFERROR(INDEX($G650:$L656,MATCH(B677,$F650:$F656,0),MATCH(INICIO!$C$78,$G649:$L649,0)),0),IF($Q$2=4,IFERROR(INDEX($P650:$U660,MATCH(B677,$O650:$O660,0),MATCH(INICIO!$C$78,$P649:$U649,0)),0),IFERROR(INDEX($G661:$L669,MATCH(B677,$F661:$F669,0),MATCH(INICIO!$C$78,$G660:$L660,0)),0)))</f>
        <v>0</v>
      </c>
      <c r="D677" s="105">
        <f t="shared" si="1067"/>
        <v>0</v>
      </c>
      <c r="E677" s="116">
        <f>IF($Q$2=2,IFERROR(INDEX($G650:$L656,MATCH(D677,$F650:$F656,0),MATCH(INICIO!$C$78,$G649:$L649,0)),0),IF($Q$2=4,IFERROR(INDEX($P650:$U660,MATCH(D677,$O650:$O660,0),MATCH(INICIO!$C$78,$P649:$U649,0)),0),IFERROR(INDEX($G661:$L669,MATCH(D677,$F661:$F669,0),MATCH(INICIO!$C$78,$G660:$L660,0)),0)))</f>
        <v>0</v>
      </c>
      <c r="F677" s="105">
        <f t="shared" si="1068"/>
        <v>0</v>
      </c>
      <c r="G677" s="116">
        <f>IF($Q$2=2,IFERROR(INDEX($G650:$L656,MATCH(F677,$F650:$F656,0),MATCH(INICIO!$C$78,$G649:$L649,0)),0),IF($Q$2=4,IFERROR(INDEX($P650:$U660,MATCH(F677,$O650:$O660,0),MATCH(INICIO!$C$78,$P649:$U649,0)),0),IFERROR(INDEX($G661:$L669,MATCH(F677,$F661:$F669,0),MATCH(INICIO!$C$78,$G660:$L660,0)),0)))</f>
        <v>0</v>
      </c>
      <c r="H677" s="105">
        <f t="shared" si="1069"/>
        <v>0</v>
      </c>
      <c r="I677" s="116">
        <f>IF($Q$2=2,IFERROR(INDEX($G650:$L656,MATCH(H677,$F650:$F656,0),MATCH(INICIO!$C$78,$G649:$L649,0)),0),IF($Q$2=4,IFERROR(INDEX($P650:$U660,MATCH(H677,$O650:$O660,0),MATCH(INICIO!$C$78,$P649:$U649,0)),0),IFERROR(INDEX($G661:$L669,MATCH(H677,$F661:$F669,0),MATCH(INICIO!$C$78,$G660:$L660,0)),0)))</f>
        <v>0</v>
      </c>
      <c r="J677" s="105">
        <f t="shared" si="1070"/>
        <v>0</v>
      </c>
      <c r="K677" s="116">
        <f>IF($Q$2=2,IFERROR(INDEX($G650:$L656,MATCH(J677,$F650:$F656,0),MATCH(INICIO!$C$78,$G649:$L649,0)),0),IF($Q$2=4,IFERROR(INDEX($P650:$U660,MATCH(J677,$O650:$O660,0),MATCH(INICIO!$C$78,$P649:$U649,0)),0),IFERROR(INDEX($G661:$L669,MATCH(J677,$F661:$F669,0),MATCH(INICIO!$C$78,$G660:$L660,0)),0)))</f>
        <v>0</v>
      </c>
      <c r="L677" s="105">
        <f t="shared" si="1071"/>
        <v>0</v>
      </c>
      <c r="M677" s="116">
        <f>IF($Q$2=2,IFERROR(INDEX($G650:$L656,MATCH(L677,$F650:$F656,0),MATCH(INICIO!$C$78,$G649:$L649,0)),0),IF($Q$2=4,IFERROR(INDEX($P650:$U660,MATCH(L677,$O650:$O660,0),MATCH(INICIO!$C$78,$P649:$U649,0)),0),IFERROR(INDEX($G661:$L669,MATCH(L677,$F661:$F669,0),MATCH(INICIO!$C$78,$G660:$L660,0)),0)))</f>
        <v>0</v>
      </c>
    </row>
    <row r="678" spans="1:16" hidden="1" outlineLevel="2" x14ac:dyDescent="0.25">
      <c r="B678" s="105">
        <f t="shared" si="1066"/>
        <v>2</v>
      </c>
      <c r="C678" s="116">
        <f>IF($Q$2=2,IFERROR(INDEX($G650:$L656,MATCH(B678,$F650:$F656,0),MATCH(INICIO!$C$78,$G649:$L649,0)),0),IF($Q$2=4,IFERROR(INDEX($P650:$U660,MATCH(B678,$O650:$O660,0),MATCH(INICIO!$C$78,$P649:$U649,0)),0),IFERROR(INDEX($G661:$L669,MATCH(B678,$F661:$F669,0),MATCH(INICIO!$C$78,$G660:$L660,0)),0)))</f>
        <v>0</v>
      </c>
      <c r="D678" s="105">
        <f t="shared" si="1067"/>
        <v>0</v>
      </c>
      <c r="E678" s="116">
        <f>IF($Q$2=2,IFERROR(INDEX($G650:$L656,MATCH(D678,$F650:$F656,0),MATCH(INICIO!$C$78,$G649:$L649,0)),0),IF($Q$2=4,IFERROR(INDEX($P650:$U660,MATCH(D678,$O650:$O660,0),MATCH(INICIO!$C$78,$P649:$U649,0)),0),IFERROR(INDEX($G661:$L669,MATCH(D678,$F661:$F669,0),MATCH(INICIO!$C$78,$G660:$L660,0)),0)))</f>
        <v>0</v>
      </c>
      <c r="F678" s="105">
        <f t="shared" si="1068"/>
        <v>0</v>
      </c>
      <c r="G678" s="116">
        <f>IF($Q$2=2,IFERROR(INDEX($G650:$L656,MATCH(F678,$F650:$F656,0),MATCH(INICIO!$C$78,$G649:$L649,0)),0),IF($Q$2=4,IFERROR(INDEX($P650:$U660,MATCH(F678,$O650:$O660,0),MATCH(INICIO!$C$78,$P649:$U649,0)),0),IFERROR(INDEX($G661:$L669,MATCH(F678,$F661:$F669,0),MATCH(INICIO!$C$78,$G660:$L660,0)),0)))</f>
        <v>0</v>
      </c>
      <c r="H678" s="105">
        <f t="shared" si="1069"/>
        <v>0</v>
      </c>
      <c r="I678" s="116">
        <f>IF($Q$2=2,IFERROR(INDEX($G650:$L656,MATCH(H678,$F650:$F656,0),MATCH(INICIO!$C$78,$G649:$L649,0)),0),IF($Q$2=4,IFERROR(INDEX($P650:$U660,MATCH(H678,$O650:$O660,0),MATCH(INICIO!$C$78,$P649:$U649,0)),0),IFERROR(INDEX($G661:$L669,MATCH(H678,$F661:$F669,0),MATCH(INICIO!$C$78,$G660:$L660,0)),0)))</f>
        <v>0</v>
      </c>
      <c r="J678" s="105">
        <f t="shared" si="1070"/>
        <v>0</v>
      </c>
      <c r="K678" s="116">
        <f>IF($Q$2=2,IFERROR(INDEX($G650:$L656,MATCH(J678,$F650:$F656,0),MATCH(INICIO!$C$78,$G649:$L649,0)),0),IF($Q$2=4,IFERROR(INDEX($P650:$U660,MATCH(J678,$O650:$O660,0),MATCH(INICIO!$C$78,$P649:$U649,0)),0),IFERROR(INDEX($G661:$L669,MATCH(J678,$F661:$F669,0),MATCH(INICIO!$C$78,$G660:$L660,0)),0)))</f>
        <v>0</v>
      </c>
      <c r="L678" s="105">
        <f t="shared" si="1071"/>
        <v>0</v>
      </c>
      <c r="M678" s="116">
        <f>IF($Q$2=2,IFERROR(INDEX($G650:$L656,MATCH(L678,$F650:$F656,0),MATCH(INICIO!$C$78,$G649:$L649,0)),0),IF($Q$2=4,IFERROR(INDEX($P650:$U660,MATCH(L678,$O650:$O660,0),MATCH(INICIO!$C$78,$P649:$U649,0)),0),IFERROR(INDEX($G661:$L669,MATCH(L678,$F661:$F669,0),MATCH(INICIO!$C$78,$G660:$L660,0)),0)))</f>
        <v>0</v>
      </c>
    </row>
    <row r="679" spans="1:16" hidden="1" outlineLevel="2" x14ac:dyDescent="0.25"/>
    <row r="680" spans="1:16" s="119" customFormat="1" hidden="1" outlineLevel="2" x14ac:dyDescent="0.25">
      <c r="A680" s="118" t="s">
        <v>43</v>
      </c>
    </row>
    <row r="681" spans="1:16" hidden="1" outlineLevel="2" x14ac:dyDescent="0.25">
      <c r="C681" s="121">
        <f t="shared" ref="C681:H681" si="1072">E$2</f>
        <v>1</v>
      </c>
      <c r="D681" s="121">
        <f t="shared" si="1072"/>
        <v>2</v>
      </c>
      <c r="E681" s="121">
        <f t="shared" si="1072"/>
        <v>3</v>
      </c>
      <c r="F681" s="121">
        <f t="shared" si="1072"/>
        <v>4</v>
      </c>
      <c r="G681" s="121">
        <f t="shared" si="1072"/>
        <v>5</v>
      </c>
      <c r="H681" s="121">
        <f t="shared" si="1072"/>
        <v>6</v>
      </c>
    </row>
    <row r="682" spans="1:16" hidden="1" outlineLevel="2" x14ac:dyDescent="0.25">
      <c r="B682" s="122" t="s">
        <v>44</v>
      </c>
      <c r="C682" s="123">
        <f t="array" ref="C682:C687">MMULT(MMULT(C$8:H$13,$AZ$8:$BE$13),C673:C678)+MMULT(MINVERSE(TRANSPOSE($AZ$8:$BE$13)),C640:C645)</f>
        <v>0</v>
      </c>
      <c r="D682" s="123">
        <f t="array" ref="D682:D687">MMULT(MMULT(K$8:P$13,$AZ$8:$BE$13),E673:E678)+MMULT(MINVERSE(TRANSPOSE($AZ$8:$BE$13)),E640:E645)</f>
        <v>0</v>
      </c>
      <c r="E682" s="123">
        <f t="array" ref="E682:E687">MMULT(MMULT(S$8:X$13,$AZ$8:$BE$13),G673:G678)+MMULT(MINVERSE(TRANSPOSE($AZ$8:$BE$13)),G640:G645)</f>
        <v>0</v>
      </c>
      <c r="F682" s="123">
        <f t="array" ref="F682:F687">MMULT(MMULT(AA$8:AF$13,$AZ$8:$BE$13),I673:I678)+MMULT(MINVERSE(TRANSPOSE($AZ$8:$BE$13)),I640:I645)</f>
        <v>0</v>
      </c>
      <c r="G682" s="123">
        <f t="array" ref="G682:G687">MMULT(MMULT(AI$8:AN$13,$AZ$8:$BE$13),K673:K678)+MMULT(MINVERSE(TRANSPOSE($AZ$8:$BE$13)),K640:K645)</f>
        <v>0</v>
      </c>
      <c r="H682" s="123">
        <f t="array" ref="H682:H687">MMULT(MMULT(AQ$8:AV$13,$AZ$8:$BE$13),M673:M678)+MMULT(MINVERSE(TRANSPOSE($AZ$8:$BE$13)),M640:M645)</f>
        <v>0</v>
      </c>
      <c r="N682" s="124"/>
      <c r="P682" s="124"/>
    </row>
    <row r="683" spans="1:16" hidden="1" outlineLevel="2" x14ac:dyDescent="0.25">
      <c r="B683" s="122" t="s">
        <v>45</v>
      </c>
      <c r="C683" s="123">
        <v>0</v>
      </c>
      <c r="D683" s="123">
        <v>0</v>
      </c>
      <c r="E683" s="123">
        <v>0</v>
      </c>
      <c r="F683" s="123">
        <v>0</v>
      </c>
      <c r="G683" s="123">
        <v>0</v>
      </c>
      <c r="H683" s="123">
        <v>0</v>
      </c>
      <c r="N683" s="124"/>
      <c r="P683" s="124"/>
    </row>
    <row r="684" spans="1:16" hidden="1" outlineLevel="2" x14ac:dyDescent="0.25">
      <c r="B684" s="122" t="s">
        <v>46</v>
      </c>
      <c r="C684" s="123">
        <v>0</v>
      </c>
      <c r="D684" s="123">
        <v>0</v>
      </c>
      <c r="E684" s="123">
        <v>0</v>
      </c>
      <c r="F684" s="123">
        <v>0</v>
      </c>
      <c r="G684" s="123">
        <v>0</v>
      </c>
      <c r="H684" s="123">
        <v>0</v>
      </c>
      <c r="N684" s="124"/>
      <c r="P684" s="124"/>
    </row>
    <row r="685" spans="1:16" hidden="1" outlineLevel="2" x14ac:dyDescent="0.25">
      <c r="B685" s="122" t="s">
        <v>47</v>
      </c>
      <c r="C685" s="123">
        <v>0</v>
      </c>
      <c r="D685" s="123">
        <v>0</v>
      </c>
      <c r="E685" s="123">
        <v>0</v>
      </c>
      <c r="F685" s="123">
        <v>0</v>
      </c>
      <c r="G685" s="123">
        <v>0</v>
      </c>
      <c r="H685" s="123">
        <v>0</v>
      </c>
      <c r="N685" s="124"/>
      <c r="P685" s="124"/>
    </row>
    <row r="686" spans="1:16" hidden="1" outlineLevel="2" x14ac:dyDescent="0.25">
      <c r="B686" s="122" t="s">
        <v>48</v>
      </c>
      <c r="C686" s="123">
        <v>1</v>
      </c>
      <c r="D686" s="123">
        <v>0</v>
      </c>
      <c r="E686" s="123">
        <v>0</v>
      </c>
      <c r="F686" s="123">
        <v>0</v>
      </c>
      <c r="G686" s="123">
        <v>0</v>
      </c>
      <c r="H686" s="123">
        <v>0</v>
      </c>
      <c r="N686" s="124"/>
      <c r="P686" s="124"/>
    </row>
    <row r="687" spans="1:16" hidden="1" outlineLevel="2" x14ac:dyDescent="0.25">
      <c r="B687" s="122" t="s">
        <v>49</v>
      </c>
      <c r="C687" s="123">
        <v>0</v>
      </c>
      <c r="D687" s="123">
        <v>0</v>
      </c>
      <c r="E687" s="123">
        <v>0</v>
      </c>
      <c r="F687" s="123">
        <v>0</v>
      </c>
      <c r="G687" s="123">
        <v>0</v>
      </c>
      <c r="H687" s="123">
        <v>0</v>
      </c>
      <c r="N687" s="124"/>
      <c r="P687" s="124"/>
    </row>
    <row r="688" spans="1:16" hidden="1" outlineLevel="2" x14ac:dyDescent="0.25"/>
    <row r="689" spans="1:93" hidden="1" outlineLevel="2" x14ac:dyDescent="0.25">
      <c r="B689" s="318" t="s">
        <v>50</v>
      </c>
      <c r="C689" s="319"/>
      <c r="D689" s="319"/>
      <c r="E689" s="319"/>
      <c r="F689" s="319"/>
      <c r="G689" s="319"/>
      <c r="H689" s="319"/>
      <c r="I689" s="319"/>
      <c r="J689" s="319"/>
      <c r="K689" s="319"/>
      <c r="L689" s="320"/>
      <c r="M689" s="321" t="s">
        <v>51</v>
      </c>
      <c r="N689" s="322"/>
      <c r="O689" s="322"/>
      <c r="P689" s="322"/>
      <c r="Q689" s="322"/>
      <c r="R689" s="322"/>
      <c r="S689" s="322"/>
      <c r="T689" s="322"/>
      <c r="U689" s="322"/>
      <c r="V689" s="323"/>
      <c r="W689" s="321" t="s">
        <v>52</v>
      </c>
      <c r="X689" s="322"/>
      <c r="Y689" s="322"/>
      <c r="Z689" s="322"/>
      <c r="AA689" s="322"/>
      <c r="AB689" s="322"/>
      <c r="AC689" s="322"/>
      <c r="AD689" s="322"/>
      <c r="AE689" s="322"/>
      <c r="AF689" s="323"/>
      <c r="AG689" s="321" t="s">
        <v>53</v>
      </c>
      <c r="AH689" s="322"/>
      <c r="AI689" s="322"/>
      <c r="AJ689" s="322"/>
      <c r="AK689" s="322"/>
      <c r="AL689" s="322"/>
      <c r="AM689" s="322"/>
      <c r="AN689" s="322"/>
      <c r="AO689" s="322"/>
      <c r="AP689" s="323"/>
      <c r="AQ689" s="321" t="s">
        <v>54</v>
      </c>
      <c r="AR689" s="322"/>
      <c r="AS689" s="322"/>
      <c r="AT689" s="322"/>
      <c r="AU689" s="322"/>
      <c r="AV689" s="322"/>
      <c r="AW689" s="322"/>
      <c r="AX689" s="322"/>
      <c r="AY689" s="322"/>
      <c r="AZ689" s="323"/>
      <c r="BA689" s="321" t="s">
        <v>55</v>
      </c>
      <c r="BB689" s="322"/>
      <c r="BC689" s="322"/>
      <c r="BD689" s="322"/>
      <c r="BE689" s="322"/>
      <c r="BF689" s="322"/>
      <c r="BG689" s="322"/>
      <c r="BH689" s="322"/>
      <c r="BI689" s="322"/>
      <c r="BJ689" s="323"/>
    </row>
    <row r="690" spans="1:93" hidden="1" outlineLevel="2" x14ac:dyDescent="0.25">
      <c r="B690" s="186">
        <f t="shared" ref="B690" si="1073">E$2</f>
        <v>1</v>
      </c>
      <c r="C690" s="187">
        <f t="shared" ref="C690:L693" si="1074">B690</f>
        <v>1</v>
      </c>
      <c r="D690" s="187">
        <f t="shared" si="1074"/>
        <v>1</v>
      </c>
      <c r="E690" s="187">
        <f t="shared" si="1074"/>
        <v>1</v>
      </c>
      <c r="F690" s="187">
        <f t="shared" si="1074"/>
        <v>1</v>
      </c>
      <c r="G690" s="187">
        <f t="shared" si="1074"/>
        <v>1</v>
      </c>
      <c r="H690" s="187">
        <f t="shared" si="1074"/>
        <v>1</v>
      </c>
      <c r="I690" s="187">
        <f t="shared" si="1074"/>
        <v>1</v>
      </c>
      <c r="J690" s="187">
        <f t="shared" si="1074"/>
        <v>1</v>
      </c>
      <c r="K690" s="187">
        <f t="shared" si="1074"/>
        <v>1</v>
      </c>
      <c r="L690" s="188">
        <f t="shared" si="1074"/>
        <v>1</v>
      </c>
      <c r="M690" s="189">
        <f t="shared" ref="M690" si="1075">F$2</f>
        <v>2</v>
      </c>
      <c r="N690" s="187">
        <f t="shared" ref="N690:V693" si="1076">M690</f>
        <v>2</v>
      </c>
      <c r="O690" s="187">
        <f t="shared" si="1076"/>
        <v>2</v>
      </c>
      <c r="P690" s="187">
        <f t="shared" si="1076"/>
        <v>2</v>
      </c>
      <c r="Q690" s="187">
        <f t="shared" si="1076"/>
        <v>2</v>
      </c>
      <c r="R690" s="187">
        <f t="shared" si="1076"/>
        <v>2</v>
      </c>
      <c r="S690" s="187">
        <f t="shared" si="1076"/>
        <v>2</v>
      </c>
      <c r="T690" s="187">
        <f t="shared" si="1076"/>
        <v>2</v>
      </c>
      <c r="U690" s="187">
        <f t="shared" si="1076"/>
        <v>2</v>
      </c>
      <c r="V690" s="188">
        <f t="shared" si="1076"/>
        <v>2</v>
      </c>
      <c r="W690" s="189">
        <f>G$2</f>
        <v>3</v>
      </c>
      <c r="X690" s="187">
        <f t="shared" ref="X690:AF693" si="1077">W690</f>
        <v>3</v>
      </c>
      <c r="Y690" s="187">
        <f t="shared" si="1077"/>
        <v>3</v>
      </c>
      <c r="Z690" s="187">
        <f t="shared" si="1077"/>
        <v>3</v>
      </c>
      <c r="AA690" s="187">
        <f t="shared" si="1077"/>
        <v>3</v>
      </c>
      <c r="AB690" s="187">
        <f t="shared" si="1077"/>
        <v>3</v>
      </c>
      <c r="AC690" s="187">
        <f t="shared" si="1077"/>
        <v>3</v>
      </c>
      <c r="AD690" s="187">
        <f t="shared" si="1077"/>
        <v>3</v>
      </c>
      <c r="AE690" s="187">
        <f t="shared" si="1077"/>
        <v>3</v>
      </c>
      <c r="AF690" s="188">
        <f t="shared" si="1077"/>
        <v>3</v>
      </c>
      <c r="AG690" s="189">
        <f>H$2</f>
        <v>4</v>
      </c>
      <c r="AH690" s="187">
        <f t="shared" ref="AH690:AP693" si="1078">AG690</f>
        <v>4</v>
      </c>
      <c r="AI690" s="187">
        <f t="shared" si="1078"/>
        <v>4</v>
      </c>
      <c r="AJ690" s="187">
        <f t="shared" si="1078"/>
        <v>4</v>
      </c>
      <c r="AK690" s="187">
        <f t="shared" si="1078"/>
        <v>4</v>
      </c>
      <c r="AL690" s="187">
        <f t="shared" si="1078"/>
        <v>4</v>
      </c>
      <c r="AM690" s="187">
        <f t="shared" si="1078"/>
        <v>4</v>
      </c>
      <c r="AN690" s="187">
        <f t="shared" si="1078"/>
        <v>4</v>
      </c>
      <c r="AO690" s="187">
        <f t="shared" si="1078"/>
        <v>4</v>
      </c>
      <c r="AP690" s="188">
        <f t="shared" si="1078"/>
        <v>4</v>
      </c>
      <c r="AQ690" s="189">
        <f>I$2</f>
        <v>5</v>
      </c>
      <c r="AR690" s="187">
        <f t="shared" ref="AR690:AZ693" si="1079">AQ690</f>
        <v>5</v>
      </c>
      <c r="AS690" s="187">
        <f t="shared" si="1079"/>
        <v>5</v>
      </c>
      <c r="AT690" s="187">
        <f t="shared" si="1079"/>
        <v>5</v>
      </c>
      <c r="AU690" s="187">
        <f t="shared" si="1079"/>
        <v>5</v>
      </c>
      <c r="AV690" s="187">
        <f t="shared" si="1079"/>
        <v>5</v>
      </c>
      <c r="AW690" s="187">
        <f t="shared" si="1079"/>
        <v>5</v>
      </c>
      <c r="AX690" s="187">
        <f t="shared" si="1079"/>
        <v>5</v>
      </c>
      <c r="AY690" s="187">
        <f t="shared" si="1079"/>
        <v>5</v>
      </c>
      <c r="AZ690" s="188">
        <f t="shared" si="1079"/>
        <v>5</v>
      </c>
      <c r="BA690" s="189">
        <f>J$2</f>
        <v>6</v>
      </c>
      <c r="BB690" s="187">
        <f t="shared" ref="BB690:BJ693" si="1080">BA690</f>
        <v>6</v>
      </c>
      <c r="BC690" s="187">
        <f t="shared" si="1080"/>
        <v>6</v>
      </c>
      <c r="BD690" s="187">
        <f t="shared" si="1080"/>
        <v>6</v>
      </c>
      <c r="BE690" s="187">
        <f t="shared" si="1080"/>
        <v>6</v>
      </c>
      <c r="BF690" s="187">
        <f t="shared" si="1080"/>
        <v>6</v>
      </c>
      <c r="BG690" s="187">
        <f t="shared" si="1080"/>
        <v>6</v>
      </c>
      <c r="BH690" s="187">
        <f t="shared" si="1080"/>
        <v>6</v>
      </c>
      <c r="BI690" s="187">
        <f t="shared" si="1080"/>
        <v>6</v>
      </c>
      <c r="BJ690" s="188">
        <f t="shared" si="1080"/>
        <v>6</v>
      </c>
    </row>
    <row r="691" spans="1:93" s="2" customFormat="1" ht="15" hidden="1" customHeight="1" outlineLevel="2" x14ac:dyDescent="0.25">
      <c r="A691" s="152" t="s">
        <v>192</v>
      </c>
      <c r="B691" s="129">
        <f>C684</f>
        <v>0</v>
      </c>
      <c r="C691" s="130">
        <f t="shared" si="1074"/>
        <v>0</v>
      </c>
      <c r="D691" s="130">
        <f t="shared" si="1074"/>
        <v>0</v>
      </c>
      <c r="E691" s="130">
        <f t="shared" si="1074"/>
        <v>0</v>
      </c>
      <c r="F691" s="130">
        <f t="shared" si="1074"/>
        <v>0</v>
      </c>
      <c r="G691" s="130">
        <f t="shared" si="1074"/>
        <v>0</v>
      </c>
      <c r="H691" s="130">
        <f t="shared" si="1074"/>
        <v>0</v>
      </c>
      <c r="I691" s="130">
        <f t="shared" si="1074"/>
        <v>0</v>
      </c>
      <c r="J691" s="190">
        <f t="shared" si="1074"/>
        <v>0</v>
      </c>
      <c r="K691" s="130">
        <f t="shared" si="1074"/>
        <v>0</v>
      </c>
      <c r="L691" s="131">
        <f t="shared" si="1074"/>
        <v>0</v>
      </c>
      <c r="M691" s="129">
        <f>D684</f>
        <v>0</v>
      </c>
      <c r="N691" s="130">
        <f t="shared" si="1076"/>
        <v>0</v>
      </c>
      <c r="O691" s="130">
        <f t="shared" si="1076"/>
        <v>0</v>
      </c>
      <c r="P691" s="130">
        <f t="shared" si="1076"/>
        <v>0</v>
      </c>
      <c r="Q691" s="130">
        <f t="shared" si="1076"/>
        <v>0</v>
      </c>
      <c r="R691" s="130">
        <f t="shared" si="1076"/>
        <v>0</v>
      </c>
      <c r="S691" s="130">
        <f t="shared" si="1076"/>
        <v>0</v>
      </c>
      <c r="T691" s="130">
        <f t="shared" si="1076"/>
        <v>0</v>
      </c>
      <c r="U691" s="130">
        <f t="shared" si="1076"/>
        <v>0</v>
      </c>
      <c r="V691" s="131">
        <f t="shared" si="1076"/>
        <v>0</v>
      </c>
      <c r="W691" s="129">
        <f>E684</f>
        <v>0</v>
      </c>
      <c r="X691" s="130">
        <f t="shared" si="1077"/>
        <v>0</v>
      </c>
      <c r="Y691" s="130">
        <f t="shared" si="1077"/>
        <v>0</v>
      </c>
      <c r="Z691" s="130">
        <f t="shared" si="1077"/>
        <v>0</v>
      </c>
      <c r="AA691" s="130">
        <f t="shared" si="1077"/>
        <v>0</v>
      </c>
      <c r="AB691" s="130">
        <f t="shared" si="1077"/>
        <v>0</v>
      </c>
      <c r="AC691" s="130">
        <f t="shared" si="1077"/>
        <v>0</v>
      </c>
      <c r="AD691" s="130">
        <f t="shared" si="1077"/>
        <v>0</v>
      </c>
      <c r="AE691" s="130">
        <f t="shared" si="1077"/>
        <v>0</v>
      </c>
      <c r="AF691" s="131">
        <f t="shared" si="1077"/>
        <v>0</v>
      </c>
      <c r="AG691" s="129">
        <f>F684</f>
        <v>0</v>
      </c>
      <c r="AH691" s="130">
        <f t="shared" si="1078"/>
        <v>0</v>
      </c>
      <c r="AI691" s="130">
        <f t="shared" si="1078"/>
        <v>0</v>
      </c>
      <c r="AJ691" s="130">
        <f t="shared" si="1078"/>
        <v>0</v>
      </c>
      <c r="AK691" s="130">
        <f t="shared" si="1078"/>
        <v>0</v>
      </c>
      <c r="AL691" s="130">
        <f t="shared" si="1078"/>
        <v>0</v>
      </c>
      <c r="AM691" s="130">
        <f t="shared" si="1078"/>
        <v>0</v>
      </c>
      <c r="AN691" s="130">
        <f t="shared" si="1078"/>
        <v>0</v>
      </c>
      <c r="AO691" s="130">
        <f t="shared" si="1078"/>
        <v>0</v>
      </c>
      <c r="AP691" s="131">
        <f t="shared" si="1078"/>
        <v>0</v>
      </c>
      <c r="AQ691" s="129">
        <f>G684</f>
        <v>0</v>
      </c>
      <c r="AR691" s="130">
        <f t="shared" si="1079"/>
        <v>0</v>
      </c>
      <c r="AS691" s="130">
        <f t="shared" si="1079"/>
        <v>0</v>
      </c>
      <c r="AT691" s="130">
        <f t="shared" si="1079"/>
        <v>0</v>
      </c>
      <c r="AU691" s="130">
        <f t="shared" si="1079"/>
        <v>0</v>
      </c>
      <c r="AV691" s="130">
        <f t="shared" si="1079"/>
        <v>0</v>
      </c>
      <c r="AW691" s="130">
        <f t="shared" si="1079"/>
        <v>0</v>
      </c>
      <c r="AX691" s="130">
        <f t="shared" si="1079"/>
        <v>0</v>
      </c>
      <c r="AY691" s="130">
        <f t="shared" si="1079"/>
        <v>0</v>
      </c>
      <c r="AZ691" s="131">
        <f t="shared" si="1079"/>
        <v>0</v>
      </c>
      <c r="BA691" s="129">
        <f>H684</f>
        <v>0</v>
      </c>
      <c r="BB691" s="130">
        <f t="shared" si="1080"/>
        <v>0</v>
      </c>
      <c r="BC691" s="130">
        <f t="shared" si="1080"/>
        <v>0</v>
      </c>
      <c r="BD691" s="130">
        <f t="shared" si="1080"/>
        <v>0</v>
      </c>
      <c r="BE691" s="130">
        <f t="shared" si="1080"/>
        <v>0</v>
      </c>
      <c r="BF691" s="130">
        <f t="shared" si="1080"/>
        <v>0</v>
      </c>
      <c r="BG691" s="130">
        <f t="shared" si="1080"/>
        <v>0</v>
      </c>
      <c r="BH691" s="130">
        <f t="shared" si="1080"/>
        <v>0</v>
      </c>
      <c r="BI691" s="130">
        <f t="shared" si="1080"/>
        <v>0</v>
      </c>
      <c r="BJ691" s="131">
        <f t="shared" si="1080"/>
        <v>0</v>
      </c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</row>
    <row r="692" spans="1:93" s="2" customFormat="1" ht="15" hidden="1" customHeight="1" outlineLevel="2" x14ac:dyDescent="0.25">
      <c r="A692" s="152" t="s">
        <v>47</v>
      </c>
      <c r="B692" s="129">
        <f>C685</f>
        <v>0</v>
      </c>
      <c r="C692" s="130">
        <f t="shared" si="1074"/>
        <v>0</v>
      </c>
      <c r="D692" s="130">
        <f t="shared" si="1074"/>
        <v>0</v>
      </c>
      <c r="E692" s="130">
        <f t="shared" si="1074"/>
        <v>0</v>
      </c>
      <c r="F692" s="130">
        <f t="shared" si="1074"/>
        <v>0</v>
      </c>
      <c r="G692" s="130">
        <f t="shared" si="1074"/>
        <v>0</v>
      </c>
      <c r="H692" s="130">
        <f t="shared" si="1074"/>
        <v>0</v>
      </c>
      <c r="I692" s="130">
        <f t="shared" si="1074"/>
        <v>0</v>
      </c>
      <c r="J692" s="190">
        <f t="shared" si="1074"/>
        <v>0</v>
      </c>
      <c r="K692" s="130">
        <f t="shared" si="1074"/>
        <v>0</v>
      </c>
      <c r="L692" s="131">
        <f t="shared" si="1074"/>
        <v>0</v>
      </c>
      <c r="M692" s="129">
        <f>D685</f>
        <v>0</v>
      </c>
      <c r="N692" s="130">
        <f t="shared" si="1076"/>
        <v>0</v>
      </c>
      <c r="O692" s="130">
        <f t="shared" si="1076"/>
        <v>0</v>
      </c>
      <c r="P692" s="130">
        <f t="shared" si="1076"/>
        <v>0</v>
      </c>
      <c r="Q692" s="130">
        <f t="shared" si="1076"/>
        <v>0</v>
      </c>
      <c r="R692" s="130">
        <f t="shared" si="1076"/>
        <v>0</v>
      </c>
      <c r="S692" s="130">
        <f t="shared" si="1076"/>
        <v>0</v>
      </c>
      <c r="T692" s="130">
        <f t="shared" si="1076"/>
        <v>0</v>
      </c>
      <c r="U692" s="130">
        <f t="shared" si="1076"/>
        <v>0</v>
      </c>
      <c r="V692" s="131">
        <f t="shared" si="1076"/>
        <v>0</v>
      </c>
      <c r="W692" s="129">
        <f>E685</f>
        <v>0</v>
      </c>
      <c r="X692" s="130">
        <f t="shared" si="1077"/>
        <v>0</v>
      </c>
      <c r="Y692" s="130">
        <f t="shared" si="1077"/>
        <v>0</v>
      </c>
      <c r="Z692" s="130">
        <f t="shared" si="1077"/>
        <v>0</v>
      </c>
      <c r="AA692" s="130">
        <f t="shared" si="1077"/>
        <v>0</v>
      </c>
      <c r="AB692" s="130">
        <f t="shared" si="1077"/>
        <v>0</v>
      </c>
      <c r="AC692" s="130">
        <f t="shared" si="1077"/>
        <v>0</v>
      </c>
      <c r="AD692" s="130">
        <f t="shared" si="1077"/>
        <v>0</v>
      </c>
      <c r="AE692" s="130">
        <f t="shared" si="1077"/>
        <v>0</v>
      </c>
      <c r="AF692" s="131">
        <f t="shared" si="1077"/>
        <v>0</v>
      </c>
      <c r="AG692" s="129">
        <f>F685</f>
        <v>0</v>
      </c>
      <c r="AH692" s="130">
        <f t="shared" si="1078"/>
        <v>0</v>
      </c>
      <c r="AI692" s="130">
        <f t="shared" si="1078"/>
        <v>0</v>
      </c>
      <c r="AJ692" s="130">
        <f t="shared" si="1078"/>
        <v>0</v>
      </c>
      <c r="AK692" s="130">
        <f t="shared" si="1078"/>
        <v>0</v>
      </c>
      <c r="AL692" s="130">
        <f t="shared" si="1078"/>
        <v>0</v>
      </c>
      <c r="AM692" s="130">
        <f t="shared" si="1078"/>
        <v>0</v>
      </c>
      <c r="AN692" s="130">
        <f t="shared" si="1078"/>
        <v>0</v>
      </c>
      <c r="AO692" s="130">
        <f t="shared" si="1078"/>
        <v>0</v>
      </c>
      <c r="AP692" s="131">
        <f t="shared" si="1078"/>
        <v>0</v>
      </c>
      <c r="AQ692" s="129">
        <f>G685</f>
        <v>0</v>
      </c>
      <c r="AR692" s="130">
        <f t="shared" si="1079"/>
        <v>0</v>
      </c>
      <c r="AS692" s="130">
        <f t="shared" si="1079"/>
        <v>0</v>
      </c>
      <c r="AT692" s="130">
        <f t="shared" si="1079"/>
        <v>0</v>
      </c>
      <c r="AU692" s="130">
        <f t="shared" si="1079"/>
        <v>0</v>
      </c>
      <c r="AV692" s="130">
        <f t="shared" si="1079"/>
        <v>0</v>
      </c>
      <c r="AW692" s="130">
        <f t="shared" si="1079"/>
        <v>0</v>
      </c>
      <c r="AX692" s="130">
        <f t="shared" si="1079"/>
        <v>0</v>
      </c>
      <c r="AY692" s="130">
        <f t="shared" si="1079"/>
        <v>0</v>
      </c>
      <c r="AZ692" s="131">
        <f t="shared" si="1079"/>
        <v>0</v>
      </c>
      <c r="BA692" s="129">
        <f>H685</f>
        <v>0</v>
      </c>
      <c r="BB692" s="130">
        <f t="shared" si="1080"/>
        <v>0</v>
      </c>
      <c r="BC692" s="130">
        <f t="shared" si="1080"/>
        <v>0</v>
      </c>
      <c r="BD692" s="130">
        <f t="shared" si="1080"/>
        <v>0</v>
      </c>
      <c r="BE692" s="130">
        <f t="shared" si="1080"/>
        <v>0</v>
      </c>
      <c r="BF692" s="130">
        <f t="shared" si="1080"/>
        <v>0</v>
      </c>
      <c r="BG692" s="130">
        <f t="shared" si="1080"/>
        <v>0</v>
      </c>
      <c r="BH692" s="130">
        <f t="shared" si="1080"/>
        <v>0</v>
      </c>
      <c r="BI692" s="130">
        <f t="shared" si="1080"/>
        <v>0</v>
      </c>
      <c r="BJ692" s="131">
        <f t="shared" si="1080"/>
        <v>0</v>
      </c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</row>
    <row r="693" spans="1:93" s="2" customFormat="1" ht="15" hidden="1" customHeight="1" outlineLevel="2" x14ac:dyDescent="0.25">
      <c r="A693" s="152" t="s">
        <v>57</v>
      </c>
      <c r="B693" s="129">
        <f t="shared" ref="B693" si="1081">E$3</f>
        <v>43</v>
      </c>
      <c r="C693" s="130">
        <f t="shared" si="1074"/>
        <v>43</v>
      </c>
      <c r="D693" s="130">
        <f t="shared" si="1074"/>
        <v>43</v>
      </c>
      <c r="E693" s="130">
        <f t="shared" si="1074"/>
        <v>43</v>
      </c>
      <c r="F693" s="130">
        <f t="shared" si="1074"/>
        <v>43</v>
      </c>
      <c r="G693" s="130">
        <f t="shared" si="1074"/>
        <v>43</v>
      </c>
      <c r="H693" s="130">
        <f t="shared" si="1074"/>
        <v>43</v>
      </c>
      <c r="I693" s="130">
        <f t="shared" si="1074"/>
        <v>43</v>
      </c>
      <c r="J693" s="190">
        <f t="shared" si="1074"/>
        <v>43</v>
      </c>
      <c r="K693" s="130">
        <f t="shared" si="1074"/>
        <v>43</v>
      </c>
      <c r="L693" s="131">
        <f t="shared" si="1074"/>
        <v>43</v>
      </c>
      <c r="M693" s="129">
        <f t="shared" ref="M693" si="1082">F$3</f>
        <v>0</v>
      </c>
      <c r="N693" s="130">
        <f t="shared" si="1076"/>
        <v>0</v>
      </c>
      <c r="O693" s="130">
        <f t="shared" si="1076"/>
        <v>0</v>
      </c>
      <c r="P693" s="130">
        <f t="shared" si="1076"/>
        <v>0</v>
      </c>
      <c r="Q693" s="130">
        <f t="shared" si="1076"/>
        <v>0</v>
      </c>
      <c r="R693" s="130">
        <f t="shared" si="1076"/>
        <v>0</v>
      </c>
      <c r="S693" s="130">
        <f t="shared" si="1076"/>
        <v>0</v>
      </c>
      <c r="T693" s="130">
        <f t="shared" si="1076"/>
        <v>0</v>
      </c>
      <c r="U693" s="130">
        <f t="shared" si="1076"/>
        <v>0</v>
      </c>
      <c r="V693" s="131">
        <f t="shared" si="1076"/>
        <v>0</v>
      </c>
      <c r="W693" s="129">
        <f t="shared" ref="W693" si="1083">G$3</f>
        <v>0</v>
      </c>
      <c r="X693" s="130">
        <f t="shared" si="1077"/>
        <v>0</v>
      </c>
      <c r="Y693" s="130">
        <f t="shared" si="1077"/>
        <v>0</v>
      </c>
      <c r="Z693" s="130">
        <f t="shared" si="1077"/>
        <v>0</v>
      </c>
      <c r="AA693" s="130">
        <f t="shared" si="1077"/>
        <v>0</v>
      </c>
      <c r="AB693" s="130">
        <f t="shared" si="1077"/>
        <v>0</v>
      </c>
      <c r="AC693" s="130">
        <f t="shared" si="1077"/>
        <v>0</v>
      </c>
      <c r="AD693" s="130">
        <f t="shared" si="1077"/>
        <v>0</v>
      </c>
      <c r="AE693" s="130">
        <f t="shared" si="1077"/>
        <v>0</v>
      </c>
      <c r="AF693" s="131">
        <f t="shared" si="1077"/>
        <v>0</v>
      </c>
      <c r="AG693" s="129">
        <f t="shared" ref="AG693" si="1084">H$3</f>
        <v>0</v>
      </c>
      <c r="AH693" s="130">
        <f t="shared" si="1078"/>
        <v>0</v>
      </c>
      <c r="AI693" s="130">
        <f t="shared" si="1078"/>
        <v>0</v>
      </c>
      <c r="AJ693" s="130">
        <f t="shared" si="1078"/>
        <v>0</v>
      </c>
      <c r="AK693" s="130">
        <f t="shared" si="1078"/>
        <v>0</v>
      </c>
      <c r="AL693" s="130">
        <f t="shared" si="1078"/>
        <v>0</v>
      </c>
      <c r="AM693" s="130">
        <f t="shared" si="1078"/>
        <v>0</v>
      </c>
      <c r="AN693" s="130">
        <f t="shared" si="1078"/>
        <v>0</v>
      </c>
      <c r="AO693" s="130">
        <f t="shared" si="1078"/>
        <v>0</v>
      </c>
      <c r="AP693" s="131">
        <f t="shared" si="1078"/>
        <v>0</v>
      </c>
      <c r="AQ693" s="129">
        <f t="shared" ref="AQ693" si="1085">I$3</f>
        <v>0</v>
      </c>
      <c r="AR693" s="130">
        <f t="shared" si="1079"/>
        <v>0</v>
      </c>
      <c r="AS693" s="130">
        <f t="shared" si="1079"/>
        <v>0</v>
      </c>
      <c r="AT693" s="130">
        <f t="shared" si="1079"/>
        <v>0</v>
      </c>
      <c r="AU693" s="130">
        <f t="shared" si="1079"/>
        <v>0</v>
      </c>
      <c r="AV693" s="130">
        <f t="shared" si="1079"/>
        <v>0</v>
      </c>
      <c r="AW693" s="130">
        <f t="shared" si="1079"/>
        <v>0</v>
      </c>
      <c r="AX693" s="130">
        <f t="shared" si="1079"/>
        <v>0</v>
      </c>
      <c r="AY693" s="130">
        <f t="shared" si="1079"/>
        <v>0</v>
      </c>
      <c r="AZ693" s="131">
        <f t="shared" si="1079"/>
        <v>0</v>
      </c>
      <c r="BA693" s="129">
        <f t="shared" ref="BA693" si="1086">J$3</f>
        <v>0</v>
      </c>
      <c r="BB693" s="130">
        <f t="shared" si="1080"/>
        <v>0</v>
      </c>
      <c r="BC693" s="130">
        <f t="shared" si="1080"/>
        <v>0</v>
      </c>
      <c r="BD693" s="130">
        <f t="shared" si="1080"/>
        <v>0</v>
      </c>
      <c r="BE693" s="130">
        <f t="shared" si="1080"/>
        <v>0</v>
      </c>
      <c r="BF693" s="130">
        <f t="shared" si="1080"/>
        <v>0</v>
      </c>
      <c r="BG693" s="130">
        <f t="shared" si="1080"/>
        <v>0</v>
      </c>
      <c r="BH693" s="130">
        <f t="shared" si="1080"/>
        <v>0</v>
      </c>
      <c r="BI693" s="130">
        <f t="shared" si="1080"/>
        <v>0</v>
      </c>
      <c r="BJ693" s="131">
        <f t="shared" si="1080"/>
        <v>0</v>
      </c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</row>
    <row r="694" spans="1:93" s="2" customFormat="1" ht="15" hidden="1" customHeight="1" outlineLevel="2" x14ac:dyDescent="0.25">
      <c r="A694" s="152" t="s">
        <v>58</v>
      </c>
      <c r="B694" s="132">
        <f t="shared" ref="B694" si="1087">B693/10*0</f>
        <v>0</v>
      </c>
      <c r="C694" s="133">
        <f t="shared" ref="C694" si="1088">C693/10*1</f>
        <v>4.3</v>
      </c>
      <c r="D694" s="133">
        <f t="shared" ref="D694" si="1089">D693/10*2</f>
        <v>8.6</v>
      </c>
      <c r="E694" s="133">
        <f t="shared" ref="E694" si="1090">E693/10*3</f>
        <v>12.899999999999999</v>
      </c>
      <c r="F694" s="133">
        <f t="shared" ref="F694" si="1091">F693/10*4</f>
        <v>17.2</v>
      </c>
      <c r="G694" s="133">
        <f t="shared" ref="G694" si="1092">G693/10*5</f>
        <v>21.5</v>
      </c>
      <c r="H694" s="133">
        <f t="shared" ref="H694" si="1093">H693/10*6</f>
        <v>25.799999999999997</v>
      </c>
      <c r="I694" s="133">
        <f t="shared" ref="I694" si="1094">I693/10*7</f>
        <v>30.099999999999998</v>
      </c>
      <c r="J694" s="191">
        <f t="shared" ref="J694" si="1095">J693/10*8</f>
        <v>34.4</v>
      </c>
      <c r="K694" s="133">
        <f t="shared" ref="K694" si="1096">K693/10*9</f>
        <v>38.699999999999996</v>
      </c>
      <c r="L694" s="134">
        <f t="shared" ref="L694" si="1097">L693/10*10</f>
        <v>43</v>
      </c>
      <c r="M694" s="133">
        <f t="shared" ref="M694" si="1098">M693/10*1</f>
        <v>0</v>
      </c>
      <c r="N694" s="133">
        <f t="shared" ref="N694" si="1099">N693/10*2</f>
        <v>0</v>
      </c>
      <c r="O694" s="133">
        <f t="shared" ref="O694" si="1100">O693/10*3</f>
        <v>0</v>
      </c>
      <c r="P694" s="133">
        <f t="shared" ref="P694" si="1101">P693/10*4</f>
        <v>0</v>
      </c>
      <c r="Q694" s="133">
        <f t="shared" ref="Q694" si="1102">Q693/10*5</f>
        <v>0</v>
      </c>
      <c r="R694" s="133">
        <f t="shared" ref="R694" si="1103">R693/10*6</f>
        <v>0</v>
      </c>
      <c r="S694" s="133">
        <f t="shared" ref="S694" si="1104">S693/10*7</f>
        <v>0</v>
      </c>
      <c r="T694" s="133">
        <f t="shared" ref="T694" si="1105">T693/10*8</f>
        <v>0</v>
      </c>
      <c r="U694" s="133">
        <f t="shared" ref="U694" si="1106">U693/10*9</f>
        <v>0</v>
      </c>
      <c r="V694" s="134">
        <f t="shared" ref="V694" si="1107">V693/10*10</f>
        <v>0</v>
      </c>
      <c r="W694" s="133">
        <f t="shared" ref="W694" si="1108">W693/10*1</f>
        <v>0</v>
      </c>
      <c r="X694" s="133">
        <f t="shared" ref="X694" si="1109">X693/10*2</f>
        <v>0</v>
      </c>
      <c r="Y694" s="133">
        <f t="shared" ref="Y694" si="1110">Y693/10*3</f>
        <v>0</v>
      </c>
      <c r="Z694" s="133">
        <f t="shared" ref="Z694" si="1111">Z693/10*4</f>
        <v>0</v>
      </c>
      <c r="AA694" s="133">
        <f t="shared" ref="AA694" si="1112">AA693/10*5</f>
        <v>0</v>
      </c>
      <c r="AB694" s="133">
        <f t="shared" ref="AB694" si="1113">AB693/10*6</f>
        <v>0</v>
      </c>
      <c r="AC694" s="133">
        <f t="shared" ref="AC694" si="1114">AC693/10*7</f>
        <v>0</v>
      </c>
      <c r="AD694" s="133">
        <f t="shared" ref="AD694" si="1115">AD693/10*8</f>
        <v>0</v>
      </c>
      <c r="AE694" s="134">
        <f t="shared" ref="AE694" si="1116">AE693/10*9</f>
        <v>0</v>
      </c>
      <c r="AF694" s="134">
        <f t="shared" ref="AF694" si="1117">AF693/10*10</f>
        <v>0</v>
      </c>
      <c r="AG694" s="133">
        <f t="shared" ref="AG694" si="1118">AG693/10*1</f>
        <v>0</v>
      </c>
      <c r="AH694" s="133">
        <f t="shared" ref="AH694" si="1119">AH693/10*2</f>
        <v>0</v>
      </c>
      <c r="AI694" s="133">
        <f t="shared" ref="AI694" si="1120">AI693/10*3</f>
        <v>0</v>
      </c>
      <c r="AJ694" s="133">
        <f t="shared" ref="AJ694" si="1121">AJ693/10*4</f>
        <v>0</v>
      </c>
      <c r="AK694" s="133">
        <f t="shared" ref="AK694" si="1122">AK693/10*5</f>
        <v>0</v>
      </c>
      <c r="AL694" s="133">
        <f t="shared" ref="AL694" si="1123">AL693/10*6</f>
        <v>0</v>
      </c>
      <c r="AM694" s="133">
        <f t="shared" ref="AM694" si="1124">AM693/10*7</f>
        <v>0</v>
      </c>
      <c r="AN694" s="133">
        <f t="shared" ref="AN694" si="1125">AN693/10*8</f>
        <v>0</v>
      </c>
      <c r="AO694" s="134">
        <f t="shared" ref="AO694" si="1126">AO693/10*9</f>
        <v>0</v>
      </c>
      <c r="AP694" s="134">
        <f t="shared" ref="AP694" si="1127">AP693/10*10</f>
        <v>0</v>
      </c>
      <c r="AQ694" s="133">
        <f t="shared" ref="AQ694" si="1128">AQ693/10*1</f>
        <v>0</v>
      </c>
      <c r="AR694" s="133">
        <f t="shared" ref="AR694" si="1129">AR693/10*2</f>
        <v>0</v>
      </c>
      <c r="AS694" s="133">
        <f t="shared" ref="AS694" si="1130">AS693/10*3</f>
        <v>0</v>
      </c>
      <c r="AT694" s="133">
        <f t="shared" ref="AT694" si="1131">AT693/10*4</f>
        <v>0</v>
      </c>
      <c r="AU694" s="133">
        <f t="shared" ref="AU694" si="1132">AU693/10*5</f>
        <v>0</v>
      </c>
      <c r="AV694" s="133">
        <f t="shared" ref="AV694" si="1133">AV693/10*6</f>
        <v>0</v>
      </c>
      <c r="AW694" s="133">
        <f t="shared" ref="AW694" si="1134">AW693/10*7</f>
        <v>0</v>
      </c>
      <c r="AX694" s="133">
        <f t="shared" ref="AX694" si="1135">AX693/10*8</f>
        <v>0</v>
      </c>
      <c r="AY694" s="134">
        <f t="shared" ref="AY694" si="1136">AY693/10*9</f>
        <v>0</v>
      </c>
      <c r="AZ694" s="134">
        <f t="shared" ref="AZ694" si="1137">AZ693/10*10</f>
        <v>0</v>
      </c>
      <c r="BA694" s="133">
        <f t="shared" ref="BA694" si="1138">BA693/10*1</f>
        <v>0</v>
      </c>
      <c r="BB694" s="133">
        <f t="shared" ref="BB694" si="1139">BB693/10*2</f>
        <v>0</v>
      </c>
      <c r="BC694" s="133">
        <f t="shared" ref="BC694" si="1140">BC693/10*3</f>
        <v>0</v>
      </c>
      <c r="BD694" s="133">
        <f t="shared" ref="BD694" si="1141">BD693/10*4</f>
        <v>0</v>
      </c>
      <c r="BE694" s="133">
        <f t="shared" ref="BE694" si="1142">BE693/10*5</f>
        <v>0</v>
      </c>
      <c r="BF694" s="133">
        <f t="shared" ref="BF694" si="1143">BF693/10*6</f>
        <v>0</v>
      </c>
      <c r="BG694" s="133">
        <f t="shared" ref="BG694" si="1144">BG693/10*7</f>
        <v>0</v>
      </c>
      <c r="BH694" s="133">
        <f t="shared" ref="BH694" si="1145">BH693/10*8</f>
        <v>0</v>
      </c>
      <c r="BI694" s="134">
        <f t="shared" ref="BI694" si="1146">BI693/10*9</f>
        <v>0</v>
      </c>
      <c r="BJ694" s="134">
        <f t="shared" ref="BJ694" si="1147">BJ693/10*10</f>
        <v>0</v>
      </c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</row>
    <row r="695" spans="1:93" ht="15.75" hidden="1" outlineLevel="2" thickBot="1" x14ac:dyDescent="0.3">
      <c r="A695" s="152" t="s">
        <v>60</v>
      </c>
      <c r="B695" s="192">
        <f t="shared" ref="B695:BJ695" si="1148">-B692+B691*B694-1*IF(AND($A47=B690,B694&gt;=$A638),B694-$A638,0)</f>
        <v>0</v>
      </c>
      <c r="C695" s="193">
        <f t="shared" si="1148"/>
        <v>0</v>
      </c>
      <c r="D695" s="193">
        <f t="shared" si="1148"/>
        <v>0</v>
      </c>
      <c r="E695" s="193">
        <f t="shared" si="1148"/>
        <v>0</v>
      </c>
      <c r="F695" s="193">
        <f t="shared" si="1148"/>
        <v>0</v>
      </c>
      <c r="G695" s="193">
        <f t="shared" si="1148"/>
        <v>0</v>
      </c>
      <c r="H695" s="193">
        <f t="shared" si="1148"/>
        <v>0</v>
      </c>
      <c r="I695" s="193">
        <f t="shared" si="1148"/>
        <v>0</v>
      </c>
      <c r="J695" s="193">
        <f t="shared" si="1148"/>
        <v>0</v>
      </c>
      <c r="K695" s="193">
        <f t="shared" si="1148"/>
        <v>0</v>
      </c>
      <c r="L695" s="194">
        <f t="shared" si="1148"/>
        <v>0</v>
      </c>
      <c r="M695" s="192">
        <f t="shared" si="1148"/>
        <v>0</v>
      </c>
      <c r="N695" s="193">
        <f t="shared" si="1148"/>
        <v>0</v>
      </c>
      <c r="O695" s="193">
        <f t="shared" si="1148"/>
        <v>0</v>
      </c>
      <c r="P695" s="193">
        <f t="shared" si="1148"/>
        <v>0</v>
      </c>
      <c r="Q695" s="193">
        <f t="shared" si="1148"/>
        <v>0</v>
      </c>
      <c r="R695" s="193">
        <f t="shared" si="1148"/>
        <v>0</v>
      </c>
      <c r="S695" s="193">
        <f t="shared" si="1148"/>
        <v>0</v>
      </c>
      <c r="T695" s="193">
        <f t="shared" si="1148"/>
        <v>0</v>
      </c>
      <c r="U695" s="193">
        <f t="shared" si="1148"/>
        <v>0</v>
      </c>
      <c r="V695" s="194">
        <f t="shared" si="1148"/>
        <v>0</v>
      </c>
      <c r="W695" s="192">
        <f t="shared" si="1148"/>
        <v>0</v>
      </c>
      <c r="X695" s="193">
        <f t="shared" si="1148"/>
        <v>0</v>
      </c>
      <c r="Y695" s="193">
        <f t="shared" si="1148"/>
        <v>0</v>
      </c>
      <c r="Z695" s="193">
        <f t="shared" si="1148"/>
        <v>0</v>
      </c>
      <c r="AA695" s="193">
        <f t="shared" si="1148"/>
        <v>0</v>
      </c>
      <c r="AB695" s="193">
        <f t="shared" si="1148"/>
        <v>0</v>
      </c>
      <c r="AC695" s="193">
        <f t="shared" si="1148"/>
        <v>0</v>
      </c>
      <c r="AD695" s="193">
        <f t="shared" si="1148"/>
        <v>0</v>
      </c>
      <c r="AE695" s="193">
        <f t="shared" si="1148"/>
        <v>0</v>
      </c>
      <c r="AF695" s="194">
        <f t="shared" si="1148"/>
        <v>0</v>
      </c>
      <c r="AG695" s="192">
        <f t="shared" si="1148"/>
        <v>0</v>
      </c>
      <c r="AH695" s="193">
        <f t="shared" si="1148"/>
        <v>0</v>
      </c>
      <c r="AI695" s="193">
        <f t="shared" si="1148"/>
        <v>0</v>
      </c>
      <c r="AJ695" s="193">
        <f t="shared" si="1148"/>
        <v>0</v>
      </c>
      <c r="AK695" s="193">
        <f t="shared" si="1148"/>
        <v>0</v>
      </c>
      <c r="AL695" s="193">
        <f t="shared" si="1148"/>
        <v>0</v>
      </c>
      <c r="AM695" s="193">
        <f t="shared" si="1148"/>
        <v>0</v>
      </c>
      <c r="AN695" s="193">
        <f t="shared" si="1148"/>
        <v>0</v>
      </c>
      <c r="AO695" s="193">
        <f t="shared" si="1148"/>
        <v>0</v>
      </c>
      <c r="AP695" s="194">
        <f t="shared" si="1148"/>
        <v>0</v>
      </c>
      <c r="AQ695" s="192">
        <f t="shared" si="1148"/>
        <v>0</v>
      </c>
      <c r="AR695" s="193">
        <f t="shared" si="1148"/>
        <v>0</v>
      </c>
      <c r="AS695" s="193">
        <f t="shared" si="1148"/>
        <v>0</v>
      </c>
      <c r="AT695" s="193">
        <f t="shared" si="1148"/>
        <v>0</v>
      </c>
      <c r="AU695" s="193">
        <f t="shared" si="1148"/>
        <v>0</v>
      </c>
      <c r="AV695" s="193">
        <f t="shared" si="1148"/>
        <v>0</v>
      </c>
      <c r="AW695" s="193">
        <f t="shared" si="1148"/>
        <v>0</v>
      </c>
      <c r="AX695" s="193">
        <f t="shared" si="1148"/>
        <v>0</v>
      </c>
      <c r="AY695" s="193">
        <f t="shared" si="1148"/>
        <v>0</v>
      </c>
      <c r="AZ695" s="194">
        <f t="shared" si="1148"/>
        <v>0</v>
      </c>
      <c r="BA695" s="192">
        <f t="shared" si="1148"/>
        <v>0</v>
      </c>
      <c r="BB695" s="193">
        <f t="shared" si="1148"/>
        <v>0</v>
      </c>
      <c r="BC695" s="193">
        <f t="shared" si="1148"/>
        <v>0</v>
      </c>
      <c r="BD695" s="193">
        <f t="shared" si="1148"/>
        <v>0</v>
      </c>
      <c r="BE695" s="193">
        <f t="shared" si="1148"/>
        <v>0</v>
      </c>
      <c r="BF695" s="193">
        <f t="shared" si="1148"/>
        <v>0</v>
      </c>
      <c r="BG695" s="193">
        <f t="shared" si="1148"/>
        <v>0</v>
      </c>
      <c r="BH695" s="193">
        <f t="shared" si="1148"/>
        <v>0</v>
      </c>
      <c r="BI695" s="193">
        <f t="shared" si="1148"/>
        <v>0</v>
      </c>
      <c r="BJ695" s="194">
        <f t="shared" si="1148"/>
        <v>0</v>
      </c>
    </row>
    <row r="696" spans="1:93" hidden="1" outlineLevel="2" x14ac:dyDescent="0.25"/>
    <row r="697" spans="1:93" hidden="1" outlineLevel="1" collapsed="1" x14ac:dyDescent="0.25"/>
    <row r="698" spans="1:93" hidden="1" outlineLevel="1" x14ac:dyDescent="0.25">
      <c r="A698" s="61">
        <v>2</v>
      </c>
      <c r="B698" s="179">
        <f>HLOOKUP(A698,'Calculo VIGA'!E$2:M$3,2,TRUE)</f>
        <v>0</v>
      </c>
      <c r="C698" s="180"/>
      <c r="D698" s="180"/>
    </row>
    <row r="699" spans="1:93" hidden="1" outlineLevel="1" x14ac:dyDescent="0.25">
      <c r="A699" s="181">
        <f>1*B698/10</f>
        <v>0</v>
      </c>
      <c r="B699" s="180"/>
      <c r="C699" s="180"/>
      <c r="D699" s="180"/>
    </row>
    <row r="700" spans="1:93" hidden="1" outlineLevel="2" x14ac:dyDescent="0.25">
      <c r="B700" s="316">
        <f>'Calculo VIGA'!E$2</f>
        <v>1</v>
      </c>
      <c r="C700" s="317"/>
      <c r="D700" s="316">
        <f>'Calculo VIGA'!F$2</f>
        <v>2</v>
      </c>
      <c r="E700" s="317"/>
      <c r="F700" s="316">
        <f>'Calculo VIGA'!G$2</f>
        <v>3</v>
      </c>
      <c r="G700" s="317"/>
      <c r="H700" s="316">
        <f>'Calculo VIGA'!H$2</f>
        <v>4</v>
      </c>
      <c r="I700" s="317"/>
      <c r="J700" s="316">
        <f>'Calculo VIGA'!I$2</f>
        <v>5</v>
      </c>
      <c r="K700" s="317"/>
      <c r="L700" s="316">
        <f>'Calculo VIGA'!J$2</f>
        <v>6</v>
      </c>
      <c r="M700" s="317"/>
    </row>
    <row r="701" spans="1:93" hidden="1" outlineLevel="2" x14ac:dyDescent="0.25">
      <c r="B701" s="105">
        <f>'Calculo VIGA'!B$18</f>
        <v>3</v>
      </c>
      <c r="C701" s="106">
        <v>0</v>
      </c>
      <c r="D701" s="107">
        <f>'Calculo VIGA'!J$18</f>
        <v>0</v>
      </c>
      <c r="E701" s="106">
        <v>0</v>
      </c>
      <c r="F701" s="107">
        <f>'Calculo VIGA'!R$18</f>
        <v>0</v>
      </c>
      <c r="G701" s="106">
        <v>0</v>
      </c>
      <c r="H701" s="107">
        <f>'Calculo VIGA'!Z$18</f>
        <v>0</v>
      </c>
      <c r="I701" s="106">
        <v>0</v>
      </c>
      <c r="J701" s="107">
        <f>'Calculo VIGA'!AH$18</f>
        <v>0</v>
      </c>
      <c r="K701" s="106">
        <v>0</v>
      </c>
      <c r="L701" s="107">
        <f>'Calculo VIGA'!AP$18</f>
        <v>0</v>
      </c>
      <c r="M701" s="108">
        <v>0</v>
      </c>
      <c r="X701" s="146"/>
      <c r="Y701" s="147"/>
    </row>
    <row r="702" spans="1:93" hidden="1" outlineLevel="2" x14ac:dyDescent="0.25">
      <c r="B702" s="105">
        <f>'Calculo VIGA'!B$19</f>
        <v>4</v>
      </c>
      <c r="C702" s="106">
        <f>IF($A698=B700,1*($B698-$A699)^2*(2*$A699+$B698)/$B698^3,0)</f>
        <v>0</v>
      </c>
      <c r="D702" s="107">
        <f>'Calculo VIGA'!J$19</f>
        <v>0</v>
      </c>
      <c r="E702" s="106" t="e">
        <f>IF($A698=D700,1*($B698-$A699)^2*(2*$A699+$B698)/$B698^3,0)</f>
        <v>#DIV/0!</v>
      </c>
      <c r="F702" s="107">
        <f>'Calculo VIGA'!R$19</f>
        <v>0</v>
      </c>
      <c r="G702" s="106">
        <f>IF($A698=F700,1*($B698-$A699)^2*(2*$A699+$B698)/$B698^3,0)</f>
        <v>0</v>
      </c>
      <c r="H702" s="107">
        <f>'Calculo VIGA'!Z$19</f>
        <v>0</v>
      </c>
      <c r="I702" s="106">
        <f>IF($A698=H700,1*($B698-$A699)^2*(2*$A699+$B698)/$B698^3,0)</f>
        <v>0</v>
      </c>
      <c r="J702" s="107">
        <f>'Calculo VIGA'!AH$19</f>
        <v>0</v>
      </c>
      <c r="K702" s="106">
        <f>IF($A698=J700,1*($B698-$A699)^2*(2*$A699+$B698)/$B698^3,0)</f>
        <v>0</v>
      </c>
      <c r="L702" s="107">
        <f>'Calculo VIGA'!AP$19</f>
        <v>0</v>
      </c>
      <c r="M702" s="108">
        <f>IF($A698=L700,1*($B698-$A699)^2*(2*$A699+$B698)/$B698^3,0)</f>
        <v>0</v>
      </c>
    </row>
    <row r="703" spans="1:93" hidden="1" outlineLevel="2" x14ac:dyDescent="0.25">
      <c r="A703" t="s">
        <v>36</v>
      </c>
      <c r="B703" s="105">
        <f>'Calculo VIGA'!B$20</f>
        <v>1</v>
      </c>
      <c r="C703" s="106">
        <f>IF($A698=B700,1*$A699*($B698-$A699)^2/$B698^2,0)</f>
        <v>0</v>
      </c>
      <c r="D703" s="107">
        <f>'Calculo VIGA'!J$20</f>
        <v>0</v>
      </c>
      <c r="E703" s="106" t="e">
        <f>IF($A698=D700,1*$A699*($B698-$A699)^2/$B698^2,0)</f>
        <v>#DIV/0!</v>
      </c>
      <c r="F703" s="107">
        <f>'Calculo VIGA'!R$20</f>
        <v>0</v>
      </c>
      <c r="G703" s="106">
        <f>IF($A698=F700,1*$A699*($B698-$A699)^2/$B698^2,0)</f>
        <v>0</v>
      </c>
      <c r="H703" s="107">
        <f>'Calculo VIGA'!Z$20</f>
        <v>0</v>
      </c>
      <c r="I703" s="106">
        <f>IF($A698=H700,1*$A699*($B698-$A699)^2/$B698^2,0)</f>
        <v>0</v>
      </c>
      <c r="J703" s="107">
        <f>'Calculo VIGA'!AH$20</f>
        <v>0</v>
      </c>
      <c r="K703" s="106">
        <f>IF($A698=J700,1*$A699*($B698-$A699)^2/$B698^2,0)</f>
        <v>0</v>
      </c>
      <c r="L703" s="107">
        <f>'Calculo VIGA'!AP$20</f>
        <v>0</v>
      </c>
      <c r="M703" s="108">
        <f>IF($A698=L700,1*$A699*($B698-$A699)^2/$B698^2,0)</f>
        <v>0</v>
      </c>
      <c r="X703" s="149"/>
    </row>
    <row r="704" spans="1:93" hidden="1" outlineLevel="2" x14ac:dyDescent="0.25">
      <c r="B704" s="105">
        <f>'Calculo VIGA'!B$21</f>
        <v>5</v>
      </c>
      <c r="C704" s="108">
        <v>0</v>
      </c>
      <c r="D704" s="107">
        <f>'Calculo VIGA'!J$21</f>
        <v>0</v>
      </c>
      <c r="E704" s="108">
        <v>0</v>
      </c>
      <c r="F704" s="107">
        <f>'Calculo VIGA'!R$21</f>
        <v>0</v>
      </c>
      <c r="G704" s="108">
        <v>0</v>
      </c>
      <c r="H704" s="107">
        <f>'Calculo VIGA'!Z$21</f>
        <v>0</v>
      </c>
      <c r="I704" s="108">
        <v>0</v>
      </c>
      <c r="J704" s="107">
        <f>'Calculo VIGA'!AH$21</f>
        <v>0</v>
      </c>
      <c r="K704" s="108">
        <v>0</v>
      </c>
      <c r="L704" s="107">
        <f>'Calculo VIGA'!AP$21</f>
        <v>0</v>
      </c>
      <c r="M704" s="108">
        <v>0</v>
      </c>
    </row>
    <row r="705" spans="2:34" hidden="1" outlineLevel="2" x14ac:dyDescent="0.25">
      <c r="B705" s="105">
        <f>'Calculo VIGA'!B$22</f>
        <v>6</v>
      </c>
      <c r="C705" s="106">
        <f>IF($A698=B700,1*($A699)^2*(3*$B698-2*$A699)/$B698^3,0)</f>
        <v>0</v>
      </c>
      <c r="D705" s="107">
        <f>'Calculo VIGA'!J$22</f>
        <v>0</v>
      </c>
      <c r="E705" s="106" t="e">
        <f>IF($A698=D700,1*($A699)^2*(3*$B698-2*$A699)/$B698^3,0)</f>
        <v>#DIV/0!</v>
      </c>
      <c r="F705" s="107">
        <f>'Calculo VIGA'!R$22</f>
        <v>0</v>
      </c>
      <c r="G705" s="106">
        <f>IF($A698=F700,1*($A699)^2*(3*$B698-2*$A699)/$B698^3,0)</f>
        <v>0</v>
      </c>
      <c r="H705" s="107">
        <f>'Calculo VIGA'!Z$22</f>
        <v>0</v>
      </c>
      <c r="I705" s="106">
        <f>IF($A698=H700,1*($A699)^2*(3*$B698-2*$A699)/$B698^3,0)</f>
        <v>0</v>
      </c>
      <c r="J705" s="107">
        <f>'Calculo VIGA'!AH$22</f>
        <v>0</v>
      </c>
      <c r="K705" s="106">
        <f>IF($A698=J700,1*($A699)^2*(3*$B698-2*$A699)/$B698^3,0)</f>
        <v>0</v>
      </c>
      <c r="L705" s="107">
        <f>'Calculo VIGA'!AP$22</f>
        <v>0</v>
      </c>
      <c r="M705" s="108">
        <f>IF($A698=L700,1*($A699)^2*(3*$B698-2*$A699)/$B698^3,0)</f>
        <v>0</v>
      </c>
    </row>
    <row r="706" spans="2:34" hidden="1" outlineLevel="2" x14ac:dyDescent="0.25">
      <c r="B706" s="105">
        <f>'Calculo VIGA'!B$23</f>
        <v>2</v>
      </c>
      <c r="C706" s="108">
        <f>IF($A698=B700,-1*($B698-$A699)*$A699^2/$B698^2,0)</f>
        <v>0</v>
      </c>
      <c r="D706" s="107">
        <f>'Calculo VIGA'!J$23</f>
        <v>0</v>
      </c>
      <c r="E706" s="108" t="e">
        <f>IF($A698=D700,-1*($B698-$A699)*$A699^2/$B698^2,0)</f>
        <v>#DIV/0!</v>
      </c>
      <c r="F706" s="107">
        <f>'Calculo VIGA'!R$23</f>
        <v>0</v>
      </c>
      <c r="G706" s="108">
        <f>IF($A698=F700,-1*($B698-$A699)*$A699^2/$B698^2,0)</f>
        <v>0</v>
      </c>
      <c r="H706" s="107">
        <f>'Calculo VIGA'!Z$23</f>
        <v>0</v>
      </c>
      <c r="I706" s="108">
        <f>IF($A698=H700,-1*($B698-$A699)*$A699^2/$B698^2,0)</f>
        <v>0</v>
      </c>
      <c r="J706" s="107">
        <f>'Calculo VIGA'!AH$23</f>
        <v>0</v>
      </c>
      <c r="K706" s="108">
        <f>IF($A698=J700,-1*($B698-$A699)*$A699^2/$B698^2,0)</f>
        <v>0</v>
      </c>
      <c r="L706" s="107">
        <f>'Calculo VIGA'!AP$23</f>
        <v>0</v>
      </c>
      <c r="M706" s="108">
        <f>IF($A698=L700,-1*($B698-$A699)*$A699^2/$B698^2,0)</f>
        <v>0</v>
      </c>
    </row>
    <row r="707" spans="2:34" hidden="1" outlineLevel="2" x14ac:dyDescent="0.25">
      <c r="C707" t="s">
        <v>61</v>
      </c>
      <c r="D707" s="182"/>
      <c r="E707" s="183"/>
      <c r="F707" s="182"/>
      <c r="G707" s="183"/>
      <c r="H707" s="182"/>
      <c r="I707" s="183"/>
      <c r="J707" s="182"/>
      <c r="K707" s="183"/>
      <c r="L707" s="182"/>
      <c r="M707" s="183"/>
      <c r="N707" s="182"/>
      <c r="O707" s="183"/>
      <c r="P707" s="182"/>
      <c r="Q707" s="183"/>
      <c r="R707" s="182"/>
      <c r="S707" s="183"/>
    </row>
    <row r="708" spans="2:34" hidden="1" outlineLevel="2" x14ac:dyDescent="0.25">
      <c r="B708" s="105">
        <v>1</v>
      </c>
      <c r="C708" s="108">
        <f t="shared" ref="C708" si="1149">-(IFERROR(VLOOKUP($B708,$B701:$C706,2,0),0)+IFERROR(VLOOKUP($B708,$D701:$E706,2,0),0)+IFERROR(VLOOKUP($B708,$F701:$G706,2,0),0)+IFERROR(VLOOKUP($B708,$H701:$I706,2,0),0)+IFERROR(VLOOKUP($B708,$J701:$K706,2,0),0)+IFERROR(VLOOKUP($B708,$L701:$M706,2,0),0)+IFERROR(VLOOKUP($B708,$N701:$O706,2,0),0)+IFERROR(VLOOKUP($B708,$P701:$Q706,2,0),0)+IFERROR(VLOOKUP($B708,$R701:$S706,2,0),0))</f>
        <v>0</v>
      </c>
      <c r="E708" s="109"/>
      <c r="F708" s="325" t="s">
        <v>37</v>
      </c>
      <c r="G708" s="325"/>
      <c r="H708" s="325"/>
      <c r="I708" s="325"/>
      <c r="J708" s="325"/>
      <c r="K708" s="325"/>
      <c r="L708" s="325"/>
      <c r="M708" s="325"/>
      <c r="N708" s="325"/>
      <c r="O708" s="325"/>
      <c r="P708" s="325"/>
      <c r="Q708" s="325"/>
      <c r="R708" s="325"/>
      <c r="S708" s="325"/>
      <c r="T708" s="325"/>
      <c r="U708" s="325"/>
      <c r="V708" s="325"/>
      <c r="W708" s="325"/>
      <c r="X708" s="325"/>
      <c r="Y708" s="325"/>
      <c r="Z708" s="325"/>
      <c r="AA708" s="325"/>
      <c r="AB708" s="110"/>
      <c r="AC708" s="110"/>
      <c r="AD708" s="110"/>
      <c r="AE708" s="110"/>
      <c r="AF708" s="110"/>
      <c r="AG708" s="110"/>
      <c r="AH708" s="110"/>
    </row>
    <row r="709" spans="2:34" hidden="1" outlineLevel="2" x14ac:dyDescent="0.25">
      <c r="B709" s="105">
        <v>2</v>
      </c>
      <c r="C709" s="108">
        <f t="shared" ref="C709" si="1150">-(IFERROR(VLOOKUP($B709,$B701:$C706,2,0),0)+IFERROR(VLOOKUP($B709,$D701:$E706,2,0),0)+IFERROR(VLOOKUP($B709,$F701:$G706,2,0),0)+IFERROR(VLOOKUP($B709,$H701:$I706,2,0),0)+IFERROR(VLOOKUP($B709,$J701:$K706,2,0),0)+IFERROR(VLOOKUP($B709,$L701:$M706,2,0),0)+IFERROR(VLOOKUP($B709,$N701:$O706,2,0),0)+IFERROR(VLOOKUP($B709,$P701:$Q706,2,0),0)+IFERROR(VLOOKUP($B709,$R701:$S706,2,0),0))</f>
        <v>0</v>
      </c>
      <c r="E709" s="110"/>
      <c r="F709" s="110"/>
      <c r="G709" s="326" t="s">
        <v>38</v>
      </c>
      <c r="H709" s="326"/>
      <c r="I709" s="326"/>
      <c r="J709" s="326"/>
      <c r="K709" s="326"/>
      <c r="L709" s="326"/>
      <c r="M709" s="110"/>
      <c r="N709" s="110"/>
      <c r="O709" s="110"/>
      <c r="P709" s="327" t="s">
        <v>39</v>
      </c>
      <c r="Q709" s="327"/>
      <c r="R709" s="327"/>
      <c r="S709" s="327"/>
      <c r="T709" s="327"/>
      <c r="U709" s="327"/>
      <c r="V709" s="110"/>
      <c r="W709" s="110"/>
      <c r="X709" s="110"/>
      <c r="Y709" s="110"/>
      <c r="Z709" s="110"/>
      <c r="AA709" s="110"/>
      <c r="AB709" s="110"/>
      <c r="AC709" s="110"/>
      <c r="AD709" s="110"/>
      <c r="AE709" s="110"/>
      <c r="AF709" s="110"/>
      <c r="AG709" s="110"/>
      <c r="AH709" s="110"/>
    </row>
    <row r="710" spans="2:34" hidden="1" outlineLevel="2" x14ac:dyDescent="0.25">
      <c r="B710" s="105">
        <v>3</v>
      </c>
      <c r="C710" s="108">
        <f t="shared" ref="C710" si="1151">-(IFERROR(VLOOKUP($B710,$B701:$C706,2,0),0)+IFERROR(VLOOKUP($B710,$D701:$E706,2,0),0)+IFERROR(VLOOKUP($B710,$F701:$G706,2,0),0)+IFERROR(VLOOKUP($B710,$H701:$I706,2,0),0)+IFERROR(VLOOKUP($B710,$J701:$K706,2,0),0)+IFERROR(VLOOKUP($B710,$L701:$M706,2,0),0)+IFERROR(VLOOKUP($B710,$N701:$O706,2,0),0)+IFERROR(VLOOKUP($B710,$P701:$Q706,2,0),0)+IFERROR(VLOOKUP($B710,$R701:$S706,2,0),0))</f>
        <v>0</v>
      </c>
      <c r="E710" s="110"/>
      <c r="F710" s="110"/>
      <c r="G710" s="112">
        <v>6</v>
      </c>
      <c r="H710" s="112">
        <v>5</v>
      </c>
      <c r="I710" s="112">
        <v>4</v>
      </c>
      <c r="J710" s="112">
        <v>3</v>
      </c>
      <c r="K710" s="112">
        <v>2</v>
      </c>
      <c r="L710" s="112">
        <v>1</v>
      </c>
      <c r="M710" s="110"/>
      <c r="O710" s="110"/>
      <c r="P710" s="112">
        <v>6</v>
      </c>
      <c r="Q710" s="112">
        <v>5</v>
      </c>
      <c r="R710" s="112">
        <v>4</v>
      </c>
      <c r="S710" s="112">
        <v>3</v>
      </c>
      <c r="T710" s="112">
        <v>2</v>
      </c>
      <c r="U710" s="112">
        <v>1</v>
      </c>
      <c r="AB710" s="110"/>
      <c r="AC710" s="110"/>
      <c r="AD710" s="110"/>
      <c r="AE710" s="110"/>
      <c r="AF710" s="110"/>
      <c r="AG710" s="110"/>
      <c r="AH710" s="110"/>
    </row>
    <row r="711" spans="2:34" hidden="1" outlineLevel="2" x14ac:dyDescent="0.25">
      <c r="B711" s="105">
        <v>4</v>
      </c>
      <c r="C711" s="108">
        <f t="shared" ref="C711" si="1152">-(IFERROR(VLOOKUP($B711,$B701:$C706,2,0),0)+IFERROR(VLOOKUP($B711,$D701:$E706,2,0),0)+IFERROR(VLOOKUP($B711,$F701:$G706,2,0),0)+IFERROR(VLOOKUP($B711,$H701:$I706,2,0),0)+IFERROR(VLOOKUP($B711,$J701:$K706,2,0),0)+IFERROR(VLOOKUP($B711,$L701:$M706,2,0),0)+IFERROR(VLOOKUP($B711,$N701:$O706,2,0),0)+IFERROR(VLOOKUP($B711,$P701:$Q706,2,0),0)+IFERROR(VLOOKUP($B711,$R701:$S706,2,0),0))</f>
        <v>0</v>
      </c>
      <c r="E711" s="110"/>
      <c r="F711" s="105">
        <v>1</v>
      </c>
      <c r="G711" s="184" t="e">
        <f t="array" ref="G711:G717">MMULT(MINVERSE($C$24:$I$30),$C708:$C714)</f>
        <v>#NUM!</v>
      </c>
      <c r="H711" s="184" t="e">
        <f t="array" ref="H711:H716">MMULT(MINVERSE($C$24:$H$29),$C708:$C713)</f>
        <v>#NUM!</v>
      </c>
      <c r="I711" s="184" t="e">
        <f t="array" ref="I711:I715">MMULT(MINVERSE($C$24:$G$28),$C708:$C712)</f>
        <v>#NUM!</v>
      </c>
      <c r="J711" s="184">
        <f t="array" ref="J711:J714">MMULT(MINVERSE($C$24:$F$27),$C708:$C711)</f>
        <v>0</v>
      </c>
      <c r="K711" s="184">
        <f t="array" ref="K711:K713">MMULT(MINVERSE($C$24:$E$26),$C708:$C710)</f>
        <v>0</v>
      </c>
      <c r="L711" s="184">
        <f t="array" ref="L711:L712">MMULT(MINVERSE($C$24:$D$25),$C708:$C709)</f>
        <v>0</v>
      </c>
      <c r="M711" s="110"/>
      <c r="O711" s="105">
        <v>1</v>
      </c>
      <c r="P711" s="184" t="e">
        <f t="array" ref="P711:P721">MMULT(MINVERSE($C$24:$M$34),$C708:$C718)</f>
        <v>#NUM!</v>
      </c>
      <c r="Q711" s="184" t="e">
        <f t="array" ref="Q711:Q720">MMULT(MINVERSE($C$24:$L$33),$C708:$C717)</f>
        <v>#NUM!</v>
      </c>
      <c r="R711" s="184" t="e">
        <f t="array" ref="R711:R719">MMULT(MINVERSE($C$24:$K$32),$C708:$C716)</f>
        <v>#NUM!</v>
      </c>
      <c r="S711" s="184" t="e">
        <f t="array" ref="S711:S718">MMULT(MINVERSE($C$24:$J$31),$C708:$C715)</f>
        <v>#NUM!</v>
      </c>
      <c r="T711" s="114"/>
      <c r="U711" s="114"/>
      <c r="V711" s="110"/>
      <c r="W711" s="110"/>
      <c r="X711" s="110"/>
      <c r="Y711" s="110"/>
      <c r="Z711" s="110"/>
      <c r="AA711" s="110"/>
      <c r="AB711" s="110"/>
      <c r="AC711" s="110"/>
      <c r="AD711" s="110"/>
      <c r="AE711" s="110"/>
      <c r="AF711" s="110"/>
      <c r="AG711" s="110"/>
      <c r="AH711" s="110"/>
    </row>
    <row r="712" spans="2:34" hidden="1" outlineLevel="2" x14ac:dyDescent="0.25">
      <c r="B712" s="105">
        <v>5</v>
      </c>
      <c r="C712" s="108">
        <f t="shared" ref="C712" si="1153">-(IFERROR(VLOOKUP($B712,$B701:$C706,2,0),0)+IFERROR(VLOOKUP($B712,$D701:$E706,2,0),0)+IFERROR(VLOOKUP($B712,$F701:$G706,2,0),0)+IFERROR(VLOOKUP($B712,$H701:$I706,2,0),0)+IFERROR(VLOOKUP($B712,$J701:$K706,2,0),0)+IFERROR(VLOOKUP($B712,$L701:$M706,2,0),0)+IFERROR(VLOOKUP($B712,$N701:$O706,2,0),0)+IFERROR(VLOOKUP($B712,$P701:$Q706,2,0),0)+IFERROR(VLOOKUP($B712,$R701:$S706,2,0),0))</f>
        <v>0</v>
      </c>
      <c r="E712" s="110"/>
      <c r="F712" s="105">
        <v>2</v>
      </c>
      <c r="G712" s="185" t="e">
        <v>#NUM!</v>
      </c>
      <c r="H712" s="185" t="e">
        <v>#NUM!</v>
      </c>
      <c r="I712" s="185" t="e">
        <v>#NUM!</v>
      </c>
      <c r="J712" s="185">
        <v>0</v>
      </c>
      <c r="K712" s="185">
        <v>0</v>
      </c>
      <c r="L712" s="185">
        <v>0</v>
      </c>
      <c r="M712" s="110"/>
      <c r="O712" s="105">
        <v>2</v>
      </c>
      <c r="P712" s="185" t="e">
        <v>#NUM!</v>
      </c>
      <c r="Q712" s="185" t="e">
        <v>#NUM!</v>
      </c>
      <c r="R712" s="185" t="e">
        <v>#NUM!</v>
      </c>
      <c r="S712" s="185" t="e">
        <v>#NUM!</v>
      </c>
      <c r="T712" s="114"/>
      <c r="U712" s="114"/>
    </row>
    <row r="713" spans="2:34" hidden="1" outlineLevel="2" x14ac:dyDescent="0.25">
      <c r="B713" s="105">
        <v>6</v>
      </c>
      <c r="C713" s="108">
        <f t="shared" ref="C713" si="1154">-(IFERROR(VLOOKUP($B713,$B701:$C706,2,0),0)+IFERROR(VLOOKUP($B713,$D701:$E706,2,0),0)+IFERROR(VLOOKUP($B713,$F701:$G706,2,0),0)+IFERROR(VLOOKUP($B713,$H701:$I706,2,0),0)+IFERROR(VLOOKUP($B713,$J701:$K706,2,0),0)+IFERROR(VLOOKUP($B713,$L701:$M706,2,0),0)+IFERROR(VLOOKUP($B713,$N701:$O706,2,0),0)+IFERROR(VLOOKUP($B713,$P701:$Q706,2,0),0)+IFERROR(VLOOKUP($B713,$R701:$S706,2,0),0))</f>
        <v>0</v>
      </c>
      <c r="E713" s="110"/>
      <c r="F713" s="105">
        <v>3</v>
      </c>
      <c r="G713" s="185" t="e">
        <v>#NUM!</v>
      </c>
      <c r="H713" s="185" t="e">
        <v>#NUM!</v>
      </c>
      <c r="I713" s="185" t="e">
        <v>#NUM!</v>
      </c>
      <c r="J713" s="185">
        <v>0</v>
      </c>
      <c r="K713" s="185">
        <v>0</v>
      </c>
      <c r="L713" s="185"/>
      <c r="M713" s="110"/>
      <c r="O713" s="105">
        <v>3</v>
      </c>
      <c r="P713" s="185" t="e">
        <v>#NUM!</v>
      </c>
      <c r="Q713" s="185" t="e">
        <v>#NUM!</v>
      </c>
      <c r="R713" s="185" t="e">
        <v>#NUM!</v>
      </c>
      <c r="S713" s="185" t="e">
        <v>#NUM!</v>
      </c>
      <c r="T713" s="114"/>
      <c r="U713" s="114"/>
    </row>
    <row r="714" spans="2:34" hidden="1" outlineLevel="2" x14ac:dyDescent="0.25">
      <c r="B714" s="105">
        <v>7</v>
      </c>
      <c r="C714" s="108">
        <f t="shared" ref="C714" si="1155">-(IFERROR(VLOOKUP($B714,$B701:$C706,2,0),0)+IFERROR(VLOOKUP($B714,$D701:$E706,2,0),0)+IFERROR(VLOOKUP($B714,$F701:$G706,2,0),0)+IFERROR(VLOOKUP($B714,$H701:$I706,2,0),0)+IFERROR(VLOOKUP($B714,$J701:$K706,2,0),0)+IFERROR(VLOOKUP($B714,$L701:$M706,2,0),0)+IFERROR(VLOOKUP($B714,$N701:$O706,2,0),0)+IFERROR(VLOOKUP($B714,$P701:$Q706,2,0),0)+IFERROR(VLOOKUP($B714,$R701:$S706,2,0),0))</f>
        <v>0</v>
      </c>
      <c r="E714" s="110"/>
      <c r="F714" s="105">
        <v>4</v>
      </c>
      <c r="G714" s="185" t="e">
        <v>#NUM!</v>
      </c>
      <c r="H714" s="185" t="e">
        <v>#NUM!</v>
      </c>
      <c r="I714" s="185" t="e">
        <v>#NUM!</v>
      </c>
      <c r="J714" s="185">
        <v>0</v>
      </c>
      <c r="K714" s="185"/>
      <c r="L714" s="185"/>
      <c r="M714" s="110"/>
      <c r="O714" s="105">
        <v>4</v>
      </c>
      <c r="P714" s="185" t="e">
        <v>#NUM!</v>
      </c>
      <c r="Q714" s="185" t="e">
        <v>#NUM!</v>
      </c>
      <c r="R714" s="185" t="e">
        <v>#NUM!</v>
      </c>
      <c r="S714" s="185" t="e">
        <v>#NUM!</v>
      </c>
      <c r="T714" s="114"/>
      <c r="U714" s="114"/>
    </row>
    <row r="715" spans="2:34" hidden="1" outlineLevel="2" x14ac:dyDescent="0.25">
      <c r="B715" s="105">
        <v>8</v>
      </c>
      <c r="C715" s="108">
        <f t="shared" ref="C715" si="1156">-(IFERROR(VLOOKUP($B715,$B701:$C706,2,0),0)+IFERROR(VLOOKUP($B715,$D701:$E706,2,0),0)+IFERROR(VLOOKUP($B715,$F701:$G706,2,0),0)+IFERROR(VLOOKUP($B715,$H701:$I706,2,0),0)+IFERROR(VLOOKUP($B715,$J701:$K706,2,0),0)+IFERROR(VLOOKUP($B715,$L701:$M706,2,0),0)+IFERROR(VLOOKUP($B715,$N701:$O706,2,0),0)+IFERROR(VLOOKUP($B715,$P701:$Q706,2,0),0)+IFERROR(VLOOKUP($B715,$R701:$S706,2,0),0))</f>
        <v>0</v>
      </c>
      <c r="E715" s="110" t="s">
        <v>40</v>
      </c>
      <c r="F715" s="105">
        <v>5</v>
      </c>
      <c r="G715" s="185" t="e">
        <v>#NUM!</v>
      </c>
      <c r="H715" s="185" t="e">
        <v>#NUM!</v>
      </c>
      <c r="I715" s="185" t="e">
        <v>#NUM!</v>
      </c>
      <c r="J715" s="185"/>
      <c r="K715" s="185"/>
      <c r="L715" s="185"/>
      <c r="M715" s="110"/>
      <c r="O715" s="105">
        <v>5</v>
      </c>
      <c r="P715" s="185" t="e">
        <v>#NUM!</v>
      </c>
      <c r="Q715" s="185" t="e">
        <v>#NUM!</v>
      </c>
      <c r="R715" s="185" t="e">
        <v>#NUM!</v>
      </c>
      <c r="S715" s="185" t="e">
        <v>#NUM!</v>
      </c>
      <c r="T715" s="114"/>
      <c r="U715" s="114"/>
    </row>
    <row r="716" spans="2:34" hidden="1" outlineLevel="2" x14ac:dyDescent="0.25">
      <c r="B716" s="105">
        <v>9</v>
      </c>
      <c r="C716" s="108">
        <f t="shared" ref="C716" si="1157">-(IFERROR(VLOOKUP($B716,$B701:$C706,2,0),0)+IFERROR(VLOOKUP($B716,$D701:$E706,2,0),0)+IFERROR(VLOOKUP($B716,$F701:$G706,2,0),0)+IFERROR(VLOOKUP($B716,$H701:$I706,2,0),0)+IFERROR(VLOOKUP($B716,$J701:$K706,2,0),0)+IFERROR(VLOOKUP($B716,$L701:$M706,2,0),0)+IFERROR(VLOOKUP($B716,$N701:$O706,2,0),0)+IFERROR(VLOOKUP($B716,$P701:$Q706,2,0),0)+IFERROR(VLOOKUP($B716,$R701:$S706,2,0),0))</f>
        <v>0</v>
      </c>
      <c r="E716" s="110"/>
      <c r="F716" s="105">
        <v>6</v>
      </c>
      <c r="G716" s="185" t="e">
        <v>#NUM!</v>
      </c>
      <c r="H716" s="185" t="e">
        <v>#NUM!</v>
      </c>
      <c r="I716" s="185"/>
      <c r="J716" s="185"/>
      <c r="K716" s="185"/>
      <c r="L716" s="185"/>
      <c r="M716" s="110"/>
      <c r="O716" s="105">
        <v>6</v>
      </c>
      <c r="P716" s="185" t="e">
        <v>#NUM!</v>
      </c>
      <c r="Q716" s="185" t="e">
        <v>#NUM!</v>
      </c>
      <c r="R716" s="185" t="e">
        <v>#NUM!</v>
      </c>
      <c r="S716" s="185" t="e">
        <v>#NUM!</v>
      </c>
      <c r="T716" s="114"/>
      <c r="U716" s="114"/>
    </row>
    <row r="717" spans="2:34" hidden="1" outlineLevel="2" x14ac:dyDescent="0.25">
      <c r="B717" s="105">
        <v>10</v>
      </c>
      <c r="C717" s="108">
        <f t="shared" ref="C717" si="1158">-(IFERROR(VLOOKUP($B717,$B701:$C706,2,0),0)+IFERROR(VLOOKUP($B717,$D701:$E706,2,0),0)+IFERROR(VLOOKUP($B717,$F701:$G706,2,0),0)+IFERROR(VLOOKUP($B717,$H701:$I706,2,0),0)+IFERROR(VLOOKUP($B717,$J701:$K706,2,0),0)+IFERROR(VLOOKUP($B717,$L701:$M706,2,0),0)+IFERROR(VLOOKUP($B717,$N701:$O706,2,0),0)+IFERROR(VLOOKUP($B717,$P701:$Q706,2,0),0)+IFERROR(VLOOKUP($B717,$R701:$S706,2,0),0))</f>
        <v>0</v>
      </c>
      <c r="E717" s="110"/>
      <c r="F717" s="105">
        <v>7</v>
      </c>
      <c r="G717" s="185" t="e">
        <v>#NUM!</v>
      </c>
      <c r="H717" s="185"/>
      <c r="I717" s="185"/>
      <c r="J717" s="185"/>
      <c r="K717" s="185"/>
      <c r="L717" s="185"/>
      <c r="M717" s="110"/>
      <c r="N717" s="110" t="s">
        <v>40</v>
      </c>
      <c r="O717" s="105">
        <v>7</v>
      </c>
      <c r="P717" s="185" t="e">
        <v>#NUM!</v>
      </c>
      <c r="Q717" s="185" t="e">
        <v>#NUM!</v>
      </c>
      <c r="R717" s="185" t="e">
        <v>#NUM!</v>
      </c>
      <c r="S717" s="185" t="e">
        <v>#NUM!</v>
      </c>
      <c r="T717" s="114"/>
      <c r="U717" s="114"/>
    </row>
    <row r="718" spans="2:34" hidden="1" outlineLevel="2" x14ac:dyDescent="0.25">
      <c r="B718" s="105">
        <v>11</v>
      </c>
      <c r="C718" s="108">
        <f t="shared" ref="C718" si="1159">-(IFERROR(VLOOKUP($B718,$B701:$C706,2,0),0)+IFERROR(VLOOKUP($B718,$D701:$E706,2,0),0)+IFERROR(VLOOKUP($B718,$F701:$G706,2,0),0)+IFERROR(VLOOKUP($B718,$H701:$I706,2,0),0)+IFERROR(VLOOKUP($B718,$J701:$K706,2,0),0)+IFERROR(VLOOKUP($B718,$L701:$M706,2,0),0)+IFERROR(VLOOKUP($B718,$N701:$O706,2,0),0)+IFERROR(VLOOKUP($B718,$P701:$Q706,2,0),0)+IFERROR(VLOOKUP($B718,$R701:$S706,2,0),0))</f>
        <v>0</v>
      </c>
      <c r="E718" s="110"/>
      <c r="M718" s="110"/>
      <c r="O718" s="105">
        <v>8</v>
      </c>
      <c r="P718" s="185" t="e">
        <v>#NUM!</v>
      </c>
      <c r="Q718" s="185" t="e">
        <v>#NUM!</v>
      </c>
      <c r="R718" s="185" t="e">
        <v>#NUM!</v>
      </c>
      <c r="S718" s="185" t="e">
        <v>#NUM!</v>
      </c>
      <c r="T718" s="114"/>
      <c r="U718" s="114"/>
    </row>
    <row r="719" spans="2:34" hidden="1" outlineLevel="2" x14ac:dyDescent="0.25">
      <c r="B719" s="105">
        <v>12</v>
      </c>
      <c r="C719" s="108">
        <f t="shared" ref="C719" si="1160">-(IFERROR(VLOOKUP($B719,$B701:$C706,2,0),0)+IFERROR(VLOOKUP($B719,$D701:$E706,2,0),0)+IFERROR(VLOOKUP($B719,$F701:$G706,2,0),0)+IFERROR(VLOOKUP($B719,$H701:$I706,2,0),0)+IFERROR(VLOOKUP($B719,$J701:$K706,2,0),0)+IFERROR(VLOOKUP($B719,$L701:$M706,2,0),0)+IFERROR(VLOOKUP($B719,$N701:$O706,2,0),0)+IFERROR(VLOOKUP($B719,$P701:$Q706,2,0),0)+IFERROR(VLOOKUP($B719,$R701:$S706,2,0),0))</f>
        <v>0</v>
      </c>
      <c r="E719" s="110"/>
      <c r="M719" s="110"/>
      <c r="O719" s="105">
        <v>9</v>
      </c>
      <c r="P719" s="185" t="e">
        <v>#NUM!</v>
      </c>
      <c r="Q719" s="185" t="e">
        <v>#NUM!</v>
      </c>
      <c r="R719" s="185" t="e">
        <v>#NUM!</v>
      </c>
      <c r="S719" s="185"/>
      <c r="T719" s="114"/>
      <c r="U719" s="114"/>
    </row>
    <row r="720" spans="2:34" hidden="1" outlineLevel="2" x14ac:dyDescent="0.25">
      <c r="B720" s="105">
        <v>13</v>
      </c>
      <c r="C720" s="108">
        <f t="shared" ref="C720" si="1161">-(IFERROR(VLOOKUP($B720,$B701:$C706,2,0),0)+IFERROR(VLOOKUP($B720,$D701:$E706,2,0),0)+IFERROR(VLOOKUP($B720,$F701:$G706,2,0),0)+IFERROR(VLOOKUP($B720,$H701:$I706,2,0),0)+IFERROR(VLOOKUP($B720,$J701:$K706,2,0),0)+IFERROR(VLOOKUP($B720,$L701:$M706,2,0),0)+IFERROR(VLOOKUP($B720,$N701:$O706,2,0),0)+IFERROR(VLOOKUP($B720,$P701:$Q706,2,0),0)+IFERROR(VLOOKUP($B720,$R701:$S706,2,0),0))</f>
        <v>0</v>
      </c>
      <c r="E720" s="110"/>
      <c r="F720" s="110"/>
      <c r="G720" s="324" t="s">
        <v>42</v>
      </c>
      <c r="H720" s="324"/>
      <c r="I720" s="324"/>
      <c r="J720" s="324"/>
      <c r="K720" s="324"/>
      <c r="L720" s="324"/>
      <c r="M720" s="110"/>
      <c r="O720" s="105">
        <v>10</v>
      </c>
      <c r="P720" s="185" t="e">
        <v>#NUM!</v>
      </c>
      <c r="Q720" s="185" t="e">
        <v>#NUM!</v>
      </c>
      <c r="R720" s="185"/>
      <c r="S720" s="185"/>
      <c r="T720" s="114"/>
      <c r="U720" s="114"/>
    </row>
    <row r="721" spans="1:24" hidden="1" outlineLevel="2" x14ac:dyDescent="0.25">
      <c r="B721" s="105">
        <v>14</v>
      </c>
      <c r="C721" s="108">
        <f t="shared" ref="C721" si="1162">-(IFERROR(VLOOKUP($B721,$B701:$C706,2,0),0)+IFERROR(VLOOKUP($B721,$D701:$E706,2,0),0)+IFERROR(VLOOKUP($B721,$F701:$G706,2,0),0)+IFERROR(VLOOKUP($B721,$H701:$I706,2,0),0)+IFERROR(VLOOKUP($B721,$J701:$K706,2,0),0)+IFERROR(VLOOKUP($B721,$L701:$M706,2,0),0)+IFERROR(VLOOKUP($B721,$N701:$O706,2,0),0)+IFERROR(VLOOKUP($B721,$P701:$Q706,2,0),0)+IFERROR(VLOOKUP($B721,$R701:$S706,2,0),0))</f>
        <v>0</v>
      </c>
      <c r="E721" s="110"/>
      <c r="F721" s="110"/>
      <c r="G721" s="112">
        <v>6</v>
      </c>
      <c r="H721" s="112">
        <v>5</v>
      </c>
      <c r="I721" s="112">
        <v>4</v>
      </c>
      <c r="J721" s="112">
        <v>3</v>
      </c>
      <c r="K721" s="112">
        <v>2</v>
      </c>
      <c r="L721" s="112">
        <v>1</v>
      </c>
      <c r="M721" s="110"/>
      <c r="O721" s="105">
        <v>11</v>
      </c>
      <c r="P721" s="185" t="e">
        <v>#NUM!</v>
      </c>
      <c r="Q721" s="185"/>
      <c r="R721" s="185"/>
      <c r="S721" s="185"/>
      <c r="T721" s="114"/>
      <c r="U721" s="114"/>
    </row>
    <row r="722" spans="1:24" hidden="1" outlineLevel="2" x14ac:dyDescent="0.25">
      <c r="A722" s="68" t="s">
        <v>41</v>
      </c>
      <c r="B722" s="105">
        <v>15</v>
      </c>
      <c r="C722" s="108">
        <f t="shared" ref="C722" si="1163">-(IFERROR(VLOOKUP($B722,$B701:$C706,2,0),0)+IFERROR(VLOOKUP($B722,$D701:$E706,2,0),0)+IFERROR(VLOOKUP($B722,$F701:$G706,2,0),0)+IFERROR(VLOOKUP($B722,$H701:$I706,2,0),0)+IFERROR(VLOOKUP($B722,$J701:$K706,2,0),0)+IFERROR(VLOOKUP($B722,$L701:$M706,2,0),0)+IFERROR(VLOOKUP($B722,$N701:$O706,2,0),0)+IFERROR(VLOOKUP($B722,$P701:$Q706,2,0),0)+IFERROR(VLOOKUP($B722,$R701:$S706,2,0),0))</f>
        <v>0</v>
      </c>
      <c r="E722" s="110"/>
      <c r="F722" s="105">
        <v>1</v>
      </c>
      <c r="G722" s="184" t="e">
        <f t="array" ref="G722:G730">MMULT(MINVERSE($C$24:$K$32),$C708:$C716)</f>
        <v>#NUM!</v>
      </c>
      <c r="H722" s="184" t="e">
        <f t="array" ref="H722:H729">MMULT(MINVERSE($C$24:$J$31),$C708:$C715)</f>
        <v>#NUM!</v>
      </c>
      <c r="I722" s="184" t="e">
        <f t="array" ref="I722:I728">MMULT(MINVERSE($C$24:$I$30),$C708:$C714)</f>
        <v>#NUM!</v>
      </c>
      <c r="J722" s="184" t="e">
        <f t="array" ref="J722:J727">MMULT(MINVERSE($C$24:$H$29),$C708:$C713)</f>
        <v>#NUM!</v>
      </c>
      <c r="K722" s="184" t="e">
        <f t="array" ref="K722:K726">MMULT(MINVERSE($C$24:$G$28),$C708:$C712)</f>
        <v>#NUM!</v>
      </c>
      <c r="L722" s="113"/>
      <c r="M722" s="110"/>
      <c r="N722" s="110"/>
      <c r="O722" s="110"/>
      <c r="P722" s="110"/>
    </row>
    <row r="723" spans="1:24" hidden="1" outlineLevel="2" x14ac:dyDescent="0.25">
      <c r="B723" s="105">
        <v>16</v>
      </c>
      <c r="C723" s="108">
        <f t="shared" ref="C723" si="1164">-(IFERROR(VLOOKUP($B723,$B701:$C706,2,0),0)+IFERROR(VLOOKUP($B723,$D701:$E706,2,0),0)+IFERROR(VLOOKUP($B723,$F701:$G706,2,0),0)+IFERROR(VLOOKUP($B723,$H701:$I706,2,0),0)+IFERROR(VLOOKUP($B723,$J701:$K706,2,0),0)+IFERROR(VLOOKUP($B723,$L701:$M706,2,0),0)+IFERROR(VLOOKUP($B723,$N701:$O706,2,0),0)+IFERROR(VLOOKUP($B723,$P701:$Q706,2,0),0)+IFERROR(VLOOKUP($B723,$R701:$S706,2,0),0))</f>
        <v>0</v>
      </c>
      <c r="E723" s="110"/>
      <c r="F723" s="105">
        <v>2</v>
      </c>
      <c r="G723" s="185" t="e">
        <v>#NUM!</v>
      </c>
      <c r="H723" s="185" t="e">
        <v>#NUM!</v>
      </c>
      <c r="I723" s="185" t="e">
        <v>#NUM!</v>
      </c>
      <c r="J723" s="185" t="e">
        <v>#NUM!</v>
      </c>
      <c r="K723" s="185" t="e">
        <v>#NUM!</v>
      </c>
      <c r="L723" s="114"/>
      <c r="M723" s="110"/>
      <c r="N723" s="110"/>
      <c r="O723" s="110"/>
      <c r="P723" s="110"/>
    </row>
    <row r="724" spans="1:24" hidden="1" outlineLevel="2" x14ac:dyDescent="0.25">
      <c r="B724" s="105">
        <v>17</v>
      </c>
      <c r="C724" s="108">
        <f t="shared" ref="C724" si="1165">-(IFERROR(VLOOKUP($B724,$B701:$C706,2,0),0)+IFERROR(VLOOKUP($B724,$D701:$E706,2,0),0)+IFERROR(VLOOKUP($B724,$F701:$G706,2,0),0)+IFERROR(VLOOKUP($B724,$H701:$I706,2,0),0)+IFERROR(VLOOKUP($B724,$J701:$K706,2,0),0)+IFERROR(VLOOKUP($B724,$L701:$M706,2,0),0)+IFERROR(VLOOKUP($B724,$N701:$O706,2,0),0)+IFERROR(VLOOKUP($B724,$P701:$Q706,2,0),0)+IFERROR(VLOOKUP($B724,$R701:$S706,2,0),0))</f>
        <v>0</v>
      </c>
      <c r="E724" s="110"/>
      <c r="F724" s="105">
        <v>3</v>
      </c>
      <c r="G724" s="185" t="e">
        <v>#NUM!</v>
      </c>
      <c r="H724" s="185" t="e">
        <v>#NUM!</v>
      </c>
      <c r="I724" s="185" t="e">
        <v>#NUM!</v>
      </c>
      <c r="J724" s="185" t="e">
        <v>#NUM!</v>
      </c>
      <c r="K724" s="185" t="e">
        <v>#NUM!</v>
      </c>
      <c r="L724" s="114"/>
      <c r="M724" s="110"/>
    </row>
    <row r="725" spans="1:24" hidden="1" outlineLevel="2" x14ac:dyDescent="0.25">
      <c r="B725" s="105">
        <v>18</v>
      </c>
      <c r="C725" s="108">
        <f t="shared" ref="C725" si="1166">-(IFERROR(VLOOKUP($B725,$B701:$C706,2,0),0)+IFERROR(VLOOKUP($B725,$D701:$E706,2,0),0)+IFERROR(VLOOKUP($B725,$F701:$G706,2,0),0)+IFERROR(VLOOKUP($B725,$H701:$I706,2,0),0)+IFERROR(VLOOKUP($B725,$J701:$K706,2,0),0)+IFERROR(VLOOKUP($B725,$L701:$M706,2,0),0)+IFERROR(VLOOKUP($B725,$N701:$O706,2,0),0)+IFERROR(VLOOKUP($B725,$P701:$Q706,2,0),0)+IFERROR(VLOOKUP($B725,$R701:$S706,2,0),0))</f>
        <v>0</v>
      </c>
      <c r="E725" s="110"/>
      <c r="F725" s="105">
        <v>4</v>
      </c>
      <c r="G725" s="185" t="e">
        <v>#NUM!</v>
      </c>
      <c r="H725" s="185" t="e">
        <v>#NUM!</v>
      </c>
      <c r="I725" s="185" t="e">
        <v>#NUM!</v>
      </c>
      <c r="J725" s="185" t="e">
        <v>#NUM!</v>
      </c>
      <c r="K725" s="185" t="e">
        <v>#NUM!</v>
      </c>
      <c r="L725" s="114"/>
      <c r="M725" s="110"/>
    </row>
    <row r="726" spans="1:24" hidden="1" outlineLevel="2" x14ac:dyDescent="0.25">
      <c r="B726" s="105">
        <v>19</v>
      </c>
      <c r="C726" s="108">
        <f t="shared" ref="C726" si="1167">-(IFERROR(VLOOKUP($B726,$B701:$C706,2,0),0)+IFERROR(VLOOKUP($B726,$D701:$E706,2,0),0)+IFERROR(VLOOKUP($B726,$F701:$G706,2,0),0)+IFERROR(VLOOKUP($B726,$H701:$I706,2,0),0)+IFERROR(VLOOKUP($B726,$J701:$K706,2,0),0)+IFERROR(VLOOKUP($B726,$L701:$M706,2,0),0)+IFERROR(VLOOKUP($B726,$N701:$O706,2,0),0)+IFERROR(VLOOKUP($B726,$P701:$Q706,2,0),0)+IFERROR(VLOOKUP($B726,$R701:$S706,2,0),0))</f>
        <v>0</v>
      </c>
      <c r="E726" s="110"/>
      <c r="F726" s="105">
        <v>5</v>
      </c>
      <c r="G726" s="185" t="e">
        <v>#NUM!</v>
      </c>
      <c r="H726" s="185" t="e">
        <v>#NUM!</v>
      </c>
      <c r="I726" s="185" t="e">
        <v>#NUM!</v>
      </c>
      <c r="J726" s="185" t="e">
        <v>#NUM!</v>
      </c>
      <c r="K726" s="185" t="e">
        <v>#NUM!</v>
      </c>
      <c r="L726" s="114"/>
      <c r="M726" s="110"/>
    </row>
    <row r="727" spans="1:24" hidden="1" outlineLevel="2" x14ac:dyDescent="0.25">
      <c r="B727" s="105">
        <v>20</v>
      </c>
      <c r="C727" s="108">
        <f t="shared" ref="C727" si="1168">-(IFERROR(VLOOKUP($B727,$B701:$C706,2,0),0)+IFERROR(VLOOKUP($B727,$D701:$E706,2,0),0)+IFERROR(VLOOKUP($B727,$F701:$G706,2,0),0)+IFERROR(VLOOKUP($B727,$H701:$I706,2,0),0)+IFERROR(VLOOKUP($B727,$J701:$K706,2,0),0)+IFERROR(VLOOKUP($B727,$L701:$M706,2,0),0)+IFERROR(VLOOKUP($B727,$N701:$O706,2,0),0)+IFERROR(VLOOKUP($B727,$P701:$Q706,2,0),0)+IFERROR(VLOOKUP($B727,$R701:$S706,2,0),0))</f>
        <v>0</v>
      </c>
      <c r="E727" s="110" t="s">
        <v>40</v>
      </c>
      <c r="F727" s="105">
        <v>6</v>
      </c>
      <c r="G727" s="185" t="e">
        <v>#NUM!</v>
      </c>
      <c r="H727" s="185" t="e">
        <v>#NUM!</v>
      </c>
      <c r="I727" s="185" t="e">
        <v>#NUM!</v>
      </c>
      <c r="J727" s="185" t="e">
        <v>#NUM!</v>
      </c>
      <c r="K727" s="185"/>
      <c r="L727" s="114"/>
      <c r="M727" s="110"/>
    </row>
    <row r="728" spans="1:24" hidden="1" outlineLevel="2" x14ac:dyDescent="0.25">
      <c r="B728" s="105">
        <v>21</v>
      </c>
      <c r="C728" s="108">
        <f t="shared" ref="C728" si="1169">-(IFERROR(VLOOKUP($B728,$B701:$C706,2,0),0)+IFERROR(VLOOKUP($B728,$D701:$E706,2,0),0)+IFERROR(VLOOKUP($B728,$F701:$G706,2,0),0)+IFERROR(VLOOKUP($B728,$H701:$I706,2,0),0)+IFERROR(VLOOKUP($B728,$J701:$K706,2,0),0)+IFERROR(VLOOKUP($B728,$L701:$M706,2,0),0)+IFERROR(VLOOKUP($B728,$N701:$O706,2,0),0)+IFERROR(VLOOKUP($B728,$P701:$Q706,2,0),0)+IFERROR(VLOOKUP($B728,$R701:$S706,2,0),0))</f>
        <v>0</v>
      </c>
      <c r="E728" s="110"/>
      <c r="F728" s="105">
        <v>7</v>
      </c>
      <c r="G728" s="185" t="e">
        <v>#NUM!</v>
      </c>
      <c r="H728" s="185" t="e">
        <v>#NUM!</v>
      </c>
      <c r="I728" s="185" t="e">
        <v>#NUM!</v>
      </c>
      <c r="J728" s="185"/>
      <c r="K728" s="185"/>
      <c r="L728" s="114"/>
      <c r="M728" s="110"/>
    </row>
    <row r="729" spans="1:24" hidden="1" outlineLevel="2" x14ac:dyDescent="0.25">
      <c r="E729" s="110"/>
      <c r="F729" s="105">
        <v>8</v>
      </c>
      <c r="G729" s="185" t="e">
        <v>#NUM!</v>
      </c>
      <c r="H729" s="185" t="e">
        <v>#NUM!</v>
      </c>
      <c r="I729" s="185"/>
      <c r="J729" s="185"/>
      <c r="K729" s="185"/>
      <c r="L729" s="114"/>
      <c r="M729" s="110"/>
      <c r="X729" s="110"/>
    </row>
    <row r="730" spans="1:24" hidden="1" outlineLevel="2" x14ac:dyDescent="0.25">
      <c r="E730" s="110"/>
      <c r="F730" s="105">
        <v>9</v>
      </c>
      <c r="G730" s="185" t="e">
        <v>#NUM!</v>
      </c>
      <c r="H730" s="185"/>
      <c r="I730" s="185"/>
      <c r="J730" s="185"/>
      <c r="K730" s="185"/>
      <c r="L730" s="114"/>
      <c r="M730" s="110"/>
      <c r="X730" s="110"/>
    </row>
    <row r="731" spans="1:24" hidden="1" outlineLevel="2" x14ac:dyDescent="0.25">
      <c r="A731" s="117"/>
    </row>
    <row r="732" spans="1:24" s="119" customFormat="1" hidden="1" outlineLevel="2" x14ac:dyDescent="0.25">
      <c r="A732" s="118" t="s">
        <v>37</v>
      </c>
    </row>
    <row r="733" spans="1:24" hidden="1" outlineLevel="2" x14ac:dyDescent="0.25">
      <c r="B733" s="316">
        <f t="shared" ref="B733:B739" si="1170">B700</f>
        <v>1</v>
      </c>
      <c r="C733" s="316"/>
      <c r="D733" s="316">
        <f t="shared" ref="D733:D739" si="1171">D700</f>
        <v>2</v>
      </c>
      <c r="E733" s="316"/>
      <c r="F733" s="316">
        <f t="shared" ref="F733:F739" si="1172">F700</f>
        <v>3</v>
      </c>
      <c r="G733" s="316"/>
      <c r="H733" s="316">
        <f t="shared" ref="H733:H739" si="1173">H700</f>
        <v>4</v>
      </c>
      <c r="I733" s="316"/>
      <c r="J733" s="316">
        <f t="shared" ref="J733:J739" si="1174">J700</f>
        <v>5</v>
      </c>
      <c r="K733" s="316"/>
      <c r="L733" s="316">
        <f t="shared" ref="L733:L739" si="1175">L700</f>
        <v>6</v>
      </c>
      <c r="M733" s="316"/>
    </row>
    <row r="734" spans="1:24" hidden="1" outlineLevel="2" x14ac:dyDescent="0.25">
      <c r="B734" s="105">
        <f t="shared" si="1170"/>
        <v>3</v>
      </c>
      <c r="C734" s="116">
        <f>IF($Q$2=2,IFERROR(INDEX($G711:$L717,MATCH(B734,$F711:$F717,0),MATCH(INICIO!$C$78,$G710:$L710,0)),0),IF($Q$2=4,IFERROR(INDEX($P711:$U721,MATCH(B734,$O711:$O721,0),MATCH(INICIO!$C$78,$P710:$U710,0)),0),IFERROR(INDEX($G722:$L730,MATCH(B734,$F722:$F730,0),MATCH(INICIO!$C$78,$G721:$L721,0)),0)))</f>
        <v>0</v>
      </c>
      <c r="D734" s="105">
        <f t="shared" si="1171"/>
        <v>0</v>
      </c>
      <c r="E734" s="116">
        <f>IF($Q$2=2,IFERROR(INDEX($G711:$L717,MATCH(D734,$F711:$F717,0),MATCH(INICIO!$C$78,$G710:$L710,0)),0),IF($Q$2=4,IFERROR(INDEX($P711:$U721,MATCH(D734,$O711:$O721,0),MATCH(INICIO!$C$78,$P710:$U710,0)),0),IFERROR(INDEX($G722:$L730,MATCH(D734,$F722:$F730,0),MATCH(INICIO!$C$78,$G721:$L721,0)),0)))</f>
        <v>0</v>
      </c>
      <c r="F734" s="105">
        <f t="shared" si="1172"/>
        <v>0</v>
      </c>
      <c r="G734" s="116">
        <f>IF($Q$2=2,IFERROR(INDEX($G711:$L717,MATCH(F734,$F711:$F717,0),MATCH(INICIO!$C$78,$G710:$L710,0)),0),IF($Q$2=4,IFERROR(INDEX($P711:$U721,MATCH(F734,$O711:$O721,0),MATCH(INICIO!$C$78,$P710:$U710,0)),0),IFERROR(INDEX($G722:$L730,MATCH(F734,$F722:$F730,0),MATCH(INICIO!$C$78,$G721:$L721,0)),0)))</f>
        <v>0</v>
      </c>
      <c r="H734" s="105">
        <f t="shared" si="1173"/>
        <v>0</v>
      </c>
      <c r="I734" s="116">
        <f>IF($Q$2=2,IFERROR(INDEX($G711:$L717,MATCH(H734,$F711:$F717,0),MATCH(INICIO!$C$78,$G710:$L710,0)),0),IF($Q$2=4,IFERROR(INDEX($P711:$U721,MATCH(H734,$O711:$O721,0),MATCH(INICIO!$C$78,$P710:$U710,0)),0),IFERROR(INDEX($G722:$L730,MATCH(H734,$F722:$F730,0),MATCH(INICIO!$C$78,$G721:$L721,0)),0)))</f>
        <v>0</v>
      </c>
      <c r="J734" s="105">
        <f t="shared" si="1174"/>
        <v>0</v>
      </c>
      <c r="K734" s="116">
        <f>IF($Q$2=2,IFERROR(INDEX($G711:$L717,MATCH(J734,$F711:$F717,0),MATCH(INICIO!$C$78,$G710:$L710,0)),0),IF($Q$2=4,IFERROR(INDEX($P711:$U721,MATCH(J734,$O711:$O721,0),MATCH(INICIO!$C$78,$P710:$U710,0)),0),IFERROR(INDEX($G722:$L730,MATCH(J734,$F722:$F730,0),MATCH(INICIO!$C$78,$G721:$L721,0)),0)))</f>
        <v>0</v>
      </c>
      <c r="L734" s="105">
        <f t="shared" si="1175"/>
        <v>0</v>
      </c>
      <c r="M734" s="116">
        <f>IF($Q$2=2,IFERROR(INDEX($G711:$L717,MATCH(L734,$F711:$F717,0),MATCH(INICIO!$C$78,$G710:$L710,0)),0),IF($Q$2=4,IFERROR(INDEX($P711:$U721,MATCH(L734,$O711:$O721,0),MATCH(INICIO!$C$78,$P710:$U710,0)),0),IFERROR(INDEX($G722:$L730,MATCH(L734,$F722:$F730,0),MATCH(INICIO!$C$78,$G721:$L721,0)),0)))</f>
        <v>0</v>
      </c>
    </row>
    <row r="735" spans="1:24" hidden="1" outlineLevel="2" x14ac:dyDescent="0.25">
      <c r="B735" s="105">
        <f t="shared" si="1170"/>
        <v>4</v>
      </c>
      <c r="C735" s="116">
        <f>IF($Q$2=2,IFERROR(INDEX($G711:$L717,MATCH(B735,$F711:$F717,0),MATCH(INICIO!$C$78,$G710:$L710,0)),0),IF($Q$2=4,IFERROR(INDEX($P711:$U721,MATCH(B735,$O711:$O721,0),MATCH(INICIO!$C$78,$P710:$U710,0)),0),IFERROR(INDEX($G722:$L730,MATCH(B735,$F722:$F730,0),MATCH(INICIO!$C$78,$G721:$L721,0)),0)))</f>
        <v>0</v>
      </c>
      <c r="D735" s="105">
        <f t="shared" si="1171"/>
        <v>0</v>
      </c>
      <c r="E735" s="116">
        <f>IF($Q$2=2,IFERROR(INDEX($G711:$L717,MATCH(D735,$F711:$F717,0),MATCH(INICIO!$C$78,$G710:$L710,0)),0),IF($Q$2=4,IFERROR(INDEX($P711:$U721,MATCH(D735,$O711:$O721,0),MATCH(INICIO!$C$78,$P710:$U710,0)),0),IFERROR(INDEX($G722:$L730,MATCH(D735,$F722:$F730,0),MATCH(INICIO!$C$78,$G721:$L721,0)),0)))</f>
        <v>0</v>
      </c>
      <c r="F735" s="105">
        <f t="shared" si="1172"/>
        <v>0</v>
      </c>
      <c r="G735" s="116">
        <f>IF($Q$2=2,IFERROR(INDEX($G711:$L717,MATCH(F735,$F711:$F717,0),MATCH(INICIO!$C$78,$G710:$L710,0)),0),IF($Q$2=4,IFERROR(INDEX($P711:$U721,MATCH(F735,$O711:$O721,0),MATCH(INICIO!$C$78,$P710:$U710,0)),0),IFERROR(INDEX($G722:$L730,MATCH(F735,$F722:$F730,0),MATCH(INICIO!$C$78,$G721:$L721,0)),0)))</f>
        <v>0</v>
      </c>
      <c r="H735" s="105">
        <f t="shared" si="1173"/>
        <v>0</v>
      </c>
      <c r="I735" s="116">
        <f>IF($Q$2=2,IFERROR(INDEX($G711:$L717,MATCH(H735,$F711:$F717,0),MATCH(INICIO!$C$78,$G710:$L710,0)),0),IF($Q$2=4,IFERROR(INDEX($P711:$U721,MATCH(H735,$O711:$O721,0),MATCH(INICIO!$C$78,$P710:$U710,0)),0),IFERROR(INDEX($G722:$L730,MATCH(H735,$F722:$F730,0),MATCH(INICIO!$C$78,$G721:$L721,0)),0)))</f>
        <v>0</v>
      </c>
      <c r="J735" s="105">
        <f t="shared" si="1174"/>
        <v>0</v>
      </c>
      <c r="K735" s="116">
        <f>IF($Q$2=2,IFERROR(INDEX($G711:$L717,MATCH(J735,$F711:$F717,0),MATCH(INICIO!$C$78,$G710:$L710,0)),0),IF($Q$2=4,IFERROR(INDEX($P711:$U721,MATCH(J735,$O711:$O721,0),MATCH(INICIO!$C$78,$P710:$U710,0)),0),IFERROR(INDEX($G722:$L730,MATCH(J735,$F722:$F730,0),MATCH(INICIO!$C$78,$G721:$L721,0)),0)))</f>
        <v>0</v>
      </c>
      <c r="L735" s="105">
        <f t="shared" si="1175"/>
        <v>0</v>
      </c>
      <c r="M735" s="116">
        <f>IF($Q$2=2,IFERROR(INDEX($G711:$L717,MATCH(L735,$F711:$F717,0),MATCH(INICIO!$C$78,$G710:$L710,0)),0),IF($Q$2=4,IFERROR(INDEX($P711:$U721,MATCH(L735,$O711:$O721,0),MATCH(INICIO!$C$78,$P710:$U710,0)),0),IFERROR(INDEX($G722:$L730,MATCH(L735,$F722:$F730,0),MATCH(INICIO!$C$78,$G721:$L721,0)),0)))</f>
        <v>0</v>
      </c>
    </row>
    <row r="736" spans="1:24" hidden="1" outlineLevel="2" x14ac:dyDescent="0.25">
      <c r="B736" s="105">
        <f t="shared" si="1170"/>
        <v>1</v>
      </c>
      <c r="C736" s="116">
        <f>IF($Q$2=2,IFERROR(INDEX($G711:$L717,MATCH(B736,$F711:$F717,0),MATCH(INICIO!$C$78,$G710:$L710,0)),0),IF($Q$2=4,IFERROR(INDEX($P711:$U721,MATCH(B736,$O711:$O721,0),MATCH(INICIO!$C$78,$P710:$U710,0)),0),IFERROR(INDEX($G722:$L730,MATCH(B736,$F722:$F730,0),MATCH(INICIO!$C$78,$G721:$L721,0)),0)))</f>
        <v>0</v>
      </c>
      <c r="D736" s="105">
        <f t="shared" si="1171"/>
        <v>0</v>
      </c>
      <c r="E736" s="116">
        <f>IF($Q$2=2,IFERROR(INDEX($G711:$L717,MATCH(D736,$F711:$F717,0),MATCH(INICIO!$C$78,$G710:$L710,0)),0),IF($Q$2=4,IFERROR(INDEX($P711:$U721,MATCH(D736,$O711:$O721,0),MATCH(INICIO!$C$78,$P710:$U710,0)),0),IFERROR(INDEX($G722:$L730,MATCH(D736,$F722:$F730,0),MATCH(INICIO!$C$78,$G721:$L721,0)),0)))</f>
        <v>0</v>
      </c>
      <c r="F736" s="105">
        <f t="shared" si="1172"/>
        <v>0</v>
      </c>
      <c r="G736" s="116">
        <f>IF($Q$2=2,IFERROR(INDEX($G711:$L717,MATCH(F736,$F711:$F717,0),MATCH(INICIO!$C$78,$G710:$L710,0)),0),IF($Q$2=4,IFERROR(INDEX($P711:$U721,MATCH(F736,$O711:$O721,0),MATCH(INICIO!$C$78,$P710:$U710,0)),0),IFERROR(INDEX($G722:$L730,MATCH(F736,$F722:$F730,0),MATCH(INICIO!$C$78,$G721:$L721,0)),0)))</f>
        <v>0</v>
      </c>
      <c r="H736" s="105">
        <f t="shared" si="1173"/>
        <v>0</v>
      </c>
      <c r="I736" s="116">
        <f>IF($Q$2=2,IFERROR(INDEX($G711:$L717,MATCH(H736,$F711:$F717,0),MATCH(INICIO!$C$78,$G710:$L710,0)),0),IF($Q$2=4,IFERROR(INDEX($P711:$U721,MATCH(H736,$O711:$O721,0),MATCH(INICIO!$C$78,$P710:$U710,0)),0),IFERROR(INDEX($G722:$L730,MATCH(H736,$F722:$F730,0),MATCH(INICIO!$C$78,$G721:$L721,0)),0)))</f>
        <v>0</v>
      </c>
      <c r="J736" s="105">
        <f t="shared" si="1174"/>
        <v>0</v>
      </c>
      <c r="K736" s="116">
        <f>IF($Q$2=2,IFERROR(INDEX($G711:$L717,MATCH(J736,$F711:$F717,0),MATCH(INICIO!$C$78,$G710:$L710,0)),0),IF($Q$2=4,IFERROR(INDEX($P711:$U721,MATCH(J736,$O711:$O721,0),MATCH(INICIO!$C$78,$P710:$U710,0)),0),IFERROR(INDEX($G722:$L730,MATCH(J736,$F722:$F730,0),MATCH(INICIO!$C$78,$G721:$L721,0)),0)))</f>
        <v>0</v>
      </c>
      <c r="L736" s="105">
        <f t="shared" si="1175"/>
        <v>0</v>
      </c>
      <c r="M736" s="116">
        <f>IF($Q$2=2,IFERROR(INDEX($G711:$L717,MATCH(L736,$F711:$F717,0),MATCH(INICIO!$C$78,$G710:$L710,0)),0),IF($Q$2=4,IFERROR(INDEX($P711:$U721,MATCH(L736,$O711:$O721,0),MATCH(INICIO!$C$78,$P710:$U710,0)),0),IFERROR(INDEX($G722:$L730,MATCH(L736,$F722:$F730,0),MATCH(INICIO!$C$78,$G721:$L721,0)),0)))</f>
        <v>0</v>
      </c>
    </row>
    <row r="737" spans="1:93" hidden="1" outlineLevel="2" x14ac:dyDescent="0.25">
      <c r="B737" s="105">
        <f t="shared" si="1170"/>
        <v>5</v>
      </c>
      <c r="C737" s="116">
        <f>IF($Q$2=2,IFERROR(INDEX($G711:$L717,MATCH(B737,$F711:$F717,0),MATCH(INICIO!$C$78,$G710:$L710,0)),0),IF($Q$2=4,IFERROR(INDEX($P711:$U721,MATCH(B737,$O711:$O721,0),MATCH(INICIO!$C$78,$P710:$U710,0)),0),IFERROR(INDEX($G722:$L730,MATCH(B737,$F722:$F730,0),MATCH(INICIO!$C$78,$G721:$L721,0)),0)))</f>
        <v>0</v>
      </c>
      <c r="D737" s="105">
        <f t="shared" si="1171"/>
        <v>0</v>
      </c>
      <c r="E737" s="116">
        <f>IF($Q$2=2,IFERROR(INDEX($G711:$L717,MATCH(D737,$F711:$F717,0),MATCH(INICIO!$C$78,$G710:$L710,0)),0),IF($Q$2=4,IFERROR(INDEX($P711:$U721,MATCH(D737,$O711:$O721,0),MATCH(INICIO!$C$78,$P710:$U710,0)),0),IFERROR(INDEX($G722:$L730,MATCH(D737,$F722:$F730,0),MATCH(INICIO!$C$78,$G721:$L721,0)),0)))</f>
        <v>0</v>
      </c>
      <c r="F737" s="105">
        <f t="shared" si="1172"/>
        <v>0</v>
      </c>
      <c r="G737" s="116">
        <f>IF($Q$2=2,IFERROR(INDEX($G711:$L717,MATCH(F737,$F711:$F717,0),MATCH(INICIO!$C$78,$G710:$L710,0)),0),IF($Q$2=4,IFERROR(INDEX($P711:$U721,MATCH(F737,$O711:$O721,0),MATCH(INICIO!$C$78,$P710:$U710,0)),0),IFERROR(INDEX($G722:$L730,MATCH(F737,$F722:$F730,0),MATCH(INICIO!$C$78,$G721:$L721,0)),0)))</f>
        <v>0</v>
      </c>
      <c r="H737" s="105">
        <f t="shared" si="1173"/>
        <v>0</v>
      </c>
      <c r="I737" s="116">
        <f>IF($Q$2=2,IFERROR(INDEX($G711:$L717,MATCH(H737,$F711:$F717,0),MATCH(INICIO!$C$78,$G710:$L710,0)),0),IF($Q$2=4,IFERROR(INDEX($P711:$U721,MATCH(H737,$O711:$O721,0),MATCH(INICIO!$C$78,$P710:$U710,0)),0),IFERROR(INDEX($G722:$L730,MATCH(H737,$F722:$F730,0),MATCH(INICIO!$C$78,$G721:$L721,0)),0)))</f>
        <v>0</v>
      </c>
      <c r="J737" s="105">
        <f t="shared" si="1174"/>
        <v>0</v>
      </c>
      <c r="K737" s="116">
        <f>IF($Q$2=2,IFERROR(INDEX($G711:$L717,MATCH(J737,$F711:$F717,0),MATCH(INICIO!$C$78,$G710:$L710,0)),0),IF($Q$2=4,IFERROR(INDEX($P711:$U721,MATCH(J737,$O711:$O721,0),MATCH(INICIO!$C$78,$P710:$U710,0)),0),IFERROR(INDEX($G722:$L730,MATCH(J737,$F722:$F730,0),MATCH(INICIO!$C$78,$G721:$L721,0)),0)))</f>
        <v>0</v>
      </c>
      <c r="L737" s="105">
        <f t="shared" si="1175"/>
        <v>0</v>
      </c>
      <c r="M737" s="116">
        <f>IF($Q$2=2,IFERROR(INDEX($G711:$L717,MATCH(L737,$F711:$F717,0),MATCH(INICIO!$C$78,$G710:$L710,0)),0),IF($Q$2=4,IFERROR(INDEX($P711:$U721,MATCH(L737,$O711:$O721,0),MATCH(INICIO!$C$78,$P710:$U710,0)),0),IFERROR(INDEX($G722:$L730,MATCH(L737,$F722:$F730,0),MATCH(INICIO!$C$78,$G721:$L721,0)),0)))</f>
        <v>0</v>
      </c>
    </row>
    <row r="738" spans="1:93" hidden="1" outlineLevel="2" x14ac:dyDescent="0.25">
      <c r="B738" s="105">
        <f t="shared" si="1170"/>
        <v>6</v>
      </c>
      <c r="C738" s="116">
        <f>IF($Q$2=2,IFERROR(INDEX($G711:$L717,MATCH(B738,$F711:$F717,0),MATCH(INICIO!$C$78,$G710:$L710,0)),0),IF($Q$2=4,IFERROR(INDEX($P711:$U721,MATCH(B738,$O711:$O721,0),MATCH(INICIO!$C$78,$P710:$U710,0)),0),IFERROR(INDEX($G722:$L730,MATCH(B738,$F722:$F730,0),MATCH(INICIO!$C$78,$G721:$L721,0)),0)))</f>
        <v>0</v>
      </c>
      <c r="D738" s="105">
        <f t="shared" si="1171"/>
        <v>0</v>
      </c>
      <c r="E738" s="116">
        <f>IF($Q$2=2,IFERROR(INDEX($G711:$L717,MATCH(D738,$F711:$F717,0),MATCH(INICIO!$C$78,$G710:$L710,0)),0),IF($Q$2=4,IFERROR(INDEX($P711:$U721,MATCH(D738,$O711:$O721,0),MATCH(INICIO!$C$78,$P710:$U710,0)),0),IFERROR(INDEX($G722:$L730,MATCH(D738,$F722:$F730,0),MATCH(INICIO!$C$78,$G721:$L721,0)),0)))</f>
        <v>0</v>
      </c>
      <c r="F738" s="105">
        <f t="shared" si="1172"/>
        <v>0</v>
      </c>
      <c r="G738" s="116">
        <f>IF($Q$2=2,IFERROR(INDEX($G711:$L717,MATCH(F738,$F711:$F717,0),MATCH(INICIO!$C$78,$G710:$L710,0)),0),IF($Q$2=4,IFERROR(INDEX($P711:$U721,MATCH(F738,$O711:$O721,0),MATCH(INICIO!$C$78,$P710:$U710,0)),0),IFERROR(INDEX($G722:$L730,MATCH(F738,$F722:$F730,0),MATCH(INICIO!$C$78,$G721:$L721,0)),0)))</f>
        <v>0</v>
      </c>
      <c r="H738" s="105">
        <f t="shared" si="1173"/>
        <v>0</v>
      </c>
      <c r="I738" s="116">
        <f>IF($Q$2=2,IFERROR(INDEX($G711:$L717,MATCH(H738,$F711:$F717,0),MATCH(INICIO!$C$78,$G710:$L710,0)),0),IF($Q$2=4,IFERROR(INDEX($P711:$U721,MATCH(H738,$O711:$O721,0),MATCH(INICIO!$C$78,$P710:$U710,0)),0),IFERROR(INDEX($G722:$L730,MATCH(H738,$F722:$F730,0),MATCH(INICIO!$C$78,$G721:$L721,0)),0)))</f>
        <v>0</v>
      </c>
      <c r="J738" s="105">
        <f t="shared" si="1174"/>
        <v>0</v>
      </c>
      <c r="K738" s="116">
        <f>IF($Q$2=2,IFERROR(INDEX($G711:$L717,MATCH(J738,$F711:$F717,0),MATCH(INICIO!$C$78,$G710:$L710,0)),0),IF($Q$2=4,IFERROR(INDEX($P711:$U721,MATCH(J738,$O711:$O721,0),MATCH(INICIO!$C$78,$P710:$U710,0)),0),IFERROR(INDEX($G722:$L730,MATCH(J738,$F722:$F730,0),MATCH(INICIO!$C$78,$G721:$L721,0)),0)))</f>
        <v>0</v>
      </c>
      <c r="L738" s="105">
        <f t="shared" si="1175"/>
        <v>0</v>
      </c>
      <c r="M738" s="116">
        <f>IF($Q$2=2,IFERROR(INDEX($G711:$L717,MATCH(L738,$F711:$F717,0),MATCH(INICIO!$C$78,$G710:$L710,0)),0),IF($Q$2=4,IFERROR(INDEX($P711:$U721,MATCH(L738,$O711:$O721,0),MATCH(INICIO!$C$78,$P710:$U710,0)),0),IFERROR(INDEX($G722:$L730,MATCH(L738,$F722:$F730,0),MATCH(INICIO!$C$78,$G721:$L721,0)),0)))</f>
        <v>0</v>
      </c>
    </row>
    <row r="739" spans="1:93" hidden="1" outlineLevel="2" x14ac:dyDescent="0.25">
      <c r="B739" s="105">
        <f t="shared" si="1170"/>
        <v>2</v>
      </c>
      <c r="C739" s="116">
        <f>IF($Q$2=2,IFERROR(INDEX($G711:$L717,MATCH(B739,$F711:$F717,0),MATCH(INICIO!$C$78,$G710:$L710,0)),0),IF($Q$2=4,IFERROR(INDEX($P711:$U721,MATCH(B739,$O711:$O721,0),MATCH(INICIO!$C$78,$P710:$U710,0)),0),IFERROR(INDEX($G722:$L730,MATCH(B739,$F722:$F730,0),MATCH(INICIO!$C$78,$G721:$L721,0)),0)))</f>
        <v>0</v>
      </c>
      <c r="D739" s="105">
        <f t="shared" si="1171"/>
        <v>0</v>
      </c>
      <c r="E739" s="116">
        <f>IF($Q$2=2,IFERROR(INDEX($G711:$L717,MATCH(D739,$F711:$F717,0),MATCH(INICIO!$C$78,$G710:$L710,0)),0),IF($Q$2=4,IFERROR(INDEX($P711:$U721,MATCH(D739,$O711:$O721,0),MATCH(INICIO!$C$78,$P710:$U710,0)),0),IFERROR(INDEX($G722:$L730,MATCH(D739,$F722:$F730,0),MATCH(INICIO!$C$78,$G721:$L721,0)),0)))</f>
        <v>0</v>
      </c>
      <c r="F739" s="105">
        <f t="shared" si="1172"/>
        <v>0</v>
      </c>
      <c r="G739" s="116">
        <f>IF($Q$2=2,IFERROR(INDEX($G711:$L717,MATCH(F739,$F711:$F717,0),MATCH(INICIO!$C$78,$G710:$L710,0)),0),IF($Q$2=4,IFERROR(INDEX($P711:$U721,MATCH(F739,$O711:$O721,0),MATCH(INICIO!$C$78,$P710:$U710,0)),0),IFERROR(INDEX($G722:$L730,MATCH(F739,$F722:$F730,0),MATCH(INICIO!$C$78,$G721:$L721,0)),0)))</f>
        <v>0</v>
      </c>
      <c r="H739" s="105">
        <f t="shared" si="1173"/>
        <v>0</v>
      </c>
      <c r="I739" s="116">
        <f>IF($Q$2=2,IFERROR(INDEX($G711:$L717,MATCH(H739,$F711:$F717,0),MATCH(INICIO!$C$78,$G710:$L710,0)),0),IF($Q$2=4,IFERROR(INDEX($P711:$U721,MATCH(H739,$O711:$O721,0),MATCH(INICIO!$C$78,$P710:$U710,0)),0),IFERROR(INDEX($G722:$L730,MATCH(H739,$F722:$F730,0),MATCH(INICIO!$C$78,$G721:$L721,0)),0)))</f>
        <v>0</v>
      </c>
      <c r="J739" s="105">
        <f t="shared" si="1174"/>
        <v>0</v>
      </c>
      <c r="K739" s="116">
        <f>IF($Q$2=2,IFERROR(INDEX($G711:$L717,MATCH(J739,$F711:$F717,0),MATCH(INICIO!$C$78,$G710:$L710,0)),0),IF($Q$2=4,IFERROR(INDEX($P711:$U721,MATCH(J739,$O711:$O721,0),MATCH(INICIO!$C$78,$P710:$U710,0)),0),IFERROR(INDEX($G722:$L730,MATCH(J739,$F722:$F730,0),MATCH(INICIO!$C$78,$G721:$L721,0)),0)))</f>
        <v>0</v>
      </c>
      <c r="L739" s="105">
        <f t="shared" si="1175"/>
        <v>0</v>
      </c>
      <c r="M739" s="116">
        <f>IF($Q$2=2,IFERROR(INDEX($G711:$L717,MATCH(L739,$F711:$F717,0),MATCH(INICIO!$C$78,$G710:$L710,0)),0),IF($Q$2=4,IFERROR(INDEX($P711:$U721,MATCH(L739,$O711:$O721,0),MATCH(INICIO!$C$78,$P710:$U710,0)),0),IFERROR(INDEX($G722:$L730,MATCH(L739,$F722:$F730,0),MATCH(INICIO!$C$78,$G721:$L721,0)),0)))</f>
        <v>0</v>
      </c>
    </row>
    <row r="740" spans="1:93" hidden="1" outlineLevel="2" x14ac:dyDescent="0.25"/>
    <row r="741" spans="1:93" s="119" customFormat="1" hidden="1" outlineLevel="2" x14ac:dyDescent="0.25">
      <c r="A741" s="118" t="s">
        <v>43</v>
      </c>
    </row>
    <row r="742" spans="1:93" hidden="1" outlineLevel="2" x14ac:dyDescent="0.25">
      <c r="C742" s="121">
        <f t="shared" ref="C742:H742" si="1176">E$2</f>
        <v>1</v>
      </c>
      <c r="D742" s="121">
        <f t="shared" si="1176"/>
        <v>2</v>
      </c>
      <c r="E742" s="121">
        <f t="shared" si="1176"/>
        <v>3</v>
      </c>
      <c r="F742" s="121">
        <f t="shared" si="1176"/>
        <v>4</v>
      </c>
      <c r="G742" s="121">
        <f t="shared" si="1176"/>
        <v>5</v>
      </c>
      <c r="H742" s="121">
        <f t="shared" si="1176"/>
        <v>6</v>
      </c>
    </row>
    <row r="743" spans="1:93" hidden="1" outlineLevel="2" x14ac:dyDescent="0.25">
      <c r="B743" s="122" t="s">
        <v>44</v>
      </c>
      <c r="C743" s="123">
        <f t="array" ref="C743:C748">MMULT(MMULT(C$8:H$13,$AZ$8:$BE$13),C734:C739)+MMULT(MINVERSE(TRANSPOSE($AZ$8:$BE$13)),C701:C706)</f>
        <v>0</v>
      </c>
      <c r="D743" s="123" t="e">
        <f t="array" ref="D743:D748">MMULT(MMULT(K$8:P$13,$AZ$8:$BE$13),E734:E739)+MMULT(MINVERSE(TRANSPOSE($AZ$8:$BE$13)),E701:E706)</f>
        <v>#DIV/0!</v>
      </c>
      <c r="E743" s="123">
        <f t="array" ref="E743:E748">MMULT(MMULT(S$8:X$13,$AZ$8:$BE$13),G734:G739)+MMULT(MINVERSE(TRANSPOSE($AZ$8:$BE$13)),G701:G706)</f>
        <v>0</v>
      </c>
      <c r="F743" s="123">
        <f t="array" ref="F743:F748">MMULT(MMULT(AA$8:AF$13,$AZ$8:$BE$13),I734:I739)+MMULT(MINVERSE(TRANSPOSE($AZ$8:$BE$13)),I701:I706)</f>
        <v>0</v>
      </c>
      <c r="G743" s="123">
        <f t="array" ref="G743:G748">MMULT(MMULT(AI$8:AN$13,$AZ$8:$BE$13),K734:K739)+MMULT(MINVERSE(TRANSPOSE($AZ$8:$BE$13)),K701:K706)</f>
        <v>0</v>
      </c>
      <c r="H743" s="123">
        <f t="array" ref="H743:H748">MMULT(MMULT(AQ$8:AV$13,$AZ$8:$BE$13),M734:M739)+MMULT(MINVERSE(TRANSPOSE($AZ$8:$BE$13)),M701:M706)</f>
        <v>0</v>
      </c>
      <c r="N743" s="124"/>
      <c r="P743" s="124"/>
    </row>
    <row r="744" spans="1:93" hidden="1" outlineLevel="2" x14ac:dyDescent="0.25">
      <c r="B744" s="122" t="s">
        <v>45</v>
      </c>
      <c r="C744" s="123">
        <v>0</v>
      </c>
      <c r="D744" s="123" t="e">
        <v>#DIV/0!</v>
      </c>
      <c r="E744" s="123">
        <v>0</v>
      </c>
      <c r="F744" s="123">
        <v>0</v>
      </c>
      <c r="G744" s="123">
        <v>0</v>
      </c>
      <c r="H744" s="123">
        <v>0</v>
      </c>
      <c r="N744" s="124"/>
      <c r="P744" s="124"/>
    </row>
    <row r="745" spans="1:93" hidden="1" outlineLevel="2" x14ac:dyDescent="0.25">
      <c r="B745" s="122" t="s">
        <v>46</v>
      </c>
      <c r="C745" s="123">
        <v>0</v>
      </c>
      <c r="D745" s="123" t="e">
        <v>#DIV/0!</v>
      </c>
      <c r="E745" s="123">
        <v>0</v>
      </c>
      <c r="F745" s="123">
        <v>0</v>
      </c>
      <c r="G745" s="123">
        <v>0</v>
      </c>
      <c r="H745" s="123">
        <v>0</v>
      </c>
      <c r="N745" s="124"/>
      <c r="P745" s="124"/>
    </row>
    <row r="746" spans="1:93" hidden="1" outlineLevel="2" x14ac:dyDescent="0.25">
      <c r="B746" s="122" t="s">
        <v>47</v>
      </c>
      <c r="C746" s="123">
        <v>0</v>
      </c>
      <c r="D746" s="123" t="e">
        <v>#DIV/0!</v>
      </c>
      <c r="E746" s="123">
        <v>0</v>
      </c>
      <c r="F746" s="123">
        <v>0</v>
      </c>
      <c r="G746" s="123">
        <v>0</v>
      </c>
      <c r="H746" s="123">
        <v>0</v>
      </c>
      <c r="N746" s="124"/>
      <c r="P746" s="124"/>
    </row>
    <row r="747" spans="1:93" hidden="1" outlineLevel="2" x14ac:dyDescent="0.25">
      <c r="B747" s="122" t="s">
        <v>48</v>
      </c>
      <c r="C747" s="123">
        <v>0</v>
      </c>
      <c r="D747" s="123" t="e">
        <v>#DIV/0!</v>
      </c>
      <c r="E747" s="123">
        <v>0</v>
      </c>
      <c r="F747" s="123">
        <v>0</v>
      </c>
      <c r="G747" s="123">
        <v>0</v>
      </c>
      <c r="H747" s="123">
        <v>0</v>
      </c>
      <c r="N747" s="124"/>
      <c r="P747" s="124"/>
    </row>
    <row r="748" spans="1:93" hidden="1" outlineLevel="2" x14ac:dyDescent="0.25">
      <c r="B748" s="122" t="s">
        <v>49</v>
      </c>
      <c r="C748" s="123">
        <v>0</v>
      </c>
      <c r="D748" s="123" t="e">
        <v>#DIV/0!</v>
      </c>
      <c r="E748" s="123">
        <v>0</v>
      </c>
      <c r="F748" s="123">
        <v>0</v>
      </c>
      <c r="G748" s="123">
        <v>0</v>
      </c>
      <c r="H748" s="123">
        <v>0</v>
      </c>
      <c r="N748" s="124"/>
      <c r="P748" s="124"/>
    </row>
    <row r="749" spans="1:93" ht="15.75" hidden="1" outlineLevel="2" thickBot="1" x14ac:dyDescent="0.3"/>
    <row r="750" spans="1:93" hidden="1" outlineLevel="2" x14ac:dyDescent="0.25">
      <c r="B750" s="318" t="s">
        <v>50</v>
      </c>
      <c r="C750" s="319"/>
      <c r="D750" s="319"/>
      <c r="E750" s="319"/>
      <c r="F750" s="319"/>
      <c r="G750" s="319"/>
      <c r="H750" s="319"/>
      <c r="I750" s="319"/>
      <c r="J750" s="319"/>
      <c r="K750" s="319"/>
      <c r="L750" s="320"/>
      <c r="M750" s="321" t="s">
        <v>51</v>
      </c>
      <c r="N750" s="322"/>
      <c r="O750" s="322"/>
      <c r="P750" s="322"/>
      <c r="Q750" s="322"/>
      <c r="R750" s="322"/>
      <c r="S750" s="322"/>
      <c r="T750" s="322"/>
      <c r="U750" s="322"/>
      <c r="V750" s="323"/>
      <c r="W750" s="321" t="s">
        <v>52</v>
      </c>
      <c r="X750" s="322"/>
      <c r="Y750" s="322"/>
      <c r="Z750" s="322"/>
      <c r="AA750" s="322"/>
      <c r="AB750" s="322"/>
      <c r="AC750" s="322"/>
      <c r="AD750" s="322"/>
      <c r="AE750" s="322"/>
      <c r="AF750" s="323"/>
      <c r="AG750" s="321" t="s">
        <v>53</v>
      </c>
      <c r="AH750" s="322"/>
      <c r="AI750" s="322"/>
      <c r="AJ750" s="322"/>
      <c r="AK750" s="322"/>
      <c r="AL750" s="322"/>
      <c r="AM750" s="322"/>
      <c r="AN750" s="322"/>
      <c r="AO750" s="322"/>
      <c r="AP750" s="323"/>
      <c r="AQ750" s="321" t="s">
        <v>54</v>
      </c>
      <c r="AR750" s="322"/>
      <c r="AS750" s="322"/>
      <c r="AT750" s="322"/>
      <c r="AU750" s="322"/>
      <c r="AV750" s="322"/>
      <c r="AW750" s="322"/>
      <c r="AX750" s="322"/>
      <c r="AY750" s="322"/>
      <c r="AZ750" s="323"/>
      <c r="BA750" s="321" t="s">
        <v>55</v>
      </c>
      <c r="BB750" s="322"/>
      <c r="BC750" s="322"/>
      <c r="BD750" s="322"/>
      <c r="BE750" s="322"/>
      <c r="BF750" s="322"/>
      <c r="BG750" s="322"/>
      <c r="BH750" s="322"/>
      <c r="BI750" s="322"/>
      <c r="BJ750" s="323"/>
    </row>
    <row r="751" spans="1:93" hidden="1" outlineLevel="2" x14ac:dyDescent="0.25">
      <c r="B751" s="186">
        <f t="shared" ref="B751" si="1177">E$2</f>
        <v>1</v>
      </c>
      <c r="C751" s="187">
        <f t="shared" ref="C751:L754" si="1178">B751</f>
        <v>1</v>
      </c>
      <c r="D751" s="187">
        <f t="shared" si="1178"/>
        <v>1</v>
      </c>
      <c r="E751" s="187">
        <f t="shared" si="1178"/>
        <v>1</v>
      </c>
      <c r="F751" s="187">
        <f t="shared" si="1178"/>
        <v>1</v>
      </c>
      <c r="G751" s="187">
        <f t="shared" si="1178"/>
        <v>1</v>
      </c>
      <c r="H751" s="187">
        <f t="shared" si="1178"/>
        <v>1</v>
      </c>
      <c r="I751" s="187">
        <f t="shared" si="1178"/>
        <v>1</v>
      </c>
      <c r="J751" s="187">
        <f t="shared" si="1178"/>
        <v>1</v>
      </c>
      <c r="K751" s="187">
        <f t="shared" si="1178"/>
        <v>1</v>
      </c>
      <c r="L751" s="188">
        <f t="shared" si="1178"/>
        <v>1</v>
      </c>
      <c r="M751" s="189">
        <f t="shared" ref="M751" si="1179">F$2</f>
        <v>2</v>
      </c>
      <c r="N751" s="187">
        <f t="shared" ref="N751:V754" si="1180">M751</f>
        <v>2</v>
      </c>
      <c r="O751" s="187">
        <f t="shared" si="1180"/>
        <v>2</v>
      </c>
      <c r="P751" s="187">
        <f t="shared" si="1180"/>
        <v>2</v>
      </c>
      <c r="Q751" s="187">
        <f t="shared" si="1180"/>
        <v>2</v>
      </c>
      <c r="R751" s="187">
        <f t="shared" si="1180"/>
        <v>2</v>
      </c>
      <c r="S751" s="187">
        <f t="shared" si="1180"/>
        <v>2</v>
      </c>
      <c r="T751" s="187">
        <f t="shared" si="1180"/>
        <v>2</v>
      </c>
      <c r="U751" s="187">
        <f t="shared" si="1180"/>
        <v>2</v>
      </c>
      <c r="V751" s="188">
        <f t="shared" si="1180"/>
        <v>2</v>
      </c>
      <c r="W751" s="189">
        <f>G$2</f>
        <v>3</v>
      </c>
      <c r="X751" s="187">
        <f t="shared" ref="X751:AF754" si="1181">W751</f>
        <v>3</v>
      </c>
      <c r="Y751" s="187">
        <f t="shared" si="1181"/>
        <v>3</v>
      </c>
      <c r="Z751" s="187">
        <f t="shared" si="1181"/>
        <v>3</v>
      </c>
      <c r="AA751" s="187">
        <f t="shared" si="1181"/>
        <v>3</v>
      </c>
      <c r="AB751" s="187">
        <f t="shared" si="1181"/>
        <v>3</v>
      </c>
      <c r="AC751" s="187">
        <f t="shared" si="1181"/>
        <v>3</v>
      </c>
      <c r="AD751" s="187">
        <f t="shared" si="1181"/>
        <v>3</v>
      </c>
      <c r="AE751" s="187">
        <f t="shared" si="1181"/>
        <v>3</v>
      </c>
      <c r="AF751" s="188">
        <f t="shared" si="1181"/>
        <v>3</v>
      </c>
      <c r="AG751" s="189">
        <f>H$2</f>
        <v>4</v>
      </c>
      <c r="AH751" s="187">
        <f t="shared" ref="AH751:AP754" si="1182">AG751</f>
        <v>4</v>
      </c>
      <c r="AI751" s="187">
        <f t="shared" si="1182"/>
        <v>4</v>
      </c>
      <c r="AJ751" s="187">
        <f t="shared" si="1182"/>
        <v>4</v>
      </c>
      <c r="AK751" s="187">
        <f t="shared" si="1182"/>
        <v>4</v>
      </c>
      <c r="AL751" s="187">
        <f t="shared" si="1182"/>
        <v>4</v>
      </c>
      <c r="AM751" s="187">
        <f t="shared" si="1182"/>
        <v>4</v>
      </c>
      <c r="AN751" s="187">
        <f t="shared" si="1182"/>
        <v>4</v>
      </c>
      <c r="AO751" s="187">
        <f t="shared" si="1182"/>
        <v>4</v>
      </c>
      <c r="AP751" s="188">
        <f t="shared" si="1182"/>
        <v>4</v>
      </c>
      <c r="AQ751" s="189">
        <f>I$2</f>
        <v>5</v>
      </c>
      <c r="AR751" s="187">
        <f t="shared" ref="AR751:AZ754" si="1183">AQ751</f>
        <v>5</v>
      </c>
      <c r="AS751" s="187">
        <f t="shared" si="1183"/>
        <v>5</v>
      </c>
      <c r="AT751" s="187">
        <f t="shared" si="1183"/>
        <v>5</v>
      </c>
      <c r="AU751" s="187">
        <f t="shared" si="1183"/>
        <v>5</v>
      </c>
      <c r="AV751" s="187">
        <f t="shared" si="1183"/>
        <v>5</v>
      </c>
      <c r="AW751" s="187">
        <f t="shared" si="1183"/>
        <v>5</v>
      </c>
      <c r="AX751" s="187">
        <f t="shared" si="1183"/>
        <v>5</v>
      </c>
      <c r="AY751" s="187">
        <f t="shared" si="1183"/>
        <v>5</v>
      </c>
      <c r="AZ751" s="188">
        <f t="shared" si="1183"/>
        <v>5</v>
      </c>
      <c r="BA751" s="189">
        <f>J$2</f>
        <v>6</v>
      </c>
      <c r="BB751" s="187">
        <f t="shared" ref="BB751:BJ754" si="1184">BA751</f>
        <v>6</v>
      </c>
      <c r="BC751" s="187">
        <f t="shared" si="1184"/>
        <v>6</v>
      </c>
      <c r="BD751" s="187">
        <f t="shared" si="1184"/>
        <v>6</v>
      </c>
      <c r="BE751" s="187">
        <f t="shared" si="1184"/>
        <v>6</v>
      </c>
      <c r="BF751" s="187">
        <f t="shared" si="1184"/>
        <v>6</v>
      </c>
      <c r="BG751" s="187">
        <f t="shared" si="1184"/>
        <v>6</v>
      </c>
      <c r="BH751" s="187">
        <f t="shared" si="1184"/>
        <v>6</v>
      </c>
      <c r="BI751" s="187">
        <f t="shared" si="1184"/>
        <v>6</v>
      </c>
      <c r="BJ751" s="188">
        <f t="shared" si="1184"/>
        <v>6</v>
      </c>
    </row>
    <row r="752" spans="1:93" s="2" customFormat="1" ht="15" hidden="1" customHeight="1" outlineLevel="2" x14ac:dyDescent="0.25">
      <c r="A752" s="152" t="s">
        <v>192</v>
      </c>
      <c r="B752" s="129">
        <f>C745</f>
        <v>0</v>
      </c>
      <c r="C752" s="130">
        <f t="shared" si="1178"/>
        <v>0</v>
      </c>
      <c r="D752" s="130">
        <f t="shared" si="1178"/>
        <v>0</v>
      </c>
      <c r="E752" s="130">
        <f t="shared" si="1178"/>
        <v>0</v>
      </c>
      <c r="F752" s="130">
        <f t="shared" si="1178"/>
        <v>0</v>
      </c>
      <c r="G752" s="130">
        <f t="shared" si="1178"/>
        <v>0</v>
      </c>
      <c r="H752" s="130">
        <f t="shared" si="1178"/>
        <v>0</v>
      </c>
      <c r="I752" s="130">
        <f t="shared" si="1178"/>
        <v>0</v>
      </c>
      <c r="J752" s="190">
        <f t="shared" si="1178"/>
        <v>0</v>
      </c>
      <c r="K752" s="130">
        <f t="shared" si="1178"/>
        <v>0</v>
      </c>
      <c r="L752" s="131">
        <f t="shared" si="1178"/>
        <v>0</v>
      </c>
      <c r="M752" s="129" t="e">
        <f>D745</f>
        <v>#DIV/0!</v>
      </c>
      <c r="N752" s="130" t="e">
        <f t="shared" si="1180"/>
        <v>#DIV/0!</v>
      </c>
      <c r="O752" s="130" t="e">
        <f t="shared" si="1180"/>
        <v>#DIV/0!</v>
      </c>
      <c r="P752" s="130" t="e">
        <f t="shared" si="1180"/>
        <v>#DIV/0!</v>
      </c>
      <c r="Q752" s="130" t="e">
        <f t="shared" si="1180"/>
        <v>#DIV/0!</v>
      </c>
      <c r="R752" s="130" t="e">
        <f t="shared" si="1180"/>
        <v>#DIV/0!</v>
      </c>
      <c r="S752" s="130" t="e">
        <f t="shared" si="1180"/>
        <v>#DIV/0!</v>
      </c>
      <c r="T752" s="130" t="e">
        <f t="shared" si="1180"/>
        <v>#DIV/0!</v>
      </c>
      <c r="U752" s="130" t="e">
        <f t="shared" si="1180"/>
        <v>#DIV/0!</v>
      </c>
      <c r="V752" s="131" t="e">
        <f t="shared" si="1180"/>
        <v>#DIV/0!</v>
      </c>
      <c r="W752" s="129">
        <f>E745</f>
        <v>0</v>
      </c>
      <c r="X752" s="130">
        <f t="shared" si="1181"/>
        <v>0</v>
      </c>
      <c r="Y752" s="130">
        <f t="shared" si="1181"/>
        <v>0</v>
      </c>
      <c r="Z752" s="130">
        <f t="shared" si="1181"/>
        <v>0</v>
      </c>
      <c r="AA752" s="130">
        <f t="shared" si="1181"/>
        <v>0</v>
      </c>
      <c r="AB752" s="130">
        <f t="shared" si="1181"/>
        <v>0</v>
      </c>
      <c r="AC752" s="130">
        <f t="shared" si="1181"/>
        <v>0</v>
      </c>
      <c r="AD752" s="130">
        <f t="shared" si="1181"/>
        <v>0</v>
      </c>
      <c r="AE752" s="130">
        <f t="shared" si="1181"/>
        <v>0</v>
      </c>
      <c r="AF752" s="131">
        <f t="shared" si="1181"/>
        <v>0</v>
      </c>
      <c r="AG752" s="129">
        <f>F745</f>
        <v>0</v>
      </c>
      <c r="AH752" s="130">
        <f t="shared" si="1182"/>
        <v>0</v>
      </c>
      <c r="AI752" s="130">
        <f t="shared" si="1182"/>
        <v>0</v>
      </c>
      <c r="AJ752" s="130">
        <f t="shared" si="1182"/>
        <v>0</v>
      </c>
      <c r="AK752" s="130">
        <f t="shared" si="1182"/>
        <v>0</v>
      </c>
      <c r="AL752" s="130">
        <f t="shared" si="1182"/>
        <v>0</v>
      </c>
      <c r="AM752" s="130">
        <f t="shared" si="1182"/>
        <v>0</v>
      </c>
      <c r="AN752" s="130">
        <f t="shared" si="1182"/>
        <v>0</v>
      </c>
      <c r="AO752" s="130">
        <f t="shared" si="1182"/>
        <v>0</v>
      </c>
      <c r="AP752" s="131">
        <f t="shared" si="1182"/>
        <v>0</v>
      </c>
      <c r="AQ752" s="129">
        <f>G745</f>
        <v>0</v>
      </c>
      <c r="AR752" s="130">
        <f t="shared" si="1183"/>
        <v>0</v>
      </c>
      <c r="AS752" s="130">
        <f t="shared" si="1183"/>
        <v>0</v>
      </c>
      <c r="AT752" s="130">
        <f t="shared" si="1183"/>
        <v>0</v>
      </c>
      <c r="AU752" s="130">
        <f t="shared" si="1183"/>
        <v>0</v>
      </c>
      <c r="AV752" s="130">
        <f t="shared" si="1183"/>
        <v>0</v>
      </c>
      <c r="AW752" s="130">
        <f t="shared" si="1183"/>
        <v>0</v>
      </c>
      <c r="AX752" s="130">
        <f t="shared" si="1183"/>
        <v>0</v>
      </c>
      <c r="AY752" s="130">
        <f t="shared" si="1183"/>
        <v>0</v>
      </c>
      <c r="AZ752" s="131">
        <f t="shared" si="1183"/>
        <v>0</v>
      </c>
      <c r="BA752" s="129">
        <f>H745</f>
        <v>0</v>
      </c>
      <c r="BB752" s="130">
        <f t="shared" si="1184"/>
        <v>0</v>
      </c>
      <c r="BC752" s="130">
        <f t="shared" si="1184"/>
        <v>0</v>
      </c>
      <c r="BD752" s="130">
        <f t="shared" si="1184"/>
        <v>0</v>
      </c>
      <c r="BE752" s="130">
        <f t="shared" si="1184"/>
        <v>0</v>
      </c>
      <c r="BF752" s="130">
        <f t="shared" si="1184"/>
        <v>0</v>
      </c>
      <c r="BG752" s="130">
        <f t="shared" si="1184"/>
        <v>0</v>
      </c>
      <c r="BH752" s="130">
        <f t="shared" si="1184"/>
        <v>0</v>
      </c>
      <c r="BI752" s="130">
        <f t="shared" si="1184"/>
        <v>0</v>
      </c>
      <c r="BJ752" s="131">
        <f t="shared" si="1184"/>
        <v>0</v>
      </c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</row>
    <row r="753" spans="1:93" s="2" customFormat="1" ht="15" hidden="1" customHeight="1" outlineLevel="2" x14ac:dyDescent="0.25">
      <c r="A753" s="152" t="s">
        <v>47</v>
      </c>
      <c r="B753" s="129">
        <f>C746</f>
        <v>0</v>
      </c>
      <c r="C753" s="130">
        <f t="shared" si="1178"/>
        <v>0</v>
      </c>
      <c r="D753" s="130">
        <f t="shared" si="1178"/>
        <v>0</v>
      </c>
      <c r="E753" s="130">
        <f t="shared" si="1178"/>
        <v>0</v>
      </c>
      <c r="F753" s="130">
        <f t="shared" si="1178"/>
        <v>0</v>
      </c>
      <c r="G753" s="130">
        <f t="shared" si="1178"/>
        <v>0</v>
      </c>
      <c r="H753" s="130">
        <f t="shared" si="1178"/>
        <v>0</v>
      </c>
      <c r="I753" s="130">
        <f t="shared" si="1178"/>
        <v>0</v>
      </c>
      <c r="J753" s="190">
        <f t="shared" si="1178"/>
        <v>0</v>
      </c>
      <c r="K753" s="130">
        <f t="shared" si="1178"/>
        <v>0</v>
      </c>
      <c r="L753" s="131">
        <f t="shared" si="1178"/>
        <v>0</v>
      </c>
      <c r="M753" s="129" t="e">
        <f>D746</f>
        <v>#DIV/0!</v>
      </c>
      <c r="N753" s="130" t="e">
        <f t="shared" si="1180"/>
        <v>#DIV/0!</v>
      </c>
      <c r="O753" s="130" t="e">
        <f t="shared" si="1180"/>
        <v>#DIV/0!</v>
      </c>
      <c r="P753" s="130" t="e">
        <f t="shared" si="1180"/>
        <v>#DIV/0!</v>
      </c>
      <c r="Q753" s="130" t="e">
        <f t="shared" si="1180"/>
        <v>#DIV/0!</v>
      </c>
      <c r="R753" s="130" t="e">
        <f t="shared" si="1180"/>
        <v>#DIV/0!</v>
      </c>
      <c r="S753" s="130" t="e">
        <f t="shared" si="1180"/>
        <v>#DIV/0!</v>
      </c>
      <c r="T753" s="130" t="e">
        <f t="shared" si="1180"/>
        <v>#DIV/0!</v>
      </c>
      <c r="U753" s="130" t="e">
        <f t="shared" si="1180"/>
        <v>#DIV/0!</v>
      </c>
      <c r="V753" s="131" t="e">
        <f t="shared" si="1180"/>
        <v>#DIV/0!</v>
      </c>
      <c r="W753" s="129">
        <f>E746</f>
        <v>0</v>
      </c>
      <c r="X753" s="130">
        <f t="shared" si="1181"/>
        <v>0</v>
      </c>
      <c r="Y753" s="130">
        <f t="shared" si="1181"/>
        <v>0</v>
      </c>
      <c r="Z753" s="130">
        <f t="shared" si="1181"/>
        <v>0</v>
      </c>
      <c r="AA753" s="130">
        <f t="shared" si="1181"/>
        <v>0</v>
      </c>
      <c r="AB753" s="130">
        <f t="shared" si="1181"/>
        <v>0</v>
      </c>
      <c r="AC753" s="130">
        <f t="shared" si="1181"/>
        <v>0</v>
      </c>
      <c r="AD753" s="130">
        <f t="shared" si="1181"/>
        <v>0</v>
      </c>
      <c r="AE753" s="130">
        <f t="shared" si="1181"/>
        <v>0</v>
      </c>
      <c r="AF753" s="131">
        <f t="shared" si="1181"/>
        <v>0</v>
      </c>
      <c r="AG753" s="129">
        <f>F746</f>
        <v>0</v>
      </c>
      <c r="AH753" s="130">
        <f t="shared" si="1182"/>
        <v>0</v>
      </c>
      <c r="AI753" s="130">
        <f t="shared" si="1182"/>
        <v>0</v>
      </c>
      <c r="AJ753" s="130">
        <f t="shared" si="1182"/>
        <v>0</v>
      </c>
      <c r="AK753" s="130">
        <f t="shared" si="1182"/>
        <v>0</v>
      </c>
      <c r="AL753" s="130">
        <f t="shared" si="1182"/>
        <v>0</v>
      </c>
      <c r="AM753" s="130">
        <f t="shared" si="1182"/>
        <v>0</v>
      </c>
      <c r="AN753" s="130">
        <f t="shared" si="1182"/>
        <v>0</v>
      </c>
      <c r="AO753" s="130">
        <f t="shared" si="1182"/>
        <v>0</v>
      </c>
      <c r="AP753" s="131">
        <f t="shared" si="1182"/>
        <v>0</v>
      </c>
      <c r="AQ753" s="129">
        <f>G746</f>
        <v>0</v>
      </c>
      <c r="AR753" s="130">
        <f t="shared" si="1183"/>
        <v>0</v>
      </c>
      <c r="AS753" s="130">
        <f t="shared" si="1183"/>
        <v>0</v>
      </c>
      <c r="AT753" s="130">
        <f t="shared" si="1183"/>
        <v>0</v>
      </c>
      <c r="AU753" s="130">
        <f t="shared" si="1183"/>
        <v>0</v>
      </c>
      <c r="AV753" s="130">
        <f t="shared" si="1183"/>
        <v>0</v>
      </c>
      <c r="AW753" s="130">
        <f t="shared" si="1183"/>
        <v>0</v>
      </c>
      <c r="AX753" s="130">
        <f t="shared" si="1183"/>
        <v>0</v>
      </c>
      <c r="AY753" s="130">
        <f t="shared" si="1183"/>
        <v>0</v>
      </c>
      <c r="AZ753" s="131">
        <f t="shared" si="1183"/>
        <v>0</v>
      </c>
      <c r="BA753" s="129">
        <f>H746</f>
        <v>0</v>
      </c>
      <c r="BB753" s="130">
        <f t="shared" si="1184"/>
        <v>0</v>
      </c>
      <c r="BC753" s="130">
        <f t="shared" si="1184"/>
        <v>0</v>
      </c>
      <c r="BD753" s="130">
        <f t="shared" si="1184"/>
        <v>0</v>
      </c>
      <c r="BE753" s="130">
        <f t="shared" si="1184"/>
        <v>0</v>
      </c>
      <c r="BF753" s="130">
        <f t="shared" si="1184"/>
        <v>0</v>
      </c>
      <c r="BG753" s="130">
        <f t="shared" si="1184"/>
        <v>0</v>
      </c>
      <c r="BH753" s="130">
        <f t="shared" si="1184"/>
        <v>0</v>
      </c>
      <c r="BI753" s="130">
        <f t="shared" si="1184"/>
        <v>0</v>
      </c>
      <c r="BJ753" s="131">
        <f t="shared" si="1184"/>
        <v>0</v>
      </c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</row>
    <row r="754" spans="1:93" s="2" customFormat="1" ht="15" hidden="1" customHeight="1" outlineLevel="2" x14ac:dyDescent="0.25">
      <c r="A754" s="152" t="s">
        <v>57</v>
      </c>
      <c r="B754" s="129">
        <f t="shared" ref="B754" si="1185">E$3</f>
        <v>43</v>
      </c>
      <c r="C754" s="130">
        <f t="shared" si="1178"/>
        <v>43</v>
      </c>
      <c r="D754" s="130">
        <f t="shared" si="1178"/>
        <v>43</v>
      </c>
      <c r="E754" s="130">
        <f t="shared" si="1178"/>
        <v>43</v>
      </c>
      <c r="F754" s="130">
        <f t="shared" si="1178"/>
        <v>43</v>
      </c>
      <c r="G754" s="130">
        <f t="shared" si="1178"/>
        <v>43</v>
      </c>
      <c r="H754" s="130">
        <f t="shared" si="1178"/>
        <v>43</v>
      </c>
      <c r="I754" s="130">
        <f t="shared" si="1178"/>
        <v>43</v>
      </c>
      <c r="J754" s="190">
        <f t="shared" si="1178"/>
        <v>43</v>
      </c>
      <c r="K754" s="130">
        <f t="shared" si="1178"/>
        <v>43</v>
      </c>
      <c r="L754" s="131">
        <f t="shared" si="1178"/>
        <v>43</v>
      </c>
      <c r="M754" s="129">
        <f t="shared" ref="M754" si="1186">F$3</f>
        <v>0</v>
      </c>
      <c r="N754" s="130">
        <f t="shared" si="1180"/>
        <v>0</v>
      </c>
      <c r="O754" s="130">
        <f t="shared" si="1180"/>
        <v>0</v>
      </c>
      <c r="P754" s="130">
        <f t="shared" si="1180"/>
        <v>0</v>
      </c>
      <c r="Q754" s="130">
        <f t="shared" si="1180"/>
        <v>0</v>
      </c>
      <c r="R754" s="130">
        <f t="shared" si="1180"/>
        <v>0</v>
      </c>
      <c r="S754" s="130">
        <f t="shared" si="1180"/>
        <v>0</v>
      </c>
      <c r="T754" s="130">
        <f t="shared" si="1180"/>
        <v>0</v>
      </c>
      <c r="U754" s="130">
        <f t="shared" si="1180"/>
        <v>0</v>
      </c>
      <c r="V754" s="131">
        <f t="shared" si="1180"/>
        <v>0</v>
      </c>
      <c r="W754" s="129">
        <f t="shared" ref="W754" si="1187">G$3</f>
        <v>0</v>
      </c>
      <c r="X754" s="130">
        <f t="shared" si="1181"/>
        <v>0</v>
      </c>
      <c r="Y754" s="130">
        <f t="shared" si="1181"/>
        <v>0</v>
      </c>
      <c r="Z754" s="130">
        <f t="shared" si="1181"/>
        <v>0</v>
      </c>
      <c r="AA754" s="130">
        <f t="shared" si="1181"/>
        <v>0</v>
      </c>
      <c r="AB754" s="130">
        <f t="shared" si="1181"/>
        <v>0</v>
      </c>
      <c r="AC754" s="130">
        <f t="shared" si="1181"/>
        <v>0</v>
      </c>
      <c r="AD754" s="130">
        <f t="shared" si="1181"/>
        <v>0</v>
      </c>
      <c r="AE754" s="130">
        <f t="shared" si="1181"/>
        <v>0</v>
      </c>
      <c r="AF754" s="131">
        <f t="shared" si="1181"/>
        <v>0</v>
      </c>
      <c r="AG754" s="129">
        <f t="shared" ref="AG754" si="1188">H$3</f>
        <v>0</v>
      </c>
      <c r="AH754" s="130">
        <f t="shared" si="1182"/>
        <v>0</v>
      </c>
      <c r="AI754" s="130">
        <f t="shared" si="1182"/>
        <v>0</v>
      </c>
      <c r="AJ754" s="130">
        <f t="shared" si="1182"/>
        <v>0</v>
      </c>
      <c r="AK754" s="130">
        <f t="shared" si="1182"/>
        <v>0</v>
      </c>
      <c r="AL754" s="130">
        <f t="shared" si="1182"/>
        <v>0</v>
      </c>
      <c r="AM754" s="130">
        <f t="shared" si="1182"/>
        <v>0</v>
      </c>
      <c r="AN754" s="130">
        <f t="shared" si="1182"/>
        <v>0</v>
      </c>
      <c r="AO754" s="130">
        <f t="shared" si="1182"/>
        <v>0</v>
      </c>
      <c r="AP754" s="131">
        <f t="shared" si="1182"/>
        <v>0</v>
      </c>
      <c r="AQ754" s="129">
        <f t="shared" ref="AQ754" si="1189">I$3</f>
        <v>0</v>
      </c>
      <c r="AR754" s="130">
        <f t="shared" si="1183"/>
        <v>0</v>
      </c>
      <c r="AS754" s="130">
        <f t="shared" si="1183"/>
        <v>0</v>
      </c>
      <c r="AT754" s="130">
        <f t="shared" si="1183"/>
        <v>0</v>
      </c>
      <c r="AU754" s="130">
        <f t="shared" si="1183"/>
        <v>0</v>
      </c>
      <c r="AV754" s="130">
        <f t="shared" si="1183"/>
        <v>0</v>
      </c>
      <c r="AW754" s="130">
        <f t="shared" si="1183"/>
        <v>0</v>
      </c>
      <c r="AX754" s="130">
        <f t="shared" si="1183"/>
        <v>0</v>
      </c>
      <c r="AY754" s="130">
        <f t="shared" si="1183"/>
        <v>0</v>
      </c>
      <c r="AZ754" s="131">
        <f t="shared" si="1183"/>
        <v>0</v>
      </c>
      <c r="BA754" s="129">
        <f t="shared" ref="BA754" si="1190">J$3</f>
        <v>0</v>
      </c>
      <c r="BB754" s="130">
        <f t="shared" si="1184"/>
        <v>0</v>
      </c>
      <c r="BC754" s="130">
        <f t="shared" si="1184"/>
        <v>0</v>
      </c>
      <c r="BD754" s="130">
        <f t="shared" si="1184"/>
        <v>0</v>
      </c>
      <c r="BE754" s="130">
        <f t="shared" si="1184"/>
        <v>0</v>
      </c>
      <c r="BF754" s="130">
        <f t="shared" si="1184"/>
        <v>0</v>
      </c>
      <c r="BG754" s="130">
        <f t="shared" si="1184"/>
        <v>0</v>
      </c>
      <c r="BH754" s="130">
        <f t="shared" si="1184"/>
        <v>0</v>
      </c>
      <c r="BI754" s="130">
        <f t="shared" si="1184"/>
        <v>0</v>
      </c>
      <c r="BJ754" s="131">
        <f t="shared" si="1184"/>
        <v>0</v>
      </c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</row>
    <row r="755" spans="1:93" s="2" customFormat="1" ht="15" hidden="1" customHeight="1" outlineLevel="2" x14ac:dyDescent="0.25">
      <c r="A755" s="152" t="s">
        <v>58</v>
      </c>
      <c r="B755" s="132">
        <f t="shared" ref="B755" si="1191">B754/10*0</f>
        <v>0</v>
      </c>
      <c r="C755" s="133">
        <f t="shared" ref="C755" si="1192">C754/10*1</f>
        <v>4.3</v>
      </c>
      <c r="D755" s="133">
        <f t="shared" ref="D755" si="1193">D754/10*2</f>
        <v>8.6</v>
      </c>
      <c r="E755" s="133">
        <f t="shared" ref="E755" si="1194">E754/10*3</f>
        <v>12.899999999999999</v>
      </c>
      <c r="F755" s="133">
        <f t="shared" ref="F755" si="1195">F754/10*4</f>
        <v>17.2</v>
      </c>
      <c r="G755" s="133">
        <f t="shared" ref="G755" si="1196">G754/10*5</f>
        <v>21.5</v>
      </c>
      <c r="H755" s="133">
        <f t="shared" ref="H755" si="1197">H754/10*6</f>
        <v>25.799999999999997</v>
      </c>
      <c r="I755" s="133">
        <f t="shared" ref="I755" si="1198">I754/10*7</f>
        <v>30.099999999999998</v>
      </c>
      <c r="J755" s="191">
        <f t="shared" ref="J755" si="1199">J754/10*8</f>
        <v>34.4</v>
      </c>
      <c r="K755" s="133">
        <f t="shared" ref="K755" si="1200">K754/10*9</f>
        <v>38.699999999999996</v>
      </c>
      <c r="L755" s="134">
        <f t="shared" ref="L755" si="1201">L754/10*10</f>
        <v>43</v>
      </c>
      <c r="M755" s="133">
        <f t="shared" ref="M755" si="1202">M754/10*1</f>
        <v>0</v>
      </c>
      <c r="N755" s="133">
        <f t="shared" ref="N755" si="1203">N754/10*2</f>
        <v>0</v>
      </c>
      <c r="O755" s="133">
        <f t="shared" ref="O755" si="1204">O754/10*3</f>
        <v>0</v>
      </c>
      <c r="P755" s="133">
        <f t="shared" ref="P755" si="1205">P754/10*4</f>
        <v>0</v>
      </c>
      <c r="Q755" s="133">
        <f t="shared" ref="Q755" si="1206">Q754/10*5</f>
        <v>0</v>
      </c>
      <c r="R755" s="133">
        <f t="shared" ref="R755" si="1207">R754/10*6</f>
        <v>0</v>
      </c>
      <c r="S755" s="133">
        <f t="shared" ref="S755" si="1208">S754/10*7</f>
        <v>0</v>
      </c>
      <c r="T755" s="133">
        <f t="shared" ref="T755" si="1209">T754/10*8</f>
        <v>0</v>
      </c>
      <c r="U755" s="133">
        <f t="shared" ref="U755" si="1210">U754/10*9</f>
        <v>0</v>
      </c>
      <c r="V755" s="134">
        <f t="shared" ref="V755" si="1211">V754/10*10</f>
        <v>0</v>
      </c>
      <c r="W755" s="133">
        <f t="shared" ref="W755" si="1212">W754/10*1</f>
        <v>0</v>
      </c>
      <c r="X755" s="133">
        <f t="shared" ref="X755" si="1213">X754/10*2</f>
        <v>0</v>
      </c>
      <c r="Y755" s="133">
        <f t="shared" ref="Y755" si="1214">Y754/10*3</f>
        <v>0</v>
      </c>
      <c r="Z755" s="133">
        <f t="shared" ref="Z755" si="1215">Z754/10*4</f>
        <v>0</v>
      </c>
      <c r="AA755" s="133">
        <f t="shared" ref="AA755" si="1216">AA754/10*5</f>
        <v>0</v>
      </c>
      <c r="AB755" s="133">
        <f t="shared" ref="AB755" si="1217">AB754/10*6</f>
        <v>0</v>
      </c>
      <c r="AC755" s="133">
        <f t="shared" ref="AC755" si="1218">AC754/10*7</f>
        <v>0</v>
      </c>
      <c r="AD755" s="133">
        <f t="shared" ref="AD755" si="1219">AD754/10*8</f>
        <v>0</v>
      </c>
      <c r="AE755" s="134">
        <f t="shared" ref="AE755" si="1220">AE754/10*9</f>
        <v>0</v>
      </c>
      <c r="AF755" s="134">
        <f t="shared" ref="AF755" si="1221">AF754/10*10</f>
        <v>0</v>
      </c>
      <c r="AG755" s="133">
        <f t="shared" ref="AG755" si="1222">AG754/10*1</f>
        <v>0</v>
      </c>
      <c r="AH755" s="133">
        <f t="shared" ref="AH755" si="1223">AH754/10*2</f>
        <v>0</v>
      </c>
      <c r="AI755" s="133">
        <f t="shared" ref="AI755" si="1224">AI754/10*3</f>
        <v>0</v>
      </c>
      <c r="AJ755" s="133">
        <f t="shared" ref="AJ755" si="1225">AJ754/10*4</f>
        <v>0</v>
      </c>
      <c r="AK755" s="133">
        <f t="shared" ref="AK755" si="1226">AK754/10*5</f>
        <v>0</v>
      </c>
      <c r="AL755" s="133">
        <f t="shared" ref="AL755" si="1227">AL754/10*6</f>
        <v>0</v>
      </c>
      <c r="AM755" s="133">
        <f t="shared" ref="AM755" si="1228">AM754/10*7</f>
        <v>0</v>
      </c>
      <c r="AN755" s="133">
        <f t="shared" ref="AN755" si="1229">AN754/10*8</f>
        <v>0</v>
      </c>
      <c r="AO755" s="134">
        <f t="shared" ref="AO755" si="1230">AO754/10*9</f>
        <v>0</v>
      </c>
      <c r="AP755" s="134">
        <f t="shared" ref="AP755" si="1231">AP754/10*10</f>
        <v>0</v>
      </c>
      <c r="AQ755" s="133">
        <f t="shared" ref="AQ755" si="1232">AQ754/10*1</f>
        <v>0</v>
      </c>
      <c r="AR755" s="133">
        <f t="shared" ref="AR755" si="1233">AR754/10*2</f>
        <v>0</v>
      </c>
      <c r="AS755" s="133">
        <f t="shared" ref="AS755" si="1234">AS754/10*3</f>
        <v>0</v>
      </c>
      <c r="AT755" s="133">
        <f t="shared" ref="AT755" si="1235">AT754/10*4</f>
        <v>0</v>
      </c>
      <c r="AU755" s="133">
        <f t="shared" ref="AU755" si="1236">AU754/10*5</f>
        <v>0</v>
      </c>
      <c r="AV755" s="133">
        <f t="shared" ref="AV755" si="1237">AV754/10*6</f>
        <v>0</v>
      </c>
      <c r="AW755" s="133">
        <f t="shared" ref="AW755" si="1238">AW754/10*7</f>
        <v>0</v>
      </c>
      <c r="AX755" s="133">
        <f t="shared" ref="AX755" si="1239">AX754/10*8</f>
        <v>0</v>
      </c>
      <c r="AY755" s="134">
        <f t="shared" ref="AY755" si="1240">AY754/10*9</f>
        <v>0</v>
      </c>
      <c r="AZ755" s="134">
        <f t="shared" ref="AZ755" si="1241">AZ754/10*10</f>
        <v>0</v>
      </c>
      <c r="BA755" s="133">
        <f t="shared" ref="BA755" si="1242">BA754/10*1</f>
        <v>0</v>
      </c>
      <c r="BB755" s="133">
        <f t="shared" ref="BB755" si="1243">BB754/10*2</f>
        <v>0</v>
      </c>
      <c r="BC755" s="133">
        <f t="shared" ref="BC755" si="1244">BC754/10*3</f>
        <v>0</v>
      </c>
      <c r="BD755" s="133">
        <f t="shared" ref="BD755" si="1245">BD754/10*4</f>
        <v>0</v>
      </c>
      <c r="BE755" s="133">
        <f t="shared" ref="BE755" si="1246">BE754/10*5</f>
        <v>0</v>
      </c>
      <c r="BF755" s="133">
        <f t="shared" ref="BF755" si="1247">BF754/10*6</f>
        <v>0</v>
      </c>
      <c r="BG755" s="133">
        <f t="shared" ref="BG755" si="1248">BG754/10*7</f>
        <v>0</v>
      </c>
      <c r="BH755" s="133">
        <f t="shared" ref="BH755" si="1249">BH754/10*8</f>
        <v>0</v>
      </c>
      <c r="BI755" s="134">
        <f t="shared" ref="BI755" si="1250">BI754/10*9</f>
        <v>0</v>
      </c>
      <c r="BJ755" s="134">
        <f t="shared" ref="BJ755" si="1251">BJ754/10*10</f>
        <v>0</v>
      </c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</row>
    <row r="756" spans="1:93" ht="15.75" hidden="1" outlineLevel="2" thickBot="1" x14ac:dyDescent="0.3">
      <c r="A756" s="152" t="s">
        <v>60</v>
      </c>
      <c r="B756" s="192">
        <f t="shared" ref="B756:BJ756" si="1252">-B753+B752*B755-1*IF(AND($A698=B751,B755&gt;=$A699),B755-$A699,0)</f>
        <v>0</v>
      </c>
      <c r="C756" s="193">
        <f t="shared" si="1252"/>
        <v>0</v>
      </c>
      <c r="D756" s="193">
        <f t="shared" si="1252"/>
        <v>0</v>
      </c>
      <c r="E756" s="193">
        <f t="shared" si="1252"/>
        <v>0</v>
      </c>
      <c r="F756" s="193">
        <f t="shared" si="1252"/>
        <v>0</v>
      </c>
      <c r="G756" s="193">
        <f t="shared" si="1252"/>
        <v>0</v>
      </c>
      <c r="H756" s="193">
        <f t="shared" si="1252"/>
        <v>0</v>
      </c>
      <c r="I756" s="193">
        <f t="shared" si="1252"/>
        <v>0</v>
      </c>
      <c r="J756" s="193">
        <f t="shared" si="1252"/>
        <v>0</v>
      </c>
      <c r="K756" s="193">
        <f t="shared" si="1252"/>
        <v>0</v>
      </c>
      <c r="L756" s="194">
        <f t="shared" si="1252"/>
        <v>0</v>
      </c>
      <c r="M756" s="192" t="e">
        <f t="shared" si="1252"/>
        <v>#DIV/0!</v>
      </c>
      <c r="N756" s="193" t="e">
        <f t="shared" si="1252"/>
        <v>#DIV/0!</v>
      </c>
      <c r="O756" s="193" t="e">
        <f t="shared" si="1252"/>
        <v>#DIV/0!</v>
      </c>
      <c r="P756" s="193" t="e">
        <f t="shared" si="1252"/>
        <v>#DIV/0!</v>
      </c>
      <c r="Q756" s="193" t="e">
        <f t="shared" si="1252"/>
        <v>#DIV/0!</v>
      </c>
      <c r="R756" s="193" t="e">
        <f t="shared" si="1252"/>
        <v>#DIV/0!</v>
      </c>
      <c r="S756" s="193" t="e">
        <f t="shared" si="1252"/>
        <v>#DIV/0!</v>
      </c>
      <c r="T756" s="193" t="e">
        <f t="shared" si="1252"/>
        <v>#DIV/0!</v>
      </c>
      <c r="U756" s="193" t="e">
        <f t="shared" si="1252"/>
        <v>#DIV/0!</v>
      </c>
      <c r="V756" s="194" t="e">
        <f t="shared" si="1252"/>
        <v>#DIV/0!</v>
      </c>
      <c r="W756" s="192">
        <f t="shared" si="1252"/>
        <v>0</v>
      </c>
      <c r="X756" s="193">
        <f t="shared" si="1252"/>
        <v>0</v>
      </c>
      <c r="Y756" s="193">
        <f t="shared" si="1252"/>
        <v>0</v>
      </c>
      <c r="Z756" s="193">
        <f t="shared" si="1252"/>
        <v>0</v>
      </c>
      <c r="AA756" s="193">
        <f t="shared" si="1252"/>
        <v>0</v>
      </c>
      <c r="AB756" s="193">
        <f t="shared" si="1252"/>
        <v>0</v>
      </c>
      <c r="AC756" s="193">
        <f t="shared" si="1252"/>
        <v>0</v>
      </c>
      <c r="AD756" s="193">
        <f t="shared" si="1252"/>
        <v>0</v>
      </c>
      <c r="AE756" s="193">
        <f t="shared" si="1252"/>
        <v>0</v>
      </c>
      <c r="AF756" s="194">
        <f t="shared" si="1252"/>
        <v>0</v>
      </c>
      <c r="AG756" s="192">
        <f t="shared" si="1252"/>
        <v>0</v>
      </c>
      <c r="AH756" s="193">
        <f t="shared" si="1252"/>
        <v>0</v>
      </c>
      <c r="AI756" s="193">
        <f t="shared" si="1252"/>
        <v>0</v>
      </c>
      <c r="AJ756" s="193">
        <f t="shared" si="1252"/>
        <v>0</v>
      </c>
      <c r="AK756" s="193">
        <f t="shared" si="1252"/>
        <v>0</v>
      </c>
      <c r="AL756" s="193">
        <f t="shared" si="1252"/>
        <v>0</v>
      </c>
      <c r="AM756" s="193">
        <f t="shared" si="1252"/>
        <v>0</v>
      </c>
      <c r="AN756" s="193">
        <f t="shared" si="1252"/>
        <v>0</v>
      </c>
      <c r="AO756" s="193">
        <f t="shared" si="1252"/>
        <v>0</v>
      </c>
      <c r="AP756" s="194">
        <f t="shared" si="1252"/>
        <v>0</v>
      </c>
      <c r="AQ756" s="192">
        <f t="shared" si="1252"/>
        <v>0</v>
      </c>
      <c r="AR756" s="193">
        <f t="shared" si="1252"/>
        <v>0</v>
      </c>
      <c r="AS756" s="193">
        <f t="shared" si="1252"/>
        <v>0</v>
      </c>
      <c r="AT756" s="193">
        <f t="shared" si="1252"/>
        <v>0</v>
      </c>
      <c r="AU756" s="193">
        <f t="shared" si="1252"/>
        <v>0</v>
      </c>
      <c r="AV756" s="193">
        <f t="shared" si="1252"/>
        <v>0</v>
      </c>
      <c r="AW756" s="193">
        <f t="shared" si="1252"/>
        <v>0</v>
      </c>
      <c r="AX756" s="193">
        <f t="shared" si="1252"/>
        <v>0</v>
      </c>
      <c r="AY756" s="193">
        <f t="shared" si="1252"/>
        <v>0</v>
      </c>
      <c r="AZ756" s="194">
        <f t="shared" si="1252"/>
        <v>0</v>
      </c>
      <c r="BA756" s="192">
        <f t="shared" si="1252"/>
        <v>0</v>
      </c>
      <c r="BB756" s="193">
        <f t="shared" si="1252"/>
        <v>0</v>
      </c>
      <c r="BC756" s="193">
        <f t="shared" si="1252"/>
        <v>0</v>
      </c>
      <c r="BD756" s="193">
        <f t="shared" si="1252"/>
        <v>0</v>
      </c>
      <c r="BE756" s="193">
        <f t="shared" si="1252"/>
        <v>0</v>
      </c>
      <c r="BF756" s="193">
        <f t="shared" si="1252"/>
        <v>0</v>
      </c>
      <c r="BG756" s="193">
        <f t="shared" si="1252"/>
        <v>0</v>
      </c>
      <c r="BH756" s="193">
        <f t="shared" si="1252"/>
        <v>0</v>
      </c>
      <c r="BI756" s="193">
        <f t="shared" si="1252"/>
        <v>0</v>
      </c>
      <c r="BJ756" s="194">
        <f t="shared" si="1252"/>
        <v>0</v>
      </c>
    </row>
    <row r="757" spans="1:93" hidden="1" outlineLevel="2" x14ac:dyDescent="0.25"/>
    <row r="758" spans="1:93" hidden="1" outlineLevel="1" x14ac:dyDescent="0.25">
      <c r="A758" s="181">
        <f>2*B698/10</f>
        <v>0</v>
      </c>
      <c r="B758" s="180"/>
      <c r="C758" s="180"/>
      <c r="D758" s="180"/>
    </row>
    <row r="759" spans="1:93" hidden="1" outlineLevel="2" x14ac:dyDescent="0.25">
      <c r="B759" s="316">
        <f>'Calculo VIGA'!E$2</f>
        <v>1</v>
      </c>
      <c r="C759" s="317"/>
      <c r="D759" s="316">
        <f>'Calculo VIGA'!F$2</f>
        <v>2</v>
      </c>
      <c r="E759" s="317"/>
      <c r="F759" s="316">
        <f>'Calculo VIGA'!G$2</f>
        <v>3</v>
      </c>
      <c r="G759" s="317"/>
      <c r="H759" s="316">
        <f>'Calculo VIGA'!H$2</f>
        <v>4</v>
      </c>
      <c r="I759" s="317"/>
      <c r="J759" s="316">
        <f>'Calculo VIGA'!I$2</f>
        <v>5</v>
      </c>
      <c r="K759" s="317"/>
      <c r="L759" s="316">
        <f>'Calculo VIGA'!J$2</f>
        <v>6</v>
      </c>
      <c r="M759" s="317"/>
    </row>
    <row r="760" spans="1:93" hidden="1" outlineLevel="2" x14ac:dyDescent="0.25">
      <c r="B760" s="105">
        <f>'Calculo VIGA'!B$18</f>
        <v>3</v>
      </c>
      <c r="C760" s="106">
        <v>0</v>
      </c>
      <c r="D760" s="107">
        <f>'Calculo VIGA'!J$18</f>
        <v>0</v>
      </c>
      <c r="E760" s="106">
        <v>0</v>
      </c>
      <c r="F760" s="107">
        <f>'Calculo VIGA'!R$18</f>
        <v>0</v>
      </c>
      <c r="G760" s="106">
        <v>0</v>
      </c>
      <c r="H760" s="107">
        <f>'Calculo VIGA'!Z$18</f>
        <v>0</v>
      </c>
      <c r="I760" s="106">
        <v>0</v>
      </c>
      <c r="J760" s="107">
        <f>'Calculo VIGA'!AH$18</f>
        <v>0</v>
      </c>
      <c r="K760" s="106">
        <v>0</v>
      </c>
      <c r="L760" s="107">
        <f>'Calculo VIGA'!AP$18</f>
        <v>0</v>
      </c>
      <c r="M760" s="108">
        <v>0</v>
      </c>
      <c r="X760" s="146"/>
      <c r="Y760" s="147"/>
    </row>
    <row r="761" spans="1:93" hidden="1" outlineLevel="2" x14ac:dyDescent="0.25">
      <c r="B761" s="105">
        <f>'Calculo VIGA'!B$19</f>
        <v>4</v>
      </c>
      <c r="C761" s="106">
        <f>IF($A698=B759,1*($B698-$A758)^2*(2*$A758+$B698)/$B698^3,0)</f>
        <v>0</v>
      </c>
      <c r="D761" s="107">
        <f>'Calculo VIGA'!J$19</f>
        <v>0</v>
      </c>
      <c r="E761" s="106" t="e">
        <f>IF($A698=D759,1*($B698-$A758)^2*(2*$A758+$B698)/$B698^3,0)</f>
        <v>#DIV/0!</v>
      </c>
      <c r="F761" s="107">
        <f>'Calculo VIGA'!R$19</f>
        <v>0</v>
      </c>
      <c r="G761" s="106">
        <f>IF($A698=F759,1*($B698-$A758)^2*(2*$A758+$B698)/$B698^3,0)</f>
        <v>0</v>
      </c>
      <c r="H761" s="107">
        <f>'Calculo VIGA'!Z$19</f>
        <v>0</v>
      </c>
      <c r="I761" s="106">
        <f>IF($A698=H759,1*($B698-$A758)^2*(2*$A758+$B698)/$B698^3,0)</f>
        <v>0</v>
      </c>
      <c r="J761" s="107">
        <f>'Calculo VIGA'!AH$19</f>
        <v>0</v>
      </c>
      <c r="K761" s="106">
        <f>IF($A698=J759,1*($B698-$A758)^2*(2*$A758+$B698)/$B698^3,0)</f>
        <v>0</v>
      </c>
      <c r="L761" s="107">
        <f>'Calculo VIGA'!AP$19</f>
        <v>0</v>
      </c>
      <c r="M761" s="108">
        <f>IF($A698=L759,1*($B698-$A758)^2*(2*$A758+$B698)/$B698^3,0)</f>
        <v>0</v>
      </c>
    </row>
    <row r="762" spans="1:93" hidden="1" outlineLevel="2" x14ac:dyDescent="0.25">
      <c r="A762" t="s">
        <v>36</v>
      </c>
      <c r="B762" s="105">
        <f>'Calculo VIGA'!B$20</f>
        <v>1</v>
      </c>
      <c r="C762" s="106">
        <f>IF($A698=B759,1*$A758*($B698-$A758)^2/$B698^2,0)</f>
        <v>0</v>
      </c>
      <c r="D762" s="107">
        <f>'Calculo VIGA'!J$20</f>
        <v>0</v>
      </c>
      <c r="E762" s="106" t="e">
        <f>IF($A698=D759,1*$A758*($B698-$A758)^2/$B698^2,0)</f>
        <v>#DIV/0!</v>
      </c>
      <c r="F762" s="107">
        <f>'Calculo VIGA'!R$20</f>
        <v>0</v>
      </c>
      <c r="G762" s="106">
        <f>IF($A698=F759,1*$A758*($B698-$A758)^2/$B698^2,0)</f>
        <v>0</v>
      </c>
      <c r="H762" s="107">
        <f>'Calculo VIGA'!Z$20</f>
        <v>0</v>
      </c>
      <c r="I762" s="106">
        <f>IF($A698=H759,1*$A758*($B698-$A758)^2/$B698^2,0)</f>
        <v>0</v>
      </c>
      <c r="J762" s="107">
        <f>'Calculo VIGA'!AH$20</f>
        <v>0</v>
      </c>
      <c r="K762" s="106">
        <f>IF($A698=J759,1*$A758*($B698-$A758)^2/$B698^2,0)</f>
        <v>0</v>
      </c>
      <c r="L762" s="107">
        <f>'Calculo VIGA'!AP$20</f>
        <v>0</v>
      </c>
      <c r="M762" s="108">
        <f>IF($A698=L759,1*$A758*($B698-$A758)^2/$B698^2,0)</f>
        <v>0</v>
      </c>
      <c r="X762" s="149"/>
    </row>
    <row r="763" spans="1:93" hidden="1" outlineLevel="2" x14ac:dyDescent="0.25">
      <c r="B763" s="105">
        <f>'Calculo VIGA'!B$21</f>
        <v>5</v>
      </c>
      <c r="C763" s="108">
        <v>0</v>
      </c>
      <c r="D763" s="107">
        <f>'Calculo VIGA'!J$21</f>
        <v>0</v>
      </c>
      <c r="E763" s="108">
        <v>0</v>
      </c>
      <c r="F763" s="107">
        <f>'Calculo VIGA'!R$21</f>
        <v>0</v>
      </c>
      <c r="G763" s="108">
        <v>0</v>
      </c>
      <c r="H763" s="107">
        <f>'Calculo VIGA'!Z$21</f>
        <v>0</v>
      </c>
      <c r="I763" s="108">
        <v>0</v>
      </c>
      <c r="J763" s="107">
        <f>'Calculo VIGA'!AH$21</f>
        <v>0</v>
      </c>
      <c r="K763" s="108">
        <v>0</v>
      </c>
      <c r="L763" s="107">
        <f>'Calculo VIGA'!AP$21</f>
        <v>0</v>
      </c>
      <c r="M763" s="108">
        <v>0</v>
      </c>
    </row>
    <row r="764" spans="1:93" hidden="1" outlineLevel="2" x14ac:dyDescent="0.25">
      <c r="B764" s="105">
        <f>'Calculo VIGA'!B$22</f>
        <v>6</v>
      </c>
      <c r="C764" s="106">
        <f>IF($A698=B759,1*($A758)^2*(3*$B698-2*$A758)/$B698^3,0)</f>
        <v>0</v>
      </c>
      <c r="D764" s="107">
        <f>'Calculo VIGA'!J$22</f>
        <v>0</v>
      </c>
      <c r="E764" s="106" t="e">
        <f>IF($A698=D759,1*($A758)^2*(3*$B698-2*$A758)/$B698^3,0)</f>
        <v>#DIV/0!</v>
      </c>
      <c r="F764" s="107">
        <f>'Calculo VIGA'!R$22</f>
        <v>0</v>
      </c>
      <c r="G764" s="106">
        <f>IF($A698=F759,1*($A758)^2*(3*$B698-2*$A758)/$B698^3,0)</f>
        <v>0</v>
      </c>
      <c r="H764" s="107">
        <f>'Calculo VIGA'!Z$22</f>
        <v>0</v>
      </c>
      <c r="I764" s="106">
        <f>IF($A698=H759,1*($A758)^2*(3*$B698-2*$A758)/$B698^3,0)</f>
        <v>0</v>
      </c>
      <c r="J764" s="107">
        <f>'Calculo VIGA'!AH$22</f>
        <v>0</v>
      </c>
      <c r="K764" s="106">
        <f>IF($A698=J759,1*($A758)^2*(3*$B698-2*$A758)/$B698^3,0)</f>
        <v>0</v>
      </c>
      <c r="L764" s="107">
        <f>'Calculo VIGA'!AP$22</f>
        <v>0</v>
      </c>
      <c r="M764" s="108">
        <f>IF($A698=L759,1*($A758)^2*(3*$B698-2*$A758)/$B698^3,0)</f>
        <v>0</v>
      </c>
    </row>
    <row r="765" spans="1:93" hidden="1" outlineLevel="2" x14ac:dyDescent="0.25">
      <c r="B765" s="105">
        <f>'Calculo VIGA'!B$23</f>
        <v>2</v>
      </c>
      <c r="C765" s="108">
        <f>IF($A698=B759,-1*($B698-$A758)*$A758^2/$B698^2,0)</f>
        <v>0</v>
      </c>
      <c r="D765" s="107">
        <f>'Calculo VIGA'!J$23</f>
        <v>0</v>
      </c>
      <c r="E765" s="108" t="e">
        <f>IF($A698=D759,-1*($B698-$A758)*$A758^2/$B698^2,0)</f>
        <v>#DIV/0!</v>
      </c>
      <c r="F765" s="107">
        <f>'Calculo VIGA'!R$23</f>
        <v>0</v>
      </c>
      <c r="G765" s="108">
        <f>IF($A698=F759,-1*($B698-$A758)*$A758^2/$B698^2,0)</f>
        <v>0</v>
      </c>
      <c r="H765" s="107">
        <f>'Calculo VIGA'!Z$23</f>
        <v>0</v>
      </c>
      <c r="I765" s="108">
        <f>IF($A698=H759,-1*($B698-$A758)*$A758^2/$B698^2,0)</f>
        <v>0</v>
      </c>
      <c r="J765" s="107">
        <f>'Calculo VIGA'!AH$23</f>
        <v>0</v>
      </c>
      <c r="K765" s="108">
        <f>IF($A698=J759,-1*($B698-$A758)*$A758^2/$B698^2,0)</f>
        <v>0</v>
      </c>
      <c r="L765" s="107">
        <f>'Calculo VIGA'!AP$23</f>
        <v>0</v>
      </c>
      <c r="M765" s="108">
        <f>IF($A698=L759,-1*($B698-$A758)*$A758^2/$B698^2,0)</f>
        <v>0</v>
      </c>
    </row>
    <row r="766" spans="1:93" hidden="1" outlineLevel="2" x14ac:dyDescent="0.25">
      <c r="C766" t="s">
        <v>61</v>
      </c>
      <c r="D766" s="182"/>
      <c r="E766" s="183"/>
      <c r="F766" s="182"/>
      <c r="G766" s="183"/>
      <c r="H766" s="182"/>
      <c r="I766" s="183"/>
      <c r="J766" s="182"/>
      <c r="K766" s="183"/>
      <c r="L766" s="182"/>
      <c r="M766" s="183"/>
      <c r="N766" s="182"/>
      <c r="O766" s="183"/>
      <c r="P766" s="182"/>
      <c r="Q766" s="183"/>
      <c r="R766" s="182"/>
      <c r="S766" s="183"/>
    </row>
    <row r="767" spans="1:93" hidden="1" outlineLevel="2" x14ac:dyDescent="0.25">
      <c r="B767" s="105">
        <v>1</v>
      </c>
      <c r="C767" s="108">
        <f t="shared" ref="C767" si="1253">-(IFERROR(VLOOKUP($B767,$B760:$C765,2,0),0)+IFERROR(VLOOKUP($B767,$D760:$E765,2,0),0)+IFERROR(VLOOKUP($B767,$F760:$G765,2,0),0)+IFERROR(VLOOKUP($B767,$H760:$I765,2,0),0)+IFERROR(VLOOKUP($B767,$J760:$K765,2,0),0)+IFERROR(VLOOKUP($B767,$L760:$M765,2,0),0)+IFERROR(VLOOKUP($B767,$N760:$O765,2,0),0)+IFERROR(VLOOKUP($B767,$P760:$Q765,2,0),0)+IFERROR(VLOOKUP($B767,$R760:$S765,2,0),0))</f>
        <v>0</v>
      </c>
      <c r="E767" s="109"/>
      <c r="F767" s="325" t="s">
        <v>37</v>
      </c>
      <c r="G767" s="325"/>
      <c r="H767" s="325"/>
      <c r="I767" s="325"/>
      <c r="J767" s="325"/>
      <c r="K767" s="325"/>
      <c r="L767" s="325"/>
      <c r="M767" s="325"/>
      <c r="N767" s="325"/>
      <c r="O767" s="325"/>
      <c r="P767" s="325"/>
      <c r="Q767" s="325"/>
      <c r="R767" s="325"/>
      <c r="S767" s="325"/>
      <c r="T767" s="325"/>
      <c r="U767" s="325"/>
      <c r="V767" s="325"/>
      <c r="W767" s="325"/>
      <c r="X767" s="325"/>
      <c r="Y767" s="325"/>
      <c r="Z767" s="325"/>
      <c r="AA767" s="325"/>
      <c r="AB767" s="110"/>
      <c r="AC767" s="110"/>
      <c r="AD767" s="110"/>
      <c r="AE767" s="110"/>
      <c r="AF767" s="110"/>
      <c r="AG767" s="110"/>
      <c r="AH767" s="110"/>
    </row>
    <row r="768" spans="1:93" hidden="1" outlineLevel="2" x14ac:dyDescent="0.25">
      <c r="B768" s="105">
        <v>2</v>
      </c>
      <c r="C768" s="108">
        <f t="shared" ref="C768" si="1254">-(IFERROR(VLOOKUP($B768,$B760:$C765,2,0),0)+IFERROR(VLOOKUP($B768,$D760:$E765,2,0),0)+IFERROR(VLOOKUP($B768,$F760:$G765,2,0),0)+IFERROR(VLOOKUP($B768,$H760:$I765,2,0),0)+IFERROR(VLOOKUP($B768,$J760:$K765,2,0),0)+IFERROR(VLOOKUP($B768,$L760:$M765,2,0),0)+IFERROR(VLOOKUP($B768,$N760:$O765,2,0),0)+IFERROR(VLOOKUP($B768,$P760:$Q765,2,0),0)+IFERROR(VLOOKUP($B768,$R760:$S765,2,0),0))</f>
        <v>0</v>
      </c>
      <c r="E768" s="110"/>
      <c r="F768" s="110"/>
      <c r="G768" s="326" t="s">
        <v>38</v>
      </c>
      <c r="H768" s="326"/>
      <c r="I768" s="326"/>
      <c r="J768" s="326"/>
      <c r="K768" s="326"/>
      <c r="L768" s="326"/>
      <c r="M768" s="110"/>
      <c r="N768" s="110"/>
      <c r="O768" s="110"/>
      <c r="P768" s="327" t="s">
        <v>39</v>
      </c>
      <c r="Q768" s="327"/>
      <c r="R768" s="327"/>
      <c r="S768" s="327"/>
      <c r="T768" s="327"/>
      <c r="U768" s="327"/>
      <c r="V768" s="110"/>
      <c r="W768" s="110"/>
      <c r="X768" s="110"/>
      <c r="Y768" s="110"/>
      <c r="Z768" s="110"/>
      <c r="AA768" s="110"/>
      <c r="AB768" s="110"/>
      <c r="AC768" s="110"/>
      <c r="AD768" s="110"/>
      <c r="AE768" s="110"/>
      <c r="AF768" s="110"/>
      <c r="AG768" s="110"/>
      <c r="AH768" s="110"/>
    </row>
    <row r="769" spans="1:34" hidden="1" outlineLevel="2" x14ac:dyDescent="0.25">
      <c r="B769" s="105">
        <v>3</v>
      </c>
      <c r="C769" s="108">
        <f t="shared" ref="C769" si="1255">-(IFERROR(VLOOKUP($B769,$B760:$C765,2,0),0)+IFERROR(VLOOKUP($B769,$D760:$E765,2,0),0)+IFERROR(VLOOKUP($B769,$F760:$G765,2,0),0)+IFERROR(VLOOKUP($B769,$H760:$I765,2,0),0)+IFERROR(VLOOKUP($B769,$J760:$K765,2,0),0)+IFERROR(VLOOKUP($B769,$L760:$M765,2,0),0)+IFERROR(VLOOKUP($B769,$N760:$O765,2,0),0)+IFERROR(VLOOKUP($B769,$P760:$Q765,2,0),0)+IFERROR(VLOOKUP($B769,$R760:$S765,2,0),0))</f>
        <v>0</v>
      </c>
      <c r="E769" s="110"/>
      <c r="F769" s="110"/>
      <c r="G769" s="112">
        <v>6</v>
      </c>
      <c r="H769" s="112">
        <v>5</v>
      </c>
      <c r="I769" s="112">
        <v>4</v>
      </c>
      <c r="J769" s="112">
        <v>3</v>
      </c>
      <c r="K769" s="112">
        <v>2</v>
      </c>
      <c r="L769" s="112">
        <v>1</v>
      </c>
      <c r="M769" s="110"/>
      <c r="O769" s="110"/>
      <c r="P769" s="112">
        <v>6</v>
      </c>
      <c r="Q769" s="112">
        <v>5</v>
      </c>
      <c r="R769" s="112">
        <v>4</v>
      </c>
      <c r="S769" s="112">
        <v>3</v>
      </c>
      <c r="T769" s="112">
        <v>2</v>
      </c>
      <c r="U769" s="112">
        <v>1</v>
      </c>
      <c r="AB769" s="110"/>
      <c r="AC769" s="110"/>
      <c r="AD769" s="110"/>
      <c r="AE769" s="110"/>
      <c r="AF769" s="110"/>
      <c r="AG769" s="110"/>
      <c r="AH769" s="110"/>
    </row>
    <row r="770" spans="1:34" hidden="1" outlineLevel="2" x14ac:dyDescent="0.25">
      <c r="B770" s="105">
        <v>4</v>
      </c>
      <c r="C770" s="108">
        <f t="shared" ref="C770" si="1256">-(IFERROR(VLOOKUP($B770,$B760:$C765,2,0),0)+IFERROR(VLOOKUP($B770,$D760:$E765,2,0),0)+IFERROR(VLOOKUP($B770,$F760:$G765,2,0),0)+IFERROR(VLOOKUP($B770,$H760:$I765,2,0),0)+IFERROR(VLOOKUP($B770,$J760:$K765,2,0),0)+IFERROR(VLOOKUP($B770,$L760:$M765,2,0),0)+IFERROR(VLOOKUP($B770,$N760:$O765,2,0),0)+IFERROR(VLOOKUP($B770,$P760:$Q765,2,0),0)+IFERROR(VLOOKUP($B770,$R760:$S765,2,0),0))</f>
        <v>0</v>
      </c>
      <c r="E770" s="110"/>
      <c r="F770" s="105">
        <v>1</v>
      </c>
      <c r="G770" s="184" t="e">
        <f t="array" ref="G770:G776">MMULT(MINVERSE($C$24:$I$30),$C767:$C773)</f>
        <v>#NUM!</v>
      </c>
      <c r="H770" s="184" t="e">
        <f t="array" ref="H770:H775">MMULT(MINVERSE($C$24:$H$29),$C767:$C772)</f>
        <v>#NUM!</v>
      </c>
      <c r="I770" s="184" t="e">
        <f t="array" ref="I770:I774">MMULT(MINVERSE($C$24:$G$28),$C767:$C771)</f>
        <v>#NUM!</v>
      </c>
      <c r="J770" s="184">
        <f t="array" ref="J770:J773">MMULT(MINVERSE($C$24:$F$27),$C767:$C770)</f>
        <v>0</v>
      </c>
      <c r="K770" s="184">
        <f t="array" ref="K770:K772">MMULT(MINVERSE($C$24:$E$26),$C767:$C769)</f>
        <v>0</v>
      </c>
      <c r="L770" s="184">
        <f t="array" ref="L770:L771">MMULT(MINVERSE($C$24:$D$25),$C767:$C768)</f>
        <v>0</v>
      </c>
      <c r="M770" s="110"/>
      <c r="O770" s="105">
        <v>1</v>
      </c>
      <c r="P770" s="184" t="e">
        <f t="array" ref="P770:P780">MMULT(MINVERSE($C$24:$M$34),$C767:$C777)</f>
        <v>#NUM!</v>
      </c>
      <c r="Q770" s="184" t="e">
        <f t="array" ref="Q770:Q779">MMULT(MINVERSE($C$24:$L$33),$C767:$C776)</f>
        <v>#NUM!</v>
      </c>
      <c r="R770" s="184" t="e">
        <f t="array" ref="R770:R778">MMULT(MINVERSE($C$24:$K$32),$C767:$C775)</f>
        <v>#NUM!</v>
      </c>
      <c r="S770" s="184" t="e">
        <f t="array" ref="S770:S777">MMULT(MINVERSE($C$24:$J$31),$C767:$C774)</f>
        <v>#NUM!</v>
      </c>
      <c r="T770" s="114"/>
      <c r="U770" s="114"/>
      <c r="V770" s="110"/>
      <c r="W770" s="110"/>
      <c r="X770" s="110"/>
      <c r="Y770" s="110"/>
      <c r="Z770" s="110"/>
      <c r="AA770" s="110"/>
      <c r="AB770" s="110"/>
      <c r="AC770" s="110"/>
      <c r="AD770" s="110"/>
      <c r="AE770" s="110"/>
      <c r="AF770" s="110"/>
      <c r="AG770" s="110"/>
      <c r="AH770" s="110"/>
    </row>
    <row r="771" spans="1:34" hidden="1" outlineLevel="2" x14ac:dyDescent="0.25">
      <c r="B771" s="105">
        <v>5</v>
      </c>
      <c r="C771" s="108">
        <f t="shared" ref="C771" si="1257">-(IFERROR(VLOOKUP($B771,$B760:$C765,2,0),0)+IFERROR(VLOOKUP($B771,$D760:$E765,2,0),0)+IFERROR(VLOOKUP($B771,$F760:$G765,2,0),0)+IFERROR(VLOOKUP($B771,$H760:$I765,2,0),0)+IFERROR(VLOOKUP($B771,$J760:$K765,2,0),0)+IFERROR(VLOOKUP($B771,$L760:$M765,2,0),0)+IFERROR(VLOOKUP($B771,$N760:$O765,2,0),0)+IFERROR(VLOOKUP($B771,$P760:$Q765,2,0),0)+IFERROR(VLOOKUP($B771,$R760:$S765,2,0),0))</f>
        <v>0</v>
      </c>
      <c r="E771" s="110"/>
      <c r="F771" s="105">
        <v>2</v>
      </c>
      <c r="G771" s="185" t="e">
        <v>#NUM!</v>
      </c>
      <c r="H771" s="185" t="e">
        <v>#NUM!</v>
      </c>
      <c r="I771" s="185" t="e">
        <v>#NUM!</v>
      </c>
      <c r="J771" s="185">
        <v>0</v>
      </c>
      <c r="K771" s="185">
        <v>0</v>
      </c>
      <c r="L771" s="185">
        <v>0</v>
      </c>
      <c r="M771" s="110"/>
      <c r="O771" s="105">
        <v>2</v>
      </c>
      <c r="P771" s="185" t="e">
        <v>#NUM!</v>
      </c>
      <c r="Q771" s="185" t="e">
        <v>#NUM!</v>
      </c>
      <c r="R771" s="185" t="e">
        <v>#NUM!</v>
      </c>
      <c r="S771" s="185" t="e">
        <v>#NUM!</v>
      </c>
      <c r="T771" s="114"/>
      <c r="U771" s="114"/>
    </row>
    <row r="772" spans="1:34" hidden="1" outlineLevel="2" x14ac:dyDescent="0.25">
      <c r="B772" s="105">
        <v>6</v>
      </c>
      <c r="C772" s="108">
        <f t="shared" ref="C772" si="1258">-(IFERROR(VLOOKUP($B772,$B760:$C765,2,0),0)+IFERROR(VLOOKUP($B772,$D760:$E765,2,0),0)+IFERROR(VLOOKUP($B772,$F760:$G765,2,0),0)+IFERROR(VLOOKUP($B772,$H760:$I765,2,0),0)+IFERROR(VLOOKUP($B772,$J760:$K765,2,0),0)+IFERROR(VLOOKUP($B772,$L760:$M765,2,0),0)+IFERROR(VLOOKUP($B772,$N760:$O765,2,0),0)+IFERROR(VLOOKUP($B772,$P760:$Q765,2,0),0)+IFERROR(VLOOKUP($B772,$R760:$S765,2,0),0))</f>
        <v>0</v>
      </c>
      <c r="E772" s="110"/>
      <c r="F772" s="105">
        <v>3</v>
      </c>
      <c r="G772" s="185" t="e">
        <v>#NUM!</v>
      </c>
      <c r="H772" s="185" t="e">
        <v>#NUM!</v>
      </c>
      <c r="I772" s="185" t="e">
        <v>#NUM!</v>
      </c>
      <c r="J772" s="185">
        <v>0</v>
      </c>
      <c r="K772" s="185">
        <v>0</v>
      </c>
      <c r="L772" s="185"/>
      <c r="M772" s="110"/>
      <c r="O772" s="105">
        <v>3</v>
      </c>
      <c r="P772" s="185" t="e">
        <v>#NUM!</v>
      </c>
      <c r="Q772" s="185" t="e">
        <v>#NUM!</v>
      </c>
      <c r="R772" s="185" t="e">
        <v>#NUM!</v>
      </c>
      <c r="S772" s="185" t="e">
        <v>#NUM!</v>
      </c>
      <c r="T772" s="114"/>
      <c r="U772" s="114"/>
    </row>
    <row r="773" spans="1:34" hidden="1" outlineLevel="2" x14ac:dyDescent="0.25">
      <c r="B773" s="105">
        <v>7</v>
      </c>
      <c r="C773" s="108">
        <f t="shared" ref="C773" si="1259">-(IFERROR(VLOOKUP($B773,$B760:$C765,2,0),0)+IFERROR(VLOOKUP($B773,$D760:$E765,2,0),0)+IFERROR(VLOOKUP($B773,$F760:$G765,2,0),0)+IFERROR(VLOOKUP($B773,$H760:$I765,2,0),0)+IFERROR(VLOOKUP($B773,$J760:$K765,2,0),0)+IFERROR(VLOOKUP($B773,$L760:$M765,2,0),0)+IFERROR(VLOOKUP($B773,$N760:$O765,2,0),0)+IFERROR(VLOOKUP($B773,$P760:$Q765,2,0),0)+IFERROR(VLOOKUP($B773,$R760:$S765,2,0),0))</f>
        <v>0</v>
      </c>
      <c r="E773" s="110"/>
      <c r="F773" s="105">
        <v>4</v>
      </c>
      <c r="G773" s="185" t="e">
        <v>#NUM!</v>
      </c>
      <c r="H773" s="185" t="e">
        <v>#NUM!</v>
      </c>
      <c r="I773" s="185" t="e">
        <v>#NUM!</v>
      </c>
      <c r="J773" s="185">
        <v>0</v>
      </c>
      <c r="K773" s="185"/>
      <c r="L773" s="185"/>
      <c r="M773" s="110"/>
      <c r="O773" s="105">
        <v>4</v>
      </c>
      <c r="P773" s="185" t="e">
        <v>#NUM!</v>
      </c>
      <c r="Q773" s="185" t="e">
        <v>#NUM!</v>
      </c>
      <c r="R773" s="185" t="e">
        <v>#NUM!</v>
      </c>
      <c r="S773" s="185" t="e">
        <v>#NUM!</v>
      </c>
      <c r="T773" s="114"/>
      <c r="U773" s="114"/>
    </row>
    <row r="774" spans="1:34" hidden="1" outlineLevel="2" x14ac:dyDescent="0.25">
      <c r="B774" s="105">
        <v>8</v>
      </c>
      <c r="C774" s="108">
        <f t="shared" ref="C774" si="1260">-(IFERROR(VLOOKUP($B774,$B760:$C765,2,0),0)+IFERROR(VLOOKUP($B774,$D760:$E765,2,0),0)+IFERROR(VLOOKUP($B774,$F760:$G765,2,0),0)+IFERROR(VLOOKUP($B774,$H760:$I765,2,0),0)+IFERROR(VLOOKUP($B774,$J760:$K765,2,0),0)+IFERROR(VLOOKUP($B774,$L760:$M765,2,0),0)+IFERROR(VLOOKUP($B774,$N760:$O765,2,0),0)+IFERROR(VLOOKUP($B774,$P760:$Q765,2,0),0)+IFERROR(VLOOKUP($B774,$R760:$S765,2,0),0))</f>
        <v>0</v>
      </c>
      <c r="E774" s="110" t="s">
        <v>40</v>
      </c>
      <c r="F774" s="105">
        <v>5</v>
      </c>
      <c r="G774" s="185" t="e">
        <v>#NUM!</v>
      </c>
      <c r="H774" s="185" t="e">
        <v>#NUM!</v>
      </c>
      <c r="I774" s="185" t="e">
        <v>#NUM!</v>
      </c>
      <c r="J774" s="185"/>
      <c r="K774" s="185"/>
      <c r="L774" s="185"/>
      <c r="M774" s="110"/>
      <c r="O774" s="105">
        <v>5</v>
      </c>
      <c r="P774" s="185" t="e">
        <v>#NUM!</v>
      </c>
      <c r="Q774" s="185" t="e">
        <v>#NUM!</v>
      </c>
      <c r="R774" s="185" t="e">
        <v>#NUM!</v>
      </c>
      <c r="S774" s="185" t="e">
        <v>#NUM!</v>
      </c>
      <c r="T774" s="114"/>
      <c r="U774" s="114"/>
    </row>
    <row r="775" spans="1:34" hidden="1" outlineLevel="2" x14ac:dyDescent="0.25">
      <c r="B775" s="105">
        <v>9</v>
      </c>
      <c r="C775" s="108">
        <f t="shared" ref="C775" si="1261">-(IFERROR(VLOOKUP($B775,$B760:$C765,2,0),0)+IFERROR(VLOOKUP($B775,$D760:$E765,2,0),0)+IFERROR(VLOOKUP($B775,$F760:$G765,2,0),0)+IFERROR(VLOOKUP($B775,$H760:$I765,2,0),0)+IFERROR(VLOOKUP($B775,$J760:$K765,2,0),0)+IFERROR(VLOOKUP($B775,$L760:$M765,2,0),0)+IFERROR(VLOOKUP($B775,$N760:$O765,2,0),0)+IFERROR(VLOOKUP($B775,$P760:$Q765,2,0),0)+IFERROR(VLOOKUP($B775,$R760:$S765,2,0),0))</f>
        <v>0</v>
      </c>
      <c r="E775" s="110"/>
      <c r="F775" s="105">
        <v>6</v>
      </c>
      <c r="G775" s="185" t="e">
        <v>#NUM!</v>
      </c>
      <c r="H775" s="185" t="e">
        <v>#NUM!</v>
      </c>
      <c r="I775" s="185"/>
      <c r="J775" s="185"/>
      <c r="K775" s="185"/>
      <c r="L775" s="185"/>
      <c r="M775" s="110"/>
      <c r="O775" s="105">
        <v>6</v>
      </c>
      <c r="P775" s="185" t="e">
        <v>#NUM!</v>
      </c>
      <c r="Q775" s="185" t="e">
        <v>#NUM!</v>
      </c>
      <c r="R775" s="185" t="e">
        <v>#NUM!</v>
      </c>
      <c r="S775" s="185" t="e">
        <v>#NUM!</v>
      </c>
      <c r="T775" s="114"/>
      <c r="U775" s="114"/>
    </row>
    <row r="776" spans="1:34" hidden="1" outlineLevel="2" x14ac:dyDescent="0.25">
      <c r="B776" s="105">
        <v>10</v>
      </c>
      <c r="C776" s="108">
        <f t="shared" ref="C776" si="1262">-(IFERROR(VLOOKUP($B776,$B760:$C765,2,0),0)+IFERROR(VLOOKUP($B776,$D760:$E765,2,0),0)+IFERROR(VLOOKUP($B776,$F760:$G765,2,0),0)+IFERROR(VLOOKUP($B776,$H760:$I765,2,0),0)+IFERROR(VLOOKUP($B776,$J760:$K765,2,0),0)+IFERROR(VLOOKUP($B776,$L760:$M765,2,0),0)+IFERROR(VLOOKUP($B776,$N760:$O765,2,0),0)+IFERROR(VLOOKUP($B776,$P760:$Q765,2,0),0)+IFERROR(VLOOKUP($B776,$R760:$S765,2,0),0))</f>
        <v>0</v>
      </c>
      <c r="E776" s="110"/>
      <c r="F776" s="105">
        <v>7</v>
      </c>
      <c r="G776" s="185" t="e">
        <v>#NUM!</v>
      </c>
      <c r="H776" s="185"/>
      <c r="I776" s="185"/>
      <c r="J776" s="185"/>
      <c r="K776" s="185"/>
      <c r="L776" s="185"/>
      <c r="M776" s="110"/>
      <c r="N776" s="110" t="s">
        <v>40</v>
      </c>
      <c r="O776" s="105">
        <v>7</v>
      </c>
      <c r="P776" s="185" t="e">
        <v>#NUM!</v>
      </c>
      <c r="Q776" s="185" t="e">
        <v>#NUM!</v>
      </c>
      <c r="R776" s="185" t="e">
        <v>#NUM!</v>
      </c>
      <c r="S776" s="185" t="e">
        <v>#NUM!</v>
      </c>
      <c r="T776" s="114"/>
      <c r="U776" s="114"/>
    </row>
    <row r="777" spans="1:34" hidden="1" outlineLevel="2" x14ac:dyDescent="0.25">
      <c r="B777" s="105">
        <v>11</v>
      </c>
      <c r="C777" s="108">
        <f t="shared" ref="C777" si="1263">-(IFERROR(VLOOKUP($B777,$B760:$C765,2,0),0)+IFERROR(VLOOKUP($B777,$D760:$E765,2,0),0)+IFERROR(VLOOKUP($B777,$F760:$G765,2,0),0)+IFERROR(VLOOKUP($B777,$H760:$I765,2,0),0)+IFERROR(VLOOKUP($B777,$J760:$K765,2,0),0)+IFERROR(VLOOKUP($B777,$L760:$M765,2,0),0)+IFERROR(VLOOKUP($B777,$N760:$O765,2,0),0)+IFERROR(VLOOKUP($B777,$P760:$Q765,2,0),0)+IFERROR(VLOOKUP($B777,$R760:$S765,2,0),0))</f>
        <v>0</v>
      </c>
      <c r="E777" s="110"/>
      <c r="M777" s="110"/>
      <c r="O777" s="105">
        <v>8</v>
      </c>
      <c r="P777" s="185" t="e">
        <v>#NUM!</v>
      </c>
      <c r="Q777" s="185" t="e">
        <v>#NUM!</v>
      </c>
      <c r="R777" s="185" t="e">
        <v>#NUM!</v>
      </c>
      <c r="S777" s="185" t="e">
        <v>#NUM!</v>
      </c>
      <c r="T777" s="114"/>
      <c r="U777" s="114"/>
    </row>
    <row r="778" spans="1:34" hidden="1" outlineLevel="2" x14ac:dyDescent="0.25">
      <c r="B778" s="105">
        <v>12</v>
      </c>
      <c r="C778" s="108">
        <f t="shared" ref="C778" si="1264">-(IFERROR(VLOOKUP($B778,$B760:$C765,2,0),0)+IFERROR(VLOOKUP($B778,$D760:$E765,2,0),0)+IFERROR(VLOOKUP($B778,$F760:$G765,2,0),0)+IFERROR(VLOOKUP($B778,$H760:$I765,2,0),0)+IFERROR(VLOOKUP($B778,$J760:$K765,2,0),0)+IFERROR(VLOOKUP($B778,$L760:$M765,2,0),0)+IFERROR(VLOOKUP($B778,$N760:$O765,2,0),0)+IFERROR(VLOOKUP($B778,$P760:$Q765,2,0),0)+IFERROR(VLOOKUP($B778,$R760:$S765,2,0),0))</f>
        <v>0</v>
      </c>
      <c r="E778" s="110"/>
      <c r="M778" s="110"/>
      <c r="O778" s="105">
        <v>9</v>
      </c>
      <c r="P778" s="185" t="e">
        <v>#NUM!</v>
      </c>
      <c r="Q778" s="185" t="e">
        <v>#NUM!</v>
      </c>
      <c r="R778" s="185" t="e">
        <v>#NUM!</v>
      </c>
      <c r="S778" s="185"/>
      <c r="T778" s="114"/>
      <c r="U778" s="114"/>
    </row>
    <row r="779" spans="1:34" hidden="1" outlineLevel="2" x14ac:dyDescent="0.25">
      <c r="B779" s="105">
        <v>13</v>
      </c>
      <c r="C779" s="108">
        <f t="shared" ref="C779" si="1265">-(IFERROR(VLOOKUP($B779,$B760:$C765,2,0),0)+IFERROR(VLOOKUP($B779,$D760:$E765,2,0),0)+IFERROR(VLOOKUP($B779,$F760:$G765,2,0),0)+IFERROR(VLOOKUP($B779,$H760:$I765,2,0),0)+IFERROR(VLOOKUP($B779,$J760:$K765,2,0),0)+IFERROR(VLOOKUP($B779,$L760:$M765,2,0),0)+IFERROR(VLOOKUP($B779,$N760:$O765,2,0),0)+IFERROR(VLOOKUP($B779,$P760:$Q765,2,0),0)+IFERROR(VLOOKUP($B779,$R760:$S765,2,0),0))</f>
        <v>0</v>
      </c>
      <c r="E779" s="110"/>
      <c r="F779" s="110"/>
      <c r="G779" s="324" t="s">
        <v>42</v>
      </c>
      <c r="H779" s="324"/>
      <c r="I779" s="324"/>
      <c r="J779" s="324"/>
      <c r="K779" s="324"/>
      <c r="L779" s="324"/>
      <c r="M779" s="110"/>
      <c r="O779" s="105">
        <v>10</v>
      </c>
      <c r="P779" s="185" t="e">
        <v>#NUM!</v>
      </c>
      <c r="Q779" s="185" t="e">
        <v>#NUM!</v>
      </c>
      <c r="R779" s="185"/>
      <c r="S779" s="185"/>
      <c r="T779" s="114"/>
      <c r="U779" s="114"/>
    </row>
    <row r="780" spans="1:34" hidden="1" outlineLevel="2" x14ac:dyDescent="0.25">
      <c r="B780" s="105">
        <v>14</v>
      </c>
      <c r="C780" s="108">
        <f t="shared" ref="C780" si="1266">-(IFERROR(VLOOKUP($B780,$B760:$C765,2,0),0)+IFERROR(VLOOKUP($B780,$D760:$E765,2,0),0)+IFERROR(VLOOKUP($B780,$F760:$G765,2,0),0)+IFERROR(VLOOKUP($B780,$H760:$I765,2,0),0)+IFERROR(VLOOKUP($B780,$J760:$K765,2,0),0)+IFERROR(VLOOKUP($B780,$L760:$M765,2,0),0)+IFERROR(VLOOKUP($B780,$N760:$O765,2,0),0)+IFERROR(VLOOKUP($B780,$P760:$Q765,2,0),0)+IFERROR(VLOOKUP($B780,$R760:$S765,2,0),0))</f>
        <v>0</v>
      </c>
      <c r="E780" s="110"/>
      <c r="F780" s="110"/>
      <c r="G780" s="112">
        <v>6</v>
      </c>
      <c r="H780" s="112">
        <v>5</v>
      </c>
      <c r="I780" s="112">
        <v>4</v>
      </c>
      <c r="J780" s="112">
        <v>3</v>
      </c>
      <c r="K780" s="112">
        <v>2</v>
      </c>
      <c r="L780" s="112">
        <v>1</v>
      </c>
      <c r="M780" s="110"/>
      <c r="O780" s="105">
        <v>11</v>
      </c>
      <c r="P780" s="185" t="e">
        <v>#NUM!</v>
      </c>
      <c r="Q780" s="185"/>
      <c r="R780" s="185"/>
      <c r="S780" s="185"/>
      <c r="T780" s="114"/>
      <c r="U780" s="114"/>
    </row>
    <row r="781" spans="1:34" hidden="1" outlineLevel="2" x14ac:dyDescent="0.25">
      <c r="A781" s="68" t="s">
        <v>41</v>
      </c>
      <c r="B781" s="105">
        <v>15</v>
      </c>
      <c r="C781" s="108">
        <f t="shared" ref="C781" si="1267">-(IFERROR(VLOOKUP($B781,$B760:$C765,2,0),0)+IFERROR(VLOOKUP($B781,$D760:$E765,2,0),0)+IFERROR(VLOOKUP($B781,$F760:$G765,2,0),0)+IFERROR(VLOOKUP($B781,$H760:$I765,2,0),0)+IFERROR(VLOOKUP($B781,$J760:$K765,2,0),0)+IFERROR(VLOOKUP($B781,$L760:$M765,2,0),0)+IFERROR(VLOOKUP($B781,$N760:$O765,2,0),0)+IFERROR(VLOOKUP($B781,$P760:$Q765,2,0),0)+IFERROR(VLOOKUP($B781,$R760:$S765,2,0),0))</f>
        <v>0</v>
      </c>
      <c r="E781" s="110"/>
      <c r="F781" s="105">
        <v>1</v>
      </c>
      <c r="G781" s="184" t="e">
        <f t="array" ref="G781:G789">MMULT(MINVERSE($C$24:$K$32),$C767:$C775)</f>
        <v>#NUM!</v>
      </c>
      <c r="H781" s="184" t="e">
        <f t="array" ref="H781:H788">MMULT(MINVERSE($C$24:$J$31),$C767:$C774)</f>
        <v>#NUM!</v>
      </c>
      <c r="I781" s="184" t="e">
        <f t="array" ref="I781:I787">MMULT(MINVERSE($C$24:$I$30),$C767:$C773)</f>
        <v>#NUM!</v>
      </c>
      <c r="J781" s="184" t="e">
        <f t="array" ref="J781:J786">MMULT(MINVERSE($C$24:$H$29),$C767:$C772)</f>
        <v>#NUM!</v>
      </c>
      <c r="K781" s="184" t="e">
        <f t="array" ref="K781:K785">MMULT(MINVERSE($C$24:$G$28),$C767:$C771)</f>
        <v>#NUM!</v>
      </c>
      <c r="L781" s="113"/>
      <c r="M781" s="110"/>
      <c r="N781" s="110"/>
      <c r="O781" s="110"/>
      <c r="P781" s="110"/>
    </row>
    <row r="782" spans="1:34" hidden="1" outlineLevel="2" x14ac:dyDescent="0.25">
      <c r="B782" s="105">
        <v>16</v>
      </c>
      <c r="C782" s="108">
        <f t="shared" ref="C782" si="1268">-(IFERROR(VLOOKUP($B782,$B760:$C765,2,0),0)+IFERROR(VLOOKUP($B782,$D760:$E765,2,0),0)+IFERROR(VLOOKUP($B782,$F760:$G765,2,0),0)+IFERROR(VLOOKUP($B782,$H760:$I765,2,0),0)+IFERROR(VLOOKUP($B782,$J760:$K765,2,0),0)+IFERROR(VLOOKUP($B782,$L760:$M765,2,0),0)+IFERROR(VLOOKUP($B782,$N760:$O765,2,0),0)+IFERROR(VLOOKUP($B782,$P760:$Q765,2,0),0)+IFERROR(VLOOKUP($B782,$R760:$S765,2,0),0))</f>
        <v>0</v>
      </c>
      <c r="E782" s="110"/>
      <c r="F782" s="105">
        <v>2</v>
      </c>
      <c r="G782" s="185" t="e">
        <v>#NUM!</v>
      </c>
      <c r="H782" s="185" t="e">
        <v>#NUM!</v>
      </c>
      <c r="I782" s="185" t="e">
        <v>#NUM!</v>
      </c>
      <c r="J782" s="185" t="e">
        <v>#NUM!</v>
      </c>
      <c r="K782" s="185" t="e">
        <v>#NUM!</v>
      </c>
      <c r="L782" s="114"/>
      <c r="M782" s="110"/>
      <c r="N782" s="110"/>
      <c r="O782" s="110"/>
      <c r="P782" s="110"/>
    </row>
    <row r="783" spans="1:34" hidden="1" outlineLevel="2" x14ac:dyDescent="0.25">
      <c r="B783" s="105">
        <v>17</v>
      </c>
      <c r="C783" s="108">
        <f t="shared" ref="C783" si="1269">-(IFERROR(VLOOKUP($B783,$B760:$C765,2,0),0)+IFERROR(VLOOKUP($B783,$D760:$E765,2,0),0)+IFERROR(VLOOKUP($B783,$F760:$G765,2,0),0)+IFERROR(VLOOKUP($B783,$H760:$I765,2,0),0)+IFERROR(VLOOKUP($B783,$J760:$K765,2,0),0)+IFERROR(VLOOKUP($B783,$L760:$M765,2,0),0)+IFERROR(VLOOKUP($B783,$N760:$O765,2,0),0)+IFERROR(VLOOKUP($B783,$P760:$Q765,2,0),0)+IFERROR(VLOOKUP($B783,$R760:$S765,2,0),0))</f>
        <v>0</v>
      </c>
      <c r="E783" s="110"/>
      <c r="F783" s="105">
        <v>3</v>
      </c>
      <c r="G783" s="185" t="e">
        <v>#NUM!</v>
      </c>
      <c r="H783" s="185" t="e">
        <v>#NUM!</v>
      </c>
      <c r="I783" s="185" t="e">
        <v>#NUM!</v>
      </c>
      <c r="J783" s="185" t="e">
        <v>#NUM!</v>
      </c>
      <c r="K783" s="185" t="e">
        <v>#NUM!</v>
      </c>
      <c r="L783" s="114"/>
      <c r="M783" s="110"/>
    </row>
    <row r="784" spans="1:34" hidden="1" outlineLevel="2" x14ac:dyDescent="0.25">
      <c r="B784" s="105">
        <v>18</v>
      </c>
      <c r="C784" s="108">
        <f t="shared" ref="C784" si="1270">-(IFERROR(VLOOKUP($B784,$B760:$C765,2,0),0)+IFERROR(VLOOKUP($B784,$D760:$E765,2,0),0)+IFERROR(VLOOKUP($B784,$F760:$G765,2,0),0)+IFERROR(VLOOKUP($B784,$H760:$I765,2,0),0)+IFERROR(VLOOKUP($B784,$J760:$K765,2,0),0)+IFERROR(VLOOKUP($B784,$L760:$M765,2,0),0)+IFERROR(VLOOKUP($B784,$N760:$O765,2,0),0)+IFERROR(VLOOKUP($B784,$P760:$Q765,2,0),0)+IFERROR(VLOOKUP($B784,$R760:$S765,2,0),0))</f>
        <v>0</v>
      </c>
      <c r="E784" s="110"/>
      <c r="F784" s="105">
        <v>4</v>
      </c>
      <c r="G784" s="185" t="e">
        <v>#NUM!</v>
      </c>
      <c r="H784" s="185" t="e">
        <v>#NUM!</v>
      </c>
      <c r="I784" s="185" t="e">
        <v>#NUM!</v>
      </c>
      <c r="J784" s="185" t="e">
        <v>#NUM!</v>
      </c>
      <c r="K784" s="185" t="e">
        <v>#NUM!</v>
      </c>
      <c r="L784" s="114"/>
      <c r="M784" s="110"/>
    </row>
    <row r="785" spans="1:24" hidden="1" outlineLevel="2" x14ac:dyDescent="0.25">
      <c r="B785" s="105">
        <v>19</v>
      </c>
      <c r="C785" s="108">
        <f t="shared" ref="C785" si="1271">-(IFERROR(VLOOKUP($B785,$B760:$C765,2,0),0)+IFERROR(VLOOKUP($B785,$D760:$E765,2,0),0)+IFERROR(VLOOKUP($B785,$F760:$G765,2,0),0)+IFERROR(VLOOKUP($B785,$H760:$I765,2,0),0)+IFERROR(VLOOKUP($B785,$J760:$K765,2,0),0)+IFERROR(VLOOKUP($B785,$L760:$M765,2,0),0)+IFERROR(VLOOKUP($B785,$N760:$O765,2,0),0)+IFERROR(VLOOKUP($B785,$P760:$Q765,2,0),0)+IFERROR(VLOOKUP($B785,$R760:$S765,2,0),0))</f>
        <v>0</v>
      </c>
      <c r="E785" s="110"/>
      <c r="F785" s="105">
        <v>5</v>
      </c>
      <c r="G785" s="185" t="e">
        <v>#NUM!</v>
      </c>
      <c r="H785" s="185" t="e">
        <v>#NUM!</v>
      </c>
      <c r="I785" s="185" t="e">
        <v>#NUM!</v>
      </c>
      <c r="J785" s="185" t="e">
        <v>#NUM!</v>
      </c>
      <c r="K785" s="185" t="e">
        <v>#NUM!</v>
      </c>
      <c r="L785" s="114"/>
      <c r="M785" s="110"/>
    </row>
    <row r="786" spans="1:24" hidden="1" outlineLevel="2" x14ac:dyDescent="0.25">
      <c r="B786" s="105">
        <v>20</v>
      </c>
      <c r="C786" s="108">
        <f t="shared" ref="C786" si="1272">-(IFERROR(VLOOKUP($B786,$B760:$C765,2,0),0)+IFERROR(VLOOKUP($B786,$D760:$E765,2,0),0)+IFERROR(VLOOKUP($B786,$F760:$G765,2,0),0)+IFERROR(VLOOKUP($B786,$H760:$I765,2,0),0)+IFERROR(VLOOKUP($B786,$J760:$K765,2,0),0)+IFERROR(VLOOKUP($B786,$L760:$M765,2,0),0)+IFERROR(VLOOKUP($B786,$N760:$O765,2,0),0)+IFERROR(VLOOKUP($B786,$P760:$Q765,2,0),0)+IFERROR(VLOOKUP($B786,$R760:$S765,2,0),0))</f>
        <v>0</v>
      </c>
      <c r="E786" s="110" t="s">
        <v>40</v>
      </c>
      <c r="F786" s="105">
        <v>6</v>
      </c>
      <c r="G786" s="185" t="e">
        <v>#NUM!</v>
      </c>
      <c r="H786" s="185" t="e">
        <v>#NUM!</v>
      </c>
      <c r="I786" s="185" t="e">
        <v>#NUM!</v>
      </c>
      <c r="J786" s="185" t="e">
        <v>#NUM!</v>
      </c>
      <c r="K786" s="185"/>
      <c r="L786" s="114"/>
      <c r="M786" s="110"/>
    </row>
    <row r="787" spans="1:24" hidden="1" outlineLevel="2" x14ac:dyDescent="0.25">
      <c r="B787" s="105">
        <v>21</v>
      </c>
      <c r="C787" s="108">
        <f t="shared" ref="C787" si="1273">-(IFERROR(VLOOKUP($B787,$B760:$C765,2,0),0)+IFERROR(VLOOKUP($B787,$D760:$E765,2,0),0)+IFERROR(VLOOKUP($B787,$F760:$G765,2,0),0)+IFERROR(VLOOKUP($B787,$H760:$I765,2,0),0)+IFERROR(VLOOKUP($B787,$J760:$K765,2,0),0)+IFERROR(VLOOKUP($B787,$L760:$M765,2,0),0)+IFERROR(VLOOKUP($B787,$N760:$O765,2,0),0)+IFERROR(VLOOKUP($B787,$P760:$Q765,2,0),0)+IFERROR(VLOOKUP($B787,$R760:$S765,2,0),0))</f>
        <v>0</v>
      </c>
      <c r="E787" s="110"/>
      <c r="F787" s="105">
        <v>7</v>
      </c>
      <c r="G787" s="185" t="e">
        <v>#NUM!</v>
      </c>
      <c r="H787" s="185" t="e">
        <v>#NUM!</v>
      </c>
      <c r="I787" s="185" t="e">
        <v>#NUM!</v>
      </c>
      <c r="J787" s="185"/>
      <c r="K787" s="185"/>
      <c r="L787" s="114"/>
      <c r="M787" s="110"/>
    </row>
    <row r="788" spans="1:24" hidden="1" outlineLevel="2" x14ac:dyDescent="0.25">
      <c r="E788" s="110"/>
      <c r="F788" s="105">
        <v>8</v>
      </c>
      <c r="G788" s="185" t="e">
        <v>#NUM!</v>
      </c>
      <c r="H788" s="185" t="e">
        <v>#NUM!</v>
      </c>
      <c r="I788" s="185"/>
      <c r="J788" s="185"/>
      <c r="K788" s="185"/>
      <c r="L788" s="114"/>
      <c r="M788" s="110"/>
      <c r="X788" s="110"/>
    </row>
    <row r="789" spans="1:24" hidden="1" outlineLevel="2" x14ac:dyDescent="0.25">
      <c r="E789" s="110"/>
      <c r="F789" s="105">
        <v>9</v>
      </c>
      <c r="G789" s="185" t="e">
        <v>#NUM!</v>
      </c>
      <c r="H789" s="185"/>
      <c r="I789" s="185"/>
      <c r="J789" s="185"/>
      <c r="K789" s="185"/>
      <c r="L789" s="114"/>
      <c r="M789" s="110"/>
      <c r="X789" s="110"/>
    </row>
    <row r="790" spans="1:24" hidden="1" outlineLevel="2" x14ac:dyDescent="0.25">
      <c r="A790" s="117"/>
    </row>
    <row r="791" spans="1:24" s="119" customFormat="1" hidden="1" outlineLevel="2" x14ac:dyDescent="0.25">
      <c r="A791" s="118" t="s">
        <v>37</v>
      </c>
    </row>
    <row r="792" spans="1:24" hidden="1" outlineLevel="2" x14ac:dyDescent="0.25">
      <c r="B792" s="316">
        <f t="shared" ref="B792:B798" si="1274">B759</f>
        <v>1</v>
      </c>
      <c r="C792" s="316"/>
      <c r="D792" s="316">
        <f t="shared" ref="D792:D798" si="1275">D759</f>
        <v>2</v>
      </c>
      <c r="E792" s="316"/>
      <c r="F792" s="316">
        <f t="shared" ref="F792:F798" si="1276">F759</f>
        <v>3</v>
      </c>
      <c r="G792" s="316"/>
      <c r="H792" s="316">
        <f t="shared" ref="H792:H798" si="1277">H759</f>
        <v>4</v>
      </c>
      <c r="I792" s="316"/>
      <c r="J792" s="316">
        <f t="shared" ref="J792:J798" si="1278">J759</f>
        <v>5</v>
      </c>
      <c r="K792" s="316"/>
      <c r="L792" s="316">
        <f t="shared" ref="L792:L798" si="1279">L759</f>
        <v>6</v>
      </c>
      <c r="M792" s="316"/>
    </row>
    <row r="793" spans="1:24" hidden="1" outlineLevel="2" x14ac:dyDescent="0.25">
      <c r="B793" s="105">
        <f t="shared" si="1274"/>
        <v>3</v>
      </c>
      <c r="C793" s="116">
        <f>IF($Q$2=2,IFERROR(INDEX($G770:$L776,MATCH(B793,$F770:$F776,0),MATCH(INICIO!$C$78,$G769:$L769,0)),0),IF($Q$2=4,IFERROR(INDEX($P770:$U780,MATCH(B793,$O770:$O780,0),MATCH(INICIO!$C$78,$P769:$U769,0)),0),IFERROR(INDEX($G781:$L789,MATCH(B793,$F781:$F789,0),MATCH(INICIO!$C$78,$G780:$L780,0)),0)))</f>
        <v>0</v>
      </c>
      <c r="D793" s="105">
        <f t="shared" si="1275"/>
        <v>0</v>
      </c>
      <c r="E793" s="116">
        <f>IF($Q$2=2,IFERROR(INDEX($G770:$L776,MATCH(D793,$F770:$F776,0),MATCH(INICIO!$C$78,$G769:$L769,0)),0),IF($Q$2=4,IFERROR(INDEX($P770:$U780,MATCH(D793,$O770:$O780,0),MATCH(INICIO!$C$78,$P769:$U769,0)),0),IFERROR(INDEX($G781:$L789,MATCH(D793,$F781:$F789,0),MATCH(INICIO!$C$78,$G780:$L780,0)),0)))</f>
        <v>0</v>
      </c>
      <c r="F793" s="105">
        <f t="shared" si="1276"/>
        <v>0</v>
      </c>
      <c r="G793" s="116">
        <f>IF($Q$2=2,IFERROR(INDEX($G770:$L776,MATCH(F793,$F770:$F776,0),MATCH(INICIO!$C$78,$G769:$L769,0)),0),IF($Q$2=4,IFERROR(INDEX($P770:$U780,MATCH(F793,$O770:$O780,0),MATCH(INICIO!$C$78,$P769:$U769,0)),0),IFERROR(INDEX($G781:$L789,MATCH(F793,$F781:$F789,0),MATCH(INICIO!$C$78,$G780:$L780,0)),0)))</f>
        <v>0</v>
      </c>
      <c r="H793" s="105">
        <f t="shared" si="1277"/>
        <v>0</v>
      </c>
      <c r="I793" s="116">
        <f>IF($Q$2=2,IFERROR(INDEX($G770:$L776,MATCH(H793,$F770:$F776,0),MATCH(INICIO!$C$78,$G769:$L769,0)),0),IF($Q$2=4,IFERROR(INDEX($P770:$U780,MATCH(H793,$O770:$O780,0),MATCH(INICIO!$C$78,$P769:$U769,0)),0),IFERROR(INDEX($G781:$L789,MATCH(H793,$F781:$F789,0),MATCH(INICIO!$C$78,$G780:$L780,0)),0)))</f>
        <v>0</v>
      </c>
      <c r="J793" s="105">
        <f t="shared" si="1278"/>
        <v>0</v>
      </c>
      <c r="K793" s="116">
        <f>IF($Q$2=2,IFERROR(INDEX($G770:$L776,MATCH(J793,$F770:$F776,0),MATCH(INICIO!$C$78,$G769:$L769,0)),0),IF($Q$2=4,IFERROR(INDEX($P770:$U780,MATCH(J793,$O770:$O780,0),MATCH(INICIO!$C$78,$P769:$U769,0)),0),IFERROR(INDEX($G781:$L789,MATCH(J793,$F781:$F789,0),MATCH(INICIO!$C$78,$G780:$L780,0)),0)))</f>
        <v>0</v>
      </c>
      <c r="L793" s="105">
        <f t="shared" si="1279"/>
        <v>0</v>
      </c>
      <c r="M793" s="116">
        <f>IF($Q$2=2,IFERROR(INDEX($G770:$L776,MATCH(L793,$F770:$F776,0),MATCH(INICIO!$C$78,$G769:$L769,0)),0),IF($Q$2=4,IFERROR(INDEX($P770:$U780,MATCH(L793,$O770:$O780,0),MATCH(INICIO!$C$78,$P769:$U769,0)),0),IFERROR(INDEX($G781:$L789,MATCH(L793,$F781:$F789,0),MATCH(INICIO!$C$78,$G780:$L780,0)),0)))</f>
        <v>0</v>
      </c>
    </row>
    <row r="794" spans="1:24" hidden="1" outlineLevel="2" x14ac:dyDescent="0.25">
      <c r="B794" s="105">
        <f t="shared" si="1274"/>
        <v>4</v>
      </c>
      <c r="C794" s="116">
        <f>IF($Q$2=2,IFERROR(INDEX($G770:$L776,MATCH(B794,$F770:$F776,0),MATCH(INICIO!$C$78,$G769:$L769,0)),0),IF($Q$2=4,IFERROR(INDEX($P770:$U780,MATCH(B794,$O770:$O780,0),MATCH(INICIO!$C$78,$P769:$U769,0)),0),IFERROR(INDEX($G781:$L789,MATCH(B794,$F781:$F789,0),MATCH(INICIO!$C$78,$G780:$L780,0)),0)))</f>
        <v>0</v>
      </c>
      <c r="D794" s="105">
        <f t="shared" si="1275"/>
        <v>0</v>
      </c>
      <c r="E794" s="116">
        <f>IF($Q$2=2,IFERROR(INDEX($G770:$L776,MATCH(D794,$F770:$F776,0),MATCH(INICIO!$C$78,$G769:$L769,0)),0),IF($Q$2=4,IFERROR(INDEX($P770:$U780,MATCH(D794,$O770:$O780,0),MATCH(INICIO!$C$78,$P769:$U769,0)),0),IFERROR(INDEX($G781:$L789,MATCH(D794,$F781:$F789,0),MATCH(INICIO!$C$78,$G780:$L780,0)),0)))</f>
        <v>0</v>
      </c>
      <c r="F794" s="105">
        <f t="shared" si="1276"/>
        <v>0</v>
      </c>
      <c r="G794" s="116">
        <f>IF($Q$2=2,IFERROR(INDEX($G770:$L776,MATCH(F794,$F770:$F776,0),MATCH(INICIO!$C$78,$G769:$L769,0)),0),IF($Q$2=4,IFERROR(INDEX($P770:$U780,MATCH(F794,$O770:$O780,0),MATCH(INICIO!$C$78,$P769:$U769,0)),0),IFERROR(INDEX($G781:$L789,MATCH(F794,$F781:$F789,0),MATCH(INICIO!$C$78,$G780:$L780,0)),0)))</f>
        <v>0</v>
      </c>
      <c r="H794" s="105">
        <f t="shared" si="1277"/>
        <v>0</v>
      </c>
      <c r="I794" s="116">
        <f>IF($Q$2=2,IFERROR(INDEX($G770:$L776,MATCH(H794,$F770:$F776,0),MATCH(INICIO!$C$78,$G769:$L769,0)),0),IF($Q$2=4,IFERROR(INDEX($P770:$U780,MATCH(H794,$O770:$O780,0),MATCH(INICIO!$C$78,$P769:$U769,0)),0),IFERROR(INDEX($G781:$L789,MATCH(H794,$F781:$F789,0),MATCH(INICIO!$C$78,$G780:$L780,0)),0)))</f>
        <v>0</v>
      </c>
      <c r="J794" s="105">
        <f t="shared" si="1278"/>
        <v>0</v>
      </c>
      <c r="K794" s="116">
        <f>IF($Q$2=2,IFERROR(INDEX($G770:$L776,MATCH(J794,$F770:$F776,0),MATCH(INICIO!$C$78,$G769:$L769,0)),0),IF($Q$2=4,IFERROR(INDEX($P770:$U780,MATCH(J794,$O770:$O780,0),MATCH(INICIO!$C$78,$P769:$U769,0)),0),IFERROR(INDEX($G781:$L789,MATCH(J794,$F781:$F789,0),MATCH(INICIO!$C$78,$G780:$L780,0)),0)))</f>
        <v>0</v>
      </c>
      <c r="L794" s="105">
        <f t="shared" si="1279"/>
        <v>0</v>
      </c>
      <c r="M794" s="116">
        <f>IF($Q$2=2,IFERROR(INDEX($G770:$L776,MATCH(L794,$F770:$F776,0),MATCH(INICIO!$C$78,$G769:$L769,0)),0),IF($Q$2=4,IFERROR(INDEX($P770:$U780,MATCH(L794,$O770:$O780,0),MATCH(INICIO!$C$78,$P769:$U769,0)),0),IFERROR(INDEX($G781:$L789,MATCH(L794,$F781:$F789,0),MATCH(INICIO!$C$78,$G780:$L780,0)),0)))</f>
        <v>0</v>
      </c>
    </row>
    <row r="795" spans="1:24" hidden="1" outlineLevel="2" x14ac:dyDescent="0.25">
      <c r="B795" s="105">
        <f t="shared" si="1274"/>
        <v>1</v>
      </c>
      <c r="C795" s="116">
        <f>IF($Q$2=2,IFERROR(INDEX($G770:$L776,MATCH(B795,$F770:$F776,0),MATCH(INICIO!$C$78,$G769:$L769,0)),0),IF($Q$2=4,IFERROR(INDEX($P770:$U780,MATCH(B795,$O770:$O780,0),MATCH(INICIO!$C$78,$P769:$U769,0)),0),IFERROR(INDEX($G781:$L789,MATCH(B795,$F781:$F789,0),MATCH(INICIO!$C$78,$G780:$L780,0)),0)))</f>
        <v>0</v>
      </c>
      <c r="D795" s="105">
        <f t="shared" si="1275"/>
        <v>0</v>
      </c>
      <c r="E795" s="116">
        <f>IF($Q$2=2,IFERROR(INDEX($G770:$L776,MATCH(D795,$F770:$F776,0),MATCH(INICIO!$C$78,$G769:$L769,0)),0),IF($Q$2=4,IFERROR(INDEX($P770:$U780,MATCH(D795,$O770:$O780,0),MATCH(INICIO!$C$78,$P769:$U769,0)),0),IFERROR(INDEX($G781:$L789,MATCH(D795,$F781:$F789,0),MATCH(INICIO!$C$78,$G780:$L780,0)),0)))</f>
        <v>0</v>
      </c>
      <c r="F795" s="105">
        <f t="shared" si="1276"/>
        <v>0</v>
      </c>
      <c r="G795" s="116">
        <f>IF($Q$2=2,IFERROR(INDEX($G770:$L776,MATCH(F795,$F770:$F776,0),MATCH(INICIO!$C$78,$G769:$L769,0)),0),IF($Q$2=4,IFERROR(INDEX($P770:$U780,MATCH(F795,$O770:$O780,0),MATCH(INICIO!$C$78,$P769:$U769,0)),0),IFERROR(INDEX($G781:$L789,MATCH(F795,$F781:$F789,0),MATCH(INICIO!$C$78,$G780:$L780,0)),0)))</f>
        <v>0</v>
      </c>
      <c r="H795" s="105">
        <f t="shared" si="1277"/>
        <v>0</v>
      </c>
      <c r="I795" s="116">
        <f>IF($Q$2=2,IFERROR(INDEX($G770:$L776,MATCH(H795,$F770:$F776,0),MATCH(INICIO!$C$78,$G769:$L769,0)),0),IF($Q$2=4,IFERROR(INDEX($P770:$U780,MATCH(H795,$O770:$O780,0),MATCH(INICIO!$C$78,$P769:$U769,0)),0),IFERROR(INDEX($G781:$L789,MATCH(H795,$F781:$F789,0),MATCH(INICIO!$C$78,$G780:$L780,0)),0)))</f>
        <v>0</v>
      </c>
      <c r="J795" s="105">
        <f t="shared" si="1278"/>
        <v>0</v>
      </c>
      <c r="K795" s="116">
        <f>IF($Q$2=2,IFERROR(INDEX($G770:$L776,MATCH(J795,$F770:$F776,0),MATCH(INICIO!$C$78,$G769:$L769,0)),0),IF($Q$2=4,IFERROR(INDEX($P770:$U780,MATCH(J795,$O770:$O780,0),MATCH(INICIO!$C$78,$P769:$U769,0)),0),IFERROR(INDEX($G781:$L789,MATCH(J795,$F781:$F789,0),MATCH(INICIO!$C$78,$G780:$L780,0)),0)))</f>
        <v>0</v>
      </c>
      <c r="L795" s="105">
        <f t="shared" si="1279"/>
        <v>0</v>
      </c>
      <c r="M795" s="116">
        <f>IF($Q$2=2,IFERROR(INDEX($G770:$L776,MATCH(L795,$F770:$F776,0),MATCH(INICIO!$C$78,$G769:$L769,0)),0),IF($Q$2=4,IFERROR(INDEX($P770:$U780,MATCH(L795,$O770:$O780,0),MATCH(INICIO!$C$78,$P769:$U769,0)),0),IFERROR(INDEX($G781:$L789,MATCH(L795,$F781:$F789,0),MATCH(INICIO!$C$78,$G780:$L780,0)),0)))</f>
        <v>0</v>
      </c>
    </row>
    <row r="796" spans="1:24" hidden="1" outlineLevel="2" x14ac:dyDescent="0.25">
      <c r="B796" s="105">
        <f t="shared" si="1274"/>
        <v>5</v>
      </c>
      <c r="C796" s="116">
        <f>IF($Q$2=2,IFERROR(INDEX($G770:$L776,MATCH(B796,$F770:$F776,0),MATCH(INICIO!$C$78,$G769:$L769,0)),0),IF($Q$2=4,IFERROR(INDEX($P770:$U780,MATCH(B796,$O770:$O780,0),MATCH(INICIO!$C$78,$P769:$U769,0)),0),IFERROR(INDEX($G781:$L789,MATCH(B796,$F781:$F789,0),MATCH(INICIO!$C$78,$G780:$L780,0)),0)))</f>
        <v>0</v>
      </c>
      <c r="D796" s="105">
        <f t="shared" si="1275"/>
        <v>0</v>
      </c>
      <c r="E796" s="116">
        <f>IF($Q$2=2,IFERROR(INDEX($G770:$L776,MATCH(D796,$F770:$F776,0),MATCH(INICIO!$C$78,$G769:$L769,0)),0),IF($Q$2=4,IFERROR(INDEX($P770:$U780,MATCH(D796,$O770:$O780,0),MATCH(INICIO!$C$78,$P769:$U769,0)),0),IFERROR(INDEX($G781:$L789,MATCH(D796,$F781:$F789,0),MATCH(INICIO!$C$78,$G780:$L780,0)),0)))</f>
        <v>0</v>
      </c>
      <c r="F796" s="105">
        <f t="shared" si="1276"/>
        <v>0</v>
      </c>
      <c r="G796" s="116">
        <f>IF($Q$2=2,IFERROR(INDEX($G770:$L776,MATCH(F796,$F770:$F776,0),MATCH(INICIO!$C$78,$G769:$L769,0)),0),IF($Q$2=4,IFERROR(INDEX($P770:$U780,MATCH(F796,$O770:$O780,0),MATCH(INICIO!$C$78,$P769:$U769,0)),0),IFERROR(INDEX($G781:$L789,MATCH(F796,$F781:$F789,0),MATCH(INICIO!$C$78,$G780:$L780,0)),0)))</f>
        <v>0</v>
      </c>
      <c r="H796" s="105">
        <f t="shared" si="1277"/>
        <v>0</v>
      </c>
      <c r="I796" s="116">
        <f>IF($Q$2=2,IFERROR(INDEX($G770:$L776,MATCH(H796,$F770:$F776,0),MATCH(INICIO!$C$78,$G769:$L769,0)),0),IF($Q$2=4,IFERROR(INDEX($P770:$U780,MATCH(H796,$O770:$O780,0),MATCH(INICIO!$C$78,$P769:$U769,0)),0),IFERROR(INDEX($G781:$L789,MATCH(H796,$F781:$F789,0),MATCH(INICIO!$C$78,$G780:$L780,0)),0)))</f>
        <v>0</v>
      </c>
      <c r="J796" s="105">
        <f t="shared" si="1278"/>
        <v>0</v>
      </c>
      <c r="K796" s="116">
        <f>IF($Q$2=2,IFERROR(INDEX($G770:$L776,MATCH(J796,$F770:$F776,0),MATCH(INICIO!$C$78,$G769:$L769,0)),0),IF($Q$2=4,IFERROR(INDEX($P770:$U780,MATCH(J796,$O770:$O780,0),MATCH(INICIO!$C$78,$P769:$U769,0)),0),IFERROR(INDEX($G781:$L789,MATCH(J796,$F781:$F789,0),MATCH(INICIO!$C$78,$G780:$L780,0)),0)))</f>
        <v>0</v>
      </c>
      <c r="L796" s="105">
        <f t="shared" si="1279"/>
        <v>0</v>
      </c>
      <c r="M796" s="116">
        <f>IF($Q$2=2,IFERROR(INDEX($G770:$L776,MATCH(L796,$F770:$F776,0),MATCH(INICIO!$C$78,$G769:$L769,0)),0),IF($Q$2=4,IFERROR(INDEX($P770:$U780,MATCH(L796,$O770:$O780,0),MATCH(INICIO!$C$78,$P769:$U769,0)),0),IFERROR(INDEX($G781:$L789,MATCH(L796,$F781:$F789,0),MATCH(INICIO!$C$78,$G780:$L780,0)),0)))</f>
        <v>0</v>
      </c>
    </row>
    <row r="797" spans="1:24" hidden="1" outlineLevel="2" x14ac:dyDescent="0.25">
      <c r="B797" s="105">
        <f t="shared" si="1274"/>
        <v>6</v>
      </c>
      <c r="C797" s="116">
        <f>IF($Q$2=2,IFERROR(INDEX($G770:$L776,MATCH(B797,$F770:$F776,0),MATCH(INICIO!$C$78,$G769:$L769,0)),0),IF($Q$2=4,IFERROR(INDEX($P770:$U780,MATCH(B797,$O770:$O780,0),MATCH(INICIO!$C$78,$P769:$U769,0)),0),IFERROR(INDEX($G781:$L789,MATCH(B797,$F781:$F789,0),MATCH(INICIO!$C$78,$G780:$L780,0)),0)))</f>
        <v>0</v>
      </c>
      <c r="D797" s="105">
        <f t="shared" si="1275"/>
        <v>0</v>
      </c>
      <c r="E797" s="116">
        <f>IF($Q$2=2,IFERROR(INDEX($G770:$L776,MATCH(D797,$F770:$F776,0),MATCH(INICIO!$C$78,$G769:$L769,0)),0),IF($Q$2=4,IFERROR(INDEX($P770:$U780,MATCH(D797,$O770:$O780,0),MATCH(INICIO!$C$78,$P769:$U769,0)),0),IFERROR(INDEX($G781:$L789,MATCH(D797,$F781:$F789,0),MATCH(INICIO!$C$78,$G780:$L780,0)),0)))</f>
        <v>0</v>
      </c>
      <c r="F797" s="105">
        <f t="shared" si="1276"/>
        <v>0</v>
      </c>
      <c r="G797" s="116">
        <f>IF($Q$2=2,IFERROR(INDEX($G770:$L776,MATCH(F797,$F770:$F776,0),MATCH(INICIO!$C$78,$G769:$L769,0)),0),IF($Q$2=4,IFERROR(INDEX($P770:$U780,MATCH(F797,$O770:$O780,0),MATCH(INICIO!$C$78,$P769:$U769,0)),0),IFERROR(INDEX($G781:$L789,MATCH(F797,$F781:$F789,0),MATCH(INICIO!$C$78,$G780:$L780,0)),0)))</f>
        <v>0</v>
      </c>
      <c r="H797" s="105">
        <f t="shared" si="1277"/>
        <v>0</v>
      </c>
      <c r="I797" s="116">
        <f>IF($Q$2=2,IFERROR(INDEX($G770:$L776,MATCH(H797,$F770:$F776,0),MATCH(INICIO!$C$78,$G769:$L769,0)),0),IF($Q$2=4,IFERROR(INDEX($P770:$U780,MATCH(H797,$O770:$O780,0),MATCH(INICIO!$C$78,$P769:$U769,0)),0),IFERROR(INDEX($G781:$L789,MATCH(H797,$F781:$F789,0),MATCH(INICIO!$C$78,$G780:$L780,0)),0)))</f>
        <v>0</v>
      </c>
      <c r="J797" s="105">
        <f t="shared" si="1278"/>
        <v>0</v>
      </c>
      <c r="K797" s="116">
        <f>IF($Q$2=2,IFERROR(INDEX($G770:$L776,MATCH(J797,$F770:$F776,0),MATCH(INICIO!$C$78,$G769:$L769,0)),0),IF($Q$2=4,IFERROR(INDEX($P770:$U780,MATCH(J797,$O770:$O780,0),MATCH(INICIO!$C$78,$P769:$U769,0)),0),IFERROR(INDEX($G781:$L789,MATCH(J797,$F781:$F789,0),MATCH(INICIO!$C$78,$G780:$L780,0)),0)))</f>
        <v>0</v>
      </c>
      <c r="L797" s="105">
        <f t="shared" si="1279"/>
        <v>0</v>
      </c>
      <c r="M797" s="116">
        <f>IF($Q$2=2,IFERROR(INDEX($G770:$L776,MATCH(L797,$F770:$F776,0),MATCH(INICIO!$C$78,$G769:$L769,0)),0),IF($Q$2=4,IFERROR(INDEX($P770:$U780,MATCH(L797,$O770:$O780,0),MATCH(INICIO!$C$78,$P769:$U769,0)),0),IFERROR(INDEX($G781:$L789,MATCH(L797,$F781:$F789,0),MATCH(INICIO!$C$78,$G780:$L780,0)),0)))</f>
        <v>0</v>
      </c>
    </row>
    <row r="798" spans="1:24" hidden="1" outlineLevel="2" x14ac:dyDescent="0.25">
      <c r="B798" s="105">
        <f t="shared" si="1274"/>
        <v>2</v>
      </c>
      <c r="C798" s="116">
        <f>IF($Q$2=2,IFERROR(INDEX($G770:$L776,MATCH(B798,$F770:$F776,0),MATCH(INICIO!$C$78,$G769:$L769,0)),0),IF($Q$2=4,IFERROR(INDEX($P770:$U780,MATCH(B798,$O770:$O780,0),MATCH(INICIO!$C$78,$P769:$U769,0)),0),IFERROR(INDEX($G781:$L789,MATCH(B798,$F781:$F789,0),MATCH(INICIO!$C$78,$G780:$L780,0)),0)))</f>
        <v>0</v>
      </c>
      <c r="D798" s="105">
        <f t="shared" si="1275"/>
        <v>0</v>
      </c>
      <c r="E798" s="116">
        <f>IF($Q$2=2,IFERROR(INDEX($G770:$L776,MATCH(D798,$F770:$F776,0),MATCH(INICIO!$C$78,$G769:$L769,0)),0),IF($Q$2=4,IFERROR(INDEX($P770:$U780,MATCH(D798,$O770:$O780,0),MATCH(INICIO!$C$78,$P769:$U769,0)),0),IFERROR(INDEX($G781:$L789,MATCH(D798,$F781:$F789,0),MATCH(INICIO!$C$78,$G780:$L780,0)),0)))</f>
        <v>0</v>
      </c>
      <c r="F798" s="105">
        <f t="shared" si="1276"/>
        <v>0</v>
      </c>
      <c r="G798" s="116">
        <f>IF($Q$2=2,IFERROR(INDEX($G770:$L776,MATCH(F798,$F770:$F776,0),MATCH(INICIO!$C$78,$G769:$L769,0)),0),IF($Q$2=4,IFERROR(INDEX($P770:$U780,MATCH(F798,$O770:$O780,0),MATCH(INICIO!$C$78,$P769:$U769,0)),0),IFERROR(INDEX($G781:$L789,MATCH(F798,$F781:$F789,0),MATCH(INICIO!$C$78,$G780:$L780,0)),0)))</f>
        <v>0</v>
      </c>
      <c r="H798" s="105">
        <f t="shared" si="1277"/>
        <v>0</v>
      </c>
      <c r="I798" s="116">
        <f>IF($Q$2=2,IFERROR(INDEX($G770:$L776,MATCH(H798,$F770:$F776,0),MATCH(INICIO!$C$78,$G769:$L769,0)),0),IF($Q$2=4,IFERROR(INDEX($P770:$U780,MATCH(H798,$O770:$O780,0),MATCH(INICIO!$C$78,$P769:$U769,0)),0),IFERROR(INDEX($G781:$L789,MATCH(H798,$F781:$F789,0),MATCH(INICIO!$C$78,$G780:$L780,0)),0)))</f>
        <v>0</v>
      </c>
      <c r="J798" s="105">
        <f t="shared" si="1278"/>
        <v>0</v>
      </c>
      <c r="K798" s="116">
        <f>IF($Q$2=2,IFERROR(INDEX($G770:$L776,MATCH(J798,$F770:$F776,0),MATCH(INICIO!$C$78,$G769:$L769,0)),0),IF($Q$2=4,IFERROR(INDEX($P770:$U780,MATCH(J798,$O770:$O780,0),MATCH(INICIO!$C$78,$P769:$U769,0)),0),IFERROR(INDEX($G781:$L789,MATCH(J798,$F781:$F789,0),MATCH(INICIO!$C$78,$G780:$L780,0)),0)))</f>
        <v>0</v>
      </c>
      <c r="L798" s="105">
        <f t="shared" si="1279"/>
        <v>0</v>
      </c>
      <c r="M798" s="116">
        <f>IF($Q$2=2,IFERROR(INDEX($G770:$L776,MATCH(L798,$F770:$F776,0),MATCH(INICIO!$C$78,$G769:$L769,0)),0),IF($Q$2=4,IFERROR(INDEX($P770:$U780,MATCH(L798,$O770:$O780,0),MATCH(INICIO!$C$78,$P769:$U769,0)),0),IFERROR(INDEX($G781:$L789,MATCH(L798,$F781:$F789,0),MATCH(INICIO!$C$78,$G780:$L780,0)),0)))</f>
        <v>0</v>
      </c>
    </row>
    <row r="799" spans="1:24" hidden="1" outlineLevel="2" x14ac:dyDescent="0.25"/>
    <row r="800" spans="1:24" s="119" customFormat="1" hidden="1" outlineLevel="2" x14ac:dyDescent="0.25">
      <c r="A800" s="118" t="s">
        <v>43</v>
      </c>
    </row>
    <row r="801" spans="1:93" hidden="1" outlineLevel="2" x14ac:dyDescent="0.25">
      <c r="C801" s="121">
        <f t="shared" ref="C801:H801" si="1280">E$2</f>
        <v>1</v>
      </c>
      <c r="D801" s="121">
        <f t="shared" si="1280"/>
        <v>2</v>
      </c>
      <c r="E801" s="121">
        <f t="shared" si="1280"/>
        <v>3</v>
      </c>
      <c r="F801" s="121">
        <f t="shared" si="1280"/>
        <v>4</v>
      </c>
      <c r="G801" s="121">
        <f t="shared" si="1280"/>
        <v>5</v>
      </c>
      <c r="H801" s="121">
        <f t="shared" si="1280"/>
        <v>6</v>
      </c>
    </row>
    <row r="802" spans="1:93" hidden="1" outlineLevel="2" x14ac:dyDescent="0.25">
      <c r="B802" s="122" t="s">
        <v>44</v>
      </c>
      <c r="C802" s="123">
        <f t="array" ref="C802:C807">MMULT(MMULT(C$8:H$13,$AZ$8:$BE$13),C793:C798)+MMULT(MINVERSE(TRANSPOSE($AZ$8:$BE$13)),C760:C765)</f>
        <v>0</v>
      </c>
      <c r="D802" s="123" t="e">
        <f t="array" ref="D802:D807">MMULT(MMULT(K$8:P$13,$AZ$8:$BE$13),E793:E798)+MMULT(MINVERSE(TRANSPOSE($AZ$8:$BE$13)),E760:E765)</f>
        <v>#DIV/0!</v>
      </c>
      <c r="E802" s="123">
        <f t="array" ref="E802:E807">MMULT(MMULT(S$8:X$13,$AZ$8:$BE$13),G793:G798)+MMULT(MINVERSE(TRANSPOSE($AZ$8:$BE$13)),G760:G765)</f>
        <v>0</v>
      </c>
      <c r="F802" s="123">
        <f t="array" ref="F802:F807">MMULT(MMULT(AA$8:AF$13,$AZ$8:$BE$13),I793:I798)+MMULT(MINVERSE(TRANSPOSE($AZ$8:$BE$13)),I760:I765)</f>
        <v>0</v>
      </c>
      <c r="G802" s="123">
        <f t="array" ref="G802:G807">MMULT(MMULT(AI$8:AN$13,$AZ$8:$BE$13),K793:K798)+MMULT(MINVERSE(TRANSPOSE($AZ$8:$BE$13)),K760:K765)</f>
        <v>0</v>
      </c>
      <c r="H802" s="123">
        <f t="array" ref="H802:H807">MMULT(MMULT(AQ$8:AV$13,$AZ$8:$BE$13),M793:M798)+MMULT(MINVERSE(TRANSPOSE($AZ$8:$BE$13)),M760:M765)</f>
        <v>0</v>
      </c>
      <c r="N802" s="124"/>
      <c r="P802" s="124"/>
    </row>
    <row r="803" spans="1:93" hidden="1" outlineLevel="2" x14ac:dyDescent="0.25">
      <c r="B803" s="122" t="s">
        <v>45</v>
      </c>
      <c r="C803" s="123">
        <v>0</v>
      </c>
      <c r="D803" s="123" t="e">
        <v>#DIV/0!</v>
      </c>
      <c r="E803" s="123">
        <v>0</v>
      </c>
      <c r="F803" s="123">
        <v>0</v>
      </c>
      <c r="G803" s="123">
        <v>0</v>
      </c>
      <c r="H803" s="123">
        <v>0</v>
      </c>
      <c r="N803" s="124"/>
      <c r="P803" s="124"/>
    </row>
    <row r="804" spans="1:93" hidden="1" outlineLevel="2" x14ac:dyDescent="0.25">
      <c r="B804" s="122" t="s">
        <v>46</v>
      </c>
      <c r="C804" s="123">
        <v>0</v>
      </c>
      <c r="D804" s="123" t="e">
        <v>#DIV/0!</v>
      </c>
      <c r="E804" s="123">
        <v>0</v>
      </c>
      <c r="F804" s="123">
        <v>0</v>
      </c>
      <c r="G804" s="123">
        <v>0</v>
      </c>
      <c r="H804" s="123">
        <v>0</v>
      </c>
      <c r="N804" s="124"/>
      <c r="P804" s="124"/>
    </row>
    <row r="805" spans="1:93" hidden="1" outlineLevel="2" x14ac:dyDescent="0.25">
      <c r="B805" s="122" t="s">
        <v>47</v>
      </c>
      <c r="C805" s="123">
        <v>0</v>
      </c>
      <c r="D805" s="123" t="e">
        <v>#DIV/0!</v>
      </c>
      <c r="E805" s="123">
        <v>0</v>
      </c>
      <c r="F805" s="123">
        <v>0</v>
      </c>
      <c r="G805" s="123">
        <v>0</v>
      </c>
      <c r="H805" s="123">
        <v>0</v>
      </c>
      <c r="N805" s="124"/>
      <c r="P805" s="124"/>
    </row>
    <row r="806" spans="1:93" hidden="1" outlineLevel="2" x14ac:dyDescent="0.25">
      <c r="B806" s="122" t="s">
        <v>48</v>
      </c>
      <c r="C806" s="123">
        <v>0</v>
      </c>
      <c r="D806" s="123" t="e">
        <v>#DIV/0!</v>
      </c>
      <c r="E806" s="123">
        <v>0</v>
      </c>
      <c r="F806" s="123">
        <v>0</v>
      </c>
      <c r="G806" s="123">
        <v>0</v>
      </c>
      <c r="H806" s="123">
        <v>0</v>
      </c>
      <c r="N806" s="124"/>
      <c r="P806" s="124"/>
    </row>
    <row r="807" spans="1:93" hidden="1" outlineLevel="2" x14ac:dyDescent="0.25">
      <c r="B807" s="122" t="s">
        <v>49</v>
      </c>
      <c r="C807" s="123">
        <v>0</v>
      </c>
      <c r="D807" s="123" t="e">
        <v>#DIV/0!</v>
      </c>
      <c r="E807" s="123">
        <v>0</v>
      </c>
      <c r="F807" s="123">
        <v>0</v>
      </c>
      <c r="G807" s="123">
        <v>0</v>
      </c>
      <c r="H807" s="123">
        <v>0</v>
      </c>
      <c r="N807" s="124"/>
      <c r="P807" s="124"/>
    </row>
    <row r="808" spans="1:93" hidden="1" outlineLevel="2" x14ac:dyDescent="0.25"/>
    <row r="809" spans="1:93" hidden="1" outlineLevel="2" x14ac:dyDescent="0.25">
      <c r="B809" s="318" t="s">
        <v>50</v>
      </c>
      <c r="C809" s="319"/>
      <c r="D809" s="319"/>
      <c r="E809" s="319"/>
      <c r="F809" s="319"/>
      <c r="G809" s="319"/>
      <c r="H809" s="319"/>
      <c r="I809" s="319"/>
      <c r="J809" s="319"/>
      <c r="K809" s="319"/>
      <c r="L809" s="320"/>
      <c r="M809" s="321" t="s">
        <v>51</v>
      </c>
      <c r="N809" s="322"/>
      <c r="O809" s="322"/>
      <c r="P809" s="322"/>
      <c r="Q809" s="322"/>
      <c r="R809" s="322"/>
      <c r="S809" s="322"/>
      <c r="T809" s="322"/>
      <c r="U809" s="322"/>
      <c r="V809" s="323"/>
      <c r="W809" s="321" t="s">
        <v>52</v>
      </c>
      <c r="X809" s="322"/>
      <c r="Y809" s="322"/>
      <c r="Z809" s="322"/>
      <c r="AA809" s="322"/>
      <c r="AB809" s="322"/>
      <c r="AC809" s="322"/>
      <c r="AD809" s="322"/>
      <c r="AE809" s="322"/>
      <c r="AF809" s="323"/>
      <c r="AG809" s="321" t="s">
        <v>53</v>
      </c>
      <c r="AH809" s="322"/>
      <c r="AI809" s="322"/>
      <c r="AJ809" s="322"/>
      <c r="AK809" s="322"/>
      <c r="AL809" s="322"/>
      <c r="AM809" s="322"/>
      <c r="AN809" s="322"/>
      <c r="AO809" s="322"/>
      <c r="AP809" s="323"/>
      <c r="AQ809" s="321" t="s">
        <v>54</v>
      </c>
      <c r="AR809" s="322"/>
      <c r="AS809" s="322"/>
      <c r="AT809" s="322"/>
      <c r="AU809" s="322"/>
      <c r="AV809" s="322"/>
      <c r="AW809" s="322"/>
      <c r="AX809" s="322"/>
      <c r="AY809" s="322"/>
      <c r="AZ809" s="323"/>
      <c r="BA809" s="321" t="s">
        <v>55</v>
      </c>
      <c r="BB809" s="322"/>
      <c r="BC809" s="322"/>
      <c r="BD809" s="322"/>
      <c r="BE809" s="322"/>
      <c r="BF809" s="322"/>
      <c r="BG809" s="322"/>
      <c r="BH809" s="322"/>
      <c r="BI809" s="322"/>
      <c r="BJ809" s="323"/>
    </row>
    <row r="810" spans="1:93" hidden="1" outlineLevel="2" x14ac:dyDescent="0.25">
      <c r="B810" s="186">
        <f t="shared" ref="B810" si="1281">E$2</f>
        <v>1</v>
      </c>
      <c r="C810" s="187">
        <f t="shared" ref="C810:L813" si="1282">B810</f>
        <v>1</v>
      </c>
      <c r="D810" s="187">
        <f t="shared" si="1282"/>
        <v>1</v>
      </c>
      <c r="E810" s="187">
        <f t="shared" si="1282"/>
        <v>1</v>
      </c>
      <c r="F810" s="187">
        <f t="shared" si="1282"/>
        <v>1</v>
      </c>
      <c r="G810" s="187">
        <f t="shared" si="1282"/>
        <v>1</v>
      </c>
      <c r="H810" s="187">
        <f t="shared" si="1282"/>
        <v>1</v>
      </c>
      <c r="I810" s="187">
        <f t="shared" si="1282"/>
        <v>1</v>
      </c>
      <c r="J810" s="187">
        <f t="shared" si="1282"/>
        <v>1</v>
      </c>
      <c r="K810" s="187">
        <f t="shared" si="1282"/>
        <v>1</v>
      </c>
      <c r="L810" s="188">
        <f t="shared" si="1282"/>
        <v>1</v>
      </c>
      <c r="M810" s="189">
        <f t="shared" ref="M810" si="1283">F$2</f>
        <v>2</v>
      </c>
      <c r="N810" s="187">
        <f t="shared" ref="N810:V813" si="1284">M810</f>
        <v>2</v>
      </c>
      <c r="O810" s="187">
        <f t="shared" si="1284"/>
        <v>2</v>
      </c>
      <c r="P810" s="187">
        <f t="shared" si="1284"/>
        <v>2</v>
      </c>
      <c r="Q810" s="187">
        <f t="shared" si="1284"/>
        <v>2</v>
      </c>
      <c r="R810" s="187">
        <f t="shared" si="1284"/>
        <v>2</v>
      </c>
      <c r="S810" s="187">
        <f t="shared" si="1284"/>
        <v>2</v>
      </c>
      <c r="T810" s="187">
        <f t="shared" si="1284"/>
        <v>2</v>
      </c>
      <c r="U810" s="187">
        <f t="shared" si="1284"/>
        <v>2</v>
      </c>
      <c r="V810" s="188">
        <f t="shared" si="1284"/>
        <v>2</v>
      </c>
      <c r="W810" s="189">
        <f>G$2</f>
        <v>3</v>
      </c>
      <c r="X810" s="187">
        <f t="shared" ref="X810:AF813" si="1285">W810</f>
        <v>3</v>
      </c>
      <c r="Y810" s="187">
        <f t="shared" si="1285"/>
        <v>3</v>
      </c>
      <c r="Z810" s="187">
        <f t="shared" si="1285"/>
        <v>3</v>
      </c>
      <c r="AA810" s="187">
        <f t="shared" si="1285"/>
        <v>3</v>
      </c>
      <c r="AB810" s="187">
        <f t="shared" si="1285"/>
        <v>3</v>
      </c>
      <c r="AC810" s="187">
        <f t="shared" si="1285"/>
        <v>3</v>
      </c>
      <c r="AD810" s="187">
        <f t="shared" si="1285"/>
        <v>3</v>
      </c>
      <c r="AE810" s="187">
        <f t="shared" si="1285"/>
        <v>3</v>
      </c>
      <c r="AF810" s="188">
        <f t="shared" si="1285"/>
        <v>3</v>
      </c>
      <c r="AG810" s="189">
        <f>H$2</f>
        <v>4</v>
      </c>
      <c r="AH810" s="187">
        <f t="shared" ref="AH810:AP813" si="1286">AG810</f>
        <v>4</v>
      </c>
      <c r="AI810" s="187">
        <f t="shared" si="1286"/>
        <v>4</v>
      </c>
      <c r="AJ810" s="187">
        <f t="shared" si="1286"/>
        <v>4</v>
      </c>
      <c r="AK810" s="187">
        <f t="shared" si="1286"/>
        <v>4</v>
      </c>
      <c r="AL810" s="187">
        <f t="shared" si="1286"/>
        <v>4</v>
      </c>
      <c r="AM810" s="187">
        <f t="shared" si="1286"/>
        <v>4</v>
      </c>
      <c r="AN810" s="187">
        <f t="shared" si="1286"/>
        <v>4</v>
      </c>
      <c r="AO810" s="187">
        <f t="shared" si="1286"/>
        <v>4</v>
      </c>
      <c r="AP810" s="188">
        <f t="shared" si="1286"/>
        <v>4</v>
      </c>
      <c r="AQ810" s="189">
        <f>I$2</f>
        <v>5</v>
      </c>
      <c r="AR810" s="187">
        <f t="shared" ref="AR810:AZ813" si="1287">AQ810</f>
        <v>5</v>
      </c>
      <c r="AS810" s="187">
        <f t="shared" si="1287"/>
        <v>5</v>
      </c>
      <c r="AT810" s="187">
        <f t="shared" si="1287"/>
        <v>5</v>
      </c>
      <c r="AU810" s="187">
        <f t="shared" si="1287"/>
        <v>5</v>
      </c>
      <c r="AV810" s="187">
        <f t="shared" si="1287"/>
        <v>5</v>
      </c>
      <c r="AW810" s="187">
        <f t="shared" si="1287"/>
        <v>5</v>
      </c>
      <c r="AX810" s="187">
        <f t="shared" si="1287"/>
        <v>5</v>
      </c>
      <c r="AY810" s="187">
        <f t="shared" si="1287"/>
        <v>5</v>
      </c>
      <c r="AZ810" s="188">
        <f t="shared" si="1287"/>
        <v>5</v>
      </c>
      <c r="BA810" s="189">
        <f>J$2</f>
        <v>6</v>
      </c>
      <c r="BB810" s="187">
        <f t="shared" ref="BB810:BJ813" si="1288">BA810</f>
        <v>6</v>
      </c>
      <c r="BC810" s="187">
        <f t="shared" si="1288"/>
        <v>6</v>
      </c>
      <c r="BD810" s="187">
        <f t="shared" si="1288"/>
        <v>6</v>
      </c>
      <c r="BE810" s="187">
        <f t="shared" si="1288"/>
        <v>6</v>
      </c>
      <c r="BF810" s="187">
        <f t="shared" si="1288"/>
        <v>6</v>
      </c>
      <c r="BG810" s="187">
        <f t="shared" si="1288"/>
        <v>6</v>
      </c>
      <c r="BH810" s="187">
        <f t="shared" si="1288"/>
        <v>6</v>
      </c>
      <c r="BI810" s="187">
        <f t="shared" si="1288"/>
        <v>6</v>
      </c>
      <c r="BJ810" s="188">
        <f t="shared" si="1288"/>
        <v>6</v>
      </c>
    </row>
    <row r="811" spans="1:93" s="2" customFormat="1" ht="15" hidden="1" customHeight="1" outlineLevel="2" x14ac:dyDescent="0.25">
      <c r="A811" s="152" t="s">
        <v>192</v>
      </c>
      <c r="B811" s="129">
        <f>C804</f>
        <v>0</v>
      </c>
      <c r="C811" s="130">
        <f t="shared" si="1282"/>
        <v>0</v>
      </c>
      <c r="D811" s="130">
        <f t="shared" si="1282"/>
        <v>0</v>
      </c>
      <c r="E811" s="130">
        <f t="shared" si="1282"/>
        <v>0</v>
      </c>
      <c r="F811" s="130">
        <f t="shared" si="1282"/>
        <v>0</v>
      </c>
      <c r="G811" s="130">
        <f t="shared" si="1282"/>
        <v>0</v>
      </c>
      <c r="H811" s="130">
        <f t="shared" si="1282"/>
        <v>0</v>
      </c>
      <c r="I811" s="130">
        <f t="shared" si="1282"/>
        <v>0</v>
      </c>
      <c r="J811" s="190">
        <f t="shared" si="1282"/>
        <v>0</v>
      </c>
      <c r="K811" s="130">
        <f t="shared" si="1282"/>
        <v>0</v>
      </c>
      <c r="L811" s="131">
        <f t="shared" si="1282"/>
        <v>0</v>
      </c>
      <c r="M811" s="129" t="e">
        <f>D804</f>
        <v>#DIV/0!</v>
      </c>
      <c r="N811" s="130" t="e">
        <f t="shared" si="1284"/>
        <v>#DIV/0!</v>
      </c>
      <c r="O811" s="130" t="e">
        <f t="shared" si="1284"/>
        <v>#DIV/0!</v>
      </c>
      <c r="P811" s="130" t="e">
        <f t="shared" si="1284"/>
        <v>#DIV/0!</v>
      </c>
      <c r="Q811" s="130" t="e">
        <f t="shared" si="1284"/>
        <v>#DIV/0!</v>
      </c>
      <c r="R811" s="130" t="e">
        <f t="shared" si="1284"/>
        <v>#DIV/0!</v>
      </c>
      <c r="S811" s="130" t="e">
        <f t="shared" si="1284"/>
        <v>#DIV/0!</v>
      </c>
      <c r="T811" s="130" t="e">
        <f t="shared" si="1284"/>
        <v>#DIV/0!</v>
      </c>
      <c r="U811" s="130" t="e">
        <f t="shared" si="1284"/>
        <v>#DIV/0!</v>
      </c>
      <c r="V811" s="131" t="e">
        <f t="shared" si="1284"/>
        <v>#DIV/0!</v>
      </c>
      <c r="W811" s="129">
        <f>E804</f>
        <v>0</v>
      </c>
      <c r="X811" s="130">
        <f t="shared" si="1285"/>
        <v>0</v>
      </c>
      <c r="Y811" s="130">
        <f t="shared" si="1285"/>
        <v>0</v>
      </c>
      <c r="Z811" s="130">
        <f t="shared" si="1285"/>
        <v>0</v>
      </c>
      <c r="AA811" s="130">
        <f t="shared" si="1285"/>
        <v>0</v>
      </c>
      <c r="AB811" s="130">
        <f t="shared" si="1285"/>
        <v>0</v>
      </c>
      <c r="AC811" s="130">
        <f t="shared" si="1285"/>
        <v>0</v>
      </c>
      <c r="AD811" s="130">
        <f t="shared" si="1285"/>
        <v>0</v>
      </c>
      <c r="AE811" s="130">
        <f t="shared" si="1285"/>
        <v>0</v>
      </c>
      <c r="AF811" s="131">
        <f t="shared" si="1285"/>
        <v>0</v>
      </c>
      <c r="AG811" s="129">
        <f>F804</f>
        <v>0</v>
      </c>
      <c r="AH811" s="130">
        <f t="shared" si="1286"/>
        <v>0</v>
      </c>
      <c r="AI811" s="130">
        <f t="shared" si="1286"/>
        <v>0</v>
      </c>
      <c r="AJ811" s="130">
        <f t="shared" si="1286"/>
        <v>0</v>
      </c>
      <c r="AK811" s="130">
        <f t="shared" si="1286"/>
        <v>0</v>
      </c>
      <c r="AL811" s="130">
        <f t="shared" si="1286"/>
        <v>0</v>
      </c>
      <c r="AM811" s="130">
        <f t="shared" si="1286"/>
        <v>0</v>
      </c>
      <c r="AN811" s="130">
        <f t="shared" si="1286"/>
        <v>0</v>
      </c>
      <c r="AO811" s="130">
        <f t="shared" si="1286"/>
        <v>0</v>
      </c>
      <c r="AP811" s="131">
        <f t="shared" si="1286"/>
        <v>0</v>
      </c>
      <c r="AQ811" s="129">
        <f>G804</f>
        <v>0</v>
      </c>
      <c r="AR811" s="130">
        <f t="shared" si="1287"/>
        <v>0</v>
      </c>
      <c r="AS811" s="130">
        <f t="shared" si="1287"/>
        <v>0</v>
      </c>
      <c r="AT811" s="130">
        <f t="shared" si="1287"/>
        <v>0</v>
      </c>
      <c r="AU811" s="130">
        <f t="shared" si="1287"/>
        <v>0</v>
      </c>
      <c r="AV811" s="130">
        <f t="shared" si="1287"/>
        <v>0</v>
      </c>
      <c r="AW811" s="130">
        <f t="shared" si="1287"/>
        <v>0</v>
      </c>
      <c r="AX811" s="130">
        <f t="shared" si="1287"/>
        <v>0</v>
      </c>
      <c r="AY811" s="130">
        <f t="shared" si="1287"/>
        <v>0</v>
      </c>
      <c r="AZ811" s="131">
        <f t="shared" si="1287"/>
        <v>0</v>
      </c>
      <c r="BA811" s="129">
        <f>H804</f>
        <v>0</v>
      </c>
      <c r="BB811" s="130">
        <f t="shared" si="1288"/>
        <v>0</v>
      </c>
      <c r="BC811" s="130">
        <f t="shared" si="1288"/>
        <v>0</v>
      </c>
      <c r="BD811" s="130">
        <f t="shared" si="1288"/>
        <v>0</v>
      </c>
      <c r="BE811" s="130">
        <f t="shared" si="1288"/>
        <v>0</v>
      </c>
      <c r="BF811" s="130">
        <f t="shared" si="1288"/>
        <v>0</v>
      </c>
      <c r="BG811" s="130">
        <f t="shared" si="1288"/>
        <v>0</v>
      </c>
      <c r="BH811" s="130">
        <f t="shared" si="1288"/>
        <v>0</v>
      </c>
      <c r="BI811" s="130">
        <f t="shared" si="1288"/>
        <v>0</v>
      </c>
      <c r="BJ811" s="131">
        <f t="shared" si="1288"/>
        <v>0</v>
      </c>
      <c r="BK811"/>
      <c r="BL811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  <c r="BZ811"/>
      <c r="CA811"/>
      <c r="CB811"/>
      <c r="CC811"/>
      <c r="CD811"/>
      <c r="CE811"/>
      <c r="CF811"/>
      <c r="CG811"/>
      <c r="CH811"/>
      <c r="CI811"/>
      <c r="CJ811"/>
      <c r="CK811"/>
      <c r="CL811"/>
      <c r="CM811"/>
      <c r="CN811"/>
      <c r="CO811"/>
    </row>
    <row r="812" spans="1:93" s="2" customFormat="1" ht="15" hidden="1" customHeight="1" outlineLevel="2" x14ac:dyDescent="0.25">
      <c r="A812" s="152" t="s">
        <v>47</v>
      </c>
      <c r="B812" s="129">
        <f>C805</f>
        <v>0</v>
      </c>
      <c r="C812" s="130">
        <f t="shared" si="1282"/>
        <v>0</v>
      </c>
      <c r="D812" s="130">
        <f t="shared" si="1282"/>
        <v>0</v>
      </c>
      <c r="E812" s="130">
        <f t="shared" si="1282"/>
        <v>0</v>
      </c>
      <c r="F812" s="130">
        <f t="shared" si="1282"/>
        <v>0</v>
      </c>
      <c r="G812" s="130">
        <f t="shared" si="1282"/>
        <v>0</v>
      </c>
      <c r="H812" s="130">
        <f t="shared" si="1282"/>
        <v>0</v>
      </c>
      <c r="I812" s="130">
        <f t="shared" si="1282"/>
        <v>0</v>
      </c>
      <c r="J812" s="190">
        <f t="shared" si="1282"/>
        <v>0</v>
      </c>
      <c r="K812" s="130">
        <f t="shared" si="1282"/>
        <v>0</v>
      </c>
      <c r="L812" s="131">
        <f t="shared" si="1282"/>
        <v>0</v>
      </c>
      <c r="M812" s="129" t="e">
        <f>D805</f>
        <v>#DIV/0!</v>
      </c>
      <c r="N812" s="130" t="e">
        <f t="shared" si="1284"/>
        <v>#DIV/0!</v>
      </c>
      <c r="O812" s="130" t="e">
        <f t="shared" si="1284"/>
        <v>#DIV/0!</v>
      </c>
      <c r="P812" s="130" t="e">
        <f t="shared" si="1284"/>
        <v>#DIV/0!</v>
      </c>
      <c r="Q812" s="130" t="e">
        <f t="shared" si="1284"/>
        <v>#DIV/0!</v>
      </c>
      <c r="R812" s="130" t="e">
        <f t="shared" si="1284"/>
        <v>#DIV/0!</v>
      </c>
      <c r="S812" s="130" t="e">
        <f t="shared" si="1284"/>
        <v>#DIV/0!</v>
      </c>
      <c r="T812" s="130" t="e">
        <f t="shared" si="1284"/>
        <v>#DIV/0!</v>
      </c>
      <c r="U812" s="130" t="e">
        <f t="shared" si="1284"/>
        <v>#DIV/0!</v>
      </c>
      <c r="V812" s="131" t="e">
        <f t="shared" si="1284"/>
        <v>#DIV/0!</v>
      </c>
      <c r="W812" s="129">
        <f>E805</f>
        <v>0</v>
      </c>
      <c r="X812" s="130">
        <f t="shared" si="1285"/>
        <v>0</v>
      </c>
      <c r="Y812" s="130">
        <f t="shared" si="1285"/>
        <v>0</v>
      </c>
      <c r="Z812" s="130">
        <f t="shared" si="1285"/>
        <v>0</v>
      </c>
      <c r="AA812" s="130">
        <f t="shared" si="1285"/>
        <v>0</v>
      </c>
      <c r="AB812" s="130">
        <f t="shared" si="1285"/>
        <v>0</v>
      </c>
      <c r="AC812" s="130">
        <f t="shared" si="1285"/>
        <v>0</v>
      </c>
      <c r="AD812" s="130">
        <f t="shared" si="1285"/>
        <v>0</v>
      </c>
      <c r="AE812" s="130">
        <f t="shared" si="1285"/>
        <v>0</v>
      </c>
      <c r="AF812" s="131">
        <f t="shared" si="1285"/>
        <v>0</v>
      </c>
      <c r="AG812" s="129">
        <f>F805</f>
        <v>0</v>
      </c>
      <c r="AH812" s="130">
        <f t="shared" si="1286"/>
        <v>0</v>
      </c>
      <c r="AI812" s="130">
        <f t="shared" si="1286"/>
        <v>0</v>
      </c>
      <c r="AJ812" s="130">
        <f t="shared" si="1286"/>
        <v>0</v>
      </c>
      <c r="AK812" s="130">
        <f t="shared" si="1286"/>
        <v>0</v>
      </c>
      <c r="AL812" s="130">
        <f t="shared" si="1286"/>
        <v>0</v>
      </c>
      <c r="AM812" s="130">
        <f t="shared" si="1286"/>
        <v>0</v>
      </c>
      <c r="AN812" s="130">
        <f t="shared" si="1286"/>
        <v>0</v>
      </c>
      <c r="AO812" s="130">
        <f t="shared" si="1286"/>
        <v>0</v>
      </c>
      <c r="AP812" s="131">
        <f t="shared" si="1286"/>
        <v>0</v>
      </c>
      <c r="AQ812" s="129">
        <f>G805</f>
        <v>0</v>
      </c>
      <c r="AR812" s="130">
        <f t="shared" si="1287"/>
        <v>0</v>
      </c>
      <c r="AS812" s="130">
        <f t="shared" si="1287"/>
        <v>0</v>
      </c>
      <c r="AT812" s="130">
        <f t="shared" si="1287"/>
        <v>0</v>
      </c>
      <c r="AU812" s="130">
        <f t="shared" si="1287"/>
        <v>0</v>
      </c>
      <c r="AV812" s="130">
        <f t="shared" si="1287"/>
        <v>0</v>
      </c>
      <c r="AW812" s="130">
        <f t="shared" si="1287"/>
        <v>0</v>
      </c>
      <c r="AX812" s="130">
        <f t="shared" si="1287"/>
        <v>0</v>
      </c>
      <c r="AY812" s="130">
        <f t="shared" si="1287"/>
        <v>0</v>
      </c>
      <c r="AZ812" s="131">
        <f t="shared" si="1287"/>
        <v>0</v>
      </c>
      <c r="BA812" s="129">
        <f>H805</f>
        <v>0</v>
      </c>
      <c r="BB812" s="130">
        <f t="shared" si="1288"/>
        <v>0</v>
      </c>
      <c r="BC812" s="130">
        <f t="shared" si="1288"/>
        <v>0</v>
      </c>
      <c r="BD812" s="130">
        <f t="shared" si="1288"/>
        <v>0</v>
      </c>
      <c r="BE812" s="130">
        <f t="shared" si="1288"/>
        <v>0</v>
      </c>
      <c r="BF812" s="130">
        <f t="shared" si="1288"/>
        <v>0</v>
      </c>
      <c r="BG812" s="130">
        <f t="shared" si="1288"/>
        <v>0</v>
      </c>
      <c r="BH812" s="130">
        <f t="shared" si="1288"/>
        <v>0</v>
      </c>
      <c r="BI812" s="130">
        <f t="shared" si="1288"/>
        <v>0</v>
      </c>
      <c r="BJ812" s="131">
        <f t="shared" si="1288"/>
        <v>0</v>
      </c>
      <c r="BK812"/>
      <c r="BL812"/>
      <c r="BM812"/>
      <c r="BN812"/>
      <c r="BO812"/>
      <c r="BP812"/>
      <c r="BQ812"/>
      <c r="BR812"/>
      <c r="BS812"/>
      <c r="BT812"/>
      <c r="BU812"/>
      <c r="BV812"/>
      <c r="BW812"/>
      <c r="BX812"/>
      <c r="BY812"/>
      <c r="BZ812"/>
      <c r="CA812"/>
      <c r="CB812"/>
      <c r="CC812"/>
      <c r="CD812"/>
      <c r="CE812"/>
      <c r="CF812"/>
      <c r="CG812"/>
      <c r="CH812"/>
      <c r="CI812"/>
      <c r="CJ812"/>
      <c r="CK812"/>
      <c r="CL812"/>
      <c r="CM812"/>
      <c r="CN812"/>
      <c r="CO812"/>
    </row>
    <row r="813" spans="1:93" s="2" customFormat="1" ht="15" hidden="1" customHeight="1" outlineLevel="2" x14ac:dyDescent="0.25">
      <c r="A813" s="152" t="s">
        <v>57</v>
      </c>
      <c r="B813" s="129">
        <f t="shared" ref="B813" si="1289">E$3</f>
        <v>43</v>
      </c>
      <c r="C813" s="130">
        <f t="shared" si="1282"/>
        <v>43</v>
      </c>
      <c r="D813" s="130">
        <f t="shared" si="1282"/>
        <v>43</v>
      </c>
      <c r="E813" s="130">
        <f t="shared" si="1282"/>
        <v>43</v>
      </c>
      <c r="F813" s="130">
        <f t="shared" si="1282"/>
        <v>43</v>
      </c>
      <c r="G813" s="130">
        <f t="shared" si="1282"/>
        <v>43</v>
      </c>
      <c r="H813" s="130">
        <f t="shared" si="1282"/>
        <v>43</v>
      </c>
      <c r="I813" s="130">
        <f t="shared" si="1282"/>
        <v>43</v>
      </c>
      <c r="J813" s="190">
        <f t="shared" si="1282"/>
        <v>43</v>
      </c>
      <c r="K813" s="130">
        <f t="shared" si="1282"/>
        <v>43</v>
      </c>
      <c r="L813" s="131">
        <f t="shared" si="1282"/>
        <v>43</v>
      </c>
      <c r="M813" s="129">
        <f t="shared" ref="M813" si="1290">F$3</f>
        <v>0</v>
      </c>
      <c r="N813" s="130">
        <f t="shared" si="1284"/>
        <v>0</v>
      </c>
      <c r="O813" s="130">
        <f t="shared" si="1284"/>
        <v>0</v>
      </c>
      <c r="P813" s="130">
        <f t="shared" si="1284"/>
        <v>0</v>
      </c>
      <c r="Q813" s="130">
        <f t="shared" si="1284"/>
        <v>0</v>
      </c>
      <c r="R813" s="130">
        <f t="shared" si="1284"/>
        <v>0</v>
      </c>
      <c r="S813" s="130">
        <f t="shared" si="1284"/>
        <v>0</v>
      </c>
      <c r="T813" s="130">
        <f t="shared" si="1284"/>
        <v>0</v>
      </c>
      <c r="U813" s="130">
        <f t="shared" si="1284"/>
        <v>0</v>
      </c>
      <c r="V813" s="131">
        <f t="shared" si="1284"/>
        <v>0</v>
      </c>
      <c r="W813" s="129">
        <f t="shared" ref="W813" si="1291">G$3</f>
        <v>0</v>
      </c>
      <c r="X813" s="130">
        <f t="shared" si="1285"/>
        <v>0</v>
      </c>
      <c r="Y813" s="130">
        <f t="shared" si="1285"/>
        <v>0</v>
      </c>
      <c r="Z813" s="130">
        <f t="shared" si="1285"/>
        <v>0</v>
      </c>
      <c r="AA813" s="130">
        <f t="shared" si="1285"/>
        <v>0</v>
      </c>
      <c r="AB813" s="130">
        <f t="shared" si="1285"/>
        <v>0</v>
      </c>
      <c r="AC813" s="130">
        <f t="shared" si="1285"/>
        <v>0</v>
      </c>
      <c r="AD813" s="130">
        <f t="shared" si="1285"/>
        <v>0</v>
      </c>
      <c r="AE813" s="130">
        <f t="shared" si="1285"/>
        <v>0</v>
      </c>
      <c r="AF813" s="131">
        <f t="shared" si="1285"/>
        <v>0</v>
      </c>
      <c r="AG813" s="129">
        <f t="shared" ref="AG813" si="1292">H$3</f>
        <v>0</v>
      </c>
      <c r="AH813" s="130">
        <f t="shared" si="1286"/>
        <v>0</v>
      </c>
      <c r="AI813" s="130">
        <f t="shared" si="1286"/>
        <v>0</v>
      </c>
      <c r="AJ813" s="130">
        <f t="shared" si="1286"/>
        <v>0</v>
      </c>
      <c r="AK813" s="130">
        <f t="shared" si="1286"/>
        <v>0</v>
      </c>
      <c r="AL813" s="130">
        <f t="shared" si="1286"/>
        <v>0</v>
      </c>
      <c r="AM813" s="130">
        <f t="shared" si="1286"/>
        <v>0</v>
      </c>
      <c r="AN813" s="130">
        <f t="shared" si="1286"/>
        <v>0</v>
      </c>
      <c r="AO813" s="130">
        <f t="shared" si="1286"/>
        <v>0</v>
      </c>
      <c r="AP813" s="131">
        <f t="shared" si="1286"/>
        <v>0</v>
      </c>
      <c r="AQ813" s="129">
        <f t="shared" ref="AQ813" si="1293">I$3</f>
        <v>0</v>
      </c>
      <c r="AR813" s="130">
        <f t="shared" si="1287"/>
        <v>0</v>
      </c>
      <c r="AS813" s="130">
        <f t="shared" si="1287"/>
        <v>0</v>
      </c>
      <c r="AT813" s="130">
        <f t="shared" si="1287"/>
        <v>0</v>
      </c>
      <c r="AU813" s="130">
        <f t="shared" si="1287"/>
        <v>0</v>
      </c>
      <c r="AV813" s="130">
        <f t="shared" si="1287"/>
        <v>0</v>
      </c>
      <c r="AW813" s="130">
        <f t="shared" si="1287"/>
        <v>0</v>
      </c>
      <c r="AX813" s="130">
        <f t="shared" si="1287"/>
        <v>0</v>
      </c>
      <c r="AY813" s="130">
        <f t="shared" si="1287"/>
        <v>0</v>
      </c>
      <c r="AZ813" s="131">
        <f t="shared" si="1287"/>
        <v>0</v>
      </c>
      <c r="BA813" s="129">
        <f t="shared" ref="BA813" si="1294">J$3</f>
        <v>0</v>
      </c>
      <c r="BB813" s="130">
        <f t="shared" si="1288"/>
        <v>0</v>
      </c>
      <c r="BC813" s="130">
        <f t="shared" si="1288"/>
        <v>0</v>
      </c>
      <c r="BD813" s="130">
        <f t="shared" si="1288"/>
        <v>0</v>
      </c>
      <c r="BE813" s="130">
        <f t="shared" si="1288"/>
        <v>0</v>
      </c>
      <c r="BF813" s="130">
        <f t="shared" si="1288"/>
        <v>0</v>
      </c>
      <c r="BG813" s="130">
        <f t="shared" si="1288"/>
        <v>0</v>
      </c>
      <c r="BH813" s="130">
        <f t="shared" si="1288"/>
        <v>0</v>
      </c>
      <c r="BI813" s="130">
        <f t="shared" si="1288"/>
        <v>0</v>
      </c>
      <c r="BJ813" s="131">
        <f t="shared" si="1288"/>
        <v>0</v>
      </c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  <c r="CC813"/>
      <c r="CD813"/>
      <c r="CE813"/>
      <c r="CF813"/>
      <c r="CG813"/>
      <c r="CH813"/>
      <c r="CI813"/>
      <c r="CJ813"/>
      <c r="CK813"/>
      <c r="CL813"/>
      <c r="CM813"/>
      <c r="CN813"/>
      <c r="CO813"/>
    </row>
    <row r="814" spans="1:93" s="2" customFormat="1" ht="15" hidden="1" customHeight="1" outlineLevel="2" x14ac:dyDescent="0.25">
      <c r="A814" s="152" t="s">
        <v>58</v>
      </c>
      <c r="B814" s="132">
        <f t="shared" ref="B814" si="1295">B813/10*0</f>
        <v>0</v>
      </c>
      <c r="C814" s="133">
        <f t="shared" ref="C814" si="1296">C813/10*1</f>
        <v>4.3</v>
      </c>
      <c r="D814" s="133">
        <f t="shared" ref="D814" si="1297">D813/10*2</f>
        <v>8.6</v>
      </c>
      <c r="E814" s="133">
        <f t="shared" ref="E814" si="1298">E813/10*3</f>
        <v>12.899999999999999</v>
      </c>
      <c r="F814" s="133">
        <f t="shared" ref="F814" si="1299">F813/10*4</f>
        <v>17.2</v>
      </c>
      <c r="G814" s="133">
        <f t="shared" ref="G814" si="1300">G813/10*5</f>
        <v>21.5</v>
      </c>
      <c r="H814" s="133">
        <f t="shared" ref="H814" si="1301">H813/10*6</f>
        <v>25.799999999999997</v>
      </c>
      <c r="I814" s="133">
        <f t="shared" ref="I814" si="1302">I813/10*7</f>
        <v>30.099999999999998</v>
      </c>
      <c r="J814" s="191">
        <f t="shared" ref="J814" si="1303">J813/10*8</f>
        <v>34.4</v>
      </c>
      <c r="K814" s="133">
        <f t="shared" ref="K814" si="1304">K813/10*9</f>
        <v>38.699999999999996</v>
      </c>
      <c r="L814" s="134">
        <f t="shared" ref="L814" si="1305">L813/10*10</f>
        <v>43</v>
      </c>
      <c r="M814" s="133">
        <f t="shared" ref="M814" si="1306">M813/10*1</f>
        <v>0</v>
      </c>
      <c r="N814" s="133">
        <f t="shared" ref="N814" si="1307">N813/10*2</f>
        <v>0</v>
      </c>
      <c r="O814" s="133">
        <f t="shared" ref="O814" si="1308">O813/10*3</f>
        <v>0</v>
      </c>
      <c r="P814" s="133">
        <f t="shared" ref="P814" si="1309">P813/10*4</f>
        <v>0</v>
      </c>
      <c r="Q814" s="133">
        <f t="shared" ref="Q814" si="1310">Q813/10*5</f>
        <v>0</v>
      </c>
      <c r="R814" s="133">
        <f t="shared" ref="R814" si="1311">R813/10*6</f>
        <v>0</v>
      </c>
      <c r="S814" s="133">
        <f t="shared" ref="S814" si="1312">S813/10*7</f>
        <v>0</v>
      </c>
      <c r="T814" s="133">
        <f t="shared" ref="T814" si="1313">T813/10*8</f>
        <v>0</v>
      </c>
      <c r="U814" s="133">
        <f t="shared" ref="U814" si="1314">U813/10*9</f>
        <v>0</v>
      </c>
      <c r="V814" s="134">
        <f t="shared" ref="V814" si="1315">V813/10*10</f>
        <v>0</v>
      </c>
      <c r="W814" s="133">
        <f t="shared" ref="W814" si="1316">W813/10*1</f>
        <v>0</v>
      </c>
      <c r="X814" s="133">
        <f t="shared" ref="X814" si="1317">X813/10*2</f>
        <v>0</v>
      </c>
      <c r="Y814" s="133">
        <f t="shared" ref="Y814" si="1318">Y813/10*3</f>
        <v>0</v>
      </c>
      <c r="Z814" s="133">
        <f t="shared" ref="Z814" si="1319">Z813/10*4</f>
        <v>0</v>
      </c>
      <c r="AA814" s="133">
        <f t="shared" ref="AA814" si="1320">AA813/10*5</f>
        <v>0</v>
      </c>
      <c r="AB814" s="133">
        <f t="shared" ref="AB814" si="1321">AB813/10*6</f>
        <v>0</v>
      </c>
      <c r="AC814" s="133">
        <f t="shared" ref="AC814" si="1322">AC813/10*7</f>
        <v>0</v>
      </c>
      <c r="AD814" s="133">
        <f t="shared" ref="AD814" si="1323">AD813/10*8</f>
        <v>0</v>
      </c>
      <c r="AE814" s="134">
        <f t="shared" ref="AE814" si="1324">AE813/10*9</f>
        <v>0</v>
      </c>
      <c r="AF814" s="134">
        <f t="shared" ref="AF814" si="1325">AF813/10*10</f>
        <v>0</v>
      </c>
      <c r="AG814" s="133">
        <f t="shared" ref="AG814" si="1326">AG813/10*1</f>
        <v>0</v>
      </c>
      <c r="AH814" s="133">
        <f t="shared" ref="AH814" si="1327">AH813/10*2</f>
        <v>0</v>
      </c>
      <c r="AI814" s="133">
        <f t="shared" ref="AI814" si="1328">AI813/10*3</f>
        <v>0</v>
      </c>
      <c r="AJ814" s="133">
        <f t="shared" ref="AJ814" si="1329">AJ813/10*4</f>
        <v>0</v>
      </c>
      <c r="AK814" s="133">
        <f t="shared" ref="AK814" si="1330">AK813/10*5</f>
        <v>0</v>
      </c>
      <c r="AL814" s="133">
        <f t="shared" ref="AL814" si="1331">AL813/10*6</f>
        <v>0</v>
      </c>
      <c r="AM814" s="133">
        <f t="shared" ref="AM814" si="1332">AM813/10*7</f>
        <v>0</v>
      </c>
      <c r="AN814" s="133">
        <f t="shared" ref="AN814" si="1333">AN813/10*8</f>
        <v>0</v>
      </c>
      <c r="AO814" s="134">
        <f t="shared" ref="AO814" si="1334">AO813/10*9</f>
        <v>0</v>
      </c>
      <c r="AP814" s="134">
        <f t="shared" ref="AP814" si="1335">AP813/10*10</f>
        <v>0</v>
      </c>
      <c r="AQ814" s="133">
        <f t="shared" ref="AQ814" si="1336">AQ813/10*1</f>
        <v>0</v>
      </c>
      <c r="AR814" s="133">
        <f t="shared" ref="AR814" si="1337">AR813/10*2</f>
        <v>0</v>
      </c>
      <c r="AS814" s="133">
        <f t="shared" ref="AS814" si="1338">AS813/10*3</f>
        <v>0</v>
      </c>
      <c r="AT814" s="133">
        <f t="shared" ref="AT814" si="1339">AT813/10*4</f>
        <v>0</v>
      </c>
      <c r="AU814" s="133">
        <f t="shared" ref="AU814" si="1340">AU813/10*5</f>
        <v>0</v>
      </c>
      <c r="AV814" s="133">
        <f t="shared" ref="AV814" si="1341">AV813/10*6</f>
        <v>0</v>
      </c>
      <c r="AW814" s="133">
        <f t="shared" ref="AW814" si="1342">AW813/10*7</f>
        <v>0</v>
      </c>
      <c r="AX814" s="133">
        <f t="shared" ref="AX814" si="1343">AX813/10*8</f>
        <v>0</v>
      </c>
      <c r="AY814" s="134">
        <f t="shared" ref="AY814" si="1344">AY813/10*9</f>
        <v>0</v>
      </c>
      <c r="AZ814" s="134">
        <f t="shared" ref="AZ814" si="1345">AZ813/10*10</f>
        <v>0</v>
      </c>
      <c r="BA814" s="133">
        <f t="shared" ref="BA814" si="1346">BA813/10*1</f>
        <v>0</v>
      </c>
      <c r="BB814" s="133">
        <f t="shared" ref="BB814" si="1347">BB813/10*2</f>
        <v>0</v>
      </c>
      <c r="BC814" s="133">
        <f t="shared" ref="BC814" si="1348">BC813/10*3</f>
        <v>0</v>
      </c>
      <c r="BD814" s="133">
        <f t="shared" ref="BD814" si="1349">BD813/10*4</f>
        <v>0</v>
      </c>
      <c r="BE814" s="133">
        <f t="shared" ref="BE814" si="1350">BE813/10*5</f>
        <v>0</v>
      </c>
      <c r="BF814" s="133">
        <f t="shared" ref="BF814" si="1351">BF813/10*6</f>
        <v>0</v>
      </c>
      <c r="BG814" s="133">
        <f t="shared" ref="BG814" si="1352">BG813/10*7</f>
        <v>0</v>
      </c>
      <c r="BH814" s="133">
        <f t="shared" ref="BH814" si="1353">BH813/10*8</f>
        <v>0</v>
      </c>
      <c r="BI814" s="134">
        <f t="shared" ref="BI814" si="1354">BI813/10*9</f>
        <v>0</v>
      </c>
      <c r="BJ814" s="134">
        <f t="shared" ref="BJ814" si="1355">BJ813/10*10</f>
        <v>0</v>
      </c>
      <c r="BK814"/>
      <c r="BL814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  <c r="BZ814"/>
      <c r="CA814"/>
      <c r="CB814"/>
      <c r="CC814"/>
      <c r="CD814"/>
      <c r="CE814"/>
      <c r="CF814"/>
      <c r="CG814"/>
      <c r="CH814"/>
      <c r="CI814"/>
      <c r="CJ814"/>
      <c r="CK814"/>
      <c r="CL814"/>
      <c r="CM814"/>
      <c r="CN814"/>
      <c r="CO814"/>
    </row>
    <row r="815" spans="1:93" ht="15.75" hidden="1" outlineLevel="2" thickBot="1" x14ac:dyDescent="0.3">
      <c r="A815" s="152" t="s">
        <v>60</v>
      </c>
      <c r="B815" s="192">
        <f t="shared" ref="B815:BJ815" si="1356">-B812+B811*B814-1*IF(AND($A698=B810,B814&gt;=$A758),B814-$A758,0)</f>
        <v>0</v>
      </c>
      <c r="C815" s="193">
        <f t="shared" si="1356"/>
        <v>0</v>
      </c>
      <c r="D815" s="193">
        <f t="shared" si="1356"/>
        <v>0</v>
      </c>
      <c r="E815" s="193">
        <f t="shared" si="1356"/>
        <v>0</v>
      </c>
      <c r="F815" s="193">
        <f t="shared" si="1356"/>
        <v>0</v>
      </c>
      <c r="G815" s="193">
        <f t="shared" si="1356"/>
        <v>0</v>
      </c>
      <c r="H815" s="193">
        <f t="shared" si="1356"/>
        <v>0</v>
      </c>
      <c r="I815" s="193">
        <f t="shared" si="1356"/>
        <v>0</v>
      </c>
      <c r="J815" s="193">
        <f t="shared" si="1356"/>
        <v>0</v>
      </c>
      <c r="K815" s="193">
        <f t="shared" si="1356"/>
        <v>0</v>
      </c>
      <c r="L815" s="194">
        <f t="shared" si="1356"/>
        <v>0</v>
      </c>
      <c r="M815" s="192" t="e">
        <f t="shared" si="1356"/>
        <v>#DIV/0!</v>
      </c>
      <c r="N815" s="193" t="e">
        <f t="shared" si="1356"/>
        <v>#DIV/0!</v>
      </c>
      <c r="O815" s="193" t="e">
        <f t="shared" si="1356"/>
        <v>#DIV/0!</v>
      </c>
      <c r="P815" s="193" t="e">
        <f t="shared" si="1356"/>
        <v>#DIV/0!</v>
      </c>
      <c r="Q815" s="193" t="e">
        <f t="shared" si="1356"/>
        <v>#DIV/0!</v>
      </c>
      <c r="R815" s="193" t="e">
        <f t="shared" si="1356"/>
        <v>#DIV/0!</v>
      </c>
      <c r="S815" s="193" t="e">
        <f t="shared" si="1356"/>
        <v>#DIV/0!</v>
      </c>
      <c r="T815" s="193" t="e">
        <f t="shared" si="1356"/>
        <v>#DIV/0!</v>
      </c>
      <c r="U815" s="193" t="e">
        <f t="shared" si="1356"/>
        <v>#DIV/0!</v>
      </c>
      <c r="V815" s="194" t="e">
        <f t="shared" si="1356"/>
        <v>#DIV/0!</v>
      </c>
      <c r="W815" s="192">
        <f t="shared" si="1356"/>
        <v>0</v>
      </c>
      <c r="X815" s="193">
        <f t="shared" si="1356"/>
        <v>0</v>
      </c>
      <c r="Y815" s="193">
        <f t="shared" si="1356"/>
        <v>0</v>
      </c>
      <c r="Z815" s="193">
        <f t="shared" si="1356"/>
        <v>0</v>
      </c>
      <c r="AA815" s="193">
        <f t="shared" si="1356"/>
        <v>0</v>
      </c>
      <c r="AB815" s="193">
        <f t="shared" si="1356"/>
        <v>0</v>
      </c>
      <c r="AC815" s="193">
        <f t="shared" si="1356"/>
        <v>0</v>
      </c>
      <c r="AD815" s="193">
        <f t="shared" si="1356"/>
        <v>0</v>
      </c>
      <c r="AE815" s="193">
        <f t="shared" si="1356"/>
        <v>0</v>
      </c>
      <c r="AF815" s="194">
        <f t="shared" si="1356"/>
        <v>0</v>
      </c>
      <c r="AG815" s="192">
        <f t="shared" si="1356"/>
        <v>0</v>
      </c>
      <c r="AH815" s="193">
        <f t="shared" si="1356"/>
        <v>0</v>
      </c>
      <c r="AI815" s="193">
        <f t="shared" si="1356"/>
        <v>0</v>
      </c>
      <c r="AJ815" s="193">
        <f t="shared" si="1356"/>
        <v>0</v>
      </c>
      <c r="AK815" s="193">
        <f t="shared" si="1356"/>
        <v>0</v>
      </c>
      <c r="AL815" s="193">
        <f t="shared" si="1356"/>
        <v>0</v>
      </c>
      <c r="AM815" s="193">
        <f t="shared" si="1356"/>
        <v>0</v>
      </c>
      <c r="AN815" s="193">
        <f t="shared" si="1356"/>
        <v>0</v>
      </c>
      <c r="AO815" s="193">
        <f t="shared" si="1356"/>
        <v>0</v>
      </c>
      <c r="AP815" s="194">
        <f t="shared" si="1356"/>
        <v>0</v>
      </c>
      <c r="AQ815" s="192">
        <f t="shared" si="1356"/>
        <v>0</v>
      </c>
      <c r="AR815" s="193">
        <f t="shared" si="1356"/>
        <v>0</v>
      </c>
      <c r="AS815" s="193">
        <f t="shared" si="1356"/>
        <v>0</v>
      </c>
      <c r="AT815" s="193">
        <f t="shared" si="1356"/>
        <v>0</v>
      </c>
      <c r="AU815" s="193">
        <f t="shared" si="1356"/>
        <v>0</v>
      </c>
      <c r="AV815" s="193">
        <f t="shared" si="1356"/>
        <v>0</v>
      </c>
      <c r="AW815" s="193">
        <f t="shared" si="1356"/>
        <v>0</v>
      </c>
      <c r="AX815" s="193">
        <f t="shared" si="1356"/>
        <v>0</v>
      </c>
      <c r="AY815" s="193">
        <f t="shared" si="1356"/>
        <v>0</v>
      </c>
      <c r="AZ815" s="194">
        <f t="shared" si="1356"/>
        <v>0</v>
      </c>
      <c r="BA815" s="192">
        <f t="shared" si="1356"/>
        <v>0</v>
      </c>
      <c r="BB815" s="193">
        <f t="shared" si="1356"/>
        <v>0</v>
      </c>
      <c r="BC815" s="193">
        <f t="shared" si="1356"/>
        <v>0</v>
      </c>
      <c r="BD815" s="193">
        <f t="shared" si="1356"/>
        <v>0</v>
      </c>
      <c r="BE815" s="193">
        <f t="shared" si="1356"/>
        <v>0</v>
      </c>
      <c r="BF815" s="193">
        <f t="shared" si="1356"/>
        <v>0</v>
      </c>
      <c r="BG815" s="193">
        <f t="shared" si="1356"/>
        <v>0</v>
      </c>
      <c r="BH815" s="193">
        <f t="shared" si="1356"/>
        <v>0</v>
      </c>
      <c r="BI815" s="193">
        <f t="shared" si="1356"/>
        <v>0</v>
      </c>
      <c r="BJ815" s="194">
        <f t="shared" si="1356"/>
        <v>0</v>
      </c>
    </row>
    <row r="816" spans="1:93" hidden="1" outlineLevel="2" x14ac:dyDescent="0.25"/>
    <row r="817" spans="1:34" hidden="1" outlineLevel="1" collapsed="1" x14ac:dyDescent="0.25">
      <c r="A817" s="181">
        <f>3*B698/10</f>
        <v>0</v>
      </c>
      <c r="B817" s="180"/>
      <c r="C817" s="180"/>
      <c r="D817" s="180"/>
    </row>
    <row r="818" spans="1:34" hidden="1" outlineLevel="2" x14ac:dyDescent="0.25">
      <c r="B818" s="316">
        <f>'Calculo VIGA'!E$2</f>
        <v>1</v>
      </c>
      <c r="C818" s="317"/>
      <c r="D818" s="316">
        <f>'Calculo VIGA'!F$2</f>
        <v>2</v>
      </c>
      <c r="E818" s="317"/>
      <c r="F818" s="316">
        <f>'Calculo VIGA'!G$2</f>
        <v>3</v>
      </c>
      <c r="G818" s="317"/>
      <c r="H818" s="316">
        <f>'Calculo VIGA'!H$2</f>
        <v>4</v>
      </c>
      <c r="I818" s="317"/>
      <c r="J818" s="316">
        <f>'Calculo VIGA'!I$2</f>
        <v>5</v>
      </c>
      <c r="K818" s="317"/>
      <c r="L818" s="316">
        <f>'Calculo VIGA'!J$2</f>
        <v>6</v>
      </c>
      <c r="M818" s="317"/>
    </row>
    <row r="819" spans="1:34" hidden="1" outlineLevel="2" x14ac:dyDescent="0.25">
      <c r="B819" s="105">
        <f>'Calculo VIGA'!B$18</f>
        <v>3</v>
      </c>
      <c r="C819" s="108">
        <v>0</v>
      </c>
      <c r="D819" s="107">
        <f>'Calculo VIGA'!J$18</f>
        <v>0</v>
      </c>
      <c r="E819" s="108">
        <v>0</v>
      </c>
      <c r="F819" s="107">
        <f>'Calculo VIGA'!R$18</f>
        <v>0</v>
      </c>
      <c r="G819" s="108">
        <v>0</v>
      </c>
      <c r="H819" s="107">
        <f>'Calculo VIGA'!Z$18</f>
        <v>0</v>
      </c>
      <c r="I819" s="108">
        <v>0</v>
      </c>
      <c r="J819" s="107">
        <f>'Calculo VIGA'!AH$18</f>
        <v>0</v>
      </c>
      <c r="K819" s="108">
        <v>0</v>
      </c>
      <c r="L819" s="107">
        <f>'Calculo VIGA'!AP$18</f>
        <v>0</v>
      </c>
      <c r="M819" s="108">
        <v>0</v>
      </c>
      <c r="X819" s="146"/>
      <c r="Y819" s="147"/>
    </row>
    <row r="820" spans="1:34" hidden="1" outlineLevel="2" x14ac:dyDescent="0.25">
      <c r="B820" s="105">
        <f>'Calculo VIGA'!B$19</f>
        <v>4</v>
      </c>
      <c r="C820" s="108">
        <f>IF($A698=B818,1*($B698-$A817)^2*(2*$A817+$B698)/$B698^3,0)</f>
        <v>0</v>
      </c>
      <c r="D820" s="107">
        <f>'Calculo VIGA'!J$19</f>
        <v>0</v>
      </c>
      <c r="E820" s="108" t="e">
        <f>IF($A698=D818,1*($B698-$A817)^2*(2*$A817+$B698)/$B698^3,0)</f>
        <v>#DIV/0!</v>
      </c>
      <c r="F820" s="107">
        <f>'Calculo VIGA'!R$19</f>
        <v>0</v>
      </c>
      <c r="G820" s="108">
        <f>IF($A698=F818,1*($B698-$A817)^2*(2*$A817+$B698)/$B698^3,0)</f>
        <v>0</v>
      </c>
      <c r="H820" s="107">
        <f>'Calculo VIGA'!Z$19</f>
        <v>0</v>
      </c>
      <c r="I820" s="108">
        <f>IF($A698=H818,1*($B698-$A817)^2*(2*$A817+$B698)/$B698^3,0)</f>
        <v>0</v>
      </c>
      <c r="J820" s="107">
        <f>'Calculo VIGA'!AH$19</f>
        <v>0</v>
      </c>
      <c r="K820" s="108">
        <f>IF($A698=J818,1*($B698-$A817)^2*(2*$A817+$B698)/$B698^3,0)</f>
        <v>0</v>
      </c>
      <c r="L820" s="107">
        <f>'Calculo VIGA'!AP$19</f>
        <v>0</v>
      </c>
      <c r="M820" s="108">
        <f>IF($A698=L818,1*($B698-$A817)^2*(2*$A817+$B698)/$B698^3,0)</f>
        <v>0</v>
      </c>
    </row>
    <row r="821" spans="1:34" hidden="1" outlineLevel="2" x14ac:dyDescent="0.25">
      <c r="A821" t="s">
        <v>36</v>
      </c>
      <c r="B821" s="105">
        <f>'Calculo VIGA'!B$20</f>
        <v>1</v>
      </c>
      <c r="C821" s="108">
        <f>IF($A698=B818,1*$A817*($B698-$A817)^2/$B698^2,0)</f>
        <v>0</v>
      </c>
      <c r="D821" s="107">
        <f>'Calculo VIGA'!J$20</f>
        <v>0</v>
      </c>
      <c r="E821" s="108" t="e">
        <f>IF($A698=D818,1*$A817*($B698-$A817)^2/$B698^2,0)</f>
        <v>#DIV/0!</v>
      </c>
      <c r="F821" s="107">
        <f>'Calculo VIGA'!R$20</f>
        <v>0</v>
      </c>
      <c r="G821" s="108">
        <f>IF($A698=F818,1*$A817*($B698-$A817)^2/$B698^2,0)</f>
        <v>0</v>
      </c>
      <c r="H821" s="107">
        <f>'Calculo VIGA'!Z$20</f>
        <v>0</v>
      </c>
      <c r="I821" s="108">
        <f>IF($A698=H818,1*$A817*($B698-$A817)^2/$B698^2,0)</f>
        <v>0</v>
      </c>
      <c r="J821" s="107">
        <f>'Calculo VIGA'!AH$20</f>
        <v>0</v>
      </c>
      <c r="K821" s="108">
        <f>IF($A698=J818,1*$A817*($B698-$A817)^2/$B698^2,0)</f>
        <v>0</v>
      </c>
      <c r="L821" s="107">
        <f>'Calculo VIGA'!AP$20</f>
        <v>0</v>
      </c>
      <c r="M821" s="108">
        <f>IF($A698=L818,1*$A817*($B698-$A817)^2/$B698^2,0)</f>
        <v>0</v>
      </c>
      <c r="X821" s="149"/>
    </row>
    <row r="822" spans="1:34" hidden="1" outlineLevel="2" x14ac:dyDescent="0.25">
      <c r="B822" s="105">
        <f>'Calculo VIGA'!B$21</f>
        <v>5</v>
      </c>
      <c r="C822" s="108">
        <v>0</v>
      </c>
      <c r="D822" s="107">
        <f>'Calculo VIGA'!J$21</f>
        <v>0</v>
      </c>
      <c r="E822" s="108">
        <v>0</v>
      </c>
      <c r="F822" s="107">
        <f>'Calculo VIGA'!R$21</f>
        <v>0</v>
      </c>
      <c r="G822" s="108">
        <v>0</v>
      </c>
      <c r="H822" s="107">
        <f>'Calculo VIGA'!Z$21</f>
        <v>0</v>
      </c>
      <c r="I822" s="108">
        <v>0</v>
      </c>
      <c r="J822" s="107">
        <f>'Calculo VIGA'!AH$21</f>
        <v>0</v>
      </c>
      <c r="K822" s="108">
        <v>0</v>
      </c>
      <c r="L822" s="107">
        <f>'Calculo VIGA'!AP$21</f>
        <v>0</v>
      </c>
      <c r="M822" s="108">
        <v>0</v>
      </c>
    </row>
    <row r="823" spans="1:34" hidden="1" outlineLevel="2" x14ac:dyDescent="0.25">
      <c r="B823" s="105">
        <f>'Calculo VIGA'!B$22</f>
        <v>6</v>
      </c>
      <c r="C823" s="108">
        <f>IF($A698=B818,1*($A817)^2*(3*$B698-2*$A817)/$B698^3,0)</f>
        <v>0</v>
      </c>
      <c r="D823" s="107">
        <f>'Calculo VIGA'!J$22</f>
        <v>0</v>
      </c>
      <c r="E823" s="108" t="e">
        <f>IF($A698=D818,1*($A817)^2*(3*$B698-2*$A817)/$B698^3,0)</f>
        <v>#DIV/0!</v>
      </c>
      <c r="F823" s="107">
        <f>'Calculo VIGA'!R$22</f>
        <v>0</v>
      </c>
      <c r="G823" s="108">
        <f>IF($A698=F818,1*($A817)^2*(3*$B698-2*$A817)/$B698^3,0)</f>
        <v>0</v>
      </c>
      <c r="H823" s="107">
        <f>'Calculo VIGA'!Z$22</f>
        <v>0</v>
      </c>
      <c r="I823" s="108">
        <f>IF($A698=H818,1*($A817)^2*(3*$B698-2*$A817)/$B698^3,0)</f>
        <v>0</v>
      </c>
      <c r="J823" s="107">
        <f>'Calculo VIGA'!AH$22</f>
        <v>0</v>
      </c>
      <c r="K823" s="108">
        <f>IF($A698=J818,1*($A817)^2*(3*$B698-2*$A817)/$B698^3,0)</f>
        <v>0</v>
      </c>
      <c r="L823" s="107">
        <f>'Calculo VIGA'!AP$22</f>
        <v>0</v>
      </c>
      <c r="M823" s="108">
        <f>IF($A698=L818,1*($A817)^2*(3*$B698-2*$A817)/$B698^3,0)</f>
        <v>0</v>
      </c>
    </row>
    <row r="824" spans="1:34" hidden="1" outlineLevel="2" x14ac:dyDescent="0.25">
      <c r="B824" s="105">
        <f>'Calculo VIGA'!B$23</f>
        <v>2</v>
      </c>
      <c r="C824" s="108">
        <f>IF($A698=B818,-1*($B698-$A817)*$A817^2/$B698^2,0)</f>
        <v>0</v>
      </c>
      <c r="D824" s="107">
        <f>'Calculo VIGA'!J$23</f>
        <v>0</v>
      </c>
      <c r="E824" s="108" t="e">
        <f>IF($A698=D818,-1*($B698-$A817)*$A817^2/$B698^2,0)</f>
        <v>#DIV/0!</v>
      </c>
      <c r="F824" s="107">
        <f>'Calculo VIGA'!R$23</f>
        <v>0</v>
      </c>
      <c r="G824" s="108">
        <f>IF($A698=F818,-1*($B698-$A817)*$A817^2/$B698^2,0)</f>
        <v>0</v>
      </c>
      <c r="H824" s="107">
        <f>'Calculo VIGA'!Z$23</f>
        <v>0</v>
      </c>
      <c r="I824" s="108">
        <f>IF($A698=H818,-1*($B698-$A817)*$A817^2/$B698^2,0)</f>
        <v>0</v>
      </c>
      <c r="J824" s="107">
        <f>'Calculo VIGA'!AH$23</f>
        <v>0</v>
      </c>
      <c r="K824" s="108">
        <f>IF($A698=J818,-1*($B698-$A817)*$A817^2/$B698^2,0)</f>
        <v>0</v>
      </c>
      <c r="L824" s="107">
        <f>'Calculo VIGA'!AP$23</f>
        <v>0</v>
      </c>
      <c r="M824" s="108">
        <f>IF($A698=L818,-1*($B698-$A817)*$A817^2/$B698^2,0)</f>
        <v>0</v>
      </c>
    </row>
    <row r="825" spans="1:34" hidden="1" outlineLevel="2" x14ac:dyDescent="0.25">
      <c r="C825" t="s">
        <v>61</v>
      </c>
      <c r="D825" s="182"/>
      <c r="E825" s="183"/>
      <c r="F825" s="182"/>
      <c r="G825" s="183"/>
      <c r="H825" s="182"/>
      <c r="I825" s="183"/>
      <c r="J825" s="182"/>
      <c r="K825" s="183"/>
      <c r="L825" s="182"/>
      <c r="M825" s="183"/>
      <c r="N825" s="182"/>
      <c r="O825" s="183"/>
      <c r="P825" s="182"/>
      <c r="Q825" s="183"/>
      <c r="R825" s="182"/>
      <c r="S825" s="183"/>
    </row>
    <row r="826" spans="1:34" hidden="1" outlineLevel="2" x14ac:dyDescent="0.25">
      <c r="B826" s="105">
        <v>1</v>
      </c>
      <c r="C826" s="108">
        <f t="shared" ref="C826" si="1357">-(IFERROR(VLOOKUP($B826,$B819:$C824,2,0),0)+IFERROR(VLOOKUP($B826,$D819:$E824,2,0),0)+IFERROR(VLOOKUP($B826,$F819:$G824,2,0),0)+IFERROR(VLOOKUP($B826,$H819:$I824,2,0),0)+IFERROR(VLOOKUP($B826,$J819:$K824,2,0),0)+IFERROR(VLOOKUP($B826,$L819:$M824,2,0),0)+IFERROR(VLOOKUP($B826,$N819:$O824,2,0),0)+IFERROR(VLOOKUP($B826,$P819:$Q824,2,0),0)+IFERROR(VLOOKUP($B826,$R819:$S824,2,0),0))</f>
        <v>0</v>
      </c>
      <c r="E826" s="109"/>
      <c r="F826" s="325" t="s">
        <v>37</v>
      </c>
      <c r="G826" s="325"/>
      <c r="H826" s="325"/>
      <c r="I826" s="325"/>
      <c r="J826" s="325"/>
      <c r="K826" s="325"/>
      <c r="L826" s="325"/>
      <c r="M826" s="325"/>
      <c r="N826" s="325"/>
      <c r="O826" s="325"/>
      <c r="P826" s="325"/>
      <c r="Q826" s="325"/>
      <c r="R826" s="325"/>
      <c r="S826" s="325"/>
      <c r="T826" s="325"/>
      <c r="U826" s="325"/>
      <c r="V826" s="325"/>
      <c r="W826" s="325"/>
      <c r="X826" s="325"/>
      <c r="Y826" s="325"/>
      <c r="Z826" s="325"/>
      <c r="AA826" s="325"/>
      <c r="AB826" s="110"/>
      <c r="AC826" s="110"/>
      <c r="AD826" s="110"/>
      <c r="AE826" s="110"/>
      <c r="AF826" s="110"/>
      <c r="AG826" s="110"/>
      <c r="AH826" s="110"/>
    </row>
    <row r="827" spans="1:34" hidden="1" outlineLevel="2" x14ac:dyDescent="0.25">
      <c r="B827" s="105">
        <v>2</v>
      </c>
      <c r="C827" s="108">
        <f t="shared" ref="C827" si="1358">-(IFERROR(VLOOKUP($B827,$B819:$C824,2,0),0)+IFERROR(VLOOKUP($B827,$D819:$E824,2,0),0)+IFERROR(VLOOKUP($B827,$F819:$G824,2,0),0)+IFERROR(VLOOKUP($B827,$H819:$I824,2,0),0)+IFERROR(VLOOKUP($B827,$J819:$K824,2,0),0)+IFERROR(VLOOKUP($B827,$L819:$M824,2,0),0)+IFERROR(VLOOKUP($B827,$N819:$O824,2,0),0)+IFERROR(VLOOKUP($B827,$P819:$Q824,2,0),0)+IFERROR(VLOOKUP($B827,$R819:$S824,2,0),0))</f>
        <v>0</v>
      </c>
      <c r="E827" s="110"/>
      <c r="F827" s="110"/>
      <c r="G827" s="326" t="s">
        <v>38</v>
      </c>
      <c r="H827" s="326"/>
      <c r="I827" s="326"/>
      <c r="J827" s="326"/>
      <c r="K827" s="326"/>
      <c r="L827" s="326"/>
      <c r="M827" s="110"/>
      <c r="N827" s="110"/>
      <c r="O827" s="110"/>
      <c r="P827" s="327" t="s">
        <v>39</v>
      </c>
      <c r="Q827" s="327"/>
      <c r="R827" s="327"/>
      <c r="S827" s="327"/>
      <c r="T827" s="327"/>
      <c r="U827" s="327"/>
      <c r="V827" s="110"/>
      <c r="W827" s="110"/>
      <c r="X827" s="110"/>
      <c r="Y827" s="110"/>
      <c r="Z827" s="110"/>
      <c r="AA827" s="110"/>
      <c r="AB827" s="110"/>
      <c r="AC827" s="110"/>
      <c r="AD827" s="110"/>
      <c r="AE827" s="110"/>
      <c r="AF827" s="110"/>
      <c r="AG827" s="110"/>
      <c r="AH827" s="110"/>
    </row>
    <row r="828" spans="1:34" hidden="1" outlineLevel="2" x14ac:dyDescent="0.25">
      <c r="B828" s="105">
        <v>3</v>
      </c>
      <c r="C828" s="108">
        <f t="shared" ref="C828" si="1359">-(IFERROR(VLOOKUP($B828,$B819:$C824,2,0),0)+IFERROR(VLOOKUP($B828,$D819:$E824,2,0),0)+IFERROR(VLOOKUP($B828,$F819:$G824,2,0),0)+IFERROR(VLOOKUP($B828,$H819:$I824,2,0),0)+IFERROR(VLOOKUP($B828,$J819:$K824,2,0),0)+IFERROR(VLOOKUP($B828,$L819:$M824,2,0),0)+IFERROR(VLOOKUP($B828,$N819:$O824,2,0),0)+IFERROR(VLOOKUP($B828,$P819:$Q824,2,0),0)+IFERROR(VLOOKUP($B828,$R819:$S824,2,0),0))</f>
        <v>0</v>
      </c>
      <c r="E828" s="110"/>
      <c r="F828" s="110"/>
      <c r="G828" s="112">
        <v>6</v>
      </c>
      <c r="H828" s="112">
        <v>5</v>
      </c>
      <c r="I828" s="112">
        <v>4</v>
      </c>
      <c r="J828" s="112">
        <v>3</v>
      </c>
      <c r="K828" s="112">
        <v>2</v>
      </c>
      <c r="L828" s="112">
        <v>1</v>
      </c>
      <c r="M828" s="110"/>
      <c r="O828" s="110"/>
      <c r="P828" s="112">
        <v>6</v>
      </c>
      <c r="Q828" s="112">
        <v>5</v>
      </c>
      <c r="R828" s="112">
        <v>4</v>
      </c>
      <c r="S828" s="112">
        <v>3</v>
      </c>
      <c r="T828" s="112">
        <v>2</v>
      </c>
      <c r="U828" s="112">
        <v>1</v>
      </c>
      <c r="AB828" s="110"/>
      <c r="AC828" s="110"/>
      <c r="AD828" s="110"/>
      <c r="AE828" s="110"/>
      <c r="AF828" s="110"/>
      <c r="AG828" s="110"/>
      <c r="AH828" s="110"/>
    </row>
    <row r="829" spans="1:34" hidden="1" outlineLevel="2" x14ac:dyDescent="0.25">
      <c r="B829" s="105">
        <v>4</v>
      </c>
      <c r="C829" s="108">
        <f t="shared" ref="C829" si="1360">-(IFERROR(VLOOKUP($B829,$B819:$C824,2,0),0)+IFERROR(VLOOKUP($B829,$D819:$E824,2,0),0)+IFERROR(VLOOKUP($B829,$F819:$G824,2,0),0)+IFERROR(VLOOKUP($B829,$H819:$I824,2,0),0)+IFERROR(VLOOKUP($B829,$J819:$K824,2,0),0)+IFERROR(VLOOKUP($B829,$L819:$M824,2,0),0)+IFERROR(VLOOKUP($B829,$N819:$O824,2,0),0)+IFERROR(VLOOKUP($B829,$P819:$Q824,2,0),0)+IFERROR(VLOOKUP($B829,$R819:$S824,2,0),0))</f>
        <v>0</v>
      </c>
      <c r="E829" s="110"/>
      <c r="F829" s="105">
        <v>1</v>
      </c>
      <c r="G829" s="184" t="e">
        <f t="array" ref="G829:G835">MMULT(MINVERSE($C$24:$I$30),$C826:$C832)</f>
        <v>#NUM!</v>
      </c>
      <c r="H829" s="184" t="e">
        <f t="array" ref="H829:H834">MMULT(MINVERSE($C$24:$H$29),$C826:$C831)</f>
        <v>#NUM!</v>
      </c>
      <c r="I829" s="184" t="e">
        <f t="array" ref="I829:I833">MMULT(MINVERSE($C$24:$G$28),$C826:$C830)</f>
        <v>#NUM!</v>
      </c>
      <c r="J829" s="184">
        <f t="array" ref="J829:J832">MMULT(MINVERSE($C$24:$F$27),$C826:$C829)</f>
        <v>0</v>
      </c>
      <c r="K829" s="184">
        <f t="array" ref="K829:K831">MMULT(MINVERSE($C$24:$E$26),$C826:$C828)</f>
        <v>0</v>
      </c>
      <c r="L829" s="184">
        <f t="array" ref="L829:L830">MMULT(MINVERSE($C$24:$D$25),$C826:$C827)</f>
        <v>0</v>
      </c>
      <c r="M829" s="110"/>
      <c r="O829" s="105">
        <v>1</v>
      </c>
      <c r="P829" s="184" t="e">
        <f t="array" ref="P829:P839">MMULT(MINVERSE($C$24:$M$34),$C826:$C836)</f>
        <v>#NUM!</v>
      </c>
      <c r="Q829" s="184" t="e">
        <f t="array" ref="Q829:Q838">MMULT(MINVERSE($C$24:$L$33),$C826:$C835)</f>
        <v>#NUM!</v>
      </c>
      <c r="R829" s="184" t="e">
        <f t="array" ref="R829:R837">MMULT(MINVERSE($C$24:$K$32),$C826:$C834)</f>
        <v>#NUM!</v>
      </c>
      <c r="S829" s="184" t="e">
        <f t="array" ref="S829:S836">MMULT(MINVERSE($C$24:$J$31),$C826:$C833)</f>
        <v>#NUM!</v>
      </c>
      <c r="T829" s="114"/>
      <c r="U829" s="114"/>
      <c r="V829" s="110"/>
      <c r="W829" s="110"/>
      <c r="X829" s="110"/>
      <c r="Y829" s="110"/>
      <c r="Z829" s="110"/>
      <c r="AA829" s="110"/>
      <c r="AB829" s="110"/>
      <c r="AC829" s="110"/>
      <c r="AD829" s="110"/>
      <c r="AE829" s="110"/>
      <c r="AF829" s="110"/>
      <c r="AG829" s="110"/>
      <c r="AH829" s="110"/>
    </row>
    <row r="830" spans="1:34" hidden="1" outlineLevel="2" x14ac:dyDescent="0.25">
      <c r="B830" s="105">
        <v>5</v>
      </c>
      <c r="C830" s="108">
        <f t="shared" ref="C830" si="1361">-(IFERROR(VLOOKUP($B830,$B819:$C824,2,0),0)+IFERROR(VLOOKUP($B830,$D819:$E824,2,0),0)+IFERROR(VLOOKUP($B830,$F819:$G824,2,0),0)+IFERROR(VLOOKUP($B830,$H819:$I824,2,0),0)+IFERROR(VLOOKUP($B830,$J819:$K824,2,0),0)+IFERROR(VLOOKUP($B830,$L819:$M824,2,0),0)+IFERROR(VLOOKUP($B830,$N819:$O824,2,0),0)+IFERROR(VLOOKUP($B830,$P819:$Q824,2,0),0)+IFERROR(VLOOKUP($B830,$R819:$S824,2,0),0))</f>
        <v>0</v>
      </c>
      <c r="E830" s="110"/>
      <c r="F830" s="105">
        <v>2</v>
      </c>
      <c r="G830" s="185" t="e">
        <v>#NUM!</v>
      </c>
      <c r="H830" s="185" t="e">
        <v>#NUM!</v>
      </c>
      <c r="I830" s="185" t="e">
        <v>#NUM!</v>
      </c>
      <c r="J830" s="185">
        <v>0</v>
      </c>
      <c r="K830" s="185">
        <v>0</v>
      </c>
      <c r="L830" s="185">
        <v>0</v>
      </c>
      <c r="M830" s="110"/>
      <c r="O830" s="105">
        <v>2</v>
      </c>
      <c r="P830" s="185" t="e">
        <v>#NUM!</v>
      </c>
      <c r="Q830" s="185" t="e">
        <v>#NUM!</v>
      </c>
      <c r="R830" s="185" t="e">
        <v>#NUM!</v>
      </c>
      <c r="S830" s="185" t="e">
        <v>#NUM!</v>
      </c>
      <c r="T830" s="114"/>
      <c r="U830" s="114"/>
    </row>
    <row r="831" spans="1:34" hidden="1" outlineLevel="2" x14ac:dyDescent="0.25">
      <c r="B831" s="105">
        <v>6</v>
      </c>
      <c r="C831" s="108">
        <f t="shared" ref="C831" si="1362">-(IFERROR(VLOOKUP($B831,$B819:$C824,2,0),0)+IFERROR(VLOOKUP($B831,$D819:$E824,2,0),0)+IFERROR(VLOOKUP($B831,$F819:$G824,2,0),0)+IFERROR(VLOOKUP($B831,$H819:$I824,2,0),0)+IFERROR(VLOOKUP($B831,$J819:$K824,2,0),0)+IFERROR(VLOOKUP($B831,$L819:$M824,2,0),0)+IFERROR(VLOOKUP($B831,$N819:$O824,2,0),0)+IFERROR(VLOOKUP($B831,$P819:$Q824,2,0),0)+IFERROR(VLOOKUP($B831,$R819:$S824,2,0),0))</f>
        <v>0</v>
      </c>
      <c r="E831" s="110"/>
      <c r="F831" s="105">
        <v>3</v>
      </c>
      <c r="G831" s="185" t="e">
        <v>#NUM!</v>
      </c>
      <c r="H831" s="185" t="e">
        <v>#NUM!</v>
      </c>
      <c r="I831" s="185" t="e">
        <v>#NUM!</v>
      </c>
      <c r="J831" s="185">
        <v>0</v>
      </c>
      <c r="K831" s="185">
        <v>0</v>
      </c>
      <c r="L831" s="185"/>
      <c r="M831" s="110"/>
      <c r="O831" s="105">
        <v>3</v>
      </c>
      <c r="P831" s="185" t="e">
        <v>#NUM!</v>
      </c>
      <c r="Q831" s="185" t="e">
        <v>#NUM!</v>
      </c>
      <c r="R831" s="185" t="e">
        <v>#NUM!</v>
      </c>
      <c r="S831" s="185" t="e">
        <v>#NUM!</v>
      </c>
      <c r="T831" s="114"/>
      <c r="U831" s="114"/>
    </row>
    <row r="832" spans="1:34" hidden="1" outlineLevel="2" x14ac:dyDescent="0.25">
      <c r="B832" s="105">
        <v>7</v>
      </c>
      <c r="C832" s="108">
        <f t="shared" ref="C832" si="1363">-(IFERROR(VLOOKUP($B832,$B819:$C824,2,0),0)+IFERROR(VLOOKUP($B832,$D819:$E824,2,0),0)+IFERROR(VLOOKUP($B832,$F819:$G824,2,0),0)+IFERROR(VLOOKUP($B832,$H819:$I824,2,0),0)+IFERROR(VLOOKUP($B832,$J819:$K824,2,0),0)+IFERROR(VLOOKUP($B832,$L819:$M824,2,0),0)+IFERROR(VLOOKUP($B832,$N819:$O824,2,0),0)+IFERROR(VLOOKUP($B832,$P819:$Q824,2,0),0)+IFERROR(VLOOKUP($B832,$R819:$S824,2,0),0))</f>
        <v>0</v>
      </c>
      <c r="E832" s="110"/>
      <c r="F832" s="105">
        <v>4</v>
      </c>
      <c r="G832" s="185" t="e">
        <v>#NUM!</v>
      </c>
      <c r="H832" s="185" t="e">
        <v>#NUM!</v>
      </c>
      <c r="I832" s="185" t="e">
        <v>#NUM!</v>
      </c>
      <c r="J832" s="185">
        <v>0</v>
      </c>
      <c r="K832" s="185"/>
      <c r="L832" s="185"/>
      <c r="M832" s="110"/>
      <c r="O832" s="105">
        <v>4</v>
      </c>
      <c r="P832" s="185" t="e">
        <v>#NUM!</v>
      </c>
      <c r="Q832" s="185" t="e">
        <v>#NUM!</v>
      </c>
      <c r="R832" s="185" t="e">
        <v>#NUM!</v>
      </c>
      <c r="S832" s="185" t="e">
        <v>#NUM!</v>
      </c>
      <c r="T832" s="114"/>
      <c r="U832" s="114"/>
    </row>
    <row r="833" spans="1:24" hidden="1" outlineLevel="2" x14ac:dyDescent="0.25">
      <c r="B833" s="105">
        <v>8</v>
      </c>
      <c r="C833" s="108">
        <f t="shared" ref="C833" si="1364">-(IFERROR(VLOOKUP($B833,$B819:$C824,2,0),0)+IFERROR(VLOOKUP($B833,$D819:$E824,2,0),0)+IFERROR(VLOOKUP($B833,$F819:$G824,2,0),0)+IFERROR(VLOOKUP($B833,$H819:$I824,2,0),0)+IFERROR(VLOOKUP($B833,$J819:$K824,2,0),0)+IFERROR(VLOOKUP($B833,$L819:$M824,2,0),0)+IFERROR(VLOOKUP($B833,$N819:$O824,2,0),0)+IFERROR(VLOOKUP($B833,$P819:$Q824,2,0),0)+IFERROR(VLOOKUP($B833,$R819:$S824,2,0),0))</f>
        <v>0</v>
      </c>
      <c r="E833" s="110" t="s">
        <v>40</v>
      </c>
      <c r="F833" s="105">
        <v>5</v>
      </c>
      <c r="G833" s="185" t="e">
        <v>#NUM!</v>
      </c>
      <c r="H833" s="185" t="e">
        <v>#NUM!</v>
      </c>
      <c r="I833" s="185" t="e">
        <v>#NUM!</v>
      </c>
      <c r="J833" s="185"/>
      <c r="K833" s="185"/>
      <c r="L833" s="185"/>
      <c r="M833" s="110"/>
      <c r="O833" s="105">
        <v>5</v>
      </c>
      <c r="P833" s="185" t="e">
        <v>#NUM!</v>
      </c>
      <c r="Q833" s="185" t="e">
        <v>#NUM!</v>
      </c>
      <c r="R833" s="185" t="e">
        <v>#NUM!</v>
      </c>
      <c r="S833" s="185" t="e">
        <v>#NUM!</v>
      </c>
      <c r="T833" s="114"/>
      <c r="U833" s="114"/>
    </row>
    <row r="834" spans="1:24" hidden="1" outlineLevel="2" x14ac:dyDescent="0.25">
      <c r="B834" s="105">
        <v>9</v>
      </c>
      <c r="C834" s="108">
        <f t="shared" ref="C834" si="1365">-(IFERROR(VLOOKUP($B834,$B819:$C824,2,0),0)+IFERROR(VLOOKUP($B834,$D819:$E824,2,0),0)+IFERROR(VLOOKUP($B834,$F819:$G824,2,0),0)+IFERROR(VLOOKUP($B834,$H819:$I824,2,0),0)+IFERROR(VLOOKUP($B834,$J819:$K824,2,0),0)+IFERROR(VLOOKUP($B834,$L819:$M824,2,0),0)+IFERROR(VLOOKUP($B834,$N819:$O824,2,0),0)+IFERROR(VLOOKUP($B834,$P819:$Q824,2,0),0)+IFERROR(VLOOKUP($B834,$R819:$S824,2,0),0))</f>
        <v>0</v>
      </c>
      <c r="E834" s="110"/>
      <c r="F834" s="105">
        <v>6</v>
      </c>
      <c r="G834" s="185" t="e">
        <v>#NUM!</v>
      </c>
      <c r="H834" s="185" t="e">
        <v>#NUM!</v>
      </c>
      <c r="I834" s="185"/>
      <c r="J834" s="185"/>
      <c r="K834" s="185"/>
      <c r="L834" s="185"/>
      <c r="M834" s="110"/>
      <c r="O834" s="105">
        <v>6</v>
      </c>
      <c r="P834" s="185" t="e">
        <v>#NUM!</v>
      </c>
      <c r="Q834" s="185" t="e">
        <v>#NUM!</v>
      </c>
      <c r="R834" s="185" t="e">
        <v>#NUM!</v>
      </c>
      <c r="S834" s="185" t="e">
        <v>#NUM!</v>
      </c>
      <c r="T834" s="114"/>
      <c r="U834" s="114"/>
    </row>
    <row r="835" spans="1:24" hidden="1" outlineLevel="2" x14ac:dyDescent="0.25">
      <c r="B835" s="105">
        <v>10</v>
      </c>
      <c r="C835" s="108">
        <f t="shared" ref="C835" si="1366">-(IFERROR(VLOOKUP($B835,$B819:$C824,2,0),0)+IFERROR(VLOOKUP($B835,$D819:$E824,2,0),0)+IFERROR(VLOOKUP($B835,$F819:$G824,2,0),0)+IFERROR(VLOOKUP($B835,$H819:$I824,2,0),0)+IFERROR(VLOOKUP($B835,$J819:$K824,2,0),0)+IFERROR(VLOOKUP($B835,$L819:$M824,2,0),0)+IFERROR(VLOOKUP($B835,$N819:$O824,2,0),0)+IFERROR(VLOOKUP($B835,$P819:$Q824,2,0),0)+IFERROR(VLOOKUP($B835,$R819:$S824,2,0),0))</f>
        <v>0</v>
      </c>
      <c r="E835" s="110"/>
      <c r="F835" s="105">
        <v>7</v>
      </c>
      <c r="G835" s="185" t="e">
        <v>#NUM!</v>
      </c>
      <c r="H835" s="185"/>
      <c r="I835" s="185"/>
      <c r="J835" s="185"/>
      <c r="K835" s="185"/>
      <c r="L835" s="185"/>
      <c r="M835" s="110"/>
      <c r="N835" s="110" t="s">
        <v>40</v>
      </c>
      <c r="O835" s="105">
        <v>7</v>
      </c>
      <c r="P835" s="185" t="e">
        <v>#NUM!</v>
      </c>
      <c r="Q835" s="185" t="e">
        <v>#NUM!</v>
      </c>
      <c r="R835" s="185" t="e">
        <v>#NUM!</v>
      </c>
      <c r="S835" s="185" t="e">
        <v>#NUM!</v>
      </c>
      <c r="T835" s="114"/>
      <c r="U835" s="114"/>
    </row>
    <row r="836" spans="1:24" hidden="1" outlineLevel="2" x14ac:dyDescent="0.25">
      <c r="B836" s="105">
        <v>11</v>
      </c>
      <c r="C836" s="108">
        <f t="shared" ref="C836" si="1367">-(IFERROR(VLOOKUP($B836,$B819:$C824,2,0),0)+IFERROR(VLOOKUP($B836,$D819:$E824,2,0),0)+IFERROR(VLOOKUP($B836,$F819:$G824,2,0),0)+IFERROR(VLOOKUP($B836,$H819:$I824,2,0),0)+IFERROR(VLOOKUP($B836,$J819:$K824,2,0),0)+IFERROR(VLOOKUP($B836,$L819:$M824,2,0),0)+IFERROR(VLOOKUP($B836,$N819:$O824,2,0),0)+IFERROR(VLOOKUP($B836,$P819:$Q824,2,0),0)+IFERROR(VLOOKUP($B836,$R819:$S824,2,0),0))</f>
        <v>0</v>
      </c>
      <c r="E836" s="110"/>
      <c r="M836" s="110"/>
      <c r="O836" s="105">
        <v>8</v>
      </c>
      <c r="P836" s="185" t="e">
        <v>#NUM!</v>
      </c>
      <c r="Q836" s="185" t="e">
        <v>#NUM!</v>
      </c>
      <c r="R836" s="185" t="e">
        <v>#NUM!</v>
      </c>
      <c r="S836" s="185" t="e">
        <v>#NUM!</v>
      </c>
      <c r="T836" s="114"/>
      <c r="U836" s="114"/>
    </row>
    <row r="837" spans="1:24" hidden="1" outlineLevel="2" x14ac:dyDescent="0.25">
      <c r="B837" s="105">
        <v>12</v>
      </c>
      <c r="C837" s="108">
        <f t="shared" ref="C837" si="1368">-(IFERROR(VLOOKUP($B837,$B819:$C824,2,0),0)+IFERROR(VLOOKUP($B837,$D819:$E824,2,0),0)+IFERROR(VLOOKUP($B837,$F819:$G824,2,0),0)+IFERROR(VLOOKUP($B837,$H819:$I824,2,0),0)+IFERROR(VLOOKUP($B837,$J819:$K824,2,0),0)+IFERROR(VLOOKUP($B837,$L819:$M824,2,0),0)+IFERROR(VLOOKUP($B837,$N819:$O824,2,0),0)+IFERROR(VLOOKUP($B837,$P819:$Q824,2,0),0)+IFERROR(VLOOKUP($B837,$R819:$S824,2,0),0))</f>
        <v>0</v>
      </c>
      <c r="E837" s="110"/>
      <c r="M837" s="110"/>
      <c r="O837" s="105">
        <v>9</v>
      </c>
      <c r="P837" s="185" t="e">
        <v>#NUM!</v>
      </c>
      <c r="Q837" s="185" t="e">
        <v>#NUM!</v>
      </c>
      <c r="R837" s="185" t="e">
        <v>#NUM!</v>
      </c>
      <c r="S837" s="185"/>
      <c r="T837" s="114"/>
      <c r="U837" s="114"/>
    </row>
    <row r="838" spans="1:24" hidden="1" outlineLevel="2" x14ac:dyDescent="0.25">
      <c r="B838" s="105">
        <v>13</v>
      </c>
      <c r="C838" s="108">
        <f t="shared" ref="C838" si="1369">-(IFERROR(VLOOKUP($B838,$B819:$C824,2,0),0)+IFERROR(VLOOKUP($B838,$D819:$E824,2,0),0)+IFERROR(VLOOKUP($B838,$F819:$G824,2,0),0)+IFERROR(VLOOKUP($B838,$H819:$I824,2,0),0)+IFERROR(VLOOKUP($B838,$J819:$K824,2,0),0)+IFERROR(VLOOKUP($B838,$L819:$M824,2,0),0)+IFERROR(VLOOKUP($B838,$N819:$O824,2,0),0)+IFERROR(VLOOKUP($B838,$P819:$Q824,2,0),0)+IFERROR(VLOOKUP($B838,$R819:$S824,2,0),0))</f>
        <v>0</v>
      </c>
      <c r="E838" s="110"/>
      <c r="F838" s="110"/>
      <c r="G838" s="324" t="s">
        <v>42</v>
      </c>
      <c r="H838" s="324"/>
      <c r="I838" s="324"/>
      <c r="J838" s="324"/>
      <c r="K838" s="324"/>
      <c r="L838" s="324"/>
      <c r="M838" s="110"/>
      <c r="O838" s="105">
        <v>10</v>
      </c>
      <c r="P838" s="185" t="e">
        <v>#NUM!</v>
      </c>
      <c r="Q838" s="185" t="e">
        <v>#NUM!</v>
      </c>
      <c r="R838" s="185"/>
      <c r="S838" s="185"/>
      <c r="T838" s="114"/>
      <c r="U838" s="114"/>
    </row>
    <row r="839" spans="1:24" hidden="1" outlineLevel="2" x14ac:dyDescent="0.25">
      <c r="B839" s="105">
        <v>14</v>
      </c>
      <c r="C839" s="108">
        <f t="shared" ref="C839" si="1370">-(IFERROR(VLOOKUP($B839,$B819:$C824,2,0),0)+IFERROR(VLOOKUP($B839,$D819:$E824,2,0),0)+IFERROR(VLOOKUP($B839,$F819:$G824,2,0),0)+IFERROR(VLOOKUP($B839,$H819:$I824,2,0),0)+IFERROR(VLOOKUP($B839,$J819:$K824,2,0),0)+IFERROR(VLOOKUP($B839,$L819:$M824,2,0),0)+IFERROR(VLOOKUP($B839,$N819:$O824,2,0),0)+IFERROR(VLOOKUP($B839,$P819:$Q824,2,0),0)+IFERROR(VLOOKUP($B839,$R819:$S824,2,0),0))</f>
        <v>0</v>
      </c>
      <c r="E839" s="110"/>
      <c r="F839" s="110"/>
      <c r="G839" s="112">
        <v>6</v>
      </c>
      <c r="H839" s="112">
        <v>5</v>
      </c>
      <c r="I839" s="112">
        <v>4</v>
      </c>
      <c r="J839" s="112">
        <v>3</v>
      </c>
      <c r="K839" s="112">
        <v>2</v>
      </c>
      <c r="L839" s="112">
        <v>1</v>
      </c>
      <c r="M839" s="110"/>
      <c r="O839" s="105">
        <v>11</v>
      </c>
      <c r="P839" s="185" t="e">
        <v>#NUM!</v>
      </c>
      <c r="Q839" s="185"/>
      <c r="R839" s="185"/>
      <c r="S839" s="185"/>
      <c r="T839" s="114"/>
      <c r="U839" s="114"/>
    </row>
    <row r="840" spans="1:24" hidden="1" outlineLevel="2" x14ac:dyDescent="0.25">
      <c r="A840" s="68" t="s">
        <v>41</v>
      </c>
      <c r="B840" s="105">
        <v>15</v>
      </c>
      <c r="C840" s="108">
        <f t="shared" ref="C840" si="1371">-(IFERROR(VLOOKUP($B840,$B819:$C824,2,0),0)+IFERROR(VLOOKUP($B840,$D819:$E824,2,0),0)+IFERROR(VLOOKUP($B840,$F819:$G824,2,0),0)+IFERROR(VLOOKUP($B840,$H819:$I824,2,0),0)+IFERROR(VLOOKUP($B840,$J819:$K824,2,0),0)+IFERROR(VLOOKUP($B840,$L819:$M824,2,0),0)+IFERROR(VLOOKUP($B840,$N819:$O824,2,0),0)+IFERROR(VLOOKUP($B840,$P819:$Q824,2,0),0)+IFERROR(VLOOKUP($B840,$R819:$S824,2,0),0))</f>
        <v>0</v>
      </c>
      <c r="E840" s="110"/>
      <c r="F840" s="105">
        <v>1</v>
      </c>
      <c r="G840" s="184" t="e">
        <f t="array" ref="G840:G848">MMULT(MINVERSE($C$24:$K$32),$C826:$C834)</f>
        <v>#NUM!</v>
      </c>
      <c r="H840" s="184" t="e">
        <f t="array" ref="H840:H847">MMULT(MINVERSE($C$24:$J$31),$C826:$C833)</f>
        <v>#NUM!</v>
      </c>
      <c r="I840" s="184" t="e">
        <f t="array" ref="I840:I846">MMULT(MINVERSE($C$24:$I$30),$C826:$C832)</f>
        <v>#NUM!</v>
      </c>
      <c r="J840" s="184" t="e">
        <f t="array" ref="J840:J845">MMULT(MINVERSE($C$24:$H$29),$C826:$C831)</f>
        <v>#NUM!</v>
      </c>
      <c r="K840" s="184" t="e">
        <f t="array" ref="K840:K844">MMULT(MINVERSE($C$24:$G$28),$C826:$C830)</f>
        <v>#NUM!</v>
      </c>
      <c r="L840" s="113"/>
      <c r="M840" s="110"/>
      <c r="N840" s="110"/>
      <c r="O840" s="110"/>
      <c r="P840" s="110"/>
    </row>
    <row r="841" spans="1:24" hidden="1" outlineLevel="2" x14ac:dyDescent="0.25">
      <c r="B841" s="105">
        <v>16</v>
      </c>
      <c r="C841" s="108">
        <f t="shared" ref="C841" si="1372">-(IFERROR(VLOOKUP($B841,$B819:$C824,2,0),0)+IFERROR(VLOOKUP($B841,$D819:$E824,2,0),0)+IFERROR(VLOOKUP($B841,$F819:$G824,2,0),0)+IFERROR(VLOOKUP($B841,$H819:$I824,2,0),0)+IFERROR(VLOOKUP($B841,$J819:$K824,2,0),0)+IFERROR(VLOOKUP($B841,$L819:$M824,2,0),0)+IFERROR(VLOOKUP($B841,$N819:$O824,2,0),0)+IFERROR(VLOOKUP($B841,$P819:$Q824,2,0),0)+IFERROR(VLOOKUP($B841,$R819:$S824,2,0),0))</f>
        <v>0</v>
      </c>
      <c r="E841" s="110"/>
      <c r="F841" s="105">
        <v>2</v>
      </c>
      <c r="G841" s="185" t="e">
        <v>#NUM!</v>
      </c>
      <c r="H841" s="185" t="e">
        <v>#NUM!</v>
      </c>
      <c r="I841" s="185" t="e">
        <v>#NUM!</v>
      </c>
      <c r="J841" s="185" t="e">
        <v>#NUM!</v>
      </c>
      <c r="K841" s="185" t="e">
        <v>#NUM!</v>
      </c>
      <c r="L841" s="114"/>
      <c r="M841" s="110"/>
      <c r="N841" s="110"/>
      <c r="O841" s="110"/>
      <c r="P841" s="110"/>
    </row>
    <row r="842" spans="1:24" hidden="1" outlineLevel="2" x14ac:dyDescent="0.25">
      <c r="B842" s="105">
        <v>17</v>
      </c>
      <c r="C842" s="108">
        <f t="shared" ref="C842" si="1373">-(IFERROR(VLOOKUP($B842,$B819:$C824,2,0),0)+IFERROR(VLOOKUP($B842,$D819:$E824,2,0),0)+IFERROR(VLOOKUP($B842,$F819:$G824,2,0),0)+IFERROR(VLOOKUP($B842,$H819:$I824,2,0),0)+IFERROR(VLOOKUP($B842,$J819:$K824,2,0),0)+IFERROR(VLOOKUP($B842,$L819:$M824,2,0),0)+IFERROR(VLOOKUP($B842,$N819:$O824,2,0),0)+IFERROR(VLOOKUP($B842,$P819:$Q824,2,0),0)+IFERROR(VLOOKUP($B842,$R819:$S824,2,0),0))</f>
        <v>0</v>
      </c>
      <c r="E842" s="110"/>
      <c r="F842" s="105">
        <v>3</v>
      </c>
      <c r="G842" s="185" t="e">
        <v>#NUM!</v>
      </c>
      <c r="H842" s="185" t="e">
        <v>#NUM!</v>
      </c>
      <c r="I842" s="185" t="e">
        <v>#NUM!</v>
      </c>
      <c r="J842" s="185" t="e">
        <v>#NUM!</v>
      </c>
      <c r="K842" s="185" t="e">
        <v>#NUM!</v>
      </c>
      <c r="L842" s="114"/>
      <c r="M842" s="110"/>
    </row>
    <row r="843" spans="1:24" hidden="1" outlineLevel="2" x14ac:dyDescent="0.25">
      <c r="B843" s="105">
        <v>18</v>
      </c>
      <c r="C843" s="108">
        <f t="shared" ref="C843" si="1374">-(IFERROR(VLOOKUP($B843,$B819:$C824,2,0),0)+IFERROR(VLOOKUP($B843,$D819:$E824,2,0),0)+IFERROR(VLOOKUP($B843,$F819:$G824,2,0),0)+IFERROR(VLOOKUP($B843,$H819:$I824,2,0),0)+IFERROR(VLOOKUP($B843,$J819:$K824,2,0),0)+IFERROR(VLOOKUP($B843,$L819:$M824,2,0),0)+IFERROR(VLOOKUP($B843,$N819:$O824,2,0),0)+IFERROR(VLOOKUP($B843,$P819:$Q824,2,0),0)+IFERROR(VLOOKUP($B843,$R819:$S824,2,0),0))</f>
        <v>0</v>
      </c>
      <c r="E843" s="110"/>
      <c r="F843" s="105">
        <v>4</v>
      </c>
      <c r="G843" s="185" t="e">
        <v>#NUM!</v>
      </c>
      <c r="H843" s="185" t="e">
        <v>#NUM!</v>
      </c>
      <c r="I843" s="185" t="e">
        <v>#NUM!</v>
      </c>
      <c r="J843" s="185" t="e">
        <v>#NUM!</v>
      </c>
      <c r="K843" s="185" t="e">
        <v>#NUM!</v>
      </c>
      <c r="L843" s="114"/>
      <c r="M843" s="110"/>
    </row>
    <row r="844" spans="1:24" hidden="1" outlineLevel="2" x14ac:dyDescent="0.25">
      <c r="B844" s="105">
        <v>19</v>
      </c>
      <c r="C844" s="108">
        <f t="shared" ref="C844" si="1375">-(IFERROR(VLOOKUP($B844,$B819:$C824,2,0),0)+IFERROR(VLOOKUP($B844,$D819:$E824,2,0),0)+IFERROR(VLOOKUP($B844,$F819:$G824,2,0),0)+IFERROR(VLOOKUP($B844,$H819:$I824,2,0),0)+IFERROR(VLOOKUP($B844,$J819:$K824,2,0),0)+IFERROR(VLOOKUP($B844,$L819:$M824,2,0),0)+IFERROR(VLOOKUP($B844,$N819:$O824,2,0),0)+IFERROR(VLOOKUP($B844,$P819:$Q824,2,0),0)+IFERROR(VLOOKUP($B844,$R819:$S824,2,0),0))</f>
        <v>0</v>
      </c>
      <c r="E844" s="110"/>
      <c r="F844" s="105">
        <v>5</v>
      </c>
      <c r="G844" s="185" t="e">
        <v>#NUM!</v>
      </c>
      <c r="H844" s="185" t="e">
        <v>#NUM!</v>
      </c>
      <c r="I844" s="185" t="e">
        <v>#NUM!</v>
      </c>
      <c r="J844" s="185" t="e">
        <v>#NUM!</v>
      </c>
      <c r="K844" s="185" t="e">
        <v>#NUM!</v>
      </c>
      <c r="L844" s="114"/>
      <c r="M844" s="110"/>
    </row>
    <row r="845" spans="1:24" hidden="1" outlineLevel="2" x14ac:dyDescent="0.25">
      <c r="B845" s="105">
        <v>20</v>
      </c>
      <c r="C845" s="108">
        <f t="shared" ref="C845" si="1376">-(IFERROR(VLOOKUP($B845,$B819:$C824,2,0),0)+IFERROR(VLOOKUP($B845,$D819:$E824,2,0),0)+IFERROR(VLOOKUP($B845,$F819:$G824,2,0),0)+IFERROR(VLOOKUP($B845,$H819:$I824,2,0),0)+IFERROR(VLOOKUP($B845,$J819:$K824,2,0),0)+IFERROR(VLOOKUP($B845,$L819:$M824,2,0),0)+IFERROR(VLOOKUP($B845,$N819:$O824,2,0),0)+IFERROR(VLOOKUP($B845,$P819:$Q824,2,0),0)+IFERROR(VLOOKUP($B845,$R819:$S824,2,0),0))</f>
        <v>0</v>
      </c>
      <c r="E845" s="110" t="s">
        <v>40</v>
      </c>
      <c r="F845" s="105">
        <v>6</v>
      </c>
      <c r="G845" s="185" t="e">
        <v>#NUM!</v>
      </c>
      <c r="H845" s="185" t="e">
        <v>#NUM!</v>
      </c>
      <c r="I845" s="185" t="e">
        <v>#NUM!</v>
      </c>
      <c r="J845" s="185" t="e">
        <v>#NUM!</v>
      </c>
      <c r="K845" s="185"/>
      <c r="L845" s="114"/>
      <c r="M845" s="110"/>
    </row>
    <row r="846" spans="1:24" hidden="1" outlineLevel="2" x14ac:dyDescent="0.25">
      <c r="B846" s="105">
        <v>21</v>
      </c>
      <c r="C846" s="108">
        <f t="shared" ref="C846" si="1377">-(IFERROR(VLOOKUP($B846,$B819:$C824,2,0),0)+IFERROR(VLOOKUP($B846,$D819:$E824,2,0),0)+IFERROR(VLOOKUP($B846,$F819:$G824,2,0),0)+IFERROR(VLOOKUP($B846,$H819:$I824,2,0),0)+IFERROR(VLOOKUP($B846,$J819:$K824,2,0),0)+IFERROR(VLOOKUP($B846,$L819:$M824,2,0),0)+IFERROR(VLOOKUP($B846,$N819:$O824,2,0),0)+IFERROR(VLOOKUP($B846,$P819:$Q824,2,0),0)+IFERROR(VLOOKUP($B846,$R819:$S824,2,0),0))</f>
        <v>0</v>
      </c>
      <c r="E846" s="110"/>
      <c r="F846" s="105">
        <v>7</v>
      </c>
      <c r="G846" s="185" t="e">
        <v>#NUM!</v>
      </c>
      <c r="H846" s="185" t="e">
        <v>#NUM!</v>
      </c>
      <c r="I846" s="185" t="e">
        <v>#NUM!</v>
      </c>
      <c r="J846" s="185"/>
      <c r="K846" s="185"/>
      <c r="L846" s="114"/>
      <c r="M846" s="110"/>
    </row>
    <row r="847" spans="1:24" hidden="1" outlineLevel="2" x14ac:dyDescent="0.25">
      <c r="E847" s="110"/>
      <c r="F847" s="105">
        <v>8</v>
      </c>
      <c r="G847" s="185" t="e">
        <v>#NUM!</v>
      </c>
      <c r="H847" s="185" t="e">
        <v>#NUM!</v>
      </c>
      <c r="I847" s="185"/>
      <c r="J847" s="185"/>
      <c r="K847" s="185"/>
      <c r="L847" s="114"/>
      <c r="M847" s="110"/>
      <c r="X847" s="110"/>
    </row>
    <row r="848" spans="1:24" hidden="1" outlineLevel="2" x14ac:dyDescent="0.25">
      <c r="E848" s="110"/>
      <c r="F848" s="105">
        <v>9</v>
      </c>
      <c r="G848" s="185" t="e">
        <v>#NUM!</v>
      </c>
      <c r="H848" s="185"/>
      <c r="I848" s="185"/>
      <c r="J848" s="185"/>
      <c r="K848" s="185"/>
      <c r="L848" s="114"/>
      <c r="M848" s="110"/>
      <c r="X848" s="110"/>
    </row>
    <row r="849" spans="1:16" hidden="1" outlineLevel="2" x14ac:dyDescent="0.25">
      <c r="A849" s="117"/>
    </row>
    <row r="850" spans="1:16" s="119" customFormat="1" hidden="1" outlineLevel="2" x14ac:dyDescent="0.25">
      <c r="A850" s="118" t="s">
        <v>37</v>
      </c>
    </row>
    <row r="851" spans="1:16" hidden="1" outlineLevel="2" x14ac:dyDescent="0.25">
      <c r="B851" s="316">
        <f t="shared" ref="B851:B857" si="1378">B818</f>
        <v>1</v>
      </c>
      <c r="C851" s="316"/>
      <c r="D851" s="316">
        <f t="shared" ref="D851:D857" si="1379">D818</f>
        <v>2</v>
      </c>
      <c r="E851" s="316"/>
      <c r="F851" s="316">
        <f t="shared" ref="F851:F857" si="1380">F818</f>
        <v>3</v>
      </c>
      <c r="G851" s="316"/>
      <c r="H851" s="316">
        <f t="shared" ref="H851:H857" si="1381">H818</f>
        <v>4</v>
      </c>
      <c r="I851" s="316"/>
      <c r="J851" s="316">
        <f t="shared" ref="J851:J857" si="1382">J818</f>
        <v>5</v>
      </c>
      <c r="K851" s="316"/>
      <c r="L851" s="316">
        <f t="shared" ref="L851:L857" si="1383">L818</f>
        <v>6</v>
      </c>
      <c r="M851" s="316"/>
    </row>
    <row r="852" spans="1:16" hidden="1" outlineLevel="2" x14ac:dyDescent="0.25">
      <c r="B852" s="105">
        <f t="shared" si="1378"/>
        <v>3</v>
      </c>
      <c r="C852" s="116">
        <f>IF($Q$2=2,IFERROR(INDEX($G829:$L835,MATCH(B852,$F829:$F835,0),MATCH(INICIO!$C$78,$G828:$L828,0)),0),IF($Q$2=4,IFERROR(INDEX($P829:$U839,MATCH(B852,$O829:$O839,0),MATCH(INICIO!$C$78,$P828:$U828,0)),0),IFERROR(INDEX($G840:$L848,MATCH(B852,$F840:$F848,0),MATCH(INICIO!$C$78,$G839:$L839,0)),0)))</f>
        <v>0</v>
      </c>
      <c r="D852" s="105">
        <f t="shared" si="1379"/>
        <v>0</v>
      </c>
      <c r="E852" s="116">
        <f>IF($Q$2=2,IFERROR(INDEX($G829:$L835,MATCH(D852,$F829:$F835,0),MATCH(INICIO!$C$78,$G828:$L828,0)),0),IF($Q$2=4,IFERROR(INDEX($P829:$U839,MATCH(D852,$O829:$O839,0),MATCH(INICIO!$C$78,$P828:$U828,0)),0),IFERROR(INDEX($G840:$L848,MATCH(D852,$F840:$F848,0),MATCH(INICIO!$C$78,$G839:$L839,0)),0)))</f>
        <v>0</v>
      </c>
      <c r="F852" s="105">
        <f t="shared" si="1380"/>
        <v>0</v>
      </c>
      <c r="G852" s="116">
        <f>IF($Q$2=2,IFERROR(INDEX($G829:$L835,MATCH(F852,$F829:$F835,0),MATCH(INICIO!$C$78,$G828:$L828,0)),0),IF($Q$2=4,IFERROR(INDEX($P829:$U839,MATCH(F852,$O829:$O839,0),MATCH(INICIO!$C$78,$P828:$U828,0)),0),IFERROR(INDEX($G840:$L848,MATCH(F852,$F840:$F848,0),MATCH(INICIO!$C$78,$G839:$L839,0)),0)))</f>
        <v>0</v>
      </c>
      <c r="H852" s="105">
        <f t="shared" si="1381"/>
        <v>0</v>
      </c>
      <c r="I852" s="116">
        <f>IF($Q$2=2,IFERROR(INDEX($G829:$L835,MATCH(H852,$F829:$F835,0),MATCH(INICIO!$C$78,$G828:$L828,0)),0),IF($Q$2=4,IFERROR(INDEX($P829:$U839,MATCH(H852,$O829:$O839,0),MATCH(INICIO!$C$78,$P828:$U828,0)),0),IFERROR(INDEX($G840:$L848,MATCH(H852,$F840:$F848,0),MATCH(INICIO!$C$78,$G839:$L839,0)),0)))</f>
        <v>0</v>
      </c>
      <c r="J852" s="105">
        <f t="shared" si="1382"/>
        <v>0</v>
      </c>
      <c r="K852" s="116">
        <f>IF($Q$2=2,IFERROR(INDEX($G829:$L835,MATCH(J852,$F829:$F835,0),MATCH(INICIO!$C$78,$G828:$L828,0)),0),IF($Q$2=4,IFERROR(INDEX($P829:$U839,MATCH(J852,$O829:$O839,0),MATCH(INICIO!$C$78,$P828:$U828,0)),0),IFERROR(INDEX($G840:$L848,MATCH(J852,$F840:$F848,0),MATCH(INICIO!$C$78,$G839:$L839,0)),0)))</f>
        <v>0</v>
      </c>
      <c r="L852" s="105">
        <f t="shared" si="1383"/>
        <v>0</v>
      </c>
      <c r="M852" s="116">
        <f>IF($Q$2=2,IFERROR(INDEX($G829:$L835,MATCH(L852,$F829:$F835,0),MATCH(INICIO!$C$78,$G828:$L828,0)),0),IF($Q$2=4,IFERROR(INDEX($P829:$U839,MATCH(L852,$O829:$O839,0),MATCH(INICIO!$C$78,$P828:$U828,0)),0),IFERROR(INDEX($G840:$L848,MATCH(L852,$F840:$F848,0),MATCH(INICIO!$C$78,$G839:$L839,0)),0)))</f>
        <v>0</v>
      </c>
    </row>
    <row r="853" spans="1:16" hidden="1" outlineLevel="2" x14ac:dyDescent="0.25">
      <c r="B853" s="105">
        <f t="shared" si="1378"/>
        <v>4</v>
      </c>
      <c r="C853" s="116">
        <f>IF($Q$2=2,IFERROR(INDEX($G829:$L835,MATCH(B853,$F829:$F835,0),MATCH(INICIO!$C$78,$G828:$L828,0)),0),IF($Q$2=4,IFERROR(INDEX($P829:$U839,MATCH(B853,$O829:$O839,0),MATCH(INICIO!$C$78,$P828:$U828,0)),0),IFERROR(INDEX($G840:$L848,MATCH(B853,$F840:$F848,0),MATCH(INICIO!$C$78,$G839:$L839,0)),0)))</f>
        <v>0</v>
      </c>
      <c r="D853" s="105">
        <f t="shared" si="1379"/>
        <v>0</v>
      </c>
      <c r="E853" s="116">
        <f>IF($Q$2=2,IFERROR(INDEX($G829:$L835,MATCH(D853,$F829:$F835,0),MATCH(INICIO!$C$78,$G828:$L828,0)),0),IF($Q$2=4,IFERROR(INDEX($P829:$U839,MATCH(D853,$O829:$O839,0),MATCH(INICIO!$C$78,$P828:$U828,0)),0),IFERROR(INDEX($G840:$L848,MATCH(D853,$F840:$F848,0),MATCH(INICIO!$C$78,$G839:$L839,0)),0)))</f>
        <v>0</v>
      </c>
      <c r="F853" s="105">
        <f t="shared" si="1380"/>
        <v>0</v>
      </c>
      <c r="G853" s="116">
        <f>IF($Q$2=2,IFERROR(INDEX($G829:$L835,MATCH(F853,$F829:$F835,0),MATCH(INICIO!$C$78,$G828:$L828,0)),0),IF($Q$2=4,IFERROR(INDEX($P829:$U839,MATCH(F853,$O829:$O839,0),MATCH(INICIO!$C$78,$P828:$U828,0)),0),IFERROR(INDEX($G840:$L848,MATCH(F853,$F840:$F848,0),MATCH(INICIO!$C$78,$G839:$L839,0)),0)))</f>
        <v>0</v>
      </c>
      <c r="H853" s="105">
        <f t="shared" si="1381"/>
        <v>0</v>
      </c>
      <c r="I853" s="116">
        <f>IF($Q$2=2,IFERROR(INDEX($G829:$L835,MATCH(H853,$F829:$F835,0),MATCH(INICIO!$C$78,$G828:$L828,0)),0),IF($Q$2=4,IFERROR(INDEX($P829:$U839,MATCH(H853,$O829:$O839,0),MATCH(INICIO!$C$78,$P828:$U828,0)),0),IFERROR(INDEX($G840:$L848,MATCH(H853,$F840:$F848,0),MATCH(INICIO!$C$78,$G839:$L839,0)),0)))</f>
        <v>0</v>
      </c>
      <c r="J853" s="105">
        <f t="shared" si="1382"/>
        <v>0</v>
      </c>
      <c r="K853" s="116">
        <f>IF($Q$2=2,IFERROR(INDEX($G829:$L835,MATCH(J853,$F829:$F835,0),MATCH(INICIO!$C$78,$G828:$L828,0)),0),IF($Q$2=4,IFERROR(INDEX($P829:$U839,MATCH(J853,$O829:$O839,0),MATCH(INICIO!$C$78,$P828:$U828,0)),0),IFERROR(INDEX($G840:$L848,MATCH(J853,$F840:$F848,0),MATCH(INICIO!$C$78,$G839:$L839,0)),0)))</f>
        <v>0</v>
      </c>
      <c r="L853" s="105">
        <f t="shared" si="1383"/>
        <v>0</v>
      </c>
      <c r="M853" s="116">
        <f>IF($Q$2=2,IFERROR(INDEX($G829:$L835,MATCH(L853,$F829:$F835,0),MATCH(INICIO!$C$78,$G828:$L828,0)),0),IF($Q$2=4,IFERROR(INDEX($P829:$U839,MATCH(L853,$O829:$O839,0),MATCH(INICIO!$C$78,$P828:$U828,0)),0),IFERROR(INDEX($G840:$L848,MATCH(L853,$F840:$F848,0),MATCH(INICIO!$C$78,$G839:$L839,0)),0)))</f>
        <v>0</v>
      </c>
    </row>
    <row r="854" spans="1:16" hidden="1" outlineLevel="2" x14ac:dyDescent="0.25">
      <c r="B854" s="105">
        <f t="shared" si="1378"/>
        <v>1</v>
      </c>
      <c r="C854" s="116">
        <f>IF($Q$2=2,IFERROR(INDEX($G829:$L835,MATCH(B854,$F829:$F835,0),MATCH(INICIO!$C$78,$G828:$L828,0)),0),IF($Q$2=4,IFERROR(INDEX($P829:$U839,MATCH(B854,$O829:$O839,0),MATCH(INICIO!$C$78,$P828:$U828,0)),0),IFERROR(INDEX($G840:$L848,MATCH(B854,$F840:$F848,0),MATCH(INICIO!$C$78,$G839:$L839,0)),0)))</f>
        <v>0</v>
      </c>
      <c r="D854" s="105">
        <f t="shared" si="1379"/>
        <v>0</v>
      </c>
      <c r="E854" s="116">
        <f>IF($Q$2=2,IFERROR(INDEX($G829:$L835,MATCH(D854,$F829:$F835,0),MATCH(INICIO!$C$78,$G828:$L828,0)),0),IF($Q$2=4,IFERROR(INDEX($P829:$U839,MATCH(D854,$O829:$O839,0),MATCH(INICIO!$C$78,$P828:$U828,0)),0),IFERROR(INDEX($G840:$L848,MATCH(D854,$F840:$F848,0),MATCH(INICIO!$C$78,$G839:$L839,0)),0)))</f>
        <v>0</v>
      </c>
      <c r="F854" s="105">
        <f t="shared" si="1380"/>
        <v>0</v>
      </c>
      <c r="G854" s="116">
        <f>IF($Q$2=2,IFERROR(INDEX($G829:$L835,MATCH(F854,$F829:$F835,0),MATCH(INICIO!$C$78,$G828:$L828,0)),0),IF($Q$2=4,IFERROR(INDEX($P829:$U839,MATCH(F854,$O829:$O839,0),MATCH(INICIO!$C$78,$P828:$U828,0)),0),IFERROR(INDEX($G840:$L848,MATCH(F854,$F840:$F848,0),MATCH(INICIO!$C$78,$G839:$L839,0)),0)))</f>
        <v>0</v>
      </c>
      <c r="H854" s="105">
        <f t="shared" si="1381"/>
        <v>0</v>
      </c>
      <c r="I854" s="116">
        <f>IF($Q$2=2,IFERROR(INDEX($G829:$L835,MATCH(H854,$F829:$F835,0),MATCH(INICIO!$C$78,$G828:$L828,0)),0),IF($Q$2=4,IFERROR(INDEX($P829:$U839,MATCH(H854,$O829:$O839,0),MATCH(INICIO!$C$78,$P828:$U828,0)),0),IFERROR(INDEX($G840:$L848,MATCH(H854,$F840:$F848,0),MATCH(INICIO!$C$78,$G839:$L839,0)),0)))</f>
        <v>0</v>
      </c>
      <c r="J854" s="105">
        <f t="shared" si="1382"/>
        <v>0</v>
      </c>
      <c r="K854" s="116">
        <f>IF($Q$2=2,IFERROR(INDEX($G829:$L835,MATCH(J854,$F829:$F835,0),MATCH(INICIO!$C$78,$G828:$L828,0)),0),IF($Q$2=4,IFERROR(INDEX($P829:$U839,MATCH(J854,$O829:$O839,0),MATCH(INICIO!$C$78,$P828:$U828,0)),0),IFERROR(INDEX($G840:$L848,MATCH(J854,$F840:$F848,0),MATCH(INICIO!$C$78,$G839:$L839,0)),0)))</f>
        <v>0</v>
      </c>
      <c r="L854" s="105">
        <f t="shared" si="1383"/>
        <v>0</v>
      </c>
      <c r="M854" s="116">
        <f>IF($Q$2=2,IFERROR(INDEX($G829:$L835,MATCH(L854,$F829:$F835,0),MATCH(INICIO!$C$78,$G828:$L828,0)),0),IF($Q$2=4,IFERROR(INDEX($P829:$U839,MATCH(L854,$O829:$O839,0),MATCH(INICIO!$C$78,$P828:$U828,0)),0),IFERROR(INDEX($G840:$L848,MATCH(L854,$F840:$F848,0),MATCH(INICIO!$C$78,$G839:$L839,0)),0)))</f>
        <v>0</v>
      </c>
    </row>
    <row r="855" spans="1:16" hidden="1" outlineLevel="2" x14ac:dyDescent="0.25">
      <c r="B855" s="105">
        <f t="shared" si="1378"/>
        <v>5</v>
      </c>
      <c r="C855" s="116">
        <f>IF($Q$2=2,IFERROR(INDEX($G829:$L835,MATCH(B855,$F829:$F835,0),MATCH(INICIO!$C$78,$G828:$L828,0)),0),IF($Q$2=4,IFERROR(INDEX($P829:$U839,MATCH(B855,$O829:$O839,0),MATCH(INICIO!$C$78,$P828:$U828,0)),0),IFERROR(INDEX($G840:$L848,MATCH(B855,$F840:$F848,0),MATCH(INICIO!$C$78,$G839:$L839,0)),0)))</f>
        <v>0</v>
      </c>
      <c r="D855" s="105">
        <f t="shared" si="1379"/>
        <v>0</v>
      </c>
      <c r="E855" s="116">
        <f>IF($Q$2=2,IFERROR(INDEX($G829:$L835,MATCH(D855,$F829:$F835,0),MATCH(INICIO!$C$78,$G828:$L828,0)),0),IF($Q$2=4,IFERROR(INDEX($P829:$U839,MATCH(D855,$O829:$O839,0),MATCH(INICIO!$C$78,$P828:$U828,0)),0),IFERROR(INDEX($G840:$L848,MATCH(D855,$F840:$F848,0),MATCH(INICIO!$C$78,$G839:$L839,0)),0)))</f>
        <v>0</v>
      </c>
      <c r="F855" s="105">
        <f t="shared" si="1380"/>
        <v>0</v>
      </c>
      <c r="G855" s="116">
        <f>IF($Q$2=2,IFERROR(INDEX($G829:$L835,MATCH(F855,$F829:$F835,0),MATCH(INICIO!$C$78,$G828:$L828,0)),0),IF($Q$2=4,IFERROR(INDEX($P829:$U839,MATCH(F855,$O829:$O839,0),MATCH(INICIO!$C$78,$P828:$U828,0)),0),IFERROR(INDEX($G840:$L848,MATCH(F855,$F840:$F848,0),MATCH(INICIO!$C$78,$G839:$L839,0)),0)))</f>
        <v>0</v>
      </c>
      <c r="H855" s="105">
        <f t="shared" si="1381"/>
        <v>0</v>
      </c>
      <c r="I855" s="116">
        <f>IF($Q$2=2,IFERROR(INDEX($G829:$L835,MATCH(H855,$F829:$F835,0),MATCH(INICIO!$C$78,$G828:$L828,0)),0),IF($Q$2=4,IFERROR(INDEX($P829:$U839,MATCH(H855,$O829:$O839,0),MATCH(INICIO!$C$78,$P828:$U828,0)),0),IFERROR(INDEX($G840:$L848,MATCH(H855,$F840:$F848,0),MATCH(INICIO!$C$78,$G839:$L839,0)),0)))</f>
        <v>0</v>
      </c>
      <c r="J855" s="105">
        <f t="shared" si="1382"/>
        <v>0</v>
      </c>
      <c r="K855" s="116">
        <f>IF($Q$2=2,IFERROR(INDEX($G829:$L835,MATCH(J855,$F829:$F835,0),MATCH(INICIO!$C$78,$G828:$L828,0)),0),IF($Q$2=4,IFERROR(INDEX($P829:$U839,MATCH(J855,$O829:$O839,0),MATCH(INICIO!$C$78,$P828:$U828,0)),0),IFERROR(INDEX($G840:$L848,MATCH(J855,$F840:$F848,0),MATCH(INICIO!$C$78,$G839:$L839,0)),0)))</f>
        <v>0</v>
      </c>
      <c r="L855" s="105">
        <f t="shared" si="1383"/>
        <v>0</v>
      </c>
      <c r="M855" s="116">
        <f>IF($Q$2=2,IFERROR(INDEX($G829:$L835,MATCH(L855,$F829:$F835,0),MATCH(INICIO!$C$78,$G828:$L828,0)),0),IF($Q$2=4,IFERROR(INDEX($P829:$U839,MATCH(L855,$O829:$O839,0),MATCH(INICIO!$C$78,$P828:$U828,0)),0),IFERROR(INDEX($G840:$L848,MATCH(L855,$F840:$F848,0),MATCH(INICIO!$C$78,$G839:$L839,0)),0)))</f>
        <v>0</v>
      </c>
    </row>
    <row r="856" spans="1:16" hidden="1" outlineLevel="2" x14ac:dyDescent="0.25">
      <c r="B856" s="105">
        <f t="shared" si="1378"/>
        <v>6</v>
      </c>
      <c r="C856" s="116">
        <f>IF($Q$2=2,IFERROR(INDEX($G829:$L835,MATCH(B856,$F829:$F835,0),MATCH(INICIO!$C$78,$G828:$L828,0)),0),IF($Q$2=4,IFERROR(INDEX($P829:$U839,MATCH(B856,$O829:$O839,0),MATCH(INICIO!$C$78,$P828:$U828,0)),0),IFERROR(INDEX($G840:$L848,MATCH(B856,$F840:$F848,0),MATCH(INICIO!$C$78,$G839:$L839,0)),0)))</f>
        <v>0</v>
      </c>
      <c r="D856" s="105">
        <f t="shared" si="1379"/>
        <v>0</v>
      </c>
      <c r="E856" s="116">
        <f>IF($Q$2=2,IFERROR(INDEX($G829:$L835,MATCH(D856,$F829:$F835,0),MATCH(INICIO!$C$78,$G828:$L828,0)),0),IF($Q$2=4,IFERROR(INDEX($P829:$U839,MATCH(D856,$O829:$O839,0),MATCH(INICIO!$C$78,$P828:$U828,0)),0),IFERROR(INDEX($G840:$L848,MATCH(D856,$F840:$F848,0),MATCH(INICIO!$C$78,$G839:$L839,0)),0)))</f>
        <v>0</v>
      </c>
      <c r="F856" s="105">
        <f t="shared" si="1380"/>
        <v>0</v>
      </c>
      <c r="G856" s="116">
        <f>IF($Q$2=2,IFERROR(INDEX($G829:$L835,MATCH(F856,$F829:$F835,0),MATCH(INICIO!$C$78,$G828:$L828,0)),0),IF($Q$2=4,IFERROR(INDEX($P829:$U839,MATCH(F856,$O829:$O839,0),MATCH(INICIO!$C$78,$P828:$U828,0)),0),IFERROR(INDEX($G840:$L848,MATCH(F856,$F840:$F848,0),MATCH(INICIO!$C$78,$G839:$L839,0)),0)))</f>
        <v>0</v>
      </c>
      <c r="H856" s="105">
        <f t="shared" si="1381"/>
        <v>0</v>
      </c>
      <c r="I856" s="116">
        <f>IF($Q$2=2,IFERROR(INDEX($G829:$L835,MATCH(H856,$F829:$F835,0),MATCH(INICIO!$C$78,$G828:$L828,0)),0),IF($Q$2=4,IFERROR(INDEX($P829:$U839,MATCH(H856,$O829:$O839,0),MATCH(INICIO!$C$78,$P828:$U828,0)),0),IFERROR(INDEX($G840:$L848,MATCH(H856,$F840:$F848,0),MATCH(INICIO!$C$78,$G839:$L839,0)),0)))</f>
        <v>0</v>
      </c>
      <c r="J856" s="105">
        <f t="shared" si="1382"/>
        <v>0</v>
      </c>
      <c r="K856" s="116">
        <f>IF($Q$2=2,IFERROR(INDEX($G829:$L835,MATCH(J856,$F829:$F835,0),MATCH(INICIO!$C$78,$G828:$L828,0)),0),IF($Q$2=4,IFERROR(INDEX($P829:$U839,MATCH(J856,$O829:$O839,0),MATCH(INICIO!$C$78,$P828:$U828,0)),0),IFERROR(INDEX($G840:$L848,MATCH(J856,$F840:$F848,0),MATCH(INICIO!$C$78,$G839:$L839,0)),0)))</f>
        <v>0</v>
      </c>
      <c r="L856" s="105">
        <f t="shared" si="1383"/>
        <v>0</v>
      </c>
      <c r="M856" s="116">
        <f>IF($Q$2=2,IFERROR(INDEX($G829:$L835,MATCH(L856,$F829:$F835,0),MATCH(INICIO!$C$78,$G828:$L828,0)),0),IF($Q$2=4,IFERROR(INDEX($P829:$U839,MATCH(L856,$O829:$O839,0),MATCH(INICIO!$C$78,$P828:$U828,0)),0),IFERROR(INDEX($G840:$L848,MATCH(L856,$F840:$F848,0),MATCH(INICIO!$C$78,$G839:$L839,0)),0)))</f>
        <v>0</v>
      </c>
    </row>
    <row r="857" spans="1:16" hidden="1" outlineLevel="2" x14ac:dyDescent="0.25">
      <c r="B857" s="105">
        <f t="shared" si="1378"/>
        <v>2</v>
      </c>
      <c r="C857" s="116">
        <f>IF($Q$2=2,IFERROR(INDEX($G829:$L835,MATCH(B857,$F829:$F835,0),MATCH(INICIO!$C$78,$G828:$L828,0)),0),IF($Q$2=4,IFERROR(INDEX($P829:$U839,MATCH(B857,$O829:$O839,0),MATCH(INICIO!$C$78,$P828:$U828,0)),0),IFERROR(INDEX($G840:$L848,MATCH(B857,$F840:$F848,0),MATCH(INICIO!$C$78,$G839:$L839,0)),0)))</f>
        <v>0</v>
      </c>
      <c r="D857" s="105">
        <f t="shared" si="1379"/>
        <v>0</v>
      </c>
      <c r="E857" s="116">
        <f>IF($Q$2=2,IFERROR(INDEX($G829:$L835,MATCH(D857,$F829:$F835,0),MATCH(INICIO!$C$78,$G828:$L828,0)),0),IF($Q$2=4,IFERROR(INDEX($P829:$U839,MATCH(D857,$O829:$O839,0),MATCH(INICIO!$C$78,$P828:$U828,0)),0),IFERROR(INDEX($G840:$L848,MATCH(D857,$F840:$F848,0),MATCH(INICIO!$C$78,$G839:$L839,0)),0)))</f>
        <v>0</v>
      </c>
      <c r="F857" s="105">
        <f t="shared" si="1380"/>
        <v>0</v>
      </c>
      <c r="G857" s="116">
        <f>IF($Q$2=2,IFERROR(INDEX($G829:$L835,MATCH(F857,$F829:$F835,0),MATCH(INICIO!$C$78,$G828:$L828,0)),0),IF($Q$2=4,IFERROR(INDEX($P829:$U839,MATCH(F857,$O829:$O839,0),MATCH(INICIO!$C$78,$P828:$U828,0)),0),IFERROR(INDEX($G840:$L848,MATCH(F857,$F840:$F848,0),MATCH(INICIO!$C$78,$G839:$L839,0)),0)))</f>
        <v>0</v>
      </c>
      <c r="H857" s="105">
        <f t="shared" si="1381"/>
        <v>0</v>
      </c>
      <c r="I857" s="116">
        <f>IF($Q$2=2,IFERROR(INDEX($G829:$L835,MATCH(H857,$F829:$F835,0),MATCH(INICIO!$C$78,$G828:$L828,0)),0),IF($Q$2=4,IFERROR(INDEX($P829:$U839,MATCH(H857,$O829:$O839,0),MATCH(INICIO!$C$78,$P828:$U828,0)),0),IFERROR(INDEX($G840:$L848,MATCH(H857,$F840:$F848,0),MATCH(INICIO!$C$78,$G839:$L839,0)),0)))</f>
        <v>0</v>
      </c>
      <c r="J857" s="105">
        <f t="shared" si="1382"/>
        <v>0</v>
      </c>
      <c r="K857" s="116">
        <f>IF($Q$2=2,IFERROR(INDEX($G829:$L835,MATCH(J857,$F829:$F835,0),MATCH(INICIO!$C$78,$G828:$L828,0)),0),IF($Q$2=4,IFERROR(INDEX($P829:$U839,MATCH(J857,$O829:$O839,0),MATCH(INICIO!$C$78,$P828:$U828,0)),0),IFERROR(INDEX($G840:$L848,MATCH(J857,$F840:$F848,0),MATCH(INICIO!$C$78,$G839:$L839,0)),0)))</f>
        <v>0</v>
      </c>
      <c r="L857" s="105">
        <f t="shared" si="1383"/>
        <v>0</v>
      </c>
      <c r="M857" s="116">
        <f>IF($Q$2=2,IFERROR(INDEX($G829:$L835,MATCH(L857,$F829:$F835,0),MATCH(INICIO!$C$78,$G828:$L828,0)),0),IF($Q$2=4,IFERROR(INDEX($P829:$U839,MATCH(L857,$O829:$O839,0),MATCH(INICIO!$C$78,$P828:$U828,0)),0),IFERROR(INDEX($G840:$L848,MATCH(L857,$F840:$F848,0),MATCH(INICIO!$C$78,$G839:$L839,0)),0)))</f>
        <v>0</v>
      </c>
    </row>
    <row r="858" spans="1:16" hidden="1" outlineLevel="2" x14ac:dyDescent="0.25"/>
    <row r="859" spans="1:16" s="119" customFormat="1" hidden="1" outlineLevel="2" x14ac:dyDescent="0.25">
      <c r="A859" s="118" t="s">
        <v>43</v>
      </c>
    </row>
    <row r="860" spans="1:16" hidden="1" outlineLevel="2" x14ac:dyDescent="0.25">
      <c r="C860" s="121">
        <f t="shared" ref="C860:H860" si="1384">E$2</f>
        <v>1</v>
      </c>
      <c r="D860" s="121">
        <f t="shared" si="1384"/>
        <v>2</v>
      </c>
      <c r="E860" s="121">
        <f t="shared" si="1384"/>
        <v>3</v>
      </c>
      <c r="F860" s="121">
        <f t="shared" si="1384"/>
        <v>4</v>
      </c>
      <c r="G860" s="121">
        <f t="shared" si="1384"/>
        <v>5</v>
      </c>
      <c r="H860" s="121">
        <f t="shared" si="1384"/>
        <v>6</v>
      </c>
    </row>
    <row r="861" spans="1:16" hidden="1" outlineLevel="2" x14ac:dyDescent="0.25">
      <c r="B861" s="122" t="s">
        <v>44</v>
      </c>
      <c r="C861" s="123">
        <f t="array" ref="C861:C866">MMULT(MMULT(C$8:H$13,$AZ$8:$BE$13),C852:C857)+MMULT(MINVERSE(TRANSPOSE($AZ$8:$BE$13)),C819:C824)</f>
        <v>0</v>
      </c>
      <c r="D861" s="123" t="e">
        <f t="array" ref="D861:D866">MMULT(MMULT(K$8:P$13,$AZ$8:$BE$13),E852:E857)+MMULT(MINVERSE(TRANSPOSE($AZ$8:$BE$13)),E819:E824)</f>
        <v>#DIV/0!</v>
      </c>
      <c r="E861" s="123">
        <f t="array" ref="E861:E866">MMULT(MMULT(S$8:X$13,$AZ$8:$BE$13),G852:G857)+MMULT(MINVERSE(TRANSPOSE($AZ$8:$BE$13)),G819:G824)</f>
        <v>0</v>
      </c>
      <c r="F861" s="123">
        <f t="array" ref="F861:F866">MMULT(MMULT(AA$8:AF$13,$AZ$8:$BE$13),I852:I857)+MMULT(MINVERSE(TRANSPOSE($AZ$8:$BE$13)),I819:I824)</f>
        <v>0</v>
      </c>
      <c r="G861" s="123">
        <f t="array" ref="G861:G866">MMULT(MMULT(AI$8:AN$13,$AZ$8:$BE$13),K852:K857)+MMULT(MINVERSE(TRANSPOSE($AZ$8:$BE$13)),K819:K824)</f>
        <v>0</v>
      </c>
      <c r="H861" s="123">
        <f t="array" ref="H861:H866">MMULT(MMULT(AQ$8:AV$13,$AZ$8:$BE$13),M852:M857)+MMULT(MINVERSE(TRANSPOSE($AZ$8:$BE$13)),M819:M824)</f>
        <v>0</v>
      </c>
      <c r="N861" s="124"/>
      <c r="P861" s="124"/>
    </row>
    <row r="862" spans="1:16" hidden="1" outlineLevel="2" x14ac:dyDescent="0.25">
      <c r="B862" s="122" t="s">
        <v>45</v>
      </c>
      <c r="C862" s="123">
        <v>0</v>
      </c>
      <c r="D862" s="123" t="e">
        <v>#DIV/0!</v>
      </c>
      <c r="E862" s="123">
        <v>0</v>
      </c>
      <c r="F862" s="123">
        <v>0</v>
      </c>
      <c r="G862" s="123">
        <v>0</v>
      </c>
      <c r="H862" s="123">
        <v>0</v>
      </c>
      <c r="N862" s="124"/>
      <c r="P862" s="124"/>
    </row>
    <row r="863" spans="1:16" hidden="1" outlineLevel="2" x14ac:dyDescent="0.25">
      <c r="B863" s="122" t="s">
        <v>46</v>
      </c>
      <c r="C863" s="123">
        <v>0</v>
      </c>
      <c r="D863" s="123" t="e">
        <v>#DIV/0!</v>
      </c>
      <c r="E863" s="123">
        <v>0</v>
      </c>
      <c r="F863" s="123">
        <v>0</v>
      </c>
      <c r="G863" s="123">
        <v>0</v>
      </c>
      <c r="H863" s="123">
        <v>0</v>
      </c>
      <c r="N863" s="124"/>
      <c r="P863" s="124"/>
    </row>
    <row r="864" spans="1:16" hidden="1" outlineLevel="2" x14ac:dyDescent="0.25">
      <c r="B864" s="122" t="s">
        <v>47</v>
      </c>
      <c r="C864" s="123">
        <v>0</v>
      </c>
      <c r="D864" s="123" t="e">
        <v>#DIV/0!</v>
      </c>
      <c r="E864" s="123">
        <v>0</v>
      </c>
      <c r="F864" s="123">
        <v>0</v>
      </c>
      <c r="G864" s="123">
        <v>0</v>
      </c>
      <c r="H864" s="123">
        <v>0</v>
      </c>
      <c r="N864" s="124"/>
      <c r="P864" s="124"/>
    </row>
    <row r="865" spans="1:93" hidden="1" outlineLevel="2" x14ac:dyDescent="0.25">
      <c r="B865" s="122" t="s">
        <v>48</v>
      </c>
      <c r="C865" s="123">
        <v>0</v>
      </c>
      <c r="D865" s="123" t="e">
        <v>#DIV/0!</v>
      </c>
      <c r="E865" s="123">
        <v>0</v>
      </c>
      <c r="F865" s="123">
        <v>0</v>
      </c>
      <c r="G865" s="123">
        <v>0</v>
      </c>
      <c r="H865" s="123">
        <v>0</v>
      </c>
      <c r="N865" s="124"/>
      <c r="P865" s="124"/>
    </row>
    <row r="866" spans="1:93" hidden="1" outlineLevel="2" x14ac:dyDescent="0.25">
      <c r="B866" s="122" t="s">
        <v>49</v>
      </c>
      <c r="C866" s="123">
        <v>0</v>
      </c>
      <c r="D866" s="123" t="e">
        <v>#DIV/0!</v>
      </c>
      <c r="E866" s="123">
        <v>0</v>
      </c>
      <c r="F866" s="123">
        <v>0</v>
      </c>
      <c r="G866" s="123">
        <v>0</v>
      </c>
      <c r="H866" s="123">
        <v>0</v>
      </c>
      <c r="N866" s="124"/>
      <c r="P866" s="124"/>
    </row>
    <row r="867" spans="1:93" hidden="1" outlineLevel="2" x14ac:dyDescent="0.25"/>
    <row r="868" spans="1:93" hidden="1" outlineLevel="2" x14ac:dyDescent="0.25">
      <c r="B868" s="318" t="s">
        <v>50</v>
      </c>
      <c r="C868" s="319"/>
      <c r="D868" s="319"/>
      <c r="E868" s="319"/>
      <c r="F868" s="319"/>
      <c r="G868" s="319"/>
      <c r="H868" s="319"/>
      <c r="I868" s="319"/>
      <c r="J868" s="319"/>
      <c r="K868" s="319"/>
      <c r="L868" s="320"/>
      <c r="M868" s="321" t="s">
        <v>51</v>
      </c>
      <c r="N868" s="322"/>
      <c r="O868" s="322"/>
      <c r="P868" s="322"/>
      <c r="Q868" s="322"/>
      <c r="R868" s="322"/>
      <c r="S868" s="322"/>
      <c r="T868" s="322"/>
      <c r="U868" s="322"/>
      <c r="V868" s="323"/>
      <c r="W868" s="321" t="s">
        <v>52</v>
      </c>
      <c r="X868" s="322"/>
      <c r="Y868" s="322"/>
      <c r="Z868" s="322"/>
      <c r="AA868" s="322"/>
      <c r="AB868" s="322"/>
      <c r="AC868" s="322"/>
      <c r="AD868" s="322"/>
      <c r="AE868" s="322"/>
      <c r="AF868" s="323"/>
      <c r="AG868" s="321" t="s">
        <v>53</v>
      </c>
      <c r="AH868" s="322"/>
      <c r="AI868" s="322"/>
      <c r="AJ868" s="322"/>
      <c r="AK868" s="322"/>
      <c r="AL868" s="322"/>
      <c r="AM868" s="322"/>
      <c r="AN868" s="322"/>
      <c r="AO868" s="322"/>
      <c r="AP868" s="323"/>
      <c r="AQ868" s="321" t="s">
        <v>54</v>
      </c>
      <c r="AR868" s="322"/>
      <c r="AS868" s="322"/>
      <c r="AT868" s="322"/>
      <c r="AU868" s="322"/>
      <c r="AV868" s="322"/>
      <c r="AW868" s="322"/>
      <c r="AX868" s="322"/>
      <c r="AY868" s="322"/>
      <c r="AZ868" s="323"/>
      <c r="BA868" s="321" t="s">
        <v>55</v>
      </c>
      <c r="BB868" s="322"/>
      <c r="BC868" s="322"/>
      <c r="BD868" s="322"/>
      <c r="BE868" s="322"/>
      <c r="BF868" s="322"/>
      <c r="BG868" s="322"/>
      <c r="BH868" s="322"/>
      <c r="BI868" s="322"/>
      <c r="BJ868" s="323"/>
    </row>
    <row r="869" spans="1:93" hidden="1" outlineLevel="2" x14ac:dyDescent="0.25">
      <c r="B869" s="186">
        <f t="shared" ref="B869" si="1385">E$2</f>
        <v>1</v>
      </c>
      <c r="C869" s="187">
        <f t="shared" ref="C869:L872" si="1386">B869</f>
        <v>1</v>
      </c>
      <c r="D869" s="187">
        <f t="shared" si="1386"/>
        <v>1</v>
      </c>
      <c r="E869" s="187">
        <f t="shared" si="1386"/>
        <v>1</v>
      </c>
      <c r="F869" s="187">
        <f t="shared" si="1386"/>
        <v>1</v>
      </c>
      <c r="G869" s="187">
        <f t="shared" si="1386"/>
        <v>1</v>
      </c>
      <c r="H869" s="187">
        <f t="shared" si="1386"/>
        <v>1</v>
      </c>
      <c r="I869" s="187">
        <f t="shared" si="1386"/>
        <v>1</v>
      </c>
      <c r="J869" s="187">
        <f t="shared" si="1386"/>
        <v>1</v>
      </c>
      <c r="K869" s="187">
        <f t="shared" si="1386"/>
        <v>1</v>
      </c>
      <c r="L869" s="188">
        <f t="shared" si="1386"/>
        <v>1</v>
      </c>
      <c r="M869" s="189">
        <f t="shared" ref="M869" si="1387">F$2</f>
        <v>2</v>
      </c>
      <c r="N869" s="187">
        <f t="shared" ref="N869:V872" si="1388">M869</f>
        <v>2</v>
      </c>
      <c r="O869" s="187">
        <f t="shared" si="1388"/>
        <v>2</v>
      </c>
      <c r="P869" s="187">
        <f t="shared" si="1388"/>
        <v>2</v>
      </c>
      <c r="Q869" s="187">
        <f t="shared" si="1388"/>
        <v>2</v>
      </c>
      <c r="R869" s="187">
        <f t="shared" si="1388"/>
        <v>2</v>
      </c>
      <c r="S869" s="187">
        <f t="shared" si="1388"/>
        <v>2</v>
      </c>
      <c r="T869" s="187">
        <f t="shared" si="1388"/>
        <v>2</v>
      </c>
      <c r="U869" s="187">
        <f t="shared" si="1388"/>
        <v>2</v>
      </c>
      <c r="V869" s="188">
        <f t="shared" si="1388"/>
        <v>2</v>
      </c>
      <c r="W869" s="189">
        <f>G$2</f>
        <v>3</v>
      </c>
      <c r="X869" s="187">
        <f t="shared" ref="X869:AF872" si="1389">W869</f>
        <v>3</v>
      </c>
      <c r="Y869" s="187">
        <f t="shared" si="1389"/>
        <v>3</v>
      </c>
      <c r="Z869" s="187">
        <f t="shared" si="1389"/>
        <v>3</v>
      </c>
      <c r="AA869" s="187">
        <f t="shared" si="1389"/>
        <v>3</v>
      </c>
      <c r="AB869" s="187">
        <f t="shared" si="1389"/>
        <v>3</v>
      </c>
      <c r="AC869" s="187">
        <f t="shared" si="1389"/>
        <v>3</v>
      </c>
      <c r="AD869" s="187">
        <f t="shared" si="1389"/>
        <v>3</v>
      </c>
      <c r="AE869" s="187">
        <f t="shared" si="1389"/>
        <v>3</v>
      </c>
      <c r="AF869" s="188">
        <f t="shared" si="1389"/>
        <v>3</v>
      </c>
      <c r="AG869" s="189">
        <f>H$2</f>
        <v>4</v>
      </c>
      <c r="AH869" s="187">
        <f t="shared" ref="AH869:AP872" si="1390">AG869</f>
        <v>4</v>
      </c>
      <c r="AI869" s="187">
        <f t="shared" si="1390"/>
        <v>4</v>
      </c>
      <c r="AJ869" s="187">
        <f t="shared" si="1390"/>
        <v>4</v>
      </c>
      <c r="AK869" s="187">
        <f t="shared" si="1390"/>
        <v>4</v>
      </c>
      <c r="AL869" s="187">
        <f t="shared" si="1390"/>
        <v>4</v>
      </c>
      <c r="AM869" s="187">
        <f t="shared" si="1390"/>
        <v>4</v>
      </c>
      <c r="AN869" s="187">
        <f t="shared" si="1390"/>
        <v>4</v>
      </c>
      <c r="AO869" s="187">
        <f t="shared" si="1390"/>
        <v>4</v>
      </c>
      <c r="AP869" s="188">
        <f t="shared" si="1390"/>
        <v>4</v>
      </c>
      <c r="AQ869" s="189">
        <f>I$2</f>
        <v>5</v>
      </c>
      <c r="AR869" s="187">
        <f t="shared" ref="AR869:AZ872" si="1391">AQ869</f>
        <v>5</v>
      </c>
      <c r="AS869" s="187">
        <f t="shared" si="1391"/>
        <v>5</v>
      </c>
      <c r="AT869" s="187">
        <f t="shared" si="1391"/>
        <v>5</v>
      </c>
      <c r="AU869" s="187">
        <f t="shared" si="1391"/>
        <v>5</v>
      </c>
      <c r="AV869" s="187">
        <f t="shared" si="1391"/>
        <v>5</v>
      </c>
      <c r="AW869" s="187">
        <f t="shared" si="1391"/>
        <v>5</v>
      </c>
      <c r="AX869" s="187">
        <f t="shared" si="1391"/>
        <v>5</v>
      </c>
      <c r="AY869" s="187">
        <f t="shared" si="1391"/>
        <v>5</v>
      </c>
      <c r="AZ869" s="188">
        <f t="shared" si="1391"/>
        <v>5</v>
      </c>
      <c r="BA869" s="189">
        <f>J$2</f>
        <v>6</v>
      </c>
      <c r="BB869" s="187">
        <f t="shared" ref="BB869:BJ872" si="1392">BA869</f>
        <v>6</v>
      </c>
      <c r="BC869" s="187">
        <f t="shared" si="1392"/>
        <v>6</v>
      </c>
      <c r="BD869" s="187">
        <f t="shared" si="1392"/>
        <v>6</v>
      </c>
      <c r="BE869" s="187">
        <f t="shared" si="1392"/>
        <v>6</v>
      </c>
      <c r="BF869" s="187">
        <f t="shared" si="1392"/>
        <v>6</v>
      </c>
      <c r="BG869" s="187">
        <f t="shared" si="1392"/>
        <v>6</v>
      </c>
      <c r="BH869" s="187">
        <f t="shared" si="1392"/>
        <v>6</v>
      </c>
      <c r="BI869" s="187">
        <f t="shared" si="1392"/>
        <v>6</v>
      </c>
      <c r="BJ869" s="188">
        <f t="shared" si="1392"/>
        <v>6</v>
      </c>
    </row>
    <row r="870" spans="1:93" s="2" customFormat="1" ht="15" hidden="1" customHeight="1" outlineLevel="2" x14ac:dyDescent="0.25">
      <c r="A870" s="152" t="s">
        <v>192</v>
      </c>
      <c r="B870" s="129">
        <f>C863</f>
        <v>0</v>
      </c>
      <c r="C870" s="130">
        <f t="shared" si="1386"/>
        <v>0</v>
      </c>
      <c r="D870" s="130">
        <f t="shared" si="1386"/>
        <v>0</v>
      </c>
      <c r="E870" s="130">
        <f t="shared" si="1386"/>
        <v>0</v>
      </c>
      <c r="F870" s="130">
        <f t="shared" si="1386"/>
        <v>0</v>
      </c>
      <c r="G870" s="130">
        <f t="shared" si="1386"/>
        <v>0</v>
      </c>
      <c r="H870" s="130">
        <f t="shared" si="1386"/>
        <v>0</v>
      </c>
      <c r="I870" s="130">
        <f t="shared" si="1386"/>
        <v>0</v>
      </c>
      <c r="J870" s="190">
        <f t="shared" si="1386"/>
        <v>0</v>
      </c>
      <c r="K870" s="130">
        <f t="shared" si="1386"/>
        <v>0</v>
      </c>
      <c r="L870" s="131">
        <f t="shared" si="1386"/>
        <v>0</v>
      </c>
      <c r="M870" s="129" t="e">
        <f>D863</f>
        <v>#DIV/0!</v>
      </c>
      <c r="N870" s="130" t="e">
        <f t="shared" si="1388"/>
        <v>#DIV/0!</v>
      </c>
      <c r="O870" s="130" t="e">
        <f t="shared" si="1388"/>
        <v>#DIV/0!</v>
      </c>
      <c r="P870" s="130" t="e">
        <f t="shared" si="1388"/>
        <v>#DIV/0!</v>
      </c>
      <c r="Q870" s="130" t="e">
        <f t="shared" si="1388"/>
        <v>#DIV/0!</v>
      </c>
      <c r="R870" s="130" t="e">
        <f t="shared" si="1388"/>
        <v>#DIV/0!</v>
      </c>
      <c r="S870" s="130" t="e">
        <f t="shared" si="1388"/>
        <v>#DIV/0!</v>
      </c>
      <c r="T870" s="130" t="e">
        <f t="shared" si="1388"/>
        <v>#DIV/0!</v>
      </c>
      <c r="U870" s="130" t="e">
        <f t="shared" si="1388"/>
        <v>#DIV/0!</v>
      </c>
      <c r="V870" s="131" t="e">
        <f t="shared" si="1388"/>
        <v>#DIV/0!</v>
      </c>
      <c r="W870" s="129">
        <f>E863</f>
        <v>0</v>
      </c>
      <c r="X870" s="130">
        <f t="shared" si="1389"/>
        <v>0</v>
      </c>
      <c r="Y870" s="130">
        <f t="shared" si="1389"/>
        <v>0</v>
      </c>
      <c r="Z870" s="130">
        <f t="shared" si="1389"/>
        <v>0</v>
      </c>
      <c r="AA870" s="130">
        <f t="shared" si="1389"/>
        <v>0</v>
      </c>
      <c r="AB870" s="130">
        <f t="shared" si="1389"/>
        <v>0</v>
      </c>
      <c r="AC870" s="130">
        <f t="shared" si="1389"/>
        <v>0</v>
      </c>
      <c r="AD870" s="130">
        <f t="shared" si="1389"/>
        <v>0</v>
      </c>
      <c r="AE870" s="130">
        <f t="shared" si="1389"/>
        <v>0</v>
      </c>
      <c r="AF870" s="131">
        <f t="shared" si="1389"/>
        <v>0</v>
      </c>
      <c r="AG870" s="129">
        <f>F863</f>
        <v>0</v>
      </c>
      <c r="AH870" s="130">
        <f t="shared" si="1390"/>
        <v>0</v>
      </c>
      <c r="AI870" s="130">
        <f t="shared" si="1390"/>
        <v>0</v>
      </c>
      <c r="AJ870" s="130">
        <f t="shared" si="1390"/>
        <v>0</v>
      </c>
      <c r="AK870" s="130">
        <f t="shared" si="1390"/>
        <v>0</v>
      </c>
      <c r="AL870" s="130">
        <f t="shared" si="1390"/>
        <v>0</v>
      </c>
      <c r="AM870" s="130">
        <f t="shared" si="1390"/>
        <v>0</v>
      </c>
      <c r="AN870" s="130">
        <f t="shared" si="1390"/>
        <v>0</v>
      </c>
      <c r="AO870" s="130">
        <f t="shared" si="1390"/>
        <v>0</v>
      </c>
      <c r="AP870" s="131">
        <f t="shared" si="1390"/>
        <v>0</v>
      </c>
      <c r="AQ870" s="129">
        <f>G863</f>
        <v>0</v>
      </c>
      <c r="AR870" s="130">
        <f t="shared" si="1391"/>
        <v>0</v>
      </c>
      <c r="AS870" s="130">
        <f t="shared" si="1391"/>
        <v>0</v>
      </c>
      <c r="AT870" s="130">
        <f t="shared" si="1391"/>
        <v>0</v>
      </c>
      <c r="AU870" s="130">
        <f t="shared" si="1391"/>
        <v>0</v>
      </c>
      <c r="AV870" s="130">
        <f t="shared" si="1391"/>
        <v>0</v>
      </c>
      <c r="AW870" s="130">
        <f t="shared" si="1391"/>
        <v>0</v>
      </c>
      <c r="AX870" s="130">
        <f t="shared" si="1391"/>
        <v>0</v>
      </c>
      <c r="AY870" s="130">
        <f t="shared" si="1391"/>
        <v>0</v>
      </c>
      <c r="AZ870" s="131">
        <f t="shared" si="1391"/>
        <v>0</v>
      </c>
      <c r="BA870" s="129">
        <f>H863</f>
        <v>0</v>
      </c>
      <c r="BB870" s="130">
        <f t="shared" si="1392"/>
        <v>0</v>
      </c>
      <c r="BC870" s="130">
        <f t="shared" si="1392"/>
        <v>0</v>
      </c>
      <c r="BD870" s="130">
        <f t="shared" si="1392"/>
        <v>0</v>
      </c>
      <c r="BE870" s="130">
        <f t="shared" si="1392"/>
        <v>0</v>
      </c>
      <c r="BF870" s="130">
        <f t="shared" si="1392"/>
        <v>0</v>
      </c>
      <c r="BG870" s="130">
        <f t="shared" si="1392"/>
        <v>0</v>
      </c>
      <c r="BH870" s="130">
        <f t="shared" si="1392"/>
        <v>0</v>
      </c>
      <c r="BI870" s="130">
        <f t="shared" si="1392"/>
        <v>0</v>
      </c>
      <c r="BJ870" s="131">
        <f t="shared" si="1392"/>
        <v>0</v>
      </c>
      <c r="BK870"/>
      <c r="BL870"/>
      <c r="BM870"/>
      <c r="BN870"/>
      <c r="BO870"/>
      <c r="BP870"/>
      <c r="BQ870"/>
      <c r="BR870"/>
      <c r="BS870"/>
      <c r="BT870"/>
      <c r="BU870"/>
      <c r="BV870"/>
      <c r="BW870"/>
      <c r="BX870"/>
      <c r="BY870"/>
      <c r="BZ870"/>
      <c r="CA870"/>
      <c r="CB870"/>
      <c r="CC870"/>
      <c r="CD870"/>
      <c r="CE870"/>
      <c r="CF870"/>
      <c r="CG870"/>
      <c r="CH870"/>
      <c r="CI870"/>
      <c r="CJ870"/>
      <c r="CK870"/>
      <c r="CL870"/>
      <c r="CM870"/>
      <c r="CN870"/>
      <c r="CO870"/>
    </row>
    <row r="871" spans="1:93" s="2" customFormat="1" ht="15" hidden="1" customHeight="1" outlineLevel="2" x14ac:dyDescent="0.25">
      <c r="A871" s="152" t="s">
        <v>47</v>
      </c>
      <c r="B871" s="129">
        <f>C864</f>
        <v>0</v>
      </c>
      <c r="C871" s="130">
        <f t="shared" si="1386"/>
        <v>0</v>
      </c>
      <c r="D871" s="130">
        <f t="shared" si="1386"/>
        <v>0</v>
      </c>
      <c r="E871" s="130">
        <f t="shared" si="1386"/>
        <v>0</v>
      </c>
      <c r="F871" s="130">
        <f t="shared" si="1386"/>
        <v>0</v>
      </c>
      <c r="G871" s="130">
        <f t="shared" si="1386"/>
        <v>0</v>
      </c>
      <c r="H871" s="130">
        <f t="shared" si="1386"/>
        <v>0</v>
      </c>
      <c r="I871" s="130">
        <f t="shared" si="1386"/>
        <v>0</v>
      </c>
      <c r="J871" s="190">
        <f t="shared" si="1386"/>
        <v>0</v>
      </c>
      <c r="K871" s="130">
        <f t="shared" si="1386"/>
        <v>0</v>
      </c>
      <c r="L871" s="131">
        <f t="shared" si="1386"/>
        <v>0</v>
      </c>
      <c r="M871" s="129" t="e">
        <f>D864</f>
        <v>#DIV/0!</v>
      </c>
      <c r="N871" s="130" t="e">
        <f t="shared" si="1388"/>
        <v>#DIV/0!</v>
      </c>
      <c r="O871" s="130" t="e">
        <f t="shared" si="1388"/>
        <v>#DIV/0!</v>
      </c>
      <c r="P871" s="130" t="e">
        <f t="shared" si="1388"/>
        <v>#DIV/0!</v>
      </c>
      <c r="Q871" s="130" t="e">
        <f t="shared" si="1388"/>
        <v>#DIV/0!</v>
      </c>
      <c r="R871" s="130" t="e">
        <f t="shared" si="1388"/>
        <v>#DIV/0!</v>
      </c>
      <c r="S871" s="130" t="e">
        <f t="shared" si="1388"/>
        <v>#DIV/0!</v>
      </c>
      <c r="T871" s="130" t="e">
        <f t="shared" si="1388"/>
        <v>#DIV/0!</v>
      </c>
      <c r="U871" s="130" t="e">
        <f t="shared" si="1388"/>
        <v>#DIV/0!</v>
      </c>
      <c r="V871" s="131" t="e">
        <f t="shared" si="1388"/>
        <v>#DIV/0!</v>
      </c>
      <c r="W871" s="129">
        <f>E864</f>
        <v>0</v>
      </c>
      <c r="X871" s="130">
        <f t="shared" si="1389"/>
        <v>0</v>
      </c>
      <c r="Y871" s="130">
        <f t="shared" si="1389"/>
        <v>0</v>
      </c>
      <c r="Z871" s="130">
        <f t="shared" si="1389"/>
        <v>0</v>
      </c>
      <c r="AA871" s="130">
        <f t="shared" si="1389"/>
        <v>0</v>
      </c>
      <c r="AB871" s="130">
        <f t="shared" si="1389"/>
        <v>0</v>
      </c>
      <c r="AC871" s="130">
        <f t="shared" si="1389"/>
        <v>0</v>
      </c>
      <c r="AD871" s="130">
        <f t="shared" si="1389"/>
        <v>0</v>
      </c>
      <c r="AE871" s="130">
        <f t="shared" si="1389"/>
        <v>0</v>
      </c>
      <c r="AF871" s="131">
        <f t="shared" si="1389"/>
        <v>0</v>
      </c>
      <c r="AG871" s="129">
        <f>F864</f>
        <v>0</v>
      </c>
      <c r="AH871" s="130">
        <f t="shared" si="1390"/>
        <v>0</v>
      </c>
      <c r="AI871" s="130">
        <f t="shared" si="1390"/>
        <v>0</v>
      </c>
      <c r="AJ871" s="130">
        <f t="shared" si="1390"/>
        <v>0</v>
      </c>
      <c r="AK871" s="130">
        <f t="shared" si="1390"/>
        <v>0</v>
      </c>
      <c r="AL871" s="130">
        <f t="shared" si="1390"/>
        <v>0</v>
      </c>
      <c r="AM871" s="130">
        <f t="shared" si="1390"/>
        <v>0</v>
      </c>
      <c r="AN871" s="130">
        <f t="shared" si="1390"/>
        <v>0</v>
      </c>
      <c r="AO871" s="130">
        <f t="shared" si="1390"/>
        <v>0</v>
      </c>
      <c r="AP871" s="131">
        <f t="shared" si="1390"/>
        <v>0</v>
      </c>
      <c r="AQ871" s="129">
        <f>G864</f>
        <v>0</v>
      </c>
      <c r="AR871" s="130">
        <f t="shared" si="1391"/>
        <v>0</v>
      </c>
      <c r="AS871" s="130">
        <f t="shared" si="1391"/>
        <v>0</v>
      </c>
      <c r="AT871" s="130">
        <f t="shared" si="1391"/>
        <v>0</v>
      </c>
      <c r="AU871" s="130">
        <f t="shared" si="1391"/>
        <v>0</v>
      </c>
      <c r="AV871" s="130">
        <f t="shared" si="1391"/>
        <v>0</v>
      </c>
      <c r="AW871" s="130">
        <f t="shared" si="1391"/>
        <v>0</v>
      </c>
      <c r="AX871" s="130">
        <f t="shared" si="1391"/>
        <v>0</v>
      </c>
      <c r="AY871" s="130">
        <f t="shared" si="1391"/>
        <v>0</v>
      </c>
      <c r="AZ871" s="131">
        <f t="shared" si="1391"/>
        <v>0</v>
      </c>
      <c r="BA871" s="129">
        <f>H864</f>
        <v>0</v>
      </c>
      <c r="BB871" s="130">
        <f t="shared" si="1392"/>
        <v>0</v>
      </c>
      <c r="BC871" s="130">
        <f t="shared" si="1392"/>
        <v>0</v>
      </c>
      <c r="BD871" s="130">
        <f t="shared" si="1392"/>
        <v>0</v>
      </c>
      <c r="BE871" s="130">
        <f t="shared" si="1392"/>
        <v>0</v>
      </c>
      <c r="BF871" s="130">
        <f t="shared" si="1392"/>
        <v>0</v>
      </c>
      <c r="BG871" s="130">
        <f t="shared" si="1392"/>
        <v>0</v>
      </c>
      <c r="BH871" s="130">
        <f t="shared" si="1392"/>
        <v>0</v>
      </c>
      <c r="BI871" s="130">
        <f t="shared" si="1392"/>
        <v>0</v>
      </c>
      <c r="BJ871" s="131">
        <f t="shared" si="1392"/>
        <v>0</v>
      </c>
      <c r="BK871"/>
      <c r="BL871"/>
      <c r="BM871"/>
      <c r="BN871"/>
      <c r="BO871"/>
      <c r="BP871"/>
      <c r="BQ871"/>
      <c r="BR871"/>
      <c r="BS871"/>
      <c r="BT871"/>
      <c r="BU871"/>
      <c r="BV871"/>
      <c r="BW871"/>
      <c r="BX871"/>
      <c r="BY871"/>
      <c r="BZ871"/>
      <c r="CA871"/>
      <c r="CB871"/>
      <c r="CC871"/>
      <c r="CD871"/>
      <c r="CE871"/>
      <c r="CF871"/>
      <c r="CG871"/>
      <c r="CH871"/>
      <c r="CI871"/>
      <c r="CJ871"/>
      <c r="CK871"/>
      <c r="CL871"/>
      <c r="CM871"/>
      <c r="CN871"/>
      <c r="CO871"/>
    </row>
    <row r="872" spans="1:93" s="2" customFormat="1" ht="15" hidden="1" customHeight="1" outlineLevel="2" x14ac:dyDescent="0.25">
      <c r="A872" s="152" t="s">
        <v>57</v>
      </c>
      <c r="B872" s="129">
        <f t="shared" ref="B872" si="1393">E$3</f>
        <v>43</v>
      </c>
      <c r="C872" s="130">
        <f t="shared" si="1386"/>
        <v>43</v>
      </c>
      <c r="D872" s="130">
        <f t="shared" si="1386"/>
        <v>43</v>
      </c>
      <c r="E872" s="130">
        <f t="shared" si="1386"/>
        <v>43</v>
      </c>
      <c r="F872" s="130">
        <f t="shared" si="1386"/>
        <v>43</v>
      </c>
      <c r="G872" s="130">
        <f t="shared" si="1386"/>
        <v>43</v>
      </c>
      <c r="H872" s="130">
        <f t="shared" si="1386"/>
        <v>43</v>
      </c>
      <c r="I872" s="130">
        <f t="shared" si="1386"/>
        <v>43</v>
      </c>
      <c r="J872" s="190">
        <f t="shared" si="1386"/>
        <v>43</v>
      </c>
      <c r="K872" s="130">
        <f t="shared" si="1386"/>
        <v>43</v>
      </c>
      <c r="L872" s="131">
        <f t="shared" si="1386"/>
        <v>43</v>
      </c>
      <c r="M872" s="129">
        <f t="shared" ref="M872" si="1394">F$3</f>
        <v>0</v>
      </c>
      <c r="N872" s="130">
        <f t="shared" si="1388"/>
        <v>0</v>
      </c>
      <c r="O872" s="130">
        <f t="shared" si="1388"/>
        <v>0</v>
      </c>
      <c r="P872" s="130">
        <f t="shared" si="1388"/>
        <v>0</v>
      </c>
      <c r="Q872" s="130">
        <f t="shared" si="1388"/>
        <v>0</v>
      </c>
      <c r="R872" s="130">
        <f t="shared" si="1388"/>
        <v>0</v>
      </c>
      <c r="S872" s="130">
        <f t="shared" si="1388"/>
        <v>0</v>
      </c>
      <c r="T872" s="130">
        <f t="shared" si="1388"/>
        <v>0</v>
      </c>
      <c r="U872" s="130">
        <f t="shared" si="1388"/>
        <v>0</v>
      </c>
      <c r="V872" s="131">
        <f t="shared" si="1388"/>
        <v>0</v>
      </c>
      <c r="W872" s="129">
        <f t="shared" ref="W872" si="1395">G$3</f>
        <v>0</v>
      </c>
      <c r="X872" s="130">
        <f t="shared" si="1389"/>
        <v>0</v>
      </c>
      <c r="Y872" s="130">
        <f t="shared" si="1389"/>
        <v>0</v>
      </c>
      <c r="Z872" s="130">
        <f t="shared" si="1389"/>
        <v>0</v>
      </c>
      <c r="AA872" s="130">
        <f t="shared" si="1389"/>
        <v>0</v>
      </c>
      <c r="AB872" s="130">
        <f t="shared" si="1389"/>
        <v>0</v>
      </c>
      <c r="AC872" s="130">
        <f t="shared" si="1389"/>
        <v>0</v>
      </c>
      <c r="AD872" s="130">
        <f t="shared" si="1389"/>
        <v>0</v>
      </c>
      <c r="AE872" s="130">
        <f t="shared" si="1389"/>
        <v>0</v>
      </c>
      <c r="AF872" s="131">
        <f t="shared" si="1389"/>
        <v>0</v>
      </c>
      <c r="AG872" s="129">
        <f t="shared" ref="AG872" si="1396">H$3</f>
        <v>0</v>
      </c>
      <c r="AH872" s="130">
        <f t="shared" si="1390"/>
        <v>0</v>
      </c>
      <c r="AI872" s="130">
        <f t="shared" si="1390"/>
        <v>0</v>
      </c>
      <c r="AJ872" s="130">
        <f t="shared" si="1390"/>
        <v>0</v>
      </c>
      <c r="AK872" s="130">
        <f t="shared" si="1390"/>
        <v>0</v>
      </c>
      <c r="AL872" s="130">
        <f t="shared" si="1390"/>
        <v>0</v>
      </c>
      <c r="AM872" s="130">
        <f t="shared" si="1390"/>
        <v>0</v>
      </c>
      <c r="AN872" s="130">
        <f t="shared" si="1390"/>
        <v>0</v>
      </c>
      <c r="AO872" s="130">
        <f t="shared" si="1390"/>
        <v>0</v>
      </c>
      <c r="AP872" s="131">
        <f t="shared" si="1390"/>
        <v>0</v>
      </c>
      <c r="AQ872" s="129">
        <f t="shared" ref="AQ872" si="1397">I$3</f>
        <v>0</v>
      </c>
      <c r="AR872" s="130">
        <f t="shared" si="1391"/>
        <v>0</v>
      </c>
      <c r="AS872" s="130">
        <f t="shared" si="1391"/>
        <v>0</v>
      </c>
      <c r="AT872" s="130">
        <f t="shared" si="1391"/>
        <v>0</v>
      </c>
      <c r="AU872" s="130">
        <f t="shared" si="1391"/>
        <v>0</v>
      </c>
      <c r="AV872" s="130">
        <f t="shared" si="1391"/>
        <v>0</v>
      </c>
      <c r="AW872" s="130">
        <f t="shared" si="1391"/>
        <v>0</v>
      </c>
      <c r="AX872" s="130">
        <f t="shared" si="1391"/>
        <v>0</v>
      </c>
      <c r="AY872" s="130">
        <f t="shared" si="1391"/>
        <v>0</v>
      </c>
      <c r="AZ872" s="131">
        <f t="shared" si="1391"/>
        <v>0</v>
      </c>
      <c r="BA872" s="129">
        <f t="shared" ref="BA872" si="1398">J$3</f>
        <v>0</v>
      </c>
      <c r="BB872" s="130">
        <f t="shared" si="1392"/>
        <v>0</v>
      </c>
      <c r="BC872" s="130">
        <f t="shared" si="1392"/>
        <v>0</v>
      </c>
      <c r="BD872" s="130">
        <f t="shared" si="1392"/>
        <v>0</v>
      </c>
      <c r="BE872" s="130">
        <f t="shared" si="1392"/>
        <v>0</v>
      </c>
      <c r="BF872" s="130">
        <f t="shared" si="1392"/>
        <v>0</v>
      </c>
      <c r="BG872" s="130">
        <f t="shared" si="1392"/>
        <v>0</v>
      </c>
      <c r="BH872" s="130">
        <f t="shared" si="1392"/>
        <v>0</v>
      </c>
      <c r="BI872" s="130">
        <f t="shared" si="1392"/>
        <v>0</v>
      </c>
      <c r="BJ872" s="131">
        <f t="shared" si="1392"/>
        <v>0</v>
      </c>
      <c r="BK872"/>
      <c r="BL872"/>
      <c r="BM872"/>
      <c r="BN872"/>
      <c r="BO872"/>
      <c r="BP872"/>
      <c r="BQ872"/>
      <c r="BR872"/>
      <c r="BS872"/>
      <c r="BT872"/>
      <c r="BU872"/>
      <c r="BV872"/>
      <c r="BW872"/>
      <c r="BX872"/>
      <c r="BY872"/>
      <c r="BZ872"/>
      <c r="CA872"/>
      <c r="CB872"/>
      <c r="CC872"/>
      <c r="CD872"/>
      <c r="CE872"/>
      <c r="CF872"/>
      <c r="CG872"/>
      <c r="CH872"/>
      <c r="CI872"/>
      <c r="CJ872"/>
      <c r="CK872"/>
      <c r="CL872"/>
      <c r="CM872"/>
      <c r="CN872"/>
      <c r="CO872"/>
    </row>
    <row r="873" spans="1:93" s="2" customFormat="1" ht="15" hidden="1" customHeight="1" outlineLevel="2" x14ac:dyDescent="0.25">
      <c r="A873" s="152" t="s">
        <v>58</v>
      </c>
      <c r="B873" s="132">
        <f t="shared" ref="B873" si="1399">B872/10*0</f>
        <v>0</v>
      </c>
      <c r="C873" s="133">
        <f t="shared" ref="C873" si="1400">C872/10*1</f>
        <v>4.3</v>
      </c>
      <c r="D873" s="133">
        <f t="shared" ref="D873" si="1401">D872/10*2</f>
        <v>8.6</v>
      </c>
      <c r="E873" s="133">
        <f t="shared" ref="E873" si="1402">E872/10*3</f>
        <v>12.899999999999999</v>
      </c>
      <c r="F873" s="133">
        <f t="shared" ref="F873" si="1403">F872/10*4</f>
        <v>17.2</v>
      </c>
      <c r="G873" s="133">
        <f t="shared" ref="G873" si="1404">G872/10*5</f>
        <v>21.5</v>
      </c>
      <c r="H873" s="133">
        <f t="shared" ref="H873" si="1405">H872/10*6</f>
        <v>25.799999999999997</v>
      </c>
      <c r="I873" s="133">
        <f t="shared" ref="I873" si="1406">I872/10*7</f>
        <v>30.099999999999998</v>
      </c>
      <c r="J873" s="191">
        <f t="shared" ref="J873" si="1407">J872/10*8</f>
        <v>34.4</v>
      </c>
      <c r="K873" s="133">
        <f t="shared" ref="K873" si="1408">K872/10*9</f>
        <v>38.699999999999996</v>
      </c>
      <c r="L873" s="134">
        <f t="shared" ref="L873" si="1409">L872/10*10</f>
        <v>43</v>
      </c>
      <c r="M873" s="133">
        <f t="shared" ref="M873" si="1410">M872/10*1</f>
        <v>0</v>
      </c>
      <c r="N873" s="133">
        <f t="shared" ref="N873" si="1411">N872/10*2</f>
        <v>0</v>
      </c>
      <c r="O873" s="133">
        <f t="shared" ref="O873" si="1412">O872/10*3</f>
        <v>0</v>
      </c>
      <c r="P873" s="133">
        <f t="shared" ref="P873" si="1413">P872/10*4</f>
        <v>0</v>
      </c>
      <c r="Q873" s="133">
        <f t="shared" ref="Q873" si="1414">Q872/10*5</f>
        <v>0</v>
      </c>
      <c r="R873" s="133">
        <f t="shared" ref="R873" si="1415">R872/10*6</f>
        <v>0</v>
      </c>
      <c r="S873" s="133">
        <f t="shared" ref="S873" si="1416">S872/10*7</f>
        <v>0</v>
      </c>
      <c r="T873" s="133">
        <f t="shared" ref="T873" si="1417">T872/10*8</f>
        <v>0</v>
      </c>
      <c r="U873" s="133">
        <f t="shared" ref="U873" si="1418">U872/10*9</f>
        <v>0</v>
      </c>
      <c r="V873" s="134">
        <f t="shared" ref="V873" si="1419">V872/10*10</f>
        <v>0</v>
      </c>
      <c r="W873" s="133">
        <f t="shared" ref="W873" si="1420">W872/10*1</f>
        <v>0</v>
      </c>
      <c r="X873" s="133">
        <f t="shared" ref="X873" si="1421">X872/10*2</f>
        <v>0</v>
      </c>
      <c r="Y873" s="133">
        <f t="shared" ref="Y873" si="1422">Y872/10*3</f>
        <v>0</v>
      </c>
      <c r="Z873" s="133">
        <f t="shared" ref="Z873" si="1423">Z872/10*4</f>
        <v>0</v>
      </c>
      <c r="AA873" s="133">
        <f t="shared" ref="AA873" si="1424">AA872/10*5</f>
        <v>0</v>
      </c>
      <c r="AB873" s="133">
        <f t="shared" ref="AB873" si="1425">AB872/10*6</f>
        <v>0</v>
      </c>
      <c r="AC873" s="133">
        <f t="shared" ref="AC873" si="1426">AC872/10*7</f>
        <v>0</v>
      </c>
      <c r="AD873" s="133">
        <f t="shared" ref="AD873" si="1427">AD872/10*8</f>
        <v>0</v>
      </c>
      <c r="AE873" s="134">
        <f t="shared" ref="AE873" si="1428">AE872/10*9</f>
        <v>0</v>
      </c>
      <c r="AF873" s="134">
        <f t="shared" ref="AF873" si="1429">AF872/10*10</f>
        <v>0</v>
      </c>
      <c r="AG873" s="133">
        <f t="shared" ref="AG873" si="1430">AG872/10*1</f>
        <v>0</v>
      </c>
      <c r="AH873" s="133">
        <f t="shared" ref="AH873" si="1431">AH872/10*2</f>
        <v>0</v>
      </c>
      <c r="AI873" s="133">
        <f t="shared" ref="AI873" si="1432">AI872/10*3</f>
        <v>0</v>
      </c>
      <c r="AJ873" s="133">
        <f t="shared" ref="AJ873" si="1433">AJ872/10*4</f>
        <v>0</v>
      </c>
      <c r="AK873" s="133">
        <f t="shared" ref="AK873" si="1434">AK872/10*5</f>
        <v>0</v>
      </c>
      <c r="AL873" s="133">
        <f t="shared" ref="AL873" si="1435">AL872/10*6</f>
        <v>0</v>
      </c>
      <c r="AM873" s="133">
        <f t="shared" ref="AM873" si="1436">AM872/10*7</f>
        <v>0</v>
      </c>
      <c r="AN873" s="133">
        <f t="shared" ref="AN873" si="1437">AN872/10*8</f>
        <v>0</v>
      </c>
      <c r="AO873" s="134">
        <f t="shared" ref="AO873" si="1438">AO872/10*9</f>
        <v>0</v>
      </c>
      <c r="AP873" s="134">
        <f t="shared" ref="AP873" si="1439">AP872/10*10</f>
        <v>0</v>
      </c>
      <c r="AQ873" s="133">
        <f t="shared" ref="AQ873" si="1440">AQ872/10*1</f>
        <v>0</v>
      </c>
      <c r="AR873" s="133">
        <f t="shared" ref="AR873" si="1441">AR872/10*2</f>
        <v>0</v>
      </c>
      <c r="AS873" s="133">
        <f t="shared" ref="AS873" si="1442">AS872/10*3</f>
        <v>0</v>
      </c>
      <c r="AT873" s="133">
        <f t="shared" ref="AT873" si="1443">AT872/10*4</f>
        <v>0</v>
      </c>
      <c r="AU873" s="133">
        <f t="shared" ref="AU873" si="1444">AU872/10*5</f>
        <v>0</v>
      </c>
      <c r="AV873" s="133">
        <f t="shared" ref="AV873" si="1445">AV872/10*6</f>
        <v>0</v>
      </c>
      <c r="AW873" s="133">
        <f t="shared" ref="AW873" si="1446">AW872/10*7</f>
        <v>0</v>
      </c>
      <c r="AX873" s="133">
        <f t="shared" ref="AX873" si="1447">AX872/10*8</f>
        <v>0</v>
      </c>
      <c r="AY873" s="134">
        <f t="shared" ref="AY873" si="1448">AY872/10*9</f>
        <v>0</v>
      </c>
      <c r="AZ873" s="134">
        <f t="shared" ref="AZ873" si="1449">AZ872/10*10</f>
        <v>0</v>
      </c>
      <c r="BA873" s="133">
        <f t="shared" ref="BA873" si="1450">BA872/10*1</f>
        <v>0</v>
      </c>
      <c r="BB873" s="133">
        <f t="shared" ref="BB873" si="1451">BB872/10*2</f>
        <v>0</v>
      </c>
      <c r="BC873" s="133">
        <f t="shared" ref="BC873" si="1452">BC872/10*3</f>
        <v>0</v>
      </c>
      <c r="BD873" s="133">
        <f t="shared" ref="BD873" si="1453">BD872/10*4</f>
        <v>0</v>
      </c>
      <c r="BE873" s="133">
        <f t="shared" ref="BE873" si="1454">BE872/10*5</f>
        <v>0</v>
      </c>
      <c r="BF873" s="133">
        <f t="shared" ref="BF873" si="1455">BF872/10*6</f>
        <v>0</v>
      </c>
      <c r="BG873" s="133">
        <f t="shared" ref="BG873" si="1456">BG872/10*7</f>
        <v>0</v>
      </c>
      <c r="BH873" s="133">
        <f t="shared" ref="BH873" si="1457">BH872/10*8</f>
        <v>0</v>
      </c>
      <c r="BI873" s="134">
        <f t="shared" ref="BI873" si="1458">BI872/10*9</f>
        <v>0</v>
      </c>
      <c r="BJ873" s="134">
        <f t="shared" ref="BJ873" si="1459">BJ872/10*10</f>
        <v>0</v>
      </c>
      <c r="BK873"/>
      <c r="BL873"/>
      <c r="BM873"/>
      <c r="BN873"/>
      <c r="BO873"/>
      <c r="BP873"/>
      <c r="BQ873"/>
      <c r="BR873"/>
      <c r="BS873"/>
      <c r="BT873"/>
      <c r="BU873"/>
      <c r="BV873"/>
      <c r="BW873"/>
      <c r="BX873"/>
      <c r="BY873"/>
      <c r="BZ873"/>
      <c r="CA873"/>
      <c r="CB873"/>
      <c r="CC873"/>
      <c r="CD873"/>
      <c r="CE873"/>
      <c r="CF873"/>
      <c r="CG873"/>
      <c r="CH873"/>
      <c r="CI873"/>
      <c r="CJ873"/>
      <c r="CK873"/>
      <c r="CL873"/>
      <c r="CM873"/>
      <c r="CN873"/>
      <c r="CO873"/>
    </row>
    <row r="874" spans="1:93" ht="15.75" hidden="1" outlineLevel="2" thickBot="1" x14ac:dyDescent="0.3">
      <c r="A874" s="152" t="s">
        <v>60</v>
      </c>
      <c r="B874" s="192">
        <f t="shared" ref="B874:BJ874" si="1460">-B871+B870*B873-1*IF(AND($A698=B869,B873&gt;=$A817),B873-$A817,0)</f>
        <v>0</v>
      </c>
      <c r="C874" s="193">
        <f t="shared" si="1460"/>
        <v>0</v>
      </c>
      <c r="D874" s="193">
        <f t="shared" si="1460"/>
        <v>0</v>
      </c>
      <c r="E874" s="193">
        <f t="shared" si="1460"/>
        <v>0</v>
      </c>
      <c r="F874" s="193">
        <f t="shared" si="1460"/>
        <v>0</v>
      </c>
      <c r="G874" s="193">
        <f t="shared" si="1460"/>
        <v>0</v>
      </c>
      <c r="H874" s="193">
        <f t="shared" si="1460"/>
        <v>0</v>
      </c>
      <c r="I874" s="193">
        <f t="shared" si="1460"/>
        <v>0</v>
      </c>
      <c r="J874" s="193">
        <f t="shared" si="1460"/>
        <v>0</v>
      </c>
      <c r="K874" s="193">
        <f t="shared" si="1460"/>
        <v>0</v>
      </c>
      <c r="L874" s="194">
        <f t="shared" si="1460"/>
        <v>0</v>
      </c>
      <c r="M874" s="192" t="e">
        <f t="shared" si="1460"/>
        <v>#DIV/0!</v>
      </c>
      <c r="N874" s="193" t="e">
        <f t="shared" si="1460"/>
        <v>#DIV/0!</v>
      </c>
      <c r="O874" s="193" t="e">
        <f t="shared" si="1460"/>
        <v>#DIV/0!</v>
      </c>
      <c r="P874" s="193" t="e">
        <f t="shared" si="1460"/>
        <v>#DIV/0!</v>
      </c>
      <c r="Q874" s="193" t="e">
        <f t="shared" si="1460"/>
        <v>#DIV/0!</v>
      </c>
      <c r="R874" s="193" t="e">
        <f t="shared" si="1460"/>
        <v>#DIV/0!</v>
      </c>
      <c r="S874" s="193" t="e">
        <f t="shared" si="1460"/>
        <v>#DIV/0!</v>
      </c>
      <c r="T874" s="193" t="e">
        <f t="shared" si="1460"/>
        <v>#DIV/0!</v>
      </c>
      <c r="U874" s="193" t="e">
        <f t="shared" si="1460"/>
        <v>#DIV/0!</v>
      </c>
      <c r="V874" s="194" t="e">
        <f t="shared" si="1460"/>
        <v>#DIV/0!</v>
      </c>
      <c r="W874" s="192">
        <f t="shared" si="1460"/>
        <v>0</v>
      </c>
      <c r="X874" s="193">
        <f t="shared" si="1460"/>
        <v>0</v>
      </c>
      <c r="Y874" s="193">
        <f t="shared" si="1460"/>
        <v>0</v>
      </c>
      <c r="Z874" s="193">
        <f t="shared" si="1460"/>
        <v>0</v>
      </c>
      <c r="AA874" s="193">
        <f t="shared" si="1460"/>
        <v>0</v>
      </c>
      <c r="AB874" s="193">
        <f t="shared" si="1460"/>
        <v>0</v>
      </c>
      <c r="AC874" s="193">
        <f t="shared" si="1460"/>
        <v>0</v>
      </c>
      <c r="AD874" s="193">
        <f t="shared" si="1460"/>
        <v>0</v>
      </c>
      <c r="AE874" s="193">
        <f t="shared" si="1460"/>
        <v>0</v>
      </c>
      <c r="AF874" s="194">
        <f t="shared" si="1460"/>
        <v>0</v>
      </c>
      <c r="AG874" s="192">
        <f t="shared" si="1460"/>
        <v>0</v>
      </c>
      <c r="AH874" s="193">
        <f t="shared" si="1460"/>
        <v>0</v>
      </c>
      <c r="AI874" s="193">
        <f t="shared" si="1460"/>
        <v>0</v>
      </c>
      <c r="AJ874" s="193">
        <f t="shared" si="1460"/>
        <v>0</v>
      </c>
      <c r="AK874" s="193">
        <f t="shared" si="1460"/>
        <v>0</v>
      </c>
      <c r="AL874" s="193">
        <f t="shared" si="1460"/>
        <v>0</v>
      </c>
      <c r="AM874" s="193">
        <f t="shared" si="1460"/>
        <v>0</v>
      </c>
      <c r="AN874" s="193">
        <f t="shared" si="1460"/>
        <v>0</v>
      </c>
      <c r="AO874" s="193">
        <f t="shared" si="1460"/>
        <v>0</v>
      </c>
      <c r="AP874" s="194">
        <f t="shared" si="1460"/>
        <v>0</v>
      </c>
      <c r="AQ874" s="192">
        <f t="shared" si="1460"/>
        <v>0</v>
      </c>
      <c r="AR874" s="193">
        <f t="shared" si="1460"/>
        <v>0</v>
      </c>
      <c r="AS874" s="193">
        <f t="shared" si="1460"/>
        <v>0</v>
      </c>
      <c r="AT874" s="193">
        <f t="shared" si="1460"/>
        <v>0</v>
      </c>
      <c r="AU874" s="193">
        <f t="shared" si="1460"/>
        <v>0</v>
      </c>
      <c r="AV874" s="193">
        <f t="shared" si="1460"/>
        <v>0</v>
      </c>
      <c r="AW874" s="193">
        <f t="shared" si="1460"/>
        <v>0</v>
      </c>
      <c r="AX874" s="193">
        <f t="shared" si="1460"/>
        <v>0</v>
      </c>
      <c r="AY874" s="193">
        <f t="shared" si="1460"/>
        <v>0</v>
      </c>
      <c r="AZ874" s="194">
        <f t="shared" si="1460"/>
        <v>0</v>
      </c>
      <c r="BA874" s="192">
        <f t="shared" si="1460"/>
        <v>0</v>
      </c>
      <c r="BB874" s="193">
        <f t="shared" si="1460"/>
        <v>0</v>
      </c>
      <c r="BC874" s="193">
        <f t="shared" si="1460"/>
        <v>0</v>
      </c>
      <c r="BD874" s="193">
        <f t="shared" si="1460"/>
        <v>0</v>
      </c>
      <c r="BE874" s="193">
        <f t="shared" si="1460"/>
        <v>0</v>
      </c>
      <c r="BF874" s="193">
        <f t="shared" si="1460"/>
        <v>0</v>
      </c>
      <c r="BG874" s="193">
        <f t="shared" si="1460"/>
        <v>0</v>
      </c>
      <c r="BH874" s="193">
        <f t="shared" si="1460"/>
        <v>0</v>
      </c>
      <c r="BI874" s="193">
        <f t="shared" si="1460"/>
        <v>0</v>
      </c>
      <c r="BJ874" s="194">
        <f t="shared" si="1460"/>
        <v>0</v>
      </c>
    </row>
    <row r="875" spans="1:93" hidden="1" outlineLevel="2" x14ac:dyDescent="0.25"/>
    <row r="876" spans="1:93" hidden="1" outlineLevel="1" collapsed="1" x14ac:dyDescent="0.25">
      <c r="A876" s="181">
        <f>4*B698/10</f>
        <v>0</v>
      </c>
      <c r="B876" s="180"/>
      <c r="C876" s="180"/>
      <c r="D876" s="180"/>
    </row>
    <row r="877" spans="1:93" hidden="1" outlineLevel="2" x14ac:dyDescent="0.25">
      <c r="B877" s="316">
        <f>'Calculo VIGA'!E$2</f>
        <v>1</v>
      </c>
      <c r="C877" s="317"/>
      <c r="D877" s="316">
        <f>'Calculo VIGA'!F$2</f>
        <v>2</v>
      </c>
      <c r="E877" s="317"/>
      <c r="F877" s="316">
        <f>'Calculo VIGA'!G$2</f>
        <v>3</v>
      </c>
      <c r="G877" s="317"/>
      <c r="H877" s="316">
        <f>'Calculo VIGA'!H$2</f>
        <v>4</v>
      </c>
      <c r="I877" s="317"/>
      <c r="J877" s="316">
        <f>'Calculo VIGA'!I$2</f>
        <v>5</v>
      </c>
      <c r="K877" s="317"/>
      <c r="L877" s="316">
        <f>'Calculo VIGA'!J$2</f>
        <v>6</v>
      </c>
      <c r="M877" s="317"/>
    </row>
    <row r="878" spans="1:93" hidden="1" outlineLevel="2" x14ac:dyDescent="0.25">
      <c r="B878" s="105">
        <f>'Calculo VIGA'!B$18</f>
        <v>3</v>
      </c>
      <c r="C878" s="106">
        <v>0</v>
      </c>
      <c r="D878" s="107">
        <f>'Calculo VIGA'!J$18</f>
        <v>0</v>
      </c>
      <c r="E878" s="106">
        <v>0</v>
      </c>
      <c r="F878" s="107">
        <f>'Calculo VIGA'!R$18</f>
        <v>0</v>
      </c>
      <c r="G878" s="106">
        <v>0</v>
      </c>
      <c r="H878" s="107">
        <f>'Calculo VIGA'!Z$18</f>
        <v>0</v>
      </c>
      <c r="I878" s="106">
        <v>0</v>
      </c>
      <c r="J878" s="107">
        <f>'Calculo VIGA'!AH$18</f>
        <v>0</v>
      </c>
      <c r="K878" s="106">
        <v>0</v>
      </c>
      <c r="L878" s="107">
        <f>'Calculo VIGA'!AP$18</f>
        <v>0</v>
      </c>
      <c r="M878" s="106">
        <v>0</v>
      </c>
      <c r="X878" s="146"/>
      <c r="Y878" s="147"/>
    </row>
    <row r="879" spans="1:93" hidden="1" outlineLevel="2" x14ac:dyDescent="0.25">
      <c r="B879" s="105">
        <f>'Calculo VIGA'!B$19</f>
        <v>4</v>
      </c>
      <c r="C879" s="106">
        <f>IF($A698=B877,1*($B698-$A876)^2*(2*$A876+$B698)/$B698^3,0)</f>
        <v>0</v>
      </c>
      <c r="D879" s="107">
        <f>'Calculo VIGA'!J$19</f>
        <v>0</v>
      </c>
      <c r="E879" s="106" t="e">
        <f>IF($A698=D877,1*($B698-$A876)^2*(2*$A876+$B698)/$B698^3,0)</f>
        <v>#DIV/0!</v>
      </c>
      <c r="F879" s="107">
        <f>'Calculo VIGA'!R$19</f>
        <v>0</v>
      </c>
      <c r="G879" s="106">
        <f>IF($A698=F877,1*($B698-$A876)^2*(2*$A876+$B698)/$B698^3,0)</f>
        <v>0</v>
      </c>
      <c r="H879" s="107">
        <f>'Calculo VIGA'!Z$19</f>
        <v>0</v>
      </c>
      <c r="I879" s="106">
        <f>IF($A698=H877,1*($B698-$A876)^2*(2*$A876+$B698)/$B698^3,0)</f>
        <v>0</v>
      </c>
      <c r="J879" s="107">
        <f>'Calculo VIGA'!AH$19</f>
        <v>0</v>
      </c>
      <c r="K879" s="106">
        <f>IF($A698=J877,1*($B698-$A876)^2*(2*$A876+$B698)/$B698^3,0)</f>
        <v>0</v>
      </c>
      <c r="L879" s="107">
        <f>'Calculo VIGA'!AP$19</f>
        <v>0</v>
      </c>
      <c r="M879" s="106">
        <f>IF($A698=L877,1*($B698-$A876)^2*(2*$A876+$B698)/$B698^3,0)</f>
        <v>0</v>
      </c>
    </row>
    <row r="880" spans="1:93" hidden="1" outlineLevel="2" x14ac:dyDescent="0.25">
      <c r="A880" t="s">
        <v>36</v>
      </c>
      <c r="B880" s="105">
        <f>'Calculo VIGA'!B$20</f>
        <v>1</v>
      </c>
      <c r="C880" s="106">
        <f>IF($A698=B877,1*$A876*($B698-$A876)^2/$B698^2,0)</f>
        <v>0</v>
      </c>
      <c r="D880" s="107">
        <f>'Calculo VIGA'!J$20</f>
        <v>0</v>
      </c>
      <c r="E880" s="106" t="e">
        <f>IF($A698=D877,1*$A876*($B698-$A876)^2/$B698^2,0)</f>
        <v>#DIV/0!</v>
      </c>
      <c r="F880" s="107">
        <f>'Calculo VIGA'!R$20</f>
        <v>0</v>
      </c>
      <c r="G880" s="106">
        <f>IF($A698=F877,1*$A876*($B698-$A876)^2/$B698^2,0)</f>
        <v>0</v>
      </c>
      <c r="H880" s="107">
        <f>'Calculo VIGA'!Z$20</f>
        <v>0</v>
      </c>
      <c r="I880" s="106">
        <f>IF($A698=H877,1*$A876*($B698-$A876)^2/$B698^2,0)</f>
        <v>0</v>
      </c>
      <c r="J880" s="107">
        <f>'Calculo VIGA'!AH$20</f>
        <v>0</v>
      </c>
      <c r="K880" s="106">
        <f>IF($A698=J877,1*$A876*($B698-$A876)^2/$B698^2,0)</f>
        <v>0</v>
      </c>
      <c r="L880" s="107">
        <f>'Calculo VIGA'!AP$20</f>
        <v>0</v>
      </c>
      <c r="M880" s="106">
        <f>IF($A698=L877,1*$A876*($B698-$A876)^2/$B698^2,0)</f>
        <v>0</v>
      </c>
      <c r="X880" s="149"/>
    </row>
    <row r="881" spans="2:34" hidden="1" outlineLevel="2" x14ac:dyDescent="0.25">
      <c r="B881" s="105">
        <f>'Calculo VIGA'!B$21</f>
        <v>5</v>
      </c>
      <c r="C881" s="108">
        <v>0</v>
      </c>
      <c r="D881" s="107">
        <f>'Calculo VIGA'!J$21</f>
        <v>0</v>
      </c>
      <c r="E881" s="108">
        <v>0</v>
      </c>
      <c r="F881" s="107">
        <f>'Calculo VIGA'!R$21</f>
        <v>0</v>
      </c>
      <c r="G881" s="108">
        <v>0</v>
      </c>
      <c r="H881" s="107">
        <f>'Calculo VIGA'!Z$21</f>
        <v>0</v>
      </c>
      <c r="I881" s="108">
        <v>0</v>
      </c>
      <c r="J881" s="107">
        <f>'Calculo VIGA'!AH$21</f>
        <v>0</v>
      </c>
      <c r="K881" s="108">
        <v>0</v>
      </c>
      <c r="L881" s="107">
        <f>'Calculo VIGA'!AP$21</f>
        <v>0</v>
      </c>
      <c r="M881" s="108">
        <v>0</v>
      </c>
    </row>
    <row r="882" spans="2:34" hidden="1" outlineLevel="2" x14ac:dyDescent="0.25">
      <c r="B882" s="105">
        <f>'Calculo VIGA'!B$22</f>
        <v>6</v>
      </c>
      <c r="C882" s="106">
        <f>IF($A698=B877,1*($A876)^2*(3*$B698-2*$A876)/$B698^3,0)</f>
        <v>0</v>
      </c>
      <c r="D882" s="107">
        <f>'Calculo VIGA'!J$22</f>
        <v>0</v>
      </c>
      <c r="E882" s="106" t="e">
        <f>IF($A698=D877,1*($A876)^2*(3*$B698-2*$A876)/$B698^3,0)</f>
        <v>#DIV/0!</v>
      </c>
      <c r="F882" s="107">
        <f>'Calculo VIGA'!R$22</f>
        <v>0</v>
      </c>
      <c r="G882" s="106">
        <f>IF($A698=F877,1*($A876)^2*(3*$B698-2*$A876)/$B698^3,0)</f>
        <v>0</v>
      </c>
      <c r="H882" s="107">
        <f>'Calculo VIGA'!Z$22</f>
        <v>0</v>
      </c>
      <c r="I882" s="106">
        <f>IF($A698=H877,1*($A876)^2*(3*$B698-2*$A876)/$B698^3,0)</f>
        <v>0</v>
      </c>
      <c r="J882" s="107">
        <f>'Calculo VIGA'!AH$22</f>
        <v>0</v>
      </c>
      <c r="K882" s="106">
        <f>IF($A698=J877,1*($A876)^2*(3*$B698-2*$A876)/$B698^3,0)</f>
        <v>0</v>
      </c>
      <c r="L882" s="107">
        <f>'Calculo VIGA'!AP$22</f>
        <v>0</v>
      </c>
      <c r="M882" s="106">
        <f>IF($A698=L877,1*($A876)^2*(3*$B698-2*$A876)/$B698^3,0)</f>
        <v>0</v>
      </c>
    </row>
    <row r="883" spans="2:34" hidden="1" outlineLevel="2" x14ac:dyDescent="0.25">
      <c r="B883" s="105">
        <f>'Calculo VIGA'!B$23</f>
        <v>2</v>
      </c>
      <c r="C883" s="108">
        <f>IF($A698=B877,-1*($B698-$A876)*$A876^2/$B698^2,0)</f>
        <v>0</v>
      </c>
      <c r="D883" s="107">
        <f>'Calculo VIGA'!J$23</f>
        <v>0</v>
      </c>
      <c r="E883" s="108" t="e">
        <f>IF($A698=D877,-1*($B698-$A876)*$A876^2/$B698^2,0)</f>
        <v>#DIV/0!</v>
      </c>
      <c r="F883" s="107">
        <f>'Calculo VIGA'!R$23</f>
        <v>0</v>
      </c>
      <c r="G883" s="108">
        <f>IF($A698=F877,-1*($B698-$A876)*$A876^2/$B698^2,0)</f>
        <v>0</v>
      </c>
      <c r="H883" s="107">
        <f>'Calculo VIGA'!Z$23</f>
        <v>0</v>
      </c>
      <c r="I883" s="108">
        <f>IF($A698=H877,-1*($B698-$A876)*$A876^2/$B698^2,0)</f>
        <v>0</v>
      </c>
      <c r="J883" s="107">
        <f>'Calculo VIGA'!AH$23</f>
        <v>0</v>
      </c>
      <c r="K883" s="108">
        <f>IF($A698=J877,-1*($B698-$A876)*$A876^2/$B698^2,0)</f>
        <v>0</v>
      </c>
      <c r="L883" s="107">
        <f>'Calculo VIGA'!AP$23</f>
        <v>0</v>
      </c>
      <c r="M883" s="108">
        <f>IF($A698=L877,-1*($B698-$A876)*$A876^2/$B698^2,0)</f>
        <v>0</v>
      </c>
    </row>
    <row r="884" spans="2:34" hidden="1" outlineLevel="2" x14ac:dyDescent="0.25">
      <c r="C884" t="s">
        <v>61</v>
      </c>
      <c r="D884" s="182"/>
      <c r="E884" s="183"/>
      <c r="F884" s="182"/>
      <c r="G884" s="183"/>
      <c r="H884" s="182"/>
      <c r="I884" s="183"/>
      <c r="J884" s="182"/>
      <c r="K884" s="183"/>
      <c r="L884" s="182"/>
      <c r="M884" s="183"/>
      <c r="N884" s="182"/>
      <c r="O884" s="183"/>
      <c r="P884" s="182"/>
      <c r="Q884" s="183"/>
      <c r="R884" s="182"/>
      <c r="S884" s="183"/>
    </row>
    <row r="885" spans="2:34" hidden="1" outlineLevel="2" x14ac:dyDescent="0.25">
      <c r="B885" s="105">
        <v>1</v>
      </c>
      <c r="C885" s="108">
        <f t="shared" ref="C885" si="1461">-(IFERROR(VLOOKUP($B885,$B878:$C883,2,0),0)+IFERROR(VLOOKUP($B885,$D878:$E883,2,0),0)+IFERROR(VLOOKUP($B885,$F878:$G883,2,0),0)+IFERROR(VLOOKUP($B885,$H878:$I883,2,0),0)+IFERROR(VLOOKUP($B885,$J878:$K883,2,0),0)+IFERROR(VLOOKUP($B885,$L878:$M883,2,0),0)+IFERROR(VLOOKUP($B885,$N878:$O883,2,0),0)+IFERROR(VLOOKUP($B885,$P878:$Q883,2,0),0)+IFERROR(VLOOKUP($B885,$R878:$S883,2,0),0))</f>
        <v>0</v>
      </c>
      <c r="E885" s="109"/>
      <c r="F885" s="325" t="s">
        <v>37</v>
      </c>
      <c r="G885" s="325"/>
      <c r="H885" s="325"/>
      <c r="I885" s="325"/>
      <c r="J885" s="325"/>
      <c r="K885" s="325"/>
      <c r="L885" s="325"/>
      <c r="M885" s="325"/>
      <c r="N885" s="325"/>
      <c r="O885" s="325"/>
      <c r="P885" s="325"/>
      <c r="Q885" s="325"/>
      <c r="R885" s="325"/>
      <c r="S885" s="325"/>
      <c r="T885" s="325"/>
      <c r="U885" s="325"/>
      <c r="V885" s="325"/>
      <c r="W885" s="325"/>
      <c r="X885" s="325"/>
      <c r="Y885" s="325"/>
      <c r="Z885" s="325"/>
      <c r="AA885" s="325"/>
      <c r="AB885" s="110"/>
      <c r="AC885" s="110"/>
      <c r="AD885" s="110"/>
      <c r="AE885" s="110"/>
      <c r="AF885" s="110"/>
      <c r="AG885" s="110"/>
      <c r="AH885" s="110"/>
    </row>
    <row r="886" spans="2:34" hidden="1" outlineLevel="2" x14ac:dyDescent="0.25">
      <c r="B886" s="105">
        <v>2</v>
      </c>
      <c r="C886" s="108">
        <f t="shared" ref="C886" si="1462">-(IFERROR(VLOOKUP($B886,$B878:$C883,2,0),0)+IFERROR(VLOOKUP($B886,$D878:$E883,2,0),0)+IFERROR(VLOOKUP($B886,$F878:$G883,2,0),0)+IFERROR(VLOOKUP($B886,$H878:$I883,2,0),0)+IFERROR(VLOOKUP($B886,$J878:$K883,2,0),0)+IFERROR(VLOOKUP($B886,$L878:$M883,2,0),0)+IFERROR(VLOOKUP($B886,$N878:$O883,2,0),0)+IFERROR(VLOOKUP($B886,$P878:$Q883,2,0),0)+IFERROR(VLOOKUP($B886,$R878:$S883,2,0),0))</f>
        <v>0</v>
      </c>
      <c r="E886" s="110"/>
      <c r="F886" s="110"/>
      <c r="G886" s="326" t="s">
        <v>38</v>
      </c>
      <c r="H886" s="326"/>
      <c r="I886" s="326"/>
      <c r="J886" s="326"/>
      <c r="K886" s="326"/>
      <c r="L886" s="326"/>
      <c r="M886" s="110"/>
      <c r="N886" s="110"/>
      <c r="O886" s="110"/>
      <c r="P886" s="327" t="s">
        <v>39</v>
      </c>
      <c r="Q886" s="327"/>
      <c r="R886" s="327"/>
      <c r="S886" s="327"/>
      <c r="T886" s="327"/>
      <c r="U886" s="327"/>
      <c r="V886" s="110"/>
      <c r="W886" s="110"/>
      <c r="X886" s="110"/>
      <c r="Y886" s="110"/>
      <c r="Z886" s="110"/>
      <c r="AA886" s="110"/>
      <c r="AB886" s="110"/>
      <c r="AC886" s="110"/>
      <c r="AD886" s="110"/>
      <c r="AE886" s="110"/>
      <c r="AF886" s="110"/>
      <c r="AG886" s="110"/>
      <c r="AH886" s="110"/>
    </row>
    <row r="887" spans="2:34" hidden="1" outlineLevel="2" x14ac:dyDescent="0.25">
      <c r="B887" s="105">
        <v>3</v>
      </c>
      <c r="C887" s="108">
        <f t="shared" ref="C887" si="1463">-(IFERROR(VLOOKUP($B887,$B878:$C883,2,0),0)+IFERROR(VLOOKUP($B887,$D878:$E883,2,0),0)+IFERROR(VLOOKUP($B887,$F878:$G883,2,0),0)+IFERROR(VLOOKUP($B887,$H878:$I883,2,0),0)+IFERROR(VLOOKUP($B887,$J878:$K883,2,0),0)+IFERROR(VLOOKUP($B887,$L878:$M883,2,0),0)+IFERROR(VLOOKUP($B887,$N878:$O883,2,0),0)+IFERROR(VLOOKUP($B887,$P878:$Q883,2,0),0)+IFERROR(VLOOKUP($B887,$R878:$S883,2,0),0))</f>
        <v>0</v>
      </c>
      <c r="E887" s="110"/>
      <c r="F887" s="110"/>
      <c r="G887" s="112">
        <v>6</v>
      </c>
      <c r="H887" s="112">
        <v>5</v>
      </c>
      <c r="I887" s="112">
        <v>4</v>
      </c>
      <c r="J887" s="112">
        <v>3</v>
      </c>
      <c r="K887" s="112">
        <v>2</v>
      </c>
      <c r="L887" s="112">
        <v>1</v>
      </c>
      <c r="M887" s="110"/>
      <c r="O887" s="110"/>
      <c r="P887" s="112">
        <v>6</v>
      </c>
      <c r="Q887" s="112">
        <v>5</v>
      </c>
      <c r="R887" s="112">
        <v>4</v>
      </c>
      <c r="S887" s="112">
        <v>3</v>
      </c>
      <c r="T887" s="112">
        <v>2</v>
      </c>
      <c r="U887" s="112">
        <v>1</v>
      </c>
      <c r="AB887" s="110"/>
      <c r="AC887" s="110"/>
      <c r="AD887" s="110"/>
      <c r="AE887" s="110"/>
      <c r="AF887" s="110"/>
      <c r="AG887" s="110"/>
      <c r="AH887" s="110"/>
    </row>
    <row r="888" spans="2:34" hidden="1" outlineLevel="2" x14ac:dyDescent="0.25">
      <c r="B888" s="105">
        <v>4</v>
      </c>
      <c r="C888" s="108">
        <f t="shared" ref="C888" si="1464">-(IFERROR(VLOOKUP($B888,$B878:$C883,2,0),0)+IFERROR(VLOOKUP($B888,$D878:$E883,2,0),0)+IFERROR(VLOOKUP($B888,$F878:$G883,2,0),0)+IFERROR(VLOOKUP($B888,$H878:$I883,2,0),0)+IFERROR(VLOOKUP($B888,$J878:$K883,2,0),0)+IFERROR(VLOOKUP($B888,$L878:$M883,2,0),0)+IFERROR(VLOOKUP($B888,$N878:$O883,2,0),0)+IFERROR(VLOOKUP($B888,$P878:$Q883,2,0),0)+IFERROR(VLOOKUP($B888,$R878:$S883,2,0),0))</f>
        <v>0</v>
      </c>
      <c r="E888" s="110"/>
      <c r="F888" s="105">
        <v>1</v>
      </c>
      <c r="G888" s="184" t="e">
        <f t="array" ref="G888:G894">MMULT(MINVERSE($C$24:$I$30),$C885:$C891)</f>
        <v>#NUM!</v>
      </c>
      <c r="H888" s="184" t="e">
        <f t="array" ref="H888:H893">MMULT(MINVERSE($C$24:$H$29),$C885:$C890)</f>
        <v>#NUM!</v>
      </c>
      <c r="I888" s="184" t="e">
        <f t="array" ref="I888:I892">MMULT(MINVERSE($C$24:$G$28),$C885:$C889)</f>
        <v>#NUM!</v>
      </c>
      <c r="J888" s="184">
        <f t="array" ref="J888:J891">MMULT(MINVERSE($C$24:$F$27),$C885:$C888)</f>
        <v>0</v>
      </c>
      <c r="K888" s="184">
        <f t="array" ref="K888:K890">MMULT(MINVERSE($C$24:$E$26),$C885:$C887)</f>
        <v>0</v>
      </c>
      <c r="L888" s="184">
        <f t="array" ref="L888:L889">MMULT(MINVERSE($C$24:$D$25),$C885:$C886)</f>
        <v>0</v>
      </c>
      <c r="M888" s="110"/>
      <c r="O888" s="105">
        <v>1</v>
      </c>
      <c r="P888" s="184" t="e">
        <f t="array" ref="P888:P898">MMULT(MINVERSE($C$24:$M$34),$C885:$C895)</f>
        <v>#NUM!</v>
      </c>
      <c r="Q888" s="184" t="e">
        <f t="array" ref="Q888:Q897">MMULT(MINVERSE($C$24:$L$33),$C885:$C894)</f>
        <v>#NUM!</v>
      </c>
      <c r="R888" s="184" t="e">
        <f t="array" ref="R888:R896">MMULT(MINVERSE($C$24:$K$32),$C885:$C893)</f>
        <v>#NUM!</v>
      </c>
      <c r="S888" s="184" t="e">
        <f t="array" ref="S888:S895">MMULT(MINVERSE($C$24:$J$31),$C885:$C892)</f>
        <v>#NUM!</v>
      </c>
      <c r="T888" s="114"/>
      <c r="U888" s="114"/>
      <c r="V888" s="110"/>
      <c r="W888" s="110"/>
      <c r="X888" s="110"/>
      <c r="Y888" s="110"/>
      <c r="Z888" s="110"/>
      <c r="AA888" s="110"/>
      <c r="AB888" s="110"/>
      <c r="AC888" s="110"/>
      <c r="AD888" s="110"/>
      <c r="AE888" s="110"/>
      <c r="AF888" s="110"/>
      <c r="AG888" s="110"/>
      <c r="AH888" s="110"/>
    </row>
    <row r="889" spans="2:34" hidden="1" outlineLevel="2" x14ac:dyDescent="0.25">
      <c r="B889" s="105">
        <v>5</v>
      </c>
      <c r="C889" s="108">
        <f t="shared" ref="C889" si="1465">-(IFERROR(VLOOKUP($B889,$B878:$C883,2,0),0)+IFERROR(VLOOKUP($B889,$D878:$E883,2,0),0)+IFERROR(VLOOKUP($B889,$F878:$G883,2,0),0)+IFERROR(VLOOKUP($B889,$H878:$I883,2,0),0)+IFERROR(VLOOKUP($B889,$J878:$K883,2,0),0)+IFERROR(VLOOKUP($B889,$L878:$M883,2,0),0)+IFERROR(VLOOKUP($B889,$N878:$O883,2,0),0)+IFERROR(VLOOKUP($B889,$P878:$Q883,2,0),0)+IFERROR(VLOOKUP($B889,$R878:$S883,2,0),0))</f>
        <v>0</v>
      </c>
      <c r="E889" s="110"/>
      <c r="F889" s="105">
        <v>2</v>
      </c>
      <c r="G889" s="185" t="e">
        <v>#NUM!</v>
      </c>
      <c r="H889" s="185" t="e">
        <v>#NUM!</v>
      </c>
      <c r="I889" s="185" t="e">
        <v>#NUM!</v>
      </c>
      <c r="J889" s="185">
        <v>0</v>
      </c>
      <c r="K889" s="185">
        <v>0</v>
      </c>
      <c r="L889" s="185">
        <v>0</v>
      </c>
      <c r="M889" s="110"/>
      <c r="O889" s="105">
        <v>2</v>
      </c>
      <c r="P889" s="185" t="e">
        <v>#NUM!</v>
      </c>
      <c r="Q889" s="185" t="e">
        <v>#NUM!</v>
      </c>
      <c r="R889" s="185" t="e">
        <v>#NUM!</v>
      </c>
      <c r="S889" s="185" t="e">
        <v>#NUM!</v>
      </c>
      <c r="T889" s="114"/>
      <c r="U889" s="114"/>
    </row>
    <row r="890" spans="2:34" hidden="1" outlineLevel="2" x14ac:dyDescent="0.25">
      <c r="B890" s="105">
        <v>6</v>
      </c>
      <c r="C890" s="108">
        <f t="shared" ref="C890" si="1466">-(IFERROR(VLOOKUP($B890,$B878:$C883,2,0),0)+IFERROR(VLOOKUP($B890,$D878:$E883,2,0),0)+IFERROR(VLOOKUP($B890,$F878:$G883,2,0),0)+IFERROR(VLOOKUP($B890,$H878:$I883,2,0),0)+IFERROR(VLOOKUP($B890,$J878:$K883,2,0),0)+IFERROR(VLOOKUP($B890,$L878:$M883,2,0),0)+IFERROR(VLOOKUP($B890,$N878:$O883,2,0),0)+IFERROR(VLOOKUP($B890,$P878:$Q883,2,0),0)+IFERROR(VLOOKUP($B890,$R878:$S883,2,0),0))</f>
        <v>0</v>
      </c>
      <c r="E890" s="110"/>
      <c r="F890" s="105">
        <v>3</v>
      </c>
      <c r="G890" s="185" t="e">
        <v>#NUM!</v>
      </c>
      <c r="H890" s="185" t="e">
        <v>#NUM!</v>
      </c>
      <c r="I890" s="185" t="e">
        <v>#NUM!</v>
      </c>
      <c r="J890" s="185">
        <v>0</v>
      </c>
      <c r="K890" s="185">
        <v>0</v>
      </c>
      <c r="L890" s="185"/>
      <c r="M890" s="110"/>
      <c r="O890" s="105">
        <v>3</v>
      </c>
      <c r="P890" s="185" t="e">
        <v>#NUM!</v>
      </c>
      <c r="Q890" s="185" t="e">
        <v>#NUM!</v>
      </c>
      <c r="R890" s="185" t="e">
        <v>#NUM!</v>
      </c>
      <c r="S890" s="185" t="e">
        <v>#NUM!</v>
      </c>
      <c r="T890" s="114"/>
      <c r="U890" s="114"/>
    </row>
    <row r="891" spans="2:34" hidden="1" outlineLevel="2" x14ac:dyDescent="0.25">
      <c r="B891" s="105">
        <v>7</v>
      </c>
      <c r="C891" s="108">
        <f t="shared" ref="C891" si="1467">-(IFERROR(VLOOKUP($B891,$B878:$C883,2,0),0)+IFERROR(VLOOKUP($B891,$D878:$E883,2,0),0)+IFERROR(VLOOKUP($B891,$F878:$G883,2,0),0)+IFERROR(VLOOKUP($B891,$H878:$I883,2,0),0)+IFERROR(VLOOKUP($B891,$J878:$K883,2,0),0)+IFERROR(VLOOKUP($B891,$L878:$M883,2,0),0)+IFERROR(VLOOKUP($B891,$N878:$O883,2,0),0)+IFERROR(VLOOKUP($B891,$P878:$Q883,2,0),0)+IFERROR(VLOOKUP($B891,$R878:$S883,2,0),0))</f>
        <v>0</v>
      </c>
      <c r="E891" s="110"/>
      <c r="F891" s="105">
        <v>4</v>
      </c>
      <c r="G891" s="185" t="e">
        <v>#NUM!</v>
      </c>
      <c r="H891" s="185" t="e">
        <v>#NUM!</v>
      </c>
      <c r="I891" s="185" t="e">
        <v>#NUM!</v>
      </c>
      <c r="J891" s="185">
        <v>0</v>
      </c>
      <c r="K891" s="185"/>
      <c r="L891" s="185"/>
      <c r="M891" s="110"/>
      <c r="O891" s="105">
        <v>4</v>
      </c>
      <c r="P891" s="185" t="e">
        <v>#NUM!</v>
      </c>
      <c r="Q891" s="185" t="e">
        <v>#NUM!</v>
      </c>
      <c r="R891" s="185" t="e">
        <v>#NUM!</v>
      </c>
      <c r="S891" s="185" t="e">
        <v>#NUM!</v>
      </c>
      <c r="T891" s="114"/>
      <c r="U891" s="114"/>
    </row>
    <row r="892" spans="2:34" hidden="1" outlineLevel="2" x14ac:dyDescent="0.25">
      <c r="B892" s="105">
        <v>8</v>
      </c>
      <c r="C892" s="108">
        <f t="shared" ref="C892" si="1468">-(IFERROR(VLOOKUP($B892,$B878:$C883,2,0),0)+IFERROR(VLOOKUP($B892,$D878:$E883,2,0),0)+IFERROR(VLOOKUP($B892,$F878:$G883,2,0),0)+IFERROR(VLOOKUP($B892,$H878:$I883,2,0),0)+IFERROR(VLOOKUP($B892,$J878:$K883,2,0),0)+IFERROR(VLOOKUP($B892,$L878:$M883,2,0),0)+IFERROR(VLOOKUP($B892,$N878:$O883,2,0),0)+IFERROR(VLOOKUP($B892,$P878:$Q883,2,0),0)+IFERROR(VLOOKUP($B892,$R878:$S883,2,0),0))</f>
        <v>0</v>
      </c>
      <c r="E892" s="110" t="s">
        <v>40</v>
      </c>
      <c r="F892" s="105">
        <v>5</v>
      </c>
      <c r="G892" s="185" t="e">
        <v>#NUM!</v>
      </c>
      <c r="H892" s="185" t="e">
        <v>#NUM!</v>
      </c>
      <c r="I892" s="185" t="e">
        <v>#NUM!</v>
      </c>
      <c r="J892" s="185"/>
      <c r="K892" s="185"/>
      <c r="L892" s="185"/>
      <c r="M892" s="110"/>
      <c r="O892" s="105">
        <v>5</v>
      </c>
      <c r="P892" s="185" t="e">
        <v>#NUM!</v>
      </c>
      <c r="Q892" s="185" t="e">
        <v>#NUM!</v>
      </c>
      <c r="R892" s="185" t="e">
        <v>#NUM!</v>
      </c>
      <c r="S892" s="185" t="e">
        <v>#NUM!</v>
      </c>
      <c r="T892" s="114"/>
      <c r="U892" s="114"/>
    </row>
    <row r="893" spans="2:34" hidden="1" outlineLevel="2" x14ac:dyDescent="0.25">
      <c r="B893" s="105">
        <v>9</v>
      </c>
      <c r="C893" s="108">
        <f t="shared" ref="C893" si="1469">-(IFERROR(VLOOKUP($B893,$B878:$C883,2,0),0)+IFERROR(VLOOKUP($B893,$D878:$E883,2,0),0)+IFERROR(VLOOKUP($B893,$F878:$G883,2,0),0)+IFERROR(VLOOKUP($B893,$H878:$I883,2,0),0)+IFERROR(VLOOKUP($B893,$J878:$K883,2,0),0)+IFERROR(VLOOKUP($B893,$L878:$M883,2,0),0)+IFERROR(VLOOKUP($B893,$N878:$O883,2,0),0)+IFERROR(VLOOKUP($B893,$P878:$Q883,2,0),0)+IFERROR(VLOOKUP($B893,$R878:$S883,2,0),0))</f>
        <v>0</v>
      </c>
      <c r="E893" s="110"/>
      <c r="F893" s="105">
        <v>6</v>
      </c>
      <c r="G893" s="185" t="e">
        <v>#NUM!</v>
      </c>
      <c r="H893" s="185" t="e">
        <v>#NUM!</v>
      </c>
      <c r="I893" s="185"/>
      <c r="J893" s="185"/>
      <c r="K893" s="185"/>
      <c r="L893" s="185"/>
      <c r="M893" s="110"/>
      <c r="O893" s="105">
        <v>6</v>
      </c>
      <c r="P893" s="185" t="e">
        <v>#NUM!</v>
      </c>
      <c r="Q893" s="185" t="e">
        <v>#NUM!</v>
      </c>
      <c r="R893" s="185" t="e">
        <v>#NUM!</v>
      </c>
      <c r="S893" s="185" t="e">
        <v>#NUM!</v>
      </c>
      <c r="T893" s="114"/>
      <c r="U893" s="114"/>
    </row>
    <row r="894" spans="2:34" hidden="1" outlineLevel="2" x14ac:dyDescent="0.25">
      <c r="B894" s="105">
        <v>10</v>
      </c>
      <c r="C894" s="108">
        <f t="shared" ref="C894" si="1470">-(IFERROR(VLOOKUP($B894,$B878:$C883,2,0),0)+IFERROR(VLOOKUP($B894,$D878:$E883,2,0),0)+IFERROR(VLOOKUP($B894,$F878:$G883,2,0),0)+IFERROR(VLOOKUP($B894,$H878:$I883,2,0),0)+IFERROR(VLOOKUP($B894,$J878:$K883,2,0),0)+IFERROR(VLOOKUP($B894,$L878:$M883,2,0),0)+IFERROR(VLOOKUP($B894,$N878:$O883,2,0),0)+IFERROR(VLOOKUP($B894,$P878:$Q883,2,0),0)+IFERROR(VLOOKUP($B894,$R878:$S883,2,0),0))</f>
        <v>0</v>
      </c>
      <c r="E894" s="110"/>
      <c r="F894" s="105">
        <v>7</v>
      </c>
      <c r="G894" s="185" t="e">
        <v>#NUM!</v>
      </c>
      <c r="H894" s="185"/>
      <c r="I894" s="185"/>
      <c r="J894" s="185"/>
      <c r="K894" s="185"/>
      <c r="L894" s="185"/>
      <c r="M894" s="110"/>
      <c r="N894" s="110" t="s">
        <v>40</v>
      </c>
      <c r="O894" s="105">
        <v>7</v>
      </c>
      <c r="P894" s="185" t="e">
        <v>#NUM!</v>
      </c>
      <c r="Q894" s="185" t="e">
        <v>#NUM!</v>
      </c>
      <c r="R894" s="185" t="e">
        <v>#NUM!</v>
      </c>
      <c r="S894" s="185" t="e">
        <v>#NUM!</v>
      </c>
      <c r="T894" s="114"/>
      <c r="U894" s="114"/>
    </row>
    <row r="895" spans="2:34" hidden="1" outlineLevel="2" x14ac:dyDescent="0.25">
      <c r="B895" s="105">
        <v>11</v>
      </c>
      <c r="C895" s="108">
        <f t="shared" ref="C895" si="1471">-(IFERROR(VLOOKUP($B895,$B878:$C883,2,0),0)+IFERROR(VLOOKUP($B895,$D878:$E883,2,0),0)+IFERROR(VLOOKUP($B895,$F878:$G883,2,0),0)+IFERROR(VLOOKUP($B895,$H878:$I883,2,0),0)+IFERROR(VLOOKUP($B895,$J878:$K883,2,0),0)+IFERROR(VLOOKUP($B895,$L878:$M883,2,0),0)+IFERROR(VLOOKUP($B895,$N878:$O883,2,0),0)+IFERROR(VLOOKUP($B895,$P878:$Q883,2,0),0)+IFERROR(VLOOKUP($B895,$R878:$S883,2,0),0))</f>
        <v>0</v>
      </c>
      <c r="E895" s="110"/>
      <c r="M895" s="110"/>
      <c r="O895" s="105">
        <v>8</v>
      </c>
      <c r="P895" s="185" t="e">
        <v>#NUM!</v>
      </c>
      <c r="Q895" s="185" t="e">
        <v>#NUM!</v>
      </c>
      <c r="R895" s="185" t="e">
        <v>#NUM!</v>
      </c>
      <c r="S895" s="185" t="e">
        <v>#NUM!</v>
      </c>
      <c r="T895" s="114"/>
      <c r="U895" s="114"/>
    </row>
    <row r="896" spans="2:34" hidden="1" outlineLevel="2" x14ac:dyDescent="0.25">
      <c r="B896" s="105">
        <v>12</v>
      </c>
      <c r="C896" s="108">
        <f t="shared" ref="C896" si="1472">-(IFERROR(VLOOKUP($B896,$B878:$C883,2,0),0)+IFERROR(VLOOKUP($B896,$D878:$E883,2,0),0)+IFERROR(VLOOKUP($B896,$F878:$G883,2,0),0)+IFERROR(VLOOKUP($B896,$H878:$I883,2,0),0)+IFERROR(VLOOKUP($B896,$J878:$K883,2,0),0)+IFERROR(VLOOKUP($B896,$L878:$M883,2,0),0)+IFERROR(VLOOKUP($B896,$N878:$O883,2,0),0)+IFERROR(VLOOKUP($B896,$P878:$Q883,2,0),0)+IFERROR(VLOOKUP($B896,$R878:$S883,2,0),0))</f>
        <v>0</v>
      </c>
      <c r="E896" s="110"/>
      <c r="M896" s="110"/>
      <c r="O896" s="105">
        <v>9</v>
      </c>
      <c r="P896" s="185" t="e">
        <v>#NUM!</v>
      </c>
      <c r="Q896" s="185" t="e">
        <v>#NUM!</v>
      </c>
      <c r="R896" s="185" t="e">
        <v>#NUM!</v>
      </c>
      <c r="S896" s="185"/>
      <c r="T896" s="114"/>
      <c r="U896" s="114"/>
    </row>
    <row r="897" spans="1:24" hidden="1" outlineLevel="2" x14ac:dyDescent="0.25">
      <c r="B897" s="105">
        <v>13</v>
      </c>
      <c r="C897" s="108">
        <f t="shared" ref="C897" si="1473">-(IFERROR(VLOOKUP($B897,$B878:$C883,2,0),0)+IFERROR(VLOOKUP($B897,$D878:$E883,2,0),0)+IFERROR(VLOOKUP($B897,$F878:$G883,2,0),0)+IFERROR(VLOOKUP($B897,$H878:$I883,2,0),0)+IFERROR(VLOOKUP($B897,$J878:$K883,2,0),0)+IFERROR(VLOOKUP($B897,$L878:$M883,2,0),0)+IFERROR(VLOOKUP($B897,$N878:$O883,2,0),0)+IFERROR(VLOOKUP($B897,$P878:$Q883,2,0),0)+IFERROR(VLOOKUP($B897,$R878:$S883,2,0),0))</f>
        <v>0</v>
      </c>
      <c r="E897" s="110"/>
      <c r="F897" s="110"/>
      <c r="G897" s="324" t="s">
        <v>42</v>
      </c>
      <c r="H897" s="324"/>
      <c r="I897" s="324"/>
      <c r="J897" s="324"/>
      <c r="K897" s="324"/>
      <c r="L897" s="324"/>
      <c r="M897" s="110"/>
      <c r="O897" s="105">
        <v>10</v>
      </c>
      <c r="P897" s="185" t="e">
        <v>#NUM!</v>
      </c>
      <c r="Q897" s="185" t="e">
        <v>#NUM!</v>
      </c>
      <c r="R897" s="185"/>
      <c r="S897" s="185"/>
      <c r="T897" s="114"/>
      <c r="U897" s="114"/>
    </row>
    <row r="898" spans="1:24" hidden="1" outlineLevel="2" x14ac:dyDescent="0.25">
      <c r="B898" s="105">
        <v>14</v>
      </c>
      <c r="C898" s="108">
        <f t="shared" ref="C898" si="1474">-(IFERROR(VLOOKUP($B898,$B878:$C883,2,0),0)+IFERROR(VLOOKUP($B898,$D878:$E883,2,0),0)+IFERROR(VLOOKUP($B898,$F878:$G883,2,0),0)+IFERROR(VLOOKUP($B898,$H878:$I883,2,0),0)+IFERROR(VLOOKUP($B898,$J878:$K883,2,0),0)+IFERROR(VLOOKUP($B898,$L878:$M883,2,0),0)+IFERROR(VLOOKUP($B898,$N878:$O883,2,0),0)+IFERROR(VLOOKUP($B898,$P878:$Q883,2,0),0)+IFERROR(VLOOKUP($B898,$R878:$S883,2,0),0))</f>
        <v>0</v>
      </c>
      <c r="E898" s="110"/>
      <c r="F898" s="110"/>
      <c r="G898" s="112">
        <v>6</v>
      </c>
      <c r="H898" s="112">
        <v>5</v>
      </c>
      <c r="I898" s="112">
        <v>4</v>
      </c>
      <c r="J898" s="112">
        <v>3</v>
      </c>
      <c r="K898" s="112">
        <v>2</v>
      </c>
      <c r="L898" s="112">
        <v>1</v>
      </c>
      <c r="M898" s="110"/>
      <c r="O898" s="105">
        <v>11</v>
      </c>
      <c r="P898" s="185" t="e">
        <v>#NUM!</v>
      </c>
      <c r="Q898" s="185"/>
      <c r="R898" s="185"/>
      <c r="S898" s="185"/>
      <c r="T898" s="114"/>
      <c r="U898" s="114"/>
    </row>
    <row r="899" spans="1:24" hidden="1" outlineLevel="2" x14ac:dyDescent="0.25">
      <c r="A899" s="68" t="s">
        <v>41</v>
      </c>
      <c r="B899" s="105">
        <v>15</v>
      </c>
      <c r="C899" s="108">
        <f t="shared" ref="C899" si="1475">-(IFERROR(VLOOKUP($B899,$B878:$C883,2,0),0)+IFERROR(VLOOKUP($B899,$D878:$E883,2,0),0)+IFERROR(VLOOKUP($B899,$F878:$G883,2,0),0)+IFERROR(VLOOKUP($B899,$H878:$I883,2,0),0)+IFERROR(VLOOKUP($B899,$J878:$K883,2,0),0)+IFERROR(VLOOKUP($B899,$L878:$M883,2,0),0)+IFERROR(VLOOKUP($B899,$N878:$O883,2,0),0)+IFERROR(VLOOKUP($B899,$P878:$Q883,2,0),0)+IFERROR(VLOOKUP($B899,$R878:$S883,2,0),0))</f>
        <v>0</v>
      </c>
      <c r="E899" s="110"/>
      <c r="F899" s="105">
        <v>1</v>
      </c>
      <c r="G899" s="184" t="e">
        <f t="array" ref="G899:G907">MMULT(MINVERSE($C$24:$K$32),$C885:$C893)</f>
        <v>#NUM!</v>
      </c>
      <c r="H899" s="184" t="e">
        <f t="array" ref="H899:H906">MMULT(MINVERSE($C$24:$J$31),$C885:$C892)</f>
        <v>#NUM!</v>
      </c>
      <c r="I899" s="184" t="e">
        <f t="array" ref="I899:I905">MMULT(MINVERSE($C$24:$I$30),$C885:$C891)</f>
        <v>#NUM!</v>
      </c>
      <c r="J899" s="184" t="e">
        <f t="array" ref="J899:J904">MMULT(MINVERSE($C$24:$H$29),$C885:$C890)</f>
        <v>#NUM!</v>
      </c>
      <c r="K899" s="184" t="e">
        <f t="array" ref="K899:K903">MMULT(MINVERSE($C$24:$G$28),$C885:$C889)</f>
        <v>#NUM!</v>
      </c>
      <c r="L899" s="113"/>
      <c r="M899" s="110"/>
      <c r="N899" s="110"/>
      <c r="O899" s="110"/>
      <c r="P899" s="110"/>
    </row>
    <row r="900" spans="1:24" hidden="1" outlineLevel="2" x14ac:dyDescent="0.25">
      <c r="B900" s="105">
        <v>16</v>
      </c>
      <c r="C900" s="108">
        <f t="shared" ref="C900" si="1476">-(IFERROR(VLOOKUP($B900,$B878:$C883,2,0),0)+IFERROR(VLOOKUP($B900,$D878:$E883,2,0),0)+IFERROR(VLOOKUP($B900,$F878:$G883,2,0),0)+IFERROR(VLOOKUP($B900,$H878:$I883,2,0),0)+IFERROR(VLOOKUP($B900,$J878:$K883,2,0),0)+IFERROR(VLOOKUP($B900,$L878:$M883,2,0),0)+IFERROR(VLOOKUP($B900,$N878:$O883,2,0),0)+IFERROR(VLOOKUP($B900,$P878:$Q883,2,0),0)+IFERROR(VLOOKUP($B900,$R878:$S883,2,0),0))</f>
        <v>0</v>
      </c>
      <c r="E900" s="110"/>
      <c r="F900" s="105">
        <v>2</v>
      </c>
      <c r="G900" s="185" t="e">
        <v>#NUM!</v>
      </c>
      <c r="H900" s="185" t="e">
        <v>#NUM!</v>
      </c>
      <c r="I900" s="185" t="e">
        <v>#NUM!</v>
      </c>
      <c r="J900" s="185" t="e">
        <v>#NUM!</v>
      </c>
      <c r="K900" s="185" t="e">
        <v>#NUM!</v>
      </c>
      <c r="L900" s="114"/>
      <c r="M900" s="110"/>
      <c r="N900" s="110"/>
      <c r="O900" s="110"/>
      <c r="P900" s="110"/>
    </row>
    <row r="901" spans="1:24" hidden="1" outlineLevel="2" x14ac:dyDescent="0.25">
      <c r="B901" s="105">
        <v>17</v>
      </c>
      <c r="C901" s="108">
        <f t="shared" ref="C901" si="1477">-(IFERROR(VLOOKUP($B901,$B878:$C883,2,0),0)+IFERROR(VLOOKUP($B901,$D878:$E883,2,0),0)+IFERROR(VLOOKUP($B901,$F878:$G883,2,0),0)+IFERROR(VLOOKUP($B901,$H878:$I883,2,0),0)+IFERROR(VLOOKUP($B901,$J878:$K883,2,0),0)+IFERROR(VLOOKUP($B901,$L878:$M883,2,0),0)+IFERROR(VLOOKUP($B901,$N878:$O883,2,0),0)+IFERROR(VLOOKUP($B901,$P878:$Q883,2,0),0)+IFERROR(VLOOKUP($B901,$R878:$S883,2,0),0))</f>
        <v>0</v>
      </c>
      <c r="E901" s="110"/>
      <c r="F901" s="105">
        <v>3</v>
      </c>
      <c r="G901" s="185" t="e">
        <v>#NUM!</v>
      </c>
      <c r="H901" s="185" t="e">
        <v>#NUM!</v>
      </c>
      <c r="I901" s="185" t="e">
        <v>#NUM!</v>
      </c>
      <c r="J901" s="185" t="e">
        <v>#NUM!</v>
      </c>
      <c r="K901" s="185" t="e">
        <v>#NUM!</v>
      </c>
      <c r="L901" s="114"/>
      <c r="M901" s="110"/>
    </row>
    <row r="902" spans="1:24" hidden="1" outlineLevel="2" x14ac:dyDescent="0.25">
      <c r="B902" s="105">
        <v>18</v>
      </c>
      <c r="C902" s="108">
        <f t="shared" ref="C902" si="1478">-(IFERROR(VLOOKUP($B902,$B878:$C883,2,0),0)+IFERROR(VLOOKUP($B902,$D878:$E883,2,0),0)+IFERROR(VLOOKUP($B902,$F878:$G883,2,0),0)+IFERROR(VLOOKUP($B902,$H878:$I883,2,0),0)+IFERROR(VLOOKUP($B902,$J878:$K883,2,0),0)+IFERROR(VLOOKUP($B902,$L878:$M883,2,0),0)+IFERROR(VLOOKUP($B902,$N878:$O883,2,0),0)+IFERROR(VLOOKUP($B902,$P878:$Q883,2,0),0)+IFERROR(VLOOKUP($B902,$R878:$S883,2,0),0))</f>
        <v>0</v>
      </c>
      <c r="E902" s="110"/>
      <c r="F902" s="105">
        <v>4</v>
      </c>
      <c r="G902" s="185" t="e">
        <v>#NUM!</v>
      </c>
      <c r="H902" s="185" t="e">
        <v>#NUM!</v>
      </c>
      <c r="I902" s="185" t="e">
        <v>#NUM!</v>
      </c>
      <c r="J902" s="185" t="e">
        <v>#NUM!</v>
      </c>
      <c r="K902" s="185" t="e">
        <v>#NUM!</v>
      </c>
      <c r="L902" s="114"/>
      <c r="M902" s="110"/>
    </row>
    <row r="903" spans="1:24" hidden="1" outlineLevel="2" x14ac:dyDescent="0.25">
      <c r="B903" s="105">
        <v>19</v>
      </c>
      <c r="C903" s="108">
        <f t="shared" ref="C903" si="1479">-(IFERROR(VLOOKUP($B903,$B878:$C883,2,0),0)+IFERROR(VLOOKUP($B903,$D878:$E883,2,0),0)+IFERROR(VLOOKUP($B903,$F878:$G883,2,0),0)+IFERROR(VLOOKUP($B903,$H878:$I883,2,0),0)+IFERROR(VLOOKUP($B903,$J878:$K883,2,0),0)+IFERROR(VLOOKUP($B903,$L878:$M883,2,0),0)+IFERROR(VLOOKUP($B903,$N878:$O883,2,0),0)+IFERROR(VLOOKUP($B903,$P878:$Q883,2,0),0)+IFERROR(VLOOKUP($B903,$R878:$S883,2,0),0))</f>
        <v>0</v>
      </c>
      <c r="E903" s="110"/>
      <c r="F903" s="105">
        <v>5</v>
      </c>
      <c r="G903" s="185" t="e">
        <v>#NUM!</v>
      </c>
      <c r="H903" s="185" t="e">
        <v>#NUM!</v>
      </c>
      <c r="I903" s="185" t="e">
        <v>#NUM!</v>
      </c>
      <c r="J903" s="185" t="e">
        <v>#NUM!</v>
      </c>
      <c r="K903" s="185" t="e">
        <v>#NUM!</v>
      </c>
      <c r="L903" s="114"/>
      <c r="M903" s="110"/>
    </row>
    <row r="904" spans="1:24" hidden="1" outlineLevel="2" x14ac:dyDescent="0.25">
      <c r="B904" s="105">
        <v>20</v>
      </c>
      <c r="C904" s="108">
        <f t="shared" ref="C904" si="1480">-(IFERROR(VLOOKUP($B904,$B878:$C883,2,0),0)+IFERROR(VLOOKUP($B904,$D878:$E883,2,0),0)+IFERROR(VLOOKUP($B904,$F878:$G883,2,0),0)+IFERROR(VLOOKUP($B904,$H878:$I883,2,0),0)+IFERROR(VLOOKUP($B904,$J878:$K883,2,0),0)+IFERROR(VLOOKUP($B904,$L878:$M883,2,0),0)+IFERROR(VLOOKUP($B904,$N878:$O883,2,0),0)+IFERROR(VLOOKUP($B904,$P878:$Q883,2,0),0)+IFERROR(VLOOKUP($B904,$R878:$S883,2,0),0))</f>
        <v>0</v>
      </c>
      <c r="E904" s="110" t="s">
        <v>40</v>
      </c>
      <c r="F904" s="105">
        <v>6</v>
      </c>
      <c r="G904" s="185" t="e">
        <v>#NUM!</v>
      </c>
      <c r="H904" s="185" t="e">
        <v>#NUM!</v>
      </c>
      <c r="I904" s="185" t="e">
        <v>#NUM!</v>
      </c>
      <c r="J904" s="185" t="e">
        <v>#NUM!</v>
      </c>
      <c r="K904" s="185"/>
      <c r="L904" s="114"/>
      <c r="M904" s="110"/>
    </row>
    <row r="905" spans="1:24" hidden="1" outlineLevel="2" x14ac:dyDescent="0.25">
      <c r="B905" s="105">
        <v>21</v>
      </c>
      <c r="C905" s="108">
        <f t="shared" ref="C905" si="1481">-(IFERROR(VLOOKUP($B905,$B878:$C883,2,0),0)+IFERROR(VLOOKUP($B905,$D878:$E883,2,0),0)+IFERROR(VLOOKUP($B905,$F878:$G883,2,0),0)+IFERROR(VLOOKUP($B905,$H878:$I883,2,0),0)+IFERROR(VLOOKUP($B905,$J878:$K883,2,0),0)+IFERROR(VLOOKUP($B905,$L878:$M883,2,0),0)+IFERROR(VLOOKUP($B905,$N878:$O883,2,0),0)+IFERROR(VLOOKUP($B905,$P878:$Q883,2,0),0)+IFERROR(VLOOKUP($B905,$R878:$S883,2,0),0))</f>
        <v>0</v>
      </c>
      <c r="E905" s="110"/>
      <c r="F905" s="105">
        <v>7</v>
      </c>
      <c r="G905" s="185" t="e">
        <v>#NUM!</v>
      </c>
      <c r="H905" s="185" t="e">
        <v>#NUM!</v>
      </c>
      <c r="I905" s="185" t="e">
        <v>#NUM!</v>
      </c>
      <c r="J905" s="185"/>
      <c r="K905" s="185"/>
      <c r="L905" s="114"/>
      <c r="M905" s="110"/>
    </row>
    <row r="906" spans="1:24" hidden="1" outlineLevel="2" x14ac:dyDescent="0.25">
      <c r="E906" s="110"/>
      <c r="F906" s="105">
        <v>8</v>
      </c>
      <c r="G906" s="185" t="e">
        <v>#NUM!</v>
      </c>
      <c r="H906" s="185" t="e">
        <v>#NUM!</v>
      </c>
      <c r="I906" s="185"/>
      <c r="J906" s="185"/>
      <c r="K906" s="185"/>
      <c r="L906" s="114"/>
      <c r="M906" s="110"/>
      <c r="X906" s="110"/>
    </row>
    <row r="907" spans="1:24" hidden="1" outlineLevel="2" x14ac:dyDescent="0.25">
      <c r="E907" s="110"/>
      <c r="F907" s="105">
        <v>9</v>
      </c>
      <c r="G907" s="185" t="e">
        <v>#NUM!</v>
      </c>
      <c r="H907" s="185"/>
      <c r="I907" s="185"/>
      <c r="J907" s="185"/>
      <c r="K907" s="185"/>
      <c r="L907" s="114"/>
      <c r="M907" s="110"/>
      <c r="X907" s="110"/>
    </row>
    <row r="908" spans="1:24" hidden="1" outlineLevel="2" x14ac:dyDescent="0.25">
      <c r="A908" s="117"/>
    </row>
    <row r="909" spans="1:24" s="119" customFormat="1" hidden="1" outlineLevel="2" x14ac:dyDescent="0.25">
      <c r="A909" s="118" t="s">
        <v>37</v>
      </c>
    </row>
    <row r="910" spans="1:24" hidden="1" outlineLevel="2" x14ac:dyDescent="0.25">
      <c r="B910" s="316">
        <f t="shared" ref="B910:B916" si="1482">B877</f>
        <v>1</v>
      </c>
      <c r="C910" s="316"/>
      <c r="D910" s="316">
        <f t="shared" ref="D910:D916" si="1483">D877</f>
        <v>2</v>
      </c>
      <c r="E910" s="316"/>
      <c r="F910" s="316">
        <f t="shared" ref="F910:F916" si="1484">F877</f>
        <v>3</v>
      </c>
      <c r="G910" s="316"/>
      <c r="H910" s="316">
        <f t="shared" ref="H910:H916" si="1485">H877</f>
        <v>4</v>
      </c>
      <c r="I910" s="316"/>
      <c r="J910" s="316">
        <f t="shared" ref="J910:J916" si="1486">J877</f>
        <v>5</v>
      </c>
      <c r="K910" s="316"/>
      <c r="L910" s="316">
        <f t="shared" ref="L910:L916" si="1487">L877</f>
        <v>6</v>
      </c>
      <c r="M910" s="316"/>
    </row>
    <row r="911" spans="1:24" hidden="1" outlineLevel="2" x14ac:dyDescent="0.25">
      <c r="B911" s="105">
        <f t="shared" si="1482"/>
        <v>3</v>
      </c>
      <c r="C911" s="116">
        <f>IF($Q$2=2,IFERROR(INDEX($G888:$L894,MATCH(B911,$F888:$F894,0),MATCH(INICIO!$C$78,$G887:$L887,0)),0),IF($Q$2=4,IFERROR(INDEX($P888:$U898,MATCH(B911,$O888:$O898,0),MATCH(INICIO!$C$78,$P887:$U887,0)),0),IFERROR(INDEX($G899:$L907,MATCH(B911,$F899:$F907,0),MATCH(INICIO!$C$78,$G898:$L898,0)),0)))</f>
        <v>0</v>
      </c>
      <c r="D911" s="105">
        <f t="shared" si="1483"/>
        <v>0</v>
      </c>
      <c r="E911" s="116">
        <f>IF($Q$2=2,IFERROR(INDEX($G888:$L894,MATCH(D911,$F888:$F894,0),MATCH(INICIO!$C$78,$G887:$L887,0)),0),IF($Q$2=4,IFERROR(INDEX($P888:$U898,MATCH(D911,$O888:$O898,0),MATCH(INICIO!$C$78,$P887:$U887,0)),0),IFERROR(INDEX($G899:$L907,MATCH(D911,$F899:$F907,0),MATCH(INICIO!$C$78,$G898:$L898,0)),0)))</f>
        <v>0</v>
      </c>
      <c r="F911" s="105">
        <f t="shared" si="1484"/>
        <v>0</v>
      </c>
      <c r="G911" s="116">
        <f>IF($Q$2=2,IFERROR(INDEX($G888:$L894,MATCH(F911,$F888:$F894,0),MATCH(INICIO!$C$78,$G887:$L887,0)),0),IF($Q$2=4,IFERROR(INDEX($P888:$U898,MATCH(F911,$O888:$O898,0),MATCH(INICIO!$C$78,$P887:$U887,0)),0),IFERROR(INDEX($G899:$L907,MATCH(F911,$F899:$F907,0),MATCH(INICIO!$C$78,$G898:$L898,0)),0)))</f>
        <v>0</v>
      </c>
      <c r="H911" s="105">
        <f t="shared" si="1485"/>
        <v>0</v>
      </c>
      <c r="I911" s="116">
        <f>IF($Q$2=2,IFERROR(INDEX($G888:$L894,MATCH(H911,$F888:$F894,0),MATCH(INICIO!$C$78,$G887:$L887,0)),0),IF($Q$2=4,IFERROR(INDEX($P888:$U898,MATCH(H911,$O888:$O898,0),MATCH(INICIO!$C$78,$P887:$U887,0)),0),IFERROR(INDEX($G899:$L907,MATCH(H911,$F899:$F907,0),MATCH(INICIO!$C$78,$G898:$L898,0)),0)))</f>
        <v>0</v>
      </c>
      <c r="J911" s="105">
        <f t="shared" si="1486"/>
        <v>0</v>
      </c>
      <c r="K911" s="116">
        <f>IF($Q$2=2,IFERROR(INDEX($G888:$L894,MATCH(J911,$F888:$F894,0),MATCH(INICIO!$C$78,$G887:$L887,0)),0),IF($Q$2=4,IFERROR(INDEX($P888:$U898,MATCH(J911,$O888:$O898,0),MATCH(INICIO!$C$78,$P887:$U887,0)),0),IFERROR(INDEX($G899:$L907,MATCH(J911,$F899:$F907,0),MATCH(INICIO!$C$78,$G898:$L898,0)),0)))</f>
        <v>0</v>
      </c>
      <c r="L911" s="105">
        <f t="shared" si="1487"/>
        <v>0</v>
      </c>
      <c r="M911" s="116">
        <f>IF($Q$2=2,IFERROR(INDEX($G888:$L894,MATCH(L911,$F888:$F894,0),MATCH(INICIO!$C$78,$G887:$L887,0)),0),IF($Q$2=4,IFERROR(INDEX($P888:$U898,MATCH(L911,$O888:$O898,0),MATCH(INICIO!$C$78,$P887:$U887,0)),0),IFERROR(INDEX($G899:$L907,MATCH(L911,$F899:$F907,0),MATCH(INICIO!$C$78,$G898:$L898,0)),0)))</f>
        <v>0</v>
      </c>
    </row>
    <row r="912" spans="1:24" hidden="1" outlineLevel="2" x14ac:dyDescent="0.25">
      <c r="B912" s="105">
        <f t="shared" si="1482"/>
        <v>4</v>
      </c>
      <c r="C912" s="116">
        <f>IF($Q$2=2,IFERROR(INDEX($G888:$L894,MATCH(B912,$F888:$F894,0),MATCH(INICIO!$C$78,$G887:$L887,0)),0),IF($Q$2=4,IFERROR(INDEX($P888:$U898,MATCH(B912,$O888:$O898,0),MATCH(INICIO!$C$78,$P887:$U887,0)),0),IFERROR(INDEX($G899:$L907,MATCH(B912,$F899:$F907,0),MATCH(INICIO!$C$78,$G898:$L898,0)),0)))</f>
        <v>0</v>
      </c>
      <c r="D912" s="105">
        <f t="shared" si="1483"/>
        <v>0</v>
      </c>
      <c r="E912" s="116">
        <f>IF($Q$2=2,IFERROR(INDEX($G888:$L894,MATCH(D912,$F888:$F894,0),MATCH(INICIO!$C$78,$G887:$L887,0)),0),IF($Q$2=4,IFERROR(INDEX($P888:$U898,MATCH(D912,$O888:$O898,0),MATCH(INICIO!$C$78,$P887:$U887,0)),0),IFERROR(INDEX($G899:$L907,MATCH(D912,$F899:$F907,0),MATCH(INICIO!$C$78,$G898:$L898,0)),0)))</f>
        <v>0</v>
      </c>
      <c r="F912" s="105">
        <f t="shared" si="1484"/>
        <v>0</v>
      </c>
      <c r="G912" s="116">
        <f>IF($Q$2=2,IFERROR(INDEX($G888:$L894,MATCH(F912,$F888:$F894,0),MATCH(INICIO!$C$78,$G887:$L887,0)),0),IF($Q$2=4,IFERROR(INDEX($P888:$U898,MATCH(F912,$O888:$O898,0),MATCH(INICIO!$C$78,$P887:$U887,0)),0),IFERROR(INDEX($G899:$L907,MATCH(F912,$F899:$F907,0),MATCH(INICIO!$C$78,$G898:$L898,0)),0)))</f>
        <v>0</v>
      </c>
      <c r="H912" s="105">
        <f t="shared" si="1485"/>
        <v>0</v>
      </c>
      <c r="I912" s="116">
        <f>IF($Q$2=2,IFERROR(INDEX($G888:$L894,MATCH(H912,$F888:$F894,0),MATCH(INICIO!$C$78,$G887:$L887,0)),0),IF($Q$2=4,IFERROR(INDEX($P888:$U898,MATCH(H912,$O888:$O898,0),MATCH(INICIO!$C$78,$P887:$U887,0)),0),IFERROR(INDEX($G899:$L907,MATCH(H912,$F899:$F907,0),MATCH(INICIO!$C$78,$G898:$L898,0)),0)))</f>
        <v>0</v>
      </c>
      <c r="J912" s="105">
        <f t="shared" si="1486"/>
        <v>0</v>
      </c>
      <c r="K912" s="116">
        <f>IF($Q$2=2,IFERROR(INDEX($G888:$L894,MATCH(J912,$F888:$F894,0),MATCH(INICIO!$C$78,$G887:$L887,0)),0),IF($Q$2=4,IFERROR(INDEX($P888:$U898,MATCH(J912,$O888:$O898,0),MATCH(INICIO!$C$78,$P887:$U887,0)),0),IFERROR(INDEX($G899:$L907,MATCH(J912,$F899:$F907,0),MATCH(INICIO!$C$78,$G898:$L898,0)),0)))</f>
        <v>0</v>
      </c>
      <c r="L912" s="105">
        <f t="shared" si="1487"/>
        <v>0</v>
      </c>
      <c r="M912" s="116">
        <f>IF($Q$2=2,IFERROR(INDEX($G888:$L894,MATCH(L912,$F888:$F894,0),MATCH(INICIO!$C$78,$G887:$L887,0)),0),IF($Q$2=4,IFERROR(INDEX($P888:$U898,MATCH(L912,$O888:$O898,0),MATCH(INICIO!$C$78,$P887:$U887,0)),0),IFERROR(INDEX($G899:$L907,MATCH(L912,$F899:$F907,0),MATCH(INICIO!$C$78,$G898:$L898,0)),0)))</f>
        <v>0</v>
      </c>
    </row>
    <row r="913" spans="1:62" hidden="1" outlineLevel="2" x14ac:dyDescent="0.25">
      <c r="B913" s="105">
        <f t="shared" si="1482"/>
        <v>1</v>
      </c>
      <c r="C913" s="116">
        <f>IF($Q$2=2,IFERROR(INDEX($G888:$L894,MATCH(B913,$F888:$F894,0),MATCH(INICIO!$C$78,$G887:$L887,0)),0),IF($Q$2=4,IFERROR(INDEX($P888:$U898,MATCH(B913,$O888:$O898,0),MATCH(INICIO!$C$78,$P887:$U887,0)),0),IFERROR(INDEX($G899:$L907,MATCH(B913,$F899:$F907,0),MATCH(INICIO!$C$78,$G898:$L898,0)),0)))</f>
        <v>0</v>
      </c>
      <c r="D913" s="105">
        <f t="shared" si="1483"/>
        <v>0</v>
      </c>
      <c r="E913" s="116">
        <f>IF($Q$2=2,IFERROR(INDEX($G888:$L894,MATCH(D913,$F888:$F894,0),MATCH(INICIO!$C$78,$G887:$L887,0)),0),IF($Q$2=4,IFERROR(INDEX($P888:$U898,MATCH(D913,$O888:$O898,0),MATCH(INICIO!$C$78,$P887:$U887,0)),0),IFERROR(INDEX($G899:$L907,MATCH(D913,$F899:$F907,0),MATCH(INICIO!$C$78,$G898:$L898,0)),0)))</f>
        <v>0</v>
      </c>
      <c r="F913" s="105">
        <f t="shared" si="1484"/>
        <v>0</v>
      </c>
      <c r="G913" s="116">
        <f>IF($Q$2=2,IFERROR(INDEX($G888:$L894,MATCH(F913,$F888:$F894,0),MATCH(INICIO!$C$78,$G887:$L887,0)),0),IF($Q$2=4,IFERROR(INDEX($P888:$U898,MATCH(F913,$O888:$O898,0),MATCH(INICIO!$C$78,$P887:$U887,0)),0),IFERROR(INDEX($G899:$L907,MATCH(F913,$F899:$F907,0),MATCH(INICIO!$C$78,$G898:$L898,0)),0)))</f>
        <v>0</v>
      </c>
      <c r="H913" s="105">
        <f t="shared" si="1485"/>
        <v>0</v>
      </c>
      <c r="I913" s="116">
        <f>IF($Q$2=2,IFERROR(INDEX($G888:$L894,MATCH(H913,$F888:$F894,0),MATCH(INICIO!$C$78,$G887:$L887,0)),0),IF($Q$2=4,IFERROR(INDEX($P888:$U898,MATCH(H913,$O888:$O898,0),MATCH(INICIO!$C$78,$P887:$U887,0)),0),IFERROR(INDEX($G899:$L907,MATCH(H913,$F899:$F907,0),MATCH(INICIO!$C$78,$G898:$L898,0)),0)))</f>
        <v>0</v>
      </c>
      <c r="J913" s="105">
        <f t="shared" si="1486"/>
        <v>0</v>
      </c>
      <c r="K913" s="116">
        <f>IF($Q$2=2,IFERROR(INDEX($G888:$L894,MATCH(J913,$F888:$F894,0),MATCH(INICIO!$C$78,$G887:$L887,0)),0),IF($Q$2=4,IFERROR(INDEX($P888:$U898,MATCH(J913,$O888:$O898,0),MATCH(INICIO!$C$78,$P887:$U887,0)),0),IFERROR(INDEX($G899:$L907,MATCH(J913,$F899:$F907,0),MATCH(INICIO!$C$78,$G898:$L898,0)),0)))</f>
        <v>0</v>
      </c>
      <c r="L913" s="105">
        <f t="shared" si="1487"/>
        <v>0</v>
      </c>
      <c r="M913" s="116">
        <f>IF($Q$2=2,IFERROR(INDEX($G888:$L894,MATCH(L913,$F888:$F894,0),MATCH(INICIO!$C$78,$G887:$L887,0)),0),IF($Q$2=4,IFERROR(INDEX($P888:$U898,MATCH(L913,$O888:$O898,0),MATCH(INICIO!$C$78,$P887:$U887,0)),0),IFERROR(INDEX($G899:$L907,MATCH(L913,$F899:$F907,0),MATCH(INICIO!$C$78,$G898:$L898,0)),0)))</f>
        <v>0</v>
      </c>
    </row>
    <row r="914" spans="1:62" hidden="1" outlineLevel="2" x14ac:dyDescent="0.25">
      <c r="B914" s="105">
        <f t="shared" si="1482"/>
        <v>5</v>
      </c>
      <c r="C914" s="116">
        <f>IF($Q$2=2,IFERROR(INDEX($G888:$L894,MATCH(B914,$F888:$F894,0),MATCH(INICIO!$C$78,$G887:$L887,0)),0),IF($Q$2=4,IFERROR(INDEX($P888:$U898,MATCH(B914,$O888:$O898,0),MATCH(INICIO!$C$78,$P887:$U887,0)),0),IFERROR(INDEX($G899:$L907,MATCH(B914,$F899:$F907,0),MATCH(INICIO!$C$78,$G898:$L898,0)),0)))</f>
        <v>0</v>
      </c>
      <c r="D914" s="105">
        <f t="shared" si="1483"/>
        <v>0</v>
      </c>
      <c r="E914" s="116">
        <f>IF($Q$2=2,IFERROR(INDEX($G888:$L894,MATCH(D914,$F888:$F894,0),MATCH(INICIO!$C$78,$G887:$L887,0)),0),IF($Q$2=4,IFERROR(INDEX($P888:$U898,MATCH(D914,$O888:$O898,0),MATCH(INICIO!$C$78,$P887:$U887,0)),0),IFERROR(INDEX($G899:$L907,MATCH(D914,$F899:$F907,0),MATCH(INICIO!$C$78,$G898:$L898,0)),0)))</f>
        <v>0</v>
      </c>
      <c r="F914" s="105">
        <f t="shared" si="1484"/>
        <v>0</v>
      </c>
      <c r="G914" s="116">
        <f>IF($Q$2=2,IFERROR(INDEX($G888:$L894,MATCH(F914,$F888:$F894,0),MATCH(INICIO!$C$78,$G887:$L887,0)),0),IF($Q$2=4,IFERROR(INDEX($P888:$U898,MATCH(F914,$O888:$O898,0),MATCH(INICIO!$C$78,$P887:$U887,0)),0),IFERROR(INDEX($G899:$L907,MATCH(F914,$F899:$F907,0),MATCH(INICIO!$C$78,$G898:$L898,0)),0)))</f>
        <v>0</v>
      </c>
      <c r="H914" s="105">
        <f t="shared" si="1485"/>
        <v>0</v>
      </c>
      <c r="I914" s="116">
        <f>IF($Q$2=2,IFERROR(INDEX($G888:$L894,MATCH(H914,$F888:$F894,0),MATCH(INICIO!$C$78,$G887:$L887,0)),0),IF($Q$2=4,IFERROR(INDEX($P888:$U898,MATCH(H914,$O888:$O898,0),MATCH(INICIO!$C$78,$P887:$U887,0)),0),IFERROR(INDEX($G899:$L907,MATCH(H914,$F899:$F907,0),MATCH(INICIO!$C$78,$G898:$L898,0)),0)))</f>
        <v>0</v>
      </c>
      <c r="J914" s="105">
        <f t="shared" si="1486"/>
        <v>0</v>
      </c>
      <c r="K914" s="116">
        <f>IF($Q$2=2,IFERROR(INDEX($G888:$L894,MATCH(J914,$F888:$F894,0),MATCH(INICIO!$C$78,$G887:$L887,0)),0),IF($Q$2=4,IFERROR(INDEX($P888:$U898,MATCH(J914,$O888:$O898,0),MATCH(INICIO!$C$78,$P887:$U887,0)),0),IFERROR(INDEX($G899:$L907,MATCH(J914,$F899:$F907,0),MATCH(INICIO!$C$78,$G898:$L898,0)),0)))</f>
        <v>0</v>
      </c>
      <c r="L914" s="105">
        <f t="shared" si="1487"/>
        <v>0</v>
      </c>
      <c r="M914" s="116">
        <f>IF($Q$2=2,IFERROR(INDEX($G888:$L894,MATCH(L914,$F888:$F894,0),MATCH(INICIO!$C$78,$G887:$L887,0)),0),IF($Q$2=4,IFERROR(INDEX($P888:$U898,MATCH(L914,$O888:$O898,0),MATCH(INICIO!$C$78,$P887:$U887,0)),0),IFERROR(INDEX($G899:$L907,MATCH(L914,$F899:$F907,0),MATCH(INICIO!$C$78,$G898:$L898,0)),0)))</f>
        <v>0</v>
      </c>
    </row>
    <row r="915" spans="1:62" hidden="1" outlineLevel="2" x14ac:dyDescent="0.25">
      <c r="B915" s="105">
        <f t="shared" si="1482"/>
        <v>6</v>
      </c>
      <c r="C915" s="116">
        <f>IF($Q$2=2,IFERROR(INDEX($G888:$L894,MATCH(B915,$F888:$F894,0),MATCH(INICIO!$C$78,$G887:$L887,0)),0),IF($Q$2=4,IFERROR(INDEX($P888:$U898,MATCH(B915,$O888:$O898,0),MATCH(INICIO!$C$78,$P887:$U887,0)),0),IFERROR(INDEX($G899:$L907,MATCH(B915,$F899:$F907,0),MATCH(INICIO!$C$78,$G898:$L898,0)),0)))</f>
        <v>0</v>
      </c>
      <c r="D915" s="105">
        <f t="shared" si="1483"/>
        <v>0</v>
      </c>
      <c r="E915" s="116">
        <f>IF($Q$2=2,IFERROR(INDEX($G888:$L894,MATCH(D915,$F888:$F894,0),MATCH(INICIO!$C$78,$G887:$L887,0)),0),IF($Q$2=4,IFERROR(INDEX($P888:$U898,MATCH(D915,$O888:$O898,0),MATCH(INICIO!$C$78,$P887:$U887,0)),0),IFERROR(INDEX($G899:$L907,MATCH(D915,$F899:$F907,0),MATCH(INICIO!$C$78,$G898:$L898,0)),0)))</f>
        <v>0</v>
      </c>
      <c r="F915" s="105">
        <f t="shared" si="1484"/>
        <v>0</v>
      </c>
      <c r="G915" s="116">
        <f>IF($Q$2=2,IFERROR(INDEX($G888:$L894,MATCH(F915,$F888:$F894,0),MATCH(INICIO!$C$78,$G887:$L887,0)),0),IF($Q$2=4,IFERROR(INDEX($P888:$U898,MATCH(F915,$O888:$O898,0),MATCH(INICIO!$C$78,$P887:$U887,0)),0),IFERROR(INDEX($G899:$L907,MATCH(F915,$F899:$F907,0),MATCH(INICIO!$C$78,$G898:$L898,0)),0)))</f>
        <v>0</v>
      </c>
      <c r="H915" s="105">
        <f t="shared" si="1485"/>
        <v>0</v>
      </c>
      <c r="I915" s="116">
        <f>IF($Q$2=2,IFERROR(INDEX($G888:$L894,MATCH(H915,$F888:$F894,0),MATCH(INICIO!$C$78,$G887:$L887,0)),0),IF($Q$2=4,IFERROR(INDEX($P888:$U898,MATCH(H915,$O888:$O898,0),MATCH(INICIO!$C$78,$P887:$U887,0)),0),IFERROR(INDEX($G899:$L907,MATCH(H915,$F899:$F907,0),MATCH(INICIO!$C$78,$G898:$L898,0)),0)))</f>
        <v>0</v>
      </c>
      <c r="J915" s="105">
        <f t="shared" si="1486"/>
        <v>0</v>
      </c>
      <c r="K915" s="116">
        <f>IF($Q$2=2,IFERROR(INDEX($G888:$L894,MATCH(J915,$F888:$F894,0),MATCH(INICIO!$C$78,$G887:$L887,0)),0),IF($Q$2=4,IFERROR(INDEX($P888:$U898,MATCH(J915,$O888:$O898,0),MATCH(INICIO!$C$78,$P887:$U887,0)),0),IFERROR(INDEX($G899:$L907,MATCH(J915,$F899:$F907,0),MATCH(INICIO!$C$78,$G898:$L898,0)),0)))</f>
        <v>0</v>
      </c>
      <c r="L915" s="105">
        <f t="shared" si="1487"/>
        <v>0</v>
      </c>
      <c r="M915" s="116">
        <f>IF($Q$2=2,IFERROR(INDEX($G888:$L894,MATCH(L915,$F888:$F894,0),MATCH(INICIO!$C$78,$G887:$L887,0)),0),IF($Q$2=4,IFERROR(INDEX($P888:$U898,MATCH(L915,$O888:$O898,0),MATCH(INICIO!$C$78,$P887:$U887,0)),0),IFERROR(INDEX($G899:$L907,MATCH(L915,$F899:$F907,0),MATCH(INICIO!$C$78,$G898:$L898,0)),0)))</f>
        <v>0</v>
      </c>
    </row>
    <row r="916" spans="1:62" hidden="1" outlineLevel="2" x14ac:dyDescent="0.25">
      <c r="B916" s="105">
        <f t="shared" si="1482"/>
        <v>2</v>
      </c>
      <c r="C916" s="116">
        <f>IF($Q$2=2,IFERROR(INDEX($G888:$L894,MATCH(B916,$F888:$F894,0),MATCH(INICIO!$C$78,$G887:$L887,0)),0),IF($Q$2=4,IFERROR(INDEX($P888:$U898,MATCH(B916,$O888:$O898,0),MATCH(INICIO!$C$78,$P887:$U887,0)),0),IFERROR(INDEX($G899:$L907,MATCH(B916,$F899:$F907,0),MATCH(INICIO!$C$78,$G898:$L898,0)),0)))</f>
        <v>0</v>
      </c>
      <c r="D916" s="105">
        <f t="shared" si="1483"/>
        <v>0</v>
      </c>
      <c r="E916" s="116">
        <f>IF($Q$2=2,IFERROR(INDEX($G888:$L894,MATCH(D916,$F888:$F894,0),MATCH(INICIO!$C$78,$G887:$L887,0)),0),IF($Q$2=4,IFERROR(INDEX($P888:$U898,MATCH(D916,$O888:$O898,0),MATCH(INICIO!$C$78,$P887:$U887,0)),0),IFERROR(INDEX($G899:$L907,MATCH(D916,$F899:$F907,0),MATCH(INICIO!$C$78,$G898:$L898,0)),0)))</f>
        <v>0</v>
      </c>
      <c r="F916" s="105">
        <f t="shared" si="1484"/>
        <v>0</v>
      </c>
      <c r="G916" s="116">
        <f>IF($Q$2=2,IFERROR(INDEX($G888:$L894,MATCH(F916,$F888:$F894,0),MATCH(INICIO!$C$78,$G887:$L887,0)),0),IF($Q$2=4,IFERROR(INDEX($P888:$U898,MATCH(F916,$O888:$O898,0),MATCH(INICIO!$C$78,$P887:$U887,0)),0),IFERROR(INDEX($G899:$L907,MATCH(F916,$F899:$F907,0),MATCH(INICIO!$C$78,$G898:$L898,0)),0)))</f>
        <v>0</v>
      </c>
      <c r="H916" s="105">
        <f t="shared" si="1485"/>
        <v>0</v>
      </c>
      <c r="I916" s="116">
        <f>IF($Q$2=2,IFERROR(INDEX($G888:$L894,MATCH(H916,$F888:$F894,0),MATCH(INICIO!$C$78,$G887:$L887,0)),0),IF($Q$2=4,IFERROR(INDEX($P888:$U898,MATCH(H916,$O888:$O898,0),MATCH(INICIO!$C$78,$P887:$U887,0)),0),IFERROR(INDEX($G899:$L907,MATCH(H916,$F899:$F907,0),MATCH(INICIO!$C$78,$G898:$L898,0)),0)))</f>
        <v>0</v>
      </c>
      <c r="J916" s="105">
        <f t="shared" si="1486"/>
        <v>0</v>
      </c>
      <c r="K916" s="116">
        <f>IF($Q$2=2,IFERROR(INDEX($G888:$L894,MATCH(J916,$F888:$F894,0),MATCH(INICIO!$C$78,$G887:$L887,0)),0),IF($Q$2=4,IFERROR(INDEX($P888:$U898,MATCH(J916,$O888:$O898,0),MATCH(INICIO!$C$78,$P887:$U887,0)),0),IFERROR(INDEX($G899:$L907,MATCH(J916,$F899:$F907,0),MATCH(INICIO!$C$78,$G898:$L898,0)),0)))</f>
        <v>0</v>
      </c>
      <c r="L916" s="105">
        <f t="shared" si="1487"/>
        <v>0</v>
      </c>
      <c r="M916" s="116">
        <f>IF($Q$2=2,IFERROR(INDEX($G888:$L894,MATCH(L916,$F888:$F894,0),MATCH(INICIO!$C$78,$G887:$L887,0)),0),IF($Q$2=4,IFERROR(INDEX($P888:$U898,MATCH(L916,$O888:$O898,0),MATCH(INICIO!$C$78,$P887:$U887,0)),0),IFERROR(INDEX($G899:$L907,MATCH(L916,$F899:$F907,0),MATCH(INICIO!$C$78,$G898:$L898,0)),0)))</f>
        <v>0</v>
      </c>
    </row>
    <row r="917" spans="1:62" hidden="1" outlineLevel="2" x14ac:dyDescent="0.25"/>
    <row r="918" spans="1:62" s="119" customFormat="1" hidden="1" outlineLevel="2" x14ac:dyDescent="0.25">
      <c r="A918" s="118" t="s">
        <v>43</v>
      </c>
    </row>
    <row r="919" spans="1:62" hidden="1" outlineLevel="2" x14ac:dyDescent="0.25">
      <c r="C919" s="121">
        <f t="shared" ref="C919:H919" si="1488">E$2</f>
        <v>1</v>
      </c>
      <c r="D919" s="121">
        <f t="shared" si="1488"/>
        <v>2</v>
      </c>
      <c r="E919" s="121">
        <f t="shared" si="1488"/>
        <v>3</v>
      </c>
      <c r="F919" s="121">
        <f t="shared" si="1488"/>
        <v>4</v>
      </c>
      <c r="G919" s="121">
        <f t="shared" si="1488"/>
        <v>5</v>
      </c>
      <c r="H919" s="121">
        <f t="shared" si="1488"/>
        <v>6</v>
      </c>
    </row>
    <row r="920" spans="1:62" hidden="1" outlineLevel="2" x14ac:dyDescent="0.25">
      <c r="B920" s="122" t="s">
        <v>44</v>
      </c>
      <c r="C920" s="123">
        <f t="array" ref="C920:C925">MMULT(MMULT(C$8:H$13,$AZ$8:$BE$13),C911:C916)+MMULT(MINVERSE(TRANSPOSE($AZ$8:$BE$13)),C878:C883)</f>
        <v>0</v>
      </c>
      <c r="D920" s="123" t="e">
        <f t="array" ref="D920:D925">MMULT(MMULT(K$8:P$13,$AZ$8:$BE$13),E911:E916)+MMULT(MINVERSE(TRANSPOSE($AZ$8:$BE$13)),E878:E883)</f>
        <v>#DIV/0!</v>
      </c>
      <c r="E920" s="123">
        <f t="array" ref="E920:E925">MMULT(MMULT(S$8:X$13,$AZ$8:$BE$13),G911:G916)+MMULT(MINVERSE(TRANSPOSE($AZ$8:$BE$13)),G878:G883)</f>
        <v>0</v>
      </c>
      <c r="F920" s="123">
        <f t="array" ref="F920:F925">MMULT(MMULT(AA$8:AF$13,$AZ$8:$BE$13),I911:I916)+MMULT(MINVERSE(TRANSPOSE($AZ$8:$BE$13)),I878:I883)</f>
        <v>0</v>
      </c>
      <c r="G920" s="123">
        <f t="array" ref="G920:G925">MMULT(MMULT(AI$8:AN$13,$AZ$8:$BE$13),K911:K916)+MMULT(MINVERSE(TRANSPOSE($AZ$8:$BE$13)),K878:K883)</f>
        <v>0</v>
      </c>
      <c r="H920" s="123">
        <f t="array" ref="H920:H925">MMULT(MMULT(AQ$8:AV$13,$AZ$8:$BE$13),M911:M916)+MMULT(MINVERSE(TRANSPOSE($AZ$8:$BE$13)),M878:M883)</f>
        <v>0</v>
      </c>
      <c r="N920" s="124"/>
      <c r="P920" s="124"/>
    </row>
    <row r="921" spans="1:62" hidden="1" outlineLevel="2" x14ac:dyDescent="0.25">
      <c r="B921" s="122" t="s">
        <v>45</v>
      </c>
      <c r="C921" s="123">
        <v>0</v>
      </c>
      <c r="D921" s="123" t="e">
        <v>#DIV/0!</v>
      </c>
      <c r="E921" s="123">
        <v>0</v>
      </c>
      <c r="F921" s="123">
        <v>0</v>
      </c>
      <c r="G921" s="123">
        <v>0</v>
      </c>
      <c r="H921" s="123">
        <v>0</v>
      </c>
      <c r="N921" s="124"/>
      <c r="P921" s="124"/>
    </row>
    <row r="922" spans="1:62" hidden="1" outlineLevel="2" x14ac:dyDescent="0.25">
      <c r="B922" s="122" t="s">
        <v>46</v>
      </c>
      <c r="C922" s="123">
        <v>0</v>
      </c>
      <c r="D922" s="123" t="e">
        <v>#DIV/0!</v>
      </c>
      <c r="E922" s="123">
        <v>0</v>
      </c>
      <c r="F922" s="123">
        <v>0</v>
      </c>
      <c r="G922" s="123">
        <v>0</v>
      </c>
      <c r="H922" s="123">
        <v>0</v>
      </c>
      <c r="N922" s="124"/>
      <c r="P922" s="124"/>
    </row>
    <row r="923" spans="1:62" hidden="1" outlineLevel="2" x14ac:dyDescent="0.25">
      <c r="B923" s="122" t="s">
        <v>47</v>
      </c>
      <c r="C923" s="123">
        <v>0</v>
      </c>
      <c r="D923" s="123" t="e">
        <v>#DIV/0!</v>
      </c>
      <c r="E923" s="123">
        <v>0</v>
      </c>
      <c r="F923" s="123">
        <v>0</v>
      </c>
      <c r="G923" s="123">
        <v>0</v>
      </c>
      <c r="H923" s="123">
        <v>0</v>
      </c>
      <c r="N923" s="124"/>
      <c r="P923" s="124"/>
    </row>
    <row r="924" spans="1:62" hidden="1" outlineLevel="2" x14ac:dyDescent="0.25">
      <c r="B924" s="122" t="s">
        <v>48</v>
      </c>
      <c r="C924" s="123">
        <v>0</v>
      </c>
      <c r="D924" s="123" t="e">
        <v>#DIV/0!</v>
      </c>
      <c r="E924" s="123">
        <v>0</v>
      </c>
      <c r="F924" s="123">
        <v>0</v>
      </c>
      <c r="G924" s="123">
        <v>0</v>
      </c>
      <c r="H924" s="123">
        <v>0</v>
      </c>
      <c r="N924" s="124"/>
      <c r="P924" s="124"/>
    </row>
    <row r="925" spans="1:62" hidden="1" outlineLevel="2" x14ac:dyDescent="0.25">
      <c r="B925" s="122" t="s">
        <v>49</v>
      </c>
      <c r="C925" s="123">
        <v>0</v>
      </c>
      <c r="D925" s="123" t="e">
        <v>#DIV/0!</v>
      </c>
      <c r="E925" s="123">
        <v>0</v>
      </c>
      <c r="F925" s="123">
        <v>0</v>
      </c>
      <c r="G925" s="123">
        <v>0</v>
      </c>
      <c r="H925" s="123">
        <v>0</v>
      </c>
      <c r="N925" s="124"/>
      <c r="P925" s="124"/>
    </row>
    <row r="926" spans="1:62" hidden="1" outlineLevel="2" x14ac:dyDescent="0.25"/>
    <row r="927" spans="1:62" hidden="1" outlineLevel="2" x14ac:dyDescent="0.25">
      <c r="B927" s="318" t="s">
        <v>50</v>
      </c>
      <c r="C927" s="319"/>
      <c r="D927" s="319"/>
      <c r="E927" s="319"/>
      <c r="F927" s="319"/>
      <c r="G927" s="319"/>
      <c r="H927" s="319"/>
      <c r="I927" s="319"/>
      <c r="J927" s="319"/>
      <c r="K927" s="319"/>
      <c r="L927" s="320"/>
      <c r="M927" s="321" t="s">
        <v>51</v>
      </c>
      <c r="N927" s="322"/>
      <c r="O927" s="322"/>
      <c r="P927" s="322"/>
      <c r="Q927" s="322"/>
      <c r="R927" s="322"/>
      <c r="S927" s="322"/>
      <c r="T927" s="322"/>
      <c r="U927" s="322"/>
      <c r="V927" s="323"/>
      <c r="W927" s="321" t="s">
        <v>52</v>
      </c>
      <c r="X927" s="322"/>
      <c r="Y927" s="322"/>
      <c r="Z927" s="322"/>
      <c r="AA927" s="322"/>
      <c r="AB927" s="322"/>
      <c r="AC927" s="322"/>
      <c r="AD927" s="322"/>
      <c r="AE927" s="322"/>
      <c r="AF927" s="323"/>
      <c r="AG927" s="321" t="s">
        <v>53</v>
      </c>
      <c r="AH927" s="322"/>
      <c r="AI927" s="322"/>
      <c r="AJ927" s="322"/>
      <c r="AK927" s="322"/>
      <c r="AL927" s="322"/>
      <c r="AM927" s="322"/>
      <c r="AN927" s="322"/>
      <c r="AO927" s="322"/>
      <c r="AP927" s="323"/>
      <c r="AQ927" s="321" t="s">
        <v>54</v>
      </c>
      <c r="AR927" s="322"/>
      <c r="AS927" s="322"/>
      <c r="AT927" s="322"/>
      <c r="AU927" s="322"/>
      <c r="AV927" s="322"/>
      <c r="AW927" s="322"/>
      <c r="AX927" s="322"/>
      <c r="AY927" s="322"/>
      <c r="AZ927" s="323"/>
      <c r="BA927" s="321" t="s">
        <v>55</v>
      </c>
      <c r="BB927" s="322"/>
      <c r="BC927" s="322"/>
      <c r="BD927" s="322"/>
      <c r="BE927" s="322"/>
      <c r="BF927" s="322"/>
      <c r="BG927" s="322"/>
      <c r="BH927" s="322"/>
      <c r="BI927" s="322"/>
      <c r="BJ927" s="323"/>
    </row>
    <row r="928" spans="1:62" hidden="1" outlineLevel="2" x14ac:dyDescent="0.25">
      <c r="B928" s="186">
        <f t="shared" ref="B928" si="1489">E$2</f>
        <v>1</v>
      </c>
      <c r="C928" s="187">
        <f t="shared" ref="C928:L931" si="1490">B928</f>
        <v>1</v>
      </c>
      <c r="D928" s="187">
        <f t="shared" si="1490"/>
        <v>1</v>
      </c>
      <c r="E928" s="187">
        <f t="shared" si="1490"/>
        <v>1</v>
      </c>
      <c r="F928" s="187">
        <f t="shared" si="1490"/>
        <v>1</v>
      </c>
      <c r="G928" s="187">
        <f t="shared" si="1490"/>
        <v>1</v>
      </c>
      <c r="H928" s="187">
        <f t="shared" si="1490"/>
        <v>1</v>
      </c>
      <c r="I928" s="187">
        <f t="shared" si="1490"/>
        <v>1</v>
      </c>
      <c r="J928" s="187">
        <f t="shared" si="1490"/>
        <v>1</v>
      </c>
      <c r="K928" s="187">
        <f t="shared" si="1490"/>
        <v>1</v>
      </c>
      <c r="L928" s="188">
        <f t="shared" si="1490"/>
        <v>1</v>
      </c>
      <c r="M928" s="189">
        <f t="shared" ref="M928" si="1491">F$2</f>
        <v>2</v>
      </c>
      <c r="N928" s="187">
        <f t="shared" ref="N928:V931" si="1492">M928</f>
        <v>2</v>
      </c>
      <c r="O928" s="187">
        <f t="shared" si="1492"/>
        <v>2</v>
      </c>
      <c r="P928" s="187">
        <f t="shared" si="1492"/>
        <v>2</v>
      </c>
      <c r="Q928" s="187">
        <f t="shared" si="1492"/>
        <v>2</v>
      </c>
      <c r="R928" s="187">
        <f t="shared" si="1492"/>
        <v>2</v>
      </c>
      <c r="S928" s="187">
        <f t="shared" si="1492"/>
        <v>2</v>
      </c>
      <c r="T928" s="187">
        <f t="shared" si="1492"/>
        <v>2</v>
      </c>
      <c r="U928" s="187">
        <f t="shared" si="1492"/>
        <v>2</v>
      </c>
      <c r="V928" s="188">
        <f t="shared" si="1492"/>
        <v>2</v>
      </c>
      <c r="W928" s="189">
        <f>G$2</f>
        <v>3</v>
      </c>
      <c r="X928" s="187">
        <f t="shared" ref="X928:AF931" si="1493">W928</f>
        <v>3</v>
      </c>
      <c r="Y928" s="187">
        <f t="shared" si="1493"/>
        <v>3</v>
      </c>
      <c r="Z928" s="187">
        <f t="shared" si="1493"/>
        <v>3</v>
      </c>
      <c r="AA928" s="187">
        <f t="shared" si="1493"/>
        <v>3</v>
      </c>
      <c r="AB928" s="187">
        <f t="shared" si="1493"/>
        <v>3</v>
      </c>
      <c r="AC928" s="187">
        <f t="shared" si="1493"/>
        <v>3</v>
      </c>
      <c r="AD928" s="187">
        <f t="shared" si="1493"/>
        <v>3</v>
      </c>
      <c r="AE928" s="187">
        <f t="shared" si="1493"/>
        <v>3</v>
      </c>
      <c r="AF928" s="188">
        <f t="shared" si="1493"/>
        <v>3</v>
      </c>
      <c r="AG928" s="189">
        <f>H$2</f>
        <v>4</v>
      </c>
      <c r="AH928" s="187">
        <f t="shared" ref="AH928:AP931" si="1494">AG928</f>
        <v>4</v>
      </c>
      <c r="AI928" s="187">
        <f t="shared" si="1494"/>
        <v>4</v>
      </c>
      <c r="AJ928" s="187">
        <f t="shared" si="1494"/>
        <v>4</v>
      </c>
      <c r="AK928" s="187">
        <f t="shared" si="1494"/>
        <v>4</v>
      </c>
      <c r="AL928" s="187">
        <f t="shared" si="1494"/>
        <v>4</v>
      </c>
      <c r="AM928" s="187">
        <f t="shared" si="1494"/>
        <v>4</v>
      </c>
      <c r="AN928" s="187">
        <f t="shared" si="1494"/>
        <v>4</v>
      </c>
      <c r="AO928" s="187">
        <f t="shared" si="1494"/>
        <v>4</v>
      </c>
      <c r="AP928" s="188">
        <f t="shared" si="1494"/>
        <v>4</v>
      </c>
      <c r="AQ928" s="189">
        <f>I$2</f>
        <v>5</v>
      </c>
      <c r="AR928" s="187">
        <f t="shared" ref="AR928:AZ931" si="1495">AQ928</f>
        <v>5</v>
      </c>
      <c r="AS928" s="187">
        <f t="shared" si="1495"/>
        <v>5</v>
      </c>
      <c r="AT928" s="187">
        <f t="shared" si="1495"/>
        <v>5</v>
      </c>
      <c r="AU928" s="187">
        <f t="shared" si="1495"/>
        <v>5</v>
      </c>
      <c r="AV928" s="187">
        <f t="shared" si="1495"/>
        <v>5</v>
      </c>
      <c r="AW928" s="187">
        <f t="shared" si="1495"/>
        <v>5</v>
      </c>
      <c r="AX928" s="187">
        <f t="shared" si="1495"/>
        <v>5</v>
      </c>
      <c r="AY928" s="187">
        <f t="shared" si="1495"/>
        <v>5</v>
      </c>
      <c r="AZ928" s="188">
        <f t="shared" si="1495"/>
        <v>5</v>
      </c>
      <c r="BA928" s="189">
        <f>J$2</f>
        <v>6</v>
      </c>
      <c r="BB928" s="187">
        <f t="shared" ref="BB928:BJ931" si="1496">BA928</f>
        <v>6</v>
      </c>
      <c r="BC928" s="187">
        <f t="shared" si="1496"/>
        <v>6</v>
      </c>
      <c r="BD928" s="187">
        <f t="shared" si="1496"/>
        <v>6</v>
      </c>
      <c r="BE928" s="187">
        <f t="shared" si="1496"/>
        <v>6</v>
      </c>
      <c r="BF928" s="187">
        <f t="shared" si="1496"/>
        <v>6</v>
      </c>
      <c r="BG928" s="187">
        <f t="shared" si="1496"/>
        <v>6</v>
      </c>
      <c r="BH928" s="187">
        <f t="shared" si="1496"/>
        <v>6</v>
      </c>
      <c r="BI928" s="187">
        <f t="shared" si="1496"/>
        <v>6</v>
      </c>
      <c r="BJ928" s="188">
        <f t="shared" si="1496"/>
        <v>6</v>
      </c>
    </row>
    <row r="929" spans="1:93" s="2" customFormat="1" ht="15" hidden="1" customHeight="1" outlineLevel="2" x14ac:dyDescent="0.25">
      <c r="A929" s="152" t="s">
        <v>192</v>
      </c>
      <c r="B929" s="129">
        <f>C922</f>
        <v>0</v>
      </c>
      <c r="C929" s="130">
        <f t="shared" si="1490"/>
        <v>0</v>
      </c>
      <c r="D929" s="130">
        <f t="shared" si="1490"/>
        <v>0</v>
      </c>
      <c r="E929" s="130">
        <f t="shared" si="1490"/>
        <v>0</v>
      </c>
      <c r="F929" s="130">
        <f t="shared" si="1490"/>
        <v>0</v>
      </c>
      <c r="G929" s="130">
        <f t="shared" si="1490"/>
        <v>0</v>
      </c>
      <c r="H929" s="130">
        <f t="shared" si="1490"/>
        <v>0</v>
      </c>
      <c r="I929" s="130">
        <f t="shared" si="1490"/>
        <v>0</v>
      </c>
      <c r="J929" s="190">
        <f t="shared" si="1490"/>
        <v>0</v>
      </c>
      <c r="K929" s="130">
        <f t="shared" si="1490"/>
        <v>0</v>
      </c>
      <c r="L929" s="131">
        <f t="shared" si="1490"/>
        <v>0</v>
      </c>
      <c r="M929" s="129" t="e">
        <f>D922</f>
        <v>#DIV/0!</v>
      </c>
      <c r="N929" s="130" t="e">
        <f t="shared" si="1492"/>
        <v>#DIV/0!</v>
      </c>
      <c r="O929" s="130" t="e">
        <f t="shared" si="1492"/>
        <v>#DIV/0!</v>
      </c>
      <c r="P929" s="130" t="e">
        <f t="shared" si="1492"/>
        <v>#DIV/0!</v>
      </c>
      <c r="Q929" s="130" t="e">
        <f t="shared" si="1492"/>
        <v>#DIV/0!</v>
      </c>
      <c r="R929" s="130" t="e">
        <f t="shared" si="1492"/>
        <v>#DIV/0!</v>
      </c>
      <c r="S929" s="130" t="e">
        <f t="shared" si="1492"/>
        <v>#DIV/0!</v>
      </c>
      <c r="T929" s="130" t="e">
        <f t="shared" si="1492"/>
        <v>#DIV/0!</v>
      </c>
      <c r="U929" s="130" t="e">
        <f t="shared" si="1492"/>
        <v>#DIV/0!</v>
      </c>
      <c r="V929" s="131" t="e">
        <f t="shared" si="1492"/>
        <v>#DIV/0!</v>
      </c>
      <c r="W929" s="129">
        <f>E922</f>
        <v>0</v>
      </c>
      <c r="X929" s="130">
        <f t="shared" si="1493"/>
        <v>0</v>
      </c>
      <c r="Y929" s="130">
        <f t="shared" si="1493"/>
        <v>0</v>
      </c>
      <c r="Z929" s="130">
        <f t="shared" si="1493"/>
        <v>0</v>
      </c>
      <c r="AA929" s="130">
        <f t="shared" si="1493"/>
        <v>0</v>
      </c>
      <c r="AB929" s="130">
        <f t="shared" si="1493"/>
        <v>0</v>
      </c>
      <c r="AC929" s="130">
        <f t="shared" si="1493"/>
        <v>0</v>
      </c>
      <c r="AD929" s="130">
        <f t="shared" si="1493"/>
        <v>0</v>
      </c>
      <c r="AE929" s="130">
        <f t="shared" si="1493"/>
        <v>0</v>
      </c>
      <c r="AF929" s="131">
        <f t="shared" si="1493"/>
        <v>0</v>
      </c>
      <c r="AG929" s="129">
        <f>F922</f>
        <v>0</v>
      </c>
      <c r="AH929" s="130">
        <f t="shared" si="1494"/>
        <v>0</v>
      </c>
      <c r="AI929" s="130">
        <f t="shared" si="1494"/>
        <v>0</v>
      </c>
      <c r="AJ929" s="130">
        <f t="shared" si="1494"/>
        <v>0</v>
      </c>
      <c r="AK929" s="130">
        <f t="shared" si="1494"/>
        <v>0</v>
      </c>
      <c r="AL929" s="130">
        <f t="shared" si="1494"/>
        <v>0</v>
      </c>
      <c r="AM929" s="130">
        <f t="shared" si="1494"/>
        <v>0</v>
      </c>
      <c r="AN929" s="130">
        <f t="shared" si="1494"/>
        <v>0</v>
      </c>
      <c r="AO929" s="130">
        <f t="shared" si="1494"/>
        <v>0</v>
      </c>
      <c r="AP929" s="131">
        <f t="shared" si="1494"/>
        <v>0</v>
      </c>
      <c r="AQ929" s="129">
        <f>G922</f>
        <v>0</v>
      </c>
      <c r="AR929" s="130">
        <f t="shared" si="1495"/>
        <v>0</v>
      </c>
      <c r="AS929" s="130">
        <f t="shared" si="1495"/>
        <v>0</v>
      </c>
      <c r="AT929" s="130">
        <f t="shared" si="1495"/>
        <v>0</v>
      </c>
      <c r="AU929" s="130">
        <f t="shared" si="1495"/>
        <v>0</v>
      </c>
      <c r="AV929" s="130">
        <f t="shared" si="1495"/>
        <v>0</v>
      </c>
      <c r="AW929" s="130">
        <f t="shared" si="1495"/>
        <v>0</v>
      </c>
      <c r="AX929" s="130">
        <f t="shared" si="1495"/>
        <v>0</v>
      </c>
      <c r="AY929" s="130">
        <f t="shared" si="1495"/>
        <v>0</v>
      </c>
      <c r="AZ929" s="131">
        <f t="shared" si="1495"/>
        <v>0</v>
      </c>
      <c r="BA929" s="129">
        <f>H922</f>
        <v>0</v>
      </c>
      <c r="BB929" s="130">
        <f t="shared" si="1496"/>
        <v>0</v>
      </c>
      <c r="BC929" s="130">
        <f t="shared" si="1496"/>
        <v>0</v>
      </c>
      <c r="BD929" s="130">
        <f t="shared" si="1496"/>
        <v>0</v>
      </c>
      <c r="BE929" s="130">
        <f t="shared" si="1496"/>
        <v>0</v>
      </c>
      <c r="BF929" s="130">
        <f t="shared" si="1496"/>
        <v>0</v>
      </c>
      <c r="BG929" s="130">
        <f t="shared" si="1496"/>
        <v>0</v>
      </c>
      <c r="BH929" s="130">
        <f t="shared" si="1496"/>
        <v>0</v>
      </c>
      <c r="BI929" s="130">
        <f t="shared" si="1496"/>
        <v>0</v>
      </c>
      <c r="BJ929" s="131">
        <f t="shared" si="1496"/>
        <v>0</v>
      </c>
      <c r="BK929"/>
      <c r="BL929"/>
      <c r="BM929"/>
      <c r="BN929"/>
      <c r="BO929"/>
      <c r="BP929"/>
      <c r="BQ929"/>
      <c r="BR929"/>
      <c r="BS929"/>
      <c r="BT929"/>
      <c r="BU929"/>
      <c r="BV929"/>
      <c r="BW929"/>
      <c r="BX929"/>
      <c r="BY929"/>
      <c r="BZ929"/>
      <c r="CA929"/>
      <c r="CB929"/>
      <c r="CC929"/>
      <c r="CD929"/>
      <c r="CE929"/>
      <c r="CF929"/>
      <c r="CG929"/>
      <c r="CH929"/>
      <c r="CI929"/>
      <c r="CJ929"/>
      <c r="CK929"/>
      <c r="CL929"/>
      <c r="CM929"/>
      <c r="CN929"/>
      <c r="CO929"/>
    </row>
    <row r="930" spans="1:93" s="2" customFormat="1" ht="15" hidden="1" customHeight="1" outlineLevel="2" x14ac:dyDescent="0.25">
      <c r="A930" s="152" t="s">
        <v>47</v>
      </c>
      <c r="B930" s="129">
        <f>C923</f>
        <v>0</v>
      </c>
      <c r="C930" s="130">
        <f t="shared" si="1490"/>
        <v>0</v>
      </c>
      <c r="D930" s="130">
        <f t="shared" si="1490"/>
        <v>0</v>
      </c>
      <c r="E930" s="130">
        <f t="shared" si="1490"/>
        <v>0</v>
      </c>
      <c r="F930" s="130">
        <f t="shared" si="1490"/>
        <v>0</v>
      </c>
      <c r="G930" s="130">
        <f t="shared" si="1490"/>
        <v>0</v>
      </c>
      <c r="H930" s="130">
        <f t="shared" si="1490"/>
        <v>0</v>
      </c>
      <c r="I930" s="130">
        <f t="shared" si="1490"/>
        <v>0</v>
      </c>
      <c r="J930" s="190">
        <f t="shared" si="1490"/>
        <v>0</v>
      </c>
      <c r="K930" s="130">
        <f t="shared" si="1490"/>
        <v>0</v>
      </c>
      <c r="L930" s="131">
        <f t="shared" si="1490"/>
        <v>0</v>
      </c>
      <c r="M930" s="129" t="e">
        <f>D923</f>
        <v>#DIV/0!</v>
      </c>
      <c r="N930" s="130" t="e">
        <f t="shared" si="1492"/>
        <v>#DIV/0!</v>
      </c>
      <c r="O930" s="130" t="e">
        <f t="shared" si="1492"/>
        <v>#DIV/0!</v>
      </c>
      <c r="P930" s="130" t="e">
        <f t="shared" si="1492"/>
        <v>#DIV/0!</v>
      </c>
      <c r="Q930" s="130" t="e">
        <f t="shared" si="1492"/>
        <v>#DIV/0!</v>
      </c>
      <c r="R930" s="130" t="e">
        <f t="shared" si="1492"/>
        <v>#DIV/0!</v>
      </c>
      <c r="S930" s="130" t="e">
        <f t="shared" si="1492"/>
        <v>#DIV/0!</v>
      </c>
      <c r="T930" s="130" t="e">
        <f t="shared" si="1492"/>
        <v>#DIV/0!</v>
      </c>
      <c r="U930" s="130" t="e">
        <f t="shared" si="1492"/>
        <v>#DIV/0!</v>
      </c>
      <c r="V930" s="131" t="e">
        <f t="shared" si="1492"/>
        <v>#DIV/0!</v>
      </c>
      <c r="W930" s="129">
        <f>E923</f>
        <v>0</v>
      </c>
      <c r="X930" s="130">
        <f t="shared" si="1493"/>
        <v>0</v>
      </c>
      <c r="Y930" s="130">
        <f t="shared" si="1493"/>
        <v>0</v>
      </c>
      <c r="Z930" s="130">
        <f t="shared" si="1493"/>
        <v>0</v>
      </c>
      <c r="AA930" s="130">
        <f t="shared" si="1493"/>
        <v>0</v>
      </c>
      <c r="AB930" s="130">
        <f t="shared" si="1493"/>
        <v>0</v>
      </c>
      <c r="AC930" s="130">
        <f t="shared" si="1493"/>
        <v>0</v>
      </c>
      <c r="AD930" s="130">
        <f t="shared" si="1493"/>
        <v>0</v>
      </c>
      <c r="AE930" s="130">
        <f t="shared" si="1493"/>
        <v>0</v>
      </c>
      <c r="AF930" s="131">
        <f t="shared" si="1493"/>
        <v>0</v>
      </c>
      <c r="AG930" s="129">
        <f>F923</f>
        <v>0</v>
      </c>
      <c r="AH930" s="130">
        <f t="shared" si="1494"/>
        <v>0</v>
      </c>
      <c r="AI930" s="130">
        <f t="shared" si="1494"/>
        <v>0</v>
      </c>
      <c r="AJ930" s="130">
        <f t="shared" si="1494"/>
        <v>0</v>
      </c>
      <c r="AK930" s="130">
        <f t="shared" si="1494"/>
        <v>0</v>
      </c>
      <c r="AL930" s="130">
        <f t="shared" si="1494"/>
        <v>0</v>
      </c>
      <c r="AM930" s="130">
        <f t="shared" si="1494"/>
        <v>0</v>
      </c>
      <c r="AN930" s="130">
        <f t="shared" si="1494"/>
        <v>0</v>
      </c>
      <c r="AO930" s="130">
        <f t="shared" si="1494"/>
        <v>0</v>
      </c>
      <c r="AP930" s="131">
        <f t="shared" si="1494"/>
        <v>0</v>
      </c>
      <c r="AQ930" s="129">
        <f>G923</f>
        <v>0</v>
      </c>
      <c r="AR930" s="130">
        <f t="shared" si="1495"/>
        <v>0</v>
      </c>
      <c r="AS930" s="130">
        <f t="shared" si="1495"/>
        <v>0</v>
      </c>
      <c r="AT930" s="130">
        <f t="shared" si="1495"/>
        <v>0</v>
      </c>
      <c r="AU930" s="130">
        <f t="shared" si="1495"/>
        <v>0</v>
      </c>
      <c r="AV930" s="130">
        <f t="shared" si="1495"/>
        <v>0</v>
      </c>
      <c r="AW930" s="130">
        <f t="shared" si="1495"/>
        <v>0</v>
      </c>
      <c r="AX930" s="130">
        <f t="shared" si="1495"/>
        <v>0</v>
      </c>
      <c r="AY930" s="130">
        <f t="shared" si="1495"/>
        <v>0</v>
      </c>
      <c r="AZ930" s="131">
        <f t="shared" si="1495"/>
        <v>0</v>
      </c>
      <c r="BA930" s="129">
        <f>H923</f>
        <v>0</v>
      </c>
      <c r="BB930" s="130">
        <f t="shared" si="1496"/>
        <v>0</v>
      </c>
      <c r="BC930" s="130">
        <f t="shared" si="1496"/>
        <v>0</v>
      </c>
      <c r="BD930" s="130">
        <f t="shared" si="1496"/>
        <v>0</v>
      </c>
      <c r="BE930" s="130">
        <f t="shared" si="1496"/>
        <v>0</v>
      </c>
      <c r="BF930" s="130">
        <f t="shared" si="1496"/>
        <v>0</v>
      </c>
      <c r="BG930" s="130">
        <f t="shared" si="1496"/>
        <v>0</v>
      </c>
      <c r="BH930" s="130">
        <f t="shared" si="1496"/>
        <v>0</v>
      </c>
      <c r="BI930" s="130">
        <f t="shared" si="1496"/>
        <v>0</v>
      </c>
      <c r="BJ930" s="131">
        <f t="shared" si="1496"/>
        <v>0</v>
      </c>
      <c r="BK930"/>
      <c r="BL930"/>
      <c r="BM930"/>
      <c r="BN930"/>
      <c r="BO930"/>
      <c r="BP930"/>
      <c r="BQ930"/>
      <c r="BR930"/>
      <c r="BS930"/>
      <c r="BT930"/>
      <c r="BU930"/>
      <c r="BV930"/>
      <c r="BW930"/>
      <c r="BX930"/>
      <c r="BY930"/>
      <c r="BZ930"/>
      <c r="CA930"/>
      <c r="CB930"/>
      <c r="CC930"/>
      <c r="CD930"/>
      <c r="CE930"/>
      <c r="CF930"/>
      <c r="CG930"/>
      <c r="CH930"/>
      <c r="CI930"/>
      <c r="CJ930"/>
      <c r="CK930"/>
      <c r="CL930"/>
      <c r="CM930"/>
      <c r="CN930"/>
      <c r="CO930"/>
    </row>
    <row r="931" spans="1:93" s="2" customFormat="1" ht="15" hidden="1" customHeight="1" outlineLevel="2" x14ac:dyDescent="0.25">
      <c r="A931" s="152" t="s">
        <v>57</v>
      </c>
      <c r="B931" s="129">
        <f t="shared" ref="B931" si="1497">E$3</f>
        <v>43</v>
      </c>
      <c r="C931" s="130">
        <f t="shared" si="1490"/>
        <v>43</v>
      </c>
      <c r="D931" s="130">
        <f t="shared" si="1490"/>
        <v>43</v>
      </c>
      <c r="E931" s="130">
        <f t="shared" si="1490"/>
        <v>43</v>
      </c>
      <c r="F931" s="130">
        <f t="shared" si="1490"/>
        <v>43</v>
      </c>
      <c r="G931" s="130">
        <f t="shared" si="1490"/>
        <v>43</v>
      </c>
      <c r="H931" s="130">
        <f t="shared" si="1490"/>
        <v>43</v>
      </c>
      <c r="I931" s="130">
        <f t="shared" si="1490"/>
        <v>43</v>
      </c>
      <c r="J931" s="190">
        <f t="shared" si="1490"/>
        <v>43</v>
      </c>
      <c r="K931" s="130">
        <f t="shared" si="1490"/>
        <v>43</v>
      </c>
      <c r="L931" s="131">
        <f t="shared" si="1490"/>
        <v>43</v>
      </c>
      <c r="M931" s="129">
        <f t="shared" ref="M931" si="1498">F$3</f>
        <v>0</v>
      </c>
      <c r="N931" s="130">
        <f t="shared" si="1492"/>
        <v>0</v>
      </c>
      <c r="O931" s="130">
        <f t="shared" si="1492"/>
        <v>0</v>
      </c>
      <c r="P931" s="130">
        <f t="shared" si="1492"/>
        <v>0</v>
      </c>
      <c r="Q931" s="130">
        <f t="shared" si="1492"/>
        <v>0</v>
      </c>
      <c r="R931" s="130">
        <f t="shared" si="1492"/>
        <v>0</v>
      </c>
      <c r="S931" s="130">
        <f t="shared" si="1492"/>
        <v>0</v>
      </c>
      <c r="T931" s="130">
        <f t="shared" si="1492"/>
        <v>0</v>
      </c>
      <c r="U931" s="130">
        <f t="shared" si="1492"/>
        <v>0</v>
      </c>
      <c r="V931" s="131">
        <f t="shared" si="1492"/>
        <v>0</v>
      </c>
      <c r="W931" s="129">
        <f t="shared" ref="W931" si="1499">G$3</f>
        <v>0</v>
      </c>
      <c r="X931" s="130">
        <f t="shared" si="1493"/>
        <v>0</v>
      </c>
      <c r="Y931" s="130">
        <f t="shared" si="1493"/>
        <v>0</v>
      </c>
      <c r="Z931" s="130">
        <f t="shared" si="1493"/>
        <v>0</v>
      </c>
      <c r="AA931" s="130">
        <f t="shared" si="1493"/>
        <v>0</v>
      </c>
      <c r="AB931" s="130">
        <f t="shared" si="1493"/>
        <v>0</v>
      </c>
      <c r="AC931" s="130">
        <f t="shared" si="1493"/>
        <v>0</v>
      </c>
      <c r="AD931" s="130">
        <f t="shared" si="1493"/>
        <v>0</v>
      </c>
      <c r="AE931" s="130">
        <f t="shared" si="1493"/>
        <v>0</v>
      </c>
      <c r="AF931" s="131">
        <f t="shared" si="1493"/>
        <v>0</v>
      </c>
      <c r="AG931" s="129">
        <f t="shared" ref="AG931" si="1500">H$3</f>
        <v>0</v>
      </c>
      <c r="AH931" s="130">
        <f t="shared" si="1494"/>
        <v>0</v>
      </c>
      <c r="AI931" s="130">
        <f t="shared" si="1494"/>
        <v>0</v>
      </c>
      <c r="AJ931" s="130">
        <f t="shared" si="1494"/>
        <v>0</v>
      </c>
      <c r="AK931" s="130">
        <f t="shared" si="1494"/>
        <v>0</v>
      </c>
      <c r="AL931" s="130">
        <f t="shared" si="1494"/>
        <v>0</v>
      </c>
      <c r="AM931" s="130">
        <f t="shared" si="1494"/>
        <v>0</v>
      </c>
      <c r="AN931" s="130">
        <f t="shared" si="1494"/>
        <v>0</v>
      </c>
      <c r="AO931" s="130">
        <f t="shared" si="1494"/>
        <v>0</v>
      </c>
      <c r="AP931" s="131">
        <f t="shared" si="1494"/>
        <v>0</v>
      </c>
      <c r="AQ931" s="129">
        <f t="shared" ref="AQ931" si="1501">I$3</f>
        <v>0</v>
      </c>
      <c r="AR931" s="130">
        <f t="shared" si="1495"/>
        <v>0</v>
      </c>
      <c r="AS931" s="130">
        <f t="shared" si="1495"/>
        <v>0</v>
      </c>
      <c r="AT931" s="130">
        <f t="shared" si="1495"/>
        <v>0</v>
      </c>
      <c r="AU931" s="130">
        <f t="shared" si="1495"/>
        <v>0</v>
      </c>
      <c r="AV931" s="130">
        <f t="shared" si="1495"/>
        <v>0</v>
      </c>
      <c r="AW931" s="130">
        <f t="shared" si="1495"/>
        <v>0</v>
      </c>
      <c r="AX931" s="130">
        <f t="shared" si="1495"/>
        <v>0</v>
      </c>
      <c r="AY931" s="130">
        <f t="shared" si="1495"/>
        <v>0</v>
      </c>
      <c r="AZ931" s="131">
        <f t="shared" si="1495"/>
        <v>0</v>
      </c>
      <c r="BA931" s="129">
        <f t="shared" ref="BA931" si="1502">J$3</f>
        <v>0</v>
      </c>
      <c r="BB931" s="130">
        <f t="shared" si="1496"/>
        <v>0</v>
      </c>
      <c r="BC931" s="130">
        <f t="shared" si="1496"/>
        <v>0</v>
      </c>
      <c r="BD931" s="130">
        <f t="shared" si="1496"/>
        <v>0</v>
      </c>
      <c r="BE931" s="130">
        <f t="shared" si="1496"/>
        <v>0</v>
      </c>
      <c r="BF931" s="130">
        <f t="shared" si="1496"/>
        <v>0</v>
      </c>
      <c r="BG931" s="130">
        <f t="shared" si="1496"/>
        <v>0</v>
      </c>
      <c r="BH931" s="130">
        <f t="shared" si="1496"/>
        <v>0</v>
      </c>
      <c r="BI931" s="130">
        <f t="shared" si="1496"/>
        <v>0</v>
      </c>
      <c r="BJ931" s="131">
        <f t="shared" si="1496"/>
        <v>0</v>
      </c>
      <c r="BK931"/>
      <c r="BL931"/>
      <c r="BM931"/>
      <c r="BN931"/>
      <c r="BO931"/>
      <c r="BP931"/>
      <c r="BQ931"/>
      <c r="BR931"/>
      <c r="BS931"/>
      <c r="BT931"/>
      <c r="BU931"/>
      <c r="BV931"/>
      <c r="BW931"/>
      <c r="BX931"/>
      <c r="BY931"/>
      <c r="BZ931"/>
      <c r="CA931"/>
      <c r="CB931"/>
      <c r="CC931"/>
      <c r="CD931"/>
      <c r="CE931"/>
      <c r="CF931"/>
      <c r="CG931"/>
      <c r="CH931"/>
      <c r="CI931"/>
      <c r="CJ931"/>
      <c r="CK931"/>
      <c r="CL931"/>
      <c r="CM931"/>
      <c r="CN931"/>
      <c r="CO931"/>
    </row>
    <row r="932" spans="1:93" s="2" customFormat="1" ht="15" hidden="1" customHeight="1" outlineLevel="2" x14ac:dyDescent="0.25">
      <c r="A932" s="152" t="s">
        <v>58</v>
      </c>
      <c r="B932" s="132">
        <f t="shared" ref="B932" si="1503">B931/10*0</f>
        <v>0</v>
      </c>
      <c r="C932" s="133">
        <f t="shared" ref="C932" si="1504">C931/10*1</f>
        <v>4.3</v>
      </c>
      <c r="D932" s="133">
        <f t="shared" ref="D932" si="1505">D931/10*2</f>
        <v>8.6</v>
      </c>
      <c r="E932" s="133">
        <f t="shared" ref="E932" si="1506">E931/10*3</f>
        <v>12.899999999999999</v>
      </c>
      <c r="F932" s="133">
        <f t="shared" ref="F932" si="1507">F931/10*4</f>
        <v>17.2</v>
      </c>
      <c r="G932" s="133">
        <f t="shared" ref="G932" si="1508">G931/10*5</f>
        <v>21.5</v>
      </c>
      <c r="H932" s="133">
        <f t="shared" ref="H932" si="1509">H931/10*6</f>
        <v>25.799999999999997</v>
      </c>
      <c r="I932" s="133">
        <f t="shared" ref="I932" si="1510">I931/10*7</f>
        <v>30.099999999999998</v>
      </c>
      <c r="J932" s="191">
        <f t="shared" ref="J932" si="1511">J931/10*8</f>
        <v>34.4</v>
      </c>
      <c r="K932" s="133">
        <f t="shared" ref="K932" si="1512">K931/10*9</f>
        <v>38.699999999999996</v>
      </c>
      <c r="L932" s="134">
        <f t="shared" ref="L932" si="1513">L931/10*10</f>
        <v>43</v>
      </c>
      <c r="M932" s="133">
        <f t="shared" ref="M932" si="1514">M931/10*1</f>
        <v>0</v>
      </c>
      <c r="N932" s="133">
        <f t="shared" ref="N932" si="1515">N931/10*2</f>
        <v>0</v>
      </c>
      <c r="O932" s="133">
        <f t="shared" ref="O932" si="1516">O931/10*3</f>
        <v>0</v>
      </c>
      <c r="P932" s="133">
        <f t="shared" ref="P932" si="1517">P931/10*4</f>
        <v>0</v>
      </c>
      <c r="Q932" s="133">
        <f t="shared" ref="Q932" si="1518">Q931/10*5</f>
        <v>0</v>
      </c>
      <c r="R932" s="133">
        <f t="shared" ref="R932" si="1519">R931/10*6</f>
        <v>0</v>
      </c>
      <c r="S932" s="133">
        <f t="shared" ref="S932" si="1520">S931/10*7</f>
        <v>0</v>
      </c>
      <c r="T932" s="133">
        <f t="shared" ref="T932" si="1521">T931/10*8</f>
        <v>0</v>
      </c>
      <c r="U932" s="133">
        <f t="shared" ref="U932" si="1522">U931/10*9</f>
        <v>0</v>
      </c>
      <c r="V932" s="134">
        <f t="shared" ref="V932" si="1523">V931/10*10</f>
        <v>0</v>
      </c>
      <c r="W932" s="133">
        <f t="shared" ref="W932" si="1524">W931/10*1</f>
        <v>0</v>
      </c>
      <c r="X932" s="133">
        <f t="shared" ref="X932" si="1525">X931/10*2</f>
        <v>0</v>
      </c>
      <c r="Y932" s="133">
        <f t="shared" ref="Y932" si="1526">Y931/10*3</f>
        <v>0</v>
      </c>
      <c r="Z932" s="133">
        <f t="shared" ref="Z932" si="1527">Z931/10*4</f>
        <v>0</v>
      </c>
      <c r="AA932" s="133">
        <f t="shared" ref="AA932" si="1528">AA931/10*5</f>
        <v>0</v>
      </c>
      <c r="AB932" s="133">
        <f t="shared" ref="AB932" si="1529">AB931/10*6</f>
        <v>0</v>
      </c>
      <c r="AC932" s="133">
        <f t="shared" ref="AC932" si="1530">AC931/10*7</f>
        <v>0</v>
      </c>
      <c r="AD932" s="133">
        <f t="shared" ref="AD932" si="1531">AD931/10*8</f>
        <v>0</v>
      </c>
      <c r="AE932" s="134">
        <f t="shared" ref="AE932" si="1532">AE931/10*9</f>
        <v>0</v>
      </c>
      <c r="AF932" s="134">
        <f t="shared" ref="AF932" si="1533">AF931/10*10</f>
        <v>0</v>
      </c>
      <c r="AG932" s="133">
        <f t="shared" ref="AG932" si="1534">AG931/10*1</f>
        <v>0</v>
      </c>
      <c r="AH932" s="133">
        <f t="shared" ref="AH932" si="1535">AH931/10*2</f>
        <v>0</v>
      </c>
      <c r="AI932" s="133">
        <f t="shared" ref="AI932" si="1536">AI931/10*3</f>
        <v>0</v>
      </c>
      <c r="AJ932" s="133">
        <f t="shared" ref="AJ932" si="1537">AJ931/10*4</f>
        <v>0</v>
      </c>
      <c r="AK932" s="133">
        <f t="shared" ref="AK932" si="1538">AK931/10*5</f>
        <v>0</v>
      </c>
      <c r="AL932" s="133">
        <f t="shared" ref="AL932" si="1539">AL931/10*6</f>
        <v>0</v>
      </c>
      <c r="AM932" s="133">
        <f t="shared" ref="AM932" si="1540">AM931/10*7</f>
        <v>0</v>
      </c>
      <c r="AN932" s="133">
        <f t="shared" ref="AN932" si="1541">AN931/10*8</f>
        <v>0</v>
      </c>
      <c r="AO932" s="134">
        <f t="shared" ref="AO932" si="1542">AO931/10*9</f>
        <v>0</v>
      </c>
      <c r="AP932" s="134">
        <f t="shared" ref="AP932" si="1543">AP931/10*10</f>
        <v>0</v>
      </c>
      <c r="AQ932" s="133">
        <f t="shared" ref="AQ932" si="1544">AQ931/10*1</f>
        <v>0</v>
      </c>
      <c r="AR932" s="133">
        <f t="shared" ref="AR932" si="1545">AR931/10*2</f>
        <v>0</v>
      </c>
      <c r="AS932" s="133">
        <f t="shared" ref="AS932" si="1546">AS931/10*3</f>
        <v>0</v>
      </c>
      <c r="AT932" s="133">
        <f t="shared" ref="AT932" si="1547">AT931/10*4</f>
        <v>0</v>
      </c>
      <c r="AU932" s="133">
        <f t="shared" ref="AU932" si="1548">AU931/10*5</f>
        <v>0</v>
      </c>
      <c r="AV932" s="133">
        <f t="shared" ref="AV932" si="1549">AV931/10*6</f>
        <v>0</v>
      </c>
      <c r="AW932" s="133">
        <f t="shared" ref="AW932" si="1550">AW931/10*7</f>
        <v>0</v>
      </c>
      <c r="AX932" s="133">
        <f t="shared" ref="AX932" si="1551">AX931/10*8</f>
        <v>0</v>
      </c>
      <c r="AY932" s="134">
        <f t="shared" ref="AY932" si="1552">AY931/10*9</f>
        <v>0</v>
      </c>
      <c r="AZ932" s="134">
        <f t="shared" ref="AZ932" si="1553">AZ931/10*10</f>
        <v>0</v>
      </c>
      <c r="BA932" s="133">
        <f t="shared" ref="BA932" si="1554">BA931/10*1</f>
        <v>0</v>
      </c>
      <c r="BB932" s="133">
        <f t="shared" ref="BB932" si="1555">BB931/10*2</f>
        <v>0</v>
      </c>
      <c r="BC932" s="133">
        <f t="shared" ref="BC932" si="1556">BC931/10*3</f>
        <v>0</v>
      </c>
      <c r="BD932" s="133">
        <f t="shared" ref="BD932" si="1557">BD931/10*4</f>
        <v>0</v>
      </c>
      <c r="BE932" s="133">
        <f t="shared" ref="BE932" si="1558">BE931/10*5</f>
        <v>0</v>
      </c>
      <c r="BF932" s="133">
        <f t="shared" ref="BF932" si="1559">BF931/10*6</f>
        <v>0</v>
      </c>
      <c r="BG932" s="133">
        <f t="shared" ref="BG932" si="1560">BG931/10*7</f>
        <v>0</v>
      </c>
      <c r="BH932" s="133">
        <f t="shared" ref="BH932" si="1561">BH931/10*8</f>
        <v>0</v>
      </c>
      <c r="BI932" s="134">
        <f t="shared" ref="BI932" si="1562">BI931/10*9</f>
        <v>0</v>
      </c>
      <c r="BJ932" s="134">
        <f t="shared" ref="BJ932" si="1563">BJ931/10*10</f>
        <v>0</v>
      </c>
      <c r="BK932"/>
      <c r="BL932"/>
      <c r="BM932"/>
      <c r="BN932"/>
      <c r="BO932"/>
      <c r="BP932"/>
      <c r="BQ932"/>
      <c r="BR932"/>
      <c r="BS932"/>
      <c r="BT932"/>
      <c r="BU932"/>
      <c r="BV932"/>
      <c r="BW932"/>
      <c r="BX932"/>
      <c r="BY932"/>
      <c r="BZ932"/>
      <c r="CA932"/>
      <c r="CB932"/>
      <c r="CC932"/>
      <c r="CD932"/>
      <c r="CE932"/>
      <c r="CF932"/>
      <c r="CG932"/>
      <c r="CH932"/>
      <c r="CI932"/>
      <c r="CJ932"/>
      <c r="CK932"/>
      <c r="CL932"/>
      <c r="CM932"/>
      <c r="CN932"/>
      <c r="CO932"/>
    </row>
    <row r="933" spans="1:93" ht="15.75" hidden="1" outlineLevel="2" thickBot="1" x14ac:dyDescent="0.3">
      <c r="A933" s="152" t="s">
        <v>60</v>
      </c>
      <c r="B933" s="192">
        <f t="shared" ref="B933:BJ933" si="1564">-B930+B929*B932-1*IF(AND($A698=B928,B932&gt;=$A876),B932-$A876,0)</f>
        <v>0</v>
      </c>
      <c r="C933" s="193">
        <f t="shared" si="1564"/>
        <v>0</v>
      </c>
      <c r="D933" s="193">
        <f t="shared" si="1564"/>
        <v>0</v>
      </c>
      <c r="E933" s="193">
        <f t="shared" si="1564"/>
        <v>0</v>
      </c>
      <c r="F933" s="193">
        <f t="shared" si="1564"/>
        <v>0</v>
      </c>
      <c r="G933" s="193">
        <f t="shared" si="1564"/>
        <v>0</v>
      </c>
      <c r="H933" s="193">
        <f t="shared" si="1564"/>
        <v>0</v>
      </c>
      <c r="I933" s="193">
        <f t="shared" si="1564"/>
        <v>0</v>
      </c>
      <c r="J933" s="193">
        <f t="shared" si="1564"/>
        <v>0</v>
      </c>
      <c r="K933" s="193">
        <f t="shared" si="1564"/>
        <v>0</v>
      </c>
      <c r="L933" s="194">
        <f t="shared" si="1564"/>
        <v>0</v>
      </c>
      <c r="M933" s="192" t="e">
        <f t="shared" si="1564"/>
        <v>#DIV/0!</v>
      </c>
      <c r="N933" s="193" t="e">
        <f t="shared" si="1564"/>
        <v>#DIV/0!</v>
      </c>
      <c r="O933" s="193" t="e">
        <f t="shared" si="1564"/>
        <v>#DIV/0!</v>
      </c>
      <c r="P933" s="193" t="e">
        <f t="shared" si="1564"/>
        <v>#DIV/0!</v>
      </c>
      <c r="Q933" s="193" t="e">
        <f t="shared" si="1564"/>
        <v>#DIV/0!</v>
      </c>
      <c r="R933" s="193" t="e">
        <f t="shared" si="1564"/>
        <v>#DIV/0!</v>
      </c>
      <c r="S933" s="193" t="e">
        <f t="shared" si="1564"/>
        <v>#DIV/0!</v>
      </c>
      <c r="T933" s="193" t="e">
        <f t="shared" si="1564"/>
        <v>#DIV/0!</v>
      </c>
      <c r="U933" s="193" t="e">
        <f t="shared" si="1564"/>
        <v>#DIV/0!</v>
      </c>
      <c r="V933" s="194" t="e">
        <f t="shared" si="1564"/>
        <v>#DIV/0!</v>
      </c>
      <c r="W933" s="192">
        <f t="shared" si="1564"/>
        <v>0</v>
      </c>
      <c r="X933" s="193">
        <f t="shared" si="1564"/>
        <v>0</v>
      </c>
      <c r="Y933" s="193">
        <f t="shared" si="1564"/>
        <v>0</v>
      </c>
      <c r="Z933" s="193">
        <f t="shared" si="1564"/>
        <v>0</v>
      </c>
      <c r="AA933" s="193">
        <f t="shared" si="1564"/>
        <v>0</v>
      </c>
      <c r="AB933" s="193">
        <f t="shared" si="1564"/>
        <v>0</v>
      </c>
      <c r="AC933" s="193">
        <f t="shared" si="1564"/>
        <v>0</v>
      </c>
      <c r="AD933" s="193">
        <f t="shared" si="1564"/>
        <v>0</v>
      </c>
      <c r="AE933" s="193">
        <f t="shared" si="1564"/>
        <v>0</v>
      </c>
      <c r="AF933" s="194">
        <f t="shared" si="1564"/>
        <v>0</v>
      </c>
      <c r="AG933" s="192">
        <f t="shared" si="1564"/>
        <v>0</v>
      </c>
      <c r="AH933" s="193">
        <f t="shared" si="1564"/>
        <v>0</v>
      </c>
      <c r="AI933" s="193">
        <f t="shared" si="1564"/>
        <v>0</v>
      </c>
      <c r="AJ933" s="193">
        <f t="shared" si="1564"/>
        <v>0</v>
      </c>
      <c r="AK933" s="193">
        <f t="shared" si="1564"/>
        <v>0</v>
      </c>
      <c r="AL933" s="193">
        <f t="shared" si="1564"/>
        <v>0</v>
      </c>
      <c r="AM933" s="193">
        <f t="shared" si="1564"/>
        <v>0</v>
      </c>
      <c r="AN933" s="193">
        <f t="shared" si="1564"/>
        <v>0</v>
      </c>
      <c r="AO933" s="193">
        <f t="shared" si="1564"/>
        <v>0</v>
      </c>
      <c r="AP933" s="194">
        <f t="shared" si="1564"/>
        <v>0</v>
      </c>
      <c r="AQ933" s="192">
        <f t="shared" si="1564"/>
        <v>0</v>
      </c>
      <c r="AR933" s="193">
        <f t="shared" si="1564"/>
        <v>0</v>
      </c>
      <c r="AS933" s="193">
        <f t="shared" si="1564"/>
        <v>0</v>
      </c>
      <c r="AT933" s="193">
        <f t="shared" si="1564"/>
        <v>0</v>
      </c>
      <c r="AU933" s="193">
        <f t="shared" si="1564"/>
        <v>0</v>
      </c>
      <c r="AV933" s="193">
        <f t="shared" si="1564"/>
        <v>0</v>
      </c>
      <c r="AW933" s="193">
        <f t="shared" si="1564"/>
        <v>0</v>
      </c>
      <c r="AX933" s="193">
        <f t="shared" si="1564"/>
        <v>0</v>
      </c>
      <c r="AY933" s="193">
        <f t="shared" si="1564"/>
        <v>0</v>
      </c>
      <c r="AZ933" s="194">
        <f t="shared" si="1564"/>
        <v>0</v>
      </c>
      <c r="BA933" s="192">
        <f t="shared" si="1564"/>
        <v>0</v>
      </c>
      <c r="BB933" s="193">
        <f t="shared" si="1564"/>
        <v>0</v>
      </c>
      <c r="BC933" s="193">
        <f t="shared" si="1564"/>
        <v>0</v>
      </c>
      <c r="BD933" s="193">
        <f t="shared" si="1564"/>
        <v>0</v>
      </c>
      <c r="BE933" s="193">
        <f t="shared" si="1564"/>
        <v>0</v>
      </c>
      <c r="BF933" s="193">
        <f t="shared" si="1564"/>
        <v>0</v>
      </c>
      <c r="BG933" s="193">
        <f t="shared" si="1564"/>
        <v>0</v>
      </c>
      <c r="BH933" s="193">
        <f t="shared" si="1564"/>
        <v>0</v>
      </c>
      <c r="BI933" s="193">
        <f t="shared" si="1564"/>
        <v>0</v>
      </c>
      <c r="BJ933" s="194">
        <f t="shared" si="1564"/>
        <v>0</v>
      </c>
    </row>
    <row r="934" spans="1:93" hidden="1" outlineLevel="2" x14ac:dyDescent="0.25"/>
    <row r="935" spans="1:93" hidden="1" outlineLevel="1" collapsed="1" x14ac:dyDescent="0.25">
      <c r="A935" s="181">
        <f>5*B698/10</f>
        <v>0</v>
      </c>
      <c r="B935" s="180"/>
      <c r="C935" s="180"/>
      <c r="D935" s="180"/>
    </row>
    <row r="936" spans="1:93" hidden="1" outlineLevel="2" x14ac:dyDescent="0.25">
      <c r="B936" s="316">
        <f>'Calculo VIGA'!E$2</f>
        <v>1</v>
      </c>
      <c r="C936" s="317"/>
      <c r="D936" s="316">
        <f>'Calculo VIGA'!F$2</f>
        <v>2</v>
      </c>
      <c r="E936" s="317"/>
      <c r="F936" s="316">
        <f>'Calculo VIGA'!G$2</f>
        <v>3</v>
      </c>
      <c r="G936" s="317"/>
      <c r="H936" s="316">
        <f>'Calculo VIGA'!H$2</f>
        <v>4</v>
      </c>
      <c r="I936" s="317"/>
      <c r="J936" s="316">
        <f>'Calculo VIGA'!I$2</f>
        <v>5</v>
      </c>
      <c r="K936" s="317"/>
      <c r="L936" s="316">
        <f>'Calculo VIGA'!J$2</f>
        <v>6</v>
      </c>
      <c r="M936" s="317"/>
    </row>
    <row r="937" spans="1:93" hidden="1" outlineLevel="2" x14ac:dyDescent="0.25">
      <c r="B937" s="105">
        <f>'Calculo VIGA'!B$18</f>
        <v>3</v>
      </c>
      <c r="C937" s="106">
        <v>0</v>
      </c>
      <c r="D937" s="107">
        <f>'Calculo VIGA'!J$18</f>
        <v>0</v>
      </c>
      <c r="E937" s="106">
        <v>0</v>
      </c>
      <c r="F937" s="107">
        <f>'Calculo VIGA'!R$18</f>
        <v>0</v>
      </c>
      <c r="G937" s="106">
        <v>0</v>
      </c>
      <c r="H937" s="107">
        <f>'Calculo VIGA'!Z$18</f>
        <v>0</v>
      </c>
      <c r="I937" s="106">
        <v>0</v>
      </c>
      <c r="J937" s="107">
        <f>'Calculo VIGA'!AH$18</f>
        <v>0</v>
      </c>
      <c r="K937" s="106">
        <v>0</v>
      </c>
      <c r="L937" s="107">
        <f>'Calculo VIGA'!AP$18</f>
        <v>0</v>
      </c>
      <c r="M937" s="106">
        <v>0</v>
      </c>
      <c r="X937" s="146"/>
      <c r="Y937" s="147"/>
    </row>
    <row r="938" spans="1:93" hidden="1" outlineLevel="2" x14ac:dyDescent="0.25">
      <c r="B938" s="105">
        <f>'Calculo VIGA'!B$19</f>
        <v>4</v>
      </c>
      <c r="C938" s="106">
        <f>IF($A698=B936,1*($B698-$A935)^2*(2*$A935+$B698)/$B698^3,0)</f>
        <v>0</v>
      </c>
      <c r="D938" s="107">
        <f>'Calculo VIGA'!J$19</f>
        <v>0</v>
      </c>
      <c r="E938" s="106" t="e">
        <f>IF($A698=D936,1*($B698-$A935)^2*(2*$A935+$B698)/$B698^3,0)</f>
        <v>#DIV/0!</v>
      </c>
      <c r="F938" s="107">
        <f>'Calculo VIGA'!R$19</f>
        <v>0</v>
      </c>
      <c r="G938" s="106">
        <f>IF($A698=F936,1*($B698-$A935)^2*(2*$A935+$B698)/$B698^3,0)</f>
        <v>0</v>
      </c>
      <c r="H938" s="107">
        <f>'Calculo VIGA'!Z$19</f>
        <v>0</v>
      </c>
      <c r="I938" s="106">
        <f>IF($A698=H936,1*($B698-$A935)^2*(2*$A935+$B698)/$B698^3,0)</f>
        <v>0</v>
      </c>
      <c r="J938" s="107">
        <f>'Calculo VIGA'!AH$19</f>
        <v>0</v>
      </c>
      <c r="K938" s="106">
        <f>IF($A698=J936,1*($B698-$A935)^2*(2*$A935+$B698)/$B698^3,0)</f>
        <v>0</v>
      </c>
      <c r="L938" s="107">
        <f>'Calculo VIGA'!AP$19</f>
        <v>0</v>
      </c>
      <c r="M938" s="106">
        <f>IF($A698=L936,1*($B698-$A935)^2*(2*$A935+$B698)/$B698^3,0)</f>
        <v>0</v>
      </c>
    </row>
    <row r="939" spans="1:93" hidden="1" outlineLevel="2" x14ac:dyDescent="0.25">
      <c r="A939" t="s">
        <v>36</v>
      </c>
      <c r="B939" s="105">
        <f>'Calculo VIGA'!B$20</f>
        <v>1</v>
      </c>
      <c r="C939" s="106">
        <f>IF($A698=B936,1*$A935*($B698-$A935)^2/$B698^2,0)</f>
        <v>0</v>
      </c>
      <c r="D939" s="107">
        <f>'Calculo VIGA'!J$20</f>
        <v>0</v>
      </c>
      <c r="E939" s="106" t="e">
        <f>IF($A698=D936,1*$A935*($B698-$A935)^2/$B698^2,0)</f>
        <v>#DIV/0!</v>
      </c>
      <c r="F939" s="107">
        <f>'Calculo VIGA'!R$20</f>
        <v>0</v>
      </c>
      <c r="G939" s="106">
        <f>IF($A698=F936,1*$A935*($B698-$A935)^2/$B698^2,0)</f>
        <v>0</v>
      </c>
      <c r="H939" s="107">
        <f>'Calculo VIGA'!Z$20</f>
        <v>0</v>
      </c>
      <c r="I939" s="106">
        <f>IF($A698=H936,1*$A935*($B698-$A935)^2/$B698^2,0)</f>
        <v>0</v>
      </c>
      <c r="J939" s="107">
        <f>'Calculo VIGA'!AH$20</f>
        <v>0</v>
      </c>
      <c r="K939" s="106">
        <f>IF($A698=J936,1*$A935*($B698-$A935)^2/$B698^2,0)</f>
        <v>0</v>
      </c>
      <c r="L939" s="107">
        <f>'Calculo VIGA'!AP$20</f>
        <v>0</v>
      </c>
      <c r="M939" s="106">
        <f>IF($A698=L936,1*$A935*($B698-$A935)^2/$B698^2,0)</f>
        <v>0</v>
      </c>
      <c r="X939" s="149"/>
    </row>
    <row r="940" spans="1:93" hidden="1" outlineLevel="2" x14ac:dyDescent="0.25">
      <c r="B940" s="105">
        <f>'Calculo VIGA'!B$21</f>
        <v>5</v>
      </c>
      <c r="C940" s="108">
        <v>0</v>
      </c>
      <c r="D940" s="107">
        <f>'Calculo VIGA'!J$21</f>
        <v>0</v>
      </c>
      <c r="E940" s="108">
        <v>0</v>
      </c>
      <c r="F940" s="107">
        <f>'Calculo VIGA'!R$21</f>
        <v>0</v>
      </c>
      <c r="G940" s="108">
        <v>0</v>
      </c>
      <c r="H940" s="107">
        <f>'Calculo VIGA'!Z$21</f>
        <v>0</v>
      </c>
      <c r="I940" s="108">
        <v>0</v>
      </c>
      <c r="J940" s="107">
        <f>'Calculo VIGA'!AH$21</f>
        <v>0</v>
      </c>
      <c r="K940" s="108">
        <v>0</v>
      </c>
      <c r="L940" s="107">
        <f>'Calculo VIGA'!AP$21</f>
        <v>0</v>
      </c>
      <c r="M940" s="108">
        <v>0</v>
      </c>
    </row>
    <row r="941" spans="1:93" hidden="1" outlineLevel="2" x14ac:dyDescent="0.25">
      <c r="B941" s="105">
        <f>'Calculo VIGA'!B$22</f>
        <v>6</v>
      </c>
      <c r="C941" s="106">
        <f>IF($A698=B936,1*($A935)^2*(3*$B698-2*$A935)/$B698^3,0)</f>
        <v>0</v>
      </c>
      <c r="D941" s="107">
        <f>'Calculo VIGA'!J$22</f>
        <v>0</v>
      </c>
      <c r="E941" s="106" t="e">
        <f>IF($A698=D936,1*($A935)^2*(3*$B698-2*$A935)/$B698^3,0)</f>
        <v>#DIV/0!</v>
      </c>
      <c r="F941" s="107">
        <f>'Calculo VIGA'!R$22</f>
        <v>0</v>
      </c>
      <c r="G941" s="106">
        <f>IF($A698=F936,1*($A935)^2*(3*$B698-2*$A935)/$B698^3,0)</f>
        <v>0</v>
      </c>
      <c r="H941" s="107">
        <f>'Calculo VIGA'!Z$22</f>
        <v>0</v>
      </c>
      <c r="I941" s="106">
        <f>IF($A698=H936,1*($A935)^2*(3*$B698-2*$A935)/$B698^3,0)</f>
        <v>0</v>
      </c>
      <c r="J941" s="107">
        <f>'Calculo VIGA'!AH$22</f>
        <v>0</v>
      </c>
      <c r="K941" s="106">
        <f>IF($A698=J936,1*($A935)^2*(3*$B698-2*$A935)/$B698^3,0)</f>
        <v>0</v>
      </c>
      <c r="L941" s="107">
        <f>'Calculo VIGA'!AP$22</f>
        <v>0</v>
      </c>
      <c r="M941" s="106">
        <f>IF($A698=L936,1*($A935)^2*(3*$B698-2*$A935)/$B698^3,0)</f>
        <v>0</v>
      </c>
    </row>
    <row r="942" spans="1:93" hidden="1" outlineLevel="2" x14ac:dyDescent="0.25">
      <c r="B942" s="105">
        <f>'Calculo VIGA'!B$23</f>
        <v>2</v>
      </c>
      <c r="C942" s="108">
        <f>IF($A698=B936,-1*($B698-$A935)*$A935^2/$B698^2,0)</f>
        <v>0</v>
      </c>
      <c r="D942" s="107">
        <f>'Calculo VIGA'!J$23</f>
        <v>0</v>
      </c>
      <c r="E942" s="108" t="e">
        <f>IF($A698=D936,-1*($B698-$A935)*$A935^2/$B698^2,0)</f>
        <v>#DIV/0!</v>
      </c>
      <c r="F942" s="107">
        <f>'Calculo VIGA'!R$23</f>
        <v>0</v>
      </c>
      <c r="G942" s="108">
        <f>IF($A698=F936,-1*($B698-$A935)*$A935^2/$B698^2,0)</f>
        <v>0</v>
      </c>
      <c r="H942" s="107">
        <f>'Calculo VIGA'!Z$23</f>
        <v>0</v>
      </c>
      <c r="I942" s="108">
        <f>IF($A698=H936,-1*($B698-$A935)*$A935^2/$B698^2,0)</f>
        <v>0</v>
      </c>
      <c r="J942" s="107">
        <f>'Calculo VIGA'!AH$23</f>
        <v>0</v>
      </c>
      <c r="K942" s="108">
        <f>IF($A698=J936,-1*($B698-$A935)*$A935^2/$B698^2,0)</f>
        <v>0</v>
      </c>
      <c r="L942" s="107">
        <f>'Calculo VIGA'!AP$23</f>
        <v>0</v>
      </c>
      <c r="M942" s="108">
        <f>IF($A698=L936,-1*($B698-$A935)*$A935^2/$B698^2,0)</f>
        <v>0</v>
      </c>
    </row>
    <row r="943" spans="1:93" hidden="1" outlineLevel="2" x14ac:dyDescent="0.25">
      <c r="C943" t="s">
        <v>61</v>
      </c>
      <c r="D943" s="182"/>
      <c r="E943" s="183"/>
      <c r="F943" s="182"/>
      <c r="G943" s="183"/>
      <c r="H943" s="182"/>
      <c r="I943" s="183"/>
      <c r="J943" s="182"/>
      <c r="K943" s="183"/>
      <c r="L943" s="182"/>
      <c r="M943" s="183"/>
      <c r="N943" s="182"/>
      <c r="O943" s="183"/>
      <c r="P943" s="182"/>
      <c r="Q943" s="183"/>
      <c r="R943" s="182"/>
      <c r="S943" s="183"/>
    </row>
    <row r="944" spans="1:93" hidden="1" outlineLevel="2" x14ac:dyDescent="0.25">
      <c r="B944" s="105">
        <v>1</v>
      </c>
      <c r="C944" s="108">
        <f t="shared" ref="C944" si="1565">-(IFERROR(VLOOKUP($B944,$B937:$C942,2,0),0)+IFERROR(VLOOKUP($B944,$D937:$E942,2,0),0)+IFERROR(VLOOKUP($B944,$F937:$G942,2,0),0)+IFERROR(VLOOKUP($B944,$H937:$I942,2,0),0)+IFERROR(VLOOKUP($B944,$J937:$K942,2,0),0)+IFERROR(VLOOKUP($B944,$L937:$M942,2,0),0)+IFERROR(VLOOKUP($B944,$N937:$O942,2,0),0)+IFERROR(VLOOKUP($B944,$P937:$Q942,2,0),0)+IFERROR(VLOOKUP($B944,$R937:$S942,2,0),0))</f>
        <v>0</v>
      </c>
      <c r="E944" s="109"/>
      <c r="F944" s="325" t="s">
        <v>37</v>
      </c>
      <c r="G944" s="325"/>
      <c r="H944" s="325"/>
      <c r="I944" s="325"/>
      <c r="J944" s="325"/>
      <c r="K944" s="325"/>
      <c r="L944" s="325"/>
      <c r="M944" s="325"/>
      <c r="N944" s="325"/>
      <c r="O944" s="325"/>
      <c r="P944" s="325"/>
      <c r="Q944" s="325"/>
      <c r="R944" s="325"/>
      <c r="S944" s="325"/>
      <c r="T944" s="325"/>
      <c r="U944" s="325"/>
      <c r="V944" s="325"/>
      <c r="W944" s="325"/>
      <c r="X944" s="325"/>
      <c r="Y944" s="325"/>
      <c r="Z944" s="325"/>
      <c r="AA944" s="325"/>
      <c r="AB944" s="110"/>
      <c r="AC944" s="110"/>
      <c r="AD944" s="110"/>
      <c r="AE944" s="110"/>
      <c r="AF944" s="110"/>
      <c r="AG944" s="110"/>
      <c r="AH944" s="110"/>
    </row>
    <row r="945" spans="1:34" hidden="1" outlineLevel="2" x14ac:dyDescent="0.25">
      <c r="B945" s="105">
        <v>2</v>
      </c>
      <c r="C945" s="108">
        <f t="shared" ref="C945" si="1566">-(IFERROR(VLOOKUP($B945,$B937:$C942,2,0),0)+IFERROR(VLOOKUP($B945,$D937:$E942,2,0),0)+IFERROR(VLOOKUP($B945,$F937:$G942,2,0),0)+IFERROR(VLOOKUP($B945,$H937:$I942,2,0),0)+IFERROR(VLOOKUP($B945,$J937:$K942,2,0),0)+IFERROR(VLOOKUP($B945,$L937:$M942,2,0),0)+IFERROR(VLOOKUP($B945,$N937:$O942,2,0),0)+IFERROR(VLOOKUP($B945,$P937:$Q942,2,0),0)+IFERROR(VLOOKUP($B945,$R937:$S942,2,0),0))</f>
        <v>0</v>
      </c>
      <c r="E945" s="110"/>
      <c r="F945" s="110"/>
      <c r="G945" s="326" t="s">
        <v>38</v>
      </c>
      <c r="H945" s="326"/>
      <c r="I945" s="326"/>
      <c r="J945" s="326"/>
      <c r="K945" s="326"/>
      <c r="L945" s="326"/>
      <c r="M945" s="110"/>
      <c r="N945" s="110"/>
      <c r="O945" s="110"/>
      <c r="P945" s="327" t="s">
        <v>39</v>
      </c>
      <c r="Q945" s="327"/>
      <c r="R945" s="327"/>
      <c r="S945" s="327"/>
      <c r="T945" s="327"/>
      <c r="U945" s="327"/>
      <c r="V945" s="110"/>
      <c r="W945" s="110"/>
      <c r="X945" s="110"/>
      <c r="Y945" s="110"/>
      <c r="Z945" s="110"/>
      <c r="AA945" s="110"/>
      <c r="AB945" s="110"/>
      <c r="AC945" s="110"/>
      <c r="AD945" s="110"/>
      <c r="AE945" s="110"/>
      <c r="AF945" s="110"/>
      <c r="AG945" s="110"/>
      <c r="AH945" s="110"/>
    </row>
    <row r="946" spans="1:34" hidden="1" outlineLevel="2" x14ac:dyDescent="0.25">
      <c r="B946" s="105">
        <v>3</v>
      </c>
      <c r="C946" s="108">
        <f t="shared" ref="C946" si="1567">-(IFERROR(VLOOKUP($B946,$B937:$C942,2,0),0)+IFERROR(VLOOKUP($B946,$D937:$E942,2,0),0)+IFERROR(VLOOKUP($B946,$F937:$G942,2,0),0)+IFERROR(VLOOKUP($B946,$H937:$I942,2,0),0)+IFERROR(VLOOKUP($B946,$J937:$K942,2,0),0)+IFERROR(VLOOKUP($B946,$L937:$M942,2,0),0)+IFERROR(VLOOKUP($B946,$N937:$O942,2,0),0)+IFERROR(VLOOKUP($B946,$P937:$Q942,2,0),0)+IFERROR(VLOOKUP($B946,$R937:$S942,2,0),0))</f>
        <v>0</v>
      </c>
      <c r="E946" s="110"/>
      <c r="F946" s="110"/>
      <c r="G946" s="112">
        <v>6</v>
      </c>
      <c r="H946" s="112">
        <v>5</v>
      </c>
      <c r="I946" s="112">
        <v>4</v>
      </c>
      <c r="J946" s="112">
        <v>3</v>
      </c>
      <c r="K946" s="112">
        <v>2</v>
      </c>
      <c r="L946" s="112">
        <v>1</v>
      </c>
      <c r="M946" s="110"/>
      <c r="O946" s="110"/>
      <c r="P946" s="112">
        <v>6</v>
      </c>
      <c r="Q946" s="112">
        <v>5</v>
      </c>
      <c r="R946" s="112">
        <v>4</v>
      </c>
      <c r="S946" s="112">
        <v>3</v>
      </c>
      <c r="T946" s="112">
        <v>2</v>
      </c>
      <c r="U946" s="112">
        <v>1</v>
      </c>
      <c r="AB946" s="110"/>
      <c r="AC946" s="110"/>
      <c r="AD946" s="110"/>
      <c r="AE946" s="110"/>
      <c r="AF946" s="110"/>
      <c r="AG946" s="110"/>
      <c r="AH946" s="110"/>
    </row>
    <row r="947" spans="1:34" hidden="1" outlineLevel="2" x14ac:dyDescent="0.25">
      <c r="B947" s="105">
        <v>4</v>
      </c>
      <c r="C947" s="108">
        <f t="shared" ref="C947" si="1568">-(IFERROR(VLOOKUP($B947,$B937:$C942,2,0),0)+IFERROR(VLOOKUP($B947,$D937:$E942,2,0),0)+IFERROR(VLOOKUP($B947,$F937:$G942,2,0),0)+IFERROR(VLOOKUP($B947,$H937:$I942,2,0),0)+IFERROR(VLOOKUP($B947,$J937:$K942,2,0),0)+IFERROR(VLOOKUP($B947,$L937:$M942,2,0),0)+IFERROR(VLOOKUP($B947,$N937:$O942,2,0),0)+IFERROR(VLOOKUP($B947,$P937:$Q942,2,0),0)+IFERROR(VLOOKUP($B947,$R937:$S942,2,0),0))</f>
        <v>0</v>
      </c>
      <c r="E947" s="110"/>
      <c r="F947" s="105">
        <v>1</v>
      </c>
      <c r="G947" s="184" t="e">
        <f t="array" ref="G947:G953">MMULT(MINVERSE($C$24:$I$30),$C944:$C950)</f>
        <v>#NUM!</v>
      </c>
      <c r="H947" s="184" t="e">
        <f t="array" ref="H947:H952">MMULT(MINVERSE($C$24:$H$29),$C944:$C949)</f>
        <v>#NUM!</v>
      </c>
      <c r="I947" s="184" t="e">
        <f t="array" ref="I947:I951">MMULT(MINVERSE($C$24:$G$28),$C944:$C948)</f>
        <v>#NUM!</v>
      </c>
      <c r="J947" s="184">
        <f t="array" ref="J947:J950">MMULT(MINVERSE($C$24:$F$27),$C944:$C947)</f>
        <v>0</v>
      </c>
      <c r="K947" s="184">
        <f t="array" ref="K947:K949">MMULT(MINVERSE($C$24:$E$26),$C944:$C946)</f>
        <v>0</v>
      </c>
      <c r="L947" s="184">
        <f t="array" ref="L947:L948">MMULT(MINVERSE($C$24:$D$25),$C944:$C945)</f>
        <v>0</v>
      </c>
      <c r="M947" s="110"/>
      <c r="O947" s="105">
        <v>1</v>
      </c>
      <c r="P947" s="184" t="e">
        <f t="array" ref="P947:P957">MMULT(MINVERSE($C$24:$M$34),$C944:$C954)</f>
        <v>#NUM!</v>
      </c>
      <c r="Q947" s="184" t="e">
        <f t="array" ref="Q947:Q956">MMULT(MINVERSE($C$24:$L$33),$C944:$C953)</f>
        <v>#NUM!</v>
      </c>
      <c r="R947" s="184" t="e">
        <f t="array" ref="R947:R955">MMULT(MINVERSE($C$24:$K$32),$C944:$C952)</f>
        <v>#NUM!</v>
      </c>
      <c r="S947" s="184" t="e">
        <f t="array" ref="S947:S954">MMULT(MINVERSE($C$24:$J$31),$C944:$C951)</f>
        <v>#NUM!</v>
      </c>
      <c r="T947" s="114"/>
      <c r="U947" s="114"/>
      <c r="V947" s="110"/>
      <c r="W947" s="110"/>
      <c r="X947" s="110"/>
      <c r="Y947" s="110"/>
      <c r="Z947" s="110"/>
      <c r="AA947" s="110"/>
      <c r="AB947" s="110"/>
      <c r="AC947" s="110"/>
      <c r="AD947" s="110"/>
      <c r="AE947" s="110"/>
      <c r="AF947" s="110"/>
      <c r="AG947" s="110"/>
      <c r="AH947" s="110"/>
    </row>
    <row r="948" spans="1:34" hidden="1" outlineLevel="2" x14ac:dyDescent="0.25">
      <c r="B948" s="105">
        <v>5</v>
      </c>
      <c r="C948" s="108">
        <f t="shared" ref="C948" si="1569">-(IFERROR(VLOOKUP($B948,$B937:$C942,2,0),0)+IFERROR(VLOOKUP($B948,$D937:$E942,2,0),0)+IFERROR(VLOOKUP($B948,$F937:$G942,2,0),0)+IFERROR(VLOOKUP($B948,$H937:$I942,2,0),0)+IFERROR(VLOOKUP($B948,$J937:$K942,2,0),0)+IFERROR(VLOOKUP($B948,$L937:$M942,2,0),0)+IFERROR(VLOOKUP($B948,$N937:$O942,2,0),0)+IFERROR(VLOOKUP($B948,$P937:$Q942,2,0),0)+IFERROR(VLOOKUP($B948,$R937:$S942,2,0),0))</f>
        <v>0</v>
      </c>
      <c r="E948" s="110"/>
      <c r="F948" s="105">
        <v>2</v>
      </c>
      <c r="G948" s="185" t="e">
        <v>#NUM!</v>
      </c>
      <c r="H948" s="185" t="e">
        <v>#NUM!</v>
      </c>
      <c r="I948" s="185" t="e">
        <v>#NUM!</v>
      </c>
      <c r="J948" s="185">
        <v>0</v>
      </c>
      <c r="K948" s="185">
        <v>0</v>
      </c>
      <c r="L948" s="185">
        <v>0</v>
      </c>
      <c r="M948" s="110"/>
      <c r="O948" s="105">
        <v>2</v>
      </c>
      <c r="P948" s="185" t="e">
        <v>#NUM!</v>
      </c>
      <c r="Q948" s="185" t="e">
        <v>#NUM!</v>
      </c>
      <c r="R948" s="185" t="e">
        <v>#NUM!</v>
      </c>
      <c r="S948" s="185" t="e">
        <v>#NUM!</v>
      </c>
      <c r="T948" s="114"/>
      <c r="U948" s="114"/>
    </row>
    <row r="949" spans="1:34" hidden="1" outlineLevel="2" x14ac:dyDescent="0.25">
      <c r="B949" s="105">
        <v>6</v>
      </c>
      <c r="C949" s="108">
        <f t="shared" ref="C949" si="1570">-(IFERROR(VLOOKUP($B949,$B937:$C942,2,0),0)+IFERROR(VLOOKUP($B949,$D937:$E942,2,0),0)+IFERROR(VLOOKUP($B949,$F937:$G942,2,0),0)+IFERROR(VLOOKUP($B949,$H937:$I942,2,0),0)+IFERROR(VLOOKUP($B949,$J937:$K942,2,0),0)+IFERROR(VLOOKUP($B949,$L937:$M942,2,0),0)+IFERROR(VLOOKUP($B949,$N937:$O942,2,0),0)+IFERROR(VLOOKUP($B949,$P937:$Q942,2,0),0)+IFERROR(VLOOKUP($B949,$R937:$S942,2,0),0))</f>
        <v>0</v>
      </c>
      <c r="E949" s="110"/>
      <c r="F949" s="105">
        <v>3</v>
      </c>
      <c r="G949" s="185" t="e">
        <v>#NUM!</v>
      </c>
      <c r="H949" s="185" t="e">
        <v>#NUM!</v>
      </c>
      <c r="I949" s="185" t="e">
        <v>#NUM!</v>
      </c>
      <c r="J949" s="185">
        <v>0</v>
      </c>
      <c r="K949" s="185">
        <v>0</v>
      </c>
      <c r="L949" s="185"/>
      <c r="M949" s="110"/>
      <c r="O949" s="105">
        <v>3</v>
      </c>
      <c r="P949" s="185" t="e">
        <v>#NUM!</v>
      </c>
      <c r="Q949" s="185" t="e">
        <v>#NUM!</v>
      </c>
      <c r="R949" s="185" t="e">
        <v>#NUM!</v>
      </c>
      <c r="S949" s="185" t="e">
        <v>#NUM!</v>
      </c>
      <c r="T949" s="114"/>
      <c r="U949" s="114"/>
    </row>
    <row r="950" spans="1:34" hidden="1" outlineLevel="2" x14ac:dyDescent="0.25">
      <c r="B950" s="105">
        <v>7</v>
      </c>
      <c r="C950" s="108">
        <f t="shared" ref="C950" si="1571">-(IFERROR(VLOOKUP($B950,$B937:$C942,2,0),0)+IFERROR(VLOOKUP($B950,$D937:$E942,2,0),0)+IFERROR(VLOOKUP($B950,$F937:$G942,2,0),0)+IFERROR(VLOOKUP($B950,$H937:$I942,2,0),0)+IFERROR(VLOOKUP($B950,$J937:$K942,2,0),0)+IFERROR(VLOOKUP($B950,$L937:$M942,2,0),0)+IFERROR(VLOOKUP($B950,$N937:$O942,2,0),0)+IFERROR(VLOOKUP($B950,$P937:$Q942,2,0),0)+IFERROR(VLOOKUP($B950,$R937:$S942,2,0),0))</f>
        <v>0</v>
      </c>
      <c r="E950" s="110"/>
      <c r="F950" s="105">
        <v>4</v>
      </c>
      <c r="G950" s="185" t="e">
        <v>#NUM!</v>
      </c>
      <c r="H950" s="185" t="e">
        <v>#NUM!</v>
      </c>
      <c r="I950" s="185" t="e">
        <v>#NUM!</v>
      </c>
      <c r="J950" s="185">
        <v>0</v>
      </c>
      <c r="K950" s="185"/>
      <c r="L950" s="185"/>
      <c r="M950" s="110"/>
      <c r="O950" s="105">
        <v>4</v>
      </c>
      <c r="P950" s="185" t="e">
        <v>#NUM!</v>
      </c>
      <c r="Q950" s="185" t="e">
        <v>#NUM!</v>
      </c>
      <c r="R950" s="185" t="e">
        <v>#NUM!</v>
      </c>
      <c r="S950" s="185" t="e">
        <v>#NUM!</v>
      </c>
      <c r="T950" s="114"/>
      <c r="U950" s="114"/>
    </row>
    <row r="951" spans="1:34" hidden="1" outlineLevel="2" x14ac:dyDescent="0.25">
      <c r="B951" s="105">
        <v>8</v>
      </c>
      <c r="C951" s="108">
        <f t="shared" ref="C951" si="1572">-(IFERROR(VLOOKUP($B951,$B937:$C942,2,0),0)+IFERROR(VLOOKUP($B951,$D937:$E942,2,0),0)+IFERROR(VLOOKUP($B951,$F937:$G942,2,0),0)+IFERROR(VLOOKUP($B951,$H937:$I942,2,0),0)+IFERROR(VLOOKUP($B951,$J937:$K942,2,0),0)+IFERROR(VLOOKUP($B951,$L937:$M942,2,0),0)+IFERROR(VLOOKUP($B951,$N937:$O942,2,0),0)+IFERROR(VLOOKUP($B951,$P937:$Q942,2,0),0)+IFERROR(VLOOKUP($B951,$R937:$S942,2,0),0))</f>
        <v>0</v>
      </c>
      <c r="E951" s="110" t="s">
        <v>40</v>
      </c>
      <c r="F951" s="105">
        <v>5</v>
      </c>
      <c r="G951" s="185" t="e">
        <v>#NUM!</v>
      </c>
      <c r="H951" s="185" t="e">
        <v>#NUM!</v>
      </c>
      <c r="I951" s="185" t="e">
        <v>#NUM!</v>
      </c>
      <c r="J951" s="185"/>
      <c r="K951" s="185"/>
      <c r="L951" s="185"/>
      <c r="M951" s="110"/>
      <c r="O951" s="105">
        <v>5</v>
      </c>
      <c r="P951" s="185" t="e">
        <v>#NUM!</v>
      </c>
      <c r="Q951" s="185" t="e">
        <v>#NUM!</v>
      </c>
      <c r="R951" s="185" t="e">
        <v>#NUM!</v>
      </c>
      <c r="S951" s="185" t="e">
        <v>#NUM!</v>
      </c>
      <c r="T951" s="114"/>
      <c r="U951" s="114"/>
    </row>
    <row r="952" spans="1:34" hidden="1" outlineLevel="2" x14ac:dyDescent="0.25">
      <c r="B952" s="105">
        <v>9</v>
      </c>
      <c r="C952" s="108">
        <f t="shared" ref="C952" si="1573">-(IFERROR(VLOOKUP($B952,$B937:$C942,2,0),0)+IFERROR(VLOOKUP($B952,$D937:$E942,2,0),0)+IFERROR(VLOOKUP($B952,$F937:$G942,2,0),0)+IFERROR(VLOOKUP($B952,$H937:$I942,2,0),0)+IFERROR(VLOOKUP($B952,$J937:$K942,2,0),0)+IFERROR(VLOOKUP($B952,$L937:$M942,2,0),0)+IFERROR(VLOOKUP($B952,$N937:$O942,2,0),0)+IFERROR(VLOOKUP($B952,$P937:$Q942,2,0),0)+IFERROR(VLOOKUP($B952,$R937:$S942,2,0),0))</f>
        <v>0</v>
      </c>
      <c r="E952" s="110"/>
      <c r="F952" s="105">
        <v>6</v>
      </c>
      <c r="G952" s="185" t="e">
        <v>#NUM!</v>
      </c>
      <c r="H952" s="185" t="e">
        <v>#NUM!</v>
      </c>
      <c r="I952" s="185"/>
      <c r="J952" s="185"/>
      <c r="K952" s="185"/>
      <c r="L952" s="185"/>
      <c r="M952" s="110"/>
      <c r="O952" s="105">
        <v>6</v>
      </c>
      <c r="P952" s="185" t="e">
        <v>#NUM!</v>
      </c>
      <c r="Q952" s="185" t="e">
        <v>#NUM!</v>
      </c>
      <c r="R952" s="185" t="e">
        <v>#NUM!</v>
      </c>
      <c r="S952" s="185" t="e">
        <v>#NUM!</v>
      </c>
      <c r="T952" s="114"/>
      <c r="U952" s="114"/>
    </row>
    <row r="953" spans="1:34" hidden="1" outlineLevel="2" x14ac:dyDescent="0.25">
      <c r="B953" s="105">
        <v>10</v>
      </c>
      <c r="C953" s="108">
        <f t="shared" ref="C953" si="1574">-(IFERROR(VLOOKUP($B953,$B937:$C942,2,0),0)+IFERROR(VLOOKUP($B953,$D937:$E942,2,0),0)+IFERROR(VLOOKUP($B953,$F937:$G942,2,0),0)+IFERROR(VLOOKUP($B953,$H937:$I942,2,0),0)+IFERROR(VLOOKUP($B953,$J937:$K942,2,0),0)+IFERROR(VLOOKUP($B953,$L937:$M942,2,0),0)+IFERROR(VLOOKUP($B953,$N937:$O942,2,0),0)+IFERROR(VLOOKUP($B953,$P937:$Q942,2,0),0)+IFERROR(VLOOKUP($B953,$R937:$S942,2,0),0))</f>
        <v>0</v>
      </c>
      <c r="E953" s="110"/>
      <c r="F953" s="105">
        <v>7</v>
      </c>
      <c r="G953" s="185" t="e">
        <v>#NUM!</v>
      </c>
      <c r="H953" s="185"/>
      <c r="I953" s="185"/>
      <c r="J953" s="185"/>
      <c r="K953" s="185"/>
      <c r="L953" s="185"/>
      <c r="M953" s="110"/>
      <c r="N953" s="110" t="s">
        <v>40</v>
      </c>
      <c r="O953" s="105">
        <v>7</v>
      </c>
      <c r="P953" s="185" t="e">
        <v>#NUM!</v>
      </c>
      <c r="Q953" s="185" t="e">
        <v>#NUM!</v>
      </c>
      <c r="R953" s="185" t="e">
        <v>#NUM!</v>
      </c>
      <c r="S953" s="185" t="e">
        <v>#NUM!</v>
      </c>
      <c r="T953" s="114"/>
      <c r="U953" s="114"/>
    </row>
    <row r="954" spans="1:34" hidden="1" outlineLevel="2" x14ac:dyDescent="0.25">
      <c r="B954" s="105">
        <v>11</v>
      </c>
      <c r="C954" s="108">
        <f t="shared" ref="C954" si="1575">-(IFERROR(VLOOKUP($B954,$B937:$C942,2,0),0)+IFERROR(VLOOKUP($B954,$D937:$E942,2,0),0)+IFERROR(VLOOKUP($B954,$F937:$G942,2,0),0)+IFERROR(VLOOKUP($B954,$H937:$I942,2,0),0)+IFERROR(VLOOKUP($B954,$J937:$K942,2,0),0)+IFERROR(VLOOKUP($B954,$L937:$M942,2,0),0)+IFERROR(VLOOKUP($B954,$N937:$O942,2,0),0)+IFERROR(VLOOKUP($B954,$P937:$Q942,2,0),0)+IFERROR(VLOOKUP($B954,$R937:$S942,2,0),0))</f>
        <v>0</v>
      </c>
      <c r="E954" s="110"/>
      <c r="M954" s="110"/>
      <c r="O954" s="105">
        <v>8</v>
      </c>
      <c r="P954" s="185" t="e">
        <v>#NUM!</v>
      </c>
      <c r="Q954" s="185" t="e">
        <v>#NUM!</v>
      </c>
      <c r="R954" s="185" t="e">
        <v>#NUM!</v>
      </c>
      <c r="S954" s="185" t="e">
        <v>#NUM!</v>
      </c>
      <c r="T954" s="114"/>
      <c r="U954" s="114"/>
    </row>
    <row r="955" spans="1:34" hidden="1" outlineLevel="2" x14ac:dyDescent="0.25">
      <c r="B955" s="105">
        <v>12</v>
      </c>
      <c r="C955" s="108">
        <f t="shared" ref="C955" si="1576">-(IFERROR(VLOOKUP($B955,$B937:$C942,2,0),0)+IFERROR(VLOOKUP($B955,$D937:$E942,2,0),0)+IFERROR(VLOOKUP($B955,$F937:$G942,2,0),0)+IFERROR(VLOOKUP($B955,$H937:$I942,2,0),0)+IFERROR(VLOOKUP($B955,$J937:$K942,2,0),0)+IFERROR(VLOOKUP($B955,$L937:$M942,2,0),0)+IFERROR(VLOOKUP($B955,$N937:$O942,2,0),0)+IFERROR(VLOOKUP($B955,$P937:$Q942,2,0),0)+IFERROR(VLOOKUP($B955,$R937:$S942,2,0),0))</f>
        <v>0</v>
      </c>
      <c r="E955" s="110"/>
      <c r="M955" s="110"/>
      <c r="O955" s="105">
        <v>9</v>
      </c>
      <c r="P955" s="185" t="e">
        <v>#NUM!</v>
      </c>
      <c r="Q955" s="185" t="e">
        <v>#NUM!</v>
      </c>
      <c r="R955" s="185" t="e">
        <v>#NUM!</v>
      </c>
      <c r="S955" s="185"/>
      <c r="T955" s="114"/>
      <c r="U955" s="114"/>
    </row>
    <row r="956" spans="1:34" hidden="1" outlineLevel="2" x14ac:dyDescent="0.25">
      <c r="B956" s="105">
        <v>13</v>
      </c>
      <c r="C956" s="108">
        <f t="shared" ref="C956" si="1577">-(IFERROR(VLOOKUP($B956,$B937:$C942,2,0),0)+IFERROR(VLOOKUP($B956,$D937:$E942,2,0),0)+IFERROR(VLOOKUP($B956,$F937:$G942,2,0),0)+IFERROR(VLOOKUP($B956,$H937:$I942,2,0),0)+IFERROR(VLOOKUP($B956,$J937:$K942,2,0),0)+IFERROR(VLOOKUP($B956,$L937:$M942,2,0),0)+IFERROR(VLOOKUP($B956,$N937:$O942,2,0),0)+IFERROR(VLOOKUP($B956,$P937:$Q942,2,0),0)+IFERROR(VLOOKUP($B956,$R937:$S942,2,0),0))</f>
        <v>0</v>
      </c>
      <c r="E956" s="110"/>
      <c r="F956" s="110"/>
      <c r="G956" s="324" t="s">
        <v>42</v>
      </c>
      <c r="H956" s="324"/>
      <c r="I956" s="324"/>
      <c r="J956" s="324"/>
      <c r="K956" s="324"/>
      <c r="L956" s="324"/>
      <c r="M956" s="110"/>
      <c r="O956" s="105">
        <v>10</v>
      </c>
      <c r="P956" s="185" t="e">
        <v>#NUM!</v>
      </c>
      <c r="Q956" s="185" t="e">
        <v>#NUM!</v>
      </c>
      <c r="R956" s="185"/>
      <c r="S956" s="185"/>
      <c r="T956" s="114"/>
      <c r="U956" s="114"/>
    </row>
    <row r="957" spans="1:34" hidden="1" outlineLevel="2" x14ac:dyDescent="0.25">
      <c r="B957" s="105">
        <v>14</v>
      </c>
      <c r="C957" s="108">
        <f t="shared" ref="C957" si="1578">-(IFERROR(VLOOKUP($B957,$B937:$C942,2,0),0)+IFERROR(VLOOKUP($B957,$D937:$E942,2,0),0)+IFERROR(VLOOKUP($B957,$F937:$G942,2,0),0)+IFERROR(VLOOKUP($B957,$H937:$I942,2,0),0)+IFERROR(VLOOKUP($B957,$J937:$K942,2,0),0)+IFERROR(VLOOKUP($B957,$L937:$M942,2,0),0)+IFERROR(VLOOKUP($B957,$N937:$O942,2,0),0)+IFERROR(VLOOKUP($B957,$P937:$Q942,2,0),0)+IFERROR(VLOOKUP($B957,$R937:$S942,2,0),0))</f>
        <v>0</v>
      </c>
      <c r="E957" s="110"/>
      <c r="F957" s="110"/>
      <c r="G957" s="112">
        <v>6</v>
      </c>
      <c r="H957" s="112">
        <v>5</v>
      </c>
      <c r="I957" s="112">
        <v>4</v>
      </c>
      <c r="J957" s="112">
        <v>3</v>
      </c>
      <c r="K957" s="112">
        <v>2</v>
      </c>
      <c r="L957" s="112">
        <v>1</v>
      </c>
      <c r="M957" s="110"/>
      <c r="O957" s="105">
        <v>11</v>
      </c>
      <c r="P957" s="185" t="e">
        <v>#NUM!</v>
      </c>
      <c r="Q957" s="185"/>
      <c r="R957" s="185"/>
      <c r="S957" s="185"/>
      <c r="T957" s="114"/>
      <c r="U957" s="114"/>
    </row>
    <row r="958" spans="1:34" hidden="1" outlineLevel="2" x14ac:dyDescent="0.25">
      <c r="A958" s="68" t="s">
        <v>41</v>
      </c>
      <c r="B958" s="105">
        <v>15</v>
      </c>
      <c r="C958" s="108">
        <f t="shared" ref="C958" si="1579">-(IFERROR(VLOOKUP($B958,$B937:$C942,2,0),0)+IFERROR(VLOOKUP($B958,$D937:$E942,2,0),0)+IFERROR(VLOOKUP($B958,$F937:$G942,2,0),0)+IFERROR(VLOOKUP($B958,$H937:$I942,2,0),0)+IFERROR(VLOOKUP($B958,$J937:$K942,2,0),0)+IFERROR(VLOOKUP($B958,$L937:$M942,2,0),0)+IFERROR(VLOOKUP($B958,$N937:$O942,2,0),0)+IFERROR(VLOOKUP($B958,$P937:$Q942,2,0),0)+IFERROR(VLOOKUP($B958,$R937:$S942,2,0),0))</f>
        <v>0</v>
      </c>
      <c r="E958" s="110"/>
      <c r="F958" s="105">
        <v>1</v>
      </c>
      <c r="G958" s="184" t="e">
        <f t="array" ref="G958:G966">MMULT(MINVERSE($C$24:$K$32),$C944:$C952)</f>
        <v>#NUM!</v>
      </c>
      <c r="H958" s="184" t="e">
        <f t="array" ref="H958:H965">MMULT(MINVERSE($C$24:$J$31),$C944:$C951)</f>
        <v>#NUM!</v>
      </c>
      <c r="I958" s="184" t="e">
        <f t="array" ref="I958:I964">MMULT(MINVERSE($C$24:$I$30),$C944:$C950)</f>
        <v>#NUM!</v>
      </c>
      <c r="J958" s="184" t="e">
        <f t="array" ref="J958:J963">MMULT(MINVERSE($C$24:$H$29),$C944:$C949)</f>
        <v>#NUM!</v>
      </c>
      <c r="K958" s="184" t="e">
        <f t="array" ref="K958:K962">MMULT(MINVERSE($C$24:$G$28),$C944:$C948)</f>
        <v>#NUM!</v>
      </c>
      <c r="L958" s="113"/>
      <c r="M958" s="110"/>
      <c r="N958" s="110"/>
      <c r="O958" s="110"/>
      <c r="P958" s="110"/>
    </row>
    <row r="959" spans="1:34" hidden="1" outlineLevel="2" x14ac:dyDescent="0.25">
      <c r="B959" s="105">
        <v>16</v>
      </c>
      <c r="C959" s="108">
        <f t="shared" ref="C959" si="1580">-(IFERROR(VLOOKUP($B959,$B937:$C942,2,0),0)+IFERROR(VLOOKUP($B959,$D937:$E942,2,0),0)+IFERROR(VLOOKUP($B959,$F937:$G942,2,0),0)+IFERROR(VLOOKUP($B959,$H937:$I942,2,0),0)+IFERROR(VLOOKUP($B959,$J937:$K942,2,0),0)+IFERROR(VLOOKUP($B959,$L937:$M942,2,0),0)+IFERROR(VLOOKUP($B959,$N937:$O942,2,0),0)+IFERROR(VLOOKUP($B959,$P937:$Q942,2,0),0)+IFERROR(VLOOKUP($B959,$R937:$S942,2,0),0))</f>
        <v>0</v>
      </c>
      <c r="E959" s="110"/>
      <c r="F959" s="105">
        <v>2</v>
      </c>
      <c r="G959" s="185" t="e">
        <v>#NUM!</v>
      </c>
      <c r="H959" s="185" t="e">
        <v>#NUM!</v>
      </c>
      <c r="I959" s="185" t="e">
        <v>#NUM!</v>
      </c>
      <c r="J959" s="185" t="e">
        <v>#NUM!</v>
      </c>
      <c r="K959" s="185" t="e">
        <v>#NUM!</v>
      </c>
      <c r="L959" s="114"/>
      <c r="M959" s="110"/>
      <c r="N959" s="110"/>
      <c r="O959" s="110"/>
      <c r="P959" s="110"/>
    </row>
    <row r="960" spans="1:34" hidden="1" outlineLevel="2" x14ac:dyDescent="0.25">
      <c r="B960" s="105">
        <v>17</v>
      </c>
      <c r="C960" s="108">
        <f t="shared" ref="C960" si="1581">-(IFERROR(VLOOKUP($B960,$B937:$C942,2,0),0)+IFERROR(VLOOKUP($B960,$D937:$E942,2,0),0)+IFERROR(VLOOKUP($B960,$F937:$G942,2,0),0)+IFERROR(VLOOKUP($B960,$H937:$I942,2,0),0)+IFERROR(VLOOKUP($B960,$J937:$K942,2,0),0)+IFERROR(VLOOKUP($B960,$L937:$M942,2,0),0)+IFERROR(VLOOKUP($B960,$N937:$O942,2,0),0)+IFERROR(VLOOKUP($B960,$P937:$Q942,2,0),0)+IFERROR(VLOOKUP($B960,$R937:$S942,2,0),0))</f>
        <v>0</v>
      </c>
      <c r="E960" s="110"/>
      <c r="F960" s="105">
        <v>3</v>
      </c>
      <c r="G960" s="185" t="e">
        <v>#NUM!</v>
      </c>
      <c r="H960" s="185" t="e">
        <v>#NUM!</v>
      </c>
      <c r="I960" s="185" t="e">
        <v>#NUM!</v>
      </c>
      <c r="J960" s="185" t="e">
        <v>#NUM!</v>
      </c>
      <c r="K960" s="185" t="e">
        <v>#NUM!</v>
      </c>
      <c r="L960" s="114"/>
      <c r="M960" s="110"/>
    </row>
    <row r="961" spans="1:24" hidden="1" outlineLevel="2" x14ac:dyDescent="0.25">
      <c r="B961" s="105">
        <v>18</v>
      </c>
      <c r="C961" s="108">
        <f t="shared" ref="C961" si="1582">-(IFERROR(VLOOKUP($B961,$B937:$C942,2,0),0)+IFERROR(VLOOKUP($B961,$D937:$E942,2,0),0)+IFERROR(VLOOKUP($B961,$F937:$G942,2,0),0)+IFERROR(VLOOKUP($B961,$H937:$I942,2,0),0)+IFERROR(VLOOKUP($B961,$J937:$K942,2,0),0)+IFERROR(VLOOKUP($B961,$L937:$M942,2,0),0)+IFERROR(VLOOKUP($B961,$N937:$O942,2,0),0)+IFERROR(VLOOKUP($B961,$P937:$Q942,2,0),0)+IFERROR(VLOOKUP($B961,$R937:$S942,2,0),0))</f>
        <v>0</v>
      </c>
      <c r="E961" s="110"/>
      <c r="F961" s="105">
        <v>4</v>
      </c>
      <c r="G961" s="185" t="e">
        <v>#NUM!</v>
      </c>
      <c r="H961" s="185" t="e">
        <v>#NUM!</v>
      </c>
      <c r="I961" s="185" t="e">
        <v>#NUM!</v>
      </c>
      <c r="J961" s="185" t="e">
        <v>#NUM!</v>
      </c>
      <c r="K961" s="185" t="e">
        <v>#NUM!</v>
      </c>
      <c r="L961" s="114"/>
      <c r="M961" s="110"/>
    </row>
    <row r="962" spans="1:24" hidden="1" outlineLevel="2" x14ac:dyDescent="0.25">
      <c r="B962" s="105">
        <v>19</v>
      </c>
      <c r="C962" s="108">
        <f t="shared" ref="C962" si="1583">-(IFERROR(VLOOKUP($B962,$B937:$C942,2,0),0)+IFERROR(VLOOKUP($B962,$D937:$E942,2,0),0)+IFERROR(VLOOKUP($B962,$F937:$G942,2,0),0)+IFERROR(VLOOKUP($B962,$H937:$I942,2,0),0)+IFERROR(VLOOKUP($B962,$J937:$K942,2,0),0)+IFERROR(VLOOKUP($B962,$L937:$M942,2,0),0)+IFERROR(VLOOKUP($B962,$N937:$O942,2,0),0)+IFERROR(VLOOKUP($B962,$P937:$Q942,2,0),0)+IFERROR(VLOOKUP($B962,$R937:$S942,2,0),0))</f>
        <v>0</v>
      </c>
      <c r="E962" s="110"/>
      <c r="F962" s="105">
        <v>5</v>
      </c>
      <c r="G962" s="185" t="e">
        <v>#NUM!</v>
      </c>
      <c r="H962" s="185" t="e">
        <v>#NUM!</v>
      </c>
      <c r="I962" s="185" t="e">
        <v>#NUM!</v>
      </c>
      <c r="J962" s="185" t="e">
        <v>#NUM!</v>
      </c>
      <c r="K962" s="185" t="e">
        <v>#NUM!</v>
      </c>
      <c r="L962" s="114"/>
      <c r="M962" s="110"/>
    </row>
    <row r="963" spans="1:24" hidden="1" outlineLevel="2" x14ac:dyDescent="0.25">
      <c r="B963" s="105">
        <v>20</v>
      </c>
      <c r="C963" s="108">
        <f t="shared" ref="C963" si="1584">-(IFERROR(VLOOKUP($B963,$B937:$C942,2,0),0)+IFERROR(VLOOKUP($B963,$D937:$E942,2,0),0)+IFERROR(VLOOKUP($B963,$F937:$G942,2,0),0)+IFERROR(VLOOKUP($B963,$H937:$I942,2,0),0)+IFERROR(VLOOKUP($B963,$J937:$K942,2,0),0)+IFERROR(VLOOKUP($B963,$L937:$M942,2,0),0)+IFERROR(VLOOKUP($B963,$N937:$O942,2,0),0)+IFERROR(VLOOKUP($B963,$P937:$Q942,2,0),0)+IFERROR(VLOOKUP($B963,$R937:$S942,2,0),0))</f>
        <v>0</v>
      </c>
      <c r="E963" s="110" t="s">
        <v>40</v>
      </c>
      <c r="F963" s="105">
        <v>6</v>
      </c>
      <c r="G963" s="185" t="e">
        <v>#NUM!</v>
      </c>
      <c r="H963" s="185" t="e">
        <v>#NUM!</v>
      </c>
      <c r="I963" s="185" t="e">
        <v>#NUM!</v>
      </c>
      <c r="J963" s="185" t="e">
        <v>#NUM!</v>
      </c>
      <c r="K963" s="185"/>
      <c r="L963" s="114"/>
      <c r="M963" s="110"/>
    </row>
    <row r="964" spans="1:24" hidden="1" outlineLevel="2" x14ac:dyDescent="0.25">
      <c r="B964" s="105">
        <v>21</v>
      </c>
      <c r="C964" s="108">
        <f t="shared" ref="C964" si="1585">-(IFERROR(VLOOKUP($B964,$B937:$C942,2,0),0)+IFERROR(VLOOKUP($B964,$D937:$E942,2,0),0)+IFERROR(VLOOKUP($B964,$F937:$G942,2,0),0)+IFERROR(VLOOKUP($B964,$H937:$I942,2,0),0)+IFERROR(VLOOKUP($B964,$J937:$K942,2,0),0)+IFERROR(VLOOKUP($B964,$L937:$M942,2,0),0)+IFERROR(VLOOKUP($B964,$N937:$O942,2,0),0)+IFERROR(VLOOKUP($B964,$P937:$Q942,2,0),0)+IFERROR(VLOOKUP($B964,$R937:$S942,2,0),0))</f>
        <v>0</v>
      </c>
      <c r="E964" s="110"/>
      <c r="F964" s="105">
        <v>7</v>
      </c>
      <c r="G964" s="185" t="e">
        <v>#NUM!</v>
      </c>
      <c r="H964" s="185" t="e">
        <v>#NUM!</v>
      </c>
      <c r="I964" s="185" t="e">
        <v>#NUM!</v>
      </c>
      <c r="J964" s="185"/>
      <c r="K964" s="185"/>
      <c r="L964" s="114"/>
      <c r="M964" s="110"/>
    </row>
    <row r="965" spans="1:24" hidden="1" outlineLevel="2" x14ac:dyDescent="0.25">
      <c r="E965" s="110"/>
      <c r="F965" s="105">
        <v>8</v>
      </c>
      <c r="G965" s="185" t="e">
        <v>#NUM!</v>
      </c>
      <c r="H965" s="185" t="e">
        <v>#NUM!</v>
      </c>
      <c r="I965" s="185"/>
      <c r="J965" s="185"/>
      <c r="K965" s="185"/>
      <c r="L965" s="114"/>
      <c r="M965" s="110"/>
      <c r="X965" s="110"/>
    </row>
    <row r="966" spans="1:24" hidden="1" outlineLevel="2" x14ac:dyDescent="0.25">
      <c r="E966" s="110"/>
      <c r="F966" s="105">
        <v>9</v>
      </c>
      <c r="G966" s="185" t="e">
        <v>#NUM!</v>
      </c>
      <c r="H966" s="185"/>
      <c r="I966" s="185"/>
      <c r="J966" s="185"/>
      <c r="K966" s="185"/>
      <c r="L966" s="114"/>
      <c r="M966" s="110"/>
      <c r="X966" s="110"/>
    </row>
    <row r="967" spans="1:24" hidden="1" outlineLevel="2" x14ac:dyDescent="0.25">
      <c r="A967" s="117"/>
    </row>
    <row r="968" spans="1:24" s="119" customFormat="1" hidden="1" outlineLevel="2" x14ac:dyDescent="0.25">
      <c r="A968" s="118" t="s">
        <v>37</v>
      </c>
    </row>
    <row r="969" spans="1:24" hidden="1" outlineLevel="2" x14ac:dyDescent="0.25">
      <c r="B969" s="316">
        <f t="shared" ref="B969:B975" si="1586">B936</f>
        <v>1</v>
      </c>
      <c r="C969" s="316"/>
      <c r="D969" s="316">
        <f t="shared" ref="D969:D975" si="1587">D936</f>
        <v>2</v>
      </c>
      <c r="E969" s="316"/>
      <c r="F969" s="316">
        <f t="shared" ref="F969:F975" si="1588">F936</f>
        <v>3</v>
      </c>
      <c r="G969" s="316"/>
      <c r="H969" s="316">
        <f t="shared" ref="H969:H975" si="1589">H936</f>
        <v>4</v>
      </c>
      <c r="I969" s="316"/>
      <c r="J969" s="316">
        <f t="shared" ref="J969:J975" si="1590">J936</f>
        <v>5</v>
      </c>
      <c r="K969" s="316"/>
      <c r="L969" s="316">
        <f t="shared" ref="L969:L975" si="1591">L936</f>
        <v>6</v>
      </c>
      <c r="M969" s="316"/>
    </row>
    <row r="970" spans="1:24" hidden="1" outlineLevel="2" x14ac:dyDescent="0.25">
      <c r="B970" s="105">
        <f t="shared" si="1586"/>
        <v>3</v>
      </c>
      <c r="C970" s="116">
        <f>IF($Q$2=2,IFERROR(INDEX($G947:$L953,MATCH(B970,$F947:$F953,0),MATCH(INICIO!$C$78,$G946:$L946,0)),0),IF($Q$2=4,IFERROR(INDEX($P947:$U957,MATCH(B970,$O947:$O957,0),MATCH(INICIO!$C$78,$P946:$U946,0)),0),IFERROR(INDEX($G958:$L966,MATCH(B970,$F958:$F966,0),MATCH(INICIO!$C$78,$G957:$L957,0)),0)))</f>
        <v>0</v>
      </c>
      <c r="D970" s="105">
        <f t="shared" si="1587"/>
        <v>0</v>
      </c>
      <c r="E970" s="116">
        <f>IF($Q$2=2,IFERROR(INDEX($G947:$L953,MATCH(D970,$F947:$F953,0),MATCH(INICIO!$C$78,$G946:$L946,0)),0),IF($Q$2=4,IFERROR(INDEX($P947:$U957,MATCH(D970,$O947:$O957,0),MATCH(INICIO!$C$78,$P946:$U946,0)),0),IFERROR(INDEX($G958:$L966,MATCH(D970,$F958:$F966,0),MATCH(INICIO!$C$78,$G957:$L957,0)),0)))</f>
        <v>0</v>
      </c>
      <c r="F970" s="105">
        <f t="shared" si="1588"/>
        <v>0</v>
      </c>
      <c r="G970" s="116">
        <f>IF($Q$2=2,IFERROR(INDEX($G947:$L953,MATCH(F970,$F947:$F953,0),MATCH(INICIO!$C$78,$G946:$L946,0)),0),IF($Q$2=4,IFERROR(INDEX($P947:$U957,MATCH(F970,$O947:$O957,0),MATCH(INICIO!$C$78,$P946:$U946,0)),0),IFERROR(INDEX($G958:$L966,MATCH(F970,$F958:$F966,0),MATCH(INICIO!$C$78,$G957:$L957,0)),0)))</f>
        <v>0</v>
      </c>
      <c r="H970" s="105">
        <f t="shared" si="1589"/>
        <v>0</v>
      </c>
      <c r="I970" s="116">
        <f>IF($Q$2=2,IFERROR(INDEX($G947:$L953,MATCH(H970,$F947:$F953,0),MATCH(INICIO!$C$78,$G946:$L946,0)),0),IF($Q$2=4,IFERROR(INDEX($P947:$U957,MATCH(H970,$O947:$O957,0),MATCH(INICIO!$C$78,$P946:$U946,0)),0),IFERROR(INDEX($G958:$L966,MATCH(H970,$F958:$F966,0),MATCH(INICIO!$C$78,$G957:$L957,0)),0)))</f>
        <v>0</v>
      </c>
      <c r="J970" s="105">
        <f t="shared" si="1590"/>
        <v>0</v>
      </c>
      <c r="K970" s="116">
        <f>IF($Q$2=2,IFERROR(INDEX($G947:$L953,MATCH(J970,$F947:$F953,0),MATCH(INICIO!$C$78,$G946:$L946,0)),0),IF($Q$2=4,IFERROR(INDEX($P947:$U957,MATCH(J970,$O947:$O957,0),MATCH(INICIO!$C$78,$P946:$U946,0)),0),IFERROR(INDEX($G958:$L966,MATCH(J970,$F958:$F966,0),MATCH(INICIO!$C$78,$G957:$L957,0)),0)))</f>
        <v>0</v>
      </c>
      <c r="L970" s="105">
        <f t="shared" si="1591"/>
        <v>0</v>
      </c>
      <c r="M970" s="116">
        <f>IF($Q$2=2,IFERROR(INDEX($G947:$L953,MATCH(L970,$F947:$F953,0),MATCH(INICIO!$C$78,$G946:$L946,0)),0),IF($Q$2=4,IFERROR(INDEX($P947:$U957,MATCH(L970,$O947:$O957,0),MATCH(INICIO!$C$78,$P946:$U946,0)),0),IFERROR(INDEX($G958:$L966,MATCH(L970,$F958:$F966,0),MATCH(INICIO!$C$78,$G957:$L957,0)),0)))</f>
        <v>0</v>
      </c>
    </row>
    <row r="971" spans="1:24" hidden="1" outlineLevel="2" x14ac:dyDescent="0.25">
      <c r="B971" s="105">
        <f t="shared" si="1586"/>
        <v>4</v>
      </c>
      <c r="C971" s="116">
        <f>IF($Q$2=2,IFERROR(INDEX($G947:$L953,MATCH(B971,$F947:$F953,0),MATCH(INICIO!$C$78,$G946:$L946,0)),0),IF($Q$2=4,IFERROR(INDEX($P947:$U957,MATCH(B971,$O947:$O957,0),MATCH(INICIO!$C$78,$P946:$U946,0)),0),IFERROR(INDEX($G958:$L966,MATCH(B971,$F958:$F966,0),MATCH(INICIO!$C$78,$G957:$L957,0)),0)))</f>
        <v>0</v>
      </c>
      <c r="D971" s="105">
        <f t="shared" si="1587"/>
        <v>0</v>
      </c>
      <c r="E971" s="116">
        <f>IF($Q$2=2,IFERROR(INDEX($G947:$L953,MATCH(D971,$F947:$F953,0),MATCH(INICIO!$C$78,$G946:$L946,0)),0),IF($Q$2=4,IFERROR(INDEX($P947:$U957,MATCH(D971,$O947:$O957,0),MATCH(INICIO!$C$78,$P946:$U946,0)),0),IFERROR(INDEX($G958:$L966,MATCH(D971,$F958:$F966,0),MATCH(INICIO!$C$78,$G957:$L957,0)),0)))</f>
        <v>0</v>
      </c>
      <c r="F971" s="105">
        <f t="shared" si="1588"/>
        <v>0</v>
      </c>
      <c r="G971" s="116">
        <f>IF($Q$2=2,IFERROR(INDEX($G947:$L953,MATCH(F971,$F947:$F953,0),MATCH(INICIO!$C$78,$G946:$L946,0)),0),IF($Q$2=4,IFERROR(INDEX($P947:$U957,MATCH(F971,$O947:$O957,0),MATCH(INICIO!$C$78,$P946:$U946,0)),0),IFERROR(INDEX($G958:$L966,MATCH(F971,$F958:$F966,0),MATCH(INICIO!$C$78,$G957:$L957,0)),0)))</f>
        <v>0</v>
      </c>
      <c r="H971" s="105">
        <f t="shared" si="1589"/>
        <v>0</v>
      </c>
      <c r="I971" s="116">
        <f>IF($Q$2=2,IFERROR(INDEX($G947:$L953,MATCH(H971,$F947:$F953,0),MATCH(INICIO!$C$78,$G946:$L946,0)),0),IF($Q$2=4,IFERROR(INDEX($P947:$U957,MATCH(H971,$O947:$O957,0),MATCH(INICIO!$C$78,$P946:$U946,0)),0),IFERROR(INDEX($G958:$L966,MATCH(H971,$F958:$F966,0),MATCH(INICIO!$C$78,$G957:$L957,0)),0)))</f>
        <v>0</v>
      </c>
      <c r="J971" s="105">
        <f t="shared" si="1590"/>
        <v>0</v>
      </c>
      <c r="K971" s="116">
        <f>IF($Q$2=2,IFERROR(INDEX($G947:$L953,MATCH(J971,$F947:$F953,0),MATCH(INICIO!$C$78,$G946:$L946,0)),0),IF($Q$2=4,IFERROR(INDEX($P947:$U957,MATCH(J971,$O947:$O957,0),MATCH(INICIO!$C$78,$P946:$U946,0)),0),IFERROR(INDEX($G958:$L966,MATCH(J971,$F958:$F966,0),MATCH(INICIO!$C$78,$G957:$L957,0)),0)))</f>
        <v>0</v>
      </c>
      <c r="L971" s="105">
        <f t="shared" si="1591"/>
        <v>0</v>
      </c>
      <c r="M971" s="116">
        <f>IF($Q$2=2,IFERROR(INDEX($G947:$L953,MATCH(L971,$F947:$F953,0),MATCH(INICIO!$C$78,$G946:$L946,0)),0),IF($Q$2=4,IFERROR(INDEX($P947:$U957,MATCH(L971,$O947:$O957,0),MATCH(INICIO!$C$78,$P946:$U946,0)),0),IFERROR(INDEX($G958:$L966,MATCH(L971,$F958:$F966,0),MATCH(INICIO!$C$78,$G957:$L957,0)),0)))</f>
        <v>0</v>
      </c>
    </row>
    <row r="972" spans="1:24" hidden="1" outlineLevel="2" x14ac:dyDescent="0.25">
      <c r="B972" s="105">
        <f t="shared" si="1586"/>
        <v>1</v>
      </c>
      <c r="C972" s="116">
        <f>IF($Q$2=2,IFERROR(INDEX($G947:$L953,MATCH(B972,$F947:$F953,0),MATCH(INICIO!$C$78,$G946:$L946,0)),0),IF($Q$2=4,IFERROR(INDEX($P947:$U957,MATCH(B972,$O947:$O957,0),MATCH(INICIO!$C$78,$P946:$U946,0)),0),IFERROR(INDEX($G958:$L966,MATCH(B972,$F958:$F966,0),MATCH(INICIO!$C$78,$G957:$L957,0)),0)))</f>
        <v>0</v>
      </c>
      <c r="D972" s="105">
        <f t="shared" si="1587"/>
        <v>0</v>
      </c>
      <c r="E972" s="116">
        <f>IF($Q$2=2,IFERROR(INDEX($G947:$L953,MATCH(D972,$F947:$F953,0),MATCH(INICIO!$C$78,$G946:$L946,0)),0),IF($Q$2=4,IFERROR(INDEX($P947:$U957,MATCH(D972,$O947:$O957,0),MATCH(INICIO!$C$78,$P946:$U946,0)),0),IFERROR(INDEX($G958:$L966,MATCH(D972,$F958:$F966,0),MATCH(INICIO!$C$78,$G957:$L957,0)),0)))</f>
        <v>0</v>
      </c>
      <c r="F972" s="105">
        <f t="shared" si="1588"/>
        <v>0</v>
      </c>
      <c r="G972" s="116">
        <f>IF($Q$2=2,IFERROR(INDEX($G947:$L953,MATCH(F972,$F947:$F953,0),MATCH(INICIO!$C$78,$G946:$L946,0)),0),IF($Q$2=4,IFERROR(INDEX($P947:$U957,MATCH(F972,$O947:$O957,0),MATCH(INICIO!$C$78,$P946:$U946,0)),0),IFERROR(INDEX($G958:$L966,MATCH(F972,$F958:$F966,0),MATCH(INICIO!$C$78,$G957:$L957,0)),0)))</f>
        <v>0</v>
      </c>
      <c r="H972" s="105">
        <f t="shared" si="1589"/>
        <v>0</v>
      </c>
      <c r="I972" s="116">
        <f>IF($Q$2=2,IFERROR(INDEX($G947:$L953,MATCH(H972,$F947:$F953,0),MATCH(INICIO!$C$78,$G946:$L946,0)),0),IF($Q$2=4,IFERROR(INDEX($P947:$U957,MATCH(H972,$O947:$O957,0),MATCH(INICIO!$C$78,$P946:$U946,0)),0),IFERROR(INDEX($G958:$L966,MATCH(H972,$F958:$F966,0),MATCH(INICIO!$C$78,$G957:$L957,0)),0)))</f>
        <v>0</v>
      </c>
      <c r="J972" s="105">
        <f t="shared" si="1590"/>
        <v>0</v>
      </c>
      <c r="K972" s="116">
        <f>IF($Q$2=2,IFERROR(INDEX($G947:$L953,MATCH(J972,$F947:$F953,0),MATCH(INICIO!$C$78,$G946:$L946,0)),0),IF($Q$2=4,IFERROR(INDEX($P947:$U957,MATCH(J972,$O947:$O957,0),MATCH(INICIO!$C$78,$P946:$U946,0)),0),IFERROR(INDEX($G958:$L966,MATCH(J972,$F958:$F966,0),MATCH(INICIO!$C$78,$G957:$L957,0)),0)))</f>
        <v>0</v>
      </c>
      <c r="L972" s="105">
        <f t="shared" si="1591"/>
        <v>0</v>
      </c>
      <c r="M972" s="116">
        <f>IF($Q$2=2,IFERROR(INDEX($G947:$L953,MATCH(L972,$F947:$F953,0),MATCH(INICIO!$C$78,$G946:$L946,0)),0),IF($Q$2=4,IFERROR(INDEX($P947:$U957,MATCH(L972,$O947:$O957,0),MATCH(INICIO!$C$78,$P946:$U946,0)),0),IFERROR(INDEX($G958:$L966,MATCH(L972,$F958:$F966,0),MATCH(INICIO!$C$78,$G957:$L957,0)),0)))</f>
        <v>0</v>
      </c>
    </row>
    <row r="973" spans="1:24" hidden="1" outlineLevel="2" x14ac:dyDescent="0.25">
      <c r="B973" s="105">
        <f t="shared" si="1586"/>
        <v>5</v>
      </c>
      <c r="C973" s="116">
        <f>IF($Q$2=2,IFERROR(INDEX($G947:$L953,MATCH(B973,$F947:$F953,0),MATCH(INICIO!$C$78,$G946:$L946,0)),0),IF($Q$2=4,IFERROR(INDEX($P947:$U957,MATCH(B973,$O947:$O957,0),MATCH(INICIO!$C$78,$P946:$U946,0)),0),IFERROR(INDEX($G958:$L966,MATCH(B973,$F958:$F966,0),MATCH(INICIO!$C$78,$G957:$L957,0)),0)))</f>
        <v>0</v>
      </c>
      <c r="D973" s="105">
        <f t="shared" si="1587"/>
        <v>0</v>
      </c>
      <c r="E973" s="116">
        <f>IF($Q$2=2,IFERROR(INDEX($G947:$L953,MATCH(D973,$F947:$F953,0),MATCH(INICIO!$C$78,$G946:$L946,0)),0),IF($Q$2=4,IFERROR(INDEX($P947:$U957,MATCH(D973,$O947:$O957,0),MATCH(INICIO!$C$78,$P946:$U946,0)),0),IFERROR(INDEX($G958:$L966,MATCH(D973,$F958:$F966,0),MATCH(INICIO!$C$78,$G957:$L957,0)),0)))</f>
        <v>0</v>
      </c>
      <c r="F973" s="105">
        <f t="shared" si="1588"/>
        <v>0</v>
      </c>
      <c r="G973" s="116">
        <f>IF($Q$2=2,IFERROR(INDEX($G947:$L953,MATCH(F973,$F947:$F953,0),MATCH(INICIO!$C$78,$G946:$L946,0)),0),IF($Q$2=4,IFERROR(INDEX($P947:$U957,MATCH(F973,$O947:$O957,0),MATCH(INICIO!$C$78,$P946:$U946,0)),0),IFERROR(INDEX($G958:$L966,MATCH(F973,$F958:$F966,0),MATCH(INICIO!$C$78,$G957:$L957,0)),0)))</f>
        <v>0</v>
      </c>
      <c r="H973" s="105">
        <f t="shared" si="1589"/>
        <v>0</v>
      </c>
      <c r="I973" s="116">
        <f>IF($Q$2=2,IFERROR(INDEX($G947:$L953,MATCH(H973,$F947:$F953,0),MATCH(INICIO!$C$78,$G946:$L946,0)),0),IF($Q$2=4,IFERROR(INDEX($P947:$U957,MATCH(H973,$O947:$O957,0),MATCH(INICIO!$C$78,$P946:$U946,0)),0),IFERROR(INDEX($G958:$L966,MATCH(H973,$F958:$F966,0),MATCH(INICIO!$C$78,$G957:$L957,0)),0)))</f>
        <v>0</v>
      </c>
      <c r="J973" s="105">
        <f t="shared" si="1590"/>
        <v>0</v>
      </c>
      <c r="K973" s="116">
        <f>IF($Q$2=2,IFERROR(INDEX($G947:$L953,MATCH(J973,$F947:$F953,0),MATCH(INICIO!$C$78,$G946:$L946,0)),0),IF($Q$2=4,IFERROR(INDEX($P947:$U957,MATCH(J973,$O947:$O957,0),MATCH(INICIO!$C$78,$P946:$U946,0)),0),IFERROR(INDEX($G958:$L966,MATCH(J973,$F958:$F966,0),MATCH(INICIO!$C$78,$G957:$L957,0)),0)))</f>
        <v>0</v>
      </c>
      <c r="L973" s="105">
        <f t="shared" si="1591"/>
        <v>0</v>
      </c>
      <c r="M973" s="116">
        <f>IF($Q$2=2,IFERROR(INDEX($G947:$L953,MATCH(L973,$F947:$F953,0),MATCH(INICIO!$C$78,$G946:$L946,0)),0),IF($Q$2=4,IFERROR(INDEX($P947:$U957,MATCH(L973,$O947:$O957,0),MATCH(INICIO!$C$78,$P946:$U946,0)),0),IFERROR(INDEX($G958:$L966,MATCH(L973,$F958:$F966,0),MATCH(INICIO!$C$78,$G957:$L957,0)),0)))</f>
        <v>0</v>
      </c>
    </row>
    <row r="974" spans="1:24" hidden="1" outlineLevel="2" x14ac:dyDescent="0.25">
      <c r="B974" s="105">
        <f t="shared" si="1586"/>
        <v>6</v>
      </c>
      <c r="C974" s="116">
        <f>IF($Q$2=2,IFERROR(INDEX($G947:$L953,MATCH(B974,$F947:$F953,0),MATCH(INICIO!$C$78,$G946:$L946,0)),0),IF($Q$2=4,IFERROR(INDEX($P947:$U957,MATCH(B974,$O947:$O957,0),MATCH(INICIO!$C$78,$P946:$U946,0)),0),IFERROR(INDEX($G958:$L966,MATCH(B974,$F958:$F966,0),MATCH(INICIO!$C$78,$G957:$L957,0)),0)))</f>
        <v>0</v>
      </c>
      <c r="D974" s="105">
        <f t="shared" si="1587"/>
        <v>0</v>
      </c>
      <c r="E974" s="116">
        <f>IF($Q$2=2,IFERROR(INDEX($G947:$L953,MATCH(D974,$F947:$F953,0),MATCH(INICIO!$C$78,$G946:$L946,0)),0),IF($Q$2=4,IFERROR(INDEX($P947:$U957,MATCH(D974,$O947:$O957,0),MATCH(INICIO!$C$78,$P946:$U946,0)),0),IFERROR(INDEX($G958:$L966,MATCH(D974,$F958:$F966,0),MATCH(INICIO!$C$78,$G957:$L957,0)),0)))</f>
        <v>0</v>
      </c>
      <c r="F974" s="105">
        <f t="shared" si="1588"/>
        <v>0</v>
      </c>
      <c r="G974" s="116">
        <f>IF($Q$2=2,IFERROR(INDEX($G947:$L953,MATCH(F974,$F947:$F953,0),MATCH(INICIO!$C$78,$G946:$L946,0)),0),IF($Q$2=4,IFERROR(INDEX($P947:$U957,MATCH(F974,$O947:$O957,0),MATCH(INICIO!$C$78,$P946:$U946,0)),0),IFERROR(INDEX($G958:$L966,MATCH(F974,$F958:$F966,0),MATCH(INICIO!$C$78,$G957:$L957,0)),0)))</f>
        <v>0</v>
      </c>
      <c r="H974" s="105">
        <f t="shared" si="1589"/>
        <v>0</v>
      </c>
      <c r="I974" s="116">
        <f>IF($Q$2=2,IFERROR(INDEX($G947:$L953,MATCH(H974,$F947:$F953,0),MATCH(INICIO!$C$78,$G946:$L946,0)),0),IF($Q$2=4,IFERROR(INDEX($P947:$U957,MATCH(H974,$O947:$O957,0),MATCH(INICIO!$C$78,$P946:$U946,0)),0),IFERROR(INDEX($G958:$L966,MATCH(H974,$F958:$F966,0),MATCH(INICIO!$C$78,$G957:$L957,0)),0)))</f>
        <v>0</v>
      </c>
      <c r="J974" s="105">
        <f t="shared" si="1590"/>
        <v>0</v>
      </c>
      <c r="K974" s="116">
        <f>IF($Q$2=2,IFERROR(INDEX($G947:$L953,MATCH(J974,$F947:$F953,0),MATCH(INICIO!$C$78,$G946:$L946,0)),0),IF($Q$2=4,IFERROR(INDEX($P947:$U957,MATCH(J974,$O947:$O957,0),MATCH(INICIO!$C$78,$P946:$U946,0)),0),IFERROR(INDEX($G958:$L966,MATCH(J974,$F958:$F966,0),MATCH(INICIO!$C$78,$G957:$L957,0)),0)))</f>
        <v>0</v>
      </c>
      <c r="L974" s="105">
        <f t="shared" si="1591"/>
        <v>0</v>
      </c>
      <c r="M974" s="116">
        <f>IF($Q$2=2,IFERROR(INDEX($G947:$L953,MATCH(L974,$F947:$F953,0),MATCH(INICIO!$C$78,$G946:$L946,0)),0),IF($Q$2=4,IFERROR(INDEX($P947:$U957,MATCH(L974,$O947:$O957,0),MATCH(INICIO!$C$78,$P946:$U946,0)),0),IFERROR(INDEX($G958:$L966,MATCH(L974,$F958:$F966,0),MATCH(INICIO!$C$78,$G957:$L957,0)),0)))</f>
        <v>0</v>
      </c>
    </row>
    <row r="975" spans="1:24" hidden="1" outlineLevel="2" x14ac:dyDescent="0.25">
      <c r="B975" s="105">
        <f t="shared" si="1586"/>
        <v>2</v>
      </c>
      <c r="C975" s="116">
        <f>IF($Q$2=2,IFERROR(INDEX($G947:$L953,MATCH(B975,$F947:$F953,0),MATCH(INICIO!$C$78,$G946:$L946,0)),0),IF($Q$2=4,IFERROR(INDEX($P947:$U957,MATCH(B975,$O947:$O957,0),MATCH(INICIO!$C$78,$P946:$U946,0)),0),IFERROR(INDEX($G958:$L966,MATCH(B975,$F958:$F966,0),MATCH(INICIO!$C$78,$G957:$L957,0)),0)))</f>
        <v>0</v>
      </c>
      <c r="D975" s="105">
        <f t="shared" si="1587"/>
        <v>0</v>
      </c>
      <c r="E975" s="116">
        <f>IF($Q$2=2,IFERROR(INDEX($G947:$L953,MATCH(D975,$F947:$F953,0),MATCH(INICIO!$C$78,$G946:$L946,0)),0),IF($Q$2=4,IFERROR(INDEX($P947:$U957,MATCH(D975,$O947:$O957,0),MATCH(INICIO!$C$78,$P946:$U946,0)),0),IFERROR(INDEX($G958:$L966,MATCH(D975,$F958:$F966,0),MATCH(INICIO!$C$78,$G957:$L957,0)),0)))</f>
        <v>0</v>
      </c>
      <c r="F975" s="105">
        <f t="shared" si="1588"/>
        <v>0</v>
      </c>
      <c r="G975" s="116">
        <f>IF($Q$2=2,IFERROR(INDEX($G947:$L953,MATCH(F975,$F947:$F953,0),MATCH(INICIO!$C$78,$G946:$L946,0)),0),IF($Q$2=4,IFERROR(INDEX($P947:$U957,MATCH(F975,$O947:$O957,0),MATCH(INICIO!$C$78,$P946:$U946,0)),0),IFERROR(INDEX($G958:$L966,MATCH(F975,$F958:$F966,0),MATCH(INICIO!$C$78,$G957:$L957,0)),0)))</f>
        <v>0</v>
      </c>
      <c r="H975" s="105">
        <f t="shared" si="1589"/>
        <v>0</v>
      </c>
      <c r="I975" s="116">
        <f>IF($Q$2=2,IFERROR(INDEX($G947:$L953,MATCH(H975,$F947:$F953,0),MATCH(INICIO!$C$78,$G946:$L946,0)),0),IF($Q$2=4,IFERROR(INDEX($P947:$U957,MATCH(H975,$O947:$O957,0),MATCH(INICIO!$C$78,$P946:$U946,0)),0),IFERROR(INDEX($G958:$L966,MATCH(H975,$F958:$F966,0),MATCH(INICIO!$C$78,$G957:$L957,0)),0)))</f>
        <v>0</v>
      </c>
      <c r="J975" s="105">
        <f t="shared" si="1590"/>
        <v>0</v>
      </c>
      <c r="K975" s="116">
        <f>IF($Q$2=2,IFERROR(INDEX($G947:$L953,MATCH(J975,$F947:$F953,0),MATCH(INICIO!$C$78,$G946:$L946,0)),0),IF($Q$2=4,IFERROR(INDEX($P947:$U957,MATCH(J975,$O947:$O957,0),MATCH(INICIO!$C$78,$P946:$U946,0)),0),IFERROR(INDEX($G958:$L966,MATCH(J975,$F958:$F966,0),MATCH(INICIO!$C$78,$G957:$L957,0)),0)))</f>
        <v>0</v>
      </c>
      <c r="L975" s="105">
        <f t="shared" si="1591"/>
        <v>0</v>
      </c>
      <c r="M975" s="116">
        <f>IF($Q$2=2,IFERROR(INDEX($G947:$L953,MATCH(L975,$F947:$F953,0),MATCH(INICIO!$C$78,$G946:$L946,0)),0),IF($Q$2=4,IFERROR(INDEX($P947:$U957,MATCH(L975,$O947:$O957,0),MATCH(INICIO!$C$78,$P946:$U946,0)),0),IFERROR(INDEX($G958:$L966,MATCH(L975,$F958:$F966,0),MATCH(INICIO!$C$78,$G957:$L957,0)),0)))</f>
        <v>0</v>
      </c>
    </row>
    <row r="976" spans="1:24" hidden="1" outlineLevel="2" x14ac:dyDescent="0.25"/>
    <row r="977" spans="1:93" s="119" customFormat="1" hidden="1" outlineLevel="2" x14ac:dyDescent="0.25">
      <c r="A977" s="118" t="s">
        <v>43</v>
      </c>
    </row>
    <row r="978" spans="1:93" hidden="1" outlineLevel="2" x14ac:dyDescent="0.25">
      <c r="C978" s="121">
        <f t="shared" ref="C978:H978" si="1592">E$2</f>
        <v>1</v>
      </c>
      <c r="D978" s="121">
        <f t="shared" si="1592"/>
        <v>2</v>
      </c>
      <c r="E978" s="121">
        <f t="shared" si="1592"/>
        <v>3</v>
      </c>
      <c r="F978" s="121">
        <f t="shared" si="1592"/>
        <v>4</v>
      </c>
      <c r="G978" s="121">
        <f t="shared" si="1592"/>
        <v>5</v>
      </c>
      <c r="H978" s="121">
        <f t="shared" si="1592"/>
        <v>6</v>
      </c>
    </row>
    <row r="979" spans="1:93" hidden="1" outlineLevel="2" x14ac:dyDescent="0.25">
      <c r="B979" s="122" t="s">
        <v>44</v>
      </c>
      <c r="C979" s="123">
        <f t="array" ref="C979:C984">MMULT(MMULT(C$8:H$13,$AZ$8:$BE$13),C970:C975)+MMULT(MINVERSE(TRANSPOSE($AZ$8:$BE$13)),C937:C942)</f>
        <v>0</v>
      </c>
      <c r="D979" s="123" t="e">
        <f t="array" ref="D979:D984">MMULT(MMULT(K$8:P$13,$AZ$8:$BE$13),E970:E975)+MMULT(MINVERSE(TRANSPOSE($AZ$8:$BE$13)),E937:E942)</f>
        <v>#DIV/0!</v>
      </c>
      <c r="E979" s="123">
        <f t="array" ref="E979:E984">MMULT(MMULT(S$8:X$13,$AZ$8:$BE$13),G970:G975)+MMULT(MINVERSE(TRANSPOSE($AZ$8:$BE$13)),G937:G942)</f>
        <v>0</v>
      </c>
      <c r="F979" s="123">
        <f t="array" ref="F979:F984">MMULT(MMULT(AA$8:AF$13,$AZ$8:$BE$13),I970:I975)+MMULT(MINVERSE(TRANSPOSE($AZ$8:$BE$13)),I937:I942)</f>
        <v>0</v>
      </c>
      <c r="G979" s="123">
        <f t="array" ref="G979:G984">MMULT(MMULT(AI$8:AN$13,$AZ$8:$BE$13),K970:K975)+MMULT(MINVERSE(TRANSPOSE($AZ$8:$BE$13)),K937:K942)</f>
        <v>0</v>
      </c>
      <c r="H979" s="123">
        <f t="array" ref="H979:H984">MMULT(MMULT(AQ$8:AV$13,$AZ$8:$BE$13),M970:M975)+MMULT(MINVERSE(TRANSPOSE($AZ$8:$BE$13)),M937:M942)</f>
        <v>0</v>
      </c>
      <c r="N979" s="124"/>
      <c r="P979" s="124"/>
    </row>
    <row r="980" spans="1:93" hidden="1" outlineLevel="2" x14ac:dyDescent="0.25">
      <c r="B980" s="122" t="s">
        <v>45</v>
      </c>
      <c r="C980" s="123">
        <v>0</v>
      </c>
      <c r="D980" s="123" t="e">
        <v>#DIV/0!</v>
      </c>
      <c r="E980" s="123">
        <v>0</v>
      </c>
      <c r="F980" s="123">
        <v>0</v>
      </c>
      <c r="G980" s="123">
        <v>0</v>
      </c>
      <c r="H980" s="123">
        <v>0</v>
      </c>
      <c r="N980" s="124"/>
      <c r="P980" s="124"/>
    </row>
    <row r="981" spans="1:93" hidden="1" outlineLevel="2" x14ac:dyDescent="0.25">
      <c r="B981" s="122" t="s">
        <v>46</v>
      </c>
      <c r="C981" s="123">
        <v>0</v>
      </c>
      <c r="D981" s="123" t="e">
        <v>#DIV/0!</v>
      </c>
      <c r="E981" s="123">
        <v>0</v>
      </c>
      <c r="F981" s="123">
        <v>0</v>
      </c>
      <c r="G981" s="123">
        <v>0</v>
      </c>
      <c r="H981" s="123">
        <v>0</v>
      </c>
      <c r="N981" s="124"/>
      <c r="P981" s="124"/>
    </row>
    <row r="982" spans="1:93" hidden="1" outlineLevel="2" x14ac:dyDescent="0.25">
      <c r="B982" s="122" t="s">
        <v>47</v>
      </c>
      <c r="C982" s="123">
        <v>0</v>
      </c>
      <c r="D982" s="123" t="e">
        <v>#DIV/0!</v>
      </c>
      <c r="E982" s="123">
        <v>0</v>
      </c>
      <c r="F982" s="123">
        <v>0</v>
      </c>
      <c r="G982" s="123">
        <v>0</v>
      </c>
      <c r="H982" s="123">
        <v>0</v>
      </c>
      <c r="N982" s="124"/>
      <c r="P982" s="124"/>
    </row>
    <row r="983" spans="1:93" hidden="1" outlineLevel="2" x14ac:dyDescent="0.25">
      <c r="B983" s="122" t="s">
        <v>48</v>
      </c>
      <c r="C983" s="123">
        <v>0</v>
      </c>
      <c r="D983" s="123" t="e">
        <v>#DIV/0!</v>
      </c>
      <c r="E983" s="123">
        <v>0</v>
      </c>
      <c r="F983" s="123">
        <v>0</v>
      </c>
      <c r="G983" s="123">
        <v>0</v>
      </c>
      <c r="H983" s="123">
        <v>0</v>
      </c>
      <c r="N983" s="124"/>
      <c r="P983" s="124"/>
    </row>
    <row r="984" spans="1:93" hidden="1" outlineLevel="2" x14ac:dyDescent="0.25">
      <c r="B984" s="122" t="s">
        <v>49</v>
      </c>
      <c r="C984" s="123">
        <v>0</v>
      </c>
      <c r="D984" s="123" t="e">
        <v>#DIV/0!</v>
      </c>
      <c r="E984" s="123">
        <v>0</v>
      </c>
      <c r="F984" s="123">
        <v>0</v>
      </c>
      <c r="G984" s="123">
        <v>0</v>
      </c>
      <c r="H984" s="123">
        <v>0</v>
      </c>
      <c r="N984" s="124"/>
      <c r="P984" s="124"/>
    </row>
    <row r="985" spans="1:93" hidden="1" outlineLevel="2" x14ac:dyDescent="0.25"/>
    <row r="986" spans="1:93" hidden="1" outlineLevel="2" x14ac:dyDescent="0.25">
      <c r="B986" s="318" t="s">
        <v>50</v>
      </c>
      <c r="C986" s="319"/>
      <c r="D986" s="319"/>
      <c r="E986" s="319"/>
      <c r="F986" s="319"/>
      <c r="G986" s="319"/>
      <c r="H986" s="319"/>
      <c r="I986" s="319"/>
      <c r="J986" s="319"/>
      <c r="K986" s="319"/>
      <c r="L986" s="320"/>
      <c r="M986" s="321" t="s">
        <v>51</v>
      </c>
      <c r="N986" s="322"/>
      <c r="O986" s="322"/>
      <c r="P986" s="322"/>
      <c r="Q986" s="322"/>
      <c r="R986" s="322"/>
      <c r="S986" s="322"/>
      <c r="T986" s="322"/>
      <c r="U986" s="322"/>
      <c r="V986" s="323"/>
      <c r="W986" s="321" t="s">
        <v>52</v>
      </c>
      <c r="X986" s="322"/>
      <c r="Y986" s="322"/>
      <c r="Z986" s="322"/>
      <c r="AA986" s="322"/>
      <c r="AB986" s="322"/>
      <c r="AC986" s="322"/>
      <c r="AD986" s="322"/>
      <c r="AE986" s="322"/>
      <c r="AF986" s="323"/>
      <c r="AG986" s="321" t="s">
        <v>53</v>
      </c>
      <c r="AH986" s="322"/>
      <c r="AI986" s="322"/>
      <c r="AJ986" s="322"/>
      <c r="AK986" s="322"/>
      <c r="AL986" s="322"/>
      <c r="AM986" s="322"/>
      <c r="AN986" s="322"/>
      <c r="AO986" s="322"/>
      <c r="AP986" s="323"/>
      <c r="AQ986" s="321" t="s">
        <v>54</v>
      </c>
      <c r="AR986" s="322"/>
      <c r="AS986" s="322"/>
      <c r="AT986" s="322"/>
      <c r="AU986" s="322"/>
      <c r="AV986" s="322"/>
      <c r="AW986" s="322"/>
      <c r="AX986" s="322"/>
      <c r="AY986" s="322"/>
      <c r="AZ986" s="323"/>
      <c r="BA986" s="321" t="s">
        <v>55</v>
      </c>
      <c r="BB986" s="322"/>
      <c r="BC986" s="322"/>
      <c r="BD986" s="322"/>
      <c r="BE986" s="322"/>
      <c r="BF986" s="322"/>
      <c r="BG986" s="322"/>
      <c r="BH986" s="322"/>
      <c r="BI986" s="322"/>
      <c r="BJ986" s="323"/>
    </row>
    <row r="987" spans="1:93" hidden="1" outlineLevel="2" x14ac:dyDescent="0.25">
      <c r="B987" s="186">
        <f t="shared" ref="B987" si="1593">E$2</f>
        <v>1</v>
      </c>
      <c r="C987" s="187">
        <f t="shared" ref="C987:L990" si="1594">B987</f>
        <v>1</v>
      </c>
      <c r="D987" s="187">
        <f t="shared" si="1594"/>
        <v>1</v>
      </c>
      <c r="E987" s="187">
        <f t="shared" si="1594"/>
        <v>1</v>
      </c>
      <c r="F987" s="187">
        <f t="shared" si="1594"/>
        <v>1</v>
      </c>
      <c r="G987" s="187">
        <f t="shared" si="1594"/>
        <v>1</v>
      </c>
      <c r="H987" s="187">
        <f t="shared" si="1594"/>
        <v>1</v>
      </c>
      <c r="I987" s="187">
        <f t="shared" si="1594"/>
        <v>1</v>
      </c>
      <c r="J987" s="187">
        <f t="shared" si="1594"/>
        <v>1</v>
      </c>
      <c r="K987" s="187">
        <f t="shared" si="1594"/>
        <v>1</v>
      </c>
      <c r="L987" s="188">
        <f t="shared" si="1594"/>
        <v>1</v>
      </c>
      <c r="M987" s="189">
        <f t="shared" ref="M987" si="1595">F$2</f>
        <v>2</v>
      </c>
      <c r="N987" s="187">
        <f t="shared" ref="N987:V990" si="1596">M987</f>
        <v>2</v>
      </c>
      <c r="O987" s="187">
        <f t="shared" si="1596"/>
        <v>2</v>
      </c>
      <c r="P987" s="187">
        <f t="shared" si="1596"/>
        <v>2</v>
      </c>
      <c r="Q987" s="187">
        <f t="shared" si="1596"/>
        <v>2</v>
      </c>
      <c r="R987" s="187">
        <f t="shared" si="1596"/>
        <v>2</v>
      </c>
      <c r="S987" s="187">
        <f t="shared" si="1596"/>
        <v>2</v>
      </c>
      <c r="T987" s="187">
        <f t="shared" si="1596"/>
        <v>2</v>
      </c>
      <c r="U987" s="187">
        <f t="shared" si="1596"/>
        <v>2</v>
      </c>
      <c r="V987" s="188">
        <f t="shared" si="1596"/>
        <v>2</v>
      </c>
      <c r="W987" s="189">
        <f>G$2</f>
        <v>3</v>
      </c>
      <c r="X987" s="187">
        <f t="shared" ref="X987:AF990" si="1597">W987</f>
        <v>3</v>
      </c>
      <c r="Y987" s="187">
        <f t="shared" si="1597"/>
        <v>3</v>
      </c>
      <c r="Z987" s="187">
        <f t="shared" si="1597"/>
        <v>3</v>
      </c>
      <c r="AA987" s="187">
        <f t="shared" si="1597"/>
        <v>3</v>
      </c>
      <c r="AB987" s="187">
        <f t="shared" si="1597"/>
        <v>3</v>
      </c>
      <c r="AC987" s="187">
        <f t="shared" si="1597"/>
        <v>3</v>
      </c>
      <c r="AD987" s="187">
        <f t="shared" si="1597"/>
        <v>3</v>
      </c>
      <c r="AE987" s="187">
        <f t="shared" si="1597"/>
        <v>3</v>
      </c>
      <c r="AF987" s="188">
        <f t="shared" si="1597"/>
        <v>3</v>
      </c>
      <c r="AG987" s="189">
        <f>H$2</f>
        <v>4</v>
      </c>
      <c r="AH987" s="187">
        <f t="shared" ref="AH987:AP990" si="1598">AG987</f>
        <v>4</v>
      </c>
      <c r="AI987" s="187">
        <f t="shared" si="1598"/>
        <v>4</v>
      </c>
      <c r="AJ987" s="187">
        <f t="shared" si="1598"/>
        <v>4</v>
      </c>
      <c r="AK987" s="187">
        <f t="shared" si="1598"/>
        <v>4</v>
      </c>
      <c r="AL987" s="187">
        <f t="shared" si="1598"/>
        <v>4</v>
      </c>
      <c r="AM987" s="187">
        <f t="shared" si="1598"/>
        <v>4</v>
      </c>
      <c r="AN987" s="187">
        <f t="shared" si="1598"/>
        <v>4</v>
      </c>
      <c r="AO987" s="187">
        <f t="shared" si="1598"/>
        <v>4</v>
      </c>
      <c r="AP987" s="188">
        <f t="shared" si="1598"/>
        <v>4</v>
      </c>
      <c r="AQ987" s="189">
        <f>I$2</f>
        <v>5</v>
      </c>
      <c r="AR987" s="187">
        <f t="shared" ref="AR987:AZ990" si="1599">AQ987</f>
        <v>5</v>
      </c>
      <c r="AS987" s="187">
        <f t="shared" si="1599"/>
        <v>5</v>
      </c>
      <c r="AT987" s="187">
        <f t="shared" si="1599"/>
        <v>5</v>
      </c>
      <c r="AU987" s="187">
        <f t="shared" si="1599"/>
        <v>5</v>
      </c>
      <c r="AV987" s="187">
        <f t="shared" si="1599"/>
        <v>5</v>
      </c>
      <c r="AW987" s="187">
        <f t="shared" si="1599"/>
        <v>5</v>
      </c>
      <c r="AX987" s="187">
        <f t="shared" si="1599"/>
        <v>5</v>
      </c>
      <c r="AY987" s="187">
        <f t="shared" si="1599"/>
        <v>5</v>
      </c>
      <c r="AZ987" s="188">
        <f t="shared" si="1599"/>
        <v>5</v>
      </c>
      <c r="BA987" s="189">
        <f>J$2</f>
        <v>6</v>
      </c>
      <c r="BB987" s="187">
        <f t="shared" ref="BB987:BJ990" si="1600">BA987</f>
        <v>6</v>
      </c>
      <c r="BC987" s="187">
        <f t="shared" si="1600"/>
        <v>6</v>
      </c>
      <c r="BD987" s="187">
        <f t="shared" si="1600"/>
        <v>6</v>
      </c>
      <c r="BE987" s="187">
        <f t="shared" si="1600"/>
        <v>6</v>
      </c>
      <c r="BF987" s="187">
        <f t="shared" si="1600"/>
        <v>6</v>
      </c>
      <c r="BG987" s="187">
        <f t="shared" si="1600"/>
        <v>6</v>
      </c>
      <c r="BH987" s="187">
        <f t="shared" si="1600"/>
        <v>6</v>
      </c>
      <c r="BI987" s="187">
        <f t="shared" si="1600"/>
        <v>6</v>
      </c>
      <c r="BJ987" s="188">
        <f t="shared" si="1600"/>
        <v>6</v>
      </c>
    </row>
    <row r="988" spans="1:93" s="2" customFormat="1" ht="15" hidden="1" customHeight="1" outlineLevel="2" x14ac:dyDescent="0.25">
      <c r="A988" s="152" t="s">
        <v>192</v>
      </c>
      <c r="B988" s="129">
        <f>C981</f>
        <v>0</v>
      </c>
      <c r="C988" s="130">
        <f t="shared" si="1594"/>
        <v>0</v>
      </c>
      <c r="D988" s="130">
        <f t="shared" si="1594"/>
        <v>0</v>
      </c>
      <c r="E988" s="130">
        <f t="shared" si="1594"/>
        <v>0</v>
      </c>
      <c r="F988" s="130">
        <f t="shared" si="1594"/>
        <v>0</v>
      </c>
      <c r="G988" s="130">
        <f t="shared" si="1594"/>
        <v>0</v>
      </c>
      <c r="H988" s="130">
        <f t="shared" si="1594"/>
        <v>0</v>
      </c>
      <c r="I988" s="130">
        <f t="shared" si="1594"/>
        <v>0</v>
      </c>
      <c r="J988" s="190">
        <f t="shared" si="1594"/>
        <v>0</v>
      </c>
      <c r="K988" s="130">
        <f t="shared" si="1594"/>
        <v>0</v>
      </c>
      <c r="L988" s="131">
        <f t="shared" si="1594"/>
        <v>0</v>
      </c>
      <c r="M988" s="129" t="e">
        <f>D981</f>
        <v>#DIV/0!</v>
      </c>
      <c r="N988" s="130" t="e">
        <f t="shared" si="1596"/>
        <v>#DIV/0!</v>
      </c>
      <c r="O988" s="130" t="e">
        <f t="shared" si="1596"/>
        <v>#DIV/0!</v>
      </c>
      <c r="P988" s="130" t="e">
        <f t="shared" si="1596"/>
        <v>#DIV/0!</v>
      </c>
      <c r="Q988" s="130" t="e">
        <f t="shared" si="1596"/>
        <v>#DIV/0!</v>
      </c>
      <c r="R988" s="130" t="e">
        <f t="shared" si="1596"/>
        <v>#DIV/0!</v>
      </c>
      <c r="S988" s="130" t="e">
        <f t="shared" si="1596"/>
        <v>#DIV/0!</v>
      </c>
      <c r="T988" s="130" t="e">
        <f t="shared" si="1596"/>
        <v>#DIV/0!</v>
      </c>
      <c r="U988" s="130" t="e">
        <f t="shared" si="1596"/>
        <v>#DIV/0!</v>
      </c>
      <c r="V988" s="131" t="e">
        <f t="shared" si="1596"/>
        <v>#DIV/0!</v>
      </c>
      <c r="W988" s="129">
        <f>E981</f>
        <v>0</v>
      </c>
      <c r="X988" s="130">
        <f t="shared" si="1597"/>
        <v>0</v>
      </c>
      <c r="Y988" s="130">
        <f t="shared" si="1597"/>
        <v>0</v>
      </c>
      <c r="Z988" s="130">
        <f t="shared" si="1597"/>
        <v>0</v>
      </c>
      <c r="AA988" s="130">
        <f t="shared" si="1597"/>
        <v>0</v>
      </c>
      <c r="AB988" s="130">
        <f t="shared" si="1597"/>
        <v>0</v>
      </c>
      <c r="AC988" s="130">
        <f t="shared" si="1597"/>
        <v>0</v>
      </c>
      <c r="AD988" s="130">
        <f t="shared" si="1597"/>
        <v>0</v>
      </c>
      <c r="AE988" s="130">
        <f t="shared" si="1597"/>
        <v>0</v>
      </c>
      <c r="AF988" s="131">
        <f t="shared" si="1597"/>
        <v>0</v>
      </c>
      <c r="AG988" s="129">
        <f>F981</f>
        <v>0</v>
      </c>
      <c r="AH988" s="130">
        <f t="shared" si="1598"/>
        <v>0</v>
      </c>
      <c r="AI988" s="130">
        <f t="shared" si="1598"/>
        <v>0</v>
      </c>
      <c r="AJ988" s="130">
        <f t="shared" si="1598"/>
        <v>0</v>
      </c>
      <c r="AK988" s="130">
        <f t="shared" si="1598"/>
        <v>0</v>
      </c>
      <c r="AL988" s="130">
        <f t="shared" si="1598"/>
        <v>0</v>
      </c>
      <c r="AM988" s="130">
        <f t="shared" si="1598"/>
        <v>0</v>
      </c>
      <c r="AN988" s="130">
        <f t="shared" si="1598"/>
        <v>0</v>
      </c>
      <c r="AO988" s="130">
        <f t="shared" si="1598"/>
        <v>0</v>
      </c>
      <c r="AP988" s="131">
        <f t="shared" si="1598"/>
        <v>0</v>
      </c>
      <c r="AQ988" s="129">
        <f>G981</f>
        <v>0</v>
      </c>
      <c r="AR988" s="130">
        <f t="shared" si="1599"/>
        <v>0</v>
      </c>
      <c r="AS988" s="130">
        <f t="shared" si="1599"/>
        <v>0</v>
      </c>
      <c r="AT988" s="130">
        <f t="shared" si="1599"/>
        <v>0</v>
      </c>
      <c r="AU988" s="130">
        <f t="shared" si="1599"/>
        <v>0</v>
      </c>
      <c r="AV988" s="130">
        <f t="shared" si="1599"/>
        <v>0</v>
      </c>
      <c r="AW988" s="130">
        <f t="shared" si="1599"/>
        <v>0</v>
      </c>
      <c r="AX988" s="130">
        <f t="shared" si="1599"/>
        <v>0</v>
      </c>
      <c r="AY988" s="130">
        <f t="shared" si="1599"/>
        <v>0</v>
      </c>
      <c r="AZ988" s="131">
        <f t="shared" si="1599"/>
        <v>0</v>
      </c>
      <c r="BA988" s="129">
        <f>H981</f>
        <v>0</v>
      </c>
      <c r="BB988" s="130">
        <f t="shared" si="1600"/>
        <v>0</v>
      </c>
      <c r="BC988" s="130">
        <f t="shared" si="1600"/>
        <v>0</v>
      </c>
      <c r="BD988" s="130">
        <f t="shared" si="1600"/>
        <v>0</v>
      </c>
      <c r="BE988" s="130">
        <f t="shared" si="1600"/>
        <v>0</v>
      </c>
      <c r="BF988" s="130">
        <f t="shared" si="1600"/>
        <v>0</v>
      </c>
      <c r="BG988" s="130">
        <f t="shared" si="1600"/>
        <v>0</v>
      </c>
      <c r="BH988" s="130">
        <f t="shared" si="1600"/>
        <v>0</v>
      </c>
      <c r="BI988" s="130">
        <f t="shared" si="1600"/>
        <v>0</v>
      </c>
      <c r="BJ988" s="131">
        <f t="shared" si="1600"/>
        <v>0</v>
      </c>
      <c r="BK988"/>
      <c r="BL988"/>
      <c r="BM988"/>
      <c r="BN988"/>
      <c r="BO988"/>
      <c r="BP988"/>
      <c r="BQ988"/>
      <c r="BR988"/>
      <c r="BS988"/>
      <c r="BT988"/>
      <c r="BU988"/>
      <c r="BV988"/>
      <c r="BW988"/>
      <c r="BX988"/>
      <c r="BY988"/>
      <c r="BZ988"/>
      <c r="CA988"/>
      <c r="CB988"/>
      <c r="CC988"/>
      <c r="CD988"/>
      <c r="CE988"/>
      <c r="CF988"/>
      <c r="CG988"/>
      <c r="CH988"/>
      <c r="CI988"/>
      <c r="CJ988"/>
      <c r="CK988"/>
      <c r="CL988"/>
      <c r="CM988"/>
      <c r="CN988"/>
      <c r="CO988"/>
    </row>
    <row r="989" spans="1:93" s="2" customFormat="1" ht="15" hidden="1" customHeight="1" outlineLevel="2" x14ac:dyDescent="0.25">
      <c r="A989" s="152" t="s">
        <v>47</v>
      </c>
      <c r="B989" s="129">
        <f>C982</f>
        <v>0</v>
      </c>
      <c r="C989" s="130">
        <f t="shared" si="1594"/>
        <v>0</v>
      </c>
      <c r="D989" s="130">
        <f t="shared" si="1594"/>
        <v>0</v>
      </c>
      <c r="E989" s="130">
        <f t="shared" si="1594"/>
        <v>0</v>
      </c>
      <c r="F989" s="130">
        <f t="shared" si="1594"/>
        <v>0</v>
      </c>
      <c r="G989" s="130">
        <f t="shared" si="1594"/>
        <v>0</v>
      </c>
      <c r="H989" s="130">
        <f t="shared" si="1594"/>
        <v>0</v>
      </c>
      <c r="I989" s="130">
        <f t="shared" si="1594"/>
        <v>0</v>
      </c>
      <c r="J989" s="190">
        <f t="shared" si="1594"/>
        <v>0</v>
      </c>
      <c r="K989" s="130">
        <f t="shared" si="1594"/>
        <v>0</v>
      </c>
      <c r="L989" s="131">
        <f t="shared" si="1594"/>
        <v>0</v>
      </c>
      <c r="M989" s="129" t="e">
        <f>D982</f>
        <v>#DIV/0!</v>
      </c>
      <c r="N989" s="130" t="e">
        <f t="shared" si="1596"/>
        <v>#DIV/0!</v>
      </c>
      <c r="O989" s="130" t="e">
        <f t="shared" si="1596"/>
        <v>#DIV/0!</v>
      </c>
      <c r="P989" s="130" t="e">
        <f t="shared" si="1596"/>
        <v>#DIV/0!</v>
      </c>
      <c r="Q989" s="130" t="e">
        <f t="shared" si="1596"/>
        <v>#DIV/0!</v>
      </c>
      <c r="R989" s="130" t="e">
        <f t="shared" si="1596"/>
        <v>#DIV/0!</v>
      </c>
      <c r="S989" s="130" t="e">
        <f t="shared" si="1596"/>
        <v>#DIV/0!</v>
      </c>
      <c r="T989" s="130" t="e">
        <f t="shared" si="1596"/>
        <v>#DIV/0!</v>
      </c>
      <c r="U989" s="130" t="e">
        <f t="shared" si="1596"/>
        <v>#DIV/0!</v>
      </c>
      <c r="V989" s="131" t="e">
        <f t="shared" si="1596"/>
        <v>#DIV/0!</v>
      </c>
      <c r="W989" s="129">
        <f>E982</f>
        <v>0</v>
      </c>
      <c r="X989" s="130">
        <f t="shared" si="1597"/>
        <v>0</v>
      </c>
      <c r="Y989" s="130">
        <f t="shared" si="1597"/>
        <v>0</v>
      </c>
      <c r="Z989" s="130">
        <f t="shared" si="1597"/>
        <v>0</v>
      </c>
      <c r="AA989" s="130">
        <f t="shared" si="1597"/>
        <v>0</v>
      </c>
      <c r="AB989" s="130">
        <f t="shared" si="1597"/>
        <v>0</v>
      </c>
      <c r="AC989" s="130">
        <f t="shared" si="1597"/>
        <v>0</v>
      </c>
      <c r="AD989" s="130">
        <f t="shared" si="1597"/>
        <v>0</v>
      </c>
      <c r="AE989" s="130">
        <f t="shared" si="1597"/>
        <v>0</v>
      </c>
      <c r="AF989" s="131">
        <f t="shared" si="1597"/>
        <v>0</v>
      </c>
      <c r="AG989" s="129">
        <f>F982</f>
        <v>0</v>
      </c>
      <c r="AH989" s="130">
        <f t="shared" si="1598"/>
        <v>0</v>
      </c>
      <c r="AI989" s="130">
        <f t="shared" si="1598"/>
        <v>0</v>
      </c>
      <c r="AJ989" s="130">
        <f t="shared" si="1598"/>
        <v>0</v>
      </c>
      <c r="AK989" s="130">
        <f t="shared" si="1598"/>
        <v>0</v>
      </c>
      <c r="AL989" s="130">
        <f t="shared" si="1598"/>
        <v>0</v>
      </c>
      <c r="AM989" s="130">
        <f t="shared" si="1598"/>
        <v>0</v>
      </c>
      <c r="AN989" s="130">
        <f t="shared" si="1598"/>
        <v>0</v>
      </c>
      <c r="AO989" s="130">
        <f t="shared" si="1598"/>
        <v>0</v>
      </c>
      <c r="AP989" s="131">
        <f t="shared" si="1598"/>
        <v>0</v>
      </c>
      <c r="AQ989" s="129">
        <f>G982</f>
        <v>0</v>
      </c>
      <c r="AR989" s="130">
        <f t="shared" si="1599"/>
        <v>0</v>
      </c>
      <c r="AS989" s="130">
        <f t="shared" si="1599"/>
        <v>0</v>
      </c>
      <c r="AT989" s="130">
        <f t="shared" si="1599"/>
        <v>0</v>
      </c>
      <c r="AU989" s="130">
        <f t="shared" si="1599"/>
        <v>0</v>
      </c>
      <c r="AV989" s="130">
        <f t="shared" si="1599"/>
        <v>0</v>
      </c>
      <c r="AW989" s="130">
        <f t="shared" si="1599"/>
        <v>0</v>
      </c>
      <c r="AX989" s="130">
        <f t="shared" si="1599"/>
        <v>0</v>
      </c>
      <c r="AY989" s="130">
        <f t="shared" si="1599"/>
        <v>0</v>
      </c>
      <c r="AZ989" s="131">
        <f t="shared" si="1599"/>
        <v>0</v>
      </c>
      <c r="BA989" s="129">
        <f>H982</f>
        <v>0</v>
      </c>
      <c r="BB989" s="130">
        <f t="shared" si="1600"/>
        <v>0</v>
      </c>
      <c r="BC989" s="130">
        <f t="shared" si="1600"/>
        <v>0</v>
      </c>
      <c r="BD989" s="130">
        <f t="shared" si="1600"/>
        <v>0</v>
      </c>
      <c r="BE989" s="130">
        <f t="shared" si="1600"/>
        <v>0</v>
      </c>
      <c r="BF989" s="130">
        <f t="shared" si="1600"/>
        <v>0</v>
      </c>
      <c r="BG989" s="130">
        <f t="shared" si="1600"/>
        <v>0</v>
      </c>
      <c r="BH989" s="130">
        <f t="shared" si="1600"/>
        <v>0</v>
      </c>
      <c r="BI989" s="130">
        <f t="shared" si="1600"/>
        <v>0</v>
      </c>
      <c r="BJ989" s="131">
        <f t="shared" si="1600"/>
        <v>0</v>
      </c>
      <c r="BK989"/>
      <c r="BL989"/>
      <c r="BM989"/>
      <c r="BN989"/>
      <c r="BO989"/>
      <c r="BP989"/>
      <c r="BQ989"/>
      <c r="BR989"/>
      <c r="BS989"/>
      <c r="BT989"/>
      <c r="BU989"/>
      <c r="BV989"/>
      <c r="BW989"/>
      <c r="BX989"/>
      <c r="BY989"/>
      <c r="BZ989"/>
      <c r="CA989"/>
      <c r="CB989"/>
      <c r="CC989"/>
      <c r="CD989"/>
      <c r="CE989"/>
      <c r="CF989"/>
      <c r="CG989"/>
      <c r="CH989"/>
      <c r="CI989"/>
      <c r="CJ989"/>
      <c r="CK989"/>
      <c r="CL989"/>
      <c r="CM989"/>
      <c r="CN989"/>
      <c r="CO989"/>
    </row>
    <row r="990" spans="1:93" s="2" customFormat="1" ht="15" hidden="1" customHeight="1" outlineLevel="2" x14ac:dyDescent="0.25">
      <c r="A990" s="152" t="s">
        <v>57</v>
      </c>
      <c r="B990" s="129">
        <f t="shared" ref="B990" si="1601">E$3</f>
        <v>43</v>
      </c>
      <c r="C990" s="130">
        <f t="shared" si="1594"/>
        <v>43</v>
      </c>
      <c r="D990" s="130">
        <f t="shared" si="1594"/>
        <v>43</v>
      </c>
      <c r="E990" s="130">
        <f t="shared" si="1594"/>
        <v>43</v>
      </c>
      <c r="F990" s="130">
        <f t="shared" si="1594"/>
        <v>43</v>
      </c>
      <c r="G990" s="130">
        <f t="shared" si="1594"/>
        <v>43</v>
      </c>
      <c r="H990" s="130">
        <f t="shared" si="1594"/>
        <v>43</v>
      </c>
      <c r="I990" s="130">
        <f t="shared" si="1594"/>
        <v>43</v>
      </c>
      <c r="J990" s="190">
        <f t="shared" si="1594"/>
        <v>43</v>
      </c>
      <c r="K990" s="130">
        <f t="shared" si="1594"/>
        <v>43</v>
      </c>
      <c r="L990" s="131">
        <f t="shared" si="1594"/>
        <v>43</v>
      </c>
      <c r="M990" s="129">
        <f t="shared" ref="M990" si="1602">F$3</f>
        <v>0</v>
      </c>
      <c r="N990" s="130">
        <f t="shared" si="1596"/>
        <v>0</v>
      </c>
      <c r="O990" s="130">
        <f t="shared" si="1596"/>
        <v>0</v>
      </c>
      <c r="P990" s="130">
        <f t="shared" si="1596"/>
        <v>0</v>
      </c>
      <c r="Q990" s="130">
        <f t="shared" si="1596"/>
        <v>0</v>
      </c>
      <c r="R990" s="130">
        <f t="shared" si="1596"/>
        <v>0</v>
      </c>
      <c r="S990" s="130">
        <f t="shared" si="1596"/>
        <v>0</v>
      </c>
      <c r="T990" s="130">
        <f t="shared" si="1596"/>
        <v>0</v>
      </c>
      <c r="U990" s="130">
        <f t="shared" si="1596"/>
        <v>0</v>
      </c>
      <c r="V990" s="131">
        <f t="shared" si="1596"/>
        <v>0</v>
      </c>
      <c r="W990" s="129">
        <f t="shared" ref="W990" si="1603">G$3</f>
        <v>0</v>
      </c>
      <c r="X990" s="130">
        <f t="shared" si="1597"/>
        <v>0</v>
      </c>
      <c r="Y990" s="130">
        <f t="shared" si="1597"/>
        <v>0</v>
      </c>
      <c r="Z990" s="130">
        <f t="shared" si="1597"/>
        <v>0</v>
      </c>
      <c r="AA990" s="130">
        <f t="shared" si="1597"/>
        <v>0</v>
      </c>
      <c r="AB990" s="130">
        <f t="shared" si="1597"/>
        <v>0</v>
      </c>
      <c r="AC990" s="130">
        <f t="shared" si="1597"/>
        <v>0</v>
      </c>
      <c r="AD990" s="130">
        <f t="shared" si="1597"/>
        <v>0</v>
      </c>
      <c r="AE990" s="130">
        <f t="shared" si="1597"/>
        <v>0</v>
      </c>
      <c r="AF990" s="131">
        <f t="shared" si="1597"/>
        <v>0</v>
      </c>
      <c r="AG990" s="129">
        <f t="shared" ref="AG990" si="1604">H$3</f>
        <v>0</v>
      </c>
      <c r="AH990" s="130">
        <f t="shared" si="1598"/>
        <v>0</v>
      </c>
      <c r="AI990" s="130">
        <f t="shared" si="1598"/>
        <v>0</v>
      </c>
      <c r="AJ990" s="130">
        <f t="shared" si="1598"/>
        <v>0</v>
      </c>
      <c r="AK990" s="130">
        <f t="shared" si="1598"/>
        <v>0</v>
      </c>
      <c r="AL990" s="130">
        <f t="shared" si="1598"/>
        <v>0</v>
      </c>
      <c r="AM990" s="130">
        <f t="shared" si="1598"/>
        <v>0</v>
      </c>
      <c r="AN990" s="130">
        <f t="shared" si="1598"/>
        <v>0</v>
      </c>
      <c r="AO990" s="130">
        <f t="shared" si="1598"/>
        <v>0</v>
      </c>
      <c r="AP990" s="131">
        <f t="shared" si="1598"/>
        <v>0</v>
      </c>
      <c r="AQ990" s="129">
        <f t="shared" ref="AQ990" si="1605">I$3</f>
        <v>0</v>
      </c>
      <c r="AR990" s="130">
        <f t="shared" si="1599"/>
        <v>0</v>
      </c>
      <c r="AS990" s="130">
        <f t="shared" si="1599"/>
        <v>0</v>
      </c>
      <c r="AT990" s="130">
        <f t="shared" si="1599"/>
        <v>0</v>
      </c>
      <c r="AU990" s="130">
        <f t="shared" si="1599"/>
        <v>0</v>
      </c>
      <c r="AV990" s="130">
        <f t="shared" si="1599"/>
        <v>0</v>
      </c>
      <c r="AW990" s="130">
        <f t="shared" si="1599"/>
        <v>0</v>
      </c>
      <c r="AX990" s="130">
        <f t="shared" si="1599"/>
        <v>0</v>
      </c>
      <c r="AY990" s="130">
        <f t="shared" si="1599"/>
        <v>0</v>
      </c>
      <c r="AZ990" s="131">
        <f t="shared" si="1599"/>
        <v>0</v>
      </c>
      <c r="BA990" s="129">
        <f t="shared" ref="BA990" si="1606">J$3</f>
        <v>0</v>
      </c>
      <c r="BB990" s="130">
        <f t="shared" si="1600"/>
        <v>0</v>
      </c>
      <c r="BC990" s="130">
        <f t="shared" si="1600"/>
        <v>0</v>
      </c>
      <c r="BD990" s="130">
        <f t="shared" si="1600"/>
        <v>0</v>
      </c>
      <c r="BE990" s="130">
        <f t="shared" si="1600"/>
        <v>0</v>
      </c>
      <c r="BF990" s="130">
        <f t="shared" si="1600"/>
        <v>0</v>
      </c>
      <c r="BG990" s="130">
        <f t="shared" si="1600"/>
        <v>0</v>
      </c>
      <c r="BH990" s="130">
        <f t="shared" si="1600"/>
        <v>0</v>
      </c>
      <c r="BI990" s="130">
        <f t="shared" si="1600"/>
        <v>0</v>
      </c>
      <c r="BJ990" s="131">
        <f t="shared" si="1600"/>
        <v>0</v>
      </c>
      <c r="BK990"/>
      <c r="BL990"/>
      <c r="BM990"/>
      <c r="BN990"/>
      <c r="BO990"/>
      <c r="BP990"/>
      <c r="BQ990"/>
      <c r="BR990"/>
      <c r="BS990"/>
      <c r="BT990"/>
      <c r="BU990"/>
      <c r="BV990"/>
      <c r="BW990"/>
      <c r="BX990"/>
      <c r="BY990"/>
      <c r="BZ990"/>
      <c r="CA990"/>
      <c r="CB990"/>
      <c r="CC990"/>
      <c r="CD990"/>
      <c r="CE990"/>
      <c r="CF990"/>
      <c r="CG990"/>
      <c r="CH990"/>
      <c r="CI990"/>
      <c r="CJ990"/>
      <c r="CK990"/>
      <c r="CL990"/>
      <c r="CM990"/>
      <c r="CN990"/>
      <c r="CO990"/>
    </row>
    <row r="991" spans="1:93" s="2" customFormat="1" ht="15" hidden="1" customHeight="1" outlineLevel="2" x14ac:dyDescent="0.25">
      <c r="A991" s="152" t="s">
        <v>58</v>
      </c>
      <c r="B991" s="132">
        <f t="shared" ref="B991" si="1607">B990/10*0</f>
        <v>0</v>
      </c>
      <c r="C991" s="133">
        <f t="shared" ref="C991" si="1608">C990/10*1</f>
        <v>4.3</v>
      </c>
      <c r="D991" s="133">
        <f t="shared" ref="D991" si="1609">D990/10*2</f>
        <v>8.6</v>
      </c>
      <c r="E991" s="133">
        <f t="shared" ref="E991" si="1610">E990/10*3</f>
        <v>12.899999999999999</v>
      </c>
      <c r="F991" s="133">
        <f t="shared" ref="F991" si="1611">F990/10*4</f>
        <v>17.2</v>
      </c>
      <c r="G991" s="133">
        <f t="shared" ref="G991" si="1612">G990/10*5</f>
        <v>21.5</v>
      </c>
      <c r="H991" s="133">
        <f t="shared" ref="H991" si="1613">H990/10*6</f>
        <v>25.799999999999997</v>
      </c>
      <c r="I991" s="133">
        <f t="shared" ref="I991" si="1614">I990/10*7</f>
        <v>30.099999999999998</v>
      </c>
      <c r="J991" s="191">
        <f t="shared" ref="J991" si="1615">J990/10*8</f>
        <v>34.4</v>
      </c>
      <c r="K991" s="133">
        <f t="shared" ref="K991" si="1616">K990/10*9</f>
        <v>38.699999999999996</v>
      </c>
      <c r="L991" s="134">
        <f t="shared" ref="L991" si="1617">L990/10*10</f>
        <v>43</v>
      </c>
      <c r="M991" s="133">
        <f t="shared" ref="M991" si="1618">M990/10*1</f>
        <v>0</v>
      </c>
      <c r="N991" s="133">
        <f t="shared" ref="N991" si="1619">N990/10*2</f>
        <v>0</v>
      </c>
      <c r="O991" s="133">
        <f t="shared" ref="O991" si="1620">O990/10*3</f>
        <v>0</v>
      </c>
      <c r="P991" s="133">
        <f t="shared" ref="P991" si="1621">P990/10*4</f>
        <v>0</v>
      </c>
      <c r="Q991" s="133">
        <f t="shared" ref="Q991" si="1622">Q990/10*5</f>
        <v>0</v>
      </c>
      <c r="R991" s="133">
        <f t="shared" ref="R991" si="1623">R990/10*6</f>
        <v>0</v>
      </c>
      <c r="S991" s="133">
        <f t="shared" ref="S991" si="1624">S990/10*7</f>
        <v>0</v>
      </c>
      <c r="T991" s="133">
        <f t="shared" ref="T991" si="1625">T990/10*8</f>
        <v>0</v>
      </c>
      <c r="U991" s="133">
        <f t="shared" ref="U991" si="1626">U990/10*9</f>
        <v>0</v>
      </c>
      <c r="V991" s="134">
        <f t="shared" ref="V991" si="1627">V990/10*10</f>
        <v>0</v>
      </c>
      <c r="W991" s="133">
        <f t="shared" ref="W991" si="1628">W990/10*1</f>
        <v>0</v>
      </c>
      <c r="X991" s="133">
        <f t="shared" ref="X991" si="1629">X990/10*2</f>
        <v>0</v>
      </c>
      <c r="Y991" s="133">
        <f t="shared" ref="Y991" si="1630">Y990/10*3</f>
        <v>0</v>
      </c>
      <c r="Z991" s="133">
        <f t="shared" ref="Z991" si="1631">Z990/10*4</f>
        <v>0</v>
      </c>
      <c r="AA991" s="133">
        <f t="shared" ref="AA991" si="1632">AA990/10*5</f>
        <v>0</v>
      </c>
      <c r="AB991" s="133">
        <f t="shared" ref="AB991" si="1633">AB990/10*6</f>
        <v>0</v>
      </c>
      <c r="AC991" s="133">
        <f t="shared" ref="AC991" si="1634">AC990/10*7</f>
        <v>0</v>
      </c>
      <c r="AD991" s="133">
        <f t="shared" ref="AD991" si="1635">AD990/10*8</f>
        <v>0</v>
      </c>
      <c r="AE991" s="134">
        <f t="shared" ref="AE991" si="1636">AE990/10*9</f>
        <v>0</v>
      </c>
      <c r="AF991" s="134">
        <f t="shared" ref="AF991" si="1637">AF990/10*10</f>
        <v>0</v>
      </c>
      <c r="AG991" s="133">
        <f t="shared" ref="AG991" si="1638">AG990/10*1</f>
        <v>0</v>
      </c>
      <c r="AH991" s="133">
        <f t="shared" ref="AH991" si="1639">AH990/10*2</f>
        <v>0</v>
      </c>
      <c r="AI991" s="133">
        <f t="shared" ref="AI991" si="1640">AI990/10*3</f>
        <v>0</v>
      </c>
      <c r="AJ991" s="133">
        <f t="shared" ref="AJ991" si="1641">AJ990/10*4</f>
        <v>0</v>
      </c>
      <c r="AK991" s="133">
        <f t="shared" ref="AK991" si="1642">AK990/10*5</f>
        <v>0</v>
      </c>
      <c r="AL991" s="133">
        <f t="shared" ref="AL991" si="1643">AL990/10*6</f>
        <v>0</v>
      </c>
      <c r="AM991" s="133">
        <f t="shared" ref="AM991" si="1644">AM990/10*7</f>
        <v>0</v>
      </c>
      <c r="AN991" s="133">
        <f t="shared" ref="AN991" si="1645">AN990/10*8</f>
        <v>0</v>
      </c>
      <c r="AO991" s="134">
        <f t="shared" ref="AO991" si="1646">AO990/10*9</f>
        <v>0</v>
      </c>
      <c r="AP991" s="134">
        <f t="shared" ref="AP991" si="1647">AP990/10*10</f>
        <v>0</v>
      </c>
      <c r="AQ991" s="133">
        <f t="shared" ref="AQ991" si="1648">AQ990/10*1</f>
        <v>0</v>
      </c>
      <c r="AR991" s="133">
        <f t="shared" ref="AR991" si="1649">AR990/10*2</f>
        <v>0</v>
      </c>
      <c r="AS991" s="133">
        <f t="shared" ref="AS991" si="1650">AS990/10*3</f>
        <v>0</v>
      </c>
      <c r="AT991" s="133">
        <f t="shared" ref="AT991" si="1651">AT990/10*4</f>
        <v>0</v>
      </c>
      <c r="AU991" s="133">
        <f t="shared" ref="AU991" si="1652">AU990/10*5</f>
        <v>0</v>
      </c>
      <c r="AV991" s="133">
        <f t="shared" ref="AV991" si="1653">AV990/10*6</f>
        <v>0</v>
      </c>
      <c r="AW991" s="133">
        <f t="shared" ref="AW991" si="1654">AW990/10*7</f>
        <v>0</v>
      </c>
      <c r="AX991" s="133">
        <f t="shared" ref="AX991" si="1655">AX990/10*8</f>
        <v>0</v>
      </c>
      <c r="AY991" s="134">
        <f t="shared" ref="AY991" si="1656">AY990/10*9</f>
        <v>0</v>
      </c>
      <c r="AZ991" s="134">
        <f t="shared" ref="AZ991" si="1657">AZ990/10*10</f>
        <v>0</v>
      </c>
      <c r="BA991" s="133">
        <f t="shared" ref="BA991" si="1658">BA990/10*1</f>
        <v>0</v>
      </c>
      <c r="BB991" s="133">
        <f t="shared" ref="BB991" si="1659">BB990/10*2</f>
        <v>0</v>
      </c>
      <c r="BC991" s="133">
        <f t="shared" ref="BC991" si="1660">BC990/10*3</f>
        <v>0</v>
      </c>
      <c r="BD991" s="133">
        <f t="shared" ref="BD991" si="1661">BD990/10*4</f>
        <v>0</v>
      </c>
      <c r="BE991" s="133">
        <f t="shared" ref="BE991" si="1662">BE990/10*5</f>
        <v>0</v>
      </c>
      <c r="BF991" s="133">
        <f t="shared" ref="BF991" si="1663">BF990/10*6</f>
        <v>0</v>
      </c>
      <c r="BG991" s="133">
        <f t="shared" ref="BG991" si="1664">BG990/10*7</f>
        <v>0</v>
      </c>
      <c r="BH991" s="133">
        <f t="shared" ref="BH991" si="1665">BH990/10*8</f>
        <v>0</v>
      </c>
      <c r="BI991" s="134">
        <f t="shared" ref="BI991" si="1666">BI990/10*9</f>
        <v>0</v>
      </c>
      <c r="BJ991" s="134">
        <f t="shared" ref="BJ991" si="1667">BJ990/10*10</f>
        <v>0</v>
      </c>
      <c r="BK991"/>
      <c r="BL991"/>
      <c r="BM991"/>
      <c r="BN991"/>
      <c r="BO991"/>
      <c r="BP991"/>
      <c r="BQ991"/>
      <c r="BR991"/>
      <c r="BS991"/>
      <c r="BT991"/>
      <c r="BU991"/>
      <c r="BV991"/>
      <c r="BW991"/>
      <c r="BX991"/>
      <c r="BY991"/>
      <c r="BZ991"/>
      <c r="CA991"/>
      <c r="CB991"/>
      <c r="CC991"/>
      <c r="CD991"/>
      <c r="CE991"/>
      <c r="CF991"/>
      <c r="CG991"/>
      <c r="CH991"/>
      <c r="CI991"/>
      <c r="CJ991"/>
      <c r="CK991"/>
      <c r="CL991"/>
      <c r="CM991"/>
      <c r="CN991"/>
      <c r="CO991"/>
    </row>
    <row r="992" spans="1:93" ht="15.75" hidden="1" outlineLevel="2" thickBot="1" x14ac:dyDescent="0.3">
      <c r="A992" s="152" t="s">
        <v>60</v>
      </c>
      <c r="B992" s="192">
        <f t="shared" ref="B992:BJ992" si="1668">-B989+B988*B991-1*IF(AND($A698=B987,B991&gt;=$A935),B991-$A935,0)</f>
        <v>0</v>
      </c>
      <c r="C992" s="193">
        <f t="shared" si="1668"/>
        <v>0</v>
      </c>
      <c r="D992" s="193">
        <f t="shared" si="1668"/>
        <v>0</v>
      </c>
      <c r="E992" s="193">
        <f t="shared" si="1668"/>
        <v>0</v>
      </c>
      <c r="F992" s="193">
        <f t="shared" si="1668"/>
        <v>0</v>
      </c>
      <c r="G992" s="193">
        <f t="shared" si="1668"/>
        <v>0</v>
      </c>
      <c r="H992" s="193">
        <f t="shared" si="1668"/>
        <v>0</v>
      </c>
      <c r="I992" s="193">
        <f t="shared" si="1668"/>
        <v>0</v>
      </c>
      <c r="J992" s="193">
        <f t="shared" si="1668"/>
        <v>0</v>
      </c>
      <c r="K992" s="193">
        <f t="shared" si="1668"/>
        <v>0</v>
      </c>
      <c r="L992" s="194">
        <f t="shared" si="1668"/>
        <v>0</v>
      </c>
      <c r="M992" s="192" t="e">
        <f t="shared" si="1668"/>
        <v>#DIV/0!</v>
      </c>
      <c r="N992" s="193" t="e">
        <f t="shared" si="1668"/>
        <v>#DIV/0!</v>
      </c>
      <c r="O992" s="193" t="e">
        <f t="shared" si="1668"/>
        <v>#DIV/0!</v>
      </c>
      <c r="P992" s="193" t="e">
        <f t="shared" si="1668"/>
        <v>#DIV/0!</v>
      </c>
      <c r="Q992" s="193" t="e">
        <f t="shared" si="1668"/>
        <v>#DIV/0!</v>
      </c>
      <c r="R992" s="193" t="e">
        <f t="shared" si="1668"/>
        <v>#DIV/0!</v>
      </c>
      <c r="S992" s="193" t="e">
        <f t="shared" si="1668"/>
        <v>#DIV/0!</v>
      </c>
      <c r="T992" s="193" t="e">
        <f t="shared" si="1668"/>
        <v>#DIV/0!</v>
      </c>
      <c r="U992" s="193" t="e">
        <f t="shared" si="1668"/>
        <v>#DIV/0!</v>
      </c>
      <c r="V992" s="194" t="e">
        <f t="shared" si="1668"/>
        <v>#DIV/0!</v>
      </c>
      <c r="W992" s="192">
        <f t="shared" si="1668"/>
        <v>0</v>
      </c>
      <c r="X992" s="193">
        <f t="shared" si="1668"/>
        <v>0</v>
      </c>
      <c r="Y992" s="193">
        <f t="shared" si="1668"/>
        <v>0</v>
      </c>
      <c r="Z992" s="193">
        <f t="shared" si="1668"/>
        <v>0</v>
      </c>
      <c r="AA992" s="193">
        <f t="shared" si="1668"/>
        <v>0</v>
      </c>
      <c r="AB992" s="193">
        <f t="shared" si="1668"/>
        <v>0</v>
      </c>
      <c r="AC992" s="193">
        <f t="shared" si="1668"/>
        <v>0</v>
      </c>
      <c r="AD992" s="193">
        <f t="shared" si="1668"/>
        <v>0</v>
      </c>
      <c r="AE992" s="193">
        <f t="shared" si="1668"/>
        <v>0</v>
      </c>
      <c r="AF992" s="194">
        <f t="shared" si="1668"/>
        <v>0</v>
      </c>
      <c r="AG992" s="192">
        <f t="shared" si="1668"/>
        <v>0</v>
      </c>
      <c r="AH992" s="193">
        <f t="shared" si="1668"/>
        <v>0</v>
      </c>
      <c r="AI992" s="193">
        <f t="shared" si="1668"/>
        <v>0</v>
      </c>
      <c r="AJ992" s="193">
        <f t="shared" si="1668"/>
        <v>0</v>
      </c>
      <c r="AK992" s="193">
        <f t="shared" si="1668"/>
        <v>0</v>
      </c>
      <c r="AL992" s="193">
        <f t="shared" si="1668"/>
        <v>0</v>
      </c>
      <c r="AM992" s="193">
        <f t="shared" si="1668"/>
        <v>0</v>
      </c>
      <c r="AN992" s="193">
        <f t="shared" si="1668"/>
        <v>0</v>
      </c>
      <c r="AO992" s="193">
        <f t="shared" si="1668"/>
        <v>0</v>
      </c>
      <c r="AP992" s="194">
        <f t="shared" si="1668"/>
        <v>0</v>
      </c>
      <c r="AQ992" s="192">
        <f t="shared" si="1668"/>
        <v>0</v>
      </c>
      <c r="AR992" s="193">
        <f t="shared" si="1668"/>
        <v>0</v>
      </c>
      <c r="AS992" s="193">
        <f t="shared" si="1668"/>
        <v>0</v>
      </c>
      <c r="AT992" s="193">
        <f t="shared" si="1668"/>
        <v>0</v>
      </c>
      <c r="AU992" s="193">
        <f t="shared" si="1668"/>
        <v>0</v>
      </c>
      <c r="AV992" s="193">
        <f t="shared" si="1668"/>
        <v>0</v>
      </c>
      <c r="AW992" s="193">
        <f t="shared" si="1668"/>
        <v>0</v>
      </c>
      <c r="AX992" s="193">
        <f t="shared" si="1668"/>
        <v>0</v>
      </c>
      <c r="AY992" s="193">
        <f t="shared" si="1668"/>
        <v>0</v>
      </c>
      <c r="AZ992" s="194">
        <f t="shared" si="1668"/>
        <v>0</v>
      </c>
      <c r="BA992" s="192">
        <f t="shared" si="1668"/>
        <v>0</v>
      </c>
      <c r="BB992" s="193">
        <f t="shared" si="1668"/>
        <v>0</v>
      </c>
      <c r="BC992" s="193">
        <f t="shared" si="1668"/>
        <v>0</v>
      </c>
      <c r="BD992" s="193">
        <f t="shared" si="1668"/>
        <v>0</v>
      </c>
      <c r="BE992" s="193">
        <f t="shared" si="1668"/>
        <v>0</v>
      </c>
      <c r="BF992" s="193">
        <f t="shared" si="1668"/>
        <v>0</v>
      </c>
      <c r="BG992" s="193">
        <f t="shared" si="1668"/>
        <v>0</v>
      </c>
      <c r="BH992" s="193">
        <f t="shared" si="1668"/>
        <v>0</v>
      </c>
      <c r="BI992" s="193">
        <f t="shared" si="1668"/>
        <v>0</v>
      </c>
      <c r="BJ992" s="194">
        <f t="shared" si="1668"/>
        <v>0</v>
      </c>
    </row>
    <row r="993" spans="1:34" hidden="1" outlineLevel="2" x14ac:dyDescent="0.25"/>
    <row r="994" spans="1:34" hidden="1" outlineLevel="1" collapsed="1" x14ac:dyDescent="0.25">
      <c r="A994" s="181">
        <f>6*B698/10</f>
        <v>0</v>
      </c>
      <c r="B994" s="180"/>
      <c r="C994" s="180"/>
      <c r="D994" s="180"/>
    </row>
    <row r="995" spans="1:34" hidden="1" outlineLevel="2" x14ac:dyDescent="0.25">
      <c r="B995" s="316">
        <f>'Calculo VIGA'!E$2</f>
        <v>1</v>
      </c>
      <c r="C995" s="317"/>
      <c r="D995" s="316">
        <f>'Calculo VIGA'!F$2</f>
        <v>2</v>
      </c>
      <c r="E995" s="317"/>
      <c r="F995" s="316">
        <f>'Calculo VIGA'!G$2</f>
        <v>3</v>
      </c>
      <c r="G995" s="317"/>
      <c r="H995" s="316">
        <f>'Calculo VIGA'!H$2</f>
        <v>4</v>
      </c>
      <c r="I995" s="317"/>
      <c r="J995" s="316">
        <f>'Calculo VIGA'!I$2</f>
        <v>5</v>
      </c>
      <c r="K995" s="317"/>
      <c r="L995" s="316">
        <f>'Calculo VIGA'!J$2</f>
        <v>6</v>
      </c>
      <c r="M995" s="317"/>
    </row>
    <row r="996" spans="1:34" hidden="1" outlineLevel="2" x14ac:dyDescent="0.25">
      <c r="B996" s="105">
        <f>'Calculo VIGA'!B$18</f>
        <v>3</v>
      </c>
      <c r="C996" s="106">
        <v>0</v>
      </c>
      <c r="D996" s="107">
        <f>'Calculo VIGA'!J$18</f>
        <v>0</v>
      </c>
      <c r="E996" s="106">
        <v>0</v>
      </c>
      <c r="F996" s="107">
        <f>'Calculo VIGA'!R$18</f>
        <v>0</v>
      </c>
      <c r="G996" s="106">
        <v>0</v>
      </c>
      <c r="H996" s="107">
        <f>'Calculo VIGA'!Z$18</f>
        <v>0</v>
      </c>
      <c r="I996" s="106">
        <v>0</v>
      </c>
      <c r="J996" s="107">
        <f>'Calculo VIGA'!AH$18</f>
        <v>0</v>
      </c>
      <c r="K996" s="106">
        <v>0</v>
      </c>
      <c r="L996" s="107">
        <f>'Calculo VIGA'!AP$18</f>
        <v>0</v>
      </c>
      <c r="M996" s="106">
        <v>0</v>
      </c>
      <c r="X996" s="146"/>
      <c r="Y996" s="147"/>
    </row>
    <row r="997" spans="1:34" hidden="1" outlineLevel="2" x14ac:dyDescent="0.25">
      <c r="B997" s="105">
        <f>'Calculo VIGA'!B$19</f>
        <v>4</v>
      </c>
      <c r="C997" s="106">
        <f>IF($A698=B995,1*($B698-$A994)^2*(2*$A994+$B698)/$B698^3,0)</f>
        <v>0</v>
      </c>
      <c r="D997" s="107">
        <f>'Calculo VIGA'!J$19</f>
        <v>0</v>
      </c>
      <c r="E997" s="106" t="e">
        <f>IF($A698=D995,1*($B698-$A994)^2*(2*$A994+$B698)/$B698^3,0)</f>
        <v>#DIV/0!</v>
      </c>
      <c r="F997" s="107">
        <f>'Calculo VIGA'!R$19</f>
        <v>0</v>
      </c>
      <c r="G997" s="106">
        <f>IF($A698=F995,1*($B698-$A994)^2*(2*$A994+$B698)/$B698^3,0)</f>
        <v>0</v>
      </c>
      <c r="H997" s="107">
        <f>'Calculo VIGA'!Z$19</f>
        <v>0</v>
      </c>
      <c r="I997" s="106">
        <f>IF($A698=H995,1*($B698-$A994)^2*(2*$A994+$B698)/$B698^3,0)</f>
        <v>0</v>
      </c>
      <c r="J997" s="107">
        <f>'Calculo VIGA'!AH$19</f>
        <v>0</v>
      </c>
      <c r="K997" s="106">
        <f>IF($A698=J995,1*($B698-$A994)^2*(2*$A994+$B698)/$B698^3,0)</f>
        <v>0</v>
      </c>
      <c r="L997" s="107">
        <f>'Calculo VIGA'!AP$19</f>
        <v>0</v>
      </c>
      <c r="M997" s="106">
        <f>IF($A698=L995,1*($B698-$A994)^2*(2*$A994+$B698)/$B698^3,0)</f>
        <v>0</v>
      </c>
    </row>
    <row r="998" spans="1:34" hidden="1" outlineLevel="2" x14ac:dyDescent="0.25">
      <c r="A998" t="s">
        <v>36</v>
      </c>
      <c r="B998" s="105">
        <f>'Calculo VIGA'!B$20</f>
        <v>1</v>
      </c>
      <c r="C998" s="106">
        <f>IF($A698=B995,1*$A994*($B698-$A994)^2/$B698^2,0)</f>
        <v>0</v>
      </c>
      <c r="D998" s="107">
        <f>'Calculo VIGA'!J$20</f>
        <v>0</v>
      </c>
      <c r="E998" s="106" t="e">
        <f>IF($A698=D995,1*$A994*($B698-$A994)^2/$B698^2,0)</f>
        <v>#DIV/0!</v>
      </c>
      <c r="F998" s="107">
        <f>'Calculo VIGA'!R$20</f>
        <v>0</v>
      </c>
      <c r="G998" s="106">
        <f>IF($A698=F995,1*$A994*($B698-$A994)^2/$B698^2,0)</f>
        <v>0</v>
      </c>
      <c r="H998" s="107">
        <f>'Calculo VIGA'!Z$20</f>
        <v>0</v>
      </c>
      <c r="I998" s="106">
        <f>IF($A698=H995,1*$A994*($B698-$A994)^2/$B698^2,0)</f>
        <v>0</v>
      </c>
      <c r="J998" s="107">
        <f>'Calculo VIGA'!AH$20</f>
        <v>0</v>
      </c>
      <c r="K998" s="106">
        <f>IF($A698=J995,1*$A994*($B698-$A994)^2/$B698^2,0)</f>
        <v>0</v>
      </c>
      <c r="L998" s="107">
        <f>'Calculo VIGA'!AP$20</f>
        <v>0</v>
      </c>
      <c r="M998" s="106">
        <f>IF($A698=L995,1*$A994*($B698-$A994)^2/$B698^2,0)</f>
        <v>0</v>
      </c>
      <c r="X998" s="149"/>
    </row>
    <row r="999" spans="1:34" hidden="1" outlineLevel="2" x14ac:dyDescent="0.25">
      <c r="B999" s="105">
        <f>'Calculo VIGA'!B$21</f>
        <v>5</v>
      </c>
      <c r="C999" s="108">
        <v>0</v>
      </c>
      <c r="D999" s="107">
        <f>'Calculo VIGA'!J$21</f>
        <v>0</v>
      </c>
      <c r="E999" s="108">
        <v>0</v>
      </c>
      <c r="F999" s="107">
        <f>'Calculo VIGA'!R$21</f>
        <v>0</v>
      </c>
      <c r="G999" s="108">
        <v>0</v>
      </c>
      <c r="H999" s="107">
        <f>'Calculo VIGA'!Z$21</f>
        <v>0</v>
      </c>
      <c r="I999" s="108">
        <v>0</v>
      </c>
      <c r="J999" s="107">
        <f>'Calculo VIGA'!AH$21</f>
        <v>0</v>
      </c>
      <c r="K999" s="108">
        <v>0</v>
      </c>
      <c r="L999" s="107">
        <f>'Calculo VIGA'!AP$21</f>
        <v>0</v>
      </c>
      <c r="M999" s="108">
        <v>0</v>
      </c>
    </row>
    <row r="1000" spans="1:34" hidden="1" outlineLevel="2" x14ac:dyDescent="0.25">
      <c r="B1000" s="105">
        <f>'Calculo VIGA'!B$22</f>
        <v>6</v>
      </c>
      <c r="C1000" s="106">
        <f>IF($A698=B995,1*($A994)^2*(3*$B698-2*$A994)/$B698^3,0)</f>
        <v>0</v>
      </c>
      <c r="D1000" s="107">
        <f>'Calculo VIGA'!J$22</f>
        <v>0</v>
      </c>
      <c r="E1000" s="106" t="e">
        <f>IF($A698=D995,1*($A994)^2*(3*$B698-2*$A994)/$B698^3,0)</f>
        <v>#DIV/0!</v>
      </c>
      <c r="F1000" s="107">
        <f>'Calculo VIGA'!R$22</f>
        <v>0</v>
      </c>
      <c r="G1000" s="106">
        <f>IF($A698=F995,1*($A994)^2*(3*$B698-2*$A994)/$B698^3,0)</f>
        <v>0</v>
      </c>
      <c r="H1000" s="107">
        <f>'Calculo VIGA'!Z$22</f>
        <v>0</v>
      </c>
      <c r="I1000" s="106">
        <f>IF($A698=H995,1*($A994)^2*(3*$B698-2*$A994)/$B698^3,0)</f>
        <v>0</v>
      </c>
      <c r="J1000" s="107">
        <f>'Calculo VIGA'!AH$22</f>
        <v>0</v>
      </c>
      <c r="K1000" s="106">
        <f>IF($A698=J995,1*($A994)^2*(3*$B698-2*$A994)/$B698^3,0)</f>
        <v>0</v>
      </c>
      <c r="L1000" s="107">
        <f>'Calculo VIGA'!AP$22</f>
        <v>0</v>
      </c>
      <c r="M1000" s="106">
        <f>IF($A698=L995,1*($A994)^2*(3*$B698-2*$A994)/$B698^3,0)</f>
        <v>0</v>
      </c>
    </row>
    <row r="1001" spans="1:34" hidden="1" outlineLevel="2" x14ac:dyDescent="0.25">
      <c r="B1001" s="105">
        <f>'Calculo VIGA'!B$23</f>
        <v>2</v>
      </c>
      <c r="C1001" s="108">
        <f>IF($A698=B995,-1*($B698-$A994)*$A994^2/$B698^2,0)</f>
        <v>0</v>
      </c>
      <c r="D1001" s="107">
        <f>'Calculo VIGA'!J$23</f>
        <v>0</v>
      </c>
      <c r="E1001" s="108" t="e">
        <f>IF($A698=D995,-1*($B698-$A994)*$A994^2/$B698^2,0)</f>
        <v>#DIV/0!</v>
      </c>
      <c r="F1001" s="107">
        <f>'Calculo VIGA'!R$23</f>
        <v>0</v>
      </c>
      <c r="G1001" s="108">
        <f>IF($A698=F995,-1*($B698-$A994)*$A994^2/$B698^2,0)</f>
        <v>0</v>
      </c>
      <c r="H1001" s="107">
        <f>'Calculo VIGA'!Z$23</f>
        <v>0</v>
      </c>
      <c r="I1001" s="108">
        <f>IF($A698=H995,-1*($B698-$A994)*$A994^2/$B698^2,0)</f>
        <v>0</v>
      </c>
      <c r="J1001" s="107">
        <f>'Calculo VIGA'!AH$23</f>
        <v>0</v>
      </c>
      <c r="K1001" s="108">
        <f>IF($A698=J995,-1*($B698-$A994)*$A994^2/$B698^2,0)</f>
        <v>0</v>
      </c>
      <c r="L1001" s="107">
        <f>'Calculo VIGA'!AP$23</f>
        <v>0</v>
      </c>
      <c r="M1001" s="108">
        <f>IF($A698=L995,-1*($B698-$A994)*$A994^2/$B698^2,0)</f>
        <v>0</v>
      </c>
    </row>
    <row r="1002" spans="1:34" hidden="1" outlineLevel="2" x14ac:dyDescent="0.25">
      <c r="C1002" t="s">
        <v>61</v>
      </c>
      <c r="D1002" s="182"/>
      <c r="E1002" s="183"/>
      <c r="F1002" s="182"/>
      <c r="G1002" s="183"/>
      <c r="H1002" s="182"/>
      <c r="I1002" s="183"/>
      <c r="J1002" s="182"/>
      <c r="K1002" s="183"/>
      <c r="L1002" s="182"/>
      <c r="M1002" s="183"/>
      <c r="N1002" s="182"/>
      <c r="O1002" s="183"/>
      <c r="P1002" s="182"/>
      <c r="Q1002" s="183"/>
      <c r="R1002" s="182"/>
      <c r="S1002" s="183"/>
    </row>
    <row r="1003" spans="1:34" hidden="1" outlineLevel="2" x14ac:dyDescent="0.25">
      <c r="B1003" s="105">
        <v>1</v>
      </c>
      <c r="C1003" s="108">
        <f t="shared" ref="C1003" si="1669">-(IFERROR(VLOOKUP($B1003,$B996:$C1001,2,0),0)+IFERROR(VLOOKUP($B1003,$D996:$E1001,2,0),0)+IFERROR(VLOOKUP($B1003,$F996:$G1001,2,0),0)+IFERROR(VLOOKUP($B1003,$H996:$I1001,2,0),0)+IFERROR(VLOOKUP($B1003,$J996:$K1001,2,0),0)+IFERROR(VLOOKUP($B1003,$L996:$M1001,2,0),0)+IFERROR(VLOOKUP($B1003,$N996:$O1001,2,0),0)+IFERROR(VLOOKUP($B1003,$P996:$Q1001,2,0),0)+IFERROR(VLOOKUP($B1003,$R996:$S1001,2,0),0))</f>
        <v>0</v>
      </c>
      <c r="E1003" s="109"/>
      <c r="F1003" s="325" t="s">
        <v>37</v>
      </c>
      <c r="G1003" s="325"/>
      <c r="H1003" s="325"/>
      <c r="I1003" s="325"/>
      <c r="J1003" s="325"/>
      <c r="K1003" s="325"/>
      <c r="L1003" s="325"/>
      <c r="M1003" s="325"/>
      <c r="N1003" s="325"/>
      <c r="O1003" s="325"/>
      <c r="P1003" s="325"/>
      <c r="Q1003" s="325"/>
      <c r="R1003" s="325"/>
      <c r="S1003" s="325"/>
      <c r="T1003" s="325"/>
      <c r="U1003" s="325"/>
      <c r="V1003" s="325"/>
      <c r="W1003" s="325"/>
      <c r="X1003" s="325"/>
      <c r="Y1003" s="325"/>
      <c r="Z1003" s="325"/>
      <c r="AA1003" s="325"/>
      <c r="AB1003" s="110"/>
      <c r="AC1003" s="110"/>
      <c r="AD1003" s="110"/>
      <c r="AE1003" s="110"/>
      <c r="AF1003" s="110"/>
      <c r="AG1003" s="110"/>
      <c r="AH1003" s="110"/>
    </row>
    <row r="1004" spans="1:34" hidden="1" outlineLevel="2" x14ac:dyDescent="0.25">
      <c r="B1004" s="105">
        <v>2</v>
      </c>
      <c r="C1004" s="108">
        <f t="shared" ref="C1004" si="1670">-(IFERROR(VLOOKUP($B1004,$B996:$C1001,2,0),0)+IFERROR(VLOOKUP($B1004,$D996:$E1001,2,0),0)+IFERROR(VLOOKUP($B1004,$F996:$G1001,2,0),0)+IFERROR(VLOOKUP($B1004,$H996:$I1001,2,0),0)+IFERROR(VLOOKUP($B1004,$J996:$K1001,2,0),0)+IFERROR(VLOOKUP($B1004,$L996:$M1001,2,0),0)+IFERROR(VLOOKUP($B1004,$N996:$O1001,2,0),0)+IFERROR(VLOOKUP($B1004,$P996:$Q1001,2,0),0)+IFERROR(VLOOKUP($B1004,$R996:$S1001,2,0),0))</f>
        <v>0</v>
      </c>
      <c r="E1004" s="110"/>
      <c r="F1004" s="110"/>
      <c r="G1004" s="326" t="s">
        <v>38</v>
      </c>
      <c r="H1004" s="326"/>
      <c r="I1004" s="326"/>
      <c r="J1004" s="326"/>
      <c r="K1004" s="326"/>
      <c r="L1004" s="326"/>
      <c r="M1004" s="110"/>
      <c r="N1004" s="110"/>
      <c r="O1004" s="110"/>
      <c r="P1004" s="327" t="s">
        <v>39</v>
      </c>
      <c r="Q1004" s="327"/>
      <c r="R1004" s="327"/>
      <c r="S1004" s="327"/>
      <c r="T1004" s="327"/>
      <c r="U1004" s="327"/>
      <c r="V1004" s="110"/>
      <c r="W1004" s="110"/>
      <c r="X1004" s="110"/>
      <c r="Y1004" s="110"/>
      <c r="Z1004" s="110"/>
      <c r="AA1004" s="110"/>
      <c r="AB1004" s="110"/>
      <c r="AC1004" s="110"/>
      <c r="AD1004" s="110"/>
      <c r="AE1004" s="110"/>
      <c r="AF1004" s="110"/>
      <c r="AG1004" s="110"/>
      <c r="AH1004" s="110"/>
    </row>
    <row r="1005" spans="1:34" hidden="1" outlineLevel="2" x14ac:dyDescent="0.25">
      <c r="B1005" s="105">
        <v>3</v>
      </c>
      <c r="C1005" s="108">
        <f t="shared" ref="C1005" si="1671">-(IFERROR(VLOOKUP($B1005,$B996:$C1001,2,0),0)+IFERROR(VLOOKUP($B1005,$D996:$E1001,2,0),0)+IFERROR(VLOOKUP($B1005,$F996:$G1001,2,0),0)+IFERROR(VLOOKUP($B1005,$H996:$I1001,2,0),0)+IFERROR(VLOOKUP($B1005,$J996:$K1001,2,0),0)+IFERROR(VLOOKUP($B1005,$L996:$M1001,2,0),0)+IFERROR(VLOOKUP($B1005,$N996:$O1001,2,0),0)+IFERROR(VLOOKUP($B1005,$P996:$Q1001,2,0),0)+IFERROR(VLOOKUP($B1005,$R996:$S1001,2,0),0))</f>
        <v>0</v>
      </c>
      <c r="E1005" s="110"/>
      <c r="F1005" s="110"/>
      <c r="G1005" s="112">
        <v>6</v>
      </c>
      <c r="H1005" s="112">
        <v>5</v>
      </c>
      <c r="I1005" s="112">
        <v>4</v>
      </c>
      <c r="J1005" s="112">
        <v>3</v>
      </c>
      <c r="K1005" s="112">
        <v>2</v>
      </c>
      <c r="L1005" s="112">
        <v>1</v>
      </c>
      <c r="M1005" s="110"/>
      <c r="O1005" s="110"/>
      <c r="P1005" s="112">
        <v>6</v>
      </c>
      <c r="Q1005" s="112">
        <v>5</v>
      </c>
      <c r="R1005" s="112">
        <v>4</v>
      </c>
      <c r="S1005" s="112">
        <v>3</v>
      </c>
      <c r="T1005" s="112">
        <v>2</v>
      </c>
      <c r="U1005" s="112">
        <v>1</v>
      </c>
      <c r="AB1005" s="110"/>
      <c r="AC1005" s="110"/>
      <c r="AD1005" s="110"/>
      <c r="AE1005" s="110"/>
      <c r="AF1005" s="110"/>
      <c r="AG1005" s="110"/>
      <c r="AH1005" s="110"/>
    </row>
    <row r="1006" spans="1:34" hidden="1" outlineLevel="2" x14ac:dyDescent="0.25">
      <c r="B1006" s="105">
        <v>4</v>
      </c>
      <c r="C1006" s="108">
        <f t="shared" ref="C1006" si="1672">-(IFERROR(VLOOKUP($B1006,$B996:$C1001,2,0),0)+IFERROR(VLOOKUP($B1006,$D996:$E1001,2,0),0)+IFERROR(VLOOKUP($B1006,$F996:$G1001,2,0),0)+IFERROR(VLOOKUP($B1006,$H996:$I1001,2,0),0)+IFERROR(VLOOKUP($B1006,$J996:$K1001,2,0),0)+IFERROR(VLOOKUP($B1006,$L996:$M1001,2,0),0)+IFERROR(VLOOKUP($B1006,$N996:$O1001,2,0),0)+IFERROR(VLOOKUP($B1006,$P996:$Q1001,2,0),0)+IFERROR(VLOOKUP($B1006,$R996:$S1001,2,0),0))</f>
        <v>0</v>
      </c>
      <c r="E1006" s="110"/>
      <c r="F1006" s="105">
        <v>1</v>
      </c>
      <c r="G1006" s="184" t="e">
        <f t="array" ref="G1006:G1012">MMULT(MINVERSE($C$24:$I$30),$C1003:$C1009)</f>
        <v>#NUM!</v>
      </c>
      <c r="H1006" s="184" t="e">
        <f t="array" ref="H1006:H1011">MMULT(MINVERSE($C$24:$H$29),$C1003:$C1008)</f>
        <v>#NUM!</v>
      </c>
      <c r="I1006" s="184" t="e">
        <f t="array" ref="I1006:I1010">MMULT(MINVERSE($C$24:$G$28),$C1003:$C1007)</f>
        <v>#NUM!</v>
      </c>
      <c r="J1006" s="184">
        <f t="array" ref="J1006:J1009">MMULT(MINVERSE($C$24:$F$27),$C1003:$C1006)</f>
        <v>0</v>
      </c>
      <c r="K1006" s="184">
        <f t="array" ref="K1006:K1008">MMULT(MINVERSE($C$24:$E$26),$C1003:$C1005)</f>
        <v>0</v>
      </c>
      <c r="L1006" s="184">
        <f t="array" ref="L1006:L1007">MMULT(MINVERSE($C$24:$D$25),$C1003:$C1004)</f>
        <v>0</v>
      </c>
      <c r="M1006" s="110"/>
      <c r="O1006" s="105">
        <v>1</v>
      </c>
      <c r="P1006" s="184" t="e">
        <f t="array" ref="P1006:P1016">MMULT(MINVERSE($C$24:$M$34),$C1003:$C1013)</f>
        <v>#NUM!</v>
      </c>
      <c r="Q1006" s="184" t="e">
        <f t="array" ref="Q1006:Q1015">MMULT(MINVERSE($C$24:$L$33),$C1003:$C1012)</f>
        <v>#NUM!</v>
      </c>
      <c r="R1006" s="184" t="e">
        <f t="array" ref="R1006:R1014">MMULT(MINVERSE($C$24:$K$32),$C1003:$C1011)</f>
        <v>#NUM!</v>
      </c>
      <c r="S1006" s="184" t="e">
        <f t="array" ref="S1006:S1013">MMULT(MINVERSE($C$24:$J$31),$C1003:$C1010)</f>
        <v>#NUM!</v>
      </c>
      <c r="T1006" s="114"/>
      <c r="U1006" s="114"/>
      <c r="V1006" s="110"/>
      <c r="W1006" s="110"/>
      <c r="X1006" s="110"/>
      <c r="Y1006" s="110"/>
      <c r="Z1006" s="110"/>
      <c r="AA1006" s="110"/>
      <c r="AB1006" s="110"/>
      <c r="AC1006" s="110"/>
      <c r="AD1006" s="110"/>
      <c r="AE1006" s="110"/>
      <c r="AF1006" s="110"/>
      <c r="AG1006" s="110"/>
      <c r="AH1006" s="110"/>
    </row>
    <row r="1007" spans="1:34" hidden="1" outlineLevel="2" x14ac:dyDescent="0.25">
      <c r="B1007" s="105">
        <v>5</v>
      </c>
      <c r="C1007" s="108">
        <f t="shared" ref="C1007" si="1673">-(IFERROR(VLOOKUP($B1007,$B996:$C1001,2,0),0)+IFERROR(VLOOKUP($B1007,$D996:$E1001,2,0),0)+IFERROR(VLOOKUP($B1007,$F996:$G1001,2,0),0)+IFERROR(VLOOKUP($B1007,$H996:$I1001,2,0),0)+IFERROR(VLOOKUP($B1007,$J996:$K1001,2,0),0)+IFERROR(VLOOKUP($B1007,$L996:$M1001,2,0),0)+IFERROR(VLOOKUP($B1007,$N996:$O1001,2,0),0)+IFERROR(VLOOKUP($B1007,$P996:$Q1001,2,0),0)+IFERROR(VLOOKUP($B1007,$R996:$S1001,2,0),0))</f>
        <v>0</v>
      </c>
      <c r="E1007" s="110"/>
      <c r="F1007" s="105">
        <v>2</v>
      </c>
      <c r="G1007" s="185" t="e">
        <v>#NUM!</v>
      </c>
      <c r="H1007" s="185" t="e">
        <v>#NUM!</v>
      </c>
      <c r="I1007" s="185" t="e">
        <v>#NUM!</v>
      </c>
      <c r="J1007" s="185">
        <v>0</v>
      </c>
      <c r="K1007" s="185">
        <v>0</v>
      </c>
      <c r="L1007" s="185">
        <v>0</v>
      </c>
      <c r="M1007" s="110"/>
      <c r="O1007" s="105">
        <v>2</v>
      </c>
      <c r="P1007" s="185" t="e">
        <v>#NUM!</v>
      </c>
      <c r="Q1007" s="185" t="e">
        <v>#NUM!</v>
      </c>
      <c r="R1007" s="185" t="e">
        <v>#NUM!</v>
      </c>
      <c r="S1007" s="185" t="e">
        <v>#NUM!</v>
      </c>
      <c r="T1007" s="114"/>
      <c r="U1007" s="114"/>
    </row>
    <row r="1008" spans="1:34" hidden="1" outlineLevel="2" x14ac:dyDescent="0.25">
      <c r="B1008" s="105">
        <v>6</v>
      </c>
      <c r="C1008" s="108">
        <f t="shared" ref="C1008" si="1674">-(IFERROR(VLOOKUP($B1008,$B996:$C1001,2,0),0)+IFERROR(VLOOKUP($B1008,$D996:$E1001,2,0),0)+IFERROR(VLOOKUP($B1008,$F996:$G1001,2,0),0)+IFERROR(VLOOKUP($B1008,$H996:$I1001,2,0),0)+IFERROR(VLOOKUP($B1008,$J996:$K1001,2,0),0)+IFERROR(VLOOKUP($B1008,$L996:$M1001,2,0),0)+IFERROR(VLOOKUP($B1008,$N996:$O1001,2,0),0)+IFERROR(VLOOKUP($B1008,$P996:$Q1001,2,0),0)+IFERROR(VLOOKUP($B1008,$R996:$S1001,2,0),0))</f>
        <v>0</v>
      </c>
      <c r="E1008" s="110"/>
      <c r="F1008" s="105">
        <v>3</v>
      </c>
      <c r="G1008" s="185" t="e">
        <v>#NUM!</v>
      </c>
      <c r="H1008" s="185" t="e">
        <v>#NUM!</v>
      </c>
      <c r="I1008" s="185" t="e">
        <v>#NUM!</v>
      </c>
      <c r="J1008" s="185">
        <v>0</v>
      </c>
      <c r="K1008" s="185">
        <v>0</v>
      </c>
      <c r="L1008" s="185"/>
      <c r="M1008" s="110"/>
      <c r="O1008" s="105">
        <v>3</v>
      </c>
      <c r="P1008" s="185" t="e">
        <v>#NUM!</v>
      </c>
      <c r="Q1008" s="185" t="e">
        <v>#NUM!</v>
      </c>
      <c r="R1008" s="185" t="e">
        <v>#NUM!</v>
      </c>
      <c r="S1008" s="185" t="e">
        <v>#NUM!</v>
      </c>
      <c r="T1008" s="114"/>
      <c r="U1008" s="114"/>
    </row>
    <row r="1009" spans="1:24" hidden="1" outlineLevel="2" x14ac:dyDescent="0.25">
      <c r="B1009" s="105">
        <v>7</v>
      </c>
      <c r="C1009" s="108">
        <f t="shared" ref="C1009" si="1675">-(IFERROR(VLOOKUP($B1009,$B996:$C1001,2,0),0)+IFERROR(VLOOKUP($B1009,$D996:$E1001,2,0),0)+IFERROR(VLOOKUP($B1009,$F996:$G1001,2,0),0)+IFERROR(VLOOKUP($B1009,$H996:$I1001,2,0),0)+IFERROR(VLOOKUP($B1009,$J996:$K1001,2,0),0)+IFERROR(VLOOKUP($B1009,$L996:$M1001,2,0),0)+IFERROR(VLOOKUP($B1009,$N996:$O1001,2,0),0)+IFERROR(VLOOKUP($B1009,$P996:$Q1001,2,0),0)+IFERROR(VLOOKUP($B1009,$R996:$S1001,2,0),0))</f>
        <v>0</v>
      </c>
      <c r="E1009" s="110"/>
      <c r="F1009" s="105">
        <v>4</v>
      </c>
      <c r="G1009" s="185" t="e">
        <v>#NUM!</v>
      </c>
      <c r="H1009" s="185" t="e">
        <v>#NUM!</v>
      </c>
      <c r="I1009" s="185" t="e">
        <v>#NUM!</v>
      </c>
      <c r="J1009" s="185">
        <v>0</v>
      </c>
      <c r="K1009" s="185"/>
      <c r="L1009" s="185"/>
      <c r="M1009" s="110"/>
      <c r="O1009" s="105">
        <v>4</v>
      </c>
      <c r="P1009" s="185" t="e">
        <v>#NUM!</v>
      </c>
      <c r="Q1009" s="185" t="e">
        <v>#NUM!</v>
      </c>
      <c r="R1009" s="185" t="e">
        <v>#NUM!</v>
      </c>
      <c r="S1009" s="185" t="e">
        <v>#NUM!</v>
      </c>
      <c r="T1009" s="114"/>
      <c r="U1009" s="114"/>
    </row>
    <row r="1010" spans="1:24" hidden="1" outlineLevel="2" x14ac:dyDescent="0.25">
      <c r="B1010" s="105">
        <v>8</v>
      </c>
      <c r="C1010" s="108">
        <f t="shared" ref="C1010" si="1676">-(IFERROR(VLOOKUP($B1010,$B996:$C1001,2,0),0)+IFERROR(VLOOKUP($B1010,$D996:$E1001,2,0),0)+IFERROR(VLOOKUP($B1010,$F996:$G1001,2,0),0)+IFERROR(VLOOKUP($B1010,$H996:$I1001,2,0),0)+IFERROR(VLOOKUP($B1010,$J996:$K1001,2,0),0)+IFERROR(VLOOKUP($B1010,$L996:$M1001,2,0),0)+IFERROR(VLOOKUP($B1010,$N996:$O1001,2,0),0)+IFERROR(VLOOKUP($B1010,$P996:$Q1001,2,0),0)+IFERROR(VLOOKUP($B1010,$R996:$S1001,2,0),0))</f>
        <v>0</v>
      </c>
      <c r="E1010" s="110" t="s">
        <v>40</v>
      </c>
      <c r="F1010" s="105">
        <v>5</v>
      </c>
      <c r="G1010" s="185" t="e">
        <v>#NUM!</v>
      </c>
      <c r="H1010" s="185" t="e">
        <v>#NUM!</v>
      </c>
      <c r="I1010" s="185" t="e">
        <v>#NUM!</v>
      </c>
      <c r="J1010" s="185"/>
      <c r="K1010" s="185"/>
      <c r="L1010" s="185"/>
      <c r="M1010" s="110"/>
      <c r="O1010" s="105">
        <v>5</v>
      </c>
      <c r="P1010" s="185" t="e">
        <v>#NUM!</v>
      </c>
      <c r="Q1010" s="185" t="e">
        <v>#NUM!</v>
      </c>
      <c r="R1010" s="185" t="e">
        <v>#NUM!</v>
      </c>
      <c r="S1010" s="185" t="e">
        <v>#NUM!</v>
      </c>
      <c r="T1010" s="114"/>
      <c r="U1010" s="114"/>
    </row>
    <row r="1011" spans="1:24" hidden="1" outlineLevel="2" x14ac:dyDescent="0.25">
      <c r="B1011" s="105">
        <v>9</v>
      </c>
      <c r="C1011" s="108">
        <f t="shared" ref="C1011" si="1677">-(IFERROR(VLOOKUP($B1011,$B996:$C1001,2,0),0)+IFERROR(VLOOKUP($B1011,$D996:$E1001,2,0),0)+IFERROR(VLOOKUP($B1011,$F996:$G1001,2,0),0)+IFERROR(VLOOKUP($B1011,$H996:$I1001,2,0),0)+IFERROR(VLOOKUP($B1011,$J996:$K1001,2,0),0)+IFERROR(VLOOKUP($B1011,$L996:$M1001,2,0),0)+IFERROR(VLOOKUP($B1011,$N996:$O1001,2,0),0)+IFERROR(VLOOKUP($B1011,$P996:$Q1001,2,0),0)+IFERROR(VLOOKUP($B1011,$R996:$S1001,2,0),0))</f>
        <v>0</v>
      </c>
      <c r="E1011" s="110"/>
      <c r="F1011" s="105">
        <v>6</v>
      </c>
      <c r="G1011" s="185" t="e">
        <v>#NUM!</v>
      </c>
      <c r="H1011" s="185" t="e">
        <v>#NUM!</v>
      </c>
      <c r="I1011" s="185"/>
      <c r="J1011" s="185"/>
      <c r="K1011" s="185"/>
      <c r="L1011" s="185"/>
      <c r="M1011" s="110"/>
      <c r="O1011" s="105">
        <v>6</v>
      </c>
      <c r="P1011" s="185" t="e">
        <v>#NUM!</v>
      </c>
      <c r="Q1011" s="185" t="e">
        <v>#NUM!</v>
      </c>
      <c r="R1011" s="185" t="e">
        <v>#NUM!</v>
      </c>
      <c r="S1011" s="185" t="e">
        <v>#NUM!</v>
      </c>
      <c r="T1011" s="114"/>
      <c r="U1011" s="114"/>
    </row>
    <row r="1012" spans="1:24" hidden="1" outlineLevel="2" x14ac:dyDescent="0.25">
      <c r="B1012" s="105">
        <v>10</v>
      </c>
      <c r="C1012" s="108">
        <f t="shared" ref="C1012" si="1678">-(IFERROR(VLOOKUP($B1012,$B996:$C1001,2,0),0)+IFERROR(VLOOKUP($B1012,$D996:$E1001,2,0),0)+IFERROR(VLOOKUP($B1012,$F996:$G1001,2,0),0)+IFERROR(VLOOKUP($B1012,$H996:$I1001,2,0),0)+IFERROR(VLOOKUP($B1012,$J996:$K1001,2,0),0)+IFERROR(VLOOKUP($B1012,$L996:$M1001,2,0),0)+IFERROR(VLOOKUP($B1012,$N996:$O1001,2,0),0)+IFERROR(VLOOKUP($B1012,$P996:$Q1001,2,0),0)+IFERROR(VLOOKUP($B1012,$R996:$S1001,2,0),0))</f>
        <v>0</v>
      </c>
      <c r="E1012" s="110"/>
      <c r="F1012" s="105">
        <v>7</v>
      </c>
      <c r="G1012" s="185" t="e">
        <v>#NUM!</v>
      </c>
      <c r="H1012" s="185"/>
      <c r="I1012" s="185"/>
      <c r="J1012" s="185"/>
      <c r="K1012" s="185"/>
      <c r="L1012" s="185"/>
      <c r="M1012" s="110"/>
      <c r="N1012" s="110" t="s">
        <v>40</v>
      </c>
      <c r="O1012" s="105">
        <v>7</v>
      </c>
      <c r="P1012" s="185" t="e">
        <v>#NUM!</v>
      </c>
      <c r="Q1012" s="185" t="e">
        <v>#NUM!</v>
      </c>
      <c r="R1012" s="185" t="e">
        <v>#NUM!</v>
      </c>
      <c r="S1012" s="185" t="e">
        <v>#NUM!</v>
      </c>
      <c r="T1012" s="114"/>
      <c r="U1012" s="114"/>
    </row>
    <row r="1013" spans="1:24" hidden="1" outlineLevel="2" x14ac:dyDescent="0.25">
      <c r="B1013" s="105">
        <v>11</v>
      </c>
      <c r="C1013" s="108">
        <f t="shared" ref="C1013" si="1679">-(IFERROR(VLOOKUP($B1013,$B996:$C1001,2,0),0)+IFERROR(VLOOKUP($B1013,$D996:$E1001,2,0),0)+IFERROR(VLOOKUP($B1013,$F996:$G1001,2,0),0)+IFERROR(VLOOKUP($B1013,$H996:$I1001,2,0),0)+IFERROR(VLOOKUP($B1013,$J996:$K1001,2,0),0)+IFERROR(VLOOKUP($B1013,$L996:$M1001,2,0),0)+IFERROR(VLOOKUP($B1013,$N996:$O1001,2,0),0)+IFERROR(VLOOKUP($B1013,$P996:$Q1001,2,0),0)+IFERROR(VLOOKUP($B1013,$R996:$S1001,2,0),0))</f>
        <v>0</v>
      </c>
      <c r="E1013" s="110"/>
      <c r="M1013" s="110"/>
      <c r="O1013" s="105">
        <v>8</v>
      </c>
      <c r="P1013" s="185" t="e">
        <v>#NUM!</v>
      </c>
      <c r="Q1013" s="185" t="e">
        <v>#NUM!</v>
      </c>
      <c r="R1013" s="185" t="e">
        <v>#NUM!</v>
      </c>
      <c r="S1013" s="185" t="e">
        <v>#NUM!</v>
      </c>
      <c r="T1013" s="114"/>
      <c r="U1013" s="114"/>
    </row>
    <row r="1014" spans="1:24" hidden="1" outlineLevel="2" x14ac:dyDescent="0.25">
      <c r="B1014" s="105">
        <v>12</v>
      </c>
      <c r="C1014" s="108">
        <f t="shared" ref="C1014" si="1680">-(IFERROR(VLOOKUP($B1014,$B996:$C1001,2,0),0)+IFERROR(VLOOKUP($B1014,$D996:$E1001,2,0),0)+IFERROR(VLOOKUP($B1014,$F996:$G1001,2,0),0)+IFERROR(VLOOKUP($B1014,$H996:$I1001,2,0),0)+IFERROR(VLOOKUP($B1014,$J996:$K1001,2,0),0)+IFERROR(VLOOKUP($B1014,$L996:$M1001,2,0),0)+IFERROR(VLOOKUP($B1014,$N996:$O1001,2,0),0)+IFERROR(VLOOKUP($B1014,$P996:$Q1001,2,0),0)+IFERROR(VLOOKUP($B1014,$R996:$S1001,2,0),0))</f>
        <v>0</v>
      </c>
      <c r="E1014" s="110"/>
      <c r="M1014" s="110"/>
      <c r="O1014" s="105">
        <v>9</v>
      </c>
      <c r="P1014" s="185" t="e">
        <v>#NUM!</v>
      </c>
      <c r="Q1014" s="185" t="e">
        <v>#NUM!</v>
      </c>
      <c r="R1014" s="185" t="e">
        <v>#NUM!</v>
      </c>
      <c r="S1014" s="185"/>
      <c r="T1014" s="114"/>
      <c r="U1014" s="114"/>
    </row>
    <row r="1015" spans="1:24" hidden="1" outlineLevel="2" x14ac:dyDescent="0.25">
      <c r="B1015" s="105">
        <v>13</v>
      </c>
      <c r="C1015" s="108">
        <f t="shared" ref="C1015" si="1681">-(IFERROR(VLOOKUP($B1015,$B996:$C1001,2,0),0)+IFERROR(VLOOKUP($B1015,$D996:$E1001,2,0),0)+IFERROR(VLOOKUP($B1015,$F996:$G1001,2,0),0)+IFERROR(VLOOKUP($B1015,$H996:$I1001,2,0),0)+IFERROR(VLOOKUP($B1015,$J996:$K1001,2,0),0)+IFERROR(VLOOKUP($B1015,$L996:$M1001,2,0),0)+IFERROR(VLOOKUP($B1015,$N996:$O1001,2,0),0)+IFERROR(VLOOKUP($B1015,$P996:$Q1001,2,0),0)+IFERROR(VLOOKUP($B1015,$R996:$S1001,2,0),0))</f>
        <v>0</v>
      </c>
      <c r="E1015" s="110"/>
      <c r="F1015" s="110"/>
      <c r="G1015" s="324" t="s">
        <v>42</v>
      </c>
      <c r="H1015" s="324"/>
      <c r="I1015" s="324"/>
      <c r="J1015" s="324"/>
      <c r="K1015" s="324"/>
      <c r="L1015" s="324"/>
      <c r="M1015" s="110"/>
      <c r="O1015" s="105">
        <v>10</v>
      </c>
      <c r="P1015" s="185" t="e">
        <v>#NUM!</v>
      </c>
      <c r="Q1015" s="185" t="e">
        <v>#NUM!</v>
      </c>
      <c r="R1015" s="185"/>
      <c r="S1015" s="185"/>
      <c r="T1015" s="114"/>
      <c r="U1015" s="114"/>
    </row>
    <row r="1016" spans="1:24" hidden="1" outlineLevel="2" x14ac:dyDescent="0.25">
      <c r="B1016" s="105">
        <v>14</v>
      </c>
      <c r="C1016" s="108">
        <f t="shared" ref="C1016" si="1682">-(IFERROR(VLOOKUP($B1016,$B996:$C1001,2,0),0)+IFERROR(VLOOKUP($B1016,$D996:$E1001,2,0),0)+IFERROR(VLOOKUP($B1016,$F996:$G1001,2,0),0)+IFERROR(VLOOKUP($B1016,$H996:$I1001,2,0),0)+IFERROR(VLOOKUP($B1016,$J996:$K1001,2,0),0)+IFERROR(VLOOKUP($B1016,$L996:$M1001,2,0),0)+IFERROR(VLOOKUP($B1016,$N996:$O1001,2,0),0)+IFERROR(VLOOKUP($B1016,$P996:$Q1001,2,0),0)+IFERROR(VLOOKUP($B1016,$R996:$S1001,2,0),0))</f>
        <v>0</v>
      </c>
      <c r="E1016" s="110"/>
      <c r="F1016" s="110"/>
      <c r="G1016" s="112">
        <v>6</v>
      </c>
      <c r="H1016" s="112">
        <v>5</v>
      </c>
      <c r="I1016" s="112">
        <v>4</v>
      </c>
      <c r="J1016" s="112">
        <v>3</v>
      </c>
      <c r="K1016" s="112">
        <v>2</v>
      </c>
      <c r="L1016" s="112">
        <v>1</v>
      </c>
      <c r="M1016" s="110"/>
      <c r="O1016" s="105">
        <v>11</v>
      </c>
      <c r="P1016" s="185" t="e">
        <v>#NUM!</v>
      </c>
      <c r="Q1016" s="185"/>
      <c r="R1016" s="185"/>
      <c r="S1016" s="185"/>
      <c r="T1016" s="114"/>
      <c r="U1016" s="114"/>
    </row>
    <row r="1017" spans="1:24" hidden="1" outlineLevel="2" x14ac:dyDescent="0.25">
      <c r="A1017" s="68" t="s">
        <v>41</v>
      </c>
      <c r="B1017" s="105">
        <v>15</v>
      </c>
      <c r="C1017" s="108">
        <f t="shared" ref="C1017" si="1683">-(IFERROR(VLOOKUP($B1017,$B996:$C1001,2,0),0)+IFERROR(VLOOKUP($B1017,$D996:$E1001,2,0),0)+IFERROR(VLOOKUP($B1017,$F996:$G1001,2,0),0)+IFERROR(VLOOKUP($B1017,$H996:$I1001,2,0),0)+IFERROR(VLOOKUP($B1017,$J996:$K1001,2,0),0)+IFERROR(VLOOKUP($B1017,$L996:$M1001,2,0),0)+IFERROR(VLOOKUP($B1017,$N996:$O1001,2,0),0)+IFERROR(VLOOKUP($B1017,$P996:$Q1001,2,0),0)+IFERROR(VLOOKUP($B1017,$R996:$S1001,2,0),0))</f>
        <v>0</v>
      </c>
      <c r="E1017" s="110"/>
      <c r="F1017" s="105">
        <v>1</v>
      </c>
      <c r="G1017" s="184" t="e">
        <f t="array" ref="G1017:G1025">MMULT(MINVERSE($C$24:$K$32),$C1003:$C1011)</f>
        <v>#NUM!</v>
      </c>
      <c r="H1017" s="184" t="e">
        <f t="array" ref="H1017:H1024">MMULT(MINVERSE($C$24:$J$31),$C1003:$C1010)</f>
        <v>#NUM!</v>
      </c>
      <c r="I1017" s="184" t="e">
        <f t="array" ref="I1017:I1023">MMULT(MINVERSE($C$24:$I$30),$C1003:$C1009)</f>
        <v>#NUM!</v>
      </c>
      <c r="J1017" s="184" t="e">
        <f t="array" ref="J1017:J1022">MMULT(MINVERSE($C$24:$H$29),$C1003:$C1008)</f>
        <v>#NUM!</v>
      </c>
      <c r="K1017" s="184" t="e">
        <f t="array" ref="K1017:K1021">MMULT(MINVERSE($C$24:$G$28),$C1003:$C1007)</f>
        <v>#NUM!</v>
      </c>
      <c r="L1017" s="113"/>
      <c r="M1017" s="110"/>
      <c r="N1017" s="110"/>
      <c r="O1017" s="110"/>
      <c r="P1017" s="110"/>
    </row>
    <row r="1018" spans="1:24" hidden="1" outlineLevel="2" x14ac:dyDescent="0.25">
      <c r="B1018" s="105">
        <v>16</v>
      </c>
      <c r="C1018" s="108">
        <f t="shared" ref="C1018" si="1684">-(IFERROR(VLOOKUP($B1018,$B996:$C1001,2,0),0)+IFERROR(VLOOKUP($B1018,$D996:$E1001,2,0),0)+IFERROR(VLOOKUP($B1018,$F996:$G1001,2,0),0)+IFERROR(VLOOKUP($B1018,$H996:$I1001,2,0),0)+IFERROR(VLOOKUP($B1018,$J996:$K1001,2,0),0)+IFERROR(VLOOKUP($B1018,$L996:$M1001,2,0),0)+IFERROR(VLOOKUP($B1018,$N996:$O1001,2,0),0)+IFERROR(VLOOKUP($B1018,$P996:$Q1001,2,0),0)+IFERROR(VLOOKUP($B1018,$R996:$S1001,2,0),0))</f>
        <v>0</v>
      </c>
      <c r="E1018" s="110"/>
      <c r="F1018" s="105">
        <v>2</v>
      </c>
      <c r="G1018" s="185" t="e">
        <v>#NUM!</v>
      </c>
      <c r="H1018" s="185" t="e">
        <v>#NUM!</v>
      </c>
      <c r="I1018" s="185" t="e">
        <v>#NUM!</v>
      </c>
      <c r="J1018" s="185" t="e">
        <v>#NUM!</v>
      </c>
      <c r="K1018" s="185" t="e">
        <v>#NUM!</v>
      </c>
      <c r="L1018" s="114"/>
      <c r="M1018" s="110"/>
      <c r="N1018" s="110"/>
      <c r="O1018" s="110"/>
      <c r="P1018" s="110"/>
    </row>
    <row r="1019" spans="1:24" hidden="1" outlineLevel="2" x14ac:dyDescent="0.25">
      <c r="B1019" s="105">
        <v>17</v>
      </c>
      <c r="C1019" s="108">
        <f t="shared" ref="C1019" si="1685">-(IFERROR(VLOOKUP($B1019,$B996:$C1001,2,0),0)+IFERROR(VLOOKUP($B1019,$D996:$E1001,2,0),0)+IFERROR(VLOOKUP($B1019,$F996:$G1001,2,0),0)+IFERROR(VLOOKUP($B1019,$H996:$I1001,2,0),0)+IFERROR(VLOOKUP($B1019,$J996:$K1001,2,0),0)+IFERROR(VLOOKUP($B1019,$L996:$M1001,2,0),0)+IFERROR(VLOOKUP($B1019,$N996:$O1001,2,0),0)+IFERROR(VLOOKUP($B1019,$P996:$Q1001,2,0),0)+IFERROR(VLOOKUP($B1019,$R996:$S1001,2,0),0))</f>
        <v>0</v>
      </c>
      <c r="E1019" s="110"/>
      <c r="F1019" s="105">
        <v>3</v>
      </c>
      <c r="G1019" s="185" t="e">
        <v>#NUM!</v>
      </c>
      <c r="H1019" s="185" t="e">
        <v>#NUM!</v>
      </c>
      <c r="I1019" s="185" t="e">
        <v>#NUM!</v>
      </c>
      <c r="J1019" s="185" t="e">
        <v>#NUM!</v>
      </c>
      <c r="K1019" s="185" t="e">
        <v>#NUM!</v>
      </c>
      <c r="L1019" s="114"/>
      <c r="M1019" s="110"/>
    </row>
    <row r="1020" spans="1:24" hidden="1" outlineLevel="2" x14ac:dyDescent="0.25">
      <c r="B1020" s="105">
        <v>18</v>
      </c>
      <c r="C1020" s="108">
        <f t="shared" ref="C1020" si="1686">-(IFERROR(VLOOKUP($B1020,$B996:$C1001,2,0),0)+IFERROR(VLOOKUP($B1020,$D996:$E1001,2,0),0)+IFERROR(VLOOKUP($B1020,$F996:$G1001,2,0),0)+IFERROR(VLOOKUP($B1020,$H996:$I1001,2,0),0)+IFERROR(VLOOKUP($B1020,$J996:$K1001,2,0),0)+IFERROR(VLOOKUP($B1020,$L996:$M1001,2,0),0)+IFERROR(VLOOKUP($B1020,$N996:$O1001,2,0),0)+IFERROR(VLOOKUP($B1020,$P996:$Q1001,2,0),0)+IFERROR(VLOOKUP($B1020,$R996:$S1001,2,0),0))</f>
        <v>0</v>
      </c>
      <c r="E1020" s="110"/>
      <c r="F1020" s="105">
        <v>4</v>
      </c>
      <c r="G1020" s="185" t="e">
        <v>#NUM!</v>
      </c>
      <c r="H1020" s="185" t="e">
        <v>#NUM!</v>
      </c>
      <c r="I1020" s="185" t="e">
        <v>#NUM!</v>
      </c>
      <c r="J1020" s="185" t="e">
        <v>#NUM!</v>
      </c>
      <c r="K1020" s="185" t="e">
        <v>#NUM!</v>
      </c>
      <c r="L1020" s="114"/>
      <c r="M1020" s="110"/>
    </row>
    <row r="1021" spans="1:24" hidden="1" outlineLevel="2" x14ac:dyDescent="0.25">
      <c r="B1021" s="105">
        <v>19</v>
      </c>
      <c r="C1021" s="108">
        <f t="shared" ref="C1021" si="1687">-(IFERROR(VLOOKUP($B1021,$B996:$C1001,2,0),0)+IFERROR(VLOOKUP($B1021,$D996:$E1001,2,0),0)+IFERROR(VLOOKUP($B1021,$F996:$G1001,2,0),0)+IFERROR(VLOOKUP($B1021,$H996:$I1001,2,0),0)+IFERROR(VLOOKUP($B1021,$J996:$K1001,2,0),0)+IFERROR(VLOOKUP($B1021,$L996:$M1001,2,0),0)+IFERROR(VLOOKUP($B1021,$N996:$O1001,2,0),0)+IFERROR(VLOOKUP($B1021,$P996:$Q1001,2,0),0)+IFERROR(VLOOKUP($B1021,$R996:$S1001,2,0),0))</f>
        <v>0</v>
      </c>
      <c r="E1021" s="110"/>
      <c r="F1021" s="105">
        <v>5</v>
      </c>
      <c r="G1021" s="185" t="e">
        <v>#NUM!</v>
      </c>
      <c r="H1021" s="185" t="e">
        <v>#NUM!</v>
      </c>
      <c r="I1021" s="185" t="e">
        <v>#NUM!</v>
      </c>
      <c r="J1021" s="185" t="e">
        <v>#NUM!</v>
      </c>
      <c r="K1021" s="185" t="e">
        <v>#NUM!</v>
      </c>
      <c r="L1021" s="114"/>
      <c r="M1021" s="110"/>
    </row>
    <row r="1022" spans="1:24" hidden="1" outlineLevel="2" x14ac:dyDescent="0.25">
      <c r="B1022" s="105">
        <v>20</v>
      </c>
      <c r="C1022" s="108">
        <f t="shared" ref="C1022" si="1688">-(IFERROR(VLOOKUP($B1022,$B996:$C1001,2,0),0)+IFERROR(VLOOKUP($B1022,$D996:$E1001,2,0),0)+IFERROR(VLOOKUP($B1022,$F996:$G1001,2,0),0)+IFERROR(VLOOKUP($B1022,$H996:$I1001,2,0),0)+IFERROR(VLOOKUP($B1022,$J996:$K1001,2,0),0)+IFERROR(VLOOKUP($B1022,$L996:$M1001,2,0),0)+IFERROR(VLOOKUP($B1022,$N996:$O1001,2,0),0)+IFERROR(VLOOKUP($B1022,$P996:$Q1001,2,0),0)+IFERROR(VLOOKUP($B1022,$R996:$S1001,2,0),0))</f>
        <v>0</v>
      </c>
      <c r="E1022" s="110" t="s">
        <v>40</v>
      </c>
      <c r="F1022" s="105">
        <v>6</v>
      </c>
      <c r="G1022" s="185" t="e">
        <v>#NUM!</v>
      </c>
      <c r="H1022" s="185" t="e">
        <v>#NUM!</v>
      </c>
      <c r="I1022" s="185" t="e">
        <v>#NUM!</v>
      </c>
      <c r="J1022" s="185" t="e">
        <v>#NUM!</v>
      </c>
      <c r="K1022" s="185"/>
      <c r="L1022" s="114"/>
      <c r="M1022" s="110"/>
    </row>
    <row r="1023" spans="1:24" hidden="1" outlineLevel="2" x14ac:dyDescent="0.25">
      <c r="B1023" s="105">
        <v>21</v>
      </c>
      <c r="C1023" s="108">
        <f t="shared" ref="C1023" si="1689">-(IFERROR(VLOOKUP($B1023,$B996:$C1001,2,0),0)+IFERROR(VLOOKUP($B1023,$D996:$E1001,2,0),0)+IFERROR(VLOOKUP($B1023,$F996:$G1001,2,0),0)+IFERROR(VLOOKUP($B1023,$H996:$I1001,2,0),0)+IFERROR(VLOOKUP($B1023,$J996:$K1001,2,0),0)+IFERROR(VLOOKUP($B1023,$L996:$M1001,2,0),0)+IFERROR(VLOOKUP($B1023,$N996:$O1001,2,0),0)+IFERROR(VLOOKUP($B1023,$P996:$Q1001,2,0),0)+IFERROR(VLOOKUP($B1023,$R996:$S1001,2,0),0))</f>
        <v>0</v>
      </c>
      <c r="E1023" s="110"/>
      <c r="F1023" s="105">
        <v>7</v>
      </c>
      <c r="G1023" s="185" t="e">
        <v>#NUM!</v>
      </c>
      <c r="H1023" s="185" t="e">
        <v>#NUM!</v>
      </c>
      <c r="I1023" s="185" t="e">
        <v>#NUM!</v>
      </c>
      <c r="J1023" s="185"/>
      <c r="K1023" s="185"/>
      <c r="L1023" s="114"/>
      <c r="M1023" s="110"/>
    </row>
    <row r="1024" spans="1:24" hidden="1" outlineLevel="2" x14ac:dyDescent="0.25">
      <c r="E1024" s="110"/>
      <c r="F1024" s="105">
        <v>8</v>
      </c>
      <c r="G1024" s="185" t="e">
        <v>#NUM!</v>
      </c>
      <c r="H1024" s="185" t="e">
        <v>#NUM!</v>
      </c>
      <c r="I1024" s="185"/>
      <c r="J1024" s="185"/>
      <c r="K1024" s="185"/>
      <c r="L1024" s="114"/>
      <c r="M1024" s="110"/>
      <c r="X1024" s="110"/>
    </row>
    <row r="1025" spans="1:24" hidden="1" outlineLevel="2" x14ac:dyDescent="0.25">
      <c r="E1025" s="110"/>
      <c r="F1025" s="105">
        <v>9</v>
      </c>
      <c r="G1025" s="185" t="e">
        <v>#NUM!</v>
      </c>
      <c r="H1025" s="185"/>
      <c r="I1025" s="185"/>
      <c r="J1025" s="185"/>
      <c r="K1025" s="185"/>
      <c r="L1025" s="114"/>
      <c r="M1025" s="110"/>
      <c r="X1025" s="110"/>
    </row>
    <row r="1026" spans="1:24" hidden="1" outlineLevel="2" x14ac:dyDescent="0.25">
      <c r="A1026" s="117"/>
    </row>
    <row r="1027" spans="1:24" s="119" customFormat="1" hidden="1" outlineLevel="2" x14ac:dyDescent="0.25">
      <c r="A1027" s="118" t="s">
        <v>37</v>
      </c>
    </row>
    <row r="1028" spans="1:24" hidden="1" outlineLevel="2" x14ac:dyDescent="0.25">
      <c r="B1028" s="316">
        <f t="shared" ref="B1028:B1034" si="1690">B995</f>
        <v>1</v>
      </c>
      <c r="C1028" s="316"/>
      <c r="D1028" s="316">
        <f t="shared" ref="D1028:D1034" si="1691">D995</f>
        <v>2</v>
      </c>
      <c r="E1028" s="316"/>
      <c r="F1028" s="316">
        <f t="shared" ref="F1028:F1034" si="1692">F995</f>
        <v>3</v>
      </c>
      <c r="G1028" s="316"/>
      <c r="H1028" s="316">
        <f t="shared" ref="H1028:H1034" si="1693">H995</f>
        <v>4</v>
      </c>
      <c r="I1028" s="316"/>
      <c r="J1028" s="316">
        <f t="shared" ref="J1028:J1034" si="1694">J995</f>
        <v>5</v>
      </c>
      <c r="K1028" s="316"/>
      <c r="L1028" s="316">
        <f t="shared" ref="L1028:L1034" si="1695">L995</f>
        <v>6</v>
      </c>
      <c r="M1028" s="316"/>
    </row>
    <row r="1029" spans="1:24" hidden="1" outlineLevel="2" x14ac:dyDescent="0.25">
      <c r="B1029" s="105">
        <f t="shared" si="1690"/>
        <v>3</v>
      </c>
      <c r="C1029" s="116">
        <f>IF($Q$2=2,IFERROR(INDEX($G1006:$L1012,MATCH(B1029,$F1006:$F1012,0),MATCH(INICIO!$C$78,$G1005:$L1005,0)),0),IF($Q$2=4,IFERROR(INDEX($P1006:$U1016,MATCH(B1029,$O1006:$O1016,0),MATCH(INICIO!$C$78,$P1005:$U1005,0)),0),IFERROR(INDEX($G1017:$L1025,MATCH(B1029,$F1017:$F1025,0),MATCH(INICIO!$C$78,$G1016:$L1016,0)),0)))</f>
        <v>0</v>
      </c>
      <c r="D1029" s="105">
        <f t="shared" si="1691"/>
        <v>0</v>
      </c>
      <c r="E1029" s="116">
        <f>IF($Q$2=2,IFERROR(INDEX($G1006:$L1012,MATCH(D1029,$F1006:$F1012,0),MATCH(INICIO!$C$78,$G1005:$L1005,0)),0),IF($Q$2=4,IFERROR(INDEX($P1006:$U1016,MATCH(D1029,$O1006:$O1016,0),MATCH(INICIO!$C$78,$P1005:$U1005,0)),0),IFERROR(INDEX($G1017:$L1025,MATCH(D1029,$F1017:$F1025,0),MATCH(INICIO!$C$78,$G1016:$L1016,0)),0)))</f>
        <v>0</v>
      </c>
      <c r="F1029" s="105">
        <f t="shared" si="1692"/>
        <v>0</v>
      </c>
      <c r="G1029" s="116">
        <f>IF($Q$2=2,IFERROR(INDEX($G1006:$L1012,MATCH(F1029,$F1006:$F1012,0),MATCH(INICIO!$C$78,$G1005:$L1005,0)),0),IF($Q$2=4,IFERROR(INDEX($P1006:$U1016,MATCH(F1029,$O1006:$O1016,0),MATCH(INICIO!$C$78,$P1005:$U1005,0)),0),IFERROR(INDEX($G1017:$L1025,MATCH(F1029,$F1017:$F1025,0),MATCH(INICIO!$C$78,$G1016:$L1016,0)),0)))</f>
        <v>0</v>
      </c>
      <c r="H1029" s="105">
        <f t="shared" si="1693"/>
        <v>0</v>
      </c>
      <c r="I1029" s="116">
        <f>IF($Q$2=2,IFERROR(INDEX($G1006:$L1012,MATCH(H1029,$F1006:$F1012,0),MATCH(INICIO!$C$78,$G1005:$L1005,0)),0),IF($Q$2=4,IFERROR(INDEX($P1006:$U1016,MATCH(H1029,$O1006:$O1016,0),MATCH(INICIO!$C$78,$P1005:$U1005,0)),0),IFERROR(INDEX($G1017:$L1025,MATCH(H1029,$F1017:$F1025,0),MATCH(INICIO!$C$78,$G1016:$L1016,0)),0)))</f>
        <v>0</v>
      </c>
      <c r="J1029" s="105">
        <f t="shared" si="1694"/>
        <v>0</v>
      </c>
      <c r="K1029" s="116">
        <f>IF($Q$2=2,IFERROR(INDEX($G1006:$L1012,MATCH(J1029,$F1006:$F1012,0),MATCH(INICIO!$C$78,$G1005:$L1005,0)),0),IF($Q$2=4,IFERROR(INDEX($P1006:$U1016,MATCH(J1029,$O1006:$O1016,0),MATCH(INICIO!$C$78,$P1005:$U1005,0)),0),IFERROR(INDEX($G1017:$L1025,MATCH(J1029,$F1017:$F1025,0),MATCH(INICIO!$C$78,$G1016:$L1016,0)),0)))</f>
        <v>0</v>
      </c>
      <c r="L1029" s="105">
        <f t="shared" si="1695"/>
        <v>0</v>
      </c>
      <c r="M1029" s="116">
        <f>IF($Q$2=2,IFERROR(INDEX($G1006:$L1012,MATCH(L1029,$F1006:$F1012,0),MATCH(INICIO!$C$78,$G1005:$L1005,0)),0),IF($Q$2=4,IFERROR(INDEX($P1006:$U1016,MATCH(L1029,$O1006:$O1016,0),MATCH(INICIO!$C$78,$P1005:$U1005,0)),0),IFERROR(INDEX($G1017:$L1025,MATCH(L1029,$F1017:$F1025,0),MATCH(INICIO!$C$78,$G1016:$L1016,0)),0)))</f>
        <v>0</v>
      </c>
    </row>
    <row r="1030" spans="1:24" hidden="1" outlineLevel="2" x14ac:dyDescent="0.25">
      <c r="B1030" s="105">
        <f t="shared" si="1690"/>
        <v>4</v>
      </c>
      <c r="C1030" s="116">
        <f>IF($Q$2=2,IFERROR(INDEX($G1006:$L1012,MATCH(B1030,$F1006:$F1012,0),MATCH(INICIO!$C$78,$G1005:$L1005,0)),0),IF($Q$2=4,IFERROR(INDEX($P1006:$U1016,MATCH(B1030,$O1006:$O1016,0),MATCH(INICIO!$C$78,$P1005:$U1005,0)),0),IFERROR(INDEX($G1017:$L1025,MATCH(B1030,$F1017:$F1025,0),MATCH(INICIO!$C$78,$G1016:$L1016,0)),0)))</f>
        <v>0</v>
      </c>
      <c r="D1030" s="105">
        <f t="shared" si="1691"/>
        <v>0</v>
      </c>
      <c r="E1030" s="116">
        <f>IF($Q$2=2,IFERROR(INDEX($G1006:$L1012,MATCH(D1030,$F1006:$F1012,0),MATCH(INICIO!$C$78,$G1005:$L1005,0)),0),IF($Q$2=4,IFERROR(INDEX($P1006:$U1016,MATCH(D1030,$O1006:$O1016,0),MATCH(INICIO!$C$78,$P1005:$U1005,0)),0),IFERROR(INDEX($G1017:$L1025,MATCH(D1030,$F1017:$F1025,0),MATCH(INICIO!$C$78,$G1016:$L1016,0)),0)))</f>
        <v>0</v>
      </c>
      <c r="F1030" s="105">
        <f t="shared" si="1692"/>
        <v>0</v>
      </c>
      <c r="G1030" s="116">
        <f>IF($Q$2=2,IFERROR(INDEX($G1006:$L1012,MATCH(F1030,$F1006:$F1012,0),MATCH(INICIO!$C$78,$G1005:$L1005,0)),0),IF($Q$2=4,IFERROR(INDEX($P1006:$U1016,MATCH(F1030,$O1006:$O1016,0),MATCH(INICIO!$C$78,$P1005:$U1005,0)),0),IFERROR(INDEX($G1017:$L1025,MATCH(F1030,$F1017:$F1025,0),MATCH(INICIO!$C$78,$G1016:$L1016,0)),0)))</f>
        <v>0</v>
      </c>
      <c r="H1030" s="105">
        <f t="shared" si="1693"/>
        <v>0</v>
      </c>
      <c r="I1030" s="116">
        <f>IF($Q$2=2,IFERROR(INDEX($G1006:$L1012,MATCH(H1030,$F1006:$F1012,0),MATCH(INICIO!$C$78,$G1005:$L1005,0)),0),IF($Q$2=4,IFERROR(INDEX($P1006:$U1016,MATCH(H1030,$O1006:$O1016,0),MATCH(INICIO!$C$78,$P1005:$U1005,0)),0),IFERROR(INDEX($G1017:$L1025,MATCH(H1030,$F1017:$F1025,0),MATCH(INICIO!$C$78,$G1016:$L1016,0)),0)))</f>
        <v>0</v>
      </c>
      <c r="J1030" s="105">
        <f t="shared" si="1694"/>
        <v>0</v>
      </c>
      <c r="K1030" s="116">
        <f>IF($Q$2=2,IFERROR(INDEX($G1006:$L1012,MATCH(J1030,$F1006:$F1012,0),MATCH(INICIO!$C$78,$G1005:$L1005,0)),0),IF($Q$2=4,IFERROR(INDEX($P1006:$U1016,MATCH(J1030,$O1006:$O1016,0),MATCH(INICIO!$C$78,$P1005:$U1005,0)),0),IFERROR(INDEX($G1017:$L1025,MATCH(J1030,$F1017:$F1025,0),MATCH(INICIO!$C$78,$G1016:$L1016,0)),0)))</f>
        <v>0</v>
      </c>
      <c r="L1030" s="105">
        <f t="shared" si="1695"/>
        <v>0</v>
      </c>
      <c r="M1030" s="116">
        <f>IF($Q$2=2,IFERROR(INDEX($G1006:$L1012,MATCH(L1030,$F1006:$F1012,0),MATCH(INICIO!$C$78,$G1005:$L1005,0)),0),IF($Q$2=4,IFERROR(INDEX($P1006:$U1016,MATCH(L1030,$O1006:$O1016,0),MATCH(INICIO!$C$78,$P1005:$U1005,0)),0),IFERROR(INDEX($G1017:$L1025,MATCH(L1030,$F1017:$F1025,0),MATCH(INICIO!$C$78,$G1016:$L1016,0)),0)))</f>
        <v>0</v>
      </c>
    </row>
    <row r="1031" spans="1:24" hidden="1" outlineLevel="2" x14ac:dyDescent="0.25">
      <c r="B1031" s="105">
        <f t="shared" si="1690"/>
        <v>1</v>
      </c>
      <c r="C1031" s="116">
        <f>IF($Q$2=2,IFERROR(INDEX($G1006:$L1012,MATCH(B1031,$F1006:$F1012,0),MATCH(INICIO!$C$78,$G1005:$L1005,0)),0),IF($Q$2=4,IFERROR(INDEX($P1006:$U1016,MATCH(B1031,$O1006:$O1016,0),MATCH(INICIO!$C$78,$P1005:$U1005,0)),0),IFERROR(INDEX($G1017:$L1025,MATCH(B1031,$F1017:$F1025,0),MATCH(INICIO!$C$78,$G1016:$L1016,0)),0)))</f>
        <v>0</v>
      </c>
      <c r="D1031" s="105">
        <f t="shared" si="1691"/>
        <v>0</v>
      </c>
      <c r="E1031" s="116">
        <f>IF($Q$2=2,IFERROR(INDEX($G1006:$L1012,MATCH(D1031,$F1006:$F1012,0),MATCH(INICIO!$C$78,$G1005:$L1005,0)),0),IF($Q$2=4,IFERROR(INDEX($P1006:$U1016,MATCH(D1031,$O1006:$O1016,0),MATCH(INICIO!$C$78,$P1005:$U1005,0)),0),IFERROR(INDEX($G1017:$L1025,MATCH(D1031,$F1017:$F1025,0),MATCH(INICIO!$C$78,$G1016:$L1016,0)),0)))</f>
        <v>0</v>
      </c>
      <c r="F1031" s="105">
        <f t="shared" si="1692"/>
        <v>0</v>
      </c>
      <c r="G1031" s="116">
        <f>IF($Q$2=2,IFERROR(INDEX($G1006:$L1012,MATCH(F1031,$F1006:$F1012,0),MATCH(INICIO!$C$78,$G1005:$L1005,0)),0),IF($Q$2=4,IFERROR(INDEX($P1006:$U1016,MATCH(F1031,$O1006:$O1016,0),MATCH(INICIO!$C$78,$P1005:$U1005,0)),0),IFERROR(INDEX($G1017:$L1025,MATCH(F1031,$F1017:$F1025,0),MATCH(INICIO!$C$78,$G1016:$L1016,0)),0)))</f>
        <v>0</v>
      </c>
      <c r="H1031" s="105">
        <f t="shared" si="1693"/>
        <v>0</v>
      </c>
      <c r="I1031" s="116">
        <f>IF($Q$2=2,IFERROR(INDEX($G1006:$L1012,MATCH(H1031,$F1006:$F1012,0),MATCH(INICIO!$C$78,$G1005:$L1005,0)),0),IF($Q$2=4,IFERROR(INDEX($P1006:$U1016,MATCH(H1031,$O1006:$O1016,0),MATCH(INICIO!$C$78,$P1005:$U1005,0)),0),IFERROR(INDEX($G1017:$L1025,MATCH(H1031,$F1017:$F1025,0),MATCH(INICIO!$C$78,$G1016:$L1016,0)),0)))</f>
        <v>0</v>
      </c>
      <c r="J1031" s="105">
        <f t="shared" si="1694"/>
        <v>0</v>
      </c>
      <c r="K1031" s="116">
        <f>IF($Q$2=2,IFERROR(INDEX($G1006:$L1012,MATCH(J1031,$F1006:$F1012,0),MATCH(INICIO!$C$78,$G1005:$L1005,0)),0),IF($Q$2=4,IFERROR(INDEX($P1006:$U1016,MATCH(J1031,$O1006:$O1016,0),MATCH(INICIO!$C$78,$P1005:$U1005,0)),0),IFERROR(INDEX($G1017:$L1025,MATCH(J1031,$F1017:$F1025,0),MATCH(INICIO!$C$78,$G1016:$L1016,0)),0)))</f>
        <v>0</v>
      </c>
      <c r="L1031" s="105">
        <f t="shared" si="1695"/>
        <v>0</v>
      </c>
      <c r="M1031" s="116">
        <f>IF($Q$2=2,IFERROR(INDEX($G1006:$L1012,MATCH(L1031,$F1006:$F1012,0),MATCH(INICIO!$C$78,$G1005:$L1005,0)),0),IF($Q$2=4,IFERROR(INDEX($P1006:$U1016,MATCH(L1031,$O1006:$O1016,0),MATCH(INICIO!$C$78,$P1005:$U1005,0)),0),IFERROR(INDEX($G1017:$L1025,MATCH(L1031,$F1017:$F1025,0),MATCH(INICIO!$C$78,$G1016:$L1016,0)),0)))</f>
        <v>0</v>
      </c>
    </row>
    <row r="1032" spans="1:24" hidden="1" outlineLevel="2" x14ac:dyDescent="0.25">
      <c r="B1032" s="105">
        <f t="shared" si="1690"/>
        <v>5</v>
      </c>
      <c r="C1032" s="116">
        <f>IF($Q$2=2,IFERROR(INDEX($G1006:$L1012,MATCH(B1032,$F1006:$F1012,0),MATCH(INICIO!$C$78,$G1005:$L1005,0)),0),IF($Q$2=4,IFERROR(INDEX($P1006:$U1016,MATCH(B1032,$O1006:$O1016,0),MATCH(INICIO!$C$78,$P1005:$U1005,0)),0),IFERROR(INDEX($G1017:$L1025,MATCH(B1032,$F1017:$F1025,0),MATCH(INICIO!$C$78,$G1016:$L1016,0)),0)))</f>
        <v>0</v>
      </c>
      <c r="D1032" s="105">
        <f t="shared" si="1691"/>
        <v>0</v>
      </c>
      <c r="E1032" s="116">
        <f>IF($Q$2=2,IFERROR(INDEX($G1006:$L1012,MATCH(D1032,$F1006:$F1012,0),MATCH(INICIO!$C$78,$G1005:$L1005,0)),0),IF($Q$2=4,IFERROR(INDEX($P1006:$U1016,MATCH(D1032,$O1006:$O1016,0),MATCH(INICIO!$C$78,$P1005:$U1005,0)),0),IFERROR(INDEX($G1017:$L1025,MATCH(D1032,$F1017:$F1025,0),MATCH(INICIO!$C$78,$G1016:$L1016,0)),0)))</f>
        <v>0</v>
      </c>
      <c r="F1032" s="105">
        <f t="shared" si="1692"/>
        <v>0</v>
      </c>
      <c r="G1032" s="116">
        <f>IF($Q$2=2,IFERROR(INDEX($G1006:$L1012,MATCH(F1032,$F1006:$F1012,0),MATCH(INICIO!$C$78,$G1005:$L1005,0)),0),IF($Q$2=4,IFERROR(INDEX($P1006:$U1016,MATCH(F1032,$O1006:$O1016,0),MATCH(INICIO!$C$78,$P1005:$U1005,0)),0),IFERROR(INDEX($G1017:$L1025,MATCH(F1032,$F1017:$F1025,0),MATCH(INICIO!$C$78,$G1016:$L1016,0)),0)))</f>
        <v>0</v>
      </c>
      <c r="H1032" s="105">
        <f t="shared" si="1693"/>
        <v>0</v>
      </c>
      <c r="I1032" s="116">
        <f>IF($Q$2=2,IFERROR(INDEX($G1006:$L1012,MATCH(H1032,$F1006:$F1012,0),MATCH(INICIO!$C$78,$G1005:$L1005,0)),0),IF($Q$2=4,IFERROR(INDEX($P1006:$U1016,MATCH(H1032,$O1006:$O1016,0),MATCH(INICIO!$C$78,$P1005:$U1005,0)),0),IFERROR(INDEX($G1017:$L1025,MATCH(H1032,$F1017:$F1025,0),MATCH(INICIO!$C$78,$G1016:$L1016,0)),0)))</f>
        <v>0</v>
      </c>
      <c r="J1032" s="105">
        <f t="shared" si="1694"/>
        <v>0</v>
      </c>
      <c r="K1032" s="116">
        <f>IF($Q$2=2,IFERROR(INDEX($G1006:$L1012,MATCH(J1032,$F1006:$F1012,0),MATCH(INICIO!$C$78,$G1005:$L1005,0)),0),IF($Q$2=4,IFERROR(INDEX($P1006:$U1016,MATCH(J1032,$O1006:$O1016,0),MATCH(INICIO!$C$78,$P1005:$U1005,0)),0),IFERROR(INDEX($G1017:$L1025,MATCH(J1032,$F1017:$F1025,0),MATCH(INICIO!$C$78,$G1016:$L1016,0)),0)))</f>
        <v>0</v>
      </c>
      <c r="L1032" s="105">
        <f t="shared" si="1695"/>
        <v>0</v>
      </c>
      <c r="M1032" s="116">
        <f>IF($Q$2=2,IFERROR(INDEX($G1006:$L1012,MATCH(L1032,$F1006:$F1012,0),MATCH(INICIO!$C$78,$G1005:$L1005,0)),0),IF($Q$2=4,IFERROR(INDEX($P1006:$U1016,MATCH(L1032,$O1006:$O1016,0),MATCH(INICIO!$C$78,$P1005:$U1005,0)),0),IFERROR(INDEX($G1017:$L1025,MATCH(L1032,$F1017:$F1025,0),MATCH(INICIO!$C$78,$G1016:$L1016,0)),0)))</f>
        <v>0</v>
      </c>
    </row>
    <row r="1033" spans="1:24" hidden="1" outlineLevel="2" x14ac:dyDescent="0.25">
      <c r="B1033" s="105">
        <f t="shared" si="1690"/>
        <v>6</v>
      </c>
      <c r="C1033" s="116">
        <f>IF($Q$2=2,IFERROR(INDEX($G1006:$L1012,MATCH(B1033,$F1006:$F1012,0),MATCH(INICIO!$C$78,$G1005:$L1005,0)),0),IF($Q$2=4,IFERROR(INDEX($P1006:$U1016,MATCH(B1033,$O1006:$O1016,0),MATCH(INICIO!$C$78,$P1005:$U1005,0)),0),IFERROR(INDEX($G1017:$L1025,MATCH(B1033,$F1017:$F1025,0),MATCH(INICIO!$C$78,$G1016:$L1016,0)),0)))</f>
        <v>0</v>
      </c>
      <c r="D1033" s="105">
        <f t="shared" si="1691"/>
        <v>0</v>
      </c>
      <c r="E1033" s="116">
        <f>IF($Q$2=2,IFERROR(INDEX($G1006:$L1012,MATCH(D1033,$F1006:$F1012,0),MATCH(INICIO!$C$78,$G1005:$L1005,0)),0),IF($Q$2=4,IFERROR(INDEX($P1006:$U1016,MATCH(D1033,$O1006:$O1016,0),MATCH(INICIO!$C$78,$P1005:$U1005,0)),0),IFERROR(INDEX($G1017:$L1025,MATCH(D1033,$F1017:$F1025,0),MATCH(INICIO!$C$78,$G1016:$L1016,0)),0)))</f>
        <v>0</v>
      </c>
      <c r="F1033" s="105">
        <f t="shared" si="1692"/>
        <v>0</v>
      </c>
      <c r="G1033" s="116">
        <f>IF($Q$2=2,IFERROR(INDEX($G1006:$L1012,MATCH(F1033,$F1006:$F1012,0),MATCH(INICIO!$C$78,$G1005:$L1005,0)),0),IF($Q$2=4,IFERROR(INDEX($P1006:$U1016,MATCH(F1033,$O1006:$O1016,0),MATCH(INICIO!$C$78,$P1005:$U1005,0)),0),IFERROR(INDEX($G1017:$L1025,MATCH(F1033,$F1017:$F1025,0),MATCH(INICIO!$C$78,$G1016:$L1016,0)),0)))</f>
        <v>0</v>
      </c>
      <c r="H1033" s="105">
        <f t="shared" si="1693"/>
        <v>0</v>
      </c>
      <c r="I1033" s="116">
        <f>IF($Q$2=2,IFERROR(INDEX($G1006:$L1012,MATCH(H1033,$F1006:$F1012,0),MATCH(INICIO!$C$78,$G1005:$L1005,0)),0),IF($Q$2=4,IFERROR(INDEX($P1006:$U1016,MATCH(H1033,$O1006:$O1016,0),MATCH(INICIO!$C$78,$P1005:$U1005,0)),0),IFERROR(INDEX($G1017:$L1025,MATCH(H1033,$F1017:$F1025,0),MATCH(INICIO!$C$78,$G1016:$L1016,0)),0)))</f>
        <v>0</v>
      </c>
      <c r="J1033" s="105">
        <f t="shared" si="1694"/>
        <v>0</v>
      </c>
      <c r="K1033" s="116">
        <f>IF($Q$2=2,IFERROR(INDEX($G1006:$L1012,MATCH(J1033,$F1006:$F1012,0),MATCH(INICIO!$C$78,$G1005:$L1005,0)),0),IF($Q$2=4,IFERROR(INDEX($P1006:$U1016,MATCH(J1033,$O1006:$O1016,0),MATCH(INICIO!$C$78,$P1005:$U1005,0)),0),IFERROR(INDEX($G1017:$L1025,MATCH(J1033,$F1017:$F1025,0),MATCH(INICIO!$C$78,$G1016:$L1016,0)),0)))</f>
        <v>0</v>
      </c>
      <c r="L1033" s="105">
        <f t="shared" si="1695"/>
        <v>0</v>
      </c>
      <c r="M1033" s="116">
        <f>IF($Q$2=2,IFERROR(INDEX($G1006:$L1012,MATCH(L1033,$F1006:$F1012,0),MATCH(INICIO!$C$78,$G1005:$L1005,0)),0),IF($Q$2=4,IFERROR(INDEX($P1006:$U1016,MATCH(L1033,$O1006:$O1016,0),MATCH(INICIO!$C$78,$P1005:$U1005,0)),0),IFERROR(INDEX($G1017:$L1025,MATCH(L1033,$F1017:$F1025,0),MATCH(INICIO!$C$78,$G1016:$L1016,0)),0)))</f>
        <v>0</v>
      </c>
    </row>
    <row r="1034" spans="1:24" hidden="1" outlineLevel="2" x14ac:dyDescent="0.25">
      <c r="B1034" s="105">
        <f t="shared" si="1690"/>
        <v>2</v>
      </c>
      <c r="C1034" s="116">
        <f>IF($Q$2=2,IFERROR(INDEX($G1006:$L1012,MATCH(B1034,$F1006:$F1012,0),MATCH(INICIO!$C$78,$G1005:$L1005,0)),0),IF($Q$2=4,IFERROR(INDEX($P1006:$U1016,MATCH(B1034,$O1006:$O1016,0),MATCH(INICIO!$C$78,$P1005:$U1005,0)),0),IFERROR(INDEX($G1017:$L1025,MATCH(B1034,$F1017:$F1025,0),MATCH(INICIO!$C$78,$G1016:$L1016,0)),0)))</f>
        <v>0</v>
      </c>
      <c r="D1034" s="105">
        <f t="shared" si="1691"/>
        <v>0</v>
      </c>
      <c r="E1034" s="116">
        <f>IF($Q$2=2,IFERROR(INDEX($G1006:$L1012,MATCH(D1034,$F1006:$F1012,0),MATCH(INICIO!$C$78,$G1005:$L1005,0)),0),IF($Q$2=4,IFERROR(INDEX($P1006:$U1016,MATCH(D1034,$O1006:$O1016,0),MATCH(INICIO!$C$78,$P1005:$U1005,0)),0),IFERROR(INDEX($G1017:$L1025,MATCH(D1034,$F1017:$F1025,0),MATCH(INICIO!$C$78,$G1016:$L1016,0)),0)))</f>
        <v>0</v>
      </c>
      <c r="F1034" s="105">
        <f t="shared" si="1692"/>
        <v>0</v>
      </c>
      <c r="G1034" s="116">
        <f>IF($Q$2=2,IFERROR(INDEX($G1006:$L1012,MATCH(F1034,$F1006:$F1012,0),MATCH(INICIO!$C$78,$G1005:$L1005,0)),0),IF($Q$2=4,IFERROR(INDEX($P1006:$U1016,MATCH(F1034,$O1006:$O1016,0),MATCH(INICIO!$C$78,$P1005:$U1005,0)),0),IFERROR(INDEX($G1017:$L1025,MATCH(F1034,$F1017:$F1025,0),MATCH(INICIO!$C$78,$G1016:$L1016,0)),0)))</f>
        <v>0</v>
      </c>
      <c r="H1034" s="105">
        <f t="shared" si="1693"/>
        <v>0</v>
      </c>
      <c r="I1034" s="116">
        <f>IF($Q$2=2,IFERROR(INDEX($G1006:$L1012,MATCH(H1034,$F1006:$F1012,0),MATCH(INICIO!$C$78,$G1005:$L1005,0)),0),IF($Q$2=4,IFERROR(INDEX($P1006:$U1016,MATCH(H1034,$O1006:$O1016,0),MATCH(INICIO!$C$78,$P1005:$U1005,0)),0),IFERROR(INDEX($G1017:$L1025,MATCH(H1034,$F1017:$F1025,0),MATCH(INICIO!$C$78,$G1016:$L1016,0)),0)))</f>
        <v>0</v>
      </c>
      <c r="J1034" s="105">
        <f t="shared" si="1694"/>
        <v>0</v>
      </c>
      <c r="K1034" s="116">
        <f>IF($Q$2=2,IFERROR(INDEX($G1006:$L1012,MATCH(J1034,$F1006:$F1012,0),MATCH(INICIO!$C$78,$G1005:$L1005,0)),0),IF($Q$2=4,IFERROR(INDEX($P1006:$U1016,MATCH(J1034,$O1006:$O1016,0),MATCH(INICIO!$C$78,$P1005:$U1005,0)),0),IFERROR(INDEX($G1017:$L1025,MATCH(J1034,$F1017:$F1025,0),MATCH(INICIO!$C$78,$G1016:$L1016,0)),0)))</f>
        <v>0</v>
      </c>
      <c r="L1034" s="105">
        <f t="shared" si="1695"/>
        <v>0</v>
      </c>
      <c r="M1034" s="116">
        <f>IF($Q$2=2,IFERROR(INDEX($G1006:$L1012,MATCH(L1034,$F1006:$F1012,0),MATCH(INICIO!$C$78,$G1005:$L1005,0)),0),IF($Q$2=4,IFERROR(INDEX($P1006:$U1016,MATCH(L1034,$O1006:$O1016,0),MATCH(INICIO!$C$78,$P1005:$U1005,0)),0),IFERROR(INDEX($G1017:$L1025,MATCH(L1034,$F1017:$F1025,0),MATCH(INICIO!$C$78,$G1016:$L1016,0)),0)))</f>
        <v>0</v>
      </c>
    </row>
    <row r="1035" spans="1:24" hidden="1" outlineLevel="2" x14ac:dyDescent="0.25"/>
    <row r="1036" spans="1:24" s="119" customFormat="1" hidden="1" outlineLevel="2" x14ac:dyDescent="0.25">
      <c r="A1036" s="118" t="s">
        <v>43</v>
      </c>
    </row>
    <row r="1037" spans="1:24" hidden="1" outlineLevel="2" x14ac:dyDescent="0.25">
      <c r="C1037" s="121">
        <f t="shared" ref="C1037:H1037" si="1696">E$2</f>
        <v>1</v>
      </c>
      <c r="D1037" s="121">
        <f t="shared" si="1696"/>
        <v>2</v>
      </c>
      <c r="E1037" s="121">
        <f t="shared" si="1696"/>
        <v>3</v>
      </c>
      <c r="F1037" s="121">
        <f t="shared" si="1696"/>
        <v>4</v>
      </c>
      <c r="G1037" s="121">
        <f t="shared" si="1696"/>
        <v>5</v>
      </c>
      <c r="H1037" s="121">
        <f t="shared" si="1696"/>
        <v>6</v>
      </c>
    </row>
    <row r="1038" spans="1:24" hidden="1" outlineLevel="2" x14ac:dyDescent="0.25">
      <c r="B1038" s="122" t="s">
        <v>44</v>
      </c>
      <c r="C1038" s="123">
        <f t="array" ref="C1038:C1043">MMULT(MMULT(C$8:H$13,$AZ$8:$BE$13),C1029:C1034)+MMULT(MINVERSE(TRANSPOSE($AZ$8:$BE$13)),C996:C1001)</f>
        <v>0</v>
      </c>
      <c r="D1038" s="123" t="e">
        <f t="array" ref="D1038:D1043">MMULT(MMULT(K$8:P$13,$AZ$8:$BE$13),E1029:E1034)+MMULT(MINVERSE(TRANSPOSE($AZ$8:$BE$13)),E996:E1001)</f>
        <v>#DIV/0!</v>
      </c>
      <c r="E1038" s="123">
        <f t="array" ref="E1038:E1043">MMULT(MMULT(S$8:X$13,$AZ$8:$BE$13),G1029:G1034)+MMULT(MINVERSE(TRANSPOSE($AZ$8:$BE$13)),G996:G1001)</f>
        <v>0</v>
      </c>
      <c r="F1038" s="123">
        <f t="array" ref="F1038:F1043">MMULT(MMULT(AA$8:AF$13,$AZ$8:$BE$13),I1029:I1034)+MMULT(MINVERSE(TRANSPOSE($AZ$8:$BE$13)),I996:I1001)</f>
        <v>0</v>
      </c>
      <c r="G1038" s="123">
        <f t="array" ref="G1038:G1043">MMULT(MMULT(AI$8:AN$13,$AZ$8:$BE$13),K1029:K1034)+MMULT(MINVERSE(TRANSPOSE($AZ$8:$BE$13)),K996:K1001)</f>
        <v>0</v>
      </c>
      <c r="H1038" s="123">
        <f t="array" ref="H1038:H1043">MMULT(MMULT(AQ$8:AV$13,$AZ$8:$BE$13),M1029:M1034)+MMULT(MINVERSE(TRANSPOSE($AZ$8:$BE$13)),M996:M1001)</f>
        <v>0</v>
      </c>
      <c r="N1038" s="124"/>
      <c r="P1038" s="124"/>
    </row>
    <row r="1039" spans="1:24" hidden="1" outlineLevel="2" x14ac:dyDescent="0.25">
      <c r="B1039" s="122" t="s">
        <v>45</v>
      </c>
      <c r="C1039" s="123">
        <v>0</v>
      </c>
      <c r="D1039" s="123" t="e">
        <v>#DIV/0!</v>
      </c>
      <c r="E1039" s="123">
        <v>0</v>
      </c>
      <c r="F1039" s="123">
        <v>0</v>
      </c>
      <c r="G1039" s="123">
        <v>0</v>
      </c>
      <c r="H1039" s="123">
        <v>0</v>
      </c>
      <c r="N1039" s="124"/>
      <c r="P1039" s="124"/>
    </row>
    <row r="1040" spans="1:24" hidden="1" outlineLevel="2" x14ac:dyDescent="0.25">
      <c r="B1040" s="122" t="s">
        <v>46</v>
      </c>
      <c r="C1040" s="123">
        <v>0</v>
      </c>
      <c r="D1040" s="123" t="e">
        <v>#DIV/0!</v>
      </c>
      <c r="E1040" s="123">
        <v>0</v>
      </c>
      <c r="F1040" s="123">
        <v>0</v>
      </c>
      <c r="G1040" s="123">
        <v>0</v>
      </c>
      <c r="H1040" s="123">
        <v>0</v>
      </c>
      <c r="N1040" s="124"/>
      <c r="P1040" s="124"/>
    </row>
    <row r="1041" spans="1:93" hidden="1" outlineLevel="2" x14ac:dyDescent="0.25">
      <c r="B1041" s="122" t="s">
        <v>47</v>
      </c>
      <c r="C1041" s="123">
        <v>0</v>
      </c>
      <c r="D1041" s="123" t="e">
        <v>#DIV/0!</v>
      </c>
      <c r="E1041" s="123">
        <v>0</v>
      </c>
      <c r="F1041" s="123">
        <v>0</v>
      </c>
      <c r="G1041" s="123">
        <v>0</v>
      </c>
      <c r="H1041" s="123">
        <v>0</v>
      </c>
      <c r="N1041" s="124"/>
      <c r="P1041" s="124"/>
    </row>
    <row r="1042" spans="1:93" hidden="1" outlineLevel="2" x14ac:dyDescent="0.25">
      <c r="B1042" s="122" t="s">
        <v>48</v>
      </c>
      <c r="C1042" s="123">
        <v>0</v>
      </c>
      <c r="D1042" s="123" t="e">
        <v>#DIV/0!</v>
      </c>
      <c r="E1042" s="123">
        <v>0</v>
      </c>
      <c r="F1042" s="123">
        <v>0</v>
      </c>
      <c r="G1042" s="123">
        <v>0</v>
      </c>
      <c r="H1042" s="123">
        <v>0</v>
      </c>
      <c r="N1042" s="124"/>
      <c r="P1042" s="124"/>
    </row>
    <row r="1043" spans="1:93" hidden="1" outlineLevel="2" x14ac:dyDescent="0.25">
      <c r="B1043" s="122" t="s">
        <v>49</v>
      </c>
      <c r="C1043" s="123">
        <v>0</v>
      </c>
      <c r="D1043" s="123" t="e">
        <v>#DIV/0!</v>
      </c>
      <c r="E1043" s="123">
        <v>0</v>
      </c>
      <c r="F1043" s="123">
        <v>0</v>
      </c>
      <c r="G1043" s="123">
        <v>0</v>
      </c>
      <c r="H1043" s="123">
        <v>0</v>
      </c>
      <c r="N1043" s="124"/>
      <c r="P1043" s="124"/>
    </row>
    <row r="1044" spans="1:93" hidden="1" outlineLevel="2" x14ac:dyDescent="0.25"/>
    <row r="1045" spans="1:93" hidden="1" outlineLevel="2" x14ac:dyDescent="0.25">
      <c r="B1045" s="318" t="s">
        <v>50</v>
      </c>
      <c r="C1045" s="319"/>
      <c r="D1045" s="319"/>
      <c r="E1045" s="319"/>
      <c r="F1045" s="319"/>
      <c r="G1045" s="319"/>
      <c r="H1045" s="319"/>
      <c r="I1045" s="319"/>
      <c r="J1045" s="319"/>
      <c r="K1045" s="319"/>
      <c r="L1045" s="320"/>
      <c r="M1045" s="321" t="s">
        <v>51</v>
      </c>
      <c r="N1045" s="322"/>
      <c r="O1045" s="322"/>
      <c r="P1045" s="322"/>
      <c r="Q1045" s="322"/>
      <c r="R1045" s="322"/>
      <c r="S1045" s="322"/>
      <c r="T1045" s="322"/>
      <c r="U1045" s="322"/>
      <c r="V1045" s="323"/>
      <c r="W1045" s="321" t="s">
        <v>52</v>
      </c>
      <c r="X1045" s="322"/>
      <c r="Y1045" s="322"/>
      <c r="Z1045" s="322"/>
      <c r="AA1045" s="322"/>
      <c r="AB1045" s="322"/>
      <c r="AC1045" s="322"/>
      <c r="AD1045" s="322"/>
      <c r="AE1045" s="322"/>
      <c r="AF1045" s="323"/>
      <c r="AG1045" s="321" t="s">
        <v>53</v>
      </c>
      <c r="AH1045" s="322"/>
      <c r="AI1045" s="322"/>
      <c r="AJ1045" s="322"/>
      <c r="AK1045" s="322"/>
      <c r="AL1045" s="322"/>
      <c r="AM1045" s="322"/>
      <c r="AN1045" s="322"/>
      <c r="AO1045" s="322"/>
      <c r="AP1045" s="323"/>
      <c r="AQ1045" s="321" t="s">
        <v>54</v>
      </c>
      <c r="AR1045" s="322"/>
      <c r="AS1045" s="322"/>
      <c r="AT1045" s="322"/>
      <c r="AU1045" s="322"/>
      <c r="AV1045" s="322"/>
      <c r="AW1045" s="322"/>
      <c r="AX1045" s="322"/>
      <c r="AY1045" s="322"/>
      <c r="AZ1045" s="323"/>
      <c r="BA1045" s="321" t="s">
        <v>55</v>
      </c>
      <c r="BB1045" s="322"/>
      <c r="BC1045" s="322"/>
      <c r="BD1045" s="322"/>
      <c r="BE1045" s="322"/>
      <c r="BF1045" s="322"/>
      <c r="BG1045" s="322"/>
      <c r="BH1045" s="322"/>
      <c r="BI1045" s="322"/>
      <c r="BJ1045" s="323"/>
    </row>
    <row r="1046" spans="1:93" hidden="1" outlineLevel="2" x14ac:dyDescent="0.25">
      <c r="B1046" s="186">
        <f t="shared" ref="B1046" si="1697">E$2</f>
        <v>1</v>
      </c>
      <c r="C1046" s="187">
        <f t="shared" ref="C1046:L1049" si="1698">B1046</f>
        <v>1</v>
      </c>
      <c r="D1046" s="187">
        <f t="shared" si="1698"/>
        <v>1</v>
      </c>
      <c r="E1046" s="187">
        <f t="shared" si="1698"/>
        <v>1</v>
      </c>
      <c r="F1046" s="187">
        <f t="shared" si="1698"/>
        <v>1</v>
      </c>
      <c r="G1046" s="187">
        <f t="shared" si="1698"/>
        <v>1</v>
      </c>
      <c r="H1046" s="187">
        <f t="shared" si="1698"/>
        <v>1</v>
      </c>
      <c r="I1046" s="187">
        <f t="shared" si="1698"/>
        <v>1</v>
      </c>
      <c r="J1046" s="187">
        <f t="shared" si="1698"/>
        <v>1</v>
      </c>
      <c r="K1046" s="187">
        <f t="shared" si="1698"/>
        <v>1</v>
      </c>
      <c r="L1046" s="188">
        <f t="shared" si="1698"/>
        <v>1</v>
      </c>
      <c r="M1046" s="189">
        <f t="shared" ref="M1046" si="1699">F$2</f>
        <v>2</v>
      </c>
      <c r="N1046" s="187">
        <f t="shared" ref="N1046:V1049" si="1700">M1046</f>
        <v>2</v>
      </c>
      <c r="O1046" s="187">
        <f t="shared" si="1700"/>
        <v>2</v>
      </c>
      <c r="P1046" s="187">
        <f t="shared" si="1700"/>
        <v>2</v>
      </c>
      <c r="Q1046" s="187">
        <f t="shared" si="1700"/>
        <v>2</v>
      </c>
      <c r="R1046" s="187">
        <f t="shared" si="1700"/>
        <v>2</v>
      </c>
      <c r="S1046" s="187">
        <f t="shared" si="1700"/>
        <v>2</v>
      </c>
      <c r="T1046" s="187">
        <f t="shared" si="1700"/>
        <v>2</v>
      </c>
      <c r="U1046" s="187">
        <f t="shared" si="1700"/>
        <v>2</v>
      </c>
      <c r="V1046" s="188">
        <f t="shared" si="1700"/>
        <v>2</v>
      </c>
      <c r="W1046" s="189">
        <f>G$2</f>
        <v>3</v>
      </c>
      <c r="X1046" s="187">
        <f t="shared" ref="X1046:AF1049" si="1701">W1046</f>
        <v>3</v>
      </c>
      <c r="Y1046" s="187">
        <f t="shared" si="1701"/>
        <v>3</v>
      </c>
      <c r="Z1046" s="187">
        <f t="shared" si="1701"/>
        <v>3</v>
      </c>
      <c r="AA1046" s="187">
        <f t="shared" si="1701"/>
        <v>3</v>
      </c>
      <c r="AB1046" s="187">
        <f t="shared" si="1701"/>
        <v>3</v>
      </c>
      <c r="AC1046" s="187">
        <f t="shared" si="1701"/>
        <v>3</v>
      </c>
      <c r="AD1046" s="187">
        <f t="shared" si="1701"/>
        <v>3</v>
      </c>
      <c r="AE1046" s="187">
        <f t="shared" si="1701"/>
        <v>3</v>
      </c>
      <c r="AF1046" s="188">
        <f t="shared" si="1701"/>
        <v>3</v>
      </c>
      <c r="AG1046" s="189">
        <f>H$2</f>
        <v>4</v>
      </c>
      <c r="AH1046" s="187">
        <f t="shared" ref="AH1046:AP1049" si="1702">AG1046</f>
        <v>4</v>
      </c>
      <c r="AI1046" s="187">
        <f t="shared" si="1702"/>
        <v>4</v>
      </c>
      <c r="AJ1046" s="187">
        <f t="shared" si="1702"/>
        <v>4</v>
      </c>
      <c r="AK1046" s="187">
        <f t="shared" si="1702"/>
        <v>4</v>
      </c>
      <c r="AL1046" s="187">
        <f t="shared" si="1702"/>
        <v>4</v>
      </c>
      <c r="AM1046" s="187">
        <f t="shared" si="1702"/>
        <v>4</v>
      </c>
      <c r="AN1046" s="187">
        <f t="shared" si="1702"/>
        <v>4</v>
      </c>
      <c r="AO1046" s="187">
        <f t="shared" si="1702"/>
        <v>4</v>
      </c>
      <c r="AP1046" s="188">
        <f t="shared" si="1702"/>
        <v>4</v>
      </c>
      <c r="AQ1046" s="189">
        <f>I$2</f>
        <v>5</v>
      </c>
      <c r="AR1046" s="187">
        <f t="shared" ref="AR1046:AZ1049" si="1703">AQ1046</f>
        <v>5</v>
      </c>
      <c r="AS1046" s="187">
        <f t="shared" si="1703"/>
        <v>5</v>
      </c>
      <c r="AT1046" s="187">
        <f t="shared" si="1703"/>
        <v>5</v>
      </c>
      <c r="AU1046" s="187">
        <f t="shared" si="1703"/>
        <v>5</v>
      </c>
      <c r="AV1046" s="187">
        <f t="shared" si="1703"/>
        <v>5</v>
      </c>
      <c r="AW1046" s="187">
        <f t="shared" si="1703"/>
        <v>5</v>
      </c>
      <c r="AX1046" s="187">
        <f t="shared" si="1703"/>
        <v>5</v>
      </c>
      <c r="AY1046" s="187">
        <f t="shared" si="1703"/>
        <v>5</v>
      </c>
      <c r="AZ1046" s="188">
        <f t="shared" si="1703"/>
        <v>5</v>
      </c>
      <c r="BA1046" s="189">
        <f>J$2</f>
        <v>6</v>
      </c>
      <c r="BB1046" s="187">
        <f t="shared" ref="BB1046:BJ1049" si="1704">BA1046</f>
        <v>6</v>
      </c>
      <c r="BC1046" s="187">
        <f t="shared" si="1704"/>
        <v>6</v>
      </c>
      <c r="BD1046" s="187">
        <f t="shared" si="1704"/>
        <v>6</v>
      </c>
      <c r="BE1046" s="187">
        <f t="shared" si="1704"/>
        <v>6</v>
      </c>
      <c r="BF1046" s="187">
        <f t="shared" si="1704"/>
        <v>6</v>
      </c>
      <c r="BG1046" s="187">
        <f t="shared" si="1704"/>
        <v>6</v>
      </c>
      <c r="BH1046" s="187">
        <f t="shared" si="1704"/>
        <v>6</v>
      </c>
      <c r="BI1046" s="187">
        <f t="shared" si="1704"/>
        <v>6</v>
      </c>
      <c r="BJ1046" s="188">
        <f t="shared" si="1704"/>
        <v>6</v>
      </c>
    </row>
    <row r="1047" spans="1:93" s="2" customFormat="1" ht="15" hidden="1" customHeight="1" outlineLevel="2" x14ac:dyDescent="0.25">
      <c r="A1047" s="152" t="s">
        <v>192</v>
      </c>
      <c r="B1047" s="129">
        <f>C1040</f>
        <v>0</v>
      </c>
      <c r="C1047" s="130">
        <f t="shared" si="1698"/>
        <v>0</v>
      </c>
      <c r="D1047" s="130">
        <f t="shared" si="1698"/>
        <v>0</v>
      </c>
      <c r="E1047" s="130">
        <f t="shared" si="1698"/>
        <v>0</v>
      </c>
      <c r="F1047" s="130">
        <f t="shared" si="1698"/>
        <v>0</v>
      </c>
      <c r="G1047" s="130">
        <f t="shared" si="1698"/>
        <v>0</v>
      </c>
      <c r="H1047" s="130">
        <f t="shared" si="1698"/>
        <v>0</v>
      </c>
      <c r="I1047" s="130">
        <f t="shared" si="1698"/>
        <v>0</v>
      </c>
      <c r="J1047" s="190">
        <f t="shared" si="1698"/>
        <v>0</v>
      </c>
      <c r="K1047" s="130">
        <f t="shared" si="1698"/>
        <v>0</v>
      </c>
      <c r="L1047" s="131">
        <f t="shared" si="1698"/>
        <v>0</v>
      </c>
      <c r="M1047" s="129" t="e">
        <f>D1040</f>
        <v>#DIV/0!</v>
      </c>
      <c r="N1047" s="130" t="e">
        <f t="shared" si="1700"/>
        <v>#DIV/0!</v>
      </c>
      <c r="O1047" s="130" t="e">
        <f t="shared" si="1700"/>
        <v>#DIV/0!</v>
      </c>
      <c r="P1047" s="130" t="e">
        <f t="shared" si="1700"/>
        <v>#DIV/0!</v>
      </c>
      <c r="Q1047" s="130" t="e">
        <f t="shared" si="1700"/>
        <v>#DIV/0!</v>
      </c>
      <c r="R1047" s="130" t="e">
        <f t="shared" si="1700"/>
        <v>#DIV/0!</v>
      </c>
      <c r="S1047" s="130" t="e">
        <f t="shared" si="1700"/>
        <v>#DIV/0!</v>
      </c>
      <c r="T1047" s="130" t="e">
        <f t="shared" si="1700"/>
        <v>#DIV/0!</v>
      </c>
      <c r="U1047" s="130" t="e">
        <f t="shared" si="1700"/>
        <v>#DIV/0!</v>
      </c>
      <c r="V1047" s="131" t="e">
        <f t="shared" si="1700"/>
        <v>#DIV/0!</v>
      </c>
      <c r="W1047" s="129">
        <f>E1040</f>
        <v>0</v>
      </c>
      <c r="X1047" s="130">
        <f t="shared" si="1701"/>
        <v>0</v>
      </c>
      <c r="Y1047" s="130">
        <f t="shared" si="1701"/>
        <v>0</v>
      </c>
      <c r="Z1047" s="130">
        <f t="shared" si="1701"/>
        <v>0</v>
      </c>
      <c r="AA1047" s="130">
        <f t="shared" si="1701"/>
        <v>0</v>
      </c>
      <c r="AB1047" s="130">
        <f t="shared" si="1701"/>
        <v>0</v>
      </c>
      <c r="AC1047" s="130">
        <f t="shared" si="1701"/>
        <v>0</v>
      </c>
      <c r="AD1047" s="130">
        <f t="shared" si="1701"/>
        <v>0</v>
      </c>
      <c r="AE1047" s="130">
        <f t="shared" si="1701"/>
        <v>0</v>
      </c>
      <c r="AF1047" s="131">
        <f t="shared" si="1701"/>
        <v>0</v>
      </c>
      <c r="AG1047" s="129">
        <f>F1040</f>
        <v>0</v>
      </c>
      <c r="AH1047" s="130">
        <f t="shared" si="1702"/>
        <v>0</v>
      </c>
      <c r="AI1047" s="130">
        <f t="shared" si="1702"/>
        <v>0</v>
      </c>
      <c r="AJ1047" s="130">
        <f t="shared" si="1702"/>
        <v>0</v>
      </c>
      <c r="AK1047" s="130">
        <f t="shared" si="1702"/>
        <v>0</v>
      </c>
      <c r="AL1047" s="130">
        <f t="shared" si="1702"/>
        <v>0</v>
      </c>
      <c r="AM1047" s="130">
        <f t="shared" si="1702"/>
        <v>0</v>
      </c>
      <c r="AN1047" s="130">
        <f t="shared" si="1702"/>
        <v>0</v>
      </c>
      <c r="AO1047" s="130">
        <f t="shared" si="1702"/>
        <v>0</v>
      </c>
      <c r="AP1047" s="131">
        <f t="shared" si="1702"/>
        <v>0</v>
      </c>
      <c r="AQ1047" s="129">
        <f>G1040</f>
        <v>0</v>
      </c>
      <c r="AR1047" s="130">
        <f t="shared" si="1703"/>
        <v>0</v>
      </c>
      <c r="AS1047" s="130">
        <f t="shared" si="1703"/>
        <v>0</v>
      </c>
      <c r="AT1047" s="130">
        <f t="shared" si="1703"/>
        <v>0</v>
      </c>
      <c r="AU1047" s="130">
        <f t="shared" si="1703"/>
        <v>0</v>
      </c>
      <c r="AV1047" s="130">
        <f t="shared" si="1703"/>
        <v>0</v>
      </c>
      <c r="AW1047" s="130">
        <f t="shared" si="1703"/>
        <v>0</v>
      </c>
      <c r="AX1047" s="130">
        <f t="shared" si="1703"/>
        <v>0</v>
      </c>
      <c r="AY1047" s="130">
        <f t="shared" si="1703"/>
        <v>0</v>
      </c>
      <c r="AZ1047" s="131">
        <f t="shared" si="1703"/>
        <v>0</v>
      </c>
      <c r="BA1047" s="129">
        <f>H1040</f>
        <v>0</v>
      </c>
      <c r="BB1047" s="130">
        <f t="shared" si="1704"/>
        <v>0</v>
      </c>
      <c r="BC1047" s="130">
        <f t="shared" si="1704"/>
        <v>0</v>
      </c>
      <c r="BD1047" s="130">
        <f t="shared" si="1704"/>
        <v>0</v>
      </c>
      <c r="BE1047" s="130">
        <f t="shared" si="1704"/>
        <v>0</v>
      </c>
      <c r="BF1047" s="130">
        <f t="shared" si="1704"/>
        <v>0</v>
      </c>
      <c r="BG1047" s="130">
        <f t="shared" si="1704"/>
        <v>0</v>
      </c>
      <c r="BH1047" s="130">
        <f t="shared" si="1704"/>
        <v>0</v>
      </c>
      <c r="BI1047" s="130">
        <f t="shared" si="1704"/>
        <v>0</v>
      </c>
      <c r="BJ1047" s="131">
        <f t="shared" si="1704"/>
        <v>0</v>
      </c>
      <c r="BK1047"/>
      <c r="BL1047"/>
      <c r="BM1047"/>
      <c r="BN1047"/>
      <c r="BO1047"/>
      <c r="BP1047"/>
      <c r="BQ1047"/>
      <c r="BR1047"/>
      <c r="BS1047"/>
      <c r="BT1047"/>
      <c r="BU1047"/>
      <c r="BV1047"/>
      <c r="BW1047"/>
      <c r="BX1047"/>
      <c r="BY1047"/>
      <c r="BZ1047"/>
      <c r="CA1047"/>
      <c r="CB1047"/>
      <c r="CC1047"/>
      <c r="CD1047"/>
      <c r="CE1047"/>
      <c r="CF1047"/>
      <c r="CG1047"/>
      <c r="CH1047"/>
      <c r="CI1047"/>
      <c r="CJ1047"/>
      <c r="CK1047"/>
      <c r="CL1047"/>
      <c r="CM1047"/>
      <c r="CN1047"/>
      <c r="CO1047"/>
    </row>
    <row r="1048" spans="1:93" s="2" customFormat="1" ht="15" hidden="1" customHeight="1" outlineLevel="2" x14ac:dyDescent="0.25">
      <c r="A1048" s="152" t="s">
        <v>47</v>
      </c>
      <c r="B1048" s="129">
        <f>C1041</f>
        <v>0</v>
      </c>
      <c r="C1048" s="130">
        <f t="shared" si="1698"/>
        <v>0</v>
      </c>
      <c r="D1048" s="130">
        <f t="shared" si="1698"/>
        <v>0</v>
      </c>
      <c r="E1048" s="130">
        <f t="shared" si="1698"/>
        <v>0</v>
      </c>
      <c r="F1048" s="130">
        <f t="shared" si="1698"/>
        <v>0</v>
      </c>
      <c r="G1048" s="130">
        <f t="shared" si="1698"/>
        <v>0</v>
      </c>
      <c r="H1048" s="130">
        <f t="shared" si="1698"/>
        <v>0</v>
      </c>
      <c r="I1048" s="130">
        <f t="shared" si="1698"/>
        <v>0</v>
      </c>
      <c r="J1048" s="190">
        <f t="shared" si="1698"/>
        <v>0</v>
      </c>
      <c r="K1048" s="130">
        <f t="shared" si="1698"/>
        <v>0</v>
      </c>
      <c r="L1048" s="131">
        <f t="shared" si="1698"/>
        <v>0</v>
      </c>
      <c r="M1048" s="129" t="e">
        <f>D1041</f>
        <v>#DIV/0!</v>
      </c>
      <c r="N1048" s="130" t="e">
        <f t="shared" si="1700"/>
        <v>#DIV/0!</v>
      </c>
      <c r="O1048" s="130" t="e">
        <f t="shared" si="1700"/>
        <v>#DIV/0!</v>
      </c>
      <c r="P1048" s="130" t="e">
        <f t="shared" si="1700"/>
        <v>#DIV/0!</v>
      </c>
      <c r="Q1048" s="130" t="e">
        <f t="shared" si="1700"/>
        <v>#DIV/0!</v>
      </c>
      <c r="R1048" s="130" t="e">
        <f t="shared" si="1700"/>
        <v>#DIV/0!</v>
      </c>
      <c r="S1048" s="130" t="e">
        <f t="shared" si="1700"/>
        <v>#DIV/0!</v>
      </c>
      <c r="T1048" s="130" t="e">
        <f t="shared" si="1700"/>
        <v>#DIV/0!</v>
      </c>
      <c r="U1048" s="130" t="e">
        <f t="shared" si="1700"/>
        <v>#DIV/0!</v>
      </c>
      <c r="V1048" s="131" t="e">
        <f t="shared" si="1700"/>
        <v>#DIV/0!</v>
      </c>
      <c r="W1048" s="129">
        <f>E1041</f>
        <v>0</v>
      </c>
      <c r="X1048" s="130">
        <f t="shared" si="1701"/>
        <v>0</v>
      </c>
      <c r="Y1048" s="130">
        <f t="shared" si="1701"/>
        <v>0</v>
      </c>
      <c r="Z1048" s="130">
        <f t="shared" si="1701"/>
        <v>0</v>
      </c>
      <c r="AA1048" s="130">
        <f t="shared" si="1701"/>
        <v>0</v>
      </c>
      <c r="AB1048" s="130">
        <f t="shared" si="1701"/>
        <v>0</v>
      </c>
      <c r="AC1048" s="130">
        <f t="shared" si="1701"/>
        <v>0</v>
      </c>
      <c r="AD1048" s="130">
        <f t="shared" si="1701"/>
        <v>0</v>
      </c>
      <c r="AE1048" s="130">
        <f t="shared" si="1701"/>
        <v>0</v>
      </c>
      <c r="AF1048" s="131">
        <f t="shared" si="1701"/>
        <v>0</v>
      </c>
      <c r="AG1048" s="129">
        <f>F1041</f>
        <v>0</v>
      </c>
      <c r="AH1048" s="130">
        <f t="shared" si="1702"/>
        <v>0</v>
      </c>
      <c r="AI1048" s="130">
        <f t="shared" si="1702"/>
        <v>0</v>
      </c>
      <c r="AJ1048" s="130">
        <f t="shared" si="1702"/>
        <v>0</v>
      </c>
      <c r="AK1048" s="130">
        <f t="shared" si="1702"/>
        <v>0</v>
      </c>
      <c r="AL1048" s="130">
        <f t="shared" si="1702"/>
        <v>0</v>
      </c>
      <c r="AM1048" s="130">
        <f t="shared" si="1702"/>
        <v>0</v>
      </c>
      <c r="AN1048" s="130">
        <f t="shared" si="1702"/>
        <v>0</v>
      </c>
      <c r="AO1048" s="130">
        <f t="shared" si="1702"/>
        <v>0</v>
      </c>
      <c r="AP1048" s="131">
        <f t="shared" si="1702"/>
        <v>0</v>
      </c>
      <c r="AQ1048" s="129">
        <f>G1041</f>
        <v>0</v>
      </c>
      <c r="AR1048" s="130">
        <f t="shared" si="1703"/>
        <v>0</v>
      </c>
      <c r="AS1048" s="130">
        <f t="shared" si="1703"/>
        <v>0</v>
      </c>
      <c r="AT1048" s="130">
        <f t="shared" si="1703"/>
        <v>0</v>
      </c>
      <c r="AU1048" s="130">
        <f t="shared" si="1703"/>
        <v>0</v>
      </c>
      <c r="AV1048" s="130">
        <f t="shared" si="1703"/>
        <v>0</v>
      </c>
      <c r="AW1048" s="130">
        <f t="shared" si="1703"/>
        <v>0</v>
      </c>
      <c r="AX1048" s="130">
        <f t="shared" si="1703"/>
        <v>0</v>
      </c>
      <c r="AY1048" s="130">
        <f t="shared" si="1703"/>
        <v>0</v>
      </c>
      <c r="AZ1048" s="131">
        <f t="shared" si="1703"/>
        <v>0</v>
      </c>
      <c r="BA1048" s="129">
        <f>H1041</f>
        <v>0</v>
      </c>
      <c r="BB1048" s="130">
        <f t="shared" si="1704"/>
        <v>0</v>
      </c>
      <c r="BC1048" s="130">
        <f t="shared" si="1704"/>
        <v>0</v>
      </c>
      <c r="BD1048" s="130">
        <f t="shared" si="1704"/>
        <v>0</v>
      </c>
      <c r="BE1048" s="130">
        <f t="shared" si="1704"/>
        <v>0</v>
      </c>
      <c r="BF1048" s="130">
        <f t="shared" si="1704"/>
        <v>0</v>
      </c>
      <c r="BG1048" s="130">
        <f t="shared" si="1704"/>
        <v>0</v>
      </c>
      <c r="BH1048" s="130">
        <f t="shared" si="1704"/>
        <v>0</v>
      </c>
      <c r="BI1048" s="130">
        <f t="shared" si="1704"/>
        <v>0</v>
      </c>
      <c r="BJ1048" s="131">
        <f t="shared" si="1704"/>
        <v>0</v>
      </c>
      <c r="BK1048"/>
      <c r="BL1048"/>
      <c r="BM1048"/>
      <c r="BN1048"/>
      <c r="BO1048"/>
      <c r="BP1048"/>
      <c r="BQ1048"/>
      <c r="BR1048"/>
      <c r="BS1048"/>
      <c r="BT1048"/>
      <c r="BU1048"/>
      <c r="BV1048"/>
      <c r="BW1048"/>
      <c r="BX1048"/>
      <c r="BY1048"/>
      <c r="BZ1048"/>
      <c r="CA1048"/>
      <c r="CB1048"/>
      <c r="CC1048"/>
      <c r="CD1048"/>
      <c r="CE1048"/>
      <c r="CF1048"/>
      <c r="CG1048"/>
      <c r="CH1048"/>
      <c r="CI1048"/>
      <c r="CJ1048"/>
      <c r="CK1048"/>
      <c r="CL1048"/>
      <c r="CM1048"/>
      <c r="CN1048"/>
      <c r="CO1048"/>
    </row>
    <row r="1049" spans="1:93" s="2" customFormat="1" ht="15" hidden="1" customHeight="1" outlineLevel="2" x14ac:dyDescent="0.25">
      <c r="A1049" s="152" t="s">
        <v>57</v>
      </c>
      <c r="B1049" s="129">
        <f t="shared" ref="B1049" si="1705">E$3</f>
        <v>43</v>
      </c>
      <c r="C1049" s="130">
        <f t="shared" si="1698"/>
        <v>43</v>
      </c>
      <c r="D1049" s="130">
        <f t="shared" si="1698"/>
        <v>43</v>
      </c>
      <c r="E1049" s="130">
        <f t="shared" si="1698"/>
        <v>43</v>
      </c>
      <c r="F1049" s="130">
        <f t="shared" si="1698"/>
        <v>43</v>
      </c>
      <c r="G1049" s="130">
        <f t="shared" si="1698"/>
        <v>43</v>
      </c>
      <c r="H1049" s="130">
        <f t="shared" si="1698"/>
        <v>43</v>
      </c>
      <c r="I1049" s="130">
        <f t="shared" si="1698"/>
        <v>43</v>
      </c>
      <c r="J1049" s="190">
        <f t="shared" si="1698"/>
        <v>43</v>
      </c>
      <c r="K1049" s="130">
        <f t="shared" si="1698"/>
        <v>43</v>
      </c>
      <c r="L1049" s="131">
        <f t="shared" si="1698"/>
        <v>43</v>
      </c>
      <c r="M1049" s="129">
        <f t="shared" ref="M1049" si="1706">F$3</f>
        <v>0</v>
      </c>
      <c r="N1049" s="130">
        <f t="shared" si="1700"/>
        <v>0</v>
      </c>
      <c r="O1049" s="130">
        <f t="shared" si="1700"/>
        <v>0</v>
      </c>
      <c r="P1049" s="130">
        <f t="shared" si="1700"/>
        <v>0</v>
      </c>
      <c r="Q1049" s="130">
        <f t="shared" si="1700"/>
        <v>0</v>
      </c>
      <c r="R1049" s="130">
        <f t="shared" si="1700"/>
        <v>0</v>
      </c>
      <c r="S1049" s="130">
        <f t="shared" si="1700"/>
        <v>0</v>
      </c>
      <c r="T1049" s="130">
        <f t="shared" si="1700"/>
        <v>0</v>
      </c>
      <c r="U1049" s="130">
        <f t="shared" si="1700"/>
        <v>0</v>
      </c>
      <c r="V1049" s="131">
        <f t="shared" si="1700"/>
        <v>0</v>
      </c>
      <c r="W1049" s="129">
        <f t="shared" ref="W1049" si="1707">G$3</f>
        <v>0</v>
      </c>
      <c r="X1049" s="130">
        <f t="shared" si="1701"/>
        <v>0</v>
      </c>
      <c r="Y1049" s="130">
        <f t="shared" si="1701"/>
        <v>0</v>
      </c>
      <c r="Z1049" s="130">
        <f t="shared" si="1701"/>
        <v>0</v>
      </c>
      <c r="AA1049" s="130">
        <f t="shared" si="1701"/>
        <v>0</v>
      </c>
      <c r="AB1049" s="130">
        <f t="shared" si="1701"/>
        <v>0</v>
      </c>
      <c r="AC1049" s="130">
        <f t="shared" si="1701"/>
        <v>0</v>
      </c>
      <c r="AD1049" s="130">
        <f t="shared" si="1701"/>
        <v>0</v>
      </c>
      <c r="AE1049" s="130">
        <f t="shared" si="1701"/>
        <v>0</v>
      </c>
      <c r="AF1049" s="131">
        <f t="shared" si="1701"/>
        <v>0</v>
      </c>
      <c r="AG1049" s="129">
        <f t="shared" ref="AG1049" si="1708">H$3</f>
        <v>0</v>
      </c>
      <c r="AH1049" s="130">
        <f t="shared" si="1702"/>
        <v>0</v>
      </c>
      <c r="AI1049" s="130">
        <f t="shared" si="1702"/>
        <v>0</v>
      </c>
      <c r="AJ1049" s="130">
        <f t="shared" si="1702"/>
        <v>0</v>
      </c>
      <c r="AK1049" s="130">
        <f t="shared" si="1702"/>
        <v>0</v>
      </c>
      <c r="AL1049" s="130">
        <f t="shared" si="1702"/>
        <v>0</v>
      </c>
      <c r="AM1049" s="130">
        <f t="shared" si="1702"/>
        <v>0</v>
      </c>
      <c r="AN1049" s="130">
        <f t="shared" si="1702"/>
        <v>0</v>
      </c>
      <c r="AO1049" s="130">
        <f t="shared" si="1702"/>
        <v>0</v>
      </c>
      <c r="AP1049" s="131">
        <f t="shared" si="1702"/>
        <v>0</v>
      </c>
      <c r="AQ1049" s="129">
        <f t="shared" ref="AQ1049" si="1709">I$3</f>
        <v>0</v>
      </c>
      <c r="AR1049" s="130">
        <f t="shared" si="1703"/>
        <v>0</v>
      </c>
      <c r="AS1049" s="130">
        <f t="shared" si="1703"/>
        <v>0</v>
      </c>
      <c r="AT1049" s="130">
        <f t="shared" si="1703"/>
        <v>0</v>
      </c>
      <c r="AU1049" s="130">
        <f t="shared" si="1703"/>
        <v>0</v>
      </c>
      <c r="AV1049" s="130">
        <f t="shared" si="1703"/>
        <v>0</v>
      </c>
      <c r="AW1049" s="130">
        <f t="shared" si="1703"/>
        <v>0</v>
      </c>
      <c r="AX1049" s="130">
        <f t="shared" si="1703"/>
        <v>0</v>
      </c>
      <c r="AY1049" s="130">
        <f t="shared" si="1703"/>
        <v>0</v>
      </c>
      <c r="AZ1049" s="131">
        <f t="shared" si="1703"/>
        <v>0</v>
      </c>
      <c r="BA1049" s="129">
        <f t="shared" ref="BA1049" si="1710">J$3</f>
        <v>0</v>
      </c>
      <c r="BB1049" s="130">
        <f t="shared" si="1704"/>
        <v>0</v>
      </c>
      <c r="BC1049" s="130">
        <f t="shared" si="1704"/>
        <v>0</v>
      </c>
      <c r="BD1049" s="130">
        <f t="shared" si="1704"/>
        <v>0</v>
      </c>
      <c r="BE1049" s="130">
        <f t="shared" si="1704"/>
        <v>0</v>
      </c>
      <c r="BF1049" s="130">
        <f t="shared" si="1704"/>
        <v>0</v>
      </c>
      <c r="BG1049" s="130">
        <f t="shared" si="1704"/>
        <v>0</v>
      </c>
      <c r="BH1049" s="130">
        <f t="shared" si="1704"/>
        <v>0</v>
      </c>
      <c r="BI1049" s="130">
        <f t="shared" si="1704"/>
        <v>0</v>
      </c>
      <c r="BJ1049" s="131">
        <f t="shared" si="1704"/>
        <v>0</v>
      </c>
      <c r="BK1049"/>
      <c r="BL1049"/>
      <c r="BM1049"/>
      <c r="BN1049"/>
      <c r="BO1049"/>
      <c r="BP1049"/>
      <c r="BQ1049"/>
      <c r="BR1049"/>
      <c r="BS1049"/>
      <c r="BT1049"/>
      <c r="BU1049"/>
      <c r="BV1049"/>
      <c r="BW1049"/>
      <c r="BX1049"/>
      <c r="BY1049"/>
      <c r="BZ1049"/>
      <c r="CA1049"/>
      <c r="CB1049"/>
      <c r="CC1049"/>
      <c r="CD1049"/>
      <c r="CE1049"/>
      <c r="CF1049"/>
      <c r="CG1049"/>
      <c r="CH1049"/>
      <c r="CI1049"/>
      <c r="CJ1049"/>
      <c r="CK1049"/>
      <c r="CL1049"/>
      <c r="CM1049"/>
      <c r="CN1049"/>
      <c r="CO1049"/>
    </row>
    <row r="1050" spans="1:93" s="2" customFormat="1" ht="15" hidden="1" customHeight="1" outlineLevel="2" x14ac:dyDescent="0.25">
      <c r="A1050" s="152" t="s">
        <v>58</v>
      </c>
      <c r="B1050" s="132">
        <f t="shared" ref="B1050" si="1711">B1049/10*0</f>
        <v>0</v>
      </c>
      <c r="C1050" s="133">
        <f t="shared" ref="C1050" si="1712">C1049/10*1</f>
        <v>4.3</v>
      </c>
      <c r="D1050" s="133">
        <f t="shared" ref="D1050" si="1713">D1049/10*2</f>
        <v>8.6</v>
      </c>
      <c r="E1050" s="133">
        <f t="shared" ref="E1050" si="1714">E1049/10*3</f>
        <v>12.899999999999999</v>
      </c>
      <c r="F1050" s="133">
        <f t="shared" ref="F1050" si="1715">F1049/10*4</f>
        <v>17.2</v>
      </c>
      <c r="G1050" s="133">
        <f t="shared" ref="G1050" si="1716">G1049/10*5</f>
        <v>21.5</v>
      </c>
      <c r="H1050" s="133">
        <f t="shared" ref="H1050" si="1717">H1049/10*6</f>
        <v>25.799999999999997</v>
      </c>
      <c r="I1050" s="133">
        <f t="shared" ref="I1050" si="1718">I1049/10*7</f>
        <v>30.099999999999998</v>
      </c>
      <c r="J1050" s="191">
        <f t="shared" ref="J1050" si="1719">J1049/10*8</f>
        <v>34.4</v>
      </c>
      <c r="K1050" s="133">
        <f t="shared" ref="K1050" si="1720">K1049/10*9</f>
        <v>38.699999999999996</v>
      </c>
      <c r="L1050" s="134">
        <f t="shared" ref="L1050" si="1721">L1049/10*10</f>
        <v>43</v>
      </c>
      <c r="M1050" s="133">
        <f t="shared" ref="M1050" si="1722">M1049/10*1</f>
        <v>0</v>
      </c>
      <c r="N1050" s="133">
        <f t="shared" ref="N1050" si="1723">N1049/10*2</f>
        <v>0</v>
      </c>
      <c r="O1050" s="133">
        <f t="shared" ref="O1050" si="1724">O1049/10*3</f>
        <v>0</v>
      </c>
      <c r="P1050" s="133">
        <f t="shared" ref="P1050" si="1725">P1049/10*4</f>
        <v>0</v>
      </c>
      <c r="Q1050" s="133">
        <f t="shared" ref="Q1050" si="1726">Q1049/10*5</f>
        <v>0</v>
      </c>
      <c r="R1050" s="133">
        <f t="shared" ref="R1050" si="1727">R1049/10*6</f>
        <v>0</v>
      </c>
      <c r="S1050" s="133">
        <f t="shared" ref="S1050" si="1728">S1049/10*7</f>
        <v>0</v>
      </c>
      <c r="T1050" s="133">
        <f t="shared" ref="T1050" si="1729">T1049/10*8</f>
        <v>0</v>
      </c>
      <c r="U1050" s="133">
        <f t="shared" ref="U1050" si="1730">U1049/10*9</f>
        <v>0</v>
      </c>
      <c r="V1050" s="134">
        <f t="shared" ref="V1050" si="1731">V1049/10*10</f>
        <v>0</v>
      </c>
      <c r="W1050" s="133">
        <f t="shared" ref="W1050" si="1732">W1049/10*1</f>
        <v>0</v>
      </c>
      <c r="X1050" s="133">
        <f t="shared" ref="X1050" si="1733">X1049/10*2</f>
        <v>0</v>
      </c>
      <c r="Y1050" s="133">
        <f t="shared" ref="Y1050" si="1734">Y1049/10*3</f>
        <v>0</v>
      </c>
      <c r="Z1050" s="133">
        <f t="shared" ref="Z1050" si="1735">Z1049/10*4</f>
        <v>0</v>
      </c>
      <c r="AA1050" s="133">
        <f t="shared" ref="AA1050" si="1736">AA1049/10*5</f>
        <v>0</v>
      </c>
      <c r="AB1050" s="133">
        <f t="shared" ref="AB1050" si="1737">AB1049/10*6</f>
        <v>0</v>
      </c>
      <c r="AC1050" s="133">
        <f t="shared" ref="AC1050" si="1738">AC1049/10*7</f>
        <v>0</v>
      </c>
      <c r="AD1050" s="133">
        <f t="shared" ref="AD1050" si="1739">AD1049/10*8</f>
        <v>0</v>
      </c>
      <c r="AE1050" s="134">
        <f t="shared" ref="AE1050" si="1740">AE1049/10*9</f>
        <v>0</v>
      </c>
      <c r="AF1050" s="134">
        <f t="shared" ref="AF1050" si="1741">AF1049/10*10</f>
        <v>0</v>
      </c>
      <c r="AG1050" s="133">
        <f t="shared" ref="AG1050" si="1742">AG1049/10*1</f>
        <v>0</v>
      </c>
      <c r="AH1050" s="133">
        <f t="shared" ref="AH1050" si="1743">AH1049/10*2</f>
        <v>0</v>
      </c>
      <c r="AI1050" s="133">
        <f t="shared" ref="AI1050" si="1744">AI1049/10*3</f>
        <v>0</v>
      </c>
      <c r="AJ1050" s="133">
        <f t="shared" ref="AJ1050" si="1745">AJ1049/10*4</f>
        <v>0</v>
      </c>
      <c r="AK1050" s="133">
        <f t="shared" ref="AK1050" si="1746">AK1049/10*5</f>
        <v>0</v>
      </c>
      <c r="AL1050" s="133">
        <f t="shared" ref="AL1050" si="1747">AL1049/10*6</f>
        <v>0</v>
      </c>
      <c r="AM1050" s="133">
        <f t="shared" ref="AM1050" si="1748">AM1049/10*7</f>
        <v>0</v>
      </c>
      <c r="AN1050" s="133">
        <f t="shared" ref="AN1050" si="1749">AN1049/10*8</f>
        <v>0</v>
      </c>
      <c r="AO1050" s="134">
        <f t="shared" ref="AO1050" si="1750">AO1049/10*9</f>
        <v>0</v>
      </c>
      <c r="AP1050" s="134">
        <f t="shared" ref="AP1050" si="1751">AP1049/10*10</f>
        <v>0</v>
      </c>
      <c r="AQ1050" s="133">
        <f t="shared" ref="AQ1050" si="1752">AQ1049/10*1</f>
        <v>0</v>
      </c>
      <c r="AR1050" s="133">
        <f t="shared" ref="AR1050" si="1753">AR1049/10*2</f>
        <v>0</v>
      </c>
      <c r="AS1050" s="133">
        <f t="shared" ref="AS1050" si="1754">AS1049/10*3</f>
        <v>0</v>
      </c>
      <c r="AT1050" s="133">
        <f t="shared" ref="AT1050" si="1755">AT1049/10*4</f>
        <v>0</v>
      </c>
      <c r="AU1050" s="133">
        <f t="shared" ref="AU1050" si="1756">AU1049/10*5</f>
        <v>0</v>
      </c>
      <c r="AV1050" s="133">
        <f t="shared" ref="AV1050" si="1757">AV1049/10*6</f>
        <v>0</v>
      </c>
      <c r="AW1050" s="133">
        <f t="shared" ref="AW1050" si="1758">AW1049/10*7</f>
        <v>0</v>
      </c>
      <c r="AX1050" s="133">
        <f t="shared" ref="AX1050" si="1759">AX1049/10*8</f>
        <v>0</v>
      </c>
      <c r="AY1050" s="134">
        <f t="shared" ref="AY1050" si="1760">AY1049/10*9</f>
        <v>0</v>
      </c>
      <c r="AZ1050" s="134">
        <f t="shared" ref="AZ1050" si="1761">AZ1049/10*10</f>
        <v>0</v>
      </c>
      <c r="BA1050" s="133">
        <f t="shared" ref="BA1050" si="1762">BA1049/10*1</f>
        <v>0</v>
      </c>
      <c r="BB1050" s="133">
        <f t="shared" ref="BB1050" si="1763">BB1049/10*2</f>
        <v>0</v>
      </c>
      <c r="BC1050" s="133">
        <f t="shared" ref="BC1050" si="1764">BC1049/10*3</f>
        <v>0</v>
      </c>
      <c r="BD1050" s="133">
        <f t="shared" ref="BD1050" si="1765">BD1049/10*4</f>
        <v>0</v>
      </c>
      <c r="BE1050" s="133">
        <f t="shared" ref="BE1050" si="1766">BE1049/10*5</f>
        <v>0</v>
      </c>
      <c r="BF1050" s="133">
        <f t="shared" ref="BF1050" si="1767">BF1049/10*6</f>
        <v>0</v>
      </c>
      <c r="BG1050" s="133">
        <f t="shared" ref="BG1050" si="1768">BG1049/10*7</f>
        <v>0</v>
      </c>
      <c r="BH1050" s="133">
        <f t="shared" ref="BH1050" si="1769">BH1049/10*8</f>
        <v>0</v>
      </c>
      <c r="BI1050" s="134">
        <f t="shared" ref="BI1050" si="1770">BI1049/10*9</f>
        <v>0</v>
      </c>
      <c r="BJ1050" s="134">
        <f t="shared" ref="BJ1050" si="1771">BJ1049/10*10</f>
        <v>0</v>
      </c>
      <c r="BK1050"/>
      <c r="BL1050"/>
      <c r="BM1050"/>
      <c r="BN1050"/>
      <c r="BO1050"/>
      <c r="BP1050"/>
      <c r="BQ1050"/>
      <c r="BR1050"/>
      <c r="BS1050"/>
      <c r="BT1050"/>
      <c r="BU1050"/>
      <c r="BV1050"/>
      <c r="BW1050"/>
      <c r="BX1050"/>
      <c r="BY1050"/>
      <c r="BZ1050"/>
      <c r="CA1050"/>
      <c r="CB1050"/>
      <c r="CC1050"/>
      <c r="CD1050"/>
      <c r="CE1050"/>
      <c r="CF1050"/>
      <c r="CG1050"/>
      <c r="CH1050"/>
      <c r="CI1050"/>
      <c r="CJ1050"/>
      <c r="CK1050"/>
      <c r="CL1050"/>
      <c r="CM1050"/>
      <c r="CN1050"/>
      <c r="CO1050"/>
    </row>
    <row r="1051" spans="1:93" ht="15.75" hidden="1" outlineLevel="2" thickBot="1" x14ac:dyDescent="0.3">
      <c r="A1051" s="152" t="s">
        <v>60</v>
      </c>
      <c r="B1051" s="192">
        <f t="shared" ref="B1051:BJ1051" si="1772">-B1048+B1047*B1050-1*IF(AND($A698=B1046,B1050&gt;=$A994),B1050-$A994,0)</f>
        <v>0</v>
      </c>
      <c r="C1051" s="193">
        <f t="shared" si="1772"/>
        <v>0</v>
      </c>
      <c r="D1051" s="193">
        <f t="shared" si="1772"/>
        <v>0</v>
      </c>
      <c r="E1051" s="193">
        <f t="shared" si="1772"/>
        <v>0</v>
      </c>
      <c r="F1051" s="193">
        <f t="shared" si="1772"/>
        <v>0</v>
      </c>
      <c r="G1051" s="193">
        <f t="shared" si="1772"/>
        <v>0</v>
      </c>
      <c r="H1051" s="193">
        <f t="shared" si="1772"/>
        <v>0</v>
      </c>
      <c r="I1051" s="193">
        <f t="shared" si="1772"/>
        <v>0</v>
      </c>
      <c r="J1051" s="193">
        <f t="shared" si="1772"/>
        <v>0</v>
      </c>
      <c r="K1051" s="193">
        <f t="shared" si="1772"/>
        <v>0</v>
      </c>
      <c r="L1051" s="194">
        <f t="shared" si="1772"/>
        <v>0</v>
      </c>
      <c r="M1051" s="192" t="e">
        <f t="shared" si="1772"/>
        <v>#DIV/0!</v>
      </c>
      <c r="N1051" s="193" t="e">
        <f t="shared" si="1772"/>
        <v>#DIV/0!</v>
      </c>
      <c r="O1051" s="193" t="e">
        <f t="shared" si="1772"/>
        <v>#DIV/0!</v>
      </c>
      <c r="P1051" s="193" t="e">
        <f t="shared" si="1772"/>
        <v>#DIV/0!</v>
      </c>
      <c r="Q1051" s="193" t="e">
        <f t="shared" si="1772"/>
        <v>#DIV/0!</v>
      </c>
      <c r="R1051" s="193" t="e">
        <f t="shared" si="1772"/>
        <v>#DIV/0!</v>
      </c>
      <c r="S1051" s="193" t="e">
        <f t="shared" si="1772"/>
        <v>#DIV/0!</v>
      </c>
      <c r="T1051" s="193" t="e">
        <f t="shared" si="1772"/>
        <v>#DIV/0!</v>
      </c>
      <c r="U1051" s="193" t="e">
        <f t="shared" si="1772"/>
        <v>#DIV/0!</v>
      </c>
      <c r="V1051" s="194" t="e">
        <f t="shared" si="1772"/>
        <v>#DIV/0!</v>
      </c>
      <c r="W1051" s="192">
        <f t="shared" si="1772"/>
        <v>0</v>
      </c>
      <c r="X1051" s="193">
        <f t="shared" si="1772"/>
        <v>0</v>
      </c>
      <c r="Y1051" s="193">
        <f t="shared" si="1772"/>
        <v>0</v>
      </c>
      <c r="Z1051" s="193">
        <f t="shared" si="1772"/>
        <v>0</v>
      </c>
      <c r="AA1051" s="193">
        <f t="shared" si="1772"/>
        <v>0</v>
      </c>
      <c r="AB1051" s="193">
        <f t="shared" si="1772"/>
        <v>0</v>
      </c>
      <c r="AC1051" s="193">
        <f t="shared" si="1772"/>
        <v>0</v>
      </c>
      <c r="AD1051" s="193">
        <f t="shared" si="1772"/>
        <v>0</v>
      </c>
      <c r="AE1051" s="193">
        <f t="shared" si="1772"/>
        <v>0</v>
      </c>
      <c r="AF1051" s="194">
        <f t="shared" si="1772"/>
        <v>0</v>
      </c>
      <c r="AG1051" s="192">
        <f t="shared" si="1772"/>
        <v>0</v>
      </c>
      <c r="AH1051" s="193">
        <f t="shared" si="1772"/>
        <v>0</v>
      </c>
      <c r="AI1051" s="193">
        <f t="shared" si="1772"/>
        <v>0</v>
      </c>
      <c r="AJ1051" s="193">
        <f t="shared" si="1772"/>
        <v>0</v>
      </c>
      <c r="AK1051" s="193">
        <f t="shared" si="1772"/>
        <v>0</v>
      </c>
      <c r="AL1051" s="193">
        <f t="shared" si="1772"/>
        <v>0</v>
      </c>
      <c r="AM1051" s="193">
        <f t="shared" si="1772"/>
        <v>0</v>
      </c>
      <c r="AN1051" s="193">
        <f t="shared" si="1772"/>
        <v>0</v>
      </c>
      <c r="AO1051" s="193">
        <f t="shared" si="1772"/>
        <v>0</v>
      </c>
      <c r="AP1051" s="194">
        <f t="shared" si="1772"/>
        <v>0</v>
      </c>
      <c r="AQ1051" s="192">
        <f t="shared" si="1772"/>
        <v>0</v>
      </c>
      <c r="AR1051" s="193">
        <f t="shared" si="1772"/>
        <v>0</v>
      </c>
      <c r="AS1051" s="193">
        <f t="shared" si="1772"/>
        <v>0</v>
      </c>
      <c r="AT1051" s="193">
        <f t="shared" si="1772"/>
        <v>0</v>
      </c>
      <c r="AU1051" s="193">
        <f t="shared" si="1772"/>
        <v>0</v>
      </c>
      <c r="AV1051" s="193">
        <f t="shared" si="1772"/>
        <v>0</v>
      </c>
      <c r="AW1051" s="193">
        <f t="shared" si="1772"/>
        <v>0</v>
      </c>
      <c r="AX1051" s="193">
        <f t="shared" si="1772"/>
        <v>0</v>
      </c>
      <c r="AY1051" s="193">
        <f t="shared" si="1772"/>
        <v>0</v>
      </c>
      <c r="AZ1051" s="194">
        <f t="shared" si="1772"/>
        <v>0</v>
      </c>
      <c r="BA1051" s="192">
        <f t="shared" si="1772"/>
        <v>0</v>
      </c>
      <c r="BB1051" s="193">
        <f t="shared" si="1772"/>
        <v>0</v>
      </c>
      <c r="BC1051" s="193">
        <f t="shared" si="1772"/>
        <v>0</v>
      </c>
      <c r="BD1051" s="193">
        <f t="shared" si="1772"/>
        <v>0</v>
      </c>
      <c r="BE1051" s="193">
        <f t="shared" si="1772"/>
        <v>0</v>
      </c>
      <c r="BF1051" s="193">
        <f t="shared" si="1772"/>
        <v>0</v>
      </c>
      <c r="BG1051" s="193">
        <f t="shared" si="1772"/>
        <v>0</v>
      </c>
      <c r="BH1051" s="193">
        <f t="shared" si="1772"/>
        <v>0</v>
      </c>
      <c r="BI1051" s="193">
        <f t="shared" si="1772"/>
        <v>0</v>
      </c>
      <c r="BJ1051" s="194">
        <f t="shared" si="1772"/>
        <v>0</v>
      </c>
    </row>
    <row r="1052" spans="1:93" hidden="1" outlineLevel="2" x14ac:dyDescent="0.25"/>
    <row r="1053" spans="1:93" hidden="1" outlineLevel="1" collapsed="1" x14ac:dyDescent="0.25">
      <c r="A1053" s="181">
        <f>7*B698/10</f>
        <v>0</v>
      </c>
      <c r="B1053" s="180"/>
      <c r="C1053" s="180"/>
      <c r="D1053" s="180"/>
    </row>
    <row r="1054" spans="1:93" hidden="1" outlineLevel="2" x14ac:dyDescent="0.25">
      <c r="B1054" s="316">
        <f>'Calculo VIGA'!E$2</f>
        <v>1</v>
      </c>
      <c r="C1054" s="317"/>
      <c r="D1054" s="316">
        <f>'Calculo VIGA'!F$2</f>
        <v>2</v>
      </c>
      <c r="E1054" s="317"/>
      <c r="F1054" s="316">
        <f>'Calculo VIGA'!G$2</f>
        <v>3</v>
      </c>
      <c r="G1054" s="317"/>
      <c r="H1054" s="316">
        <f>'Calculo VIGA'!H$2</f>
        <v>4</v>
      </c>
      <c r="I1054" s="317"/>
      <c r="J1054" s="316">
        <f>'Calculo VIGA'!I$2</f>
        <v>5</v>
      </c>
      <c r="K1054" s="317"/>
      <c r="L1054" s="316">
        <f>'Calculo VIGA'!J$2</f>
        <v>6</v>
      </c>
      <c r="M1054" s="317"/>
    </row>
    <row r="1055" spans="1:93" hidden="1" outlineLevel="2" x14ac:dyDescent="0.25">
      <c r="B1055" s="105">
        <f>'Calculo VIGA'!B$18</f>
        <v>3</v>
      </c>
      <c r="C1055" s="106">
        <v>0</v>
      </c>
      <c r="D1055" s="107">
        <f>'Calculo VIGA'!J$18</f>
        <v>0</v>
      </c>
      <c r="E1055" s="106">
        <v>0</v>
      </c>
      <c r="F1055" s="107">
        <f>'Calculo VIGA'!R$18</f>
        <v>0</v>
      </c>
      <c r="G1055" s="106">
        <v>0</v>
      </c>
      <c r="H1055" s="107">
        <f>'Calculo VIGA'!Z$18</f>
        <v>0</v>
      </c>
      <c r="I1055" s="106">
        <v>0</v>
      </c>
      <c r="J1055" s="107">
        <f>'Calculo VIGA'!AH$18</f>
        <v>0</v>
      </c>
      <c r="K1055" s="106">
        <v>0</v>
      </c>
      <c r="L1055" s="107">
        <f>'Calculo VIGA'!AP$18</f>
        <v>0</v>
      </c>
      <c r="M1055" s="106">
        <v>0</v>
      </c>
      <c r="X1055" s="146"/>
      <c r="Y1055" s="147"/>
    </row>
    <row r="1056" spans="1:93" hidden="1" outlineLevel="2" x14ac:dyDescent="0.25">
      <c r="B1056" s="105">
        <f>'Calculo VIGA'!B$19</f>
        <v>4</v>
      </c>
      <c r="C1056" s="106">
        <f>IF($A698=B1054,1*($B698-$A1053)^2*(2*$A1053+$B698)/$B698^3,0)</f>
        <v>0</v>
      </c>
      <c r="D1056" s="107">
        <f>'Calculo VIGA'!J$19</f>
        <v>0</v>
      </c>
      <c r="E1056" s="106" t="e">
        <f>IF($A698=D1054,1*($B698-$A1053)^2*(2*$A1053+$B698)/$B698^3,0)</f>
        <v>#DIV/0!</v>
      </c>
      <c r="F1056" s="107">
        <f>'Calculo VIGA'!R$19</f>
        <v>0</v>
      </c>
      <c r="G1056" s="106">
        <f>IF($A698=F1054,1*($B698-$A1053)^2*(2*$A1053+$B698)/$B698^3,0)</f>
        <v>0</v>
      </c>
      <c r="H1056" s="107">
        <f>'Calculo VIGA'!Z$19</f>
        <v>0</v>
      </c>
      <c r="I1056" s="106">
        <f>IF($A698=H1054,1*($B698-$A1053)^2*(2*$A1053+$B698)/$B698^3,0)</f>
        <v>0</v>
      </c>
      <c r="J1056" s="107">
        <f>'Calculo VIGA'!AH$19</f>
        <v>0</v>
      </c>
      <c r="K1056" s="106">
        <f>IF($A698=J1054,1*($B698-$A1053)^2*(2*$A1053+$B698)/$B698^3,0)</f>
        <v>0</v>
      </c>
      <c r="L1056" s="107">
        <f>'Calculo VIGA'!AP$19</f>
        <v>0</v>
      </c>
      <c r="M1056" s="106">
        <f>IF($A698=L1054,1*($B698-$A1053)^2*(2*$A1053+$B698)/$B698^3,0)</f>
        <v>0</v>
      </c>
    </row>
    <row r="1057" spans="1:34" hidden="1" outlineLevel="2" x14ac:dyDescent="0.25">
      <c r="A1057" t="s">
        <v>36</v>
      </c>
      <c r="B1057" s="105">
        <f>'Calculo VIGA'!B$20</f>
        <v>1</v>
      </c>
      <c r="C1057" s="106">
        <f>IF($A698=B1054,1*$A1053*($B698-$A1053)^2/$B698^2,0)</f>
        <v>0</v>
      </c>
      <c r="D1057" s="107">
        <f>'Calculo VIGA'!J$20</f>
        <v>0</v>
      </c>
      <c r="E1057" s="106" t="e">
        <f>IF($A698=D1054,1*$A1053*($B698-$A1053)^2/$B698^2,0)</f>
        <v>#DIV/0!</v>
      </c>
      <c r="F1057" s="107">
        <f>'Calculo VIGA'!R$20</f>
        <v>0</v>
      </c>
      <c r="G1057" s="106">
        <f>IF($A698=F1054,1*$A1053*($B698-$A1053)^2/$B698^2,0)</f>
        <v>0</v>
      </c>
      <c r="H1057" s="107">
        <f>'Calculo VIGA'!Z$20</f>
        <v>0</v>
      </c>
      <c r="I1057" s="106">
        <f>IF($A698=H1054,1*$A1053*($B698-$A1053)^2/$B698^2,0)</f>
        <v>0</v>
      </c>
      <c r="J1057" s="107">
        <f>'Calculo VIGA'!AH$20</f>
        <v>0</v>
      </c>
      <c r="K1057" s="106">
        <f>IF($A698=J1054,1*$A1053*($B698-$A1053)^2/$B698^2,0)</f>
        <v>0</v>
      </c>
      <c r="L1057" s="107">
        <f>'Calculo VIGA'!AP$20</f>
        <v>0</v>
      </c>
      <c r="M1057" s="106">
        <f>IF($A698=L1054,1*$A1053*($B698-$A1053)^2/$B698^2,0)</f>
        <v>0</v>
      </c>
      <c r="X1057" s="149"/>
    </row>
    <row r="1058" spans="1:34" hidden="1" outlineLevel="2" x14ac:dyDescent="0.25">
      <c r="B1058" s="105">
        <f>'Calculo VIGA'!B$21</f>
        <v>5</v>
      </c>
      <c r="C1058" s="108">
        <v>0</v>
      </c>
      <c r="D1058" s="107">
        <f>'Calculo VIGA'!J$21</f>
        <v>0</v>
      </c>
      <c r="E1058" s="108">
        <v>0</v>
      </c>
      <c r="F1058" s="107">
        <f>'Calculo VIGA'!R$21</f>
        <v>0</v>
      </c>
      <c r="G1058" s="108">
        <v>0</v>
      </c>
      <c r="H1058" s="107">
        <f>'Calculo VIGA'!Z$21</f>
        <v>0</v>
      </c>
      <c r="I1058" s="108">
        <v>0</v>
      </c>
      <c r="J1058" s="107">
        <f>'Calculo VIGA'!AH$21</f>
        <v>0</v>
      </c>
      <c r="K1058" s="108">
        <v>0</v>
      </c>
      <c r="L1058" s="107">
        <f>'Calculo VIGA'!AP$21</f>
        <v>0</v>
      </c>
      <c r="M1058" s="108">
        <v>0</v>
      </c>
    </row>
    <row r="1059" spans="1:34" hidden="1" outlineLevel="2" x14ac:dyDescent="0.25">
      <c r="B1059" s="105">
        <f>'Calculo VIGA'!B$22</f>
        <v>6</v>
      </c>
      <c r="C1059" s="106">
        <f>IF($A698=B1054,1*($A1053)^2*(3*$B698-2*$A1053)/$B698^3,0)</f>
        <v>0</v>
      </c>
      <c r="D1059" s="107">
        <f>'Calculo VIGA'!J$22</f>
        <v>0</v>
      </c>
      <c r="E1059" s="106" t="e">
        <f>IF($A698=D1054,1*($A1053)^2*(3*$B698-2*$A1053)/$B698^3,0)</f>
        <v>#DIV/0!</v>
      </c>
      <c r="F1059" s="107">
        <f>'Calculo VIGA'!R$22</f>
        <v>0</v>
      </c>
      <c r="G1059" s="106">
        <f>IF($A698=F1054,1*($A1053)^2*(3*$B698-2*$A1053)/$B698^3,0)</f>
        <v>0</v>
      </c>
      <c r="H1059" s="107">
        <f>'Calculo VIGA'!Z$22</f>
        <v>0</v>
      </c>
      <c r="I1059" s="106">
        <f>IF($A698=H1054,1*($A1053)^2*(3*$B698-2*$A1053)/$B698^3,0)</f>
        <v>0</v>
      </c>
      <c r="J1059" s="107">
        <f>'Calculo VIGA'!AH$22</f>
        <v>0</v>
      </c>
      <c r="K1059" s="106">
        <f>IF($A698=J1054,1*($A1053)^2*(3*$B698-2*$A1053)/$B698^3,0)</f>
        <v>0</v>
      </c>
      <c r="L1059" s="107">
        <f>'Calculo VIGA'!AP$22</f>
        <v>0</v>
      </c>
      <c r="M1059" s="106">
        <f>IF($A698=L1054,1*($A1053)^2*(3*$B698-2*$A1053)/$B698^3,0)</f>
        <v>0</v>
      </c>
    </row>
    <row r="1060" spans="1:34" hidden="1" outlineLevel="2" x14ac:dyDescent="0.25">
      <c r="B1060" s="105">
        <f>'Calculo VIGA'!B$23</f>
        <v>2</v>
      </c>
      <c r="C1060" s="108">
        <f>IF($A698=B1054,-1*($B698-$A1053)*$A1053^2/$B698^2,0)</f>
        <v>0</v>
      </c>
      <c r="D1060" s="107">
        <f>'Calculo VIGA'!J$23</f>
        <v>0</v>
      </c>
      <c r="E1060" s="108" t="e">
        <f>IF($A698=D1054,-1*($B698-$A1053)*$A1053^2/$B698^2,0)</f>
        <v>#DIV/0!</v>
      </c>
      <c r="F1060" s="107">
        <f>'Calculo VIGA'!R$23</f>
        <v>0</v>
      </c>
      <c r="G1060" s="108">
        <f>IF($A698=F1054,-1*($B698-$A1053)*$A1053^2/$B698^2,0)</f>
        <v>0</v>
      </c>
      <c r="H1060" s="107">
        <f>'Calculo VIGA'!Z$23</f>
        <v>0</v>
      </c>
      <c r="I1060" s="108">
        <f>IF($A698=H1054,-1*($B698-$A1053)*$A1053^2/$B698^2,0)</f>
        <v>0</v>
      </c>
      <c r="J1060" s="107">
        <f>'Calculo VIGA'!AH$23</f>
        <v>0</v>
      </c>
      <c r="K1060" s="108">
        <f>IF($A698=J1054,-1*($B698-$A1053)*$A1053^2/$B698^2,0)</f>
        <v>0</v>
      </c>
      <c r="L1060" s="107">
        <f>'Calculo VIGA'!AP$23</f>
        <v>0</v>
      </c>
      <c r="M1060" s="108">
        <f>IF($A698=L1054,-1*($B698-$A1053)*$A1053^2/$B698^2,0)</f>
        <v>0</v>
      </c>
    </row>
    <row r="1061" spans="1:34" hidden="1" outlineLevel="2" x14ac:dyDescent="0.25">
      <c r="C1061" t="s">
        <v>61</v>
      </c>
      <c r="D1061" s="182"/>
      <c r="E1061" s="183"/>
      <c r="F1061" s="182"/>
      <c r="G1061" s="183"/>
      <c r="H1061" s="182"/>
      <c r="I1061" s="183"/>
      <c r="J1061" s="182"/>
      <c r="K1061" s="183"/>
      <c r="L1061" s="182"/>
      <c r="M1061" s="183"/>
      <c r="N1061" s="182"/>
      <c r="O1061" s="183"/>
      <c r="P1061" s="182"/>
      <c r="Q1061" s="183"/>
      <c r="R1061" s="182"/>
      <c r="S1061" s="183"/>
    </row>
    <row r="1062" spans="1:34" hidden="1" outlineLevel="2" x14ac:dyDescent="0.25">
      <c r="B1062" s="105">
        <v>1</v>
      </c>
      <c r="C1062" s="108">
        <f t="shared" ref="C1062" si="1773">-(IFERROR(VLOOKUP($B1062,$B1055:$C1060,2,0),0)+IFERROR(VLOOKUP($B1062,$D1055:$E1060,2,0),0)+IFERROR(VLOOKUP($B1062,$F1055:$G1060,2,0),0)+IFERROR(VLOOKUP($B1062,$H1055:$I1060,2,0),0)+IFERROR(VLOOKUP($B1062,$J1055:$K1060,2,0),0)+IFERROR(VLOOKUP($B1062,$L1055:$M1060,2,0),0)+IFERROR(VLOOKUP($B1062,$N1055:$O1060,2,0),0)+IFERROR(VLOOKUP($B1062,$P1055:$Q1060,2,0),0)+IFERROR(VLOOKUP($B1062,$R1055:$S1060,2,0),0))</f>
        <v>0</v>
      </c>
      <c r="E1062" s="109"/>
      <c r="F1062" s="325" t="s">
        <v>37</v>
      </c>
      <c r="G1062" s="325"/>
      <c r="H1062" s="325"/>
      <c r="I1062" s="325"/>
      <c r="J1062" s="325"/>
      <c r="K1062" s="325"/>
      <c r="L1062" s="325"/>
      <c r="M1062" s="325"/>
      <c r="N1062" s="325"/>
      <c r="O1062" s="325"/>
      <c r="P1062" s="325"/>
      <c r="Q1062" s="325"/>
      <c r="R1062" s="325"/>
      <c r="S1062" s="325"/>
      <c r="T1062" s="325"/>
      <c r="U1062" s="325"/>
      <c r="V1062" s="325"/>
      <c r="W1062" s="325"/>
      <c r="X1062" s="325"/>
      <c r="Y1062" s="325"/>
      <c r="Z1062" s="325"/>
      <c r="AA1062" s="325"/>
      <c r="AB1062" s="110"/>
      <c r="AC1062" s="110"/>
      <c r="AD1062" s="110"/>
      <c r="AE1062" s="110"/>
      <c r="AF1062" s="110"/>
      <c r="AG1062" s="110"/>
      <c r="AH1062" s="110"/>
    </row>
    <row r="1063" spans="1:34" hidden="1" outlineLevel="2" x14ac:dyDescent="0.25">
      <c r="B1063" s="105">
        <v>2</v>
      </c>
      <c r="C1063" s="108">
        <f t="shared" ref="C1063" si="1774">-(IFERROR(VLOOKUP($B1063,$B1055:$C1060,2,0),0)+IFERROR(VLOOKUP($B1063,$D1055:$E1060,2,0),0)+IFERROR(VLOOKUP($B1063,$F1055:$G1060,2,0),0)+IFERROR(VLOOKUP($B1063,$H1055:$I1060,2,0),0)+IFERROR(VLOOKUP($B1063,$J1055:$K1060,2,0),0)+IFERROR(VLOOKUP($B1063,$L1055:$M1060,2,0),0)+IFERROR(VLOOKUP($B1063,$N1055:$O1060,2,0),0)+IFERROR(VLOOKUP($B1063,$P1055:$Q1060,2,0),0)+IFERROR(VLOOKUP($B1063,$R1055:$S1060,2,0),0))</f>
        <v>0</v>
      </c>
      <c r="E1063" s="110"/>
      <c r="F1063" s="110"/>
      <c r="G1063" s="326" t="s">
        <v>38</v>
      </c>
      <c r="H1063" s="326"/>
      <c r="I1063" s="326"/>
      <c r="J1063" s="326"/>
      <c r="K1063" s="326"/>
      <c r="L1063" s="326"/>
      <c r="M1063" s="110"/>
      <c r="N1063" s="110"/>
      <c r="O1063" s="110"/>
      <c r="P1063" s="327" t="s">
        <v>39</v>
      </c>
      <c r="Q1063" s="327"/>
      <c r="R1063" s="327"/>
      <c r="S1063" s="327"/>
      <c r="T1063" s="327"/>
      <c r="U1063" s="327"/>
      <c r="V1063" s="110"/>
      <c r="W1063" s="110"/>
      <c r="X1063" s="110"/>
      <c r="Y1063" s="110"/>
      <c r="Z1063" s="110"/>
      <c r="AA1063" s="110"/>
      <c r="AB1063" s="110"/>
      <c r="AC1063" s="110"/>
      <c r="AD1063" s="110"/>
      <c r="AE1063" s="110"/>
      <c r="AF1063" s="110"/>
      <c r="AG1063" s="110"/>
      <c r="AH1063" s="110"/>
    </row>
    <row r="1064" spans="1:34" hidden="1" outlineLevel="2" x14ac:dyDescent="0.25">
      <c r="B1064" s="105">
        <v>3</v>
      </c>
      <c r="C1064" s="108">
        <f t="shared" ref="C1064" si="1775">-(IFERROR(VLOOKUP($B1064,$B1055:$C1060,2,0),0)+IFERROR(VLOOKUP($B1064,$D1055:$E1060,2,0),0)+IFERROR(VLOOKUP($B1064,$F1055:$G1060,2,0),0)+IFERROR(VLOOKUP($B1064,$H1055:$I1060,2,0),0)+IFERROR(VLOOKUP($B1064,$J1055:$K1060,2,0),0)+IFERROR(VLOOKUP($B1064,$L1055:$M1060,2,0),0)+IFERROR(VLOOKUP($B1064,$N1055:$O1060,2,0),0)+IFERROR(VLOOKUP($B1064,$P1055:$Q1060,2,0),0)+IFERROR(VLOOKUP($B1064,$R1055:$S1060,2,0),0))</f>
        <v>0</v>
      </c>
      <c r="E1064" s="110"/>
      <c r="F1064" s="110"/>
      <c r="G1064" s="112">
        <v>6</v>
      </c>
      <c r="H1064" s="112">
        <v>5</v>
      </c>
      <c r="I1064" s="112">
        <v>4</v>
      </c>
      <c r="J1064" s="112">
        <v>3</v>
      </c>
      <c r="K1064" s="112">
        <v>2</v>
      </c>
      <c r="L1064" s="112">
        <v>1</v>
      </c>
      <c r="M1064" s="110"/>
      <c r="O1064" s="110"/>
      <c r="P1064" s="112">
        <v>6</v>
      </c>
      <c r="Q1064" s="112">
        <v>5</v>
      </c>
      <c r="R1064" s="112">
        <v>4</v>
      </c>
      <c r="S1064" s="112">
        <v>3</v>
      </c>
      <c r="T1064" s="112">
        <v>2</v>
      </c>
      <c r="U1064" s="112">
        <v>1</v>
      </c>
      <c r="AB1064" s="110"/>
      <c r="AC1064" s="110"/>
      <c r="AD1064" s="110"/>
      <c r="AE1064" s="110"/>
      <c r="AF1064" s="110"/>
      <c r="AG1064" s="110"/>
      <c r="AH1064" s="110"/>
    </row>
    <row r="1065" spans="1:34" hidden="1" outlineLevel="2" x14ac:dyDescent="0.25">
      <c r="B1065" s="105">
        <v>4</v>
      </c>
      <c r="C1065" s="108">
        <f t="shared" ref="C1065" si="1776">-(IFERROR(VLOOKUP($B1065,$B1055:$C1060,2,0),0)+IFERROR(VLOOKUP($B1065,$D1055:$E1060,2,0),0)+IFERROR(VLOOKUP($B1065,$F1055:$G1060,2,0),0)+IFERROR(VLOOKUP($B1065,$H1055:$I1060,2,0),0)+IFERROR(VLOOKUP($B1065,$J1055:$K1060,2,0),0)+IFERROR(VLOOKUP($B1065,$L1055:$M1060,2,0),0)+IFERROR(VLOOKUP($B1065,$N1055:$O1060,2,0),0)+IFERROR(VLOOKUP($B1065,$P1055:$Q1060,2,0),0)+IFERROR(VLOOKUP($B1065,$R1055:$S1060,2,0),0))</f>
        <v>0</v>
      </c>
      <c r="E1065" s="110"/>
      <c r="F1065" s="105">
        <v>1</v>
      </c>
      <c r="G1065" s="184" t="e">
        <f t="array" ref="G1065:G1071">MMULT(MINVERSE($C$24:$I$30),$C1062:$C1068)</f>
        <v>#NUM!</v>
      </c>
      <c r="H1065" s="184" t="e">
        <f t="array" ref="H1065:H1070">MMULT(MINVERSE($C$24:$H$29),$C1062:$C1067)</f>
        <v>#NUM!</v>
      </c>
      <c r="I1065" s="184" t="e">
        <f t="array" ref="I1065:I1069">MMULT(MINVERSE($C$24:$G$28),$C1062:$C1066)</f>
        <v>#NUM!</v>
      </c>
      <c r="J1065" s="184">
        <f t="array" ref="J1065:J1068">MMULT(MINVERSE($C$24:$F$27),$C1062:$C1065)</f>
        <v>0</v>
      </c>
      <c r="K1065" s="184">
        <f t="array" ref="K1065:K1067">MMULT(MINVERSE($C$24:$E$26),$C1062:$C1064)</f>
        <v>0</v>
      </c>
      <c r="L1065" s="184">
        <f t="array" ref="L1065:L1066">MMULT(MINVERSE($C$24:$D$25),$C1062:$C1063)</f>
        <v>0</v>
      </c>
      <c r="M1065" s="110"/>
      <c r="O1065" s="105">
        <v>1</v>
      </c>
      <c r="P1065" s="184" t="e">
        <f t="array" ref="P1065:P1075">MMULT(MINVERSE($C$24:$M$34),$C1062:$C1072)</f>
        <v>#NUM!</v>
      </c>
      <c r="Q1065" s="184" t="e">
        <f t="array" ref="Q1065:Q1074">MMULT(MINVERSE($C$24:$L$33),$C1062:$C1071)</f>
        <v>#NUM!</v>
      </c>
      <c r="R1065" s="184" t="e">
        <f t="array" ref="R1065:R1073">MMULT(MINVERSE($C$24:$K$32),$C1062:$C1070)</f>
        <v>#NUM!</v>
      </c>
      <c r="S1065" s="184" t="e">
        <f t="array" ref="S1065:S1072">MMULT(MINVERSE($C$24:$J$31),$C1062:$C1069)</f>
        <v>#NUM!</v>
      </c>
      <c r="T1065" s="114"/>
      <c r="U1065" s="114"/>
      <c r="V1065" s="110"/>
      <c r="W1065" s="110"/>
      <c r="X1065" s="110"/>
      <c r="Y1065" s="110"/>
      <c r="Z1065" s="110"/>
      <c r="AA1065" s="110"/>
      <c r="AB1065" s="110"/>
      <c r="AC1065" s="110"/>
      <c r="AD1065" s="110"/>
      <c r="AE1065" s="110"/>
      <c r="AF1065" s="110"/>
      <c r="AG1065" s="110"/>
      <c r="AH1065" s="110"/>
    </row>
    <row r="1066" spans="1:34" hidden="1" outlineLevel="2" x14ac:dyDescent="0.25">
      <c r="B1066" s="105">
        <v>5</v>
      </c>
      <c r="C1066" s="108">
        <f t="shared" ref="C1066" si="1777">-(IFERROR(VLOOKUP($B1066,$B1055:$C1060,2,0),0)+IFERROR(VLOOKUP($B1066,$D1055:$E1060,2,0),0)+IFERROR(VLOOKUP($B1066,$F1055:$G1060,2,0),0)+IFERROR(VLOOKUP($B1066,$H1055:$I1060,2,0),0)+IFERROR(VLOOKUP($B1066,$J1055:$K1060,2,0),0)+IFERROR(VLOOKUP($B1066,$L1055:$M1060,2,0),0)+IFERROR(VLOOKUP($B1066,$N1055:$O1060,2,0),0)+IFERROR(VLOOKUP($B1066,$P1055:$Q1060,2,0),0)+IFERROR(VLOOKUP($B1066,$R1055:$S1060,2,0),0))</f>
        <v>0</v>
      </c>
      <c r="E1066" s="110"/>
      <c r="F1066" s="105">
        <v>2</v>
      </c>
      <c r="G1066" s="185" t="e">
        <v>#NUM!</v>
      </c>
      <c r="H1066" s="185" t="e">
        <v>#NUM!</v>
      </c>
      <c r="I1066" s="185" t="e">
        <v>#NUM!</v>
      </c>
      <c r="J1066" s="185">
        <v>0</v>
      </c>
      <c r="K1066" s="185">
        <v>0</v>
      </c>
      <c r="L1066" s="185">
        <v>0</v>
      </c>
      <c r="M1066" s="110"/>
      <c r="O1066" s="105">
        <v>2</v>
      </c>
      <c r="P1066" s="185" t="e">
        <v>#NUM!</v>
      </c>
      <c r="Q1066" s="185" t="e">
        <v>#NUM!</v>
      </c>
      <c r="R1066" s="185" t="e">
        <v>#NUM!</v>
      </c>
      <c r="S1066" s="185" t="e">
        <v>#NUM!</v>
      </c>
      <c r="T1066" s="114"/>
      <c r="U1066" s="114"/>
    </row>
    <row r="1067" spans="1:34" hidden="1" outlineLevel="2" x14ac:dyDescent="0.25">
      <c r="B1067" s="105">
        <v>6</v>
      </c>
      <c r="C1067" s="108">
        <f t="shared" ref="C1067" si="1778">-(IFERROR(VLOOKUP($B1067,$B1055:$C1060,2,0),0)+IFERROR(VLOOKUP($B1067,$D1055:$E1060,2,0),0)+IFERROR(VLOOKUP($B1067,$F1055:$G1060,2,0),0)+IFERROR(VLOOKUP($B1067,$H1055:$I1060,2,0),0)+IFERROR(VLOOKUP($B1067,$J1055:$K1060,2,0),0)+IFERROR(VLOOKUP($B1067,$L1055:$M1060,2,0),0)+IFERROR(VLOOKUP($B1067,$N1055:$O1060,2,0),0)+IFERROR(VLOOKUP($B1067,$P1055:$Q1060,2,0),0)+IFERROR(VLOOKUP($B1067,$R1055:$S1060,2,0),0))</f>
        <v>0</v>
      </c>
      <c r="E1067" s="110"/>
      <c r="F1067" s="105">
        <v>3</v>
      </c>
      <c r="G1067" s="185" t="e">
        <v>#NUM!</v>
      </c>
      <c r="H1067" s="185" t="e">
        <v>#NUM!</v>
      </c>
      <c r="I1067" s="185" t="e">
        <v>#NUM!</v>
      </c>
      <c r="J1067" s="185">
        <v>0</v>
      </c>
      <c r="K1067" s="185">
        <v>0</v>
      </c>
      <c r="L1067" s="185"/>
      <c r="M1067" s="110"/>
      <c r="O1067" s="105">
        <v>3</v>
      </c>
      <c r="P1067" s="185" t="e">
        <v>#NUM!</v>
      </c>
      <c r="Q1067" s="185" t="e">
        <v>#NUM!</v>
      </c>
      <c r="R1067" s="185" t="e">
        <v>#NUM!</v>
      </c>
      <c r="S1067" s="185" t="e">
        <v>#NUM!</v>
      </c>
      <c r="T1067" s="114"/>
      <c r="U1067" s="114"/>
    </row>
    <row r="1068" spans="1:34" hidden="1" outlineLevel="2" x14ac:dyDescent="0.25">
      <c r="B1068" s="105">
        <v>7</v>
      </c>
      <c r="C1068" s="108">
        <f t="shared" ref="C1068" si="1779">-(IFERROR(VLOOKUP($B1068,$B1055:$C1060,2,0),0)+IFERROR(VLOOKUP($B1068,$D1055:$E1060,2,0),0)+IFERROR(VLOOKUP($B1068,$F1055:$G1060,2,0),0)+IFERROR(VLOOKUP($B1068,$H1055:$I1060,2,0),0)+IFERROR(VLOOKUP($B1068,$J1055:$K1060,2,0),0)+IFERROR(VLOOKUP($B1068,$L1055:$M1060,2,0),0)+IFERROR(VLOOKUP($B1068,$N1055:$O1060,2,0),0)+IFERROR(VLOOKUP($B1068,$P1055:$Q1060,2,0),0)+IFERROR(VLOOKUP($B1068,$R1055:$S1060,2,0),0))</f>
        <v>0</v>
      </c>
      <c r="E1068" s="110"/>
      <c r="F1068" s="105">
        <v>4</v>
      </c>
      <c r="G1068" s="185" t="e">
        <v>#NUM!</v>
      </c>
      <c r="H1068" s="185" t="e">
        <v>#NUM!</v>
      </c>
      <c r="I1068" s="185" t="e">
        <v>#NUM!</v>
      </c>
      <c r="J1068" s="185">
        <v>0</v>
      </c>
      <c r="K1068" s="185"/>
      <c r="L1068" s="185"/>
      <c r="M1068" s="110"/>
      <c r="O1068" s="105">
        <v>4</v>
      </c>
      <c r="P1068" s="185" t="e">
        <v>#NUM!</v>
      </c>
      <c r="Q1068" s="185" t="e">
        <v>#NUM!</v>
      </c>
      <c r="R1068" s="185" t="e">
        <v>#NUM!</v>
      </c>
      <c r="S1068" s="185" t="e">
        <v>#NUM!</v>
      </c>
      <c r="T1068" s="114"/>
      <c r="U1068" s="114"/>
    </row>
    <row r="1069" spans="1:34" hidden="1" outlineLevel="2" x14ac:dyDescent="0.25">
      <c r="B1069" s="105">
        <v>8</v>
      </c>
      <c r="C1069" s="108">
        <f t="shared" ref="C1069" si="1780">-(IFERROR(VLOOKUP($B1069,$B1055:$C1060,2,0),0)+IFERROR(VLOOKUP($B1069,$D1055:$E1060,2,0),0)+IFERROR(VLOOKUP($B1069,$F1055:$G1060,2,0),0)+IFERROR(VLOOKUP($B1069,$H1055:$I1060,2,0),0)+IFERROR(VLOOKUP($B1069,$J1055:$K1060,2,0),0)+IFERROR(VLOOKUP($B1069,$L1055:$M1060,2,0),0)+IFERROR(VLOOKUP($B1069,$N1055:$O1060,2,0),0)+IFERROR(VLOOKUP($B1069,$P1055:$Q1060,2,0),0)+IFERROR(VLOOKUP($B1069,$R1055:$S1060,2,0),0))</f>
        <v>0</v>
      </c>
      <c r="E1069" s="110" t="s">
        <v>40</v>
      </c>
      <c r="F1069" s="105">
        <v>5</v>
      </c>
      <c r="G1069" s="185" t="e">
        <v>#NUM!</v>
      </c>
      <c r="H1069" s="185" t="e">
        <v>#NUM!</v>
      </c>
      <c r="I1069" s="185" t="e">
        <v>#NUM!</v>
      </c>
      <c r="J1069" s="185"/>
      <c r="K1069" s="185"/>
      <c r="L1069" s="185"/>
      <c r="M1069" s="110"/>
      <c r="O1069" s="105">
        <v>5</v>
      </c>
      <c r="P1069" s="185" t="e">
        <v>#NUM!</v>
      </c>
      <c r="Q1069" s="185" t="e">
        <v>#NUM!</v>
      </c>
      <c r="R1069" s="185" t="e">
        <v>#NUM!</v>
      </c>
      <c r="S1069" s="185" t="e">
        <v>#NUM!</v>
      </c>
      <c r="T1069" s="114"/>
      <c r="U1069" s="114"/>
    </row>
    <row r="1070" spans="1:34" hidden="1" outlineLevel="2" x14ac:dyDescent="0.25">
      <c r="B1070" s="105">
        <v>9</v>
      </c>
      <c r="C1070" s="108">
        <f t="shared" ref="C1070" si="1781">-(IFERROR(VLOOKUP($B1070,$B1055:$C1060,2,0),0)+IFERROR(VLOOKUP($B1070,$D1055:$E1060,2,0),0)+IFERROR(VLOOKUP($B1070,$F1055:$G1060,2,0),0)+IFERROR(VLOOKUP($B1070,$H1055:$I1060,2,0),0)+IFERROR(VLOOKUP($B1070,$J1055:$K1060,2,0),0)+IFERROR(VLOOKUP($B1070,$L1055:$M1060,2,0),0)+IFERROR(VLOOKUP($B1070,$N1055:$O1060,2,0),0)+IFERROR(VLOOKUP($B1070,$P1055:$Q1060,2,0),0)+IFERROR(VLOOKUP($B1070,$R1055:$S1060,2,0),0))</f>
        <v>0</v>
      </c>
      <c r="E1070" s="110"/>
      <c r="F1070" s="105">
        <v>6</v>
      </c>
      <c r="G1070" s="185" t="e">
        <v>#NUM!</v>
      </c>
      <c r="H1070" s="185" t="e">
        <v>#NUM!</v>
      </c>
      <c r="I1070" s="185"/>
      <c r="J1070" s="185"/>
      <c r="K1070" s="185"/>
      <c r="L1070" s="185"/>
      <c r="M1070" s="110"/>
      <c r="O1070" s="105">
        <v>6</v>
      </c>
      <c r="P1070" s="185" t="e">
        <v>#NUM!</v>
      </c>
      <c r="Q1070" s="185" t="e">
        <v>#NUM!</v>
      </c>
      <c r="R1070" s="185" t="e">
        <v>#NUM!</v>
      </c>
      <c r="S1070" s="185" t="e">
        <v>#NUM!</v>
      </c>
      <c r="T1070" s="114"/>
      <c r="U1070" s="114"/>
    </row>
    <row r="1071" spans="1:34" hidden="1" outlineLevel="2" x14ac:dyDescent="0.25">
      <c r="B1071" s="105">
        <v>10</v>
      </c>
      <c r="C1071" s="108">
        <f t="shared" ref="C1071" si="1782">-(IFERROR(VLOOKUP($B1071,$B1055:$C1060,2,0),0)+IFERROR(VLOOKUP($B1071,$D1055:$E1060,2,0),0)+IFERROR(VLOOKUP($B1071,$F1055:$G1060,2,0),0)+IFERROR(VLOOKUP($B1071,$H1055:$I1060,2,0),0)+IFERROR(VLOOKUP($B1071,$J1055:$K1060,2,0),0)+IFERROR(VLOOKUP($B1071,$L1055:$M1060,2,0),0)+IFERROR(VLOOKUP($B1071,$N1055:$O1060,2,0),0)+IFERROR(VLOOKUP($B1071,$P1055:$Q1060,2,0),0)+IFERROR(VLOOKUP($B1071,$R1055:$S1060,2,0),0))</f>
        <v>0</v>
      </c>
      <c r="E1071" s="110"/>
      <c r="F1071" s="105">
        <v>7</v>
      </c>
      <c r="G1071" s="185" t="e">
        <v>#NUM!</v>
      </c>
      <c r="H1071" s="185"/>
      <c r="I1071" s="185"/>
      <c r="J1071" s="185"/>
      <c r="K1071" s="185"/>
      <c r="L1071" s="185"/>
      <c r="M1071" s="110"/>
      <c r="N1071" s="110" t="s">
        <v>40</v>
      </c>
      <c r="O1071" s="105">
        <v>7</v>
      </c>
      <c r="P1071" s="185" t="e">
        <v>#NUM!</v>
      </c>
      <c r="Q1071" s="185" t="e">
        <v>#NUM!</v>
      </c>
      <c r="R1071" s="185" t="e">
        <v>#NUM!</v>
      </c>
      <c r="S1071" s="185" t="e">
        <v>#NUM!</v>
      </c>
      <c r="T1071" s="114"/>
      <c r="U1071" s="114"/>
    </row>
    <row r="1072" spans="1:34" hidden="1" outlineLevel="2" x14ac:dyDescent="0.25">
      <c r="B1072" s="105">
        <v>11</v>
      </c>
      <c r="C1072" s="108">
        <f t="shared" ref="C1072" si="1783">-(IFERROR(VLOOKUP($B1072,$B1055:$C1060,2,0),0)+IFERROR(VLOOKUP($B1072,$D1055:$E1060,2,0),0)+IFERROR(VLOOKUP($B1072,$F1055:$G1060,2,0),0)+IFERROR(VLOOKUP($B1072,$H1055:$I1060,2,0),0)+IFERROR(VLOOKUP($B1072,$J1055:$K1060,2,0),0)+IFERROR(VLOOKUP($B1072,$L1055:$M1060,2,0),0)+IFERROR(VLOOKUP($B1072,$N1055:$O1060,2,0),0)+IFERROR(VLOOKUP($B1072,$P1055:$Q1060,2,0),0)+IFERROR(VLOOKUP($B1072,$R1055:$S1060,2,0),0))</f>
        <v>0</v>
      </c>
      <c r="E1072" s="110"/>
      <c r="M1072" s="110"/>
      <c r="O1072" s="105">
        <v>8</v>
      </c>
      <c r="P1072" s="185" t="e">
        <v>#NUM!</v>
      </c>
      <c r="Q1072" s="185" t="e">
        <v>#NUM!</v>
      </c>
      <c r="R1072" s="185" t="e">
        <v>#NUM!</v>
      </c>
      <c r="S1072" s="185" t="e">
        <v>#NUM!</v>
      </c>
      <c r="T1072" s="114"/>
      <c r="U1072" s="114"/>
    </row>
    <row r="1073" spans="1:24" hidden="1" outlineLevel="2" x14ac:dyDescent="0.25">
      <c r="B1073" s="105">
        <v>12</v>
      </c>
      <c r="C1073" s="108">
        <f t="shared" ref="C1073" si="1784">-(IFERROR(VLOOKUP($B1073,$B1055:$C1060,2,0),0)+IFERROR(VLOOKUP($B1073,$D1055:$E1060,2,0),0)+IFERROR(VLOOKUP($B1073,$F1055:$G1060,2,0),0)+IFERROR(VLOOKUP($B1073,$H1055:$I1060,2,0),0)+IFERROR(VLOOKUP($B1073,$J1055:$K1060,2,0),0)+IFERROR(VLOOKUP($B1073,$L1055:$M1060,2,0),0)+IFERROR(VLOOKUP($B1073,$N1055:$O1060,2,0),0)+IFERROR(VLOOKUP($B1073,$P1055:$Q1060,2,0),0)+IFERROR(VLOOKUP($B1073,$R1055:$S1060,2,0),0))</f>
        <v>0</v>
      </c>
      <c r="E1073" s="110"/>
      <c r="M1073" s="110"/>
      <c r="O1073" s="105">
        <v>9</v>
      </c>
      <c r="P1073" s="185" t="e">
        <v>#NUM!</v>
      </c>
      <c r="Q1073" s="185" t="e">
        <v>#NUM!</v>
      </c>
      <c r="R1073" s="185" t="e">
        <v>#NUM!</v>
      </c>
      <c r="S1073" s="185"/>
      <c r="T1073" s="114"/>
      <c r="U1073" s="114"/>
    </row>
    <row r="1074" spans="1:24" hidden="1" outlineLevel="2" x14ac:dyDescent="0.25">
      <c r="B1074" s="105">
        <v>13</v>
      </c>
      <c r="C1074" s="108">
        <f t="shared" ref="C1074" si="1785">-(IFERROR(VLOOKUP($B1074,$B1055:$C1060,2,0),0)+IFERROR(VLOOKUP($B1074,$D1055:$E1060,2,0),0)+IFERROR(VLOOKUP($B1074,$F1055:$G1060,2,0),0)+IFERROR(VLOOKUP($B1074,$H1055:$I1060,2,0),0)+IFERROR(VLOOKUP($B1074,$J1055:$K1060,2,0),0)+IFERROR(VLOOKUP($B1074,$L1055:$M1060,2,0),0)+IFERROR(VLOOKUP($B1074,$N1055:$O1060,2,0),0)+IFERROR(VLOOKUP($B1074,$P1055:$Q1060,2,0),0)+IFERROR(VLOOKUP($B1074,$R1055:$S1060,2,0),0))</f>
        <v>0</v>
      </c>
      <c r="E1074" s="110"/>
      <c r="F1074" s="110"/>
      <c r="G1074" s="324" t="s">
        <v>42</v>
      </c>
      <c r="H1074" s="324"/>
      <c r="I1074" s="324"/>
      <c r="J1074" s="324"/>
      <c r="K1074" s="324"/>
      <c r="L1074" s="324"/>
      <c r="M1074" s="110"/>
      <c r="O1074" s="105">
        <v>10</v>
      </c>
      <c r="P1074" s="185" t="e">
        <v>#NUM!</v>
      </c>
      <c r="Q1074" s="185" t="e">
        <v>#NUM!</v>
      </c>
      <c r="R1074" s="185"/>
      <c r="S1074" s="185"/>
      <c r="T1074" s="114"/>
      <c r="U1074" s="114"/>
    </row>
    <row r="1075" spans="1:24" hidden="1" outlineLevel="2" x14ac:dyDescent="0.25">
      <c r="B1075" s="105">
        <v>14</v>
      </c>
      <c r="C1075" s="108">
        <f t="shared" ref="C1075" si="1786">-(IFERROR(VLOOKUP($B1075,$B1055:$C1060,2,0),0)+IFERROR(VLOOKUP($B1075,$D1055:$E1060,2,0),0)+IFERROR(VLOOKUP($B1075,$F1055:$G1060,2,0),0)+IFERROR(VLOOKUP($B1075,$H1055:$I1060,2,0),0)+IFERROR(VLOOKUP($B1075,$J1055:$K1060,2,0),0)+IFERROR(VLOOKUP($B1075,$L1055:$M1060,2,0),0)+IFERROR(VLOOKUP($B1075,$N1055:$O1060,2,0),0)+IFERROR(VLOOKUP($B1075,$P1055:$Q1060,2,0),0)+IFERROR(VLOOKUP($B1075,$R1055:$S1060,2,0),0))</f>
        <v>0</v>
      </c>
      <c r="E1075" s="110"/>
      <c r="F1075" s="110"/>
      <c r="G1075" s="112">
        <v>6</v>
      </c>
      <c r="H1075" s="112">
        <v>5</v>
      </c>
      <c r="I1075" s="112">
        <v>4</v>
      </c>
      <c r="J1075" s="112">
        <v>3</v>
      </c>
      <c r="K1075" s="112">
        <v>2</v>
      </c>
      <c r="L1075" s="112">
        <v>1</v>
      </c>
      <c r="M1075" s="110"/>
      <c r="O1075" s="105">
        <v>11</v>
      </c>
      <c r="P1075" s="185" t="e">
        <v>#NUM!</v>
      </c>
      <c r="Q1075" s="185"/>
      <c r="R1075" s="185"/>
      <c r="S1075" s="185"/>
      <c r="T1075" s="114"/>
      <c r="U1075" s="114"/>
    </row>
    <row r="1076" spans="1:24" hidden="1" outlineLevel="2" x14ac:dyDescent="0.25">
      <c r="A1076" s="68" t="s">
        <v>41</v>
      </c>
      <c r="B1076" s="105">
        <v>15</v>
      </c>
      <c r="C1076" s="108">
        <f t="shared" ref="C1076" si="1787">-(IFERROR(VLOOKUP($B1076,$B1055:$C1060,2,0),0)+IFERROR(VLOOKUP($B1076,$D1055:$E1060,2,0),0)+IFERROR(VLOOKUP($B1076,$F1055:$G1060,2,0),0)+IFERROR(VLOOKUP($B1076,$H1055:$I1060,2,0),0)+IFERROR(VLOOKUP($B1076,$J1055:$K1060,2,0),0)+IFERROR(VLOOKUP($B1076,$L1055:$M1060,2,0),0)+IFERROR(VLOOKUP($B1076,$N1055:$O1060,2,0),0)+IFERROR(VLOOKUP($B1076,$P1055:$Q1060,2,0),0)+IFERROR(VLOOKUP($B1076,$R1055:$S1060,2,0),0))</f>
        <v>0</v>
      </c>
      <c r="E1076" s="110"/>
      <c r="F1076" s="105">
        <v>1</v>
      </c>
      <c r="G1076" s="184" t="e">
        <f t="array" ref="G1076:G1084">MMULT(MINVERSE($C$24:$K$32),$C1062:$C1070)</f>
        <v>#NUM!</v>
      </c>
      <c r="H1076" s="184" t="e">
        <f t="array" ref="H1076:H1083">MMULT(MINVERSE($C$24:$J$31),$C1062:$C1069)</f>
        <v>#NUM!</v>
      </c>
      <c r="I1076" s="184" t="e">
        <f t="array" ref="I1076:I1082">MMULT(MINVERSE($C$24:$I$30),$C1062:$C1068)</f>
        <v>#NUM!</v>
      </c>
      <c r="J1076" s="184" t="e">
        <f t="array" ref="J1076:J1081">MMULT(MINVERSE($C$24:$H$29),$C1062:$C1067)</f>
        <v>#NUM!</v>
      </c>
      <c r="K1076" s="184" t="e">
        <f t="array" ref="K1076:K1080">MMULT(MINVERSE($C$24:$G$28),$C1062:$C1066)</f>
        <v>#NUM!</v>
      </c>
      <c r="L1076" s="113"/>
      <c r="M1076" s="110"/>
      <c r="N1076" s="110"/>
      <c r="O1076" s="110"/>
      <c r="P1076" s="110"/>
    </row>
    <row r="1077" spans="1:24" hidden="1" outlineLevel="2" x14ac:dyDescent="0.25">
      <c r="B1077" s="105">
        <v>16</v>
      </c>
      <c r="C1077" s="108">
        <f t="shared" ref="C1077" si="1788">-(IFERROR(VLOOKUP($B1077,$B1055:$C1060,2,0),0)+IFERROR(VLOOKUP($B1077,$D1055:$E1060,2,0),0)+IFERROR(VLOOKUP($B1077,$F1055:$G1060,2,0),0)+IFERROR(VLOOKUP($B1077,$H1055:$I1060,2,0),0)+IFERROR(VLOOKUP($B1077,$J1055:$K1060,2,0),0)+IFERROR(VLOOKUP($B1077,$L1055:$M1060,2,0),0)+IFERROR(VLOOKUP($B1077,$N1055:$O1060,2,0),0)+IFERROR(VLOOKUP($B1077,$P1055:$Q1060,2,0),0)+IFERROR(VLOOKUP($B1077,$R1055:$S1060,2,0),0))</f>
        <v>0</v>
      </c>
      <c r="E1077" s="110"/>
      <c r="F1077" s="105">
        <v>2</v>
      </c>
      <c r="G1077" s="185" t="e">
        <v>#NUM!</v>
      </c>
      <c r="H1077" s="185" t="e">
        <v>#NUM!</v>
      </c>
      <c r="I1077" s="185" t="e">
        <v>#NUM!</v>
      </c>
      <c r="J1077" s="185" t="e">
        <v>#NUM!</v>
      </c>
      <c r="K1077" s="185" t="e">
        <v>#NUM!</v>
      </c>
      <c r="L1077" s="114"/>
      <c r="M1077" s="110"/>
      <c r="N1077" s="110"/>
      <c r="O1077" s="110"/>
      <c r="P1077" s="110"/>
    </row>
    <row r="1078" spans="1:24" hidden="1" outlineLevel="2" x14ac:dyDescent="0.25">
      <c r="B1078" s="105">
        <v>17</v>
      </c>
      <c r="C1078" s="108">
        <f t="shared" ref="C1078" si="1789">-(IFERROR(VLOOKUP($B1078,$B1055:$C1060,2,0),0)+IFERROR(VLOOKUP($B1078,$D1055:$E1060,2,0),0)+IFERROR(VLOOKUP($B1078,$F1055:$G1060,2,0),0)+IFERROR(VLOOKUP($B1078,$H1055:$I1060,2,0),0)+IFERROR(VLOOKUP($B1078,$J1055:$K1060,2,0),0)+IFERROR(VLOOKUP($B1078,$L1055:$M1060,2,0),0)+IFERROR(VLOOKUP($B1078,$N1055:$O1060,2,0),0)+IFERROR(VLOOKUP($B1078,$P1055:$Q1060,2,0),0)+IFERROR(VLOOKUP($B1078,$R1055:$S1060,2,0),0))</f>
        <v>0</v>
      </c>
      <c r="E1078" s="110"/>
      <c r="F1078" s="105">
        <v>3</v>
      </c>
      <c r="G1078" s="185" t="e">
        <v>#NUM!</v>
      </c>
      <c r="H1078" s="185" t="e">
        <v>#NUM!</v>
      </c>
      <c r="I1078" s="185" t="e">
        <v>#NUM!</v>
      </c>
      <c r="J1078" s="185" t="e">
        <v>#NUM!</v>
      </c>
      <c r="K1078" s="185" t="e">
        <v>#NUM!</v>
      </c>
      <c r="L1078" s="114"/>
      <c r="M1078" s="110"/>
    </row>
    <row r="1079" spans="1:24" hidden="1" outlineLevel="2" x14ac:dyDescent="0.25">
      <c r="B1079" s="105">
        <v>18</v>
      </c>
      <c r="C1079" s="108">
        <f t="shared" ref="C1079" si="1790">-(IFERROR(VLOOKUP($B1079,$B1055:$C1060,2,0),0)+IFERROR(VLOOKUP($B1079,$D1055:$E1060,2,0),0)+IFERROR(VLOOKUP($B1079,$F1055:$G1060,2,0),0)+IFERROR(VLOOKUP($B1079,$H1055:$I1060,2,0),0)+IFERROR(VLOOKUP($B1079,$J1055:$K1060,2,0),0)+IFERROR(VLOOKUP($B1079,$L1055:$M1060,2,0),0)+IFERROR(VLOOKUP($B1079,$N1055:$O1060,2,0),0)+IFERROR(VLOOKUP($B1079,$P1055:$Q1060,2,0),0)+IFERROR(VLOOKUP($B1079,$R1055:$S1060,2,0),0))</f>
        <v>0</v>
      </c>
      <c r="E1079" s="110"/>
      <c r="F1079" s="105">
        <v>4</v>
      </c>
      <c r="G1079" s="185" t="e">
        <v>#NUM!</v>
      </c>
      <c r="H1079" s="185" t="e">
        <v>#NUM!</v>
      </c>
      <c r="I1079" s="185" t="e">
        <v>#NUM!</v>
      </c>
      <c r="J1079" s="185" t="e">
        <v>#NUM!</v>
      </c>
      <c r="K1079" s="185" t="e">
        <v>#NUM!</v>
      </c>
      <c r="L1079" s="114"/>
      <c r="M1079" s="110"/>
    </row>
    <row r="1080" spans="1:24" hidden="1" outlineLevel="2" x14ac:dyDescent="0.25">
      <c r="B1080" s="105">
        <v>19</v>
      </c>
      <c r="C1080" s="108">
        <f t="shared" ref="C1080" si="1791">-(IFERROR(VLOOKUP($B1080,$B1055:$C1060,2,0),0)+IFERROR(VLOOKUP($B1080,$D1055:$E1060,2,0),0)+IFERROR(VLOOKUP($B1080,$F1055:$G1060,2,0),0)+IFERROR(VLOOKUP($B1080,$H1055:$I1060,2,0),0)+IFERROR(VLOOKUP($B1080,$J1055:$K1060,2,0),0)+IFERROR(VLOOKUP($B1080,$L1055:$M1060,2,0),0)+IFERROR(VLOOKUP($B1080,$N1055:$O1060,2,0),0)+IFERROR(VLOOKUP($B1080,$P1055:$Q1060,2,0),0)+IFERROR(VLOOKUP($B1080,$R1055:$S1060,2,0),0))</f>
        <v>0</v>
      </c>
      <c r="E1080" s="110"/>
      <c r="F1080" s="105">
        <v>5</v>
      </c>
      <c r="G1080" s="185" t="e">
        <v>#NUM!</v>
      </c>
      <c r="H1080" s="185" t="e">
        <v>#NUM!</v>
      </c>
      <c r="I1080" s="185" t="e">
        <v>#NUM!</v>
      </c>
      <c r="J1080" s="185" t="e">
        <v>#NUM!</v>
      </c>
      <c r="K1080" s="185" t="e">
        <v>#NUM!</v>
      </c>
      <c r="L1080" s="114"/>
      <c r="M1080" s="110"/>
    </row>
    <row r="1081" spans="1:24" hidden="1" outlineLevel="2" x14ac:dyDescent="0.25">
      <c r="B1081" s="105">
        <v>20</v>
      </c>
      <c r="C1081" s="108">
        <f t="shared" ref="C1081" si="1792">-(IFERROR(VLOOKUP($B1081,$B1055:$C1060,2,0),0)+IFERROR(VLOOKUP($B1081,$D1055:$E1060,2,0),0)+IFERROR(VLOOKUP($B1081,$F1055:$G1060,2,0),0)+IFERROR(VLOOKUP($B1081,$H1055:$I1060,2,0),0)+IFERROR(VLOOKUP($B1081,$J1055:$K1060,2,0),0)+IFERROR(VLOOKUP($B1081,$L1055:$M1060,2,0),0)+IFERROR(VLOOKUP($B1081,$N1055:$O1060,2,0),0)+IFERROR(VLOOKUP($B1081,$P1055:$Q1060,2,0),0)+IFERROR(VLOOKUP($B1081,$R1055:$S1060,2,0),0))</f>
        <v>0</v>
      </c>
      <c r="E1081" s="110" t="s">
        <v>40</v>
      </c>
      <c r="F1081" s="105">
        <v>6</v>
      </c>
      <c r="G1081" s="185" t="e">
        <v>#NUM!</v>
      </c>
      <c r="H1081" s="185" t="e">
        <v>#NUM!</v>
      </c>
      <c r="I1081" s="185" t="e">
        <v>#NUM!</v>
      </c>
      <c r="J1081" s="185" t="e">
        <v>#NUM!</v>
      </c>
      <c r="K1081" s="185"/>
      <c r="L1081" s="114"/>
      <c r="M1081" s="110"/>
    </row>
    <row r="1082" spans="1:24" hidden="1" outlineLevel="2" x14ac:dyDescent="0.25">
      <c r="B1082" s="105">
        <v>21</v>
      </c>
      <c r="C1082" s="108">
        <f t="shared" ref="C1082" si="1793">-(IFERROR(VLOOKUP($B1082,$B1055:$C1060,2,0),0)+IFERROR(VLOOKUP($B1082,$D1055:$E1060,2,0),0)+IFERROR(VLOOKUP($B1082,$F1055:$G1060,2,0),0)+IFERROR(VLOOKUP($B1082,$H1055:$I1060,2,0),0)+IFERROR(VLOOKUP($B1082,$J1055:$K1060,2,0),0)+IFERROR(VLOOKUP($B1082,$L1055:$M1060,2,0),0)+IFERROR(VLOOKUP($B1082,$N1055:$O1060,2,0),0)+IFERROR(VLOOKUP($B1082,$P1055:$Q1060,2,0),0)+IFERROR(VLOOKUP($B1082,$R1055:$S1060,2,0),0))</f>
        <v>0</v>
      </c>
      <c r="E1082" s="110"/>
      <c r="F1082" s="105">
        <v>7</v>
      </c>
      <c r="G1082" s="185" t="e">
        <v>#NUM!</v>
      </c>
      <c r="H1082" s="185" t="e">
        <v>#NUM!</v>
      </c>
      <c r="I1082" s="185" t="e">
        <v>#NUM!</v>
      </c>
      <c r="J1082" s="185"/>
      <c r="K1082" s="185"/>
      <c r="L1082" s="114"/>
      <c r="M1082" s="110"/>
    </row>
    <row r="1083" spans="1:24" hidden="1" outlineLevel="2" x14ac:dyDescent="0.25">
      <c r="E1083" s="110"/>
      <c r="F1083" s="105">
        <v>8</v>
      </c>
      <c r="G1083" s="185" t="e">
        <v>#NUM!</v>
      </c>
      <c r="H1083" s="185" t="e">
        <v>#NUM!</v>
      </c>
      <c r="I1083" s="185"/>
      <c r="J1083" s="185"/>
      <c r="K1083" s="185"/>
      <c r="L1083" s="114"/>
      <c r="M1083" s="110"/>
      <c r="X1083" s="110"/>
    </row>
    <row r="1084" spans="1:24" hidden="1" outlineLevel="2" x14ac:dyDescent="0.25">
      <c r="E1084" s="110"/>
      <c r="F1084" s="105">
        <v>9</v>
      </c>
      <c r="G1084" s="185" t="e">
        <v>#NUM!</v>
      </c>
      <c r="H1084" s="185"/>
      <c r="I1084" s="185"/>
      <c r="J1084" s="185"/>
      <c r="K1084" s="185"/>
      <c r="L1084" s="114"/>
      <c r="M1084" s="110"/>
      <c r="X1084" s="110"/>
    </row>
    <row r="1085" spans="1:24" hidden="1" outlineLevel="2" x14ac:dyDescent="0.25">
      <c r="A1085" s="117"/>
    </row>
    <row r="1086" spans="1:24" s="119" customFormat="1" hidden="1" outlineLevel="2" x14ac:dyDescent="0.25">
      <c r="A1086" s="118" t="s">
        <v>37</v>
      </c>
    </row>
    <row r="1087" spans="1:24" hidden="1" outlineLevel="2" x14ac:dyDescent="0.25">
      <c r="B1087" s="316">
        <f t="shared" ref="B1087:B1093" si="1794">B1054</f>
        <v>1</v>
      </c>
      <c r="C1087" s="316"/>
      <c r="D1087" s="316">
        <f t="shared" ref="D1087:D1093" si="1795">D1054</f>
        <v>2</v>
      </c>
      <c r="E1087" s="316"/>
      <c r="F1087" s="316">
        <f t="shared" ref="F1087:F1093" si="1796">F1054</f>
        <v>3</v>
      </c>
      <c r="G1087" s="316"/>
      <c r="H1087" s="316">
        <f t="shared" ref="H1087:H1093" si="1797">H1054</f>
        <v>4</v>
      </c>
      <c r="I1087" s="316"/>
      <c r="J1087" s="316">
        <f t="shared" ref="J1087:J1093" si="1798">J1054</f>
        <v>5</v>
      </c>
      <c r="K1087" s="316"/>
      <c r="L1087" s="316">
        <f t="shared" ref="L1087:L1093" si="1799">L1054</f>
        <v>6</v>
      </c>
      <c r="M1087" s="316"/>
    </row>
    <row r="1088" spans="1:24" hidden="1" outlineLevel="2" x14ac:dyDescent="0.25">
      <c r="B1088" s="105">
        <f t="shared" si="1794"/>
        <v>3</v>
      </c>
      <c r="C1088" s="116">
        <f>IF($Q$2=2,IFERROR(INDEX($G1065:$L1071,MATCH(B1088,$F1065:$F1071,0),MATCH(INICIO!$C$78,$G1064:$L1064,0)),0),IF($Q$2=4,IFERROR(INDEX($P1065:$U1075,MATCH(B1088,$O1065:$O1075,0),MATCH(INICIO!$C$78,$P1064:$U1064,0)),0),IFERROR(INDEX($G1076:$L1084,MATCH(B1088,$F1076:$F1084,0),MATCH(INICIO!$C$78,$G1075:$L1075,0)),0)))</f>
        <v>0</v>
      </c>
      <c r="D1088" s="105">
        <f t="shared" si="1795"/>
        <v>0</v>
      </c>
      <c r="E1088" s="116">
        <f>IF($Q$2=2,IFERROR(INDEX($G1065:$L1071,MATCH(D1088,$F1065:$F1071,0),MATCH(INICIO!$C$78,$G1064:$L1064,0)),0),IF($Q$2=4,IFERROR(INDEX($P1065:$U1075,MATCH(D1088,$O1065:$O1075,0),MATCH(INICIO!$C$78,$P1064:$U1064,0)),0),IFERROR(INDEX($G1076:$L1084,MATCH(D1088,$F1076:$F1084,0),MATCH(INICIO!$C$78,$G1075:$L1075,0)),0)))</f>
        <v>0</v>
      </c>
      <c r="F1088" s="105">
        <f t="shared" si="1796"/>
        <v>0</v>
      </c>
      <c r="G1088" s="116">
        <f>IF($Q$2=2,IFERROR(INDEX($G1065:$L1071,MATCH(F1088,$F1065:$F1071,0),MATCH(INICIO!$C$78,$G1064:$L1064,0)),0),IF($Q$2=4,IFERROR(INDEX($P1065:$U1075,MATCH(F1088,$O1065:$O1075,0),MATCH(INICIO!$C$78,$P1064:$U1064,0)),0),IFERROR(INDEX($G1076:$L1084,MATCH(F1088,$F1076:$F1084,0),MATCH(INICIO!$C$78,$G1075:$L1075,0)),0)))</f>
        <v>0</v>
      </c>
      <c r="H1088" s="105">
        <f t="shared" si="1797"/>
        <v>0</v>
      </c>
      <c r="I1088" s="116">
        <f>IF($Q$2=2,IFERROR(INDEX($G1065:$L1071,MATCH(H1088,$F1065:$F1071,0),MATCH(INICIO!$C$78,$G1064:$L1064,0)),0),IF($Q$2=4,IFERROR(INDEX($P1065:$U1075,MATCH(H1088,$O1065:$O1075,0),MATCH(INICIO!$C$78,$P1064:$U1064,0)),0),IFERROR(INDEX($G1076:$L1084,MATCH(H1088,$F1076:$F1084,0),MATCH(INICIO!$C$78,$G1075:$L1075,0)),0)))</f>
        <v>0</v>
      </c>
      <c r="J1088" s="105">
        <f t="shared" si="1798"/>
        <v>0</v>
      </c>
      <c r="K1088" s="116">
        <f>IF($Q$2=2,IFERROR(INDEX($G1065:$L1071,MATCH(J1088,$F1065:$F1071,0),MATCH(INICIO!$C$78,$G1064:$L1064,0)),0),IF($Q$2=4,IFERROR(INDEX($P1065:$U1075,MATCH(J1088,$O1065:$O1075,0),MATCH(INICIO!$C$78,$P1064:$U1064,0)),0),IFERROR(INDEX($G1076:$L1084,MATCH(J1088,$F1076:$F1084,0),MATCH(INICIO!$C$78,$G1075:$L1075,0)),0)))</f>
        <v>0</v>
      </c>
      <c r="L1088" s="105">
        <f t="shared" si="1799"/>
        <v>0</v>
      </c>
      <c r="M1088" s="116">
        <f>IF($Q$2=2,IFERROR(INDEX($G1065:$L1071,MATCH(L1088,$F1065:$F1071,0),MATCH(INICIO!$C$78,$G1064:$L1064,0)),0),IF($Q$2=4,IFERROR(INDEX($P1065:$U1075,MATCH(L1088,$O1065:$O1075,0),MATCH(INICIO!$C$78,$P1064:$U1064,0)),0),IFERROR(INDEX($G1076:$L1084,MATCH(L1088,$F1076:$F1084,0),MATCH(INICIO!$C$78,$G1075:$L1075,0)),0)))</f>
        <v>0</v>
      </c>
    </row>
    <row r="1089" spans="1:62" hidden="1" outlineLevel="2" x14ac:dyDescent="0.25">
      <c r="B1089" s="105">
        <f t="shared" si="1794"/>
        <v>4</v>
      </c>
      <c r="C1089" s="116">
        <f>IF($Q$2=2,IFERROR(INDEX($G1065:$L1071,MATCH(B1089,$F1065:$F1071,0),MATCH(INICIO!$C$78,$G1064:$L1064,0)),0),IF($Q$2=4,IFERROR(INDEX($P1065:$U1075,MATCH(B1089,$O1065:$O1075,0),MATCH(INICIO!$C$78,$P1064:$U1064,0)),0),IFERROR(INDEX($G1076:$L1084,MATCH(B1089,$F1076:$F1084,0),MATCH(INICIO!$C$78,$G1075:$L1075,0)),0)))</f>
        <v>0</v>
      </c>
      <c r="D1089" s="105">
        <f t="shared" si="1795"/>
        <v>0</v>
      </c>
      <c r="E1089" s="116">
        <f>IF($Q$2=2,IFERROR(INDEX($G1065:$L1071,MATCH(D1089,$F1065:$F1071,0),MATCH(INICIO!$C$78,$G1064:$L1064,0)),0),IF($Q$2=4,IFERROR(INDEX($P1065:$U1075,MATCH(D1089,$O1065:$O1075,0),MATCH(INICIO!$C$78,$P1064:$U1064,0)),0),IFERROR(INDEX($G1076:$L1084,MATCH(D1089,$F1076:$F1084,0),MATCH(INICIO!$C$78,$G1075:$L1075,0)),0)))</f>
        <v>0</v>
      </c>
      <c r="F1089" s="105">
        <f t="shared" si="1796"/>
        <v>0</v>
      </c>
      <c r="G1089" s="116">
        <f>IF($Q$2=2,IFERROR(INDEX($G1065:$L1071,MATCH(F1089,$F1065:$F1071,0),MATCH(INICIO!$C$78,$G1064:$L1064,0)),0),IF($Q$2=4,IFERROR(INDEX($P1065:$U1075,MATCH(F1089,$O1065:$O1075,0),MATCH(INICIO!$C$78,$P1064:$U1064,0)),0),IFERROR(INDEX($G1076:$L1084,MATCH(F1089,$F1076:$F1084,0),MATCH(INICIO!$C$78,$G1075:$L1075,0)),0)))</f>
        <v>0</v>
      </c>
      <c r="H1089" s="105">
        <f t="shared" si="1797"/>
        <v>0</v>
      </c>
      <c r="I1089" s="116">
        <f>IF($Q$2=2,IFERROR(INDEX($G1065:$L1071,MATCH(H1089,$F1065:$F1071,0),MATCH(INICIO!$C$78,$G1064:$L1064,0)),0),IF($Q$2=4,IFERROR(INDEX($P1065:$U1075,MATCH(H1089,$O1065:$O1075,0),MATCH(INICIO!$C$78,$P1064:$U1064,0)),0),IFERROR(INDEX($G1076:$L1084,MATCH(H1089,$F1076:$F1084,0),MATCH(INICIO!$C$78,$G1075:$L1075,0)),0)))</f>
        <v>0</v>
      </c>
      <c r="J1089" s="105">
        <f t="shared" si="1798"/>
        <v>0</v>
      </c>
      <c r="K1089" s="116">
        <f>IF($Q$2=2,IFERROR(INDEX($G1065:$L1071,MATCH(J1089,$F1065:$F1071,0),MATCH(INICIO!$C$78,$G1064:$L1064,0)),0),IF($Q$2=4,IFERROR(INDEX($P1065:$U1075,MATCH(J1089,$O1065:$O1075,0),MATCH(INICIO!$C$78,$P1064:$U1064,0)),0),IFERROR(INDEX($G1076:$L1084,MATCH(J1089,$F1076:$F1084,0),MATCH(INICIO!$C$78,$G1075:$L1075,0)),0)))</f>
        <v>0</v>
      </c>
      <c r="L1089" s="105">
        <f t="shared" si="1799"/>
        <v>0</v>
      </c>
      <c r="M1089" s="116">
        <f>IF($Q$2=2,IFERROR(INDEX($G1065:$L1071,MATCH(L1089,$F1065:$F1071,0),MATCH(INICIO!$C$78,$G1064:$L1064,0)),0),IF($Q$2=4,IFERROR(INDEX($P1065:$U1075,MATCH(L1089,$O1065:$O1075,0),MATCH(INICIO!$C$78,$P1064:$U1064,0)),0),IFERROR(INDEX($G1076:$L1084,MATCH(L1089,$F1076:$F1084,0),MATCH(INICIO!$C$78,$G1075:$L1075,0)),0)))</f>
        <v>0</v>
      </c>
    </row>
    <row r="1090" spans="1:62" hidden="1" outlineLevel="2" x14ac:dyDescent="0.25">
      <c r="B1090" s="105">
        <f t="shared" si="1794"/>
        <v>1</v>
      </c>
      <c r="C1090" s="116">
        <f>IF($Q$2=2,IFERROR(INDEX($G1065:$L1071,MATCH(B1090,$F1065:$F1071,0),MATCH(INICIO!$C$78,$G1064:$L1064,0)),0),IF($Q$2=4,IFERROR(INDEX($P1065:$U1075,MATCH(B1090,$O1065:$O1075,0),MATCH(INICIO!$C$78,$P1064:$U1064,0)),0),IFERROR(INDEX($G1076:$L1084,MATCH(B1090,$F1076:$F1084,0),MATCH(INICIO!$C$78,$G1075:$L1075,0)),0)))</f>
        <v>0</v>
      </c>
      <c r="D1090" s="105">
        <f t="shared" si="1795"/>
        <v>0</v>
      </c>
      <c r="E1090" s="116">
        <f>IF($Q$2=2,IFERROR(INDEX($G1065:$L1071,MATCH(D1090,$F1065:$F1071,0),MATCH(INICIO!$C$78,$G1064:$L1064,0)),0),IF($Q$2=4,IFERROR(INDEX($P1065:$U1075,MATCH(D1090,$O1065:$O1075,0),MATCH(INICIO!$C$78,$P1064:$U1064,0)),0),IFERROR(INDEX($G1076:$L1084,MATCH(D1090,$F1076:$F1084,0),MATCH(INICIO!$C$78,$G1075:$L1075,0)),0)))</f>
        <v>0</v>
      </c>
      <c r="F1090" s="105">
        <f t="shared" si="1796"/>
        <v>0</v>
      </c>
      <c r="G1090" s="116">
        <f>IF($Q$2=2,IFERROR(INDEX($G1065:$L1071,MATCH(F1090,$F1065:$F1071,0),MATCH(INICIO!$C$78,$G1064:$L1064,0)),0),IF($Q$2=4,IFERROR(INDEX($P1065:$U1075,MATCH(F1090,$O1065:$O1075,0),MATCH(INICIO!$C$78,$P1064:$U1064,0)),0),IFERROR(INDEX($G1076:$L1084,MATCH(F1090,$F1076:$F1084,0),MATCH(INICIO!$C$78,$G1075:$L1075,0)),0)))</f>
        <v>0</v>
      </c>
      <c r="H1090" s="105">
        <f t="shared" si="1797"/>
        <v>0</v>
      </c>
      <c r="I1090" s="116">
        <f>IF($Q$2=2,IFERROR(INDEX($G1065:$L1071,MATCH(H1090,$F1065:$F1071,0),MATCH(INICIO!$C$78,$G1064:$L1064,0)),0),IF($Q$2=4,IFERROR(INDEX($P1065:$U1075,MATCH(H1090,$O1065:$O1075,0),MATCH(INICIO!$C$78,$P1064:$U1064,0)),0),IFERROR(INDEX($G1076:$L1084,MATCH(H1090,$F1076:$F1084,0),MATCH(INICIO!$C$78,$G1075:$L1075,0)),0)))</f>
        <v>0</v>
      </c>
      <c r="J1090" s="105">
        <f t="shared" si="1798"/>
        <v>0</v>
      </c>
      <c r="K1090" s="116">
        <f>IF($Q$2=2,IFERROR(INDEX($G1065:$L1071,MATCH(J1090,$F1065:$F1071,0),MATCH(INICIO!$C$78,$G1064:$L1064,0)),0),IF($Q$2=4,IFERROR(INDEX($P1065:$U1075,MATCH(J1090,$O1065:$O1075,0),MATCH(INICIO!$C$78,$P1064:$U1064,0)),0),IFERROR(INDEX($G1076:$L1084,MATCH(J1090,$F1076:$F1084,0),MATCH(INICIO!$C$78,$G1075:$L1075,0)),0)))</f>
        <v>0</v>
      </c>
      <c r="L1090" s="105">
        <f t="shared" si="1799"/>
        <v>0</v>
      </c>
      <c r="M1090" s="116">
        <f>IF($Q$2=2,IFERROR(INDEX($G1065:$L1071,MATCH(L1090,$F1065:$F1071,0),MATCH(INICIO!$C$78,$G1064:$L1064,0)),0),IF($Q$2=4,IFERROR(INDEX($P1065:$U1075,MATCH(L1090,$O1065:$O1075,0),MATCH(INICIO!$C$78,$P1064:$U1064,0)),0),IFERROR(INDEX($G1076:$L1084,MATCH(L1090,$F1076:$F1084,0),MATCH(INICIO!$C$78,$G1075:$L1075,0)),0)))</f>
        <v>0</v>
      </c>
    </row>
    <row r="1091" spans="1:62" hidden="1" outlineLevel="2" x14ac:dyDescent="0.25">
      <c r="B1091" s="105">
        <f t="shared" si="1794"/>
        <v>5</v>
      </c>
      <c r="C1091" s="116">
        <f>IF($Q$2=2,IFERROR(INDEX($G1065:$L1071,MATCH(B1091,$F1065:$F1071,0),MATCH(INICIO!$C$78,$G1064:$L1064,0)),0),IF($Q$2=4,IFERROR(INDEX($P1065:$U1075,MATCH(B1091,$O1065:$O1075,0),MATCH(INICIO!$C$78,$P1064:$U1064,0)),0),IFERROR(INDEX($G1076:$L1084,MATCH(B1091,$F1076:$F1084,0),MATCH(INICIO!$C$78,$G1075:$L1075,0)),0)))</f>
        <v>0</v>
      </c>
      <c r="D1091" s="105">
        <f t="shared" si="1795"/>
        <v>0</v>
      </c>
      <c r="E1091" s="116">
        <f>IF($Q$2=2,IFERROR(INDEX($G1065:$L1071,MATCH(D1091,$F1065:$F1071,0),MATCH(INICIO!$C$78,$G1064:$L1064,0)),0),IF($Q$2=4,IFERROR(INDEX($P1065:$U1075,MATCH(D1091,$O1065:$O1075,0),MATCH(INICIO!$C$78,$P1064:$U1064,0)),0),IFERROR(INDEX($G1076:$L1084,MATCH(D1091,$F1076:$F1084,0),MATCH(INICIO!$C$78,$G1075:$L1075,0)),0)))</f>
        <v>0</v>
      </c>
      <c r="F1091" s="105">
        <f t="shared" si="1796"/>
        <v>0</v>
      </c>
      <c r="G1091" s="116">
        <f>IF($Q$2=2,IFERROR(INDEX($G1065:$L1071,MATCH(F1091,$F1065:$F1071,0),MATCH(INICIO!$C$78,$G1064:$L1064,0)),0),IF($Q$2=4,IFERROR(INDEX($P1065:$U1075,MATCH(F1091,$O1065:$O1075,0),MATCH(INICIO!$C$78,$P1064:$U1064,0)),0),IFERROR(INDEX($G1076:$L1084,MATCH(F1091,$F1076:$F1084,0),MATCH(INICIO!$C$78,$G1075:$L1075,0)),0)))</f>
        <v>0</v>
      </c>
      <c r="H1091" s="105">
        <f t="shared" si="1797"/>
        <v>0</v>
      </c>
      <c r="I1091" s="116">
        <f>IF($Q$2=2,IFERROR(INDEX($G1065:$L1071,MATCH(H1091,$F1065:$F1071,0),MATCH(INICIO!$C$78,$G1064:$L1064,0)),0),IF($Q$2=4,IFERROR(INDEX($P1065:$U1075,MATCH(H1091,$O1065:$O1075,0),MATCH(INICIO!$C$78,$P1064:$U1064,0)),0),IFERROR(INDEX($G1076:$L1084,MATCH(H1091,$F1076:$F1084,0),MATCH(INICIO!$C$78,$G1075:$L1075,0)),0)))</f>
        <v>0</v>
      </c>
      <c r="J1091" s="105">
        <f t="shared" si="1798"/>
        <v>0</v>
      </c>
      <c r="K1091" s="116">
        <f>IF($Q$2=2,IFERROR(INDEX($G1065:$L1071,MATCH(J1091,$F1065:$F1071,0),MATCH(INICIO!$C$78,$G1064:$L1064,0)),0),IF($Q$2=4,IFERROR(INDEX($P1065:$U1075,MATCH(J1091,$O1065:$O1075,0),MATCH(INICIO!$C$78,$P1064:$U1064,0)),0),IFERROR(INDEX($G1076:$L1084,MATCH(J1091,$F1076:$F1084,0),MATCH(INICIO!$C$78,$G1075:$L1075,0)),0)))</f>
        <v>0</v>
      </c>
      <c r="L1091" s="105">
        <f t="shared" si="1799"/>
        <v>0</v>
      </c>
      <c r="M1091" s="116">
        <f>IF($Q$2=2,IFERROR(INDEX($G1065:$L1071,MATCH(L1091,$F1065:$F1071,0),MATCH(INICIO!$C$78,$G1064:$L1064,0)),0),IF($Q$2=4,IFERROR(INDEX($P1065:$U1075,MATCH(L1091,$O1065:$O1075,0),MATCH(INICIO!$C$78,$P1064:$U1064,0)),0),IFERROR(INDEX($G1076:$L1084,MATCH(L1091,$F1076:$F1084,0),MATCH(INICIO!$C$78,$G1075:$L1075,0)),0)))</f>
        <v>0</v>
      </c>
    </row>
    <row r="1092" spans="1:62" hidden="1" outlineLevel="2" x14ac:dyDescent="0.25">
      <c r="B1092" s="105">
        <f t="shared" si="1794"/>
        <v>6</v>
      </c>
      <c r="C1092" s="116">
        <f>IF($Q$2=2,IFERROR(INDEX($G1065:$L1071,MATCH(B1092,$F1065:$F1071,0),MATCH(INICIO!$C$78,$G1064:$L1064,0)),0),IF($Q$2=4,IFERROR(INDEX($P1065:$U1075,MATCH(B1092,$O1065:$O1075,0),MATCH(INICIO!$C$78,$P1064:$U1064,0)),0),IFERROR(INDEX($G1076:$L1084,MATCH(B1092,$F1076:$F1084,0),MATCH(INICIO!$C$78,$G1075:$L1075,0)),0)))</f>
        <v>0</v>
      </c>
      <c r="D1092" s="105">
        <f t="shared" si="1795"/>
        <v>0</v>
      </c>
      <c r="E1092" s="116">
        <f>IF($Q$2=2,IFERROR(INDEX($G1065:$L1071,MATCH(D1092,$F1065:$F1071,0),MATCH(INICIO!$C$78,$G1064:$L1064,0)),0),IF($Q$2=4,IFERROR(INDEX($P1065:$U1075,MATCH(D1092,$O1065:$O1075,0),MATCH(INICIO!$C$78,$P1064:$U1064,0)),0),IFERROR(INDEX($G1076:$L1084,MATCH(D1092,$F1076:$F1084,0),MATCH(INICIO!$C$78,$G1075:$L1075,0)),0)))</f>
        <v>0</v>
      </c>
      <c r="F1092" s="105">
        <f t="shared" si="1796"/>
        <v>0</v>
      </c>
      <c r="G1092" s="116">
        <f>IF($Q$2=2,IFERROR(INDEX($G1065:$L1071,MATCH(F1092,$F1065:$F1071,0),MATCH(INICIO!$C$78,$G1064:$L1064,0)),0),IF($Q$2=4,IFERROR(INDEX($P1065:$U1075,MATCH(F1092,$O1065:$O1075,0),MATCH(INICIO!$C$78,$P1064:$U1064,0)),0),IFERROR(INDEX($G1076:$L1084,MATCH(F1092,$F1076:$F1084,0),MATCH(INICIO!$C$78,$G1075:$L1075,0)),0)))</f>
        <v>0</v>
      </c>
      <c r="H1092" s="105">
        <f t="shared" si="1797"/>
        <v>0</v>
      </c>
      <c r="I1092" s="116">
        <f>IF($Q$2=2,IFERROR(INDEX($G1065:$L1071,MATCH(H1092,$F1065:$F1071,0),MATCH(INICIO!$C$78,$G1064:$L1064,0)),0),IF($Q$2=4,IFERROR(INDEX($P1065:$U1075,MATCH(H1092,$O1065:$O1075,0),MATCH(INICIO!$C$78,$P1064:$U1064,0)),0),IFERROR(INDEX($G1076:$L1084,MATCH(H1092,$F1076:$F1084,0),MATCH(INICIO!$C$78,$G1075:$L1075,0)),0)))</f>
        <v>0</v>
      </c>
      <c r="J1092" s="105">
        <f t="shared" si="1798"/>
        <v>0</v>
      </c>
      <c r="K1092" s="116">
        <f>IF($Q$2=2,IFERROR(INDEX($G1065:$L1071,MATCH(J1092,$F1065:$F1071,0),MATCH(INICIO!$C$78,$G1064:$L1064,0)),0),IF($Q$2=4,IFERROR(INDEX($P1065:$U1075,MATCH(J1092,$O1065:$O1075,0),MATCH(INICIO!$C$78,$P1064:$U1064,0)),0),IFERROR(INDEX($G1076:$L1084,MATCH(J1092,$F1076:$F1084,0),MATCH(INICIO!$C$78,$G1075:$L1075,0)),0)))</f>
        <v>0</v>
      </c>
      <c r="L1092" s="105">
        <f t="shared" si="1799"/>
        <v>0</v>
      </c>
      <c r="M1092" s="116">
        <f>IF($Q$2=2,IFERROR(INDEX($G1065:$L1071,MATCH(L1092,$F1065:$F1071,0),MATCH(INICIO!$C$78,$G1064:$L1064,0)),0),IF($Q$2=4,IFERROR(INDEX($P1065:$U1075,MATCH(L1092,$O1065:$O1075,0),MATCH(INICIO!$C$78,$P1064:$U1064,0)),0),IFERROR(INDEX($G1076:$L1084,MATCH(L1092,$F1076:$F1084,0),MATCH(INICIO!$C$78,$G1075:$L1075,0)),0)))</f>
        <v>0</v>
      </c>
    </row>
    <row r="1093" spans="1:62" hidden="1" outlineLevel="2" x14ac:dyDescent="0.25">
      <c r="B1093" s="105">
        <f t="shared" si="1794"/>
        <v>2</v>
      </c>
      <c r="C1093" s="116">
        <f>IF($Q$2=2,IFERROR(INDEX($G1065:$L1071,MATCH(B1093,$F1065:$F1071,0),MATCH(INICIO!$C$78,$G1064:$L1064,0)),0),IF($Q$2=4,IFERROR(INDEX($P1065:$U1075,MATCH(B1093,$O1065:$O1075,0),MATCH(INICIO!$C$78,$P1064:$U1064,0)),0),IFERROR(INDEX($G1076:$L1084,MATCH(B1093,$F1076:$F1084,0),MATCH(INICIO!$C$78,$G1075:$L1075,0)),0)))</f>
        <v>0</v>
      </c>
      <c r="D1093" s="105">
        <f t="shared" si="1795"/>
        <v>0</v>
      </c>
      <c r="E1093" s="116">
        <f>IF($Q$2=2,IFERROR(INDEX($G1065:$L1071,MATCH(D1093,$F1065:$F1071,0),MATCH(INICIO!$C$78,$G1064:$L1064,0)),0),IF($Q$2=4,IFERROR(INDEX($P1065:$U1075,MATCH(D1093,$O1065:$O1075,0),MATCH(INICIO!$C$78,$P1064:$U1064,0)),0),IFERROR(INDEX($G1076:$L1084,MATCH(D1093,$F1076:$F1084,0),MATCH(INICIO!$C$78,$G1075:$L1075,0)),0)))</f>
        <v>0</v>
      </c>
      <c r="F1093" s="105">
        <f t="shared" si="1796"/>
        <v>0</v>
      </c>
      <c r="G1093" s="116">
        <f>IF($Q$2=2,IFERROR(INDEX($G1065:$L1071,MATCH(F1093,$F1065:$F1071,0),MATCH(INICIO!$C$78,$G1064:$L1064,0)),0),IF($Q$2=4,IFERROR(INDEX($P1065:$U1075,MATCH(F1093,$O1065:$O1075,0),MATCH(INICIO!$C$78,$P1064:$U1064,0)),0),IFERROR(INDEX($G1076:$L1084,MATCH(F1093,$F1076:$F1084,0),MATCH(INICIO!$C$78,$G1075:$L1075,0)),0)))</f>
        <v>0</v>
      </c>
      <c r="H1093" s="105">
        <f t="shared" si="1797"/>
        <v>0</v>
      </c>
      <c r="I1093" s="116">
        <f>IF($Q$2=2,IFERROR(INDEX($G1065:$L1071,MATCH(H1093,$F1065:$F1071,0),MATCH(INICIO!$C$78,$G1064:$L1064,0)),0),IF($Q$2=4,IFERROR(INDEX($P1065:$U1075,MATCH(H1093,$O1065:$O1075,0),MATCH(INICIO!$C$78,$P1064:$U1064,0)),0),IFERROR(INDEX($G1076:$L1084,MATCH(H1093,$F1076:$F1084,0),MATCH(INICIO!$C$78,$G1075:$L1075,0)),0)))</f>
        <v>0</v>
      </c>
      <c r="J1093" s="105">
        <f t="shared" si="1798"/>
        <v>0</v>
      </c>
      <c r="K1093" s="116">
        <f>IF($Q$2=2,IFERROR(INDEX($G1065:$L1071,MATCH(J1093,$F1065:$F1071,0),MATCH(INICIO!$C$78,$G1064:$L1064,0)),0),IF($Q$2=4,IFERROR(INDEX($P1065:$U1075,MATCH(J1093,$O1065:$O1075,0),MATCH(INICIO!$C$78,$P1064:$U1064,0)),0),IFERROR(INDEX($G1076:$L1084,MATCH(J1093,$F1076:$F1084,0),MATCH(INICIO!$C$78,$G1075:$L1075,0)),0)))</f>
        <v>0</v>
      </c>
      <c r="L1093" s="105">
        <f t="shared" si="1799"/>
        <v>0</v>
      </c>
      <c r="M1093" s="116">
        <f>IF($Q$2=2,IFERROR(INDEX($G1065:$L1071,MATCH(L1093,$F1065:$F1071,0),MATCH(INICIO!$C$78,$G1064:$L1064,0)),0),IF($Q$2=4,IFERROR(INDEX($P1065:$U1075,MATCH(L1093,$O1065:$O1075,0),MATCH(INICIO!$C$78,$P1064:$U1064,0)),0),IFERROR(INDEX($G1076:$L1084,MATCH(L1093,$F1076:$F1084,0),MATCH(INICIO!$C$78,$G1075:$L1075,0)),0)))</f>
        <v>0</v>
      </c>
    </row>
    <row r="1094" spans="1:62" hidden="1" outlineLevel="2" x14ac:dyDescent="0.25"/>
    <row r="1095" spans="1:62" s="119" customFormat="1" hidden="1" outlineLevel="2" x14ac:dyDescent="0.25">
      <c r="A1095" s="118" t="s">
        <v>43</v>
      </c>
    </row>
    <row r="1096" spans="1:62" hidden="1" outlineLevel="2" x14ac:dyDescent="0.25">
      <c r="C1096" s="121">
        <f t="shared" ref="C1096:H1096" si="1800">E$2</f>
        <v>1</v>
      </c>
      <c r="D1096" s="121">
        <f t="shared" si="1800"/>
        <v>2</v>
      </c>
      <c r="E1096" s="121">
        <f t="shared" si="1800"/>
        <v>3</v>
      </c>
      <c r="F1096" s="121">
        <f t="shared" si="1800"/>
        <v>4</v>
      </c>
      <c r="G1096" s="121">
        <f t="shared" si="1800"/>
        <v>5</v>
      </c>
      <c r="H1096" s="121">
        <f t="shared" si="1800"/>
        <v>6</v>
      </c>
    </row>
    <row r="1097" spans="1:62" hidden="1" outlineLevel="2" x14ac:dyDescent="0.25">
      <c r="B1097" s="122" t="s">
        <v>44</v>
      </c>
      <c r="C1097" s="123">
        <f t="array" ref="C1097:C1102">MMULT(MMULT(C$8:H$13,$AZ$8:$BE$13),C1088:C1093)+MMULT(MINVERSE(TRANSPOSE($AZ$8:$BE$13)),C1055:C1060)</f>
        <v>0</v>
      </c>
      <c r="D1097" s="123" t="e">
        <f t="array" ref="D1097:D1102">MMULT(MMULT(K$8:P$13,$AZ$8:$BE$13),E1088:E1093)+MMULT(MINVERSE(TRANSPOSE($AZ$8:$BE$13)),E1055:E1060)</f>
        <v>#DIV/0!</v>
      </c>
      <c r="E1097" s="123">
        <f t="array" ref="E1097:E1102">MMULT(MMULT(S$8:X$13,$AZ$8:$BE$13),G1088:G1093)+MMULT(MINVERSE(TRANSPOSE($AZ$8:$BE$13)),G1055:G1060)</f>
        <v>0</v>
      </c>
      <c r="F1097" s="123">
        <f t="array" ref="F1097:F1102">MMULT(MMULT(AA$8:AF$13,$AZ$8:$BE$13),I1088:I1093)+MMULT(MINVERSE(TRANSPOSE($AZ$8:$BE$13)),I1055:I1060)</f>
        <v>0</v>
      </c>
      <c r="G1097" s="123">
        <f t="array" ref="G1097:G1102">MMULT(MMULT(AI$8:AN$13,$AZ$8:$BE$13),K1088:K1093)+MMULT(MINVERSE(TRANSPOSE($AZ$8:$BE$13)),K1055:K1060)</f>
        <v>0</v>
      </c>
      <c r="H1097" s="123">
        <f t="array" ref="H1097:H1102">MMULT(MMULT(AQ$8:AV$13,$AZ$8:$BE$13),M1088:M1093)+MMULT(MINVERSE(TRANSPOSE($AZ$8:$BE$13)),M1055:M1060)</f>
        <v>0</v>
      </c>
      <c r="N1097" s="124"/>
      <c r="P1097" s="124"/>
    </row>
    <row r="1098" spans="1:62" hidden="1" outlineLevel="2" x14ac:dyDescent="0.25">
      <c r="B1098" s="122" t="s">
        <v>45</v>
      </c>
      <c r="C1098" s="123">
        <v>0</v>
      </c>
      <c r="D1098" s="123" t="e">
        <v>#DIV/0!</v>
      </c>
      <c r="E1098" s="123">
        <v>0</v>
      </c>
      <c r="F1098" s="123">
        <v>0</v>
      </c>
      <c r="G1098" s="123">
        <v>0</v>
      </c>
      <c r="H1098" s="123">
        <v>0</v>
      </c>
      <c r="N1098" s="124"/>
      <c r="P1098" s="124"/>
    </row>
    <row r="1099" spans="1:62" hidden="1" outlineLevel="2" x14ac:dyDescent="0.25">
      <c r="B1099" s="122" t="s">
        <v>46</v>
      </c>
      <c r="C1099" s="123">
        <v>0</v>
      </c>
      <c r="D1099" s="123" t="e">
        <v>#DIV/0!</v>
      </c>
      <c r="E1099" s="123">
        <v>0</v>
      </c>
      <c r="F1099" s="123">
        <v>0</v>
      </c>
      <c r="G1099" s="123">
        <v>0</v>
      </c>
      <c r="H1099" s="123">
        <v>0</v>
      </c>
      <c r="N1099" s="124"/>
      <c r="P1099" s="124"/>
    </row>
    <row r="1100" spans="1:62" hidden="1" outlineLevel="2" x14ac:dyDescent="0.25">
      <c r="B1100" s="122" t="s">
        <v>47</v>
      </c>
      <c r="C1100" s="123">
        <v>0</v>
      </c>
      <c r="D1100" s="123" t="e">
        <v>#DIV/0!</v>
      </c>
      <c r="E1100" s="123">
        <v>0</v>
      </c>
      <c r="F1100" s="123">
        <v>0</v>
      </c>
      <c r="G1100" s="123">
        <v>0</v>
      </c>
      <c r="H1100" s="123">
        <v>0</v>
      </c>
      <c r="N1100" s="124"/>
      <c r="P1100" s="124"/>
    </row>
    <row r="1101" spans="1:62" hidden="1" outlineLevel="2" x14ac:dyDescent="0.25">
      <c r="B1101" s="122" t="s">
        <v>48</v>
      </c>
      <c r="C1101" s="123">
        <v>0</v>
      </c>
      <c r="D1101" s="123" t="e">
        <v>#DIV/0!</v>
      </c>
      <c r="E1101" s="123">
        <v>0</v>
      </c>
      <c r="F1101" s="123">
        <v>0</v>
      </c>
      <c r="G1101" s="123">
        <v>0</v>
      </c>
      <c r="H1101" s="123">
        <v>0</v>
      </c>
      <c r="N1101" s="124"/>
      <c r="P1101" s="124"/>
    </row>
    <row r="1102" spans="1:62" hidden="1" outlineLevel="2" x14ac:dyDescent="0.25">
      <c r="B1102" s="122" t="s">
        <v>49</v>
      </c>
      <c r="C1102" s="123">
        <v>0</v>
      </c>
      <c r="D1102" s="123" t="e">
        <v>#DIV/0!</v>
      </c>
      <c r="E1102" s="123">
        <v>0</v>
      </c>
      <c r="F1102" s="123">
        <v>0</v>
      </c>
      <c r="G1102" s="123">
        <v>0</v>
      </c>
      <c r="H1102" s="123">
        <v>0</v>
      </c>
      <c r="N1102" s="124"/>
      <c r="P1102" s="124"/>
    </row>
    <row r="1103" spans="1:62" hidden="1" outlineLevel="2" x14ac:dyDescent="0.25"/>
    <row r="1104" spans="1:62" hidden="1" outlineLevel="2" x14ac:dyDescent="0.25">
      <c r="B1104" s="318" t="s">
        <v>50</v>
      </c>
      <c r="C1104" s="319"/>
      <c r="D1104" s="319"/>
      <c r="E1104" s="319"/>
      <c r="F1104" s="319"/>
      <c r="G1104" s="319"/>
      <c r="H1104" s="319"/>
      <c r="I1104" s="319"/>
      <c r="J1104" s="319"/>
      <c r="K1104" s="319"/>
      <c r="L1104" s="320"/>
      <c r="M1104" s="321" t="s">
        <v>51</v>
      </c>
      <c r="N1104" s="322"/>
      <c r="O1104" s="322"/>
      <c r="P1104" s="322"/>
      <c r="Q1104" s="322"/>
      <c r="R1104" s="322"/>
      <c r="S1104" s="322"/>
      <c r="T1104" s="322"/>
      <c r="U1104" s="322"/>
      <c r="V1104" s="323"/>
      <c r="W1104" s="321" t="s">
        <v>52</v>
      </c>
      <c r="X1104" s="322"/>
      <c r="Y1104" s="322"/>
      <c r="Z1104" s="322"/>
      <c r="AA1104" s="322"/>
      <c r="AB1104" s="322"/>
      <c r="AC1104" s="322"/>
      <c r="AD1104" s="322"/>
      <c r="AE1104" s="322"/>
      <c r="AF1104" s="323"/>
      <c r="AG1104" s="321" t="s">
        <v>53</v>
      </c>
      <c r="AH1104" s="322"/>
      <c r="AI1104" s="322"/>
      <c r="AJ1104" s="322"/>
      <c r="AK1104" s="322"/>
      <c r="AL1104" s="322"/>
      <c r="AM1104" s="322"/>
      <c r="AN1104" s="322"/>
      <c r="AO1104" s="322"/>
      <c r="AP1104" s="323"/>
      <c r="AQ1104" s="321" t="s">
        <v>54</v>
      </c>
      <c r="AR1104" s="322"/>
      <c r="AS1104" s="322"/>
      <c r="AT1104" s="322"/>
      <c r="AU1104" s="322"/>
      <c r="AV1104" s="322"/>
      <c r="AW1104" s="322"/>
      <c r="AX1104" s="322"/>
      <c r="AY1104" s="322"/>
      <c r="AZ1104" s="323"/>
      <c r="BA1104" s="321" t="s">
        <v>55</v>
      </c>
      <c r="BB1104" s="322"/>
      <c r="BC1104" s="322"/>
      <c r="BD1104" s="322"/>
      <c r="BE1104" s="322"/>
      <c r="BF1104" s="322"/>
      <c r="BG1104" s="322"/>
      <c r="BH1104" s="322"/>
      <c r="BI1104" s="322"/>
      <c r="BJ1104" s="323"/>
    </row>
    <row r="1105" spans="1:93" hidden="1" outlineLevel="2" x14ac:dyDescent="0.25">
      <c r="B1105" s="186">
        <f t="shared" ref="B1105" si="1801">E$2</f>
        <v>1</v>
      </c>
      <c r="C1105" s="187">
        <f t="shared" ref="C1105:L1108" si="1802">B1105</f>
        <v>1</v>
      </c>
      <c r="D1105" s="187">
        <f t="shared" si="1802"/>
        <v>1</v>
      </c>
      <c r="E1105" s="187">
        <f t="shared" si="1802"/>
        <v>1</v>
      </c>
      <c r="F1105" s="187">
        <f t="shared" si="1802"/>
        <v>1</v>
      </c>
      <c r="G1105" s="187">
        <f t="shared" si="1802"/>
        <v>1</v>
      </c>
      <c r="H1105" s="187">
        <f t="shared" si="1802"/>
        <v>1</v>
      </c>
      <c r="I1105" s="187">
        <f t="shared" si="1802"/>
        <v>1</v>
      </c>
      <c r="J1105" s="187">
        <f t="shared" si="1802"/>
        <v>1</v>
      </c>
      <c r="K1105" s="187">
        <f t="shared" si="1802"/>
        <v>1</v>
      </c>
      <c r="L1105" s="188">
        <f t="shared" si="1802"/>
        <v>1</v>
      </c>
      <c r="M1105" s="189">
        <f t="shared" ref="M1105" si="1803">F$2</f>
        <v>2</v>
      </c>
      <c r="N1105" s="187">
        <f t="shared" ref="N1105:V1108" si="1804">M1105</f>
        <v>2</v>
      </c>
      <c r="O1105" s="187">
        <f t="shared" si="1804"/>
        <v>2</v>
      </c>
      <c r="P1105" s="187">
        <f t="shared" si="1804"/>
        <v>2</v>
      </c>
      <c r="Q1105" s="187">
        <f t="shared" si="1804"/>
        <v>2</v>
      </c>
      <c r="R1105" s="187">
        <f t="shared" si="1804"/>
        <v>2</v>
      </c>
      <c r="S1105" s="187">
        <f t="shared" si="1804"/>
        <v>2</v>
      </c>
      <c r="T1105" s="187">
        <f t="shared" si="1804"/>
        <v>2</v>
      </c>
      <c r="U1105" s="187">
        <f t="shared" si="1804"/>
        <v>2</v>
      </c>
      <c r="V1105" s="188">
        <f t="shared" si="1804"/>
        <v>2</v>
      </c>
      <c r="W1105" s="189">
        <f>G$2</f>
        <v>3</v>
      </c>
      <c r="X1105" s="187">
        <f t="shared" ref="X1105:AF1108" si="1805">W1105</f>
        <v>3</v>
      </c>
      <c r="Y1105" s="187">
        <f t="shared" si="1805"/>
        <v>3</v>
      </c>
      <c r="Z1105" s="187">
        <f t="shared" si="1805"/>
        <v>3</v>
      </c>
      <c r="AA1105" s="187">
        <f t="shared" si="1805"/>
        <v>3</v>
      </c>
      <c r="AB1105" s="187">
        <f t="shared" si="1805"/>
        <v>3</v>
      </c>
      <c r="AC1105" s="187">
        <f t="shared" si="1805"/>
        <v>3</v>
      </c>
      <c r="AD1105" s="187">
        <f t="shared" si="1805"/>
        <v>3</v>
      </c>
      <c r="AE1105" s="187">
        <f t="shared" si="1805"/>
        <v>3</v>
      </c>
      <c r="AF1105" s="188">
        <f t="shared" si="1805"/>
        <v>3</v>
      </c>
      <c r="AG1105" s="189">
        <f>H$2</f>
        <v>4</v>
      </c>
      <c r="AH1105" s="187">
        <f t="shared" ref="AH1105:AP1108" si="1806">AG1105</f>
        <v>4</v>
      </c>
      <c r="AI1105" s="187">
        <f t="shared" si="1806"/>
        <v>4</v>
      </c>
      <c r="AJ1105" s="187">
        <f t="shared" si="1806"/>
        <v>4</v>
      </c>
      <c r="AK1105" s="187">
        <f t="shared" si="1806"/>
        <v>4</v>
      </c>
      <c r="AL1105" s="187">
        <f t="shared" si="1806"/>
        <v>4</v>
      </c>
      <c r="AM1105" s="187">
        <f t="shared" si="1806"/>
        <v>4</v>
      </c>
      <c r="AN1105" s="187">
        <f t="shared" si="1806"/>
        <v>4</v>
      </c>
      <c r="AO1105" s="187">
        <f t="shared" si="1806"/>
        <v>4</v>
      </c>
      <c r="AP1105" s="188">
        <f t="shared" si="1806"/>
        <v>4</v>
      </c>
      <c r="AQ1105" s="189">
        <f>I$2</f>
        <v>5</v>
      </c>
      <c r="AR1105" s="187">
        <f t="shared" ref="AR1105:AZ1108" si="1807">AQ1105</f>
        <v>5</v>
      </c>
      <c r="AS1105" s="187">
        <f t="shared" si="1807"/>
        <v>5</v>
      </c>
      <c r="AT1105" s="187">
        <f t="shared" si="1807"/>
        <v>5</v>
      </c>
      <c r="AU1105" s="187">
        <f t="shared" si="1807"/>
        <v>5</v>
      </c>
      <c r="AV1105" s="187">
        <f t="shared" si="1807"/>
        <v>5</v>
      </c>
      <c r="AW1105" s="187">
        <f t="shared" si="1807"/>
        <v>5</v>
      </c>
      <c r="AX1105" s="187">
        <f t="shared" si="1807"/>
        <v>5</v>
      </c>
      <c r="AY1105" s="187">
        <f t="shared" si="1807"/>
        <v>5</v>
      </c>
      <c r="AZ1105" s="188">
        <f t="shared" si="1807"/>
        <v>5</v>
      </c>
      <c r="BA1105" s="189">
        <f>J$2</f>
        <v>6</v>
      </c>
      <c r="BB1105" s="187">
        <f t="shared" ref="BB1105:BJ1108" si="1808">BA1105</f>
        <v>6</v>
      </c>
      <c r="BC1105" s="187">
        <f t="shared" si="1808"/>
        <v>6</v>
      </c>
      <c r="BD1105" s="187">
        <f t="shared" si="1808"/>
        <v>6</v>
      </c>
      <c r="BE1105" s="187">
        <f t="shared" si="1808"/>
        <v>6</v>
      </c>
      <c r="BF1105" s="187">
        <f t="shared" si="1808"/>
        <v>6</v>
      </c>
      <c r="BG1105" s="187">
        <f t="shared" si="1808"/>
        <v>6</v>
      </c>
      <c r="BH1105" s="187">
        <f t="shared" si="1808"/>
        <v>6</v>
      </c>
      <c r="BI1105" s="187">
        <f t="shared" si="1808"/>
        <v>6</v>
      </c>
      <c r="BJ1105" s="188">
        <f t="shared" si="1808"/>
        <v>6</v>
      </c>
    </row>
    <row r="1106" spans="1:93" s="2" customFormat="1" ht="15" hidden="1" customHeight="1" outlineLevel="2" x14ac:dyDescent="0.25">
      <c r="A1106" s="152" t="s">
        <v>192</v>
      </c>
      <c r="B1106" s="129">
        <f>C1099</f>
        <v>0</v>
      </c>
      <c r="C1106" s="130">
        <f t="shared" si="1802"/>
        <v>0</v>
      </c>
      <c r="D1106" s="130">
        <f t="shared" si="1802"/>
        <v>0</v>
      </c>
      <c r="E1106" s="130">
        <f t="shared" si="1802"/>
        <v>0</v>
      </c>
      <c r="F1106" s="130">
        <f t="shared" si="1802"/>
        <v>0</v>
      </c>
      <c r="G1106" s="130">
        <f t="shared" si="1802"/>
        <v>0</v>
      </c>
      <c r="H1106" s="130">
        <f t="shared" si="1802"/>
        <v>0</v>
      </c>
      <c r="I1106" s="130">
        <f t="shared" si="1802"/>
        <v>0</v>
      </c>
      <c r="J1106" s="190">
        <f t="shared" si="1802"/>
        <v>0</v>
      </c>
      <c r="K1106" s="130">
        <f t="shared" si="1802"/>
        <v>0</v>
      </c>
      <c r="L1106" s="131">
        <f t="shared" si="1802"/>
        <v>0</v>
      </c>
      <c r="M1106" s="129" t="e">
        <f>D1099</f>
        <v>#DIV/0!</v>
      </c>
      <c r="N1106" s="130" t="e">
        <f t="shared" si="1804"/>
        <v>#DIV/0!</v>
      </c>
      <c r="O1106" s="130" t="e">
        <f t="shared" si="1804"/>
        <v>#DIV/0!</v>
      </c>
      <c r="P1106" s="130" t="e">
        <f t="shared" si="1804"/>
        <v>#DIV/0!</v>
      </c>
      <c r="Q1106" s="130" t="e">
        <f t="shared" si="1804"/>
        <v>#DIV/0!</v>
      </c>
      <c r="R1106" s="130" t="e">
        <f t="shared" si="1804"/>
        <v>#DIV/0!</v>
      </c>
      <c r="S1106" s="130" t="e">
        <f t="shared" si="1804"/>
        <v>#DIV/0!</v>
      </c>
      <c r="T1106" s="130" t="e">
        <f t="shared" si="1804"/>
        <v>#DIV/0!</v>
      </c>
      <c r="U1106" s="130" t="e">
        <f t="shared" si="1804"/>
        <v>#DIV/0!</v>
      </c>
      <c r="V1106" s="131" t="e">
        <f t="shared" si="1804"/>
        <v>#DIV/0!</v>
      </c>
      <c r="W1106" s="129">
        <f>E1099</f>
        <v>0</v>
      </c>
      <c r="X1106" s="130">
        <f t="shared" si="1805"/>
        <v>0</v>
      </c>
      <c r="Y1106" s="130">
        <f t="shared" si="1805"/>
        <v>0</v>
      </c>
      <c r="Z1106" s="130">
        <f t="shared" si="1805"/>
        <v>0</v>
      </c>
      <c r="AA1106" s="130">
        <f t="shared" si="1805"/>
        <v>0</v>
      </c>
      <c r="AB1106" s="130">
        <f t="shared" si="1805"/>
        <v>0</v>
      </c>
      <c r="AC1106" s="130">
        <f t="shared" si="1805"/>
        <v>0</v>
      </c>
      <c r="AD1106" s="130">
        <f t="shared" si="1805"/>
        <v>0</v>
      </c>
      <c r="AE1106" s="130">
        <f t="shared" si="1805"/>
        <v>0</v>
      </c>
      <c r="AF1106" s="131">
        <f t="shared" si="1805"/>
        <v>0</v>
      </c>
      <c r="AG1106" s="129">
        <f>F1099</f>
        <v>0</v>
      </c>
      <c r="AH1106" s="130">
        <f t="shared" si="1806"/>
        <v>0</v>
      </c>
      <c r="AI1106" s="130">
        <f t="shared" si="1806"/>
        <v>0</v>
      </c>
      <c r="AJ1106" s="130">
        <f t="shared" si="1806"/>
        <v>0</v>
      </c>
      <c r="AK1106" s="130">
        <f t="shared" si="1806"/>
        <v>0</v>
      </c>
      <c r="AL1106" s="130">
        <f t="shared" si="1806"/>
        <v>0</v>
      </c>
      <c r="AM1106" s="130">
        <f t="shared" si="1806"/>
        <v>0</v>
      </c>
      <c r="AN1106" s="130">
        <f t="shared" si="1806"/>
        <v>0</v>
      </c>
      <c r="AO1106" s="130">
        <f t="shared" si="1806"/>
        <v>0</v>
      </c>
      <c r="AP1106" s="131">
        <f t="shared" si="1806"/>
        <v>0</v>
      </c>
      <c r="AQ1106" s="129">
        <f>G1099</f>
        <v>0</v>
      </c>
      <c r="AR1106" s="130">
        <f t="shared" si="1807"/>
        <v>0</v>
      </c>
      <c r="AS1106" s="130">
        <f t="shared" si="1807"/>
        <v>0</v>
      </c>
      <c r="AT1106" s="130">
        <f t="shared" si="1807"/>
        <v>0</v>
      </c>
      <c r="AU1106" s="130">
        <f t="shared" si="1807"/>
        <v>0</v>
      </c>
      <c r="AV1106" s="130">
        <f t="shared" si="1807"/>
        <v>0</v>
      </c>
      <c r="AW1106" s="130">
        <f t="shared" si="1807"/>
        <v>0</v>
      </c>
      <c r="AX1106" s="130">
        <f t="shared" si="1807"/>
        <v>0</v>
      </c>
      <c r="AY1106" s="130">
        <f t="shared" si="1807"/>
        <v>0</v>
      </c>
      <c r="AZ1106" s="131">
        <f t="shared" si="1807"/>
        <v>0</v>
      </c>
      <c r="BA1106" s="129">
        <f>H1099</f>
        <v>0</v>
      </c>
      <c r="BB1106" s="130">
        <f t="shared" si="1808"/>
        <v>0</v>
      </c>
      <c r="BC1106" s="130">
        <f t="shared" si="1808"/>
        <v>0</v>
      </c>
      <c r="BD1106" s="130">
        <f t="shared" si="1808"/>
        <v>0</v>
      </c>
      <c r="BE1106" s="130">
        <f t="shared" si="1808"/>
        <v>0</v>
      </c>
      <c r="BF1106" s="130">
        <f t="shared" si="1808"/>
        <v>0</v>
      </c>
      <c r="BG1106" s="130">
        <f t="shared" si="1808"/>
        <v>0</v>
      </c>
      <c r="BH1106" s="130">
        <f t="shared" si="1808"/>
        <v>0</v>
      </c>
      <c r="BI1106" s="130">
        <f t="shared" si="1808"/>
        <v>0</v>
      </c>
      <c r="BJ1106" s="131">
        <f t="shared" si="1808"/>
        <v>0</v>
      </c>
      <c r="BK1106"/>
      <c r="BL1106"/>
      <c r="BM1106"/>
      <c r="BN1106"/>
      <c r="BO1106"/>
      <c r="BP1106"/>
      <c r="BQ1106"/>
      <c r="BR1106"/>
      <c r="BS1106"/>
      <c r="BT1106"/>
      <c r="BU1106"/>
      <c r="BV1106"/>
      <c r="BW1106"/>
      <c r="BX1106"/>
      <c r="BY1106"/>
      <c r="BZ1106"/>
      <c r="CA1106"/>
      <c r="CB1106"/>
      <c r="CC1106"/>
      <c r="CD1106"/>
      <c r="CE1106"/>
      <c r="CF1106"/>
      <c r="CG1106"/>
      <c r="CH1106"/>
      <c r="CI1106"/>
      <c r="CJ1106"/>
      <c r="CK1106"/>
      <c r="CL1106"/>
      <c r="CM1106"/>
      <c r="CN1106"/>
      <c r="CO1106"/>
    </row>
    <row r="1107" spans="1:93" s="2" customFormat="1" ht="15" hidden="1" customHeight="1" outlineLevel="2" x14ac:dyDescent="0.25">
      <c r="A1107" s="152" t="s">
        <v>47</v>
      </c>
      <c r="B1107" s="129">
        <f>C1100</f>
        <v>0</v>
      </c>
      <c r="C1107" s="130">
        <f t="shared" si="1802"/>
        <v>0</v>
      </c>
      <c r="D1107" s="130">
        <f t="shared" si="1802"/>
        <v>0</v>
      </c>
      <c r="E1107" s="130">
        <f t="shared" si="1802"/>
        <v>0</v>
      </c>
      <c r="F1107" s="130">
        <f t="shared" si="1802"/>
        <v>0</v>
      </c>
      <c r="G1107" s="130">
        <f t="shared" si="1802"/>
        <v>0</v>
      </c>
      <c r="H1107" s="130">
        <f t="shared" si="1802"/>
        <v>0</v>
      </c>
      <c r="I1107" s="130">
        <f t="shared" si="1802"/>
        <v>0</v>
      </c>
      <c r="J1107" s="190">
        <f t="shared" si="1802"/>
        <v>0</v>
      </c>
      <c r="K1107" s="130">
        <f t="shared" si="1802"/>
        <v>0</v>
      </c>
      <c r="L1107" s="131">
        <f t="shared" si="1802"/>
        <v>0</v>
      </c>
      <c r="M1107" s="129" t="e">
        <f>D1100</f>
        <v>#DIV/0!</v>
      </c>
      <c r="N1107" s="130" t="e">
        <f t="shared" si="1804"/>
        <v>#DIV/0!</v>
      </c>
      <c r="O1107" s="130" t="e">
        <f t="shared" si="1804"/>
        <v>#DIV/0!</v>
      </c>
      <c r="P1107" s="130" t="e">
        <f t="shared" si="1804"/>
        <v>#DIV/0!</v>
      </c>
      <c r="Q1107" s="130" t="e">
        <f t="shared" si="1804"/>
        <v>#DIV/0!</v>
      </c>
      <c r="R1107" s="130" t="e">
        <f t="shared" si="1804"/>
        <v>#DIV/0!</v>
      </c>
      <c r="S1107" s="130" t="e">
        <f t="shared" si="1804"/>
        <v>#DIV/0!</v>
      </c>
      <c r="T1107" s="130" t="e">
        <f t="shared" si="1804"/>
        <v>#DIV/0!</v>
      </c>
      <c r="U1107" s="130" t="e">
        <f t="shared" si="1804"/>
        <v>#DIV/0!</v>
      </c>
      <c r="V1107" s="131" t="e">
        <f t="shared" si="1804"/>
        <v>#DIV/0!</v>
      </c>
      <c r="W1107" s="129">
        <f>E1100</f>
        <v>0</v>
      </c>
      <c r="X1107" s="130">
        <f t="shared" si="1805"/>
        <v>0</v>
      </c>
      <c r="Y1107" s="130">
        <f t="shared" si="1805"/>
        <v>0</v>
      </c>
      <c r="Z1107" s="130">
        <f t="shared" si="1805"/>
        <v>0</v>
      </c>
      <c r="AA1107" s="130">
        <f t="shared" si="1805"/>
        <v>0</v>
      </c>
      <c r="AB1107" s="130">
        <f t="shared" si="1805"/>
        <v>0</v>
      </c>
      <c r="AC1107" s="130">
        <f t="shared" si="1805"/>
        <v>0</v>
      </c>
      <c r="AD1107" s="130">
        <f t="shared" si="1805"/>
        <v>0</v>
      </c>
      <c r="AE1107" s="130">
        <f t="shared" si="1805"/>
        <v>0</v>
      </c>
      <c r="AF1107" s="131">
        <f t="shared" si="1805"/>
        <v>0</v>
      </c>
      <c r="AG1107" s="129">
        <f>F1100</f>
        <v>0</v>
      </c>
      <c r="AH1107" s="130">
        <f t="shared" si="1806"/>
        <v>0</v>
      </c>
      <c r="AI1107" s="130">
        <f t="shared" si="1806"/>
        <v>0</v>
      </c>
      <c r="AJ1107" s="130">
        <f t="shared" si="1806"/>
        <v>0</v>
      </c>
      <c r="AK1107" s="130">
        <f t="shared" si="1806"/>
        <v>0</v>
      </c>
      <c r="AL1107" s="130">
        <f t="shared" si="1806"/>
        <v>0</v>
      </c>
      <c r="AM1107" s="130">
        <f t="shared" si="1806"/>
        <v>0</v>
      </c>
      <c r="AN1107" s="130">
        <f t="shared" si="1806"/>
        <v>0</v>
      </c>
      <c r="AO1107" s="130">
        <f t="shared" si="1806"/>
        <v>0</v>
      </c>
      <c r="AP1107" s="131">
        <f t="shared" si="1806"/>
        <v>0</v>
      </c>
      <c r="AQ1107" s="129">
        <f>G1100</f>
        <v>0</v>
      </c>
      <c r="AR1107" s="130">
        <f t="shared" si="1807"/>
        <v>0</v>
      </c>
      <c r="AS1107" s="130">
        <f t="shared" si="1807"/>
        <v>0</v>
      </c>
      <c r="AT1107" s="130">
        <f t="shared" si="1807"/>
        <v>0</v>
      </c>
      <c r="AU1107" s="130">
        <f t="shared" si="1807"/>
        <v>0</v>
      </c>
      <c r="AV1107" s="130">
        <f t="shared" si="1807"/>
        <v>0</v>
      </c>
      <c r="AW1107" s="130">
        <f t="shared" si="1807"/>
        <v>0</v>
      </c>
      <c r="AX1107" s="130">
        <f t="shared" si="1807"/>
        <v>0</v>
      </c>
      <c r="AY1107" s="130">
        <f t="shared" si="1807"/>
        <v>0</v>
      </c>
      <c r="AZ1107" s="131">
        <f t="shared" si="1807"/>
        <v>0</v>
      </c>
      <c r="BA1107" s="129">
        <f>H1100</f>
        <v>0</v>
      </c>
      <c r="BB1107" s="130">
        <f t="shared" si="1808"/>
        <v>0</v>
      </c>
      <c r="BC1107" s="130">
        <f t="shared" si="1808"/>
        <v>0</v>
      </c>
      <c r="BD1107" s="130">
        <f t="shared" si="1808"/>
        <v>0</v>
      </c>
      <c r="BE1107" s="130">
        <f t="shared" si="1808"/>
        <v>0</v>
      </c>
      <c r="BF1107" s="130">
        <f t="shared" si="1808"/>
        <v>0</v>
      </c>
      <c r="BG1107" s="130">
        <f t="shared" si="1808"/>
        <v>0</v>
      </c>
      <c r="BH1107" s="130">
        <f t="shared" si="1808"/>
        <v>0</v>
      </c>
      <c r="BI1107" s="130">
        <f t="shared" si="1808"/>
        <v>0</v>
      </c>
      <c r="BJ1107" s="131">
        <f t="shared" si="1808"/>
        <v>0</v>
      </c>
      <c r="BK1107"/>
      <c r="BL1107"/>
      <c r="BM1107"/>
      <c r="BN1107"/>
      <c r="BO1107"/>
      <c r="BP1107"/>
      <c r="BQ1107"/>
      <c r="BR1107"/>
      <c r="BS1107"/>
      <c r="BT1107"/>
      <c r="BU1107"/>
      <c r="BV1107"/>
      <c r="BW1107"/>
      <c r="BX1107"/>
      <c r="BY1107"/>
      <c r="BZ1107"/>
      <c r="CA1107"/>
      <c r="CB1107"/>
      <c r="CC1107"/>
      <c r="CD1107"/>
      <c r="CE1107"/>
      <c r="CF1107"/>
      <c r="CG1107"/>
      <c r="CH1107"/>
      <c r="CI1107"/>
      <c r="CJ1107"/>
      <c r="CK1107"/>
      <c r="CL1107"/>
      <c r="CM1107"/>
      <c r="CN1107"/>
      <c r="CO1107"/>
    </row>
    <row r="1108" spans="1:93" s="2" customFormat="1" ht="15" hidden="1" customHeight="1" outlineLevel="2" x14ac:dyDescent="0.25">
      <c r="A1108" s="152" t="s">
        <v>57</v>
      </c>
      <c r="B1108" s="129">
        <f t="shared" ref="B1108" si="1809">E$3</f>
        <v>43</v>
      </c>
      <c r="C1108" s="130">
        <f t="shared" si="1802"/>
        <v>43</v>
      </c>
      <c r="D1108" s="130">
        <f t="shared" si="1802"/>
        <v>43</v>
      </c>
      <c r="E1108" s="130">
        <f t="shared" si="1802"/>
        <v>43</v>
      </c>
      <c r="F1108" s="130">
        <f t="shared" si="1802"/>
        <v>43</v>
      </c>
      <c r="G1108" s="130">
        <f t="shared" si="1802"/>
        <v>43</v>
      </c>
      <c r="H1108" s="130">
        <f t="shared" si="1802"/>
        <v>43</v>
      </c>
      <c r="I1108" s="130">
        <f t="shared" si="1802"/>
        <v>43</v>
      </c>
      <c r="J1108" s="190">
        <f t="shared" si="1802"/>
        <v>43</v>
      </c>
      <c r="K1108" s="130">
        <f t="shared" si="1802"/>
        <v>43</v>
      </c>
      <c r="L1108" s="131">
        <f t="shared" si="1802"/>
        <v>43</v>
      </c>
      <c r="M1108" s="129">
        <f t="shared" ref="M1108" si="1810">F$3</f>
        <v>0</v>
      </c>
      <c r="N1108" s="130">
        <f t="shared" si="1804"/>
        <v>0</v>
      </c>
      <c r="O1108" s="130">
        <f t="shared" si="1804"/>
        <v>0</v>
      </c>
      <c r="P1108" s="130">
        <f t="shared" si="1804"/>
        <v>0</v>
      </c>
      <c r="Q1108" s="130">
        <f t="shared" si="1804"/>
        <v>0</v>
      </c>
      <c r="R1108" s="130">
        <f t="shared" si="1804"/>
        <v>0</v>
      </c>
      <c r="S1108" s="130">
        <f t="shared" si="1804"/>
        <v>0</v>
      </c>
      <c r="T1108" s="130">
        <f t="shared" si="1804"/>
        <v>0</v>
      </c>
      <c r="U1108" s="130">
        <f t="shared" si="1804"/>
        <v>0</v>
      </c>
      <c r="V1108" s="131">
        <f t="shared" si="1804"/>
        <v>0</v>
      </c>
      <c r="W1108" s="129">
        <f t="shared" ref="W1108" si="1811">G$3</f>
        <v>0</v>
      </c>
      <c r="X1108" s="130">
        <f t="shared" si="1805"/>
        <v>0</v>
      </c>
      <c r="Y1108" s="130">
        <f t="shared" si="1805"/>
        <v>0</v>
      </c>
      <c r="Z1108" s="130">
        <f t="shared" si="1805"/>
        <v>0</v>
      </c>
      <c r="AA1108" s="130">
        <f t="shared" si="1805"/>
        <v>0</v>
      </c>
      <c r="AB1108" s="130">
        <f t="shared" si="1805"/>
        <v>0</v>
      </c>
      <c r="AC1108" s="130">
        <f t="shared" si="1805"/>
        <v>0</v>
      </c>
      <c r="AD1108" s="130">
        <f t="shared" si="1805"/>
        <v>0</v>
      </c>
      <c r="AE1108" s="130">
        <f t="shared" si="1805"/>
        <v>0</v>
      </c>
      <c r="AF1108" s="131">
        <f t="shared" si="1805"/>
        <v>0</v>
      </c>
      <c r="AG1108" s="129">
        <f t="shared" ref="AG1108" si="1812">H$3</f>
        <v>0</v>
      </c>
      <c r="AH1108" s="130">
        <f t="shared" si="1806"/>
        <v>0</v>
      </c>
      <c r="AI1108" s="130">
        <f t="shared" si="1806"/>
        <v>0</v>
      </c>
      <c r="AJ1108" s="130">
        <f t="shared" si="1806"/>
        <v>0</v>
      </c>
      <c r="AK1108" s="130">
        <f t="shared" si="1806"/>
        <v>0</v>
      </c>
      <c r="AL1108" s="130">
        <f t="shared" si="1806"/>
        <v>0</v>
      </c>
      <c r="AM1108" s="130">
        <f t="shared" si="1806"/>
        <v>0</v>
      </c>
      <c r="AN1108" s="130">
        <f t="shared" si="1806"/>
        <v>0</v>
      </c>
      <c r="AO1108" s="130">
        <f t="shared" si="1806"/>
        <v>0</v>
      </c>
      <c r="AP1108" s="131">
        <f t="shared" si="1806"/>
        <v>0</v>
      </c>
      <c r="AQ1108" s="129">
        <f t="shared" ref="AQ1108" si="1813">I$3</f>
        <v>0</v>
      </c>
      <c r="AR1108" s="130">
        <f t="shared" si="1807"/>
        <v>0</v>
      </c>
      <c r="AS1108" s="130">
        <f t="shared" si="1807"/>
        <v>0</v>
      </c>
      <c r="AT1108" s="130">
        <f t="shared" si="1807"/>
        <v>0</v>
      </c>
      <c r="AU1108" s="130">
        <f t="shared" si="1807"/>
        <v>0</v>
      </c>
      <c r="AV1108" s="130">
        <f t="shared" si="1807"/>
        <v>0</v>
      </c>
      <c r="AW1108" s="130">
        <f t="shared" si="1807"/>
        <v>0</v>
      </c>
      <c r="AX1108" s="130">
        <f t="shared" si="1807"/>
        <v>0</v>
      </c>
      <c r="AY1108" s="130">
        <f t="shared" si="1807"/>
        <v>0</v>
      </c>
      <c r="AZ1108" s="131">
        <f t="shared" si="1807"/>
        <v>0</v>
      </c>
      <c r="BA1108" s="129">
        <f t="shared" ref="BA1108" si="1814">J$3</f>
        <v>0</v>
      </c>
      <c r="BB1108" s="130">
        <f t="shared" si="1808"/>
        <v>0</v>
      </c>
      <c r="BC1108" s="130">
        <f t="shared" si="1808"/>
        <v>0</v>
      </c>
      <c r="BD1108" s="130">
        <f t="shared" si="1808"/>
        <v>0</v>
      </c>
      <c r="BE1108" s="130">
        <f t="shared" si="1808"/>
        <v>0</v>
      </c>
      <c r="BF1108" s="130">
        <f t="shared" si="1808"/>
        <v>0</v>
      </c>
      <c r="BG1108" s="130">
        <f t="shared" si="1808"/>
        <v>0</v>
      </c>
      <c r="BH1108" s="130">
        <f t="shared" si="1808"/>
        <v>0</v>
      </c>
      <c r="BI1108" s="130">
        <f t="shared" si="1808"/>
        <v>0</v>
      </c>
      <c r="BJ1108" s="131">
        <f t="shared" si="1808"/>
        <v>0</v>
      </c>
      <c r="BK1108"/>
      <c r="BL1108"/>
      <c r="BM1108"/>
      <c r="BN1108"/>
      <c r="BO1108"/>
      <c r="BP1108"/>
      <c r="BQ1108"/>
      <c r="BR1108"/>
      <c r="BS1108"/>
      <c r="BT1108"/>
      <c r="BU1108"/>
      <c r="BV1108"/>
      <c r="BW1108"/>
      <c r="BX1108"/>
      <c r="BY1108"/>
      <c r="BZ1108"/>
      <c r="CA1108"/>
      <c r="CB1108"/>
      <c r="CC1108"/>
      <c r="CD1108"/>
      <c r="CE1108"/>
      <c r="CF1108"/>
      <c r="CG1108"/>
      <c r="CH1108"/>
      <c r="CI1108"/>
      <c r="CJ1108"/>
      <c r="CK1108"/>
      <c r="CL1108"/>
      <c r="CM1108"/>
      <c r="CN1108"/>
      <c r="CO1108"/>
    </row>
    <row r="1109" spans="1:93" s="2" customFormat="1" ht="15" hidden="1" customHeight="1" outlineLevel="2" x14ac:dyDescent="0.25">
      <c r="A1109" s="152" t="s">
        <v>58</v>
      </c>
      <c r="B1109" s="132">
        <f t="shared" ref="B1109" si="1815">B1108/10*0</f>
        <v>0</v>
      </c>
      <c r="C1109" s="133">
        <f t="shared" ref="C1109" si="1816">C1108/10*1</f>
        <v>4.3</v>
      </c>
      <c r="D1109" s="133">
        <f t="shared" ref="D1109" si="1817">D1108/10*2</f>
        <v>8.6</v>
      </c>
      <c r="E1109" s="133">
        <f t="shared" ref="E1109" si="1818">E1108/10*3</f>
        <v>12.899999999999999</v>
      </c>
      <c r="F1109" s="133">
        <f t="shared" ref="F1109" si="1819">F1108/10*4</f>
        <v>17.2</v>
      </c>
      <c r="G1109" s="133">
        <f t="shared" ref="G1109" si="1820">G1108/10*5</f>
        <v>21.5</v>
      </c>
      <c r="H1109" s="133">
        <f t="shared" ref="H1109" si="1821">H1108/10*6</f>
        <v>25.799999999999997</v>
      </c>
      <c r="I1109" s="133">
        <f t="shared" ref="I1109" si="1822">I1108/10*7</f>
        <v>30.099999999999998</v>
      </c>
      <c r="J1109" s="191">
        <f t="shared" ref="J1109" si="1823">J1108/10*8</f>
        <v>34.4</v>
      </c>
      <c r="K1109" s="133">
        <f t="shared" ref="K1109" si="1824">K1108/10*9</f>
        <v>38.699999999999996</v>
      </c>
      <c r="L1109" s="134">
        <f t="shared" ref="L1109" si="1825">L1108/10*10</f>
        <v>43</v>
      </c>
      <c r="M1109" s="133">
        <f t="shared" ref="M1109" si="1826">M1108/10*1</f>
        <v>0</v>
      </c>
      <c r="N1109" s="133">
        <f t="shared" ref="N1109" si="1827">N1108/10*2</f>
        <v>0</v>
      </c>
      <c r="O1109" s="133">
        <f t="shared" ref="O1109" si="1828">O1108/10*3</f>
        <v>0</v>
      </c>
      <c r="P1109" s="133">
        <f t="shared" ref="P1109" si="1829">P1108/10*4</f>
        <v>0</v>
      </c>
      <c r="Q1109" s="133">
        <f t="shared" ref="Q1109" si="1830">Q1108/10*5</f>
        <v>0</v>
      </c>
      <c r="R1109" s="133">
        <f t="shared" ref="R1109" si="1831">R1108/10*6</f>
        <v>0</v>
      </c>
      <c r="S1109" s="133">
        <f t="shared" ref="S1109" si="1832">S1108/10*7</f>
        <v>0</v>
      </c>
      <c r="T1109" s="133">
        <f t="shared" ref="T1109" si="1833">T1108/10*8</f>
        <v>0</v>
      </c>
      <c r="U1109" s="133">
        <f t="shared" ref="U1109" si="1834">U1108/10*9</f>
        <v>0</v>
      </c>
      <c r="V1109" s="134">
        <f t="shared" ref="V1109" si="1835">V1108/10*10</f>
        <v>0</v>
      </c>
      <c r="W1109" s="133">
        <f t="shared" ref="W1109" si="1836">W1108/10*1</f>
        <v>0</v>
      </c>
      <c r="X1109" s="133">
        <f t="shared" ref="X1109" si="1837">X1108/10*2</f>
        <v>0</v>
      </c>
      <c r="Y1109" s="133">
        <f t="shared" ref="Y1109" si="1838">Y1108/10*3</f>
        <v>0</v>
      </c>
      <c r="Z1109" s="133">
        <f t="shared" ref="Z1109" si="1839">Z1108/10*4</f>
        <v>0</v>
      </c>
      <c r="AA1109" s="133">
        <f t="shared" ref="AA1109" si="1840">AA1108/10*5</f>
        <v>0</v>
      </c>
      <c r="AB1109" s="133">
        <f t="shared" ref="AB1109" si="1841">AB1108/10*6</f>
        <v>0</v>
      </c>
      <c r="AC1109" s="133">
        <f t="shared" ref="AC1109" si="1842">AC1108/10*7</f>
        <v>0</v>
      </c>
      <c r="AD1109" s="133">
        <f t="shared" ref="AD1109" si="1843">AD1108/10*8</f>
        <v>0</v>
      </c>
      <c r="AE1109" s="134">
        <f t="shared" ref="AE1109" si="1844">AE1108/10*9</f>
        <v>0</v>
      </c>
      <c r="AF1109" s="134">
        <f t="shared" ref="AF1109" si="1845">AF1108/10*10</f>
        <v>0</v>
      </c>
      <c r="AG1109" s="133">
        <f t="shared" ref="AG1109" si="1846">AG1108/10*1</f>
        <v>0</v>
      </c>
      <c r="AH1109" s="133">
        <f t="shared" ref="AH1109" si="1847">AH1108/10*2</f>
        <v>0</v>
      </c>
      <c r="AI1109" s="133">
        <f t="shared" ref="AI1109" si="1848">AI1108/10*3</f>
        <v>0</v>
      </c>
      <c r="AJ1109" s="133">
        <f t="shared" ref="AJ1109" si="1849">AJ1108/10*4</f>
        <v>0</v>
      </c>
      <c r="AK1109" s="133">
        <f t="shared" ref="AK1109" si="1850">AK1108/10*5</f>
        <v>0</v>
      </c>
      <c r="AL1109" s="133">
        <f t="shared" ref="AL1109" si="1851">AL1108/10*6</f>
        <v>0</v>
      </c>
      <c r="AM1109" s="133">
        <f t="shared" ref="AM1109" si="1852">AM1108/10*7</f>
        <v>0</v>
      </c>
      <c r="AN1109" s="133">
        <f t="shared" ref="AN1109" si="1853">AN1108/10*8</f>
        <v>0</v>
      </c>
      <c r="AO1109" s="134">
        <f t="shared" ref="AO1109" si="1854">AO1108/10*9</f>
        <v>0</v>
      </c>
      <c r="AP1109" s="134">
        <f t="shared" ref="AP1109" si="1855">AP1108/10*10</f>
        <v>0</v>
      </c>
      <c r="AQ1109" s="133">
        <f t="shared" ref="AQ1109" si="1856">AQ1108/10*1</f>
        <v>0</v>
      </c>
      <c r="AR1109" s="133">
        <f t="shared" ref="AR1109" si="1857">AR1108/10*2</f>
        <v>0</v>
      </c>
      <c r="AS1109" s="133">
        <f t="shared" ref="AS1109" si="1858">AS1108/10*3</f>
        <v>0</v>
      </c>
      <c r="AT1109" s="133">
        <f t="shared" ref="AT1109" si="1859">AT1108/10*4</f>
        <v>0</v>
      </c>
      <c r="AU1109" s="133">
        <f t="shared" ref="AU1109" si="1860">AU1108/10*5</f>
        <v>0</v>
      </c>
      <c r="AV1109" s="133">
        <f t="shared" ref="AV1109" si="1861">AV1108/10*6</f>
        <v>0</v>
      </c>
      <c r="AW1109" s="133">
        <f t="shared" ref="AW1109" si="1862">AW1108/10*7</f>
        <v>0</v>
      </c>
      <c r="AX1109" s="133">
        <f t="shared" ref="AX1109" si="1863">AX1108/10*8</f>
        <v>0</v>
      </c>
      <c r="AY1109" s="134">
        <f t="shared" ref="AY1109" si="1864">AY1108/10*9</f>
        <v>0</v>
      </c>
      <c r="AZ1109" s="134">
        <f t="shared" ref="AZ1109" si="1865">AZ1108/10*10</f>
        <v>0</v>
      </c>
      <c r="BA1109" s="133">
        <f t="shared" ref="BA1109" si="1866">BA1108/10*1</f>
        <v>0</v>
      </c>
      <c r="BB1109" s="133">
        <f t="shared" ref="BB1109" si="1867">BB1108/10*2</f>
        <v>0</v>
      </c>
      <c r="BC1109" s="133">
        <f t="shared" ref="BC1109" si="1868">BC1108/10*3</f>
        <v>0</v>
      </c>
      <c r="BD1109" s="133">
        <f t="shared" ref="BD1109" si="1869">BD1108/10*4</f>
        <v>0</v>
      </c>
      <c r="BE1109" s="133">
        <f t="shared" ref="BE1109" si="1870">BE1108/10*5</f>
        <v>0</v>
      </c>
      <c r="BF1109" s="133">
        <f t="shared" ref="BF1109" si="1871">BF1108/10*6</f>
        <v>0</v>
      </c>
      <c r="BG1109" s="133">
        <f t="shared" ref="BG1109" si="1872">BG1108/10*7</f>
        <v>0</v>
      </c>
      <c r="BH1109" s="133">
        <f t="shared" ref="BH1109" si="1873">BH1108/10*8</f>
        <v>0</v>
      </c>
      <c r="BI1109" s="134">
        <f t="shared" ref="BI1109" si="1874">BI1108/10*9</f>
        <v>0</v>
      </c>
      <c r="BJ1109" s="134">
        <f t="shared" ref="BJ1109" si="1875">BJ1108/10*10</f>
        <v>0</v>
      </c>
      <c r="BK1109"/>
      <c r="BL1109"/>
      <c r="BM1109"/>
      <c r="BN1109"/>
      <c r="BO1109"/>
      <c r="BP1109"/>
      <c r="BQ1109"/>
      <c r="BR1109"/>
      <c r="BS1109"/>
      <c r="BT1109"/>
      <c r="BU1109"/>
      <c r="BV1109"/>
      <c r="BW1109"/>
      <c r="BX1109"/>
      <c r="BY1109"/>
      <c r="BZ1109"/>
      <c r="CA1109"/>
      <c r="CB1109"/>
      <c r="CC1109"/>
      <c r="CD1109"/>
      <c r="CE1109"/>
      <c r="CF1109"/>
      <c r="CG1109"/>
      <c r="CH1109"/>
      <c r="CI1109"/>
      <c r="CJ1109"/>
      <c r="CK1109"/>
      <c r="CL1109"/>
      <c r="CM1109"/>
      <c r="CN1109"/>
      <c r="CO1109"/>
    </row>
    <row r="1110" spans="1:93" ht="15.75" hidden="1" outlineLevel="2" thickBot="1" x14ac:dyDescent="0.3">
      <c r="A1110" s="152" t="s">
        <v>60</v>
      </c>
      <c r="B1110" s="192">
        <f t="shared" ref="B1110:BJ1110" si="1876">-B1107+B1106*B1109-1*IF(AND($A698=B1105,B1109&gt;=$A1053),B1109-$A1053,0)</f>
        <v>0</v>
      </c>
      <c r="C1110" s="193">
        <f t="shared" si="1876"/>
        <v>0</v>
      </c>
      <c r="D1110" s="193">
        <f t="shared" si="1876"/>
        <v>0</v>
      </c>
      <c r="E1110" s="193">
        <f t="shared" si="1876"/>
        <v>0</v>
      </c>
      <c r="F1110" s="193">
        <f t="shared" si="1876"/>
        <v>0</v>
      </c>
      <c r="G1110" s="193">
        <f t="shared" si="1876"/>
        <v>0</v>
      </c>
      <c r="H1110" s="193">
        <f t="shared" si="1876"/>
        <v>0</v>
      </c>
      <c r="I1110" s="193">
        <f t="shared" si="1876"/>
        <v>0</v>
      </c>
      <c r="J1110" s="193">
        <f t="shared" si="1876"/>
        <v>0</v>
      </c>
      <c r="K1110" s="193">
        <f t="shared" si="1876"/>
        <v>0</v>
      </c>
      <c r="L1110" s="194">
        <f t="shared" si="1876"/>
        <v>0</v>
      </c>
      <c r="M1110" s="192" t="e">
        <f t="shared" si="1876"/>
        <v>#DIV/0!</v>
      </c>
      <c r="N1110" s="193" t="e">
        <f t="shared" si="1876"/>
        <v>#DIV/0!</v>
      </c>
      <c r="O1110" s="193" t="e">
        <f t="shared" si="1876"/>
        <v>#DIV/0!</v>
      </c>
      <c r="P1110" s="193" t="e">
        <f t="shared" si="1876"/>
        <v>#DIV/0!</v>
      </c>
      <c r="Q1110" s="193" t="e">
        <f t="shared" si="1876"/>
        <v>#DIV/0!</v>
      </c>
      <c r="R1110" s="193" t="e">
        <f t="shared" si="1876"/>
        <v>#DIV/0!</v>
      </c>
      <c r="S1110" s="193" t="e">
        <f t="shared" si="1876"/>
        <v>#DIV/0!</v>
      </c>
      <c r="T1110" s="193" t="e">
        <f t="shared" si="1876"/>
        <v>#DIV/0!</v>
      </c>
      <c r="U1110" s="193" t="e">
        <f t="shared" si="1876"/>
        <v>#DIV/0!</v>
      </c>
      <c r="V1110" s="194" t="e">
        <f t="shared" si="1876"/>
        <v>#DIV/0!</v>
      </c>
      <c r="W1110" s="192">
        <f t="shared" si="1876"/>
        <v>0</v>
      </c>
      <c r="X1110" s="193">
        <f t="shared" si="1876"/>
        <v>0</v>
      </c>
      <c r="Y1110" s="193">
        <f t="shared" si="1876"/>
        <v>0</v>
      </c>
      <c r="Z1110" s="193">
        <f t="shared" si="1876"/>
        <v>0</v>
      </c>
      <c r="AA1110" s="193">
        <f t="shared" si="1876"/>
        <v>0</v>
      </c>
      <c r="AB1110" s="193">
        <f t="shared" si="1876"/>
        <v>0</v>
      </c>
      <c r="AC1110" s="193">
        <f t="shared" si="1876"/>
        <v>0</v>
      </c>
      <c r="AD1110" s="193">
        <f t="shared" si="1876"/>
        <v>0</v>
      </c>
      <c r="AE1110" s="193">
        <f t="shared" si="1876"/>
        <v>0</v>
      </c>
      <c r="AF1110" s="194">
        <f t="shared" si="1876"/>
        <v>0</v>
      </c>
      <c r="AG1110" s="192">
        <f t="shared" si="1876"/>
        <v>0</v>
      </c>
      <c r="AH1110" s="193">
        <f t="shared" si="1876"/>
        <v>0</v>
      </c>
      <c r="AI1110" s="193">
        <f t="shared" si="1876"/>
        <v>0</v>
      </c>
      <c r="AJ1110" s="193">
        <f t="shared" si="1876"/>
        <v>0</v>
      </c>
      <c r="AK1110" s="193">
        <f t="shared" si="1876"/>
        <v>0</v>
      </c>
      <c r="AL1110" s="193">
        <f t="shared" si="1876"/>
        <v>0</v>
      </c>
      <c r="AM1110" s="193">
        <f t="shared" si="1876"/>
        <v>0</v>
      </c>
      <c r="AN1110" s="193">
        <f t="shared" si="1876"/>
        <v>0</v>
      </c>
      <c r="AO1110" s="193">
        <f t="shared" si="1876"/>
        <v>0</v>
      </c>
      <c r="AP1110" s="194">
        <f t="shared" si="1876"/>
        <v>0</v>
      </c>
      <c r="AQ1110" s="192">
        <f t="shared" si="1876"/>
        <v>0</v>
      </c>
      <c r="AR1110" s="193">
        <f t="shared" si="1876"/>
        <v>0</v>
      </c>
      <c r="AS1110" s="193">
        <f t="shared" si="1876"/>
        <v>0</v>
      </c>
      <c r="AT1110" s="193">
        <f t="shared" si="1876"/>
        <v>0</v>
      </c>
      <c r="AU1110" s="193">
        <f t="shared" si="1876"/>
        <v>0</v>
      </c>
      <c r="AV1110" s="193">
        <f t="shared" si="1876"/>
        <v>0</v>
      </c>
      <c r="AW1110" s="193">
        <f t="shared" si="1876"/>
        <v>0</v>
      </c>
      <c r="AX1110" s="193">
        <f t="shared" si="1876"/>
        <v>0</v>
      </c>
      <c r="AY1110" s="193">
        <f t="shared" si="1876"/>
        <v>0</v>
      </c>
      <c r="AZ1110" s="194">
        <f t="shared" si="1876"/>
        <v>0</v>
      </c>
      <c r="BA1110" s="192">
        <f t="shared" si="1876"/>
        <v>0</v>
      </c>
      <c r="BB1110" s="193">
        <f t="shared" si="1876"/>
        <v>0</v>
      </c>
      <c r="BC1110" s="193">
        <f t="shared" si="1876"/>
        <v>0</v>
      </c>
      <c r="BD1110" s="193">
        <f t="shared" si="1876"/>
        <v>0</v>
      </c>
      <c r="BE1110" s="193">
        <f t="shared" si="1876"/>
        <v>0</v>
      </c>
      <c r="BF1110" s="193">
        <f t="shared" si="1876"/>
        <v>0</v>
      </c>
      <c r="BG1110" s="193">
        <f t="shared" si="1876"/>
        <v>0</v>
      </c>
      <c r="BH1110" s="193">
        <f t="shared" si="1876"/>
        <v>0</v>
      </c>
      <c r="BI1110" s="193">
        <f t="shared" si="1876"/>
        <v>0</v>
      </c>
      <c r="BJ1110" s="194">
        <f t="shared" si="1876"/>
        <v>0</v>
      </c>
    </row>
    <row r="1111" spans="1:93" hidden="1" outlineLevel="2" x14ac:dyDescent="0.25"/>
    <row r="1112" spans="1:93" hidden="1" outlineLevel="1" collapsed="1" x14ac:dyDescent="0.25">
      <c r="A1112" s="181">
        <f>8*B698/10</f>
        <v>0</v>
      </c>
      <c r="B1112" s="180"/>
      <c r="C1112" s="180"/>
      <c r="D1112" s="180"/>
    </row>
    <row r="1113" spans="1:93" hidden="1" outlineLevel="2" x14ac:dyDescent="0.25">
      <c r="B1113" s="316">
        <f>'Calculo VIGA'!E$2</f>
        <v>1</v>
      </c>
      <c r="C1113" s="317"/>
      <c r="D1113" s="316">
        <f>'Calculo VIGA'!F$2</f>
        <v>2</v>
      </c>
      <c r="E1113" s="317"/>
      <c r="F1113" s="316">
        <f>'Calculo VIGA'!G$2</f>
        <v>3</v>
      </c>
      <c r="G1113" s="317"/>
      <c r="H1113" s="316">
        <f>'Calculo VIGA'!H$2</f>
        <v>4</v>
      </c>
      <c r="I1113" s="317"/>
      <c r="J1113" s="316">
        <f>'Calculo VIGA'!I$2</f>
        <v>5</v>
      </c>
      <c r="K1113" s="317"/>
      <c r="L1113" s="316">
        <f>'Calculo VIGA'!J$2</f>
        <v>6</v>
      </c>
      <c r="M1113" s="317"/>
    </row>
    <row r="1114" spans="1:93" hidden="1" outlineLevel="2" x14ac:dyDescent="0.25">
      <c r="B1114" s="105">
        <f>'Calculo VIGA'!B$18</f>
        <v>3</v>
      </c>
      <c r="C1114" s="106">
        <v>0</v>
      </c>
      <c r="D1114" s="107">
        <f>'Calculo VIGA'!J$18</f>
        <v>0</v>
      </c>
      <c r="E1114" s="106">
        <v>0</v>
      </c>
      <c r="F1114" s="107">
        <f>'Calculo VIGA'!R$18</f>
        <v>0</v>
      </c>
      <c r="G1114" s="106">
        <v>0</v>
      </c>
      <c r="H1114" s="107">
        <f>'Calculo VIGA'!Z$18</f>
        <v>0</v>
      </c>
      <c r="I1114" s="106">
        <v>0</v>
      </c>
      <c r="J1114" s="107">
        <f>'Calculo VIGA'!AH$18</f>
        <v>0</v>
      </c>
      <c r="K1114" s="106">
        <v>0</v>
      </c>
      <c r="L1114" s="107">
        <f>'Calculo VIGA'!AP$18</f>
        <v>0</v>
      </c>
      <c r="M1114" s="108">
        <v>0</v>
      </c>
      <c r="X1114" s="146"/>
      <c r="Y1114" s="147"/>
    </row>
    <row r="1115" spans="1:93" hidden="1" outlineLevel="2" x14ac:dyDescent="0.25">
      <c r="B1115" s="105">
        <f>'Calculo VIGA'!B$19</f>
        <v>4</v>
      </c>
      <c r="C1115" s="106">
        <f>IF($A698=B1113,1*($B698-$A1112)^2*(2*$A1112+$B698)/$B698^3,0)</f>
        <v>0</v>
      </c>
      <c r="D1115" s="107">
        <f>'Calculo VIGA'!J$19</f>
        <v>0</v>
      </c>
      <c r="E1115" s="106" t="e">
        <f>IF($A698=D1113,1*($B698-$A1112)^2*(2*$A1112+$B698)/$B698^3,0)</f>
        <v>#DIV/0!</v>
      </c>
      <c r="F1115" s="107">
        <f>'Calculo VIGA'!R$19</f>
        <v>0</v>
      </c>
      <c r="G1115" s="106">
        <f>IF($A698=F1113,1*($B698-$A1112)^2*(2*$A1112+$B698)/$B698^3,0)</f>
        <v>0</v>
      </c>
      <c r="H1115" s="107">
        <f>'Calculo VIGA'!Z$19</f>
        <v>0</v>
      </c>
      <c r="I1115" s="106">
        <f>IF($A698=H1113,1*($B698-$A1112)^2*(2*$A1112+$B698)/$B698^3,0)</f>
        <v>0</v>
      </c>
      <c r="J1115" s="107">
        <f>'Calculo VIGA'!AH$19</f>
        <v>0</v>
      </c>
      <c r="K1115" s="106">
        <f>IF($A698=J1113,1*($B698-$A1112)^2*(2*$A1112+$B698)/$B698^3,0)</f>
        <v>0</v>
      </c>
      <c r="L1115" s="107">
        <f>'Calculo VIGA'!AP$19</f>
        <v>0</v>
      </c>
      <c r="M1115" s="108">
        <f>IF($A698=L1113,1*($B698-$A1112)^2*(2*$A1112+$B698)/$B698^3,0)</f>
        <v>0</v>
      </c>
    </row>
    <row r="1116" spans="1:93" hidden="1" outlineLevel="2" x14ac:dyDescent="0.25">
      <c r="A1116" t="s">
        <v>36</v>
      </c>
      <c r="B1116" s="105">
        <f>'Calculo VIGA'!B$20</f>
        <v>1</v>
      </c>
      <c r="C1116" s="106">
        <f>IF($A698=B1113,1*$A1112*($B698-$A1112)^2/$B698^2,0)</f>
        <v>0</v>
      </c>
      <c r="D1116" s="107">
        <f>'Calculo VIGA'!J$20</f>
        <v>0</v>
      </c>
      <c r="E1116" s="106" t="e">
        <f>IF($A698=D1113,1*$A1112*($B698-$A1112)^2/$B698^2,0)</f>
        <v>#DIV/0!</v>
      </c>
      <c r="F1116" s="107">
        <f>'Calculo VIGA'!R$20</f>
        <v>0</v>
      </c>
      <c r="G1116" s="106">
        <f>IF($A698=F1113,1*$A1112*($B698-$A1112)^2/$B698^2,0)</f>
        <v>0</v>
      </c>
      <c r="H1116" s="107">
        <f>'Calculo VIGA'!Z$20</f>
        <v>0</v>
      </c>
      <c r="I1116" s="106">
        <f>IF($A698=H1113,1*$A1112*($B698-$A1112)^2/$B698^2,0)</f>
        <v>0</v>
      </c>
      <c r="J1116" s="107">
        <f>'Calculo VIGA'!AH$20</f>
        <v>0</v>
      </c>
      <c r="K1116" s="106">
        <f>IF($A698=J1113,1*$A1112*($B698-$A1112)^2/$B698^2,0)</f>
        <v>0</v>
      </c>
      <c r="L1116" s="107">
        <f>'Calculo VIGA'!AP$20</f>
        <v>0</v>
      </c>
      <c r="M1116" s="108">
        <f>IF($A698=L1113,1*$A1112*($B698-$A1112)^2/$B698^2,0)</f>
        <v>0</v>
      </c>
      <c r="X1116" s="149"/>
    </row>
    <row r="1117" spans="1:93" hidden="1" outlineLevel="2" x14ac:dyDescent="0.25">
      <c r="B1117" s="105">
        <f>'Calculo VIGA'!B$21</f>
        <v>5</v>
      </c>
      <c r="C1117" s="108">
        <v>0</v>
      </c>
      <c r="D1117" s="107">
        <f>'Calculo VIGA'!J$21</f>
        <v>0</v>
      </c>
      <c r="E1117" s="108">
        <v>0</v>
      </c>
      <c r="F1117" s="107">
        <f>'Calculo VIGA'!R$21</f>
        <v>0</v>
      </c>
      <c r="G1117" s="108">
        <v>0</v>
      </c>
      <c r="H1117" s="107">
        <f>'Calculo VIGA'!Z$21</f>
        <v>0</v>
      </c>
      <c r="I1117" s="108">
        <v>0</v>
      </c>
      <c r="J1117" s="107">
        <f>'Calculo VIGA'!AH$21</f>
        <v>0</v>
      </c>
      <c r="K1117" s="108">
        <v>0</v>
      </c>
      <c r="L1117" s="107">
        <f>'Calculo VIGA'!AP$21</f>
        <v>0</v>
      </c>
      <c r="M1117" s="108">
        <v>0</v>
      </c>
    </row>
    <row r="1118" spans="1:93" hidden="1" outlineLevel="2" x14ac:dyDescent="0.25">
      <c r="B1118" s="105">
        <f>'Calculo VIGA'!B$22</f>
        <v>6</v>
      </c>
      <c r="C1118" s="106">
        <f>IF($A698=B1113,1*($A1112)^2*(3*$B698-2*$A1112)/$B698^3,0)</f>
        <v>0</v>
      </c>
      <c r="D1118" s="107">
        <f>'Calculo VIGA'!J$22</f>
        <v>0</v>
      </c>
      <c r="E1118" s="106" t="e">
        <f>IF($A698=D1113,1*($A1112)^2*(3*$B698-2*$A1112)/$B698^3,0)</f>
        <v>#DIV/0!</v>
      </c>
      <c r="F1118" s="107">
        <f>'Calculo VIGA'!R$22</f>
        <v>0</v>
      </c>
      <c r="G1118" s="106">
        <f>IF($A698=F1113,1*($A1112)^2*(3*$B698-2*$A1112)/$B698^3,0)</f>
        <v>0</v>
      </c>
      <c r="H1118" s="107">
        <f>'Calculo VIGA'!Z$22</f>
        <v>0</v>
      </c>
      <c r="I1118" s="106">
        <f>IF($A698=H1113,1*($A1112)^2*(3*$B698-2*$A1112)/$B698^3,0)</f>
        <v>0</v>
      </c>
      <c r="J1118" s="107">
        <f>'Calculo VIGA'!AH$22</f>
        <v>0</v>
      </c>
      <c r="K1118" s="106">
        <f>IF($A698=J1113,1*($A1112)^2*(3*$B698-2*$A1112)/$B698^3,0)</f>
        <v>0</v>
      </c>
      <c r="L1118" s="107">
        <f>'Calculo VIGA'!AP$22</f>
        <v>0</v>
      </c>
      <c r="M1118" s="108">
        <f>IF($A698=L1113,1*($A1112)^2*(3*$B698-2*$A1112)/$B698^3,0)</f>
        <v>0</v>
      </c>
    </row>
    <row r="1119" spans="1:93" hidden="1" outlineLevel="2" x14ac:dyDescent="0.25">
      <c r="B1119" s="105">
        <f>'Calculo VIGA'!B$23</f>
        <v>2</v>
      </c>
      <c r="C1119" s="108">
        <f>IF($A698=B1113,-1*($B698-$A1112)*$A1112^2/$B698^2,0)</f>
        <v>0</v>
      </c>
      <c r="D1119" s="107">
        <f>'Calculo VIGA'!J$23</f>
        <v>0</v>
      </c>
      <c r="E1119" s="108" t="e">
        <f>IF($A698=D1113,-1*($B698-$A1112)*$A1112^2/$B698^2,0)</f>
        <v>#DIV/0!</v>
      </c>
      <c r="F1119" s="107">
        <f>'Calculo VIGA'!R$23</f>
        <v>0</v>
      </c>
      <c r="G1119" s="108">
        <f>IF($A698=F1113,-1*($B698-$A1112)*$A1112^2/$B698^2,0)</f>
        <v>0</v>
      </c>
      <c r="H1119" s="107">
        <f>'Calculo VIGA'!Z$23</f>
        <v>0</v>
      </c>
      <c r="I1119" s="108">
        <f>IF($A698=H1113,-1*($B698-$A1112)*$A1112^2/$B698^2,0)</f>
        <v>0</v>
      </c>
      <c r="J1119" s="107">
        <f>'Calculo VIGA'!AH$23</f>
        <v>0</v>
      </c>
      <c r="K1119" s="108">
        <f>IF($A698=J1113,-1*($B698-$A1112)*$A1112^2/$B698^2,0)</f>
        <v>0</v>
      </c>
      <c r="L1119" s="107">
        <f>'Calculo VIGA'!AP$23</f>
        <v>0</v>
      </c>
      <c r="M1119" s="108">
        <f>IF($A698=L1113,-1*($B698-$A1112)*$A1112^2/$B698^2,0)</f>
        <v>0</v>
      </c>
    </row>
    <row r="1120" spans="1:93" hidden="1" outlineLevel="2" x14ac:dyDescent="0.25">
      <c r="C1120" t="s">
        <v>61</v>
      </c>
      <c r="D1120" s="182"/>
      <c r="E1120" s="183"/>
      <c r="F1120" s="182"/>
      <c r="G1120" s="183"/>
      <c r="H1120" s="182"/>
      <c r="I1120" s="183"/>
      <c r="J1120" s="182"/>
      <c r="K1120" s="183"/>
      <c r="L1120" s="182"/>
      <c r="M1120" s="183"/>
      <c r="N1120" s="182"/>
      <c r="O1120" s="183"/>
      <c r="P1120" s="182"/>
      <c r="Q1120" s="183"/>
      <c r="R1120" s="182"/>
      <c r="S1120" s="183"/>
    </row>
    <row r="1121" spans="1:34" hidden="1" outlineLevel="2" x14ac:dyDescent="0.25">
      <c r="B1121" s="105">
        <v>1</v>
      </c>
      <c r="C1121" s="108">
        <f t="shared" ref="C1121" si="1877">-(IFERROR(VLOOKUP($B1121,$B1114:$C1119,2,0),0)+IFERROR(VLOOKUP($B1121,$D1114:$E1119,2,0),0)+IFERROR(VLOOKUP($B1121,$F1114:$G1119,2,0),0)+IFERROR(VLOOKUP($B1121,$H1114:$I1119,2,0),0)+IFERROR(VLOOKUP($B1121,$J1114:$K1119,2,0),0)+IFERROR(VLOOKUP($B1121,$L1114:$M1119,2,0),0)+IFERROR(VLOOKUP($B1121,$N1114:$O1119,2,0),0)+IFERROR(VLOOKUP($B1121,$P1114:$Q1119,2,0),0)+IFERROR(VLOOKUP($B1121,$R1114:$S1119,2,0),0))</f>
        <v>0</v>
      </c>
      <c r="E1121" s="109"/>
      <c r="F1121" s="325" t="s">
        <v>37</v>
      </c>
      <c r="G1121" s="325"/>
      <c r="H1121" s="325"/>
      <c r="I1121" s="325"/>
      <c r="J1121" s="325"/>
      <c r="K1121" s="325"/>
      <c r="L1121" s="325"/>
      <c r="M1121" s="325"/>
      <c r="N1121" s="325"/>
      <c r="O1121" s="325"/>
      <c r="P1121" s="325"/>
      <c r="Q1121" s="325"/>
      <c r="R1121" s="325"/>
      <c r="S1121" s="325"/>
      <c r="T1121" s="325"/>
      <c r="U1121" s="325"/>
      <c r="V1121" s="325"/>
      <c r="W1121" s="325"/>
      <c r="X1121" s="325"/>
      <c r="Y1121" s="325"/>
      <c r="Z1121" s="325"/>
      <c r="AA1121" s="325"/>
      <c r="AB1121" s="110"/>
      <c r="AC1121" s="110"/>
      <c r="AD1121" s="110"/>
      <c r="AE1121" s="110"/>
      <c r="AF1121" s="110"/>
      <c r="AG1121" s="110"/>
      <c r="AH1121" s="110"/>
    </row>
    <row r="1122" spans="1:34" hidden="1" outlineLevel="2" x14ac:dyDescent="0.25">
      <c r="B1122" s="105">
        <v>2</v>
      </c>
      <c r="C1122" s="108">
        <f t="shared" ref="C1122" si="1878">-(IFERROR(VLOOKUP($B1122,$B1114:$C1119,2,0),0)+IFERROR(VLOOKUP($B1122,$D1114:$E1119,2,0),0)+IFERROR(VLOOKUP($B1122,$F1114:$G1119,2,0),0)+IFERROR(VLOOKUP($B1122,$H1114:$I1119,2,0),0)+IFERROR(VLOOKUP($B1122,$J1114:$K1119,2,0),0)+IFERROR(VLOOKUP($B1122,$L1114:$M1119,2,0),0)+IFERROR(VLOOKUP($B1122,$N1114:$O1119,2,0),0)+IFERROR(VLOOKUP($B1122,$P1114:$Q1119,2,0),0)+IFERROR(VLOOKUP($B1122,$R1114:$S1119,2,0),0))</f>
        <v>0</v>
      </c>
      <c r="E1122" s="110"/>
      <c r="F1122" s="110"/>
      <c r="G1122" s="326" t="s">
        <v>38</v>
      </c>
      <c r="H1122" s="326"/>
      <c r="I1122" s="326"/>
      <c r="J1122" s="326"/>
      <c r="K1122" s="326"/>
      <c r="L1122" s="326"/>
      <c r="M1122" s="110"/>
      <c r="N1122" s="110"/>
      <c r="O1122" s="110"/>
      <c r="P1122" s="327" t="s">
        <v>39</v>
      </c>
      <c r="Q1122" s="327"/>
      <c r="R1122" s="327"/>
      <c r="S1122" s="327"/>
      <c r="T1122" s="327"/>
      <c r="U1122" s="327"/>
      <c r="V1122" s="110"/>
      <c r="W1122" s="110"/>
      <c r="X1122" s="110"/>
      <c r="Y1122" s="110"/>
      <c r="Z1122" s="110"/>
      <c r="AA1122" s="110"/>
      <c r="AB1122" s="110"/>
      <c r="AC1122" s="110"/>
      <c r="AD1122" s="110"/>
      <c r="AE1122" s="110"/>
      <c r="AF1122" s="110"/>
      <c r="AG1122" s="110"/>
      <c r="AH1122" s="110"/>
    </row>
    <row r="1123" spans="1:34" hidden="1" outlineLevel="2" x14ac:dyDescent="0.25">
      <c r="B1123" s="105">
        <v>3</v>
      </c>
      <c r="C1123" s="108">
        <f t="shared" ref="C1123" si="1879">-(IFERROR(VLOOKUP($B1123,$B1114:$C1119,2,0),0)+IFERROR(VLOOKUP($B1123,$D1114:$E1119,2,0),0)+IFERROR(VLOOKUP($B1123,$F1114:$G1119,2,0),0)+IFERROR(VLOOKUP($B1123,$H1114:$I1119,2,0),0)+IFERROR(VLOOKUP($B1123,$J1114:$K1119,2,0),0)+IFERROR(VLOOKUP($B1123,$L1114:$M1119,2,0),0)+IFERROR(VLOOKUP($B1123,$N1114:$O1119,2,0),0)+IFERROR(VLOOKUP($B1123,$P1114:$Q1119,2,0),0)+IFERROR(VLOOKUP($B1123,$R1114:$S1119,2,0),0))</f>
        <v>0</v>
      </c>
      <c r="E1123" s="110"/>
      <c r="F1123" s="110"/>
      <c r="G1123" s="112">
        <v>6</v>
      </c>
      <c r="H1123" s="112">
        <v>5</v>
      </c>
      <c r="I1123" s="112">
        <v>4</v>
      </c>
      <c r="J1123" s="112">
        <v>3</v>
      </c>
      <c r="K1123" s="112">
        <v>2</v>
      </c>
      <c r="L1123" s="112">
        <v>1</v>
      </c>
      <c r="M1123" s="110"/>
      <c r="O1123" s="110"/>
      <c r="P1123" s="112">
        <v>6</v>
      </c>
      <c r="Q1123" s="112">
        <v>5</v>
      </c>
      <c r="R1123" s="112">
        <v>4</v>
      </c>
      <c r="S1123" s="112">
        <v>3</v>
      </c>
      <c r="T1123" s="112">
        <v>2</v>
      </c>
      <c r="U1123" s="112">
        <v>1</v>
      </c>
      <c r="AB1123" s="110"/>
      <c r="AC1123" s="110"/>
      <c r="AD1123" s="110"/>
      <c r="AE1123" s="110"/>
      <c r="AF1123" s="110"/>
      <c r="AG1123" s="110"/>
      <c r="AH1123" s="110"/>
    </row>
    <row r="1124" spans="1:34" hidden="1" outlineLevel="2" x14ac:dyDescent="0.25">
      <c r="B1124" s="105">
        <v>4</v>
      </c>
      <c r="C1124" s="108">
        <f t="shared" ref="C1124" si="1880">-(IFERROR(VLOOKUP($B1124,$B1114:$C1119,2,0),0)+IFERROR(VLOOKUP($B1124,$D1114:$E1119,2,0),0)+IFERROR(VLOOKUP($B1124,$F1114:$G1119,2,0),0)+IFERROR(VLOOKUP($B1124,$H1114:$I1119,2,0),0)+IFERROR(VLOOKUP($B1124,$J1114:$K1119,2,0),0)+IFERROR(VLOOKUP($B1124,$L1114:$M1119,2,0),0)+IFERROR(VLOOKUP($B1124,$N1114:$O1119,2,0),0)+IFERROR(VLOOKUP($B1124,$P1114:$Q1119,2,0),0)+IFERROR(VLOOKUP($B1124,$R1114:$S1119,2,0),0))</f>
        <v>0</v>
      </c>
      <c r="E1124" s="110"/>
      <c r="F1124" s="105">
        <v>1</v>
      </c>
      <c r="G1124" s="184" t="e">
        <f t="array" ref="G1124:G1130">MMULT(MINVERSE($C$24:$I$30),$C1121:$C1127)</f>
        <v>#NUM!</v>
      </c>
      <c r="H1124" s="184" t="e">
        <f t="array" ref="H1124:H1129">MMULT(MINVERSE($C$24:$H$29),$C1121:$C1126)</f>
        <v>#NUM!</v>
      </c>
      <c r="I1124" s="184" t="e">
        <f t="array" ref="I1124:I1128">MMULT(MINVERSE($C$24:$G$28),$C1121:$C1125)</f>
        <v>#NUM!</v>
      </c>
      <c r="J1124" s="184">
        <f t="array" ref="J1124:J1127">MMULT(MINVERSE($C$24:$F$27),$C1121:$C1124)</f>
        <v>0</v>
      </c>
      <c r="K1124" s="184">
        <f t="array" ref="K1124:K1126">MMULT(MINVERSE($C$24:$E$26),$C1121:$C1123)</f>
        <v>0</v>
      </c>
      <c r="L1124" s="184">
        <f t="array" ref="L1124:L1125">MMULT(MINVERSE($C$24:$D$25),$C1121:$C1122)</f>
        <v>0</v>
      </c>
      <c r="M1124" s="110"/>
      <c r="O1124" s="105">
        <v>1</v>
      </c>
      <c r="P1124" s="184" t="e">
        <f t="array" ref="P1124:P1134">MMULT(MINVERSE($C$24:$M$34),$C1121:$C1131)</f>
        <v>#NUM!</v>
      </c>
      <c r="Q1124" s="184" t="e">
        <f t="array" ref="Q1124:Q1133">MMULT(MINVERSE($C$24:$L$33),$C1121:$C1130)</f>
        <v>#NUM!</v>
      </c>
      <c r="R1124" s="184" t="e">
        <f t="array" ref="R1124:R1132">MMULT(MINVERSE($C$24:$K$32),$C1121:$C1129)</f>
        <v>#NUM!</v>
      </c>
      <c r="S1124" s="184" t="e">
        <f t="array" ref="S1124:S1131">MMULT(MINVERSE($C$24:$J$31),$C1121:$C1128)</f>
        <v>#NUM!</v>
      </c>
      <c r="T1124" s="114"/>
      <c r="U1124" s="114"/>
      <c r="V1124" s="110"/>
      <c r="W1124" s="110"/>
      <c r="X1124" s="110"/>
      <c r="Y1124" s="110"/>
      <c r="Z1124" s="110"/>
      <c r="AA1124" s="110"/>
      <c r="AB1124" s="110"/>
      <c r="AC1124" s="110"/>
      <c r="AD1124" s="110"/>
      <c r="AE1124" s="110"/>
      <c r="AF1124" s="110"/>
      <c r="AG1124" s="110"/>
      <c r="AH1124" s="110"/>
    </row>
    <row r="1125" spans="1:34" hidden="1" outlineLevel="2" x14ac:dyDescent="0.25">
      <c r="B1125" s="105">
        <v>5</v>
      </c>
      <c r="C1125" s="108">
        <f t="shared" ref="C1125" si="1881">-(IFERROR(VLOOKUP($B1125,$B1114:$C1119,2,0),0)+IFERROR(VLOOKUP($B1125,$D1114:$E1119,2,0),0)+IFERROR(VLOOKUP($B1125,$F1114:$G1119,2,0),0)+IFERROR(VLOOKUP($B1125,$H1114:$I1119,2,0),0)+IFERROR(VLOOKUP($B1125,$J1114:$K1119,2,0),0)+IFERROR(VLOOKUP($B1125,$L1114:$M1119,2,0),0)+IFERROR(VLOOKUP($B1125,$N1114:$O1119,2,0),0)+IFERROR(VLOOKUP($B1125,$P1114:$Q1119,2,0),0)+IFERROR(VLOOKUP($B1125,$R1114:$S1119,2,0),0))</f>
        <v>0</v>
      </c>
      <c r="E1125" s="110"/>
      <c r="F1125" s="105">
        <v>2</v>
      </c>
      <c r="G1125" s="185" t="e">
        <v>#NUM!</v>
      </c>
      <c r="H1125" s="185" t="e">
        <v>#NUM!</v>
      </c>
      <c r="I1125" s="185" t="e">
        <v>#NUM!</v>
      </c>
      <c r="J1125" s="185">
        <v>0</v>
      </c>
      <c r="K1125" s="185">
        <v>0</v>
      </c>
      <c r="L1125" s="185">
        <v>0</v>
      </c>
      <c r="M1125" s="110"/>
      <c r="O1125" s="105">
        <v>2</v>
      </c>
      <c r="P1125" s="185" t="e">
        <v>#NUM!</v>
      </c>
      <c r="Q1125" s="185" t="e">
        <v>#NUM!</v>
      </c>
      <c r="R1125" s="185" t="e">
        <v>#NUM!</v>
      </c>
      <c r="S1125" s="185" t="e">
        <v>#NUM!</v>
      </c>
      <c r="T1125" s="114"/>
      <c r="U1125" s="114"/>
    </row>
    <row r="1126" spans="1:34" hidden="1" outlineLevel="2" x14ac:dyDescent="0.25">
      <c r="B1126" s="105">
        <v>6</v>
      </c>
      <c r="C1126" s="108">
        <f t="shared" ref="C1126" si="1882">-(IFERROR(VLOOKUP($B1126,$B1114:$C1119,2,0),0)+IFERROR(VLOOKUP($B1126,$D1114:$E1119,2,0),0)+IFERROR(VLOOKUP($B1126,$F1114:$G1119,2,0),0)+IFERROR(VLOOKUP($B1126,$H1114:$I1119,2,0),0)+IFERROR(VLOOKUP($B1126,$J1114:$K1119,2,0),0)+IFERROR(VLOOKUP($B1126,$L1114:$M1119,2,0),0)+IFERROR(VLOOKUP($B1126,$N1114:$O1119,2,0),0)+IFERROR(VLOOKUP($B1126,$P1114:$Q1119,2,0),0)+IFERROR(VLOOKUP($B1126,$R1114:$S1119,2,0),0))</f>
        <v>0</v>
      </c>
      <c r="E1126" s="110"/>
      <c r="F1126" s="105">
        <v>3</v>
      </c>
      <c r="G1126" s="185" t="e">
        <v>#NUM!</v>
      </c>
      <c r="H1126" s="185" t="e">
        <v>#NUM!</v>
      </c>
      <c r="I1126" s="185" t="e">
        <v>#NUM!</v>
      </c>
      <c r="J1126" s="185">
        <v>0</v>
      </c>
      <c r="K1126" s="185">
        <v>0</v>
      </c>
      <c r="L1126" s="185"/>
      <c r="M1126" s="110"/>
      <c r="O1126" s="105">
        <v>3</v>
      </c>
      <c r="P1126" s="185" t="e">
        <v>#NUM!</v>
      </c>
      <c r="Q1126" s="185" t="e">
        <v>#NUM!</v>
      </c>
      <c r="R1126" s="185" t="e">
        <v>#NUM!</v>
      </c>
      <c r="S1126" s="185" t="e">
        <v>#NUM!</v>
      </c>
      <c r="T1126" s="114"/>
      <c r="U1126" s="114"/>
    </row>
    <row r="1127" spans="1:34" hidden="1" outlineLevel="2" x14ac:dyDescent="0.25">
      <c r="B1127" s="105">
        <v>7</v>
      </c>
      <c r="C1127" s="108">
        <f t="shared" ref="C1127" si="1883">-(IFERROR(VLOOKUP($B1127,$B1114:$C1119,2,0),0)+IFERROR(VLOOKUP($B1127,$D1114:$E1119,2,0),0)+IFERROR(VLOOKUP($B1127,$F1114:$G1119,2,0),0)+IFERROR(VLOOKUP($B1127,$H1114:$I1119,2,0),0)+IFERROR(VLOOKUP($B1127,$J1114:$K1119,2,0),0)+IFERROR(VLOOKUP($B1127,$L1114:$M1119,2,0),0)+IFERROR(VLOOKUP($B1127,$N1114:$O1119,2,0),0)+IFERROR(VLOOKUP($B1127,$P1114:$Q1119,2,0),0)+IFERROR(VLOOKUP($B1127,$R1114:$S1119,2,0),0))</f>
        <v>0</v>
      </c>
      <c r="E1127" s="110"/>
      <c r="F1127" s="105">
        <v>4</v>
      </c>
      <c r="G1127" s="185" t="e">
        <v>#NUM!</v>
      </c>
      <c r="H1127" s="185" t="e">
        <v>#NUM!</v>
      </c>
      <c r="I1127" s="185" t="e">
        <v>#NUM!</v>
      </c>
      <c r="J1127" s="185">
        <v>0</v>
      </c>
      <c r="K1127" s="185"/>
      <c r="L1127" s="185"/>
      <c r="M1127" s="110"/>
      <c r="O1127" s="105">
        <v>4</v>
      </c>
      <c r="P1127" s="185" t="e">
        <v>#NUM!</v>
      </c>
      <c r="Q1127" s="185" t="e">
        <v>#NUM!</v>
      </c>
      <c r="R1127" s="185" t="e">
        <v>#NUM!</v>
      </c>
      <c r="S1127" s="185" t="e">
        <v>#NUM!</v>
      </c>
      <c r="T1127" s="114"/>
      <c r="U1127" s="114"/>
    </row>
    <row r="1128" spans="1:34" hidden="1" outlineLevel="2" x14ac:dyDescent="0.25">
      <c r="B1128" s="105">
        <v>8</v>
      </c>
      <c r="C1128" s="108">
        <f t="shared" ref="C1128" si="1884">-(IFERROR(VLOOKUP($B1128,$B1114:$C1119,2,0),0)+IFERROR(VLOOKUP($B1128,$D1114:$E1119,2,0),0)+IFERROR(VLOOKUP($B1128,$F1114:$G1119,2,0),0)+IFERROR(VLOOKUP($B1128,$H1114:$I1119,2,0),0)+IFERROR(VLOOKUP($B1128,$J1114:$K1119,2,0),0)+IFERROR(VLOOKUP($B1128,$L1114:$M1119,2,0),0)+IFERROR(VLOOKUP($B1128,$N1114:$O1119,2,0),0)+IFERROR(VLOOKUP($B1128,$P1114:$Q1119,2,0),0)+IFERROR(VLOOKUP($B1128,$R1114:$S1119,2,0),0))</f>
        <v>0</v>
      </c>
      <c r="E1128" s="110" t="s">
        <v>40</v>
      </c>
      <c r="F1128" s="105">
        <v>5</v>
      </c>
      <c r="G1128" s="185" t="e">
        <v>#NUM!</v>
      </c>
      <c r="H1128" s="185" t="e">
        <v>#NUM!</v>
      </c>
      <c r="I1128" s="185" t="e">
        <v>#NUM!</v>
      </c>
      <c r="J1128" s="185"/>
      <c r="K1128" s="185"/>
      <c r="L1128" s="185"/>
      <c r="M1128" s="110"/>
      <c r="O1128" s="105">
        <v>5</v>
      </c>
      <c r="P1128" s="185" t="e">
        <v>#NUM!</v>
      </c>
      <c r="Q1128" s="185" t="e">
        <v>#NUM!</v>
      </c>
      <c r="R1128" s="185" t="e">
        <v>#NUM!</v>
      </c>
      <c r="S1128" s="185" t="e">
        <v>#NUM!</v>
      </c>
      <c r="T1128" s="114"/>
      <c r="U1128" s="114"/>
    </row>
    <row r="1129" spans="1:34" hidden="1" outlineLevel="2" x14ac:dyDescent="0.25">
      <c r="B1129" s="105">
        <v>9</v>
      </c>
      <c r="C1129" s="108">
        <f t="shared" ref="C1129" si="1885">-(IFERROR(VLOOKUP($B1129,$B1114:$C1119,2,0),0)+IFERROR(VLOOKUP($B1129,$D1114:$E1119,2,0),0)+IFERROR(VLOOKUP($B1129,$F1114:$G1119,2,0),0)+IFERROR(VLOOKUP($B1129,$H1114:$I1119,2,0),0)+IFERROR(VLOOKUP($B1129,$J1114:$K1119,2,0),0)+IFERROR(VLOOKUP($B1129,$L1114:$M1119,2,0),0)+IFERROR(VLOOKUP($B1129,$N1114:$O1119,2,0),0)+IFERROR(VLOOKUP($B1129,$P1114:$Q1119,2,0),0)+IFERROR(VLOOKUP($B1129,$R1114:$S1119,2,0),0))</f>
        <v>0</v>
      </c>
      <c r="E1129" s="110"/>
      <c r="F1129" s="105">
        <v>6</v>
      </c>
      <c r="G1129" s="185" t="e">
        <v>#NUM!</v>
      </c>
      <c r="H1129" s="185" t="e">
        <v>#NUM!</v>
      </c>
      <c r="I1129" s="185"/>
      <c r="J1129" s="185"/>
      <c r="K1129" s="185"/>
      <c r="L1129" s="185"/>
      <c r="M1129" s="110"/>
      <c r="O1129" s="105">
        <v>6</v>
      </c>
      <c r="P1129" s="185" t="e">
        <v>#NUM!</v>
      </c>
      <c r="Q1129" s="185" t="e">
        <v>#NUM!</v>
      </c>
      <c r="R1129" s="185" t="e">
        <v>#NUM!</v>
      </c>
      <c r="S1129" s="185" t="e">
        <v>#NUM!</v>
      </c>
      <c r="T1129" s="114"/>
      <c r="U1129" s="114"/>
    </row>
    <row r="1130" spans="1:34" hidden="1" outlineLevel="2" x14ac:dyDescent="0.25">
      <c r="B1130" s="105">
        <v>10</v>
      </c>
      <c r="C1130" s="108">
        <f t="shared" ref="C1130" si="1886">-(IFERROR(VLOOKUP($B1130,$B1114:$C1119,2,0),0)+IFERROR(VLOOKUP($B1130,$D1114:$E1119,2,0),0)+IFERROR(VLOOKUP($B1130,$F1114:$G1119,2,0),0)+IFERROR(VLOOKUP($B1130,$H1114:$I1119,2,0),0)+IFERROR(VLOOKUP($B1130,$J1114:$K1119,2,0),0)+IFERROR(VLOOKUP($B1130,$L1114:$M1119,2,0),0)+IFERROR(VLOOKUP($B1130,$N1114:$O1119,2,0),0)+IFERROR(VLOOKUP($B1130,$P1114:$Q1119,2,0),0)+IFERROR(VLOOKUP($B1130,$R1114:$S1119,2,0),0))</f>
        <v>0</v>
      </c>
      <c r="E1130" s="110"/>
      <c r="F1130" s="105">
        <v>7</v>
      </c>
      <c r="G1130" s="185" t="e">
        <v>#NUM!</v>
      </c>
      <c r="H1130" s="185"/>
      <c r="I1130" s="185"/>
      <c r="J1130" s="185"/>
      <c r="K1130" s="185"/>
      <c r="L1130" s="185"/>
      <c r="M1130" s="110"/>
      <c r="N1130" s="110" t="s">
        <v>40</v>
      </c>
      <c r="O1130" s="105">
        <v>7</v>
      </c>
      <c r="P1130" s="185" t="e">
        <v>#NUM!</v>
      </c>
      <c r="Q1130" s="185" t="e">
        <v>#NUM!</v>
      </c>
      <c r="R1130" s="185" t="e">
        <v>#NUM!</v>
      </c>
      <c r="S1130" s="185" t="e">
        <v>#NUM!</v>
      </c>
      <c r="T1130" s="114"/>
      <c r="U1130" s="114"/>
    </row>
    <row r="1131" spans="1:34" hidden="1" outlineLevel="2" x14ac:dyDescent="0.25">
      <c r="B1131" s="105">
        <v>11</v>
      </c>
      <c r="C1131" s="108">
        <f t="shared" ref="C1131" si="1887">-(IFERROR(VLOOKUP($B1131,$B1114:$C1119,2,0),0)+IFERROR(VLOOKUP($B1131,$D1114:$E1119,2,0),0)+IFERROR(VLOOKUP($B1131,$F1114:$G1119,2,0),0)+IFERROR(VLOOKUP($B1131,$H1114:$I1119,2,0),0)+IFERROR(VLOOKUP($B1131,$J1114:$K1119,2,0),0)+IFERROR(VLOOKUP($B1131,$L1114:$M1119,2,0),0)+IFERROR(VLOOKUP($B1131,$N1114:$O1119,2,0),0)+IFERROR(VLOOKUP($B1131,$P1114:$Q1119,2,0),0)+IFERROR(VLOOKUP($B1131,$R1114:$S1119,2,0),0))</f>
        <v>0</v>
      </c>
      <c r="E1131" s="110"/>
      <c r="M1131" s="110"/>
      <c r="O1131" s="105">
        <v>8</v>
      </c>
      <c r="P1131" s="185" t="e">
        <v>#NUM!</v>
      </c>
      <c r="Q1131" s="185" t="e">
        <v>#NUM!</v>
      </c>
      <c r="R1131" s="185" t="e">
        <v>#NUM!</v>
      </c>
      <c r="S1131" s="185" t="e">
        <v>#NUM!</v>
      </c>
      <c r="T1131" s="114"/>
      <c r="U1131" s="114"/>
    </row>
    <row r="1132" spans="1:34" hidden="1" outlineLevel="2" x14ac:dyDescent="0.25">
      <c r="B1132" s="105">
        <v>12</v>
      </c>
      <c r="C1132" s="108">
        <f t="shared" ref="C1132" si="1888">-(IFERROR(VLOOKUP($B1132,$B1114:$C1119,2,0),0)+IFERROR(VLOOKUP($B1132,$D1114:$E1119,2,0),0)+IFERROR(VLOOKUP($B1132,$F1114:$G1119,2,0),0)+IFERROR(VLOOKUP($B1132,$H1114:$I1119,2,0),0)+IFERROR(VLOOKUP($B1132,$J1114:$K1119,2,0),0)+IFERROR(VLOOKUP($B1132,$L1114:$M1119,2,0),0)+IFERROR(VLOOKUP($B1132,$N1114:$O1119,2,0),0)+IFERROR(VLOOKUP($B1132,$P1114:$Q1119,2,0),0)+IFERROR(VLOOKUP($B1132,$R1114:$S1119,2,0),0))</f>
        <v>0</v>
      </c>
      <c r="E1132" s="110"/>
      <c r="M1132" s="110"/>
      <c r="O1132" s="105">
        <v>9</v>
      </c>
      <c r="P1132" s="185" t="e">
        <v>#NUM!</v>
      </c>
      <c r="Q1132" s="185" t="e">
        <v>#NUM!</v>
      </c>
      <c r="R1132" s="185" t="e">
        <v>#NUM!</v>
      </c>
      <c r="S1132" s="185"/>
      <c r="T1132" s="114"/>
      <c r="U1132" s="114"/>
    </row>
    <row r="1133" spans="1:34" hidden="1" outlineLevel="2" x14ac:dyDescent="0.25">
      <c r="B1133" s="105">
        <v>13</v>
      </c>
      <c r="C1133" s="108">
        <f t="shared" ref="C1133" si="1889">-(IFERROR(VLOOKUP($B1133,$B1114:$C1119,2,0),0)+IFERROR(VLOOKUP($B1133,$D1114:$E1119,2,0),0)+IFERROR(VLOOKUP($B1133,$F1114:$G1119,2,0),0)+IFERROR(VLOOKUP($B1133,$H1114:$I1119,2,0),0)+IFERROR(VLOOKUP($B1133,$J1114:$K1119,2,0),0)+IFERROR(VLOOKUP($B1133,$L1114:$M1119,2,0),0)+IFERROR(VLOOKUP($B1133,$N1114:$O1119,2,0),0)+IFERROR(VLOOKUP($B1133,$P1114:$Q1119,2,0),0)+IFERROR(VLOOKUP($B1133,$R1114:$S1119,2,0),0))</f>
        <v>0</v>
      </c>
      <c r="E1133" s="110"/>
      <c r="F1133" s="110"/>
      <c r="G1133" s="324" t="s">
        <v>42</v>
      </c>
      <c r="H1133" s="324"/>
      <c r="I1133" s="324"/>
      <c r="J1133" s="324"/>
      <c r="K1133" s="324"/>
      <c r="L1133" s="324"/>
      <c r="M1133" s="110"/>
      <c r="O1133" s="105">
        <v>10</v>
      </c>
      <c r="P1133" s="185" t="e">
        <v>#NUM!</v>
      </c>
      <c r="Q1133" s="185" t="e">
        <v>#NUM!</v>
      </c>
      <c r="R1133" s="185"/>
      <c r="S1133" s="185"/>
      <c r="T1133" s="114"/>
      <c r="U1133" s="114"/>
    </row>
    <row r="1134" spans="1:34" hidden="1" outlineLevel="2" x14ac:dyDescent="0.25">
      <c r="B1134" s="105">
        <v>14</v>
      </c>
      <c r="C1134" s="108">
        <f t="shared" ref="C1134" si="1890">-(IFERROR(VLOOKUP($B1134,$B1114:$C1119,2,0),0)+IFERROR(VLOOKUP($B1134,$D1114:$E1119,2,0),0)+IFERROR(VLOOKUP($B1134,$F1114:$G1119,2,0),0)+IFERROR(VLOOKUP($B1134,$H1114:$I1119,2,0),0)+IFERROR(VLOOKUP($B1134,$J1114:$K1119,2,0),0)+IFERROR(VLOOKUP($B1134,$L1114:$M1119,2,0),0)+IFERROR(VLOOKUP($B1134,$N1114:$O1119,2,0),0)+IFERROR(VLOOKUP($B1134,$P1114:$Q1119,2,0),0)+IFERROR(VLOOKUP($B1134,$R1114:$S1119,2,0),0))</f>
        <v>0</v>
      </c>
      <c r="E1134" s="110"/>
      <c r="F1134" s="110"/>
      <c r="G1134" s="112">
        <v>6</v>
      </c>
      <c r="H1134" s="112">
        <v>5</v>
      </c>
      <c r="I1134" s="112">
        <v>4</v>
      </c>
      <c r="J1134" s="112">
        <v>3</v>
      </c>
      <c r="K1134" s="112">
        <v>2</v>
      </c>
      <c r="L1134" s="112">
        <v>1</v>
      </c>
      <c r="M1134" s="110"/>
      <c r="O1134" s="105">
        <v>11</v>
      </c>
      <c r="P1134" s="185" t="e">
        <v>#NUM!</v>
      </c>
      <c r="Q1134" s="185"/>
      <c r="R1134" s="185"/>
      <c r="S1134" s="185"/>
      <c r="T1134" s="114"/>
      <c r="U1134" s="114"/>
    </row>
    <row r="1135" spans="1:34" hidden="1" outlineLevel="2" x14ac:dyDescent="0.25">
      <c r="A1135" s="68" t="s">
        <v>41</v>
      </c>
      <c r="B1135" s="105">
        <v>15</v>
      </c>
      <c r="C1135" s="108">
        <f t="shared" ref="C1135" si="1891">-(IFERROR(VLOOKUP($B1135,$B1114:$C1119,2,0),0)+IFERROR(VLOOKUP($B1135,$D1114:$E1119,2,0),0)+IFERROR(VLOOKUP($B1135,$F1114:$G1119,2,0),0)+IFERROR(VLOOKUP($B1135,$H1114:$I1119,2,0),0)+IFERROR(VLOOKUP($B1135,$J1114:$K1119,2,0),0)+IFERROR(VLOOKUP($B1135,$L1114:$M1119,2,0),0)+IFERROR(VLOOKUP($B1135,$N1114:$O1119,2,0),0)+IFERROR(VLOOKUP($B1135,$P1114:$Q1119,2,0),0)+IFERROR(VLOOKUP($B1135,$R1114:$S1119,2,0),0))</f>
        <v>0</v>
      </c>
      <c r="E1135" s="110"/>
      <c r="F1135" s="105">
        <v>1</v>
      </c>
      <c r="G1135" s="184" t="e">
        <f t="array" ref="G1135:G1143">MMULT(MINVERSE($C$24:$K$32),$C1121:$C1129)</f>
        <v>#NUM!</v>
      </c>
      <c r="H1135" s="184" t="e">
        <f t="array" ref="H1135:H1142">MMULT(MINVERSE($C$24:$J$31),$C1121:$C1128)</f>
        <v>#NUM!</v>
      </c>
      <c r="I1135" s="184" t="e">
        <f t="array" ref="I1135:I1141">MMULT(MINVERSE($C$24:$I$30),$C1121:$C1127)</f>
        <v>#NUM!</v>
      </c>
      <c r="J1135" s="184" t="e">
        <f t="array" ref="J1135:J1140">MMULT(MINVERSE($C$24:$H$29),$C1121:$C1126)</f>
        <v>#NUM!</v>
      </c>
      <c r="K1135" s="184" t="e">
        <f t="array" ref="K1135:K1139">MMULT(MINVERSE($C$24:$G$28),$C1121:$C1125)</f>
        <v>#NUM!</v>
      </c>
      <c r="L1135" s="113"/>
      <c r="M1135" s="110"/>
      <c r="N1135" s="110"/>
      <c r="O1135" s="110"/>
      <c r="P1135" s="110"/>
    </row>
    <row r="1136" spans="1:34" hidden="1" outlineLevel="2" x14ac:dyDescent="0.25">
      <c r="B1136" s="105">
        <v>16</v>
      </c>
      <c r="C1136" s="108">
        <f t="shared" ref="C1136" si="1892">-(IFERROR(VLOOKUP($B1136,$B1114:$C1119,2,0),0)+IFERROR(VLOOKUP($B1136,$D1114:$E1119,2,0),0)+IFERROR(VLOOKUP($B1136,$F1114:$G1119,2,0),0)+IFERROR(VLOOKUP($B1136,$H1114:$I1119,2,0),0)+IFERROR(VLOOKUP($B1136,$J1114:$K1119,2,0),0)+IFERROR(VLOOKUP($B1136,$L1114:$M1119,2,0),0)+IFERROR(VLOOKUP($B1136,$N1114:$O1119,2,0),0)+IFERROR(VLOOKUP($B1136,$P1114:$Q1119,2,0),0)+IFERROR(VLOOKUP($B1136,$R1114:$S1119,2,0),0))</f>
        <v>0</v>
      </c>
      <c r="E1136" s="110"/>
      <c r="F1136" s="105">
        <v>2</v>
      </c>
      <c r="G1136" s="185" t="e">
        <v>#NUM!</v>
      </c>
      <c r="H1136" s="185" t="e">
        <v>#NUM!</v>
      </c>
      <c r="I1136" s="185" t="e">
        <v>#NUM!</v>
      </c>
      <c r="J1136" s="185" t="e">
        <v>#NUM!</v>
      </c>
      <c r="K1136" s="185" t="e">
        <v>#NUM!</v>
      </c>
      <c r="L1136" s="114"/>
      <c r="M1136" s="110"/>
      <c r="N1136" s="110"/>
      <c r="O1136" s="110"/>
      <c r="P1136" s="110"/>
    </row>
    <row r="1137" spans="1:24" hidden="1" outlineLevel="2" x14ac:dyDescent="0.25">
      <c r="B1137" s="105">
        <v>17</v>
      </c>
      <c r="C1137" s="108">
        <f t="shared" ref="C1137" si="1893">-(IFERROR(VLOOKUP($B1137,$B1114:$C1119,2,0),0)+IFERROR(VLOOKUP($B1137,$D1114:$E1119,2,0),0)+IFERROR(VLOOKUP($B1137,$F1114:$G1119,2,0),0)+IFERROR(VLOOKUP($B1137,$H1114:$I1119,2,0),0)+IFERROR(VLOOKUP($B1137,$J1114:$K1119,2,0),0)+IFERROR(VLOOKUP($B1137,$L1114:$M1119,2,0),0)+IFERROR(VLOOKUP($B1137,$N1114:$O1119,2,0),0)+IFERROR(VLOOKUP($B1137,$P1114:$Q1119,2,0),0)+IFERROR(VLOOKUP($B1137,$R1114:$S1119,2,0),0))</f>
        <v>0</v>
      </c>
      <c r="E1137" s="110"/>
      <c r="F1137" s="105">
        <v>3</v>
      </c>
      <c r="G1137" s="185" t="e">
        <v>#NUM!</v>
      </c>
      <c r="H1137" s="185" t="e">
        <v>#NUM!</v>
      </c>
      <c r="I1137" s="185" t="e">
        <v>#NUM!</v>
      </c>
      <c r="J1137" s="185" t="e">
        <v>#NUM!</v>
      </c>
      <c r="K1137" s="185" t="e">
        <v>#NUM!</v>
      </c>
      <c r="L1137" s="114"/>
      <c r="M1137" s="110"/>
    </row>
    <row r="1138" spans="1:24" hidden="1" outlineLevel="2" x14ac:dyDescent="0.25">
      <c r="B1138" s="105">
        <v>18</v>
      </c>
      <c r="C1138" s="108">
        <f t="shared" ref="C1138" si="1894">-(IFERROR(VLOOKUP($B1138,$B1114:$C1119,2,0),0)+IFERROR(VLOOKUP($B1138,$D1114:$E1119,2,0),0)+IFERROR(VLOOKUP($B1138,$F1114:$G1119,2,0),0)+IFERROR(VLOOKUP($B1138,$H1114:$I1119,2,0),0)+IFERROR(VLOOKUP($B1138,$J1114:$K1119,2,0),0)+IFERROR(VLOOKUP($B1138,$L1114:$M1119,2,0),0)+IFERROR(VLOOKUP($B1138,$N1114:$O1119,2,0),0)+IFERROR(VLOOKUP($B1138,$P1114:$Q1119,2,0),0)+IFERROR(VLOOKUP($B1138,$R1114:$S1119,2,0),0))</f>
        <v>0</v>
      </c>
      <c r="E1138" s="110"/>
      <c r="F1138" s="105">
        <v>4</v>
      </c>
      <c r="G1138" s="185" t="e">
        <v>#NUM!</v>
      </c>
      <c r="H1138" s="185" t="e">
        <v>#NUM!</v>
      </c>
      <c r="I1138" s="185" t="e">
        <v>#NUM!</v>
      </c>
      <c r="J1138" s="185" t="e">
        <v>#NUM!</v>
      </c>
      <c r="K1138" s="185" t="e">
        <v>#NUM!</v>
      </c>
      <c r="L1138" s="114"/>
      <c r="M1138" s="110"/>
    </row>
    <row r="1139" spans="1:24" hidden="1" outlineLevel="2" x14ac:dyDescent="0.25">
      <c r="B1139" s="105">
        <v>19</v>
      </c>
      <c r="C1139" s="108">
        <f t="shared" ref="C1139" si="1895">-(IFERROR(VLOOKUP($B1139,$B1114:$C1119,2,0),0)+IFERROR(VLOOKUP($B1139,$D1114:$E1119,2,0),0)+IFERROR(VLOOKUP($B1139,$F1114:$G1119,2,0),0)+IFERROR(VLOOKUP($B1139,$H1114:$I1119,2,0),0)+IFERROR(VLOOKUP($B1139,$J1114:$K1119,2,0),0)+IFERROR(VLOOKUP($B1139,$L1114:$M1119,2,0),0)+IFERROR(VLOOKUP($B1139,$N1114:$O1119,2,0),0)+IFERROR(VLOOKUP($B1139,$P1114:$Q1119,2,0),0)+IFERROR(VLOOKUP($B1139,$R1114:$S1119,2,0),0))</f>
        <v>0</v>
      </c>
      <c r="E1139" s="110"/>
      <c r="F1139" s="105">
        <v>5</v>
      </c>
      <c r="G1139" s="185" t="e">
        <v>#NUM!</v>
      </c>
      <c r="H1139" s="185" t="e">
        <v>#NUM!</v>
      </c>
      <c r="I1139" s="185" t="e">
        <v>#NUM!</v>
      </c>
      <c r="J1139" s="185" t="e">
        <v>#NUM!</v>
      </c>
      <c r="K1139" s="185" t="e">
        <v>#NUM!</v>
      </c>
      <c r="L1139" s="114"/>
      <c r="M1139" s="110"/>
    </row>
    <row r="1140" spans="1:24" hidden="1" outlineLevel="2" x14ac:dyDescent="0.25">
      <c r="B1140" s="105">
        <v>20</v>
      </c>
      <c r="C1140" s="108">
        <f t="shared" ref="C1140" si="1896">-(IFERROR(VLOOKUP($B1140,$B1114:$C1119,2,0),0)+IFERROR(VLOOKUP($B1140,$D1114:$E1119,2,0),0)+IFERROR(VLOOKUP($B1140,$F1114:$G1119,2,0),0)+IFERROR(VLOOKUP($B1140,$H1114:$I1119,2,0),0)+IFERROR(VLOOKUP($B1140,$J1114:$K1119,2,0),0)+IFERROR(VLOOKUP($B1140,$L1114:$M1119,2,0),0)+IFERROR(VLOOKUP($B1140,$N1114:$O1119,2,0),0)+IFERROR(VLOOKUP($B1140,$P1114:$Q1119,2,0),0)+IFERROR(VLOOKUP($B1140,$R1114:$S1119,2,0),0))</f>
        <v>0</v>
      </c>
      <c r="E1140" s="110" t="s">
        <v>40</v>
      </c>
      <c r="F1140" s="105">
        <v>6</v>
      </c>
      <c r="G1140" s="185" t="e">
        <v>#NUM!</v>
      </c>
      <c r="H1140" s="185" t="e">
        <v>#NUM!</v>
      </c>
      <c r="I1140" s="185" t="e">
        <v>#NUM!</v>
      </c>
      <c r="J1140" s="185" t="e">
        <v>#NUM!</v>
      </c>
      <c r="K1140" s="185"/>
      <c r="L1140" s="114"/>
      <c r="M1140" s="110"/>
    </row>
    <row r="1141" spans="1:24" hidden="1" outlineLevel="2" x14ac:dyDescent="0.25">
      <c r="B1141" s="105">
        <v>21</v>
      </c>
      <c r="C1141" s="108">
        <f t="shared" ref="C1141" si="1897">-(IFERROR(VLOOKUP($B1141,$B1114:$C1119,2,0),0)+IFERROR(VLOOKUP($B1141,$D1114:$E1119,2,0),0)+IFERROR(VLOOKUP($B1141,$F1114:$G1119,2,0),0)+IFERROR(VLOOKUP($B1141,$H1114:$I1119,2,0),0)+IFERROR(VLOOKUP($B1141,$J1114:$K1119,2,0),0)+IFERROR(VLOOKUP($B1141,$L1114:$M1119,2,0),0)+IFERROR(VLOOKUP($B1141,$N1114:$O1119,2,0),0)+IFERROR(VLOOKUP($B1141,$P1114:$Q1119,2,0),0)+IFERROR(VLOOKUP($B1141,$R1114:$S1119,2,0),0))</f>
        <v>0</v>
      </c>
      <c r="E1141" s="110"/>
      <c r="F1141" s="105">
        <v>7</v>
      </c>
      <c r="G1141" s="185" t="e">
        <v>#NUM!</v>
      </c>
      <c r="H1141" s="185" t="e">
        <v>#NUM!</v>
      </c>
      <c r="I1141" s="185" t="e">
        <v>#NUM!</v>
      </c>
      <c r="J1141" s="185"/>
      <c r="K1141" s="185"/>
      <c r="L1141" s="114"/>
      <c r="M1141" s="110"/>
    </row>
    <row r="1142" spans="1:24" hidden="1" outlineLevel="2" x14ac:dyDescent="0.25">
      <c r="E1142" s="110"/>
      <c r="F1142" s="105">
        <v>8</v>
      </c>
      <c r="G1142" s="185" t="e">
        <v>#NUM!</v>
      </c>
      <c r="H1142" s="185" t="e">
        <v>#NUM!</v>
      </c>
      <c r="I1142" s="185"/>
      <c r="J1142" s="185"/>
      <c r="K1142" s="185"/>
      <c r="L1142" s="114"/>
      <c r="M1142" s="110"/>
      <c r="X1142" s="110"/>
    </row>
    <row r="1143" spans="1:24" hidden="1" outlineLevel="2" x14ac:dyDescent="0.25">
      <c r="E1143" s="110"/>
      <c r="F1143" s="105">
        <v>9</v>
      </c>
      <c r="G1143" s="185" t="e">
        <v>#NUM!</v>
      </c>
      <c r="H1143" s="185"/>
      <c r="I1143" s="185"/>
      <c r="J1143" s="185"/>
      <c r="K1143" s="185"/>
      <c r="L1143" s="114"/>
      <c r="M1143" s="110"/>
      <c r="X1143" s="110"/>
    </row>
    <row r="1144" spans="1:24" hidden="1" outlineLevel="2" x14ac:dyDescent="0.25">
      <c r="A1144" s="117"/>
    </row>
    <row r="1145" spans="1:24" s="119" customFormat="1" hidden="1" outlineLevel="2" x14ac:dyDescent="0.25">
      <c r="A1145" s="118" t="s">
        <v>37</v>
      </c>
    </row>
    <row r="1146" spans="1:24" hidden="1" outlineLevel="2" x14ac:dyDescent="0.25">
      <c r="B1146" s="316">
        <f t="shared" ref="B1146:B1152" si="1898">B1113</f>
        <v>1</v>
      </c>
      <c r="C1146" s="316"/>
      <c r="D1146" s="316">
        <f t="shared" ref="D1146:D1152" si="1899">D1113</f>
        <v>2</v>
      </c>
      <c r="E1146" s="316"/>
      <c r="F1146" s="316">
        <f t="shared" ref="F1146:F1152" si="1900">F1113</f>
        <v>3</v>
      </c>
      <c r="G1146" s="316"/>
      <c r="H1146" s="316">
        <f t="shared" ref="H1146:H1152" si="1901">H1113</f>
        <v>4</v>
      </c>
      <c r="I1146" s="316"/>
      <c r="J1146" s="316">
        <f t="shared" ref="J1146:J1152" si="1902">J1113</f>
        <v>5</v>
      </c>
      <c r="K1146" s="316"/>
      <c r="L1146" s="316">
        <f t="shared" ref="L1146:L1152" si="1903">L1113</f>
        <v>6</v>
      </c>
      <c r="M1146" s="316"/>
    </row>
    <row r="1147" spans="1:24" hidden="1" outlineLevel="2" x14ac:dyDescent="0.25">
      <c r="B1147" s="105">
        <f t="shared" si="1898"/>
        <v>3</v>
      </c>
      <c r="C1147" s="116">
        <f>IF($Q$2=2,IFERROR(INDEX($G1124:$L1130,MATCH(B1147,$F1124:$F1130,0),MATCH(INICIO!$C$78,$G1123:$L1123,0)),0),IF($Q$2=4,IFERROR(INDEX($P1124:$U1134,MATCH(B1147,$O1124:$O1134,0),MATCH(INICIO!$C$78,$P1123:$U1123,0)),0),IFERROR(INDEX($G1135:$L1143,MATCH(B1147,$F1135:$F1143,0),MATCH(INICIO!$C$78,$G1134:$L1134,0)),0)))</f>
        <v>0</v>
      </c>
      <c r="D1147" s="105">
        <f t="shared" si="1899"/>
        <v>0</v>
      </c>
      <c r="E1147" s="116">
        <f>IF($Q$2=2,IFERROR(INDEX($G1124:$L1130,MATCH(D1147,$F1124:$F1130,0),MATCH(INICIO!$C$78,$G1123:$L1123,0)),0),IF($Q$2=4,IFERROR(INDEX($P1124:$U1134,MATCH(D1147,$O1124:$O1134,0),MATCH(INICIO!$C$78,$P1123:$U1123,0)),0),IFERROR(INDEX($G1135:$L1143,MATCH(D1147,$F1135:$F1143,0),MATCH(INICIO!$C$78,$G1134:$L1134,0)),0)))</f>
        <v>0</v>
      </c>
      <c r="F1147" s="105">
        <f t="shared" si="1900"/>
        <v>0</v>
      </c>
      <c r="G1147" s="116">
        <f>IF($Q$2=2,IFERROR(INDEX($G1124:$L1130,MATCH(F1147,$F1124:$F1130,0),MATCH(INICIO!$C$78,$G1123:$L1123,0)),0),IF($Q$2=4,IFERROR(INDEX($P1124:$U1134,MATCH(F1147,$O1124:$O1134,0),MATCH(INICIO!$C$78,$P1123:$U1123,0)),0),IFERROR(INDEX($G1135:$L1143,MATCH(F1147,$F1135:$F1143,0),MATCH(INICIO!$C$78,$G1134:$L1134,0)),0)))</f>
        <v>0</v>
      </c>
      <c r="H1147" s="105">
        <f t="shared" si="1901"/>
        <v>0</v>
      </c>
      <c r="I1147" s="116">
        <f>IF($Q$2=2,IFERROR(INDEX($G1124:$L1130,MATCH(H1147,$F1124:$F1130,0),MATCH(INICIO!$C$78,$G1123:$L1123,0)),0),IF($Q$2=4,IFERROR(INDEX($P1124:$U1134,MATCH(H1147,$O1124:$O1134,0),MATCH(INICIO!$C$78,$P1123:$U1123,0)),0),IFERROR(INDEX($G1135:$L1143,MATCH(H1147,$F1135:$F1143,0),MATCH(INICIO!$C$78,$G1134:$L1134,0)),0)))</f>
        <v>0</v>
      </c>
      <c r="J1147" s="105">
        <f t="shared" si="1902"/>
        <v>0</v>
      </c>
      <c r="K1147" s="116">
        <f>IF($Q$2=2,IFERROR(INDEX($G1124:$L1130,MATCH(J1147,$F1124:$F1130,0),MATCH(INICIO!$C$78,$G1123:$L1123,0)),0),IF($Q$2=4,IFERROR(INDEX($P1124:$U1134,MATCH(J1147,$O1124:$O1134,0),MATCH(INICIO!$C$78,$P1123:$U1123,0)),0),IFERROR(INDEX($G1135:$L1143,MATCH(J1147,$F1135:$F1143,0),MATCH(INICIO!$C$78,$G1134:$L1134,0)),0)))</f>
        <v>0</v>
      </c>
      <c r="L1147" s="105">
        <f t="shared" si="1903"/>
        <v>0</v>
      </c>
      <c r="M1147" s="116">
        <f>IF($Q$2=2,IFERROR(INDEX($G1124:$L1130,MATCH(L1147,$F1124:$F1130,0),MATCH(INICIO!$C$78,$G1123:$L1123,0)),0),IF($Q$2=4,IFERROR(INDEX($P1124:$U1134,MATCH(L1147,$O1124:$O1134,0),MATCH(INICIO!$C$78,$P1123:$U1123,0)),0),IFERROR(INDEX($G1135:$L1143,MATCH(L1147,$F1135:$F1143,0),MATCH(INICIO!$C$78,$G1134:$L1134,0)),0)))</f>
        <v>0</v>
      </c>
    </row>
    <row r="1148" spans="1:24" hidden="1" outlineLevel="2" x14ac:dyDescent="0.25">
      <c r="B1148" s="105">
        <f t="shared" si="1898"/>
        <v>4</v>
      </c>
      <c r="C1148" s="116">
        <f>IF($Q$2=2,IFERROR(INDEX($G1124:$L1130,MATCH(B1148,$F1124:$F1130,0),MATCH(INICIO!$C$78,$G1123:$L1123,0)),0),IF($Q$2=4,IFERROR(INDEX($P1124:$U1134,MATCH(B1148,$O1124:$O1134,0),MATCH(INICIO!$C$78,$P1123:$U1123,0)),0),IFERROR(INDEX($G1135:$L1143,MATCH(B1148,$F1135:$F1143,0),MATCH(INICIO!$C$78,$G1134:$L1134,0)),0)))</f>
        <v>0</v>
      </c>
      <c r="D1148" s="105">
        <f t="shared" si="1899"/>
        <v>0</v>
      </c>
      <c r="E1148" s="116">
        <f>IF($Q$2=2,IFERROR(INDEX($G1124:$L1130,MATCH(D1148,$F1124:$F1130,0),MATCH(INICIO!$C$78,$G1123:$L1123,0)),0),IF($Q$2=4,IFERROR(INDEX($P1124:$U1134,MATCH(D1148,$O1124:$O1134,0),MATCH(INICIO!$C$78,$P1123:$U1123,0)),0),IFERROR(INDEX($G1135:$L1143,MATCH(D1148,$F1135:$F1143,0),MATCH(INICIO!$C$78,$G1134:$L1134,0)),0)))</f>
        <v>0</v>
      </c>
      <c r="F1148" s="105">
        <f t="shared" si="1900"/>
        <v>0</v>
      </c>
      <c r="G1148" s="116">
        <f>IF($Q$2=2,IFERROR(INDEX($G1124:$L1130,MATCH(F1148,$F1124:$F1130,0),MATCH(INICIO!$C$78,$G1123:$L1123,0)),0),IF($Q$2=4,IFERROR(INDEX($P1124:$U1134,MATCH(F1148,$O1124:$O1134,0),MATCH(INICIO!$C$78,$P1123:$U1123,0)),0),IFERROR(INDEX($G1135:$L1143,MATCH(F1148,$F1135:$F1143,0),MATCH(INICIO!$C$78,$G1134:$L1134,0)),0)))</f>
        <v>0</v>
      </c>
      <c r="H1148" s="105">
        <f t="shared" si="1901"/>
        <v>0</v>
      </c>
      <c r="I1148" s="116">
        <f>IF($Q$2=2,IFERROR(INDEX($G1124:$L1130,MATCH(H1148,$F1124:$F1130,0),MATCH(INICIO!$C$78,$G1123:$L1123,0)),0),IF($Q$2=4,IFERROR(INDEX($P1124:$U1134,MATCH(H1148,$O1124:$O1134,0),MATCH(INICIO!$C$78,$P1123:$U1123,0)),0),IFERROR(INDEX($G1135:$L1143,MATCH(H1148,$F1135:$F1143,0),MATCH(INICIO!$C$78,$G1134:$L1134,0)),0)))</f>
        <v>0</v>
      </c>
      <c r="J1148" s="105">
        <f t="shared" si="1902"/>
        <v>0</v>
      </c>
      <c r="K1148" s="116">
        <f>IF($Q$2=2,IFERROR(INDEX($G1124:$L1130,MATCH(J1148,$F1124:$F1130,0),MATCH(INICIO!$C$78,$G1123:$L1123,0)),0),IF($Q$2=4,IFERROR(INDEX($P1124:$U1134,MATCH(J1148,$O1124:$O1134,0),MATCH(INICIO!$C$78,$P1123:$U1123,0)),0),IFERROR(INDEX($G1135:$L1143,MATCH(J1148,$F1135:$F1143,0),MATCH(INICIO!$C$78,$G1134:$L1134,0)),0)))</f>
        <v>0</v>
      </c>
      <c r="L1148" s="105">
        <f t="shared" si="1903"/>
        <v>0</v>
      </c>
      <c r="M1148" s="116">
        <f>IF($Q$2=2,IFERROR(INDEX($G1124:$L1130,MATCH(L1148,$F1124:$F1130,0),MATCH(INICIO!$C$78,$G1123:$L1123,0)),0),IF($Q$2=4,IFERROR(INDEX($P1124:$U1134,MATCH(L1148,$O1124:$O1134,0),MATCH(INICIO!$C$78,$P1123:$U1123,0)),0),IFERROR(INDEX($G1135:$L1143,MATCH(L1148,$F1135:$F1143,0),MATCH(INICIO!$C$78,$G1134:$L1134,0)),0)))</f>
        <v>0</v>
      </c>
    </row>
    <row r="1149" spans="1:24" hidden="1" outlineLevel="2" x14ac:dyDescent="0.25">
      <c r="B1149" s="105">
        <f t="shared" si="1898"/>
        <v>1</v>
      </c>
      <c r="C1149" s="116">
        <f>IF($Q$2=2,IFERROR(INDEX($G1124:$L1130,MATCH(B1149,$F1124:$F1130,0),MATCH(INICIO!$C$78,$G1123:$L1123,0)),0),IF($Q$2=4,IFERROR(INDEX($P1124:$U1134,MATCH(B1149,$O1124:$O1134,0),MATCH(INICIO!$C$78,$P1123:$U1123,0)),0),IFERROR(INDEX($G1135:$L1143,MATCH(B1149,$F1135:$F1143,0),MATCH(INICIO!$C$78,$G1134:$L1134,0)),0)))</f>
        <v>0</v>
      </c>
      <c r="D1149" s="105">
        <f t="shared" si="1899"/>
        <v>0</v>
      </c>
      <c r="E1149" s="116">
        <f>IF($Q$2=2,IFERROR(INDEX($G1124:$L1130,MATCH(D1149,$F1124:$F1130,0),MATCH(INICIO!$C$78,$G1123:$L1123,0)),0),IF($Q$2=4,IFERROR(INDEX($P1124:$U1134,MATCH(D1149,$O1124:$O1134,0),MATCH(INICIO!$C$78,$P1123:$U1123,0)),0),IFERROR(INDEX($G1135:$L1143,MATCH(D1149,$F1135:$F1143,0),MATCH(INICIO!$C$78,$G1134:$L1134,0)),0)))</f>
        <v>0</v>
      </c>
      <c r="F1149" s="105">
        <f t="shared" si="1900"/>
        <v>0</v>
      </c>
      <c r="G1149" s="116">
        <f>IF($Q$2=2,IFERROR(INDEX($G1124:$L1130,MATCH(F1149,$F1124:$F1130,0),MATCH(INICIO!$C$78,$G1123:$L1123,0)),0),IF($Q$2=4,IFERROR(INDEX($P1124:$U1134,MATCH(F1149,$O1124:$O1134,0),MATCH(INICIO!$C$78,$P1123:$U1123,0)),0),IFERROR(INDEX($G1135:$L1143,MATCH(F1149,$F1135:$F1143,0),MATCH(INICIO!$C$78,$G1134:$L1134,0)),0)))</f>
        <v>0</v>
      </c>
      <c r="H1149" s="105">
        <f t="shared" si="1901"/>
        <v>0</v>
      </c>
      <c r="I1149" s="116">
        <f>IF($Q$2=2,IFERROR(INDEX($G1124:$L1130,MATCH(H1149,$F1124:$F1130,0),MATCH(INICIO!$C$78,$G1123:$L1123,0)),0),IF($Q$2=4,IFERROR(INDEX($P1124:$U1134,MATCH(H1149,$O1124:$O1134,0),MATCH(INICIO!$C$78,$P1123:$U1123,0)),0),IFERROR(INDEX($G1135:$L1143,MATCH(H1149,$F1135:$F1143,0),MATCH(INICIO!$C$78,$G1134:$L1134,0)),0)))</f>
        <v>0</v>
      </c>
      <c r="J1149" s="105">
        <f t="shared" si="1902"/>
        <v>0</v>
      </c>
      <c r="K1149" s="116">
        <f>IF($Q$2=2,IFERROR(INDEX($G1124:$L1130,MATCH(J1149,$F1124:$F1130,0),MATCH(INICIO!$C$78,$G1123:$L1123,0)),0),IF($Q$2=4,IFERROR(INDEX($P1124:$U1134,MATCH(J1149,$O1124:$O1134,0),MATCH(INICIO!$C$78,$P1123:$U1123,0)),0),IFERROR(INDEX($G1135:$L1143,MATCH(J1149,$F1135:$F1143,0),MATCH(INICIO!$C$78,$G1134:$L1134,0)),0)))</f>
        <v>0</v>
      </c>
      <c r="L1149" s="105">
        <f t="shared" si="1903"/>
        <v>0</v>
      </c>
      <c r="M1149" s="116">
        <f>IF($Q$2=2,IFERROR(INDEX($G1124:$L1130,MATCH(L1149,$F1124:$F1130,0),MATCH(INICIO!$C$78,$G1123:$L1123,0)),0),IF($Q$2=4,IFERROR(INDEX($P1124:$U1134,MATCH(L1149,$O1124:$O1134,0),MATCH(INICIO!$C$78,$P1123:$U1123,0)),0),IFERROR(INDEX($G1135:$L1143,MATCH(L1149,$F1135:$F1143,0),MATCH(INICIO!$C$78,$G1134:$L1134,0)),0)))</f>
        <v>0</v>
      </c>
    </row>
    <row r="1150" spans="1:24" hidden="1" outlineLevel="2" x14ac:dyDescent="0.25">
      <c r="B1150" s="105">
        <f t="shared" si="1898"/>
        <v>5</v>
      </c>
      <c r="C1150" s="116">
        <f>IF($Q$2=2,IFERROR(INDEX($G1124:$L1130,MATCH(B1150,$F1124:$F1130,0),MATCH(INICIO!$C$78,$G1123:$L1123,0)),0),IF($Q$2=4,IFERROR(INDEX($P1124:$U1134,MATCH(B1150,$O1124:$O1134,0),MATCH(INICIO!$C$78,$P1123:$U1123,0)),0),IFERROR(INDEX($G1135:$L1143,MATCH(B1150,$F1135:$F1143,0),MATCH(INICIO!$C$78,$G1134:$L1134,0)),0)))</f>
        <v>0</v>
      </c>
      <c r="D1150" s="105">
        <f t="shared" si="1899"/>
        <v>0</v>
      </c>
      <c r="E1150" s="116">
        <f>IF($Q$2=2,IFERROR(INDEX($G1124:$L1130,MATCH(D1150,$F1124:$F1130,0),MATCH(INICIO!$C$78,$G1123:$L1123,0)),0),IF($Q$2=4,IFERROR(INDEX($P1124:$U1134,MATCH(D1150,$O1124:$O1134,0),MATCH(INICIO!$C$78,$P1123:$U1123,0)),0),IFERROR(INDEX($G1135:$L1143,MATCH(D1150,$F1135:$F1143,0),MATCH(INICIO!$C$78,$G1134:$L1134,0)),0)))</f>
        <v>0</v>
      </c>
      <c r="F1150" s="105">
        <f t="shared" si="1900"/>
        <v>0</v>
      </c>
      <c r="G1150" s="116">
        <f>IF($Q$2=2,IFERROR(INDEX($G1124:$L1130,MATCH(F1150,$F1124:$F1130,0),MATCH(INICIO!$C$78,$G1123:$L1123,0)),0),IF($Q$2=4,IFERROR(INDEX($P1124:$U1134,MATCH(F1150,$O1124:$O1134,0),MATCH(INICIO!$C$78,$P1123:$U1123,0)),0),IFERROR(INDEX($G1135:$L1143,MATCH(F1150,$F1135:$F1143,0),MATCH(INICIO!$C$78,$G1134:$L1134,0)),0)))</f>
        <v>0</v>
      </c>
      <c r="H1150" s="105">
        <f t="shared" si="1901"/>
        <v>0</v>
      </c>
      <c r="I1150" s="116">
        <f>IF($Q$2=2,IFERROR(INDEX($G1124:$L1130,MATCH(H1150,$F1124:$F1130,0),MATCH(INICIO!$C$78,$G1123:$L1123,0)),0),IF($Q$2=4,IFERROR(INDEX($P1124:$U1134,MATCH(H1150,$O1124:$O1134,0),MATCH(INICIO!$C$78,$P1123:$U1123,0)),0),IFERROR(INDEX($G1135:$L1143,MATCH(H1150,$F1135:$F1143,0),MATCH(INICIO!$C$78,$G1134:$L1134,0)),0)))</f>
        <v>0</v>
      </c>
      <c r="J1150" s="105">
        <f t="shared" si="1902"/>
        <v>0</v>
      </c>
      <c r="K1150" s="116">
        <f>IF($Q$2=2,IFERROR(INDEX($G1124:$L1130,MATCH(J1150,$F1124:$F1130,0),MATCH(INICIO!$C$78,$G1123:$L1123,0)),0),IF($Q$2=4,IFERROR(INDEX($P1124:$U1134,MATCH(J1150,$O1124:$O1134,0),MATCH(INICIO!$C$78,$P1123:$U1123,0)),0),IFERROR(INDEX($G1135:$L1143,MATCH(J1150,$F1135:$F1143,0),MATCH(INICIO!$C$78,$G1134:$L1134,0)),0)))</f>
        <v>0</v>
      </c>
      <c r="L1150" s="105">
        <f t="shared" si="1903"/>
        <v>0</v>
      </c>
      <c r="M1150" s="116">
        <f>IF($Q$2=2,IFERROR(INDEX($G1124:$L1130,MATCH(L1150,$F1124:$F1130,0),MATCH(INICIO!$C$78,$G1123:$L1123,0)),0),IF($Q$2=4,IFERROR(INDEX($P1124:$U1134,MATCH(L1150,$O1124:$O1134,0),MATCH(INICIO!$C$78,$P1123:$U1123,0)),0),IFERROR(INDEX($G1135:$L1143,MATCH(L1150,$F1135:$F1143,0),MATCH(INICIO!$C$78,$G1134:$L1134,0)),0)))</f>
        <v>0</v>
      </c>
    </row>
    <row r="1151" spans="1:24" hidden="1" outlineLevel="2" x14ac:dyDescent="0.25">
      <c r="B1151" s="105">
        <f t="shared" si="1898"/>
        <v>6</v>
      </c>
      <c r="C1151" s="116">
        <f>IF($Q$2=2,IFERROR(INDEX($G1124:$L1130,MATCH(B1151,$F1124:$F1130,0),MATCH(INICIO!$C$78,$G1123:$L1123,0)),0),IF($Q$2=4,IFERROR(INDEX($P1124:$U1134,MATCH(B1151,$O1124:$O1134,0),MATCH(INICIO!$C$78,$P1123:$U1123,0)),0),IFERROR(INDEX($G1135:$L1143,MATCH(B1151,$F1135:$F1143,0),MATCH(INICIO!$C$78,$G1134:$L1134,0)),0)))</f>
        <v>0</v>
      </c>
      <c r="D1151" s="105">
        <f t="shared" si="1899"/>
        <v>0</v>
      </c>
      <c r="E1151" s="116">
        <f>IF($Q$2=2,IFERROR(INDEX($G1124:$L1130,MATCH(D1151,$F1124:$F1130,0),MATCH(INICIO!$C$78,$G1123:$L1123,0)),0),IF($Q$2=4,IFERROR(INDEX($P1124:$U1134,MATCH(D1151,$O1124:$O1134,0),MATCH(INICIO!$C$78,$P1123:$U1123,0)),0),IFERROR(INDEX($G1135:$L1143,MATCH(D1151,$F1135:$F1143,0),MATCH(INICIO!$C$78,$G1134:$L1134,0)),0)))</f>
        <v>0</v>
      </c>
      <c r="F1151" s="105">
        <f t="shared" si="1900"/>
        <v>0</v>
      </c>
      <c r="G1151" s="116">
        <f>IF($Q$2=2,IFERROR(INDEX($G1124:$L1130,MATCH(F1151,$F1124:$F1130,0),MATCH(INICIO!$C$78,$G1123:$L1123,0)),0),IF($Q$2=4,IFERROR(INDEX($P1124:$U1134,MATCH(F1151,$O1124:$O1134,0),MATCH(INICIO!$C$78,$P1123:$U1123,0)),0),IFERROR(INDEX($G1135:$L1143,MATCH(F1151,$F1135:$F1143,0),MATCH(INICIO!$C$78,$G1134:$L1134,0)),0)))</f>
        <v>0</v>
      </c>
      <c r="H1151" s="105">
        <f t="shared" si="1901"/>
        <v>0</v>
      </c>
      <c r="I1151" s="116">
        <f>IF($Q$2=2,IFERROR(INDEX($G1124:$L1130,MATCH(H1151,$F1124:$F1130,0),MATCH(INICIO!$C$78,$G1123:$L1123,0)),0),IF($Q$2=4,IFERROR(INDEX($P1124:$U1134,MATCH(H1151,$O1124:$O1134,0),MATCH(INICIO!$C$78,$P1123:$U1123,0)),0),IFERROR(INDEX($G1135:$L1143,MATCH(H1151,$F1135:$F1143,0),MATCH(INICIO!$C$78,$G1134:$L1134,0)),0)))</f>
        <v>0</v>
      </c>
      <c r="J1151" s="105">
        <f t="shared" si="1902"/>
        <v>0</v>
      </c>
      <c r="K1151" s="116">
        <f>IF($Q$2=2,IFERROR(INDEX($G1124:$L1130,MATCH(J1151,$F1124:$F1130,0),MATCH(INICIO!$C$78,$G1123:$L1123,0)),0),IF($Q$2=4,IFERROR(INDEX($P1124:$U1134,MATCH(J1151,$O1124:$O1134,0),MATCH(INICIO!$C$78,$P1123:$U1123,0)),0),IFERROR(INDEX($G1135:$L1143,MATCH(J1151,$F1135:$F1143,0),MATCH(INICIO!$C$78,$G1134:$L1134,0)),0)))</f>
        <v>0</v>
      </c>
      <c r="L1151" s="105">
        <f t="shared" si="1903"/>
        <v>0</v>
      </c>
      <c r="M1151" s="116">
        <f>IF($Q$2=2,IFERROR(INDEX($G1124:$L1130,MATCH(L1151,$F1124:$F1130,0),MATCH(INICIO!$C$78,$G1123:$L1123,0)),0),IF($Q$2=4,IFERROR(INDEX($P1124:$U1134,MATCH(L1151,$O1124:$O1134,0),MATCH(INICIO!$C$78,$P1123:$U1123,0)),0),IFERROR(INDEX($G1135:$L1143,MATCH(L1151,$F1135:$F1143,0),MATCH(INICIO!$C$78,$G1134:$L1134,0)),0)))</f>
        <v>0</v>
      </c>
    </row>
    <row r="1152" spans="1:24" hidden="1" outlineLevel="2" x14ac:dyDescent="0.25">
      <c r="B1152" s="105">
        <f t="shared" si="1898"/>
        <v>2</v>
      </c>
      <c r="C1152" s="116">
        <f>IF($Q$2=2,IFERROR(INDEX($G1124:$L1130,MATCH(B1152,$F1124:$F1130,0),MATCH(INICIO!$C$78,$G1123:$L1123,0)),0),IF($Q$2=4,IFERROR(INDEX($P1124:$U1134,MATCH(B1152,$O1124:$O1134,0),MATCH(INICIO!$C$78,$P1123:$U1123,0)),0),IFERROR(INDEX($G1135:$L1143,MATCH(B1152,$F1135:$F1143,0),MATCH(INICIO!$C$78,$G1134:$L1134,0)),0)))</f>
        <v>0</v>
      </c>
      <c r="D1152" s="105">
        <f t="shared" si="1899"/>
        <v>0</v>
      </c>
      <c r="E1152" s="116">
        <f>IF($Q$2=2,IFERROR(INDEX($G1124:$L1130,MATCH(D1152,$F1124:$F1130,0),MATCH(INICIO!$C$78,$G1123:$L1123,0)),0),IF($Q$2=4,IFERROR(INDEX($P1124:$U1134,MATCH(D1152,$O1124:$O1134,0),MATCH(INICIO!$C$78,$P1123:$U1123,0)),0),IFERROR(INDEX($G1135:$L1143,MATCH(D1152,$F1135:$F1143,0),MATCH(INICIO!$C$78,$G1134:$L1134,0)),0)))</f>
        <v>0</v>
      </c>
      <c r="F1152" s="105">
        <f t="shared" si="1900"/>
        <v>0</v>
      </c>
      <c r="G1152" s="116">
        <f>IF($Q$2=2,IFERROR(INDEX($G1124:$L1130,MATCH(F1152,$F1124:$F1130,0),MATCH(INICIO!$C$78,$G1123:$L1123,0)),0),IF($Q$2=4,IFERROR(INDEX($P1124:$U1134,MATCH(F1152,$O1124:$O1134,0),MATCH(INICIO!$C$78,$P1123:$U1123,0)),0),IFERROR(INDEX($G1135:$L1143,MATCH(F1152,$F1135:$F1143,0),MATCH(INICIO!$C$78,$G1134:$L1134,0)),0)))</f>
        <v>0</v>
      </c>
      <c r="H1152" s="105">
        <f t="shared" si="1901"/>
        <v>0</v>
      </c>
      <c r="I1152" s="116">
        <f>IF($Q$2=2,IFERROR(INDEX($G1124:$L1130,MATCH(H1152,$F1124:$F1130,0),MATCH(INICIO!$C$78,$G1123:$L1123,0)),0),IF($Q$2=4,IFERROR(INDEX($P1124:$U1134,MATCH(H1152,$O1124:$O1134,0),MATCH(INICIO!$C$78,$P1123:$U1123,0)),0),IFERROR(INDEX($G1135:$L1143,MATCH(H1152,$F1135:$F1143,0),MATCH(INICIO!$C$78,$G1134:$L1134,0)),0)))</f>
        <v>0</v>
      </c>
      <c r="J1152" s="105">
        <f t="shared" si="1902"/>
        <v>0</v>
      </c>
      <c r="K1152" s="116">
        <f>IF($Q$2=2,IFERROR(INDEX($G1124:$L1130,MATCH(J1152,$F1124:$F1130,0),MATCH(INICIO!$C$78,$G1123:$L1123,0)),0),IF($Q$2=4,IFERROR(INDEX($P1124:$U1134,MATCH(J1152,$O1124:$O1134,0),MATCH(INICIO!$C$78,$P1123:$U1123,0)),0),IFERROR(INDEX($G1135:$L1143,MATCH(J1152,$F1135:$F1143,0),MATCH(INICIO!$C$78,$G1134:$L1134,0)),0)))</f>
        <v>0</v>
      </c>
      <c r="L1152" s="105">
        <f t="shared" si="1903"/>
        <v>0</v>
      </c>
      <c r="M1152" s="116">
        <f>IF($Q$2=2,IFERROR(INDEX($G1124:$L1130,MATCH(L1152,$F1124:$F1130,0),MATCH(INICIO!$C$78,$G1123:$L1123,0)),0),IF($Q$2=4,IFERROR(INDEX($P1124:$U1134,MATCH(L1152,$O1124:$O1134,0),MATCH(INICIO!$C$78,$P1123:$U1123,0)),0),IFERROR(INDEX($G1135:$L1143,MATCH(L1152,$F1135:$F1143,0),MATCH(INICIO!$C$78,$G1134:$L1134,0)),0)))</f>
        <v>0</v>
      </c>
    </row>
    <row r="1153" spans="1:93" hidden="1" outlineLevel="2" x14ac:dyDescent="0.25"/>
    <row r="1154" spans="1:93" s="119" customFormat="1" hidden="1" outlineLevel="2" x14ac:dyDescent="0.25">
      <c r="A1154" s="118" t="s">
        <v>43</v>
      </c>
    </row>
    <row r="1155" spans="1:93" hidden="1" outlineLevel="2" x14ac:dyDescent="0.25">
      <c r="C1155" s="121">
        <f t="shared" ref="C1155:H1155" si="1904">E$2</f>
        <v>1</v>
      </c>
      <c r="D1155" s="121">
        <f t="shared" si="1904"/>
        <v>2</v>
      </c>
      <c r="E1155" s="121">
        <f t="shared" si="1904"/>
        <v>3</v>
      </c>
      <c r="F1155" s="121">
        <f t="shared" si="1904"/>
        <v>4</v>
      </c>
      <c r="G1155" s="121">
        <f t="shared" si="1904"/>
        <v>5</v>
      </c>
      <c r="H1155" s="121">
        <f t="shared" si="1904"/>
        <v>6</v>
      </c>
    </row>
    <row r="1156" spans="1:93" hidden="1" outlineLevel="2" x14ac:dyDescent="0.25">
      <c r="B1156" s="122" t="s">
        <v>44</v>
      </c>
      <c r="C1156" s="123">
        <f t="array" ref="C1156:C1161">MMULT(MMULT(C$8:H$13,$AZ$8:$BE$13),C1147:C1152)+MMULT(MINVERSE(TRANSPOSE($AZ$8:$BE$13)),C1114:C1119)</f>
        <v>0</v>
      </c>
      <c r="D1156" s="123" t="e">
        <f t="array" ref="D1156:D1161">MMULT(MMULT(K$8:P$13,$AZ$8:$BE$13),E1147:E1152)+MMULT(MINVERSE(TRANSPOSE($AZ$8:$BE$13)),E1114:E1119)</f>
        <v>#DIV/0!</v>
      </c>
      <c r="E1156" s="123">
        <f t="array" ref="E1156:E1161">MMULT(MMULT(S$8:X$13,$AZ$8:$BE$13),G1147:G1152)+MMULT(MINVERSE(TRANSPOSE($AZ$8:$BE$13)),G1114:G1119)</f>
        <v>0</v>
      </c>
      <c r="F1156" s="123">
        <f t="array" ref="F1156:F1161">MMULT(MMULT(AA$8:AF$13,$AZ$8:$BE$13),I1147:I1152)+MMULT(MINVERSE(TRANSPOSE($AZ$8:$BE$13)),I1114:I1119)</f>
        <v>0</v>
      </c>
      <c r="G1156" s="123">
        <f t="array" ref="G1156:G1161">MMULT(MMULT(AI$8:AN$13,$AZ$8:$BE$13),K1147:K1152)+MMULT(MINVERSE(TRANSPOSE($AZ$8:$BE$13)),K1114:K1119)</f>
        <v>0</v>
      </c>
      <c r="H1156" s="123">
        <f t="array" ref="H1156:H1161">MMULT(MMULT(AQ$8:AV$13,$AZ$8:$BE$13),M1147:M1152)+MMULT(MINVERSE(TRANSPOSE($AZ$8:$BE$13)),M1114:M1119)</f>
        <v>0</v>
      </c>
      <c r="N1156" s="124"/>
      <c r="P1156" s="124"/>
    </row>
    <row r="1157" spans="1:93" hidden="1" outlineLevel="2" x14ac:dyDescent="0.25">
      <c r="B1157" s="122" t="s">
        <v>45</v>
      </c>
      <c r="C1157" s="123">
        <v>0</v>
      </c>
      <c r="D1157" s="123" t="e">
        <v>#DIV/0!</v>
      </c>
      <c r="E1157" s="123">
        <v>0</v>
      </c>
      <c r="F1157" s="123">
        <v>0</v>
      </c>
      <c r="G1157" s="123">
        <v>0</v>
      </c>
      <c r="H1157" s="123">
        <v>0</v>
      </c>
      <c r="N1157" s="124"/>
      <c r="P1157" s="124"/>
    </row>
    <row r="1158" spans="1:93" hidden="1" outlineLevel="2" x14ac:dyDescent="0.25">
      <c r="B1158" s="122" t="s">
        <v>46</v>
      </c>
      <c r="C1158" s="123">
        <v>0</v>
      </c>
      <c r="D1158" s="123" t="e">
        <v>#DIV/0!</v>
      </c>
      <c r="E1158" s="123">
        <v>0</v>
      </c>
      <c r="F1158" s="123">
        <v>0</v>
      </c>
      <c r="G1158" s="123">
        <v>0</v>
      </c>
      <c r="H1158" s="123">
        <v>0</v>
      </c>
      <c r="N1158" s="124"/>
      <c r="P1158" s="124"/>
    </row>
    <row r="1159" spans="1:93" hidden="1" outlineLevel="2" x14ac:dyDescent="0.25">
      <c r="B1159" s="122" t="s">
        <v>47</v>
      </c>
      <c r="C1159" s="123">
        <v>0</v>
      </c>
      <c r="D1159" s="123" t="e">
        <v>#DIV/0!</v>
      </c>
      <c r="E1159" s="123">
        <v>0</v>
      </c>
      <c r="F1159" s="123">
        <v>0</v>
      </c>
      <c r="G1159" s="123">
        <v>0</v>
      </c>
      <c r="H1159" s="123">
        <v>0</v>
      </c>
      <c r="N1159" s="124"/>
      <c r="P1159" s="124"/>
    </row>
    <row r="1160" spans="1:93" hidden="1" outlineLevel="2" x14ac:dyDescent="0.25">
      <c r="B1160" s="122" t="s">
        <v>48</v>
      </c>
      <c r="C1160" s="123">
        <v>0</v>
      </c>
      <c r="D1160" s="123" t="e">
        <v>#DIV/0!</v>
      </c>
      <c r="E1160" s="123">
        <v>0</v>
      </c>
      <c r="F1160" s="123">
        <v>0</v>
      </c>
      <c r="G1160" s="123">
        <v>0</v>
      </c>
      <c r="H1160" s="123">
        <v>0</v>
      </c>
      <c r="N1160" s="124"/>
      <c r="P1160" s="124"/>
    </row>
    <row r="1161" spans="1:93" hidden="1" outlineLevel="2" x14ac:dyDescent="0.25">
      <c r="B1161" s="122" t="s">
        <v>49</v>
      </c>
      <c r="C1161" s="123">
        <v>0</v>
      </c>
      <c r="D1161" s="123" t="e">
        <v>#DIV/0!</v>
      </c>
      <c r="E1161" s="123">
        <v>0</v>
      </c>
      <c r="F1161" s="123">
        <v>0</v>
      </c>
      <c r="G1161" s="123">
        <v>0</v>
      </c>
      <c r="H1161" s="123">
        <v>0</v>
      </c>
      <c r="N1161" s="124"/>
      <c r="P1161" s="124"/>
    </row>
    <row r="1162" spans="1:93" hidden="1" outlineLevel="2" x14ac:dyDescent="0.25"/>
    <row r="1163" spans="1:93" hidden="1" outlineLevel="2" x14ac:dyDescent="0.25">
      <c r="B1163" s="318" t="s">
        <v>50</v>
      </c>
      <c r="C1163" s="319"/>
      <c r="D1163" s="319"/>
      <c r="E1163" s="319"/>
      <c r="F1163" s="319"/>
      <c r="G1163" s="319"/>
      <c r="H1163" s="319"/>
      <c r="I1163" s="319"/>
      <c r="J1163" s="319"/>
      <c r="K1163" s="319"/>
      <c r="L1163" s="320"/>
      <c r="M1163" s="321" t="s">
        <v>51</v>
      </c>
      <c r="N1163" s="322"/>
      <c r="O1163" s="322"/>
      <c r="P1163" s="322"/>
      <c r="Q1163" s="322"/>
      <c r="R1163" s="322"/>
      <c r="S1163" s="322"/>
      <c r="T1163" s="322"/>
      <c r="U1163" s="322"/>
      <c r="V1163" s="323"/>
      <c r="W1163" s="321" t="s">
        <v>52</v>
      </c>
      <c r="X1163" s="322"/>
      <c r="Y1163" s="322"/>
      <c r="Z1163" s="322"/>
      <c r="AA1163" s="322"/>
      <c r="AB1163" s="322"/>
      <c r="AC1163" s="322"/>
      <c r="AD1163" s="322"/>
      <c r="AE1163" s="322"/>
      <c r="AF1163" s="323"/>
      <c r="AG1163" s="321" t="s">
        <v>53</v>
      </c>
      <c r="AH1163" s="322"/>
      <c r="AI1163" s="322"/>
      <c r="AJ1163" s="322"/>
      <c r="AK1163" s="322"/>
      <c r="AL1163" s="322"/>
      <c r="AM1163" s="322"/>
      <c r="AN1163" s="322"/>
      <c r="AO1163" s="322"/>
      <c r="AP1163" s="323"/>
      <c r="AQ1163" s="321" t="s">
        <v>54</v>
      </c>
      <c r="AR1163" s="322"/>
      <c r="AS1163" s="322"/>
      <c r="AT1163" s="322"/>
      <c r="AU1163" s="322"/>
      <c r="AV1163" s="322"/>
      <c r="AW1163" s="322"/>
      <c r="AX1163" s="322"/>
      <c r="AY1163" s="322"/>
      <c r="AZ1163" s="323"/>
      <c r="BA1163" s="321" t="s">
        <v>55</v>
      </c>
      <c r="BB1163" s="322"/>
      <c r="BC1163" s="322"/>
      <c r="BD1163" s="322"/>
      <c r="BE1163" s="322"/>
      <c r="BF1163" s="322"/>
      <c r="BG1163" s="322"/>
      <c r="BH1163" s="322"/>
      <c r="BI1163" s="322"/>
      <c r="BJ1163" s="323"/>
    </row>
    <row r="1164" spans="1:93" hidden="1" outlineLevel="2" x14ac:dyDescent="0.25">
      <c r="B1164" s="186">
        <f t="shared" ref="B1164" si="1905">E$2</f>
        <v>1</v>
      </c>
      <c r="C1164" s="187">
        <f t="shared" ref="C1164:L1167" si="1906">B1164</f>
        <v>1</v>
      </c>
      <c r="D1164" s="187">
        <f t="shared" si="1906"/>
        <v>1</v>
      </c>
      <c r="E1164" s="187">
        <f t="shared" si="1906"/>
        <v>1</v>
      </c>
      <c r="F1164" s="187">
        <f t="shared" si="1906"/>
        <v>1</v>
      </c>
      <c r="G1164" s="187">
        <f t="shared" si="1906"/>
        <v>1</v>
      </c>
      <c r="H1164" s="187">
        <f t="shared" si="1906"/>
        <v>1</v>
      </c>
      <c r="I1164" s="187">
        <f t="shared" si="1906"/>
        <v>1</v>
      </c>
      <c r="J1164" s="187">
        <f t="shared" si="1906"/>
        <v>1</v>
      </c>
      <c r="K1164" s="187">
        <f t="shared" si="1906"/>
        <v>1</v>
      </c>
      <c r="L1164" s="188">
        <f t="shared" si="1906"/>
        <v>1</v>
      </c>
      <c r="M1164" s="189">
        <f t="shared" ref="M1164" si="1907">F$2</f>
        <v>2</v>
      </c>
      <c r="N1164" s="187">
        <f t="shared" ref="N1164:V1167" si="1908">M1164</f>
        <v>2</v>
      </c>
      <c r="O1164" s="187">
        <f t="shared" si="1908"/>
        <v>2</v>
      </c>
      <c r="P1164" s="187">
        <f t="shared" si="1908"/>
        <v>2</v>
      </c>
      <c r="Q1164" s="187">
        <f t="shared" si="1908"/>
        <v>2</v>
      </c>
      <c r="R1164" s="187">
        <f t="shared" si="1908"/>
        <v>2</v>
      </c>
      <c r="S1164" s="187">
        <f t="shared" si="1908"/>
        <v>2</v>
      </c>
      <c r="T1164" s="187">
        <f t="shared" si="1908"/>
        <v>2</v>
      </c>
      <c r="U1164" s="187">
        <f t="shared" si="1908"/>
        <v>2</v>
      </c>
      <c r="V1164" s="188">
        <f t="shared" si="1908"/>
        <v>2</v>
      </c>
      <c r="W1164" s="189">
        <f>G$2</f>
        <v>3</v>
      </c>
      <c r="X1164" s="187">
        <f t="shared" ref="X1164:AF1167" si="1909">W1164</f>
        <v>3</v>
      </c>
      <c r="Y1164" s="187">
        <f t="shared" si="1909"/>
        <v>3</v>
      </c>
      <c r="Z1164" s="187">
        <f t="shared" si="1909"/>
        <v>3</v>
      </c>
      <c r="AA1164" s="187">
        <f t="shared" si="1909"/>
        <v>3</v>
      </c>
      <c r="AB1164" s="187">
        <f t="shared" si="1909"/>
        <v>3</v>
      </c>
      <c r="AC1164" s="187">
        <f t="shared" si="1909"/>
        <v>3</v>
      </c>
      <c r="AD1164" s="187">
        <f t="shared" si="1909"/>
        <v>3</v>
      </c>
      <c r="AE1164" s="187">
        <f t="shared" si="1909"/>
        <v>3</v>
      </c>
      <c r="AF1164" s="188">
        <f t="shared" si="1909"/>
        <v>3</v>
      </c>
      <c r="AG1164" s="189">
        <f>H$2</f>
        <v>4</v>
      </c>
      <c r="AH1164" s="187">
        <f t="shared" ref="AH1164:AP1167" si="1910">AG1164</f>
        <v>4</v>
      </c>
      <c r="AI1164" s="187">
        <f t="shared" si="1910"/>
        <v>4</v>
      </c>
      <c r="AJ1164" s="187">
        <f t="shared" si="1910"/>
        <v>4</v>
      </c>
      <c r="AK1164" s="187">
        <f t="shared" si="1910"/>
        <v>4</v>
      </c>
      <c r="AL1164" s="187">
        <f t="shared" si="1910"/>
        <v>4</v>
      </c>
      <c r="AM1164" s="187">
        <f t="shared" si="1910"/>
        <v>4</v>
      </c>
      <c r="AN1164" s="187">
        <f t="shared" si="1910"/>
        <v>4</v>
      </c>
      <c r="AO1164" s="187">
        <f t="shared" si="1910"/>
        <v>4</v>
      </c>
      <c r="AP1164" s="188">
        <f t="shared" si="1910"/>
        <v>4</v>
      </c>
      <c r="AQ1164" s="189">
        <f>I$2</f>
        <v>5</v>
      </c>
      <c r="AR1164" s="187">
        <f t="shared" ref="AR1164:AZ1167" si="1911">AQ1164</f>
        <v>5</v>
      </c>
      <c r="AS1164" s="187">
        <f t="shared" si="1911"/>
        <v>5</v>
      </c>
      <c r="AT1164" s="187">
        <f t="shared" si="1911"/>
        <v>5</v>
      </c>
      <c r="AU1164" s="187">
        <f t="shared" si="1911"/>
        <v>5</v>
      </c>
      <c r="AV1164" s="187">
        <f t="shared" si="1911"/>
        <v>5</v>
      </c>
      <c r="AW1164" s="187">
        <f t="shared" si="1911"/>
        <v>5</v>
      </c>
      <c r="AX1164" s="187">
        <f t="shared" si="1911"/>
        <v>5</v>
      </c>
      <c r="AY1164" s="187">
        <f t="shared" si="1911"/>
        <v>5</v>
      </c>
      <c r="AZ1164" s="188">
        <f t="shared" si="1911"/>
        <v>5</v>
      </c>
      <c r="BA1164" s="189">
        <f>J$2</f>
        <v>6</v>
      </c>
      <c r="BB1164" s="187">
        <f t="shared" ref="BB1164:BJ1167" si="1912">BA1164</f>
        <v>6</v>
      </c>
      <c r="BC1164" s="187">
        <f t="shared" si="1912"/>
        <v>6</v>
      </c>
      <c r="BD1164" s="187">
        <f t="shared" si="1912"/>
        <v>6</v>
      </c>
      <c r="BE1164" s="187">
        <f t="shared" si="1912"/>
        <v>6</v>
      </c>
      <c r="BF1164" s="187">
        <f t="shared" si="1912"/>
        <v>6</v>
      </c>
      <c r="BG1164" s="187">
        <f t="shared" si="1912"/>
        <v>6</v>
      </c>
      <c r="BH1164" s="187">
        <f t="shared" si="1912"/>
        <v>6</v>
      </c>
      <c r="BI1164" s="187">
        <f t="shared" si="1912"/>
        <v>6</v>
      </c>
      <c r="BJ1164" s="188">
        <f t="shared" si="1912"/>
        <v>6</v>
      </c>
    </row>
    <row r="1165" spans="1:93" s="2" customFormat="1" ht="15" hidden="1" customHeight="1" outlineLevel="2" x14ac:dyDescent="0.25">
      <c r="A1165" s="152" t="s">
        <v>192</v>
      </c>
      <c r="B1165" s="129">
        <f>C1158</f>
        <v>0</v>
      </c>
      <c r="C1165" s="130">
        <f t="shared" si="1906"/>
        <v>0</v>
      </c>
      <c r="D1165" s="130">
        <f t="shared" si="1906"/>
        <v>0</v>
      </c>
      <c r="E1165" s="130">
        <f t="shared" si="1906"/>
        <v>0</v>
      </c>
      <c r="F1165" s="130">
        <f t="shared" si="1906"/>
        <v>0</v>
      </c>
      <c r="G1165" s="130">
        <f t="shared" si="1906"/>
        <v>0</v>
      </c>
      <c r="H1165" s="130">
        <f t="shared" si="1906"/>
        <v>0</v>
      </c>
      <c r="I1165" s="130">
        <f t="shared" si="1906"/>
        <v>0</v>
      </c>
      <c r="J1165" s="190">
        <f t="shared" si="1906"/>
        <v>0</v>
      </c>
      <c r="K1165" s="130">
        <f t="shared" si="1906"/>
        <v>0</v>
      </c>
      <c r="L1165" s="131">
        <f t="shared" si="1906"/>
        <v>0</v>
      </c>
      <c r="M1165" s="129" t="e">
        <f>D1158</f>
        <v>#DIV/0!</v>
      </c>
      <c r="N1165" s="130" t="e">
        <f t="shared" si="1908"/>
        <v>#DIV/0!</v>
      </c>
      <c r="O1165" s="130" t="e">
        <f t="shared" si="1908"/>
        <v>#DIV/0!</v>
      </c>
      <c r="P1165" s="130" t="e">
        <f t="shared" si="1908"/>
        <v>#DIV/0!</v>
      </c>
      <c r="Q1165" s="130" t="e">
        <f t="shared" si="1908"/>
        <v>#DIV/0!</v>
      </c>
      <c r="R1165" s="130" t="e">
        <f t="shared" si="1908"/>
        <v>#DIV/0!</v>
      </c>
      <c r="S1165" s="130" t="e">
        <f t="shared" si="1908"/>
        <v>#DIV/0!</v>
      </c>
      <c r="T1165" s="130" t="e">
        <f t="shared" si="1908"/>
        <v>#DIV/0!</v>
      </c>
      <c r="U1165" s="130" t="e">
        <f t="shared" si="1908"/>
        <v>#DIV/0!</v>
      </c>
      <c r="V1165" s="131" t="e">
        <f t="shared" si="1908"/>
        <v>#DIV/0!</v>
      </c>
      <c r="W1165" s="129">
        <f>E1158</f>
        <v>0</v>
      </c>
      <c r="X1165" s="130">
        <f t="shared" si="1909"/>
        <v>0</v>
      </c>
      <c r="Y1165" s="130">
        <f t="shared" si="1909"/>
        <v>0</v>
      </c>
      <c r="Z1165" s="130">
        <f t="shared" si="1909"/>
        <v>0</v>
      </c>
      <c r="AA1165" s="130">
        <f t="shared" si="1909"/>
        <v>0</v>
      </c>
      <c r="AB1165" s="130">
        <f t="shared" si="1909"/>
        <v>0</v>
      </c>
      <c r="AC1165" s="130">
        <f t="shared" si="1909"/>
        <v>0</v>
      </c>
      <c r="AD1165" s="130">
        <f t="shared" si="1909"/>
        <v>0</v>
      </c>
      <c r="AE1165" s="130">
        <f t="shared" si="1909"/>
        <v>0</v>
      </c>
      <c r="AF1165" s="131">
        <f t="shared" si="1909"/>
        <v>0</v>
      </c>
      <c r="AG1165" s="129">
        <f>F1158</f>
        <v>0</v>
      </c>
      <c r="AH1165" s="130">
        <f t="shared" si="1910"/>
        <v>0</v>
      </c>
      <c r="AI1165" s="130">
        <f t="shared" si="1910"/>
        <v>0</v>
      </c>
      <c r="AJ1165" s="130">
        <f t="shared" si="1910"/>
        <v>0</v>
      </c>
      <c r="AK1165" s="130">
        <f t="shared" si="1910"/>
        <v>0</v>
      </c>
      <c r="AL1165" s="130">
        <f t="shared" si="1910"/>
        <v>0</v>
      </c>
      <c r="AM1165" s="130">
        <f t="shared" si="1910"/>
        <v>0</v>
      </c>
      <c r="AN1165" s="130">
        <f t="shared" si="1910"/>
        <v>0</v>
      </c>
      <c r="AO1165" s="130">
        <f t="shared" si="1910"/>
        <v>0</v>
      </c>
      <c r="AP1165" s="131">
        <f t="shared" si="1910"/>
        <v>0</v>
      </c>
      <c r="AQ1165" s="129">
        <f>G1158</f>
        <v>0</v>
      </c>
      <c r="AR1165" s="130">
        <f t="shared" si="1911"/>
        <v>0</v>
      </c>
      <c r="AS1165" s="130">
        <f t="shared" si="1911"/>
        <v>0</v>
      </c>
      <c r="AT1165" s="130">
        <f t="shared" si="1911"/>
        <v>0</v>
      </c>
      <c r="AU1165" s="130">
        <f t="shared" si="1911"/>
        <v>0</v>
      </c>
      <c r="AV1165" s="130">
        <f t="shared" si="1911"/>
        <v>0</v>
      </c>
      <c r="AW1165" s="130">
        <f t="shared" si="1911"/>
        <v>0</v>
      </c>
      <c r="AX1165" s="130">
        <f t="shared" si="1911"/>
        <v>0</v>
      </c>
      <c r="AY1165" s="130">
        <f t="shared" si="1911"/>
        <v>0</v>
      </c>
      <c r="AZ1165" s="131">
        <f t="shared" si="1911"/>
        <v>0</v>
      </c>
      <c r="BA1165" s="129">
        <f>H1158</f>
        <v>0</v>
      </c>
      <c r="BB1165" s="130">
        <f t="shared" si="1912"/>
        <v>0</v>
      </c>
      <c r="BC1165" s="130">
        <f t="shared" si="1912"/>
        <v>0</v>
      </c>
      <c r="BD1165" s="130">
        <f t="shared" si="1912"/>
        <v>0</v>
      </c>
      <c r="BE1165" s="130">
        <f t="shared" si="1912"/>
        <v>0</v>
      </c>
      <c r="BF1165" s="130">
        <f t="shared" si="1912"/>
        <v>0</v>
      </c>
      <c r="BG1165" s="130">
        <f t="shared" si="1912"/>
        <v>0</v>
      </c>
      <c r="BH1165" s="130">
        <f t="shared" si="1912"/>
        <v>0</v>
      </c>
      <c r="BI1165" s="130">
        <f t="shared" si="1912"/>
        <v>0</v>
      </c>
      <c r="BJ1165" s="131">
        <f t="shared" si="1912"/>
        <v>0</v>
      </c>
      <c r="BK1165"/>
      <c r="BL1165"/>
      <c r="BM1165"/>
      <c r="BN1165"/>
      <c r="BO1165"/>
      <c r="BP1165"/>
      <c r="BQ1165"/>
      <c r="BR1165"/>
      <c r="BS1165"/>
      <c r="BT1165"/>
      <c r="BU1165"/>
      <c r="BV1165"/>
      <c r="BW1165"/>
      <c r="BX1165"/>
      <c r="BY1165"/>
      <c r="BZ1165"/>
      <c r="CA1165"/>
      <c r="CB1165"/>
      <c r="CC1165"/>
      <c r="CD1165"/>
      <c r="CE1165"/>
      <c r="CF1165"/>
      <c r="CG1165"/>
      <c r="CH1165"/>
      <c r="CI1165"/>
      <c r="CJ1165"/>
      <c r="CK1165"/>
      <c r="CL1165"/>
      <c r="CM1165"/>
      <c r="CN1165"/>
      <c r="CO1165"/>
    </row>
    <row r="1166" spans="1:93" s="2" customFormat="1" ht="15" hidden="1" customHeight="1" outlineLevel="2" x14ac:dyDescent="0.25">
      <c r="A1166" s="152" t="s">
        <v>47</v>
      </c>
      <c r="B1166" s="129">
        <f>C1159</f>
        <v>0</v>
      </c>
      <c r="C1166" s="130">
        <f t="shared" si="1906"/>
        <v>0</v>
      </c>
      <c r="D1166" s="130">
        <f t="shared" si="1906"/>
        <v>0</v>
      </c>
      <c r="E1166" s="130">
        <f t="shared" si="1906"/>
        <v>0</v>
      </c>
      <c r="F1166" s="130">
        <f t="shared" si="1906"/>
        <v>0</v>
      </c>
      <c r="G1166" s="130">
        <f t="shared" si="1906"/>
        <v>0</v>
      </c>
      <c r="H1166" s="130">
        <f t="shared" si="1906"/>
        <v>0</v>
      </c>
      <c r="I1166" s="130">
        <f t="shared" si="1906"/>
        <v>0</v>
      </c>
      <c r="J1166" s="190">
        <f t="shared" si="1906"/>
        <v>0</v>
      </c>
      <c r="K1166" s="130">
        <f t="shared" si="1906"/>
        <v>0</v>
      </c>
      <c r="L1166" s="131">
        <f t="shared" si="1906"/>
        <v>0</v>
      </c>
      <c r="M1166" s="129" t="e">
        <f>D1159</f>
        <v>#DIV/0!</v>
      </c>
      <c r="N1166" s="130" t="e">
        <f t="shared" si="1908"/>
        <v>#DIV/0!</v>
      </c>
      <c r="O1166" s="130" t="e">
        <f t="shared" si="1908"/>
        <v>#DIV/0!</v>
      </c>
      <c r="P1166" s="130" t="e">
        <f t="shared" si="1908"/>
        <v>#DIV/0!</v>
      </c>
      <c r="Q1166" s="130" t="e">
        <f t="shared" si="1908"/>
        <v>#DIV/0!</v>
      </c>
      <c r="R1166" s="130" t="e">
        <f t="shared" si="1908"/>
        <v>#DIV/0!</v>
      </c>
      <c r="S1166" s="130" t="e">
        <f t="shared" si="1908"/>
        <v>#DIV/0!</v>
      </c>
      <c r="T1166" s="130" t="e">
        <f t="shared" si="1908"/>
        <v>#DIV/0!</v>
      </c>
      <c r="U1166" s="130" t="e">
        <f t="shared" si="1908"/>
        <v>#DIV/0!</v>
      </c>
      <c r="V1166" s="131" t="e">
        <f t="shared" si="1908"/>
        <v>#DIV/0!</v>
      </c>
      <c r="W1166" s="129">
        <f>E1159</f>
        <v>0</v>
      </c>
      <c r="X1166" s="130">
        <f t="shared" si="1909"/>
        <v>0</v>
      </c>
      <c r="Y1166" s="130">
        <f t="shared" si="1909"/>
        <v>0</v>
      </c>
      <c r="Z1166" s="130">
        <f t="shared" si="1909"/>
        <v>0</v>
      </c>
      <c r="AA1166" s="130">
        <f t="shared" si="1909"/>
        <v>0</v>
      </c>
      <c r="AB1166" s="130">
        <f t="shared" si="1909"/>
        <v>0</v>
      </c>
      <c r="AC1166" s="130">
        <f t="shared" si="1909"/>
        <v>0</v>
      </c>
      <c r="AD1166" s="130">
        <f t="shared" si="1909"/>
        <v>0</v>
      </c>
      <c r="AE1166" s="130">
        <f t="shared" si="1909"/>
        <v>0</v>
      </c>
      <c r="AF1166" s="131">
        <f t="shared" si="1909"/>
        <v>0</v>
      </c>
      <c r="AG1166" s="129">
        <f>F1159</f>
        <v>0</v>
      </c>
      <c r="AH1166" s="130">
        <f t="shared" si="1910"/>
        <v>0</v>
      </c>
      <c r="AI1166" s="130">
        <f t="shared" si="1910"/>
        <v>0</v>
      </c>
      <c r="AJ1166" s="130">
        <f t="shared" si="1910"/>
        <v>0</v>
      </c>
      <c r="AK1166" s="130">
        <f t="shared" si="1910"/>
        <v>0</v>
      </c>
      <c r="AL1166" s="130">
        <f t="shared" si="1910"/>
        <v>0</v>
      </c>
      <c r="AM1166" s="130">
        <f t="shared" si="1910"/>
        <v>0</v>
      </c>
      <c r="AN1166" s="130">
        <f t="shared" si="1910"/>
        <v>0</v>
      </c>
      <c r="AO1166" s="130">
        <f t="shared" si="1910"/>
        <v>0</v>
      </c>
      <c r="AP1166" s="131">
        <f t="shared" si="1910"/>
        <v>0</v>
      </c>
      <c r="AQ1166" s="129">
        <f>G1159</f>
        <v>0</v>
      </c>
      <c r="AR1166" s="130">
        <f t="shared" si="1911"/>
        <v>0</v>
      </c>
      <c r="AS1166" s="130">
        <f t="shared" si="1911"/>
        <v>0</v>
      </c>
      <c r="AT1166" s="130">
        <f t="shared" si="1911"/>
        <v>0</v>
      </c>
      <c r="AU1166" s="130">
        <f t="shared" si="1911"/>
        <v>0</v>
      </c>
      <c r="AV1166" s="130">
        <f t="shared" si="1911"/>
        <v>0</v>
      </c>
      <c r="AW1166" s="130">
        <f t="shared" si="1911"/>
        <v>0</v>
      </c>
      <c r="AX1166" s="130">
        <f t="shared" si="1911"/>
        <v>0</v>
      </c>
      <c r="AY1166" s="130">
        <f t="shared" si="1911"/>
        <v>0</v>
      </c>
      <c r="AZ1166" s="131">
        <f t="shared" si="1911"/>
        <v>0</v>
      </c>
      <c r="BA1166" s="129">
        <f>H1159</f>
        <v>0</v>
      </c>
      <c r="BB1166" s="130">
        <f t="shared" si="1912"/>
        <v>0</v>
      </c>
      <c r="BC1166" s="130">
        <f t="shared" si="1912"/>
        <v>0</v>
      </c>
      <c r="BD1166" s="130">
        <f t="shared" si="1912"/>
        <v>0</v>
      </c>
      <c r="BE1166" s="130">
        <f t="shared" si="1912"/>
        <v>0</v>
      </c>
      <c r="BF1166" s="130">
        <f t="shared" si="1912"/>
        <v>0</v>
      </c>
      <c r="BG1166" s="130">
        <f t="shared" si="1912"/>
        <v>0</v>
      </c>
      <c r="BH1166" s="130">
        <f t="shared" si="1912"/>
        <v>0</v>
      </c>
      <c r="BI1166" s="130">
        <f t="shared" si="1912"/>
        <v>0</v>
      </c>
      <c r="BJ1166" s="131">
        <f t="shared" si="1912"/>
        <v>0</v>
      </c>
      <c r="BK1166"/>
      <c r="BL1166"/>
      <c r="BM1166"/>
      <c r="BN1166"/>
      <c r="BO1166"/>
      <c r="BP1166"/>
      <c r="BQ1166"/>
      <c r="BR1166"/>
      <c r="BS1166"/>
      <c r="BT1166"/>
      <c r="BU1166"/>
      <c r="BV1166"/>
      <c r="BW1166"/>
      <c r="BX1166"/>
      <c r="BY1166"/>
      <c r="BZ1166"/>
      <c r="CA1166"/>
      <c r="CB1166"/>
      <c r="CC1166"/>
      <c r="CD1166"/>
      <c r="CE1166"/>
      <c r="CF1166"/>
      <c r="CG1166"/>
      <c r="CH1166"/>
      <c r="CI1166"/>
      <c r="CJ1166"/>
      <c r="CK1166"/>
      <c r="CL1166"/>
      <c r="CM1166"/>
      <c r="CN1166"/>
      <c r="CO1166"/>
    </row>
    <row r="1167" spans="1:93" s="2" customFormat="1" ht="15" hidden="1" customHeight="1" outlineLevel="2" x14ac:dyDescent="0.25">
      <c r="A1167" s="152" t="s">
        <v>57</v>
      </c>
      <c r="B1167" s="129">
        <f t="shared" ref="B1167" si="1913">E$3</f>
        <v>43</v>
      </c>
      <c r="C1167" s="130">
        <f t="shared" si="1906"/>
        <v>43</v>
      </c>
      <c r="D1167" s="130">
        <f t="shared" si="1906"/>
        <v>43</v>
      </c>
      <c r="E1167" s="130">
        <f t="shared" si="1906"/>
        <v>43</v>
      </c>
      <c r="F1167" s="130">
        <f t="shared" si="1906"/>
        <v>43</v>
      </c>
      <c r="G1167" s="130">
        <f t="shared" si="1906"/>
        <v>43</v>
      </c>
      <c r="H1167" s="130">
        <f t="shared" si="1906"/>
        <v>43</v>
      </c>
      <c r="I1167" s="130">
        <f t="shared" si="1906"/>
        <v>43</v>
      </c>
      <c r="J1167" s="190">
        <f t="shared" si="1906"/>
        <v>43</v>
      </c>
      <c r="K1167" s="130">
        <f t="shared" si="1906"/>
        <v>43</v>
      </c>
      <c r="L1167" s="131">
        <f t="shared" si="1906"/>
        <v>43</v>
      </c>
      <c r="M1167" s="129">
        <f t="shared" ref="M1167" si="1914">F$3</f>
        <v>0</v>
      </c>
      <c r="N1167" s="130">
        <f t="shared" si="1908"/>
        <v>0</v>
      </c>
      <c r="O1167" s="130">
        <f t="shared" si="1908"/>
        <v>0</v>
      </c>
      <c r="P1167" s="130">
        <f t="shared" si="1908"/>
        <v>0</v>
      </c>
      <c r="Q1167" s="130">
        <f t="shared" si="1908"/>
        <v>0</v>
      </c>
      <c r="R1167" s="130">
        <f t="shared" si="1908"/>
        <v>0</v>
      </c>
      <c r="S1167" s="130">
        <f t="shared" si="1908"/>
        <v>0</v>
      </c>
      <c r="T1167" s="130">
        <f t="shared" si="1908"/>
        <v>0</v>
      </c>
      <c r="U1167" s="130">
        <f t="shared" si="1908"/>
        <v>0</v>
      </c>
      <c r="V1167" s="131">
        <f t="shared" si="1908"/>
        <v>0</v>
      </c>
      <c r="W1167" s="129">
        <f t="shared" ref="W1167" si="1915">G$3</f>
        <v>0</v>
      </c>
      <c r="X1167" s="130">
        <f t="shared" si="1909"/>
        <v>0</v>
      </c>
      <c r="Y1167" s="130">
        <f t="shared" si="1909"/>
        <v>0</v>
      </c>
      <c r="Z1167" s="130">
        <f t="shared" si="1909"/>
        <v>0</v>
      </c>
      <c r="AA1167" s="130">
        <f t="shared" si="1909"/>
        <v>0</v>
      </c>
      <c r="AB1167" s="130">
        <f t="shared" si="1909"/>
        <v>0</v>
      </c>
      <c r="AC1167" s="130">
        <f t="shared" si="1909"/>
        <v>0</v>
      </c>
      <c r="AD1167" s="130">
        <f t="shared" si="1909"/>
        <v>0</v>
      </c>
      <c r="AE1167" s="130">
        <f t="shared" si="1909"/>
        <v>0</v>
      </c>
      <c r="AF1167" s="131">
        <f t="shared" si="1909"/>
        <v>0</v>
      </c>
      <c r="AG1167" s="129">
        <f t="shared" ref="AG1167" si="1916">H$3</f>
        <v>0</v>
      </c>
      <c r="AH1167" s="130">
        <f t="shared" si="1910"/>
        <v>0</v>
      </c>
      <c r="AI1167" s="130">
        <f t="shared" si="1910"/>
        <v>0</v>
      </c>
      <c r="AJ1167" s="130">
        <f t="shared" si="1910"/>
        <v>0</v>
      </c>
      <c r="AK1167" s="130">
        <f t="shared" si="1910"/>
        <v>0</v>
      </c>
      <c r="AL1167" s="130">
        <f t="shared" si="1910"/>
        <v>0</v>
      </c>
      <c r="AM1167" s="130">
        <f t="shared" si="1910"/>
        <v>0</v>
      </c>
      <c r="AN1167" s="130">
        <f t="shared" si="1910"/>
        <v>0</v>
      </c>
      <c r="AO1167" s="130">
        <f t="shared" si="1910"/>
        <v>0</v>
      </c>
      <c r="AP1167" s="131">
        <f t="shared" si="1910"/>
        <v>0</v>
      </c>
      <c r="AQ1167" s="129">
        <f t="shared" ref="AQ1167" si="1917">I$3</f>
        <v>0</v>
      </c>
      <c r="AR1167" s="130">
        <f t="shared" si="1911"/>
        <v>0</v>
      </c>
      <c r="AS1167" s="130">
        <f t="shared" si="1911"/>
        <v>0</v>
      </c>
      <c r="AT1167" s="130">
        <f t="shared" si="1911"/>
        <v>0</v>
      </c>
      <c r="AU1167" s="130">
        <f t="shared" si="1911"/>
        <v>0</v>
      </c>
      <c r="AV1167" s="130">
        <f t="shared" si="1911"/>
        <v>0</v>
      </c>
      <c r="AW1167" s="130">
        <f t="shared" si="1911"/>
        <v>0</v>
      </c>
      <c r="AX1167" s="130">
        <f t="shared" si="1911"/>
        <v>0</v>
      </c>
      <c r="AY1167" s="130">
        <f t="shared" si="1911"/>
        <v>0</v>
      </c>
      <c r="AZ1167" s="131">
        <f t="shared" si="1911"/>
        <v>0</v>
      </c>
      <c r="BA1167" s="129">
        <f t="shared" ref="BA1167" si="1918">J$3</f>
        <v>0</v>
      </c>
      <c r="BB1167" s="130">
        <f t="shared" si="1912"/>
        <v>0</v>
      </c>
      <c r="BC1167" s="130">
        <f t="shared" si="1912"/>
        <v>0</v>
      </c>
      <c r="BD1167" s="130">
        <f t="shared" si="1912"/>
        <v>0</v>
      </c>
      <c r="BE1167" s="130">
        <f t="shared" si="1912"/>
        <v>0</v>
      </c>
      <c r="BF1167" s="130">
        <f t="shared" si="1912"/>
        <v>0</v>
      </c>
      <c r="BG1167" s="130">
        <f t="shared" si="1912"/>
        <v>0</v>
      </c>
      <c r="BH1167" s="130">
        <f t="shared" si="1912"/>
        <v>0</v>
      </c>
      <c r="BI1167" s="130">
        <f t="shared" si="1912"/>
        <v>0</v>
      </c>
      <c r="BJ1167" s="131">
        <f t="shared" si="1912"/>
        <v>0</v>
      </c>
      <c r="BK1167"/>
      <c r="BL1167"/>
      <c r="BM1167"/>
      <c r="BN1167"/>
      <c r="BO1167"/>
      <c r="BP1167"/>
      <c r="BQ1167"/>
      <c r="BR1167"/>
      <c r="BS1167"/>
      <c r="BT1167"/>
      <c r="BU1167"/>
      <c r="BV1167"/>
      <c r="BW1167"/>
      <c r="BX1167"/>
      <c r="BY1167"/>
      <c r="BZ1167"/>
      <c r="CA1167"/>
      <c r="CB1167"/>
      <c r="CC1167"/>
      <c r="CD1167"/>
      <c r="CE1167"/>
      <c r="CF1167"/>
      <c r="CG1167"/>
      <c r="CH1167"/>
      <c r="CI1167"/>
      <c r="CJ1167"/>
      <c r="CK1167"/>
      <c r="CL1167"/>
      <c r="CM1167"/>
      <c r="CN1167"/>
      <c r="CO1167"/>
    </row>
    <row r="1168" spans="1:93" s="2" customFormat="1" ht="15" hidden="1" customHeight="1" outlineLevel="2" x14ac:dyDescent="0.25">
      <c r="A1168" s="152" t="s">
        <v>58</v>
      </c>
      <c r="B1168" s="132">
        <f t="shared" ref="B1168" si="1919">B1167/10*0</f>
        <v>0</v>
      </c>
      <c r="C1168" s="133">
        <f t="shared" ref="C1168" si="1920">C1167/10*1</f>
        <v>4.3</v>
      </c>
      <c r="D1168" s="133">
        <f t="shared" ref="D1168" si="1921">D1167/10*2</f>
        <v>8.6</v>
      </c>
      <c r="E1168" s="133">
        <f t="shared" ref="E1168" si="1922">E1167/10*3</f>
        <v>12.899999999999999</v>
      </c>
      <c r="F1168" s="133">
        <f t="shared" ref="F1168" si="1923">F1167/10*4</f>
        <v>17.2</v>
      </c>
      <c r="G1168" s="133">
        <f t="shared" ref="G1168" si="1924">G1167/10*5</f>
        <v>21.5</v>
      </c>
      <c r="H1168" s="133">
        <f t="shared" ref="H1168" si="1925">H1167/10*6</f>
        <v>25.799999999999997</v>
      </c>
      <c r="I1168" s="133">
        <f t="shared" ref="I1168" si="1926">I1167/10*7</f>
        <v>30.099999999999998</v>
      </c>
      <c r="J1168" s="191">
        <f t="shared" ref="J1168" si="1927">J1167/10*8</f>
        <v>34.4</v>
      </c>
      <c r="K1168" s="133">
        <f t="shared" ref="K1168" si="1928">K1167/10*9</f>
        <v>38.699999999999996</v>
      </c>
      <c r="L1168" s="134">
        <f t="shared" ref="L1168" si="1929">L1167/10*10</f>
        <v>43</v>
      </c>
      <c r="M1168" s="133">
        <f t="shared" ref="M1168" si="1930">M1167/10*1</f>
        <v>0</v>
      </c>
      <c r="N1168" s="133">
        <f t="shared" ref="N1168" si="1931">N1167/10*2</f>
        <v>0</v>
      </c>
      <c r="O1168" s="133">
        <f t="shared" ref="O1168" si="1932">O1167/10*3</f>
        <v>0</v>
      </c>
      <c r="P1168" s="133">
        <f t="shared" ref="P1168" si="1933">P1167/10*4</f>
        <v>0</v>
      </c>
      <c r="Q1168" s="133">
        <f t="shared" ref="Q1168" si="1934">Q1167/10*5</f>
        <v>0</v>
      </c>
      <c r="R1168" s="133">
        <f t="shared" ref="R1168" si="1935">R1167/10*6</f>
        <v>0</v>
      </c>
      <c r="S1168" s="133">
        <f t="shared" ref="S1168" si="1936">S1167/10*7</f>
        <v>0</v>
      </c>
      <c r="T1168" s="133">
        <f t="shared" ref="T1168" si="1937">T1167/10*8</f>
        <v>0</v>
      </c>
      <c r="U1168" s="133">
        <f t="shared" ref="U1168" si="1938">U1167/10*9</f>
        <v>0</v>
      </c>
      <c r="V1168" s="134">
        <f t="shared" ref="V1168" si="1939">V1167/10*10</f>
        <v>0</v>
      </c>
      <c r="W1168" s="133">
        <f t="shared" ref="W1168" si="1940">W1167/10*1</f>
        <v>0</v>
      </c>
      <c r="X1168" s="133">
        <f t="shared" ref="X1168" si="1941">X1167/10*2</f>
        <v>0</v>
      </c>
      <c r="Y1168" s="133">
        <f t="shared" ref="Y1168" si="1942">Y1167/10*3</f>
        <v>0</v>
      </c>
      <c r="Z1168" s="133">
        <f t="shared" ref="Z1168" si="1943">Z1167/10*4</f>
        <v>0</v>
      </c>
      <c r="AA1168" s="133">
        <f t="shared" ref="AA1168" si="1944">AA1167/10*5</f>
        <v>0</v>
      </c>
      <c r="AB1168" s="133">
        <f t="shared" ref="AB1168" si="1945">AB1167/10*6</f>
        <v>0</v>
      </c>
      <c r="AC1168" s="133">
        <f t="shared" ref="AC1168" si="1946">AC1167/10*7</f>
        <v>0</v>
      </c>
      <c r="AD1168" s="133">
        <f t="shared" ref="AD1168" si="1947">AD1167/10*8</f>
        <v>0</v>
      </c>
      <c r="AE1168" s="134">
        <f t="shared" ref="AE1168" si="1948">AE1167/10*9</f>
        <v>0</v>
      </c>
      <c r="AF1168" s="134">
        <f t="shared" ref="AF1168" si="1949">AF1167/10*10</f>
        <v>0</v>
      </c>
      <c r="AG1168" s="133">
        <f t="shared" ref="AG1168" si="1950">AG1167/10*1</f>
        <v>0</v>
      </c>
      <c r="AH1168" s="133">
        <f t="shared" ref="AH1168" si="1951">AH1167/10*2</f>
        <v>0</v>
      </c>
      <c r="AI1168" s="133">
        <f t="shared" ref="AI1168" si="1952">AI1167/10*3</f>
        <v>0</v>
      </c>
      <c r="AJ1168" s="133">
        <f t="shared" ref="AJ1168" si="1953">AJ1167/10*4</f>
        <v>0</v>
      </c>
      <c r="AK1168" s="133">
        <f t="shared" ref="AK1168" si="1954">AK1167/10*5</f>
        <v>0</v>
      </c>
      <c r="AL1168" s="133">
        <f t="shared" ref="AL1168" si="1955">AL1167/10*6</f>
        <v>0</v>
      </c>
      <c r="AM1168" s="133">
        <f t="shared" ref="AM1168" si="1956">AM1167/10*7</f>
        <v>0</v>
      </c>
      <c r="AN1168" s="133">
        <f t="shared" ref="AN1168" si="1957">AN1167/10*8</f>
        <v>0</v>
      </c>
      <c r="AO1168" s="134">
        <f t="shared" ref="AO1168" si="1958">AO1167/10*9</f>
        <v>0</v>
      </c>
      <c r="AP1168" s="134">
        <f t="shared" ref="AP1168" si="1959">AP1167/10*10</f>
        <v>0</v>
      </c>
      <c r="AQ1168" s="133">
        <f t="shared" ref="AQ1168" si="1960">AQ1167/10*1</f>
        <v>0</v>
      </c>
      <c r="AR1168" s="133">
        <f t="shared" ref="AR1168" si="1961">AR1167/10*2</f>
        <v>0</v>
      </c>
      <c r="AS1168" s="133">
        <f t="shared" ref="AS1168" si="1962">AS1167/10*3</f>
        <v>0</v>
      </c>
      <c r="AT1168" s="133">
        <f t="shared" ref="AT1168" si="1963">AT1167/10*4</f>
        <v>0</v>
      </c>
      <c r="AU1168" s="133">
        <f t="shared" ref="AU1168" si="1964">AU1167/10*5</f>
        <v>0</v>
      </c>
      <c r="AV1168" s="133">
        <f t="shared" ref="AV1168" si="1965">AV1167/10*6</f>
        <v>0</v>
      </c>
      <c r="AW1168" s="133">
        <f t="shared" ref="AW1168" si="1966">AW1167/10*7</f>
        <v>0</v>
      </c>
      <c r="AX1168" s="133">
        <f t="shared" ref="AX1168" si="1967">AX1167/10*8</f>
        <v>0</v>
      </c>
      <c r="AY1168" s="134">
        <f t="shared" ref="AY1168" si="1968">AY1167/10*9</f>
        <v>0</v>
      </c>
      <c r="AZ1168" s="134">
        <f t="shared" ref="AZ1168" si="1969">AZ1167/10*10</f>
        <v>0</v>
      </c>
      <c r="BA1168" s="133">
        <f t="shared" ref="BA1168" si="1970">BA1167/10*1</f>
        <v>0</v>
      </c>
      <c r="BB1168" s="133">
        <f t="shared" ref="BB1168" si="1971">BB1167/10*2</f>
        <v>0</v>
      </c>
      <c r="BC1168" s="133">
        <f t="shared" ref="BC1168" si="1972">BC1167/10*3</f>
        <v>0</v>
      </c>
      <c r="BD1168" s="133">
        <f t="shared" ref="BD1168" si="1973">BD1167/10*4</f>
        <v>0</v>
      </c>
      <c r="BE1168" s="133">
        <f t="shared" ref="BE1168" si="1974">BE1167/10*5</f>
        <v>0</v>
      </c>
      <c r="BF1168" s="133">
        <f t="shared" ref="BF1168" si="1975">BF1167/10*6</f>
        <v>0</v>
      </c>
      <c r="BG1168" s="133">
        <f t="shared" ref="BG1168" si="1976">BG1167/10*7</f>
        <v>0</v>
      </c>
      <c r="BH1168" s="133">
        <f t="shared" ref="BH1168" si="1977">BH1167/10*8</f>
        <v>0</v>
      </c>
      <c r="BI1168" s="134">
        <f t="shared" ref="BI1168" si="1978">BI1167/10*9</f>
        <v>0</v>
      </c>
      <c r="BJ1168" s="134">
        <f t="shared" ref="BJ1168" si="1979">BJ1167/10*10</f>
        <v>0</v>
      </c>
      <c r="BK1168"/>
      <c r="BL1168"/>
      <c r="BM1168"/>
      <c r="BN1168"/>
      <c r="BO1168"/>
      <c r="BP1168"/>
      <c r="BQ1168"/>
      <c r="BR1168"/>
      <c r="BS1168"/>
      <c r="BT1168"/>
      <c r="BU1168"/>
      <c r="BV1168"/>
      <c r="BW1168"/>
      <c r="BX1168"/>
      <c r="BY1168"/>
      <c r="BZ1168"/>
      <c r="CA1168"/>
      <c r="CB1168"/>
      <c r="CC1168"/>
      <c r="CD1168"/>
      <c r="CE1168"/>
      <c r="CF1168"/>
      <c r="CG1168"/>
      <c r="CH1168"/>
      <c r="CI1168"/>
      <c r="CJ1168"/>
      <c r="CK1168"/>
      <c r="CL1168"/>
      <c r="CM1168"/>
      <c r="CN1168"/>
      <c r="CO1168"/>
    </row>
    <row r="1169" spans="1:62" ht="15.75" hidden="1" outlineLevel="2" thickBot="1" x14ac:dyDescent="0.3">
      <c r="A1169" s="152" t="s">
        <v>60</v>
      </c>
      <c r="B1169" s="192">
        <f t="shared" ref="B1169:BJ1169" si="1980">-B1166+B1165*B1168-1*IF(AND($A698=B1164,B1168&gt;=$A1112),B1168-$A1112,0)</f>
        <v>0</v>
      </c>
      <c r="C1169" s="193">
        <f t="shared" si="1980"/>
        <v>0</v>
      </c>
      <c r="D1169" s="193">
        <f t="shared" si="1980"/>
        <v>0</v>
      </c>
      <c r="E1169" s="193">
        <f t="shared" si="1980"/>
        <v>0</v>
      </c>
      <c r="F1169" s="193">
        <f t="shared" si="1980"/>
        <v>0</v>
      </c>
      <c r="G1169" s="193">
        <f t="shared" si="1980"/>
        <v>0</v>
      </c>
      <c r="H1169" s="193">
        <f t="shared" si="1980"/>
        <v>0</v>
      </c>
      <c r="I1169" s="193">
        <f t="shared" si="1980"/>
        <v>0</v>
      </c>
      <c r="J1169" s="193">
        <f t="shared" si="1980"/>
        <v>0</v>
      </c>
      <c r="K1169" s="193">
        <f t="shared" si="1980"/>
        <v>0</v>
      </c>
      <c r="L1169" s="194">
        <f t="shared" si="1980"/>
        <v>0</v>
      </c>
      <c r="M1169" s="192" t="e">
        <f t="shared" si="1980"/>
        <v>#DIV/0!</v>
      </c>
      <c r="N1169" s="193" t="e">
        <f t="shared" si="1980"/>
        <v>#DIV/0!</v>
      </c>
      <c r="O1169" s="193" t="e">
        <f t="shared" si="1980"/>
        <v>#DIV/0!</v>
      </c>
      <c r="P1169" s="193" t="e">
        <f t="shared" si="1980"/>
        <v>#DIV/0!</v>
      </c>
      <c r="Q1169" s="193" t="e">
        <f t="shared" si="1980"/>
        <v>#DIV/0!</v>
      </c>
      <c r="R1169" s="193" t="e">
        <f t="shared" si="1980"/>
        <v>#DIV/0!</v>
      </c>
      <c r="S1169" s="193" t="e">
        <f t="shared" si="1980"/>
        <v>#DIV/0!</v>
      </c>
      <c r="T1169" s="193" t="e">
        <f t="shared" si="1980"/>
        <v>#DIV/0!</v>
      </c>
      <c r="U1169" s="193" t="e">
        <f t="shared" si="1980"/>
        <v>#DIV/0!</v>
      </c>
      <c r="V1169" s="194" t="e">
        <f t="shared" si="1980"/>
        <v>#DIV/0!</v>
      </c>
      <c r="W1169" s="192">
        <f t="shared" si="1980"/>
        <v>0</v>
      </c>
      <c r="X1169" s="193">
        <f t="shared" si="1980"/>
        <v>0</v>
      </c>
      <c r="Y1169" s="193">
        <f t="shared" si="1980"/>
        <v>0</v>
      </c>
      <c r="Z1169" s="193">
        <f t="shared" si="1980"/>
        <v>0</v>
      </c>
      <c r="AA1169" s="193">
        <f t="shared" si="1980"/>
        <v>0</v>
      </c>
      <c r="AB1169" s="193">
        <f t="shared" si="1980"/>
        <v>0</v>
      </c>
      <c r="AC1169" s="193">
        <f t="shared" si="1980"/>
        <v>0</v>
      </c>
      <c r="AD1169" s="193">
        <f t="shared" si="1980"/>
        <v>0</v>
      </c>
      <c r="AE1169" s="193">
        <f t="shared" si="1980"/>
        <v>0</v>
      </c>
      <c r="AF1169" s="194">
        <f t="shared" si="1980"/>
        <v>0</v>
      </c>
      <c r="AG1169" s="192">
        <f t="shared" si="1980"/>
        <v>0</v>
      </c>
      <c r="AH1169" s="193">
        <f t="shared" si="1980"/>
        <v>0</v>
      </c>
      <c r="AI1169" s="193">
        <f t="shared" si="1980"/>
        <v>0</v>
      </c>
      <c r="AJ1169" s="193">
        <f t="shared" si="1980"/>
        <v>0</v>
      </c>
      <c r="AK1169" s="193">
        <f t="shared" si="1980"/>
        <v>0</v>
      </c>
      <c r="AL1169" s="193">
        <f t="shared" si="1980"/>
        <v>0</v>
      </c>
      <c r="AM1169" s="193">
        <f t="shared" si="1980"/>
        <v>0</v>
      </c>
      <c r="AN1169" s="193">
        <f t="shared" si="1980"/>
        <v>0</v>
      </c>
      <c r="AO1169" s="193">
        <f t="shared" si="1980"/>
        <v>0</v>
      </c>
      <c r="AP1169" s="194">
        <f t="shared" si="1980"/>
        <v>0</v>
      </c>
      <c r="AQ1169" s="192">
        <f t="shared" si="1980"/>
        <v>0</v>
      </c>
      <c r="AR1169" s="193">
        <f t="shared" si="1980"/>
        <v>0</v>
      </c>
      <c r="AS1169" s="193">
        <f t="shared" si="1980"/>
        <v>0</v>
      </c>
      <c r="AT1169" s="193">
        <f t="shared" si="1980"/>
        <v>0</v>
      </c>
      <c r="AU1169" s="193">
        <f t="shared" si="1980"/>
        <v>0</v>
      </c>
      <c r="AV1169" s="193">
        <f t="shared" si="1980"/>
        <v>0</v>
      </c>
      <c r="AW1169" s="193">
        <f t="shared" si="1980"/>
        <v>0</v>
      </c>
      <c r="AX1169" s="193">
        <f t="shared" si="1980"/>
        <v>0</v>
      </c>
      <c r="AY1169" s="193">
        <f t="shared" si="1980"/>
        <v>0</v>
      </c>
      <c r="AZ1169" s="194">
        <f t="shared" si="1980"/>
        <v>0</v>
      </c>
      <c r="BA1169" s="192">
        <f t="shared" si="1980"/>
        <v>0</v>
      </c>
      <c r="BB1169" s="193">
        <f t="shared" si="1980"/>
        <v>0</v>
      </c>
      <c r="BC1169" s="193">
        <f t="shared" si="1980"/>
        <v>0</v>
      </c>
      <c r="BD1169" s="193">
        <f t="shared" si="1980"/>
        <v>0</v>
      </c>
      <c r="BE1169" s="193">
        <f t="shared" si="1980"/>
        <v>0</v>
      </c>
      <c r="BF1169" s="193">
        <f t="shared" si="1980"/>
        <v>0</v>
      </c>
      <c r="BG1169" s="193">
        <f t="shared" si="1980"/>
        <v>0</v>
      </c>
      <c r="BH1169" s="193">
        <f t="shared" si="1980"/>
        <v>0</v>
      </c>
      <c r="BI1169" s="193">
        <f t="shared" si="1980"/>
        <v>0</v>
      </c>
      <c r="BJ1169" s="194">
        <f t="shared" si="1980"/>
        <v>0</v>
      </c>
    </row>
    <row r="1170" spans="1:62" hidden="1" outlineLevel="2" x14ac:dyDescent="0.25"/>
    <row r="1171" spans="1:62" hidden="1" outlineLevel="1" collapsed="1" x14ac:dyDescent="0.25">
      <c r="A1171" s="181">
        <f>9*B698/10</f>
        <v>0</v>
      </c>
      <c r="B1171" s="180"/>
      <c r="C1171" s="180"/>
      <c r="D1171" s="180"/>
    </row>
    <row r="1172" spans="1:62" hidden="1" outlineLevel="2" x14ac:dyDescent="0.25">
      <c r="B1172" s="316">
        <f>'Calculo VIGA'!E$2</f>
        <v>1</v>
      </c>
      <c r="C1172" s="317"/>
      <c r="D1172" s="316">
        <f>'Calculo VIGA'!F$2</f>
        <v>2</v>
      </c>
      <c r="E1172" s="317"/>
      <c r="F1172" s="316">
        <f>'Calculo VIGA'!G$2</f>
        <v>3</v>
      </c>
      <c r="G1172" s="317"/>
      <c r="H1172" s="316">
        <f>'Calculo VIGA'!H$2</f>
        <v>4</v>
      </c>
      <c r="I1172" s="317"/>
      <c r="J1172" s="316">
        <f>'Calculo VIGA'!I$2</f>
        <v>5</v>
      </c>
      <c r="K1172" s="317"/>
      <c r="L1172" s="316">
        <f>'Calculo VIGA'!J$2</f>
        <v>6</v>
      </c>
      <c r="M1172" s="317"/>
    </row>
    <row r="1173" spans="1:62" hidden="1" outlineLevel="2" x14ac:dyDescent="0.25">
      <c r="B1173" s="105">
        <f>'Calculo VIGA'!B$18</f>
        <v>3</v>
      </c>
      <c r="C1173" s="106">
        <v>0</v>
      </c>
      <c r="D1173" s="107">
        <f>'Calculo VIGA'!J$18</f>
        <v>0</v>
      </c>
      <c r="E1173" s="106">
        <v>0</v>
      </c>
      <c r="F1173" s="107">
        <f>'Calculo VIGA'!R$18</f>
        <v>0</v>
      </c>
      <c r="G1173" s="106">
        <v>0</v>
      </c>
      <c r="H1173" s="107">
        <f>'Calculo VIGA'!Z$18</f>
        <v>0</v>
      </c>
      <c r="I1173" s="106">
        <v>0</v>
      </c>
      <c r="J1173" s="107">
        <f>'Calculo VIGA'!AH$18</f>
        <v>0</v>
      </c>
      <c r="K1173" s="106">
        <v>0</v>
      </c>
      <c r="L1173" s="107">
        <f>'Calculo VIGA'!AP$18</f>
        <v>0</v>
      </c>
      <c r="M1173" s="106">
        <v>0</v>
      </c>
      <c r="X1173" s="146"/>
      <c r="Y1173" s="147"/>
    </row>
    <row r="1174" spans="1:62" hidden="1" outlineLevel="2" x14ac:dyDescent="0.25">
      <c r="B1174" s="105">
        <f>'Calculo VIGA'!B$19</f>
        <v>4</v>
      </c>
      <c r="C1174" s="106">
        <f>IF($A698=B1172,1*($B698-$A1171)^2*(2*$A1171+$B698)/$B698^3,0)</f>
        <v>0</v>
      </c>
      <c r="D1174" s="107">
        <f>'Calculo VIGA'!J$19</f>
        <v>0</v>
      </c>
      <c r="E1174" s="106" t="e">
        <f>IF($A698=D1172,1*($B698-$A1171)^2*(2*$A1171+$B698)/$B698^3,0)</f>
        <v>#DIV/0!</v>
      </c>
      <c r="F1174" s="107">
        <f>'Calculo VIGA'!R$19</f>
        <v>0</v>
      </c>
      <c r="G1174" s="106">
        <f>IF($A698=F1172,1*($B698-$A1171)^2*(2*$A1171+$B698)/$B698^3,0)</f>
        <v>0</v>
      </c>
      <c r="H1174" s="107">
        <f>'Calculo VIGA'!Z$19</f>
        <v>0</v>
      </c>
      <c r="I1174" s="106">
        <f>IF($A698=H1172,1*($B698-$A1171)^2*(2*$A1171+$B698)/$B698^3,0)</f>
        <v>0</v>
      </c>
      <c r="J1174" s="107">
        <f>'Calculo VIGA'!AH$19</f>
        <v>0</v>
      </c>
      <c r="K1174" s="106">
        <f>IF($A698=J1172,1*($B698-$A1171)^2*(2*$A1171+$B698)/$B698^3,0)</f>
        <v>0</v>
      </c>
      <c r="L1174" s="107">
        <f>'Calculo VIGA'!AP$19</f>
        <v>0</v>
      </c>
      <c r="M1174" s="106">
        <f>IF($A698=L1172,1*($B698-$A1171)^2*(2*$A1171+$B698)/$B698^3,0)</f>
        <v>0</v>
      </c>
    </row>
    <row r="1175" spans="1:62" hidden="1" outlineLevel="2" x14ac:dyDescent="0.25">
      <c r="A1175" t="s">
        <v>36</v>
      </c>
      <c r="B1175" s="105">
        <f>'Calculo VIGA'!B$20</f>
        <v>1</v>
      </c>
      <c r="C1175" s="106">
        <f>IF($A698=B1172,1*$A1171*($B698-$A1171)^2/$B698^2,0)</f>
        <v>0</v>
      </c>
      <c r="D1175" s="107">
        <f>'Calculo VIGA'!J$20</f>
        <v>0</v>
      </c>
      <c r="E1175" s="106" t="e">
        <f>IF($A698=D1172,1*$A1171*($B698-$A1171)^2/$B698^2,0)</f>
        <v>#DIV/0!</v>
      </c>
      <c r="F1175" s="107">
        <f>'Calculo VIGA'!R$20</f>
        <v>0</v>
      </c>
      <c r="G1175" s="106">
        <f>IF($A698=F1172,1*$A1171*($B698-$A1171)^2/$B698^2,0)</f>
        <v>0</v>
      </c>
      <c r="H1175" s="107">
        <f>'Calculo VIGA'!Z$20</f>
        <v>0</v>
      </c>
      <c r="I1175" s="106">
        <f>IF($A698=H1172,1*$A1171*($B698-$A1171)^2/$B698^2,0)</f>
        <v>0</v>
      </c>
      <c r="J1175" s="107">
        <f>'Calculo VIGA'!AH$20</f>
        <v>0</v>
      </c>
      <c r="K1175" s="106">
        <f>IF($A698=J1172,1*$A1171*($B698-$A1171)^2/$B698^2,0)</f>
        <v>0</v>
      </c>
      <c r="L1175" s="107">
        <f>'Calculo VIGA'!AP$20</f>
        <v>0</v>
      </c>
      <c r="M1175" s="106">
        <f>IF($A698=L1172,1*$A1171*($B698-$A1171)^2/$B698^2,0)</f>
        <v>0</v>
      </c>
      <c r="X1175" s="149"/>
    </row>
    <row r="1176" spans="1:62" hidden="1" outlineLevel="2" x14ac:dyDescent="0.25">
      <c r="B1176" s="105">
        <f>'Calculo VIGA'!B$21</f>
        <v>5</v>
      </c>
      <c r="C1176" s="108">
        <v>0</v>
      </c>
      <c r="D1176" s="107">
        <f>'Calculo VIGA'!J$21</f>
        <v>0</v>
      </c>
      <c r="E1176" s="108">
        <v>0</v>
      </c>
      <c r="F1176" s="107">
        <f>'Calculo VIGA'!R$21</f>
        <v>0</v>
      </c>
      <c r="G1176" s="108">
        <v>0</v>
      </c>
      <c r="H1176" s="107">
        <f>'Calculo VIGA'!Z$21</f>
        <v>0</v>
      </c>
      <c r="I1176" s="108">
        <v>0</v>
      </c>
      <c r="J1176" s="107">
        <f>'Calculo VIGA'!AH$21</f>
        <v>0</v>
      </c>
      <c r="K1176" s="108">
        <v>0</v>
      </c>
      <c r="L1176" s="107">
        <f>'Calculo VIGA'!AP$21</f>
        <v>0</v>
      </c>
      <c r="M1176" s="108">
        <v>0</v>
      </c>
    </row>
    <row r="1177" spans="1:62" hidden="1" outlineLevel="2" x14ac:dyDescent="0.25">
      <c r="B1177" s="105">
        <f>'Calculo VIGA'!B$22</f>
        <v>6</v>
      </c>
      <c r="C1177" s="106">
        <f>IF($A698=B1172,1*($A1171)^2*(3*$B698-2*$A1171)/$B698^3,0)</f>
        <v>0</v>
      </c>
      <c r="D1177" s="107">
        <f>'Calculo VIGA'!J$22</f>
        <v>0</v>
      </c>
      <c r="E1177" s="106" t="e">
        <f>IF($A698=D1172,1*($A1171)^2*(3*$B698-2*$A1171)/$B698^3,0)</f>
        <v>#DIV/0!</v>
      </c>
      <c r="F1177" s="107">
        <f>'Calculo VIGA'!R$22</f>
        <v>0</v>
      </c>
      <c r="G1177" s="106">
        <f>IF($A698=F1172,1*($A1171)^2*(3*$B698-2*$A1171)/$B698^3,0)</f>
        <v>0</v>
      </c>
      <c r="H1177" s="107">
        <f>'Calculo VIGA'!Z$22</f>
        <v>0</v>
      </c>
      <c r="I1177" s="106">
        <f>IF($A698=H1172,1*($A1171)^2*(3*$B698-2*$A1171)/$B698^3,0)</f>
        <v>0</v>
      </c>
      <c r="J1177" s="107">
        <f>'Calculo VIGA'!AH$22</f>
        <v>0</v>
      </c>
      <c r="K1177" s="106">
        <f>IF($A698=J1172,1*($A1171)^2*(3*$B698-2*$A1171)/$B698^3,0)</f>
        <v>0</v>
      </c>
      <c r="L1177" s="107">
        <f>'Calculo VIGA'!AP$22</f>
        <v>0</v>
      </c>
      <c r="M1177" s="106">
        <f>IF($A698=L1172,1*($A1171)^2*(3*$B698-2*$A1171)/$B698^3,0)</f>
        <v>0</v>
      </c>
    </row>
    <row r="1178" spans="1:62" hidden="1" outlineLevel="2" x14ac:dyDescent="0.25">
      <c r="B1178" s="105">
        <f>'Calculo VIGA'!B$23</f>
        <v>2</v>
      </c>
      <c r="C1178" s="108">
        <f>IF($A698=B1172,-1*($B698-$A1171)*$A1171^2/$B698^2,0)</f>
        <v>0</v>
      </c>
      <c r="D1178" s="107">
        <f>'Calculo VIGA'!J$23</f>
        <v>0</v>
      </c>
      <c r="E1178" s="108" t="e">
        <f>IF($A698=D1172,-1*($B698-$A1171)*$A1171^2/$B698^2,0)</f>
        <v>#DIV/0!</v>
      </c>
      <c r="F1178" s="107">
        <f>'Calculo VIGA'!R$23</f>
        <v>0</v>
      </c>
      <c r="G1178" s="108">
        <f>IF($A698=F1172,-1*($B698-$A1171)*$A1171^2/$B698^2,0)</f>
        <v>0</v>
      </c>
      <c r="H1178" s="107">
        <f>'Calculo VIGA'!Z$23</f>
        <v>0</v>
      </c>
      <c r="I1178" s="108">
        <f>IF($A698=H1172,-1*($B698-$A1171)*$A1171^2/$B698^2,0)</f>
        <v>0</v>
      </c>
      <c r="J1178" s="107">
        <f>'Calculo VIGA'!AH$23</f>
        <v>0</v>
      </c>
      <c r="K1178" s="108">
        <f>IF($A698=J1172,-1*($B698-$A1171)*$A1171^2/$B698^2,0)</f>
        <v>0</v>
      </c>
      <c r="L1178" s="107">
        <f>'Calculo VIGA'!AP$23</f>
        <v>0</v>
      </c>
      <c r="M1178" s="108">
        <f>IF($A698=L1172,-1*($B698-$A1171)*$A1171^2/$B698^2,0)</f>
        <v>0</v>
      </c>
    </row>
    <row r="1179" spans="1:62" hidden="1" outlineLevel="2" x14ac:dyDescent="0.25">
      <c r="C1179" t="s">
        <v>61</v>
      </c>
      <c r="D1179" s="182"/>
      <c r="E1179" s="183"/>
      <c r="F1179" s="182"/>
      <c r="G1179" s="183"/>
      <c r="H1179" s="182"/>
      <c r="I1179" s="183"/>
      <c r="J1179" s="182"/>
      <c r="K1179" s="183"/>
      <c r="L1179" s="182"/>
      <c r="M1179" s="183"/>
      <c r="N1179" s="182"/>
      <c r="O1179" s="183"/>
      <c r="P1179" s="182"/>
      <c r="Q1179" s="183"/>
      <c r="R1179" s="182"/>
      <c r="S1179" s="183"/>
    </row>
    <row r="1180" spans="1:62" hidden="1" outlineLevel="2" x14ac:dyDescent="0.25">
      <c r="B1180" s="105">
        <v>1</v>
      </c>
      <c r="C1180" s="108">
        <f t="shared" ref="C1180" si="1981">-(IFERROR(VLOOKUP($B1180,$B1173:$C1178,2,0),0)+IFERROR(VLOOKUP($B1180,$D1173:$E1178,2,0),0)+IFERROR(VLOOKUP($B1180,$F1173:$G1178,2,0),0)+IFERROR(VLOOKUP($B1180,$H1173:$I1178,2,0),0)+IFERROR(VLOOKUP($B1180,$J1173:$K1178,2,0),0)+IFERROR(VLOOKUP($B1180,$L1173:$M1178,2,0),0)+IFERROR(VLOOKUP($B1180,$N1173:$O1178,2,0),0)+IFERROR(VLOOKUP($B1180,$P1173:$Q1178,2,0),0)+IFERROR(VLOOKUP($B1180,$R1173:$S1178,2,0),0))</f>
        <v>0</v>
      </c>
      <c r="E1180" s="109"/>
      <c r="F1180" s="325" t="s">
        <v>37</v>
      </c>
      <c r="G1180" s="325"/>
      <c r="H1180" s="325"/>
      <c r="I1180" s="325"/>
      <c r="J1180" s="325"/>
      <c r="K1180" s="325"/>
      <c r="L1180" s="325"/>
      <c r="M1180" s="325"/>
      <c r="N1180" s="325"/>
      <c r="O1180" s="325"/>
      <c r="P1180" s="325"/>
      <c r="Q1180" s="325"/>
      <c r="R1180" s="325"/>
      <c r="S1180" s="325"/>
      <c r="T1180" s="325"/>
      <c r="U1180" s="325"/>
      <c r="V1180" s="325"/>
      <c r="W1180" s="325"/>
      <c r="X1180" s="325"/>
      <c r="Y1180" s="325"/>
      <c r="Z1180" s="325"/>
      <c r="AA1180" s="325"/>
      <c r="AB1180" s="110"/>
      <c r="AC1180" s="110"/>
      <c r="AD1180" s="110"/>
      <c r="AE1180" s="110"/>
      <c r="AF1180" s="110"/>
      <c r="AG1180" s="110"/>
      <c r="AH1180" s="110"/>
    </row>
    <row r="1181" spans="1:62" hidden="1" outlineLevel="2" x14ac:dyDescent="0.25">
      <c r="B1181" s="105">
        <v>2</v>
      </c>
      <c r="C1181" s="108">
        <f t="shared" ref="C1181" si="1982">-(IFERROR(VLOOKUP($B1181,$B1173:$C1178,2,0),0)+IFERROR(VLOOKUP($B1181,$D1173:$E1178,2,0),0)+IFERROR(VLOOKUP($B1181,$F1173:$G1178,2,0),0)+IFERROR(VLOOKUP($B1181,$H1173:$I1178,2,0),0)+IFERROR(VLOOKUP($B1181,$J1173:$K1178,2,0),0)+IFERROR(VLOOKUP($B1181,$L1173:$M1178,2,0),0)+IFERROR(VLOOKUP($B1181,$N1173:$O1178,2,0),0)+IFERROR(VLOOKUP($B1181,$P1173:$Q1178,2,0),0)+IFERROR(VLOOKUP($B1181,$R1173:$S1178,2,0),0))</f>
        <v>0</v>
      </c>
      <c r="E1181" s="110"/>
      <c r="F1181" s="110"/>
      <c r="G1181" s="326" t="s">
        <v>38</v>
      </c>
      <c r="H1181" s="326"/>
      <c r="I1181" s="326"/>
      <c r="J1181" s="326"/>
      <c r="K1181" s="326"/>
      <c r="L1181" s="326"/>
      <c r="M1181" s="110"/>
      <c r="N1181" s="110"/>
      <c r="O1181" s="110"/>
      <c r="P1181" s="327" t="s">
        <v>39</v>
      </c>
      <c r="Q1181" s="327"/>
      <c r="R1181" s="327"/>
      <c r="S1181" s="327"/>
      <c r="T1181" s="327"/>
      <c r="U1181" s="327"/>
      <c r="V1181" s="110"/>
      <c r="W1181" s="110"/>
      <c r="X1181" s="110"/>
      <c r="Y1181" s="110"/>
      <c r="Z1181" s="110"/>
      <c r="AA1181" s="110"/>
      <c r="AB1181" s="110"/>
      <c r="AC1181" s="110"/>
      <c r="AD1181" s="110"/>
      <c r="AE1181" s="110"/>
      <c r="AF1181" s="110"/>
      <c r="AG1181" s="110"/>
      <c r="AH1181" s="110"/>
    </row>
    <row r="1182" spans="1:62" hidden="1" outlineLevel="2" x14ac:dyDescent="0.25">
      <c r="B1182" s="105">
        <v>3</v>
      </c>
      <c r="C1182" s="108">
        <f t="shared" ref="C1182" si="1983">-(IFERROR(VLOOKUP($B1182,$B1173:$C1178,2,0),0)+IFERROR(VLOOKUP($B1182,$D1173:$E1178,2,0),0)+IFERROR(VLOOKUP($B1182,$F1173:$G1178,2,0),0)+IFERROR(VLOOKUP($B1182,$H1173:$I1178,2,0),0)+IFERROR(VLOOKUP($B1182,$J1173:$K1178,2,0),0)+IFERROR(VLOOKUP($B1182,$L1173:$M1178,2,0),0)+IFERROR(VLOOKUP($B1182,$N1173:$O1178,2,0),0)+IFERROR(VLOOKUP($B1182,$P1173:$Q1178,2,0),0)+IFERROR(VLOOKUP($B1182,$R1173:$S1178,2,0),0))</f>
        <v>0</v>
      </c>
      <c r="E1182" s="110"/>
      <c r="F1182" s="110"/>
      <c r="G1182" s="112">
        <v>6</v>
      </c>
      <c r="H1182" s="112">
        <v>5</v>
      </c>
      <c r="I1182" s="112">
        <v>4</v>
      </c>
      <c r="J1182" s="112">
        <v>3</v>
      </c>
      <c r="K1182" s="112">
        <v>2</v>
      </c>
      <c r="L1182" s="112">
        <v>1</v>
      </c>
      <c r="M1182" s="110"/>
      <c r="O1182" s="110"/>
      <c r="P1182" s="112">
        <v>6</v>
      </c>
      <c r="Q1182" s="112">
        <v>5</v>
      </c>
      <c r="R1182" s="112">
        <v>4</v>
      </c>
      <c r="S1182" s="112">
        <v>3</v>
      </c>
      <c r="T1182" s="112">
        <v>2</v>
      </c>
      <c r="U1182" s="112">
        <v>1</v>
      </c>
      <c r="AB1182" s="110"/>
      <c r="AC1182" s="110"/>
      <c r="AD1182" s="110"/>
      <c r="AE1182" s="110"/>
      <c r="AF1182" s="110"/>
      <c r="AG1182" s="110"/>
      <c r="AH1182" s="110"/>
    </row>
    <row r="1183" spans="1:62" hidden="1" outlineLevel="2" x14ac:dyDescent="0.25">
      <c r="B1183" s="105">
        <v>4</v>
      </c>
      <c r="C1183" s="108">
        <f t="shared" ref="C1183" si="1984">-(IFERROR(VLOOKUP($B1183,$B1173:$C1178,2,0),0)+IFERROR(VLOOKUP($B1183,$D1173:$E1178,2,0),0)+IFERROR(VLOOKUP($B1183,$F1173:$G1178,2,0),0)+IFERROR(VLOOKUP($B1183,$H1173:$I1178,2,0),0)+IFERROR(VLOOKUP($B1183,$J1173:$K1178,2,0),0)+IFERROR(VLOOKUP($B1183,$L1173:$M1178,2,0),0)+IFERROR(VLOOKUP($B1183,$N1173:$O1178,2,0),0)+IFERROR(VLOOKUP($B1183,$P1173:$Q1178,2,0),0)+IFERROR(VLOOKUP($B1183,$R1173:$S1178,2,0),0))</f>
        <v>0</v>
      </c>
      <c r="E1183" s="110"/>
      <c r="F1183" s="105">
        <v>1</v>
      </c>
      <c r="G1183" s="184" t="e">
        <f t="array" ref="G1183:G1189">MMULT(MINVERSE($C$24:$I$30),$C1180:$C1186)</f>
        <v>#NUM!</v>
      </c>
      <c r="H1183" s="184" t="e">
        <f t="array" ref="H1183:H1188">MMULT(MINVERSE($C$24:$H$29),$C1180:$C1185)</f>
        <v>#NUM!</v>
      </c>
      <c r="I1183" s="184" t="e">
        <f t="array" ref="I1183:I1187">MMULT(MINVERSE($C$24:$G$28),$C1180:$C1184)</f>
        <v>#NUM!</v>
      </c>
      <c r="J1183" s="184">
        <f t="array" ref="J1183:J1186">MMULT(MINVERSE($C$24:$F$27),$C1180:$C1183)</f>
        <v>0</v>
      </c>
      <c r="K1183" s="184">
        <f t="array" ref="K1183:K1185">MMULT(MINVERSE($C$24:$E$26),$C1180:$C1182)</f>
        <v>0</v>
      </c>
      <c r="L1183" s="184">
        <f t="array" ref="L1183:L1184">MMULT(MINVERSE($C$24:$D$25),$C1180:$C1181)</f>
        <v>0</v>
      </c>
      <c r="M1183" s="110"/>
      <c r="O1183" s="105">
        <v>1</v>
      </c>
      <c r="P1183" s="184" t="e">
        <f t="array" ref="P1183:P1193">MMULT(MINVERSE($C$24:$M$34),$C1180:$C1190)</f>
        <v>#NUM!</v>
      </c>
      <c r="Q1183" s="184" t="e">
        <f t="array" ref="Q1183:Q1192">MMULT(MINVERSE($C$24:$L$33),$C1180:$C1189)</f>
        <v>#NUM!</v>
      </c>
      <c r="R1183" s="184" t="e">
        <f t="array" ref="R1183:R1191">MMULT(MINVERSE($C$24:$K$32),$C1180:$C1188)</f>
        <v>#NUM!</v>
      </c>
      <c r="S1183" s="184" t="e">
        <f t="array" ref="S1183:S1190">MMULT(MINVERSE($C$24:$J$31),$C1180:$C1187)</f>
        <v>#NUM!</v>
      </c>
      <c r="T1183" s="114"/>
      <c r="U1183" s="114"/>
      <c r="V1183" s="110"/>
      <c r="W1183" s="110"/>
      <c r="X1183" s="110"/>
      <c r="Y1183" s="110"/>
      <c r="Z1183" s="110"/>
      <c r="AA1183" s="110"/>
      <c r="AB1183" s="110"/>
      <c r="AC1183" s="110"/>
      <c r="AD1183" s="110"/>
      <c r="AE1183" s="110"/>
      <c r="AF1183" s="110"/>
      <c r="AG1183" s="110"/>
      <c r="AH1183" s="110"/>
    </row>
    <row r="1184" spans="1:62" hidden="1" outlineLevel="2" x14ac:dyDescent="0.25">
      <c r="B1184" s="105">
        <v>5</v>
      </c>
      <c r="C1184" s="108">
        <f t="shared" ref="C1184" si="1985">-(IFERROR(VLOOKUP($B1184,$B1173:$C1178,2,0),0)+IFERROR(VLOOKUP($B1184,$D1173:$E1178,2,0),0)+IFERROR(VLOOKUP($B1184,$F1173:$G1178,2,0),0)+IFERROR(VLOOKUP($B1184,$H1173:$I1178,2,0),0)+IFERROR(VLOOKUP($B1184,$J1173:$K1178,2,0),0)+IFERROR(VLOOKUP($B1184,$L1173:$M1178,2,0),0)+IFERROR(VLOOKUP($B1184,$N1173:$O1178,2,0),0)+IFERROR(VLOOKUP($B1184,$P1173:$Q1178,2,0),0)+IFERROR(VLOOKUP($B1184,$R1173:$S1178,2,0),0))</f>
        <v>0</v>
      </c>
      <c r="E1184" s="110"/>
      <c r="F1184" s="105">
        <v>2</v>
      </c>
      <c r="G1184" s="185" t="e">
        <v>#NUM!</v>
      </c>
      <c r="H1184" s="185" t="e">
        <v>#NUM!</v>
      </c>
      <c r="I1184" s="185" t="e">
        <v>#NUM!</v>
      </c>
      <c r="J1184" s="185">
        <v>0</v>
      </c>
      <c r="K1184" s="185">
        <v>0</v>
      </c>
      <c r="L1184" s="185">
        <v>0</v>
      </c>
      <c r="M1184" s="110"/>
      <c r="O1184" s="105">
        <v>2</v>
      </c>
      <c r="P1184" s="185" t="e">
        <v>#NUM!</v>
      </c>
      <c r="Q1184" s="185" t="e">
        <v>#NUM!</v>
      </c>
      <c r="R1184" s="185" t="e">
        <v>#NUM!</v>
      </c>
      <c r="S1184" s="185" t="e">
        <v>#NUM!</v>
      </c>
      <c r="T1184" s="114"/>
      <c r="U1184" s="114"/>
    </row>
    <row r="1185" spans="1:21" hidden="1" outlineLevel="2" x14ac:dyDescent="0.25">
      <c r="B1185" s="105">
        <v>6</v>
      </c>
      <c r="C1185" s="108">
        <f t="shared" ref="C1185" si="1986">-(IFERROR(VLOOKUP($B1185,$B1173:$C1178,2,0),0)+IFERROR(VLOOKUP($B1185,$D1173:$E1178,2,0),0)+IFERROR(VLOOKUP($B1185,$F1173:$G1178,2,0),0)+IFERROR(VLOOKUP($B1185,$H1173:$I1178,2,0),0)+IFERROR(VLOOKUP($B1185,$J1173:$K1178,2,0),0)+IFERROR(VLOOKUP($B1185,$L1173:$M1178,2,0),0)+IFERROR(VLOOKUP($B1185,$N1173:$O1178,2,0),0)+IFERROR(VLOOKUP($B1185,$P1173:$Q1178,2,0),0)+IFERROR(VLOOKUP($B1185,$R1173:$S1178,2,0),0))</f>
        <v>0</v>
      </c>
      <c r="E1185" s="110"/>
      <c r="F1185" s="105">
        <v>3</v>
      </c>
      <c r="G1185" s="185" t="e">
        <v>#NUM!</v>
      </c>
      <c r="H1185" s="185" t="e">
        <v>#NUM!</v>
      </c>
      <c r="I1185" s="185" t="e">
        <v>#NUM!</v>
      </c>
      <c r="J1185" s="185">
        <v>0</v>
      </c>
      <c r="K1185" s="185">
        <v>0</v>
      </c>
      <c r="L1185" s="185"/>
      <c r="M1185" s="110"/>
      <c r="O1185" s="105">
        <v>3</v>
      </c>
      <c r="P1185" s="185" t="e">
        <v>#NUM!</v>
      </c>
      <c r="Q1185" s="185" t="e">
        <v>#NUM!</v>
      </c>
      <c r="R1185" s="185" t="e">
        <v>#NUM!</v>
      </c>
      <c r="S1185" s="185" t="e">
        <v>#NUM!</v>
      </c>
      <c r="T1185" s="114"/>
      <c r="U1185" s="114"/>
    </row>
    <row r="1186" spans="1:21" hidden="1" outlineLevel="2" x14ac:dyDescent="0.25">
      <c r="B1186" s="105">
        <v>7</v>
      </c>
      <c r="C1186" s="108">
        <f t="shared" ref="C1186" si="1987">-(IFERROR(VLOOKUP($B1186,$B1173:$C1178,2,0),0)+IFERROR(VLOOKUP($B1186,$D1173:$E1178,2,0),0)+IFERROR(VLOOKUP($B1186,$F1173:$G1178,2,0),0)+IFERROR(VLOOKUP($B1186,$H1173:$I1178,2,0),0)+IFERROR(VLOOKUP($B1186,$J1173:$K1178,2,0),0)+IFERROR(VLOOKUP($B1186,$L1173:$M1178,2,0),0)+IFERROR(VLOOKUP($B1186,$N1173:$O1178,2,0),0)+IFERROR(VLOOKUP($B1186,$P1173:$Q1178,2,0),0)+IFERROR(VLOOKUP($B1186,$R1173:$S1178,2,0),0))</f>
        <v>0</v>
      </c>
      <c r="E1186" s="110"/>
      <c r="F1186" s="105">
        <v>4</v>
      </c>
      <c r="G1186" s="185" t="e">
        <v>#NUM!</v>
      </c>
      <c r="H1186" s="185" t="e">
        <v>#NUM!</v>
      </c>
      <c r="I1186" s="185" t="e">
        <v>#NUM!</v>
      </c>
      <c r="J1186" s="185">
        <v>0</v>
      </c>
      <c r="K1186" s="185"/>
      <c r="L1186" s="185"/>
      <c r="M1186" s="110"/>
      <c r="O1186" s="105">
        <v>4</v>
      </c>
      <c r="P1186" s="185" t="e">
        <v>#NUM!</v>
      </c>
      <c r="Q1186" s="185" t="e">
        <v>#NUM!</v>
      </c>
      <c r="R1186" s="185" t="e">
        <v>#NUM!</v>
      </c>
      <c r="S1186" s="185" t="e">
        <v>#NUM!</v>
      </c>
      <c r="T1186" s="114"/>
      <c r="U1186" s="114"/>
    </row>
    <row r="1187" spans="1:21" hidden="1" outlineLevel="2" x14ac:dyDescent="0.25">
      <c r="B1187" s="105">
        <v>8</v>
      </c>
      <c r="C1187" s="108">
        <f t="shared" ref="C1187" si="1988">-(IFERROR(VLOOKUP($B1187,$B1173:$C1178,2,0),0)+IFERROR(VLOOKUP($B1187,$D1173:$E1178,2,0),0)+IFERROR(VLOOKUP($B1187,$F1173:$G1178,2,0),0)+IFERROR(VLOOKUP($B1187,$H1173:$I1178,2,0),0)+IFERROR(VLOOKUP($B1187,$J1173:$K1178,2,0),0)+IFERROR(VLOOKUP($B1187,$L1173:$M1178,2,0),0)+IFERROR(VLOOKUP($B1187,$N1173:$O1178,2,0),0)+IFERROR(VLOOKUP($B1187,$P1173:$Q1178,2,0),0)+IFERROR(VLOOKUP($B1187,$R1173:$S1178,2,0),0))</f>
        <v>0</v>
      </c>
      <c r="E1187" s="110" t="s">
        <v>40</v>
      </c>
      <c r="F1187" s="105">
        <v>5</v>
      </c>
      <c r="G1187" s="185" t="e">
        <v>#NUM!</v>
      </c>
      <c r="H1187" s="185" t="e">
        <v>#NUM!</v>
      </c>
      <c r="I1187" s="185" t="e">
        <v>#NUM!</v>
      </c>
      <c r="J1187" s="185"/>
      <c r="K1187" s="185"/>
      <c r="L1187" s="185"/>
      <c r="M1187" s="110"/>
      <c r="O1187" s="105">
        <v>5</v>
      </c>
      <c r="P1187" s="185" t="e">
        <v>#NUM!</v>
      </c>
      <c r="Q1187" s="185" t="e">
        <v>#NUM!</v>
      </c>
      <c r="R1187" s="185" t="e">
        <v>#NUM!</v>
      </c>
      <c r="S1187" s="185" t="e">
        <v>#NUM!</v>
      </c>
      <c r="T1187" s="114"/>
      <c r="U1187" s="114"/>
    </row>
    <row r="1188" spans="1:21" hidden="1" outlineLevel="2" x14ac:dyDescent="0.25">
      <c r="B1188" s="105">
        <v>9</v>
      </c>
      <c r="C1188" s="108">
        <f t="shared" ref="C1188" si="1989">-(IFERROR(VLOOKUP($B1188,$B1173:$C1178,2,0),0)+IFERROR(VLOOKUP($B1188,$D1173:$E1178,2,0),0)+IFERROR(VLOOKUP($B1188,$F1173:$G1178,2,0),0)+IFERROR(VLOOKUP($B1188,$H1173:$I1178,2,0),0)+IFERROR(VLOOKUP($B1188,$J1173:$K1178,2,0),0)+IFERROR(VLOOKUP($B1188,$L1173:$M1178,2,0),0)+IFERROR(VLOOKUP($B1188,$N1173:$O1178,2,0),0)+IFERROR(VLOOKUP($B1188,$P1173:$Q1178,2,0),0)+IFERROR(VLOOKUP($B1188,$R1173:$S1178,2,0),0))</f>
        <v>0</v>
      </c>
      <c r="E1188" s="110"/>
      <c r="F1188" s="105">
        <v>6</v>
      </c>
      <c r="G1188" s="185" t="e">
        <v>#NUM!</v>
      </c>
      <c r="H1188" s="185" t="e">
        <v>#NUM!</v>
      </c>
      <c r="I1188" s="185"/>
      <c r="J1188" s="185"/>
      <c r="K1188" s="185"/>
      <c r="L1188" s="185"/>
      <c r="M1188" s="110"/>
      <c r="O1188" s="105">
        <v>6</v>
      </c>
      <c r="P1188" s="185" t="e">
        <v>#NUM!</v>
      </c>
      <c r="Q1188" s="185" t="e">
        <v>#NUM!</v>
      </c>
      <c r="R1188" s="185" t="e">
        <v>#NUM!</v>
      </c>
      <c r="S1188" s="185" t="e">
        <v>#NUM!</v>
      </c>
      <c r="T1188" s="114"/>
      <c r="U1188" s="114"/>
    </row>
    <row r="1189" spans="1:21" hidden="1" outlineLevel="2" x14ac:dyDescent="0.25">
      <c r="B1189" s="105">
        <v>10</v>
      </c>
      <c r="C1189" s="108">
        <f t="shared" ref="C1189" si="1990">-(IFERROR(VLOOKUP($B1189,$B1173:$C1178,2,0),0)+IFERROR(VLOOKUP($B1189,$D1173:$E1178,2,0),0)+IFERROR(VLOOKUP($B1189,$F1173:$G1178,2,0),0)+IFERROR(VLOOKUP($B1189,$H1173:$I1178,2,0),0)+IFERROR(VLOOKUP($B1189,$J1173:$K1178,2,0),0)+IFERROR(VLOOKUP($B1189,$L1173:$M1178,2,0),0)+IFERROR(VLOOKUP($B1189,$N1173:$O1178,2,0),0)+IFERROR(VLOOKUP($B1189,$P1173:$Q1178,2,0),0)+IFERROR(VLOOKUP($B1189,$R1173:$S1178,2,0),0))</f>
        <v>0</v>
      </c>
      <c r="E1189" s="110"/>
      <c r="F1189" s="105">
        <v>7</v>
      </c>
      <c r="G1189" s="185" t="e">
        <v>#NUM!</v>
      </c>
      <c r="H1189" s="185"/>
      <c r="I1189" s="185"/>
      <c r="J1189" s="185"/>
      <c r="K1189" s="185"/>
      <c r="L1189" s="185"/>
      <c r="M1189" s="110"/>
      <c r="N1189" s="110" t="s">
        <v>40</v>
      </c>
      <c r="O1189" s="105">
        <v>7</v>
      </c>
      <c r="P1189" s="185" t="e">
        <v>#NUM!</v>
      </c>
      <c r="Q1189" s="185" t="e">
        <v>#NUM!</v>
      </c>
      <c r="R1189" s="185" t="e">
        <v>#NUM!</v>
      </c>
      <c r="S1189" s="185" t="e">
        <v>#NUM!</v>
      </c>
      <c r="T1189" s="114"/>
      <c r="U1189" s="114"/>
    </row>
    <row r="1190" spans="1:21" hidden="1" outlineLevel="2" x14ac:dyDescent="0.25">
      <c r="B1190" s="105">
        <v>11</v>
      </c>
      <c r="C1190" s="108">
        <f t="shared" ref="C1190" si="1991">-(IFERROR(VLOOKUP($B1190,$B1173:$C1178,2,0),0)+IFERROR(VLOOKUP($B1190,$D1173:$E1178,2,0),0)+IFERROR(VLOOKUP($B1190,$F1173:$G1178,2,0),0)+IFERROR(VLOOKUP($B1190,$H1173:$I1178,2,0),0)+IFERROR(VLOOKUP($B1190,$J1173:$K1178,2,0),0)+IFERROR(VLOOKUP($B1190,$L1173:$M1178,2,0),0)+IFERROR(VLOOKUP($B1190,$N1173:$O1178,2,0),0)+IFERROR(VLOOKUP($B1190,$P1173:$Q1178,2,0),0)+IFERROR(VLOOKUP($B1190,$R1173:$S1178,2,0),0))</f>
        <v>0</v>
      </c>
      <c r="E1190" s="110"/>
      <c r="M1190" s="110"/>
      <c r="O1190" s="105">
        <v>8</v>
      </c>
      <c r="P1190" s="185" t="e">
        <v>#NUM!</v>
      </c>
      <c r="Q1190" s="185" t="e">
        <v>#NUM!</v>
      </c>
      <c r="R1190" s="185" t="e">
        <v>#NUM!</v>
      </c>
      <c r="S1190" s="185" t="e">
        <v>#NUM!</v>
      </c>
      <c r="T1190" s="114"/>
      <c r="U1190" s="114"/>
    </row>
    <row r="1191" spans="1:21" hidden="1" outlineLevel="2" x14ac:dyDescent="0.25">
      <c r="B1191" s="105">
        <v>12</v>
      </c>
      <c r="C1191" s="108">
        <f t="shared" ref="C1191" si="1992">-(IFERROR(VLOOKUP($B1191,$B1173:$C1178,2,0),0)+IFERROR(VLOOKUP($B1191,$D1173:$E1178,2,0),0)+IFERROR(VLOOKUP($B1191,$F1173:$G1178,2,0),0)+IFERROR(VLOOKUP($B1191,$H1173:$I1178,2,0),0)+IFERROR(VLOOKUP($B1191,$J1173:$K1178,2,0),0)+IFERROR(VLOOKUP($B1191,$L1173:$M1178,2,0),0)+IFERROR(VLOOKUP($B1191,$N1173:$O1178,2,0),0)+IFERROR(VLOOKUP($B1191,$P1173:$Q1178,2,0),0)+IFERROR(VLOOKUP($B1191,$R1173:$S1178,2,0),0))</f>
        <v>0</v>
      </c>
      <c r="E1191" s="110"/>
      <c r="M1191" s="110"/>
      <c r="O1191" s="105">
        <v>9</v>
      </c>
      <c r="P1191" s="185" t="e">
        <v>#NUM!</v>
      </c>
      <c r="Q1191" s="185" t="e">
        <v>#NUM!</v>
      </c>
      <c r="R1191" s="185" t="e">
        <v>#NUM!</v>
      </c>
      <c r="S1191" s="185"/>
      <c r="T1191" s="114"/>
      <c r="U1191" s="114"/>
    </row>
    <row r="1192" spans="1:21" hidden="1" outlineLevel="2" x14ac:dyDescent="0.25">
      <c r="B1192" s="105">
        <v>13</v>
      </c>
      <c r="C1192" s="108">
        <f t="shared" ref="C1192" si="1993">-(IFERROR(VLOOKUP($B1192,$B1173:$C1178,2,0),0)+IFERROR(VLOOKUP($B1192,$D1173:$E1178,2,0),0)+IFERROR(VLOOKUP($B1192,$F1173:$G1178,2,0),0)+IFERROR(VLOOKUP($B1192,$H1173:$I1178,2,0),0)+IFERROR(VLOOKUP($B1192,$J1173:$K1178,2,0),0)+IFERROR(VLOOKUP($B1192,$L1173:$M1178,2,0),0)+IFERROR(VLOOKUP($B1192,$N1173:$O1178,2,0),0)+IFERROR(VLOOKUP($B1192,$P1173:$Q1178,2,0),0)+IFERROR(VLOOKUP($B1192,$R1173:$S1178,2,0),0))</f>
        <v>0</v>
      </c>
      <c r="E1192" s="110"/>
      <c r="F1192" s="110"/>
      <c r="G1192" s="324" t="s">
        <v>42</v>
      </c>
      <c r="H1192" s="324"/>
      <c r="I1192" s="324"/>
      <c r="J1192" s="324"/>
      <c r="K1192" s="324"/>
      <c r="L1192" s="324"/>
      <c r="M1192" s="110"/>
      <c r="O1192" s="105">
        <v>10</v>
      </c>
      <c r="P1192" s="185" t="e">
        <v>#NUM!</v>
      </c>
      <c r="Q1192" s="185" t="e">
        <v>#NUM!</v>
      </c>
      <c r="R1192" s="185"/>
      <c r="S1192" s="185"/>
      <c r="T1192" s="114"/>
      <c r="U1192" s="114"/>
    </row>
    <row r="1193" spans="1:21" hidden="1" outlineLevel="2" x14ac:dyDescent="0.25">
      <c r="B1193" s="105">
        <v>14</v>
      </c>
      <c r="C1193" s="108">
        <f t="shared" ref="C1193" si="1994">-(IFERROR(VLOOKUP($B1193,$B1173:$C1178,2,0),0)+IFERROR(VLOOKUP($B1193,$D1173:$E1178,2,0),0)+IFERROR(VLOOKUP($B1193,$F1173:$G1178,2,0),0)+IFERROR(VLOOKUP($B1193,$H1173:$I1178,2,0),0)+IFERROR(VLOOKUP($B1193,$J1173:$K1178,2,0),0)+IFERROR(VLOOKUP($B1193,$L1173:$M1178,2,0),0)+IFERROR(VLOOKUP($B1193,$N1173:$O1178,2,0),0)+IFERROR(VLOOKUP($B1193,$P1173:$Q1178,2,0),0)+IFERROR(VLOOKUP($B1193,$R1173:$S1178,2,0),0))</f>
        <v>0</v>
      </c>
      <c r="E1193" s="110"/>
      <c r="F1193" s="110"/>
      <c r="G1193" s="112">
        <v>6</v>
      </c>
      <c r="H1193" s="112">
        <v>5</v>
      </c>
      <c r="I1193" s="112">
        <v>4</v>
      </c>
      <c r="J1193" s="112">
        <v>3</v>
      </c>
      <c r="K1193" s="112">
        <v>2</v>
      </c>
      <c r="L1193" s="112">
        <v>1</v>
      </c>
      <c r="M1193" s="110"/>
      <c r="O1193" s="105">
        <v>11</v>
      </c>
      <c r="P1193" s="185" t="e">
        <v>#NUM!</v>
      </c>
      <c r="Q1193" s="185"/>
      <c r="R1193" s="185"/>
      <c r="S1193" s="185"/>
      <c r="T1193" s="114"/>
      <c r="U1193" s="114"/>
    </row>
    <row r="1194" spans="1:21" hidden="1" outlineLevel="2" x14ac:dyDescent="0.25">
      <c r="A1194" s="68" t="s">
        <v>41</v>
      </c>
      <c r="B1194" s="105">
        <v>15</v>
      </c>
      <c r="C1194" s="108">
        <f t="shared" ref="C1194" si="1995">-(IFERROR(VLOOKUP($B1194,$B1173:$C1178,2,0),0)+IFERROR(VLOOKUP($B1194,$D1173:$E1178,2,0),0)+IFERROR(VLOOKUP($B1194,$F1173:$G1178,2,0),0)+IFERROR(VLOOKUP($B1194,$H1173:$I1178,2,0),0)+IFERROR(VLOOKUP($B1194,$J1173:$K1178,2,0),0)+IFERROR(VLOOKUP($B1194,$L1173:$M1178,2,0),0)+IFERROR(VLOOKUP($B1194,$N1173:$O1178,2,0),0)+IFERROR(VLOOKUP($B1194,$P1173:$Q1178,2,0),0)+IFERROR(VLOOKUP($B1194,$R1173:$S1178,2,0),0))</f>
        <v>0</v>
      </c>
      <c r="E1194" s="110"/>
      <c r="F1194" s="105">
        <v>1</v>
      </c>
      <c r="G1194" s="184" t="e">
        <f t="array" ref="G1194:G1202">MMULT(MINVERSE($C$24:$K$32),$C1180:$C1188)</f>
        <v>#NUM!</v>
      </c>
      <c r="H1194" s="184" t="e">
        <f t="array" ref="H1194:H1201">MMULT(MINVERSE($C$24:$J$31),$C1180:$C1187)</f>
        <v>#NUM!</v>
      </c>
      <c r="I1194" s="184" t="e">
        <f t="array" ref="I1194:I1200">MMULT(MINVERSE($C$24:$I$30),$C1180:$C1186)</f>
        <v>#NUM!</v>
      </c>
      <c r="J1194" s="184" t="e">
        <f t="array" ref="J1194:J1199">MMULT(MINVERSE($C$24:$H$29),$C1180:$C1185)</f>
        <v>#NUM!</v>
      </c>
      <c r="K1194" s="184" t="e">
        <f t="array" ref="K1194:K1198">MMULT(MINVERSE($C$24:$G$28),$C1180:$C1184)</f>
        <v>#NUM!</v>
      </c>
      <c r="L1194" s="113"/>
      <c r="M1194" s="110"/>
      <c r="N1194" s="110"/>
      <c r="O1194" s="110"/>
      <c r="P1194" s="110"/>
    </row>
    <row r="1195" spans="1:21" hidden="1" outlineLevel="2" x14ac:dyDescent="0.25">
      <c r="B1195" s="105">
        <v>16</v>
      </c>
      <c r="C1195" s="108">
        <f t="shared" ref="C1195" si="1996">-(IFERROR(VLOOKUP($B1195,$B1173:$C1178,2,0),0)+IFERROR(VLOOKUP($B1195,$D1173:$E1178,2,0),0)+IFERROR(VLOOKUP($B1195,$F1173:$G1178,2,0),0)+IFERROR(VLOOKUP($B1195,$H1173:$I1178,2,0),0)+IFERROR(VLOOKUP($B1195,$J1173:$K1178,2,0),0)+IFERROR(VLOOKUP($B1195,$L1173:$M1178,2,0),0)+IFERROR(VLOOKUP($B1195,$N1173:$O1178,2,0),0)+IFERROR(VLOOKUP($B1195,$P1173:$Q1178,2,0),0)+IFERROR(VLOOKUP($B1195,$R1173:$S1178,2,0),0))</f>
        <v>0</v>
      </c>
      <c r="E1195" s="110"/>
      <c r="F1195" s="105">
        <v>2</v>
      </c>
      <c r="G1195" s="185" t="e">
        <v>#NUM!</v>
      </c>
      <c r="H1195" s="185" t="e">
        <v>#NUM!</v>
      </c>
      <c r="I1195" s="185" t="e">
        <v>#NUM!</v>
      </c>
      <c r="J1195" s="185" t="e">
        <v>#NUM!</v>
      </c>
      <c r="K1195" s="185" t="e">
        <v>#NUM!</v>
      </c>
      <c r="L1195" s="114"/>
      <c r="M1195" s="110"/>
      <c r="N1195" s="110"/>
      <c r="O1195" s="110"/>
      <c r="P1195" s="110"/>
    </row>
    <row r="1196" spans="1:21" hidden="1" outlineLevel="2" x14ac:dyDescent="0.25">
      <c r="B1196" s="105">
        <v>17</v>
      </c>
      <c r="C1196" s="108">
        <f t="shared" ref="C1196" si="1997">-(IFERROR(VLOOKUP($B1196,$B1173:$C1178,2,0),0)+IFERROR(VLOOKUP($B1196,$D1173:$E1178,2,0),0)+IFERROR(VLOOKUP($B1196,$F1173:$G1178,2,0),0)+IFERROR(VLOOKUP($B1196,$H1173:$I1178,2,0),0)+IFERROR(VLOOKUP($B1196,$J1173:$K1178,2,0),0)+IFERROR(VLOOKUP($B1196,$L1173:$M1178,2,0),0)+IFERROR(VLOOKUP($B1196,$N1173:$O1178,2,0),0)+IFERROR(VLOOKUP($B1196,$P1173:$Q1178,2,0),0)+IFERROR(VLOOKUP($B1196,$R1173:$S1178,2,0),0))</f>
        <v>0</v>
      </c>
      <c r="E1196" s="110"/>
      <c r="F1196" s="105">
        <v>3</v>
      </c>
      <c r="G1196" s="185" t="e">
        <v>#NUM!</v>
      </c>
      <c r="H1196" s="185" t="e">
        <v>#NUM!</v>
      </c>
      <c r="I1196" s="185" t="e">
        <v>#NUM!</v>
      </c>
      <c r="J1196" s="185" t="e">
        <v>#NUM!</v>
      </c>
      <c r="K1196" s="185" t="e">
        <v>#NUM!</v>
      </c>
      <c r="L1196" s="114"/>
      <c r="M1196" s="110"/>
    </row>
    <row r="1197" spans="1:21" hidden="1" outlineLevel="2" x14ac:dyDescent="0.25">
      <c r="B1197" s="105">
        <v>18</v>
      </c>
      <c r="C1197" s="108">
        <f t="shared" ref="C1197" si="1998">-(IFERROR(VLOOKUP($B1197,$B1173:$C1178,2,0),0)+IFERROR(VLOOKUP($B1197,$D1173:$E1178,2,0),0)+IFERROR(VLOOKUP($B1197,$F1173:$G1178,2,0),0)+IFERROR(VLOOKUP($B1197,$H1173:$I1178,2,0),0)+IFERROR(VLOOKUP($B1197,$J1173:$K1178,2,0),0)+IFERROR(VLOOKUP($B1197,$L1173:$M1178,2,0),0)+IFERROR(VLOOKUP($B1197,$N1173:$O1178,2,0),0)+IFERROR(VLOOKUP($B1197,$P1173:$Q1178,2,0),0)+IFERROR(VLOOKUP($B1197,$R1173:$S1178,2,0),0))</f>
        <v>0</v>
      </c>
      <c r="E1197" s="110"/>
      <c r="F1197" s="105">
        <v>4</v>
      </c>
      <c r="G1197" s="185" t="e">
        <v>#NUM!</v>
      </c>
      <c r="H1197" s="185" t="e">
        <v>#NUM!</v>
      </c>
      <c r="I1197" s="185" t="e">
        <v>#NUM!</v>
      </c>
      <c r="J1197" s="185" t="e">
        <v>#NUM!</v>
      </c>
      <c r="K1197" s="185" t="e">
        <v>#NUM!</v>
      </c>
      <c r="L1197" s="114"/>
      <c r="M1197" s="110"/>
    </row>
    <row r="1198" spans="1:21" hidden="1" outlineLevel="2" x14ac:dyDescent="0.25">
      <c r="B1198" s="105">
        <v>19</v>
      </c>
      <c r="C1198" s="108">
        <f t="shared" ref="C1198" si="1999">-(IFERROR(VLOOKUP($B1198,$B1173:$C1178,2,0),0)+IFERROR(VLOOKUP($B1198,$D1173:$E1178,2,0),0)+IFERROR(VLOOKUP($B1198,$F1173:$G1178,2,0),0)+IFERROR(VLOOKUP($B1198,$H1173:$I1178,2,0),0)+IFERROR(VLOOKUP($B1198,$J1173:$K1178,2,0),0)+IFERROR(VLOOKUP($B1198,$L1173:$M1178,2,0),0)+IFERROR(VLOOKUP($B1198,$N1173:$O1178,2,0),0)+IFERROR(VLOOKUP($B1198,$P1173:$Q1178,2,0),0)+IFERROR(VLOOKUP($B1198,$R1173:$S1178,2,0),0))</f>
        <v>0</v>
      </c>
      <c r="E1198" s="110" t="s">
        <v>40</v>
      </c>
      <c r="F1198" s="105">
        <v>5</v>
      </c>
      <c r="G1198" s="185" t="e">
        <v>#NUM!</v>
      </c>
      <c r="H1198" s="185" t="e">
        <v>#NUM!</v>
      </c>
      <c r="I1198" s="185" t="e">
        <v>#NUM!</v>
      </c>
      <c r="J1198" s="185" t="e">
        <v>#NUM!</v>
      </c>
      <c r="K1198" s="185" t="e">
        <v>#NUM!</v>
      </c>
      <c r="L1198" s="114"/>
      <c r="M1198" s="110"/>
    </row>
    <row r="1199" spans="1:21" hidden="1" outlineLevel="2" x14ac:dyDescent="0.25">
      <c r="B1199" s="105">
        <v>20</v>
      </c>
      <c r="C1199" s="108">
        <f t="shared" ref="C1199" si="2000">-(IFERROR(VLOOKUP($B1199,$B1173:$C1178,2,0),0)+IFERROR(VLOOKUP($B1199,$D1173:$E1178,2,0),0)+IFERROR(VLOOKUP($B1199,$F1173:$G1178,2,0),0)+IFERROR(VLOOKUP($B1199,$H1173:$I1178,2,0),0)+IFERROR(VLOOKUP($B1199,$J1173:$K1178,2,0),0)+IFERROR(VLOOKUP($B1199,$L1173:$M1178,2,0),0)+IFERROR(VLOOKUP($B1199,$N1173:$O1178,2,0),0)+IFERROR(VLOOKUP($B1199,$P1173:$Q1178,2,0),0)+IFERROR(VLOOKUP($B1199,$R1173:$S1178,2,0),0))</f>
        <v>0</v>
      </c>
      <c r="F1199" s="105">
        <v>6</v>
      </c>
      <c r="G1199" s="185" t="e">
        <v>#NUM!</v>
      </c>
      <c r="H1199" s="185" t="e">
        <v>#NUM!</v>
      </c>
      <c r="I1199" s="185" t="e">
        <v>#NUM!</v>
      </c>
      <c r="J1199" s="185" t="e">
        <v>#NUM!</v>
      </c>
      <c r="K1199" s="185"/>
      <c r="L1199" s="114"/>
      <c r="M1199" s="110"/>
    </row>
    <row r="1200" spans="1:21" hidden="1" outlineLevel="2" x14ac:dyDescent="0.25">
      <c r="B1200" s="105">
        <v>21</v>
      </c>
      <c r="C1200" s="108">
        <f t="shared" ref="C1200" si="2001">-(IFERROR(VLOOKUP($B1200,$B1173:$C1178,2,0),0)+IFERROR(VLOOKUP($B1200,$D1173:$E1178,2,0),0)+IFERROR(VLOOKUP($B1200,$F1173:$G1178,2,0),0)+IFERROR(VLOOKUP($B1200,$H1173:$I1178,2,0),0)+IFERROR(VLOOKUP($B1200,$J1173:$K1178,2,0),0)+IFERROR(VLOOKUP($B1200,$L1173:$M1178,2,0),0)+IFERROR(VLOOKUP($B1200,$N1173:$O1178,2,0),0)+IFERROR(VLOOKUP($B1200,$P1173:$Q1178,2,0),0)+IFERROR(VLOOKUP($B1200,$R1173:$S1178,2,0),0))</f>
        <v>0</v>
      </c>
      <c r="E1200" s="110"/>
      <c r="F1200" s="105">
        <v>7</v>
      </c>
      <c r="G1200" s="185" t="e">
        <v>#NUM!</v>
      </c>
      <c r="H1200" s="185" t="e">
        <v>#NUM!</v>
      </c>
      <c r="I1200" s="185" t="e">
        <v>#NUM!</v>
      </c>
      <c r="J1200" s="185"/>
      <c r="K1200" s="185"/>
      <c r="L1200" s="114"/>
      <c r="M1200" s="110"/>
    </row>
    <row r="1201" spans="1:24" hidden="1" outlineLevel="2" x14ac:dyDescent="0.25">
      <c r="E1201" s="110"/>
      <c r="F1201" s="105">
        <v>8</v>
      </c>
      <c r="G1201" s="185" t="e">
        <v>#NUM!</v>
      </c>
      <c r="H1201" s="185" t="e">
        <v>#NUM!</v>
      </c>
      <c r="I1201" s="185"/>
      <c r="J1201" s="185"/>
      <c r="K1201" s="185"/>
      <c r="L1201" s="114"/>
      <c r="M1201" s="110"/>
      <c r="X1201" s="110"/>
    </row>
    <row r="1202" spans="1:24" hidden="1" outlineLevel="2" x14ac:dyDescent="0.25">
      <c r="E1202" s="110"/>
      <c r="F1202" s="105">
        <v>9</v>
      </c>
      <c r="G1202" s="185" t="e">
        <v>#NUM!</v>
      </c>
      <c r="H1202" s="185"/>
      <c r="I1202" s="185"/>
      <c r="J1202" s="185"/>
      <c r="K1202" s="185"/>
      <c r="L1202" s="114"/>
      <c r="M1202" s="110"/>
      <c r="X1202" s="110"/>
    </row>
    <row r="1203" spans="1:24" hidden="1" outlineLevel="2" x14ac:dyDescent="0.25">
      <c r="A1203" s="117"/>
    </row>
    <row r="1204" spans="1:24" s="119" customFormat="1" hidden="1" outlineLevel="2" x14ac:dyDescent="0.25">
      <c r="A1204" s="118" t="s">
        <v>37</v>
      </c>
    </row>
    <row r="1205" spans="1:24" hidden="1" outlineLevel="2" x14ac:dyDescent="0.25">
      <c r="B1205" s="316">
        <f t="shared" ref="B1205:B1211" si="2002">B1172</f>
        <v>1</v>
      </c>
      <c r="C1205" s="316"/>
      <c r="D1205" s="316">
        <f t="shared" ref="D1205:D1211" si="2003">D1172</f>
        <v>2</v>
      </c>
      <c r="E1205" s="316"/>
      <c r="F1205" s="316">
        <f t="shared" ref="F1205:F1211" si="2004">F1172</f>
        <v>3</v>
      </c>
      <c r="G1205" s="316"/>
      <c r="H1205" s="316">
        <f t="shared" ref="H1205:H1211" si="2005">H1172</f>
        <v>4</v>
      </c>
      <c r="I1205" s="316"/>
      <c r="J1205" s="316">
        <f t="shared" ref="J1205:J1211" si="2006">J1172</f>
        <v>5</v>
      </c>
      <c r="K1205" s="316"/>
      <c r="L1205" s="316">
        <f t="shared" ref="L1205:L1211" si="2007">L1172</f>
        <v>6</v>
      </c>
      <c r="M1205" s="316"/>
    </row>
    <row r="1206" spans="1:24" hidden="1" outlineLevel="2" x14ac:dyDescent="0.25">
      <c r="B1206" s="105">
        <f t="shared" si="2002"/>
        <v>3</v>
      </c>
      <c r="C1206" s="116">
        <f>IF($Q$2=2,IFERROR(INDEX($G1183:$L1189,MATCH(B1206,$F1183:$F1189,0),MATCH(INICIO!$C$78,$G1182:$L1182,0)),0),IF($Q$2=4,IFERROR(INDEX($P1183:$U1193,MATCH(B1206,$O1183:$O1193,0),MATCH(INICIO!$C$78,$P1182:$U1182,0)),0),IFERROR(INDEX($G1194:$L1202,MATCH(B1206,$F1194:$F1202,0),MATCH(INICIO!$C$78,$G1193:$L1193,0)),0)))</f>
        <v>0</v>
      </c>
      <c r="D1206" s="105">
        <f t="shared" si="2003"/>
        <v>0</v>
      </c>
      <c r="E1206" s="116">
        <f>IF($Q$2=2,IFERROR(INDEX($G1183:$L1189,MATCH(D1206,$F1183:$F1189,0),MATCH(INICIO!$C$78,$G1182:$L1182,0)),0),IF($Q$2=4,IFERROR(INDEX($P1183:$U1193,MATCH(D1206,$O1183:$O1193,0),MATCH(INICIO!$C$78,$P1182:$U1182,0)),0),IFERROR(INDEX($G1194:$L1202,MATCH(D1206,$F1194:$F1202,0),MATCH(INICIO!$C$78,$G1193:$L1193,0)),0)))</f>
        <v>0</v>
      </c>
      <c r="F1206" s="105">
        <f t="shared" si="2004"/>
        <v>0</v>
      </c>
      <c r="G1206" s="116">
        <f>IF($Q$2=2,IFERROR(INDEX($G1183:$L1189,MATCH(F1206,$F1183:$F1189,0),MATCH(INICIO!$C$78,$G1182:$L1182,0)),0),IF($Q$2=4,IFERROR(INDEX($P1183:$U1193,MATCH(F1206,$O1183:$O1193,0),MATCH(INICIO!$C$78,$P1182:$U1182,0)),0),IFERROR(INDEX($G1194:$L1202,MATCH(F1206,$F1194:$F1202,0),MATCH(INICIO!$C$78,$G1193:$L1193,0)),0)))</f>
        <v>0</v>
      </c>
      <c r="H1206" s="105">
        <f t="shared" si="2005"/>
        <v>0</v>
      </c>
      <c r="I1206" s="116">
        <f>IF($Q$2=2,IFERROR(INDEX($G1183:$L1189,MATCH(H1206,$F1183:$F1189,0),MATCH(INICIO!$C$78,$G1182:$L1182,0)),0),IF($Q$2=4,IFERROR(INDEX($P1183:$U1193,MATCH(H1206,$O1183:$O1193,0),MATCH(INICIO!$C$78,$P1182:$U1182,0)),0),IFERROR(INDEX($G1194:$L1202,MATCH(H1206,$F1194:$F1202,0),MATCH(INICIO!$C$78,$G1193:$L1193,0)),0)))</f>
        <v>0</v>
      </c>
      <c r="J1206" s="105">
        <f t="shared" si="2006"/>
        <v>0</v>
      </c>
      <c r="K1206" s="116">
        <f>IF($Q$2=2,IFERROR(INDEX($G1183:$L1189,MATCH(J1206,$F1183:$F1189,0),MATCH(INICIO!$C$78,$G1182:$L1182,0)),0),IF($Q$2=4,IFERROR(INDEX($P1183:$U1193,MATCH(J1206,$O1183:$O1193,0),MATCH(INICIO!$C$78,$P1182:$U1182,0)),0),IFERROR(INDEX($G1194:$L1202,MATCH(J1206,$F1194:$F1202,0),MATCH(INICIO!$C$78,$G1193:$L1193,0)),0)))</f>
        <v>0</v>
      </c>
      <c r="L1206" s="105">
        <f t="shared" si="2007"/>
        <v>0</v>
      </c>
      <c r="M1206" s="116">
        <f>IF($Q$2=2,IFERROR(INDEX($G1183:$L1189,MATCH(L1206,$F1183:$F1189,0),MATCH(INICIO!$C$78,$G1182:$L1182,0)),0),IF($Q$2=4,IFERROR(INDEX($P1183:$U1193,MATCH(L1206,$O1183:$O1193,0),MATCH(INICIO!$C$78,$P1182:$U1182,0)),0),IFERROR(INDEX($G1194:$L1202,MATCH(L1206,$F1194:$F1202,0),MATCH(INICIO!$C$78,$G1193:$L1193,0)),0)))</f>
        <v>0</v>
      </c>
    </row>
    <row r="1207" spans="1:24" hidden="1" outlineLevel="2" x14ac:dyDescent="0.25">
      <c r="B1207" s="105">
        <f t="shared" si="2002"/>
        <v>4</v>
      </c>
      <c r="C1207" s="116">
        <f>IF($Q$2=2,IFERROR(INDEX($G1183:$L1189,MATCH(B1207,$F1183:$F1189,0),MATCH(INICIO!$C$78,$G1182:$L1182,0)),0),IF($Q$2=4,IFERROR(INDEX($P1183:$U1193,MATCH(B1207,$O1183:$O1193,0),MATCH(INICIO!$C$78,$P1182:$U1182,0)),0),IFERROR(INDEX($G1194:$L1202,MATCH(B1207,$F1194:$F1202,0),MATCH(INICIO!$C$78,$G1193:$L1193,0)),0)))</f>
        <v>0</v>
      </c>
      <c r="D1207" s="105">
        <f t="shared" si="2003"/>
        <v>0</v>
      </c>
      <c r="E1207" s="116">
        <f>IF($Q$2=2,IFERROR(INDEX($G1183:$L1189,MATCH(D1207,$F1183:$F1189,0),MATCH(INICIO!$C$78,$G1182:$L1182,0)),0),IF($Q$2=4,IFERROR(INDEX($P1183:$U1193,MATCH(D1207,$O1183:$O1193,0),MATCH(INICIO!$C$78,$P1182:$U1182,0)),0),IFERROR(INDEX($G1194:$L1202,MATCH(D1207,$F1194:$F1202,0),MATCH(INICIO!$C$78,$G1193:$L1193,0)),0)))</f>
        <v>0</v>
      </c>
      <c r="F1207" s="105">
        <f t="shared" si="2004"/>
        <v>0</v>
      </c>
      <c r="G1207" s="116">
        <f>IF($Q$2=2,IFERROR(INDEX($G1183:$L1189,MATCH(F1207,$F1183:$F1189,0),MATCH(INICIO!$C$78,$G1182:$L1182,0)),0),IF($Q$2=4,IFERROR(INDEX($P1183:$U1193,MATCH(F1207,$O1183:$O1193,0),MATCH(INICIO!$C$78,$P1182:$U1182,0)),0),IFERROR(INDEX($G1194:$L1202,MATCH(F1207,$F1194:$F1202,0),MATCH(INICIO!$C$78,$G1193:$L1193,0)),0)))</f>
        <v>0</v>
      </c>
      <c r="H1207" s="105">
        <f t="shared" si="2005"/>
        <v>0</v>
      </c>
      <c r="I1207" s="116">
        <f>IF($Q$2=2,IFERROR(INDEX($G1183:$L1189,MATCH(H1207,$F1183:$F1189,0),MATCH(INICIO!$C$78,$G1182:$L1182,0)),0),IF($Q$2=4,IFERROR(INDEX($P1183:$U1193,MATCH(H1207,$O1183:$O1193,0),MATCH(INICIO!$C$78,$P1182:$U1182,0)),0),IFERROR(INDEX($G1194:$L1202,MATCH(H1207,$F1194:$F1202,0),MATCH(INICIO!$C$78,$G1193:$L1193,0)),0)))</f>
        <v>0</v>
      </c>
      <c r="J1207" s="105">
        <f t="shared" si="2006"/>
        <v>0</v>
      </c>
      <c r="K1207" s="116">
        <f>IF($Q$2=2,IFERROR(INDEX($G1183:$L1189,MATCH(J1207,$F1183:$F1189,0),MATCH(INICIO!$C$78,$G1182:$L1182,0)),0),IF($Q$2=4,IFERROR(INDEX($P1183:$U1193,MATCH(J1207,$O1183:$O1193,0),MATCH(INICIO!$C$78,$P1182:$U1182,0)),0),IFERROR(INDEX($G1194:$L1202,MATCH(J1207,$F1194:$F1202,0),MATCH(INICIO!$C$78,$G1193:$L1193,0)),0)))</f>
        <v>0</v>
      </c>
      <c r="L1207" s="105">
        <f t="shared" si="2007"/>
        <v>0</v>
      </c>
      <c r="M1207" s="116">
        <f>IF($Q$2=2,IFERROR(INDEX($G1183:$L1189,MATCH(L1207,$F1183:$F1189,0),MATCH(INICIO!$C$78,$G1182:$L1182,0)),0),IF($Q$2=4,IFERROR(INDEX($P1183:$U1193,MATCH(L1207,$O1183:$O1193,0),MATCH(INICIO!$C$78,$P1182:$U1182,0)),0),IFERROR(INDEX($G1194:$L1202,MATCH(L1207,$F1194:$F1202,0),MATCH(INICIO!$C$78,$G1193:$L1193,0)),0)))</f>
        <v>0</v>
      </c>
    </row>
    <row r="1208" spans="1:24" hidden="1" outlineLevel="2" x14ac:dyDescent="0.25">
      <c r="B1208" s="105">
        <f t="shared" si="2002"/>
        <v>1</v>
      </c>
      <c r="C1208" s="116">
        <f>IF($Q$2=2,IFERROR(INDEX($G1183:$L1189,MATCH(B1208,$F1183:$F1189,0),MATCH(INICIO!$C$78,$G1182:$L1182,0)),0),IF($Q$2=4,IFERROR(INDEX($P1183:$U1193,MATCH(B1208,$O1183:$O1193,0),MATCH(INICIO!$C$78,$P1182:$U1182,0)),0),IFERROR(INDEX($G1194:$L1202,MATCH(B1208,$F1194:$F1202,0),MATCH(INICIO!$C$78,$G1193:$L1193,0)),0)))</f>
        <v>0</v>
      </c>
      <c r="D1208" s="105">
        <f t="shared" si="2003"/>
        <v>0</v>
      </c>
      <c r="E1208" s="116">
        <f>IF($Q$2=2,IFERROR(INDEX($G1183:$L1189,MATCH(D1208,$F1183:$F1189,0),MATCH(INICIO!$C$78,$G1182:$L1182,0)),0),IF($Q$2=4,IFERROR(INDEX($P1183:$U1193,MATCH(D1208,$O1183:$O1193,0),MATCH(INICIO!$C$78,$P1182:$U1182,0)),0),IFERROR(INDEX($G1194:$L1202,MATCH(D1208,$F1194:$F1202,0),MATCH(INICIO!$C$78,$G1193:$L1193,0)),0)))</f>
        <v>0</v>
      </c>
      <c r="F1208" s="105">
        <f t="shared" si="2004"/>
        <v>0</v>
      </c>
      <c r="G1208" s="116">
        <f>IF($Q$2=2,IFERROR(INDEX($G1183:$L1189,MATCH(F1208,$F1183:$F1189,0),MATCH(INICIO!$C$78,$G1182:$L1182,0)),0),IF($Q$2=4,IFERROR(INDEX($P1183:$U1193,MATCH(F1208,$O1183:$O1193,0),MATCH(INICIO!$C$78,$P1182:$U1182,0)),0),IFERROR(INDEX($G1194:$L1202,MATCH(F1208,$F1194:$F1202,0),MATCH(INICIO!$C$78,$G1193:$L1193,0)),0)))</f>
        <v>0</v>
      </c>
      <c r="H1208" s="105">
        <f t="shared" si="2005"/>
        <v>0</v>
      </c>
      <c r="I1208" s="116">
        <f>IF($Q$2=2,IFERROR(INDEX($G1183:$L1189,MATCH(H1208,$F1183:$F1189,0),MATCH(INICIO!$C$78,$G1182:$L1182,0)),0),IF($Q$2=4,IFERROR(INDEX($P1183:$U1193,MATCH(H1208,$O1183:$O1193,0),MATCH(INICIO!$C$78,$P1182:$U1182,0)),0),IFERROR(INDEX($G1194:$L1202,MATCH(H1208,$F1194:$F1202,0),MATCH(INICIO!$C$78,$G1193:$L1193,0)),0)))</f>
        <v>0</v>
      </c>
      <c r="J1208" s="105">
        <f t="shared" si="2006"/>
        <v>0</v>
      </c>
      <c r="K1208" s="116">
        <f>IF($Q$2=2,IFERROR(INDEX($G1183:$L1189,MATCH(J1208,$F1183:$F1189,0),MATCH(INICIO!$C$78,$G1182:$L1182,0)),0),IF($Q$2=4,IFERROR(INDEX($P1183:$U1193,MATCH(J1208,$O1183:$O1193,0),MATCH(INICIO!$C$78,$P1182:$U1182,0)),0),IFERROR(INDEX($G1194:$L1202,MATCH(J1208,$F1194:$F1202,0),MATCH(INICIO!$C$78,$G1193:$L1193,0)),0)))</f>
        <v>0</v>
      </c>
      <c r="L1208" s="105">
        <f t="shared" si="2007"/>
        <v>0</v>
      </c>
      <c r="M1208" s="116">
        <f>IF($Q$2=2,IFERROR(INDEX($G1183:$L1189,MATCH(L1208,$F1183:$F1189,0),MATCH(INICIO!$C$78,$G1182:$L1182,0)),0),IF($Q$2=4,IFERROR(INDEX($P1183:$U1193,MATCH(L1208,$O1183:$O1193,0),MATCH(INICIO!$C$78,$P1182:$U1182,0)),0),IFERROR(INDEX($G1194:$L1202,MATCH(L1208,$F1194:$F1202,0),MATCH(INICIO!$C$78,$G1193:$L1193,0)),0)))</f>
        <v>0</v>
      </c>
    </row>
    <row r="1209" spans="1:24" hidden="1" outlineLevel="2" x14ac:dyDescent="0.25">
      <c r="B1209" s="105">
        <f t="shared" si="2002"/>
        <v>5</v>
      </c>
      <c r="C1209" s="116">
        <f>IF($Q$2=2,IFERROR(INDEX($G1183:$L1189,MATCH(B1209,$F1183:$F1189,0),MATCH(INICIO!$C$78,$G1182:$L1182,0)),0),IF($Q$2=4,IFERROR(INDEX($P1183:$U1193,MATCH(B1209,$O1183:$O1193,0),MATCH(INICIO!$C$78,$P1182:$U1182,0)),0),IFERROR(INDEX($G1194:$L1202,MATCH(B1209,$F1194:$F1202,0),MATCH(INICIO!$C$78,$G1193:$L1193,0)),0)))</f>
        <v>0</v>
      </c>
      <c r="D1209" s="105">
        <f t="shared" si="2003"/>
        <v>0</v>
      </c>
      <c r="E1209" s="116">
        <f>IF($Q$2=2,IFERROR(INDEX($G1183:$L1189,MATCH(D1209,$F1183:$F1189,0),MATCH(INICIO!$C$78,$G1182:$L1182,0)),0),IF($Q$2=4,IFERROR(INDEX($P1183:$U1193,MATCH(D1209,$O1183:$O1193,0),MATCH(INICIO!$C$78,$P1182:$U1182,0)),0),IFERROR(INDEX($G1194:$L1202,MATCH(D1209,$F1194:$F1202,0),MATCH(INICIO!$C$78,$G1193:$L1193,0)),0)))</f>
        <v>0</v>
      </c>
      <c r="F1209" s="105">
        <f t="shared" si="2004"/>
        <v>0</v>
      </c>
      <c r="G1209" s="116">
        <f>IF($Q$2=2,IFERROR(INDEX($G1183:$L1189,MATCH(F1209,$F1183:$F1189,0),MATCH(INICIO!$C$78,$G1182:$L1182,0)),0),IF($Q$2=4,IFERROR(INDEX($P1183:$U1193,MATCH(F1209,$O1183:$O1193,0),MATCH(INICIO!$C$78,$P1182:$U1182,0)),0),IFERROR(INDEX($G1194:$L1202,MATCH(F1209,$F1194:$F1202,0),MATCH(INICIO!$C$78,$G1193:$L1193,0)),0)))</f>
        <v>0</v>
      </c>
      <c r="H1209" s="105">
        <f t="shared" si="2005"/>
        <v>0</v>
      </c>
      <c r="I1209" s="116">
        <f>IF($Q$2=2,IFERROR(INDEX($G1183:$L1189,MATCH(H1209,$F1183:$F1189,0),MATCH(INICIO!$C$78,$G1182:$L1182,0)),0),IF($Q$2=4,IFERROR(INDEX($P1183:$U1193,MATCH(H1209,$O1183:$O1193,0),MATCH(INICIO!$C$78,$P1182:$U1182,0)),0),IFERROR(INDEX($G1194:$L1202,MATCH(H1209,$F1194:$F1202,0),MATCH(INICIO!$C$78,$G1193:$L1193,0)),0)))</f>
        <v>0</v>
      </c>
      <c r="J1209" s="105">
        <f t="shared" si="2006"/>
        <v>0</v>
      </c>
      <c r="K1209" s="116">
        <f>IF($Q$2=2,IFERROR(INDEX($G1183:$L1189,MATCH(J1209,$F1183:$F1189,0),MATCH(INICIO!$C$78,$G1182:$L1182,0)),0),IF($Q$2=4,IFERROR(INDEX($P1183:$U1193,MATCH(J1209,$O1183:$O1193,0),MATCH(INICIO!$C$78,$P1182:$U1182,0)),0),IFERROR(INDEX($G1194:$L1202,MATCH(J1209,$F1194:$F1202,0),MATCH(INICIO!$C$78,$G1193:$L1193,0)),0)))</f>
        <v>0</v>
      </c>
      <c r="L1209" s="105">
        <f t="shared" si="2007"/>
        <v>0</v>
      </c>
      <c r="M1209" s="116">
        <f>IF($Q$2=2,IFERROR(INDEX($G1183:$L1189,MATCH(L1209,$F1183:$F1189,0),MATCH(INICIO!$C$78,$G1182:$L1182,0)),0),IF($Q$2=4,IFERROR(INDEX($P1183:$U1193,MATCH(L1209,$O1183:$O1193,0),MATCH(INICIO!$C$78,$P1182:$U1182,0)),0),IFERROR(INDEX($G1194:$L1202,MATCH(L1209,$F1194:$F1202,0),MATCH(INICIO!$C$78,$G1193:$L1193,0)),0)))</f>
        <v>0</v>
      </c>
    </row>
    <row r="1210" spans="1:24" hidden="1" outlineLevel="2" x14ac:dyDescent="0.25">
      <c r="B1210" s="105">
        <f t="shared" si="2002"/>
        <v>6</v>
      </c>
      <c r="C1210" s="116">
        <f>IF($Q$2=2,IFERROR(INDEX($G1183:$L1189,MATCH(B1210,$F1183:$F1189,0),MATCH(INICIO!$C$78,$G1182:$L1182,0)),0),IF($Q$2=4,IFERROR(INDEX($P1183:$U1193,MATCH(B1210,$O1183:$O1193,0),MATCH(INICIO!$C$78,$P1182:$U1182,0)),0),IFERROR(INDEX($G1194:$L1202,MATCH(B1210,$F1194:$F1202,0),MATCH(INICIO!$C$78,$G1193:$L1193,0)),0)))</f>
        <v>0</v>
      </c>
      <c r="D1210" s="105">
        <f t="shared" si="2003"/>
        <v>0</v>
      </c>
      <c r="E1210" s="116">
        <f>IF($Q$2=2,IFERROR(INDEX($G1183:$L1189,MATCH(D1210,$F1183:$F1189,0),MATCH(INICIO!$C$78,$G1182:$L1182,0)),0),IF($Q$2=4,IFERROR(INDEX($P1183:$U1193,MATCH(D1210,$O1183:$O1193,0),MATCH(INICIO!$C$78,$P1182:$U1182,0)),0),IFERROR(INDEX($G1194:$L1202,MATCH(D1210,$F1194:$F1202,0),MATCH(INICIO!$C$78,$G1193:$L1193,0)),0)))</f>
        <v>0</v>
      </c>
      <c r="F1210" s="105">
        <f t="shared" si="2004"/>
        <v>0</v>
      </c>
      <c r="G1210" s="116">
        <f>IF($Q$2=2,IFERROR(INDEX($G1183:$L1189,MATCH(F1210,$F1183:$F1189,0),MATCH(INICIO!$C$78,$G1182:$L1182,0)),0),IF($Q$2=4,IFERROR(INDEX($P1183:$U1193,MATCH(F1210,$O1183:$O1193,0),MATCH(INICIO!$C$78,$P1182:$U1182,0)),0),IFERROR(INDEX($G1194:$L1202,MATCH(F1210,$F1194:$F1202,0),MATCH(INICIO!$C$78,$G1193:$L1193,0)),0)))</f>
        <v>0</v>
      </c>
      <c r="H1210" s="105">
        <f t="shared" si="2005"/>
        <v>0</v>
      </c>
      <c r="I1210" s="116">
        <f>IF($Q$2=2,IFERROR(INDEX($G1183:$L1189,MATCH(H1210,$F1183:$F1189,0),MATCH(INICIO!$C$78,$G1182:$L1182,0)),0),IF($Q$2=4,IFERROR(INDEX($P1183:$U1193,MATCH(H1210,$O1183:$O1193,0),MATCH(INICIO!$C$78,$P1182:$U1182,0)),0),IFERROR(INDEX($G1194:$L1202,MATCH(H1210,$F1194:$F1202,0),MATCH(INICIO!$C$78,$G1193:$L1193,0)),0)))</f>
        <v>0</v>
      </c>
      <c r="J1210" s="105">
        <f t="shared" si="2006"/>
        <v>0</v>
      </c>
      <c r="K1210" s="116">
        <f>IF($Q$2=2,IFERROR(INDEX($G1183:$L1189,MATCH(J1210,$F1183:$F1189,0),MATCH(INICIO!$C$78,$G1182:$L1182,0)),0),IF($Q$2=4,IFERROR(INDEX($P1183:$U1193,MATCH(J1210,$O1183:$O1193,0),MATCH(INICIO!$C$78,$P1182:$U1182,0)),0),IFERROR(INDEX($G1194:$L1202,MATCH(J1210,$F1194:$F1202,0),MATCH(INICIO!$C$78,$G1193:$L1193,0)),0)))</f>
        <v>0</v>
      </c>
      <c r="L1210" s="105">
        <f t="shared" si="2007"/>
        <v>0</v>
      </c>
      <c r="M1210" s="116">
        <f>IF($Q$2=2,IFERROR(INDEX($G1183:$L1189,MATCH(L1210,$F1183:$F1189,0),MATCH(INICIO!$C$78,$G1182:$L1182,0)),0),IF($Q$2=4,IFERROR(INDEX($P1183:$U1193,MATCH(L1210,$O1183:$O1193,0),MATCH(INICIO!$C$78,$P1182:$U1182,0)),0),IFERROR(INDEX($G1194:$L1202,MATCH(L1210,$F1194:$F1202,0),MATCH(INICIO!$C$78,$G1193:$L1193,0)),0)))</f>
        <v>0</v>
      </c>
    </row>
    <row r="1211" spans="1:24" hidden="1" outlineLevel="2" x14ac:dyDescent="0.25">
      <c r="B1211" s="105">
        <f t="shared" si="2002"/>
        <v>2</v>
      </c>
      <c r="C1211" s="116">
        <f>IF($Q$2=2,IFERROR(INDEX($G1183:$L1189,MATCH(B1211,$F1183:$F1189,0),MATCH(INICIO!$C$78,$G1182:$L1182,0)),0),IF($Q$2=4,IFERROR(INDEX($P1183:$U1193,MATCH(B1211,$O1183:$O1193,0),MATCH(INICIO!$C$78,$P1182:$U1182,0)),0),IFERROR(INDEX($G1194:$L1202,MATCH(B1211,$F1194:$F1202,0),MATCH(INICIO!$C$78,$G1193:$L1193,0)),0)))</f>
        <v>0</v>
      </c>
      <c r="D1211" s="105">
        <f t="shared" si="2003"/>
        <v>0</v>
      </c>
      <c r="E1211" s="116">
        <f>IF($Q$2=2,IFERROR(INDEX($G1183:$L1189,MATCH(D1211,$F1183:$F1189,0),MATCH(INICIO!$C$78,$G1182:$L1182,0)),0),IF($Q$2=4,IFERROR(INDEX($P1183:$U1193,MATCH(D1211,$O1183:$O1193,0),MATCH(INICIO!$C$78,$P1182:$U1182,0)),0),IFERROR(INDEX($G1194:$L1202,MATCH(D1211,$F1194:$F1202,0),MATCH(INICIO!$C$78,$G1193:$L1193,0)),0)))</f>
        <v>0</v>
      </c>
      <c r="F1211" s="105">
        <f t="shared" si="2004"/>
        <v>0</v>
      </c>
      <c r="G1211" s="116">
        <f>IF($Q$2=2,IFERROR(INDEX($G1183:$L1189,MATCH(F1211,$F1183:$F1189,0),MATCH(INICIO!$C$78,$G1182:$L1182,0)),0),IF($Q$2=4,IFERROR(INDEX($P1183:$U1193,MATCH(F1211,$O1183:$O1193,0),MATCH(INICIO!$C$78,$P1182:$U1182,0)),0),IFERROR(INDEX($G1194:$L1202,MATCH(F1211,$F1194:$F1202,0),MATCH(INICIO!$C$78,$G1193:$L1193,0)),0)))</f>
        <v>0</v>
      </c>
      <c r="H1211" s="105">
        <f t="shared" si="2005"/>
        <v>0</v>
      </c>
      <c r="I1211" s="116">
        <f>IF($Q$2=2,IFERROR(INDEX($G1183:$L1189,MATCH(H1211,$F1183:$F1189,0),MATCH(INICIO!$C$78,$G1182:$L1182,0)),0),IF($Q$2=4,IFERROR(INDEX($P1183:$U1193,MATCH(H1211,$O1183:$O1193,0),MATCH(INICIO!$C$78,$P1182:$U1182,0)),0),IFERROR(INDEX($G1194:$L1202,MATCH(H1211,$F1194:$F1202,0),MATCH(INICIO!$C$78,$G1193:$L1193,0)),0)))</f>
        <v>0</v>
      </c>
      <c r="J1211" s="105">
        <f t="shared" si="2006"/>
        <v>0</v>
      </c>
      <c r="K1211" s="116">
        <f>IF($Q$2=2,IFERROR(INDEX($G1183:$L1189,MATCH(J1211,$F1183:$F1189,0),MATCH(INICIO!$C$78,$G1182:$L1182,0)),0),IF($Q$2=4,IFERROR(INDEX($P1183:$U1193,MATCH(J1211,$O1183:$O1193,0),MATCH(INICIO!$C$78,$P1182:$U1182,0)),0),IFERROR(INDEX($G1194:$L1202,MATCH(J1211,$F1194:$F1202,0),MATCH(INICIO!$C$78,$G1193:$L1193,0)),0)))</f>
        <v>0</v>
      </c>
      <c r="L1211" s="105">
        <f t="shared" si="2007"/>
        <v>0</v>
      </c>
      <c r="M1211" s="116">
        <f>IF($Q$2=2,IFERROR(INDEX($G1183:$L1189,MATCH(L1211,$F1183:$F1189,0),MATCH(INICIO!$C$78,$G1182:$L1182,0)),0),IF($Q$2=4,IFERROR(INDEX($P1183:$U1193,MATCH(L1211,$O1183:$O1193,0),MATCH(INICIO!$C$78,$P1182:$U1182,0)),0),IFERROR(INDEX($G1194:$L1202,MATCH(L1211,$F1194:$F1202,0),MATCH(INICIO!$C$78,$G1193:$L1193,0)),0)))</f>
        <v>0</v>
      </c>
    </row>
    <row r="1212" spans="1:24" hidden="1" outlineLevel="2" x14ac:dyDescent="0.25"/>
    <row r="1213" spans="1:24" s="119" customFormat="1" hidden="1" outlineLevel="2" x14ac:dyDescent="0.25">
      <c r="A1213" s="118" t="s">
        <v>43</v>
      </c>
    </row>
    <row r="1214" spans="1:24" hidden="1" outlineLevel="2" x14ac:dyDescent="0.25">
      <c r="C1214" s="218">
        <f t="shared" ref="C1214:H1214" si="2008">E$2</f>
        <v>1</v>
      </c>
      <c r="D1214" s="218">
        <f t="shared" si="2008"/>
        <v>2</v>
      </c>
      <c r="E1214" s="218">
        <f t="shared" si="2008"/>
        <v>3</v>
      </c>
      <c r="F1214" s="218">
        <f t="shared" si="2008"/>
        <v>4</v>
      </c>
      <c r="G1214" s="218">
        <f t="shared" si="2008"/>
        <v>5</v>
      </c>
      <c r="H1214" s="218">
        <f t="shared" si="2008"/>
        <v>6</v>
      </c>
    </row>
    <row r="1215" spans="1:24" hidden="1" outlineLevel="2" x14ac:dyDescent="0.25">
      <c r="B1215" s="122" t="s">
        <v>44</v>
      </c>
      <c r="C1215" s="123">
        <f t="array" ref="C1215:C1220">MMULT(MMULT(C$8:H$13,$AZ$8:$BE$13),C1206:C1211)+MMULT(MINVERSE(TRANSPOSE($AZ$8:$BE$13)),C1173:C1178)</f>
        <v>0</v>
      </c>
      <c r="D1215" s="123" t="e">
        <f t="array" ref="D1215:D1220">MMULT(MMULT(K$8:P$13,$AZ$8:$BE$13),E1206:E1211)+MMULT(MINVERSE(TRANSPOSE($AZ$8:$BE$13)),E1173:E1178)</f>
        <v>#DIV/0!</v>
      </c>
      <c r="E1215" s="123">
        <f t="array" ref="E1215:E1220">MMULT(MMULT(S$8:X$13,$AZ$8:$BE$13),G1206:G1211)+MMULT(MINVERSE(TRANSPOSE($AZ$8:$BE$13)),G1173:G1178)</f>
        <v>0</v>
      </c>
      <c r="F1215" s="123">
        <f t="array" ref="F1215:F1220">MMULT(MMULT(AA$8:AF$13,$AZ$8:$BE$13),I1206:I1211)+MMULT(MINVERSE(TRANSPOSE($AZ$8:$BE$13)),I1173:I1178)</f>
        <v>0</v>
      </c>
      <c r="G1215" s="123">
        <f t="array" ref="G1215:G1220">MMULT(MMULT(AI$8:AN$13,$AZ$8:$BE$13),K1206:K1211)+MMULT(MINVERSE(TRANSPOSE($AZ$8:$BE$13)),K1173:K1178)</f>
        <v>0</v>
      </c>
      <c r="H1215" s="123">
        <f t="array" ref="H1215:H1220">MMULT(MMULT(AQ$8:AV$13,$AZ$8:$BE$13),M1206:M1211)+MMULT(MINVERSE(TRANSPOSE($AZ$8:$BE$13)),M1173:M1178)</f>
        <v>0</v>
      </c>
      <c r="N1215" s="124"/>
      <c r="P1215" s="124"/>
    </row>
    <row r="1216" spans="1:24" hidden="1" outlineLevel="2" x14ac:dyDescent="0.25">
      <c r="B1216" s="122" t="s">
        <v>45</v>
      </c>
      <c r="C1216" s="123">
        <v>0</v>
      </c>
      <c r="D1216" s="123" t="e">
        <v>#DIV/0!</v>
      </c>
      <c r="E1216" s="123">
        <v>0</v>
      </c>
      <c r="F1216" s="123">
        <v>0</v>
      </c>
      <c r="G1216" s="123">
        <v>0</v>
      </c>
      <c r="H1216" s="123">
        <v>0</v>
      </c>
      <c r="N1216" s="124"/>
      <c r="P1216" s="124"/>
    </row>
    <row r="1217" spans="1:93" hidden="1" outlineLevel="2" x14ac:dyDescent="0.25">
      <c r="B1217" s="122" t="s">
        <v>46</v>
      </c>
      <c r="C1217" s="123">
        <v>0</v>
      </c>
      <c r="D1217" s="195" t="e">
        <v>#DIV/0!</v>
      </c>
      <c r="E1217" s="123">
        <v>0</v>
      </c>
      <c r="F1217" s="123">
        <v>0</v>
      </c>
      <c r="G1217" s="123">
        <v>0</v>
      </c>
      <c r="H1217" s="123">
        <v>0</v>
      </c>
      <c r="N1217" s="124"/>
      <c r="P1217" s="124"/>
    </row>
    <row r="1218" spans="1:93" hidden="1" outlineLevel="2" x14ac:dyDescent="0.25">
      <c r="B1218" s="122" t="s">
        <v>47</v>
      </c>
      <c r="C1218" s="123">
        <v>0</v>
      </c>
      <c r="D1218" s="123" t="e">
        <v>#DIV/0!</v>
      </c>
      <c r="E1218" s="123">
        <v>0</v>
      </c>
      <c r="F1218" s="123">
        <v>0</v>
      </c>
      <c r="G1218" s="123">
        <v>0</v>
      </c>
      <c r="H1218" s="123">
        <v>0</v>
      </c>
      <c r="N1218" s="124"/>
      <c r="P1218" s="124"/>
    </row>
    <row r="1219" spans="1:93" hidden="1" outlineLevel="2" x14ac:dyDescent="0.25">
      <c r="B1219" s="122" t="s">
        <v>48</v>
      </c>
      <c r="C1219" s="123">
        <v>0</v>
      </c>
      <c r="D1219" s="123" t="e">
        <v>#DIV/0!</v>
      </c>
      <c r="E1219" s="123">
        <v>0</v>
      </c>
      <c r="F1219" s="123">
        <v>0</v>
      </c>
      <c r="G1219" s="123">
        <v>0</v>
      </c>
      <c r="H1219" s="123">
        <v>0</v>
      </c>
      <c r="N1219" s="124"/>
      <c r="P1219" s="124"/>
    </row>
    <row r="1220" spans="1:93" hidden="1" outlineLevel="2" x14ac:dyDescent="0.25">
      <c r="B1220" s="122" t="s">
        <v>49</v>
      </c>
      <c r="C1220" s="123">
        <v>0</v>
      </c>
      <c r="D1220" s="123" t="e">
        <v>#DIV/0!</v>
      </c>
      <c r="E1220" s="123">
        <v>0</v>
      </c>
      <c r="F1220" s="123">
        <v>0</v>
      </c>
      <c r="G1220" s="123">
        <v>0</v>
      </c>
      <c r="H1220" s="123">
        <v>0</v>
      </c>
      <c r="N1220" s="124"/>
      <c r="P1220" s="124"/>
    </row>
    <row r="1221" spans="1:93" hidden="1" outlineLevel="2" x14ac:dyDescent="0.25"/>
    <row r="1222" spans="1:93" hidden="1" outlineLevel="2" x14ac:dyDescent="0.25">
      <c r="B1222" s="318" t="s">
        <v>50</v>
      </c>
      <c r="C1222" s="319"/>
      <c r="D1222" s="319"/>
      <c r="E1222" s="319"/>
      <c r="F1222" s="319"/>
      <c r="G1222" s="319"/>
      <c r="H1222" s="319"/>
      <c r="I1222" s="319"/>
      <c r="J1222" s="319"/>
      <c r="K1222" s="319"/>
      <c r="L1222" s="320"/>
      <c r="M1222" s="321" t="s">
        <v>51</v>
      </c>
      <c r="N1222" s="322"/>
      <c r="O1222" s="322"/>
      <c r="P1222" s="322"/>
      <c r="Q1222" s="322"/>
      <c r="R1222" s="322"/>
      <c r="S1222" s="322"/>
      <c r="T1222" s="322"/>
      <c r="U1222" s="322"/>
      <c r="V1222" s="323"/>
      <c r="W1222" s="321" t="s">
        <v>52</v>
      </c>
      <c r="X1222" s="322"/>
      <c r="Y1222" s="322"/>
      <c r="Z1222" s="322"/>
      <c r="AA1222" s="322"/>
      <c r="AB1222" s="322"/>
      <c r="AC1222" s="322"/>
      <c r="AD1222" s="322"/>
      <c r="AE1222" s="322"/>
      <c r="AF1222" s="323"/>
      <c r="AG1222" s="321" t="s">
        <v>53</v>
      </c>
      <c r="AH1222" s="322"/>
      <c r="AI1222" s="322"/>
      <c r="AJ1222" s="322"/>
      <c r="AK1222" s="322"/>
      <c r="AL1222" s="322"/>
      <c r="AM1222" s="322"/>
      <c r="AN1222" s="322"/>
      <c r="AO1222" s="322"/>
      <c r="AP1222" s="323"/>
      <c r="AQ1222" s="321" t="s">
        <v>54</v>
      </c>
      <c r="AR1222" s="322"/>
      <c r="AS1222" s="322"/>
      <c r="AT1222" s="322"/>
      <c r="AU1222" s="322"/>
      <c r="AV1222" s="322"/>
      <c r="AW1222" s="322"/>
      <c r="AX1222" s="322"/>
      <c r="AY1222" s="322"/>
      <c r="AZ1222" s="323"/>
      <c r="BA1222" s="321" t="s">
        <v>55</v>
      </c>
      <c r="BB1222" s="322"/>
      <c r="BC1222" s="322"/>
      <c r="BD1222" s="322"/>
      <c r="BE1222" s="322"/>
      <c r="BF1222" s="322"/>
      <c r="BG1222" s="322"/>
      <c r="BH1222" s="322"/>
      <c r="BI1222" s="322"/>
      <c r="BJ1222" s="323"/>
    </row>
    <row r="1223" spans="1:93" hidden="1" outlineLevel="2" x14ac:dyDescent="0.25">
      <c r="B1223" s="186">
        <f t="shared" ref="B1223" si="2009">E$2</f>
        <v>1</v>
      </c>
      <c r="C1223" s="187">
        <f t="shared" ref="C1223:L1226" si="2010">B1223</f>
        <v>1</v>
      </c>
      <c r="D1223" s="187">
        <f t="shared" si="2010"/>
        <v>1</v>
      </c>
      <c r="E1223" s="187">
        <f t="shared" si="2010"/>
        <v>1</v>
      </c>
      <c r="F1223" s="187">
        <f t="shared" si="2010"/>
        <v>1</v>
      </c>
      <c r="G1223" s="187">
        <f t="shared" si="2010"/>
        <v>1</v>
      </c>
      <c r="H1223" s="187">
        <f t="shared" si="2010"/>
        <v>1</v>
      </c>
      <c r="I1223" s="187">
        <f t="shared" si="2010"/>
        <v>1</v>
      </c>
      <c r="J1223" s="187">
        <f t="shared" si="2010"/>
        <v>1</v>
      </c>
      <c r="K1223" s="187">
        <f t="shared" si="2010"/>
        <v>1</v>
      </c>
      <c r="L1223" s="188">
        <f t="shared" si="2010"/>
        <v>1</v>
      </c>
      <c r="M1223" s="189">
        <f t="shared" ref="M1223" si="2011">F$2</f>
        <v>2</v>
      </c>
      <c r="N1223" s="187">
        <f t="shared" ref="N1223:V1226" si="2012">M1223</f>
        <v>2</v>
      </c>
      <c r="O1223" s="187">
        <f t="shared" si="2012"/>
        <v>2</v>
      </c>
      <c r="P1223" s="187">
        <f t="shared" si="2012"/>
        <v>2</v>
      </c>
      <c r="Q1223" s="187">
        <f t="shared" si="2012"/>
        <v>2</v>
      </c>
      <c r="R1223" s="187">
        <f t="shared" si="2012"/>
        <v>2</v>
      </c>
      <c r="S1223" s="187">
        <f t="shared" si="2012"/>
        <v>2</v>
      </c>
      <c r="T1223" s="187">
        <f t="shared" si="2012"/>
        <v>2</v>
      </c>
      <c r="U1223" s="187">
        <f t="shared" si="2012"/>
        <v>2</v>
      </c>
      <c r="V1223" s="188">
        <f t="shared" si="2012"/>
        <v>2</v>
      </c>
      <c r="W1223" s="189">
        <f>G$2</f>
        <v>3</v>
      </c>
      <c r="X1223" s="187">
        <f t="shared" ref="X1223:AF1226" si="2013">W1223</f>
        <v>3</v>
      </c>
      <c r="Y1223" s="187">
        <f t="shared" si="2013"/>
        <v>3</v>
      </c>
      <c r="Z1223" s="187">
        <f t="shared" si="2013"/>
        <v>3</v>
      </c>
      <c r="AA1223" s="187">
        <f t="shared" si="2013"/>
        <v>3</v>
      </c>
      <c r="AB1223" s="187">
        <f t="shared" si="2013"/>
        <v>3</v>
      </c>
      <c r="AC1223" s="187">
        <f t="shared" si="2013"/>
        <v>3</v>
      </c>
      <c r="AD1223" s="187">
        <f t="shared" si="2013"/>
        <v>3</v>
      </c>
      <c r="AE1223" s="187">
        <f t="shared" si="2013"/>
        <v>3</v>
      </c>
      <c r="AF1223" s="188">
        <f t="shared" si="2013"/>
        <v>3</v>
      </c>
      <c r="AG1223" s="189">
        <f>H$2</f>
        <v>4</v>
      </c>
      <c r="AH1223" s="187">
        <f t="shared" ref="AH1223:AP1226" si="2014">AG1223</f>
        <v>4</v>
      </c>
      <c r="AI1223" s="187">
        <f t="shared" si="2014"/>
        <v>4</v>
      </c>
      <c r="AJ1223" s="187">
        <f t="shared" si="2014"/>
        <v>4</v>
      </c>
      <c r="AK1223" s="187">
        <f t="shared" si="2014"/>
        <v>4</v>
      </c>
      <c r="AL1223" s="187">
        <f t="shared" si="2014"/>
        <v>4</v>
      </c>
      <c r="AM1223" s="187">
        <f t="shared" si="2014"/>
        <v>4</v>
      </c>
      <c r="AN1223" s="187">
        <f t="shared" si="2014"/>
        <v>4</v>
      </c>
      <c r="AO1223" s="187">
        <f t="shared" si="2014"/>
        <v>4</v>
      </c>
      <c r="AP1223" s="188">
        <f t="shared" si="2014"/>
        <v>4</v>
      </c>
      <c r="AQ1223" s="189">
        <f>I$2</f>
        <v>5</v>
      </c>
      <c r="AR1223" s="187">
        <f t="shared" ref="AR1223:AZ1226" si="2015">AQ1223</f>
        <v>5</v>
      </c>
      <c r="AS1223" s="187">
        <f t="shared" si="2015"/>
        <v>5</v>
      </c>
      <c r="AT1223" s="187">
        <f t="shared" si="2015"/>
        <v>5</v>
      </c>
      <c r="AU1223" s="187">
        <f t="shared" si="2015"/>
        <v>5</v>
      </c>
      <c r="AV1223" s="187">
        <f t="shared" si="2015"/>
        <v>5</v>
      </c>
      <c r="AW1223" s="187">
        <f t="shared" si="2015"/>
        <v>5</v>
      </c>
      <c r="AX1223" s="187">
        <f t="shared" si="2015"/>
        <v>5</v>
      </c>
      <c r="AY1223" s="187">
        <f t="shared" si="2015"/>
        <v>5</v>
      </c>
      <c r="AZ1223" s="188">
        <f t="shared" si="2015"/>
        <v>5</v>
      </c>
      <c r="BA1223" s="189">
        <f>J$2</f>
        <v>6</v>
      </c>
      <c r="BB1223" s="187">
        <f t="shared" ref="BB1223:BJ1226" si="2016">BA1223</f>
        <v>6</v>
      </c>
      <c r="BC1223" s="187">
        <f t="shared" si="2016"/>
        <v>6</v>
      </c>
      <c r="BD1223" s="187">
        <f t="shared" si="2016"/>
        <v>6</v>
      </c>
      <c r="BE1223" s="187">
        <f t="shared" si="2016"/>
        <v>6</v>
      </c>
      <c r="BF1223" s="187">
        <f t="shared" si="2016"/>
        <v>6</v>
      </c>
      <c r="BG1223" s="187">
        <f t="shared" si="2016"/>
        <v>6</v>
      </c>
      <c r="BH1223" s="187">
        <f t="shared" si="2016"/>
        <v>6</v>
      </c>
      <c r="BI1223" s="187">
        <f t="shared" si="2016"/>
        <v>6</v>
      </c>
      <c r="BJ1223" s="188">
        <f t="shared" si="2016"/>
        <v>6</v>
      </c>
    </row>
    <row r="1224" spans="1:93" s="2" customFormat="1" ht="15" hidden="1" customHeight="1" outlineLevel="2" x14ac:dyDescent="0.25">
      <c r="A1224" s="152" t="s">
        <v>192</v>
      </c>
      <c r="B1224" s="129">
        <f>C1217</f>
        <v>0</v>
      </c>
      <c r="C1224" s="130">
        <f t="shared" si="2010"/>
        <v>0</v>
      </c>
      <c r="D1224" s="130">
        <f t="shared" si="2010"/>
        <v>0</v>
      </c>
      <c r="E1224" s="130">
        <f t="shared" si="2010"/>
        <v>0</v>
      </c>
      <c r="F1224" s="130">
        <f t="shared" si="2010"/>
        <v>0</v>
      </c>
      <c r="G1224" s="130">
        <f t="shared" si="2010"/>
        <v>0</v>
      </c>
      <c r="H1224" s="130">
        <f t="shared" si="2010"/>
        <v>0</v>
      </c>
      <c r="I1224" s="130">
        <f t="shared" si="2010"/>
        <v>0</v>
      </c>
      <c r="J1224" s="190">
        <f t="shared" si="2010"/>
        <v>0</v>
      </c>
      <c r="K1224" s="130">
        <f t="shared" si="2010"/>
        <v>0</v>
      </c>
      <c r="L1224" s="131">
        <f t="shared" si="2010"/>
        <v>0</v>
      </c>
      <c r="M1224" s="129" t="e">
        <f>D1217</f>
        <v>#DIV/0!</v>
      </c>
      <c r="N1224" s="130" t="e">
        <f t="shared" si="2012"/>
        <v>#DIV/0!</v>
      </c>
      <c r="O1224" s="130" t="e">
        <f t="shared" si="2012"/>
        <v>#DIV/0!</v>
      </c>
      <c r="P1224" s="130" t="e">
        <f t="shared" si="2012"/>
        <v>#DIV/0!</v>
      </c>
      <c r="Q1224" s="130" t="e">
        <f t="shared" si="2012"/>
        <v>#DIV/0!</v>
      </c>
      <c r="R1224" s="130" t="e">
        <f t="shared" si="2012"/>
        <v>#DIV/0!</v>
      </c>
      <c r="S1224" s="130" t="e">
        <f t="shared" si="2012"/>
        <v>#DIV/0!</v>
      </c>
      <c r="T1224" s="130" t="e">
        <f t="shared" si="2012"/>
        <v>#DIV/0!</v>
      </c>
      <c r="U1224" s="130" t="e">
        <f t="shared" si="2012"/>
        <v>#DIV/0!</v>
      </c>
      <c r="V1224" s="131" t="e">
        <f t="shared" si="2012"/>
        <v>#DIV/0!</v>
      </c>
      <c r="W1224" s="129">
        <f>E1217</f>
        <v>0</v>
      </c>
      <c r="X1224" s="130">
        <f t="shared" si="2013"/>
        <v>0</v>
      </c>
      <c r="Y1224" s="130">
        <f t="shared" si="2013"/>
        <v>0</v>
      </c>
      <c r="Z1224" s="130">
        <f t="shared" si="2013"/>
        <v>0</v>
      </c>
      <c r="AA1224" s="130">
        <f t="shared" si="2013"/>
        <v>0</v>
      </c>
      <c r="AB1224" s="130">
        <f t="shared" si="2013"/>
        <v>0</v>
      </c>
      <c r="AC1224" s="130">
        <f t="shared" si="2013"/>
        <v>0</v>
      </c>
      <c r="AD1224" s="130">
        <f t="shared" si="2013"/>
        <v>0</v>
      </c>
      <c r="AE1224" s="130">
        <f t="shared" si="2013"/>
        <v>0</v>
      </c>
      <c r="AF1224" s="131">
        <f t="shared" si="2013"/>
        <v>0</v>
      </c>
      <c r="AG1224" s="129">
        <f>F1217</f>
        <v>0</v>
      </c>
      <c r="AH1224" s="130">
        <f t="shared" si="2014"/>
        <v>0</v>
      </c>
      <c r="AI1224" s="130">
        <f t="shared" si="2014"/>
        <v>0</v>
      </c>
      <c r="AJ1224" s="130">
        <f t="shared" si="2014"/>
        <v>0</v>
      </c>
      <c r="AK1224" s="130">
        <f t="shared" si="2014"/>
        <v>0</v>
      </c>
      <c r="AL1224" s="130">
        <f t="shared" si="2014"/>
        <v>0</v>
      </c>
      <c r="AM1224" s="130">
        <f t="shared" si="2014"/>
        <v>0</v>
      </c>
      <c r="AN1224" s="130">
        <f t="shared" si="2014"/>
        <v>0</v>
      </c>
      <c r="AO1224" s="130">
        <f t="shared" si="2014"/>
        <v>0</v>
      </c>
      <c r="AP1224" s="131">
        <f t="shared" si="2014"/>
        <v>0</v>
      </c>
      <c r="AQ1224" s="129">
        <f>G1217</f>
        <v>0</v>
      </c>
      <c r="AR1224" s="130">
        <f t="shared" si="2015"/>
        <v>0</v>
      </c>
      <c r="AS1224" s="130">
        <f t="shared" si="2015"/>
        <v>0</v>
      </c>
      <c r="AT1224" s="130">
        <f t="shared" si="2015"/>
        <v>0</v>
      </c>
      <c r="AU1224" s="130">
        <f t="shared" si="2015"/>
        <v>0</v>
      </c>
      <c r="AV1224" s="130">
        <f t="shared" si="2015"/>
        <v>0</v>
      </c>
      <c r="AW1224" s="130">
        <f t="shared" si="2015"/>
        <v>0</v>
      </c>
      <c r="AX1224" s="130">
        <f t="shared" si="2015"/>
        <v>0</v>
      </c>
      <c r="AY1224" s="130">
        <f t="shared" si="2015"/>
        <v>0</v>
      </c>
      <c r="AZ1224" s="131">
        <f t="shared" si="2015"/>
        <v>0</v>
      </c>
      <c r="BA1224" s="129">
        <f>H1217</f>
        <v>0</v>
      </c>
      <c r="BB1224" s="130">
        <f t="shared" si="2016"/>
        <v>0</v>
      </c>
      <c r="BC1224" s="130">
        <f t="shared" si="2016"/>
        <v>0</v>
      </c>
      <c r="BD1224" s="130">
        <f t="shared" si="2016"/>
        <v>0</v>
      </c>
      <c r="BE1224" s="130">
        <f t="shared" si="2016"/>
        <v>0</v>
      </c>
      <c r="BF1224" s="130">
        <f t="shared" si="2016"/>
        <v>0</v>
      </c>
      <c r="BG1224" s="130">
        <f t="shared" si="2016"/>
        <v>0</v>
      </c>
      <c r="BH1224" s="130">
        <f t="shared" si="2016"/>
        <v>0</v>
      </c>
      <c r="BI1224" s="130">
        <f t="shared" si="2016"/>
        <v>0</v>
      </c>
      <c r="BJ1224" s="131">
        <f t="shared" si="2016"/>
        <v>0</v>
      </c>
      <c r="BK1224"/>
      <c r="BL1224"/>
      <c r="BM1224"/>
      <c r="BN1224"/>
      <c r="BO1224"/>
      <c r="BP1224"/>
      <c r="BQ1224"/>
      <c r="BR1224"/>
      <c r="BS1224"/>
      <c r="BT1224"/>
      <c r="BU1224"/>
      <c r="BV1224"/>
      <c r="BW1224"/>
      <c r="BX1224"/>
      <c r="BY1224"/>
      <c r="BZ1224"/>
      <c r="CA1224"/>
      <c r="CB1224"/>
      <c r="CC1224"/>
      <c r="CD1224"/>
      <c r="CE1224"/>
      <c r="CF1224"/>
      <c r="CG1224"/>
      <c r="CH1224"/>
      <c r="CI1224"/>
      <c r="CJ1224"/>
      <c r="CK1224"/>
      <c r="CL1224"/>
      <c r="CM1224"/>
      <c r="CN1224"/>
      <c r="CO1224"/>
    </row>
    <row r="1225" spans="1:93" s="2" customFormat="1" ht="15" hidden="1" customHeight="1" outlineLevel="2" x14ac:dyDescent="0.25">
      <c r="A1225" s="152" t="s">
        <v>47</v>
      </c>
      <c r="B1225" s="129">
        <f>C1218</f>
        <v>0</v>
      </c>
      <c r="C1225" s="130">
        <f t="shared" si="2010"/>
        <v>0</v>
      </c>
      <c r="D1225" s="130">
        <f t="shared" si="2010"/>
        <v>0</v>
      </c>
      <c r="E1225" s="130">
        <f t="shared" si="2010"/>
        <v>0</v>
      </c>
      <c r="F1225" s="130">
        <f t="shared" si="2010"/>
        <v>0</v>
      </c>
      <c r="G1225" s="130">
        <f t="shared" si="2010"/>
        <v>0</v>
      </c>
      <c r="H1225" s="130">
        <f t="shared" si="2010"/>
        <v>0</v>
      </c>
      <c r="I1225" s="130">
        <f t="shared" si="2010"/>
        <v>0</v>
      </c>
      <c r="J1225" s="190">
        <f t="shared" si="2010"/>
        <v>0</v>
      </c>
      <c r="K1225" s="130">
        <f t="shared" si="2010"/>
        <v>0</v>
      </c>
      <c r="L1225" s="131">
        <f t="shared" si="2010"/>
        <v>0</v>
      </c>
      <c r="M1225" s="129" t="e">
        <f>D1218</f>
        <v>#DIV/0!</v>
      </c>
      <c r="N1225" s="130" t="e">
        <f t="shared" si="2012"/>
        <v>#DIV/0!</v>
      </c>
      <c r="O1225" s="130" t="e">
        <f t="shared" si="2012"/>
        <v>#DIV/0!</v>
      </c>
      <c r="P1225" s="130" t="e">
        <f t="shared" si="2012"/>
        <v>#DIV/0!</v>
      </c>
      <c r="Q1225" s="130" t="e">
        <f t="shared" si="2012"/>
        <v>#DIV/0!</v>
      </c>
      <c r="R1225" s="130" t="e">
        <f t="shared" si="2012"/>
        <v>#DIV/0!</v>
      </c>
      <c r="S1225" s="130" t="e">
        <f t="shared" si="2012"/>
        <v>#DIV/0!</v>
      </c>
      <c r="T1225" s="130" t="e">
        <f t="shared" si="2012"/>
        <v>#DIV/0!</v>
      </c>
      <c r="U1225" s="130" t="e">
        <f t="shared" si="2012"/>
        <v>#DIV/0!</v>
      </c>
      <c r="V1225" s="131" t="e">
        <f t="shared" si="2012"/>
        <v>#DIV/0!</v>
      </c>
      <c r="W1225" s="129">
        <f>E1218</f>
        <v>0</v>
      </c>
      <c r="X1225" s="130">
        <f t="shared" si="2013"/>
        <v>0</v>
      </c>
      <c r="Y1225" s="130">
        <f t="shared" si="2013"/>
        <v>0</v>
      </c>
      <c r="Z1225" s="130">
        <f t="shared" si="2013"/>
        <v>0</v>
      </c>
      <c r="AA1225" s="130">
        <f t="shared" si="2013"/>
        <v>0</v>
      </c>
      <c r="AB1225" s="130">
        <f t="shared" si="2013"/>
        <v>0</v>
      </c>
      <c r="AC1225" s="130">
        <f t="shared" si="2013"/>
        <v>0</v>
      </c>
      <c r="AD1225" s="130">
        <f t="shared" si="2013"/>
        <v>0</v>
      </c>
      <c r="AE1225" s="130">
        <f t="shared" si="2013"/>
        <v>0</v>
      </c>
      <c r="AF1225" s="131">
        <f t="shared" si="2013"/>
        <v>0</v>
      </c>
      <c r="AG1225" s="129">
        <f>F1218</f>
        <v>0</v>
      </c>
      <c r="AH1225" s="130">
        <f t="shared" si="2014"/>
        <v>0</v>
      </c>
      <c r="AI1225" s="130">
        <f t="shared" si="2014"/>
        <v>0</v>
      </c>
      <c r="AJ1225" s="130">
        <f t="shared" si="2014"/>
        <v>0</v>
      </c>
      <c r="AK1225" s="130">
        <f t="shared" si="2014"/>
        <v>0</v>
      </c>
      <c r="AL1225" s="130">
        <f t="shared" si="2014"/>
        <v>0</v>
      </c>
      <c r="AM1225" s="130">
        <f t="shared" si="2014"/>
        <v>0</v>
      </c>
      <c r="AN1225" s="130">
        <f t="shared" si="2014"/>
        <v>0</v>
      </c>
      <c r="AO1225" s="130">
        <f t="shared" si="2014"/>
        <v>0</v>
      </c>
      <c r="AP1225" s="131">
        <f t="shared" si="2014"/>
        <v>0</v>
      </c>
      <c r="AQ1225" s="129">
        <f>G1218</f>
        <v>0</v>
      </c>
      <c r="AR1225" s="130">
        <f t="shared" si="2015"/>
        <v>0</v>
      </c>
      <c r="AS1225" s="130">
        <f t="shared" si="2015"/>
        <v>0</v>
      </c>
      <c r="AT1225" s="130">
        <f t="shared" si="2015"/>
        <v>0</v>
      </c>
      <c r="AU1225" s="130">
        <f t="shared" si="2015"/>
        <v>0</v>
      </c>
      <c r="AV1225" s="130">
        <f t="shared" si="2015"/>
        <v>0</v>
      </c>
      <c r="AW1225" s="130">
        <f t="shared" si="2015"/>
        <v>0</v>
      </c>
      <c r="AX1225" s="130">
        <f t="shared" si="2015"/>
        <v>0</v>
      </c>
      <c r="AY1225" s="130">
        <f t="shared" si="2015"/>
        <v>0</v>
      </c>
      <c r="AZ1225" s="131">
        <f t="shared" si="2015"/>
        <v>0</v>
      </c>
      <c r="BA1225" s="129">
        <f>H1218</f>
        <v>0</v>
      </c>
      <c r="BB1225" s="130">
        <f t="shared" si="2016"/>
        <v>0</v>
      </c>
      <c r="BC1225" s="130">
        <f t="shared" si="2016"/>
        <v>0</v>
      </c>
      <c r="BD1225" s="130">
        <f t="shared" si="2016"/>
        <v>0</v>
      </c>
      <c r="BE1225" s="130">
        <f t="shared" si="2016"/>
        <v>0</v>
      </c>
      <c r="BF1225" s="130">
        <f t="shared" si="2016"/>
        <v>0</v>
      </c>
      <c r="BG1225" s="130">
        <f t="shared" si="2016"/>
        <v>0</v>
      </c>
      <c r="BH1225" s="130">
        <f t="shared" si="2016"/>
        <v>0</v>
      </c>
      <c r="BI1225" s="130">
        <f t="shared" si="2016"/>
        <v>0</v>
      </c>
      <c r="BJ1225" s="131">
        <f t="shared" si="2016"/>
        <v>0</v>
      </c>
      <c r="BK1225"/>
      <c r="BL1225"/>
      <c r="BM1225"/>
      <c r="BN1225"/>
      <c r="BO1225"/>
      <c r="BP1225"/>
      <c r="BQ1225"/>
      <c r="BR1225"/>
      <c r="BS1225"/>
      <c r="BT1225"/>
      <c r="BU1225"/>
      <c r="BV1225"/>
      <c r="BW1225"/>
      <c r="BX1225"/>
      <c r="BY1225"/>
      <c r="BZ1225"/>
      <c r="CA1225"/>
      <c r="CB1225"/>
      <c r="CC1225"/>
      <c r="CD1225"/>
      <c r="CE1225"/>
      <c r="CF1225"/>
      <c r="CG1225"/>
      <c r="CH1225"/>
      <c r="CI1225"/>
      <c r="CJ1225"/>
      <c r="CK1225"/>
      <c r="CL1225"/>
      <c r="CM1225"/>
      <c r="CN1225"/>
      <c r="CO1225"/>
    </row>
    <row r="1226" spans="1:93" s="2" customFormat="1" ht="15" hidden="1" customHeight="1" outlineLevel="2" x14ac:dyDescent="0.25">
      <c r="A1226" s="152" t="s">
        <v>57</v>
      </c>
      <c r="B1226" s="129">
        <f t="shared" ref="B1226" si="2017">E$3</f>
        <v>43</v>
      </c>
      <c r="C1226" s="130">
        <f t="shared" si="2010"/>
        <v>43</v>
      </c>
      <c r="D1226" s="130">
        <f t="shared" si="2010"/>
        <v>43</v>
      </c>
      <c r="E1226" s="130">
        <f t="shared" si="2010"/>
        <v>43</v>
      </c>
      <c r="F1226" s="130">
        <f t="shared" si="2010"/>
        <v>43</v>
      </c>
      <c r="G1226" s="130">
        <f t="shared" si="2010"/>
        <v>43</v>
      </c>
      <c r="H1226" s="130">
        <f t="shared" si="2010"/>
        <v>43</v>
      </c>
      <c r="I1226" s="130">
        <f t="shared" si="2010"/>
        <v>43</v>
      </c>
      <c r="J1226" s="190">
        <f t="shared" si="2010"/>
        <v>43</v>
      </c>
      <c r="K1226" s="130">
        <f t="shared" si="2010"/>
        <v>43</v>
      </c>
      <c r="L1226" s="131">
        <f t="shared" si="2010"/>
        <v>43</v>
      </c>
      <c r="M1226" s="129">
        <f t="shared" ref="M1226" si="2018">F$3</f>
        <v>0</v>
      </c>
      <c r="N1226" s="130">
        <f t="shared" si="2012"/>
        <v>0</v>
      </c>
      <c r="O1226" s="130">
        <f t="shared" si="2012"/>
        <v>0</v>
      </c>
      <c r="P1226" s="130">
        <f t="shared" si="2012"/>
        <v>0</v>
      </c>
      <c r="Q1226" s="130">
        <f t="shared" si="2012"/>
        <v>0</v>
      </c>
      <c r="R1226" s="130">
        <f t="shared" si="2012"/>
        <v>0</v>
      </c>
      <c r="S1226" s="130">
        <f t="shared" si="2012"/>
        <v>0</v>
      </c>
      <c r="T1226" s="130">
        <f t="shared" si="2012"/>
        <v>0</v>
      </c>
      <c r="U1226" s="130">
        <f t="shared" si="2012"/>
        <v>0</v>
      </c>
      <c r="V1226" s="131">
        <f t="shared" si="2012"/>
        <v>0</v>
      </c>
      <c r="W1226" s="129">
        <f t="shared" ref="W1226" si="2019">G$3</f>
        <v>0</v>
      </c>
      <c r="X1226" s="130">
        <f t="shared" si="2013"/>
        <v>0</v>
      </c>
      <c r="Y1226" s="130">
        <f t="shared" si="2013"/>
        <v>0</v>
      </c>
      <c r="Z1226" s="130">
        <f t="shared" si="2013"/>
        <v>0</v>
      </c>
      <c r="AA1226" s="130">
        <f t="shared" si="2013"/>
        <v>0</v>
      </c>
      <c r="AB1226" s="130">
        <f t="shared" si="2013"/>
        <v>0</v>
      </c>
      <c r="AC1226" s="130">
        <f t="shared" si="2013"/>
        <v>0</v>
      </c>
      <c r="AD1226" s="130">
        <f t="shared" si="2013"/>
        <v>0</v>
      </c>
      <c r="AE1226" s="130">
        <f t="shared" si="2013"/>
        <v>0</v>
      </c>
      <c r="AF1226" s="131">
        <f t="shared" si="2013"/>
        <v>0</v>
      </c>
      <c r="AG1226" s="129">
        <f t="shared" ref="AG1226" si="2020">H$3</f>
        <v>0</v>
      </c>
      <c r="AH1226" s="130">
        <f t="shared" si="2014"/>
        <v>0</v>
      </c>
      <c r="AI1226" s="130">
        <f t="shared" si="2014"/>
        <v>0</v>
      </c>
      <c r="AJ1226" s="130">
        <f t="shared" si="2014"/>
        <v>0</v>
      </c>
      <c r="AK1226" s="130">
        <f t="shared" si="2014"/>
        <v>0</v>
      </c>
      <c r="AL1226" s="130">
        <f t="shared" si="2014"/>
        <v>0</v>
      </c>
      <c r="AM1226" s="130">
        <f t="shared" si="2014"/>
        <v>0</v>
      </c>
      <c r="AN1226" s="130">
        <f t="shared" si="2014"/>
        <v>0</v>
      </c>
      <c r="AO1226" s="130">
        <f t="shared" si="2014"/>
        <v>0</v>
      </c>
      <c r="AP1226" s="131">
        <f t="shared" si="2014"/>
        <v>0</v>
      </c>
      <c r="AQ1226" s="129">
        <f t="shared" ref="AQ1226" si="2021">I$3</f>
        <v>0</v>
      </c>
      <c r="AR1226" s="130">
        <f t="shared" si="2015"/>
        <v>0</v>
      </c>
      <c r="AS1226" s="130">
        <f t="shared" si="2015"/>
        <v>0</v>
      </c>
      <c r="AT1226" s="130">
        <f t="shared" si="2015"/>
        <v>0</v>
      </c>
      <c r="AU1226" s="130">
        <f t="shared" si="2015"/>
        <v>0</v>
      </c>
      <c r="AV1226" s="130">
        <f t="shared" si="2015"/>
        <v>0</v>
      </c>
      <c r="AW1226" s="130">
        <f t="shared" si="2015"/>
        <v>0</v>
      </c>
      <c r="AX1226" s="130">
        <f t="shared" si="2015"/>
        <v>0</v>
      </c>
      <c r="AY1226" s="130">
        <f t="shared" si="2015"/>
        <v>0</v>
      </c>
      <c r="AZ1226" s="131">
        <f t="shared" si="2015"/>
        <v>0</v>
      </c>
      <c r="BA1226" s="129">
        <f t="shared" ref="BA1226" si="2022">J$3</f>
        <v>0</v>
      </c>
      <c r="BB1226" s="130">
        <f t="shared" si="2016"/>
        <v>0</v>
      </c>
      <c r="BC1226" s="130">
        <f t="shared" si="2016"/>
        <v>0</v>
      </c>
      <c r="BD1226" s="130">
        <f t="shared" si="2016"/>
        <v>0</v>
      </c>
      <c r="BE1226" s="130">
        <f t="shared" si="2016"/>
        <v>0</v>
      </c>
      <c r="BF1226" s="130">
        <f t="shared" si="2016"/>
        <v>0</v>
      </c>
      <c r="BG1226" s="130">
        <f t="shared" si="2016"/>
        <v>0</v>
      </c>
      <c r="BH1226" s="130">
        <f t="shared" si="2016"/>
        <v>0</v>
      </c>
      <c r="BI1226" s="130">
        <f t="shared" si="2016"/>
        <v>0</v>
      </c>
      <c r="BJ1226" s="131">
        <f t="shared" si="2016"/>
        <v>0</v>
      </c>
      <c r="BK1226"/>
      <c r="BL1226"/>
      <c r="BM1226"/>
      <c r="BN1226"/>
      <c r="BO1226"/>
      <c r="BP1226"/>
      <c r="BQ1226"/>
      <c r="BR1226"/>
      <c r="BS1226"/>
      <c r="BT1226"/>
      <c r="BU1226"/>
      <c r="BV1226"/>
      <c r="BW1226"/>
      <c r="BX1226"/>
      <c r="BY1226"/>
      <c r="BZ1226"/>
      <c r="CA1226"/>
      <c r="CB1226"/>
      <c r="CC1226"/>
      <c r="CD1226"/>
      <c r="CE1226"/>
      <c r="CF1226"/>
      <c r="CG1226"/>
      <c r="CH1226"/>
      <c r="CI1226"/>
      <c r="CJ1226"/>
      <c r="CK1226"/>
      <c r="CL1226"/>
      <c r="CM1226"/>
      <c r="CN1226"/>
      <c r="CO1226"/>
    </row>
    <row r="1227" spans="1:93" s="2" customFormat="1" ht="15" hidden="1" customHeight="1" outlineLevel="2" x14ac:dyDescent="0.25">
      <c r="A1227" s="152" t="s">
        <v>58</v>
      </c>
      <c r="B1227" s="132">
        <f t="shared" ref="B1227" si="2023">B1226/10*0</f>
        <v>0</v>
      </c>
      <c r="C1227" s="133">
        <f t="shared" ref="C1227" si="2024">C1226/10*1</f>
        <v>4.3</v>
      </c>
      <c r="D1227" s="133">
        <f t="shared" ref="D1227" si="2025">D1226/10*2</f>
        <v>8.6</v>
      </c>
      <c r="E1227" s="133">
        <f t="shared" ref="E1227" si="2026">E1226/10*3</f>
        <v>12.899999999999999</v>
      </c>
      <c r="F1227" s="133">
        <f t="shared" ref="F1227" si="2027">F1226/10*4</f>
        <v>17.2</v>
      </c>
      <c r="G1227" s="133">
        <f t="shared" ref="G1227" si="2028">G1226/10*5</f>
        <v>21.5</v>
      </c>
      <c r="H1227" s="133">
        <f t="shared" ref="H1227" si="2029">H1226/10*6</f>
        <v>25.799999999999997</v>
      </c>
      <c r="I1227" s="133">
        <f t="shared" ref="I1227" si="2030">I1226/10*7</f>
        <v>30.099999999999998</v>
      </c>
      <c r="J1227" s="191">
        <f t="shared" ref="J1227" si="2031">J1226/10*8</f>
        <v>34.4</v>
      </c>
      <c r="K1227" s="133">
        <f t="shared" ref="K1227" si="2032">K1226/10*9</f>
        <v>38.699999999999996</v>
      </c>
      <c r="L1227" s="134">
        <f t="shared" ref="L1227" si="2033">L1226/10*10</f>
        <v>43</v>
      </c>
      <c r="M1227" s="133">
        <f t="shared" ref="M1227" si="2034">M1226/10*1</f>
        <v>0</v>
      </c>
      <c r="N1227" s="133">
        <f t="shared" ref="N1227" si="2035">N1226/10*2</f>
        <v>0</v>
      </c>
      <c r="O1227" s="133">
        <f t="shared" ref="O1227" si="2036">O1226/10*3</f>
        <v>0</v>
      </c>
      <c r="P1227" s="133">
        <f t="shared" ref="P1227" si="2037">P1226/10*4</f>
        <v>0</v>
      </c>
      <c r="Q1227" s="133">
        <f t="shared" ref="Q1227" si="2038">Q1226/10*5</f>
        <v>0</v>
      </c>
      <c r="R1227" s="133">
        <f t="shared" ref="R1227" si="2039">R1226/10*6</f>
        <v>0</v>
      </c>
      <c r="S1227" s="133">
        <f t="shared" ref="S1227" si="2040">S1226/10*7</f>
        <v>0</v>
      </c>
      <c r="T1227" s="133">
        <f t="shared" ref="T1227" si="2041">T1226/10*8</f>
        <v>0</v>
      </c>
      <c r="U1227" s="133">
        <f t="shared" ref="U1227" si="2042">U1226/10*9</f>
        <v>0</v>
      </c>
      <c r="V1227" s="134">
        <f t="shared" ref="V1227" si="2043">V1226/10*10</f>
        <v>0</v>
      </c>
      <c r="W1227" s="133">
        <f t="shared" ref="W1227" si="2044">W1226/10*1</f>
        <v>0</v>
      </c>
      <c r="X1227" s="133">
        <f t="shared" ref="X1227" si="2045">X1226/10*2</f>
        <v>0</v>
      </c>
      <c r="Y1227" s="133">
        <f t="shared" ref="Y1227" si="2046">Y1226/10*3</f>
        <v>0</v>
      </c>
      <c r="Z1227" s="133">
        <f t="shared" ref="Z1227" si="2047">Z1226/10*4</f>
        <v>0</v>
      </c>
      <c r="AA1227" s="133">
        <f t="shared" ref="AA1227" si="2048">AA1226/10*5</f>
        <v>0</v>
      </c>
      <c r="AB1227" s="133">
        <f t="shared" ref="AB1227" si="2049">AB1226/10*6</f>
        <v>0</v>
      </c>
      <c r="AC1227" s="133">
        <f t="shared" ref="AC1227" si="2050">AC1226/10*7</f>
        <v>0</v>
      </c>
      <c r="AD1227" s="133">
        <f t="shared" ref="AD1227" si="2051">AD1226/10*8</f>
        <v>0</v>
      </c>
      <c r="AE1227" s="134">
        <f t="shared" ref="AE1227" si="2052">AE1226/10*9</f>
        <v>0</v>
      </c>
      <c r="AF1227" s="134">
        <f t="shared" ref="AF1227" si="2053">AF1226/10*10</f>
        <v>0</v>
      </c>
      <c r="AG1227" s="133">
        <f t="shared" ref="AG1227" si="2054">AG1226/10*1</f>
        <v>0</v>
      </c>
      <c r="AH1227" s="133">
        <f t="shared" ref="AH1227" si="2055">AH1226/10*2</f>
        <v>0</v>
      </c>
      <c r="AI1227" s="133">
        <f t="shared" ref="AI1227" si="2056">AI1226/10*3</f>
        <v>0</v>
      </c>
      <c r="AJ1227" s="133">
        <f t="shared" ref="AJ1227" si="2057">AJ1226/10*4</f>
        <v>0</v>
      </c>
      <c r="AK1227" s="133">
        <f t="shared" ref="AK1227" si="2058">AK1226/10*5</f>
        <v>0</v>
      </c>
      <c r="AL1227" s="133">
        <f t="shared" ref="AL1227" si="2059">AL1226/10*6</f>
        <v>0</v>
      </c>
      <c r="AM1227" s="133">
        <f t="shared" ref="AM1227" si="2060">AM1226/10*7</f>
        <v>0</v>
      </c>
      <c r="AN1227" s="133">
        <f t="shared" ref="AN1227" si="2061">AN1226/10*8</f>
        <v>0</v>
      </c>
      <c r="AO1227" s="134">
        <f t="shared" ref="AO1227" si="2062">AO1226/10*9</f>
        <v>0</v>
      </c>
      <c r="AP1227" s="134">
        <f t="shared" ref="AP1227" si="2063">AP1226/10*10</f>
        <v>0</v>
      </c>
      <c r="AQ1227" s="133">
        <f t="shared" ref="AQ1227" si="2064">AQ1226/10*1</f>
        <v>0</v>
      </c>
      <c r="AR1227" s="133">
        <f t="shared" ref="AR1227" si="2065">AR1226/10*2</f>
        <v>0</v>
      </c>
      <c r="AS1227" s="133">
        <f t="shared" ref="AS1227" si="2066">AS1226/10*3</f>
        <v>0</v>
      </c>
      <c r="AT1227" s="133">
        <f t="shared" ref="AT1227" si="2067">AT1226/10*4</f>
        <v>0</v>
      </c>
      <c r="AU1227" s="133">
        <f t="shared" ref="AU1227" si="2068">AU1226/10*5</f>
        <v>0</v>
      </c>
      <c r="AV1227" s="133">
        <f t="shared" ref="AV1227" si="2069">AV1226/10*6</f>
        <v>0</v>
      </c>
      <c r="AW1227" s="133">
        <f t="shared" ref="AW1227" si="2070">AW1226/10*7</f>
        <v>0</v>
      </c>
      <c r="AX1227" s="133">
        <f t="shared" ref="AX1227" si="2071">AX1226/10*8</f>
        <v>0</v>
      </c>
      <c r="AY1227" s="134">
        <f t="shared" ref="AY1227" si="2072">AY1226/10*9</f>
        <v>0</v>
      </c>
      <c r="AZ1227" s="134">
        <f t="shared" ref="AZ1227" si="2073">AZ1226/10*10</f>
        <v>0</v>
      </c>
      <c r="BA1227" s="133">
        <f t="shared" ref="BA1227" si="2074">BA1226/10*1</f>
        <v>0</v>
      </c>
      <c r="BB1227" s="133">
        <f t="shared" ref="BB1227" si="2075">BB1226/10*2</f>
        <v>0</v>
      </c>
      <c r="BC1227" s="133">
        <f t="shared" ref="BC1227" si="2076">BC1226/10*3</f>
        <v>0</v>
      </c>
      <c r="BD1227" s="133">
        <f t="shared" ref="BD1227" si="2077">BD1226/10*4</f>
        <v>0</v>
      </c>
      <c r="BE1227" s="133">
        <f t="shared" ref="BE1227" si="2078">BE1226/10*5</f>
        <v>0</v>
      </c>
      <c r="BF1227" s="133">
        <f t="shared" ref="BF1227" si="2079">BF1226/10*6</f>
        <v>0</v>
      </c>
      <c r="BG1227" s="133">
        <f t="shared" ref="BG1227" si="2080">BG1226/10*7</f>
        <v>0</v>
      </c>
      <c r="BH1227" s="133">
        <f t="shared" ref="BH1227" si="2081">BH1226/10*8</f>
        <v>0</v>
      </c>
      <c r="BI1227" s="134">
        <f t="shared" ref="BI1227" si="2082">BI1226/10*9</f>
        <v>0</v>
      </c>
      <c r="BJ1227" s="134">
        <f t="shared" ref="BJ1227" si="2083">BJ1226/10*10</f>
        <v>0</v>
      </c>
      <c r="BK1227"/>
      <c r="BL1227"/>
      <c r="BM1227"/>
      <c r="BN1227"/>
      <c r="BO1227"/>
      <c r="BP1227"/>
      <c r="BQ1227"/>
      <c r="BR1227"/>
      <c r="BS1227"/>
      <c r="BT1227"/>
      <c r="BU1227"/>
      <c r="BV1227"/>
      <c r="BW1227"/>
      <c r="BX1227"/>
      <c r="BY1227"/>
      <c r="BZ1227"/>
      <c r="CA1227"/>
      <c r="CB1227"/>
      <c r="CC1227"/>
      <c r="CD1227"/>
      <c r="CE1227"/>
      <c r="CF1227"/>
      <c r="CG1227"/>
      <c r="CH1227"/>
      <c r="CI1227"/>
      <c r="CJ1227"/>
      <c r="CK1227"/>
      <c r="CL1227"/>
      <c r="CM1227"/>
      <c r="CN1227"/>
      <c r="CO1227"/>
    </row>
    <row r="1228" spans="1:93" ht="15.75" hidden="1" outlineLevel="2" thickBot="1" x14ac:dyDescent="0.3">
      <c r="A1228" s="152" t="s">
        <v>60</v>
      </c>
      <c r="B1228" s="192">
        <f t="shared" ref="B1228:BJ1228" si="2084">-B1225+B1224*B1227-1*IF(AND($A698=B1223,B1227&gt;=$A1171),B1227-$A1171,0)</f>
        <v>0</v>
      </c>
      <c r="C1228" s="193">
        <f t="shared" si="2084"/>
        <v>0</v>
      </c>
      <c r="D1228" s="193">
        <f t="shared" si="2084"/>
        <v>0</v>
      </c>
      <c r="E1228" s="193">
        <f t="shared" si="2084"/>
        <v>0</v>
      </c>
      <c r="F1228" s="193">
        <f t="shared" si="2084"/>
        <v>0</v>
      </c>
      <c r="G1228" s="193">
        <f t="shared" si="2084"/>
        <v>0</v>
      </c>
      <c r="H1228" s="193">
        <f t="shared" si="2084"/>
        <v>0</v>
      </c>
      <c r="I1228" s="193">
        <f t="shared" si="2084"/>
        <v>0</v>
      </c>
      <c r="J1228" s="193">
        <f t="shared" si="2084"/>
        <v>0</v>
      </c>
      <c r="K1228" s="193">
        <f t="shared" si="2084"/>
        <v>0</v>
      </c>
      <c r="L1228" s="193">
        <f t="shared" si="2084"/>
        <v>0</v>
      </c>
      <c r="M1228" s="192" t="e">
        <f>-M1225+M1224*M1227-1*IF(AND($A698=M1223,M1227&gt;=$A1171),M1227-$A1171,0)</f>
        <v>#DIV/0!</v>
      </c>
      <c r="N1228" s="193" t="e">
        <f>-N1225+N1224*N1227-1*IF(AND($A698=N1223,N1227&gt;=$A1171),N1227-$A1171,0)</f>
        <v>#DIV/0!</v>
      </c>
      <c r="O1228" s="193" t="e">
        <f t="shared" si="2084"/>
        <v>#DIV/0!</v>
      </c>
      <c r="P1228" s="193" t="e">
        <f t="shared" si="2084"/>
        <v>#DIV/0!</v>
      </c>
      <c r="Q1228" s="193" t="e">
        <f t="shared" si="2084"/>
        <v>#DIV/0!</v>
      </c>
      <c r="R1228" s="193" t="e">
        <f t="shared" si="2084"/>
        <v>#DIV/0!</v>
      </c>
      <c r="S1228" s="193" t="e">
        <f t="shared" si="2084"/>
        <v>#DIV/0!</v>
      </c>
      <c r="T1228" s="193" t="e">
        <f t="shared" si="2084"/>
        <v>#DIV/0!</v>
      </c>
      <c r="U1228" s="193" t="e">
        <f t="shared" si="2084"/>
        <v>#DIV/0!</v>
      </c>
      <c r="V1228" s="194" t="e">
        <f>-V1225+V1224*V1227-1*IF(AND($A698=V1223,V1227&gt;=$A1171),V1227-$A1171,0)</f>
        <v>#DIV/0!</v>
      </c>
      <c r="W1228" s="192">
        <f t="shared" si="2084"/>
        <v>0</v>
      </c>
      <c r="X1228" s="193">
        <f t="shared" si="2084"/>
        <v>0</v>
      </c>
      <c r="Y1228" s="193">
        <f t="shared" si="2084"/>
        <v>0</v>
      </c>
      <c r="Z1228" s="193">
        <f t="shared" si="2084"/>
        <v>0</v>
      </c>
      <c r="AA1228" s="193">
        <f t="shared" si="2084"/>
        <v>0</v>
      </c>
      <c r="AB1228" s="193">
        <f t="shared" si="2084"/>
        <v>0</v>
      </c>
      <c r="AC1228" s="193">
        <f t="shared" si="2084"/>
        <v>0</v>
      </c>
      <c r="AD1228" s="193">
        <f t="shared" si="2084"/>
        <v>0</v>
      </c>
      <c r="AE1228" s="193">
        <f t="shared" si="2084"/>
        <v>0</v>
      </c>
      <c r="AF1228" s="194">
        <f t="shared" si="2084"/>
        <v>0</v>
      </c>
      <c r="AG1228" s="192">
        <f t="shared" si="2084"/>
        <v>0</v>
      </c>
      <c r="AH1228" s="193">
        <f t="shared" si="2084"/>
        <v>0</v>
      </c>
      <c r="AI1228" s="193">
        <f t="shared" si="2084"/>
        <v>0</v>
      </c>
      <c r="AJ1228" s="193">
        <f t="shared" si="2084"/>
        <v>0</v>
      </c>
      <c r="AK1228" s="193">
        <f t="shared" si="2084"/>
        <v>0</v>
      </c>
      <c r="AL1228" s="193">
        <f t="shared" si="2084"/>
        <v>0</v>
      </c>
      <c r="AM1228" s="193">
        <f t="shared" si="2084"/>
        <v>0</v>
      </c>
      <c r="AN1228" s="193">
        <f t="shared" si="2084"/>
        <v>0</v>
      </c>
      <c r="AO1228" s="193">
        <f t="shared" si="2084"/>
        <v>0</v>
      </c>
      <c r="AP1228" s="194">
        <f t="shared" si="2084"/>
        <v>0</v>
      </c>
      <c r="AQ1228" s="192">
        <f t="shared" si="2084"/>
        <v>0</v>
      </c>
      <c r="AR1228" s="193">
        <f t="shared" si="2084"/>
        <v>0</v>
      </c>
      <c r="AS1228" s="193">
        <f t="shared" si="2084"/>
        <v>0</v>
      </c>
      <c r="AT1228" s="193">
        <f t="shared" si="2084"/>
        <v>0</v>
      </c>
      <c r="AU1228" s="193">
        <f t="shared" si="2084"/>
        <v>0</v>
      </c>
      <c r="AV1228" s="193">
        <f t="shared" si="2084"/>
        <v>0</v>
      </c>
      <c r="AW1228" s="193">
        <f t="shared" si="2084"/>
        <v>0</v>
      </c>
      <c r="AX1228" s="193">
        <f t="shared" si="2084"/>
        <v>0</v>
      </c>
      <c r="AY1228" s="193">
        <f t="shared" si="2084"/>
        <v>0</v>
      </c>
      <c r="AZ1228" s="194">
        <f t="shared" si="2084"/>
        <v>0</v>
      </c>
      <c r="BA1228" s="192">
        <f t="shared" si="2084"/>
        <v>0</v>
      </c>
      <c r="BB1228" s="193">
        <f t="shared" si="2084"/>
        <v>0</v>
      </c>
      <c r="BC1228" s="193">
        <f t="shared" si="2084"/>
        <v>0</v>
      </c>
      <c r="BD1228" s="193">
        <f t="shared" si="2084"/>
        <v>0</v>
      </c>
      <c r="BE1228" s="193">
        <f t="shared" si="2084"/>
        <v>0</v>
      </c>
      <c r="BF1228" s="193">
        <f t="shared" si="2084"/>
        <v>0</v>
      </c>
      <c r="BG1228" s="193">
        <f t="shared" si="2084"/>
        <v>0</v>
      </c>
      <c r="BH1228" s="193">
        <f t="shared" si="2084"/>
        <v>0</v>
      </c>
      <c r="BI1228" s="193">
        <f t="shared" si="2084"/>
        <v>0</v>
      </c>
      <c r="BJ1228" s="194">
        <f t="shared" si="2084"/>
        <v>0</v>
      </c>
    </row>
    <row r="1229" spans="1:93" hidden="1" outlineLevel="2" x14ac:dyDescent="0.25"/>
    <row r="1230" spans="1:93" hidden="1" outlineLevel="1" collapsed="1" x14ac:dyDescent="0.25">
      <c r="A1230" s="181">
        <f>10*B698/10</f>
        <v>0</v>
      </c>
      <c r="B1230" s="180"/>
      <c r="C1230" s="180"/>
      <c r="D1230" s="180"/>
    </row>
    <row r="1231" spans="1:93" hidden="1" outlineLevel="2" x14ac:dyDescent="0.25">
      <c r="B1231" s="316">
        <f>'Calculo VIGA'!E$2</f>
        <v>1</v>
      </c>
      <c r="C1231" s="317"/>
      <c r="D1231" s="316">
        <f>'Calculo VIGA'!F$2</f>
        <v>2</v>
      </c>
      <c r="E1231" s="317"/>
      <c r="F1231" s="316">
        <f>'Calculo VIGA'!G$2</f>
        <v>3</v>
      </c>
      <c r="G1231" s="317"/>
      <c r="H1231" s="316">
        <f>'Calculo VIGA'!H$2</f>
        <v>4</v>
      </c>
      <c r="I1231" s="317"/>
      <c r="J1231" s="316">
        <f>'Calculo VIGA'!I$2</f>
        <v>5</v>
      </c>
      <c r="K1231" s="317"/>
      <c r="L1231" s="316">
        <f>'Calculo VIGA'!J$2</f>
        <v>6</v>
      </c>
      <c r="M1231" s="317"/>
    </row>
    <row r="1232" spans="1:93" hidden="1" outlineLevel="2" x14ac:dyDescent="0.25">
      <c r="B1232" s="105">
        <f>'Calculo VIGA'!B$18</f>
        <v>3</v>
      </c>
      <c r="C1232" s="106">
        <v>0</v>
      </c>
      <c r="D1232" s="107">
        <f>'Calculo VIGA'!J$18</f>
        <v>0</v>
      </c>
      <c r="E1232" s="106">
        <v>0</v>
      </c>
      <c r="F1232" s="107">
        <f>'Calculo VIGA'!R$18</f>
        <v>0</v>
      </c>
      <c r="G1232" s="106">
        <v>0</v>
      </c>
      <c r="H1232" s="107">
        <f>'Calculo VIGA'!Z$18</f>
        <v>0</v>
      </c>
      <c r="I1232" s="106">
        <v>0</v>
      </c>
      <c r="J1232" s="107">
        <f>'Calculo VIGA'!AH$18</f>
        <v>0</v>
      </c>
      <c r="K1232" s="106">
        <v>0</v>
      </c>
      <c r="L1232" s="107">
        <f>'Calculo VIGA'!AP$18</f>
        <v>0</v>
      </c>
      <c r="M1232" s="108">
        <v>0</v>
      </c>
      <c r="X1232" s="146"/>
      <c r="Y1232" s="147"/>
    </row>
    <row r="1233" spans="1:34" hidden="1" outlineLevel="2" x14ac:dyDescent="0.25">
      <c r="B1233" s="105">
        <f>'Calculo VIGA'!B$19</f>
        <v>4</v>
      </c>
      <c r="C1233" s="106">
        <f>IF($A698=B1231,1*($B698-$A1230)^2*(2*$A1230+$B698)/$B698^3,0)</f>
        <v>0</v>
      </c>
      <c r="D1233" s="107">
        <f>'Calculo VIGA'!J$19</f>
        <v>0</v>
      </c>
      <c r="E1233" s="106" t="e">
        <f>IF($A698=D1231,1*($B698-$A1230)^2*(2*$A1230+$B698)/$B698^3,0)</f>
        <v>#DIV/0!</v>
      </c>
      <c r="F1233" s="107">
        <f>'Calculo VIGA'!R$19</f>
        <v>0</v>
      </c>
      <c r="G1233" s="106">
        <f>IF($A698=F1231,1*($B698-$A1230)^2*(2*$A1230+$B698)/$B698^3,0)</f>
        <v>0</v>
      </c>
      <c r="H1233" s="107">
        <f>'Calculo VIGA'!Z$19</f>
        <v>0</v>
      </c>
      <c r="I1233" s="106">
        <f>IF($A698=H1231,1*($B698-$A1230)^2*(2*$A1230+$B698)/$B698^3,0)</f>
        <v>0</v>
      </c>
      <c r="J1233" s="107">
        <f>'Calculo VIGA'!AH$19</f>
        <v>0</v>
      </c>
      <c r="K1233" s="106">
        <f>IF($A698=J1231,1*($B698-$A1230)^2*(2*$A1230+$B698)/$B698^3,0)</f>
        <v>0</v>
      </c>
      <c r="L1233" s="107">
        <f>'Calculo VIGA'!AP$19</f>
        <v>0</v>
      </c>
      <c r="M1233" s="108">
        <f>IF($A698=L1231,1*($B698-$A1230)^2*(2*$A1230+$B698)/$B698^3,0)</f>
        <v>0</v>
      </c>
    </row>
    <row r="1234" spans="1:34" hidden="1" outlineLevel="2" x14ac:dyDescent="0.25">
      <c r="A1234" t="s">
        <v>36</v>
      </c>
      <c r="B1234" s="105">
        <f>'Calculo VIGA'!B$20</f>
        <v>1</v>
      </c>
      <c r="C1234" s="106">
        <f>IF($A698=B1231,1*$A1230*($B698-$A1230)^2/$B698^2,0)</f>
        <v>0</v>
      </c>
      <c r="D1234" s="107">
        <f>'Calculo VIGA'!J$20</f>
        <v>0</v>
      </c>
      <c r="E1234" s="106" t="e">
        <f>IF($A698=D1231,1*$A1230*($B698-$A1230)^2/$B698^2,0)</f>
        <v>#DIV/0!</v>
      </c>
      <c r="F1234" s="107">
        <f>'Calculo VIGA'!R$20</f>
        <v>0</v>
      </c>
      <c r="G1234" s="106">
        <f>IF($A698=F1231,1*$A1230*($B698-$A1230)^2/$B698^2,0)</f>
        <v>0</v>
      </c>
      <c r="H1234" s="107">
        <f>'Calculo VIGA'!Z$20</f>
        <v>0</v>
      </c>
      <c r="I1234" s="106">
        <f>IF($A698=H1231,1*$A1230*($B698-$A1230)^2/$B698^2,0)</f>
        <v>0</v>
      </c>
      <c r="J1234" s="107">
        <f>'Calculo VIGA'!AH$20</f>
        <v>0</v>
      </c>
      <c r="K1234" s="106">
        <f>IF($A698=J1231,1*$A1230*($B698-$A1230)^2/$B698^2,0)</f>
        <v>0</v>
      </c>
      <c r="L1234" s="107">
        <f>'Calculo VIGA'!AP$20</f>
        <v>0</v>
      </c>
      <c r="M1234" s="108">
        <f>IF($A698=L1231,1*$A1230*($B698-$A1230)^2/$B698^2,0)</f>
        <v>0</v>
      </c>
      <c r="X1234" s="149"/>
    </row>
    <row r="1235" spans="1:34" hidden="1" outlineLevel="2" x14ac:dyDescent="0.25">
      <c r="B1235" s="105">
        <f>'Calculo VIGA'!B$21</f>
        <v>5</v>
      </c>
      <c r="C1235" s="108">
        <v>0</v>
      </c>
      <c r="D1235" s="107">
        <f>'Calculo VIGA'!J$21</f>
        <v>0</v>
      </c>
      <c r="E1235" s="108">
        <v>0</v>
      </c>
      <c r="F1235" s="107">
        <f>'Calculo VIGA'!R$21</f>
        <v>0</v>
      </c>
      <c r="G1235" s="108">
        <v>0</v>
      </c>
      <c r="H1235" s="107">
        <f>'Calculo VIGA'!Z$21</f>
        <v>0</v>
      </c>
      <c r="I1235" s="108">
        <v>0</v>
      </c>
      <c r="J1235" s="107">
        <f>'Calculo VIGA'!AH$21</f>
        <v>0</v>
      </c>
      <c r="K1235" s="108">
        <v>0</v>
      </c>
      <c r="L1235" s="107">
        <f>'Calculo VIGA'!AP$21</f>
        <v>0</v>
      </c>
      <c r="M1235" s="108">
        <v>0</v>
      </c>
    </row>
    <row r="1236" spans="1:34" hidden="1" outlineLevel="2" x14ac:dyDescent="0.25">
      <c r="B1236" s="105">
        <f>'Calculo VIGA'!B$22</f>
        <v>6</v>
      </c>
      <c r="C1236" s="106">
        <f>IF($A698=B1231,1*($A1230)^2*(3*$B698-2*$A1230)/$B698^3,0)</f>
        <v>0</v>
      </c>
      <c r="D1236" s="107">
        <f>'Calculo VIGA'!J$22</f>
        <v>0</v>
      </c>
      <c r="E1236" s="106" t="e">
        <f>IF($A698=D1231,1*($A1230)^2*(3*$B698-2*$A1230)/$B698^3,0)</f>
        <v>#DIV/0!</v>
      </c>
      <c r="F1236" s="107">
        <f>'Calculo VIGA'!R$22</f>
        <v>0</v>
      </c>
      <c r="G1236" s="106">
        <f>IF($A698=F1231,1*($A1230)^2*(3*$B698-2*$A1230)/$B698^3,0)</f>
        <v>0</v>
      </c>
      <c r="H1236" s="107">
        <f>'Calculo VIGA'!Z$22</f>
        <v>0</v>
      </c>
      <c r="I1236" s="106">
        <f>IF($A698=H1231,1*($A1230)^2*(3*$B698-2*$A1230)/$B698^3,0)</f>
        <v>0</v>
      </c>
      <c r="J1236" s="107">
        <f>'Calculo VIGA'!AH$22</f>
        <v>0</v>
      </c>
      <c r="K1236" s="106">
        <f>IF($A698=J1231,1*($A1230)^2*(3*$B698-2*$A1230)/$B698^3,0)</f>
        <v>0</v>
      </c>
      <c r="L1236" s="107">
        <f>'Calculo VIGA'!AP$22</f>
        <v>0</v>
      </c>
      <c r="M1236" s="108">
        <f>IF($A698=L1231,1*($A1230)^2*(3*$B698-2*$A1230)/$B698^3,0)</f>
        <v>0</v>
      </c>
    </row>
    <row r="1237" spans="1:34" hidden="1" outlineLevel="2" x14ac:dyDescent="0.25">
      <c r="B1237" s="105">
        <f>'Calculo VIGA'!B$23</f>
        <v>2</v>
      </c>
      <c r="C1237" s="108">
        <f>IF($A698=B1231,-1*($B698-$A1230)*$A1230^2/$B698^2,0)</f>
        <v>0</v>
      </c>
      <c r="D1237" s="107">
        <f>'Calculo VIGA'!J$23</f>
        <v>0</v>
      </c>
      <c r="E1237" s="108" t="e">
        <f>IF($A698=D1231,-1*($B698-$A1230)*$A1230^2/$B698^2,0)</f>
        <v>#DIV/0!</v>
      </c>
      <c r="F1237" s="107">
        <f>'Calculo VIGA'!R$23</f>
        <v>0</v>
      </c>
      <c r="G1237" s="108">
        <f>IF($A698=F1231,-1*($B698-$A1230)*$A1230^2/$B698^2,0)</f>
        <v>0</v>
      </c>
      <c r="H1237" s="107">
        <f>'Calculo VIGA'!Z$23</f>
        <v>0</v>
      </c>
      <c r="I1237" s="108">
        <f>IF($A698=H1231,-1*($B698-$A1230)*$A1230^2/$B698^2,0)</f>
        <v>0</v>
      </c>
      <c r="J1237" s="107">
        <f>'Calculo VIGA'!AH$23</f>
        <v>0</v>
      </c>
      <c r="K1237" s="108">
        <f>IF($A698=J1231,-1*($B698-$A1230)*$A1230^2/$B698^2,0)</f>
        <v>0</v>
      </c>
      <c r="L1237" s="107">
        <f>'Calculo VIGA'!AP$23</f>
        <v>0</v>
      </c>
      <c r="M1237" s="108">
        <f>IF($A698=L1231,-1*($B698-$A1230)*$A1230^2/$B698^2,0)</f>
        <v>0</v>
      </c>
    </row>
    <row r="1238" spans="1:34" hidden="1" outlineLevel="2" x14ac:dyDescent="0.25">
      <c r="C1238" t="s">
        <v>61</v>
      </c>
      <c r="D1238" s="182"/>
      <c r="E1238" s="183"/>
      <c r="F1238" s="182"/>
      <c r="G1238" s="183"/>
      <c r="H1238" s="182"/>
      <c r="I1238" s="183"/>
      <c r="J1238" s="182"/>
      <c r="K1238" s="183"/>
      <c r="L1238" s="182"/>
      <c r="M1238" s="183"/>
      <c r="N1238" s="182"/>
      <c r="O1238" s="183"/>
      <c r="P1238" s="182"/>
      <c r="Q1238" s="183"/>
      <c r="R1238" s="182"/>
      <c r="S1238" s="183"/>
    </row>
    <row r="1239" spans="1:34" hidden="1" outlineLevel="2" x14ac:dyDescent="0.25">
      <c r="B1239" s="105">
        <v>1</v>
      </c>
      <c r="C1239" s="108">
        <f t="shared" ref="C1239" si="2085">-(IFERROR(VLOOKUP($B1239,$B1232:$C1237,2,0),0)+IFERROR(VLOOKUP($B1239,$D1232:$E1237,2,0),0)+IFERROR(VLOOKUP($B1239,$F1232:$G1237,2,0),0)+IFERROR(VLOOKUP($B1239,$H1232:$I1237,2,0),0)+IFERROR(VLOOKUP($B1239,$J1232:$K1237,2,0),0)+IFERROR(VLOOKUP($B1239,$L1232:$M1237,2,0),0)+IFERROR(VLOOKUP($B1239,$N1232:$O1237,2,0),0)+IFERROR(VLOOKUP($B1239,$P1232:$Q1237,2,0),0)+IFERROR(VLOOKUP($B1239,$R1232:$S1237,2,0),0))</f>
        <v>0</v>
      </c>
      <c r="E1239" s="109"/>
      <c r="F1239" s="325" t="s">
        <v>37</v>
      </c>
      <c r="G1239" s="325"/>
      <c r="H1239" s="325"/>
      <c r="I1239" s="325"/>
      <c r="J1239" s="325"/>
      <c r="K1239" s="325"/>
      <c r="L1239" s="325"/>
      <c r="M1239" s="325"/>
      <c r="N1239" s="325"/>
      <c r="O1239" s="325"/>
      <c r="P1239" s="325"/>
      <c r="Q1239" s="325"/>
      <c r="R1239" s="325"/>
      <c r="S1239" s="325"/>
      <c r="T1239" s="325"/>
      <c r="U1239" s="325"/>
      <c r="V1239" s="325"/>
      <c r="W1239" s="325"/>
      <c r="X1239" s="325"/>
      <c r="Y1239" s="325"/>
      <c r="Z1239" s="325"/>
      <c r="AA1239" s="325"/>
      <c r="AB1239" s="110"/>
      <c r="AC1239" s="110"/>
      <c r="AD1239" s="110"/>
      <c r="AE1239" s="110"/>
      <c r="AF1239" s="110"/>
      <c r="AG1239" s="110"/>
      <c r="AH1239" s="110"/>
    </row>
    <row r="1240" spans="1:34" hidden="1" outlineLevel="2" x14ac:dyDescent="0.25">
      <c r="B1240" s="105">
        <v>2</v>
      </c>
      <c r="C1240" s="108">
        <f t="shared" ref="C1240" si="2086">-(IFERROR(VLOOKUP($B1240,$B1232:$C1237,2,0),0)+IFERROR(VLOOKUP($B1240,$D1232:$E1237,2,0),0)+IFERROR(VLOOKUP($B1240,$F1232:$G1237,2,0),0)+IFERROR(VLOOKUP($B1240,$H1232:$I1237,2,0),0)+IFERROR(VLOOKUP($B1240,$J1232:$K1237,2,0),0)+IFERROR(VLOOKUP($B1240,$L1232:$M1237,2,0),0)+IFERROR(VLOOKUP($B1240,$N1232:$O1237,2,0),0)+IFERROR(VLOOKUP($B1240,$P1232:$Q1237,2,0),0)+IFERROR(VLOOKUP($B1240,$R1232:$S1237,2,0),0))</f>
        <v>0</v>
      </c>
      <c r="E1240" s="110"/>
      <c r="F1240" s="110"/>
      <c r="G1240" s="326" t="s">
        <v>38</v>
      </c>
      <c r="H1240" s="326"/>
      <c r="I1240" s="326"/>
      <c r="J1240" s="326"/>
      <c r="K1240" s="326"/>
      <c r="L1240" s="326"/>
      <c r="M1240" s="110"/>
      <c r="N1240" s="110"/>
      <c r="O1240" s="110"/>
      <c r="P1240" s="327" t="s">
        <v>39</v>
      </c>
      <c r="Q1240" s="327"/>
      <c r="R1240" s="327"/>
      <c r="S1240" s="327"/>
      <c r="T1240" s="327"/>
      <c r="U1240" s="327"/>
      <c r="V1240" s="110"/>
      <c r="W1240" s="110"/>
      <c r="X1240" s="110"/>
      <c r="Y1240" s="110"/>
      <c r="Z1240" s="110"/>
      <c r="AA1240" s="110"/>
      <c r="AB1240" s="110"/>
      <c r="AC1240" s="110"/>
      <c r="AD1240" s="110"/>
      <c r="AE1240" s="110"/>
      <c r="AF1240" s="110"/>
      <c r="AG1240" s="110"/>
      <c r="AH1240" s="110"/>
    </row>
    <row r="1241" spans="1:34" hidden="1" outlineLevel="2" x14ac:dyDescent="0.25">
      <c r="B1241" s="105">
        <v>3</v>
      </c>
      <c r="C1241" s="108">
        <f t="shared" ref="C1241" si="2087">-(IFERROR(VLOOKUP($B1241,$B1232:$C1237,2,0),0)+IFERROR(VLOOKUP($B1241,$D1232:$E1237,2,0),0)+IFERROR(VLOOKUP($B1241,$F1232:$G1237,2,0),0)+IFERROR(VLOOKUP($B1241,$H1232:$I1237,2,0),0)+IFERROR(VLOOKUP($B1241,$J1232:$K1237,2,0),0)+IFERROR(VLOOKUP($B1241,$L1232:$M1237,2,0),0)+IFERROR(VLOOKUP($B1241,$N1232:$O1237,2,0),0)+IFERROR(VLOOKUP($B1241,$P1232:$Q1237,2,0),0)+IFERROR(VLOOKUP($B1241,$R1232:$S1237,2,0),0))</f>
        <v>0</v>
      </c>
      <c r="E1241" s="110"/>
      <c r="F1241" s="110"/>
      <c r="G1241" s="112">
        <v>6</v>
      </c>
      <c r="H1241" s="112">
        <v>5</v>
      </c>
      <c r="I1241" s="112">
        <v>4</v>
      </c>
      <c r="J1241" s="112">
        <v>3</v>
      </c>
      <c r="K1241" s="112">
        <v>2</v>
      </c>
      <c r="L1241" s="112">
        <v>1</v>
      </c>
      <c r="M1241" s="110"/>
      <c r="O1241" s="110"/>
      <c r="P1241" s="112">
        <v>6</v>
      </c>
      <c r="Q1241" s="112">
        <v>5</v>
      </c>
      <c r="R1241" s="112">
        <v>4</v>
      </c>
      <c r="S1241" s="112">
        <v>3</v>
      </c>
      <c r="T1241" s="112">
        <v>2</v>
      </c>
      <c r="U1241" s="112">
        <v>1</v>
      </c>
      <c r="AB1241" s="110"/>
      <c r="AC1241" s="110"/>
      <c r="AD1241" s="110"/>
      <c r="AE1241" s="110"/>
      <c r="AF1241" s="110"/>
      <c r="AG1241" s="110"/>
      <c r="AH1241" s="110"/>
    </row>
    <row r="1242" spans="1:34" hidden="1" outlineLevel="2" x14ac:dyDescent="0.25">
      <c r="B1242" s="105">
        <v>4</v>
      </c>
      <c r="C1242" s="108">
        <f t="shared" ref="C1242" si="2088">-(IFERROR(VLOOKUP($B1242,$B1232:$C1237,2,0),0)+IFERROR(VLOOKUP($B1242,$D1232:$E1237,2,0),0)+IFERROR(VLOOKUP($B1242,$F1232:$G1237,2,0),0)+IFERROR(VLOOKUP($B1242,$H1232:$I1237,2,0),0)+IFERROR(VLOOKUP($B1242,$J1232:$K1237,2,0),0)+IFERROR(VLOOKUP($B1242,$L1232:$M1237,2,0),0)+IFERROR(VLOOKUP($B1242,$N1232:$O1237,2,0),0)+IFERROR(VLOOKUP($B1242,$P1232:$Q1237,2,0),0)+IFERROR(VLOOKUP($B1242,$R1232:$S1237,2,0),0))</f>
        <v>0</v>
      </c>
      <c r="E1242" s="110"/>
      <c r="F1242" s="105">
        <v>1</v>
      </c>
      <c r="G1242" s="184" t="e">
        <f t="array" ref="G1242:G1248">MMULT(MINVERSE($C$24:$I$30),$C1239:$C1245)</f>
        <v>#NUM!</v>
      </c>
      <c r="H1242" s="184" t="e">
        <f t="array" ref="H1242:H1247">MMULT(MINVERSE($C$24:$H$29),$C1239:$C1244)</f>
        <v>#NUM!</v>
      </c>
      <c r="I1242" s="184" t="e">
        <f t="array" ref="I1242:I1246">MMULT(MINVERSE($C$24:$G$28),$C1239:$C1243)</f>
        <v>#NUM!</v>
      </c>
      <c r="J1242" s="184">
        <f t="array" ref="J1242:J1245">MMULT(MINVERSE($C$24:$F$27),$C1239:$C1242)</f>
        <v>0</v>
      </c>
      <c r="K1242" s="184">
        <f t="array" ref="K1242:K1244">MMULT(MINVERSE($C$24:$E$26),$C1239:$C1241)</f>
        <v>0</v>
      </c>
      <c r="L1242" s="184">
        <f t="array" ref="L1242:L1243">MMULT(MINVERSE($C$24:$D$25),$C1239:$C1240)</f>
        <v>0</v>
      </c>
      <c r="M1242" s="110"/>
      <c r="O1242" s="105">
        <v>1</v>
      </c>
      <c r="P1242" s="184" t="e">
        <f t="array" ref="P1242:P1252">MMULT(MINVERSE($C$24:$M$34),$C1239:$C1249)</f>
        <v>#NUM!</v>
      </c>
      <c r="Q1242" s="184" t="e">
        <f t="array" ref="Q1242:Q1251">MMULT(MINVERSE($C$24:$L$33),$C1239:$C1248)</f>
        <v>#NUM!</v>
      </c>
      <c r="R1242" s="184" t="e">
        <f t="array" ref="R1242:R1250">MMULT(MINVERSE($C$24:$K$32),$C1239:$C1247)</f>
        <v>#NUM!</v>
      </c>
      <c r="S1242" s="184" t="e">
        <f t="array" ref="S1242:S1249">MMULT(MINVERSE($C$24:$J$31),$C1239:$C1246)</f>
        <v>#NUM!</v>
      </c>
      <c r="T1242" s="114"/>
      <c r="U1242" s="114"/>
      <c r="V1242" s="110"/>
      <c r="W1242" s="110"/>
      <c r="X1242" s="110"/>
      <c r="Y1242" s="110"/>
      <c r="Z1242" s="110"/>
      <c r="AA1242" s="110"/>
      <c r="AB1242" s="110"/>
      <c r="AC1242" s="110"/>
      <c r="AD1242" s="110"/>
      <c r="AE1242" s="110"/>
      <c r="AF1242" s="110"/>
      <c r="AG1242" s="110"/>
      <c r="AH1242" s="110"/>
    </row>
    <row r="1243" spans="1:34" hidden="1" outlineLevel="2" x14ac:dyDescent="0.25">
      <c r="B1243" s="105">
        <v>5</v>
      </c>
      <c r="C1243" s="108">
        <f t="shared" ref="C1243" si="2089">-(IFERROR(VLOOKUP($B1243,$B1232:$C1237,2,0),0)+IFERROR(VLOOKUP($B1243,$D1232:$E1237,2,0),0)+IFERROR(VLOOKUP($B1243,$F1232:$G1237,2,0),0)+IFERROR(VLOOKUP($B1243,$H1232:$I1237,2,0),0)+IFERROR(VLOOKUP($B1243,$J1232:$K1237,2,0),0)+IFERROR(VLOOKUP($B1243,$L1232:$M1237,2,0),0)+IFERROR(VLOOKUP($B1243,$N1232:$O1237,2,0),0)+IFERROR(VLOOKUP($B1243,$P1232:$Q1237,2,0),0)+IFERROR(VLOOKUP($B1243,$R1232:$S1237,2,0),0))</f>
        <v>0</v>
      </c>
      <c r="E1243" s="110"/>
      <c r="F1243" s="105">
        <v>2</v>
      </c>
      <c r="G1243" s="185" t="e">
        <v>#NUM!</v>
      </c>
      <c r="H1243" s="185" t="e">
        <v>#NUM!</v>
      </c>
      <c r="I1243" s="185" t="e">
        <v>#NUM!</v>
      </c>
      <c r="J1243" s="185">
        <v>0</v>
      </c>
      <c r="K1243" s="185">
        <v>0</v>
      </c>
      <c r="L1243" s="185">
        <v>0</v>
      </c>
      <c r="M1243" s="110"/>
      <c r="O1243" s="105">
        <v>2</v>
      </c>
      <c r="P1243" s="185" t="e">
        <v>#NUM!</v>
      </c>
      <c r="Q1243" s="185" t="e">
        <v>#NUM!</v>
      </c>
      <c r="R1243" s="185" t="e">
        <v>#NUM!</v>
      </c>
      <c r="S1243" s="185" t="e">
        <v>#NUM!</v>
      </c>
      <c r="T1243" s="114"/>
      <c r="U1243" s="114"/>
    </row>
    <row r="1244" spans="1:34" hidden="1" outlineLevel="2" x14ac:dyDescent="0.25">
      <c r="B1244" s="105">
        <v>6</v>
      </c>
      <c r="C1244" s="108">
        <f t="shared" ref="C1244" si="2090">-(IFERROR(VLOOKUP($B1244,$B1232:$C1237,2,0),0)+IFERROR(VLOOKUP($B1244,$D1232:$E1237,2,0),0)+IFERROR(VLOOKUP($B1244,$F1232:$G1237,2,0),0)+IFERROR(VLOOKUP($B1244,$H1232:$I1237,2,0),0)+IFERROR(VLOOKUP($B1244,$J1232:$K1237,2,0),0)+IFERROR(VLOOKUP($B1244,$L1232:$M1237,2,0),0)+IFERROR(VLOOKUP($B1244,$N1232:$O1237,2,0),0)+IFERROR(VLOOKUP($B1244,$P1232:$Q1237,2,0),0)+IFERROR(VLOOKUP($B1244,$R1232:$S1237,2,0),0))</f>
        <v>0</v>
      </c>
      <c r="E1244" s="110"/>
      <c r="F1244" s="105">
        <v>3</v>
      </c>
      <c r="G1244" s="185" t="e">
        <v>#NUM!</v>
      </c>
      <c r="H1244" s="185" t="e">
        <v>#NUM!</v>
      </c>
      <c r="I1244" s="185" t="e">
        <v>#NUM!</v>
      </c>
      <c r="J1244" s="185">
        <v>0</v>
      </c>
      <c r="K1244" s="185">
        <v>0</v>
      </c>
      <c r="L1244" s="185"/>
      <c r="M1244" s="110"/>
      <c r="O1244" s="105">
        <v>3</v>
      </c>
      <c r="P1244" s="185" t="e">
        <v>#NUM!</v>
      </c>
      <c r="Q1244" s="185" t="e">
        <v>#NUM!</v>
      </c>
      <c r="R1244" s="185" t="e">
        <v>#NUM!</v>
      </c>
      <c r="S1244" s="185" t="e">
        <v>#NUM!</v>
      </c>
      <c r="T1244" s="114"/>
      <c r="U1244" s="114"/>
    </row>
    <row r="1245" spans="1:34" hidden="1" outlineLevel="2" x14ac:dyDescent="0.25">
      <c r="B1245" s="105">
        <v>7</v>
      </c>
      <c r="C1245" s="108">
        <f t="shared" ref="C1245" si="2091">-(IFERROR(VLOOKUP($B1245,$B1232:$C1237,2,0),0)+IFERROR(VLOOKUP($B1245,$D1232:$E1237,2,0),0)+IFERROR(VLOOKUP($B1245,$F1232:$G1237,2,0),0)+IFERROR(VLOOKUP($B1245,$H1232:$I1237,2,0),0)+IFERROR(VLOOKUP($B1245,$J1232:$K1237,2,0),0)+IFERROR(VLOOKUP($B1245,$L1232:$M1237,2,0),0)+IFERROR(VLOOKUP($B1245,$N1232:$O1237,2,0),0)+IFERROR(VLOOKUP($B1245,$P1232:$Q1237,2,0),0)+IFERROR(VLOOKUP($B1245,$R1232:$S1237,2,0),0))</f>
        <v>0</v>
      </c>
      <c r="E1245" s="110"/>
      <c r="F1245" s="105">
        <v>4</v>
      </c>
      <c r="G1245" s="185" t="e">
        <v>#NUM!</v>
      </c>
      <c r="H1245" s="185" t="e">
        <v>#NUM!</v>
      </c>
      <c r="I1245" s="185" t="e">
        <v>#NUM!</v>
      </c>
      <c r="J1245" s="185">
        <v>0</v>
      </c>
      <c r="K1245" s="185"/>
      <c r="L1245" s="185"/>
      <c r="M1245" s="110"/>
      <c r="O1245" s="105">
        <v>4</v>
      </c>
      <c r="P1245" s="185" t="e">
        <v>#NUM!</v>
      </c>
      <c r="Q1245" s="185" t="e">
        <v>#NUM!</v>
      </c>
      <c r="R1245" s="185" t="e">
        <v>#NUM!</v>
      </c>
      <c r="S1245" s="185" t="e">
        <v>#NUM!</v>
      </c>
      <c r="T1245" s="114"/>
      <c r="U1245" s="114"/>
    </row>
    <row r="1246" spans="1:34" hidden="1" outlineLevel="2" x14ac:dyDescent="0.25">
      <c r="B1246" s="105">
        <v>8</v>
      </c>
      <c r="C1246" s="108">
        <f t="shared" ref="C1246" si="2092">-(IFERROR(VLOOKUP($B1246,$B1232:$C1237,2,0),0)+IFERROR(VLOOKUP($B1246,$D1232:$E1237,2,0),0)+IFERROR(VLOOKUP($B1246,$F1232:$G1237,2,0),0)+IFERROR(VLOOKUP($B1246,$H1232:$I1237,2,0),0)+IFERROR(VLOOKUP($B1246,$J1232:$K1237,2,0),0)+IFERROR(VLOOKUP($B1246,$L1232:$M1237,2,0),0)+IFERROR(VLOOKUP($B1246,$N1232:$O1237,2,0),0)+IFERROR(VLOOKUP($B1246,$P1232:$Q1237,2,0),0)+IFERROR(VLOOKUP($B1246,$R1232:$S1237,2,0),0))</f>
        <v>0</v>
      </c>
      <c r="E1246" s="110" t="s">
        <v>40</v>
      </c>
      <c r="F1246" s="105">
        <v>5</v>
      </c>
      <c r="G1246" s="185" t="e">
        <v>#NUM!</v>
      </c>
      <c r="H1246" s="185" t="e">
        <v>#NUM!</v>
      </c>
      <c r="I1246" s="185" t="e">
        <v>#NUM!</v>
      </c>
      <c r="J1246" s="185"/>
      <c r="K1246" s="185"/>
      <c r="L1246" s="185"/>
      <c r="M1246" s="110"/>
      <c r="O1246" s="105">
        <v>5</v>
      </c>
      <c r="P1246" s="185" t="e">
        <v>#NUM!</v>
      </c>
      <c r="Q1246" s="185" t="e">
        <v>#NUM!</v>
      </c>
      <c r="R1246" s="185" t="e">
        <v>#NUM!</v>
      </c>
      <c r="S1246" s="185" t="e">
        <v>#NUM!</v>
      </c>
      <c r="T1246" s="114"/>
      <c r="U1246" s="114"/>
    </row>
    <row r="1247" spans="1:34" hidden="1" outlineLevel="2" x14ac:dyDescent="0.25">
      <c r="B1247" s="105">
        <v>9</v>
      </c>
      <c r="C1247" s="108">
        <f t="shared" ref="C1247" si="2093">-(IFERROR(VLOOKUP($B1247,$B1232:$C1237,2,0),0)+IFERROR(VLOOKUP($B1247,$D1232:$E1237,2,0),0)+IFERROR(VLOOKUP($B1247,$F1232:$G1237,2,0),0)+IFERROR(VLOOKUP($B1247,$H1232:$I1237,2,0),0)+IFERROR(VLOOKUP($B1247,$J1232:$K1237,2,0),0)+IFERROR(VLOOKUP($B1247,$L1232:$M1237,2,0),0)+IFERROR(VLOOKUP($B1247,$N1232:$O1237,2,0),0)+IFERROR(VLOOKUP($B1247,$P1232:$Q1237,2,0),0)+IFERROR(VLOOKUP($B1247,$R1232:$S1237,2,0),0))</f>
        <v>0</v>
      </c>
      <c r="E1247" s="110"/>
      <c r="F1247" s="105">
        <v>6</v>
      </c>
      <c r="G1247" s="185" t="e">
        <v>#NUM!</v>
      </c>
      <c r="H1247" s="185" t="e">
        <v>#NUM!</v>
      </c>
      <c r="I1247" s="185"/>
      <c r="J1247" s="185"/>
      <c r="K1247" s="185"/>
      <c r="L1247" s="185"/>
      <c r="M1247" s="110"/>
      <c r="O1247" s="105">
        <v>6</v>
      </c>
      <c r="P1247" s="185" t="e">
        <v>#NUM!</v>
      </c>
      <c r="Q1247" s="185" t="e">
        <v>#NUM!</v>
      </c>
      <c r="R1247" s="185" t="e">
        <v>#NUM!</v>
      </c>
      <c r="S1247" s="185" t="e">
        <v>#NUM!</v>
      </c>
      <c r="T1247" s="114"/>
      <c r="U1247" s="114"/>
    </row>
    <row r="1248" spans="1:34" hidden="1" outlineLevel="2" x14ac:dyDescent="0.25">
      <c r="B1248" s="105">
        <v>10</v>
      </c>
      <c r="C1248" s="108">
        <f t="shared" ref="C1248" si="2094">-(IFERROR(VLOOKUP($B1248,$B1232:$C1237,2,0),0)+IFERROR(VLOOKUP($B1248,$D1232:$E1237,2,0),0)+IFERROR(VLOOKUP($B1248,$F1232:$G1237,2,0),0)+IFERROR(VLOOKUP($B1248,$H1232:$I1237,2,0),0)+IFERROR(VLOOKUP($B1248,$J1232:$K1237,2,0),0)+IFERROR(VLOOKUP($B1248,$L1232:$M1237,2,0),0)+IFERROR(VLOOKUP($B1248,$N1232:$O1237,2,0),0)+IFERROR(VLOOKUP($B1248,$P1232:$Q1237,2,0),0)+IFERROR(VLOOKUP($B1248,$R1232:$S1237,2,0),0))</f>
        <v>0</v>
      </c>
      <c r="E1248" s="110"/>
      <c r="F1248" s="105">
        <v>7</v>
      </c>
      <c r="G1248" s="185" t="e">
        <v>#NUM!</v>
      </c>
      <c r="H1248" s="185"/>
      <c r="I1248" s="185"/>
      <c r="J1248" s="185"/>
      <c r="K1248" s="185"/>
      <c r="L1248" s="185"/>
      <c r="M1248" s="110"/>
      <c r="N1248" s="110" t="s">
        <v>40</v>
      </c>
      <c r="O1248" s="105">
        <v>7</v>
      </c>
      <c r="P1248" s="185" t="e">
        <v>#NUM!</v>
      </c>
      <c r="Q1248" s="185" t="e">
        <v>#NUM!</v>
      </c>
      <c r="R1248" s="185" t="e">
        <v>#NUM!</v>
      </c>
      <c r="S1248" s="185" t="e">
        <v>#NUM!</v>
      </c>
      <c r="T1248" s="114"/>
      <c r="U1248" s="114"/>
    </row>
    <row r="1249" spans="1:24" hidden="1" outlineLevel="2" x14ac:dyDescent="0.25">
      <c r="B1249" s="105">
        <v>11</v>
      </c>
      <c r="C1249" s="108">
        <f t="shared" ref="C1249" si="2095">-(IFERROR(VLOOKUP($B1249,$B1232:$C1237,2,0),0)+IFERROR(VLOOKUP($B1249,$D1232:$E1237,2,0),0)+IFERROR(VLOOKUP($B1249,$F1232:$G1237,2,0),0)+IFERROR(VLOOKUP($B1249,$H1232:$I1237,2,0),0)+IFERROR(VLOOKUP($B1249,$J1232:$K1237,2,0),0)+IFERROR(VLOOKUP($B1249,$L1232:$M1237,2,0),0)+IFERROR(VLOOKUP($B1249,$N1232:$O1237,2,0),0)+IFERROR(VLOOKUP($B1249,$P1232:$Q1237,2,0),0)+IFERROR(VLOOKUP($B1249,$R1232:$S1237,2,0),0))</f>
        <v>0</v>
      </c>
      <c r="E1249" s="110"/>
      <c r="M1249" s="110"/>
      <c r="O1249" s="105">
        <v>8</v>
      </c>
      <c r="P1249" s="185" t="e">
        <v>#NUM!</v>
      </c>
      <c r="Q1249" s="185" t="e">
        <v>#NUM!</v>
      </c>
      <c r="R1249" s="185" t="e">
        <v>#NUM!</v>
      </c>
      <c r="S1249" s="185" t="e">
        <v>#NUM!</v>
      </c>
      <c r="T1249" s="114"/>
      <c r="U1249" s="114"/>
    </row>
    <row r="1250" spans="1:24" hidden="1" outlineLevel="2" x14ac:dyDescent="0.25">
      <c r="B1250" s="105">
        <v>12</v>
      </c>
      <c r="C1250" s="108">
        <f t="shared" ref="C1250" si="2096">-(IFERROR(VLOOKUP($B1250,$B1232:$C1237,2,0),0)+IFERROR(VLOOKUP($B1250,$D1232:$E1237,2,0),0)+IFERROR(VLOOKUP($B1250,$F1232:$G1237,2,0),0)+IFERROR(VLOOKUP($B1250,$H1232:$I1237,2,0),0)+IFERROR(VLOOKUP($B1250,$J1232:$K1237,2,0),0)+IFERROR(VLOOKUP($B1250,$L1232:$M1237,2,0),0)+IFERROR(VLOOKUP($B1250,$N1232:$O1237,2,0),0)+IFERROR(VLOOKUP($B1250,$P1232:$Q1237,2,0),0)+IFERROR(VLOOKUP($B1250,$R1232:$S1237,2,0),0))</f>
        <v>0</v>
      </c>
      <c r="E1250" s="110"/>
      <c r="M1250" s="110"/>
      <c r="O1250" s="105">
        <v>9</v>
      </c>
      <c r="P1250" s="185" t="e">
        <v>#NUM!</v>
      </c>
      <c r="Q1250" s="185" t="e">
        <v>#NUM!</v>
      </c>
      <c r="R1250" s="185" t="e">
        <v>#NUM!</v>
      </c>
      <c r="S1250" s="185"/>
      <c r="T1250" s="114"/>
      <c r="U1250" s="114"/>
    </row>
    <row r="1251" spans="1:24" hidden="1" outlineLevel="2" x14ac:dyDescent="0.25">
      <c r="B1251" s="105">
        <v>13</v>
      </c>
      <c r="C1251" s="108">
        <f t="shared" ref="C1251" si="2097">-(IFERROR(VLOOKUP($B1251,$B1232:$C1237,2,0),0)+IFERROR(VLOOKUP($B1251,$D1232:$E1237,2,0),0)+IFERROR(VLOOKUP($B1251,$F1232:$G1237,2,0),0)+IFERROR(VLOOKUP($B1251,$H1232:$I1237,2,0),0)+IFERROR(VLOOKUP($B1251,$J1232:$K1237,2,0),0)+IFERROR(VLOOKUP($B1251,$L1232:$M1237,2,0),0)+IFERROR(VLOOKUP($B1251,$N1232:$O1237,2,0),0)+IFERROR(VLOOKUP($B1251,$P1232:$Q1237,2,0),0)+IFERROR(VLOOKUP($B1251,$R1232:$S1237,2,0),0))</f>
        <v>0</v>
      </c>
      <c r="E1251" s="110"/>
      <c r="F1251" s="110"/>
      <c r="G1251" s="324" t="s">
        <v>42</v>
      </c>
      <c r="H1251" s="324"/>
      <c r="I1251" s="324"/>
      <c r="J1251" s="324"/>
      <c r="K1251" s="324"/>
      <c r="L1251" s="324"/>
      <c r="M1251" s="110"/>
      <c r="O1251" s="105">
        <v>10</v>
      </c>
      <c r="P1251" s="185" t="e">
        <v>#NUM!</v>
      </c>
      <c r="Q1251" s="185" t="e">
        <v>#NUM!</v>
      </c>
      <c r="R1251" s="185"/>
      <c r="S1251" s="185"/>
      <c r="T1251" s="114"/>
      <c r="U1251" s="114"/>
    </row>
    <row r="1252" spans="1:24" hidden="1" outlineLevel="2" x14ac:dyDescent="0.25">
      <c r="B1252" s="105">
        <v>14</v>
      </c>
      <c r="C1252" s="108">
        <f t="shared" ref="C1252" si="2098">-(IFERROR(VLOOKUP($B1252,$B1232:$C1237,2,0),0)+IFERROR(VLOOKUP($B1252,$D1232:$E1237,2,0),0)+IFERROR(VLOOKUP($B1252,$F1232:$G1237,2,0),0)+IFERROR(VLOOKUP($B1252,$H1232:$I1237,2,0),0)+IFERROR(VLOOKUP($B1252,$J1232:$K1237,2,0),0)+IFERROR(VLOOKUP($B1252,$L1232:$M1237,2,0),0)+IFERROR(VLOOKUP($B1252,$N1232:$O1237,2,0),0)+IFERROR(VLOOKUP($B1252,$P1232:$Q1237,2,0),0)+IFERROR(VLOOKUP($B1252,$R1232:$S1237,2,0),0))</f>
        <v>0</v>
      </c>
      <c r="E1252" s="110"/>
      <c r="F1252" s="110"/>
      <c r="G1252" s="112">
        <v>6</v>
      </c>
      <c r="H1252" s="112">
        <v>5</v>
      </c>
      <c r="I1252" s="112">
        <v>4</v>
      </c>
      <c r="J1252" s="112">
        <v>3</v>
      </c>
      <c r="K1252" s="112">
        <v>2</v>
      </c>
      <c r="L1252" s="112">
        <v>1</v>
      </c>
      <c r="M1252" s="110"/>
      <c r="O1252" s="105">
        <v>11</v>
      </c>
      <c r="P1252" s="185" t="e">
        <v>#NUM!</v>
      </c>
      <c r="Q1252" s="185"/>
      <c r="R1252" s="185"/>
      <c r="S1252" s="185"/>
      <c r="T1252" s="114"/>
      <c r="U1252" s="114"/>
    </row>
    <row r="1253" spans="1:24" hidden="1" outlineLevel="2" x14ac:dyDescent="0.25">
      <c r="A1253" s="68" t="s">
        <v>41</v>
      </c>
      <c r="B1253" s="105">
        <v>15</v>
      </c>
      <c r="C1253" s="108">
        <f t="shared" ref="C1253" si="2099">-(IFERROR(VLOOKUP($B1253,$B1232:$C1237,2,0),0)+IFERROR(VLOOKUP($B1253,$D1232:$E1237,2,0),0)+IFERROR(VLOOKUP($B1253,$F1232:$G1237,2,0),0)+IFERROR(VLOOKUP($B1253,$H1232:$I1237,2,0),0)+IFERROR(VLOOKUP($B1253,$J1232:$K1237,2,0),0)+IFERROR(VLOOKUP($B1253,$L1232:$M1237,2,0),0)+IFERROR(VLOOKUP($B1253,$N1232:$O1237,2,0),0)+IFERROR(VLOOKUP($B1253,$P1232:$Q1237,2,0),0)+IFERROR(VLOOKUP($B1253,$R1232:$S1237,2,0),0))</f>
        <v>0</v>
      </c>
      <c r="E1253" s="110"/>
      <c r="F1253" s="105">
        <v>1</v>
      </c>
      <c r="G1253" s="184" t="e">
        <f t="array" ref="G1253:G1261">MMULT(MINVERSE($C$24:$K$32),$C1239:$C1247)</f>
        <v>#NUM!</v>
      </c>
      <c r="H1253" s="184" t="e">
        <f t="array" ref="H1253:H1260">MMULT(MINVERSE($C$24:$J$31),$C1239:$C1246)</f>
        <v>#NUM!</v>
      </c>
      <c r="I1253" s="184" t="e">
        <f t="array" ref="I1253:I1259">MMULT(MINVERSE($C$24:$I$30),$C1239:$C1245)</f>
        <v>#NUM!</v>
      </c>
      <c r="J1253" s="184" t="e">
        <f t="array" ref="J1253:J1258">MMULT(MINVERSE($C$24:$H$29),$C1239:$C1244)</f>
        <v>#NUM!</v>
      </c>
      <c r="K1253" s="184" t="e">
        <f t="array" ref="K1253:K1257">MMULT(MINVERSE($C$24:$G$28),$C1239:$C1243)</f>
        <v>#NUM!</v>
      </c>
      <c r="L1253" s="113"/>
      <c r="M1253" s="110"/>
      <c r="N1253" s="110"/>
      <c r="O1253" s="110"/>
      <c r="P1253" s="110"/>
    </row>
    <row r="1254" spans="1:24" hidden="1" outlineLevel="2" x14ac:dyDescent="0.25">
      <c r="B1254" s="105">
        <v>16</v>
      </c>
      <c r="C1254" s="108">
        <f t="shared" ref="C1254" si="2100">-(IFERROR(VLOOKUP($B1254,$B1232:$C1237,2,0),0)+IFERROR(VLOOKUP($B1254,$D1232:$E1237,2,0),0)+IFERROR(VLOOKUP($B1254,$F1232:$G1237,2,0),0)+IFERROR(VLOOKUP($B1254,$H1232:$I1237,2,0),0)+IFERROR(VLOOKUP($B1254,$J1232:$K1237,2,0),0)+IFERROR(VLOOKUP($B1254,$L1232:$M1237,2,0),0)+IFERROR(VLOOKUP($B1254,$N1232:$O1237,2,0),0)+IFERROR(VLOOKUP($B1254,$P1232:$Q1237,2,0),0)+IFERROR(VLOOKUP($B1254,$R1232:$S1237,2,0),0))</f>
        <v>0</v>
      </c>
      <c r="E1254" s="110"/>
      <c r="F1254" s="105">
        <v>2</v>
      </c>
      <c r="G1254" s="185" t="e">
        <v>#NUM!</v>
      </c>
      <c r="H1254" s="185" t="e">
        <v>#NUM!</v>
      </c>
      <c r="I1254" s="185" t="e">
        <v>#NUM!</v>
      </c>
      <c r="J1254" s="185" t="e">
        <v>#NUM!</v>
      </c>
      <c r="K1254" s="185" t="e">
        <v>#NUM!</v>
      </c>
      <c r="L1254" s="114"/>
      <c r="M1254" s="110"/>
      <c r="N1254" s="110"/>
      <c r="O1254" s="110"/>
      <c r="P1254" s="110"/>
    </row>
    <row r="1255" spans="1:24" hidden="1" outlineLevel="2" x14ac:dyDescent="0.25">
      <c r="B1255" s="105">
        <v>17</v>
      </c>
      <c r="C1255" s="108">
        <f t="shared" ref="C1255" si="2101">-(IFERROR(VLOOKUP($B1255,$B1232:$C1237,2,0),0)+IFERROR(VLOOKUP($B1255,$D1232:$E1237,2,0),0)+IFERROR(VLOOKUP($B1255,$F1232:$G1237,2,0),0)+IFERROR(VLOOKUP($B1255,$H1232:$I1237,2,0),0)+IFERROR(VLOOKUP($B1255,$J1232:$K1237,2,0),0)+IFERROR(VLOOKUP($B1255,$L1232:$M1237,2,0),0)+IFERROR(VLOOKUP($B1255,$N1232:$O1237,2,0),0)+IFERROR(VLOOKUP($B1255,$P1232:$Q1237,2,0),0)+IFERROR(VLOOKUP($B1255,$R1232:$S1237,2,0),0))</f>
        <v>0</v>
      </c>
      <c r="E1255" s="110"/>
      <c r="F1255" s="105">
        <v>3</v>
      </c>
      <c r="G1255" s="185" t="e">
        <v>#NUM!</v>
      </c>
      <c r="H1255" s="185" t="e">
        <v>#NUM!</v>
      </c>
      <c r="I1255" s="185" t="e">
        <v>#NUM!</v>
      </c>
      <c r="J1255" s="185" t="e">
        <v>#NUM!</v>
      </c>
      <c r="K1255" s="185" t="e">
        <v>#NUM!</v>
      </c>
      <c r="L1255" s="114"/>
      <c r="M1255" s="110"/>
    </row>
    <row r="1256" spans="1:24" hidden="1" outlineLevel="2" x14ac:dyDescent="0.25">
      <c r="B1256" s="105">
        <v>18</v>
      </c>
      <c r="C1256" s="108">
        <f t="shared" ref="C1256" si="2102">-(IFERROR(VLOOKUP($B1256,$B1232:$C1237,2,0),0)+IFERROR(VLOOKUP($B1256,$D1232:$E1237,2,0),0)+IFERROR(VLOOKUP($B1256,$F1232:$G1237,2,0),0)+IFERROR(VLOOKUP($B1256,$H1232:$I1237,2,0),0)+IFERROR(VLOOKUP($B1256,$J1232:$K1237,2,0),0)+IFERROR(VLOOKUP($B1256,$L1232:$M1237,2,0),0)+IFERROR(VLOOKUP($B1256,$N1232:$O1237,2,0),0)+IFERROR(VLOOKUP($B1256,$P1232:$Q1237,2,0),0)+IFERROR(VLOOKUP($B1256,$R1232:$S1237,2,0),0))</f>
        <v>0</v>
      </c>
      <c r="E1256" s="110"/>
      <c r="F1256" s="105">
        <v>4</v>
      </c>
      <c r="G1256" s="185" t="e">
        <v>#NUM!</v>
      </c>
      <c r="H1256" s="185" t="e">
        <v>#NUM!</v>
      </c>
      <c r="I1256" s="185" t="e">
        <v>#NUM!</v>
      </c>
      <c r="J1256" s="185" t="e">
        <v>#NUM!</v>
      </c>
      <c r="K1256" s="185" t="e">
        <v>#NUM!</v>
      </c>
      <c r="L1256" s="114"/>
      <c r="M1256" s="110"/>
    </row>
    <row r="1257" spans="1:24" hidden="1" outlineLevel="2" x14ac:dyDescent="0.25">
      <c r="B1257" s="105">
        <v>19</v>
      </c>
      <c r="C1257" s="108">
        <f t="shared" ref="C1257" si="2103">-(IFERROR(VLOOKUP($B1257,$B1232:$C1237,2,0),0)+IFERROR(VLOOKUP($B1257,$D1232:$E1237,2,0),0)+IFERROR(VLOOKUP($B1257,$F1232:$G1237,2,0),0)+IFERROR(VLOOKUP($B1257,$H1232:$I1237,2,0),0)+IFERROR(VLOOKUP($B1257,$J1232:$K1237,2,0),0)+IFERROR(VLOOKUP($B1257,$L1232:$M1237,2,0),0)+IFERROR(VLOOKUP($B1257,$N1232:$O1237,2,0),0)+IFERROR(VLOOKUP($B1257,$P1232:$Q1237,2,0),0)+IFERROR(VLOOKUP($B1257,$R1232:$S1237,2,0),0))</f>
        <v>0</v>
      </c>
      <c r="E1257" s="110"/>
      <c r="F1257" s="105">
        <v>5</v>
      </c>
      <c r="G1257" s="185" t="e">
        <v>#NUM!</v>
      </c>
      <c r="H1257" s="185" t="e">
        <v>#NUM!</v>
      </c>
      <c r="I1257" s="185" t="e">
        <v>#NUM!</v>
      </c>
      <c r="J1257" s="185" t="e">
        <v>#NUM!</v>
      </c>
      <c r="K1257" s="185" t="e">
        <v>#NUM!</v>
      </c>
      <c r="L1257" s="114"/>
      <c r="M1257" s="110"/>
    </row>
    <row r="1258" spans="1:24" hidden="1" outlineLevel="2" x14ac:dyDescent="0.25">
      <c r="B1258" s="105">
        <v>20</v>
      </c>
      <c r="C1258" s="108">
        <f t="shared" ref="C1258" si="2104">-(IFERROR(VLOOKUP($B1258,$B1232:$C1237,2,0),0)+IFERROR(VLOOKUP($B1258,$D1232:$E1237,2,0),0)+IFERROR(VLOOKUP($B1258,$F1232:$G1237,2,0),0)+IFERROR(VLOOKUP($B1258,$H1232:$I1237,2,0),0)+IFERROR(VLOOKUP($B1258,$J1232:$K1237,2,0),0)+IFERROR(VLOOKUP($B1258,$L1232:$M1237,2,0),0)+IFERROR(VLOOKUP($B1258,$N1232:$O1237,2,0),0)+IFERROR(VLOOKUP($B1258,$P1232:$Q1237,2,0),0)+IFERROR(VLOOKUP($B1258,$R1232:$S1237,2,0),0))</f>
        <v>0</v>
      </c>
      <c r="E1258" s="110" t="s">
        <v>40</v>
      </c>
      <c r="F1258" s="105">
        <v>6</v>
      </c>
      <c r="G1258" s="185" t="e">
        <v>#NUM!</v>
      </c>
      <c r="H1258" s="185" t="e">
        <v>#NUM!</v>
      </c>
      <c r="I1258" s="185" t="e">
        <v>#NUM!</v>
      </c>
      <c r="J1258" s="185" t="e">
        <v>#NUM!</v>
      </c>
      <c r="K1258" s="185"/>
      <c r="L1258" s="114"/>
      <c r="M1258" s="110"/>
    </row>
    <row r="1259" spans="1:24" hidden="1" outlineLevel="2" x14ac:dyDescent="0.25">
      <c r="B1259" s="105">
        <v>21</v>
      </c>
      <c r="C1259" s="108">
        <f t="shared" ref="C1259" si="2105">-(IFERROR(VLOOKUP($B1259,$B1232:$C1237,2,0),0)+IFERROR(VLOOKUP($B1259,$D1232:$E1237,2,0),0)+IFERROR(VLOOKUP($B1259,$F1232:$G1237,2,0),0)+IFERROR(VLOOKUP($B1259,$H1232:$I1237,2,0),0)+IFERROR(VLOOKUP($B1259,$J1232:$K1237,2,0),0)+IFERROR(VLOOKUP($B1259,$L1232:$M1237,2,0),0)+IFERROR(VLOOKUP($B1259,$N1232:$O1237,2,0),0)+IFERROR(VLOOKUP($B1259,$P1232:$Q1237,2,0),0)+IFERROR(VLOOKUP($B1259,$R1232:$S1237,2,0),0))</f>
        <v>0</v>
      </c>
      <c r="E1259" s="110"/>
      <c r="F1259" s="105">
        <v>7</v>
      </c>
      <c r="G1259" s="185" t="e">
        <v>#NUM!</v>
      </c>
      <c r="H1259" s="185" t="e">
        <v>#NUM!</v>
      </c>
      <c r="I1259" s="185" t="e">
        <v>#NUM!</v>
      </c>
      <c r="J1259" s="185"/>
      <c r="K1259" s="185"/>
      <c r="L1259" s="114"/>
      <c r="M1259" s="110"/>
    </row>
    <row r="1260" spans="1:24" hidden="1" outlineLevel="2" x14ac:dyDescent="0.25">
      <c r="E1260" s="110"/>
      <c r="F1260" s="105">
        <v>8</v>
      </c>
      <c r="G1260" s="185" t="e">
        <v>#NUM!</v>
      </c>
      <c r="H1260" s="185" t="e">
        <v>#NUM!</v>
      </c>
      <c r="I1260" s="185"/>
      <c r="J1260" s="185"/>
      <c r="K1260" s="185"/>
      <c r="L1260" s="114"/>
      <c r="M1260" s="110"/>
      <c r="X1260" s="110"/>
    </row>
    <row r="1261" spans="1:24" hidden="1" outlineLevel="2" x14ac:dyDescent="0.25">
      <c r="E1261" s="110"/>
      <c r="F1261" s="105">
        <v>9</v>
      </c>
      <c r="G1261" s="185" t="e">
        <v>#NUM!</v>
      </c>
      <c r="H1261" s="185"/>
      <c r="I1261" s="185"/>
      <c r="J1261" s="185"/>
      <c r="K1261" s="185"/>
      <c r="L1261" s="114"/>
      <c r="M1261" s="110"/>
      <c r="X1261" s="110"/>
    </row>
    <row r="1262" spans="1:24" hidden="1" outlineLevel="2" x14ac:dyDescent="0.25">
      <c r="A1262" s="117"/>
    </row>
    <row r="1263" spans="1:24" s="119" customFormat="1" hidden="1" outlineLevel="2" x14ac:dyDescent="0.25">
      <c r="A1263" s="118" t="s">
        <v>37</v>
      </c>
    </row>
    <row r="1264" spans="1:24" hidden="1" outlineLevel="2" x14ac:dyDescent="0.25">
      <c r="B1264" s="316">
        <f t="shared" ref="B1264:B1270" si="2106">B1231</f>
        <v>1</v>
      </c>
      <c r="C1264" s="316"/>
      <c r="D1264" s="316">
        <f t="shared" ref="D1264:D1270" si="2107">D1231</f>
        <v>2</v>
      </c>
      <c r="E1264" s="316"/>
      <c r="F1264" s="316">
        <f t="shared" ref="F1264:F1270" si="2108">F1231</f>
        <v>3</v>
      </c>
      <c r="G1264" s="316"/>
      <c r="H1264" s="316">
        <f t="shared" ref="H1264:H1270" si="2109">H1231</f>
        <v>4</v>
      </c>
      <c r="I1264" s="316"/>
      <c r="J1264" s="316">
        <f t="shared" ref="J1264:J1270" si="2110">J1231</f>
        <v>5</v>
      </c>
      <c r="K1264" s="316"/>
      <c r="L1264" s="316">
        <f t="shared" ref="L1264:L1270" si="2111">L1231</f>
        <v>6</v>
      </c>
      <c r="M1264" s="316"/>
    </row>
    <row r="1265" spans="1:16" hidden="1" outlineLevel="2" x14ac:dyDescent="0.25">
      <c r="B1265" s="105">
        <f t="shared" si="2106"/>
        <v>3</v>
      </c>
      <c r="C1265" s="116">
        <f>IF($Q$2=2,IFERROR(INDEX($G1242:$L1248,MATCH(B1265,$F1242:$F1248,0),MATCH(INICIO!$C$78,$G1241:$L1241,0)),0),IF($Q$2=4,IFERROR(INDEX($P1242:$U1252,MATCH(B1265,$O1242:$O1252,0),MATCH(INICIO!$C$78,$P1241:$U1241,0)),0),IFERROR(INDEX($G1253:$L1261,MATCH(B1265,$F1253:$F1261,0),MATCH(INICIO!$C$78,$G1252:$L1252,0)),0)))</f>
        <v>0</v>
      </c>
      <c r="D1265" s="105">
        <f t="shared" si="2107"/>
        <v>0</v>
      </c>
      <c r="E1265" s="116">
        <f>IF($Q$2=2,IFERROR(INDEX($G1242:$L1248,MATCH(D1265,$F1242:$F1248,0),MATCH(INICIO!$C$78,$G1241:$L1241,0)),0),IF($Q$2=4,IFERROR(INDEX($P1242:$U1252,MATCH(D1265,$O1242:$O1252,0),MATCH(INICIO!$C$78,$P1241:$U1241,0)),0),IFERROR(INDEX($G1253:$L1261,MATCH(D1265,$F1253:$F1261,0),MATCH(INICIO!$C$78,$G1252:$L1252,0)),0)))</f>
        <v>0</v>
      </c>
      <c r="F1265" s="105">
        <f t="shared" si="2108"/>
        <v>0</v>
      </c>
      <c r="G1265" s="116">
        <f>IF($Q$2=2,IFERROR(INDEX($G1242:$L1248,MATCH(F1265,$F1242:$F1248,0),MATCH(INICIO!$C$78,$G1241:$L1241,0)),0),IF($Q$2=4,IFERROR(INDEX($P1242:$U1252,MATCH(F1265,$O1242:$O1252,0),MATCH(INICIO!$C$78,$P1241:$U1241,0)),0),IFERROR(INDEX($G1253:$L1261,MATCH(F1265,$F1253:$F1261,0),MATCH(INICIO!$C$78,$G1252:$L1252,0)),0)))</f>
        <v>0</v>
      </c>
      <c r="H1265" s="105">
        <f t="shared" si="2109"/>
        <v>0</v>
      </c>
      <c r="I1265" s="116">
        <f>IF($Q$2=2,IFERROR(INDEX($G1242:$L1248,MATCH(H1265,$F1242:$F1248,0),MATCH(INICIO!$C$78,$G1241:$L1241,0)),0),IF($Q$2=4,IFERROR(INDEX($P1242:$U1252,MATCH(H1265,$O1242:$O1252,0),MATCH(INICIO!$C$78,$P1241:$U1241,0)),0),IFERROR(INDEX($G1253:$L1261,MATCH(H1265,$F1253:$F1261,0),MATCH(INICIO!$C$78,$G1252:$L1252,0)),0)))</f>
        <v>0</v>
      </c>
      <c r="J1265" s="105">
        <f t="shared" si="2110"/>
        <v>0</v>
      </c>
      <c r="K1265" s="116">
        <f>IF($Q$2=2,IFERROR(INDEX($G1242:$L1248,MATCH(J1265,$F1242:$F1248,0),MATCH(INICIO!$C$78,$G1241:$L1241,0)),0),IF($Q$2=4,IFERROR(INDEX($P1242:$U1252,MATCH(J1265,$O1242:$O1252,0),MATCH(INICIO!$C$78,$P1241:$U1241,0)),0),IFERROR(INDEX($G1253:$L1261,MATCH(J1265,$F1253:$F1261,0),MATCH(INICIO!$C$78,$G1252:$L1252,0)),0)))</f>
        <v>0</v>
      </c>
      <c r="L1265" s="105">
        <f t="shared" si="2111"/>
        <v>0</v>
      </c>
      <c r="M1265" s="116">
        <f>IF($Q$2=2,IFERROR(INDEX($G1242:$L1248,MATCH(L1265,$F1242:$F1248,0),MATCH(INICIO!$C$78,$G1241:$L1241,0)),0),IF($Q$2=4,IFERROR(INDEX($P1242:$U1252,MATCH(L1265,$O1242:$O1252,0),MATCH(INICIO!$C$78,$P1241:$U1241,0)),0),IFERROR(INDEX($G1253:$L1261,MATCH(L1265,$F1253:$F1261,0),MATCH(INICIO!$C$78,$G1252:$L1252,0)),0)))</f>
        <v>0</v>
      </c>
    </row>
    <row r="1266" spans="1:16" hidden="1" outlineLevel="2" x14ac:dyDescent="0.25">
      <c r="B1266" s="105">
        <f t="shared" si="2106"/>
        <v>4</v>
      </c>
      <c r="C1266" s="116">
        <f>IF($Q$2=2,IFERROR(INDEX($G1242:$L1248,MATCH(B1266,$F1242:$F1248,0),MATCH(INICIO!$C$78,$G1241:$L1241,0)),0),IF($Q$2=4,IFERROR(INDEX($P1242:$U1252,MATCH(B1266,$O1242:$O1252,0),MATCH(INICIO!$C$78,$P1241:$U1241,0)),0),IFERROR(INDEX($G1253:$L1261,MATCH(B1266,$F1253:$F1261,0),MATCH(INICIO!$C$78,$G1252:$L1252,0)),0)))</f>
        <v>0</v>
      </c>
      <c r="D1266" s="105">
        <f t="shared" si="2107"/>
        <v>0</v>
      </c>
      <c r="E1266" s="116">
        <f>IF($Q$2=2,IFERROR(INDEX($G1242:$L1248,MATCH(D1266,$F1242:$F1248,0),MATCH(INICIO!$C$78,$G1241:$L1241,0)),0),IF($Q$2=4,IFERROR(INDEX($P1242:$U1252,MATCH(D1266,$O1242:$O1252,0),MATCH(INICIO!$C$78,$P1241:$U1241,0)),0),IFERROR(INDEX($G1253:$L1261,MATCH(D1266,$F1253:$F1261,0),MATCH(INICIO!$C$78,$G1252:$L1252,0)),0)))</f>
        <v>0</v>
      </c>
      <c r="F1266" s="105">
        <f t="shared" si="2108"/>
        <v>0</v>
      </c>
      <c r="G1266" s="116">
        <f>IF($Q$2=2,IFERROR(INDEX($G1242:$L1248,MATCH(F1266,$F1242:$F1248,0),MATCH(INICIO!$C$78,$G1241:$L1241,0)),0),IF($Q$2=4,IFERROR(INDEX($P1242:$U1252,MATCH(F1266,$O1242:$O1252,0),MATCH(INICIO!$C$78,$P1241:$U1241,0)),0),IFERROR(INDEX($G1253:$L1261,MATCH(F1266,$F1253:$F1261,0),MATCH(INICIO!$C$78,$G1252:$L1252,0)),0)))</f>
        <v>0</v>
      </c>
      <c r="H1266" s="105">
        <f t="shared" si="2109"/>
        <v>0</v>
      </c>
      <c r="I1266" s="116">
        <f>IF($Q$2=2,IFERROR(INDEX($G1242:$L1248,MATCH(H1266,$F1242:$F1248,0),MATCH(INICIO!$C$78,$G1241:$L1241,0)),0),IF($Q$2=4,IFERROR(INDEX($P1242:$U1252,MATCH(H1266,$O1242:$O1252,0),MATCH(INICIO!$C$78,$P1241:$U1241,0)),0),IFERROR(INDEX($G1253:$L1261,MATCH(H1266,$F1253:$F1261,0),MATCH(INICIO!$C$78,$G1252:$L1252,0)),0)))</f>
        <v>0</v>
      </c>
      <c r="J1266" s="105">
        <f t="shared" si="2110"/>
        <v>0</v>
      </c>
      <c r="K1266" s="116">
        <f>IF($Q$2=2,IFERROR(INDEX($G1242:$L1248,MATCH(J1266,$F1242:$F1248,0),MATCH(INICIO!$C$78,$G1241:$L1241,0)),0),IF($Q$2=4,IFERROR(INDEX($P1242:$U1252,MATCH(J1266,$O1242:$O1252,0),MATCH(INICIO!$C$78,$P1241:$U1241,0)),0),IFERROR(INDEX($G1253:$L1261,MATCH(J1266,$F1253:$F1261,0),MATCH(INICIO!$C$78,$G1252:$L1252,0)),0)))</f>
        <v>0</v>
      </c>
      <c r="L1266" s="105">
        <f t="shared" si="2111"/>
        <v>0</v>
      </c>
      <c r="M1266" s="116">
        <f>IF($Q$2=2,IFERROR(INDEX($G1242:$L1248,MATCH(L1266,$F1242:$F1248,0),MATCH(INICIO!$C$78,$G1241:$L1241,0)),0),IF($Q$2=4,IFERROR(INDEX($P1242:$U1252,MATCH(L1266,$O1242:$O1252,0),MATCH(INICIO!$C$78,$P1241:$U1241,0)),0),IFERROR(INDEX($G1253:$L1261,MATCH(L1266,$F1253:$F1261,0),MATCH(INICIO!$C$78,$G1252:$L1252,0)),0)))</f>
        <v>0</v>
      </c>
    </row>
    <row r="1267" spans="1:16" hidden="1" outlineLevel="2" x14ac:dyDescent="0.25">
      <c r="B1267" s="105">
        <f t="shared" si="2106"/>
        <v>1</v>
      </c>
      <c r="C1267" s="116">
        <f>IF($Q$2=2,IFERROR(INDEX($G1242:$L1248,MATCH(B1267,$F1242:$F1248,0),MATCH(INICIO!$C$78,$G1241:$L1241,0)),0),IF($Q$2=4,IFERROR(INDEX($P1242:$U1252,MATCH(B1267,$O1242:$O1252,0),MATCH(INICIO!$C$78,$P1241:$U1241,0)),0),IFERROR(INDEX($G1253:$L1261,MATCH(B1267,$F1253:$F1261,0),MATCH(INICIO!$C$78,$G1252:$L1252,0)),0)))</f>
        <v>0</v>
      </c>
      <c r="D1267" s="105">
        <f t="shared" si="2107"/>
        <v>0</v>
      </c>
      <c r="E1267" s="116">
        <f>IF($Q$2=2,IFERROR(INDEX($G1242:$L1248,MATCH(D1267,$F1242:$F1248,0),MATCH(INICIO!$C$78,$G1241:$L1241,0)),0),IF($Q$2=4,IFERROR(INDEX($P1242:$U1252,MATCH(D1267,$O1242:$O1252,0),MATCH(INICIO!$C$78,$P1241:$U1241,0)),0),IFERROR(INDEX($G1253:$L1261,MATCH(D1267,$F1253:$F1261,0),MATCH(INICIO!$C$78,$G1252:$L1252,0)),0)))</f>
        <v>0</v>
      </c>
      <c r="F1267" s="105">
        <f t="shared" si="2108"/>
        <v>0</v>
      </c>
      <c r="G1267" s="116">
        <f>IF($Q$2=2,IFERROR(INDEX($G1242:$L1248,MATCH(F1267,$F1242:$F1248,0),MATCH(INICIO!$C$78,$G1241:$L1241,0)),0),IF($Q$2=4,IFERROR(INDEX($P1242:$U1252,MATCH(F1267,$O1242:$O1252,0),MATCH(INICIO!$C$78,$P1241:$U1241,0)),0),IFERROR(INDEX($G1253:$L1261,MATCH(F1267,$F1253:$F1261,0),MATCH(INICIO!$C$78,$G1252:$L1252,0)),0)))</f>
        <v>0</v>
      </c>
      <c r="H1267" s="105">
        <f t="shared" si="2109"/>
        <v>0</v>
      </c>
      <c r="I1267" s="116">
        <f>IF($Q$2=2,IFERROR(INDEX($G1242:$L1248,MATCH(H1267,$F1242:$F1248,0),MATCH(INICIO!$C$78,$G1241:$L1241,0)),0),IF($Q$2=4,IFERROR(INDEX($P1242:$U1252,MATCH(H1267,$O1242:$O1252,0),MATCH(INICIO!$C$78,$P1241:$U1241,0)),0),IFERROR(INDEX($G1253:$L1261,MATCH(H1267,$F1253:$F1261,0),MATCH(INICIO!$C$78,$G1252:$L1252,0)),0)))</f>
        <v>0</v>
      </c>
      <c r="J1267" s="105">
        <f t="shared" si="2110"/>
        <v>0</v>
      </c>
      <c r="K1267" s="116">
        <f>IF($Q$2=2,IFERROR(INDEX($G1242:$L1248,MATCH(J1267,$F1242:$F1248,0),MATCH(INICIO!$C$78,$G1241:$L1241,0)),0),IF($Q$2=4,IFERROR(INDEX($P1242:$U1252,MATCH(J1267,$O1242:$O1252,0),MATCH(INICIO!$C$78,$P1241:$U1241,0)),0),IFERROR(INDEX($G1253:$L1261,MATCH(J1267,$F1253:$F1261,0),MATCH(INICIO!$C$78,$G1252:$L1252,0)),0)))</f>
        <v>0</v>
      </c>
      <c r="L1267" s="105">
        <f t="shared" si="2111"/>
        <v>0</v>
      </c>
      <c r="M1267" s="116">
        <f>IF($Q$2=2,IFERROR(INDEX($G1242:$L1248,MATCH(L1267,$F1242:$F1248,0),MATCH(INICIO!$C$78,$G1241:$L1241,0)),0),IF($Q$2=4,IFERROR(INDEX($P1242:$U1252,MATCH(L1267,$O1242:$O1252,0),MATCH(INICIO!$C$78,$P1241:$U1241,0)),0),IFERROR(INDEX($G1253:$L1261,MATCH(L1267,$F1253:$F1261,0),MATCH(INICIO!$C$78,$G1252:$L1252,0)),0)))</f>
        <v>0</v>
      </c>
    </row>
    <row r="1268" spans="1:16" hidden="1" outlineLevel="2" x14ac:dyDescent="0.25">
      <c r="B1268" s="105">
        <f t="shared" si="2106"/>
        <v>5</v>
      </c>
      <c r="C1268" s="116">
        <f>IF($Q$2=2,IFERROR(INDEX($G1242:$L1248,MATCH(B1268,$F1242:$F1248,0),MATCH(INICIO!$C$78,$G1241:$L1241,0)),0),IF($Q$2=4,IFERROR(INDEX($P1242:$U1252,MATCH(B1268,$O1242:$O1252,0),MATCH(INICIO!$C$78,$P1241:$U1241,0)),0),IFERROR(INDEX($G1253:$L1261,MATCH(B1268,$F1253:$F1261,0),MATCH(INICIO!$C$78,$G1252:$L1252,0)),0)))</f>
        <v>0</v>
      </c>
      <c r="D1268" s="105">
        <f t="shared" si="2107"/>
        <v>0</v>
      </c>
      <c r="E1268" s="116">
        <f>IF($Q$2=2,IFERROR(INDEX($G1242:$L1248,MATCH(D1268,$F1242:$F1248,0),MATCH(INICIO!$C$78,$G1241:$L1241,0)),0),IF($Q$2=4,IFERROR(INDEX($P1242:$U1252,MATCH(D1268,$O1242:$O1252,0),MATCH(INICIO!$C$78,$P1241:$U1241,0)),0),IFERROR(INDEX($G1253:$L1261,MATCH(D1268,$F1253:$F1261,0),MATCH(INICIO!$C$78,$G1252:$L1252,0)),0)))</f>
        <v>0</v>
      </c>
      <c r="F1268" s="105">
        <f t="shared" si="2108"/>
        <v>0</v>
      </c>
      <c r="G1268" s="116">
        <f>IF($Q$2=2,IFERROR(INDEX($G1242:$L1248,MATCH(F1268,$F1242:$F1248,0),MATCH(INICIO!$C$78,$G1241:$L1241,0)),0),IF($Q$2=4,IFERROR(INDEX($P1242:$U1252,MATCH(F1268,$O1242:$O1252,0),MATCH(INICIO!$C$78,$P1241:$U1241,0)),0),IFERROR(INDEX($G1253:$L1261,MATCH(F1268,$F1253:$F1261,0),MATCH(INICIO!$C$78,$G1252:$L1252,0)),0)))</f>
        <v>0</v>
      </c>
      <c r="H1268" s="105">
        <f t="shared" si="2109"/>
        <v>0</v>
      </c>
      <c r="I1268" s="116">
        <f>IF($Q$2=2,IFERROR(INDEX($G1242:$L1248,MATCH(H1268,$F1242:$F1248,0),MATCH(INICIO!$C$78,$G1241:$L1241,0)),0),IF($Q$2=4,IFERROR(INDEX($P1242:$U1252,MATCH(H1268,$O1242:$O1252,0),MATCH(INICIO!$C$78,$P1241:$U1241,0)),0),IFERROR(INDEX($G1253:$L1261,MATCH(H1268,$F1253:$F1261,0),MATCH(INICIO!$C$78,$G1252:$L1252,0)),0)))</f>
        <v>0</v>
      </c>
      <c r="J1268" s="105">
        <f t="shared" si="2110"/>
        <v>0</v>
      </c>
      <c r="K1268" s="116">
        <f>IF($Q$2=2,IFERROR(INDEX($G1242:$L1248,MATCH(J1268,$F1242:$F1248,0),MATCH(INICIO!$C$78,$G1241:$L1241,0)),0),IF($Q$2=4,IFERROR(INDEX($P1242:$U1252,MATCH(J1268,$O1242:$O1252,0),MATCH(INICIO!$C$78,$P1241:$U1241,0)),0),IFERROR(INDEX($G1253:$L1261,MATCH(J1268,$F1253:$F1261,0),MATCH(INICIO!$C$78,$G1252:$L1252,0)),0)))</f>
        <v>0</v>
      </c>
      <c r="L1268" s="105">
        <f t="shared" si="2111"/>
        <v>0</v>
      </c>
      <c r="M1268" s="116">
        <f>IF($Q$2=2,IFERROR(INDEX($G1242:$L1248,MATCH(L1268,$F1242:$F1248,0),MATCH(INICIO!$C$78,$G1241:$L1241,0)),0),IF($Q$2=4,IFERROR(INDEX($P1242:$U1252,MATCH(L1268,$O1242:$O1252,0),MATCH(INICIO!$C$78,$P1241:$U1241,0)),0),IFERROR(INDEX($G1253:$L1261,MATCH(L1268,$F1253:$F1261,0),MATCH(INICIO!$C$78,$G1252:$L1252,0)),0)))</f>
        <v>0</v>
      </c>
    </row>
    <row r="1269" spans="1:16" hidden="1" outlineLevel="2" x14ac:dyDescent="0.25">
      <c r="B1269" s="105">
        <f t="shared" si="2106"/>
        <v>6</v>
      </c>
      <c r="C1269" s="116">
        <f>IF($Q$2=2,IFERROR(INDEX($G1242:$L1248,MATCH(B1269,$F1242:$F1248,0),MATCH(INICIO!$C$78,$G1241:$L1241,0)),0),IF($Q$2=4,IFERROR(INDEX($P1242:$U1252,MATCH(B1269,$O1242:$O1252,0),MATCH(INICIO!$C$78,$P1241:$U1241,0)),0),IFERROR(INDEX($G1253:$L1261,MATCH(B1269,$F1253:$F1261,0),MATCH(INICIO!$C$78,$G1252:$L1252,0)),0)))</f>
        <v>0</v>
      </c>
      <c r="D1269" s="105">
        <f t="shared" si="2107"/>
        <v>0</v>
      </c>
      <c r="E1269" s="116">
        <f>IF($Q$2=2,IFERROR(INDEX($G1242:$L1248,MATCH(D1269,$F1242:$F1248,0),MATCH(INICIO!$C$78,$G1241:$L1241,0)),0),IF($Q$2=4,IFERROR(INDEX($P1242:$U1252,MATCH(D1269,$O1242:$O1252,0),MATCH(INICIO!$C$78,$P1241:$U1241,0)),0),IFERROR(INDEX($G1253:$L1261,MATCH(D1269,$F1253:$F1261,0),MATCH(INICIO!$C$78,$G1252:$L1252,0)),0)))</f>
        <v>0</v>
      </c>
      <c r="F1269" s="105">
        <f t="shared" si="2108"/>
        <v>0</v>
      </c>
      <c r="G1269" s="116">
        <f>IF($Q$2=2,IFERROR(INDEX($G1242:$L1248,MATCH(F1269,$F1242:$F1248,0),MATCH(INICIO!$C$78,$G1241:$L1241,0)),0),IF($Q$2=4,IFERROR(INDEX($P1242:$U1252,MATCH(F1269,$O1242:$O1252,0),MATCH(INICIO!$C$78,$P1241:$U1241,0)),0),IFERROR(INDEX($G1253:$L1261,MATCH(F1269,$F1253:$F1261,0),MATCH(INICIO!$C$78,$G1252:$L1252,0)),0)))</f>
        <v>0</v>
      </c>
      <c r="H1269" s="105">
        <f t="shared" si="2109"/>
        <v>0</v>
      </c>
      <c r="I1269" s="116">
        <f>IF($Q$2=2,IFERROR(INDEX($G1242:$L1248,MATCH(H1269,$F1242:$F1248,0),MATCH(INICIO!$C$78,$G1241:$L1241,0)),0),IF($Q$2=4,IFERROR(INDEX($P1242:$U1252,MATCH(H1269,$O1242:$O1252,0),MATCH(INICIO!$C$78,$P1241:$U1241,0)),0),IFERROR(INDEX($G1253:$L1261,MATCH(H1269,$F1253:$F1261,0),MATCH(INICIO!$C$78,$G1252:$L1252,0)),0)))</f>
        <v>0</v>
      </c>
      <c r="J1269" s="105">
        <f t="shared" si="2110"/>
        <v>0</v>
      </c>
      <c r="K1269" s="116">
        <f>IF($Q$2=2,IFERROR(INDEX($G1242:$L1248,MATCH(J1269,$F1242:$F1248,0),MATCH(INICIO!$C$78,$G1241:$L1241,0)),0),IF($Q$2=4,IFERROR(INDEX($P1242:$U1252,MATCH(J1269,$O1242:$O1252,0),MATCH(INICIO!$C$78,$P1241:$U1241,0)),0),IFERROR(INDEX($G1253:$L1261,MATCH(J1269,$F1253:$F1261,0),MATCH(INICIO!$C$78,$G1252:$L1252,0)),0)))</f>
        <v>0</v>
      </c>
      <c r="L1269" s="105">
        <f t="shared" si="2111"/>
        <v>0</v>
      </c>
      <c r="M1269" s="116">
        <f>IF($Q$2=2,IFERROR(INDEX($G1242:$L1248,MATCH(L1269,$F1242:$F1248,0),MATCH(INICIO!$C$78,$G1241:$L1241,0)),0),IF($Q$2=4,IFERROR(INDEX($P1242:$U1252,MATCH(L1269,$O1242:$O1252,0),MATCH(INICIO!$C$78,$P1241:$U1241,0)),0),IFERROR(INDEX($G1253:$L1261,MATCH(L1269,$F1253:$F1261,0),MATCH(INICIO!$C$78,$G1252:$L1252,0)),0)))</f>
        <v>0</v>
      </c>
    </row>
    <row r="1270" spans="1:16" hidden="1" outlineLevel="2" x14ac:dyDescent="0.25">
      <c r="B1270" s="105">
        <f t="shared" si="2106"/>
        <v>2</v>
      </c>
      <c r="C1270" s="116">
        <f>IF($Q$2=2,IFERROR(INDEX($G1242:$L1248,MATCH(B1270,$F1242:$F1248,0),MATCH(INICIO!$C$78,$G1241:$L1241,0)),0),IF($Q$2=4,IFERROR(INDEX($P1242:$U1252,MATCH(B1270,$O1242:$O1252,0),MATCH(INICIO!$C$78,$P1241:$U1241,0)),0),IFERROR(INDEX($G1253:$L1261,MATCH(B1270,$F1253:$F1261,0),MATCH(INICIO!$C$78,$G1252:$L1252,0)),0)))</f>
        <v>0</v>
      </c>
      <c r="D1270" s="105">
        <f t="shared" si="2107"/>
        <v>0</v>
      </c>
      <c r="E1270" s="116">
        <f>IF($Q$2=2,IFERROR(INDEX($G1242:$L1248,MATCH(D1270,$F1242:$F1248,0),MATCH(INICIO!$C$78,$G1241:$L1241,0)),0),IF($Q$2=4,IFERROR(INDEX($P1242:$U1252,MATCH(D1270,$O1242:$O1252,0),MATCH(INICIO!$C$78,$P1241:$U1241,0)),0),IFERROR(INDEX($G1253:$L1261,MATCH(D1270,$F1253:$F1261,0),MATCH(INICIO!$C$78,$G1252:$L1252,0)),0)))</f>
        <v>0</v>
      </c>
      <c r="F1270" s="105">
        <f t="shared" si="2108"/>
        <v>0</v>
      </c>
      <c r="G1270" s="116">
        <f>IF($Q$2=2,IFERROR(INDEX($G1242:$L1248,MATCH(F1270,$F1242:$F1248,0),MATCH(INICIO!$C$78,$G1241:$L1241,0)),0),IF($Q$2=4,IFERROR(INDEX($P1242:$U1252,MATCH(F1270,$O1242:$O1252,0),MATCH(INICIO!$C$78,$P1241:$U1241,0)),0),IFERROR(INDEX($G1253:$L1261,MATCH(F1270,$F1253:$F1261,0),MATCH(INICIO!$C$78,$G1252:$L1252,0)),0)))</f>
        <v>0</v>
      </c>
      <c r="H1270" s="105">
        <f t="shared" si="2109"/>
        <v>0</v>
      </c>
      <c r="I1270" s="116">
        <f>IF($Q$2=2,IFERROR(INDEX($G1242:$L1248,MATCH(H1270,$F1242:$F1248,0),MATCH(INICIO!$C$78,$G1241:$L1241,0)),0),IF($Q$2=4,IFERROR(INDEX($P1242:$U1252,MATCH(H1270,$O1242:$O1252,0),MATCH(INICIO!$C$78,$P1241:$U1241,0)),0),IFERROR(INDEX($G1253:$L1261,MATCH(H1270,$F1253:$F1261,0),MATCH(INICIO!$C$78,$G1252:$L1252,0)),0)))</f>
        <v>0</v>
      </c>
      <c r="J1270" s="105">
        <f t="shared" si="2110"/>
        <v>0</v>
      </c>
      <c r="K1270" s="116">
        <f>IF($Q$2=2,IFERROR(INDEX($G1242:$L1248,MATCH(J1270,$F1242:$F1248,0),MATCH(INICIO!$C$78,$G1241:$L1241,0)),0),IF($Q$2=4,IFERROR(INDEX($P1242:$U1252,MATCH(J1270,$O1242:$O1252,0),MATCH(INICIO!$C$78,$P1241:$U1241,0)),0),IFERROR(INDEX($G1253:$L1261,MATCH(J1270,$F1253:$F1261,0),MATCH(INICIO!$C$78,$G1252:$L1252,0)),0)))</f>
        <v>0</v>
      </c>
      <c r="L1270" s="105">
        <f t="shared" si="2111"/>
        <v>0</v>
      </c>
      <c r="M1270" s="116">
        <f>IF($Q$2=2,IFERROR(INDEX($G1242:$L1248,MATCH(L1270,$F1242:$F1248,0),MATCH(INICIO!$C$78,$G1241:$L1241,0)),0),IF($Q$2=4,IFERROR(INDEX($P1242:$U1252,MATCH(L1270,$O1242:$O1252,0),MATCH(INICIO!$C$78,$P1241:$U1241,0)),0),IFERROR(INDEX($G1253:$L1261,MATCH(L1270,$F1253:$F1261,0),MATCH(INICIO!$C$78,$G1252:$L1252,0)),0)))</f>
        <v>0</v>
      </c>
    </row>
    <row r="1271" spans="1:16" hidden="1" outlineLevel="2" x14ac:dyDescent="0.25"/>
    <row r="1272" spans="1:16" s="119" customFormat="1" hidden="1" outlineLevel="2" x14ac:dyDescent="0.25">
      <c r="A1272" s="118" t="s">
        <v>43</v>
      </c>
    </row>
    <row r="1273" spans="1:16" hidden="1" outlineLevel="2" x14ac:dyDescent="0.25">
      <c r="C1273" s="121">
        <f t="shared" ref="C1273:H1273" si="2112">E$2</f>
        <v>1</v>
      </c>
      <c r="D1273" s="121">
        <f t="shared" si="2112"/>
        <v>2</v>
      </c>
      <c r="E1273" s="121">
        <f t="shared" si="2112"/>
        <v>3</v>
      </c>
      <c r="F1273" s="121">
        <f t="shared" si="2112"/>
        <v>4</v>
      </c>
      <c r="G1273" s="121">
        <f t="shared" si="2112"/>
        <v>5</v>
      </c>
      <c r="H1273" s="121">
        <f t="shared" si="2112"/>
        <v>6</v>
      </c>
    </row>
    <row r="1274" spans="1:16" hidden="1" outlineLevel="2" x14ac:dyDescent="0.25">
      <c r="B1274" s="122" t="s">
        <v>44</v>
      </c>
      <c r="C1274" s="123">
        <f t="array" ref="C1274:C1279">MMULT(MMULT(C$8:H$13,$AZ$8:$BE$13),C1265:C1270)+MMULT(MINVERSE(TRANSPOSE($AZ$8:$BE$13)),C1232:C1237)</f>
        <v>0</v>
      </c>
      <c r="D1274" s="123" t="e">
        <f t="array" ref="D1274:D1279">MMULT(MMULT(K$8:P$13,$AZ$8:$BE$13),E1265:E1270)+MMULT(MINVERSE(TRANSPOSE($AZ$8:$BE$13)),E1232:E1237)</f>
        <v>#DIV/0!</v>
      </c>
      <c r="E1274" s="123">
        <f t="array" ref="E1274:E1279">MMULT(MMULT(S$8:X$13,$AZ$8:$BE$13),G1265:G1270)+MMULT(MINVERSE(TRANSPOSE($AZ$8:$BE$13)),G1232:G1237)</f>
        <v>0</v>
      </c>
      <c r="F1274" s="123">
        <f t="array" ref="F1274:F1279">MMULT(MMULT(AA$8:AF$13,$AZ$8:$BE$13),I1265:I1270)+MMULT(MINVERSE(TRANSPOSE($AZ$8:$BE$13)),I1232:I1237)</f>
        <v>0</v>
      </c>
      <c r="G1274" s="123">
        <f t="array" ref="G1274:G1279">MMULT(MMULT(AI$8:AN$13,$AZ$8:$BE$13),K1265:K1270)+MMULT(MINVERSE(TRANSPOSE($AZ$8:$BE$13)),K1232:K1237)</f>
        <v>0</v>
      </c>
      <c r="H1274" s="123">
        <f t="array" ref="H1274:H1279">MMULT(MMULT(AQ$8:AV$13,$AZ$8:$BE$13),M1265:M1270)+MMULT(MINVERSE(TRANSPOSE($AZ$8:$BE$13)),M1232:M1237)</f>
        <v>0</v>
      </c>
      <c r="N1274" s="124"/>
      <c r="P1274" s="124"/>
    </row>
    <row r="1275" spans="1:16" hidden="1" outlineLevel="2" x14ac:dyDescent="0.25">
      <c r="B1275" s="122" t="s">
        <v>45</v>
      </c>
      <c r="C1275" s="123">
        <v>0</v>
      </c>
      <c r="D1275" s="123" t="e">
        <v>#DIV/0!</v>
      </c>
      <c r="E1275" s="123">
        <v>0</v>
      </c>
      <c r="F1275" s="123">
        <v>0</v>
      </c>
      <c r="G1275" s="123">
        <v>0</v>
      </c>
      <c r="H1275" s="123">
        <v>0</v>
      </c>
      <c r="N1275" s="124"/>
      <c r="P1275" s="124"/>
    </row>
    <row r="1276" spans="1:16" hidden="1" outlineLevel="2" x14ac:dyDescent="0.25">
      <c r="B1276" s="122" t="s">
        <v>46</v>
      </c>
      <c r="C1276" s="123">
        <v>0</v>
      </c>
      <c r="D1276" s="123" t="e">
        <v>#DIV/0!</v>
      </c>
      <c r="E1276" s="123">
        <v>0</v>
      </c>
      <c r="F1276" s="123">
        <v>0</v>
      </c>
      <c r="G1276" s="123">
        <v>0</v>
      </c>
      <c r="H1276" s="123">
        <v>0</v>
      </c>
      <c r="N1276" s="124"/>
      <c r="P1276" s="124"/>
    </row>
    <row r="1277" spans="1:16" hidden="1" outlineLevel="2" x14ac:dyDescent="0.25">
      <c r="B1277" s="122" t="s">
        <v>47</v>
      </c>
      <c r="C1277" s="123">
        <v>0</v>
      </c>
      <c r="D1277" s="123" t="e">
        <v>#DIV/0!</v>
      </c>
      <c r="E1277" s="123">
        <v>0</v>
      </c>
      <c r="F1277" s="123">
        <v>0</v>
      </c>
      <c r="G1277" s="123">
        <v>0</v>
      </c>
      <c r="H1277" s="123">
        <v>0</v>
      </c>
      <c r="N1277" s="124"/>
      <c r="P1277" s="124"/>
    </row>
    <row r="1278" spans="1:16" hidden="1" outlineLevel="2" x14ac:dyDescent="0.25">
      <c r="B1278" s="122" t="s">
        <v>48</v>
      </c>
      <c r="C1278" s="123">
        <v>0</v>
      </c>
      <c r="D1278" s="123" t="e">
        <v>#DIV/0!</v>
      </c>
      <c r="E1278" s="123">
        <v>0</v>
      </c>
      <c r="F1278" s="123">
        <v>0</v>
      </c>
      <c r="G1278" s="123">
        <v>0</v>
      </c>
      <c r="H1278" s="123">
        <v>0</v>
      </c>
      <c r="N1278" s="124"/>
      <c r="P1278" s="124"/>
    </row>
    <row r="1279" spans="1:16" hidden="1" outlineLevel="2" x14ac:dyDescent="0.25">
      <c r="B1279" s="122" t="s">
        <v>49</v>
      </c>
      <c r="C1279" s="123">
        <v>0</v>
      </c>
      <c r="D1279" s="123" t="e">
        <v>#DIV/0!</v>
      </c>
      <c r="E1279" s="123">
        <v>0</v>
      </c>
      <c r="F1279" s="123">
        <v>0</v>
      </c>
      <c r="G1279" s="123">
        <v>0</v>
      </c>
      <c r="H1279" s="123">
        <v>0</v>
      </c>
      <c r="N1279" s="124"/>
      <c r="P1279" s="124"/>
    </row>
    <row r="1280" spans="1:16" hidden="1" outlineLevel="2" x14ac:dyDescent="0.25"/>
    <row r="1281" spans="1:93" hidden="1" outlineLevel="2" x14ac:dyDescent="0.25">
      <c r="B1281" s="318" t="s">
        <v>50</v>
      </c>
      <c r="C1281" s="319"/>
      <c r="D1281" s="319"/>
      <c r="E1281" s="319"/>
      <c r="F1281" s="319"/>
      <c r="G1281" s="319"/>
      <c r="H1281" s="319"/>
      <c r="I1281" s="319"/>
      <c r="J1281" s="319"/>
      <c r="K1281" s="319"/>
      <c r="L1281" s="320"/>
      <c r="M1281" s="321" t="s">
        <v>51</v>
      </c>
      <c r="N1281" s="322"/>
      <c r="O1281" s="322"/>
      <c r="P1281" s="322"/>
      <c r="Q1281" s="322"/>
      <c r="R1281" s="322"/>
      <c r="S1281" s="322"/>
      <c r="T1281" s="322"/>
      <c r="U1281" s="322"/>
      <c r="V1281" s="323"/>
      <c r="W1281" s="321" t="s">
        <v>52</v>
      </c>
      <c r="X1281" s="322"/>
      <c r="Y1281" s="322"/>
      <c r="Z1281" s="322"/>
      <c r="AA1281" s="322"/>
      <c r="AB1281" s="322"/>
      <c r="AC1281" s="322"/>
      <c r="AD1281" s="322"/>
      <c r="AE1281" s="322"/>
      <c r="AF1281" s="323"/>
      <c r="AG1281" s="321" t="s">
        <v>53</v>
      </c>
      <c r="AH1281" s="322"/>
      <c r="AI1281" s="322"/>
      <c r="AJ1281" s="322"/>
      <c r="AK1281" s="322"/>
      <c r="AL1281" s="322"/>
      <c r="AM1281" s="322"/>
      <c r="AN1281" s="322"/>
      <c r="AO1281" s="322"/>
      <c r="AP1281" s="323"/>
      <c r="AQ1281" s="321" t="s">
        <v>54</v>
      </c>
      <c r="AR1281" s="322"/>
      <c r="AS1281" s="322"/>
      <c r="AT1281" s="322"/>
      <c r="AU1281" s="322"/>
      <c r="AV1281" s="322"/>
      <c r="AW1281" s="322"/>
      <c r="AX1281" s="322"/>
      <c r="AY1281" s="322"/>
      <c r="AZ1281" s="323"/>
      <c r="BA1281" s="321" t="s">
        <v>55</v>
      </c>
      <c r="BB1281" s="322"/>
      <c r="BC1281" s="322"/>
      <c r="BD1281" s="322"/>
      <c r="BE1281" s="322"/>
      <c r="BF1281" s="322"/>
      <c r="BG1281" s="322"/>
      <c r="BH1281" s="322"/>
      <c r="BI1281" s="322"/>
      <c r="BJ1281" s="323"/>
    </row>
    <row r="1282" spans="1:93" hidden="1" outlineLevel="2" x14ac:dyDescent="0.25">
      <c r="B1282" s="186">
        <f t="shared" ref="B1282" si="2113">E$2</f>
        <v>1</v>
      </c>
      <c r="C1282" s="187">
        <f t="shared" ref="C1282:L1285" si="2114">B1282</f>
        <v>1</v>
      </c>
      <c r="D1282" s="187">
        <f t="shared" si="2114"/>
        <v>1</v>
      </c>
      <c r="E1282" s="187">
        <f t="shared" si="2114"/>
        <v>1</v>
      </c>
      <c r="F1282" s="187">
        <f t="shared" si="2114"/>
        <v>1</v>
      </c>
      <c r="G1282" s="187">
        <f t="shared" si="2114"/>
        <v>1</v>
      </c>
      <c r="H1282" s="187">
        <f t="shared" si="2114"/>
        <v>1</v>
      </c>
      <c r="I1282" s="187">
        <f t="shared" si="2114"/>
        <v>1</v>
      </c>
      <c r="J1282" s="187">
        <f t="shared" si="2114"/>
        <v>1</v>
      </c>
      <c r="K1282" s="187">
        <f t="shared" si="2114"/>
        <v>1</v>
      </c>
      <c r="L1282" s="188">
        <f t="shared" si="2114"/>
        <v>1</v>
      </c>
      <c r="M1282" s="189">
        <f t="shared" ref="M1282" si="2115">F$2</f>
        <v>2</v>
      </c>
      <c r="N1282" s="187">
        <f t="shared" ref="N1282:V1285" si="2116">M1282</f>
        <v>2</v>
      </c>
      <c r="O1282" s="187">
        <f t="shared" si="2116"/>
        <v>2</v>
      </c>
      <c r="P1282" s="187">
        <f t="shared" si="2116"/>
        <v>2</v>
      </c>
      <c r="Q1282" s="187">
        <f t="shared" si="2116"/>
        <v>2</v>
      </c>
      <c r="R1282" s="187">
        <f t="shared" si="2116"/>
        <v>2</v>
      </c>
      <c r="S1282" s="187">
        <f t="shared" si="2116"/>
        <v>2</v>
      </c>
      <c r="T1282" s="187">
        <f t="shared" si="2116"/>
        <v>2</v>
      </c>
      <c r="U1282" s="187">
        <f t="shared" si="2116"/>
        <v>2</v>
      </c>
      <c r="V1282" s="188">
        <f t="shared" si="2116"/>
        <v>2</v>
      </c>
      <c r="W1282" s="189">
        <f>G$2</f>
        <v>3</v>
      </c>
      <c r="X1282" s="187">
        <f t="shared" ref="X1282:AF1285" si="2117">W1282</f>
        <v>3</v>
      </c>
      <c r="Y1282" s="187">
        <f t="shared" si="2117"/>
        <v>3</v>
      </c>
      <c r="Z1282" s="187">
        <f t="shared" si="2117"/>
        <v>3</v>
      </c>
      <c r="AA1282" s="187">
        <f t="shared" si="2117"/>
        <v>3</v>
      </c>
      <c r="AB1282" s="187">
        <f t="shared" si="2117"/>
        <v>3</v>
      </c>
      <c r="AC1282" s="187">
        <f t="shared" si="2117"/>
        <v>3</v>
      </c>
      <c r="AD1282" s="187">
        <f t="shared" si="2117"/>
        <v>3</v>
      </c>
      <c r="AE1282" s="187">
        <f t="shared" si="2117"/>
        <v>3</v>
      </c>
      <c r="AF1282" s="188">
        <f t="shared" si="2117"/>
        <v>3</v>
      </c>
      <c r="AG1282" s="189">
        <f>H$2</f>
        <v>4</v>
      </c>
      <c r="AH1282" s="187">
        <f t="shared" ref="AH1282:AP1285" si="2118">AG1282</f>
        <v>4</v>
      </c>
      <c r="AI1282" s="187">
        <f t="shared" si="2118"/>
        <v>4</v>
      </c>
      <c r="AJ1282" s="187">
        <f t="shared" si="2118"/>
        <v>4</v>
      </c>
      <c r="AK1282" s="187">
        <f t="shared" si="2118"/>
        <v>4</v>
      </c>
      <c r="AL1282" s="187">
        <f t="shared" si="2118"/>
        <v>4</v>
      </c>
      <c r="AM1282" s="187">
        <f t="shared" si="2118"/>
        <v>4</v>
      </c>
      <c r="AN1282" s="187">
        <f t="shared" si="2118"/>
        <v>4</v>
      </c>
      <c r="AO1282" s="187">
        <f t="shared" si="2118"/>
        <v>4</v>
      </c>
      <c r="AP1282" s="188">
        <f t="shared" si="2118"/>
        <v>4</v>
      </c>
      <c r="AQ1282" s="189">
        <f>I$2</f>
        <v>5</v>
      </c>
      <c r="AR1282" s="187">
        <f t="shared" ref="AR1282:AZ1285" si="2119">AQ1282</f>
        <v>5</v>
      </c>
      <c r="AS1282" s="187">
        <f t="shared" si="2119"/>
        <v>5</v>
      </c>
      <c r="AT1282" s="187">
        <f t="shared" si="2119"/>
        <v>5</v>
      </c>
      <c r="AU1282" s="187">
        <f t="shared" si="2119"/>
        <v>5</v>
      </c>
      <c r="AV1282" s="187">
        <f t="shared" si="2119"/>
        <v>5</v>
      </c>
      <c r="AW1282" s="187">
        <f t="shared" si="2119"/>
        <v>5</v>
      </c>
      <c r="AX1282" s="187">
        <f t="shared" si="2119"/>
        <v>5</v>
      </c>
      <c r="AY1282" s="187">
        <f t="shared" si="2119"/>
        <v>5</v>
      </c>
      <c r="AZ1282" s="188">
        <f t="shared" si="2119"/>
        <v>5</v>
      </c>
      <c r="BA1282" s="189">
        <f>J$2</f>
        <v>6</v>
      </c>
      <c r="BB1282" s="187">
        <f t="shared" ref="BB1282:BJ1285" si="2120">BA1282</f>
        <v>6</v>
      </c>
      <c r="BC1282" s="187">
        <f t="shared" si="2120"/>
        <v>6</v>
      </c>
      <c r="BD1282" s="187">
        <f t="shared" si="2120"/>
        <v>6</v>
      </c>
      <c r="BE1282" s="187">
        <f t="shared" si="2120"/>
        <v>6</v>
      </c>
      <c r="BF1282" s="187">
        <f t="shared" si="2120"/>
        <v>6</v>
      </c>
      <c r="BG1282" s="187">
        <f t="shared" si="2120"/>
        <v>6</v>
      </c>
      <c r="BH1282" s="187">
        <f t="shared" si="2120"/>
        <v>6</v>
      </c>
      <c r="BI1282" s="187">
        <f t="shared" si="2120"/>
        <v>6</v>
      </c>
      <c r="BJ1282" s="188">
        <f t="shared" si="2120"/>
        <v>6</v>
      </c>
    </row>
    <row r="1283" spans="1:93" s="2" customFormat="1" ht="15" hidden="1" customHeight="1" outlineLevel="2" x14ac:dyDescent="0.25">
      <c r="A1283" s="152" t="s">
        <v>192</v>
      </c>
      <c r="B1283" s="129">
        <f>C1276</f>
        <v>0</v>
      </c>
      <c r="C1283" s="130">
        <f t="shared" si="2114"/>
        <v>0</v>
      </c>
      <c r="D1283" s="130">
        <f t="shared" si="2114"/>
        <v>0</v>
      </c>
      <c r="E1283" s="130">
        <f t="shared" si="2114"/>
        <v>0</v>
      </c>
      <c r="F1283" s="130">
        <f t="shared" si="2114"/>
        <v>0</v>
      </c>
      <c r="G1283" s="130">
        <f t="shared" si="2114"/>
        <v>0</v>
      </c>
      <c r="H1283" s="130">
        <f t="shared" si="2114"/>
        <v>0</v>
      </c>
      <c r="I1283" s="130">
        <f t="shared" si="2114"/>
        <v>0</v>
      </c>
      <c r="J1283" s="190">
        <f t="shared" si="2114"/>
        <v>0</v>
      </c>
      <c r="K1283" s="130">
        <f t="shared" si="2114"/>
        <v>0</v>
      </c>
      <c r="L1283" s="131">
        <f t="shared" si="2114"/>
        <v>0</v>
      </c>
      <c r="M1283" s="129" t="e">
        <f>D1276</f>
        <v>#DIV/0!</v>
      </c>
      <c r="N1283" s="130" t="e">
        <f t="shared" si="2116"/>
        <v>#DIV/0!</v>
      </c>
      <c r="O1283" s="130" t="e">
        <f t="shared" si="2116"/>
        <v>#DIV/0!</v>
      </c>
      <c r="P1283" s="130" t="e">
        <f t="shared" si="2116"/>
        <v>#DIV/0!</v>
      </c>
      <c r="Q1283" s="130" t="e">
        <f t="shared" si="2116"/>
        <v>#DIV/0!</v>
      </c>
      <c r="R1283" s="130" t="e">
        <f t="shared" si="2116"/>
        <v>#DIV/0!</v>
      </c>
      <c r="S1283" s="130" t="e">
        <f t="shared" si="2116"/>
        <v>#DIV/0!</v>
      </c>
      <c r="T1283" s="130" t="e">
        <f t="shared" si="2116"/>
        <v>#DIV/0!</v>
      </c>
      <c r="U1283" s="130" t="e">
        <f t="shared" si="2116"/>
        <v>#DIV/0!</v>
      </c>
      <c r="V1283" s="131" t="e">
        <f t="shared" si="2116"/>
        <v>#DIV/0!</v>
      </c>
      <c r="W1283" s="129">
        <f>E1276</f>
        <v>0</v>
      </c>
      <c r="X1283" s="130">
        <f t="shared" si="2117"/>
        <v>0</v>
      </c>
      <c r="Y1283" s="130">
        <f t="shared" si="2117"/>
        <v>0</v>
      </c>
      <c r="Z1283" s="130">
        <f t="shared" si="2117"/>
        <v>0</v>
      </c>
      <c r="AA1283" s="130">
        <f t="shared" si="2117"/>
        <v>0</v>
      </c>
      <c r="AB1283" s="130">
        <f t="shared" si="2117"/>
        <v>0</v>
      </c>
      <c r="AC1283" s="130">
        <f t="shared" si="2117"/>
        <v>0</v>
      </c>
      <c r="AD1283" s="130">
        <f t="shared" si="2117"/>
        <v>0</v>
      </c>
      <c r="AE1283" s="130">
        <f t="shared" si="2117"/>
        <v>0</v>
      </c>
      <c r="AF1283" s="131">
        <f t="shared" si="2117"/>
        <v>0</v>
      </c>
      <c r="AG1283" s="129">
        <f>F1276</f>
        <v>0</v>
      </c>
      <c r="AH1283" s="130">
        <f t="shared" si="2118"/>
        <v>0</v>
      </c>
      <c r="AI1283" s="130">
        <f t="shared" si="2118"/>
        <v>0</v>
      </c>
      <c r="AJ1283" s="130">
        <f t="shared" si="2118"/>
        <v>0</v>
      </c>
      <c r="AK1283" s="130">
        <f t="shared" si="2118"/>
        <v>0</v>
      </c>
      <c r="AL1283" s="130">
        <f t="shared" si="2118"/>
        <v>0</v>
      </c>
      <c r="AM1283" s="130">
        <f t="shared" si="2118"/>
        <v>0</v>
      </c>
      <c r="AN1283" s="130">
        <f t="shared" si="2118"/>
        <v>0</v>
      </c>
      <c r="AO1283" s="130">
        <f t="shared" si="2118"/>
        <v>0</v>
      </c>
      <c r="AP1283" s="131">
        <f t="shared" si="2118"/>
        <v>0</v>
      </c>
      <c r="AQ1283" s="129">
        <f>G1276</f>
        <v>0</v>
      </c>
      <c r="AR1283" s="130">
        <f t="shared" si="2119"/>
        <v>0</v>
      </c>
      <c r="AS1283" s="130">
        <f t="shared" si="2119"/>
        <v>0</v>
      </c>
      <c r="AT1283" s="130">
        <f t="shared" si="2119"/>
        <v>0</v>
      </c>
      <c r="AU1283" s="130">
        <f t="shared" si="2119"/>
        <v>0</v>
      </c>
      <c r="AV1283" s="130">
        <f t="shared" si="2119"/>
        <v>0</v>
      </c>
      <c r="AW1283" s="130">
        <f t="shared" si="2119"/>
        <v>0</v>
      </c>
      <c r="AX1283" s="130">
        <f t="shared" si="2119"/>
        <v>0</v>
      </c>
      <c r="AY1283" s="130">
        <f t="shared" si="2119"/>
        <v>0</v>
      </c>
      <c r="AZ1283" s="131">
        <f t="shared" si="2119"/>
        <v>0</v>
      </c>
      <c r="BA1283" s="129">
        <f>H1276</f>
        <v>0</v>
      </c>
      <c r="BB1283" s="130">
        <f t="shared" si="2120"/>
        <v>0</v>
      </c>
      <c r="BC1283" s="130">
        <f t="shared" si="2120"/>
        <v>0</v>
      </c>
      <c r="BD1283" s="130">
        <f t="shared" si="2120"/>
        <v>0</v>
      </c>
      <c r="BE1283" s="130">
        <f t="shared" si="2120"/>
        <v>0</v>
      </c>
      <c r="BF1283" s="130">
        <f t="shared" si="2120"/>
        <v>0</v>
      </c>
      <c r="BG1283" s="130">
        <f t="shared" si="2120"/>
        <v>0</v>
      </c>
      <c r="BH1283" s="130">
        <f t="shared" si="2120"/>
        <v>0</v>
      </c>
      <c r="BI1283" s="130">
        <f t="shared" si="2120"/>
        <v>0</v>
      </c>
      <c r="BJ1283" s="131">
        <f t="shared" si="2120"/>
        <v>0</v>
      </c>
      <c r="BK1283"/>
      <c r="BL1283"/>
      <c r="BM1283"/>
      <c r="BN1283"/>
      <c r="BO1283"/>
      <c r="BP1283"/>
      <c r="BQ1283"/>
      <c r="BR1283"/>
      <c r="BS1283"/>
      <c r="BT1283"/>
      <c r="BU1283"/>
      <c r="BV1283"/>
      <c r="BW1283"/>
      <c r="BX1283"/>
      <c r="BY1283"/>
      <c r="BZ1283"/>
      <c r="CA1283"/>
      <c r="CB1283"/>
      <c r="CC1283"/>
      <c r="CD1283"/>
      <c r="CE1283"/>
      <c r="CF1283"/>
      <c r="CG1283"/>
      <c r="CH1283"/>
      <c r="CI1283"/>
      <c r="CJ1283"/>
      <c r="CK1283"/>
      <c r="CL1283"/>
      <c r="CM1283"/>
      <c r="CN1283"/>
      <c r="CO1283"/>
    </row>
    <row r="1284" spans="1:93" s="2" customFormat="1" ht="15" hidden="1" customHeight="1" outlineLevel="2" x14ac:dyDescent="0.25">
      <c r="A1284" s="152" t="s">
        <v>47</v>
      </c>
      <c r="B1284" s="129">
        <f>C1277</f>
        <v>0</v>
      </c>
      <c r="C1284" s="130">
        <f t="shared" si="2114"/>
        <v>0</v>
      </c>
      <c r="D1284" s="130">
        <f t="shared" si="2114"/>
        <v>0</v>
      </c>
      <c r="E1284" s="130">
        <f t="shared" si="2114"/>
        <v>0</v>
      </c>
      <c r="F1284" s="130">
        <f t="shared" si="2114"/>
        <v>0</v>
      </c>
      <c r="G1284" s="130">
        <f t="shared" si="2114"/>
        <v>0</v>
      </c>
      <c r="H1284" s="130">
        <f t="shared" si="2114"/>
        <v>0</v>
      </c>
      <c r="I1284" s="130">
        <f t="shared" si="2114"/>
        <v>0</v>
      </c>
      <c r="J1284" s="190">
        <f t="shared" si="2114"/>
        <v>0</v>
      </c>
      <c r="K1284" s="130">
        <f t="shared" si="2114"/>
        <v>0</v>
      </c>
      <c r="L1284" s="131">
        <f t="shared" si="2114"/>
        <v>0</v>
      </c>
      <c r="M1284" s="129" t="e">
        <f>D1277</f>
        <v>#DIV/0!</v>
      </c>
      <c r="N1284" s="130" t="e">
        <f t="shared" si="2116"/>
        <v>#DIV/0!</v>
      </c>
      <c r="O1284" s="130" t="e">
        <f t="shared" si="2116"/>
        <v>#DIV/0!</v>
      </c>
      <c r="P1284" s="130" t="e">
        <f t="shared" si="2116"/>
        <v>#DIV/0!</v>
      </c>
      <c r="Q1284" s="130" t="e">
        <f t="shared" si="2116"/>
        <v>#DIV/0!</v>
      </c>
      <c r="R1284" s="130" t="e">
        <f t="shared" si="2116"/>
        <v>#DIV/0!</v>
      </c>
      <c r="S1284" s="130" t="e">
        <f t="shared" si="2116"/>
        <v>#DIV/0!</v>
      </c>
      <c r="T1284" s="130" t="e">
        <f t="shared" si="2116"/>
        <v>#DIV/0!</v>
      </c>
      <c r="U1284" s="130" t="e">
        <f t="shared" si="2116"/>
        <v>#DIV/0!</v>
      </c>
      <c r="V1284" s="131" t="e">
        <f t="shared" si="2116"/>
        <v>#DIV/0!</v>
      </c>
      <c r="W1284" s="129">
        <f>E1277</f>
        <v>0</v>
      </c>
      <c r="X1284" s="130">
        <f t="shared" si="2117"/>
        <v>0</v>
      </c>
      <c r="Y1284" s="130">
        <f t="shared" si="2117"/>
        <v>0</v>
      </c>
      <c r="Z1284" s="130">
        <f t="shared" si="2117"/>
        <v>0</v>
      </c>
      <c r="AA1284" s="130">
        <f t="shared" si="2117"/>
        <v>0</v>
      </c>
      <c r="AB1284" s="130">
        <f t="shared" si="2117"/>
        <v>0</v>
      </c>
      <c r="AC1284" s="130">
        <f t="shared" si="2117"/>
        <v>0</v>
      </c>
      <c r="AD1284" s="130">
        <f t="shared" si="2117"/>
        <v>0</v>
      </c>
      <c r="AE1284" s="130">
        <f t="shared" si="2117"/>
        <v>0</v>
      </c>
      <c r="AF1284" s="131">
        <f t="shared" si="2117"/>
        <v>0</v>
      </c>
      <c r="AG1284" s="129">
        <f>F1277</f>
        <v>0</v>
      </c>
      <c r="AH1284" s="130">
        <f t="shared" si="2118"/>
        <v>0</v>
      </c>
      <c r="AI1284" s="130">
        <f t="shared" si="2118"/>
        <v>0</v>
      </c>
      <c r="AJ1284" s="130">
        <f t="shared" si="2118"/>
        <v>0</v>
      </c>
      <c r="AK1284" s="130">
        <f t="shared" si="2118"/>
        <v>0</v>
      </c>
      <c r="AL1284" s="130">
        <f t="shared" si="2118"/>
        <v>0</v>
      </c>
      <c r="AM1284" s="130">
        <f t="shared" si="2118"/>
        <v>0</v>
      </c>
      <c r="AN1284" s="130">
        <f t="shared" si="2118"/>
        <v>0</v>
      </c>
      <c r="AO1284" s="130">
        <f t="shared" si="2118"/>
        <v>0</v>
      </c>
      <c r="AP1284" s="131">
        <f t="shared" si="2118"/>
        <v>0</v>
      </c>
      <c r="AQ1284" s="129">
        <f>G1277</f>
        <v>0</v>
      </c>
      <c r="AR1284" s="130">
        <f t="shared" si="2119"/>
        <v>0</v>
      </c>
      <c r="AS1284" s="130">
        <f t="shared" si="2119"/>
        <v>0</v>
      </c>
      <c r="AT1284" s="130">
        <f t="shared" si="2119"/>
        <v>0</v>
      </c>
      <c r="AU1284" s="130">
        <f t="shared" si="2119"/>
        <v>0</v>
      </c>
      <c r="AV1284" s="130">
        <f t="shared" si="2119"/>
        <v>0</v>
      </c>
      <c r="AW1284" s="130">
        <f t="shared" si="2119"/>
        <v>0</v>
      </c>
      <c r="AX1284" s="130">
        <f t="shared" si="2119"/>
        <v>0</v>
      </c>
      <c r="AY1284" s="130">
        <f t="shared" si="2119"/>
        <v>0</v>
      </c>
      <c r="AZ1284" s="131">
        <f t="shared" si="2119"/>
        <v>0</v>
      </c>
      <c r="BA1284" s="129">
        <f>H1277</f>
        <v>0</v>
      </c>
      <c r="BB1284" s="130">
        <f t="shared" si="2120"/>
        <v>0</v>
      </c>
      <c r="BC1284" s="130">
        <f t="shared" si="2120"/>
        <v>0</v>
      </c>
      <c r="BD1284" s="130">
        <f t="shared" si="2120"/>
        <v>0</v>
      </c>
      <c r="BE1284" s="130">
        <f t="shared" si="2120"/>
        <v>0</v>
      </c>
      <c r="BF1284" s="130">
        <f t="shared" si="2120"/>
        <v>0</v>
      </c>
      <c r="BG1284" s="130">
        <f t="shared" si="2120"/>
        <v>0</v>
      </c>
      <c r="BH1284" s="130">
        <f t="shared" si="2120"/>
        <v>0</v>
      </c>
      <c r="BI1284" s="130">
        <f t="shared" si="2120"/>
        <v>0</v>
      </c>
      <c r="BJ1284" s="131">
        <f t="shared" si="2120"/>
        <v>0</v>
      </c>
      <c r="BK1284"/>
      <c r="BL1284"/>
      <c r="BM1284"/>
      <c r="BN1284"/>
      <c r="BO1284"/>
      <c r="BP1284"/>
      <c r="BQ1284"/>
      <c r="BR1284"/>
      <c r="BS1284"/>
      <c r="BT1284"/>
      <c r="BU1284"/>
      <c r="BV1284"/>
      <c r="BW1284"/>
      <c r="BX1284"/>
      <c r="BY1284"/>
      <c r="BZ1284"/>
      <c r="CA1284"/>
      <c r="CB1284"/>
      <c r="CC1284"/>
      <c r="CD1284"/>
      <c r="CE1284"/>
      <c r="CF1284"/>
      <c r="CG1284"/>
      <c r="CH1284"/>
      <c r="CI1284"/>
      <c r="CJ1284"/>
      <c r="CK1284"/>
      <c r="CL1284"/>
      <c r="CM1284"/>
      <c r="CN1284"/>
      <c r="CO1284"/>
    </row>
    <row r="1285" spans="1:93" s="2" customFormat="1" ht="15" hidden="1" customHeight="1" outlineLevel="2" x14ac:dyDescent="0.25">
      <c r="A1285" s="152" t="s">
        <v>57</v>
      </c>
      <c r="B1285" s="129">
        <f t="shared" ref="B1285" si="2121">E$3</f>
        <v>43</v>
      </c>
      <c r="C1285" s="130">
        <f t="shared" si="2114"/>
        <v>43</v>
      </c>
      <c r="D1285" s="130">
        <f t="shared" si="2114"/>
        <v>43</v>
      </c>
      <c r="E1285" s="130">
        <f t="shared" si="2114"/>
        <v>43</v>
      </c>
      <c r="F1285" s="130">
        <f t="shared" si="2114"/>
        <v>43</v>
      </c>
      <c r="G1285" s="130">
        <f t="shared" si="2114"/>
        <v>43</v>
      </c>
      <c r="H1285" s="130">
        <f t="shared" si="2114"/>
        <v>43</v>
      </c>
      <c r="I1285" s="130">
        <f t="shared" si="2114"/>
        <v>43</v>
      </c>
      <c r="J1285" s="190">
        <f t="shared" si="2114"/>
        <v>43</v>
      </c>
      <c r="K1285" s="130">
        <f t="shared" si="2114"/>
        <v>43</v>
      </c>
      <c r="L1285" s="131">
        <f t="shared" si="2114"/>
        <v>43</v>
      </c>
      <c r="M1285" s="129">
        <f t="shared" ref="M1285" si="2122">F$3</f>
        <v>0</v>
      </c>
      <c r="N1285" s="130">
        <f t="shared" si="2116"/>
        <v>0</v>
      </c>
      <c r="O1285" s="130">
        <f t="shared" si="2116"/>
        <v>0</v>
      </c>
      <c r="P1285" s="130">
        <f t="shared" si="2116"/>
        <v>0</v>
      </c>
      <c r="Q1285" s="130">
        <f t="shared" si="2116"/>
        <v>0</v>
      </c>
      <c r="R1285" s="130">
        <f t="shared" si="2116"/>
        <v>0</v>
      </c>
      <c r="S1285" s="130">
        <f t="shared" si="2116"/>
        <v>0</v>
      </c>
      <c r="T1285" s="130">
        <f t="shared" si="2116"/>
        <v>0</v>
      </c>
      <c r="U1285" s="130">
        <f t="shared" si="2116"/>
        <v>0</v>
      </c>
      <c r="V1285" s="131">
        <f t="shared" si="2116"/>
        <v>0</v>
      </c>
      <c r="W1285" s="129">
        <f t="shared" ref="W1285" si="2123">G$3</f>
        <v>0</v>
      </c>
      <c r="X1285" s="130">
        <f t="shared" si="2117"/>
        <v>0</v>
      </c>
      <c r="Y1285" s="130">
        <f t="shared" si="2117"/>
        <v>0</v>
      </c>
      <c r="Z1285" s="130">
        <f t="shared" si="2117"/>
        <v>0</v>
      </c>
      <c r="AA1285" s="130">
        <f t="shared" si="2117"/>
        <v>0</v>
      </c>
      <c r="AB1285" s="130">
        <f t="shared" si="2117"/>
        <v>0</v>
      </c>
      <c r="AC1285" s="130">
        <f t="shared" si="2117"/>
        <v>0</v>
      </c>
      <c r="AD1285" s="130">
        <f t="shared" si="2117"/>
        <v>0</v>
      </c>
      <c r="AE1285" s="130">
        <f t="shared" si="2117"/>
        <v>0</v>
      </c>
      <c r="AF1285" s="131">
        <f t="shared" si="2117"/>
        <v>0</v>
      </c>
      <c r="AG1285" s="129">
        <f t="shared" ref="AG1285" si="2124">H$3</f>
        <v>0</v>
      </c>
      <c r="AH1285" s="130">
        <f t="shared" si="2118"/>
        <v>0</v>
      </c>
      <c r="AI1285" s="130">
        <f t="shared" si="2118"/>
        <v>0</v>
      </c>
      <c r="AJ1285" s="130">
        <f t="shared" si="2118"/>
        <v>0</v>
      </c>
      <c r="AK1285" s="130">
        <f t="shared" si="2118"/>
        <v>0</v>
      </c>
      <c r="AL1285" s="130">
        <f t="shared" si="2118"/>
        <v>0</v>
      </c>
      <c r="AM1285" s="130">
        <f t="shared" si="2118"/>
        <v>0</v>
      </c>
      <c r="AN1285" s="130">
        <f t="shared" si="2118"/>
        <v>0</v>
      </c>
      <c r="AO1285" s="130">
        <f t="shared" si="2118"/>
        <v>0</v>
      </c>
      <c r="AP1285" s="131">
        <f t="shared" si="2118"/>
        <v>0</v>
      </c>
      <c r="AQ1285" s="129">
        <f t="shared" ref="AQ1285" si="2125">I$3</f>
        <v>0</v>
      </c>
      <c r="AR1285" s="130">
        <f t="shared" si="2119"/>
        <v>0</v>
      </c>
      <c r="AS1285" s="130">
        <f t="shared" si="2119"/>
        <v>0</v>
      </c>
      <c r="AT1285" s="130">
        <f t="shared" si="2119"/>
        <v>0</v>
      </c>
      <c r="AU1285" s="130">
        <f t="shared" si="2119"/>
        <v>0</v>
      </c>
      <c r="AV1285" s="130">
        <f t="shared" si="2119"/>
        <v>0</v>
      </c>
      <c r="AW1285" s="130">
        <f t="shared" si="2119"/>
        <v>0</v>
      </c>
      <c r="AX1285" s="130">
        <f t="shared" si="2119"/>
        <v>0</v>
      </c>
      <c r="AY1285" s="130">
        <f t="shared" si="2119"/>
        <v>0</v>
      </c>
      <c r="AZ1285" s="131">
        <f t="shared" si="2119"/>
        <v>0</v>
      </c>
      <c r="BA1285" s="129">
        <f t="shared" ref="BA1285" si="2126">J$3</f>
        <v>0</v>
      </c>
      <c r="BB1285" s="130">
        <f t="shared" si="2120"/>
        <v>0</v>
      </c>
      <c r="BC1285" s="130">
        <f t="shared" si="2120"/>
        <v>0</v>
      </c>
      <c r="BD1285" s="130">
        <f t="shared" si="2120"/>
        <v>0</v>
      </c>
      <c r="BE1285" s="130">
        <f t="shared" si="2120"/>
        <v>0</v>
      </c>
      <c r="BF1285" s="130">
        <f t="shared" si="2120"/>
        <v>0</v>
      </c>
      <c r="BG1285" s="130">
        <f t="shared" si="2120"/>
        <v>0</v>
      </c>
      <c r="BH1285" s="130">
        <f t="shared" si="2120"/>
        <v>0</v>
      </c>
      <c r="BI1285" s="130">
        <f t="shared" si="2120"/>
        <v>0</v>
      </c>
      <c r="BJ1285" s="131">
        <f t="shared" si="2120"/>
        <v>0</v>
      </c>
      <c r="BK1285"/>
      <c r="BL1285"/>
      <c r="BM1285"/>
      <c r="BN1285"/>
      <c r="BO1285"/>
      <c r="BP1285"/>
      <c r="BQ1285"/>
      <c r="BR1285"/>
      <c r="BS1285"/>
      <c r="BT1285"/>
      <c r="BU1285"/>
      <c r="BV1285"/>
      <c r="BW1285"/>
      <c r="BX1285"/>
      <c r="BY1285"/>
      <c r="BZ1285"/>
      <c r="CA1285"/>
      <c r="CB1285"/>
      <c r="CC1285"/>
      <c r="CD1285"/>
      <c r="CE1285"/>
      <c r="CF1285"/>
      <c r="CG1285"/>
      <c r="CH1285"/>
      <c r="CI1285"/>
      <c r="CJ1285"/>
      <c r="CK1285"/>
      <c r="CL1285"/>
      <c r="CM1285"/>
      <c r="CN1285"/>
      <c r="CO1285"/>
    </row>
    <row r="1286" spans="1:93" s="2" customFormat="1" ht="15" hidden="1" customHeight="1" outlineLevel="2" x14ac:dyDescent="0.25">
      <c r="A1286" s="152" t="s">
        <v>58</v>
      </c>
      <c r="B1286" s="132">
        <f t="shared" ref="B1286" si="2127">B1285/10*0</f>
        <v>0</v>
      </c>
      <c r="C1286" s="133">
        <f t="shared" ref="C1286" si="2128">C1285/10*1</f>
        <v>4.3</v>
      </c>
      <c r="D1286" s="133">
        <f t="shared" ref="D1286" si="2129">D1285/10*2</f>
        <v>8.6</v>
      </c>
      <c r="E1286" s="133">
        <f t="shared" ref="E1286" si="2130">E1285/10*3</f>
        <v>12.899999999999999</v>
      </c>
      <c r="F1286" s="133">
        <f t="shared" ref="F1286" si="2131">F1285/10*4</f>
        <v>17.2</v>
      </c>
      <c r="G1286" s="133">
        <f t="shared" ref="G1286" si="2132">G1285/10*5</f>
        <v>21.5</v>
      </c>
      <c r="H1286" s="133">
        <f t="shared" ref="H1286" si="2133">H1285/10*6</f>
        <v>25.799999999999997</v>
      </c>
      <c r="I1286" s="133">
        <f t="shared" ref="I1286" si="2134">I1285/10*7</f>
        <v>30.099999999999998</v>
      </c>
      <c r="J1286" s="191">
        <f t="shared" ref="J1286" si="2135">J1285/10*8</f>
        <v>34.4</v>
      </c>
      <c r="K1286" s="133">
        <f t="shared" ref="K1286" si="2136">K1285/10*9</f>
        <v>38.699999999999996</v>
      </c>
      <c r="L1286" s="134">
        <f t="shared" ref="L1286" si="2137">L1285/10*10</f>
        <v>43</v>
      </c>
      <c r="M1286" s="133">
        <f t="shared" ref="M1286" si="2138">M1285/10*1</f>
        <v>0</v>
      </c>
      <c r="N1286" s="133">
        <f t="shared" ref="N1286" si="2139">N1285/10*2</f>
        <v>0</v>
      </c>
      <c r="O1286" s="133">
        <f t="shared" ref="O1286" si="2140">O1285/10*3</f>
        <v>0</v>
      </c>
      <c r="P1286" s="133">
        <f t="shared" ref="P1286" si="2141">P1285/10*4</f>
        <v>0</v>
      </c>
      <c r="Q1286" s="133">
        <f t="shared" ref="Q1286" si="2142">Q1285/10*5</f>
        <v>0</v>
      </c>
      <c r="R1286" s="133">
        <f t="shared" ref="R1286" si="2143">R1285/10*6</f>
        <v>0</v>
      </c>
      <c r="S1286" s="133">
        <f t="shared" ref="S1286" si="2144">S1285/10*7</f>
        <v>0</v>
      </c>
      <c r="T1286" s="133">
        <f t="shared" ref="T1286" si="2145">T1285/10*8</f>
        <v>0</v>
      </c>
      <c r="U1286" s="133">
        <f t="shared" ref="U1286" si="2146">U1285/10*9</f>
        <v>0</v>
      </c>
      <c r="V1286" s="134">
        <f t="shared" ref="V1286" si="2147">V1285/10*10</f>
        <v>0</v>
      </c>
      <c r="W1286" s="133">
        <f t="shared" ref="W1286" si="2148">W1285/10*1</f>
        <v>0</v>
      </c>
      <c r="X1286" s="133">
        <f t="shared" ref="X1286" si="2149">X1285/10*2</f>
        <v>0</v>
      </c>
      <c r="Y1286" s="133">
        <f t="shared" ref="Y1286" si="2150">Y1285/10*3</f>
        <v>0</v>
      </c>
      <c r="Z1286" s="133">
        <f t="shared" ref="Z1286" si="2151">Z1285/10*4</f>
        <v>0</v>
      </c>
      <c r="AA1286" s="133">
        <f t="shared" ref="AA1286" si="2152">AA1285/10*5</f>
        <v>0</v>
      </c>
      <c r="AB1286" s="133">
        <f t="shared" ref="AB1286" si="2153">AB1285/10*6</f>
        <v>0</v>
      </c>
      <c r="AC1286" s="133">
        <f t="shared" ref="AC1286" si="2154">AC1285/10*7</f>
        <v>0</v>
      </c>
      <c r="AD1286" s="133">
        <f t="shared" ref="AD1286" si="2155">AD1285/10*8</f>
        <v>0</v>
      </c>
      <c r="AE1286" s="134">
        <f t="shared" ref="AE1286" si="2156">AE1285/10*9</f>
        <v>0</v>
      </c>
      <c r="AF1286" s="134">
        <f t="shared" ref="AF1286" si="2157">AF1285/10*10</f>
        <v>0</v>
      </c>
      <c r="AG1286" s="133">
        <f t="shared" ref="AG1286" si="2158">AG1285/10*1</f>
        <v>0</v>
      </c>
      <c r="AH1286" s="133">
        <f t="shared" ref="AH1286" si="2159">AH1285/10*2</f>
        <v>0</v>
      </c>
      <c r="AI1286" s="133">
        <f t="shared" ref="AI1286" si="2160">AI1285/10*3</f>
        <v>0</v>
      </c>
      <c r="AJ1286" s="133">
        <f t="shared" ref="AJ1286" si="2161">AJ1285/10*4</f>
        <v>0</v>
      </c>
      <c r="AK1286" s="133">
        <f t="shared" ref="AK1286" si="2162">AK1285/10*5</f>
        <v>0</v>
      </c>
      <c r="AL1286" s="133">
        <f t="shared" ref="AL1286" si="2163">AL1285/10*6</f>
        <v>0</v>
      </c>
      <c r="AM1286" s="133">
        <f t="shared" ref="AM1286" si="2164">AM1285/10*7</f>
        <v>0</v>
      </c>
      <c r="AN1286" s="133">
        <f t="shared" ref="AN1286" si="2165">AN1285/10*8</f>
        <v>0</v>
      </c>
      <c r="AO1286" s="134">
        <f t="shared" ref="AO1286" si="2166">AO1285/10*9</f>
        <v>0</v>
      </c>
      <c r="AP1286" s="134">
        <f t="shared" ref="AP1286" si="2167">AP1285/10*10</f>
        <v>0</v>
      </c>
      <c r="AQ1286" s="133">
        <f t="shared" ref="AQ1286" si="2168">AQ1285/10*1</f>
        <v>0</v>
      </c>
      <c r="AR1286" s="133">
        <f t="shared" ref="AR1286" si="2169">AR1285/10*2</f>
        <v>0</v>
      </c>
      <c r="AS1286" s="133">
        <f t="shared" ref="AS1286" si="2170">AS1285/10*3</f>
        <v>0</v>
      </c>
      <c r="AT1286" s="133">
        <f t="shared" ref="AT1286" si="2171">AT1285/10*4</f>
        <v>0</v>
      </c>
      <c r="AU1286" s="133">
        <f t="shared" ref="AU1286" si="2172">AU1285/10*5</f>
        <v>0</v>
      </c>
      <c r="AV1286" s="133">
        <f t="shared" ref="AV1286" si="2173">AV1285/10*6</f>
        <v>0</v>
      </c>
      <c r="AW1286" s="133">
        <f t="shared" ref="AW1286" si="2174">AW1285/10*7</f>
        <v>0</v>
      </c>
      <c r="AX1286" s="133">
        <f t="shared" ref="AX1286" si="2175">AX1285/10*8</f>
        <v>0</v>
      </c>
      <c r="AY1286" s="134">
        <f t="shared" ref="AY1286" si="2176">AY1285/10*9</f>
        <v>0</v>
      </c>
      <c r="AZ1286" s="134">
        <f t="shared" ref="AZ1286" si="2177">AZ1285/10*10</f>
        <v>0</v>
      </c>
      <c r="BA1286" s="133">
        <f t="shared" ref="BA1286" si="2178">BA1285/10*1</f>
        <v>0</v>
      </c>
      <c r="BB1286" s="133">
        <f t="shared" ref="BB1286" si="2179">BB1285/10*2</f>
        <v>0</v>
      </c>
      <c r="BC1286" s="133">
        <f t="shared" ref="BC1286" si="2180">BC1285/10*3</f>
        <v>0</v>
      </c>
      <c r="BD1286" s="133">
        <f t="shared" ref="BD1286" si="2181">BD1285/10*4</f>
        <v>0</v>
      </c>
      <c r="BE1286" s="133">
        <f t="shared" ref="BE1286" si="2182">BE1285/10*5</f>
        <v>0</v>
      </c>
      <c r="BF1286" s="133">
        <f t="shared" ref="BF1286" si="2183">BF1285/10*6</f>
        <v>0</v>
      </c>
      <c r="BG1286" s="133">
        <f t="shared" ref="BG1286" si="2184">BG1285/10*7</f>
        <v>0</v>
      </c>
      <c r="BH1286" s="133">
        <f t="shared" ref="BH1286" si="2185">BH1285/10*8</f>
        <v>0</v>
      </c>
      <c r="BI1286" s="134">
        <f t="shared" ref="BI1286" si="2186">BI1285/10*9</f>
        <v>0</v>
      </c>
      <c r="BJ1286" s="134">
        <f t="shared" ref="BJ1286" si="2187">BJ1285/10*10</f>
        <v>0</v>
      </c>
      <c r="BK1286"/>
      <c r="BL1286"/>
      <c r="BM1286"/>
      <c r="BN1286"/>
      <c r="BO1286"/>
      <c r="BP1286"/>
      <c r="BQ1286"/>
      <c r="BR1286"/>
      <c r="BS1286"/>
      <c r="BT1286"/>
      <c r="BU1286"/>
      <c r="BV1286"/>
      <c r="BW1286"/>
      <c r="BX1286"/>
      <c r="BY1286"/>
      <c r="BZ1286"/>
      <c r="CA1286"/>
      <c r="CB1286"/>
      <c r="CC1286"/>
      <c r="CD1286"/>
      <c r="CE1286"/>
      <c r="CF1286"/>
      <c r="CG1286"/>
      <c r="CH1286"/>
      <c r="CI1286"/>
      <c r="CJ1286"/>
      <c r="CK1286"/>
      <c r="CL1286"/>
      <c r="CM1286"/>
      <c r="CN1286"/>
      <c r="CO1286"/>
    </row>
    <row r="1287" spans="1:93" ht="15.75" hidden="1" outlineLevel="2" thickBot="1" x14ac:dyDescent="0.3">
      <c r="A1287" s="152" t="s">
        <v>60</v>
      </c>
      <c r="B1287" s="192">
        <f t="shared" ref="B1287:BJ1287" si="2188">-B1284+B1283*B1286-1*IF(AND($A698=B1282,B1286&gt;=$A1230),B1286-$A1230,0)</f>
        <v>0</v>
      </c>
      <c r="C1287" s="193">
        <f t="shared" si="2188"/>
        <v>0</v>
      </c>
      <c r="D1287" s="193">
        <f t="shared" si="2188"/>
        <v>0</v>
      </c>
      <c r="E1287" s="193">
        <f t="shared" si="2188"/>
        <v>0</v>
      </c>
      <c r="F1287" s="193">
        <f t="shared" si="2188"/>
        <v>0</v>
      </c>
      <c r="G1287" s="193">
        <f t="shared" si="2188"/>
        <v>0</v>
      </c>
      <c r="H1287" s="193">
        <f t="shared" si="2188"/>
        <v>0</v>
      </c>
      <c r="I1287" s="193">
        <f t="shared" si="2188"/>
        <v>0</v>
      </c>
      <c r="J1287" s="193">
        <f t="shared" si="2188"/>
        <v>0</v>
      </c>
      <c r="K1287" s="193">
        <f t="shared" si="2188"/>
        <v>0</v>
      </c>
      <c r="L1287" s="194">
        <f t="shared" si="2188"/>
        <v>0</v>
      </c>
      <c r="M1287" s="192" t="e">
        <f t="shared" si="2188"/>
        <v>#DIV/0!</v>
      </c>
      <c r="N1287" s="193" t="e">
        <f t="shared" si="2188"/>
        <v>#DIV/0!</v>
      </c>
      <c r="O1287" s="193" t="e">
        <f t="shared" si="2188"/>
        <v>#DIV/0!</v>
      </c>
      <c r="P1287" s="193" t="e">
        <f t="shared" si="2188"/>
        <v>#DIV/0!</v>
      </c>
      <c r="Q1287" s="193" t="e">
        <f t="shared" si="2188"/>
        <v>#DIV/0!</v>
      </c>
      <c r="R1287" s="193" t="e">
        <f t="shared" si="2188"/>
        <v>#DIV/0!</v>
      </c>
      <c r="S1287" s="193" t="e">
        <f t="shared" si="2188"/>
        <v>#DIV/0!</v>
      </c>
      <c r="T1287" s="193" t="e">
        <f t="shared" si="2188"/>
        <v>#DIV/0!</v>
      </c>
      <c r="U1287" s="193" t="e">
        <f t="shared" si="2188"/>
        <v>#DIV/0!</v>
      </c>
      <c r="V1287" s="194" t="e">
        <f t="shared" si="2188"/>
        <v>#DIV/0!</v>
      </c>
      <c r="W1287" s="192">
        <f t="shared" si="2188"/>
        <v>0</v>
      </c>
      <c r="X1287" s="193">
        <f t="shared" si="2188"/>
        <v>0</v>
      </c>
      <c r="Y1287" s="193">
        <f t="shared" si="2188"/>
        <v>0</v>
      </c>
      <c r="Z1287" s="193">
        <f t="shared" si="2188"/>
        <v>0</v>
      </c>
      <c r="AA1287" s="193">
        <f t="shared" si="2188"/>
        <v>0</v>
      </c>
      <c r="AB1287" s="193">
        <f t="shared" si="2188"/>
        <v>0</v>
      </c>
      <c r="AC1287" s="193">
        <f t="shared" si="2188"/>
        <v>0</v>
      </c>
      <c r="AD1287" s="193">
        <f t="shared" si="2188"/>
        <v>0</v>
      </c>
      <c r="AE1287" s="193">
        <f t="shared" si="2188"/>
        <v>0</v>
      </c>
      <c r="AF1287" s="194">
        <f t="shared" si="2188"/>
        <v>0</v>
      </c>
      <c r="AG1287" s="192">
        <f t="shared" si="2188"/>
        <v>0</v>
      </c>
      <c r="AH1287" s="193">
        <f t="shared" si="2188"/>
        <v>0</v>
      </c>
      <c r="AI1287" s="193">
        <f t="shared" si="2188"/>
        <v>0</v>
      </c>
      <c r="AJ1287" s="193">
        <f t="shared" si="2188"/>
        <v>0</v>
      </c>
      <c r="AK1287" s="193">
        <f t="shared" si="2188"/>
        <v>0</v>
      </c>
      <c r="AL1287" s="193">
        <f t="shared" si="2188"/>
        <v>0</v>
      </c>
      <c r="AM1287" s="193">
        <f t="shared" si="2188"/>
        <v>0</v>
      </c>
      <c r="AN1287" s="193">
        <f t="shared" si="2188"/>
        <v>0</v>
      </c>
      <c r="AO1287" s="193">
        <f t="shared" si="2188"/>
        <v>0</v>
      </c>
      <c r="AP1287" s="194">
        <f t="shared" si="2188"/>
        <v>0</v>
      </c>
      <c r="AQ1287" s="192">
        <f t="shared" si="2188"/>
        <v>0</v>
      </c>
      <c r="AR1287" s="193">
        <f t="shared" si="2188"/>
        <v>0</v>
      </c>
      <c r="AS1287" s="193">
        <f t="shared" si="2188"/>
        <v>0</v>
      </c>
      <c r="AT1287" s="193">
        <f t="shared" si="2188"/>
        <v>0</v>
      </c>
      <c r="AU1287" s="193">
        <f t="shared" si="2188"/>
        <v>0</v>
      </c>
      <c r="AV1287" s="193">
        <f t="shared" si="2188"/>
        <v>0</v>
      </c>
      <c r="AW1287" s="193">
        <f t="shared" si="2188"/>
        <v>0</v>
      </c>
      <c r="AX1287" s="193">
        <f t="shared" si="2188"/>
        <v>0</v>
      </c>
      <c r="AY1287" s="193">
        <f t="shared" si="2188"/>
        <v>0</v>
      </c>
      <c r="AZ1287" s="194">
        <f t="shared" si="2188"/>
        <v>0</v>
      </c>
      <c r="BA1287" s="192">
        <f t="shared" si="2188"/>
        <v>0</v>
      </c>
      <c r="BB1287" s="193">
        <f t="shared" si="2188"/>
        <v>0</v>
      </c>
      <c r="BC1287" s="193">
        <f t="shared" si="2188"/>
        <v>0</v>
      </c>
      <c r="BD1287" s="193">
        <f t="shared" si="2188"/>
        <v>0</v>
      </c>
      <c r="BE1287" s="193">
        <f t="shared" si="2188"/>
        <v>0</v>
      </c>
      <c r="BF1287" s="193">
        <f t="shared" si="2188"/>
        <v>0</v>
      </c>
      <c r="BG1287" s="193">
        <f t="shared" si="2188"/>
        <v>0</v>
      </c>
      <c r="BH1287" s="193">
        <f t="shared" si="2188"/>
        <v>0</v>
      </c>
      <c r="BI1287" s="193">
        <f t="shared" si="2188"/>
        <v>0</v>
      </c>
      <c r="BJ1287" s="194">
        <f t="shared" si="2188"/>
        <v>0</v>
      </c>
    </row>
    <row r="1288" spans="1:93" hidden="1" outlineLevel="2" x14ac:dyDescent="0.25"/>
    <row r="1289" spans="1:93" hidden="1" outlineLevel="1" collapsed="1" x14ac:dyDescent="0.25"/>
    <row r="1290" spans="1:93" hidden="1" outlineLevel="1" x14ac:dyDescent="0.25">
      <c r="A1290" s="61">
        <v>3</v>
      </c>
      <c r="B1290" s="179">
        <f>HLOOKUP(A1290,'Calculo VIGA'!E$2:M$3,2,TRUE)</f>
        <v>0</v>
      </c>
      <c r="C1290" s="180"/>
      <c r="D1290" s="180"/>
    </row>
    <row r="1291" spans="1:93" hidden="1" outlineLevel="1" x14ac:dyDescent="0.25">
      <c r="A1291" s="181">
        <f>1*B1290/10</f>
        <v>0</v>
      </c>
      <c r="B1291" s="180"/>
      <c r="C1291" s="180"/>
      <c r="D1291" s="180"/>
    </row>
    <row r="1292" spans="1:93" hidden="1" outlineLevel="2" x14ac:dyDescent="0.25">
      <c r="B1292" s="316">
        <f>'Calculo VIGA'!E$2</f>
        <v>1</v>
      </c>
      <c r="C1292" s="317"/>
      <c r="D1292" s="316">
        <f>'Calculo VIGA'!F$2</f>
        <v>2</v>
      </c>
      <c r="E1292" s="317"/>
      <c r="F1292" s="316">
        <f>'Calculo VIGA'!G$2</f>
        <v>3</v>
      </c>
      <c r="G1292" s="317"/>
      <c r="H1292" s="316">
        <f>'Calculo VIGA'!H$2</f>
        <v>4</v>
      </c>
      <c r="I1292" s="317"/>
      <c r="J1292" s="316">
        <f>'Calculo VIGA'!I$2</f>
        <v>5</v>
      </c>
      <c r="K1292" s="317"/>
      <c r="L1292" s="316">
        <f>'Calculo VIGA'!J$2</f>
        <v>6</v>
      </c>
      <c r="M1292" s="317"/>
    </row>
    <row r="1293" spans="1:93" hidden="1" outlineLevel="2" x14ac:dyDescent="0.25">
      <c r="B1293" s="105">
        <f>'Calculo VIGA'!B$18</f>
        <v>3</v>
      </c>
      <c r="C1293" s="106">
        <v>0</v>
      </c>
      <c r="D1293" s="107">
        <f>'Calculo VIGA'!J$18</f>
        <v>0</v>
      </c>
      <c r="E1293" s="106">
        <v>0</v>
      </c>
      <c r="F1293" s="107">
        <f>'Calculo VIGA'!R$18</f>
        <v>0</v>
      </c>
      <c r="G1293" s="106">
        <v>0</v>
      </c>
      <c r="H1293" s="107">
        <f>'Calculo VIGA'!Z$18</f>
        <v>0</v>
      </c>
      <c r="I1293" s="106">
        <v>0</v>
      </c>
      <c r="J1293" s="107">
        <f>'Calculo VIGA'!AH$18</f>
        <v>0</v>
      </c>
      <c r="K1293" s="106">
        <v>0</v>
      </c>
      <c r="L1293" s="107">
        <f>'Calculo VIGA'!AP$18</f>
        <v>0</v>
      </c>
      <c r="M1293" s="108">
        <v>0</v>
      </c>
      <c r="X1293" s="146"/>
      <c r="Y1293" s="147"/>
    </row>
    <row r="1294" spans="1:93" hidden="1" outlineLevel="2" x14ac:dyDescent="0.25">
      <c r="B1294" s="105">
        <f>'Calculo VIGA'!B$19</f>
        <v>4</v>
      </c>
      <c r="C1294" s="106">
        <f>IF($A1290=B1292,1*($B1290-$A1291)^2*(2*$A1291+$B1290)/$B1290^3,0)</f>
        <v>0</v>
      </c>
      <c r="D1294" s="107">
        <f>'Calculo VIGA'!J$19</f>
        <v>0</v>
      </c>
      <c r="E1294" s="106">
        <f>IF($A1290=D1292,1*($B1290-$A1291)^2*(2*$A1291+$B1290)/$B1290^3,0)</f>
        <v>0</v>
      </c>
      <c r="F1294" s="107">
        <f>'Calculo VIGA'!R$19</f>
        <v>0</v>
      </c>
      <c r="G1294" s="106" t="e">
        <f>IF($A1290=F1292,1*($B1290-$A1291)^2*(2*$A1291+$B1290)/$B1290^3,0)</f>
        <v>#DIV/0!</v>
      </c>
      <c r="H1294" s="107">
        <f>'Calculo VIGA'!Z$19</f>
        <v>0</v>
      </c>
      <c r="I1294" s="106">
        <f>IF($A1290=H1292,1*($B1290-$A1291)^2*(2*$A1291+$B1290)/$B1290^3,0)</f>
        <v>0</v>
      </c>
      <c r="J1294" s="107">
        <f>'Calculo VIGA'!AH$19</f>
        <v>0</v>
      </c>
      <c r="K1294" s="106">
        <f>IF($A1290=J1292,1*($B1290-$A1291)^2*(2*$A1291+$B1290)/$B1290^3,0)</f>
        <v>0</v>
      </c>
      <c r="L1294" s="107">
        <f>'Calculo VIGA'!AP$19</f>
        <v>0</v>
      </c>
      <c r="M1294" s="108">
        <f>IF($A1290=L1292,1*($B1290-$A1291)^2*(2*$A1291+$B1290)/$B1290^3,0)</f>
        <v>0</v>
      </c>
    </row>
    <row r="1295" spans="1:93" hidden="1" outlineLevel="2" x14ac:dyDescent="0.25">
      <c r="A1295" t="s">
        <v>36</v>
      </c>
      <c r="B1295" s="105">
        <f>'Calculo VIGA'!B$20</f>
        <v>1</v>
      </c>
      <c r="C1295" s="106">
        <f>IF($A1290=B1292,1*$A1291*($B1290-$A1291)^2/$B1290^2,0)</f>
        <v>0</v>
      </c>
      <c r="D1295" s="107">
        <f>'Calculo VIGA'!J$20</f>
        <v>0</v>
      </c>
      <c r="E1295" s="106">
        <f>IF($A1290=D1292,1*$A1291*($B1290-$A1291)^2/$B1290^2,0)</f>
        <v>0</v>
      </c>
      <c r="F1295" s="107">
        <f>'Calculo VIGA'!R$20</f>
        <v>0</v>
      </c>
      <c r="G1295" s="106" t="e">
        <f>IF($A1290=F1292,1*$A1291*($B1290-$A1291)^2/$B1290^2,0)</f>
        <v>#DIV/0!</v>
      </c>
      <c r="H1295" s="107">
        <f>'Calculo VIGA'!Z$20</f>
        <v>0</v>
      </c>
      <c r="I1295" s="106">
        <f>IF($A1290=H1292,1*$A1291*($B1290-$A1291)^2/$B1290^2,0)</f>
        <v>0</v>
      </c>
      <c r="J1295" s="107">
        <f>'Calculo VIGA'!AH$20</f>
        <v>0</v>
      </c>
      <c r="K1295" s="106">
        <f>IF($A1290=J1292,1*$A1291*($B1290-$A1291)^2/$B1290^2,0)</f>
        <v>0</v>
      </c>
      <c r="L1295" s="107">
        <f>'Calculo VIGA'!AP$20</f>
        <v>0</v>
      </c>
      <c r="M1295" s="108">
        <f>IF($A1290=L1292,1*$A1291*($B1290-$A1291)^2/$B1290^2,0)</f>
        <v>0</v>
      </c>
      <c r="X1295" s="149"/>
    </row>
    <row r="1296" spans="1:93" hidden="1" outlineLevel="2" x14ac:dyDescent="0.25">
      <c r="B1296" s="105">
        <f>'Calculo VIGA'!B$21</f>
        <v>5</v>
      </c>
      <c r="C1296" s="108">
        <v>0</v>
      </c>
      <c r="D1296" s="107">
        <f>'Calculo VIGA'!J$21</f>
        <v>0</v>
      </c>
      <c r="E1296" s="108">
        <v>0</v>
      </c>
      <c r="F1296" s="107">
        <f>'Calculo VIGA'!R$21</f>
        <v>0</v>
      </c>
      <c r="G1296" s="108">
        <v>0</v>
      </c>
      <c r="H1296" s="107">
        <f>'Calculo VIGA'!Z$21</f>
        <v>0</v>
      </c>
      <c r="I1296" s="108">
        <v>0</v>
      </c>
      <c r="J1296" s="107">
        <f>'Calculo VIGA'!AH$21</f>
        <v>0</v>
      </c>
      <c r="K1296" s="108">
        <v>0</v>
      </c>
      <c r="L1296" s="107">
        <f>'Calculo VIGA'!AP$21</f>
        <v>0</v>
      </c>
      <c r="M1296" s="108">
        <v>0</v>
      </c>
    </row>
    <row r="1297" spans="2:34" hidden="1" outlineLevel="2" x14ac:dyDescent="0.25">
      <c r="B1297" s="105">
        <f>'Calculo VIGA'!B$22</f>
        <v>6</v>
      </c>
      <c r="C1297" s="106">
        <f>IF($A1290=B1292,1*($A1291)^2*(3*$B1290-2*$A1291)/$B1290^3,0)</f>
        <v>0</v>
      </c>
      <c r="D1297" s="107">
        <f>'Calculo VIGA'!J$22</f>
        <v>0</v>
      </c>
      <c r="E1297" s="106">
        <f>IF($A1290=D1292,1*($A1291)^2*(3*$B1290-2*$A1291)/$B1290^3,0)</f>
        <v>0</v>
      </c>
      <c r="F1297" s="107">
        <f>'Calculo VIGA'!R$22</f>
        <v>0</v>
      </c>
      <c r="G1297" s="106" t="e">
        <f>IF($A1290=F1292,1*($A1291)^2*(3*$B1290-2*$A1291)/$B1290^3,0)</f>
        <v>#DIV/0!</v>
      </c>
      <c r="H1297" s="107">
        <f>'Calculo VIGA'!Z$22</f>
        <v>0</v>
      </c>
      <c r="I1297" s="106">
        <f>IF($A1290=H1292,1*($A1291)^2*(3*$B1290-2*$A1291)/$B1290^3,0)</f>
        <v>0</v>
      </c>
      <c r="J1297" s="107">
        <f>'Calculo VIGA'!AH$22</f>
        <v>0</v>
      </c>
      <c r="K1297" s="106">
        <f>IF($A1290=J1292,1*($A1291)^2*(3*$B1290-2*$A1291)/$B1290^3,0)</f>
        <v>0</v>
      </c>
      <c r="L1297" s="107">
        <f>'Calculo VIGA'!AP$22</f>
        <v>0</v>
      </c>
      <c r="M1297" s="108">
        <f>IF($A1290=L1292,1*($A1291)^2*(3*$B1290-2*$A1291)/$B1290^3,0)</f>
        <v>0</v>
      </c>
    </row>
    <row r="1298" spans="2:34" hidden="1" outlineLevel="2" x14ac:dyDescent="0.25">
      <c r="B1298" s="105">
        <f>'Calculo VIGA'!B$23</f>
        <v>2</v>
      </c>
      <c r="C1298" s="108">
        <f>IF($A1290=B1292,-1*($B1290-$A1291)*$A1291^2/$B1290^2,0)</f>
        <v>0</v>
      </c>
      <c r="D1298" s="107">
        <f>'Calculo VIGA'!J$23</f>
        <v>0</v>
      </c>
      <c r="E1298" s="108">
        <f>IF($A1290=D1292,-1*($B1290-$A1291)*$A1291^2/$B1290^2,0)</f>
        <v>0</v>
      </c>
      <c r="F1298" s="107">
        <f>'Calculo VIGA'!R$23</f>
        <v>0</v>
      </c>
      <c r="G1298" s="108" t="e">
        <f>IF($A1290=F1292,-1*($B1290-$A1291)*$A1291^2/$B1290^2,0)</f>
        <v>#DIV/0!</v>
      </c>
      <c r="H1298" s="107">
        <f>'Calculo VIGA'!Z$23</f>
        <v>0</v>
      </c>
      <c r="I1298" s="108">
        <f>IF($A1290=H1292,-1*($B1290-$A1291)*$A1291^2/$B1290^2,0)</f>
        <v>0</v>
      </c>
      <c r="J1298" s="107">
        <f>'Calculo VIGA'!AH$23</f>
        <v>0</v>
      </c>
      <c r="K1298" s="108">
        <f>IF($A1290=J1292,-1*($B1290-$A1291)*$A1291^2/$B1290^2,0)</f>
        <v>0</v>
      </c>
      <c r="L1298" s="107">
        <f>'Calculo VIGA'!AP$23</f>
        <v>0</v>
      </c>
      <c r="M1298" s="108">
        <f>IF($A1290=L1292,-1*($B1290-$A1291)*$A1291^2/$B1290^2,0)</f>
        <v>0</v>
      </c>
    </row>
    <row r="1299" spans="2:34" hidden="1" outlineLevel="2" x14ac:dyDescent="0.25">
      <c r="C1299" t="s">
        <v>61</v>
      </c>
      <c r="D1299" s="182"/>
      <c r="E1299" s="183"/>
      <c r="F1299" s="182"/>
      <c r="G1299" s="183"/>
      <c r="H1299" s="182"/>
      <c r="I1299" s="183"/>
      <c r="J1299" s="182"/>
      <c r="K1299" s="183"/>
      <c r="L1299" s="182"/>
      <c r="M1299" s="183"/>
      <c r="N1299" s="182"/>
      <c r="O1299" s="183"/>
      <c r="P1299" s="182"/>
      <c r="Q1299" s="183"/>
      <c r="R1299" s="182"/>
      <c r="S1299" s="183"/>
    </row>
    <row r="1300" spans="2:34" hidden="1" outlineLevel="2" x14ac:dyDescent="0.25">
      <c r="B1300" s="105">
        <v>1</v>
      </c>
      <c r="C1300" s="108">
        <f t="shared" ref="C1300" si="2189">-(IFERROR(VLOOKUP($B1300,$B1293:$C1298,2,0),0)+IFERROR(VLOOKUP($B1300,$D1293:$E1298,2,0),0)+IFERROR(VLOOKUP($B1300,$F1293:$G1298,2,0),0)+IFERROR(VLOOKUP($B1300,$H1293:$I1298,2,0),0)+IFERROR(VLOOKUP($B1300,$J1293:$K1298,2,0),0)+IFERROR(VLOOKUP($B1300,$L1293:$M1298,2,0),0)+IFERROR(VLOOKUP($B1300,$N1293:$O1298,2,0),0)+IFERROR(VLOOKUP($B1300,$P1293:$Q1298,2,0),0)+IFERROR(VLOOKUP($B1300,$R1293:$S1298,2,0),0))</f>
        <v>0</v>
      </c>
      <c r="E1300" s="109"/>
      <c r="F1300" s="325" t="s">
        <v>37</v>
      </c>
      <c r="G1300" s="325"/>
      <c r="H1300" s="325"/>
      <c r="I1300" s="325"/>
      <c r="J1300" s="325"/>
      <c r="K1300" s="325"/>
      <c r="L1300" s="325"/>
      <c r="M1300" s="325"/>
      <c r="N1300" s="325"/>
      <c r="O1300" s="325"/>
      <c r="P1300" s="325"/>
      <c r="Q1300" s="325"/>
      <c r="R1300" s="325"/>
      <c r="S1300" s="325"/>
      <c r="T1300" s="325"/>
      <c r="U1300" s="325"/>
      <c r="V1300" s="325"/>
      <c r="W1300" s="325"/>
      <c r="X1300" s="325"/>
      <c r="Y1300" s="325"/>
      <c r="Z1300" s="325"/>
      <c r="AA1300" s="325"/>
      <c r="AB1300" s="110"/>
      <c r="AC1300" s="110"/>
      <c r="AD1300" s="110"/>
      <c r="AE1300" s="110"/>
      <c r="AF1300" s="110"/>
      <c r="AG1300" s="110"/>
      <c r="AH1300" s="110"/>
    </row>
    <row r="1301" spans="2:34" hidden="1" outlineLevel="2" x14ac:dyDescent="0.25">
      <c r="B1301" s="105">
        <v>2</v>
      </c>
      <c r="C1301" s="108">
        <f t="shared" ref="C1301" si="2190">-(IFERROR(VLOOKUP($B1301,$B1293:$C1298,2,0),0)+IFERROR(VLOOKUP($B1301,$D1293:$E1298,2,0),0)+IFERROR(VLOOKUP($B1301,$F1293:$G1298,2,0),0)+IFERROR(VLOOKUP($B1301,$H1293:$I1298,2,0),0)+IFERROR(VLOOKUP($B1301,$J1293:$K1298,2,0),0)+IFERROR(VLOOKUP($B1301,$L1293:$M1298,2,0),0)+IFERROR(VLOOKUP($B1301,$N1293:$O1298,2,0),0)+IFERROR(VLOOKUP($B1301,$P1293:$Q1298,2,0),0)+IFERROR(VLOOKUP($B1301,$R1293:$S1298,2,0),0))</f>
        <v>0</v>
      </c>
      <c r="E1301" s="110"/>
      <c r="F1301" s="110"/>
      <c r="G1301" s="326" t="s">
        <v>38</v>
      </c>
      <c r="H1301" s="326"/>
      <c r="I1301" s="326"/>
      <c r="J1301" s="326"/>
      <c r="K1301" s="326"/>
      <c r="L1301" s="326"/>
      <c r="M1301" s="110"/>
      <c r="N1301" s="110"/>
      <c r="O1301" s="110"/>
      <c r="P1301" s="327" t="s">
        <v>39</v>
      </c>
      <c r="Q1301" s="327"/>
      <c r="R1301" s="327"/>
      <c r="S1301" s="327"/>
      <c r="T1301" s="327"/>
      <c r="U1301" s="327"/>
      <c r="V1301" s="110"/>
      <c r="W1301" s="110"/>
      <c r="X1301" s="110"/>
      <c r="Y1301" s="110"/>
      <c r="Z1301" s="110"/>
      <c r="AA1301" s="110"/>
      <c r="AB1301" s="110"/>
      <c r="AC1301" s="110"/>
      <c r="AD1301" s="110"/>
      <c r="AE1301" s="110"/>
      <c r="AF1301" s="110"/>
      <c r="AG1301" s="110"/>
      <c r="AH1301" s="110"/>
    </row>
    <row r="1302" spans="2:34" hidden="1" outlineLevel="2" x14ac:dyDescent="0.25">
      <c r="B1302" s="105">
        <v>3</v>
      </c>
      <c r="C1302" s="108">
        <f t="shared" ref="C1302" si="2191">-(IFERROR(VLOOKUP($B1302,$B1293:$C1298,2,0),0)+IFERROR(VLOOKUP($B1302,$D1293:$E1298,2,0),0)+IFERROR(VLOOKUP($B1302,$F1293:$G1298,2,0),0)+IFERROR(VLOOKUP($B1302,$H1293:$I1298,2,0),0)+IFERROR(VLOOKUP($B1302,$J1293:$K1298,2,0),0)+IFERROR(VLOOKUP($B1302,$L1293:$M1298,2,0),0)+IFERROR(VLOOKUP($B1302,$N1293:$O1298,2,0),0)+IFERROR(VLOOKUP($B1302,$P1293:$Q1298,2,0),0)+IFERROR(VLOOKUP($B1302,$R1293:$S1298,2,0),0))</f>
        <v>0</v>
      </c>
      <c r="E1302" s="110"/>
      <c r="F1302" s="110"/>
      <c r="G1302" s="112">
        <v>6</v>
      </c>
      <c r="H1302" s="112">
        <v>5</v>
      </c>
      <c r="I1302" s="112">
        <v>4</v>
      </c>
      <c r="J1302" s="112">
        <v>3</v>
      </c>
      <c r="K1302" s="112">
        <v>2</v>
      </c>
      <c r="L1302" s="112">
        <v>1</v>
      </c>
      <c r="M1302" s="110"/>
      <c r="O1302" s="110"/>
      <c r="P1302" s="112">
        <v>6</v>
      </c>
      <c r="Q1302" s="112">
        <v>5</v>
      </c>
      <c r="R1302" s="112">
        <v>4</v>
      </c>
      <c r="S1302" s="112">
        <v>3</v>
      </c>
      <c r="T1302" s="112">
        <v>2</v>
      </c>
      <c r="U1302" s="112">
        <v>1</v>
      </c>
      <c r="AB1302" s="110"/>
      <c r="AC1302" s="110"/>
      <c r="AD1302" s="110"/>
      <c r="AE1302" s="110"/>
      <c r="AF1302" s="110"/>
      <c r="AG1302" s="110"/>
      <c r="AH1302" s="110"/>
    </row>
    <row r="1303" spans="2:34" hidden="1" outlineLevel="2" x14ac:dyDescent="0.25">
      <c r="B1303" s="105">
        <v>4</v>
      </c>
      <c r="C1303" s="108">
        <f t="shared" ref="C1303" si="2192">-(IFERROR(VLOOKUP($B1303,$B1293:$C1298,2,0),0)+IFERROR(VLOOKUP($B1303,$D1293:$E1298,2,0),0)+IFERROR(VLOOKUP($B1303,$F1293:$G1298,2,0),0)+IFERROR(VLOOKUP($B1303,$H1293:$I1298,2,0),0)+IFERROR(VLOOKUP($B1303,$J1293:$K1298,2,0),0)+IFERROR(VLOOKUP($B1303,$L1293:$M1298,2,0),0)+IFERROR(VLOOKUP($B1303,$N1293:$O1298,2,0),0)+IFERROR(VLOOKUP($B1303,$P1293:$Q1298,2,0),0)+IFERROR(VLOOKUP($B1303,$R1293:$S1298,2,0),0))</f>
        <v>0</v>
      </c>
      <c r="E1303" s="110"/>
      <c r="F1303" s="105">
        <v>1</v>
      </c>
      <c r="G1303" s="184" t="e">
        <f t="array" ref="G1303:G1309">MMULT(MINVERSE($C$24:$I$30),$C1300:$C1306)</f>
        <v>#NUM!</v>
      </c>
      <c r="H1303" s="184" t="e">
        <f t="array" ref="H1303:H1308">MMULT(MINVERSE($C$24:$H$29),$C1300:$C1305)</f>
        <v>#NUM!</v>
      </c>
      <c r="I1303" s="184" t="e">
        <f t="array" ref="I1303:I1307">MMULT(MINVERSE($C$24:$G$28),$C1300:$C1304)</f>
        <v>#NUM!</v>
      </c>
      <c r="J1303" s="184">
        <f t="array" ref="J1303:J1306">MMULT(MINVERSE($C$24:$F$27),$C1300:$C1303)</f>
        <v>0</v>
      </c>
      <c r="K1303" s="184">
        <f t="array" ref="K1303:K1305">MMULT(MINVERSE($C$24:$E$26),$C1300:$C1302)</f>
        <v>0</v>
      </c>
      <c r="L1303" s="184">
        <f t="array" ref="L1303:L1304">MMULT(MINVERSE($C$24:$D$25),$C1300:$C1301)</f>
        <v>0</v>
      </c>
      <c r="M1303" s="110"/>
      <c r="O1303" s="105">
        <v>1</v>
      </c>
      <c r="P1303" s="184" t="e">
        <f t="array" ref="P1303:P1313">MMULT(MINVERSE($C$24:$M$34),$C1300:$C1310)</f>
        <v>#NUM!</v>
      </c>
      <c r="Q1303" s="184" t="e">
        <f t="array" ref="Q1303:Q1312">MMULT(MINVERSE($C$24:$L$33),$C1300:$C1309)</f>
        <v>#NUM!</v>
      </c>
      <c r="R1303" s="184" t="e">
        <f t="array" ref="R1303:R1311">MMULT(MINVERSE($C$24:$K$32),$C1300:$C1308)</f>
        <v>#NUM!</v>
      </c>
      <c r="S1303" s="184" t="e">
        <f t="array" ref="S1303:S1310">MMULT(MINVERSE($C$24:$J$31),$C1300:$C1307)</f>
        <v>#NUM!</v>
      </c>
      <c r="T1303" s="114"/>
      <c r="U1303" s="114"/>
      <c r="V1303" s="110"/>
      <c r="W1303" s="110"/>
      <c r="X1303" s="110"/>
      <c r="Y1303" s="110"/>
      <c r="Z1303" s="110"/>
      <c r="AA1303" s="110"/>
      <c r="AB1303" s="110"/>
      <c r="AC1303" s="110"/>
      <c r="AD1303" s="110"/>
      <c r="AE1303" s="110"/>
      <c r="AF1303" s="110"/>
      <c r="AG1303" s="110"/>
      <c r="AH1303" s="110"/>
    </row>
    <row r="1304" spans="2:34" hidden="1" outlineLevel="2" x14ac:dyDescent="0.25">
      <c r="B1304" s="105">
        <v>5</v>
      </c>
      <c r="C1304" s="108">
        <f t="shared" ref="C1304" si="2193">-(IFERROR(VLOOKUP($B1304,$B1293:$C1298,2,0),0)+IFERROR(VLOOKUP($B1304,$D1293:$E1298,2,0),0)+IFERROR(VLOOKUP($B1304,$F1293:$G1298,2,0),0)+IFERROR(VLOOKUP($B1304,$H1293:$I1298,2,0),0)+IFERROR(VLOOKUP($B1304,$J1293:$K1298,2,0),0)+IFERROR(VLOOKUP($B1304,$L1293:$M1298,2,0),0)+IFERROR(VLOOKUP($B1304,$N1293:$O1298,2,0),0)+IFERROR(VLOOKUP($B1304,$P1293:$Q1298,2,0),0)+IFERROR(VLOOKUP($B1304,$R1293:$S1298,2,0),0))</f>
        <v>0</v>
      </c>
      <c r="E1304" s="110"/>
      <c r="F1304" s="105">
        <v>2</v>
      </c>
      <c r="G1304" s="185" t="e">
        <v>#NUM!</v>
      </c>
      <c r="H1304" s="185" t="e">
        <v>#NUM!</v>
      </c>
      <c r="I1304" s="185" t="e">
        <v>#NUM!</v>
      </c>
      <c r="J1304" s="185">
        <v>0</v>
      </c>
      <c r="K1304" s="185">
        <v>0</v>
      </c>
      <c r="L1304" s="185">
        <v>0</v>
      </c>
      <c r="M1304" s="110"/>
      <c r="O1304" s="105">
        <v>2</v>
      </c>
      <c r="P1304" s="185" t="e">
        <v>#NUM!</v>
      </c>
      <c r="Q1304" s="185" t="e">
        <v>#NUM!</v>
      </c>
      <c r="R1304" s="185" t="e">
        <v>#NUM!</v>
      </c>
      <c r="S1304" s="185" t="e">
        <v>#NUM!</v>
      </c>
      <c r="T1304" s="114"/>
      <c r="U1304" s="114"/>
    </row>
    <row r="1305" spans="2:34" hidden="1" outlineLevel="2" x14ac:dyDescent="0.25">
      <c r="B1305" s="105">
        <v>6</v>
      </c>
      <c r="C1305" s="108">
        <f t="shared" ref="C1305" si="2194">-(IFERROR(VLOOKUP($B1305,$B1293:$C1298,2,0),0)+IFERROR(VLOOKUP($B1305,$D1293:$E1298,2,0),0)+IFERROR(VLOOKUP($B1305,$F1293:$G1298,2,0),0)+IFERROR(VLOOKUP($B1305,$H1293:$I1298,2,0),0)+IFERROR(VLOOKUP($B1305,$J1293:$K1298,2,0),0)+IFERROR(VLOOKUP($B1305,$L1293:$M1298,2,0),0)+IFERROR(VLOOKUP($B1305,$N1293:$O1298,2,0),0)+IFERROR(VLOOKUP($B1305,$P1293:$Q1298,2,0),0)+IFERROR(VLOOKUP($B1305,$R1293:$S1298,2,0),0))</f>
        <v>0</v>
      </c>
      <c r="E1305" s="110"/>
      <c r="F1305" s="105">
        <v>3</v>
      </c>
      <c r="G1305" s="185" t="e">
        <v>#NUM!</v>
      </c>
      <c r="H1305" s="185" t="e">
        <v>#NUM!</v>
      </c>
      <c r="I1305" s="185" t="e">
        <v>#NUM!</v>
      </c>
      <c r="J1305" s="185">
        <v>0</v>
      </c>
      <c r="K1305" s="185">
        <v>0</v>
      </c>
      <c r="L1305" s="185"/>
      <c r="M1305" s="110"/>
      <c r="O1305" s="105">
        <v>3</v>
      </c>
      <c r="P1305" s="185" t="e">
        <v>#NUM!</v>
      </c>
      <c r="Q1305" s="185" t="e">
        <v>#NUM!</v>
      </c>
      <c r="R1305" s="185" t="e">
        <v>#NUM!</v>
      </c>
      <c r="S1305" s="185" t="e">
        <v>#NUM!</v>
      </c>
      <c r="T1305" s="114"/>
      <c r="U1305" s="114"/>
    </row>
    <row r="1306" spans="2:34" hidden="1" outlineLevel="2" x14ac:dyDescent="0.25">
      <c r="B1306" s="105">
        <v>7</v>
      </c>
      <c r="C1306" s="108">
        <f t="shared" ref="C1306" si="2195">-(IFERROR(VLOOKUP($B1306,$B1293:$C1298,2,0),0)+IFERROR(VLOOKUP($B1306,$D1293:$E1298,2,0),0)+IFERROR(VLOOKUP($B1306,$F1293:$G1298,2,0),0)+IFERROR(VLOOKUP($B1306,$H1293:$I1298,2,0),0)+IFERROR(VLOOKUP($B1306,$J1293:$K1298,2,0),0)+IFERROR(VLOOKUP($B1306,$L1293:$M1298,2,0),0)+IFERROR(VLOOKUP($B1306,$N1293:$O1298,2,0),0)+IFERROR(VLOOKUP($B1306,$P1293:$Q1298,2,0),0)+IFERROR(VLOOKUP($B1306,$R1293:$S1298,2,0),0))</f>
        <v>0</v>
      </c>
      <c r="E1306" s="110"/>
      <c r="F1306" s="105">
        <v>4</v>
      </c>
      <c r="G1306" s="185" t="e">
        <v>#NUM!</v>
      </c>
      <c r="H1306" s="185" t="e">
        <v>#NUM!</v>
      </c>
      <c r="I1306" s="185" t="e">
        <v>#NUM!</v>
      </c>
      <c r="J1306" s="185">
        <v>0</v>
      </c>
      <c r="K1306" s="185"/>
      <c r="L1306" s="185"/>
      <c r="M1306" s="110"/>
      <c r="O1306" s="105">
        <v>4</v>
      </c>
      <c r="P1306" s="185" t="e">
        <v>#NUM!</v>
      </c>
      <c r="Q1306" s="185" t="e">
        <v>#NUM!</v>
      </c>
      <c r="R1306" s="185" t="e">
        <v>#NUM!</v>
      </c>
      <c r="S1306" s="185" t="e">
        <v>#NUM!</v>
      </c>
      <c r="T1306" s="114"/>
      <c r="U1306" s="114"/>
    </row>
    <row r="1307" spans="2:34" hidden="1" outlineLevel="2" x14ac:dyDescent="0.25">
      <c r="B1307" s="105">
        <v>8</v>
      </c>
      <c r="C1307" s="108">
        <f t="shared" ref="C1307" si="2196">-(IFERROR(VLOOKUP($B1307,$B1293:$C1298,2,0),0)+IFERROR(VLOOKUP($B1307,$D1293:$E1298,2,0),0)+IFERROR(VLOOKUP($B1307,$F1293:$G1298,2,0),0)+IFERROR(VLOOKUP($B1307,$H1293:$I1298,2,0),0)+IFERROR(VLOOKUP($B1307,$J1293:$K1298,2,0),0)+IFERROR(VLOOKUP($B1307,$L1293:$M1298,2,0),0)+IFERROR(VLOOKUP($B1307,$N1293:$O1298,2,0),0)+IFERROR(VLOOKUP($B1307,$P1293:$Q1298,2,0),0)+IFERROR(VLOOKUP($B1307,$R1293:$S1298,2,0),0))</f>
        <v>0</v>
      </c>
      <c r="E1307" s="110" t="s">
        <v>40</v>
      </c>
      <c r="F1307" s="105">
        <v>5</v>
      </c>
      <c r="G1307" s="185" t="e">
        <v>#NUM!</v>
      </c>
      <c r="H1307" s="185" t="e">
        <v>#NUM!</v>
      </c>
      <c r="I1307" s="185" t="e">
        <v>#NUM!</v>
      </c>
      <c r="J1307" s="185"/>
      <c r="K1307" s="185"/>
      <c r="L1307" s="185"/>
      <c r="M1307" s="110"/>
      <c r="O1307" s="105">
        <v>5</v>
      </c>
      <c r="P1307" s="185" t="e">
        <v>#NUM!</v>
      </c>
      <c r="Q1307" s="185" t="e">
        <v>#NUM!</v>
      </c>
      <c r="R1307" s="185" t="e">
        <v>#NUM!</v>
      </c>
      <c r="S1307" s="185" t="e">
        <v>#NUM!</v>
      </c>
      <c r="T1307" s="114"/>
      <c r="U1307" s="114"/>
    </row>
    <row r="1308" spans="2:34" hidden="1" outlineLevel="2" x14ac:dyDescent="0.25">
      <c r="B1308" s="105">
        <v>9</v>
      </c>
      <c r="C1308" s="108">
        <f t="shared" ref="C1308" si="2197">-(IFERROR(VLOOKUP($B1308,$B1293:$C1298,2,0),0)+IFERROR(VLOOKUP($B1308,$D1293:$E1298,2,0),0)+IFERROR(VLOOKUP($B1308,$F1293:$G1298,2,0),0)+IFERROR(VLOOKUP($B1308,$H1293:$I1298,2,0),0)+IFERROR(VLOOKUP($B1308,$J1293:$K1298,2,0),0)+IFERROR(VLOOKUP($B1308,$L1293:$M1298,2,0),0)+IFERROR(VLOOKUP($B1308,$N1293:$O1298,2,0),0)+IFERROR(VLOOKUP($B1308,$P1293:$Q1298,2,0),0)+IFERROR(VLOOKUP($B1308,$R1293:$S1298,2,0),0))</f>
        <v>0</v>
      </c>
      <c r="E1308" s="110"/>
      <c r="F1308" s="105">
        <v>6</v>
      </c>
      <c r="G1308" s="185" t="e">
        <v>#NUM!</v>
      </c>
      <c r="H1308" s="185" t="e">
        <v>#NUM!</v>
      </c>
      <c r="I1308" s="185"/>
      <c r="J1308" s="185"/>
      <c r="K1308" s="185"/>
      <c r="L1308" s="185"/>
      <c r="M1308" s="110"/>
      <c r="O1308" s="105">
        <v>6</v>
      </c>
      <c r="P1308" s="185" t="e">
        <v>#NUM!</v>
      </c>
      <c r="Q1308" s="185" t="e">
        <v>#NUM!</v>
      </c>
      <c r="R1308" s="185" t="e">
        <v>#NUM!</v>
      </c>
      <c r="S1308" s="185" t="e">
        <v>#NUM!</v>
      </c>
      <c r="T1308" s="114"/>
      <c r="U1308" s="114"/>
    </row>
    <row r="1309" spans="2:34" hidden="1" outlineLevel="2" x14ac:dyDescent="0.25">
      <c r="B1309" s="105">
        <v>10</v>
      </c>
      <c r="C1309" s="108">
        <f t="shared" ref="C1309" si="2198">-(IFERROR(VLOOKUP($B1309,$B1293:$C1298,2,0),0)+IFERROR(VLOOKUP($B1309,$D1293:$E1298,2,0),0)+IFERROR(VLOOKUP($B1309,$F1293:$G1298,2,0),0)+IFERROR(VLOOKUP($B1309,$H1293:$I1298,2,0),0)+IFERROR(VLOOKUP($B1309,$J1293:$K1298,2,0),0)+IFERROR(VLOOKUP($B1309,$L1293:$M1298,2,0),0)+IFERROR(VLOOKUP($B1309,$N1293:$O1298,2,0),0)+IFERROR(VLOOKUP($B1309,$P1293:$Q1298,2,0),0)+IFERROR(VLOOKUP($B1309,$R1293:$S1298,2,0),0))</f>
        <v>0</v>
      </c>
      <c r="E1309" s="110"/>
      <c r="F1309" s="105">
        <v>7</v>
      </c>
      <c r="G1309" s="185" t="e">
        <v>#NUM!</v>
      </c>
      <c r="H1309" s="185"/>
      <c r="I1309" s="185"/>
      <c r="J1309" s="185"/>
      <c r="K1309" s="185"/>
      <c r="L1309" s="185"/>
      <c r="M1309" s="110"/>
      <c r="N1309" s="110" t="s">
        <v>40</v>
      </c>
      <c r="O1309" s="105">
        <v>7</v>
      </c>
      <c r="P1309" s="185" t="e">
        <v>#NUM!</v>
      </c>
      <c r="Q1309" s="185" t="e">
        <v>#NUM!</v>
      </c>
      <c r="R1309" s="185" t="e">
        <v>#NUM!</v>
      </c>
      <c r="S1309" s="185" t="e">
        <v>#NUM!</v>
      </c>
      <c r="T1309" s="114"/>
      <c r="U1309" s="114"/>
    </row>
    <row r="1310" spans="2:34" hidden="1" outlineLevel="2" x14ac:dyDescent="0.25">
      <c r="B1310" s="105">
        <v>11</v>
      </c>
      <c r="C1310" s="108">
        <f t="shared" ref="C1310" si="2199">-(IFERROR(VLOOKUP($B1310,$B1293:$C1298,2,0),0)+IFERROR(VLOOKUP($B1310,$D1293:$E1298,2,0),0)+IFERROR(VLOOKUP($B1310,$F1293:$G1298,2,0),0)+IFERROR(VLOOKUP($B1310,$H1293:$I1298,2,0),0)+IFERROR(VLOOKUP($B1310,$J1293:$K1298,2,0),0)+IFERROR(VLOOKUP($B1310,$L1293:$M1298,2,0),0)+IFERROR(VLOOKUP($B1310,$N1293:$O1298,2,0),0)+IFERROR(VLOOKUP($B1310,$P1293:$Q1298,2,0),0)+IFERROR(VLOOKUP($B1310,$R1293:$S1298,2,0),0))</f>
        <v>0</v>
      </c>
      <c r="E1310" s="110"/>
      <c r="M1310" s="110"/>
      <c r="O1310" s="105">
        <v>8</v>
      </c>
      <c r="P1310" s="185" t="e">
        <v>#NUM!</v>
      </c>
      <c r="Q1310" s="185" t="e">
        <v>#NUM!</v>
      </c>
      <c r="R1310" s="185" t="e">
        <v>#NUM!</v>
      </c>
      <c r="S1310" s="185" t="e">
        <v>#NUM!</v>
      </c>
      <c r="T1310" s="114"/>
      <c r="U1310" s="114"/>
    </row>
    <row r="1311" spans="2:34" hidden="1" outlineLevel="2" x14ac:dyDescent="0.25">
      <c r="B1311" s="105">
        <v>12</v>
      </c>
      <c r="C1311" s="108">
        <f t="shared" ref="C1311" si="2200">-(IFERROR(VLOOKUP($B1311,$B1293:$C1298,2,0),0)+IFERROR(VLOOKUP($B1311,$D1293:$E1298,2,0),0)+IFERROR(VLOOKUP($B1311,$F1293:$G1298,2,0),0)+IFERROR(VLOOKUP($B1311,$H1293:$I1298,2,0),0)+IFERROR(VLOOKUP($B1311,$J1293:$K1298,2,0),0)+IFERROR(VLOOKUP($B1311,$L1293:$M1298,2,0),0)+IFERROR(VLOOKUP($B1311,$N1293:$O1298,2,0),0)+IFERROR(VLOOKUP($B1311,$P1293:$Q1298,2,0),0)+IFERROR(VLOOKUP($B1311,$R1293:$S1298,2,0),0))</f>
        <v>0</v>
      </c>
      <c r="E1311" s="110"/>
      <c r="M1311" s="110"/>
      <c r="O1311" s="105">
        <v>9</v>
      </c>
      <c r="P1311" s="185" t="e">
        <v>#NUM!</v>
      </c>
      <c r="Q1311" s="185" t="e">
        <v>#NUM!</v>
      </c>
      <c r="R1311" s="185" t="e">
        <v>#NUM!</v>
      </c>
      <c r="S1311" s="185"/>
      <c r="T1311" s="114"/>
      <c r="U1311" s="114"/>
    </row>
    <row r="1312" spans="2:34" hidden="1" outlineLevel="2" x14ac:dyDescent="0.25">
      <c r="B1312" s="105">
        <v>13</v>
      </c>
      <c r="C1312" s="108">
        <f t="shared" ref="C1312" si="2201">-(IFERROR(VLOOKUP($B1312,$B1293:$C1298,2,0),0)+IFERROR(VLOOKUP($B1312,$D1293:$E1298,2,0),0)+IFERROR(VLOOKUP($B1312,$F1293:$G1298,2,0),0)+IFERROR(VLOOKUP($B1312,$H1293:$I1298,2,0),0)+IFERROR(VLOOKUP($B1312,$J1293:$K1298,2,0),0)+IFERROR(VLOOKUP($B1312,$L1293:$M1298,2,0),0)+IFERROR(VLOOKUP($B1312,$N1293:$O1298,2,0),0)+IFERROR(VLOOKUP($B1312,$P1293:$Q1298,2,0),0)+IFERROR(VLOOKUP($B1312,$R1293:$S1298,2,0),0))</f>
        <v>0</v>
      </c>
      <c r="E1312" s="110"/>
      <c r="F1312" s="110"/>
      <c r="G1312" s="324" t="s">
        <v>42</v>
      </c>
      <c r="H1312" s="324"/>
      <c r="I1312" s="324"/>
      <c r="J1312" s="324"/>
      <c r="K1312" s="324"/>
      <c r="L1312" s="324"/>
      <c r="M1312" s="110"/>
      <c r="O1312" s="105">
        <v>10</v>
      </c>
      <c r="P1312" s="185" t="e">
        <v>#NUM!</v>
      </c>
      <c r="Q1312" s="185" t="e">
        <v>#NUM!</v>
      </c>
      <c r="R1312" s="185"/>
      <c r="S1312" s="185"/>
      <c r="T1312" s="114"/>
      <c r="U1312" s="114"/>
    </row>
    <row r="1313" spans="1:24" hidden="1" outlineLevel="2" x14ac:dyDescent="0.25">
      <c r="B1313" s="105">
        <v>14</v>
      </c>
      <c r="C1313" s="108">
        <f t="shared" ref="C1313" si="2202">-(IFERROR(VLOOKUP($B1313,$B1293:$C1298,2,0),0)+IFERROR(VLOOKUP($B1313,$D1293:$E1298,2,0),0)+IFERROR(VLOOKUP($B1313,$F1293:$G1298,2,0),0)+IFERROR(VLOOKUP($B1313,$H1293:$I1298,2,0),0)+IFERROR(VLOOKUP($B1313,$J1293:$K1298,2,0),0)+IFERROR(VLOOKUP($B1313,$L1293:$M1298,2,0),0)+IFERROR(VLOOKUP($B1313,$N1293:$O1298,2,0),0)+IFERROR(VLOOKUP($B1313,$P1293:$Q1298,2,0),0)+IFERROR(VLOOKUP($B1313,$R1293:$S1298,2,0),0))</f>
        <v>0</v>
      </c>
      <c r="E1313" s="110"/>
      <c r="F1313" s="110"/>
      <c r="G1313" s="112">
        <v>6</v>
      </c>
      <c r="H1313" s="112">
        <v>5</v>
      </c>
      <c r="I1313" s="112">
        <v>4</v>
      </c>
      <c r="J1313" s="112">
        <v>3</v>
      </c>
      <c r="K1313" s="112">
        <v>2</v>
      </c>
      <c r="L1313" s="112">
        <v>1</v>
      </c>
      <c r="M1313" s="110"/>
      <c r="O1313" s="105">
        <v>11</v>
      </c>
      <c r="P1313" s="185" t="e">
        <v>#NUM!</v>
      </c>
      <c r="Q1313" s="185"/>
      <c r="R1313" s="185"/>
      <c r="S1313" s="185"/>
      <c r="T1313" s="114"/>
      <c r="U1313" s="114"/>
    </row>
    <row r="1314" spans="1:24" hidden="1" outlineLevel="2" x14ac:dyDescent="0.25">
      <c r="A1314" s="68" t="s">
        <v>41</v>
      </c>
      <c r="B1314" s="105">
        <v>15</v>
      </c>
      <c r="C1314" s="108">
        <f t="shared" ref="C1314" si="2203">-(IFERROR(VLOOKUP($B1314,$B1293:$C1298,2,0),0)+IFERROR(VLOOKUP($B1314,$D1293:$E1298,2,0),0)+IFERROR(VLOOKUP($B1314,$F1293:$G1298,2,0),0)+IFERROR(VLOOKUP($B1314,$H1293:$I1298,2,0),0)+IFERROR(VLOOKUP($B1314,$J1293:$K1298,2,0),0)+IFERROR(VLOOKUP($B1314,$L1293:$M1298,2,0),0)+IFERROR(VLOOKUP($B1314,$N1293:$O1298,2,0),0)+IFERROR(VLOOKUP($B1314,$P1293:$Q1298,2,0),0)+IFERROR(VLOOKUP($B1314,$R1293:$S1298,2,0),0))</f>
        <v>0</v>
      </c>
      <c r="E1314" s="110"/>
      <c r="F1314" s="105">
        <v>1</v>
      </c>
      <c r="G1314" s="184" t="e">
        <f t="array" ref="G1314:G1322">MMULT(MINVERSE($C$24:$K$32),$C1300:$C1308)</f>
        <v>#NUM!</v>
      </c>
      <c r="H1314" s="184" t="e">
        <f t="array" ref="H1314:H1321">MMULT(MINVERSE($C$24:$J$31),$C1300:$C1307)</f>
        <v>#NUM!</v>
      </c>
      <c r="I1314" s="184" t="e">
        <f t="array" ref="I1314:I1320">MMULT(MINVERSE($C$24:$I$30),$C1300:$C1306)</f>
        <v>#NUM!</v>
      </c>
      <c r="J1314" s="184" t="e">
        <f t="array" ref="J1314:J1319">MMULT(MINVERSE($C$24:$H$29),$C1300:$C1305)</f>
        <v>#NUM!</v>
      </c>
      <c r="K1314" s="184" t="e">
        <f t="array" ref="K1314:K1318">MMULT(MINVERSE($C$24:$G$28),$C1300:$C1304)</f>
        <v>#NUM!</v>
      </c>
      <c r="L1314" s="113"/>
      <c r="M1314" s="110"/>
      <c r="N1314" s="110"/>
      <c r="O1314" s="110"/>
      <c r="P1314" s="110"/>
    </row>
    <row r="1315" spans="1:24" hidden="1" outlineLevel="2" x14ac:dyDescent="0.25">
      <c r="B1315" s="105">
        <v>16</v>
      </c>
      <c r="C1315" s="108">
        <f t="shared" ref="C1315" si="2204">-(IFERROR(VLOOKUP($B1315,$B1293:$C1298,2,0),0)+IFERROR(VLOOKUP($B1315,$D1293:$E1298,2,0),0)+IFERROR(VLOOKUP($B1315,$F1293:$G1298,2,0),0)+IFERROR(VLOOKUP($B1315,$H1293:$I1298,2,0),0)+IFERROR(VLOOKUP($B1315,$J1293:$K1298,2,0),0)+IFERROR(VLOOKUP($B1315,$L1293:$M1298,2,0),0)+IFERROR(VLOOKUP($B1315,$N1293:$O1298,2,0),0)+IFERROR(VLOOKUP($B1315,$P1293:$Q1298,2,0),0)+IFERROR(VLOOKUP($B1315,$R1293:$S1298,2,0),0))</f>
        <v>0</v>
      </c>
      <c r="E1315" s="110"/>
      <c r="F1315" s="105">
        <v>2</v>
      </c>
      <c r="G1315" s="185" t="e">
        <v>#NUM!</v>
      </c>
      <c r="H1315" s="185" t="e">
        <v>#NUM!</v>
      </c>
      <c r="I1315" s="185" t="e">
        <v>#NUM!</v>
      </c>
      <c r="J1315" s="185" t="e">
        <v>#NUM!</v>
      </c>
      <c r="K1315" s="185" t="e">
        <v>#NUM!</v>
      </c>
      <c r="L1315" s="114"/>
      <c r="M1315" s="110"/>
      <c r="N1315" s="110"/>
      <c r="O1315" s="110"/>
      <c r="P1315" s="110"/>
    </row>
    <row r="1316" spans="1:24" hidden="1" outlineLevel="2" x14ac:dyDescent="0.25">
      <c r="B1316" s="105">
        <v>17</v>
      </c>
      <c r="C1316" s="108">
        <f t="shared" ref="C1316" si="2205">-(IFERROR(VLOOKUP($B1316,$B1293:$C1298,2,0),0)+IFERROR(VLOOKUP($B1316,$D1293:$E1298,2,0),0)+IFERROR(VLOOKUP($B1316,$F1293:$G1298,2,0),0)+IFERROR(VLOOKUP($B1316,$H1293:$I1298,2,0),0)+IFERROR(VLOOKUP($B1316,$J1293:$K1298,2,0),0)+IFERROR(VLOOKUP($B1316,$L1293:$M1298,2,0),0)+IFERROR(VLOOKUP($B1316,$N1293:$O1298,2,0),0)+IFERROR(VLOOKUP($B1316,$P1293:$Q1298,2,0),0)+IFERROR(VLOOKUP($B1316,$R1293:$S1298,2,0),0))</f>
        <v>0</v>
      </c>
      <c r="E1316" s="110"/>
      <c r="F1316" s="105">
        <v>3</v>
      </c>
      <c r="G1316" s="185" t="e">
        <v>#NUM!</v>
      </c>
      <c r="H1316" s="185" t="e">
        <v>#NUM!</v>
      </c>
      <c r="I1316" s="185" t="e">
        <v>#NUM!</v>
      </c>
      <c r="J1316" s="185" t="e">
        <v>#NUM!</v>
      </c>
      <c r="K1316" s="185" t="e">
        <v>#NUM!</v>
      </c>
      <c r="L1316" s="114"/>
      <c r="M1316" s="110"/>
    </row>
    <row r="1317" spans="1:24" hidden="1" outlineLevel="2" x14ac:dyDescent="0.25">
      <c r="B1317" s="105">
        <v>18</v>
      </c>
      <c r="C1317" s="108">
        <f t="shared" ref="C1317" si="2206">-(IFERROR(VLOOKUP($B1317,$B1293:$C1298,2,0),0)+IFERROR(VLOOKUP($B1317,$D1293:$E1298,2,0),0)+IFERROR(VLOOKUP($B1317,$F1293:$G1298,2,0),0)+IFERROR(VLOOKUP($B1317,$H1293:$I1298,2,0),0)+IFERROR(VLOOKUP($B1317,$J1293:$K1298,2,0),0)+IFERROR(VLOOKUP($B1317,$L1293:$M1298,2,0),0)+IFERROR(VLOOKUP($B1317,$N1293:$O1298,2,0),0)+IFERROR(VLOOKUP($B1317,$P1293:$Q1298,2,0),0)+IFERROR(VLOOKUP($B1317,$R1293:$S1298,2,0),0))</f>
        <v>0</v>
      </c>
      <c r="E1317" s="110"/>
      <c r="F1317" s="105">
        <v>4</v>
      </c>
      <c r="G1317" s="185" t="e">
        <v>#NUM!</v>
      </c>
      <c r="H1317" s="185" t="e">
        <v>#NUM!</v>
      </c>
      <c r="I1317" s="185" t="e">
        <v>#NUM!</v>
      </c>
      <c r="J1317" s="185" t="e">
        <v>#NUM!</v>
      </c>
      <c r="K1317" s="185" t="e">
        <v>#NUM!</v>
      </c>
      <c r="L1317" s="114"/>
      <c r="M1317" s="110"/>
    </row>
    <row r="1318" spans="1:24" hidden="1" outlineLevel="2" x14ac:dyDescent="0.25">
      <c r="B1318" s="105">
        <v>19</v>
      </c>
      <c r="C1318" s="108">
        <f t="shared" ref="C1318" si="2207">-(IFERROR(VLOOKUP($B1318,$B1293:$C1298,2,0),0)+IFERROR(VLOOKUP($B1318,$D1293:$E1298,2,0),0)+IFERROR(VLOOKUP($B1318,$F1293:$G1298,2,0),0)+IFERROR(VLOOKUP($B1318,$H1293:$I1298,2,0),0)+IFERROR(VLOOKUP($B1318,$J1293:$K1298,2,0),0)+IFERROR(VLOOKUP($B1318,$L1293:$M1298,2,0),0)+IFERROR(VLOOKUP($B1318,$N1293:$O1298,2,0),0)+IFERROR(VLOOKUP($B1318,$P1293:$Q1298,2,0),0)+IFERROR(VLOOKUP($B1318,$R1293:$S1298,2,0),0))</f>
        <v>0</v>
      </c>
      <c r="E1318" s="110"/>
      <c r="F1318" s="105">
        <v>5</v>
      </c>
      <c r="G1318" s="185" t="e">
        <v>#NUM!</v>
      </c>
      <c r="H1318" s="185" t="e">
        <v>#NUM!</v>
      </c>
      <c r="I1318" s="185" t="e">
        <v>#NUM!</v>
      </c>
      <c r="J1318" s="185" t="e">
        <v>#NUM!</v>
      </c>
      <c r="K1318" s="185" t="e">
        <v>#NUM!</v>
      </c>
      <c r="L1318" s="114"/>
      <c r="M1318" s="110"/>
    </row>
    <row r="1319" spans="1:24" hidden="1" outlineLevel="2" x14ac:dyDescent="0.25">
      <c r="B1319" s="105">
        <v>20</v>
      </c>
      <c r="C1319" s="108">
        <f t="shared" ref="C1319" si="2208">-(IFERROR(VLOOKUP($B1319,$B1293:$C1298,2,0),0)+IFERROR(VLOOKUP($B1319,$D1293:$E1298,2,0),0)+IFERROR(VLOOKUP($B1319,$F1293:$G1298,2,0),0)+IFERROR(VLOOKUP($B1319,$H1293:$I1298,2,0),0)+IFERROR(VLOOKUP($B1319,$J1293:$K1298,2,0),0)+IFERROR(VLOOKUP($B1319,$L1293:$M1298,2,0),0)+IFERROR(VLOOKUP($B1319,$N1293:$O1298,2,0),0)+IFERROR(VLOOKUP($B1319,$P1293:$Q1298,2,0),0)+IFERROR(VLOOKUP($B1319,$R1293:$S1298,2,0),0))</f>
        <v>0</v>
      </c>
      <c r="E1319" s="110" t="s">
        <v>40</v>
      </c>
      <c r="F1319" s="105">
        <v>6</v>
      </c>
      <c r="G1319" s="185" t="e">
        <v>#NUM!</v>
      </c>
      <c r="H1319" s="185" t="e">
        <v>#NUM!</v>
      </c>
      <c r="I1319" s="185" t="e">
        <v>#NUM!</v>
      </c>
      <c r="J1319" s="185" t="e">
        <v>#NUM!</v>
      </c>
      <c r="K1319" s="185"/>
      <c r="L1319" s="114"/>
      <c r="M1319" s="110"/>
    </row>
    <row r="1320" spans="1:24" hidden="1" outlineLevel="2" x14ac:dyDescent="0.25">
      <c r="B1320" s="105">
        <v>21</v>
      </c>
      <c r="C1320" s="108">
        <f t="shared" ref="C1320" si="2209">-(IFERROR(VLOOKUP($B1320,$B1293:$C1298,2,0),0)+IFERROR(VLOOKUP($B1320,$D1293:$E1298,2,0),0)+IFERROR(VLOOKUP($B1320,$F1293:$G1298,2,0),0)+IFERROR(VLOOKUP($B1320,$H1293:$I1298,2,0),0)+IFERROR(VLOOKUP($B1320,$J1293:$K1298,2,0),0)+IFERROR(VLOOKUP($B1320,$L1293:$M1298,2,0),0)+IFERROR(VLOOKUP($B1320,$N1293:$O1298,2,0),0)+IFERROR(VLOOKUP($B1320,$P1293:$Q1298,2,0),0)+IFERROR(VLOOKUP($B1320,$R1293:$S1298,2,0),0))</f>
        <v>0</v>
      </c>
      <c r="E1320" s="110"/>
      <c r="F1320" s="105">
        <v>7</v>
      </c>
      <c r="G1320" s="185" t="e">
        <v>#NUM!</v>
      </c>
      <c r="H1320" s="185" t="e">
        <v>#NUM!</v>
      </c>
      <c r="I1320" s="185" t="e">
        <v>#NUM!</v>
      </c>
      <c r="J1320" s="185"/>
      <c r="K1320" s="185"/>
      <c r="L1320" s="114"/>
      <c r="M1320" s="110"/>
    </row>
    <row r="1321" spans="1:24" hidden="1" outlineLevel="2" x14ac:dyDescent="0.25">
      <c r="E1321" s="110"/>
      <c r="F1321" s="105">
        <v>8</v>
      </c>
      <c r="G1321" s="185" t="e">
        <v>#NUM!</v>
      </c>
      <c r="H1321" s="185" t="e">
        <v>#NUM!</v>
      </c>
      <c r="I1321" s="185"/>
      <c r="J1321" s="185"/>
      <c r="K1321" s="185"/>
      <c r="L1321" s="114"/>
      <c r="M1321" s="110"/>
      <c r="X1321" s="110"/>
    </row>
    <row r="1322" spans="1:24" hidden="1" outlineLevel="2" x14ac:dyDescent="0.25">
      <c r="E1322" s="110"/>
      <c r="F1322" s="105">
        <v>9</v>
      </c>
      <c r="G1322" s="185" t="e">
        <v>#NUM!</v>
      </c>
      <c r="H1322" s="185"/>
      <c r="I1322" s="185"/>
      <c r="J1322" s="185"/>
      <c r="K1322" s="185"/>
      <c r="L1322" s="114"/>
      <c r="M1322" s="110"/>
      <c r="X1322" s="110"/>
    </row>
    <row r="1323" spans="1:24" hidden="1" outlineLevel="2" x14ac:dyDescent="0.25">
      <c r="A1323" s="117"/>
    </row>
    <row r="1324" spans="1:24" s="119" customFormat="1" hidden="1" outlineLevel="2" x14ac:dyDescent="0.25">
      <c r="A1324" s="118" t="s">
        <v>37</v>
      </c>
    </row>
    <row r="1325" spans="1:24" hidden="1" outlineLevel="2" x14ac:dyDescent="0.25">
      <c r="B1325" s="316">
        <f t="shared" ref="B1325:B1331" si="2210">B1292</f>
        <v>1</v>
      </c>
      <c r="C1325" s="316"/>
      <c r="D1325" s="316">
        <f t="shared" ref="D1325:D1331" si="2211">D1292</f>
        <v>2</v>
      </c>
      <c r="E1325" s="316"/>
      <c r="F1325" s="316">
        <f t="shared" ref="F1325:F1331" si="2212">F1292</f>
        <v>3</v>
      </c>
      <c r="G1325" s="316"/>
      <c r="H1325" s="316">
        <f t="shared" ref="H1325:H1331" si="2213">H1292</f>
        <v>4</v>
      </c>
      <c r="I1325" s="316"/>
      <c r="J1325" s="316">
        <f t="shared" ref="J1325:J1331" si="2214">J1292</f>
        <v>5</v>
      </c>
      <c r="K1325" s="316"/>
      <c r="L1325" s="316">
        <f t="shared" ref="L1325:L1331" si="2215">L1292</f>
        <v>6</v>
      </c>
      <c r="M1325" s="316"/>
    </row>
    <row r="1326" spans="1:24" hidden="1" outlineLevel="2" x14ac:dyDescent="0.25">
      <c r="B1326" s="105">
        <f t="shared" si="2210"/>
        <v>3</v>
      </c>
      <c r="C1326" s="116">
        <f>IF($Q$2=2,IFERROR(INDEX($G1303:$L1309,MATCH(B1326,$F1303:$F1309,0),MATCH(INICIO!$C$78,$G1302:$L1302,0)),0),IF($Q$2=4,IFERROR(INDEX($P1303:$U1313,MATCH(B1326,$O1303:$O1313,0),MATCH(INICIO!$C$78,$P1302:$U1302,0)),0),IFERROR(INDEX($G1314:$L1322,MATCH(B1326,$F1314:$F1322,0),MATCH(INICIO!$C$78,$G1313:$L1313,0)),0)))</f>
        <v>0</v>
      </c>
      <c r="D1326" s="105">
        <f t="shared" si="2211"/>
        <v>0</v>
      </c>
      <c r="E1326" s="116">
        <f>IF($Q$2=2,IFERROR(INDEX($G1303:$L1309,MATCH(D1326,$F1303:$F1309,0),MATCH(INICIO!$C$78,$G1302:$L1302,0)),0),IF($Q$2=4,IFERROR(INDEX($P1303:$U1313,MATCH(D1326,$O1303:$O1313,0),MATCH(INICIO!$C$78,$P1302:$U1302,0)),0),IFERROR(INDEX($G1314:$L1322,MATCH(D1326,$F1314:$F1322,0),MATCH(INICIO!$C$78,$G1313:$L1313,0)),0)))</f>
        <v>0</v>
      </c>
      <c r="F1326" s="105">
        <f t="shared" si="2212"/>
        <v>0</v>
      </c>
      <c r="G1326" s="116">
        <f>IF($Q$2=2,IFERROR(INDEX($G1303:$L1309,MATCH(F1326,$F1303:$F1309,0),MATCH(INICIO!$C$78,$G1302:$L1302,0)),0),IF($Q$2=4,IFERROR(INDEX($P1303:$U1313,MATCH(F1326,$O1303:$O1313,0),MATCH(INICIO!$C$78,$P1302:$U1302,0)),0),IFERROR(INDEX($G1314:$L1322,MATCH(F1326,$F1314:$F1322,0),MATCH(INICIO!$C$78,$G1313:$L1313,0)),0)))</f>
        <v>0</v>
      </c>
      <c r="H1326" s="105">
        <f t="shared" si="2213"/>
        <v>0</v>
      </c>
      <c r="I1326" s="116">
        <f>IF($Q$2=2,IFERROR(INDEX($G1303:$L1309,MATCH(H1326,$F1303:$F1309,0),MATCH(INICIO!$C$78,$G1302:$L1302,0)),0),IF($Q$2=4,IFERROR(INDEX($P1303:$U1313,MATCH(H1326,$O1303:$O1313,0),MATCH(INICIO!$C$78,$P1302:$U1302,0)),0),IFERROR(INDEX($G1314:$L1322,MATCH(H1326,$F1314:$F1322,0),MATCH(INICIO!$C$78,$G1313:$L1313,0)),0)))</f>
        <v>0</v>
      </c>
      <c r="J1326" s="105">
        <f t="shared" si="2214"/>
        <v>0</v>
      </c>
      <c r="K1326" s="116">
        <f>IF($Q$2=2,IFERROR(INDEX($G1303:$L1309,MATCH(J1326,$F1303:$F1309,0),MATCH(INICIO!$C$78,$G1302:$L1302,0)),0),IF($Q$2=4,IFERROR(INDEX($P1303:$U1313,MATCH(J1326,$O1303:$O1313,0),MATCH(INICIO!$C$78,$P1302:$U1302,0)),0),IFERROR(INDEX($G1314:$L1322,MATCH(J1326,$F1314:$F1322,0),MATCH(INICIO!$C$78,$G1313:$L1313,0)),0)))</f>
        <v>0</v>
      </c>
      <c r="L1326" s="105">
        <f t="shared" si="2215"/>
        <v>0</v>
      </c>
      <c r="M1326" s="116">
        <f>IF($Q$2=2,IFERROR(INDEX($G1303:$L1309,MATCH(L1326,$F1303:$F1309,0),MATCH(INICIO!$C$78,$G1302:$L1302,0)),0),IF($Q$2=4,IFERROR(INDEX($P1303:$U1313,MATCH(L1326,$O1303:$O1313,0),MATCH(INICIO!$C$78,$P1302:$U1302,0)),0),IFERROR(INDEX($G1314:$L1322,MATCH(L1326,$F1314:$F1322,0),MATCH(INICIO!$C$78,$G1313:$L1313,0)),0)))</f>
        <v>0</v>
      </c>
    </row>
    <row r="1327" spans="1:24" hidden="1" outlineLevel="2" x14ac:dyDescent="0.25">
      <c r="B1327" s="105">
        <f t="shared" si="2210"/>
        <v>4</v>
      </c>
      <c r="C1327" s="116">
        <f>IF($Q$2=2,IFERROR(INDEX($G1303:$L1309,MATCH(B1327,$F1303:$F1309,0),MATCH(INICIO!$C$78,$G1302:$L1302,0)),0),IF($Q$2=4,IFERROR(INDEX($P1303:$U1313,MATCH(B1327,$O1303:$O1313,0),MATCH(INICIO!$C$78,$P1302:$U1302,0)),0),IFERROR(INDEX($G1314:$L1322,MATCH(B1327,$F1314:$F1322,0),MATCH(INICIO!$C$78,$G1313:$L1313,0)),0)))</f>
        <v>0</v>
      </c>
      <c r="D1327" s="105">
        <f t="shared" si="2211"/>
        <v>0</v>
      </c>
      <c r="E1327" s="116">
        <f>IF($Q$2=2,IFERROR(INDEX($G1303:$L1309,MATCH(D1327,$F1303:$F1309,0),MATCH(INICIO!$C$78,$G1302:$L1302,0)),0),IF($Q$2=4,IFERROR(INDEX($P1303:$U1313,MATCH(D1327,$O1303:$O1313,0),MATCH(INICIO!$C$78,$P1302:$U1302,0)),0),IFERROR(INDEX($G1314:$L1322,MATCH(D1327,$F1314:$F1322,0),MATCH(INICIO!$C$78,$G1313:$L1313,0)),0)))</f>
        <v>0</v>
      </c>
      <c r="F1327" s="105">
        <f t="shared" si="2212"/>
        <v>0</v>
      </c>
      <c r="G1327" s="116">
        <f>IF($Q$2=2,IFERROR(INDEX($G1303:$L1309,MATCH(F1327,$F1303:$F1309,0),MATCH(INICIO!$C$78,$G1302:$L1302,0)),0),IF($Q$2=4,IFERROR(INDEX($P1303:$U1313,MATCH(F1327,$O1303:$O1313,0),MATCH(INICIO!$C$78,$P1302:$U1302,0)),0),IFERROR(INDEX($G1314:$L1322,MATCH(F1327,$F1314:$F1322,0),MATCH(INICIO!$C$78,$G1313:$L1313,0)),0)))</f>
        <v>0</v>
      </c>
      <c r="H1327" s="105">
        <f t="shared" si="2213"/>
        <v>0</v>
      </c>
      <c r="I1327" s="116">
        <f>IF($Q$2=2,IFERROR(INDEX($G1303:$L1309,MATCH(H1327,$F1303:$F1309,0),MATCH(INICIO!$C$78,$G1302:$L1302,0)),0),IF($Q$2=4,IFERROR(INDEX($P1303:$U1313,MATCH(H1327,$O1303:$O1313,0),MATCH(INICIO!$C$78,$P1302:$U1302,0)),0),IFERROR(INDEX($G1314:$L1322,MATCH(H1327,$F1314:$F1322,0),MATCH(INICIO!$C$78,$G1313:$L1313,0)),0)))</f>
        <v>0</v>
      </c>
      <c r="J1327" s="105">
        <f t="shared" si="2214"/>
        <v>0</v>
      </c>
      <c r="K1327" s="116">
        <f>IF($Q$2=2,IFERROR(INDEX($G1303:$L1309,MATCH(J1327,$F1303:$F1309,0),MATCH(INICIO!$C$78,$G1302:$L1302,0)),0),IF($Q$2=4,IFERROR(INDEX($P1303:$U1313,MATCH(J1327,$O1303:$O1313,0),MATCH(INICIO!$C$78,$P1302:$U1302,0)),0),IFERROR(INDEX($G1314:$L1322,MATCH(J1327,$F1314:$F1322,0),MATCH(INICIO!$C$78,$G1313:$L1313,0)),0)))</f>
        <v>0</v>
      </c>
      <c r="L1327" s="105">
        <f t="shared" si="2215"/>
        <v>0</v>
      </c>
      <c r="M1327" s="116">
        <f>IF($Q$2=2,IFERROR(INDEX($G1303:$L1309,MATCH(L1327,$F1303:$F1309,0),MATCH(INICIO!$C$78,$G1302:$L1302,0)),0),IF($Q$2=4,IFERROR(INDEX($P1303:$U1313,MATCH(L1327,$O1303:$O1313,0),MATCH(INICIO!$C$78,$P1302:$U1302,0)),0),IFERROR(INDEX($G1314:$L1322,MATCH(L1327,$F1314:$F1322,0),MATCH(INICIO!$C$78,$G1313:$L1313,0)),0)))</f>
        <v>0</v>
      </c>
    </row>
    <row r="1328" spans="1:24" hidden="1" outlineLevel="2" x14ac:dyDescent="0.25">
      <c r="B1328" s="105">
        <f t="shared" si="2210"/>
        <v>1</v>
      </c>
      <c r="C1328" s="116">
        <f>IF($Q$2=2,IFERROR(INDEX($G1303:$L1309,MATCH(B1328,$F1303:$F1309,0),MATCH(INICIO!$C$78,$G1302:$L1302,0)),0),IF($Q$2=4,IFERROR(INDEX($P1303:$U1313,MATCH(B1328,$O1303:$O1313,0),MATCH(INICIO!$C$78,$P1302:$U1302,0)),0),IFERROR(INDEX($G1314:$L1322,MATCH(B1328,$F1314:$F1322,0),MATCH(INICIO!$C$78,$G1313:$L1313,0)),0)))</f>
        <v>0</v>
      </c>
      <c r="D1328" s="105">
        <f t="shared" si="2211"/>
        <v>0</v>
      </c>
      <c r="E1328" s="116">
        <f>IF($Q$2=2,IFERROR(INDEX($G1303:$L1309,MATCH(D1328,$F1303:$F1309,0),MATCH(INICIO!$C$78,$G1302:$L1302,0)),0),IF($Q$2=4,IFERROR(INDEX($P1303:$U1313,MATCH(D1328,$O1303:$O1313,0),MATCH(INICIO!$C$78,$P1302:$U1302,0)),0),IFERROR(INDEX($G1314:$L1322,MATCH(D1328,$F1314:$F1322,0),MATCH(INICIO!$C$78,$G1313:$L1313,0)),0)))</f>
        <v>0</v>
      </c>
      <c r="F1328" s="105">
        <f t="shared" si="2212"/>
        <v>0</v>
      </c>
      <c r="G1328" s="116">
        <f>IF($Q$2=2,IFERROR(INDEX($G1303:$L1309,MATCH(F1328,$F1303:$F1309,0),MATCH(INICIO!$C$78,$G1302:$L1302,0)),0),IF($Q$2=4,IFERROR(INDEX($P1303:$U1313,MATCH(F1328,$O1303:$O1313,0),MATCH(INICIO!$C$78,$P1302:$U1302,0)),0),IFERROR(INDEX($G1314:$L1322,MATCH(F1328,$F1314:$F1322,0),MATCH(INICIO!$C$78,$G1313:$L1313,0)),0)))</f>
        <v>0</v>
      </c>
      <c r="H1328" s="105">
        <f t="shared" si="2213"/>
        <v>0</v>
      </c>
      <c r="I1328" s="116">
        <f>IF($Q$2=2,IFERROR(INDEX($G1303:$L1309,MATCH(H1328,$F1303:$F1309,0),MATCH(INICIO!$C$78,$G1302:$L1302,0)),0),IF($Q$2=4,IFERROR(INDEX($P1303:$U1313,MATCH(H1328,$O1303:$O1313,0),MATCH(INICIO!$C$78,$P1302:$U1302,0)),0),IFERROR(INDEX($G1314:$L1322,MATCH(H1328,$F1314:$F1322,0),MATCH(INICIO!$C$78,$G1313:$L1313,0)),0)))</f>
        <v>0</v>
      </c>
      <c r="J1328" s="105">
        <f t="shared" si="2214"/>
        <v>0</v>
      </c>
      <c r="K1328" s="116">
        <f>IF($Q$2=2,IFERROR(INDEX($G1303:$L1309,MATCH(J1328,$F1303:$F1309,0),MATCH(INICIO!$C$78,$G1302:$L1302,0)),0),IF($Q$2=4,IFERROR(INDEX($P1303:$U1313,MATCH(J1328,$O1303:$O1313,0),MATCH(INICIO!$C$78,$P1302:$U1302,0)),0),IFERROR(INDEX($G1314:$L1322,MATCH(J1328,$F1314:$F1322,0),MATCH(INICIO!$C$78,$G1313:$L1313,0)),0)))</f>
        <v>0</v>
      </c>
      <c r="L1328" s="105">
        <f t="shared" si="2215"/>
        <v>0</v>
      </c>
      <c r="M1328" s="116">
        <f>IF($Q$2=2,IFERROR(INDEX($G1303:$L1309,MATCH(L1328,$F1303:$F1309,0),MATCH(INICIO!$C$78,$G1302:$L1302,0)),0),IF($Q$2=4,IFERROR(INDEX($P1303:$U1313,MATCH(L1328,$O1303:$O1313,0),MATCH(INICIO!$C$78,$P1302:$U1302,0)),0),IFERROR(INDEX($G1314:$L1322,MATCH(L1328,$F1314:$F1322,0),MATCH(INICIO!$C$78,$G1313:$L1313,0)),0)))</f>
        <v>0</v>
      </c>
    </row>
    <row r="1329" spans="1:93" hidden="1" outlineLevel="2" x14ac:dyDescent="0.25">
      <c r="B1329" s="105">
        <f t="shared" si="2210"/>
        <v>5</v>
      </c>
      <c r="C1329" s="116">
        <f>IF($Q$2=2,IFERROR(INDEX($G1303:$L1309,MATCH(B1329,$F1303:$F1309,0),MATCH(INICIO!$C$78,$G1302:$L1302,0)),0),IF($Q$2=4,IFERROR(INDEX($P1303:$U1313,MATCH(B1329,$O1303:$O1313,0),MATCH(INICIO!$C$78,$P1302:$U1302,0)),0),IFERROR(INDEX($G1314:$L1322,MATCH(B1329,$F1314:$F1322,0),MATCH(INICIO!$C$78,$G1313:$L1313,0)),0)))</f>
        <v>0</v>
      </c>
      <c r="D1329" s="105">
        <f t="shared" si="2211"/>
        <v>0</v>
      </c>
      <c r="E1329" s="116">
        <f>IF($Q$2=2,IFERROR(INDEX($G1303:$L1309,MATCH(D1329,$F1303:$F1309,0),MATCH(INICIO!$C$78,$G1302:$L1302,0)),0),IF($Q$2=4,IFERROR(INDEX($P1303:$U1313,MATCH(D1329,$O1303:$O1313,0),MATCH(INICIO!$C$78,$P1302:$U1302,0)),0),IFERROR(INDEX($G1314:$L1322,MATCH(D1329,$F1314:$F1322,0),MATCH(INICIO!$C$78,$G1313:$L1313,0)),0)))</f>
        <v>0</v>
      </c>
      <c r="F1329" s="105">
        <f t="shared" si="2212"/>
        <v>0</v>
      </c>
      <c r="G1329" s="116">
        <f>IF($Q$2=2,IFERROR(INDEX($G1303:$L1309,MATCH(F1329,$F1303:$F1309,0),MATCH(INICIO!$C$78,$G1302:$L1302,0)),0),IF($Q$2=4,IFERROR(INDEX($P1303:$U1313,MATCH(F1329,$O1303:$O1313,0),MATCH(INICIO!$C$78,$P1302:$U1302,0)),0),IFERROR(INDEX($G1314:$L1322,MATCH(F1329,$F1314:$F1322,0),MATCH(INICIO!$C$78,$G1313:$L1313,0)),0)))</f>
        <v>0</v>
      </c>
      <c r="H1329" s="105">
        <f t="shared" si="2213"/>
        <v>0</v>
      </c>
      <c r="I1329" s="116">
        <f>IF($Q$2=2,IFERROR(INDEX($G1303:$L1309,MATCH(H1329,$F1303:$F1309,0),MATCH(INICIO!$C$78,$G1302:$L1302,0)),0),IF($Q$2=4,IFERROR(INDEX($P1303:$U1313,MATCH(H1329,$O1303:$O1313,0),MATCH(INICIO!$C$78,$P1302:$U1302,0)),0),IFERROR(INDEX($G1314:$L1322,MATCH(H1329,$F1314:$F1322,0),MATCH(INICIO!$C$78,$G1313:$L1313,0)),0)))</f>
        <v>0</v>
      </c>
      <c r="J1329" s="105">
        <f t="shared" si="2214"/>
        <v>0</v>
      </c>
      <c r="K1329" s="116">
        <f>IF($Q$2=2,IFERROR(INDEX($G1303:$L1309,MATCH(J1329,$F1303:$F1309,0),MATCH(INICIO!$C$78,$G1302:$L1302,0)),0),IF($Q$2=4,IFERROR(INDEX($P1303:$U1313,MATCH(J1329,$O1303:$O1313,0),MATCH(INICIO!$C$78,$P1302:$U1302,0)),0),IFERROR(INDEX($G1314:$L1322,MATCH(J1329,$F1314:$F1322,0),MATCH(INICIO!$C$78,$G1313:$L1313,0)),0)))</f>
        <v>0</v>
      </c>
      <c r="L1329" s="105">
        <f t="shared" si="2215"/>
        <v>0</v>
      </c>
      <c r="M1329" s="116">
        <f>IF($Q$2=2,IFERROR(INDEX($G1303:$L1309,MATCH(L1329,$F1303:$F1309,0),MATCH(INICIO!$C$78,$G1302:$L1302,0)),0),IF($Q$2=4,IFERROR(INDEX($P1303:$U1313,MATCH(L1329,$O1303:$O1313,0),MATCH(INICIO!$C$78,$P1302:$U1302,0)),0),IFERROR(INDEX($G1314:$L1322,MATCH(L1329,$F1314:$F1322,0),MATCH(INICIO!$C$78,$G1313:$L1313,0)),0)))</f>
        <v>0</v>
      </c>
    </row>
    <row r="1330" spans="1:93" hidden="1" outlineLevel="2" x14ac:dyDescent="0.25">
      <c r="B1330" s="105">
        <f t="shared" si="2210"/>
        <v>6</v>
      </c>
      <c r="C1330" s="116">
        <f>IF($Q$2=2,IFERROR(INDEX($G1303:$L1309,MATCH(B1330,$F1303:$F1309,0),MATCH(INICIO!$C$78,$G1302:$L1302,0)),0),IF($Q$2=4,IFERROR(INDEX($P1303:$U1313,MATCH(B1330,$O1303:$O1313,0),MATCH(INICIO!$C$78,$P1302:$U1302,0)),0),IFERROR(INDEX($G1314:$L1322,MATCH(B1330,$F1314:$F1322,0),MATCH(INICIO!$C$78,$G1313:$L1313,0)),0)))</f>
        <v>0</v>
      </c>
      <c r="D1330" s="105">
        <f t="shared" si="2211"/>
        <v>0</v>
      </c>
      <c r="E1330" s="116">
        <f>IF($Q$2=2,IFERROR(INDEX($G1303:$L1309,MATCH(D1330,$F1303:$F1309,0),MATCH(INICIO!$C$78,$G1302:$L1302,0)),0),IF($Q$2=4,IFERROR(INDEX($P1303:$U1313,MATCH(D1330,$O1303:$O1313,0),MATCH(INICIO!$C$78,$P1302:$U1302,0)),0),IFERROR(INDEX($G1314:$L1322,MATCH(D1330,$F1314:$F1322,0),MATCH(INICIO!$C$78,$G1313:$L1313,0)),0)))</f>
        <v>0</v>
      </c>
      <c r="F1330" s="105">
        <f t="shared" si="2212"/>
        <v>0</v>
      </c>
      <c r="G1330" s="116">
        <f>IF($Q$2=2,IFERROR(INDEX($G1303:$L1309,MATCH(F1330,$F1303:$F1309,0),MATCH(INICIO!$C$78,$G1302:$L1302,0)),0),IF($Q$2=4,IFERROR(INDEX($P1303:$U1313,MATCH(F1330,$O1303:$O1313,0),MATCH(INICIO!$C$78,$P1302:$U1302,0)),0),IFERROR(INDEX($G1314:$L1322,MATCH(F1330,$F1314:$F1322,0),MATCH(INICIO!$C$78,$G1313:$L1313,0)),0)))</f>
        <v>0</v>
      </c>
      <c r="H1330" s="105">
        <f t="shared" si="2213"/>
        <v>0</v>
      </c>
      <c r="I1330" s="116">
        <f>IF($Q$2=2,IFERROR(INDEX($G1303:$L1309,MATCH(H1330,$F1303:$F1309,0),MATCH(INICIO!$C$78,$G1302:$L1302,0)),0),IF($Q$2=4,IFERROR(INDEX($P1303:$U1313,MATCH(H1330,$O1303:$O1313,0),MATCH(INICIO!$C$78,$P1302:$U1302,0)),0),IFERROR(INDEX($G1314:$L1322,MATCH(H1330,$F1314:$F1322,0),MATCH(INICIO!$C$78,$G1313:$L1313,0)),0)))</f>
        <v>0</v>
      </c>
      <c r="J1330" s="105">
        <f t="shared" si="2214"/>
        <v>0</v>
      </c>
      <c r="K1330" s="116">
        <f>IF($Q$2=2,IFERROR(INDEX($G1303:$L1309,MATCH(J1330,$F1303:$F1309,0),MATCH(INICIO!$C$78,$G1302:$L1302,0)),0),IF($Q$2=4,IFERROR(INDEX($P1303:$U1313,MATCH(J1330,$O1303:$O1313,0),MATCH(INICIO!$C$78,$P1302:$U1302,0)),0),IFERROR(INDEX($G1314:$L1322,MATCH(J1330,$F1314:$F1322,0),MATCH(INICIO!$C$78,$G1313:$L1313,0)),0)))</f>
        <v>0</v>
      </c>
      <c r="L1330" s="105">
        <f t="shared" si="2215"/>
        <v>0</v>
      </c>
      <c r="M1330" s="116">
        <f>IF($Q$2=2,IFERROR(INDEX($G1303:$L1309,MATCH(L1330,$F1303:$F1309,0),MATCH(INICIO!$C$78,$G1302:$L1302,0)),0),IF($Q$2=4,IFERROR(INDEX($P1303:$U1313,MATCH(L1330,$O1303:$O1313,0),MATCH(INICIO!$C$78,$P1302:$U1302,0)),0),IFERROR(INDEX($G1314:$L1322,MATCH(L1330,$F1314:$F1322,0),MATCH(INICIO!$C$78,$G1313:$L1313,0)),0)))</f>
        <v>0</v>
      </c>
    </row>
    <row r="1331" spans="1:93" hidden="1" outlineLevel="2" x14ac:dyDescent="0.25">
      <c r="B1331" s="105">
        <f t="shared" si="2210"/>
        <v>2</v>
      </c>
      <c r="C1331" s="116">
        <f>IF($Q$2=2,IFERROR(INDEX($G1303:$L1309,MATCH(B1331,$F1303:$F1309,0),MATCH(INICIO!$C$78,$G1302:$L1302,0)),0),IF($Q$2=4,IFERROR(INDEX($P1303:$U1313,MATCH(B1331,$O1303:$O1313,0),MATCH(INICIO!$C$78,$P1302:$U1302,0)),0),IFERROR(INDEX($G1314:$L1322,MATCH(B1331,$F1314:$F1322,0),MATCH(INICIO!$C$78,$G1313:$L1313,0)),0)))</f>
        <v>0</v>
      </c>
      <c r="D1331" s="105">
        <f t="shared" si="2211"/>
        <v>0</v>
      </c>
      <c r="E1331" s="116">
        <f>IF($Q$2=2,IFERROR(INDEX($G1303:$L1309,MATCH(D1331,$F1303:$F1309,0),MATCH(INICIO!$C$78,$G1302:$L1302,0)),0),IF($Q$2=4,IFERROR(INDEX($P1303:$U1313,MATCH(D1331,$O1303:$O1313,0),MATCH(INICIO!$C$78,$P1302:$U1302,0)),0),IFERROR(INDEX($G1314:$L1322,MATCH(D1331,$F1314:$F1322,0),MATCH(INICIO!$C$78,$G1313:$L1313,0)),0)))</f>
        <v>0</v>
      </c>
      <c r="F1331" s="105">
        <f t="shared" si="2212"/>
        <v>0</v>
      </c>
      <c r="G1331" s="116">
        <f>IF($Q$2=2,IFERROR(INDEX($G1303:$L1309,MATCH(F1331,$F1303:$F1309,0),MATCH(INICIO!$C$78,$G1302:$L1302,0)),0),IF($Q$2=4,IFERROR(INDEX($P1303:$U1313,MATCH(F1331,$O1303:$O1313,0),MATCH(INICIO!$C$78,$P1302:$U1302,0)),0),IFERROR(INDEX($G1314:$L1322,MATCH(F1331,$F1314:$F1322,0),MATCH(INICIO!$C$78,$G1313:$L1313,0)),0)))</f>
        <v>0</v>
      </c>
      <c r="H1331" s="105">
        <f t="shared" si="2213"/>
        <v>0</v>
      </c>
      <c r="I1331" s="116">
        <f>IF($Q$2=2,IFERROR(INDEX($G1303:$L1309,MATCH(H1331,$F1303:$F1309,0),MATCH(INICIO!$C$78,$G1302:$L1302,0)),0),IF($Q$2=4,IFERROR(INDEX($P1303:$U1313,MATCH(H1331,$O1303:$O1313,0),MATCH(INICIO!$C$78,$P1302:$U1302,0)),0),IFERROR(INDEX($G1314:$L1322,MATCH(H1331,$F1314:$F1322,0),MATCH(INICIO!$C$78,$G1313:$L1313,0)),0)))</f>
        <v>0</v>
      </c>
      <c r="J1331" s="105">
        <f t="shared" si="2214"/>
        <v>0</v>
      </c>
      <c r="K1331" s="116">
        <f>IF($Q$2=2,IFERROR(INDEX($G1303:$L1309,MATCH(J1331,$F1303:$F1309,0),MATCH(INICIO!$C$78,$G1302:$L1302,0)),0),IF($Q$2=4,IFERROR(INDEX($P1303:$U1313,MATCH(J1331,$O1303:$O1313,0),MATCH(INICIO!$C$78,$P1302:$U1302,0)),0),IFERROR(INDEX($G1314:$L1322,MATCH(J1331,$F1314:$F1322,0),MATCH(INICIO!$C$78,$G1313:$L1313,0)),0)))</f>
        <v>0</v>
      </c>
      <c r="L1331" s="105">
        <f t="shared" si="2215"/>
        <v>0</v>
      </c>
      <c r="M1331" s="116">
        <f>IF($Q$2=2,IFERROR(INDEX($G1303:$L1309,MATCH(L1331,$F1303:$F1309,0),MATCH(INICIO!$C$78,$G1302:$L1302,0)),0),IF($Q$2=4,IFERROR(INDEX($P1303:$U1313,MATCH(L1331,$O1303:$O1313,0),MATCH(INICIO!$C$78,$P1302:$U1302,0)),0),IFERROR(INDEX($G1314:$L1322,MATCH(L1331,$F1314:$F1322,0),MATCH(INICIO!$C$78,$G1313:$L1313,0)),0)))</f>
        <v>0</v>
      </c>
    </row>
    <row r="1332" spans="1:93" hidden="1" outlineLevel="2" x14ac:dyDescent="0.25"/>
    <row r="1333" spans="1:93" s="119" customFormat="1" hidden="1" outlineLevel="2" x14ac:dyDescent="0.25">
      <c r="A1333" s="118" t="s">
        <v>43</v>
      </c>
    </row>
    <row r="1334" spans="1:93" hidden="1" outlineLevel="2" x14ac:dyDescent="0.25">
      <c r="C1334" s="121">
        <f t="shared" ref="C1334:H1334" si="2216">E$2</f>
        <v>1</v>
      </c>
      <c r="D1334" s="121">
        <f t="shared" si="2216"/>
        <v>2</v>
      </c>
      <c r="E1334" s="121">
        <f t="shared" si="2216"/>
        <v>3</v>
      </c>
      <c r="F1334" s="121">
        <f t="shared" si="2216"/>
        <v>4</v>
      </c>
      <c r="G1334" s="121">
        <f t="shared" si="2216"/>
        <v>5</v>
      </c>
      <c r="H1334" s="121">
        <f t="shared" si="2216"/>
        <v>6</v>
      </c>
    </row>
    <row r="1335" spans="1:93" hidden="1" outlineLevel="2" x14ac:dyDescent="0.25">
      <c r="B1335" s="122" t="s">
        <v>44</v>
      </c>
      <c r="C1335" s="123">
        <f t="array" ref="C1335:C1340">MMULT(MMULT(C$8:H$13,$AZ$8:$BE$13),C1326:C1331)+MMULT(MINVERSE(TRANSPOSE($AZ$8:$BE$13)),C1293:C1298)</f>
        <v>0</v>
      </c>
      <c r="D1335" s="123">
        <f t="array" ref="D1335:D1340">MMULT(MMULT(K$8:P$13,$AZ$8:$BE$13),E1326:E1331)+MMULT(MINVERSE(TRANSPOSE($AZ$8:$BE$13)),E1293:E1298)</f>
        <v>0</v>
      </c>
      <c r="E1335" s="123" t="e">
        <f t="array" ref="E1335:E1340">MMULT(MMULT(S$8:X$13,$AZ$8:$BE$13),G1326:G1331)+MMULT(MINVERSE(TRANSPOSE($AZ$8:$BE$13)),G1293:G1298)</f>
        <v>#DIV/0!</v>
      </c>
      <c r="F1335" s="123">
        <f t="array" ref="F1335:F1340">MMULT(MMULT(AA$8:AF$13,$AZ$8:$BE$13),I1326:I1331)+MMULT(MINVERSE(TRANSPOSE($AZ$8:$BE$13)),I1293:I1298)</f>
        <v>0</v>
      </c>
      <c r="G1335" s="123">
        <f t="array" ref="G1335:G1340">MMULT(MMULT(AI$8:AN$13,$AZ$8:$BE$13),K1326:K1331)+MMULT(MINVERSE(TRANSPOSE($AZ$8:$BE$13)),K1293:K1298)</f>
        <v>0</v>
      </c>
      <c r="H1335" s="123">
        <f t="array" ref="H1335:H1340">MMULT(MMULT(AQ$8:AV$13,$AZ$8:$BE$13),M1326:M1331)+MMULT(MINVERSE(TRANSPOSE($AZ$8:$BE$13)),M1293:M1298)</f>
        <v>0</v>
      </c>
      <c r="N1335" s="124"/>
      <c r="P1335" s="124"/>
    </row>
    <row r="1336" spans="1:93" hidden="1" outlineLevel="2" x14ac:dyDescent="0.25">
      <c r="B1336" s="122" t="s">
        <v>45</v>
      </c>
      <c r="C1336" s="123">
        <v>0</v>
      </c>
      <c r="D1336" s="123">
        <v>0</v>
      </c>
      <c r="E1336" s="123" t="e">
        <v>#DIV/0!</v>
      </c>
      <c r="F1336" s="123">
        <v>0</v>
      </c>
      <c r="G1336" s="123">
        <v>0</v>
      </c>
      <c r="H1336" s="123">
        <v>0</v>
      </c>
      <c r="N1336" s="124"/>
      <c r="P1336" s="124"/>
    </row>
    <row r="1337" spans="1:93" hidden="1" outlineLevel="2" x14ac:dyDescent="0.25">
      <c r="B1337" s="122" t="s">
        <v>46</v>
      </c>
      <c r="C1337" s="123">
        <v>0</v>
      </c>
      <c r="D1337" s="123">
        <v>0</v>
      </c>
      <c r="E1337" s="123" t="e">
        <v>#DIV/0!</v>
      </c>
      <c r="F1337" s="123">
        <v>0</v>
      </c>
      <c r="G1337" s="123">
        <v>0</v>
      </c>
      <c r="H1337" s="123">
        <v>0</v>
      </c>
      <c r="N1337" s="124"/>
      <c r="P1337" s="124"/>
    </row>
    <row r="1338" spans="1:93" hidden="1" outlineLevel="2" x14ac:dyDescent="0.25">
      <c r="B1338" s="122" t="s">
        <v>47</v>
      </c>
      <c r="C1338" s="123">
        <v>0</v>
      </c>
      <c r="D1338" s="123">
        <v>0</v>
      </c>
      <c r="E1338" s="123" t="e">
        <v>#DIV/0!</v>
      </c>
      <c r="F1338" s="123">
        <v>0</v>
      </c>
      <c r="G1338" s="123">
        <v>0</v>
      </c>
      <c r="H1338" s="123">
        <v>0</v>
      </c>
      <c r="N1338" s="124"/>
      <c r="P1338" s="124"/>
    </row>
    <row r="1339" spans="1:93" hidden="1" outlineLevel="2" x14ac:dyDescent="0.25">
      <c r="B1339" s="122" t="s">
        <v>48</v>
      </c>
      <c r="C1339" s="123">
        <v>0</v>
      </c>
      <c r="D1339" s="123">
        <v>0</v>
      </c>
      <c r="E1339" s="123" t="e">
        <v>#DIV/0!</v>
      </c>
      <c r="F1339" s="123">
        <v>0</v>
      </c>
      <c r="G1339" s="123">
        <v>0</v>
      </c>
      <c r="H1339" s="123">
        <v>0</v>
      </c>
      <c r="N1339" s="124"/>
      <c r="P1339" s="124"/>
    </row>
    <row r="1340" spans="1:93" hidden="1" outlineLevel="2" x14ac:dyDescent="0.25">
      <c r="B1340" s="122" t="s">
        <v>49</v>
      </c>
      <c r="C1340" s="123">
        <v>0</v>
      </c>
      <c r="D1340" s="123">
        <v>0</v>
      </c>
      <c r="E1340" s="123" t="e">
        <v>#DIV/0!</v>
      </c>
      <c r="F1340" s="123">
        <v>0</v>
      </c>
      <c r="G1340" s="123">
        <v>0</v>
      </c>
      <c r="H1340" s="123">
        <v>0</v>
      </c>
      <c r="N1340" s="124"/>
      <c r="P1340" s="124"/>
    </row>
    <row r="1341" spans="1:93" hidden="1" outlineLevel="2" x14ac:dyDescent="0.25"/>
    <row r="1342" spans="1:93" hidden="1" outlineLevel="2" x14ac:dyDescent="0.25">
      <c r="B1342" s="318" t="s">
        <v>50</v>
      </c>
      <c r="C1342" s="319"/>
      <c r="D1342" s="319"/>
      <c r="E1342" s="319"/>
      <c r="F1342" s="319"/>
      <c r="G1342" s="319"/>
      <c r="H1342" s="319"/>
      <c r="I1342" s="319"/>
      <c r="J1342" s="319"/>
      <c r="K1342" s="319"/>
      <c r="L1342" s="320"/>
      <c r="M1342" s="321" t="s">
        <v>51</v>
      </c>
      <c r="N1342" s="322"/>
      <c r="O1342" s="322"/>
      <c r="P1342" s="322"/>
      <c r="Q1342" s="322"/>
      <c r="R1342" s="322"/>
      <c r="S1342" s="322"/>
      <c r="T1342" s="322"/>
      <c r="U1342" s="322"/>
      <c r="V1342" s="323"/>
      <c r="W1342" s="321" t="s">
        <v>52</v>
      </c>
      <c r="X1342" s="322"/>
      <c r="Y1342" s="322"/>
      <c r="Z1342" s="322"/>
      <c r="AA1342" s="322"/>
      <c r="AB1342" s="322"/>
      <c r="AC1342" s="322"/>
      <c r="AD1342" s="322"/>
      <c r="AE1342" s="322"/>
      <c r="AF1342" s="323"/>
      <c r="AG1342" s="321" t="s">
        <v>53</v>
      </c>
      <c r="AH1342" s="322"/>
      <c r="AI1342" s="322"/>
      <c r="AJ1342" s="322"/>
      <c r="AK1342" s="322"/>
      <c r="AL1342" s="322"/>
      <c r="AM1342" s="322"/>
      <c r="AN1342" s="322"/>
      <c r="AO1342" s="322"/>
      <c r="AP1342" s="323"/>
      <c r="AQ1342" s="321" t="s">
        <v>54</v>
      </c>
      <c r="AR1342" s="322"/>
      <c r="AS1342" s="322"/>
      <c r="AT1342" s="322"/>
      <c r="AU1342" s="322"/>
      <c r="AV1342" s="322"/>
      <c r="AW1342" s="322"/>
      <c r="AX1342" s="322"/>
      <c r="AY1342" s="322"/>
      <c r="AZ1342" s="323"/>
      <c r="BA1342" s="321" t="s">
        <v>55</v>
      </c>
      <c r="BB1342" s="322"/>
      <c r="BC1342" s="322"/>
      <c r="BD1342" s="322"/>
      <c r="BE1342" s="322"/>
      <c r="BF1342" s="322"/>
      <c r="BG1342" s="322"/>
      <c r="BH1342" s="322"/>
      <c r="BI1342" s="322"/>
      <c r="BJ1342" s="323"/>
    </row>
    <row r="1343" spans="1:93" hidden="1" outlineLevel="2" x14ac:dyDescent="0.25">
      <c r="B1343" s="186">
        <f t="shared" ref="B1343" si="2217">E$2</f>
        <v>1</v>
      </c>
      <c r="C1343" s="187">
        <f t="shared" ref="C1343:L1346" si="2218">B1343</f>
        <v>1</v>
      </c>
      <c r="D1343" s="187">
        <f t="shared" si="2218"/>
        <v>1</v>
      </c>
      <c r="E1343" s="187">
        <f t="shared" si="2218"/>
        <v>1</v>
      </c>
      <c r="F1343" s="187">
        <f t="shared" si="2218"/>
        <v>1</v>
      </c>
      <c r="G1343" s="187">
        <f t="shared" si="2218"/>
        <v>1</v>
      </c>
      <c r="H1343" s="187">
        <f t="shared" si="2218"/>
        <v>1</v>
      </c>
      <c r="I1343" s="187">
        <f t="shared" si="2218"/>
        <v>1</v>
      </c>
      <c r="J1343" s="187">
        <f t="shared" si="2218"/>
        <v>1</v>
      </c>
      <c r="K1343" s="187">
        <f t="shared" si="2218"/>
        <v>1</v>
      </c>
      <c r="L1343" s="188">
        <f t="shared" si="2218"/>
        <v>1</v>
      </c>
      <c r="M1343" s="189">
        <f t="shared" ref="M1343" si="2219">F$2</f>
        <v>2</v>
      </c>
      <c r="N1343" s="187">
        <f t="shared" ref="N1343:V1346" si="2220">M1343</f>
        <v>2</v>
      </c>
      <c r="O1343" s="187">
        <f t="shared" si="2220"/>
        <v>2</v>
      </c>
      <c r="P1343" s="187">
        <f t="shared" si="2220"/>
        <v>2</v>
      </c>
      <c r="Q1343" s="187">
        <f t="shared" si="2220"/>
        <v>2</v>
      </c>
      <c r="R1343" s="187">
        <f t="shared" si="2220"/>
        <v>2</v>
      </c>
      <c r="S1343" s="187">
        <f t="shared" si="2220"/>
        <v>2</v>
      </c>
      <c r="T1343" s="187">
        <f t="shared" si="2220"/>
        <v>2</v>
      </c>
      <c r="U1343" s="187">
        <f t="shared" si="2220"/>
        <v>2</v>
      </c>
      <c r="V1343" s="188">
        <f t="shared" si="2220"/>
        <v>2</v>
      </c>
      <c r="W1343" s="189">
        <f>G$2</f>
        <v>3</v>
      </c>
      <c r="X1343" s="187">
        <f t="shared" ref="X1343:AF1346" si="2221">W1343</f>
        <v>3</v>
      </c>
      <c r="Y1343" s="187">
        <f t="shared" si="2221"/>
        <v>3</v>
      </c>
      <c r="Z1343" s="187">
        <f t="shared" si="2221"/>
        <v>3</v>
      </c>
      <c r="AA1343" s="187">
        <f t="shared" si="2221"/>
        <v>3</v>
      </c>
      <c r="AB1343" s="187">
        <f t="shared" si="2221"/>
        <v>3</v>
      </c>
      <c r="AC1343" s="187">
        <f t="shared" si="2221"/>
        <v>3</v>
      </c>
      <c r="AD1343" s="187">
        <f t="shared" si="2221"/>
        <v>3</v>
      </c>
      <c r="AE1343" s="187">
        <f t="shared" si="2221"/>
        <v>3</v>
      </c>
      <c r="AF1343" s="188">
        <f t="shared" si="2221"/>
        <v>3</v>
      </c>
      <c r="AG1343" s="189">
        <f>H$2</f>
        <v>4</v>
      </c>
      <c r="AH1343" s="187">
        <f t="shared" ref="AH1343:AP1346" si="2222">AG1343</f>
        <v>4</v>
      </c>
      <c r="AI1343" s="187">
        <f t="shared" si="2222"/>
        <v>4</v>
      </c>
      <c r="AJ1343" s="187">
        <f t="shared" si="2222"/>
        <v>4</v>
      </c>
      <c r="AK1343" s="187">
        <f t="shared" si="2222"/>
        <v>4</v>
      </c>
      <c r="AL1343" s="187">
        <f t="shared" si="2222"/>
        <v>4</v>
      </c>
      <c r="AM1343" s="187">
        <f t="shared" si="2222"/>
        <v>4</v>
      </c>
      <c r="AN1343" s="187">
        <f t="shared" si="2222"/>
        <v>4</v>
      </c>
      <c r="AO1343" s="187">
        <f t="shared" si="2222"/>
        <v>4</v>
      </c>
      <c r="AP1343" s="188">
        <f t="shared" si="2222"/>
        <v>4</v>
      </c>
      <c r="AQ1343" s="189">
        <f>I$2</f>
        <v>5</v>
      </c>
      <c r="AR1343" s="187">
        <f t="shared" ref="AR1343:AZ1346" si="2223">AQ1343</f>
        <v>5</v>
      </c>
      <c r="AS1343" s="187">
        <f t="shared" si="2223"/>
        <v>5</v>
      </c>
      <c r="AT1343" s="187">
        <f t="shared" si="2223"/>
        <v>5</v>
      </c>
      <c r="AU1343" s="187">
        <f t="shared" si="2223"/>
        <v>5</v>
      </c>
      <c r="AV1343" s="187">
        <f t="shared" si="2223"/>
        <v>5</v>
      </c>
      <c r="AW1343" s="187">
        <f t="shared" si="2223"/>
        <v>5</v>
      </c>
      <c r="AX1343" s="187">
        <f t="shared" si="2223"/>
        <v>5</v>
      </c>
      <c r="AY1343" s="187">
        <f t="shared" si="2223"/>
        <v>5</v>
      </c>
      <c r="AZ1343" s="188">
        <f t="shared" si="2223"/>
        <v>5</v>
      </c>
      <c r="BA1343" s="189">
        <f>J$2</f>
        <v>6</v>
      </c>
      <c r="BB1343" s="187">
        <f t="shared" ref="BB1343:BJ1346" si="2224">BA1343</f>
        <v>6</v>
      </c>
      <c r="BC1343" s="187">
        <f t="shared" si="2224"/>
        <v>6</v>
      </c>
      <c r="BD1343" s="187">
        <f t="shared" si="2224"/>
        <v>6</v>
      </c>
      <c r="BE1343" s="187">
        <f t="shared" si="2224"/>
        <v>6</v>
      </c>
      <c r="BF1343" s="187">
        <f t="shared" si="2224"/>
        <v>6</v>
      </c>
      <c r="BG1343" s="187">
        <f t="shared" si="2224"/>
        <v>6</v>
      </c>
      <c r="BH1343" s="187">
        <f t="shared" si="2224"/>
        <v>6</v>
      </c>
      <c r="BI1343" s="187">
        <f t="shared" si="2224"/>
        <v>6</v>
      </c>
      <c r="BJ1343" s="188">
        <f t="shared" si="2224"/>
        <v>6</v>
      </c>
    </row>
    <row r="1344" spans="1:93" s="2" customFormat="1" ht="15" hidden="1" customHeight="1" outlineLevel="2" x14ac:dyDescent="0.25">
      <c r="A1344" s="152" t="s">
        <v>192</v>
      </c>
      <c r="B1344" s="129">
        <f>C1337</f>
        <v>0</v>
      </c>
      <c r="C1344" s="130">
        <f t="shared" si="2218"/>
        <v>0</v>
      </c>
      <c r="D1344" s="130">
        <f t="shared" si="2218"/>
        <v>0</v>
      </c>
      <c r="E1344" s="130">
        <f t="shared" si="2218"/>
        <v>0</v>
      </c>
      <c r="F1344" s="130">
        <f t="shared" si="2218"/>
        <v>0</v>
      </c>
      <c r="G1344" s="130">
        <f t="shared" si="2218"/>
        <v>0</v>
      </c>
      <c r="H1344" s="130">
        <f t="shared" si="2218"/>
        <v>0</v>
      </c>
      <c r="I1344" s="130">
        <f t="shared" si="2218"/>
        <v>0</v>
      </c>
      <c r="J1344" s="190">
        <f t="shared" si="2218"/>
        <v>0</v>
      </c>
      <c r="K1344" s="130">
        <f t="shared" si="2218"/>
        <v>0</v>
      </c>
      <c r="L1344" s="131">
        <f t="shared" si="2218"/>
        <v>0</v>
      </c>
      <c r="M1344" s="129">
        <f>D1337</f>
        <v>0</v>
      </c>
      <c r="N1344" s="130">
        <f t="shared" si="2220"/>
        <v>0</v>
      </c>
      <c r="O1344" s="130">
        <f t="shared" si="2220"/>
        <v>0</v>
      </c>
      <c r="P1344" s="130">
        <f t="shared" si="2220"/>
        <v>0</v>
      </c>
      <c r="Q1344" s="130">
        <f t="shared" si="2220"/>
        <v>0</v>
      </c>
      <c r="R1344" s="130">
        <f t="shared" si="2220"/>
        <v>0</v>
      </c>
      <c r="S1344" s="130">
        <f t="shared" si="2220"/>
        <v>0</v>
      </c>
      <c r="T1344" s="130">
        <f t="shared" si="2220"/>
        <v>0</v>
      </c>
      <c r="U1344" s="130">
        <f t="shared" si="2220"/>
        <v>0</v>
      </c>
      <c r="V1344" s="131">
        <f t="shared" si="2220"/>
        <v>0</v>
      </c>
      <c r="W1344" s="129" t="e">
        <f>E1337</f>
        <v>#DIV/0!</v>
      </c>
      <c r="X1344" s="130" t="e">
        <f t="shared" si="2221"/>
        <v>#DIV/0!</v>
      </c>
      <c r="Y1344" s="130" t="e">
        <f t="shared" si="2221"/>
        <v>#DIV/0!</v>
      </c>
      <c r="Z1344" s="130" t="e">
        <f t="shared" si="2221"/>
        <v>#DIV/0!</v>
      </c>
      <c r="AA1344" s="130" t="e">
        <f t="shared" si="2221"/>
        <v>#DIV/0!</v>
      </c>
      <c r="AB1344" s="130" t="e">
        <f t="shared" si="2221"/>
        <v>#DIV/0!</v>
      </c>
      <c r="AC1344" s="130" t="e">
        <f t="shared" si="2221"/>
        <v>#DIV/0!</v>
      </c>
      <c r="AD1344" s="130" t="e">
        <f t="shared" si="2221"/>
        <v>#DIV/0!</v>
      </c>
      <c r="AE1344" s="130" t="e">
        <f t="shared" si="2221"/>
        <v>#DIV/0!</v>
      </c>
      <c r="AF1344" s="131" t="e">
        <f t="shared" si="2221"/>
        <v>#DIV/0!</v>
      </c>
      <c r="AG1344" s="129">
        <f>F1337</f>
        <v>0</v>
      </c>
      <c r="AH1344" s="130">
        <f t="shared" si="2222"/>
        <v>0</v>
      </c>
      <c r="AI1344" s="130">
        <f t="shared" si="2222"/>
        <v>0</v>
      </c>
      <c r="AJ1344" s="130">
        <f t="shared" si="2222"/>
        <v>0</v>
      </c>
      <c r="AK1344" s="130">
        <f t="shared" si="2222"/>
        <v>0</v>
      </c>
      <c r="AL1344" s="130">
        <f t="shared" si="2222"/>
        <v>0</v>
      </c>
      <c r="AM1344" s="130">
        <f t="shared" si="2222"/>
        <v>0</v>
      </c>
      <c r="AN1344" s="130">
        <f t="shared" si="2222"/>
        <v>0</v>
      </c>
      <c r="AO1344" s="130">
        <f t="shared" si="2222"/>
        <v>0</v>
      </c>
      <c r="AP1344" s="131">
        <f t="shared" si="2222"/>
        <v>0</v>
      </c>
      <c r="AQ1344" s="129">
        <f>G1337</f>
        <v>0</v>
      </c>
      <c r="AR1344" s="130">
        <f t="shared" si="2223"/>
        <v>0</v>
      </c>
      <c r="AS1344" s="130">
        <f t="shared" si="2223"/>
        <v>0</v>
      </c>
      <c r="AT1344" s="130">
        <f t="shared" si="2223"/>
        <v>0</v>
      </c>
      <c r="AU1344" s="130">
        <f t="shared" si="2223"/>
        <v>0</v>
      </c>
      <c r="AV1344" s="130">
        <f t="shared" si="2223"/>
        <v>0</v>
      </c>
      <c r="AW1344" s="130">
        <f t="shared" si="2223"/>
        <v>0</v>
      </c>
      <c r="AX1344" s="130">
        <f t="shared" si="2223"/>
        <v>0</v>
      </c>
      <c r="AY1344" s="130">
        <f t="shared" si="2223"/>
        <v>0</v>
      </c>
      <c r="AZ1344" s="131">
        <f t="shared" si="2223"/>
        <v>0</v>
      </c>
      <c r="BA1344" s="129">
        <f>H1337</f>
        <v>0</v>
      </c>
      <c r="BB1344" s="130">
        <f t="shared" si="2224"/>
        <v>0</v>
      </c>
      <c r="BC1344" s="130">
        <f t="shared" si="2224"/>
        <v>0</v>
      </c>
      <c r="BD1344" s="130">
        <f t="shared" si="2224"/>
        <v>0</v>
      </c>
      <c r="BE1344" s="130">
        <f t="shared" si="2224"/>
        <v>0</v>
      </c>
      <c r="BF1344" s="130">
        <f t="shared" si="2224"/>
        <v>0</v>
      </c>
      <c r="BG1344" s="130">
        <f t="shared" si="2224"/>
        <v>0</v>
      </c>
      <c r="BH1344" s="130">
        <f t="shared" si="2224"/>
        <v>0</v>
      </c>
      <c r="BI1344" s="130">
        <f t="shared" si="2224"/>
        <v>0</v>
      </c>
      <c r="BJ1344" s="131">
        <f t="shared" si="2224"/>
        <v>0</v>
      </c>
      <c r="BK1344"/>
      <c r="BL1344"/>
      <c r="BM1344"/>
      <c r="BN1344"/>
      <c r="BO1344"/>
      <c r="BP1344"/>
      <c r="BQ1344"/>
      <c r="BR1344"/>
      <c r="BS1344"/>
      <c r="BT1344"/>
      <c r="BU1344"/>
      <c r="BV1344"/>
      <c r="BW1344"/>
      <c r="BX1344"/>
      <c r="BY1344"/>
      <c r="BZ1344"/>
      <c r="CA1344"/>
      <c r="CB1344"/>
      <c r="CC1344"/>
      <c r="CD1344"/>
      <c r="CE1344"/>
      <c r="CF1344"/>
      <c r="CG1344"/>
      <c r="CH1344"/>
      <c r="CI1344"/>
      <c r="CJ1344"/>
      <c r="CK1344"/>
      <c r="CL1344"/>
      <c r="CM1344"/>
      <c r="CN1344"/>
      <c r="CO1344"/>
    </row>
    <row r="1345" spans="1:93" s="2" customFormat="1" ht="15" hidden="1" customHeight="1" outlineLevel="2" x14ac:dyDescent="0.25">
      <c r="A1345" s="152" t="s">
        <v>47</v>
      </c>
      <c r="B1345" s="129">
        <f>C1338</f>
        <v>0</v>
      </c>
      <c r="C1345" s="130">
        <f t="shared" si="2218"/>
        <v>0</v>
      </c>
      <c r="D1345" s="130">
        <f t="shared" si="2218"/>
        <v>0</v>
      </c>
      <c r="E1345" s="130">
        <f t="shared" si="2218"/>
        <v>0</v>
      </c>
      <c r="F1345" s="130">
        <f t="shared" si="2218"/>
        <v>0</v>
      </c>
      <c r="G1345" s="130">
        <f t="shared" si="2218"/>
        <v>0</v>
      </c>
      <c r="H1345" s="130">
        <f t="shared" si="2218"/>
        <v>0</v>
      </c>
      <c r="I1345" s="130">
        <f t="shared" si="2218"/>
        <v>0</v>
      </c>
      <c r="J1345" s="190">
        <f t="shared" si="2218"/>
        <v>0</v>
      </c>
      <c r="K1345" s="130">
        <f t="shared" si="2218"/>
        <v>0</v>
      </c>
      <c r="L1345" s="131">
        <f t="shared" si="2218"/>
        <v>0</v>
      </c>
      <c r="M1345" s="129">
        <f>D1338</f>
        <v>0</v>
      </c>
      <c r="N1345" s="130">
        <f t="shared" si="2220"/>
        <v>0</v>
      </c>
      <c r="O1345" s="130">
        <f t="shared" si="2220"/>
        <v>0</v>
      </c>
      <c r="P1345" s="130">
        <f t="shared" si="2220"/>
        <v>0</v>
      </c>
      <c r="Q1345" s="130">
        <f t="shared" si="2220"/>
        <v>0</v>
      </c>
      <c r="R1345" s="130">
        <f t="shared" si="2220"/>
        <v>0</v>
      </c>
      <c r="S1345" s="130">
        <f t="shared" si="2220"/>
        <v>0</v>
      </c>
      <c r="T1345" s="130">
        <f t="shared" si="2220"/>
        <v>0</v>
      </c>
      <c r="U1345" s="130">
        <f t="shared" si="2220"/>
        <v>0</v>
      </c>
      <c r="V1345" s="131">
        <f t="shared" si="2220"/>
        <v>0</v>
      </c>
      <c r="W1345" s="129" t="e">
        <f>E1338</f>
        <v>#DIV/0!</v>
      </c>
      <c r="X1345" s="130" t="e">
        <f t="shared" si="2221"/>
        <v>#DIV/0!</v>
      </c>
      <c r="Y1345" s="130" t="e">
        <f t="shared" si="2221"/>
        <v>#DIV/0!</v>
      </c>
      <c r="Z1345" s="130" t="e">
        <f t="shared" si="2221"/>
        <v>#DIV/0!</v>
      </c>
      <c r="AA1345" s="130" t="e">
        <f t="shared" si="2221"/>
        <v>#DIV/0!</v>
      </c>
      <c r="AB1345" s="130" t="e">
        <f t="shared" si="2221"/>
        <v>#DIV/0!</v>
      </c>
      <c r="AC1345" s="130" t="e">
        <f t="shared" si="2221"/>
        <v>#DIV/0!</v>
      </c>
      <c r="AD1345" s="130" t="e">
        <f t="shared" si="2221"/>
        <v>#DIV/0!</v>
      </c>
      <c r="AE1345" s="130" t="e">
        <f t="shared" si="2221"/>
        <v>#DIV/0!</v>
      </c>
      <c r="AF1345" s="131" t="e">
        <f t="shared" si="2221"/>
        <v>#DIV/0!</v>
      </c>
      <c r="AG1345" s="129">
        <f>F1338</f>
        <v>0</v>
      </c>
      <c r="AH1345" s="130">
        <f t="shared" si="2222"/>
        <v>0</v>
      </c>
      <c r="AI1345" s="130">
        <f t="shared" si="2222"/>
        <v>0</v>
      </c>
      <c r="AJ1345" s="130">
        <f t="shared" si="2222"/>
        <v>0</v>
      </c>
      <c r="AK1345" s="130">
        <f t="shared" si="2222"/>
        <v>0</v>
      </c>
      <c r="AL1345" s="130">
        <f t="shared" si="2222"/>
        <v>0</v>
      </c>
      <c r="AM1345" s="130">
        <f t="shared" si="2222"/>
        <v>0</v>
      </c>
      <c r="AN1345" s="130">
        <f t="shared" si="2222"/>
        <v>0</v>
      </c>
      <c r="AO1345" s="130">
        <f t="shared" si="2222"/>
        <v>0</v>
      </c>
      <c r="AP1345" s="131">
        <f t="shared" si="2222"/>
        <v>0</v>
      </c>
      <c r="AQ1345" s="129">
        <f>G1338</f>
        <v>0</v>
      </c>
      <c r="AR1345" s="130">
        <f t="shared" si="2223"/>
        <v>0</v>
      </c>
      <c r="AS1345" s="130">
        <f t="shared" si="2223"/>
        <v>0</v>
      </c>
      <c r="AT1345" s="130">
        <f t="shared" si="2223"/>
        <v>0</v>
      </c>
      <c r="AU1345" s="130">
        <f t="shared" si="2223"/>
        <v>0</v>
      </c>
      <c r="AV1345" s="130">
        <f t="shared" si="2223"/>
        <v>0</v>
      </c>
      <c r="AW1345" s="130">
        <f t="shared" si="2223"/>
        <v>0</v>
      </c>
      <c r="AX1345" s="130">
        <f t="shared" si="2223"/>
        <v>0</v>
      </c>
      <c r="AY1345" s="130">
        <f t="shared" si="2223"/>
        <v>0</v>
      </c>
      <c r="AZ1345" s="131">
        <f t="shared" si="2223"/>
        <v>0</v>
      </c>
      <c r="BA1345" s="129">
        <f>H1338</f>
        <v>0</v>
      </c>
      <c r="BB1345" s="130">
        <f t="shared" si="2224"/>
        <v>0</v>
      </c>
      <c r="BC1345" s="130">
        <f t="shared" si="2224"/>
        <v>0</v>
      </c>
      <c r="BD1345" s="130">
        <f t="shared" si="2224"/>
        <v>0</v>
      </c>
      <c r="BE1345" s="130">
        <f t="shared" si="2224"/>
        <v>0</v>
      </c>
      <c r="BF1345" s="130">
        <f t="shared" si="2224"/>
        <v>0</v>
      </c>
      <c r="BG1345" s="130">
        <f t="shared" si="2224"/>
        <v>0</v>
      </c>
      <c r="BH1345" s="130">
        <f t="shared" si="2224"/>
        <v>0</v>
      </c>
      <c r="BI1345" s="130">
        <f t="shared" si="2224"/>
        <v>0</v>
      </c>
      <c r="BJ1345" s="131">
        <f t="shared" si="2224"/>
        <v>0</v>
      </c>
      <c r="BK1345"/>
      <c r="BL1345"/>
      <c r="BM1345"/>
      <c r="BN1345"/>
      <c r="BO1345"/>
      <c r="BP1345"/>
      <c r="BQ1345"/>
      <c r="BR1345"/>
      <c r="BS1345"/>
      <c r="BT1345"/>
      <c r="BU1345"/>
      <c r="BV1345"/>
      <c r="BW1345"/>
      <c r="BX1345"/>
      <c r="BY1345"/>
      <c r="BZ1345"/>
      <c r="CA1345"/>
      <c r="CB1345"/>
      <c r="CC1345"/>
      <c r="CD1345"/>
      <c r="CE1345"/>
      <c r="CF1345"/>
      <c r="CG1345"/>
      <c r="CH1345"/>
      <c r="CI1345"/>
      <c r="CJ1345"/>
      <c r="CK1345"/>
      <c r="CL1345"/>
      <c r="CM1345"/>
      <c r="CN1345"/>
      <c r="CO1345"/>
    </row>
    <row r="1346" spans="1:93" s="2" customFormat="1" ht="15" hidden="1" customHeight="1" outlineLevel="2" x14ac:dyDescent="0.25">
      <c r="A1346" s="152" t="s">
        <v>57</v>
      </c>
      <c r="B1346" s="129">
        <f t="shared" ref="B1346" si="2225">E$3</f>
        <v>43</v>
      </c>
      <c r="C1346" s="130">
        <f t="shared" si="2218"/>
        <v>43</v>
      </c>
      <c r="D1346" s="130">
        <f t="shared" si="2218"/>
        <v>43</v>
      </c>
      <c r="E1346" s="130">
        <f t="shared" si="2218"/>
        <v>43</v>
      </c>
      <c r="F1346" s="130">
        <f t="shared" si="2218"/>
        <v>43</v>
      </c>
      <c r="G1346" s="130">
        <f t="shared" si="2218"/>
        <v>43</v>
      </c>
      <c r="H1346" s="130">
        <f t="shared" si="2218"/>
        <v>43</v>
      </c>
      <c r="I1346" s="130">
        <f t="shared" si="2218"/>
        <v>43</v>
      </c>
      <c r="J1346" s="190">
        <f t="shared" si="2218"/>
        <v>43</v>
      </c>
      <c r="K1346" s="130">
        <f t="shared" si="2218"/>
        <v>43</v>
      </c>
      <c r="L1346" s="131">
        <f t="shared" si="2218"/>
        <v>43</v>
      </c>
      <c r="M1346" s="129">
        <f t="shared" ref="M1346" si="2226">F$3</f>
        <v>0</v>
      </c>
      <c r="N1346" s="130">
        <f t="shared" si="2220"/>
        <v>0</v>
      </c>
      <c r="O1346" s="130">
        <f t="shared" si="2220"/>
        <v>0</v>
      </c>
      <c r="P1346" s="130">
        <f t="shared" si="2220"/>
        <v>0</v>
      </c>
      <c r="Q1346" s="130">
        <f t="shared" si="2220"/>
        <v>0</v>
      </c>
      <c r="R1346" s="130">
        <f t="shared" si="2220"/>
        <v>0</v>
      </c>
      <c r="S1346" s="130">
        <f t="shared" si="2220"/>
        <v>0</v>
      </c>
      <c r="T1346" s="130">
        <f t="shared" si="2220"/>
        <v>0</v>
      </c>
      <c r="U1346" s="130">
        <f t="shared" si="2220"/>
        <v>0</v>
      </c>
      <c r="V1346" s="131">
        <f t="shared" si="2220"/>
        <v>0</v>
      </c>
      <c r="W1346" s="129">
        <f t="shared" ref="W1346" si="2227">G$3</f>
        <v>0</v>
      </c>
      <c r="X1346" s="130">
        <f t="shared" si="2221"/>
        <v>0</v>
      </c>
      <c r="Y1346" s="130">
        <f t="shared" si="2221"/>
        <v>0</v>
      </c>
      <c r="Z1346" s="130">
        <f t="shared" si="2221"/>
        <v>0</v>
      </c>
      <c r="AA1346" s="130">
        <f t="shared" si="2221"/>
        <v>0</v>
      </c>
      <c r="AB1346" s="130">
        <f t="shared" si="2221"/>
        <v>0</v>
      </c>
      <c r="AC1346" s="130">
        <f t="shared" si="2221"/>
        <v>0</v>
      </c>
      <c r="AD1346" s="130">
        <f t="shared" si="2221"/>
        <v>0</v>
      </c>
      <c r="AE1346" s="130">
        <f t="shared" si="2221"/>
        <v>0</v>
      </c>
      <c r="AF1346" s="131">
        <f t="shared" si="2221"/>
        <v>0</v>
      </c>
      <c r="AG1346" s="129">
        <f t="shared" ref="AG1346" si="2228">H$3</f>
        <v>0</v>
      </c>
      <c r="AH1346" s="130">
        <f t="shared" si="2222"/>
        <v>0</v>
      </c>
      <c r="AI1346" s="130">
        <f t="shared" si="2222"/>
        <v>0</v>
      </c>
      <c r="AJ1346" s="130">
        <f t="shared" si="2222"/>
        <v>0</v>
      </c>
      <c r="AK1346" s="130">
        <f t="shared" si="2222"/>
        <v>0</v>
      </c>
      <c r="AL1346" s="130">
        <f t="shared" si="2222"/>
        <v>0</v>
      </c>
      <c r="AM1346" s="130">
        <f t="shared" si="2222"/>
        <v>0</v>
      </c>
      <c r="AN1346" s="130">
        <f t="shared" si="2222"/>
        <v>0</v>
      </c>
      <c r="AO1346" s="130">
        <f t="shared" si="2222"/>
        <v>0</v>
      </c>
      <c r="AP1346" s="131">
        <f t="shared" si="2222"/>
        <v>0</v>
      </c>
      <c r="AQ1346" s="129">
        <f t="shared" ref="AQ1346" si="2229">I$3</f>
        <v>0</v>
      </c>
      <c r="AR1346" s="130">
        <f t="shared" si="2223"/>
        <v>0</v>
      </c>
      <c r="AS1346" s="130">
        <f t="shared" si="2223"/>
        <v>0</v>
      </c>
      <c r="AT1346" s="130">
        <f t="shared" si="2223"/>
        <v>0</v>
      </c>
      <c r="AU1346" s="130">
        <f t="shared" si="2223"/>
        <v>0</v>
      </c>
      <c r="AV1346" s="130">
        <f t="shared" si="2223"/>
        <v>0</v>
      </c>
      <c r="AW1346" s="130">
        <f t="shared" si="2223"/>
        <v>0</v>
      </c>
      <c r="AX1346" s="130">
        <f t="shared" si="2223"/>
        <v>0</v>
      </c>
      <c r="AY1346" s="130">
        <f t="shared" si="2223"/>
        <v>0</v>
      </c>
      <c r="AZ1346" s="131">
        <f t="shared" si="2223"/>
        <v>0</v>
      </c>
      <c r="BA1346" s="129">
        <f t="shared" ref="BA1346" si="2230">J$3</f>
        <v>0</v>
      </c>
      <c r="BB1346" s="130">
        <f t="shared" si="2224"/>
        <v>0</v>
      </c>
      <c r="BC1346" s="130">
        <f t="shared" si="2224"/>
        <v>0</v>
      </c>
      <c r="BD1346" s="130">
        <f t="shared" si="2224"/>
        <v>0</v>
      </c>
      <c r="BE1346" s="130">
        <f t="shared" si="2224"/>
        <v>0</v>
      </c>
      <c r="BF1346" s="130">
        <f t="shared" si="2224"/>
        <v>0</v>
      </c>
      <c r="BG1346" s="130">
        <f t="shared" si="2224"/>
        <v>0</v>
      </c>
      <c r="BH1346" s="130">
        <f t="shared" si="2224"/>
        <v>0</v>
      </c>
      <c r="BI1346" s="130">
        <f t="shared" si="2224"/>
        <v>0</v>
      </c>
      <c r="BJ1346" s="131">
        <f t="shared" si="2224"/>
        <v>0</v>
      </c>
      <c r="BK1346"/>
      <c r="BL1346"/>
      <c r="BM1346"/>
      <c r="BN1346"/>
      <c r="BO1346"/>
      <c r="BP1346"/>
      <c r="BQ1346"/>
      <c r="BR1346"/>
      <c r="BS1346"/>
      <c r="BT1346"/>
      <c r="BU1346"/>
      <c r="BV1346"/>
      <c r="BW1346"/>
      <c r="BX1346"/>
      <c r="BY1346"/>
      <c r="BZ1346"/>
      <c r="CA1346"/>
      <c r="CB1346"/>
      <c r="CC1346"/>
      <c r="CD1346"/>
      <c r="CE1346"/>
      <c r="CF1346"/>
      <c r="CG1346"/>
      <c r="CH1346"/>
      <c r="CI1346"/>
      <c r="CJ1346"/>
      <c r="CK1346"/>
      <c r="CL1346"/>
      <c r="CM1346"/>
      <c r="CN1346"/>
      <c r="CO1346"/>
    </row>
    <row r="1347" spans="1:93" s="2" customFormat="1" ht="15" hidden="1" customHeight="1" outlineLevel="2" x14ac:dyDescent="0.25">
      <c r="A1347" s="152" t="s">
        <v>58</v>
      </c>
      <c r="B1347" s="132">
        <f t="shared" ref="B1347" si="2231">B1346/10*0</f>
        <v>0</v>
      </c>
      <c r="C1347" s="133">
        <f t="shared" ref="C1347" si="2232">C1346/10*1</f>
        <v>4.3</v>
      </c>
      <c r="D1347" s="133">
        <f t="shared" ref="D1347" si="2233">D1346/10*2</f>
        <v>8.6</v>
      </c>
      <c r="E1347" s="133">
        <f t="shared" ref="E1347" si="2234">E1346/10*3</f>
        <v>12.899999999999999</v>
      </c>
      <c r="F1347" s="133">
        <f t="shared" ref="F1347" si="2235">F1346/10*4</f>
        <v>17.2</v>
      </c>
      <c r="G1347" s="133">
        <f t="shared" ref="G1347" si="2236">G1346/10*5</f>
        <v>21.5</v>
      </c>
      <c r="H1347" s="133">
        <f t="shared" ref="H1347" si="2237">H1346/10*6</f>
        <v>25.799999999999997</v>
      </c>
      <c r="I1347" s="133">
        <f t="shared" ref="I1347" si="2238">I1346/10*7</f>
        <v>30.099999999999998</v>
      </c>
      <c r="J1347" s="191">
        <f t="shared" ref="J1347" si="2239">J1346/10*8</f>
        <v>34.4</v>
      </c>
      <c r="K1347" s="133">
        <f t="shared" ref="K1347" si="2240">K1346/10*9</f>
        <v>38.699999999999996</v>
      </c>
      <c r="L1347" s="134">
        <f t="shared" ref="L1347" si="2241">L1346/10*10</f>
        <v>43</v>
      </c>
      <c r="M1347" s="133">
        <f t="shared" ref="M1347" si="2242">M1346/10*1</f>
        <v>0</v>
      </c>
      <c r="N1347" s="133">
        <f t="shared" ref="N1347" si="2243">N1346/10*2</f>
        <v>0</v>
      </c>
      <c r="O1347" s="133">
        <f t="shared" ref="O1347" si="2244">O1346/10*3</f>
        <v>0</v>
      </c>
      <c r="P1347" s="133">
        <f t="shared" ref="P1347" si="2245">P1346/10*4</f>
        <v>0</v>
      </c>
      <c r="Q1347" s="133">
        <f t="shared" ref="Q1347" si="2246">Q1346/10*5</f>
        <v>0</v>
      </c>
      <c r="R1347" s="133">
        <f t="shared" ref="R1347" si="2247">R1346/10*6</f>
        <v>0</v>
      </c>
      <c r="S1347" s="133">
        <f t="shared" ref="S1347" si="2248">S1346/10*7</f>
        <v>0</v>
      </c>
      <c r="T1347" s="133">
        <f t="shared" ref="T1347" si="2249">T1346/10*8</f>
        <v>0</v>
      </c>
      <c r="U1347" s="133">
        <f t="shared" ref="U1347" si="2250">U1346/10*9</f>
        <v>0</v>
      </c>
      <c r="V1347" s="134">
        <f t="shared" ref="V1347" si="2251">V1346/10*10</f>
        <v>0</v>
      </c>
      <c r="W1347" s="133">
        <f t="shared" ref="W1347" si="2252">W1346/10*1</f>
        <v>0</v>
      </c>
      <c r="X1347" s="133">
        <f t="shared" ref="X1347" si="2253">X1346/10*2</f>
        <v>0</v>
      </c>
      <c r="Y1347" s="133">
        <f t="shared" ref="Y1347" si="2254">Y1346/10*3</f>
        <v>0</v>
      </c>
      <c r="Z1347" s="133">
        <f t="shared" ref="Z1347" si="2255">Z1346/10*4</f>
        <v>0</v>
      </c>
      <c r="AA1347" s="133">
        <f t="shared" ref="AA1347" si="2256">AA1346/10*5</f>
        <v>0</v>
      </c>
      <c r="AB1347" s="133">
        <f t="shared" ref="AB1347" si="2257">AB1346/10*6</f>
        <v>0</v>
      </c>
      <c r="AC1347" s="133">
        <f t="shared" ref="AC1347" si="2258">AC1346/10*7</f>
        <v>0</v>
      </c>
      <c r="AD1347" s="133">
        <f t="shared" ref="AD1347" si="2259">AD1346/10*8</f>
        <v>0</v>
      </c>
      <c r="AE1347" s="134">
        <f t="shared" ref="AE1347" si="2260">AE1346/10*9</f>
        <v>0</v>
      </c>
      <c r="AF1347" s="134">
        <f t="shared" ref="AF1347" si="2261">AF1346/10*10</f>
        <v>0</v>
      </c>
      <c r="AG1347" s="133">
        <f t="shared" ref="AG1347" si="2262">AG1346/10*1</f>
        <v>0</v>
      </c>
      <c r="AH1347" s="133">
        <f t="shared" ref="AH1347" si="2263">AH1346/10*2</f>
        <v>0</v>
      </c>
      <c r="AI1347" s="133">
        <f t="shared" ref="AI1347" si="2264">AI1346/10*3</f>
        <v>0</v>
      </c>
      <c r="AJ1347" s="133">
        <f t="shared" ref="AJ1347" si="2265">AJ1346/10*4</f>
        <v>0</v>
      </c>
      <c r="AK1347" s="133">
        <f t="shared" ref="AK1347" si="2266">AK1346/10*5</f>
        <v>0</v>
      </c>
      <c r="AL1347" s="133">
        <f t="shared" ref="AL1347" si="2267">AL1346/10*6</f>
        <v>0</v>
      </c>
      <c r="AM1347" s="133">
        <f t="shared" ref="AM1347" si="2268">AM1346/10*7</f>
        <v>0</v>
      </c>
      <c r="AN1347" s="133">
        <f t="shared" ref="AN1347" si="2269">AN1346/10*8</f>
        <v>0</v>
      </c>
      <c r="AO1347" s="134">
        <f t="shared" ref="AO1347" si="2270">AO1346/10*9</f>
        <v>0</v>
      </c>
      <c r="AP1347" s="134">
        <f t="shared" ref="AP1347" si="2271">AP1346/10*10</f>
        <v>0</v>
      </c>
      <c r="AQ1347" s="133">
        <f t="shared" ref="AQ1347" si="2272">AQ1346/10*1</f>
        <v>0</v>
      </c>
      <c r="AR1347" s="133">
        <f t="shared" ref="AR1347" si="2273">AR1346/10*2</f>
        <v>0</v>
      </c>
      <c r="AS1347" s="133">
        <f t="shared" ref="AS1347" si="2274">AS1346/10*3</f>
        <v>0</v>
      </c>
      <c r="AT1347" s="133">
        <f t="shared" ref="AT1347" si="2275">AT1346/10*4</f>
        <v>0</v>
      </c>
      <c r="AU1347" s="133">
        <f t="shared" ref="AU1347" si="2276">AU1346/10*5</f>
        <v>0</v>
      </c>
      <c r="AV1347" s="133">
        <f t="shared" ref="AV1347" si="2277">AV1346/10*6</f>
        <v>0</v>
      </c>
      <c r="AW1347" s="133">
        <f t="shared" ref="AW1347" si="2278">AW1346/10*7</f>
        <v>0</v>
      </c>
      <c r="AX1347" s="133">
        <f t="shared" ref="AX1347" si="2279">AX1346/10*8</f>
        <v>0</v>
      </c>
      <c r="AY1347" s="134">
        <f t="shared" ref="AY1347" si="2280">AY1346/10*9</f>
        <v>0</v>
      </c>
      <c r="AZ1347" s="134">
        <f t="shared" ref="AZ1347" si="2281">AZ1346/10*10</f>
        <v>0</v>
      </c>
      <c r="BA1347" s="133">
        <f t="shared" ref="BA1347" si="2282">BA1346/10*1</f>
        <v>0</v>
      </c>
      <c r="BB1347" s="133">
        <f t="shared" ref="BB1347" si="2283">BB1346/10*2</f>
        <v>0</v>
      </c>
      <c r="BC1347" s="133">
        <f t="shared" ref="BC1347" si="2284">BC1346/10*3</f>
        <v>0</v>
      </c>
      <c r="BD1347" s="133">
        <f t="shared" ref="BD1347" si="2285">BD1346/10*4</f>
        <v>0</v>
      </c>
      <c r="BE1347" s="133">
        <f t="shared" ref="BE1347" si="2286">BE1346/10*5</f>
        <v>0</v>
      </c>
      <c r="BF1347" s="133">
        <f t="shared" ref="BF1347" si="2287">BF1346/10*6</f>
        <v>0</v>
      </c>
      <c r="BG1347" s="133">
        <f t="shared" ref="BG1347" si="2288">BG1346/10*7</f>
        <v>0</v>
      </c>
      <c r="BH1347" s="133">
        <f t="shared" ref="BH1347" si="2289">BH1346/10*8</f>
        <v>0</v>
      </c>
      <c r="BI1347" s="134">
        <f t="shared" ref="BI1347" si="2290">BI1346/10*9</f>
        <v>0</v>
      </c>
      <c r="BJ1347" s="134">
        <f t="shared" ref="BJ1347" si="2291">BJ1346/10*10</f>
        <v>0</v>
      </c>
      <c r="BK1347"/>
      <c r="BL1347"/>
      <c r="BM1347"/>
      <c r="BN1347"/>
      <c r="BO1347"/>
      <c r="BP1347"/>
      <c r="BQ1347"/>
      <c r="BR1347"/>
      <c r="BS1347"/>
      <c r="BT1347"/>
      <c r="BU1347"/>
      <c r="BV1347"/>
      <c r="BW1347"/>
      <c r="BX1347"/>
      <c r="BY1347"/>
      <c r="BZ1347"/>
      <c r="CA1347"/>
      <c r="CB1347"/>
      <c r="CC1347"/>
      <c r="CD1347"/>
      <c r="CE1347"/>
      <c r="CF1347"/>
      <c r="CG1347"/>
      <c r="CH1347"/>
      <c r="CI1347"/>
      <c r="CJ1347"/>
      <c r="CK1347"/>
      <c r="CL1347"/>
      <c r="CM1347"/>
      <c r="CN1347"/>
      <c r="CO1347"/>
    </row>
    <row r="1348" spans="1:93" ht="15.75" hidden="1" outlineLevel="2" thickBot="1" x14ac:dyDescent="0.3">
      <c r="A1348" s="152" t="s">
        <v>60</v>
      </c>
      <c r="B1348" s="192">
        <f t="shared" ref="B1348:BJ1348" si="2292">-B1345+B1344*B1347-1*IF(AND($A1290=B1343,B1347&gt;=$A1291),B1347-$A1291,0)</f>
        <v>0</v>
      </c>
      <c r="C1348" s="193">
        <f t="shared" si="2292"/>
        <v>0</v>
      </c>
      <c r="D1348" s="193">
        <f t="shared" si="2292"/>
        <v>0</v>
      </c>
      <c r="E1348" s="193">
        <f t="shared" si="2292"/>
        <v>0</v>
      </c>
      <c r="F1348" s="193">
        <f t="shared" si="2292"/>
        <v>0</v>
      </c>
      <c r="G1348" s="193">
        <f t="shared" si="2292"/>
        <v>0</v>
      </c>
      <c r="H1348" s="193">
        <f t="shared" si="2292"/>
        <v>0</v>
      </c>
      <c r="I1348" s="193">
        <f t="shared" si="2292"/>
        <v>0</v>
      </c>
      <c r="J1348" s="193">
        <f t="shared" si="2292"/>
        <v>0</v>
      </c>
      <c r="K1348" s="193">
        <f t="shared" si="2292"/>
        <v>0</v>
      </c>
      <c r="L1348" s="194">
        <f t="shared" si="2292"/>
        <v>0</v>
      </c>
      <c r="M1348" s="192">
        <f t="shared" si="2292"/>
        <v>0</v>
      </c>
      <c r="N1348" s="193">
        <f t="shared" si="2292"/>
        <v>0</v>
      </c>
      <c r="O1348" s="193">
        <f t="shared" si="2292"/>
        <v>0</v>
      </c>
      <c r="P1348" s="193">
        <f t="shared" si="2292"/>
        <v>0</v>
      </c>
      <c r="Q1348" s="193">
        <f t="shared" si="2292"/>
        <v>0</v>
      </c>
      <c r="R1348" s="193">
        <f t="shared" si="2292"/>
        <v>0</v>
      </c>
      <c r="S1348" s="193">
        <f t="shared" si="2292"/>
        <v>0</v>
      </c>
      <c r="T1348" s="193">
        <f t="shared" si="2292"/>
        <v>0</v>
      </c>
      <c r="U1348" s="193">
        <f t="shared" si="2292"/>
        <v>0</v>
      </c>
      <c r="V1348" s="194">
        <f t="shared" si="2292"/>
        <v>0</v>
      </c>
      <c r="W1348" s="192" t="e">
        <f t="shared" si="2292"/>
        <v>#DIV/0!</v>
      </c>
      <c r="X1348" s="193" t="e">
        <f t="shared" si="2292"/>
        <v>#DIV/0!</v>
      </c>
      <c r="Y1348" s="193" t="e">
        <f t="shared" si="2292"/>
        <v>#DIV/0!</v>
      </c>
      <c r="Z1348" s="193" t="e">
        <f t="shared" si="2292"/>
        <v>#DIV/0!</v>
      </c>
      <c r="AA1348" s="193" t="e">
        <f t="shared" si="2292"/>
        <v>#DIV/0!</v>
      </c>
      <c r="AB1348" s="193" t="e">
        <f t="shared" si="2292"/>
        <v>#DIV/0!</v>
      </c>
      <c r="AC1348" s="193" t="e">
        <f t="shared" si="2292"/>
        <v>#DIV/0!</v>
      </c>
      <c r="AD1348" s="193" t="e">
        <f t="shared" si="2292"/>
        <v>#DIV/0!</v>
      </c>
      <c r="AE1348" s="193" t="e">
        <f t="shared" si="2292"/>
        <v>#DIV/0!</v>
      </c>
      <c r="AF1348" s="194" t="e">
        <f t="shared" si="2292"/>
        <v>#DIV/0!</v>
      </c>
      <c r="AG1348" s="192">
        <f t="shared" si="2292"/>
        <v>0</v>
      </c>
      <c r="AH1348" s="193">
        <f t="shared" si="2292"/>
        <v>0</v>
      </c>
      <c r="AI1348" s="193">
        <f t="shared" si="2292"/>
        <v>0</v>
      </c>
      <c r="AJ1348" s="193">
        <f t="shared" si="2292"/>
        <v>0</v>
      </c>
      <c r="AK1348" s="193">
        <f t="shared" si="2292"/>
        <v>0</v>
      </c>
      <c r="AL1348" s="193">
        <f t="shared" si="2292"/>
        <v>0</v>
      </c>
      <c r="AM1348" s="193">
        <f t="shared" si="2292"/>
        <v>0</v>
      </c>
      <c r="AN1348" s="193">
        <f t="shared" si="2292"/>
        <v>0</v>
      </c>
      <c r="AO1348" s="193">
        <f t="shared" si="2292"/>
        <v>0</v>
      </c>
      <c r="AP1348" s="194">
        <f t="shared" si="2292"/>
        <v>0</v>
      </c>
      <c r="AQ1348" s="192">
        <f t="shared" si="2292"/>
        <v>0</v>
      </c>
      <c r="AR1348" s="193">
        <f t="shared" si="2292"/>
        <v>0</v>
      </c>
      <c r="AS1348" s="193">
        <f t="shared" si="2292"/>
        <v>0</v>
      </c>
      <c r="AT1348" s="193">
        <f t="shared" si="2292"/>
        <v>0</v>
      </c>
      <c r="AU1348" s="193">
        <f t="shared" si="2292"/>
        <v>0</v>
      </c>
      <c r="AV1348" s="193">
        <f t="shared" si="2292"/>
        <v>0</v>
      </c>
      <c r="AW1348" s="193">
        <f t="shared" si="2292"/>
        <v>0</v>
      </c>
      <c r="AX1348" s="193">
        <f t="shared" si="2292"/>
        <v>0</v>
      </c>
      <c r="AY1348" s="193">
        <f t="shared" si="2292"/>
        <v>0</v>
      </c>
      <c r="AZ1348" s="194">
        <f t="shared" si="2292"/>
        <v>0</v>
      </c>
      <c r="BA1348" s="192">
        <f t="shared" si="2292"/>
        <v>0</v>
      </c>
      <c r="BB1348" s="193">
        <f t="shared" si="2292"/>
        <v>0</v>
      </c>
      <c r="BC1348" s="193">
        <f t="shared" si="2292"/>
        <v>0</v>
      </c>
      <c r="BD1348" s="193">
        <f t="shared" si="2292"/>
        <v>0</v>
      </c>
      <c r="BE1348" s="193">
        <f t="shared" si="2292"/>
        <v>0</v>
      </c>
      <c r="BF1348" s="193">
        <f t="shared" si="2292"/>
        <v>0</v>
      </c>
      <c r="BG1348" s="193">
        <f t="shared" si="2292"/>
        <v>0</v>
      </c>
      <c r="BH1348" s="193">
        <f t="shared" si="2292"/>
        <v>0</v>
      </c>
      <c r="BI1348" s="193">
        <f t="shared" si="2292"/>
        <v>0</v>
      </c>
      <c r="BJ1348" s="194">
        <f t="shared" si="2292"/>
        <v>0</v>
      </c>
    </row>
    <row r="1349" spans="1:93" hidden="1" outlineLevel="2" x14ac:dyDescent="0.25"/>
    <row r="1350" spans="1:93" hidden="1" outlineLevel="1" collapsed="1" x14ac:dyDescent="0.25">
      <c r="A1350" s="181">
        <f>2*B1290/10</f>
        <v>0</v>
      </c>
      <c r="B1350" s="180"/>
      <c r="C1350" s="180"/>
      <c r="D1350" s="180"/>
    </row>
    <row r="1351" spans="1:93" hidden="1" outlineLevel="2" x14ac:dyDescent="0.25">
      <c r="B1351" s="316">
        <f>'Calculo VIGA'!E$2</f>
        <v>1</v>
      </c>
      <c r="C1351" s="317"/>
      <c r="D1351" s="316">
        <f>'Calculo VIGA'!F$2</f>
        <v>2</v>
      </c>
      <c r="E1351" s="317"/>
      <c r="F1351" s="316">
        <f>'Calculo VIGA'!G$2</f>
        <v>3</v>
      </c>
      <c r="G1351" s="317"/>
      <c r="H1351" s="316">
        <f>'Calculo VIGA'!H$2</f>
        <v>4</v>
      </c>
      <c r="I1351" s="317"/>
      <c r="J1351" s="316">
        <f>'Calculo VIGA'!I$2</f>
        <v>5</v>
      </c>
      <c r="K1351" s="317"/>
      <c r="L1351" s="316">
        <f>'Calculo VIGA'!J$2</f>
        <v>6</v>
      </c>
      <c r="M1351" s="317"/>
    </row>
    <row r="1352" spans="1:93" hidden="1" outlineLevel="2" x14ac:dyDescent="0.25">
      <c r="B1352" s="105">
        <f>'Calculo VIGA'!B$18</f>
        <v>3</v>
      </c>
      <c r="C1352" s="106">
        <v>0</v>
      </c>
      <c r="D1352" s="107">
        <f>'Calculo VIGA'!J$18</f>
        <v>0</v>
      </c>
      <c r="E1352" s="106">
        <v>0</v>
      </c>
      <c r="F1352" s="107">
        <f>'Calculo VIGA'!R$18</f>
        <v>0</v>
      </c>
      <c r="G1352" s="106">
        <v>0</v>
      </c>
      <c r="H1352" s="107">
        <f>'Calculo VIGA'!Z$18</f>
        <v>0</v>
      </c>
      <c r="I1352" s="106">
        <v>0</v>
      </c>
      <c r="J1352" s="107">
        <f>'Calculo VIGA'!AH$18</f>
        <v>0</v>
      </c>
      <c r="K1352" s="106">
        <v>0</v>
      </c>
      <c r="L1352" s="107">
        <f>'Calculo VIGA'!AP$18</f>
        <v>0</v>
      </c>
      <c r="M1352" s="108">
        <v>0</v>
      </c>
      <c r="X1352" s="146"/>
      <c r="Y1352" s="147"/>
    </row>
    <row r="1353" spans="1:93" hidden="1" outlineLevel="2" x14ac:dyDescent="0.25">
      <c r="B1353" s="105">
        <f>'Calculo VIGA'!B$19</f>
        <v>4</v>
      </c>
      <c r="C1353" s="106">
        <f>IF($A1290=B1351,1*($B1290-$A1350)^2*(2*$A1350+$B1290)/$B1290^3,0)</f>
        <v>0</v>
      </c>
      <c r="D1353" s="107">
        <f>'Calculo VIGA'!J$19</f>
        <v>0</v>
      </c>
      <c r="E1353" s="106">
        <f>IF($A1290=D1351,1*($B1290-$A1350)^2*(2*$A1350+$B1290)/$B1290^3,0)</f>
        <v>0</v>
      </c>
      <c r="F1353" s="107">
        <f>'Calculo VIGA'!R$19</f>
        <v>0</v>
      </c>
      <c r="G1353" s="106" t="e">
        <f>IF($A1290=F1351,1*($B1290-$A1350)^2*(2*$A1350+$B1290)/$B1290^3,0)</f>
        <v>#DIV/0!</v>
      </c>
      <c r="H1353" s="107">
        <f>'Calculo VIGA'!Z$19</f>
        <v>0</v>
      </c>
      <c r="I1353" s="106">
        <f>IF($A1290=H1351,1*($B1290-$A1350)^2*(2*$A1350+$B1290)/$B1290^3,0)</f>
        <v>0</v>
      </c>
      <c r="J1353" s="107">
        <f>'Calculo VIGA'!AH$19</f>
        <v>0</v>
      </c>
      <c r="K1353" s="106">
        <f>IF($A1290=J1351,1*($B1290-$A1350)^2*(2*$A1350+$B1290)/$B1290^3,0)</f>
        <v>0</v>
      </c>
      <c r="L1353" s="107">
        <f>'Calculo VIGA'!AP$19</f>
        <v>0</v>
      </c>
      <c r="M1353" s="108">
        <f>IF($A1290=L1351,1*($B1290-$A1350)^2*(2*$A1350+$B1290)/$B1290^3,0)</f>
        <v>0</v>
      </c>
    </row>
    <row r="1354" spans="1:93" hidden="1" outlineLevel="2" x14ac:dyDescent="0.25">
      <c r="A1354" t="s">
        <v>36</v>
      </c>
      <c r="B1354" s="105">
        <f>'Calculo VIGA'!B$20</f>
        <v>1</v>
      </c>
      <c r="C1354" s="106">
        <f>IF($A1290=B1351,1*$A1350*($B1290-$A1350)^2/$B1290^2,0)</f>
        <v>0</v>
      </c>
      <c r="D1354" s="107">
        <f>'Calculo VIGA'!J$20</f>
        <v>0</v>
      </c>
      <c r="E1354" s="106">
        <f>IF($A1290=D1351,1*$A1350*($B1290-$A1350)^2/$B1290^2,0)</f>
        <v>0</v>
      </c>
      <c r="F1354" s="107">
        <f>'Calculo VIGA'!R$20</f>
        <v>0</v>
      </c>
      <c r="G1354" s="106" t="e">
        <f>IF($A1290=F1351,1*$A1350*($B1290-$A1350)^2/$B1290^2,0)</f>
        <v>#DIV/0!</v>
      </c>
      <c r="H1354" s="107">
        <f>'Calculo VIGA'!Z$20</f>
        <v>0</v>
      </c>
      <c r="I1354" s="106">
        <f>IF($A1290=H1351,1*$A1350*($B1290-$A1350)^2/$B1290^2,0)</f>
        <v>0</v>
      </c>
      <c r="J1354" s="107">
        <f>'Calculo VIGA'!AH$20</f>
        <v>0</v>
      </c>
      <c r="K1354" s="106">
        <f>IF($A1290=J1351,1*$A1350*($B1290-$A1350)^2/$B1290^2,0)</f>
        <v>0</v>
      </c>
      <c r="L1354" s="107">
        <f>'Calculo VIGA'!AP$20</f>
        <v>0</v>
      </c>
      <c r="M1354" s="108">
        <f>IF($A1290=L1351,1*$A1350*($B1290-$A1350)^2/$B1290^2,0)</f>
        <v>0</v>
      </c>
      <c r="X1354" s="149"/>
    </row>
    <row r="1355" spans="1:93" hidden="1" outlineLevel="2" x14ac:dyDescent="0.25">
      <c r="B1355" s="105">
        <f>'Calculo VIGA'!B$21</f>
        <v>5</v>
      </c>
      <c r="C1355" s="108">
        <v>0</v>
      </c>
      <c r="D1355" s="107">
        <f>'Calculo VIGA'!J$21</f>
        <v>0</v>
      </c>
      <c r="E1355" s="108">
        <v>0</v>
      </c>
      <c r="F1355" s="107">
        <f>'Calculo VIGA'!R$21</f>
        <v>0</v>
      </c>
      <c r="G1355" s="108">
        <v>0</v>
      </c>
      <c r="H1355" s="107">
        <f>'Calculo VIGA'!Z$21</f>
        <v>0</v>
      </c>
      <c r="I1355" s="108">
        <v>0</v>
      </c>
      <c r="J1355" s="107">
        <f>'Calculo VIGA'!AH$21</f>
        <v>0</v>
      </c>
      <c r="K1355" s="108">
        <v>0</v>
      </c>
      <c r="L1355" s="107">
        <f>'Calculo VIGA'!AP$21</f>
        <v>0</v>
      </c>
      <c r="M1355" s="108">
        <v>0</v>
      </c>
    </row>
    <row r="1356" spans="1:93" hidden="1" outlineLevel="2" x14ac:dyDescent="0.25">
      <c r="B1356" s="105">
        <f>'Calculo VIGA'!B$22</f>
        <v>6</v>
      </c>
      <c r="C1356" s="106">
        <f>IF($A1290=B1351,1*($A1350)^2*(3*$B1290-2*$A1350)/$B1290^3,0)</f>
        <v>0</v>
      </c>
      <c r="D1356" s="107">
        <f>'Calculo VIGA'!J$22</f>
        <v>0</v>
      </c>
      <c r="E1356" s="106">
        <f>IF($A1290=D1351,1*($A1350)^2*(3*$B1290-2*$A1350)/$B1290^3,0)</f>
        <v>0</v>
      </c>
      <c r="F1356" s="107">
        <f>'Calculo VIGA'!R$22</f>
        <v>0</v>
      </c>
      <c r="G1356" s="106" t="e">
        <f>IF($A1290=F1351,1*($A1350)^2*(3*$B1290-2*$A1350)/$B1290^3,0)</f>
        <v>#DIV/0!</v>
      </c>
      <c r="H1356" s="107">
        <f>'Calculo VIGA'!Z$22</f>
        <v>0</v>
      </c>
      <c r="I1356" s="106">
        <f>IF($A1290=H1351,1*($A1350)^2*(3*$B1290-2*$A1350)/$B1290^3,0)</f>
        <v>0</v>
      </c>
      <c r="J1356" s="107">
        <f>'Calculo VIGA'!AH$22</f>
        <v>0</v>
      </c>
      <c r="K1356" s="106">
        <f>IF($A1290=J1351,1*($A1350)^2*(3*$B1290-2*$A1350)/$B1290^3,0)</f>
        <v>0</v>
      </c>
      <c r="L1356" s="107">
        <f>'Calculo VIGA'!AP$22</f>
        <v>0</v>
      </c>
      <c r="M1356" s="108">
        <f>IF($A1290=L1351,1*($A1350)^2*(3*$B1290-2*$A1350)/$B1290^3,0)</f>
        <v>0</v>
      </c>
    </row>
    <row r="1357" spans="1:93" hidden="1" outlineLevel="2" x14ac:dyDescent="0.25">
      <c r="B1357" s="105">
        <f>'Calculo VIGA'!B$23</f>
        <v>2</v>
      </c>
      <c r="C1357" s="108">
        <f>IF($A1290=B1351,-1*($B1290-$A1350)*$A1350^2/$B1290^2,0)</f>
        <v>0</v>
      </c>
      <c r="D1357" s="107">
        <f>'Calculo VIGA'!J$23</f>
        <v>0</v>
      </c>
      <c r="E1357" s="108">
        <f>IF($A1290=D1351,-1*($B1290-$A1350)*$A1350^2/$B1290^2,0)</f>
        <v>0</v>
      </c>
      <c r="F1357" s="107">
        <f>'Calculo VIGA'!R$23</f>
        <v>0</v>
      </c>
      <c r="G1357" s="108" t="e">
        <f>IF($A1290=F1351,-1*($B1290-$A1350)*$A1350^2/$B1290^2,0)</f>
        <v>#DIV/0!</v>
      </c>
      <c r="H1357" s="107">
        <f>'Calculo VIGA'!Z$23</f>
        <v>0</v>
      </c>
      <c r="I1357" s="108">
        <f>IF($A1290=H1351,-1*($B1290-$A1350)*$A1350^2/$B1290^2,0)</f>
        <v>0</v>
      </c>
      <c r="J1357" s="107">
        <f>'Calculo VIGA'!AH$23</f>
        <v>0</v>
      </c>
      <c r="K1357" s="108">
        <f>IF($A1290=J1351,-1*($B1290-$A1350)*$A1350^2/$B1290^2,0)</f>
        <v>0</v>
      </c>
      <c r="L1357" s="107">
        <f>'Calculo VIGA'!AP$23</f>
        <v>0</v>
      </c>
      <c r="M1357" s="108">
        <f>IF($A1290=L1351,-1*($B1290-$A1350)*$A1350^2/$B1290^2,0)</f>
        <v>0</v>
      </c>
    </row>
    <row r="1358" spans="1:93" hidden="1" outlineLevel="2" x14ac:dyDescent="0.25">
      <c r="C1358" t="s">
        <v>61</v>
      </c>
      <c r="D1358" s="182"/>
      <c r="E1358" s="183"/>
      <c r="F1358" s="182"/>
      <c r="G1358" s="183"/>
      <c r="H1358" s="182"/>
      <c r="I1358" s="183"/>
      <c r="J1358" s="182"/>
      <c r="K1358" s="183"/>
      <c r="L1358" s="182"/>
      <c r="M1358" s="183"/>
      <c r="N1358" s="182"/>
      <c r="O1358" s="183"/>
      <c r="P1358" s="182"/>
      <c r="Q1358" s="183"/>
      <c r="R1358" s="182"/>
      <c r="S1358" s="183"/>
    </row>
    <row r="1359" spans="1:93" hidden="1" outlineLevel="2" x14ac:dyDescent="0.25">
      <c r="B1359" s="105">
        <v>1</v>
      </c>
      <c r="C1359" s="108">
        <f t="shared" ref="C1359" si="2293">-(IFERROR(VLOOKUP($B1359,$B1352:$C1357,2,0),0)+IFERROR(VLOOKUP($B1359,$D1352:$E1357,2,0),0)+IFERROR(VLOOKUP($B1359,$F1352:$G1357,2,0),0)+IFERROR(VLOOKUP($B1359,$H1352:$I1357,2,0),0)+IFERROR(VLOOKUP($B1359,$J1352:$K1357,2,0),0)+IFERROR(VLOOKUP($B1359,$L1352:$M1357,2,0),0)+IFERROR(VLOOKUP($B1359,$N1352:$O1357,2,0),0)+IFERROR(VLOOKUP($B1359,$P1352:$Q1357,2,0),0)+IFERROR(VLOOKUP($B1359,$R1352:$S1357,2,0),0))</f>
        <v>0</v>
      </c>
      <c r="E1359" s="109"/>
      <c r="F1359" s="325" t="s">
        <v>37</v>
      </c>
      <c r="G1359" s="325"/>
      <c r="H1359" s="325"/>
      <c r="I1359" s="325"/>
      <c r="J1359" s="325"/>
      <c r="K1359" s="325"/>
      <c r="L1359" s="325"/>
      <c r="M1359" s="325"/>
      <c r="N1359" s="325"/>
      <c r="O1359" s="325"/>
      <c r="P1359" s="325"/>
      <c r="Q1359" s="325"/>
      <c r="R1359" s="325"/>
      <c r="S1359" s="325"/>
      <c r="T1359" s="325"/>
      <c r="U1359" s="325"/>
      <c r="V1359" s="325"/>
      <c r="W1359" s="325"/>
      <c r="X1359" s="325"/>
      <c r="Y1359" s="325"/>
      <c r="Z1359" s="325"/>
      <c r="AA1359" s="325"/>
      <c r="AB1359" s="110"/>
      <c r="AC1359" s="110"/>
      <c r="AD1359" s="110"/>
      <c r="AE1359" s="110"/>
      <c r="AF1359" s="110"/>
      <c r="AG1359" s="110"/>
      <c r="AH1359" s="110"/>
    </row>
    <row r="1360" spans="1:93" hidden="1" outlineLevel="2" x14ac:dyDescent="0.25">
      <c r="B1360" s="105">
        <v>2</v>
      </c>
      <c r="C1360" s="108">
        <f t="shared" ref="C1360" si="2294">-(IFERROR(VLOOKUP($B1360,$B1352:$C1357,2,0),0)+IFERROR(VLOOKUP($B1360,$D1352:$E1357,2,0),0)+IFERROR(VLOOKUP($B1360,$F1352:$G1357,2,0),0)+IFERROR(VLOOKUP($B1360,$H1352:$I1357,2,0),0)+IFERROR(VLOOKUP($B1360,$J1352:$K1357,2,0),0)+IFERROR(VLOOKUP($B1360,$L1352:$M1357,2,0),0)+IFERROR(VLOOKUP($B1360,$N1352:$O1357,2,0),0)+IFERROR(VLOOKUP($B1360,$P1352:$Q1357,2,0),0)+IFERROR(VLOOKUP($B1360,$R1352:$S1357,2,0),0))</f>
        <v>0</v>
      </c>
      <c r="E1360" s="110"/>
      <c r="F1360" s="110"/>
      <c r="G1360" s="326" t="s">
        <v>38</v>
      </c>
      <c r="H1360" s="326"/>
      <c r="I1360" s="326"/>
      <c r="J1360" s="326"/>
      <c r="K1360" s="326"/>
      <c r="L1360" s="326"/>
      <c r="M1360" s="110"/>
      <c r="N1360" s="110"/>
      <c r="O1360" s="110"/>
      <c r="P1360" s="327" t="s">
        <v>39</v>
      </c>
      <c r="Q1360" s="327"/>
      <c r="R1360" s="327"/>
      <c r="S1360" s="327"/>
      <c r="T1360" s="327"/>
      <c r="U1360" s="327"/>
      <c r="V1360" s="110"/>
      <c r="W1360" s="110"/>
      <c r="X1360" s="110"/>
      <c r="Y1360" s="110"/>
      <c r="Z1360" s="110"/>
      <c r="AA1360" s="110"/>
      <c r="AB1360" s="110"/>
      <c r="AC1360" s="110"/>
      <c r="AD1360" s="110"/>
      <c r="AE1360" s="110"/>
      <c r="AF1360" s="110"/>
      <c r="AG1360" s="110"/>
      <c r="AH1360" s="110"/>
    </row>
    <row r="1361" spans="1:34" hidden="1" outlineLevel="2" x14ac:dyDescent="0.25">
      <c r="B1361" s="105">
        <v>3</v>
      </c>
      <c r="C1361" s="108">
        <f t="shared" ref="C1361" si="2295">-(IFERROR(VLOOKUP($B1361,$B1352:$C1357,2,0),0)+IFERROR(VLOOKUP($B1361,$D1352:$E1357,2,0),0)+IFERROR(VLOOKUP($B1361,$F1352:$G1357,2,0),0)+IFERROR(VLOOKUP($B1361,$H1352:$I1357,2,0),0)+IFERROR(VLOOKUP($B1361,$J1352:$K1357,2,0),0)+IFERROR(VLOOKUP($B1361,$L1352:$M1357,2,0),0)+IFERROR(VLOOKUP($B1361,$N1352:$O1357,2,0),0)+IFERROR(VLOOKUP($B1361,$P1352:$Q1357,2,0),0)+IFERROR(VLOOKUP($B1361,$R1352:$S1357,2,0),0))</f>
        <v>0</v>
      </c>
      <c r="E1361" s="110"/>
      <c r="F1361" s="110"/>
      <c r="G1361" s="112">
        <v>6</v>
      </c>
      <c r="H1361" s="112">
        <v>5</v>
      </c>
      <c r="I1361" s="112">
        <v>4</v>
      </c>
      <c r="J1361" s="112">
        <v>3</v>
      </c>
      <c r="K1361" s="112">
        <v>2</v>
      </c>
      <c r="L1361" s="112">
        <v>1</v>
      </c>
      <c r="M1361" s="110"/>
      <c r="O1361" s="110"/>
      <c r="P1361" s="112">
        <v>6</v>
      </c>
      <c r="Q1361" s="112">
        <v>5</v>
      </c>
      <c r="R1361" s="112">
        <v>4</v>
      </c>
      <c r="S1361" s="112">
        <v>3</v>
      </c>
      <c r="T1361" s="112">
        <v>2</v>
      </c>
      <c r="U1361" s="112">
        <v>1</v>
      </c>
      <c r="AB1361" s="110"/>
      <c r="AC1361" s="110"/>
      <c r="AD1361" s="110"/>
      <c r="AE1361" s="110"/>
      <c r="AF1361" s="110"/>
      <c r="AG1361" s="110"/>
      <c r="AH1361" s="110"/>
    </row>
    <row r="1362" spans="1:34" hidden="1" outlineLevel="2" x14ac:dyDescent="0.25">
      <c r="B1362" s="105">
        <v>4</v>
      </c>
      <c r="C1362" s="108">
        <f t="shared" ref="C1362" si="2296">-(IFERROR(VLOOKUP($B1362,$B1352:$C1357,2,0),0)+IFERROR(VLOOKUP($B1362,$D1352:$E1357,2,0),0)+IFERROR(VLOOKUP($B1362,$F1352:$G1357,2,0),0)+IFERROR(VLOOKUP($B1362,$H1352:$I1357,2,0),0)+IFERROR(VLOOKUP($B1362,$J1352:$K1357,2,0),0)+IFERROR(VLOOKUP($B1362,$L1352:$M1357,2,0),0)+IFERROR(VLOOKUP($B1362,$N1352:$O1357,2,0),0)+IFERROR(VLOOKUP($B1362,$P1352:$Q1357,2,0),0)+IFERROR(VLOOKUP($B1362,$R1352:$S1357,2,0),0))</f>
        <v>0</v>
      </c>
      <c r="E1362" s="110"/>
      <c r="F1362" s="105">
        <v>1</v>
      </c>
      <c r="G1362" s="184" t="e">
        <f t="array" ref="G1362:G1368">MMULT(MINVERSE($C$24:$I$30),$C1359:$C1365)</f>
        <v>#NUM!</v>
      </c>
      <c r="H1362" s="184" t="e">
        <f t="array" ref="H1362:H1367">MMULT(MINVERSE($C$24:$H$29),$C1359:$C1364)</f>
        <v>#NUM!</v>
      </c>
      <c r="I1362" s="184" t="e">
        <f t="array" ref="I1362:I1366">MMULT(MINVERSE($C$24:$G$28),$C1359:$C1363)</f>
        <v>#NUM!</v>
      </c>
      <c r="J1362" s="184">
        <f t="array" ref="J1362:J1365">MMULT(MINVERSE($C$24:$F$27),$C1359:$C1362)</f>
        <v>0</v>
      </c>
      <c r="K1362" s="184">
        <f t="array" ref="K1362:K1364">MMULT(MINVERSE($C$24:$E$26),$C1359:$C1361)</f>
        <v>0</v>
      </c>
      <c r="L1362" s="184">
        <f t="array" ref="L1362:L1363">MMULT(MINVERSE($C$24:$D$25),$C1359:$C1360)</f>
        <v>0</v>
      </c>
      <c r="M1362" s="110"/>
      <c r="O1362" s="105">
        <v>1</v>
      </c>
      <c r="P1362" s="184" t="e">
        <f t="array" ref="P1362:P1372">MMULT(MINVERSE($C$24:$M$34),$C1359:$C1369)</f>
        <v>#NUM!</v>
      </c>
      <c r="Q1362" s="184" t="e">
        <f t="array" ref="Q1362:Q1371">MMULT(MINVERSE($C$24:$L$33),$C1359:$C1368)</f>
        <v>#NUM!</v>
      </c>
      <c r="R1362" s="184" t="e">
        <f t="array" ref="R1362:R1370">MMULT(MINVERSE($C$24:$K$32),$C1359:$C1367)</f>
        <v>#NUM!</v>
      </c>
      <c r="S1362" s="184" t="e">
        <f t="array" ref="S1362:S1369">MMULT(MINVERSE($C$24:$J$31),$C1359:$C1366)</f>
        <v>#NUM!</v>
      </c>
      <c r="T1362" s="114"/>
      <c r="U1362" s="114"/>
      <c r="V1362" s="110"/>
      <c r="W1362" s="110"/>
      <c r="X1362" s="110"/>
      <c r="Y1362" s="110"/>
      <c r="Z1362" s="110"/>
      <c r="AA1362" s="110"/>
      <c r="AB1362" s="110"/>
      <c r="AC1362" s="110"/>
      <c r="AD1362" s="110"/>
      <c r="AE1362" s="110"/>
      <c r="AF1362" s="110"/>
      <c r="AG1362" s="110"/>
      <c r="AH1362" s="110"/>
    </row>
    <row r="1363" spans="1:34" hidden="1" outlineLevel="2" x14ac:dyDescent="0.25">
      <c r="B1363" s="105">
        <v>5</v>
      </c>
      <c r="C1363" s="108">
        <f t="shared" ref="C1363" si="2297">-(IFERROR(VLOOKUP($B1363,$B1352:$C1357,2,0),0)+IFERROR(VLOOKUP($B1363,$D1352:$E1357,2,0),0)+IFERROR(VLOOKUP($B1363,$F1352:$G1357,2,0),0)+IFERROR(VLOOKUP($B1363,$H1352:$I1357,2,0),0)+IFERROR(VLOOKUP($B1363,$J1352:$K1357,2,0),0)+IFERROR(VLOOKUP($B1363,$L1352:$M1357,2,0),0)+IFERROR(VLOOKUP($B1363,$N1352:$O1357,2,0),0)+IFERROR(VLOOKUP($B1363,$P1352:$Q1357,2,0),0)+IFERROR(VLOOKUP($B1363,$R1352:$S1357,2,0),0))</f>
        <v>0</v>
      </c>
      <c r="E1363" s="110"/>
      <c r="F1363" s="105">
        <v>2</v>
      </c>
      <c r="G1363" s="185" t="e">
        <v>#NUM!</v>
      </c>
      <c r="H1363" s="185" t="e">
        <v>#NUM!</v>
      </c>
      <c r="I1363" s="185" t="e">
        <v>#NUM!</v>
      </c>
      <c r="J1363" s="185">
        <v>0</v>
      </c>
      <c r="K1363" s="185">
        <v>0</v>
      </c>
      <c r="L1363" s="185">
        <v>0</v>
      </c>
      <c r="M1363" s="110"/>
      <c r="O1363" s="105">
        <v>2</v>
      </c>
      <c r="P1363" s="185" t="e">
        <v>#NUM!</v>
      </c>
      <c r="Q1363" s="185" t="e">
        <v>#NUM!</v>
      </c>
      <c r="R1363" s="185" t="e">
        <v>#NUM!</v>
      </c>
      <c r="S1363" s="185" t="e">
        <v>#NUM!</v>
      </c>
      <c r="T1363" s="114"/>
      <c r="U1363" s="114"/>
    </row>
    <row r="1364" spans="1:34" hidden="1" outlineLevel="2" x14ac:dyDescent="0.25">
      <c r="B1364" s="105">
        <v>6</v>
      </c>
      <c r="C1364" s="108">
        <f t="shared" ref="C1364" si="2298">-(IFERROR(VLOOKUP($B1364,$B1352:$C1357,2,0),0)+IFERROR(VLOOKUP($B1364,$D1352:$E1357,2,0),0)+IFERROR(VLOOKUP($B1364,$F1352:$G1357,2,0),0)+IFERROR(VLOOKUP($B1364,$H1352:$I1357,2,0),0)+IFERROR(VLOOKUP($B1364,$J1352:$K1357,2,0),0)+IFERROR(VLOOKUP($B1364,$L1352:$M1357,2,0),0)+IFERROR(VLOOKUP($B1364,$N1352:$O1357,2,0),0)+IFERROR(VLOOKUP($B1364,$P1352:$Q1357,2,0),0)+IFERROR(VLOOKUP($B1364,$R1352:$S1357,2,0),0))</f>
        <v>0</v>
      </c>
      <c r="E1364" s="110"/>
      <c r="F1364" s="105">
        <v>3</v>
      </c>
      <c r="G1364" s="185" t="e">
        <v>#NUM!</v>
      </c>
      <c r="H1364" s="185" t="e">
        <v>#NUM!</v>
      </c>
      <c r="I1364" s="185" t="e">
        <v>#NUM!</v>
      </c>
      <c r="J1364" s="185">
        <v>0</v>
      </c>
      <c r="K1364" s="185">
        <v>0</v>
      </c>
      <c r="L1364" s="185"/>
      <c r="M1364" s="110"/>
      <c r="O1364" s="105">
        <v>3</v>
      </c>
      <c r="P1364" s="185" t="e">
        <v>#NUM!</v>
      </c>
      <c r="Q1364" s="185" t="e">
        <v>#NUM!</v>
      </c>
      <c r="R1364" s="185" t="e">
        <v>#NUM!</v>
      </c>
      <c r="S1364" s="185" t="e">
        <v>#NUM!</v>
      </c>
      <c r="T1364" s="114"/>
      <c r="U1364" s="114"/>
    </row>
    <row r="1365" spans="1:34" hidden="1" outlineLevel="2" x14ac:dyDescent="0.25">
      <c r="B1365" s="105">
        <v>7</v>
      </c>
      <c r="C1365" s="108">
        <f t="shared" ref="C1365" si="2299">-(IFERROR(VLOOKUP($B1365,$B1352:$C1357,2,0),0)+IFERROR(VLOOKUP($B1365,$D1352:$E1357,2,0),0)+IFERROR(VLOOKUP($B1365,$F1352:$G1357,2,0),0)+IFERROR(VLOOKUP($B1365,$H1352:$I1357,2,0),0)+IFERROR(VLOOKUP($B1365,$J1352:$K1357,2,0),0)+IFERROR(VLOOKUP($B1365,$L1352:$M1357,2,0),0)+IFERROR(VLOOKUP($B1365,$N1352:$O1357,2,0),0)+IFERROR(VLOOKUP($B1365,$P1352:$Q1357,2,0),0)+IFERROR(VLOOKUP($B1365,$R1352:$S1357,2,0),0))</f>
        <v>0</v>
      </c>
      <c r="E1365" s="110"/>
      <c r="F1365" s="105">
        <v>4</v>
      </c>
      <c r="G1365" s="185" t="e">
        <v>#NUM!</v>
      </c>
      <c r="H1365" s="185" t="e">
        <v>#NUM!</v>
      </c>
      <c r="I1365" s="185" t="e">
        <v>#NUM!</v>
      </c>
      <c r="J1365" s="185">
        <v>0</v>
      </c>
      <c r="K1365" s="185"/>
      <c r="L1365" s="185"/>
      <c r="M1365" s="110"/>
      <c r="O1365" s="105">
        <v>4</v>
      </c>
      <c r="P1365" s="185" t="e">
        <v>#NUM!</v>
      </c>
      <c r="Q1365" s="185" t="e">
        <v>#NUM!</v>
      </c>
      <c r="R1365" s="185" t="e">
        <v>#NUM!</v>
      </c>
      <c r="S1365" s="185" t="e">
        <v>#NUM!</v>
      </c>
      <c r="T1365" s="114"/>
      <c r="U1365" s="114"/>
    </row>
    <row r="1366" spans="1:34" hidden="1" outlineLevel="2" x14ac:dyDescent="0.25">
      <c r="B1366" s="105">
        <v>8</v>
      </c>
      <c r="C1366" s="108">
        <f t="shared" ref="C1366" si="2300">-(IFERROR(VLOOKUP($B1366,$B1352:$C1357,2,0),0)+IFERROR(VLOOKUP($B1366,$D1352:$E1357,2,0),0)+IFERROR(VLOOKUP($B1366,$F1352:$G1357,2,0),0)+IFERROR(VLOOKUP($B1366,$H1352:$I1357,2,0),0)+IFERROR(VLOOKUP($B1366,$J1352:$K1357,2,0),0)+IFERROR(VLOOKUP($B1366,$L1352:$M1357,2,0),0)+IFERROR(VLOOKUP($B1366,$N1352:$O1357,2,0),0)+IFERROR(VLOOKUP($B1366,$P1352:$Q1357,2,0),0)+IFERROR(VLOOKUP($B1366,$R1352:$S1357,2,0),0))</f>
        <v>0</v>
      </c>
      <c r="E1366" s="110" t="s">
        <v>40</v>
      </c>
      <c r="F1366" s="105">
        <v>5</v>
      </c>
      <c r="G1366" s="185" t="e">
        <v>#NUM!</v>
      </c>
      <c r="H1366" s="185" t="e">
        <v>#NUM!</v>
      </c>
      <c r="I1366" s="185" t="e">
        <v>#NUM!</v>
      </c>
      <c r="J1366" s="185"/>
      <c r="K1366" s="185"/>
      <c r="L1366" s="185"/>
      <c r="M1366" s="110"/>
      <c r="O1366" s="105">
        <v>5</v>
      </c>
      <c r="P1366" s="185" t="e">
        <v>#NUM!</v>
      </c>
      <c r="Q1366" s="185" t="e">
        <v>#NUM!</v>
      </c>
      <c r="R1366" s="185" t="e">
        <v>#NUM!</v>
      </c>
      <c r="S1366" s="185" t="e">
        <v>#NUM!</v>
      </c>
      <c r="T1366" s="114"/>
      <c r="U1366" s="114"/>
    </row>
    <row r="1367" spans="1:34" hidden="1" outlineLevel="2" x14ac:dyDescent="0.25">
      <c r="B1367" s="105">
        <v>9</v>
      </c>
      <c r="C1367" s="108">
        <f t="shared" ref="C1367" si="2301">-(IFERROR(VLOOKUP($B1367,$B1352:$C1357,2,0),0)+IFERROR(VLOOKUP($B1367,$D1352:$E1357,2,0),0)+IFERROR(VLOOKUP($B1367,$F1352:$G1357,2,0),0)+IFERROR(VLOOKUP($B1367,$H1352:$I1357,2,0),0)+IFERROR(VLOOKUP($B1367,$J1352:$K1357,2,0),0)+IFERROR(VLOOKUP($B1367,$L1352:$M1357,2,0),0)+IFERROR(VLOOKUP($B1367,$N1352:$O1357,2,0),0)+IFERROR(VLOOKUP($B1367,$P1352:$Q1357,2,0),0)+IFERROR(VLOOKUP($B1367,$R1352:$S1357,2,0),0))</f>
        <v>0</v>
      </c>
      <c r="E1367" s="110"/>
      <c r="F1367" s="105">
        <v>6</v>
      </c>
      <c r="G1367" s="185" t="e">
        <v>#NUM!</v>
      </c>
      <c r="H1367" s="185" t="e">
        <v>#NUM!</v>
      </c>
      <c r="I1367" s="185"/>
      <c r="J1367" s="185"/>
      <c r="K1367" s="185"/>
      <c r="L1367" s="185"/>
      <c r="M1367" s="110"/>
      <c r="O1367" s="105">
        <v>6</v>
      </c>
      <c r="P1367" s="185" t="e">
        <v>#NUM!</v>
      </c>
      <c r="Q1367" s="185" t="e">
        <v>#NUM!</v>
      </c>
      <c r="R1367" s="185" t="e">
        <v>#NUM!</v>
      </c>
      <c r="S1367" s="185" t="e">
        <v>#NUM!</v>
      </c>
      <c r="T1367" s="114"/>
      <c r="U1367" s="114"/>
    </row>
    <row r="1368" spans="1:34" hidden="1" outlineLevel="2" x14ac:dyDescent="0.25">
      <c r="B1368" s="105">
        <v>10</v>
      </c>
      <c r="C1368" s="108">
        <f t="shared" ref="C1368" si="2302">-(IFERROR(VLOOKUP($B1368,$B1352:$C1357,2,0),0)+IFERROR(VLOOKUP($B1368,$D1352:$E1357,2,0),0)+IFERROR(VLOOKUP($B1368,$F1352:$G1357,2,0),0)+IFERROR(VLOOKUP($B1368,$H1352:$I1357,2,0),0)+IFERROR(VLOOKUP($B1368,$J1352:$K1357,2,0),0)+IFERROR(VLOOKUP($B1368,$L1352:$M1357,2,0),0)+IFERROR(VLOOKUP($B1368,$N1352:$O1357,2,0),0)+IFERROR(VLOOKUP($B1368,$P1352:$Q1357,2,0),0)+IFERROR(VLOOKUP($B1368,$R1352:$S1357,2,0),0))</f>
        <v>0</v>
      </c>
      <c r="E1368" s="110"/>
      <c r="F1368" s="105">
        <v>7</v>
      </c>
      <c r="G1368" s="185" t="e">
        <v>#NUM!</v>
      </c>
      <c r="H1368" s="185"/>
      <c r="I1368" s="185"/>
      <c r="J1368" s="185"/>
      <c r="K1368" s="185"/>
      <c r="L1368" s="185"/>
      <c r="M1368" s="110"/>
      <c r="N1368" s="110" t="s">
        <v>40</v>
      </c>
      <c r="O1368" s="105">
        <v>7</v>
      </c>
      <c r="P1368" s="185" t="e">
        <v>#NUM!</v>
      </c>
      <c r="Q1368" s="185" t="e">
        <v>#NUM!</v>
      </c>
      <c r="R1368" s="185" t="e">
        <v>#NUM!</v>
      </c>
      <c r="S1368" s="185" t="e">
        <v>#NUM!</v>
      </c>
      <c r="T1368" s="114"/>
      <c r="U1368" s="114"/>
    </row>
    <row r="1369" spans="1:34" hidden="1" outlineLevel="2" x14ac:dyDescent="0.25">
      <c r="B1369" s="105">
        <v>11</v>
      </c>
      <c r="C1369" s="108">
        <f t="shared" ref="C1369" si="2303">-(IFERROR(VLOOKUP($B1369,$B1352:$C1357,2,0),0)+IFERROR(VLOOKUP($B1369,$D1352:$E1357,2,0),0)+IFERROR(VLOOKUP($B1369,$F1352:$G1357,2,0),0)+IFERROR(VLOOKUP($B1369,$H1352:$I1357,2,0),0)+IFERROR(VLOOKUP($B1369,$J1352:$K1357,2,0),0)+IFERROR(VLOOKUP($B1369,$L1352:$M1357,2,0),0)+IFERROR(VLOOKUP($B1369,$N1352:$O1357,2,0),0)+IFERROR(VLOOKUP($B1369,$P1352:$Q1357,2,0),0)+IFERROR(VLOOKUP($B1369,$R1352:$S1357,2,0),0))</f>
        <v>0</v>
      </c>
      <c r="E1369" s="110"/>
      <c r="M1369" s="110"/>
      <c r="O1369" s="105">
        <v>8</v>
      </c>
      <c r="P1369" s="185" t="e">
        <v>#NUM!</v>
      </c>
      <c r="Q1369" s="185" t="e">
        <v>#NUM!</v>
      </c>
      <c r="R1369" s="185" t="e">
        <v>#NUM!</v>
      </c>
      <c r="S1369" s="185" t="e">
        <v>#NUM!</v>
      </c>
      <c r="T1369" s="114"/>
      <c r="U1369" s="114"/>
    </row>
    <row r="1370" spans="1:34" hidden="1" outlineLevel="2" x14ac:dyDescent="0.25">
      <c r="B1370" s="105">
        <v>12</v>
      </c>
      <c r="C1370" s="108">
        <f t="shared" ref="C1370" si="2304">-(IFERROR(VLOOKUP($B1370,$B1352:$C1357,2,0),0)+IFERROR(VLOOKUP($B1370,$D1352:$E1357,2,0),0)+IFERROR(VLOOKUP($B1370,$F1352:$G1357,2,0),0)+IFERROR(VLOOKUP($B1370,$H1352:$I1357,2,0),0)+IFERROR(VLOOKUP($B1370,$J1352:$K1357,2,0),0)+IFERROR(VLOOKUP($B1370,$L1352:$M1357,2,0),0)+IFERROR(VLOOKUP($B1370,$N1352:$O1357,2,0),0)+IFERROR(VLOOKUP($B1370,$P1352:$Q1357,2,0),0)+IFERROR(VLOOKUP($B1370,$R1352:$S1357,2,0),0))</f>
        <v>0</v>
      </c>
      <c r="E1370" s="110"/>
      <c r="M1370" s="110"/>
      <c r="O1370" s="105">
        <v>9</v>
      </c>
      <c r="P1370" s="185" t="e">
        <v>#NUM!</v>
      </c>
      <c r="Q1370" s="185" t="e">
        <v>#NUM!</v>
      </c>
      <c r="R1370" s="185" t="e">
        <v>#NUM!</v>
      </c>
      <c r="S1370" s="185"/>
      <c r="T1370" s="114"/>
      <c r="U1370" s="114"/>
    </row>
    <row r="1371" spans="1:34" hidden="1" outlineLevel="2" x14ac:dyDescent="0.25">
      <c r="B1371" s="105">
        <v>13</v>
      </c>
      <c r="C1371" s="108">
        <f t="shared" ref="C1371" si="2305">-(IFERROR(VLOOKUP($B1371,$B1352:$C1357,2,0),0)+IFERROR(VLOOKUP($B1371,$D1352:$E1357,2,0),0)+IFERROR(VLOOKUP($B1371,$F1352:$G1357,2,0),0)+IFERROR(VLOOKUP($B1371,$H1352:$I1357,2,0),0)+IFERROR(VLOOKUP($B1371,$J1352:$K1357,2,0),0)+IFERROR(VLOOKUP($B1371,$L1352:$M1357,2,0),0)+IFERROR(VLOOKUP($B1371,$N1352:$O1357,2,0),0)+IFERROR(VLOOKUP($B1371,$P1352:$Q1357,2,0),0)+IFERROR(VLOOKUP($B1371,$R1352:$S1357,2,0),0))</f>
        <v>0</v>
      </c>
      <c r="E1371" s="110"/>
      <c r="F1371" s="110"/>
      <c r="G1371" s="324" t="s">
        <v>42</v>
      </c>
      <c r="H1371" s="324"/>
      <c r="I1371" s="324"/>
      <c r="J1371" s="324"/>
      <c r="K1371" s="324"/>
      <c r="L1371" s="324"/>
      <c r="M1371" s="110"/>
      <c r="O1371" s="105">
        <v>10</v>
      </c>
      <c r="P1371" s="185" t="e">
        <v>#NUM!</v>
      </c>
      <c r="Q1371" s="185" t="e">
        <v>#NUM!</v>
      </c>
      <c r="R1371" s="185"/>
      <c r="S1371" s="185"/>
      <c r="T1371" s="114"/>
      <c r="U1371" s="114"/>
    </row>
    <row r="1372" spans="1:34" hidden="1" outlineLevel="2" x14ac:dyDescent="0.25">
      <c r="B1372" s="105">
        <v>14</v>
      </c>
      <c r="C1372" s="108">
        <f t="shared" ref="C1372" si="2306">-(IFERROR(VLOOKUP($B1372,$B1352:$C1357,2,0),0)+IFERROR(VLOOKUP($B1372,$D1352:$E1357,2,0),0)+IFERROR(VLOOKUP($B1372,$F1352:$G1357,2,0),0)+IFERROR(VLOOKUP($B1372,$H1352:$I1357,2,0),0)+IFERROR(VLOOKUP($B1372,$J1352:$K1357,2,0),0)+IFERROR(VLOOKUP($B1372,$L1352:$M1357,2,0),0)+IFERROR(VLOOKUP($B1372,$N1352:$O1357,2,0),0)+IFERROR(VLOOKUP($B1372,$P1352:$Q1357,2,0),0)+IFERROR(VLOOKUP($B1372,$R1352:$S1357,2,0),0))</f>
        <v>0</v>
      </c>
      <c r="E1372" s="110"/>
      <c r="F1372" s="110"/>
      <c r="G1372" s="112">
        <v>6</v>
      </c>
      <c r="H1372" s="112">
        <v>5</v>
      </c>
      <c r="I1372" s="112">
        <v>4</v>
      </c>
      <c r="J1372" s="112">
        <v>3</v>
      </c>
      <c r="K1372" s="112">
        <v>2</v>
      </c>
      <c r="L1372" s="112">
        <v>1</v>
      </c>
      <c r="M1372" s="110"/>
      <c r="O1372" s="105">
        <v>11</v>
      </c>
      <c r="P1372" s="185" t="e">
        <v>#NUM!</v>
      </c>
      <c r="Q1372" s="185"/>
      <c r="R1372" s="185"/>
      <c r="S1372" s="185"/>
      <c r="T1372" s="114"/>
      <c r="U1372" s="114"/>
    </row>
    <row r="1373" spans="1:34" hidden="1" outlineLevel="2" x14ac:dyDescent="0.25">
      <c r="A1373" s="68" t="s">
        <v>41</v>
      </c>
      <c r="B1373" s="105">
        <v>15</v>
      </c>
      <c r="C1373" s="108">
        <f t="shared" ref="C1373" si="2307">-(IFERROR(VLOOKUP($B1373,$B1352:$C1357,2,0),0)+IFERROR(VLOOKUP($B1373,$D1352:$E1357,2,0),0)+IFERROR(VLOOKUP($B1373,$F1352:$G1357,2,0),0)+IFERROR(VLOOKUP($B1373,$H1352:$I1357,2,0),0)+IFERROR(VLOOKUP($B1373,$J1352:$K1357,2,0),0)+IFERROR(VLOOKUP($B1373,$L1352:$M1357,2,0),0)+IFERROR(VLOOKUP($B1373,$N1352:$O1357,2,0),0)+IFERROR(VLOOKUP($B1373,$P1352:$Q1357,2,0),0)+IFERROR(VLOOKUP($B1373,$R1352:$S1357,2,0),0))</f>
        <v>0</v>
      </c>
      <c r="E1373" s="110"/>
      <c r="F1373" s="105">
        <v>1</v>
      </c>
      <c r="G1373" s="184" t="e">
        <f t="array" ref="G1373:G1381">MMULT(MINVERSE($C$24:$K$32),$C1359:$C1367)</f>
        <v>#NUM!</v>
      </c>
      <c r="H1373" s="184" t="e">
        <f t="array" ref="H1373:H1380">MMULT(MINVERSE($C$24:$J$31),$C1359:$C1366)</f>
        <v>#NUM!</v>
      </c>
      <c r="I1373" s="184" t="e">
        <f t="array" ref="I1373:I1379">MMULT(MINVERSE($C$24:$I$30),$C1359:$C1365)</f>
        <v>#NUM!</v>
      </c>
      <c r="J1373" s="184" t="e">
        <f t="array" ref="J1373:J1378">MMULT(MINVERSE($C$24:$H$29),$C1359:$C1364)</f>
        <v>#NUM!</v>
      </c>
      <c r="K1373" s="184" t="e">
        <f t="array" ref="K1373:K1377">MMULT(MINVERSE($C$24:$G$28),$C1359:$C1363)</f>
        <v>#NUM!</v>
      </c>
      <c r="L1373" s="113"/>
      <c r="M1373" s="110"/>
      <c r="N1373" s="110"/>
      <c r="O1373" s="110"/>
      <c r="P1373" s="110"/>
    </row>
    <row r="1374" spans="1:34" hidden="1" outlineLevel="2" x14ac:dyDescent="0.25">
      <c r="B1374" s="105">
        <v>16</v>
      </c>
      <c r="C1374" s="108">
        <f t="shared" ref="C1374" si="2308">-(IFERROR(VLOOKUP($B1374,$B1352:$C1357,2,0),0)+IFERROR(VLOOKUP($B1374,$D1352:$E1357,2,0),0)+IFERROR(VLOOKUP($B1374,$F1352:$G1357,2,0),0)+IFERROR(VLOOKUP($B1374,$H1352:$I1357,2,0),0)+IFERROR(VLOOKUP($B1374,$J1352:$K1357,2,0),0)+IFERROR(VLOOKUP($B1374,$L1352:$M1357,2,0),0)+IFERROR(VLOOKUP($B1374,$N1352:$O1357,2,0),0)+IFERROR(VLOOKUP($B1374,$P1352:$Q1357,2,0),0)+IFERROR(VLOOKUP($B1374,$R1352:$S1357,2,0),0))</f>
        <v>0</v>
      </c>
      <c r="E1374" s="110"/>
      <c r="F1374" s="105">
        <v>2</v>
      </c>
      <c r="G1374" s="185" t="e">
        <v>#NUM!</v>
      </c>
      <c r="H1374" s="185" t="e">
        <v>#NUM!</v>
      </c>
      <c r="I1374" s="185" t="e">
        <v>#NUM!</v>
      </c>
      <c r="J1374" s="185" t="e">
        <v>#NUM!</v>
      </c>
      <c r="K1374" s="185" t="e">
        <v>#NUM!</v>
      </c>
      <c r="L1374" s="114"/>
      <c r="M1374" s="110"/>
      <c r="N1374" s="110"/>
      <c r="O1374" s="110"/>
      <c r="P1374" s="110"/>
    </row>
    <row r="1375" spans="1:34" hidden="1" outlineLevel="2" x14ac:dyDescent="0.25">
      <c r="B1375" s="105">
        <v>17</v>
      </c>
      <c r="C1375" s="108">
        <f t="shared" ref="C1375" si="2309">-(IFERROR(VLOOKUP($B1375,$B1352:$C1357,2,0),0)+IFERROR(VLOOKUP($B1375,$D1352:$E1357,2,0),0)+IFERROR(VLOOKUP($B1375,$F1352:$G1357,2,0),0)+IFERROR(VLOOKUP($B1375,$H1352:$I1357,2,0),0)+IFERROR(VLOOKUP($B1375,$J1352:$K1357,2,0),0)+IFERROR(VLOOKUP($B1375,$L1352:$M1357,2,0),0)+IFERROR(VLOOKUP($B1375,$N1352:$O1357,2,0),0)+IFERROR(VLOOKUP($B1375,$P1352:$Q1357,2,0),0)+IFERROR(VLOOKUP($B1375,$R1352:$S1357,2,0),0))</f>
        <v>0</v>
      </c>
      <c r="E1375" s="110"/>
      <c r="F1375" s="105">
        <v>3</v>
      </c>
      <c r="G1375" s="185" t="e">
        <v>#NUM!</v>
      </c>
      <c r="H1375" s="185" t="e">
        <v>#NUM!</v>
      </c>
      <c r="I1375" s="185" t="e">
        <v>#NUM!</v>
      </c>
      <c r="J1375" s="185" t="e">
        <v>#NUM!</v>
      </c>
      <c r="K1375" s="185" t="e">
        <v>#NUM!</v>
      </c>
      <c r="L1375" s="114"/>
      <c r="M1375" s="110"/>
    </row>
    <row r="1376" spans="1:34" hidden="1" outlineLevel="2" x14ac:dyDescent="0.25">
      <c r="B1376" s="105">
        <v>18</v>
      </c>
      <c r="C1376" s="108">
        <f t="shared" ref="C1376" si="2310">-(IFERROR(VLOOKUP($B1376,$B1352:$C1357,2,0),0)+IFERROR(VLOOKUP($B1376,$D1352:$E1357,2,0),0)+IFERROR(VLOOKUP($B1376,$F1352:$G1357,2,0),0)+IFERROR(VLOOKUP($B1376,$H1352:$I1357,2,0),0)+IFERROR(VLOOKUP($B1376,$J1352:$K1357,2,0),0)+IFERROR(VLOOKUP($B1376,$L1352:$M1357,2,0),0)+IFERROR(VLOOKUP($B1376,$N1352:$O1357,2,0),0)+IFERROR(VLOOKUP($B1376,$P1352:$Q1357,2,0),0)+IFERROR(VLOOKUP($B1376,$R1352:$S1357,2,0),0))</f>
        <v>0</v>
      </c>
      <c r="E1376" s="110"/>
      <c r="F1376" s="105">
        <v>4</v>
      </c>
      <c r="G1376" s="185" t="e">
        <v>#NUM!</v>
      </c>
      <c r="H1376" s="185" t="e">
        <v>#NUM!</v>
      </c>
      <c r="I1376" s="185" t="e">
        <v>#NUM!</v>
      </c>
      <c r="J1376" s="185" t="e">
        <v>#NUM!</v>
      </c>
      <c r="K1376" s="185" t="e">
        <v>#NUM!</v>
      </c>
      <c r="L1376" s="114"/>
      <c r="M1376" s="110"/>
    </row>
    <row r="1377" spans="1:24" hidden="1" outlineLevel="2" x14ac:dyDescent="0.25">
      <c r="B1377" s="105">
        <v>19</v>
      </c>
      <c r="C1377" s="108">
        <f t="shared" ref="C1377" si="2311">-(IFERROR(VLOOKUP($B1377,$B1352:$C1357,2,0),0)+IFERROR(VLOOKUP($B1377,$D1352:$E1357,2,0),0)+IFERROR(VLOOKUP($B1377,$F1352:$G1357,2,0),0)+IFERROR(VLOOKUP($B1377,$H1352:$I1357,2,0),0)+IFERROR(VLOOKUP($B1377,$J1352:$K1357,2,0),0)+IFERROR(VLOOKUP($B1377,$L1352:$M1357,2,0),0)+IFERROR(VLOOKUP($B1377,$N1352:$O1357,2,0),0)+IFERROR(VLOOKUP($B1377,$P1352:$Q1357,2,0),0)+IFERROR(VLOOKUP($B1377,$R1352:$S1357,2,0),0))</f>
        <v>0</v>
      </c>
      <c r="E1377" s="110"/>
      <c r="F1377" s="105">
        <v>5</v>
      </c>
      <c r="G1377" s="185" t="e">
        <v>#NUM!</v>
      </c>
      <c r="H1377" s="185" t="e">
        <v>#NUM!</v>
      </c>
      <c r="I1377" s="185" t="e">
        <v>#NUM!</v>
      </c>
      <c r="J1377" s="185" t="e">
        <v>#NUM!</v>
      </c>
      <c r="K1377" s="185" t="e">
        <v>#NUM!</v>
      </c>
      <c r="L1377" s="114"/>
      <c r="M1377" s="110"/>
    </row>
    <row r="1378" spans="1:24" hidden="1" outlineLevel="2" x14ac:dyDescent="0.25">
      <c r="B1378" s="105">
        <v>20</v>
      </c>
      <c r="C1378" s="108">
        <f t="shared" ref="C1378" si="2312">-(IFERROR(VLOOKUP($B1378,$B1352:$C1357,2,0),0)+IFERROR(VLOOKUP($B1378,$D1352:$E1357,2,0),0)+IFERROR(VLOOKUP($B1378,$F1352:$G1357,2,0),0)+IFERROR(VLOOKUP($B1378,$H1352:$I1357,2,0),0)+IFERROR(VLOOKUP($B1378,$J1352:$K1357,2,0),0)+IFERROR(VLOOKUP($B1378,$L1352:$M1357,2,0),0)+IFERROR(VLOOKUP($B1378,$N1352:$O1357,2,0),0)+IFERROR(VLOOKUP($B1378,$P1352:$Q1357,2,0),0)+IFERROR(VLOOKUP($B1378,$R1352:$S1357,2,0),0))</f>
        <v>0</v>
      </c>
      <c r="E1378" s="110" t="s">
        <v>40</v>
      </c>
      <c r="F1378" s="105">
        <v>6</v>
      </c>
      <c r="G1378" s="185" t="e">
        <v>#NUM!</v>
      </c>
      <c r="H1378" s="185" t="e">
        <v>#NUM!</v>
      </c>
      <c r="I1378" s="185" t="e">
        <v>#NUM!</v>
      </c>
      <c r="J1378" s="185" t="e">
        <v>#NUM!</v>
      </c>
      <c r="K1378" s="185"/>
      <c r="L1378" s="114"/>
      <c r="M1378" s="110"/>
    </row>
    <row r="1379" spans="1:24" hidden="1" outlineLevel="2" x14ac:dyDescent="0.25">
      <c r="B1379" s="105">
        <v>21</v>
      </c>
      <c r="C1379" s="108">
        <f t="shared" ref="C1379" si="2313">-(IFERROR(VLOOKUP($B1379,$B1352:$C1357,2,0),0)+IFERROR(VLOOKUP($B1379,$D1352:$E1357,2,0),0)+IFERROR(VLOOKUP($B1379,$F1352:$G1357,2,0),0)+IFERROR(VLOOKUP($B1379,$H1352:$I1357,2,0),0)+IFERROR(VLOOKUP($B1379,$J1352:$K1357,2,0),0)+IFERROR(VLOOKUP($B1379,$L1352:$M1357,2,0),0)+IFERROR(VLOOKUP($B1379,$N1352:$O1357,2,0),0)+IFERROR(VLOOKUP($B1379,$P1352:$Q1357,2,0),0)+IFERROR(VLOOKUP($B1379,$R1352:$S1357,2,0),0))</f>
        <v>0</v>
      </c>
      <c r="E1379" s="110"/>
      <c r="F1379" s="105">
        <v>7</v>
      </c>
      <c r="G1379" s="185" t="e">
        <v>#NUM!</v>
      </c>
      <c r="H1379" s="185" t="e">
        <v>#NUM!</v>
      </c>
      <c r="I1379" s="185" t="e">
        <v>#NUM!</v>
      </c>
      <c r="J1379" s="185"/>
      <c r="K1379" s="185"/>
      <c r="L1379" s="114"/>
      <c r="M1379" s="110"/>
    </row>
    <row r="1380" spans="1:24" hidden="1" outlineLevel="2" x14ac:dyDescent="0.25">
      <c r="E1380" s="110"/>
      <c r="F1380" s="105">
        <v>8</v>
      </c>
      <c r="G1380" s="185" t="e">
        <v>#NUM!</v>
      </c>
      <c r="H1380" s="185" t="e">
        <v>#NUM!</v>
      </c>
      <c r="I1380" s="185"/>
      <c r="J1380" s="185"/>
      <c r="K1380" s="185"/>
      <c r="L1380" s="114"/>
      <c r="M1380" s="110"/>
      <c r="X1380" s="110"/>
    </row>
    <row r="1381" spans="1:24" hidden="1" outlineLevel="2" x14ac:dyDescent="0.25">
      <c r="E1381" s="110"/>
      <c r="F1381" s="105">
        <v>9</v>
      </c>
      <c r="G1381" s="185" t="e">
        <v>#NUM!</v>
      </c>
      <c r="H1381" s="185"/>
      <c r="I1381" s="185"/>
      <c r="J1381" s="185"/>
      <c r="K1381" s="185"/>
      <c r="L1381" s="114"/>
      <c r="M1381" s="110"/>
      <c r="X1381" s="110"/>
    </row>
    <row r="1382" spans="1:24" hidden="1" outlineLevel="2" x14ac:dyDescent="0.25">
      <c r="A1382" s="117"/>
    </row>
    <row r="1383" spans="1:24" s="119" customFormat="1" hidden="1" outlineLevel="2" x14ac:dyDescent="0.25">
      <c r="A1383" s="118" t="s">
        <v>37</v>
      </c>
    </row>
    <row r="1384" spans="1:24" hidden="1" outlineLevel="2" x14ac:dyDescent="0.25">
      <c r="B1384" s="316">
        <f t="shared" ref="B1384:B1390" si="2314">B1351</f>
        <v>1</v>
      </c>
      <c r="C1384" s="316"/>
      <c r="D1384" s="316">
        <f t="shared" ref="D1384:D1390" si="2315">D1351</f>
        <v>2</v>
      </c>
      <c r="E1384" s="316"/>
      <c r="F1384" s="316">
        <f t="shared" ref="F1384:F1390" si="2316">F1351</f>
        <v>3</v>
      </c>
      <c r="G1384" s="316"/>
      <c r="H1384" s="316">
        <f t="shared" ref="H1384:H1390" si="2317">H1351</f>
        <v>4</v>
      </c>
      <c r="I1384" s="316"/>
      <c r="J1384" s="316">
        <f t="shared" ref="J1384:J1390" si="2318">J1351</f>
        <v>5</v>
      </c>
      <c r="K1384" s="316"/>
      <c r="L1384" s="316">
        <f t="shared" ref="L1384:L1390" si="2319">L1351</f>
        <v>6</v>
      </c>
      <c r="M1384" s="316"/>
    </row>
    <row r="1385" spans="1:24" hidden="1" outlineLevel="2" x14ac:dyDescent="0.25">
      <c r="B1385" s="105">
        <f t="shared" si="2314"/>
        <v>3</v>
      </c>
      <c r="C1385" s="116">
        <f>IF($Q$2=2,IFERROR(INDEX($G1362:$L1368,MATCH(B1385,$F1362:$F1368,0),MATCH(INICIO!$C$78,$G1361:$L1361,0)),0),IF($Q$2=4,IFERROR(INDEX($P1362:$U1372,MATCH(B1385,$O1362:$O1372,0),MATCH(INICIO!$C$78,$P1361:$U1361,0)),0),IFERROR(INDEX($G1373:$L1381,MATCH(B1385,$F1373:$F1381,0),MATCH(INICIO!$C$78,$G1372:$L1372,0)),0)))</f>
        <v>0</v>
      </c>
      <c r="D1385" s="105">
        <f t="shared" si="2315"/>
        <v>0</v>
      </c>
      <c r="E1385" s="116">
        <f>IF($Q$2=2,IFERROR(INDEX($G1362:$L1368,MATCH(D1385,$F1362:$F1368,0),MATCH(INICIO!$C$78,$G1361:$L1361,0)),0),IF($Q$2=4,IFERROR(INDEX($P1362:$U1372,MATCH(D1385,$O1362:$O1372,0),MATCH(INICIO!$C$78,$P1361:$U1361,0)),0),IFERROR(INDEX($G1373:$L1381,MATCH(D1385,$F1373:$F1381,0),MATCH(INICIO!$C$78,$G1372:$L1372,0)),0)))</f>
        <v>0</v>
      </c>
      <c r="F1385" s="105">
        <f t="shared" si="2316"/>
        <v>0</v>
      </c>
      <c r="G1385" s="116">
        <f>IF($Q$2=2,IFERROR(INDEX($G1362:$L1368,MATCH(F1385,$F1362:$F1368,0),MATCH(INICIO!$C$78,$G1361:$L1361,0)),0),IF($Q$2=4,IFERROR(INDEX($P1362:$U1372,MATCH(F1385,$O1362:$O1372,0),MATCH(INICIO!$C$78,$P1361:$U1361,0)),0),IFERROR(INDEX($G1373:$L1381,MATCH(F1385,$F1373:$F1381,0),MATCH(INICIO!$C$78,$G1372:$L1372,0)),0)))</f>
        <v>0</v>
      </c>
      <c r="H1385" s="105">
        <f t="shared" si="2317"/>
        <v>0</v>
      </c>
      <c r="I1385" s="116">
        <f>IF($Q$2=2,IFERROR(INDEX($G1362:$L1368,MATCH(H1385,$F1362:$F1368,0),MATCH(INICIO!$C$78,$G1361:$L1361,0)),0),IF($Q$2=4,IFERROR(INDEX($P1362:$U1372,MATCH(H1385,$O1362:$O1372,0),MATCH(INICIO!$C$78,$P1361:$U1361,0)),0),IFERROR(INDEX($G1373:$L1381,MATCH(H1385,$F1373:$F1381,0),MATCH(INICIO!$C$78,$G1372:$L1372,0)),0)))</f>
        <v>0</v>
      </c>
      <c r="J1385" s="105">
        <f t="shared" si="2318"/>
        <v>0</v>
      </c>
      <c r="K1385" s="116">
        <f>IF($Q$2=2,IFERROR(INDEX($G1362:$L1368,MATCH(J1385,$F1362:$F1368,0),MATCH(INICIO!$C$78,$G1361:$L1361,0)),0),IF($Q$2=4,IFERROR(INDEX($P1362:$U1372,MATCH(J1385,$O1362:$O1372,0),MATCH(INICIO!$C$78,$P1361:$U1361,0)),0),IFERROR(INDEX($G1373:$L1381,MATCH(J1385,$F1373:$F1381,0),MATCH(INICIO!$C$78,$G1372:$L1372,0)),0)))</f>
        <v>0</v>
      </c>
      <c r="L1385" s="105">
        <f t="shared" si="2319"/>
        <v>0</v>
      </c>
      <c r="M1385" s="116">
        <f>IF($Q$2=2,IFERROR(INDEX($G1362:$L1368,MATCH(L1385,$F1362:$F1368,0),MATCH(INICIO!$C$78,$G1361:$L1361,0)),0),IF($Q$2=4,IFERROR(INDEX($P1362:$U1372,MATCH(L1385,$O1362:$O1372,0),MATCH(INICIO!$C$78,$P1361:$U1361,0)),0),IFERROR(INDEX($G1373:$L1381,MATCH(L1385,$F1373:$F1381,0),MATCH(INICIO!$C$78,$G1372:$L1372,0)),0)))</f>
        <v>0</v>
      </c>
    </row>
    <row r="1386" spans="1:24" hidden="1" outlineLevel="2" x14ac:dyDescent="0.25">
      <c r="B1386" s="105">
        <f t="shared" si="2314"/>
        <v>4</v>
      </c>
      <c r="C1386" s="116">
        <f>IF($Q$2=2,IFERROR(INDEX($G1362:$L1368,MATCH(B1386,$F1362:$F1368,0),MATCH(INICIO!$C$78,$G1361:$L1361,0)),0),IF($Q$2=4,IFERROR(INDEX($P1362:$U1372,MATCH(B1386,$O1362:$O1372,0),MATCH(INICIO!$C$78,$P1361:$U1361,0)),0),IFERROR(INDEX($G1373:$L1381,MATCH(B1386,$F1373:$F1381,0),MATCH(INICIO!$C$78,$G1372:$L1372,0)),0)))</f>
        <v>0</v>
      </c>
      <c r="D1386" s="105">
        <f t="shared" si="2315"/>
        <v>0</v>
      </c>
      <c r="E1386" s="116">
        <f>IF($Q$2=2,IFERROR(INDEX($G1362:$L1368,MATCH(D1386,$F1362:$F1368,0),MATCH(INICIO!$C$78,$G1361:$L1361,0)),0),IF($Q$2=4,IFERROR(INDEX($P1362:$U1372,MATCH(D1386,$O1362:$O1372,0),MATCH(INICIO!$C$78,$P1361:$U1361,0)),0),IFERROR(INDEX($G1373:$L1381,MATCH(D1386,$F1373:$F1381,0),MATCH(INICIO!$C$78,$G1372:$L1372,0)),0)))</f>
        <v>0</v>
      </c>
      <c r="F1386" s="105">
        <f t="shared" si="2316"/>
        <v>0</v>
      </c>
      <c r="G1386" s="116">
        <f>IF($Q$2=2,IFERROR(INDEX($G1362:$L1368,MATCH(F1386,$F1362:$F1368,0),MATCH(INICIO!$C$78,$G1361:$L1361,0)),0),IF($Q$2=4,IFERROR(INDEX($P1362:$U1372,MATCH(F1386,$O1362:$O1372,0),MATCH(INICIO!$C$78,$P1361:$U1361,0)),0),IFERROR(INDEX($G1373:$L1381,MATCH(F1386,$F1373:$F1381,0),MATCH(INICIO!$C$78,$G1372:$L1372,0)),0)))</f>
        <v>0</v>
      </c>
      <c r="H1386" s="105">
        <f t="shared" si="2317"/>
        <v>0</v>
      </c>
      <c r="I1386" s="116">
        <f>IF($Q$2=2,IFERROR(INDEX($G1362:$L1368,MATCH(H1386,$F1362:$F1368,0),MATCH(INICIO!$C$78,$G1361:$L1361,0)),0),IF($Q$2=4,IFERROR(INDEX($P1362:$U1372,MATCH(H1386,$O1362:$O1372,0),MATCH(INICIO!$C$78,$P1361:$U1361,0)),0),IFERROR(INDEX($G1373:$L1381,MATCH(H1386,$F1373:$F1381,0),MATCH(INICIO!$C$78,$G1372:$L1372,0)),0)))</f>
        <v>0</v>
      </c>
      <c r="J1386" s="105">
        <f t="shared" si="2318"/>
        <v>0</v>
      </c>
      <c r="K1386" s="116">
        <f>IF($Q$2=2,IFERROR(INDEX($G1362:$L1368,MATCH(J1386,$F1362:$F1368,0),MATCH(INICIO!$C$78,$G1361:$L1361,0)),0),IF($Q$2=4,IFERROR(INDEX($P1362:$U1372,MATCH(J1386,$O1362:$O1372,0),MATCH(INICIO!$C$78,$P1361:$U1361,0)),0),IFERROR(INDEX($G1373:$L1381,MATCH(J1386,$F1373:$F1381,0),MATCH(INICIO!$C$78,$G1372:$L1372,0)),0)))</f>
        <v>0</v>
      </c>
      <c r="L1386" s="105">
        <f t="shared" si="2319"/>
        <v>0</v>
      </c>
      <c r="M1386" s="116">
        <f>IF($Q$2=2,IFERROR(INDEX($G1362:$L1368,MATCH(L1386,$F1362:$F1368,0),MATCH(INICIO!$C$78,$G1361:$L1361,0)),0),IF($Q$2=4,IFERROR(INDEX($P1362:$U1372,MATCH(L1386,$O1362:$O1372,0),MATCH(INICIO!$C$78,$P1361:$U1361,0)),0),IFERROR(INDEX($G1373:$L1381,MATCH(L1386,$F1373:$F1381,0),MATCH(INICIO!$C$78,$G1372:$L1372,0)),0)))</f>
        <v>0</v>
      </c>
    </row>
    <row r="1387" spans="1:24" hidden="1" outlineLevel="2" x14ac:dyDescent="0.25">
      <c r="B1387" s="105">
        <f t="shared" si="2314"/>
        <v>1</v>
      </c>
      <c r="C1387" s="116">
        <f>IF($Q$2=2,IFERROR(INDEX($G1362:$L1368,MATCH(B1387,$F1362:$F1368,0),MATCH(INICIO!$C$78,$G1361:$L1361,0)),0),IF($Q$2=4,IFERROR(INDEX($P1362:$U1372,MATCH(B1387,$O1362:$O1372,0),MATCH(INICIO!$C$78,$P1361:$U1361,0)),0),IFERROR(INDEX($G1373:$L1381,MATCH(B1387,$F1373:$F1381,0),MATCH(INICIO!$C$78,$G1372:$L1372,0)),0)))</f>
        <v>0</v>
      </c>
      <c r="D1387" s="105">
        <f t="shared" si="2315"/>
        <v>0</v>
      </c>
      <c r="E1387" s="116">
        <f>IF($Q$2=2,IFERROR(INDEX($G1362:$L1368,MATCH(D1387,$F1362:$F1368,0),MATCH(INICIO!$C$78,$G1361:$L1361,0)),0),IF($Q$2=4,IFERROR(INDEX($P1362:$U1372,MATCH(D1387,$O1362:$O1372,0),MATCH(INICIO!$C$78,$P1361:$U1361,0)),0),IFERROR(INDEX($G1373:$L1381,MATCH(D1387,$F1373:$F1381,0),MATCH(INICIO!$C$78,$G1372:$L1372,0)),0)))</f>
        <v>0</v>
      </c>
      <c r="F1387" s="105">
        <f t="shared" si="2316"/>
        <v>0</v>
      </c>
      <c r="G1387" s="116">
        <f>IF($Q$2=2,IFERROR(INDEX($G1362:$L1368,MATCH(F1387,$F1362:$F1368,0),MATCH(INICIO!$C$78,$G1361:$L1361,0)),0),IF($Q$2=4,IFERROR(INDEX($P1362:$U1372,MATCH(F1387,$O1362:$O1372,0),MATCH(INICIO!$C$78,$P1361:$U1361,0)),0),IFERROR(INDEX($G1373:$L1381,MATCH(F1387,$F1373:$F1381,0),MATCH(INICIO!$C$78,$G1372:$L1372,0)),0)))</f>
        <v>0</v>
      </c>
      <c r="H1387" s="105">
        <f t="shared" si="2317"/>
        <v>0</v>
      </c>
      <c r="I1387" s="116">
        <f>IF($Q$2=2,IFERROR(INDEX($G1362:$L1368,MATCH(H1387,$F1362:$F1368,0),MATCH(INICIO!$C$78,$G1361:$L1361,0)),0),IF($Q$2=4,IFERROR(INDEX($P1362:$U1372,MATCH(H1387,$O1362:$O1372,0),MATCH(INICIO!$C$78,$P1361:$U1361,0)),0),IFERROR(INDEX($G1373:$L1381,MATCH(H1387,$F1373:$F1381,0),MATCH(INICIO!$C$78,$G1372:$L1372,0)),0)))</f>
        <v>0</v>
      </c>
      <c r="J1387" s="105">
        <f t="shared" si="2318"/>
        <v>0</v>
      </c>
      <c r="K1387" s="116">
        <f>IF($Q$2=2,IFERROR(INDEX($G1362:$L1368,MATCH(J1387,$F1362:$F1368,0),MATCH(INICIO!$C$78,$G1361:$L1361,0)),0),IF($Q$2=4,IFERROR(INDEX($P1362:$U1372,MATCH(J1387,$O1362:$O1372,0),MATCH(INICIO!$C$78,$P1361:$U1361,0)),0),IFERROR(INDEX($G1373:$L1381,MATCH(J1387,$F1373:$F1381,0),MATCH(INICIO!$C$78,$G1372:$L1372,0)),0)))</f>
        <v>0</v>
      </c>
      <c r="L1387" s="105">
        <f t="shared" si="2319"/>
        <v>0</v>
      </c>
      <c r="M1387" s="116">
        <f>IF($Q$2=2,IFERROR(INDEX($G1362:$L1368,MATCH(L1387,$F1362:$F1368,0),MATCH(INICIO!$C$78,$G1361:$L1361,0)),0),IF($Q$2=4,IFERROR(INDEX($P1362:$U1372,MATCH(L1387,$O1362:$O1372,0),MATCH(INICIO!$C$78,$P1361:$U1361,0)),0),IFERROR(INDEX($G1373:$L1381,MATCH(L1387,$F1373:$F1381,0),MATCH(INICIO!$C$78,$G1372:$L1372,0)),0)))</f>
        <v>0</v>
      </c>
    </row>
    <row r="1388" spans="1:24" hidden="1" outlineLevel="2" x14ac:dyDescent="0.25">
      <c r="B1388" s="105">
        <f t="shared" si="2314"/>
        <v>5</v>
      </c>
      <c r="C1388" s="116">
        <f>IF($Q$2=2,IFERROR(INDEX($G1362:$L1368,MATCH(B1388,$F1362:$F1368,0),MATCH(INICIO!$C$78,$G1361:$L1361,0)),0),IF($Q$2=4,IFERROR(INDEX($P1362:$U1372,MATCH(B1388,$O1362:$O1372,0),MATCH(INICIO!$C$78,$P1361:$U1361,0)),0),IFERROR(INDEX($G1373:$L1381,MATCH(B1388,$F1373:$F1381,0),MATCH(INICIO!$C$78,$G1372:$L1372,0)),0)))</f>
        <v>0</v>
      </c>
      <c r="D1388" s="105">
        <f t="shared" si="2315"/>
        <v>0</v>
      </c>
      <c r="E1388" s="116">
        <f>IF($Q$2=2,IFERROR(INDEX($G1362:$L1368,MATCH(D1388,$F1362:$F1368,0),MATCH(INICIO!$C$78,$G1361:$L1361,0)),0),IF($Q$2=4,IFERROR(INDEX($P1362:$U1372,MATCH(D1388,$O1362:$O1372,0),MATCH(INICIO!$C$78,$P1361:$U1361,0)),0),IFERROR(INDEX($G1373:$L1381,MATCH(D1388,$F1373:$F1381,0),MATCH(INICIO!$C$78,$G1372:$L1372,0)),0)))</f>
        <v>0</v>
      </c>
      <c r="F1388" s="105">
        <f t="shared" si="2316"/>
        <v>0</v>
      </c>
      <c r="G1388" s="116">
        <f>IF($Q$2=2,IFERROR(INDEX($G1362:$L1368,MATCH(F1388,$F1362:$F1368,0),MATCH(INICIO!$C$78,$G1361:$L1361,0)),0),IF($Q$2=4,IFERROR(INDEX($P1362:$U1372,MATCH(F1388,$O1362:$O1372,0),MATCH(INICIO!$C$78,$P1361:$U1361,0)),0),IFERROR(INDEX($G1373:$L1381,MATCH(F1388,$F1373:$F1381,0),MATCH(INICIO!$C$78,$G1372:$L1372,0)),0)))</f>
        <v>0</v>
      </c>
      <c r="H1388" s="105">
        <f t="shared" si="2317"/>
        <v>0</v>
      </c>
      <c r="I1388" s="116">
        <f>IF($Q$2=2,IFERROR(INDEX($G1362:$L1368,MATCH(H1388,$F1362:$F1368,0),MATCH(INICIO!$C$78,$G1361:$L1361,0)),0),IF($Q$2=4,IFERROR(INDEX($P1362:$U1372,MATCH(H1388,$O1362:$O1372,0),MATCH(INICIO!$C$78,$P1361:$U1361,0)),0),IFERROR(INDEX($G1373:$L1381,MATCH(H1388,$F1373:$F1381,0),MATCH(INICIO!$C$78,$G1372:$L1372,0)),0)))</f>
        <v>0</v>
      </c>
      <c r="J1388" s="105">
        <f t="shared" si="2318"/>
        <v>0</v>
      </c>
      <c r="K1388" s="116">
        <f>IF($Q$2=2,IFERROR(INDEX($G1362:$L1368,MATCH(J1388,$F1362:$F1368,0),MATCH(INICIO!$C$78,$G1361:$L1361,0)),0),IF($Q$2=4,IFERROR(INDEX($P1362:$U1372,MATCH(J1388,$O1362:$O1372,0),MATCH(INICIO!$C$78,$P1361:$U1361,0)),0),IFERROR(INDEX($G1373:$L1381,MATCH(J1388,$F1373:$F1381,0),MATCH(INICIO!$C$78,$G1372:$L1372,0)),0)))</f>
        <v>0</v>
      </c>
      <c r="L1388" s="105">
        <f t="shared" si="2319"/>
        <v>0</v>
      </c>
      <c r="M1388" s="116">
        <f>IF($Q$2=2,IFERROR(INDEX($G1362:$L1368,MATCH(L1388,$F1362:$F1368,0),MATCH(INICIO!$C$78,$G1361:$L1361,0)),0),IF($Q$2=4,IFERROR(INDEX($P1362:$U1372,MATCH(L1388,$O1362:$O1372,0),MATCH(INICIO!$C$78,$P1361:$U1361,0)),0),IFERROR(INDEX($G1373:$L1381,MATCH(L1388,$F1373:$F1381,0),MATCH(INICIO!$C$78,$G1372:$L1372,0)),0)))</f>
        <v>0</v>
      </c>
    </row>
    <row r="1389" spans="1:24" hidden="1" outlineLevel="2" x14ac:dyDescent="0.25">
      <c r="B1389" s="105">
        <f t="shared" si="2314"/>
        <v>6</v>
      </c>
      <c r="C1389" s="116">
        <f>IF($Q$2=2,IFERROR(INDEX($G1362:$L1368,MATCH(B1389,$F1362:$F1368,0),MATCH(INICIO!$C$78,$G1361:$L1361,0)),0),IF($Q$2=4,IFERROR(INDEX($P1362:$U1372,MATCH(B1389,$O1362:$O1372,0),MATCH(INICIO!$C$78,$P1361:$U1361,0)),0),IFERROR(INDEX($G1373:$L1381,MATCH(B1389,$F1373:$F1381,0),MATCH(INICIO!$C$78,$G1372:$L1372,0)),0)))</f>
        <v>0</v>
      </c>
      <c r="D1389" s="105">
        <f t="shared" si="2315"/>
        <v>0</v>
      </c>
      <c r="E1389" s="116">
        <f>IF($Q$2=2,IFERROR(INDEX($G1362:$L1368,MATCH(D1389,$F1362:$F1368,0),MATCH(INICIO!$C$78,$G1361:$L1361,0)),0),IF($Q$2=4,IFERROR(INDEX($P1362:$U1372,MATCH(D1389,$O1362:$O1372,0),MATCH(INICIO!$C$78,$P1361:$U1361,0)),0),IFERROR(INDEX($G1373:$L1381,MATCH(D1389,$F1373:$F1381,0),MATCH(INICIO!$C$78,$G1372:$L1372,0)),0)))</f>
        <v>0</v>
      </c>
      <c r="F1389" s="105">
        <f t="shared" si="2316"/>
        <v>0</v>
      </c>
      <c r="G1389" s="116">
        <f>IF($Q$2=2,IFERROR(INDEX($G1362:$L1368,MATCH(F1389,$F1362:$F1368,0),MATCH(INICIO!$C$78,$G1361:$L1361,0)),0),IF($Q$2=4,IFERROR(INDEX($P1362:$U1372,MATCH(F1389,$O1362:$O1372,0),MATCH(INICIO!$C$78,$P1361:$U1361,0)),0),IFERROR(INDEX($G1373:$L1381,MATCH(F1389,$F1373:$F1381,0),MATCH(INICIO!$C$78,$G1372:$L1372,0)),0)))</f>
        <v>0</v>
      </c>
      <c r="H1389" s="105">
        <f t="shared" si="2317"/>
        <v>0</v>
      </c>
      <c r="I1389" s="116">
        <f>IF($Q$2=2,IFERROR(INDEX($G1362:$L1368,MATCH(H1389,$F1362:$F1368,0),MATCH(INICIO!$C$78,$G1361:$L1361,0)),0),IF($Q$2=4,IFERROR(INDEX($P1362:$U1372,MATCH(H1389,$O1362:$O1372,0),MATCH(INICIO!$C$78,$P1361:$U1361,0)),0),IFERROR(INDEX($G1373:$L1381,MATCH(H1389,$F1373:$F1381,0),MATCH(INICIO!$C$78,$G1372:$L1372,0)),0)))</f>
        <v>0</v>
      </c>
      <c r="J1389" s="105">
        <f t="shared" si="2318"/>
        <v>0</v>
      </c>
      <c r="K1389" s="116">
        <f>IF($Q$2=2,IFERROR(INDEX($G1362:$L1368,MATCH(J1389,$F1362:$F1368,0),MATCH(INICIO!$C$78,$G1361:$L1361,0)),0),IF($Q$2=4,IFERROR(INDEX($P1362:$U1372,MATCH(J1389,$O1362:$O1372,0),MATCH(INICIO!$C$78,$P1361:$U1361,0)),0),IFERROR(INDEX($G1373:$L1381,MATCH(J1389,$F1373:$F1381,0),MATCH(INICIO!$C$78,$G1372:$L1372,0)),0)))</f>
        <v>0</v>
      </c>
      <c r="L1389" s="105">
        <f t="shared" si="2319"/>
        <v>0</v>
      </c>
      <c r="M1389" s="116">
        <f>IF($Q$2=2,IFERROR(INDEX($G1362:$L1368,MATCH(L1389,$F1362:$F1368,0),MATCH(INICIO!$C$78,$G1361:$L1361,0)),0),IF($Q$2=4,IFERROR(INDEX($P1362:$U1372,MATCH(L1389,$O1362:$O1372,0),MATCH(INICIO!$C$78,$P1361:$U1361,0)),0),IFERROR(INDEX($G1373:$L1381,MATCH(L1389,$F1373:$F1381,0),MATCH(INICIO!$C$78,$G1372:$L1372,0)),0)))</f>
        <v>0</v>
      </c>
    </row>
    <row r="1390" spans="1:24" hidden="1" outlineLevel="2" x14ac:dyDescent="0.25">
      <c r="B1390" s="105">
        <f t="shared" si="2314"/>
        <v>2</v>
      </c>
      <c r="C1390" s="116">
        <f>IF($Q$2=2,IFERROR(INDEX($G1362:$L1368,MATCH(B1390,$F1362:$F1368,0),MATCH(INICIO!$C$78,$G1361:$L1361,0)),0),IF($Q$2=4,IFERROR(INDEX($P1362:$U1372,MATCH(B1390,$O1362:$O1372,0),MATCH(INICIO!$C$78,$P1361:$U1361,0)),0),IFERROR(INDEX($G1373:$L1381,MATCH(B1390,$F1373:$F1381,0),MATCH(INICIO!$C$78,$G1372:$L1372,0)),0)))</f>
        <v>0</v>
      </c>
      <c r="D1390" s="105">
        <f t="shared" si="2315"/>
        <v>0</v>
      </c>
      <c r="E1390" s="116">
        <f>IF($Q$2=2,IFERROR(INDEX($G1362:$L1368,MATCH(D1390,$F1362:$F1368,0),MATCH(INICIO!$C$78,$G1361:$L1361,0)),0),IF($Q$2=4,IFERROR(INDEX($P1362:$U1372,MATCH(D1390,$O1362:$O1372,0),MATCH(INICIO!$C$78,$P1361:$U1361,0)),0),IFERROR(INDEX($G1373:$L1381,MATCH(D1390,$F1373:$F1381,0),MATCH(INICIO!$C$78,$G1372:$L1372,0)),0)))</f>
        <v>0</v>
      </c>
      <c r="F1390" s="105">
        <f t="shared" si="2316"/>
        <v>0</v>
      </c>
      <c r="G1390" s="116">
        <f>IF($Q$2=2,IFERROR(INDEX($G1362:$L1368,MATCH(F1390,$F1362:$F1368,0),MATCH(INICIO!$C$78,$G1361:$L1361,0)),0),IF($Q$2=4,IFERROR(INDEX($P1362:$U1372,MATCH(F1390,$O1362:$O1372,0),MATCH(INICIO!$C$78,$P1361:$U1361,0)),0),IFERROR(INDEX($G1373:$L1381,MATCH(F1390,$F1373:$F1381,0),MATCH(INICIO!$C$78,$G1372:$L1372,0)),0)))</f>
        <v>0</v>
      </c>
      <c r="H1390" s="105">
        <f t="shared" si="2317"/>
        <v>0</v>
      </c>
      <c r="I1390" s="116">
        <f>IF($Q$2=2,IFERROR(INDEX($G1362:$L1368,MATCH(H1390,$F1362:$F1368,0),MATCH(INICIO!$C$78,$G1361:$L1361,0)),0),IF($Q$2=4,IFERROR(INDEX($P1362:$U1372,MATCH(H1390,$O1362:$O1372,0),MATCH(INICIO!$C$78,$P1361:$U1361,0)),0),IFERROR(INDEX($G1373:$L1381,MATCH(H1390,$F1373:$F1381,0),MATCH(INICIO!$C$78,$G1372:$L1372,0)),0)))</f>
        <v>0</v>
      </c>
      <c r="J1390" s="105">
        <f t="shared" si="2318"/>
        <v>0</v>
      </c>
      <c r="K1390" s="116">
        <f>IF($Q$2=2,IFERROR(INDEX($G1362:$L1368,MATCH(J1390,$F1362:$F1368,0),MATCH(INICIO!$C$78,$G1361:$L1361,0)),0),IF($Q$2=4,IFERROR(INDEX($P1362:$U1372,MATCH(J1390,$O1362:$O1372,0),MATCH(INICIO!$C$78,$P1361:$U1361,0)),0),IFERROR(INDEX($G1373:$L1381,MATCH(J1390,$F1373:$F1381,0),MATCH(INICIO!$C$78,$G1372:$L1372,0)),0)))</f>
        <v>0</v>
      </c>
      <c r="L1390" s="105">
        <f t="shared" si="2319"/>
        <v>0</v>
      </c>
      <c r="M1390" s="116">
        <f>IF($Q$2=2,IFERROR(INDEX($G1362:$L1368,MATCH(L1390,$F1362:$F1368,0),MATCH(INICIO!$C$78,$G1361:$L1361,0)),0),IF($Q$2=4,IFERROR(INDEX($P1362:$U1372,MATCH(L1390,$O1362:$O1372,0),MATCH(INICIO!$C$78,$P1361:$U1361,0)),0),IFERROR(INDEX($G1373:$L1381,MATCH(L1390,$F1373:$F1381,0),MATCH(INICIO!$C$78,$G1372:$L1372,0)),0)))</f>
        <v>0</v>
      </c>
    </row>
    <row r="1391" spans="1:24" hidden="1" outlineLevel="2" x14ac:dyDescent="0.25"/>
    <row r="1392" spans="1:24" s="119" customFormat="1" hidden="1" outlineLevel="2" x14ac:dyDescent="0.25">
      <c r="A1392" s="118" t="s">
        <v>43</v>
      </c>
    </row>
    <row r="1393" spans="1:93" hidden="1" outlineLevel="2" x14ac:dyDescent="0.25">
      <c r="C1393" s="121">
        <f t="shared" ref="C1393:H1393" si="2320">E$2</f>
        <v>1</v>
      </c>
      <c r="D1393" s="121">
        <f t="shared" si="2320"/>
        <v>2</v>
      </c>
      <c r="E1393" s="121">
        <f t="shared" si="2320"/>
        <v>3</v>
      </c>
      <c r="F1393" s="121">
        <f t="shared" si="2320"/>
        <v>4</v>
      </c>
      <c r="G1393" s="121">
        <f t="shared" si="2320"/>
        <v>5</v>
      </c>
      <c r="H1393" s="121">
        <f t="shared" si="2320"/>
        <v>6</v>
      </c>
    </row>
    <row r="1394" spans="1:93" hidden="1" outlineLevel="2" x14ac:dyDescent="0.25">
      <c r="B1394" s="122" t="s">
        <v>44</v>
      </c>
      <c r="C1394" s="123">
        <f t="array" ref="C1394:C1399">MMULT(MMULT(C$8:H$13,$AZ$8:$BE$13),C1385:C1390)+MMULT(MINVERSE(TRANSPOSE($AZ$8:$BE$13)),C1352:C1357)</f>
        <v>0</v>
      </c>
      <c r="D1394" s="123">
        <f t="array" ref="D1394:D1399">MMULT(MMULT(K$8:P$13,$AZ$8:$BE$13),E1385:E1390)+MMULT(MINVERSE(TRANSPOSE($AZ$8:$BE$13)),E1352:E1357)</f>
        <v>0</v>
      </c>
      <c r="E1394" s="123" t="e">
        <f t="array" ref="E1394:E1399">MMULT(MMULT(S$8:X$13,$AZ$8:$BE$13),G1385:G1390)+MMULT(MINVERSE(TRANSPOSE($AZ$8:$BE$13)),G1352:G1357)</f>
        <v>#DIV/0!</v>
      </c>
      <c r="F1394" s="123">
        <f t="array" ref="F1394:F1399">MMULT(MMULT(AA$8:AF$13,$AZ$8:$BE$13),I1385:I1390)+MMULT(MINVERSE(TRANSPOSE($AZ$8:$BE$13)),I1352:I1357)</f>
        <v>0</v>
      </c>
      <c r="G1394" s="123">
        <f t="array" ref="G1394:G1399">MMULT(MMULT(AI$8:AN$13,$AZ$8:$BE$13),K1385:K1390)+MMULT(MINVERSE(TRANSPOSE($AZ$8:$BE$13)),K1352:K1357)</f>
        <v>0</v>
      </c>
      <c r="H1394" s="123">
        <f t="array" ref="H1394:H1399">MMULT(MMULT(AQ$8:AV$13,$AZ$8:$BE$13),M1385:M1390)+MMULT(MINVERSE(TRANSPOSE($AZ$8:$BE$13)),M1352:M1357)</f>
        <v>0</v>
      </c>
      <c r="N1394" s="124"/>
      <c r="P1394" s="124"/>
    </row>
    <row r="1395" spans="1:93" hidden="1" outlineLevel="2" x14ac:dyDescent="0.25">
      <c r="B1395" s="122" t="s">
        <v>45</v>
      </c>
      <c r="C1395" s="123">
        <v>0</v>
      </c>
      <c r="D1395" s="123">
        <v>0</v>
      </c>
      <c r="E1395" s="123" t="e">
        <v>#DIV/0!</v>
      </c>
      <c r="F1395" s="123">
        <v>0</v>
      </c>
      <c r="G1395" s="123">
        <v>0</v>
      </c>
      <c r="H1395" s="123">
        <v>0</v>
      </c>
      <c r="N1395" s="124"/>
      <c r="P1395" s="124"/>
    </row>
    <row r="1396" spans="1:93" hidden="1" outlineLevel="2" x14ac:dyDescent="0.25">
      <c r="B1396" s="122" t="s">
        <v>46</v>
      </c>
      <c r="C1396" s="123">
        <v>0</v>
      </c>
      <c r="D1396" s="123">
        <v>0</v>
      </c>
      <c r="E1396" s="123" t="e">
        <v>#DIV/0!</v>
      </c>
      <c r="F1396" s="123">
        <v>0</v>
      </c>
      <c r="G1396" s="123">
        <v>0</v>
      </c>
      <c r="H1396" s="123">
        <v>0</v>
      </c>
      <c r="N1396" s="124"/>
      <c r="P1396" s="124"/>
    </row>
    <row r="1397" spans="1:93" hidden="1" outlineLevel="2" x14ac:dyDescent="0.25">
      <c r="B1397" s="122" t="s">
        <v>47</v>
      </c>
      <c r="C1397" s="123">
        <v>0</v>
      </c>
      <c r="D1397" s="123">
        <v>0</v>
      </c>
      <c r="E1397" s="123" t="e">
        <v>#DIV/0!</v>
      </c>
      <c r="F1397" s="123">
        <v>0</v>
      </c>
      <c r="G1397" s="123">
        <v>0</v>
      </c>
      <c r="H1397" s="123">
        <v>0</v>
      </c>
      <c r="N1397" s="124"/>
      <c r="P1397" s="124"/>
    </row>
    <row r="1398" spans="1:93" hidden="1" outlineLevel="2" x14ac:dyDescent="0.25">
      <c r="B1398" s="122" t="s">
        <v>48</v>
      </c>
      <c r="C1398" s="123">
        <v>0</v>
      </c>
      <c r="D1398" s="123">
        <v>0</v>
      </c>
      <c r="E1398" s="123" t="e">
        <v>#DIV/0!</v>
      </c>
      <c r="F1398" s="123">
        <v>0</v>
      </c>
      <c r="G1398" s="123">
        <v>0</v>
      </c>
      <c r="H1398" s="123">
        <v>0</v>
      </c>
      <c r="N1398" s="124"/>
      <c r="P1398" s="124"/>
    </row>
    <row r="1399" spans="1:93" hidden="1" outlineLevel="2" x14ac:dyDescent="0.25">
      <c r="B1399" s="122" t="s">
        <v>49</v>
      </c>
      <c r="C1399" s="123">
        <v>0</v>
      </c>
      <c r="D1399" s="123">
        <v>0</v>
      </c>
      <c r="E1399" s="123" t="e">
        <v>#DIV/0!</v>
      </c>
      <c r="F1399" s="123">
        <v>0</v>
      </c>
      <c r="G1399" s="123">
        <v>0</v>
      </c>
      <c r="H1399" s="123">
        <v>0</v>
      </c>
      <c r="N1399" s="124"/>
      <c r="P1399" s="124"/>
    </row>
    <row r="1400" spans="1:93" hidden="1" outlineLevel="2" x14ac:dyDescent="0.25"/>
    <row r="1401" spans="1:93" hidden="1" outlineLevel="2" x14ac:dyDescent="0.25">
      <c r="B1401" s="318" t="s">
        <v>50</v>
      </c>
      <c r="C1401" s="319"/>
      <c r="D1401" s="319"/>
      <c r="E1401" s="319"/>
      <c r="F1401" s="319"/>
      <c r="G1401" s="319"/>
      <c r="H1401" s="319"/>
      <c r="I1401" s="319"/>
      <c r="J1401" s="319"/>
      <c r="K1401" s="319"/>
      <c r="L1401" s="320"/>
      <c r="M1401" s="321" t="s">
        <v>51</v>
      </c>
      <c r="N1401" s="322"/>
      <c r="O1401" s="322"/>
      <c r="P1401" s="322"/>
      <c r="Q1401" s="322"/>
      <c r="R1401" s="322"/>
      <c r="S1401" s="322"/>
      <c r="T1401" s="322"/>
      <c r="U1401" s="322"/>
      <c r="V1401" s="323"/>
      <c r="W1401" s="321" t="s">
        <v>52</v>
      </c>
      <c r="X1401" s="322"/>
      <c r="Y1401" s="322"/>
      <c r="Z1401" s="322"/>
      <c r="AA1401" s="322"/>
      <c r="AB1401" s="322"/>
      <c r="AC1401" s="322"/>
      <c r="AD1401" s="322"/>
      <c r="AE1401" s="322"/>
      <c r="AF1401" s="323"/>
      <c r="AG1401" s="321" t="s">
        <v>53</v>
      </c>
      <c r="AH1401" s="322"/>
      <c r="AI1401" s="322"/>
      <c r="AJ1401" s="322"/>
      <c r="AK1401" s="322"/>
      <c r="AL1401" s="322"/>
      <c r="AM1401" s="322"/>
      <c r="AN1401" s="322"/>
      <c r="AO1401" s="322"/>
      <c r="AP1401" s="323"/>
      <c r="AQ1401" s="321" t="s">
        <v>54</v>
      </c>
      <c r="AR1401" s="322"/>
      <c r="AS1401" s="322"/>
      <c r="AT1401" s="322"/>
      <c r="AU1401" s="322"/>
      <c r="AV1401" s="322"/>
      <c r="AW1401" s="322"/>
      <c r="AX1401" s="322"/>
      <c r="AY1401" s="322"/>
      <c r="AZ1401" s="323"/>
      <c r="BA1401" s="321" t="s">
        <v>55</v>
      </c>
      <c r="BB1401" s="322"/>
      <c r="BC1401" s="322"/>
      <c r="BD1401" s="322"/>
      <c r="BE1401" s="322"/>
      <c r="BF1401" s="322"/>
      <c r="BG1401" s="322"/>
      <c r="BH1401" s="322"/>
      <c r="BI1401" s="322"/>
      <c r="BJ1401" s="323"/>
    </row>
    <row r="1402" spans="1:93" hidden="1" outlineLevel="2" x14ac:dyDescent="0.25">
      <c r="B1402" s="186">
        <f t="shared" ref="B1402" si="2321">E$2</f>
        <v>1</v>
      </c>
      <c r="C1402" s="187">
        <f t="shared" ref="C1402:L1405" si="2322">B1402</f>
        <v>1</v>
      </c>
      <c r="D1402" s="187">
        <f t="shared" si="2322"/>
        <v>1</v>
      </c>
      <c r="E1402" s="187">
        <f t="shared" si="2322"/>
        <v>1</v>
      </c>
      <c r="F1402" s="187">
        <f t="shared" si="2322"/>
        <v>1</v>
      </c>
      <c r="G1402" s="187">
        <f t="shared" si="2322"/>
        <v>1</v>
      </c>
      <c r="H1402" s="187">
        <f t="shared" si="2322"/>
        <v>1</v>
      </c>
      <c r="I1402" s="187">
        <f t="shared" si="2322"/>
        <v>1</v>
      </c>
      <c r="J1402" s="187">
        <f t="shared" si="2322"/>
        <v>1</v>
      </c>
      <c r="K1402" s="187">
        <f t="shared" si="2322"/>
        <v>1</v>
      </c>
      <c r="L1402" s="188">
        <f t="shared" si="2322"/>
        <v>1</v>
      </c>
      <c r="M1402" s="189">
        <f t="shared" ref="M1402" si="2323">F$2</f>
        <v>2</v>
      </c>
      <c r="N1402" s="187">
        <f t="shared" ref="N1402:V1405" si="2324">M1402</f>
        <v>2</v>
      </c>
      <c r="O1402" s="187">
        <f t="shared" si="2324"/>
        <v>2</v>
      </c>
      <c r="P1402" s="187">
        <f t="shared" si="2324"/>
        <v>2</v>
      </c>
      <c r="Q1402" s="187">
        <f t="shared" si="2324"/>
        <v>2</v>
      </c>
      <c r="R1402" s="187">
        <f t="shared" si="2324"/>
        <v>2</v>
      </c>
      <c r="S1402" s="187">
        <f t="shared" si="2324"/>
        <v>2</v>
      </c>
      <c r="T1402" s="187">
        <f t="shared" si="2324"/>
        <v>2</v>
      </c>
      <c r="U1402" s="187">
        <f t="shared" si="2324"/>
        <v>2</v>
      </c>
      <c r="V1402" s="188">
        <f t="shared" si="2324"/>
        <v>2</v>
      </c>
      <c r="W1402" s="189">
        <f>G$2</f>
        <v>3</v>
      </c>
      <c r="X1402" s="187">
        <f t="shared" ref="X1402:AF1405" si="2325">W1402</f>
        <v>3</v>
      </c>
      <c r="Y1402" s="187">
        <f t="shared" si="2325"/>
        <v>3</v>
      </c>
      <c r="Z1402" s="187">
        <f t="shared" si="2325"/>
        <v>3</v>
      </c>
      <c r="AA1402" s="187">
        <f t="shared" si="2325"/>
        <v>3</v>
      </c>
      <c r="AB1402" s="187">
        <f t="shared" si="2325"/>
        <v>3</v>
      </c>
      <c r="AC1402" s="187">
        <f t="shared" si="2325"/>
        <v>3</v>
      </c>
      <c r="AD1402" s="187">
        <f t="shared" si="2325"/>
        <v>3</v>
      </c>
      <c r="AE1402" s="187">
        <f t="shared" si="2325"/>
        <v>3</v>
      </c>
      <c r="AF1402" s="188">
        <f t="shared" si="2325"/>
        <v>3</v>
      </c>
      <c r="AG1402" s="189">
        <f>H$2</f>
        <v>4</v>
      </c>
      <c r="AH1402" s="187">
        <f t="shared" ref="AH1402:AP1405" si="2326">AG1402</f>
        <v>4</v>
      </c>
      <c r="AI1402" s="187">
        <f t="shared" si="2326"/>
        <v>4</v>
      </c>
      <c r="AJ1402" s="187">
        <f t="shared" si="2326"/>
        <v>4</v>
      </c>
      <c r="AK1402" s="187">
        <f t="shared" si="2326"/>
        <v>4</v>
      </c>
      <c r="AL1402" s="187">
        <f t="shared" si="2326"/>
        <v>4</v>
      </c>
      <c r="AM1402" s="187">
        <f t="shared" si="2326"/>
        <v>4</v>
      </c>
      <c r="AN1402" s="187">
        <f t="shared" si="2326"/>
        <v>4</v>
      </c>
      <c r="AO1402" s="187">
        <f t="shared" si="2326"/>
        <v>4</v>
      </c>
      <c r="AP1402" s="188">
        <f t="shared" si="2326"/>
        <v>4</v>
      </c>
      <c r="AQ1402" s="189">
        <f>I$2</f>
        <v>5</v>
      </c>
      <c r="AR1402" s="187">
        <f t="shared" ref="AR1402:AZ1405" si="2327">AQ1402</f>
        <v>5</v>
      </c>
      <c r="AS1402" s="187">
        <f t="shared" si="2327"/>
        <v>5</v>
      </c>
      <c r="AT1402" s="187">
        <f t="shared" si="2327"/>
        <v>5</v>
      </c>
      <c r="AU1402" s="187">
        <f t="shared" si="2327"/>
        <v>5</v>
      </c>
      <c r="AV1402" s="187">
        <f t="shared" si="2327"/>
        <v>5</v>
      </c>
      <c r="AW1402" s="187">
        <f t="shared" si="2327"/>
        <v>5</v>
      </c>
      <c r="AX1402" s="187">
        <f t="shared" si="2327"/>
        <v>5</v>
      </c>
      <c r="AY1402" s="187">
        <f t="shared" si="2327"/>
        <v>5</v>
      </c>
      <c r="AZ1402" s="188">
        <f t="shared" si="2327"/>
        <v>5</v>
      </c>
      <c r="BA1402" s="189">
        <f>J$2</f>
        <v>6</v>
      </c>
      <c r="BB1402" s="187">
        <f t="shared" ref="BB1402:BJ1405" si="2328">BA1402</f>
        <v>6</v>
      </c>
      <c r="BC1402" s="187">
        <f t="shared" si="2328"/>
        <v>6</v>
      </c>
      <c r="BD1402" s="187">
        <f t="shared" si="2328"/>
        <v>6</v>
      </c>
      <c r="BE1402" s="187">
        <f t="shared" si="2328"/>
        <v>6</v>
      </c>
      <c r="BF1402" s="187">
        <f t="shared" si="2328"/>
        <v>6</v>
      </c>
      <c r="BG1402" s="187">
        <f t="shared" si="2328"/>
        <v>6</v>
      </c>
      <c r="BH1402" s="187">
        <f t="shared" si="2328"/>
        <v>6</v>
      </c>
      <c r="BI1402" s="187">
        <f t="shared" si="2328"/>
        <v>6</v>
      </c>
      <c r="BJ1402" s="188">
        <f t="shared" si="2328"/>
        <v>6</v>
      </c>
    </row>
    <row r="1403" spans="1:93" s="2" customFormat="1" ht="15" hidden="1" customHeight="1" outlineLevel="2" x14ac:dyDescent="0.25">
      <c r="A1403" s="152" t="s">
        <v>192</v>
      </c>
      <c r="B1403" s="129">
        <f>C1396</f>
        <v>0</v>
      </c>
      <c r="C1403" s="130">
        <f t="shared" si="2322"/>
        <v>0</v>
      </c>
      <c r="D1403" s="130">
        <f t="shared" si="2322"/>
        <v>0</v>
      </c>
      <c r="E1403" s="130">
        <f t="shared" si="2322"/>
        <v>0</v>
      </c>
      <c r="F1403" s="130">
        <f t="shared" si="2322"/>
        <v>0</v>
      </c>
      <c r="G1403" s="130">
        <f t="shared" si="2322"/>
        <v>0</v>
      </c>
      <c r="H1403" s="130">
        <f t="shared" si="2322"/>
        <v>0</v>
      </c>
      <c r="I1403" s="130">
        <f t="shared" si="2322"/>
        <v>0</v>
      </c>
      <c r="J1403" s="190">
        <f t="shared" si="2322"/>
        <v>0</v>
      </c>
      <c r="K1403" s="130">
        <f t="shared" si="2322"/>
        <v>0</v>
      </c>
      <c r="L1403" s="131">
        <f t="shared" si="2322"/>
        <v>0</v>
      </c>
      <c r="M1403" s="129">
        <f>D1396</f>
        <v>0</v>
      </c>
      <c r="N1403" s="130">
        <f t="shared" si="2324"/>
        <v>0</v>
      </c>
      <c r="O1403" s="130">
        <f t="shared" si="2324"/>
        <v>0</v>
      </c>
      <c r="P1403" s="130">
        <f t="shared" si="2324"/>
        <v>0</v>
      </c>
      <c r="Q1403" s="130">
        <f t="shared" si="2324"/>
        <v>0</v>
      </c>
      <c r="R1403" s="130">
        <f t="shared" si="2324"/>
        <v>0</v>
      </c>
      <c r="S1403" s="130">
        <f t="shared" si="2324"/>
        <v>0</v>
      </c>
      <c r="T1403" s="130">
        <f t="shared" si="2324"/>
        <v>0</v>
      </c>
      <c r="U1403" s="130">
        <f t="shared" si="2324"/>
        <v>0</v>
      </c>
      <c r="V1403" s="131">
        <f t="shared" si="2324"/>
        <v>0</v>
      </c>
      <c r="W1403" s="129" t="e">
        <f>E1396</f>
        <v>#DIV/0!</v>
      </c>
      <c r="X1403" s="130" t="e">
        <f t="shared" si="2325"/>
        <v>#DIV/0!</v>
      </c>
      <c r="Y1403" s="130" t="e">
        <f t="shared" si="2325"/>
        <v>#DIV/0!</v>
      </c>
      <c r="Z1403" s="130" t="e">
        <f t="shared" si="2325"/>
        <v>#DIV/0!</v>
      </c>
      <c r="AA1403" s="130" t="e">
        <f t="shared" si="2325"/>
        <v>#DIV/0!</v>
      </c>
      <c r="AB1403" s="130" t="e">
        <f t="shared" si="2325"/>
        <v>#DIV/0!</v>
      </c>
      <c r="AC1403" s="130" t="e">
        <f t="shared" si="2325"/>
        <v>#DIV/0!</v>
      </c>
      <c r="AD1403" s="130" t="e">
        <f t="shared" si="2325"/>
        <v>#DIV/0!</v>
      </c>
      <c r="AE1403" s="130" t="e">
        <f t="shared" si="2325"/>
        <v>#DIV/0!</v>
      </c>
      <c r="AF1403" s="131" t="e">
        <f t="shared" si="2325"/>
        <v>#DIV/0!</v>
      </c>
      <c r="AG1403" s="129">
        <f>F1396</f>
        <v>0</v>
      </c>
      <c r="AH1403" s="130">
        <f t="shared" si="2326"/>
        <v>0</v>
      </c>
      <c r="AI1403" s="130">
        <f t="shared" si="2326"/>
        <v>0</v>
      </c>
      <c r="AJ1403" s="130">
        <f t="shared" si="2326"/>
        <v>0</v>
      </c>
      <c r="AK1403" s="130">
        <f t="shared" si="2326"/>
        <v>0</v>
      </c>
      <c r="AL1403" s="130">
        <f t="shared" si="2326"/>
        <v>0</v>
      </c>
      <c r="AM1403" s="130">
        <f t="shared" si="2326"/>
        <v>0</v>
      </c>
      <c r="AN1403" s="130">
        <f t="shared" si="2326"/>
        <v>0</v>
      </c>
      <c r="AO1403" s="130">
        <f t="shared" si="2326"/>
        <v>0</v>
      </c>
      <c r="AP1403" s="131">
        <f t="shared" si="2326"/>
        <v>0</v>
      </c>
      <c r="AQ1403" s="129">
        <f>G1396</f>
        <v>0</v>
      </c>
      <c r="AR1403" s="130">
        <f t="shared" si="2327"/>
        <v>0</v>
      </c>
      <c r="AS1403" s="130">
        <f t="shared" si="2327"/>
        <v>0</v>
      </c>
      <c r="AT1403" s="130">
        <f t="shared" si="2327"/>
        <v>0</v>
      </c>
      <c r="AU1403" s="130">
        <f t="shared" si="2327"/>
        <v>0</v>
      </c>
      <c r="AV1403" s="130">
        <f t="shared" si="2327"/>
        <v>0</v>
      </c>
      <c r="AW1403" s="130">
        <f t="shared" si="2327"/>
        <v>0</v>
      </c>
      <c r="AX1403" s="130">
        <f t="shared" si="2327"/>
        <v>0</v>
      </c>
      <c r="AY1403" s="130">
        <f t="shared" si="2327"/>
        <v>0</v>
      </c>
      <c r="AZ1403" s="131">
        <f t="shared" si="2327"/>
        <v>0</v>
      </c>
      <c r="BA1403" s="129">
        <f>H1396</f>
        <v>0</v>
      </c>
      <c r="BB1403" s="130">
        <f t="shared" si="2328"/>
        <v>0</v>
      </c>
      <c r="BC1403" s="130">
        <f t="shared" si="2328"/>
        <v>0</v>
      </c>
      <c r="BD1403" s="130">
        <f t="shared" si="2328"/>
        <v>0</v>
      </c>
      <c r="BE1403" s="130">
        <f t="shared" si="2328"/>
        <v>0</v>
      </c>
      <c r="BF1403" s="130">
        <f t="shared" si="2328"/>
        <v>0</v>
      </c>
      <c r="BG1403" s="130">
        <f t="shared" si="2328"/>
        <v>0</v>
      </c>
      <c r="BH1403" s="130">
        <f t="shared" si="2328"/>
        <v>0</v>
      </c>
      <c r="BI1403" s="130">
        <f t="shared" si="2328"/>
        <v>0</v>
      </c>
      <c r="BJ1403" s="131">
        <f t="shared" si="2328"/>
        <v>0</v>
      </c>
      <c r="BK1403"/>
      <c r="BL1403"/>
      <c r="BM1403"/>
      <c r="BN1403"/>
      <c r="BO1403"/>
      <c r="BP1403"/>
      <c r="BQ1403"/>
      <c r="BR1403"/>
      <c r="BS1403"/>
      <c r="BT1403"/>
      <c r="BU1403"/>
      <c r="BV1403"/>
      <c r="BW1403"/>
      <c r="BX1403"/>
      <c r="BY1403"/>
      <c r="BZ1403"/>
      <c r="CA1403"/>
      <c r="CB1403"/>
      <c r="CC1403"/>
      <c r="CD1403"/>
      <c r="CE1403"/>
      <c r="CF1403"/>
      <c r="CG1403"/>
      <c r="CH1403"/>
      <c r="CI1403"/>
      <c r="CJ1403"/>
      <c r="CK1403"/>
      <c r="CL1403"/>
      <c r="CM1403"/>
      <c r="CN1403"/>
      <c r="CO1403"/>
    </row>
    <row r="1404" spans="1:93" s="2" customFormat="1" ht="15" hidden="1" customHeight="1" outlineLevel="2" x14ac:dyDescent="0.25">
      <c r="A1404" s="152" t="s">
        <v>47</v>
      </c>
      <c r="B1404" s="129">
        <f>C1397</f>
        <v>0</v>
      </c>
      <c r="C1404" s="130">
        <f t="shared" si="2322"/>
        <v>0</v>
      </c>
      <c r="D1404" s="130">
        <f t="shared" si="2322"/>
        <v>0</v>
      </c>
      <c r="E1404" s="130">
        <f t="shared" si="2322"/>
        <v>0</v>
      </c>
      <c r="F1404" s="130">
        <f t="shared" si="2322"/>
        <v>0</v>
      </c>
      <c r="G1404" s="130">
        <f t="shared" si="2322"/>
        <v>0</v>
      </c>
      <c r="H1404" s="130">
        <f t="shared" si="2322"/>
        <v>0</v>
      </c>
      <c r="I1404" s="130">
        <f t="shared" si="2322"/>
        <v>0</v>
      </c>
      <c r="J1404" s="190">
        <f t="shared" si="2322"/>
        <v>0</v>
      </c>
      <c r="K1404" s="130">
        <f t="shared" si="2322"/>
        <v>0</v>
      </c>
      <c r="L1404" s="131">
        <f t="shared" si="2322"/>
        <v>0</v>
      </c>
      <c r="M1404" s="129">
        <f>D1397</f>
        <v>0</v>
      </c>
      <c r="N1404" s="130">
        <f t="shared" si="2324"/>
        <v>0</v>
      </c>
      <c r="O1404" s="130">
        <f t="shared" si="2324"/>
        <v>0</v>
      </c>
      <c r="P1404" s="130">
        <f t="shared" si="2324"/>
        <v>0</v>
      </c>
      <c r="Q1404" s="130">
        <f t="shared" si="2324"/>
        <v>0</v>
      </c>
      <c r="R1404" s="130">
        <f t="shared" si="2324"/>
        <v>0</v>
      </c>
      <c r="S1404" s="130">
        <f t="shared" si="2324"/>
        <v>0</v>
      </c>
      <c r="T1404" s="130">
        <f t="shared" si="2324"/>
        <v>0</v>
      </c>
      <c r="U1404" s="130">
        <f t="shared" si="2324"/>
        <v>0</v>
      </c>
      <c r="V1404" s="131">
        <f t="shared" si="2324"/>
        <v>0</v>
      </c>
      <c r="W1404" s="129" t="e">
        <f>E1397</f>
        <v>#DIV/0!</v>
      </c>
      <c r="X1404" s="130" t="e">
        <f t="shared" si="2325"/>
        <v>#DIV/0!</v>
      </c>
      <c r="Y1404" s="130" t="e">
        <f t="shared" si="2325"/>
        <v>#DIV/0!</v>
      </c>
      <c r="Z1404" s="130" t="e">
        <f t="shared" si="2325"/>
        <v>#DIV/0!</v>
      </c>
      <c r="AA1404" s="130" t="e">
        <f t="shared" si="2325"/>
        <v>#DIV/0!</v>
      </c>
      <c r="AB1404" s="130" t="e">
        <f t="shared" si="2325"/>
        <v>#DIV/0!</v>
      </c>
      <c r="AC1404" s="130" t="e">
        <f t="shared" si="2325"/>
        <v>#DIV/0!</v>
      </c>
      <c r="AD1404" s="130" t="e">
        <f t="shared" si="2325"/>
        <v>#DIV/0!</v>
      </c>
      <c r="AE1404" s="130" t="e">
        <f t="shared" si="2325"/>
        <v>#DIV/0!</v>
      </c>
      <c r="AF1404" s="131" t="e">
        <f t="shared" si="2325"/>
        <v>#DIV/0!</v>
      </c>
      <c r="AG1404" s="129">
        <f>F1397</f>
        <v>0</v>
      </c>
      <c r="AH1404" s="130">
        <f t="shared" si="2326"/>
        <v>0</v>
      </c>
      <c r="AI1404" s="130">
        <f t="shared" si="2326"/>
        <v>0</v>
      </c>
      <c r="AJ1404" s="130">
        <f t="shared" si="2326"/>
        <v>0</v>
      </c>
      <c r="AK1404" s="130">
        <f t="shared" si="2326"/>
        <v>0</v>
      </c>
      <c r="AL1404" s="130">
        <f t="shared" si="2326"/>
        <v>0</v>
      </c>
      <c r="AM1404" s="130">
        <f t="shared" si="2326"/>
        <v>0</v>
      </c>
      <c r="AN1404" s="130">
        <f t="shared" si="2326"/>
        <v>0</v>
      </c>
      <c r="AO1404" s="130">
        <f t="shared" si="2326"/>
        <v>0</v>
      </c>
      <c r="AP1404" s="131">
        <f t="shared" si="2326"/>
        <v>0</v>
      </c>
      <c r="AQ1404" s="129">
        <f>G1397</f>
        <v>0</v>
      </c>
      <c r="AR1404" s="130">
        <f t="shared" si="2327"/>
        <v>0</v>
      </c>
      <c r="AS1404" s="130">
        <f t="shared" si="2327"/>
        <v>0</v>
      </c>
      <c r="AT1404" s="130">
        <f t="shared" si="2327"/>
        <v>0</v>
      </c>
      <c r="AU1404" s="130">
        <f t="shared" si="2327"/>
        <v>0</v>
      </c>
      <c r="AV1404" s="130">
        <f t="shared" si="2327"/>
        <v>0</v>
      </c>
      <c r="AW1404" s="130">
        <f t="shared" si="2327"/>
        <v>0</v>
      </c>
      <c r="AX1404" s="130">
        <f t="shared" si="2327"/>
        <v>0</v>
      </c>
      <c r="AY1404" s="130">
        <f t="shared" si="2327"/>
        <v>0</v>
      </c>
      <c r="AZ1404" s="131">
        <f t="shared" si="2327"/>
        <v>0</v>
      </c>
      <c r="BA1404" s="129">
        <f>H1397</f>
        <v>0</v>
      </c>
      <c r="BB1404" s="130">
        <f t="shared" si="2328"/>
        <v>0</v>
      </c>
      <c r="BC1404" s="130">
        <f t="shared" si="2328"/>
        <v>0</v>
      </c>
      <c r="BD1404" s="130">
        <f t="shared" si="2328"/>
        <v>0</v>
      </c>
      <c r="BE1404" s="130">
        <f t="shared" si="2328"/>
        <v>0</v>
      </c>
      <c r="BF1404" s="130">
        <f t="shared" si="2328"/>
        <v>0</v>
      </c>
      <c r="BG1404" s="130">
        <f t="shared" si="2328"/>
        <v>0</v>
      </c>
      <c r="BH1404" s="130">
        <f t="shared" si="2328"/>
        <v>0</v>
      </c>
      <c r="BI1404" s="130">
        <f t="shared" si="2328"/>
        <v>0</v>
      </c>
      <c r="BJ1404" s="131">
        <f t="shared" si="2328"/>
        <v>0</v>
      </c>
      <c r="BK1404"/>
      <c r="BL1404"/>
      <c r="BM1404"/>
      <c r="BN1404"/>
      <c r="BO1404"/>
      <c r="BP1404"/>
      <c r="BQ1404"/>
      <c r="BR1404"/>
      <c r="BS1404"/>
      <c r="BT1404"/>
      <c r="BU1404"/>
      <c r="BV1404"/>
      <c r="BW1404"/>
      <c r="BX1404"/>
      <c r="BY1404"/>
      <c r="BZ1404"/>
      <c r="CA1404"/>
      <c r="CB1404"/>
      <c r="CC1404"/>
      <c r="CD1404"/>
      <c r="CE1404"/>
      <c r="CF1404"/>
      <c r="CG1404"/>
      <c r="CH1404"/>
      <c r="CI1404"/>
      <c r="CJ1404"/>
      <c r="CK1404"/>
      <c r="CL1404"/>
      <c r="CM1404"/>
      <c r="CN1404"/>
      <c r="CO1404"/>
    </row>
    <row r="1405" spans="1:93" s="2" customFormat="1" ht="15" hidden="1" customHeight="1" outlineLevel="2" x14ac:dyDescent="0.25">
      <c r="A1405" s="152" t="s">
        <v>57</v>
      </c>
      <c r="B1405" s="129">
        <f t="shared" ref="B1405" si="2329">E$3</f>
        <v>43</v>
      </c>
      <c r="C1405" s="130">
        <f t="shared" si="2322"/>
        <v>43</v>
      </c>
      <c r="D1405" s="130">
        <f t="shared" si="2322"/>
        <v>43</v>
      </c>
      <c r="E1405" s="130">
        <f t="shared" si="2322"/>
        <v>43</v>
      </c>
      <c r="F1405" s="130">
        <f t="shared" si="2322"/>
        <v>43</v>
      </c>
      <c r="G1405" s="130">
        <f t="shared" si="2322"/>
        <v>43</v>
      </c>
      <c r="H1405" s="130">
        <f t="shared" si="2322"/>
        <v>43</v>
      </c>
      <c r="I1405" s="130">
        <f t="shared" si="2322"/>
        <v>43</v>
      </c>
      <c r="J1405" s="190">
        <f t="shared" si="2322"/>
        <v>43</v>
      </c>
      <c r="K1405" s="130">
        <f t="shared" si="2322"/>
        <v>43</v>
      </c>
      <c r="L1405" s="131">
        <f t="shared" si="2322"/>
        <v>43</v>
      </c>
      <c r="M1405" s="129">
        <f t="shared" ref="M1405" si="2330">F$3</f>
        <v>0</v>
      </c>
      <c r="N1405" s="130">
        <f t="shared" si="2324"/>
        <v>0</v>
      </c>
      <c r="O1405" s="130">
        <f t="shared" si="2324"/>
        <v>0</v>
      </c>
      <c r="P1405" s="130">
        <f t="shared" si="2324"/>
        <v>0</v>
      </c>
      <c r="Q1405" s="130">
        <f t="shared" si="2324"/>
        <v>0</v>
      </c>
      <c r="R1405" s="130">
        <f t="shared" si="2324"/>
        <v>0</v>
      </c>
      <c r="S1405" s="130">
        <f t="shared" si="2324"/>
        <v>0</v>
      </c>
      <c r="T1405" s="130">
        <f t="shared" si="2324"/>
        <v>0</v>
      </c>
      <c r="U1405" s="130">
        <f t="shared" si="2324"/>
        <v>0</v>
      </c>
      <c r="V1405" s="131">
        <f t="shared" si="2324"/>
        <v>0</v>
      </c>
      <c r="W1405" s="129">
        <f t="shared" ref="W1405" si="2331">G$3</f>
        <v>0</v>
      </c>
      <c r="X1405" s="130">
        <f t="shared" si="2325"/>
        <v>0</v>
      </c>
      <c r="Y1405" s="130">
        <f t="shared" si="2325"/>
        <v>0</v>
      </c>
      <c r="Z1405" s="130">
        <f t="shared" si="2325"/>
        <v>0</v>
      </c>
      <c r="AA1405" s="130">
        <f t="shared" si="2325"/>
        <v>0</v>
      </c>
      <c r="AB1405" s="130">
        <f t="shared" si="2325"/>
        <v>0</v>
      </c>
      <c r="AC1405" s="130">
        <f t="shared" si="2325"/>
        <v>0</v>
      </c>
      <c r="AD1405" s="130">
        <f t="shared" si="2325"/>
        <v>0</v>
      </c>
      <c r="AE1405" s="130">
        <f t="shared" si="2325"/>
        <v>0</v>
      </c>
      <c r="AF1405" s="131">
        <f t="shared" si="2325"/>
        <v>0</v>
      </c>
      <c r="AG1405" s="129">
        <f t="shared" ref="AG1405" si="2332">H$3</f>
        <v>0</v>
      </c>
      <c r="AH1405" s="130">
        <f t="shared" si="2326"/>
        <v>0</v>
      </c>
      <c r="AI1405" s="130">
        <f t="shared" si="2326"/>
        <v>0</v>
      </c>
      <c r="AJ1405" s="130">
        <f t="shared" si="2326"/>
        <v>0</v>
      </c>
      <c r="AK1405" s="130">
        <f t="shared" si="2326"/>
        <v>0</v>
      </c>
      <c r="AL1405" s="130">
        <f t="shared" si="2326"/>
        <v>0</v>
      </c>
      <c r="AM1405" s="130">
        <f t="shared" si="2326"/>
        <v>0</v>
      </c>
      <c r="AN1405" s="130">
        <f t="shared" si="2326"/>
        <v>0</v>
      </c>
      <c r="AO1405" s="130">
        <f t="shared" si="2326"/>
        <v>0</v>
      </c>
      <c r="AP1405" s="131">
        <f t="shared" si="2326"/>
        <v>0</v>
      </c>
      <c r="AQ1405" s="129">
        <f t="shared" ref="AQ1405" si="2333">I$3</f>
        <v>0</v>
      </c>
      <c r="AR1405" s="130">
        <f t="shared" si="2327"/>
        <v>0</v>
      </c>
      <c r="AS1405" s="130">
        <f t="shared" si="2327"/>
        <v>0</v>
      </c>
      <c r="AT1405" s="130">
        <f t="shared" si="2327"/>
        <v>0</v>
      </c>
      <c r="AU1405" s="130">
        <f t="shared" si="2327"/>
        <v>0</v>
      </c>
      <c r="AV1405" s="130">
        <f t="shared" si="2327"/>
        <v>0</v>
      </c>
      <c r="AW1405" s="130">
        <f t="shared" si="2327"/>
        <v>0</v>
      </c>
      <c r="AX1405" s="130">
        <f t="shared" si="2327"/>
        <v>0</v>
      </c>
      <c r="AY1405" s="130">
        <f t="shared" si="2327"/>
        <v>0</v>
      </c>
      <c r="AZ1405" s="131">
        <f t="shared" si="2327"/>
        <v>0</v>
      </c>
      <c r="BA1405" s="129">
        <f t="shared" ref="BA1405" si="2334">J$3</f>
        <v>0</v>
      </c>
      <c r="BB1405" s="130">
        <f t="shared" si="2328"/>
        <v>0</v>
      </c>
      <c r="BC1405" s="130">
        <f t="shared" si="2328"/>
        <v>0</v>
      </c>
      <c r="BD1405" s="130">
        <f t="shared" si="2328"/>
        <v>0</v>
      </c>
      <c r="BE1405" s="130">
        <f t="shared" si="2328"/>
        <v>0</v>
      </c>
      <c r="BF1405" s="130">
        <f t="shared" si="2328"/>
        <v>0</v>
      </c>
      <c r="BG1405" s="130">
        <f t="shared" si="2328"/>
        <v>0</v>
      </c>
      <c r="BH1405" s="130">
        <f t="shared" si="2328"/>
        <v>0</v>
      </c>
      <c r="BI1405" s="130">
        <f t="shared" si="2328"/>
        <v>0</v>
      </c>
      <c r="BJ1405" s="131">
        <f t="shared" si="2328"/>
        <v>0</v>
      </c>
      <c r="BK1405"/>
      <c r="BL1405"/>
      <c r="BM1405"/>
      <c r="BN1405"/>
      <c r="BO1405"/>
      <c r="BP1405"/>
      <c r="BQ1405"/>
      <c r="BR1405"/>
      <c r="BS1405"/>
      <c r="BT1405"/>
      <c r="BU1405"/>
      <c r="BV1405"/>
      <c r="BW1405"/>
      <c r="BX1405"/>
      <c r="BY1405"/>
      <c r="BZ1405"/>
      <c r="CA1405"/>
      <c r="CB1405"/>
      <c r="CC1405"/>
      <c r="CD1405"/>
      <c r="CE1405"/>
      <c r="CF1405"/>
      <c r="CG1405"/>
      <c r="CH1405"/>
      <c r="CI1405"/>
      <c r="CJ1405"/>
      <c r="CK1405"/>
      <c r="CL1405"/>
      <c r="CM1405"/>
      <c r="CN1405"/>
      <c r="CO1405"/>
    </row>
    <row r="1406" spans="1:93" s="2" customFormat="1" ht="15" hidden="1" customHeight="1" outlineLevel="2" x14ac:dyDescent="0.25">
      <c r="A1406" s="152" t="s">
        <v>58</v>
      </c>
      <c r="B1406" s="132">
        <f t="shared" ref="B1406" si="2335">B1405/10*0</f>
        <v>0</v>
      </c>
      <c r="C1406" s="133">
        <f t="shared" ref="C1406" si="2336">C1405/10*1</f>
        <v>4.3</v>
      </c>
      <c r="D1406" s="133">
        <f t="shared" ref="D1406" si="2337">D1405/10*2</f>
        <v>8.6</v>
      </c>
      <c r="E1406" s="133">
        <f t="shared" ref="E1406" si="2338">E1405/10*3</f>
        <v>12.899999999999999</v>
      </c>
      <c r="F1406" s="133">
        <f t="shared" ref="F1406" si="2339">F1405/10*4</f>
        <v>17.2</v>
      </c>
      <c r="G1406" s="133">
        <f t="shared" ref="G1406" si="2340">G1405/10*5</f>
        <v>21.5</v>
      </c>
      <c r="H1406" s="133">
        <f t="shared" ref="H1406" si="2341">H1405/10*6</f>
        <v>25.799999999999997</v>
      </c>
      <c r="I1406" s="133">
        <f t="shared" ref="I1406" si="2342">I1405/10*7</f>
        <v>30.099999999999998</v>
      </c>
      <c r="J1406" s="191">
        <f t="shared" ref="J1406" si="2343">J1405/10*8</f>
        <v>34.4</v>
      </c>
      <c r="K1406" s="133">
        <f t="shared" ref="K1406" si="2344">K1405/10*9</f>
        <v>38.699999999999996</v>
      </c>
      <c r="L1406" s="134">
        <f t="shared" ref="L1406" si="2345">L1405/10*10</f>
        <v>43</v>
      </c>
      <c r="M1406" s="133">
        <f t="shared" ref="M1406" si="2346">M1405/10*1</f>
        <v>0</v>
      </c>
      <c r="N1406" s="133">
        <f t="shared" ref="N1406" si="2347">N1405/10*2</f>
        <v>0</v>
      </c>
      <c r="O1406" s="133">
        <f t="shared" ref="O1406" si="2348">O1405/10*3</f>
        <v>0</v>
      </c>
      <c r="P1406" s="133">
        <f t="shared" ref="P1406" si="2349">P1405/10*4</f>
        <v>0</v>
      </c>
      <c r="Q1406" s="133">
        <f t="shared" ref="Q1406" si="2350">Q1405/10*5</f>
        <v>0</v>
      </c>
      <c r="R1406" s="133">
        <f t="shared" ref="R1406" si="2351">R1405/10*6</f>
        <v>0</v>
      </c>
      <c r="S1406" s="133">
        <f t="shared" ref="S1406" si="2352">S1405/10*7</f>
        <v>0</v>
      </c>
      <c r="T1406" s="133">
        <f t="shared" ref="T1406" si="2353">T1405/10*8</f>
        <v>0</v>
      </c>
      <c r="U1406" s="133">
        <f t="shared" ref="U1406" si="2354">U1405/10*9</f>
        <v>0</v>
      </c>
      <c r="V1406" s="134">
        <f t="shared" ref="V1406" si="2355">V1405/10*10</f>
        <v>0</v>
      </c>
      <c r="W1406" s="133">
        <f t="shared" ref="W1406" si="2356">W1405/10*1</f>
        <v>0</v>
      </c>
      <c r="X1406" s="133">
        <f t="shared" ref="X1406" si="2357">X1405/10*2</f>
        <v>0</v>
      </c>
      <c r="Y1406" s="133">
        <f t="shared" ref="Y1406" si="2358">Y1405/10*3</f>
        <v>0</v>
      </c>
      <c r="Z1406" s="133">
        <f t="shared" ref="Z1406" si="2359">Z1405/10*4</f>
        <v>0</v>
      </c>
      <c r="AA1406" s="133">
        <f t="shared" ref="AA1406" si="2360">AA1405/10*5</f>
        <v>0</v>
      </c>
      <c r="AB1406" s="133">
        <f t="shared" ref="AB1406" si="2361">AB1405/10*6</f>
        <v>0</v>
      </c>
      <c r="AC1406" s="133">
        <f t="shared" ref="AC1406" si="2362">AC1405/10*7</f>
        <v>0</v>
      </c>
      <c r="AD1406" s="133">
        <f t="shared" ref="AD1406" si="2363">AD1405/10*8</f>
        <v>0</v>
      </c>
      <c r="AE1406" s="134">
        <f t="shared" ref="AE1406" si="2364">AE1405/10*9</f>
        <v>0</v>
      </c>
      <c r="AF1406" s="134">
        <f t="shared" ref="AF1406" si="2365">AF1405/10*10</f>
        <v>0</v>
      </c>
      <c r="AG1406" s="133">
        <f t="shared" ref="AG1406" si="2366">AG1405/10*1</f>
        <v>0</v>
      </c>
      <c r="AH1406" s="133">
        <f t="shared" ref="AH1406" si="2367">AH1405/10*2</f>
        <v>0</v>
      </c>
      <c r="AI1406" s="133">
        <f t="shared" ref="AI1406" si="2368">AI1405/10*3</f>
        <v>0</v>
      </c>
      <c r="AJ1406" s="133">
        <f t="shared" ref="AJ1406" si="2369">AJ1405/10*4</f>
        <v>0</v>
      </c>
      <c r="AK1406" s="133">
        <f t="shared" ref="AK1406" si="2370">AK1405/10*5</f>
        <v>0</v>
      </c>
      <c r="AL1406" s="133">
        <f t="shared" ref="AL1406" si="2371">AL1405/10*6</f>
        <v>0</v>
      </c>
      <c r="AM1406" s="133">
        <f t="shared" ref="AM1406" si="2372">AM1405/10*7</f>
        <v>0</v>
      </c>
      <c r="AN1406" s="133">
        <f t="shared" ref="AN1406" si="2373">AN1405/10*8</f>
        <v>0</v>
      </c>
      <c r="AO1406" s="134">
        <f t="shared" ref="AO1406" si="2374">AO1405/10*9</f>
        <v>0</v>
      </c>
      <c r="AP1406" s="134">
        <f t="shared" ref="AP1406" si="2375">AP1405/10*10</f>
        <v>0</v>
      </c>
      <c r="AQ1406" s="133">
        <f t="shared" ref="AQ1406" si="2376">AQ1405/10*1</f>
        <v>0</v>
      </c>
      <c r="AR1406" s="133">
        <f t="shared" ref="AR1406" si="2377">AR1405/10*2</f>
        <v>0</v>
      </c>
      <c r="AS1406" s="133">
        <f t="shared" ref="AS1406" si="2378">AS1405/10*3</f>
        <v>0</v>
      </c>
      <c r="AT1406" s="133">
        <f t="shared" ref="AT1406" si="2379">AT1405/10*4</f>
        <v>0</v>
      </c>
      <c r="AU1406" s="133">
        <f t="shared" ref="AU1406" si="2380">AU1405/10*5</f>
        <v>0</v>
      </c>
      <c r="AV1406" s="133">
        <f t="shared" ref="AV1406" si="2381">AV1405/10*6</f>
        <v>0</v>
      </c>
      <c r="AW1406" s="133">
        <f t="shared" ref="AW1406" si="2382">AW1405/10*7</f>
        <v>0</v>
      </c>
      <c r="AX1406" s="133">
        <f t="shared" ref="AX1406" si="2383">AX1405/10*8</f>
        <v>0</v>
      </c>
      <c r="AY1406" s="134">
        <f t="shared" ref="AY1406" si="2384">AY1405/10*9</f>
        <v>0</v>
      </c>
      <c r="AZ1406" s="134">
        <f t="shared" ref="AZ1406" si="2385">AZ1405/10*10</f>
        <v>0</v>
      </c>
      <c r="BA1406" s="133">
        <f t="shared" ref="BA1406" si="2386">BA1405/10*1</f>
        <v>0</v>
      </c>
      <c r="BB1406" s="133">
        <f t="shared" ref="BB1406" si="2387">BB1405/10*2</f>
        <v>0</v>
      </c>
      <c r="BC1406" s="133">
        <f t="shared" ref="BC1406" si="2388">BC1405/10*3</f>
        <v>0</v>
      </c>
      <c r="BD1406" s="133">
        <f t="shared" ref="BD1406" si="2389">BD1405/10*4</f>
        <v>0</v>
      </c>
      <c r="BE1406" s="133">
        <f t="shared" ref="BE1406" si="2390">BE1405/10*5</f>
        <v>0</v>
      </c>
      <c r="BF1406" s="133">
        <f t="shared" ref="BF1406" si="2391">BF1405/10*6</f>
        <v>0</v>
      </c>
      <c r="BG1406" s="133">
        <f t="shared" ref="BG1406" si="2392">BG1405/10*7</f>
        <v>0</v>
      </c>
      <c r="BH1406" s="133">
        <f t="shared" ref="BH1406" si="2393">BH1405/10*8</f>
        <v>0</v>
      </c>
      <c r="BI1406" s="134">
        <f t="shared" ref="BI1406" si="2394">BI1405/10*9</f>
        <v>0</v>
      </c>
      <c r="BJ1406" s="134">
        <f t="shared" ref="BJ1406" si="2395">BJ1405/10*10</f>
        <v>0</v>
      </c>
      <c r="BK1406"/>
      <c r="BL1406"/>
      <c r="BM1406"/>
      <c r="BN1406"/>
      <c r="BO1406"/>
      <c r="BP1406"/>
      <c r="BQ1406"/>
      <c r="BR1406"/>
      <c r="BS1406"/>
      <c r="BT1406"/>
      <c r="BU1406"/>
      <c r="BV1406"/>
      <c r="BW1406"/>
      <c r="BX1406"/>
      <c r="BY1406"/>
      <c r="BZ1406"/>
      <c r="CA1406"/>
      <c r="CB1406"/>
      <c r="CC1406"/>
      <c r="CD1406"/>
      <c r="CE1406"/>
      <c r="CF1406"/>
      <c r="CG1406"/>
      <c r="CH1406"/>
      <c r="CI1406"/>
      <c r="CJ1406"/>
      <c r="CK1406"/>
      <c r="CL1406"/>
      <c r="CM1406"/>
      <c r="CN1406"/>
      <c r="CO1406"/>
    </row>
    <row r="1407" spans="1:93" ht="15.75" hidden="1" outlineLevel="2" thickBot="1" x14ac:dyDescent="0.3">
      <c r="A1407" s="152" t="s">
        <v>60</v>
      </c>
      <c r="B1407" s="192">
        <f t="shared" ref="B1407:BJ1407" si="2396">-B1404+B1403*B1406-1*IF(AND($A1290=B1402,B1406&gt;=$A1350),B1406-$A1350,0)</f>
        <v>0</v>
      </c>
      <c r="C1407" s="193">
        <f t="shared" si="2396"/>
        <v>0</v>
      </c>
      <c r="D1407" s="193">
        <f t="shared" si="2396"/>
        <v>0</v>
      </c>
      <c r="E1407" s="193">
        <f t="shared" si="2396"/>
        <v>0</v>
      </c>
      <c r="F1407" s="193">
        <f t="shared" si="2396"/>
        <v>0</v>
      </c>
      <c r="G1407" s="193">
        <f t="shared" si="2396"/>
        <v>0</v>
      </c>
      <c r="H1407" s="193">
        <f t="shared" si="2396"/>
        <v>0</v>
      </c>
      <c r="I1407" s="193">
        <f t="shared" si="2396"/>
        <v>0</v>
      </c>
      <c r="J1407" s="193">
        <f t="shared" si="2396"/>
        <v>0</v>
      </c>
      <c r="K1407" s="193">
        <f t="shared" si="2396"/>
        <v>0</v>
      </c>
      <c r="L1407" s="194">
        <f t="shared" si="2396"/>
        <v>0</v>
      </c>
      <c r="M1407" s="192">
        <f t="shared" si="2396"/>
        <v>0</v>
      </c>
      <c r="N1407" s="193">
        <f t="shared" si="2396"/>
        <v>0</v>
      </c>
      <c r="O1407" s="193">
        <f t="shared" si="2396"/>
        <v>0</v>
      </c>
      <c r="P1407" s="193">
        <f t="shared" si="2396"/>
        <v>0</v>
      </c>
      <c r="Q1407" s="193">
        <f t="shared" si="2396"/>
        <v>0</v>
      </c>
      <c r="R1407" s="193">
        <f t="shared" si="2396"/>
        <v>0</v>
      </c>
      <c r="S1407" s="193">
        <f t="shared" si="2396"/>
        <v>0</v>
      </c>
      <c r="T1407" s="193">
        <f t="shared" si="2396"/>
        <v>0</v>
      </c>
      <c r="U1407" s="193">
        <f t="shared" si="2396"/>
        <v>0</v>
      </c>
      <c r="V1407" s="194">
        <f t="shared" si="2396"/>
        <v>0</v>
      </c>
      <c r="W1407" s="192" t="e">
        <f t="shared" si="2396"/>
        <v>#DIV/0!</v>
      </c>
      <c r="X1407" s="193" t="e">
        <f t="shared" si="2396"/>
        <v>#DIV/0!</v>
      </c>
      <c r="Y1407" s="193" t="e">
        <f t="shared" si="2396"/>
        <v>#DIV/0!</v>
      </c>
      <c r="Z1407" s="193" t="e">
        <f t="shared" si="2396"/>
        <v>#DIV/0!</v>
      </c>
      <c r="AA1407" s="193" t="e">
        <f t="shared" si="2396"/>
        <v>#DIV/0!</v>
      </c>
      <c r="AB1407" s="193" t="e">
        <f t="shared" si="2396"/>
        <v>#DIV/0!</v>
      </c>
      <c r="AC1407" s="193" t="e">
        <f t="shared" si="2396"/>
        <v>#DIV/0!</v>
      </c>
      <c r="AD1407" s="193" t="e">
        <f t="shared" si="2396"/>
        <v>#DIV/0!</v>
      </c>
      <c r="AE1407" s="193" t="e">
        <f t="shared" si="2396"/>
        <v>#DIV/0!</v>
      </c>
      <c r="AF1407" s="194" t="e">
        <f t="shared" si="2396"/>
        <v>#DIV/0!</v>
      </c>
      <c r="AG1407" s="192">
        <f t="shared" si="2396"/>
        <v>0</v>
      </c>
      <c r="AH1407" s="193">
        <f t="shared" si="2396"/>
        <v>0</v>
      </c>
      <c r="AI1407" s="193">
        <f t="shared" si="2396"/>
        <v>0</v>
      </c>
      <c r="AJ1407" s="193">
        <f t="shared" si="2396"/>
        <v>0</v>
      </c>
      <c r="AK1407" s="193">
        <f t="shared" si="2396"/>
        <v>0</v>
      </c>
      <c r="AL1407" s="193">
        <f t="shared" si="2396"/>
        <v>0</v>
      </c>
      <c r="AM1407" s="193">
        <f t="shared" si="2396"/>
        <v>0</v>
      </c>
      <c r="AN1407" s="193">
        <f t="shared" si="2396"/>
        <v>0</v>
      </c>
      <c r="AO1407" s="193">
        <f t="shared" si="2396"/>
        <v>0</v>
      </c>
      <c r="AP1407" s="194">
        <f t="shared" si="2396"/>
        <v>0</v>
      </c>
      <c r="AQ1407" s="192">
        <f t="shared" si="2396"/>
        <v>0</v>
      </c>
      <c r="AR1407" s="193">
        <f t="shared" si="2396"/>
        <v>0</v>
      </c>
      <c r="AS1407" s="193">
        <f t="shared" si="2396"/>
        <v>0</v>
      </c>
      <c r="AT1407" s="193">
        <f t="shared" si="2396"/>
        <v>0</v>
      </c>
      <c r="AU1407" s="193">
        <f t="shared" si="2396"/>
        <v>0</v>
      </c>
      <c r="AV1407" s="193">
        <f t="shared" si="2396"/>
        <v>0</v>
      </c>
      <c r="AW1407" s="193">
        <f t="shared" si="2396"/>
        <v>0</v>
      </c>
      <c r="AX1407" s="193">
        <f t="shared" si="2396"/>
        <v>0</v>
      </c>
      <c r="AY1407" s="193">
        <f t="shared" si="2396"/>
        <v>0</v>
      </c>
      <c r="AZ1407" s="194">
        <f t="shared" si="2396"/>
        <v>0</v>
      </c>
      <c r="BA1407" s="192">
        <f t="shared" si="2396"/>
        <v>0</v>
      </c>
      <c r="BB1407" s="193">
        <f t="shared" si="2396"/>
        <v>0</v>
      </c>
      <c r="BC1407" s="193">
        <f t="shared" si="2396"/>
        <v>0</v>
      </c>
      <c r="BD1407" s="193">
        <f t="shared" si="2396"/>
        <v>0</v>
      </c>
      <c r="BE1407" s="193">
        <f t="shared" si="2396"/>
        <v>0</v>
      </c>
      <c r="BF1407" s="193">
        <f t="shared" si="2396"/>
        <v>0</v>
      </c>
      <c r="BG1407" s="193">
        <f t="shared" si="2396"/>
        <v>0</v>
      </c>
      <c r="BH1407" s="193">
        <f t="shared" si="2396"/>
        <v>0</v>
      </c>
      <c r="BI1407" s="193">
        <f t="shared" si="2396"/>
        <v>0</v>
      </c>
      <c r="BJ1407" s="194">
        <f t="shared" si="2396"/>
        <v>0</v>
      </c>
    </row>
    <row r="1408" spans="1:93" hidden="1" outlineLevel="2" x14ac:dyDescent="0.25"/>
    <row r="1409" spans="1:34" hidden="1" outlineLevel="1" collapsed="1" x14ac:dyDescent="0.25">
      <c r="A1409" s="181">
        <f>3*B1290/10</f>
        <v>0</v>
      </c>
      <c r="B1409" s="180"/>
      <c r="C1409" s="180"/>
      <c r="D1409" s="180"/>
    </row>
    <row r="1410" spans="1:34" hidden="1" outlineLevel="2" x14ac:dyDescent="0.25">
      <c r="B1410" s="316">
        <f>'Calculo VIGA'!E$2</f>
        <v>1</v>
      </c>
      <c r="C1410" s="317"/>
      <c r="D1410" s="316">
        <f>'Calculo VIGA'!F$2</f>
        <v>2</v>
      </c>
      <c r="E1410" s="317"/>
      <c r="F1410" s="316">
        <f>'Calculo VIGA'!G$2</f>
        <v>3</v>
      </c>
      <c r="G1410" s="317"/>
      <c r="H1410" s="316">
        <f>'Calculo VIGA'!H$2</f>
        <v>4</v>
      </c>
      <c r="I1410" s="317"/>
      <c r="J1410" s="316">
        <f>'Calculo VIGA'!I$2</f>
        <v>5</v>
      </c>
      <c r="K1410" s="317"/>
      <c r="L1410" s="316">
        <f>'Calculo VIGA'!J$2</f>
        <v>6</v>
      </c>
      <c r="M1410" s="317"/>
    </row>
    <row r="1411" spans="1:34" hidden="1" outlineLevel="2" x14ac:dyDescent="0.25">
      <c r="B1411" s="105">
        <f>'Calculo VIGA'!B$18</f>
        <v>3</v>
      </c>
      <c r="C1411" s="108">
        <v>0</v>
      </c>
      <c r="D1411" s="107">
        <f>'Calculo VIGA'!J$18</f>
        <v>0</v>
      </c>
      <c r="E1411" s="108">
        <v>0</v>
      </c>
      <c r="F1411" s="107">
        <f>'Calculo VIGA'!R$18</f>
        <v>0</v>
      </c>
      <c r="G1411" s="108">
        <v>0</v>
      </c>
      <c r="H1411" s="107">
        <f>'Calculo VIGA'!Z$18</f>
        <v>0</v>
      </c>
      <c r="I1411" s="108">
        <v>0</v>
      </c>
      <c r="J1411" s="107">
        <f>'Calculo VIGA'!AH$18</f>
        <v>0</v>
      </c>
      <c r="K1411" s="108">
        <v>0</v>
      </c>
      <c r="L1411" s="107">
        <f>'Calculo VIGA'!AP$18</f>
        <v>0</v>
      </c>
      <c r="M1411" s="108">
        <v>0</v>
      </c>
      <c r="X1411" s="146"/>
      <c r="Y1411" s="147"/>
    </row>
    <row r="1412" spans="1:34" hidden="1" outlineLevel="2" x14ac:dyDescent="0.25">
      <c r="B1412" s="105">
        <f>'Calculo VIGA'!B$19</f>
        <v>4</v>
      </c>
      <c r="C1412" s="108">
        <f>IF($A1290=B1410,1*($B1290-$A1409)^2*(2*$A1409+$B1290)/$B1290^3,0)</f>
        <v>0</v>
      </c>
      <c r="D1412" s="107">
        <f>'Calculo VIGA'!J$19</f>
        <v>0</v>
      </c>
      <c r="E1412" s="108">
        <f>IF($A1290=D1410,1*($B1290-$A1409)^2*(2*$A1409+$B1290)/$B1290^3,0)</f>
        <v>0</v>
      </c>
      <c r="F1412" s="107">
        <f>'Calculo VIGA'!R$19</f>
        <v>0</v>
      </c>
      <c r="G1412" s="108" t="e">
        <f>IF($A1290=F1410,1*($B1290-$A1409)^2*(2*$A1409+$B1290)/$B1290^3,0)</f>
        <v>#DIV/0!</v>
      </c>
      <c r="H1412" s="107">
        <f>'Calculo VIGA'!Z$19</f>
        <v>0</v>
      </c>
      <c r="I1412" s="108">
        <f>IF($A1290=H1410,1*($B1290-$A1409)^2*(2*$A1409+$B1290)/$B1290^3,0)</f>
        <v>0</v>
      </c>
      <c r="J1412" s="107">
        <f>'Calculo VIGA'!AH$19</f>
        <v>0</v>
      </c>
      <c r="K1412" s="108">
        <f>IF($A1290=J1410,1*($B1290-$A1409)^2*(2*$A1409+$B1290)/$B1290^3,0)</f>
        <v>0</v>
      </c>
      <c r="L1412" s="107">
        <f>'Calculo VIGA'!AP$19</f>
        <v>0</v>
      </c>
      <c r="M1412" s="108">
        <f>IF($A1290=L1410,1*($B1290-$A1409)^2*(2*$A1409+$B1290)/$B1290^3,0)</f>
        <v>0</v>
      </c>
    </row>
    <row r="1413" spans="1:34" hidden="1" outlineLevel="2" x14ac:dyDescent="0.25">
      <c r="A1413" t="s">
        <v>36</v>
      </c>
      <c r="B1413" s="105">
        <f>'Calculo VIGA'!B$20</f>
        <v>1</v>
      </c>
      <c r="C1413" s="108">
        <f>IF($A1290=B1410,1*$A1409*($B1290-$A1409)^2/$B1290^2,0)</f>
        <v>0</v>
      </c>
      <c r="D1413" s="107">
        <f>'Calculo VIGA'!J$20</f>
        <v>0</v>
      </c>
      <c r="E1413" s="108">
        <f>IF($A1290=D1410,1*$A1409*($B1290-$A1409)^2/$B1290^2,0)</f>
        <v>0</v>
      </c>
      <c r="F1413" s="107">
        <f>'Calculo VIGA'!R$20</f>
        <v>0</v>
      </c>
      <c r="G1413" s="108" t="e">
        <f>IF($A1290=F1410,1*$A1409*($B1290-$A1409)^2/$B1290^2,0)</f>
        <v>#DIV/0!</v>
      </c>
      <c r="H1413" s="107">
        <f>'Calculo VIGA'!Z$20</f>
        <v>0</v>
      </c>
      <c r="I1413" s="108">
        <f>IF($A1290=H1410,1*$A1409*($B1290-$A1409)^2/$B1290^2,0)</f>
        <v>0</v>
      </c>
      <c r="J1413" s="107">
        <f>'Calculo VIGA'!AH$20</f>
        <v>0</v>
      </c>
      <c r="K1413" s="108">
        <f>IF($A1290=J1410,1*$A1409*($B1290-$A1409)^2/$B1290^2,0)</f>
        <v>0</v>
      </c>
      <c r="L1413" s="107">
        <f>'Calculo VIGA'!AP$20</f>
        <v>0</v>
      </c>
      <c r="M1413" s="108">
        <f>IF($A1290=L1410,1*$A1409*($B1290-$A1409)^2/$B1290^2,0)</f>
        <v>0</v>
      </c>
      <c r="X1413" s="149"/>
    </row>
    <row r="1414" spans="1:34" hidden="1" outlineLevel="2" x14ac:dyDescent="0.25">
      <c r="B1414" s="105">
        <f>'Calculo VIGA'!B$21</f>
        <v>5</v>
      </c>
      <c r="C1414" s="108">
        <v>0</v>
      </c>
      <c r="D1414" s="107">
        <f>'Calculo VIGA'!J$21</f>
        <v>0</v>
      </c>
      <c r="E1414" s="108">
        <v>0</v>
      </c>
      <c r="F1414" s="107">
        <f>'Calculo VIGA'!R$21</f>
        <v>0</v>
      </c>
      <c r="G1414" s="108">
        <v>0</v>
      </c>
      <c r="H1414" s="107">
        <f>'Calculo VIGA'!Z$21</f>
        <v>0</v>
      </c>
      <c r="I1414" s="108">
        <v>0</v>
      </c>
      <c r="J1414" s="107">
        <f>'Calculo VIGA'!AH$21</f>
        <v>0</v>
      </c>
      <c r="K1414" s="108">
        <v>0</v>
      </c>
      <c r="L1414" s="107">
        <f>'Calculo VIGA'!AP$21</f>
        <v>0</v>
      </c>
      <c r="M1414" s="108">
        <v>0</v>
      </c>
    </row>
    <row r="1415" spans="1:34" hidden="1" outlineLevel="2" x14ac:dyDescent="0.25">
      <c r="B1415" s="105">
        <f>'Calculo VIGA'!B$22</f>
        <v>6</v>
      </c>
      <c r="C1415" s="108">
        <f>IF($A1290=B1410,1*($A1409)^2*(3*$B1290-2*$A1409)/$B1290^3,0)</f>
        <v>0</v>
      </c>
      <c r="D1415" s="107">
        <f>'Calculo VIGA'!J$22</f>
        <v>0</v>
      </c>
      <c r="E1415" s="108">
        <f>IF($A1290=D1410,1*($A1409)^2*(3*$B1290-2*$A1409)/$B1290^3,0)</f>
        <v>0</v>
      </c>
      <c r="F1415" s="107">
        <f>'Calculo VIGA'!R$22</f>
        <v>0</v>
      </c>
      <c r="G1415" s="108" t="e">
        <f>IF($A1290=F1410,1*($A1409)^2*(3*$B1290-2*$A1409)/$B1290^3,0)</f>
        <v>#DIV/0!</v>
      </c>
      <c r="H1415" s="107">
        <f>'Calculo VIGA'!Z$22</f>
        <v>0</v>
      </c>
      <c r="I1415" s="108">
        <f>IF($A1290=H1410,1*($A1409)^2*(3*$B1290-2*$A1409)/$B1290^3,0)</f>
        <v>0</v>
      </c>
      <c r="J1415" s="107">
        <f>'Calculo VIGA'!AH$22</f>
        <v>0</v>
      </c>
      <c r="K1415" s="108">
        <f>IF($A1290=J1410,1*($A1409)^2*(3*$B1290-2*$A1409)/$B1290^3,0)</f>
        <v>0</v>
      </c>
      <c r="L1415" s="107">
        <f>'Calculo VIGA'!AP$22</f>
        <v>0</v>
      </c>
      <c r="M1415" s="108">
        <f>IF($A1290=L1410,1*($A1409)^2*(3*$B1290-2*$A1409)/$B1290^3,0)</f>
        <v>0</v>
      </c>
    </row>
    <row r="1416" spans="1:34" hidden="1" outlineLevel="2" x14ac:dyDescent="0.25">
      <c r="B1416" s="105">
        <f>'Calculo VIGA'!B$23</f>
        <v>2</v>
      </c>
      <c r="C1416" s="108">
        <f>IF($A1290=B1410,-1*($B1290-$A1409)*$A1409^2/$B1290^2,0)</f>
        <v>0</v>
      </c>
      <c r="D1416" s="107">
        <f>'Calculo VIGA'!J$23</f>
        <v>0</v>
      </c>
      <c r="E1416" s="108">
        <f>IF($A1290=D1410,-1*($B1290-$A1409)*$A1409^2/$B1290^2,0)</f>
        <v>0</v>
      </c>
      <c r="F1416" s="107">
        <f>'Calculo VIGA'!R$23</f>
        <v>0</v>
      </c>
      <c r="G1416" s="108" t="e">
        <f>IF($A1290=F1410,-1*($B1290-$A1409)*$A1409^2/$B1290^2,0)</f>
        <v>#DIV/0!</v>
      </c>
      <c r="H1416" s="107">
        <f>'Calculo VIGA'!Z$23</f>
        <v>0</v>
      </c>
      <c r="I1416" s="108">
        <f>IF($A1290=H1410,-1*($B1290-$A1409)*$A1409^2/$B1290^2,0)</f>
        <v>0</v>
      </c>
      <c r="J1416" s="107">
        <f>'Calculo VIGA'!AH$23</f>
        <v>0</v>
      </c>
      <c r="K1416" s="108">
        <f>IF($A1290=J1410,-1*($B1290-$A1409)*$A1409^2/$B1290^2,0)</f>
        <v>0</v>
      </c>
      <c r="L1416" s="107">
        <f>'Calculo VIGA'!AP$23</f>
        <v>0</v>
      </c>
      <c r="M1416" s="108">
        <f>IF($A1290=L1410,-1*($B1290-$A1409)*$A1409^2/$B1290^2,0)</f>
        <v>0</v>
      </c>
    </row>
    <row r="1417" spans="1:34" hidden="1" outlineLevel="2" x14ac:dyDescent="0.25">
      <c r="C1417" t="s">
        <v>61</v>
      </c>
      <c r="D1417" s="182"/>
      <c r="E1417" s="183"/>
      <c r="F1417" s="182"/>
      <c r="G1417" s="183"/>
      <c r="H1417" s="182"/>
      <c r="I1417" s="183"/>
      <c r="J1417" s="182"/>
      <c r="K1417" s="183"/>
      <c r="L1417" s="182"/>
      <c r="M1417" s="183"/>
      <c r="N1417" s="182"/>
      <c r="O1417" s="183"/>
      <c r="P1417" s="182"/>
      <c r="Q1417" s="183"/>
      <c r="R1417" s="182"/>
      <c r="S1417" s="183"/>
    </row>
    <row r="1418" spans="1:34" hidden="1" outlineLevel="2" x14ac:dyDescent="0.25">
      <c r="B1418" s="105">
        <v>1</v>
      </c>
      <c r="C1418" s="108">
        <f t="shared" ref="C1418" si="2397">-(IFERROR(VLOOKUP($B1418,$B1411:$C1416,2,0),0)+IFERROR(VLOOKUP($B1418,$D1411:$E1416,2,0),0)+IFERROR(VLOOKUP($B1418,$F1411:$G1416,2,0),0)+IFERROR(VLOOKUP($B1418,$H1411:$I1416,2,0),0)+IFERROR(VLOOKUP($B1418,$J1411:$K1416,2,0),0)+IFERROR(VLOOKUP($B1418,$L1411:$M1416,2,0),0)+IFERROR(VLOOKUP($B1418,$N1411:$O1416,2,0),0)+IFERROR(VLOOKUP($B1418,$P1411:$Q1416,2,0),0)+IFERROR(VLOOKUP($B1418,$R1411:$S1416,2,0),0))</f>
        <v>0</v>
      </c>
      <c r="E1418" s="109"/>
      <c r="F1418" s="325" t="s">
        <v>37</v>
      </c>
      <c r="G1418" s="325"/>
      <c r="H1418" s="325"/>
      <c r="I1418" s="325"/>
      <c r="J1418" s="325"/>
      <c r="K1418" s="325"/>
      <c r="L1418" s="325"/>
      <c r="M1418" s="325"/>
      <c r="N1418" s="325"/>
      <c r="O1418" s="325"/>
      <c r="P1418" s="325"/>
      <c r="Q1418" s="325"/>
      <c r="R1418" s="325"/>
      <c r="S1418" s="325"/>
      <c r="T1418" s="325"/>
      <c r="U1418" s="325"/>
      <c r="V1418" s="325"/>
      <c r="W1418" s="325"/>
      <c r="X1418" s="325"/>
      <c r="Y1418" s="325"/>
      <c r="Z1418" s="325"/>
      <c r="AA1418" s="325"/>
      <c r="AB1418" s="110"/>
      <c r="AC1418" s="110"/>
      <c r="AD1418" s="110"/>
      <c r="AE1418" s="110"/>
      <c r="AF1418" s="110"/>
      <c r="AG1418" s="110"/>
      <c r="AH1418" s="110"/>
    </row>
    <row r="1419" spans="1:34" hidden="1" outlineLevel="2" x14ac:dyDescent="0.25">
      <c r="B1419" s="105">
        <v>2</v>
      </c>
      <c r="C1419" s="108">
        <f t="shared" ref="C1419" si="2398">-(IFERROR(VLOOKUP($B1419,$B1411:$C1416,2,0),0)+IFERROR(VLOOKUP($B1419,$D1411:$E1416,2,0),0)+IFERROR(VLOOKUP($B1419,$F1411:$G1416,2,0),0)+IFERROR(VLOOKUP($B1419,$H1411:$I1416,2,0),0)+IFERROR(VLOOKUP($B1419,$J1411:$K1416,2,0),0)+IFERROR(VLOOKUP($B1419,$L1411:$M1416,2,0),0)+IFERROR(VLOOKUP($B1419,$N1411:$O1416,2,0),0)+IFERROR(VLOOKUP($B1419,$P1411:$Q1416,2,0),0)+IFERROR(VLOOKUP($B1419,$R1411:$S1416,2,0),0))</f>
        <v>0</v>
      </c>
      <c r="E1419" s="110"/>
      <c r="F1419" s="110"/>
      <c r="G1419" s="326" t="s">
        <v>38</v>
      </c>
      <c r="H1419" s="326"/>
      <c r="I1419" s="326"/>
      <c r="J1419" s="326"/>
      <c r="K1419" s="326"/>
      <c r="L1419" s="326"/>
      <c r="M1419" s="110"/>
      <c r="N1419" s="110"/>
      <c r="O1419" s="110"/>
      <c r="P1419" s="327" t="s">
        <v>39</v>
      </c>
      <c r="Q1419" s="327"/>
      <c r="R1419" s="327"/>
      <c r="S1419" s="327"/>
      <c r="T1419" s="327"/>
      <c r="U1419" s="327"/>
      <c r="V1419" s="110"/>
      <c r="W1419" s="110"/>
      <c r="X1419" s="110"/>
      <c r="Y1419" s="110"/>
      <c r="Z1419" s="110"/>
      <c r="AA1419" s="110"/>
      <c r="AB1419" s="110"/>
      <c r="AC1419" s="110"/>
      <c r="AD1419" s="110"/>
      <c r="AE1419" s="110"/>
      <c r="AF1419" s="110"/>
      <c r="AG1419" s="110"/>
      <c r="AH1419" s="110"/>
    </row>
    <row r="1420" spans="1:34" hidden="1" outlineLevel="2" x14ac:dyDescent="0.25">
      <c r="B1420" s="105">
        <v>3</v>
      </c>
      <c r="C1420" s="108">
        <f t="shared" ref="C1420" si="2399">-(IFERROR(VLOOKUP($B1420,$B1411:$C1416,2,0),0)+IFERROR(VLOOKUP($B1420,$D1411:$E1416,2,0),0)+IFERROR(VLOOKUP($B1420,$F1411:$G1416,2,0),0)+IFERROR(VLOOKUP($B1420,$H1411:$I1416,2,0),0)+IFERROR(VLOOKUP($B1420,$J1411:$K1416,2,0),0)+IFERROR(VLOOKUP($B1420,$L1411:$M1416,2,0),0)+IFERROR(VLOOKUP($B1420,$N1411:$O1416,2,0),0)+IFERROR(VLOOKUP($B1420,$P1411:$Q1416,2,0),0)+IFERROR(VLOOKUP($B1420,$R1411:$S1416,2,0),0))</f>
        <v>0</v>
      </c>
      <c r="E1420" s="110"/>
      <c r="F1420" s="110"/>
      <c r="G1420" s="112">
        <v>6</v>
      </c>
      <c r="H1420" s="112">
        <v>5</v>
      </c>
      <c r="I1420" s="112">
        <v>4</v>
      </c>
      <c r="J1420" s="112">
        <v>3</v>
      </c>
      <c r="K1420" s="112">
        <v>2</v>
      </c>
      <c r="L1420" s="112">
        <v>1</v>
      </c>
      <c r="M1420" s="110"/>
      <c r="O1420" s="110"/>
      <c r="P1420" s="112">
        <v>6</v>
      </c>
      <c r="Q1420" s="112">
        <v>5</v>
      </c>
      <c r="R1420" s="112">
        <v>4</v>
      </c>
      <c r="S1420" s="112">
        <v>3</v>
      </c>
      <c r="T1420" s="112">
        <v>2</v>
      </c>
      <c r="U1420" s="112">
        <v>1</v>
      </c>
      <c r="AB1420" s="110"/>
      <c r="AC1420" s="110"/>
      <c r="AD1420" s="110"/>
      <c r="AE1420" s="110"/>
      <c r="AF1420" s="110"/>
      <c r="AG1420" s="110"/>
      <c r="AH1420" s="110"/>
    </row>
    <row r="1421" spans="1:34" hidden="1" outlineLevel="2" x14ac:dyDescent="0.25">
      <c r="B1421" s="105">
        <v>4</v>
      </c>
      <c r="C1421" s="108">
        <f t="shared" ref="C1421" si="2400">-(IFERROR(VLOOKUP($B1421,$B1411:$C1416,2,0),0)+IFERROR(VLOOKUP($B1421,$D1411:$E1416,2,0),0)+IFERROR(VLOOKUP($B1421,$F1411:$G1416,2,0),0)+IFERROR(VLOOKUP($B1421,$H1411:$I1416,2,0),0)+IFERROR(VLOOKUP($B1421,$J1411:$K1416,2,0),0)+IFERROR(VLOOKUP($B1421,$L1411:$M1416,2,0),0)+IFERROR(VLOOKUP($B1421,$N1411:$O1416,2,0),0)+IFERROR(VLOOKUP($B1421,$P1411:$Q1416,2,0),0)+IFERROR(VLOOKUP($B1421,$R1411:$S1416,2,0),0))</f>
        <v>0</v>
      </c>
      <c r="E1421" s="110"/>
      <c r="F1421" s="105">
        <v>1</v>
      </c>
      <c r="G1421" s="184" t="e">
        <f t="array" ref="G1421:G1427">MMULT(MINVERSE($C$24:$I$30),$C1418:$C1424)</f>
        <v>#NUM!</v>
      </c>
      <c r="H1421" s="184" t="e">
        <f t="array" ref="H1421:H1426">MMULT(MINVERSE($C$24:$H$29),$C1418:$C1423)</f>
        <v>#NUM!</v>
      </c>
      <c r="I1421" s="184" t="e">
        <f t="array" ref="I1421:I1425">MMULT(MINVERSE($C$24:$G$28),$C1418:$C1422)</f>
        <v>#NUM!</v>
      </c>
      <c r="J1421" s="184">
        <f t="array" ref="J1421:J1424">MMULT(MINVERSE($C$24:$F$27),$C1418:$C1421)</f>
        <v>0</v>
      </c>
      <c r="K1421" s="184">
        <f t="array" ref="K1421:K1423">MMULT(MINVERSE($C$24:$E$26),$C1418:$C1420)</f>
        <v>0</v>
      </c>
      <c r="L1421" s="184">
        <f t="array" ref="L1421:L1422">MMULT(MINVERSE($C$24:$D$25),$C1418:$C1419)</f>
        <v>0</v>
      </c>
      <c r="M1421" s="110"/>
      <c r="O1421" s="105">
        <v>1</v>
      </c>
      <c r="P1421" s="184" t="e">
        <f t="array" ref="P1421:P1431">MMULT(MINVERSE($C$24:$M$34),$C1418:$C1428)</f>
        <v>#NUM!</v>
      </c>
      <c r="Q1421" s="184" t="e">
        <f t="array" ref="Q1421:Q1430">MMULT(MINVERSE($C$24:$L$33),$C1418:$C1427)</f>
        <v>#NUM!</v>
      </c>
      <c r="R1421" s="184" t="e">
        <f t="array" ref="R1421:R1429">MMULT(MINVERSE($C$24:$K$32),$C1418:$C1426)</f>
        <v>#NUM!</v>
      </c>
      <c r="S1421" s="184" t="e">
        <f t="array" ref="S1421:S1428">MMULT(MINVERSE($C$24:$J$31),$C1418:$C1425)</f>
        <v>#NUM!</v>
      </c>
      <c r="T1421" s="114"/>
      <c r="U1421" s="114"/>
      <c r="V1421" s="110"/>
      <c r="W1421" s="110"/>
      <c r="X1421" s="110"/>
      <c r="Y1421" s="110"/>
      <c r="Z1421" s="110"/>
      <c r="AA1421" s="110"/>
      <c r="AB1421" s="110"/>
      <c r="AC1421" s="110"/>
      <c r="AD1421" s="110"/>
      <c r="AE1421" s="110"/>
      <c r="AF1421" s="110"/>
      <c r="AG1421" s="110"/>
      <c r="AH1421" s="110"/>
    </row>
    <row r="1422" spans="1:34" hidden="1" outlineLevel="2" x14ac:dyDescent="0.25">
      <c r="B1422" s="105">
        <v>5</v>
      </c>
      <c r="C1422" s="108">
        <f t="shared" ref="C1422" si="2401">-(IFERROR(VLOOKUP($B1422,$B1411:$C1416,2,0),0)+IFERROR(VLOOKUP($B1422,$D1411:$E1416,2,0),0)+IFERROR(VLOOKUP($B1422,$F1411:$G1416,2,0),0)+IFERROR(VLOOKUP($B1422,$H1411:$I1416,2,0),0)+IFERROR(VLOOKUP($B1422,$J1411:$K1416,2,0),0)+IFERROR(VLOOKUP($B1422,$L1411:$M1416,2,0),0)+IFERROR(VLOOKUP($B1422,$N1411:$O1416,2,0),0)+IFERROR(VLOOKUP($B1422,$P1411:$Q1416,2,0),0)+IFERROR(VLOOKUP($B1422,$R1411:$S1416,2,0),0))</f>
        <v>0</v>
      </c>
      <c r="E1422" s="110"/>
      <c r="F1422" s="105">
        <v>2</v>
      </c>
      <c r="G1422" s="185" t="e">
        <v>#NUM!</v>
      </c>
      <c r="H1422" s="185" t="e">
        <v>#NUM!</v>
      </c>
      <c r="I1422" s="185" t="e">
        <v>#NUM!</v>
      </c>
      <c r="J1422" s="185">
        <v>0</v>
      </c>
      <c r="K1422" s="185">
        <v>0</v>
      </c>
      <c r="L1422" s="185">
        <v>0</v>
      </c>
      <c r="M1422" s="110"/>
      <c r="O1422" s="105">
        <v>2</v>
      </c>
      <c r="P1422" s="185" t="e">
        <v>#NUM!</v>
      </c>
      <c r="Q1422" s="185" t="e">
        <v>#NUM!</v>
      </c>
      <c r="R1422" s="185" t="e">
        <v>#NUM!</v>
      </c>
      <c r="S1422" s="185" t="e">
        <v>#NUM!</v>
      </c>
      <c r="T1422" s="114"/>
      <c r="U1422" s="114"/>
    </row>
    <row r="1423" spans="1:34" hidden="1" outlineLevel="2" x14ac:dyDescent="0.25">
      <c r="B1423" s="105">
        <v>6</v>
      </c>
      <c r="C1423" s="108">
        <f t="shared" ref="C1423" si="2402">-(IFERROR(VLOOKUP($B1423,$B1411:$C1416,2,0),0)+IFERROR(VLOOKUP($B1423,$D1411:$E1416,2,0),0)+IFERROR(VLOOKUP($B1423,$F1411:$G1416,2,0),0)+IFERROR(VLOOKUP($B1423,$H1411:$I1416,2,0),0)+IFERROR(VLOOKUP($B1423,$J1411:$K1416,2,0),0)+IFERROR(VLOOKUP($B1423,$L1411:$M1416,2,0),0)+IFERROR(VLOOKUP($B1423,$N1411:$O1416,2,0),0)+IFERROR(VLOOKUP($B1423,$P1411:$Q1416,2,0),0)+IFERROR(VLOOKUP($B1423,$R1411:$S1416,2,0),0))</f>
        <v>0</v>
      </c>
      <c r="E1423" s="110"/>
      <c r="F1423" s="105">
        <v>3</v>
      </c>
      <c r="G1423" s="185" t="e">
        <v>#NUM!</v>
      </c>
      <c r="H1423" s="185" t="e">
        <v>#NUM!</v>
      </c>
      <c r="I1423" s="185" t="e">
        <v>#NUM!</v>
      </c>
      <c r="J1423" s="185">
        <v>0</v>
      </c>
      <c r="K1423" s="185">
        <v>0</v>
      </c>
      <c r="L1423" s="185"/>
      <c r="M1423" s="110"/>
      <c r="O1423" s="105">
        <v>3</v>
      </c>
      <c r="P1423" s="185" t="e">
        <v>#NUM!</v>
      </c>
      <c r="Q1423" s="185" t="e">
        <v>#NUM!</v>
      </c>
      <c r="R1423" s="185" t="e">
        <v>#NUM!</v>
      </c>
      <c r="S1423" s="185" t="e">
        <v>#NUM!</v>
      </c>
      <c r="T1423" s="114"/>
      <c r="U1423" s="114"/>
    </row>
    <row r="1424" spans="1:34" hidden="1" outlineLevel="2" x14ac:dyDescent="0.25">
      <c r="B1424" s="105">
        <v>7</v>
      </c>
      <c r="C1424" s="108">
        <f t="shared" ref="C1424" si="2403">-(IFERROR(VLOOKUP($B1424,$B1411:$C1416,2,0),0)+IFERROR(VLOOKUP($B1424,$D1411:$E1416,2,0),0)+IFERROR(VLOOKUP($B1424,$F1411:$G1416,2,0),0)+IFERROR(VLOOKUP($B1424,$H1411:$I1416,2,0),0)+IFERROR(VLOOKUP($B1424,$J1411:$K1416,2,0),0)+IFERROR(VLOOKUP($B1424,$L1411:$M1416,2,0),0)+IFERROR(VLOOKUP($B1424,$N1411:$O1416,2,0),0)+IFERROR(VLOOKUP($B1424,$P1411:$Q1416,2,0),0)+IFERROR(VLOOKUP($B1424,$R1411:$S1416,2,0),0))</f>
        <v>0</v>
      </c>
      <c r="E1424" s="110"/>
      <c r="F1424" s="105">
        <v>4</v>
      </c>
      <c r="G1424" s="185" t="e">
        <v>#NUM!</v>
      </c>
      <c r="H1424" s="185" t="e">
        <v>#NUM!</v>
      </c>
      <c r="I1424" s="185" t="e">
        <v>#NUM!</v>
      </c>
      <c r="J1424" s="185">
        <v>0</v>
      </c>
      <c r="K1424" s="185"/>
      <c r="L1424" s="185"/>
      <c r="M1424" s="110"/>
      <c r="O1424" s="105">
        <v>4</v>
      </c>
      <c r="P1424" s="185" t="e">
        <v>#NUM!</v>
      </c>
      <c r="Q1424" s="185" t="e">
        <v>#NUM!</v>
      </c>
      <c r="R1424" s="185" t="e">
        <v>#NUM!</v>
      </c>
      <c r="S1424" s="185" t="e">
        <v>#NUM!</v>
      </c>
      <c r="T1424" s="114"/>
      <c r="U1424" s="114"/>
    </row>
    <row r="1425" spans="1:24" hidden="1" outlineLevel="2" x14ac:dyDescent="0.25">
      <c r="B1425" s="105">
        <v>8</v>
      </c>
      <c r="C1425" s="108">
        <f t="shared" ref="C1425" si="2404">-(IFERROR(VLOOKUP($B1425,$B1411:$C1416,2,0),0)+IFERROR(VLOOKUP($B1425,$D1411:$E1416,2,0),0)+IFERROR(VLOOKUP($B1425,$F1411:$G1416,2,0),0)+IFERROR(VLOOKUP($B1425,$H1411:$I1416,2,0),0)+IFERROR(VLOOKUP($B1425,$J1411:$K1416,2,0),0)+IFERROR(VLOOKUP($B1425,$L1411:$M1416,2,0),0)+IFERROR(VLOOKUP($B1425,$N1411:$O1416,2,0),0)+IFERROR(VLOOKUP($B1425,$P1411:$Q1416,2,0),0)+IFERROR(VLOOKUP($B1425,$R1411:$S1416,2,0),0))</f>
        <v>0</v>
      </c>
      <c r="E1425" s="110" t="s">
        <v>40</v>
      </c>
      <c r="F1425" s="105">
        <v>5</v>
      </c>
      <c r="G1425" s="185" t="e">
        <v>#NUM!</v>
      </c>
      <c r="H1425" s="185" t="e">
        <v>#NUM!</v>
      </c>
      <c r="I1425" s="185" t="e">
        <v>#NUM!</v>
      </c>
      <c r="J1425" s="185"/>
      <c r="K1425" s="185"/>
      <c r="L1425" s="185"/>
      <c r="M1425" s="110"/>
      <c r="O1425" s="105">
        <v>5</v>
      </c>
      <c r="P1425" s="185" t="e">
        <v>#NUM!</v>
      </c>
      <c r="Q1425" s="185" t="e">
        <v>#NUM!</v>
      </c>
      <c r="R1425" s="185" t="e">
        <v>#NUM!</v>
      </c>
      <c r="S1425" s="185" t="e">
        <v>#NUM!</v>
      </c>
      <c r="T1425" s="114"/>
      <c r="U1425" s="114"/>
    </row>
    <row r="1426" spans="1:24" hidden="1" outlineLevel="2" x14ac:dyDescent="0.25">
      <c r="B1426" s="105">
        <v>9</v>
      </c>
      <c r="C1426" s="108">
        <f t="shared" ref="C1426" si="2405">-(IFERROR(VLOOKUP($B1426,$B1411:$C1416,2,0),0)+IFERROR(VLOOKUP($B1426,$D1411:$E1416,2,0),0)+IFERROR(VLOOKUP($B1426,$F1411:$G1416,2,0),0)+IFERROR(VLOOKUP($B1426,$H1411:$I1416,2,0),0)+IFERROR(VLOOKUP($B1426,$J1411:$K1416,2,0),0)+IFERROR(VLOOKUP($B1426,$L1411:$M1416,2,0),0)+IFERROR(VLOOKUP($B1426,$N1411:$O1416,2,0),0)+IFERROR(VLOOKUP($B1426,$P1411:$Q1416,2,0),0)+IFERROR(VLOOKUP($B1426,$R1411:$S1416,2,0),0))</f>
        <v>0</v>
      </c>
      <c r="E1426" s="110"/>
      <c r="F1426" s="105">
        <v>6</v>
      </c>
      <c r="G1426" s="185" t="e">
        <v>#NUM!</v>
      </c>
      <c r="H1426" s="185" t="e">
        <v>#NUM!</v>
      </c>
      <c r="I1426" s="185"/>
      <c r="J1426" s="185"/>
      <c r="K1426" s="185"/>
      <c r="L1426" s="185"/>
      <c r="M1426" s="110"/>
      <c r="O1426" s="105">
        <v>6</v>
      </c>
      <c r="P1426" s="185" t="e">
        <v>#NUM!</v>
      </c>
      <c r="Q1426" s="185" t="e">
        <v>#NUM!</v>
      </c>
      <c r="R1426" s="185" t="e">
        <v>#NUM!</v>
      </c>
      <c r="S1426" s="185" t="e">
        <v>#NUM!</v>
      </c>
      <c r="T1426" s="114"/>
      <c r="U1426" s="114"/>
    </row>
    <row r="1427" spans="1:24" hidden="1" outlineLevel="2" x14ac:dyDescent="0.25">
      <c r="B1427" s="105">
        <v>10</v>
      </c>
      <c r="C1427" s="108">
        <f t="shared" ref="C1427" si="2406">-(IFERROR(VLOOKUP($B1427,$B1411:$C1416,2,0),0)+IFERROR(VLOOKUP($B1427,$D1411:$E1416,2,0),0)+IFERROR(VLOOKUP($B1427,$F1411:$G1416,2,0),0)+IFERROR(VLOOKUP($B1427,$H1411:$I1416,2,0),0)+IFERROR(VLOOKUP($B1427,$J1411:$K1416,2,0),0)+IFERROR(VLOOKUP($B1427,$L1411:$M1416,2,0),0)+IFERROR(VLOOKUP($B1427,$N1411:$O1416,2,0),0)+IFERROR(VLOOKUP($B1427,$P1411:$Q1416,2,0),0)+IFERROR(VLOOKUP($B1427,$R1411:$S1416,2,0),0))</f>
        <v>0</v>
      </c>
      <c r="E1427" s="110"/>
      <c r="F1427" s="105">
        <v>7</v>
      </c>
      <c r="G1427" s="185" t="e">
        <v>#NUM!</v>
      </c>
      <c r="H1427" s="185"/>
      <c r="I1427" s="185"/>
      <c r="J1427" s="185"/>
      <c r="K1427" s="185"/>
      <c r="L1427" s="185"/>
      <c r="M1427" s="110"/>
      <c r="N1427" s="110" t="s">
        <v>40</v>
      </c>
      <c r="O1427" s="105">
        <v>7</v>
      </c>
      <c r="P1427" s="185" t="e">
        <v>#NUM!</v>
      </c>
      <c r="Q1427" s="185" t="e">
        <v>#NUM!</v>
      </c>
      <c r="R1427" s="185" t="e">
        <v>#NUM!</v>
      </c>
      <c r="S1427" s="185" t="e">
        <v>#NUM!</v>
      </c>
      <c r="T1427" s="114"/>
      <c r="U1427" s="114"/>
    </row>
    <row r="1428" spans="1:24" hidden="1" outlineLevel="2" x14ac:dyDescent="0.25">
      <c r="B1428" s="105">
        <v>11</v>
      </c>
      <c r="C1428" s="108">
        <f t="shared" ref="C1428" si="2407">-(IFERROR(VLOOKUP($B1428,$B1411:$C1416,2,0),0)+IFERROR(VLOOKUP($B1428,$D1411:$E1416,2,0),0)+IFERROR(VLOOKUP($B1428,$F1411:$G1416,2,0),0)+IFERROR(VLOOKUP($B1428,$H1411:$I1416,2,0),0)+IFERROR(VLOOKUP($B1428,$J1411:$K1416,2,0),0)+IFERROR(VLOOKUP($B1428,$L1411:$M1416,2,0),0)+IFERROR(VLOOKUP($B1428,$N1411:$O1416,2,0),0)+IFERROR(VLOOKUP($B1428,$P1411:$Q1416,2,0),0)+IFERROR(VLOOKUP($B1428,$R1411:$S1416,2,0),0))</f>
        <v>0</v>
      </c>
      <c r="E1428" s="110"/>
      <c r="M1428" s="110"/>
      <c r="O1428" s="105">
        <v>8</v>
      </c>
      <c r="P1428" s="185" t="e">
        <v>#NUM!</v>
      </c>
      <c r="Q1428" s="185" t="e">
        <v>#NUM!</v>
      </c>
      <c r="R1428" s="185" t="e">
        <v>#NUM!</v>
      </c>
      <c r="S1428" s="185" t="e">
        <v>#NUM!</v>
      </c>
      <c r="T1428" s="114"/>
      <c r="U1428" s="114"/>
    </row>
    <row r="1429" spans="1:24" hidden="1" outlineLevel="2" x14ac:dyDescent="0.25">
      <c r="B1429" s="105">
        <v>12</v>
      </c>
      <c r="C1429" s="108">
        <f t="shared" ref="C1429" si="2408">-(IFERROR(VLOOKUP($B1429,$B1411:$C1416,2,0),0)+IFERROR(VLOOKUP($B1429,$D1411:$E1416,2,0),0)+IFERROR(VLOOKUP($B1429,$F1411:$G1416,2,0),0)+IFERROR(VLOOKUP($B1429,$H1411:$I1416,2,0),0)+IFERROR(VLOOKUP($B1429,$J1411:$K1416,2,0),0)+IFERROR(VLOOKUP($B1429,$L1411:$M1416,2,0),0)+IFERROR(VLOOKUP($B1429,$N1411:$O1416,2,0),0)+IFERROR(VLOOKUP($B1429,$P1411:$Q1416,2,0),0)+IFERROR(VLOOKUP($B1429,$R1411:$S1416,2,0),0))</f>
        <v>0</v>
      </c>
      <c r="E1429" s="110"/>
      <c r="M1429" s="110"/>
      <c r="O1429" s="105">
        <v>9</v>
      </c>
      <c r="P1429" s="185" t="e">
        <v>#NUM!</v>
      </c>
      <c r="Q1429" s="185" t="e">
        <v>#NUM!</v>
      </c>
      <c r="R1429" s="185" t="e">
        <v>#NUM!</v>
      </c>
      <c r="S1429" s="185"/>
      <c r="T1429" s="114"/>
      <c r="U1429" s="114"/>
    </row>
    <row r="1430" spans="1:24" hidden="1" outlineLevel="2" x14ac:dyDescent="0.25">
      <c r="B1430" s="105">
        <v>13</v>
      </c>
      <c r="C1430" s="108">
        <f t="shared" ref="C1430" si="2409">-(IFERROR(VLOOKUP($B1430,$B1411:$C1416,2,0),0)+IFERROR(VLOOKUP($B1430,$D1411:$E1416,2,0),0)+IFERROR(VLOOKUP($B1430,$F1411:$G1416,2,0),0)+IFERROR(VLOOKUP($B1430,$H1411:$I1416,2,0),0)+IFERROR(VLOOKUP($B1430,$J1411:$K1416,2,0),0)+IFERROR(VLOOKUP($B1430,$L1411:$M1416,2,0),0)+IFERROR(VLOOKUP($B1430,$N1411:$O1416,2,0),0)+IFERROR(VLOOKUP($B1430,$P1411:$Q1416,2,0),0)+IFERROR(VLOOKUP($B1430,$R1411:$S1416,2,0),0))</f>
        <v>0</v>
      </c>
      <c r="E1430" s="110"/>
      <c r="F1430" s="110"/>
      <c r="G1430" s="324" t="s">
        <v>42</v>
      </c>
      <c r="H1430" s="324"/>
      <c r="I1430" s="324"/>
      <c r="J1430" s="324"/>
      <c r="K1430" s="324"/>
      <c r="L1430" s="324"/>
      <c r="M1430" s="110"/>
      <c r="O1430" s="105">
        <v>10</v>
      </c>
      <c r="P1430" s="185" t="e">
        <v>#NUM!</v>
      </c>
      <c r="Q1430" s="185" t="e">
        <v>#NUM!</v>
      </c>
      <c r="R1430" s="185"/>
      <c r="S1430" s="185"/>
      <c r="T1430" s="114"/>
      <c r="U1430" s="114"/>
    </row>
    <row r="1431" spans="1:24" hidden="1" outlineLevel="2" x14ac:dyDescent="0.25">
      <c r="B1431" s="105">
        <v>14</v>
      </c>
      <c r="C1431" s="108">
        <f t="shared" ref="C1431" si="2410">-(IFERROR(VLOOKUP($B1431,$B1411:$C1416,2,0),0)+IFERROR(VLOOKUP($B1431,$D1411:$E1416,2,0),0)+IFERROR(VLOOKUP($B1431,$F1411:$G1416,2,0),0)+IFERROR(VLOOKUP($B1431,$H1411:$I1416,2,0),0)+IFERROR(VLOOKUP($B1431,$J1411:$K1416,2,0),0)+IFERROR(VLOOKUP($B1431,$L1411:$M1416,2,0),0)+IFERROR(VLOOKUP($B1431,$N1411:$O1416,2,0),0)+IFERROR(VLOOKUP($B1431,$P1411:$Q1416,2,0),0)+IFERROR(VLOOKUP($B1431,$R1411:$S1416,2,0),0))</f>
        <v>0</v>
      </c>
      <c r="E1431" s="110"/>
      <c r="F1431" s="110"/>
      <c r="G1431" s="112">
        <v>6</v>
      </c>
      <c r="H1431" s="112">
        <v>5</v>
      </c>
      <c r="I1431" s="112">
        <v>4</v>
      </c>
      <c r="J1431" s="112">
        <v>3</v>
      </c>
      <c r="K1431" s="112">
        <v>2</v>
      </c>
      <c r="L1431" s="112">
        <v>1</v>
      </c>
      <c r="M1431" s="110"/>
      <c r="O1431" s="105">
        <v>11</v>
      </c>
      <c r="P1431" s="185" t="e">
        <v>#NUM!</v>
      </c>
      <c r="Q1431" s="185"/>
      <c r="R1431" s="185"/>
      <c r="S1431" s="185"/>
      <c r="T1431" s="114"/>
      <c r="U1431" s="114"/>
    </row>
    <row r="1432" spans="1:24" hidden="1" outlineLevel="2" x14ac:dyDescent="0.25">
      <c r="A1432" s="68" t="s">
        <v>41</v>
      </c>
      <c r="B1432" s="105">
        <v>15</v>
      </c>
      <c r="C1432" s="108">
        <f t="shared" ref="C1432" si="2411">-(IFERROR(VLOOKUP($B1432,$B1411:$C1416,2,0),0)+IFERROR(VLOOKUP($B1432,$D1411:$E1416,2,0),0)+IFERROR(VLOOKUP($B1432,$F1411:$G1416,2,0),0)+IFERROR(VLOOKUP($B1432,$H1411:$I1416,2,0),0)+IFERROR(VLOOKUP($B1432,$J1411:$K1416,2,0),0)+IFERROR(VLOOKUP($B1432,$L1411:$M1416,2,0),0)+IFERROR(VLOOKUP($B1432,$N1411:$O1416,2,0),0)+IFERROR(VLOOKUP($B1432,$P1411:$Q1416,2,0),0)+IFERROR(VLOOKUP($B1432,$R1411:$S1416,2,0),0))</f>
        <v>0</v>
      </c>
      <c r="E1432" s="110"/>
      <c r="F1432" s="105">
        <v>1</v>
      </c>
      <c r="G1432" s="184" t="e">
        <f t="array" ref="G1432:G1440">MMULT(MINVERSE($C$24:$K$32),$C1418:$C1426)</f>
        <v>#NUM!</v>
      </c>
      <c r="H1432" s="184" t="e">
        <f t="array" ref="H1432:H1439">MMULT(MINVERSE($C$24:$J$31),$C1418:$C1425)</f>
        <v>#NUM!</v>
      </c>
      <c r="I1432" s="184" t="e">
        <f t="array" ref="I1432:I1438">MMULT(MINVERSE($C$24:$I$30),$C1418:$C1424)</f>
        <v>#NUM!</v>
      </c>
      <c r="J1432" s="184" t="e">
        <f t="array" ref="J1432:J1437">MMULT(MINVERSE($C$24:$H$29),$C1418:$C1423)</f>
        <v>#NUM!</v>
      </c>
      <c r="K1432" s="184" t="e">
        <f t="array" ref="K1432:K1436">MMULT(MINVERSE($C$24:$G$28),$C1418:$C1422)</f>
        <v>#NUM!</v>
      </c>
      <c r="L1432" s="113"/>
      <c r="M1432" s="110"/>
      <c r="N1432" s="110"/>
      <c r="O1432" s="110"/>
      <c r="P1432" s="110"/>
    </row>
    <row r="1433" spans="1:24" hidden="1" outlineLevel="2" x14ac:dyDescent="0.25">
      <c r="B1433" s="105">
        <v>16</v>
      </c>
      <c r="C1433" s="108">
        <f t="shared" ref="C1433" si="2412">-(IFERROR(VLOOKUP($B1433,$B1411:$C1416,2,0),0)+IFERROR(VLOOKUP($B1433,$D1411:$E1416,2,0),0)+IFERROR(VLOOKUP($B1433,$F1411:$G1416,2,0),0)+IFERROR(VLOOKUP($B1433,$H1411:$I1416,2,0),0)+IFERROR(VLOOKUP($B1433,$J1411:$K1416,2,0),0)+IFERROR(VLOOKUP($B1433,$L1411:$M1416,2,0),0)+IFERROR(VLOOKUP($B1433,$N1411:$O1416,2,0),0)+IFERROR(VLOOKUP($B1433,$P1411:$Q1416,2,0),0)+IFERROR(VLOOKUP($B1433,$R1411:$S1416,2,0),0))</f>
        <v>0</v>
      </c>
      <c r="E1433" s="110"/>
      <c r="F1433" s="105">
        <v>2</v>
      </c>
      <c r="G1433" s="185" t="e">
        <v>#NUM!</v>
      </c>
      <c r="H1433" s="185" t="e">
        <v>#NUM!</v>
      </c>
      <c r="I1433" s="185" t="e">
        <v>#NUM!</v>
      </c>
      <c r="J1433" s="185" t="e">
        <v>#NUM!</v>
      </c>
      <c r="K1433" s="185" t="e">
        <v>#NUM!</v>
      </c>
      <c r="L1433" s="114"/>
      <c r="M1433" s="110"/>
      <c r="N1433" s="110"/>
      <c r="O1433" s="110"/>
      <c r="P1433" s="110"/>
    </row>
    <row r="1434" spans="1:24" hidden="1" outlineLevel="2" x14ac:dyDescent="0.25">
      <c r="B1434" s="105">
        <v>17</v>
      </c>
      <c r="C1434" s="108">
        <f t="shared" ref="C1434" si="2413">-(IFERROR(VLOOKUP($B1434,$B1411:$C1416,2,0),0)+IFERROR(VLOOKUP($B1434,$D1411:$E1416,2,0),0)+IFERROR(VLOOKUP($B1434,$F1411:$G1416,2,0),0)+IFERROR(VLOOKUP($B1434,$H1411:$I1416,2,0),0)+IFERROR(VLOOKUP($B1434,$J1411:$K1416,2,0),0)+IFERROR(VLOOKUP($B1434,$L1411:$M1416,2,0),0)+IFERROR(VLOOKUP($B1434,$N1411:$O1416,2,0),0)+IFERROR(VLOOKUP($B1434,$P1411:$Q1416,2,0),0)+IFERROR(VLOOKUP($B1434,$R1411:$S1416,2,0),0))</f>
        <v>0</v>
      </c>
      <c r="E1434" s="110"/>
      <c r="F1434" s="105">
        <v>3</v>
      </c>
      <c r="G1434" s="185" t="e">
        <v>#NUM!</v>
      </c>
      <c r="H1434" s="185" t="e">
        <v>#NUM!</v>
      </c>
      <c r="I1434" s="185" t="e">
        <v>#NUM!</v>
      </c>
      <c r="J1434" s="185" t="e">
        <v>#NUM!</v>
      </c>
      <c r="K1434" s="185" t="e">
        <v>#NUM!</v>
      </c>
      <c r="L1434" s="114"/>
      <c r="M1434" s="110"/>
    </row>
    <row r="1435" spans="1:24" hidden="1" outlineLevel="2" x14ac:dyDescent="0.25">
      <c r="B1435" s="105">
        <v>18</v>
      </c>
      <c r="C1435" s="108">
        <f t="shared" ref="C1435" si="2414">-(IFERROR(VLOOKUP($B1435,$B1411:$C1416,2,0),0)+IFERROR(VLOOKUP($B1435,$D1411:$E1416,2,0),0)+IFERROR(VLOOKUP($B1435,$F1411:$G1416,2,0),0)+IFERROR(VLOOKUP($B1435,$H1411:$I1416,2,0),0)+IFERROR(VLOOKUP($B1435,$J1411:$K1416,2,0),0)+IFERROR(VLOOKUP($B1435,$L1411:$M1416,2,0),0)+IFERROR(VLOOKUP($B1435,$N1411:$O1416,2,0),0)+IFERROR(VLOOKUP($B1435,$P1411:$Q1416,2,0),0)+IFERROR(VLOOKUP($B1435,$R1411:$S1416,2,0),0))</f>
        <v>0</v>
      </c>
      <c r="E1435" s="110"/>
      <c r="F1435" s="105">
        <v>4</v>
      </c>
      <c r="G1435" s="185" t="e">
        <v>#NUM!</v>
      </c>
      <c r="H1435" s="185" t="e">
        <v>#NUM!</v>
      </c>
      <c r="I1435" s="185" t="e">
        <v>#NUM!</v>
      </c>
      <c r="J1435" s="185" t="e">
        <v>#NUM!</v>
      </c>
      <c r="K1435" s="185" t="e">
        <v>#NUM!</v>
      </c>
      <c r="L1435" s="114"/>
      <c r="M1435" s="110"/>
    </row>
    <row r="1436" spans="1:24" hidden="1" outlineLevel="2" x14ac:dyDescent="0.25">
      <c r="B1436" s="105">
        <v>19</v>
      </c>
      <c r="C1436" s="108">
        <f t="shared" ref="C1436" si="2415">-(IFERROR(VLOOKUP($B1436,$B1411:$C1416,2,0),0)+IFERROR(VLOOKUP($B1436,$D1411:$E1416,2,0),0)+IFERROR(VLOOKUP($B1436,$F1411:$G1416,2,0),0)+IFERROR(VLOOKUP($B1436,$H1411:$I1416,2,0),0)+IFERROR(VLOOKUP($B1436,$J1411:$K1416,2,0),0)+IFERROR(VLOOKUP($B1436,$L1411:$M1416,2,0),0)+IFERROR(VLOOKUP($B1436,$N1411:$O1416,2,0),0)+IFERROR(VLOOKUP($B1436,$P1411:$Q1416,2,0),0)+IFERROR(VLOOKUP($B1436,$R1411:$S1416,2,0),0))</f>
        <v>0</v>
      </c>
      <c r="E1436" s="110"/>
      <c r="F1436" s="105">
        <v>5</v>
      </c>
      <c r="G1436" s="185" t="e">
        <v>#NUM!</v>
      </c>
      <c r="H1436" s="185" t="e">
        <v>#NUM!</v>
      </c>
      <c r="I1436" s="185" t="e">
        <v>#NUM!</v>
      </c>
      <c r="J1436" s="185" t="e">
        <v>#NUM!</v>
      </c>
      <c r="K1436" s="185" t="e">
        <v>#NUM!</v>
      </c>
      <c r="L1436" s="114"/>
      <c r="M1436" s="110"/>
    </row>
    <row r="1437" spans="1:24" hidden="1" outlineLevel="2" x14ac:dyDescent="0.25">
      <c r="B1437" s="105">
        <v>20</v>
      </c>
      <c r="C1437" s="108">
        <f t="shared" ref="C1437" si="2416">-(IFERROR(VLOOKUP($B1437,$B1411:$C1416,2,0),0)+IFERROR(VLOOKUP($B1437,$D1411:$E1416,2,0),0)+IFERROR(VLOOKUP($B1437,$F1411:$G1416,2,0),0)+IFERROR(VLOOKUP($B1437,$H1411:$I1416,2,0),0)+IFERROR(VLOOKUP($B1437,$J1411:$K1416,2,0),0)+IFERROR(VLOOKUP($B1437,$L1411:$M1416,2,0),0)+IFERROR(VLOOKUP($B1437,$N1411:$O1416,2,0),0)+IFERROR(VLOOKUP($B1437,$P1411:$Q1416,2,0),0)+IFERROR(VLOOKUP($B1437,$R1411:$S1416,2,0),0))</f>
        <v>0</v>
      </c>
      <c r="E1437" s="110" t="s">
        <v>40</v>
      </c>
      <c r="F1437" s="105">
        <v>6</v>
      </c>
      <c r="G1437" s="185" t="e">
        <v>#NUM!</v>
      </c>
      <c r="H1437" s="185" t="e">
        <v>#NUM!</v>
      </c>
      <c r="I1437" s="185" t="e">
        <v>#NUM!</v>
      </c>
      <c r="J1437" s="185" t="e">
        <v>#NUM!</v>
      </c>
      <c r="K1437" s="185"/>
      <c r="L1437" s="114"/>
      <c r="M1437" s="110"/>
    </row>
    <row r="1438" spans="1:24" hidden="1" outlineLevel="2" x14ac:dyDescent="0.25">
      <c r="B1438" s="105">
        <v>21</v>
      </c>
      <c r="C1438" s="108">
        <f t="shared" ref="C1438" si="2417">-(IFERROR(VLOOKUP($B1438,$B1411:$C1416,2,0),0)+IFERROR(VLOOKUP($B1438,$D1411:$E1416,2,0),0)+IFERROR(VLOOKUP($B1438,$F1411:$G1416,2,0),0)+IFERROR(VLOOKUP($B1438,$H1411:$I1416,2,0),0)+IFERROR(VLOOKUP($B1438,$J1411:$K1416,2,0),0)+IFERROR(VLOOKUP($B1438,$L1411:$M1416,2,0),0)+IFERROR(VLOOKUP($B1438,$N1411:$O1416,2,0),0)+IFERROR(VLOOKUP($B1438,$P1411:$Q1416,2,0),0)+IFERROR(VLOOKUP($B1438,$R1411:$S1416,2,0),0))</f>
        <v>0</v>
      </c>
      <c r="E1438" s="110"/>
      <c r="F1438" s="105">
        <v>7</v>
      </c>
      <c r="G1438" s="185" t="e">
        <v>#NUM!</v>
      </c>
      <c r="H1438" s="185" t="e">
        <v>#NUM!</v>
      </c>
      <c r="I1438" s="185" t="e">
        <v>#NUM!</v>
      </c>
      <c r="J1438" s="185"/>
      <c r="K1438" s="185"/>
      <c r="L1438" s="114"/>
      <c r="M1438" s="110"/>
    </row>
    <row r="1439" spans="1:24" hidden="1" outlineLevel="2" x14ac:dyDescent="0.25">
      <c r="E1439" s="110"/>
      <c r="F1439" s="105">
        <v>8</v>
      </c>
      <c r="G1439" s="185" t="e">
        <v>#NUM!</v>
      </c>
      <c r="H1439" s="185" t="e">
        <v>#NUM!</v>
      </c>
      <c r="I1439" s="185"/>
      <c r="J1439" s="185"/>
      <c r="K1439" s="185"/>
      <c r="L1439" s="114"/>
      <c r="M1439" s="110"/>
      <c r="X1439" s="110"/>
    </row>
    <row r="1440" spans="1:24" hidden="1" outlineLevel="2" x14ac:dyDescent="0.25">
      <c r="E1440" s="110"/>
      <c r="F1440" s="105">
        <v>9</v>
      </c>
      <c r="G1440" s="185" t="e">
        <v>#NUM!</v>
      </c>
      <c r="H1440" s="185"/>
      <c r="I1440" s="185"/>
      <c r="J1440" s="185"/>
      <c r="K1440" s="185"/>
      <c r="L1440" s="114"/>
      <c r="M1440" s="110"/>
      <c r="X1440" s="110"/>
    </row>
    <row r="1441" spans="1:16" hidden="1" outlineLevel="2" x14ac:dyDescent="0.25">
      <c r="A1441" s="117"/>
    </row>
    <row r="1442" spans="1:16" s="119" customFormat="1" hidden="1" outlineLevel="2" x14ac:dyDescent="0.25">
      <c r="A1442" s="118" t="s">
        <v>37</v>
      </c>
    </row>
    <row r="1443" spans="1:16" hidden="1" outlineLevel="2" x14ac:dyDescent="0.25">
      <c r="B1443" s="316">
        <f t="shared" ref="B1443:B1449" si="2418">B1410</f>
        <v>1</v>
      </c>
      <c r="C1443" s="316"/>
      <c r="D1443" s="316">
        <f t="shared" ref="D1443:D1449" si="2419">D1410</f>
        <v>2</v>
      </c>
      <c r="E1443" s="316"/>
      <c r="F1443" s="316">
        <f t="shared" ref="F1443:F1449" si="2420">F1410</f>
        <v>3</v>
      </c>
      <c r="G1443" s="316"/>
      <c r="H1443" s="316">
        <f t="shared" ref="H1443:H1449" si="2421">H1410</f>
        <v>4</v>
      </c>
      <c r="I1443" s="316"/>
      <c r="J1443" s="316">
        <f t="shared" ref="J1443:J1449" si="2422">J1410</f>
        <v>5</v>
      </c>
      <c r="K1443" s="316"/>
      <c r="L1443" s="316">
        <f t="shared" ref="L1443:L1449" si="2423">L1410</f>
        <v>6</v>
      </c>
      <c r="M1443" s="316"/>
    </row>
    <row r="1444" spans="1:16" hidden="1" outlineLevel="2" x14ac:dyDescent="0.25">
      <c r="B1444" s="105">
        <f t="shared" si="2418"/>
        <v>3</v>
      </c>
      <c r="C1444" s="116">
        <f>IF($Q$2=2,IFERROR(INDEX($G1421:$L1427,MATCH(B1444,$F1421:$F1427,0),MATCH(INICIO!$C$78,$G1420:$L1420,0)),0),IF($Q$2=4,IFERROR(INDEX($P1421:$U1431,MATCH(B1444,$O1421:$O1431,0),MATCH(INICIO!$C$78,$P1420:$U1420,0)),0),IFERROR(INDEX($G1432:$L1440,MATCH(B1444,$F1432:$F1440,0),MATCH(INICIO!$C$78,$G1431:$L1431,0)),0)))</f>
        <v>0</v>
      </c>
      <c r="D1444" s="105">
        <f t="shared" si="2419"/>
        <v>0</v>
      </c>
      <c r="E1444" s="116">
        <f>IF($Q$2=2,IFERROR(INDEX($G1421:$L1427,MATCH(D1444,$F1421:$F1427,0),MATCH(INICIO!$C$78,$G1420:$L1420,0)),0),IF($Q$2=4,IFERROR(INDEX($P1421:$U1431,MATCH(D1444,$O1421:$O1431,0),MATCH(INICIO!$C$78,$P1420:$U1420,0)),0),IFERROR(INDEX($G1432:$L1440,MATCH(D1444,$F1432:$F1440,0),MATCH(INICIO!$C$78,$G1431:$L1431,0)),0)))</f>
        <v>0</v>
      </c>
      <c r="F1444" s="105">
        <f t="shared" si="2420"/>
        <v>0</v>
      </c>
      <c r="G1444" s="116">
        <f>IF($Q$2=2,IFERROR(INDEX($G1421:$L1427,MATCH(F1444,$F1421:$F1427,0),MATCH(INICIO!$C$78,$G1420:$L1420,0)),0),IF($Q$2=4,IFERROR(INDEX($P1421:$U1431,MATCH(F1444,$O1421:$O1431,0),MATCH(INICIO!$C$78,$P1420:$U1420,0)),0),IFERROR(INDEX($G1432:$L1440,MATCH(F1444,$F1432:$F1440,0),MATCH(INICIO!$C$78,$G1431:$L1431,0)),0)))</f>
        <v>0</v>
      </c>
      <c r="H1444" s="105">
        <f t="shared" si="2421"/>
        <v>0</v>
      </c>
      <c r="I1444" s="116">
        <f>IF($Q$2=2,IFERROR(INDEX($G1421:$L1427,MATCH(H1444,$F1421:$F1427,0),MATCH(INICIO!$C$78,$G1420:$L1420,0)),0),IF($Q$2=4,IFERROR(INDEX($P1421:$U1431,MATCH(H1444,$O1421:$O1431,0),MATCH(INICIO!$C$78,$P1420:$U1420,0)),0),IFERROR(INDEX($G1432:$L1440,MATCH(H1444,$F1432:$F1440,0),MATCH(INICIO!$C$78,$G1431:$L1431,0)),0)))</f>
        <v>0</v>
      </c>
      <c r="J1444" s="105">
        <f t="shared" si="2422"/>
        <v>0</v>
      </c>
      <c r="K1444" s="116">
        <f>IF($Q$2=2,IFERROR(INDEX($G1421:$L1427,MATCH(J1444,$F1421:$F1427,0),MATCH(INICIO!$C$78,$G1420:$L1420,0)),0),IF($Q$2=4,IFERROR(INDEX($P1421:$U1431,MATCH(J1444,$O1421:$O1431,0),MATCH(INICIO!$C$78,$P1420:$U1420,0)),0),IFERROR(INDEX($G1432:$L1440,MATCH(J1444,$F1432:$F1440,0),MATCH(INICIO!$C$78,$G1431:$L1431,0)),0)))</f>
        <v>0</v>
      </c>
      <c r="L1444" s="105">
        <f t="shared" si="2423"/>
        <v>0</v>
      </c>
      <c r="M1444" s="116">
        <f>IF($Q$2=2,IFERROR(INDEX($G1421:$L1427,MATCH(L1444,$F1421:$F1427,0),MATCH(INICIO!$C$78,$G1420:$L1420,0)),0),IF($Q$2=4,IFERROR(INDEX($P1421:$U1431,MATCH(L1444,$O1421:$O1431,0),MATCH(INICIO!$C$78,$P1420:$U1420,0)),0),IFERROR(INDEX($G1432:$L1440,MATCH(L1444,$F1432:$F1440,0),MATCH(INICIO!$C$78,$G1431:$L1431,0)),0)))</f>
        <v>0</v>
      </c>
    </row>
    <row r="1445" spans="1:16" hidden="1" outlineLevel="2" x14ac:dyDescent="0.25">
      <c r="B1445" s="105">
        <f t="shared" si="2418"/>
        <v>4</v>
      </c>
      <c r="C1445" s="116">
        <f>IF($Q$2=2,IFERROR(INDEX($G1421:$L1427,MATCH(B1445,$F1421:$F1427,0),MATCH(INICIO!$C$78,$G1420:$L1420,0)),0),IF($Q$2=4,IFERROR(INDEX($P1421:$U1431,MATCH(B1445,$O1421:$O1431,0),MATCH(INICIO!$C$78,$P1420:$U1420,0)),0),IFERROR(INDEX($G1432:$L1440,MATCH(B1445,$F1432:$F1440,0),MATCH(INICIO!$C$78,$G1431:$L1431,0)),0)))</f>
        <v>0</v>
      </c>
      <c r="D1445" s="105">
        <f t="shared" si="2419"/>
        <v>0</v>
      </c>
      <c r="E1445" s="116">
        <f>IF($Q$2=2,IFERROR(INDEX($G1421:$L1427,MATCH(D1445,$F1421:$F1427,0),MATCH(INICIO!$C$78,$G1420:$L1420,0)),0),IF($Q$2=4,IFERROR(INDEX($P1421:$U1431,MATCH(D1445,$O1421:$O1431,0),MATCH(INICIO!$C$78,$P1420:$U1420,0)),0),IFERROR(INDEX($G1432:$L1440,MATCH(D1445,$F1432:$F1440,0),MATCH(INICIO!$C$78,$G1431:$L1431,0)),0)))</f>
        <v>0</v>
      </c>
      <c r="F1445" s="105">
        <f t="shared" si="2420"/>
        <v>0</v>
      </c>
      <c r="G1445" s="116">
        <f>IF($Q$2=2,IFERROR(INDEX($G1421:$L1427,MATCH(F1445,$F1421:$F1427,0),MATCH(INICIO!$C$78,$G1420:$L1420,0)),0),IF($Q$2=4,IFERROR(INDEX($P1421:$U1431,MATCH(F1445,$O1421:$O1431,0),MATCH(INICIO!$C$78,$P1420:$U1420,0)),0),IFERROR(INDEX($G1432:$L1440,MATCH(F1445,$F1432:$F1440,0),MATCH(INICIO!$C$78,$G1431:$L1431,0)),0)))</f>
        <v>0</v>
      </c>
      <c r="H1445" s="105">
        <f t="shared" si="2421"/>
        <v>0</v>
      </c>
      <c r="I1445" s="116">
        <f>IF($Q$2=2,IFERROR(INDEX($G1421:$L1427,MATCH(H1445,$F1421:$F1427,0),MATCH(INICIO!$C$78,$G1420:$L1420,0)),0),IF($Q$2=4,IFERROR(INDEX($P1421:$U1431,MATCH(H1445,$O1421:$O1431,0),MATCH(INICIO!$C$78,$P1420:$U1420,0)),0),IFERROR(INDEX($G1432:$L1440,MATCH(H1445,$F1432:$F1440,0),MATCH(INICIO!$C$78,$G1431:$L1431,0)),0)))</f>
        <v>0</v>
      </c>
      <c r="J1445" s="105">
        <f t="shared" si="2422"/>
        <v>0</v>
      </c>
      <c r="K1445" s="116">
        <f>IF($Q$2=2,IFERROR(INDEX($G1421:$L1427,MATCH(J1445,$F1421:$F1427,0),MATCH(INICIO!$C$78,$G1420:$L1420,0)),0),IF($Q$2=4,IFERROR(INDEX($P1421:$U1431,MATCH(J1445,$O1421:$O1431,0),MATCH(INICIO!$C$78,$P1420:$U1420,0)),0),IFERROR(INDEX($G1432:$L1440,MATCH(J1445,$F1432:$F1440,0),MATCH(INICIO!$C$78,$G1431:$L1431,0)),0)))</f>
        <v>0</v>
      </c>
      <c r="L1445" s="105">
        <f t="shared" si="2423"/>
        <v>0</v>
      </c>
      <c r="M1445" s="116">
        <f>IF($Q$2=2,IFERROR(INDEX($G1421:$L1427,MATCH(L1445,$F1421:$F1427,0),MATCH(INICIO!$C$78,$G1420:$L1420,0)),0),IF($Q$2=4,IFERROR(INDEX($P1421:$U1431,MATCH(L1445,$O1421:$O1431,0),MATCH(INICIO!$C$78,$P1420:$U1420,0)),0),IFERROR(INDEX($G1432:$L1440,MATCH(L1445,$F1432:$F1440,0),MATCH(INICIO!$C$78,$G1431:$L1431,0)),0)))</f>
        <v>0</v>
      </c>
    </row>
    <row r="1446" spans="1:16" hidden="1" outlineLevel="2" x14ac:dyDescent="0.25">
      <c r="B1446" s="105">
        <f t="shared" si="2418"/>
        <v>1</v>
      </c>
      <c r="C1446" s="116">
        <f>IF($Q$2=2,IFERROR(INDEX($G1421:$L1427,MATCH(B1446,$F1421:$F1427,0),MATCH(INICIO!$C$78,$G1420:$L1420,0)),0),IF($Q$2=4,IFERROR(INDEX($P1421:$U1431,MATCH(B1446,$O1421:$O1431,0),MATCH(INICIO!$C$78,$P1420:$U1420,0)),0),IFERROR(INDEX($G1432:$L1440,MATCH(B1446,$F1432:$F1440,0),MATCH(INICIO!$C$78,$G1431:$L1431,0)),0)))</f>
        <v>0</v>
      </c>
      <c r="D1446" s="105">
        <f t="shared" si="2419"/>
        <v>0</v>
      </c>
      <c r="E1446" s="116">
        <f>IF($Q$2=2,IFERROR(INDEX($G1421:$L1427,MATCH(D1446,$F1421:$F1427,0),MATCH(INICIO!$C$78,$G1420:$L1420,0)),0),IF($Q$2=4,IFERROR(INDEX($P1421:$U1431,MATCH(D1446,$O1421:$O1431,0),MATCH(INICIO!$C$78,$P1420:$U1420,0)),0),IFERROR(INDEX($G1432:$L1440,MATCH(D1446,$F1432:$F1440,0),MATCH(INICIO!$C$78,$G1431:$L1431,0)),0)))</f>
        <v>0</v>
      </c>
      <c r="F1446" s="105">
        <f t="shared" si="2420"/>
        <v>0</v>
      </c>
      <c r="G1446" s="116">
        <f>IF($Q$2=2,IFERROR(INDEX($G1421:$L1427,MATCH(F1446,$F1421:$F1427,0),MATCH(INICIO!$C$78,$G1420:$L1420,0)),0),IF($Q$2=4,IFERROR(INDEX($P1421:$U1431,MATCH(F1446,$O1421:$O1431,0),MATCH(INICIO!$C$78,$P1420:$U1420,0)),0),IFERROR(INDEX($G1432:$L1440,MATCH(F1446,$F1432:$F1440,0),MATCH(INICIO!$C$78,$G1431:$L1431,0)),0)))</f>
        <v>0</v>
      </c>
      <c r="H1446" s="105">
        <f t="shared" si="2421"/>
        <v>0</v>
      </c>
      <c r="I1446" s="116">
        <f>IF($Q$2=2,IFERROR(INDEX($G1421:$L1427,MATCH(H1446,$F1421:$F1427,0),MATCH(INICIO!$C$78,$G1420:$L1420,0)),0),IF($Q$2=4,IFERROR(INDEX($P1421:$U1431,MATCH(H1446,$O1421:$O1431,0),MATCH(INICIO!$C$78,$P1420:$U1420,0)),0),IFERROR(INDEX($G1432:$L1440,MATCH(H1446,$F1432:$F1440,0),MATCH(INICIO!$C$78,$G1431:$L1431,0)),0)))</f>
        <v>0</v>
      </c>
      <c r="J1446" s="105">
        <f t="shared" si="2422"/>
        <v>0</v>
      </c>
      <c r="K1446" s="116">
        <f>IF($Q$2=2,IFERROR(INDEX($G1421:$L1427,MATCH(J1446,$F1421:$F1427,0),MATCH(INICIO!$C$78,$G1420:$L1420,0)),0),IF($Q$2=4,IFERROR(INDEX($P1421:$U1431,MATCH(J1446,$O1421:$O1431,0),MATCH(INICIO!$C$78,$P1420:$U1420,0)),0),IFERROR(INDEX($G1432:$L1440,MATCH(J1446,$F1432:$F1440,0),MATCH(INICIO!$C$78,$G1431:$L1431,0)),0)))</f>
        <v>0</v>
      </c>
      <c r="L1446" s="105">
        <f t="shared" si="2423"/>
        <v>0</v>
      </c>
      <c r="M1446" s="116">
        <f>IF($Q$2=2,IFERROR(INDEX($G1421:$L1427,MATCH(L1446,$F1421:$F1427,0),MATCH(INICIO!$C$78,$G1420:$L1420,0)),0),IF($Q$2=4,IFERROR(INDEX($P1421:$U1431,MATCH(L1446,$O1421:$O1431,0),MATCH(INICIO!$C$78,$P1420:$U1420,0)),0),IFERROR(INDEX($G1432:$L1440,MATCH(L1446,$F1432:$F1440,0),MATCH(INICIO!$C$78,$G1431:$L1431,0)),0)))</f>
        <v>0</v>
      </c>
    </row>
    <row r="1447" spans="1:16" hidden="1" outlineLevel="2" x14ac:dyDescent="0.25">
      <c r="B1447" s="105">
        <f t="shared" si="2418"/>
        <v>5</v>
      </c>
      <c r="C1447" s="116">
        <f>IF($Q$2=2,IFERROR(INDEX($G1421:$L1427,MATCH(B1447,$F1421:$F1427,0),MATCH(INICIO!$C$78,$G1420:$L1420,0)),0),IF($Q$2=4,IFERROR(INDEX($P1421:$U1431,MATCH(B1447,$O1421:$O1431,0),MATCH(INICIO!$C$78,$P1420:$U1420,0)),0),IFERROR(INDEX($G1432:$L1440,MATCH(B1447,$F1432:$F1440,0),MATCH(INICIO!$C$78,$G1431:$L1431,0)),0)))</f>
        <v>0</v>
      </c>
      <c r="D1447" s="105">
        <f t="shared" si="2419"/>
        <v>0</v>
      </c>
      <c r="E1447" s="116">
        <f>IF($Q$2=2,IFERROR(INDEX($G1421:$L1427,MATCH(D1447,$F1421:$F1427,0),MATCH(INICIO!$C$78,$G1420:$L1420,0)),0),IF($Q$2=4,IFERROR(INDEX($P1421:$U1431,MATCH(D1447,$O1421:$O1431,0),MATCH(INICIO!$C$78,$P1420:$U1420,0)),0),IFERROR(INDEX($G1432:$L1440,MATCH(D1447,$F1432:$F1440,0),MATCH(INICIO!$C$78,$G1431:$L1431,0)),0)))</f>
        <v>0</v>
      </c>
      <c r="F1447" s="105">
        <f t="shared" si="2420"/>
        <v>0</v>
      </c>
      <c r="G1447" s="116">
        <f>IF($Q$2=2,IFERROR(INDEX($G1421:$L1427,MATCH(F1447,$F1421:$F1427,0),MATCH(INICIO!$C$78,$G1420:$L1420,0)),0),IF($Q$2=4,IFERROR(INDEX($P1421:$U1431,MATCH(F1447,$O1421:$O1431,0),MATCH(INICIO!$C$78,$P1420:$U1420,0)),0),IFERROR(INDEX($G1432:$L1440,MATCH(F1447,$F1432:$F1440,0),MATCH(INICIO!$C$78,$G1431:$L1431,0)),0)))</f>
        <v>0</v>
      </c>
      <c r="H1447" s="105">
        <f t="shared" si="2421"/>
        <v>0</v>
      </c>
      <c r="I1447" s="116">
        <f>IF($Q$2=2,IFERROR(INDEX($G1421:$L1427,MATCH(H1447,$F1421:$F1427,0),MATCH(INICIO!$C$78,$G1420:$L1420,0)),0),IF($Q$2=4,IFERROR(INDEX($P1421:$U1431,MATCH(H1447,$O1421:$O1431,0),MATCH(INICIO!$C$78,$P1420:$U1420,0)),0),IFERROR(INDEX($G1432:$L1440,MATCH(H1447,$F1432:$F1440,0),MATCH(INICIO!$C$78,$G1431:$L1431,0)),0)))</f>
        <v>0</v>
      </c>
      <c r="J1447" s="105">
        <f t="shared" si="2422"/>
        <v>0</v>
      </c>
      <c r="K1447" s="116">
        <f>IF($Q$2=2,IFERROR(INDEX($G1421:$L1427,MATCH(J1447,$F1421:$F1427,0),MATCH(INICIO!$C$78,$G1420:$L1420,0)),0),IF($Q$2=4,IFERROR(INDEX($P1421:$U1431,MATCH(J1447,$O1421:$O1431,0),MATCH(INICIO!$C$78,$P1420:$U1420,0)),0),IFERROR(INDEX($G1432:$L1440,MATCH(J1447,$F1432:$F1440,0),MATCH(INICIO!$C$78,$G1431:$L1431,0)),0)))</f>
        <v>0</v>
      </c>
      <c r="L1447" s="105">
        <f t="shared" si="2423"/>
        <v>0</v>
      </c>
      <c r="M1447" s="116">
        <f>IF($Q$2=2,IFERROR(INDEX($G1421:$L1427,MATCH(L1447,$F1421:$F1427,0),MATCH(INICIO!$C$78,$G1420:$L1420,0)),0),IF($Q$2=4,IFERROR(INDEX($P1421:$U1431,MATCH(L1447,$O1421:$O1431,0),MATCH(INICIO!$C$78,$P1420:$U1420,0)),0),IFERROR(INDEX($G1432:$L1440,MATCH(L1447,$F1432:$F1440,0),MATCH(INICIO!$C$78,$G1431:$L1431,0)),0)))</f>
        <v>0</v>
      </c>
    </row>
    <row r="1448" spans="1:16" hidden="1" outlineLevel="2" x14ac:dyDescent="0.25">
      <c r="B1448" s="105">
        <f t="shared" si="2418"/>
        <v>6</v>
      </c>
      <c r="C1448" s="116">
        <f>IF($Q$2=2,IFERROR(INDEX($G1421:$L1427,MATCH(B1448,$F1421:$F1427,0),MATCH(INICIO!$C$78,$G1420:$L1420,0)),0),IF($Q$2=4,IFERROR(INDEX($P1421:$U1431,MATCH(B1448,$O1421:$O1431,0),MATCH(INICIO!$C$78,$P1420:$U1420,0)),0),IFERROR(INDEX($G1432:$L1440,MATCH(B1448,$F1432:$F1440,0),MATCH(INICIO!$C$78,$G1431:$L1431,0)),0)))</f>
        <v>0</v>
      </c>
      <c r="D1448" s="105">
        <f t="shared" si="2419"/>
        <v>0</v>
      </c>
      <c r="E1448" s="116">
        <f>IF($Q$2=2,IFERROR(INDEX($G1421:$L1427,MATCH(D1448,$F1421:$F1427,0),MATCH(INICIO!$C$78,$G1420:$L1420,0)),0),IF($Q$2=4,IFERROR(INDEX($P1421:$U1431,MATCH(D1448,$O1421:$O1431,0),MATCH(INICIO!$C$78,$P1420:$U1420,0)),0),IFERROR(INDEX($G1432:$L1440,MATCH(D1448,$F1432:$F1440,0),MATCH(INICIO!$C$78,$G1431:$L1431,0)),0)))</f>
        <v>0</v>
      </c>
      <c r="F1448" s="105">
        <f t="shared" si="2420"/>
        <v>0</v>
      </c>
      <c r="G1448" s="116">
        <f>IF($Q$2=2,IFERROR(INDEX($G1421:$L1427,MATCH(F1448,$F1421:$F1427,0),MATCH(INICIO!$C$78,$G1420:$L1420,0)),0),IF($Q$2=4,IFERROR(INDEX($P1421:$U1431,MATCH(F1448,$O1421:$O1431,0),MATCH(INICIO!$C$78,$P1420:$U1420,0)),0),IFERROR(INDEX($G1432:$L1440,MATCH(F1448,$F1432:$F1440,0),MATCH(INICIO!$C$78,$G1431:$L1431,0)),0)))</f>
        <v>0</v>
      </c>
      <c r="H1448" s="105">
        <f t="shared" si="2421"/>
        <v>0</v>
      </c>
      <c r="I1448" s="116">
        <f>IF($Q$2=2,IFERROR(INDEX($G1421:$L1427,MATCH(H1448,$F1421:$F1427,0),MATCH(INICIO!$C$78,$G1420:$L1420,0)),0),IF($Q$2=4,IFERROR(INDEX($P1421:$U1431,MATCH(H1448,$O1421:$O1431,0),MATCH(INICIO!$C$78,$P1420:$U1420,0)),0),IFERROR(INDEX($G1432:$L1440,MATCH(H1448,$F1432:$F1440,0),MATCH(INICIO!$C$78,$G1431:$L1431,0)),0)))</f>
        <v>0</v>
      </c>
      <c r="J1448" s="105">
        <f t="shared" si="2422"/>
        <v>0</v>
      </c>
      <c r="K1448" s="116">
        <f>IF($Q$2=2,IFERROR(INDEX($G1421:$L1427,MATCH(J1448,$F1421:$F1427,0),MATCH(INICIO!$C$78,$G1420:$L1420,0)),0),IF($Q$2=4,IFERROR(INDEX($P1421:$U1431,MATCH(J1448,$O1421:$O1431,0),MATCH(INICIO!$C$78,$P1420:$U1420,0)),0),IFERROR(INDEX($G1432:$L1440,MATCH(J1448,$F1432:$F1440,0),MATCH(INICIO!$C$78,$G1431:$L1431,0)),0)))</f>
        <v>0</v>
      </c>
      <c r="L1448" s="105">
        <f t="shared" si="2423"/>
        <v>0</v>
      </c>
      <c r="M1448" s="116">
        <f>IF($Q$2=2,IFERROR(INDEX($G1421:$L1427,MATCH(L1448,$F1421:$F1427,0),MATCH(INICIO!$C$78,$G1420:$L1420,0)),0),IF($Q$2=4,IFERROR(INDEX($P1421:$U1431,MATCH(L1448,$O1421:$O1431,0),MATCH(INICIO!$C$78,$P1420:$U1420,0)),0),IFERROR(INDEX($G1432:$L1440,MATCH(L1448,$F1432:$F1440,0),MATCH(INICIO!$C$78,$G1431:$L1431,0)),0)))</f>
        <v>0</v>
      </c>
    </row>
    <row r="1449" spans="1:16" hidden="1" outlineLevel="2" x14ac:dyDescent="0.25">
      <c r="B1449" s="105">
        <f t="shared" si="2418"/>
        <v>2</v>
      </c>
      <c r="C1449" s="116">
        <f>IF($Q$2=2,IFERROR(INDEX($G1421:$L1427,MATCH(B1449,$F1421:$F1427,0),MATCH(INICIO!$C$78,$G1420:$L1420,0)),0),IF($Q$2=4,IFERROR(INDEX($P1421:$U1431,MATCH(B1449,$O1421:$O1431,0),MATCH(INICIO!$C$78,$P1420:$U1420,0)),0),IFERROR(INDEX($G1432:$L1440,MATCH(B1449,$F1432:$F1440,0),MATCH(INICIO!$C$78,$G1431:$L1431,0)),0)))</f>
        <v>0</v>
      </c>
      <c r="D1449" s="105">
        <f t="shared" si="2419"/>
        <v>0</v>
      </c>
      <c r="E1449" s="116">
        <f>IF($Q$2=2,IFERROR(INDEX($G1421:$L1427,MATCH(D1449,$F1421:$F1427,0),MATCH(INICIO!$C$78,$G1420:$L1420,0)),0),IF($Q$2=4,IFERROR(INDEX($P1421:$U1431,MATCH(D1449,$O1421:$O1431,0),MATCH(INICIO!$C$78,$P1420:$U1420,0)),0),IFERROR(INDEX($G1432:$L1440,MATCH(D1449,$F1432:$F1440,0),MATCH(INICIO!$C$78,$G1431:$L1431,0)),0)))</f>
        <v>0</v>
      </c>
      <c r="F1449" s="105">
        <f t="shared" si="2420"/>
        <v>0</v>
      </c>
      <c r="G1449" s="116">
        <f>IF($Q$2=2,IFERROR(INDEX($G1421:$L1427,MATCH(F1449,$F1421:$F1427,0),MATCH(INICIO!$C$78,$G1420:$L1420,0)),0),IF($Q$2=4,IFERROR(INDEX($P1421:$U1431,MATCH(F1449,$O1421:$O1431,0),MATCH(INICIO!$C$78,$P1420:$U1420,0)),0),IFERROR(INDEX($G1432:$L1440,MATCH(F1449,$F1432:$F1440,0),MATCH(INICIO!$C$78,$G1431:$L1431,0)),0)))</f>
        <v>0</v>
      </c>
      <c r="H1449" s="105">
        <f t="shared" si="2421"/>
        <v>0</v>
      </c>
      <c r="I1449" s="116">
        <f>IF($Q$2=2,IFERROR(INDEX($G1421:$L1427,MATCH(H1449,$F1421:$F1427,0),MATCH(INICIO!$C$78,$G1420:$L1420,0)),0),IF($Q$2=4,IFERROR(INDEX($P1421:$U1431,MATCH(H1449,$O1421:$O1431,0),MATCH(INICIO!$C$78,$P1420:$U1420,0)),0),IFERROR(INDEX($G1432:$L1440,MATCH(H1449,$F1432:$F1440,0),MATCH(INICIO!$C$78,$G1431:$L1431,0)),0)))</f>
        <v>0</v>
      </c>
      <c r="J1449" s="105">
        <f t="shared" si="2422"/>
        <v>0</v>
      </c>
      <c r="K1449" s="116">
        <f>IF($Q$2=2,IFERROR(INDEX($G1421:$L1427,MATCH(J1449,$F1421:$F1427,0),MATCH(INICIO!$C$78,$G1420:$L1420,0)),0),IF($Q$2=4,IFERROR(INDEX($P1421:$U1431,MATCH(J1449,$O1421:$O1431,0),MATCH(INICIO!$C$78,$P1420:$U1420,0)),0),IFERROR(INDEX($G1432:$L1440,MATCH(J1449,$F1432:$F1440,0),MATCH(INICIO!$C$78,$G1431:$L1431,0)),0)))</f>
        <v>0</v>
      </c>
      <c r="L1449" s="105">
        <f t="shared" si="2423"/>
        <v>0</v>
      </c>
      <c r="M1449" s="116">
        <f>IF($Q$2=2,IFERROR(INDEX($G1421:$L1427,MATCH(L1449,$F1421:$F1427,0),MATCH(INICIO!$C$78,$G1420:$L1420,0)),0),IF($Q$2=4,IFERROR(INDEX($P1421:$U1431,MATCH(L1449,$O1421:$O1431,0),MATCH(INICIO!$C$78,$P1420:$U1420,0)),0),IFERROR(INDEX($G1432:$L1440,MATCH(L1449,$F1432:$F1440,0),MATCH(INICIO!$C$78,$G1431:$L1431,0)),0)))</f>
        <v>0</v>
      </c>
    </row>
    <row r="1450" spans="1:16" hidden="1" outlineLevel="2" x14ac:dyDescent="0.25"/>
    <row r="1451" spans="1:16" s="119" customFormat="1" hidden="1" outlineLevel="2" x14ac:dyDescent="0.25">
      <c r="A1451" s="118" t="s">
        <v>43</v>
      </c>
    </row>
    <row r="1452" spans="1:16" hidden="1" outlineLevel="2" x14ac:dyDescent="0.25">
      <c r="C1452" s="121">
        <f t="shared" ref="C1452:H1452" si="2424">E$2</f>
        <v>1</v>
      </c>
      <c r="D1452" s="121">
        <f t="shared" si="2424"/>
        <v>2</v>
      </c>
      <c r="E1452" s="121">
        <f t="shared" si="2424"/>
        <v>3</v>
      </c>
      <c r="F1452" s="121">
        <f t="shared" si="2424"/>
        <v>4</v>
      </c>
      <c r="G1452" s="121">
        <f t="shared" si="2424"/>
        <v>5</v>
      </c>
      <c r="H1452" s="121">
        <f t="shared" si="2424"/>
        <v>6</v>
      </c>
    </row>
    <row r="1453" spans="1:16" hidden="1" outlineLevel="2" x14ac:dyDescent="0.25">
      <c r="B1453" s="122" t="s">
        <v>44</v>
      </c>
      <c r="C1453" s="123">
        <f t="array" ref="C1453:C1458">MMULT(MMULT(C$8:H$13,$AZ$8:$BE$13),C1444:C1449)+MMULT(MINVERSE(TRANSPOSE($AZ$8:$BE$13)),C1411:C1416)</f>
        <v>0</v>
      </c>
      <c r="D1453" s="123">
        <f t="array" ref="D1453:D1458">MMULT(MMULT(K$8:P$13,$AZ$8:$BE$13),E1444:E1449)+MMULT(MINVERSE(TRANSPOSE($AZ$8:$BE$13)),E1411:E1416)</f>
        <v>0</v>
      </c>
      <c r="E1453" s="123" t="e">
        <f t="array" ref="E1453:E1458">MMULT(MMULT(S$8:X$13,$AZ$8:$BE$13),G1444:G1449)+MMULT(MINVERSE(TRANSPOSE($AZ$8:$BE$13)),G1411:G1416)</f>
        <v>#DIV/0!</v>
      </c>
      <c r="F1453" s="123">
        <f t="array" ref="F1453:F1458">MMULT(MMULT(AA$8:AF$13,$AZ$8:$BE$13),I1444:I1449)+MMULT(MINVERSE(TRANSPOSE($AZ$8:$BE$13)),I1411:I1416)</f>
        <v>0</v>
      </c>
      <c r="G1453" s="123">
        <f t="array" ref="G1453:G1458">MMULT(MMULT(AI$8:AN$13,$AZ$8:$BE$13),K1444:K1449)+MMULT(MINVERSE(TRANSPOSE($AZ$8:$BE$13)),K1411:K1416)</f>
        <v>0</v>
      </c>
      <c r="H1453" s="123">
        <f t="array" ref="H1453:H1458">MMULT(MMULT(AQ$8:AV$13,$AZ$8:$BE$13),M1444:M1449)+MMULT(MINVERSE(TRANSPOSE($AZ$8:$BE$13)),M1411:M1416)</f>
        <v>0</v>
      </c>
      <c r="N1453" s="124"/>
      <c r="P1453" s="124"/>
    </row>
    <row r="1454" spans="1:16" hidden="1" outlineLevel="2" x14ac:dyDescent="0.25">
      <c r="B1454" s="122" t="s">
        <v>45</v>
      </c>
      <c r="C1454" s="123">
        <v>0</v>
      </c>
      <c r="D1454" s="123">
        <v>0</v>
      </c>
      <c r="E1454" s="123" t="e">
        <v>#DIV/0!</v>
      </c>
      <c r="F1454" s="123">
        <v>0</v>
      </c>
      <c r="G1454" s="123">
        <v>0</v>
      </c>
      <c r="H1454" s="123">
        <v>0</v>
      </c>
      <c r="N1454" s="124"/>
      <c r="P1454" s="124"/>
    </row>
    <row r="1455" spans="1:16" hidden="1" outlineLevel="2" x14ac:dyDescent="0.25">
      <c r="B1455" s="122" t="s">
        <v>46</v>
      </c>
      <c r="C1455" s="123">
        <v>0</v>
      </c>
      <c r="D1455" s="123">
        <v>0</v>
      </c>
      <c r="E1455" s="123" t="e">
        <v>#DIV/0!</v>
      </c>
      <c r="F1455" s="123">
        <v>0</v>
      </c>
      <c r="G1455" s="123">
        <v>0</v>
      </c>
      <c r="H1455" s="123">
        <v>0</v>
      </c>
      <c r="N1455" s="124"/>
      <c r="P1455" s="124"/>
    </row>
    <row r="1456" spans="1:16" hidden="1" outlineLevel="2" x14ac:dyDescent="0.25">
      <c r="B1456" s="122" t="s">
        <v>47</v>
      </c>
      <c r="C1456" s="123">
        <v>0</v>
      </c>
      <c r="D1456" s="123">
        <v>0</v>
      </c>
      <c r="E1456" s="123" t="e">
        <v>#DIV/0!</v>
      </c>
      <c r="F1456" s="123">
        <v>0</v>
      </c>
      <c r="G1456" s="123">
        <v>0</v>
      </c>
      <c r="H1456" s="123">
        <v>0</v>
      </c>
      <c r="N1456" s="124"/>
      <c r="P1456" s="124"/>
    </row>
    <row r="1457" spans="1:93" hidden="1" outlineLevel="2" x14ac:dyDescent="0.25">
      <c r="B1457" s="122" t="s">
        <v>48</v>
      </c>
      <c r="C1457" s="123">
        <v>0</v>
      </c>
      <c r="D1457" s="123">
        <v>0</v>
      </c>
      <c r="E1457" s="123" t="e">
        <v>#DIV/0!</v>
      </c>
      <c r="F1457" s="123">
        <v>0</v>
      </c>
      <c r="G1457" s="123">
        <v>0</v>
      </c>
      <c r="H1457" s="123">
        <v>0</v>
      </c>
      <c r="N1457" s="124"/>
      <c r="P1457" s="124"/>
    </row>
    <row r="1458" spans="1:93" hidden="1" outlineLevel="2" x14ac:dyDescent="0.25">
      <c r="B1458" s="122" t="s">
        <v>49</v>
      </c>
      <c r="C1458" s="123">
        <v>0</v>
      </c>
      <c r="D1458" s="123">
        <v>0</v>
      </c>
      <c r="E1458" s="123" t="e">
        <v>#DIV/0!</v>
      </c>
      <c r="F1458" s="123">
        <v>0</v>
      </c>
      <c r="G1458" s="123">
        <v>0</v>
      </c>
      <c r="H1458" s="123">
        <v>0</v>
      </c>
      <c r="N1458" s="124"/>
      <c r="P1458" s="124"/>
    </row>
    <row r="1459" spans="1:93" hidden="1" outlineLevel="2" x14ac:dyDescent="0.25"/>
    <row r="1460" spans="1:93" hidden="1" outlineLevel="2" x14ac:dyDescent="0.25">
      <c r="B1460" s="318" t="s">
        <v>50</v>
      </c>
      <c r="C1460" s="319"/>
      <c r="D1460" s="319"/>
      <c r="E1460" s="319"/>
      <c r="F1460" s="319"/>
      <c r="G1460" s="319"/>
      <c r="H1460" s="319"/>
      <c r="I1460" s="319"/>
      <c r="J1460" s="319"/>
      <c r="K1460" s="319"/>
      <c r="L1460" s="320"/>
      <c r="M1460" s="321" t="s">
        <v>51</v>
      </c>
      <c r="N1460" s="322"/>
      <c r="O1460" s="322"/>
      <c r="P1460" s="322"/>
      <c r="Q1460" s="322"/>
      <c r="R1460" s="322"/>
      <c r="S1460" s="322"/>
      <c r="T1460" s="322"/>
      <c r="U1460" s="322"/>
      <c r="V1460" s="323"/>
      <c r="W1460" s="321" t="s">
        <v>52</v>
      </c>
      <c r="X1460" s="322"/>
      <c r="Y1460" s="322"/>
      <c r="Z1460" s="322"/>
      <c r="AA1460" s="322"/>
      <c r="AB1460" s="322"/>
      <c r="AC1460" s="322"/>
      <c r="AD1460" s="322"/>
      <c r="AE1460" s="322"/>
      <c r="AF1460" s="323"/>
      <c r="AG1460" s="321" t="s">
        <v>53</v>
      </c>
      <c r="AH1460" s="322"/>
      <c r="AI1460" s="322"/>
      <c r="AJ1460" s="322"/>
      <c r="AK1460" s="322"/>
      <c r="AL1460" s="322"/>
      <c r="AM1460" s="322"/>
      <c r="AN1460" s="322"/>
      <c r="AO1460" s="322"/>
      <c r="AP1460" s="323"/>
      <c r="AQ1460" s="321" t="s">
        <v>54</v>
      </c>
      <c r="AR1460" s="322"/>
      <c r="AS1460" s="322"/>
      <c r="AT1460" s="322"/>
      <c r="AU1460" s="322"/>
      <c r="AV1460" s="322"/>
      <c r="AW1460" s="322"/>
      <c r="AX1460" s="322"/>
      <c r="AY1460" s="322"/>
      <c r="AZ1460" s="323"/>
      <c r="BA1460" s="321" t="s">
        <v>55</v>
      </c>
      <c r="BB1460" s="322"/>
      <c r="BC1460" s="322"/>
      <c r="BD1460" s="322"/>
      <c r="BE1460" s="322"/>
      <c r="BF1460" s="322"/>
      <c r="BG1460" s="322"/>
      <c r="BH1460" s="322"/>
      <c r="BI1460" s="322"/>
      <c r="BJ1460" s="323"/>
    </row>
    <row r="1461" spans="1:93" hidden="1" outlineLevel="2" x14ac:dyDescent="0.25">
      <c r="B1461" s="186">
        <f t="shared" ref="B1461" si="2425">E$2</f>
        <v>1</v>
      </c>
      <c r="C1461" s="187">
        <f t="shared" ref="C1461:L1464" si="2426">B1461</f>
        <v>1</v>
      </c>
      <c r="D1461" s="187">
        <f t="shared" si="2426"/>
        <v>1</v>
      </c>
      <c r="E1461" s="187">
        <f t="shared" si="2426"/>
        <v>1</v>
      </c>
      <c r="F1461" s="187">
        <f t="shared" si="2426"/>
        <v>1</v>
      </c>
      <c r="G1461" s="187">
        <f t="shared" si="2426"/>
        <v>1</v>
      </c>
      <c r="H1461" s="187">
        <f t="shared" si="2426"/>
        <v>1</v>
      </c>
      <c r="I1461" s="187">
        <f t="shared" si="2426"/>
        <v>1</v>
      </c>
      <c r="J1461" s="187">
        <f t="shared" si="2426"/>
        <v>1</v>
      </c>
      <c r="K1461" s="187">
        <f t="shared" si="2426"/>
        <v>1</v>
      </c>
      <c r="L1461" s="188">
        <f t="shared" si="2426"/>
        <v>1</v>
      </c>
      <c r="M1461" s="189">
        <f t="shared" ref="M1461" si="2427">F$2</f>
        <v>2</v>
      </c>
      <c r="N1461" s="187">
        <f t="shared" ref="N1461:V1464" si="2428">M1461</f>
        <v>2</v>
      </c>
      <c r="O1461" s="187">
        <f t="shared" si="2428"/>
        <v>2</v>
      </c>
      <c r="P1461" s="187">
        <f t="shared" si="2428"/>
        <v>2</v>
      </c>
      <c r="Q1461" s="187">
        <f t="shared" si="2428"/>
        <v>2</v>
      </c>
      <c r="R1461" s="187">
        <f t="shared" si="2428"/>
        <v>2</v>
      </c>
      <c r="S1461" s="187">
        <f t="shared" si="2428"/>
        <v>2</v>
      </c>
      <c r="T1461" s="187">
        <f t="shared" si="2428"/>
        <v>2</v>
      </c>
      <c r="U1461" s="187">
        <f t="shared" si="2428"/>
        <v>2</v>
      </c>
      <c r="V1461" s="188">
        <f t="shared" si="2428"/>
        <v>2</v>
      </c>
      <c r="W1461" s="189">
        <f>G$2</f>
        <v>3</v>
      </c>
      <c r="X1461" s="187">
        <f t="shared" ref="X1461:AF1464" si="2429">W1461</f>
        <v>3</v>
      </c>
      <c r="Y1461" s="187">
        <f t="shared" si="2429"/>
        <v>3</v>
      </c>
      <c r="Z1461" s="187">
        <f t="shared" si="2429"/>
        <v>3</v>
      </c>
      <c r="AA1461" s="187">
        <f t="shared" si="2429"/>
        <v>3</v>
      </c>
      <c r="AB1461" s="187">
        <f t="shared" si="2429"/>
        <v>3</v>
      </c>
      <c r="AC1461" s="187">
        <f t="shared" si="2429"/>
        <v>3</v>
      </c>
      <c r="AD1461" s="187">
        <f t="shared" si="2429"/>
        <v>3</v>
      </c>
      <c r="AE1461" s="187">
        <f t="shared" si="2429"/>
        <v>3</v>
      </c>
      <c r="AF1461" s="188">
        <f t="shared" si="2429"/>
        <v>3</v>
      </c>
      <c r="AG1461" s="189">
        <f>H$2</f>
        <v>4</v>
      </c>
      <c r="AH1461" s="187">
        <f t="shared" ref="AH1461:AP1464" si="2430">AG1461</f>
        <v>4</v>
      </c>
      <c r="AI1461" s="187">
        <f t="shared" si="2430"/>
        <v>4</v>
      </c>
      <c r="AJ1461" s="187">
        <f t="shared" si="2430"/>
        <v>4</v>
      </c>
      <c r="AK1461" s="187">
        <f t="shared" si="2430"/>
        <v>4</v>
      </c>
      <c r="AL1461" s="187">
        <f t="shared" si="2430"/>
        <v>4</v>
      </c>
      <c r="AM1461" s="187">
        <f t="shared" si="2430"/>
        <v>4</v>
      </c>
      <c r="AN1461" s="187">
        <f t="shared" si="2430"/>
        <v>4</v>
      </c>
      <c r="AO1461" s="187">
        <f t="shared" si="2430"/>
        <v>4</v>
      </c>
      <c r="AP1461" s="188">
        <f t="shared" si="2430"/>
        <v>4</v>
      </c>
      <c r="AQ1461" s="189">
        <f>I$2</f>
        <v>5</v>
      </c>
      <c r="AR1461" s="187">
        <f t="shared" ref="AR1461:AZ1464" si="2431">AQ1461</f>
        <v>5</v>
      </c>
      <c r="AS1461" s="187">
        <f t="shared" si="2431"/>
        <v>5</v>
      </c>
      <c r="AT1461" s="187">
        <f t="shared" si="2431"/>
        <v>5</v>
      </c>
      <c r="AU1461" s="187">
        <f t="shared" si="2431"/>
        <v>5</v>
      </c>
      <c r="AV1461" s="187">
        <f t="shared" si="2431"/>
        <v>5</v>
      </c>
      <c r="AW1461" s="187">
        <f t="shared" si="2431"/>
        <v>5</v>
      </c>
      <c r="AX1461" s="187">
        <f t="shared" si="2431"/>
        <v>5</v>
      </c>
      <c r="AY1461" s="187">
        <f t="shared" si="2431"/>
        <v>5</v>
      </c>
      <c r="AZ1461" s="188">
        <f t="shared" si="2431"/>
        <v>5</v>
      </c>
      <c r="BA1461" s="189">
        <f>J$2</f>
        <v>6</v>
      </c>
      <c r="BB1461" s="187">
        <f t="shared" ref="BB1461:BJ1464" si="2432">BA1461</f>
        <v>6</v>
      </c>
      <c r="BC1461" s="187">
        <f t="shared" si="2432"/>
        <v>6</v>
      </c>
      <c r="BD1461" s="187">
        <f t="shared" si="2432"/>
        <v>6</v>
      </c>
      <c r="BE1461" s="187">
        <f t="shared" si="2432"/>
        <v>6</v>
      </c>
      <c r="BF1461" s="187">
        <f t="shared" si="2432"/>
        <v>6</v>
      </c>
      <c r="BG1461" s="187">
        <f t="shared" si="2432"/>
        <v>6</v>
      </c>
      <c r="BH1461" s="187">
        <f t="shared" si="2432"/>
        <v>6</v>
      </c>
      <c r="BI1461" s="187">
        <f t="shared" si="2432"/>
        <v>6</v>
      </c>
      <c r="BJ1461" s="188">
        <f t="shared" si="2432"/>
        <v>6</v>
      </c>
    </row>
    <row r="1462" spans="1:93" s="2" customFormat="1" ht="15" hidden="1" customHeight="1" outlineLevel="2" x14ac:dyDescent="0.25">
      <c r="A1462" s="152" t="s">
        <v>192</v>
      </c>
      <c r="B1462" s="129">
        <f>C1455</f>
        <v>0</v>
      </c>
      <c r="C1462" s="130">
        <f t="shared" si="2426"/>
        <v>0</v>
      </c>
      <c r="D1462" s="130">
        <f t="shared" si="2426"/>
        <v>0</v>
      </c>
      <c r="E1462" s="130">
        <f t="shared" si="2426"/>
        <v>0</v>
      </c>
      <c r="F1462" s="130">
        <f t="shared" si="2426"/>
        <v>0</v>
      </c>
      <c r="G1462" s="130">
        <f t="shared" si="2426"/>
        <v>0</v>
      </c>
      <c r="H1462" s="130">
        <f t="shared" si="2426"/>
        <v>0</v>
      </c>
      <c r="I1462" s="130">
        <f t="shared" si="2426"/>
        <v>0</v>
      </c>
      <c r="J1462" s="190">
        <f t="shared" si="2426"/>
        <v>0</v>
      </c>
      <c r="K1462" s="130">
        <f t="shared" si="2426"/>
        <v>0</v>
      </c>
      <c r="L1462" s="131">
        <f t="shared" si="2426"/>
        <v>0</v>
      </c>
      <c r="M1462" s="129">
        <f>D1455</f>
        <v>0</v>
      </c>
      <c r="N1462" s="130">
        <f t="shared" si="2428"/>
        <v>0</v>
      </c>
      <c r="O1462" s="130">
        <f t="shared" si="2428"/>
        <v>0</v>
      </c>
      <c r="P1462" s="130">
        <f t="shared" si="2428"/>
        <v>0</v>
      </c>
      <c r="Q1462" s="130">
        <f t="shared" si="2428"/>
        <v>0</v>
      </c>
      <c r="R1462" s="130">
        <f t="shared" si="2428"/>
        <v>0</v>
      </c>
      <c r="S1462" s="130">
        <f t="shared" si="2428"/>
        <v>0</v>
      </c>
      <c r="T1462" s="130">
        <f t="shared" si="2428"/>
        <v>0</v>
      </c>
      <c r="U1462" s="130">
        <f t="shared" si="2428"/>
        <v>0</v>
      </c>
      <c r="V1462" s="131">
        <f t="shared" si="2428"/>
        <v>0</v>
      </c>
      <c r="W1462" s="129" t="e">
        <f>E1455</f>
        <v>#DIV/0!</v>
      </c>
      <c r="X1462" s="130" t="e">
        <f t="shared" si="2429"/>
        <v>#DIV/0!</v>
      </c>
      <c r="Y1462" s="130" t="e">
        <f t="shared" si="2429"/>
        <v>#DIV/0!</v>
      </c>
      <c r="Z1462" s="130" t="e">
        <f t="shared" si="2429"/>
        <v>#DIV/0!</v>
      </c>
      <c r="AA1462" s="130" t="e">
        <f t="shared" si="2429"/>
        <v>#DIV/0!</v>
      </c>
      <c r="AB1462" s="130" t="e">
        <f t="shared" si="2429"/>
        <v>#DIV/0!</v>
      </c>
      <c r="AC1462" s="130" t="e">
        <f t="shared" si="2429"/>
        <v>#DIV/0!</v>
      </c>
      <c r="AD1462" s="130" t="e">
        <f t="shared" si="2429"/>
        <v>#DIV/0!</v>
      </c>
      <c r="AE1462" s="130" t="e">
        <f t="shared" si="2429"/>
        <v>#DIV/0!</v>
      </c>
      <c r="AF1462" s="131" t="e">
        <f t="shared" si="2429"/>
        <v>#DIV/0!</v>
      </c>
      <c r="AG1462" s="129">
        <f>F1455</f>
        <v>0</v>
      </c>
      <c r="AH1462" s="130">
        <f t="shared" si="2430"/>
        <v>0</v>
      </c>
      <c r="AI1462" s="130">
        <f t="shared" si="2430"/>
        <v>0</v>
      </c>
      <c r="AJ1462" s="130">
        <f t="shared" si="2430"/>
        <v>0</v>
      </c>
      <c r="AK1462" s="130">
        <f t="shared" si="2430"/>
        <v>0</v>
      </c>
      <c r="AL1462" s="130">
        <f t="shared" si="2430"/>
        <v>0</v>
      </c>
      <c r="AM1462" s="130">
        <f t="shared" si="2430"/>
        <v>0</v>
      </c>
      <c r="AN1462" s="130">
        <f t="shared" si="2430"/>
        <v>0</v>
      </c>
      <c r="AO1462" s="130">
        <f t="shared" si="2430"/>
        <v>0</v>
      </c>
      <c r="AP1462" s="131">
        <f t="shared" si="2430"/>
        <v>0</v>
      </c>
      <c r="AQ1462" s="129">
        <f>G1455</f>
        <v>0</v>
      </c>
      <c r="AR1462" s="130">
        <f t="shared" si="2431"/>
        <v>0</v>
      </c>
      <c r="AS1462" s="130">
        <f t="shared" si="2431"/>
        <v>0</v>
      </c>
      <c r="AT1462" s="130">
        <f t="shared" si="2431"/>
        <v>0</v>
      </c>
      <c r="AU1462" s="130">
        <f t="shared" si="2431"/>
        <v>0</v>
      </c>
      <c r="AV1462" s="130">
        <f t="shared" si="2431"/>
        <v>0</v>
      </c>
      <c r="AW1462" s="130">
        <f t="shared" si="2431"/>
        <v>0</v>
      </c>
      <c r="AX1462" s="130">
        <f t="shared" si="2431"/>
        <v>0</v>
      </c>
      <c r="AY1462" s="130">
        <f t="shared" si="2431"/>
        <v>0</v>
      </c>
      <c r="AZ1462" s="131">
        <f t="shared" si="2431"/>
        <v>0</v>
      </c>
      <c r="BA1462" s="129">
        <f>H1455</f>
        <v>0</v>
      </c>
      <c r="BB1462" s="130">
        <f t="shared" si="2432"/>
        <v>0</v>
      </c>
      <c r="BC1462" s="130">
        <f t="shared" si="2432"/>
        <v>0</v>
      </c>
      <c r="BD1462" s="130">
        <f t="shared" si="2432"/>
        <v>0</v>
      </c>
      <c r="BE1462" s="130">
        <f t="shared" si="2432"/>
        <v>0</v>
      </c>
      <c r="BF1462" s="130">
        <f t="shared" si="2432"/>
        <v>0</v>
      </c>
      <c r="BG1462" s="130">
        <f t="shared" si="2432"/>
        <v>0</v>
      </c>
      <c r="BH1462" s="130">
        <f t="shared" si="2432"/>
        <v>0</v>
      </c>
      <c r="BI1462" s="130">
        <f t="shared" si="2432"/>
        <v>0</v>
      </c>
      <c r="BJ1462" s="131">
        <f t="shared" si="2432"/>
        <v>0</v>
      </c>
      <c r="BK1462"/>
      <c r="BL1462"/>
      <c r="BM1462"/>
      <c r="BN1462"/>
      <c r="BO1462"/>
      <c r="BP1462"/>
      <c r="BQ1462"/>
      <c r="BR1462"/>
      <c r="BS1462"/>
      <c r="BT1462"/>
      <c r="BU1462"/>
      <c r="BV1462"/>
      <c r="BW1462"/>
      <c r="BX1462"/>
      <c r="BY1462"/>
      <c r="BZ1462"/>
      <c r="CA1462"/>
      <c r="CB1462"/>
      <c r="CC1462"/>
      <c r="CD1462"/>
      <c r="CE1462"/>
      <c r="CF1462"/>
      <c r="CG1462"/>
      <c r="CH1462"/>
      <c r="CI1462"/>
      <c r="CJ1462"/>
      <c r="CK1462"/>
      <c r="CL1462"/>
      <c r="CM1462"/>
      <c r="CN1462"/>
      <c r="CO1462"/>
    </row>
    <row r="1463" spans="1:93" s="2" customFormat="1" ht="15" hidden="1" customHeight="1" outlineLevel="2" x14ac:dyDescent="0.25">
      <c r="A1463" s="152" t="s">
        <v>47</v>
      </c>
      <c r="B1463" s="129">
        <f>C1456</f>
        <v>0</v>
      </c>
      <c r="C1463" s="130">
        <f t="shared" si="2426"/>
        <v>0</v>
      </c>
      <c r="D1463" s="130">
        <f t="shared" si="2426"/>
        <v>0</v>
      </c>
      <c r="E1463" s="130">
        <f t="shared" si="2426"/>
        <v>0</v>
      </c>
      <c r="F1463" s="130">
        <f t="shared" si="2426"/>
        <v>0</v>
      </c>
      <c r="G1463" s="130">
        <f t="shared" si="2426"/>
        <v>0</v>
      </c>
      <c r="H1463" s="130">
        <f t="shared" si="2426"/>
        <v>0</v>
      </c>
      <c r="I1463" s="130">
        <f t="shared" si="2426"/>
        <v>0</v>
      </c>
      <c r="J1463" s="190">
        <f t="shared" si="2426"/>
        <v>0</v>
      </c>
      <c r="K1463" s="130">
        <f t="shared" si="2426"/>
        <v>0</v>
      </c>
      <c r="L1463" s="131">
        <f t="shared" si="2426"/>
        <v>0</v>
      </c>
      <c r="M1463" s="129">
        <f>D1456</f>
        <v>0</v>
      </c>
      <c r="N1463" s="130">
        <f t="shared" si="2428"/>
        <v>0</v>
      </c>
      <c r="O1463" s="130">
        <f t="shared" si="2428"/>
        <v>0</v>
      </c>
      <c r="P1463" s="130">
        <f t="shared" si="2428"/>
        <v>0</v>
      </c>
      <c r="Q1463" s="130">
        <f t="shared" si="2428"/>
        <v>0</v>
      </c>
      <c r="R1463" s="130">
        <f t="shared" si="2428"/>
        <v>0</v>
      </c>
      <c r="S1463" s="130">
        <f t="shared" si="2428"/>
        <v>0</v>
      </c>
      <c r="T1463" s="130">
        <f t="shared" si="2428"/>
        <v>0</v>
      </c>
      <c r="U1463" s="130">
        <f t="shared" si="2428"/>
        <v>0</v>
      </c>
      <c r="V1463" s="131">
        <f t="shared" si="2428"/>
        <v>0</v>
      </c>
      <c r="W1463" s="129" t="e">
        <f>E1456</f>
        <v>#DIV/0!</v>
      </c>
      <c r="X1463" s="130" t="e">
        <f t="shared" si="2429"/>
        <v>#DIV/0!</v>
      </c>
      <c r="Y1463" s="130" t="e">
        <f t="shared" si="2429"/>
        <v>#DIV/0!</v>
      </c>
      <c r="Z1463" s="130" t="e">
        <f t="shared" si="2429"/>
        <v>#DIV/0!</v>
      </c>
      <c r="AA1463" s="130" t="e">
        <f t="shared" si="2429"/>
        <v>#DIV/0!</v>
      </c>
      <c r="AB1463" s="130" t="e">
        <f t="shared" si="2429"/>
        <v>#DIV/0!</v>
      </c>
      <c r="AC1463" s="130" t="e">
        <f t="shared" si="2429"/>
        <v>#DIV/0!</v>
      </c>
      <c r="AD1463" s="130" t="e">
        <f t="shared" si="2429"/>
        <v>#DIV/0!</v>
      </c>
      <c r="AE1463" s="130" t="e">
        <f t="shared" si="2429"/>
        <v>#DIV/0!</v>
      </c>
      <c r="AF1463" s="131" t="e">
        <f t="shared" si="2429"/>
        <v>#DIV/0!</v>
      </c>
      <c r="AG1463" s="129">
        <f>F1456</f>
        <v>0</v>
      </c>
      <c r="AH1463" s="130">
        <f t="shared" si="2430"/>
        <v>0</v>
      </c>
      <c r="AI1463" s="130">
        <f t="shared" si="2430"/>
        <v>0</v>
      </c>
      <c r="AJ1463" s="130">
        <f t="shared" si="2430"/>
        <v>0</v>
      </c>
      <c r="AK1463" s="130">
        <f t="shared" si="2430"/>
        <v>0</v>
      </c>
      <c r="AL1463" s="130">
        <f t="shared" si="2430"/>
        <v>0</v>
      </c>
      <c r="AM1463" s="130">
        <f t="shared" si="2430"/>
        <v>0</v>
      </c>
      <c r="AN1463" s="130">
        <f t="shared" si="2430"/>
        <v>0</v>
      </c>
      <c r="AO1463" s="130">
        <f t="shared" si="2430"/>
        <v>0</v>
      </c>
      <c r="AP1463" s="131">
        <f t="shared" si="2430"/>
        <v>0</v>
      </c>
      <c r="AQ1463" s="129">
        <f>G1456</f>
        <v>0</v>
      </c>
      <c r="AR1463" s="130">
        <f t="shared" si="2431"/>
        <v>0</v>
      </c>
      <c r="AS1463" s="130">
        <f t="shared" si="2431"/>
        <v>0</v>
      </c>
      <c r="AT1463" s="130">
        <f t="shared" si="2431"/>
        <v>0</v>
      </c>
      <c r="AU1463" s="130">
        <f t="shared" si="2431"/>
        <v>0</v>
      </c>
      <c r="AV1463" s="130">
        <f t="shared" si="2431"/>
        <v>0</v>
      </c>
      <c r="AW1463" s="130">
        <f t="shared" si="2431"/>
        <v>0</v>
      </c>
      <c r="AX1463" s="130">
        <f t="shared" si="2431"/>
        <v>0</v>
      </c>
      <c r="AY1463" s="130">
        <f t="shared" si="2431"/>
        <v>0</v>
      </c>
      <c r="AZ1463" s="131">
        <f t="shared" si="2431"/>
        <v>0</v>
      </c>
      <c r="BA1463" s="129">
        <f>H1456</f>
        <v>0</v>
      </c>
      <c r="BB1463" s="130">
        <f t="shared" si="2432"/>
        <v>0</v>
      </c>
      <c r="BC1463" s="130">
        <f t="shared" si="2432"/>
        <v>0</v>
      </c>
      <c r="BD1463" s="130">
        <f t="shared" si="2432"/>
        <v>0</v>
      </c>
      <c r="BE1463" s="130">
        <f t="shared" si="2432"/>
        <v>0</v>
      </c>
      <c r="BF1463" s="130">
        <f t="shared" si="2432"/>
        <v>0</v>
      </c>
      <c r="BG1463" s="130">
        <f t="shared" si="2432"/>
        <v>0</v>
      </c>
      <c r="BH1463" s="130">
        <f t="shared" si="2432"/>
        <v>0</v>
      </c>
      <c r="BI1463" s="130">
        <f t="shared" si="2432"/>
        <v>0</v>
      </c>
      <c r="BJ1463" s="131">
        <f t="shared" si="2432"/>
        <v>0</v>
      </c>
      <c r="BK1463"/>
      <c r="BL1463"/>
      <c r="BM1463"/>
      <c r="BN1463"/>
      <c r="BO1463"/>
      <c r="BP1463"/>
      <c r="BQ1463"/>
      <c r="BR1463"/>
      <c r="BS1463"/>
      <c r="BT1463"/>
      <c r="BU1463"/>
      <c r="BV1463"/>
      <c r="BW1463"/>
      <c r="BX1463"/>
      <c r="BY1463"/>
      <c r="BZ1463"/>
      <c r="CA1463"/>
      <c r="CB1463"/>
      <c r="CC1463"/>
      <c r="CD1463"/>
      <c r="CE1463"/>
      <c r="CF1463"/>
      <c r="CG1463"/>
      <c r="CH1463"/>
      <c r="CI1463"/>
      <c r="CJ1463"/>
      <c r="CK1463"/>
      <c r="CL1463"/>
      <c r="CM1463"/>
      <c r="CN1463"/>
      <c r="CO1463"/>
    </row>
    <row r="1464" spans="1:93" s="2" customFormat="1" ht="15" hidden="1" customHeight="1" outlineLevel="2" x14ac:dyDescent="0.25">
      <c r="A1464" s="152" t="s">
        <v>57</v>
      </c>
      <c r="B1464" s="129">
        <f t="shared" ref="B1464" si="2433">E$3</f>
        <v>43</v>
      </c>
      <c r="C1464" s="130">
        <f t="shared" si="2426"/>
        <v>43</v>
      </c>
      <c r="D1464" s="130">
        <f t="shared" si="2426"/>
        <v>43</v>
      </c>
      <c r="E1464" s="130">
        <f t="shared" si="2426"/>
        <v>43</v>
      </c>
      <c r="F1464" s="130">
        <f t="shared" si="2426"/>
        <v>43</v>
      </c>
      <c r="G1464" s="130">
        <f t="shared" si="2426"/>
        <v>43</v>
      </c>
      <c r="H1464" s="130">
        <f t="shared" si="2426"/>
        <v>43</v>
      </c>
      <c r="I1464" s="130">
        <f t="shared" si="2426"/>
        <v>43</v>
      </c>
      <c r="J1464" s="190">
        <f t="shared" si="2426"/>
        <v>43</v>
      </c>
      <c r="K1464" s="130">
        <f t="shared" si="2426"/>
        <v>43</v>
      </c>
      <c r="L1464" s="131">
        <f t="shared" si="2426"/>
        <v>43</v>
      </c>
      <c r="M1464" s="129">
        <f t="shared" ref="M1464" si="2434">F$3</f>
        <v>0</v>
      </c>
      <c r="N1464" s="130">
        <f t="shared" si="2428"/>
        <v>0</v>
      </c>
      <c r="O1464" s="130">
        <f t="shared" si="2428"/>
        <v>0</v>
      </c>
      <c r="P1464" s="130">
        <f t="shared" si="2428"/>
        <v>0</v>
      </c>
      <c r="Q1464" s="130">
        <f t="shared" si="2428"/>
        <v>0</v>
      </c>
      <c r="R1464" s="130">
        <f t="shared" si="2428"/>
        <v>0</v>
      </c>
      <c r="S1464" s="130">
        <f t="shared" si="2428"/>
        <v>0</v>
      </c>
      <c r="T1464" s="130">
        <f t="shared" si="2428"/>
        <v>0</v>
      </c>
      <c r="U1464" s="130">
        <f t="shared" si="2428"/>
        <v>0</v>
      </c>
      <c r="V1464" s="131">
        <f t="shared" si="2428"/>
        <v>0</v>
      </c>
      <c r="W1464" s="129">
        <f t="shared" ref="W1464" si="2435">G$3</f>
        <v>0</v>
      </c>
      <c r="X1464" s="130">
        <f t="shared" si="2429"/>
        <v>0</v>
      </c>
      <c r="Y1464" s="130">
        <f t="shared" si="2429"/>
        <v>0</v>
      </c>
      <c r="Z1464" s="130">
        <f t="shared" si="2429"/>
        <v>0</v>
      </c>
      <c r="AA1464" s="130">
        <f t="shared" si="2429"/>
        <v>0</v>
      </c>
      <c r="AB1464" s="130">
        <f t="shared" si="2429"/>
        <v>0</v>
      </c>
      <c r="AC1464" s="130">
        <f t="shared" si="2429"/>
        <v>0</v>
      </c>
      <c r="AD1464" s="130">
        <f t="shared" si="2429"/>
        <v>0</v>
      </c>
      <c r="AE1464" s="130">
        <f t="shared" si="2429"/>
        <v>0</v>
      </c>
      <c r="AF1464" s="131">
        <f t="shared" si="2429"/>
        <v>0</v>
      </c>
      <c r="AG1464" s="129">
        <f t="shared" ref="AG1464" si="2436">H$3</f>
        <v>0</v>
      </c>
      <c r="AH1464" s="130">
        <f t="shared" si="2430"/>
        <v>0</v>
      </c>
      <c r="AI1464" s="130">
        <f t="shared" si="2430"/>
        <v>0</v>
      </c>
      <c r="AJ1464" s="130">
        <f t="shared" si="2430"/>
        <v>0</v>
      </c>
      <c r="AK1464" s="130">
        <f t="shared" si="2430"/>
        <v>0</v>
      </c>
      <c r="AL1464" s="130">
        <f t="shared" si="2430"/>
        <v>0</v>
      </c>
      <c r="AM1464" s="130">
        <f t="shared" si="2430"/>
        <v>0</v>
      </c>
      <c r="AN1464" s="130">
        <f t="shared" si="2430"/>
        <v>0</v>
      </c>
      <c r="AO1464" s="130">
        <f t="shared" si="2430"/>
        <v>0</v>
      </c>
      <c r="AP1464" s="131">
        <f t="shared" si="2430"/>
        <v>0</v>
      </c>
      <c r="AQ1464" s="129">
        <f t="shared" ref="AQ1464" si="2437">I$3</f>
        <v>0</v>
      </c>
      <c r="AR1464" s="130">
        <f t="shared" si="2431"/>
        <v>0</v>
      </c>
      <c r="AS1464" s="130">
        <f t="shared" si="2431"/>
        <v>0</v>
      </c>
      <c r="AT1464" s="130">
        <f t="shared" si="2431"/>
        <v>0</v>
      </c>
      <c r="AU1464" s="130">
        <f t="shared" si="2431"/>
        <v>0</v>
      </c>
      <c r="AV1464" s="130">
        <f t="shared" si="2431"/>
        <v>0</v>
      </c>
      <c r="AW1464" s="130">
        <f t="shared" si="2431"/>
        <v>0</v>
      </c>
      <c r="AX1464" s="130">
        <f t="shared" si="2431"/>
        <v>0</v>
      </c>
      <c r="AY1464" s="130">
        <f t="shared" si="2431"/>
        <v>0</v>
      </c>
      <c r="AZ1464" s="131">
        <f t="shared" si="2431"/>
        <v>0</v>
      </c>
      <c r="BA1464" s="129">
        <f t="shared" ref="BA1464" si="2438">J$3</f>
        <v>0</v>
      </c>
      <c r="BB1464" s="130">
        <f t="shared" si="2432"/>
        <v>0</v>
      </c>
      <c r="BC1464" s="130">
        <f t="shared" si="2432"/>
        <v>0</v>
      </c>
      <c r="BD1464" s="130">
        <f t="shared" si="2432"/>
        <v>0</v>
      </c>
      <c r="BE1464" s="130">
        <f t="shared" si="2432"/>
        <v>0</v>
      </c>
      <c r="BF1464" s="130">
        <f t="shared" si="2432"/>
        <v>0</v>
      </c>
      <c r="BG1464" s="130">
        <f t="shared" si="2432"/>
        <v>0</v>
      </c>
      <c r="BH1464" s="130">
        <f t="shared" si="2432"/>
        <v>0</v>
      </c>
      <c r="BI1464" s="130">
        <f t="shared" si="2432"/>
        <v>0</v>
      </c>
      <c r="BJ1464" s="131">
        <f t="shared" si="2432"/>
        <v>0</v>
      </c>
      <c r="BK1464"/>
      <c r="BL1464"/>
      <c r="BM1464"/>
      <c r="BN1464"/>
      <c r="BO1464"/>
      <c r="BP1464"/>
      <c r="BQ1464"/>
      <c r="BR1464"/>
      <c r="BS1464"/>
      <c r="BT1464"/>
      <c r="BU1464"/>
      <c r="BV1464"/>
      <c r="BW1464"/>
      <c r="BX1464"/>
      <c r="BY1464"/>
      <c r="BZ1464"/>
      <c r="CA1464"/>
      <c r="CB1464"/>
      <c r="CC1464"/>
      <c r="CD1464"/>
      <c r="CE1464"/>
      <c r="CF1464"/>
      <c r="CG1464"/>
      <c r="CH1464"/>
      <c r="CI1464"/>
      <c r="CJ1464"/>
      <c r="CK1464"/>
      <c r="CL1464"/>
      <c r="CM1464"/>
      <c r="CN1464"/>
      <c r="CO1464"/>
    </row>
    <row r="1465" spans="1:93" s="2" customFormat="1" ht="15" hidden="1" customHeight="1" outlineLevel="2" x14ac:dyDescent="0.25">
      <c r="A1465" s="152" t="s">
        <v>58</v>
      </c>
      <c r="B1465" s="132">
        <f t="shared" ref="B1465" si="2439">B1464/10*0</f>
        <v>0</v>
      </c>
      <c r="C1465" s="133">
        <f t="shared" ref="C1465" si="2440">C1464/10*1</f>
        <v>4.3</v>
      </c>
      <c r="D1465" s="133">
        <f t="shared" ref="D1465" si="2441">D1464/10*2</f>
        <v>8.6</v>
      </c>
      <c r="E1465" s="133">
        <f t="shared" ref="E1465" si="2442">E1464/10*3</f>
        <v>12.899999999999999</v>
      </c>
      <c r="F1465" s="133">
        <f t="shared" ref="F1465" si="2443">F1464/10*4</f>
        <v>17.2</v>
      </c>
      <c r="G1465" s="133">
        <f t="shared" ref="G1465" si="2444">G1464/10*5</f>
        <v>21.5</v>
      </c>
      <c r="H1465" s="133">
        <f t="shared" ref="H1465" si="2445">H1464/10*6</f>
        <v>25.799999999999997</v>
      </c>
      <c r="I1465" s="133">
        <f t="shared" ref="I1465" si="2446">I1464/10*7</f>
        <v>30.099999999999998</v>
      </c>
      <c r="J1465" s="191">
        <f t="shared" ref="J1465" si="2447">J1464/10*8</f>
        <v>34.4</v>
      </c>
      <c r="K1465" s="133">
        <f t="shared" ref="K1465" si="2448">K1464/10*9</f>
        <v>38.699999999999996</v>
      </c>
      <c r="L1465" s="134">
        <f t="shared" ref="L1465" si="2449">L1464/10*10</f>
        <v>43</v>
      </c>
      <c r="M1465" s="133">
        <f t="shared" ref="M1465" si="2450">M1464/10*1</f>
        <v>0</v>
      </c>
      <c r="N1465" s="133">
        <f t="shared" ref="N1465" si="2451">N1464/10*2</f>
        <v>0</v>
      </c>
      <c r="O1465" s="133">
        <f t="shared" ref="O1465" si="2452">O1464/10*3</f>
        <v>0</v>
      </c>
      <c r="P1465" s="133">
        <f t="shared" ref="P1465" si="2453">P1464/10*4</f>
        <v>0</v>
      </c>
      <c r="Q1465" s="133">
        <f t="shared" ref="Q1465" si="2454">Q1464/10*5</f>
        <v>0</v>
      </c>
      <c r="R1465" s="133">
        <f t="shared" ref="R1465" si="2455">R1464/10*6</f>
        <v>0</v>
      </c>
      <c r="S1465" s="133">
        <f t="shared" ref="S1465" si="2456">S1464/10*7</f>
        <v>0</v>
      </c>
      <c r="T1465" s="133">
        <f t="shared" ref="T1465" si="2457">T1464/10*8</f>
        <v>0</v>
      </c>
      <c r="U1465" s="133">
        <f t="shared" ref="U1465" si="2458">U1464/10*9</f>
        <v>0</v>
      </c>
      <c r="V1465" s="134">
        <f t="shared" ref="V1465" si="2459">V1464/10*10</f>
        <v>0</v>
      </c>
      <c r="W1465" s="133">
        <f t="shared" ref="W1465" si="2460">W1464/10*1</f>
        <v>0</v>
      </c>
      <c r="X1465" s="133">
        <f t="shared" ref="X1465" si="2461">X1464/10*2</f>
        <v>0</v>
      </c>
      <c r="Y1465" s="133">
        <f t="shared" ref="Y1465" si="2462">Y1464/10*3</f>
        <v>0</v>
      </c>
      <c r="Z1465" s="133">
        <f t="shared" ref="Z1465" si="2463">Z1464/10*4</f>
        <v>0</v>
      </c>
      <c r="AA1465" s="133">
        <f t="shared" ref="AA1465" si="2464">AA1464/10*5</f>
        <v>0</v>
      </c>
      <c r="AB1465" s="133">
        <f t="shared" ref="AB1465" si="2465">AB1464/10*6</f>
        <v>0</v>
      </c>
      <c r="AC1465" s="133">
        <f t="shared" ref="AC1465" si="2466">AC1464/10*7</f>
        <v>0</v>
      </c>
      <c r="AD1465" s="133">
        <f t="shared" ref="AD1465" si="2467">AD1464/10*8</f>
        <v>0</v>
      </c>
      <c r="AE1465" s="134">
        <f t="shared" ref="AE1465" si="2468">AE1464/10*9</f>
        <v>0</v>
      </c>
      <c r="AF1465" s="134">
        <f t="shared" ref="AF1465" si="2469">AF1464/10*10</f>
        <v>0</v>
      </c>
      <c r="AG1465" s="133">
        <f t="shared" ref="AG1465" si="2470">AG1464/10*1</f>
        <v>0</v>
      </c>
      <c r="AH1465" s="133">
        <f t="shared" ref="AH1465" si="2471">AH1464/10*2</f>
        <v>0</v>
      </c>
      <c r="AI1465" s="133">
        <f t="shared" ref="AI1465" si="2472">AI1464/10*3</f>
        <v>0</v>
      </c>
      <c r="AJ1465" s="133">
        <f t="shared" ref="AJ1465" si="2473">AJ1464/10*4</f>
        <v>0</v>
      </c>
      <c r="AK1465" s="133">
        <f t="shared" ref="AK1465" si="2474">AK1464/10*5</f>
        <v>0</v>
      </c>
      <c r="AL1465" s="133">
        <f t="shared" ref="AL1465" si="2475">AL1464/10*6</f>
        <v>0</v>
      </c>
      <c r="AM1465" s="133">
        <f t="shared" ref="AM1465" si="2476">AM1464/10*7</f>
        <v>0</v>
      </c>
      <c r="AN1465" s="133">
        <f t="shared" ref="AN1465" si="2477">AN1464/10*8</f>
        <v>0</v>
      </c>
      <c r="AO1465" s="134">
        <f t="shared" ref="AO1465" si="2478">AO1464/10*9</f>
        <v>0</v>
      </c>
      <c r="AP1465" s="134">
        <f t="shared" ref="AP1465" si="2479">AP1464/10*10</f>
        <v>0</v>
      </c>
      <c r="AQ1465" s="133">
        <f t="shared" ref="AQ1465" si="2480">AQ1464/10*1</f>
        <v>0</v>
      </c>
      <c r="AR1465" s="133">
        <f t="shared" ref="AR1465" si="2481">AR1464/10*2</f>
        <v>0</v>
      </c>
      <c r="AS1465" s="133">
        <f t="shared" ref="AS1465" si="2482">AS1464/10*3</f>
        <v>0</v>
      </c>
      <c r="AT1465" s="133">
        <f t="shared" ref="AT1465" si="2483">AT1464/10*4</f>
        <v>0</v>
      </c>
      <c r="AU1465" s="133">
        <f t="shared" ref="AU1465" si="2484">AU1464/10*5</f>
        <v>0</v>
      </c>
      <c r="AV1465" s="133">
        <f t="shared" ref="AV1465" si="2485">AV1464/10*6</f>
        <v>0</v>
      </c>
      <c r="AW1465" s="133">
        <f t="shared" ref="AW1465" si="2486">AW1464/10*7</f>
        <v>0</v>
      </c>
      <c r="AX1465" s="133">
        <f t="shared" ref="AX1465" si="2487">AX1464/10*8</f>
        <v>0</v>
      </c>
      <c r="AY1465" s="134">
        <f t="shared" ref="AY1465" si="2488">AY1464/10*9</f>
        <v>0</v>
      </c>
      <c r="AZ1465" s="134">
        <f t="shared" ref="AZ1465" si="2489">AZ1464/10*10</f>
        <v>0</v>
      </c>
      <c r="BA1465" s="133">
        <f t="shared" ref="BA1465" si="2490">BA1464/10*1</f>
        <v>0</v>
      </c>
      <c r="BB1465" s="133">
        <f t="shared" ref="BB1465" si="2491">BB1464/10*2</f>
        <v>0</v>
      </c>
      <c r="BC1465" s="133">
        <f t="shared" ref="BC1465" si="2492">BC1464/10*3</f>
        <v>0</v>
      </c>
      <c r="BD1465" s="133">
        <f t="shared" ref="BD1465" si="2493">BD1464/10*4</f>
        <v>0</v>
      </c>
      <c r="BE1465" s="133">
        <f t="shared" ref="BE1465" si="2494">BE1464/10*5</f>
        <v>0</v>
      </c>
      <c r="BF1465" s="133">
        <f t="shared" ref="BF1465" si="2495">BF1464/10*6</f>
        <v>0</v>
      </c>
      <c r="BG1465" s="133">
        <f t="shared" ref="BG1465" si="2496">BG1464/10*7</f>
        <v>0</v>
      </c>
      <c r="BH1465" s="133">
        <f t="shared" ref="BH1465" si="2497">BH1464/10*8</f>
        <v>0</v>
      </c>
      <c r="BI1465" s="134">
        <f t="shared" ref="BI1465" si="2498">BI1464/10*9</f>
        <v>0</v>
      </c>
      <c r="BJ1465" s="134">
        <f t="shared" ref="BJ1465" si="2499">BJ1464/10*10</f>
        <v>0</v>
      </c>
      <c r="BK1465"/>
      <c r="BL1465"/>
      <c r="BM1465"/>
      <c r="BN1465"/>
      <c r="BO1465"/>
      <c r="BP1465"/>
      <c r="BQ1465"/>
      <c r="BR1465"/>
      <c r="BS1465"/>
      <c r="BT1465"/>
      <c r="BU1465"/>
      <c r="BV1465"/>
      <c r="BW1465"/>
      <c r="BX1465"/>
      <c r="BY1465"/>
      <c r="BZ1465"/>
      <c r="CA1465"/>
      <c r="CB1465"/>
      <c r="CC1465"/>
      <c r="CD1465"/>
      <c r="CE1465"/>
      <c r="CF1465"/>
      <c r="CG1465"/>
      <c r="CH1465"/>
      <c r="CI1465"/>
      <c r="CJ1465"/>
      <c r="CK1465"/>
      <c r="CL1465"/>
      <c r="CM1465"/>
      <c r="CN1465"/>
      <c r="CO1465"/>
    </row>
    <row r="1466" spans="1:93" ht="15.75" hidden="1" outlineLevel="2" thickBot="1" x14ac:dyDescent="0.3">
      <c r="A1466" s="152" t="s">
        <v>60</v>
      </c>
      <c r="B1466" s="192">
        <f t="shared" ref="B1466:BJ1466" si="2500">-B1463+B1462*B1465-1*IF(AND($A1290=B1461,B1465&gt;=$A1409),B1465-$A1409,0)</f>
        <v>0</v>
      </c>
      <c r="C1466" s="193">
        <f t="shared" si="2500"/>
        <v>0</v>
      </c>
      <c r="D1466" s="193">
        <f t="shared" si="2500"/>
        <v>0</v>
      </c>
      <c r="E1466" s="193">
        <f t="shared" si="2500"/>
        <v>0</v>
      </c>
      <c r="F1466" s="193">
        <f t="shared" si="2500"/>
        <v>0</v>
      </c>
      <c r="G1466" s="193">
        <f t="shared" si="2500"/>
        <v>0</v>
      </c>
      <c r="H1466" s="193">
        <f t="shared" si="2500"/>
        <v>0</v>
      </c>
      <c r="I1466" s="193">
        <f t="shared" si="2500"/>
        <v>0</v>
      </c>
      <c r="J1466" s="193">
        <f t="shared" si="2500"/>
        <v>0</v>
      </c>
      <c r="K1466" s="193">
        <f t="shared" si="2500"/>
        <v>0</v>
      </c>
      <c r="L1466" s="194">
        <f t="shared" si="2500"/>
        <v>0</v>
      </c>
      <c r="M1466" s="192">
        <f t="shared" si="2500"/>
        <v>0</v>
      </c>
      <c r="N1466" s="193">
        <f t="shared" si="2500"/>
        <v>0</v>
      </c>
      <c r="O1466" s="193">
        <f t="shared" si="2500"/>
        <v>0</v>
      </c>
      <c r="P1466" s="193">
        <f t="shared" si="2500"/>
        <v>0</v>
      </c>
      <c r="Q1466" s="193">
        <f t="shared" si="2500"/>
        <v>0</v>
      </c>
      <c r="R1466" s="193">
        <f t="shared" si="2500"/>
        <v>0</v>
      </c>
      <c r="S1466" s="193">
        <f t="shared" si="2500"/>
        <v>0</v>
      </c>
      <c r="T1466" s="193">
        <f t="shared" si="2500"/>
        <v>0</v>
      </c>
      <c r="U1466" s="193">
        <f t="shared" si="2500"/>
        <v>0</v>
      </c>
      <c r="V1466" s="194">
        <f t="shared" si="2500"/>
        <v>0</v>
      </c>
      <c r="W1466" s="192" t="e">
        <f t="shared" si="2500"/>
        <v>#DIV/0!</v>
      </c>
      <c r="X1466" s="193" t="e">
        <f t="shared" si="2500"/>
        <v>#DIV/0!</v>
      </c>
      <c r="Y1466" s="193" t="e">
        <f t="shared" si="2500"/>
        <v>#DIV/0!</v>
      </c>
      <c r="Z1466" s="193" t="e">
        <f t="shared" si="2500"/>
        <v>#DIV/0!</v>
      </c>
      <c r="AA1466" s="193" t="e">
        <f t="shared" si="2500"/>
        <v>#DIV/0!</v>
      </c>
      <c r="AB1466" s="193" t="e">
        <f t="shared" si="2500"/>
        <v>#DIV/0!</v>
      </c>
      <c r="AC1466" s="193" t="e">
        <f t="shared" si="2500"/>
        <v>#DIV/0!</v>
      </c>
      <c r="AD1466" s="193" t="e">
        <f t="shared" si="2500"/>
        <v>#DIV/0!</v>
      </c>
      <c r="AE1466" s="193" t="e">
        <f t="shared" si="2500"/>
        <v>#DIV/0!</v>
      </c>
      <c r="AF1466" s="194" t="e">
        <f t="shared" si="2500"/>
        <v>#DIV/0!</v>
      </c>
      <c r="AG1466" s="192">
        <f t="shared" si="2500"/>
        <v>0</v>
      </c>
      <c r="AH1466" s="193">
        <f t="shared" si="2500"/>
        <v>0</v>
      </c>
      <c r="AI1466" s="193">
        <f t="shared" si="2500"/>
        <v>0</v>
      </c>
      <c r="AJ1466" s="193">
        <f t="shared" si="2500"/>
        <v>0</v>
      </c>
      <c r="AK1466" s="193">
        <f t="shared" si="2500"/>
        <v>0</v>
      </c>
      <c r="AL1466" s="193">
        <f t="shared" si="2500"/>
        <v>0</v>
      </c>
      <c r="AM1466" s="193">
        <f t="shared" si="2500"/>
        <v>0</v>
      </c>
      <c r="AN1466" s="193">
        <f t="shared" si="2500"/>
        <v>0</v>
      </c>
      <c r="AO1466" s="193">
        <f t="shared" si="2500"/>
        <v>0</v>
      </c>
      <c r="AP1466" s="194">
        <f t="shared" si="2500"/>
        <v>0</v>
      </c>
      <c r="AQ1466" s="192">
        <f t="shared" si="2500"/>
        <v>0</v>
      </c>
      <c r="AR1466" s="193">
        <f t="shared" si="2500"/>
        <v>0</v>
      </c>
      <c r="AS1466" s="193">
        <f t="shared" si="2500"/>
        <v>0</v>
      </c>
      <c r="AT1466" s="193">
        <f t="shared" si="2500"/>
        <v>0</v>
      </c>
      <c r="AU1466" s="193">
        <f t="shared" si="2500"/>
        <v>0</v>
      </c>
      <c r="AV1466" s="193">
        <f t="shared" si="2500"/>
        <v>0</v>
      </c>
      <c r="AW1466" s="193">
        <f t="shared" si="2500"/>
        <v>0</v>
      </c>
      <c r="AX1466" s="193">
        <f t="shared" si="2500"/>
        <v>0</v>
      </c>
      <c r="AY1466" s="193">
        <f t="shared" si="2500"/>
        <v>0</v>
      </c>
      <c r="AZ1466" s="194">
        <f t="shared" si="2500"/>
        <v>0</v>
      </c>
      <c r="BA1466" s="192">
        <f t="shared" si="2500"/>
        <v>0</v>
      </c>
      <c r="BB1466" s="193">
        <f t="shared" si="2500"/>
        <v>0</v>
      </c>
      <c r="BC1466" s="193">
        <f t="shared" si="2500"/>
        <v>0</v>
      </c>
      <c r="BD1466" s="193">
        <f t="shared" si="2500"/>
        <v>0</v>
      </c>
      <c r="BE1466" s="193">
        <f t="shared" si="2500"/>
        <v>0</v>
      </c>
      <c r="BF1466" s="193">
        <f t="shared" si="2500"/>
        <v>0</v>
      </c>
      <c r="BG1466" s="193">
        <f t="shared" si="2500"/>
        <v>0</v>
      </c>
      <c r="BH1466" s="193">
        <f t="shared" si="2500"/>
        <v>0</v>
      </c>
      <c r="BI1466" s="193">
        <f t="shared" si="2500"/>
        <v>0</v>
      </c>
      <c r="BJ1466" s="194">
        <f t="shared" si="2500"/>
        <v>0</v>
      </c>
    </row>
    <row r="1467" spans="1:93" hidden="1" outlineLevel="2" x14ac:dyDescent="0.25"/>
    <row r="1468" spans="1:93" hidden="1" outlineLevel="1" collapsed="1" x14ac:dyDescent="0.25">
      <c r="A1468" s="181">
        <f>4*B1290/10</f>
        <v>0</v>
      </c>
      <c r="B1468" s="180"/>
      <c r="C1468" s="180"/>
      <c r="D1468" s="180"/>
    </row>
    <row r="1469" spans="1:93" hidden="1" outlineLevel="2" x14ac:dyDescent="0.25">
      <c r="B1469" s="316">
        <f>'Calculo VIGA'!E$2</f>
        <v>1</v>
      </c>
      <c r="C1469" s="317"/>
      <c r="D1469" s="316">
        <f>'Calculo VIGA'!F$2</f>
        <v>2</v>
      </c>
      <c r="E1469" s="317"/>
      <c r="F1469" s="316">
        <f>'Calculo VIGA'!G$2</f>
        <v>3</v>
      </c>
      <c r="G1469" s="317"/>
      <c r="H1469" s="316">
        <f>'Calculo VIGA'!H$2</f>
        <v>4</v>
      </c>
      <c r="I1469" s="317"/>
      <c r="J1469" s="316">
        <f>'Calculo VIGA'!I$2</f>
        <v>5</v>
      </c>
      <c r="K1469" s="317"/>
      <c r="L1469" s="316">
        <f>'Calculo VIGA'!J$2</f>
        <v>6</v>
      </c>
      <c r="M1469" s="317"/>
    </row>
    <row r="1470" spans="1:93" hidden="1" outlineLevel="2" x14ac:dyDescent="0.25">
      <c r="B1470" s="105">
        <f>'Calculo VIGA'!B$18</f>
        <v>3</v>
      </c>
      <c r="C1470" s="106">
        <v>0</v>
      </c>
      <c r="D1470" s="107">
        <f>'Calculo VIGA'!J$18</f>
        <v>0</v>
      </c>
      <c r="E1470" s="106">
        <v>0</v>
      </c>
      <c r="F1470" s="107">
        <f>'Calculo VIGA'!R$18</f>
        <v>0</v>
      </c>
      <c r="G1470" s="106">
        <v>0</v>
      </c>
      <c r="H1470" s="107">
        <f>'Calculo VIGA'!Z$18</f>
        <v>0</v>
      </c>
      <c r="I1470" s="106">
        <v>0</v>
      </c>
      <c r="J1470" s="107">
        <f>'Calculo VIGA'!AH$18</f>
        <v>0</v>
      </c>
      <c r="K1470" s="106">
        <v>0</v>
      </c>
      <c r="L1470" s="107">
        <f>'Calculo VIGA'!AP$18</f>
        <v>0</v>
      </c>
      <c r="M1470" s="106">
        <v>0</v>
      </c>
      <c r="X1470" s="146"/>
      <c r="Y1470" s="147"/>
    </row>
    <row r="1471" spans="1:93" hidden="1" outlineLevel="2" x14ac:dyDescent="0.25">
      <c r="B1471" s="105">
        <f>'Calculo VIGA'!B$19</f>
        <v>4</v>
      </c>
      <c r="C1471" s="106">
        <f>IF($A1290=B1469,1*($B1290-$A1468)^2*(2*$A1468+$B1290)/$B1290^3,0)</f>
        <v>0</v>
      </c>
      <c r="D1471" s="107">
        <f>'Calculo VIGA'!J$19</f>
        <v>0</v>
      </c>
      <c r="E1471" s="106">
        <f>IF($A1290=D1469,1*($B1290-$A1468)^2*(2*$A1468+$B1290)/$B1290^3,0)</f>
        <v>0</v>
      </c>
      <c r="F1471" s="107">
        <f>'Calculo VIGA'!R$19</f>
        <v>0</v>
      </c>
      <c r="G1471" s="106" t="e">
        <f>IF($A1290=F1469,1*($B1290-$A1468)^2*(2*$A1468+$B1290)/$B1290^3,0)</f>
        <v>#DIV/0!</v>
      </c>
      <c r="H1471" s="107">
        <f>'Calculo VIGA'!Z$19</f>
        <v>0</v>
      </c>
      <c r="I1471" s="106">
        <f>IF($A1290=H1469,1*($B1290-$A1468)^2*(2*$A1468+$B1290)/$B1290^3,0)</f>
        <v>0</v>
      </c>
      <c r="J1471" s="107">
        <f>'Calculo VIGA'!AH$19</f>
        <v>0</v>
      </c>
      <c r="K1471" s="106">
        <f>IF($A1290=J1469,1*($B1290-$A1468)^2*(2*$A1468+$B1290)/$B1290^3,0)</f>
        <v>0</v>
      </c>
      <c r="L1471" s="107">
        <f>'Calculo VIGA'!AP$19</f>
        <v>0</v>
      </c>
      <c r="M1471" s="106">
        <f>IF($A1290=L1469,1*($B1290-$A1468)^2*(2*$A1468+$B1290)/$B1290^3,0)</f>
        <v>0</v>
      </c>
    </row>
    <row r="1472" spans="1:93" hidden="1" outlineLevel="2" x14ac:dyDescent="0.25">
      <c r="A1472" t="s">
        <v>36</v>
      </c>
      <c r="B1472" s="105">
        <f>'Calculo VIGA'!B$20</f>
        <v>1</v>
      </c>
      <c r="C1472" s="106">
        <f>IF($A1290=B1469,1*$A1468*($B1290-$A1468)^2/$B1290^2,0)</f>
        <v>0</v>
      </c>
      <c r="D1472" s="107">
        <f>'Calculo VIGA'!J$20</f>
        <v>0</v>
      </c>
      <c r="E1472" s="106">
        <f>IF($A1290=D1469,1*$A1468*($B1290-$A1468)^2/$B1290^2,0)</f>
        <v>0</v>
      </c>
      <c r="F1472" s="107">
        <f>'Calculo VIGA'!R$20</f>
        <v>0</v>
      </c>
      <c r="G1472" s="106" t="e">
        <f>IF($A1290=F1469,1*$A1468*($B1290-$A1468)^2/$B1290^2,0)</f>
        <v>#DIV/0!</v>
      </c>
      <c r="H1472" s="107">
        <f>'Calculo VIGA'!Z$20</f>
        <v>0</v>
      </c>
      <c r="I1472" s="106">
        <f>IF($A1290=H1469,1*$A1468*($B1290-$A1468)^2/$B1290^2,0)</f>
        <v>0</v>
      </c>
      <c r="J1472" s="107">
        <f>'Calculo VIGA'!AH$20</f>
        <v>0</v>
      </c>
      <c r="K1472" s="106">
        <f>IF($A1290=J1469,1*$A1468*($B1290-$A1468)^2/$B1290^2,0)</f>
        <v>0</v>
      </c>
      <c r="L1472" s="107">
        <f>'Calculo VIGA'!AP$20</f>
        <v>0</v>
      </c>
      <c r="M1472" s="106">
        <f>IF($A1290=L1469,1*$A1468*($B1290-$A1468)^2/$B1290^2,0)</f>
        <v>0</v>
      </c>
      <c r="X1472" s="149"/>
    </row>
    <row r="1473" spans="2:34" hidden="1" outlineLevel="2" x14ac:dyDescent="0.25">
      <c r="B1473" s="105">
        <f>'Calculo VIGA'!B$21</f>
        <v>5</v>
      </c>
      <c r="C1473" s="108">
        <v>0</v>
      </c>
      <c r="D1473" s="107">
        <f>'Calculo VIGA'!J$21</f>
        <v>0</v>
      </c>
      <c r="E1473" s="108">
        <v>0</v>
      </c>
      <c r="F1473" s="107">
        <f>'Calculo VIGA'!R$21</f>
        <v>0</v>
      </c>
      <c r="G1473" s="108">
        <v>0</v>
      </c>
      <c r="H1473" s="107">
        <f>'Calculo VIGA'!Z$21</f>
        <v>0</v>
      </c>
      <c r="I1473" s="108">
        <v>0</v>
      </c>
      <c r="J1473" s="107">
        <f>'Calculo VIGA'!AH$21</f>
        <v>0</v>
      </c>
      <c r="K1473" s="108">
        <v>0</v>
      </c>
      <c r="L1473" s="107">
        <f>'Calculo VIGA'!AP$21</f>
        <v>0</v>
      </c>
      <c r="M1473" s="108">
        <v>0</v>
      </c>
    </row>
    <row r="1474" spans="2:34" hidden="1" outlineLevel="2" x14ac:dyDescent="0.25">
      <c r="B1474" s="105">
        <f>'Calculo VIGA'!B$22</f>
        <v>6</v>
      </c>
      <c r="C1474" s="106">
        <f>IF($A1290=B1469,1*($A1468)^2*(3*$B1290-2*$A1468)/$B1290^3,0)</f>
        <v>0</v>
      </c>
      <c r="D1474" s="107">
        <f>'Calculo VIGA'!J$22</f>
        <v>0</v>
      </c>
      <c r="E1474" s="106">
        <f>IF($A1290=D1469,1*($A1468)^2*(3*$B1290-2*$A1468)/$B1290^3,0)</f>
        <v>0</v>
      </c>
      <c r="F1474" s="107">
        <f>'Calculo VIGA'!R$22</f>
        <v>0</v>
      </c>
      <c r="G1474" s="106" t="e">
        <f>IF($A1290=F1469,1*($A1468)^2*(3*$B1290-2*$A1468)/$B1290^3,0)</f>
        <v>#DIV/0!</v>
      </c>
      <c r="H1474" s="107">
        <f>'Calculo VIGA'!Z$22</f>
        <v>0</v>
      </c>
      <c r="I1474" s="106">
        <f>IF($A1290=H1469,1*($A1468)^2*(3*$B1290-2*$A1468)/$B1290^3,0)</f>
        <v>0</v>
      </c>
      <c r="J1474" s="107">
        <f>'Calculo VIGA'!AH$22</f>
        <v>0</v>
      </c>
      <c r="K1474" s="106">
        <f>IF($A1290=J1469,1*($A1468)^2*(3*$B1290-2*$A1468)/$B1290^3,0)</f>
        <v>0</v>
      </c>
      <c r="L1474" s="107">
        <f>'Calculo VIGA'!AP$22</f>
        <v>0</v>
      </c>
      <c r="M1474" s="106">
        <f>IF($A1290=L1469,1*($A1468)^2*(3*$B1290-2*$A1468)/$B1290^3,0)</f>
        <v>0</v>
      </c>
    </row>
    <row r="1475" spans="2:34" hidden="1" outlineLevel="2" x14ac:dyDescent="0.25">
      <c r="B1475" s="105">
        <f>'Calculo VIGA'!B$23</f>
        <v>2</v>
      </c>
      <c r="C1475" s="108">
        <f>IF($A1290=B1469,-1*($B1290-$A1468)*$A1468^2/$B1290^2,0)</f>
        <v>0</v>
      </c>
      <c r="D1475" s="107">
        <f>'Calculo VIGA'!J$23</f>
        <v>0</v>
      </c>
      <c r="E1475" s="108">
        <f>IF($A1290=D1469,-1*($B1290-$A1468)*$A1468^2/$B1290^2,0)</f>
        <v>0</v>
      </c>
      <c r="F1475" s="107">
        <f>'Calculo VIGA'!R$23</f>
        <v>0</v>
      </c>
      <c r="G1475" s="108" t="e">
        <f>IF($A1290=F1469,-1*($B1290-$A1468)*$A1468^2/$B1290^2,0)</f>
        <v>#DIV/0!</v>
      </c>
      <c r="H1475" s="107">
        <f>'Calculo VIGA'!Z$23</f>
        <v>0</v>
      </c>
      <c r="I1475" s="108">
        <f>IF($A1290=H1469,-1*($B1290-$A1468)*$A1468^2/$B1290^2,0)</f>
        <v>0</v>
      </c>
      <c r="J1475" s="107">
        <f>'Calculo VIGA'!AH$23</f>
        <v>0</v>
      </c>
      <c r="K1475" s="108">
        <f>IF($A1290=J1469,-1*($B1290-$A1468)*$A1468^2/$B1290^2,0)</f>
        <v>0</v>
      </c>
      <c r="L1475" s="107">
        <f>'Calculo VIGA'!AP$23</f>
        <v>0</v>
      </c>
      <c r="M1475" s="108">
        <f>IF($A1290=L1469,-1*($B1290-$A1468)*$A1468^2/$B1290^2,0)</f>
        <v>0</v>
      </c>
    </row>
    <row r="1476" spans="2:34" hidden="1" outlineLevel="2" x14ac:dyDescent="0.25">
      <c r="C1476" t="s">
        <v>61</v>
      </c>
      <c r="D1476" s="182"/>
      <c r="E1476" s="183"/>
      <c r="F1476" s="182"/>
      <c r="G1476" s="183"/>
      <c r="H1476" s="182"/>
      <c r="I1476" s="183"/>
      <c r="J1476" s="182"/>
      <c r="K1476" s="183"/>
      <c r="L1476" s="182"/>
      <c r="M1476" s="183"/>
      <c r="N1476" s="182"/>
      <c r="O1476" s="183"/>
      <c r="P1476" s="182"/>
      <c r="Q1476" s="183"/>
      <c r="R1476" s="182"/>
      <c r="S1476" s="183"/>
    </row>
    <row r="1477" spans="2:34" hidden="1" outlineLevel="2" x14ac:dyDescent="0.25">
      <c r="B1477" s="105">
        <v>1</v>
      </c>
      <c r="C1477" s="108">
        <f t="shared" ref="C1477" si="2501">-(IFERROR(VLOOKUP($B1477,$B1470:$C1475,2,0),0)+IFERROR(VLOOKUP($B1477,$D1470:$E1475,2,0),0)+IFERROR(VLOOKUP($B1477,$F1470:$G1475,2,0),0)+IFERROR(VLOOKUP($B1477,$H1470:$I1475,2,0),0)+IFERROR(VLOOKUP($B1477,$J1470:$K1475,2,0),0)+IFERROR(VLOOKUP($B1477,$L1470:$M1475,2,0),0)+IFERROR(VLOOKUP($B1477,$N1470:$O1475,2,0),0)+IFERROR(VLOOKUP($B1477,$P1470:$Q1475,2,0),0)+IFERROR(VLOOKUP($B1477,$R1470:$S1475,2,0),0))</f>
        <v>0</v>
      </c>
      <c r="E1477" s="109"/>
      <c r="F1477" s="325" t="s">
        <v>37</v>
      </c>
      <c r="G1477" s="325"/>
      <c r="H1477" s="325"/>
      <c r="I1477" s="325"/>
      <c r="J1477" s="325"/>
      <c r="K1477" s="325"/>
      <c r="L1477" s="325"/>
      <c r="M1477" s="325"/>
      <c r="N1477" s="325"/>
      <c r="O1477" s="325"/>
      <c r="P1477" s="325"/>
      <c r="Q1477" s="325"/>
      <c r="R1477" s="325"/>
      <c r="S1477" s="325"/>
      <c r="T1477" s="325"/>
      <c r="U1477" s="325"/>
      <c r="V1477" s="325"/>
      <c r="W1477" s="325"/>
      <c r="X1477" s="325"/>
      <c r="Y1477" s="325"/>
      <c r="Z1477" s="325"/>
      <c r="AA1477" s="325"/>
      <c r="AB1477" s="110"/>
      <c r="AC1477" s="110"/>
      <c r="AD1477" s="110"/>
      <c r="AE1477" s="110"/>
      <c r="AF1477" s="110"/>
      <c r="AG1477" s="110"/>
      <c r="AH1477" s="110"/>
    </row>
    <row r="1478" spans="2:34" hidden="1" outlineLevel="2" x14ac:dyDescent="0.25">
      <c r="B1478" s="105">
        <v>2</v>
      </c>
      <c r="C1478" s="108">
        <f t="shared" ref="C1478" si="2502">-(IFERROR(VLOOKUP($B1478,$B1470:$C1475,2,0),0)+IFERROR(VLOOKUP($B1478,$D1470:$E1475,2,0),0)+IFERROR(VLOOKUP($B1478,$F1470:$G1475,2,0),0)+IFERROR(VLOOKUP($B1478,$H1470:$I1475,2,0),0)+IFERROR(VLOOKUP($B1478,$J1470:$K1475,2,0),0)+IFERROR(VLOOKUP($B1478,$L1470:$M1475,2,0),0)+IFERROR(VLOOKUP($B1478,$N1470:$O1475,2,0),0)+IFERROR(VLOOKUP($B1478,$P1470:$Q1475,2,0),0)+IFERROR(VLOOKUP($B1478,$R1470:$S1475,2,0),0))</f>
        <v>0</v>
      </c>
      <c r="E1478" s="110"/>
      <c r="F1478" s="110"/>
      <c r="G1478" s="326" t="s">
        <v>38</v>
      </c>
      <c r="H1478" s="326"/>
      <c r="I1478" s="326"/>
      <c r="J1478" s="326"/>
      <c r="K1478" s="326"/>
      <c r="L1478" s="326"/>
      <c r="M1478" s="110"/>
      <c r="N1478" s="110"/>
      <c r="O1478" s="110"/>
      <c r="P1478" s="327" t="s">
        <v>39</v>
      </c>
      <c r="Q1478" s="327"/>
      <c r="R1478" s="327"/>
      <c r="S1478" s="327"/>
      <c r="T1478" s="327"/>
      <c r="U1478" s="327"/>
      <c r="V1478" s="110"/>
      <c r="W1478" s="110"/>
      <c r="X1478" s="110"/>
      <c r="Y1478" s="110"/>
      <c r="Z1478" s="110"/>
      <c r="AA1478" s="110"/>
      <c r="AB1478" s="110"/>
      <c r="AC1478" s="110"/>
      <c r="AD1478" s="110"/>
      <c r="AE1478" s="110"/>
      <c r="AF1478" s="110"/>
      <c r="AG1478" s="110"/>
      <c r="AH1478" s="110"/>
    </row>
    <row r="1479" spans="2:34" hidden="1" outlineLevel="2" x14ac:dyDescent="0.25">
      <c r="B1479" s="105">
        <v>3</v>
      </c>
      <c r="C1479" s="108">
        <f t="shared" ref="C1479" si="2503">-(IFERROR(VLOOKUP($B1479,$B1470:$C1475,2,0),0)+IFERROR(VLOOKUP($B1479,$D1470:$E1475,2,0),0)+IFERROR(VLOOKUP($B1479,$F1470:$G1475,2,0),0)+IFERROR(VLOOKUP($B1479,$H1470:$I1475,2,0),0)+IFERROR(VLOOKUP($B1479,$J1470:$K1475,2,0),0)+IFERROR(VLOOKUP($B1479,$L1470:$M1475,2,0),0)+IFERROR(VLOOKUP($B1479,$N1470:$O1475,2,0),0)+IFERROR(VLOOKUP($B1479,$P1470:$Q1475,2,0),0)+IFERROR(VLOOKUP($B1479,$R1470:$S1475,2,0),0))</f>
        <v>0</v>
      </c>
      <c r="E1479" s="110"/>
      <c r="F1479" s="110"/>
      <c r="G1479" s="112">
        <v>6</v>
      </c>
      <c r="H1479" s="112">
        <v>5</v>
      </c>
      <c r="I1479" s="112">
        <v>4</v>
      </c>
      <c r="J1479" s="112">
        <v>3</v>
      </c>
      <c r="K1479" s="112">
        <v>2</v>
      </c>
      <c r="L1479" s="112">
        <v>1</v>
      </c>
      <c r="M1479" s="110"/>
      <c r="O1479" s="110"/>
      <c r="P1479" s="112">
        <v>6</v>
      </c>
      <c r="Q1479" s="112">
        <v>5</v>
      </c>
      <c r="R1479" s="112">
        <v>4</v>
      </c>
      <c r="S1479" s="112">
        <v>3</v>
      </c>
      <c r="T1479" s="112">
        <v>2</v>
      </c>
      <c r="U1479" s="112">
        <v>1</v>
      </c>
      <c r="AB1479" s="110"/>
      <c r="AC1479" s="110"/>
      <c r="AD1479" s="110"/>
      <c r="AE1479" s="110"/>
      <c r="AF1479" s="110"/>
      <c r="AG1479" s="110"/>
      <c r="AH1479" s="110"/>
    </row>
    <row r="1480" spans="2:34" hidden="1" outlineLevel="2" x14ac:dyDescent="0.25">
      <c r="B1480" s="105">
        <v>4</v>
      </c>
      <c r="C1480" s="108">
        <f t="shared" ref="C1480" si="2504">-(IFERROR(VLOOKUP($B1480,$B1470:$C1475,2,0),0)+IFERROR(VLOOKUP($B1480,$D1470:$E1475,2,0),0)+IFERROR(VLOOKUP($B1480,$F1470:$G1475,2,0),0)+IFERROR(VLOOKUP($B1480,$H1470:$I1475,2,0),0)+IFERROR(VLOOKUP($B1480,$J1470:$K1475,2,0),0)+IFERROR(VLOOKUP($B1480,$L1470:$M1475,2,0),0)+IFERROR(VLOOKUP($B1480,$N1470:$O1475,2,0),0)+IFERROR(VLOOKUP($B1480,$P1470:$Q1475,2,0),0)+IFERROR(VLOOKUP($B1480,$R1470:$S1475,2,0),0))</f>
        <v>0</v>
      </c>
      <c r="E1480" s="110"/>
      <c r="F1480" s="105">
        <v>1</v>
      </c>
      <c r="G1480" s="184" t="e">
        <f t="array" ref="G1480:G1486">MMULT(MINVERSE($C$24:$I$30),$C1477:$C1483)</f>
        <v>#NUM!</v>
      </c>
      <c r="H1480" s="184" t="e">
        <f t="array" ref="H1480:H1485">MMULT(MINVERSE($C$24:$H$29),$C1477:$C1482)</f>
        <v>#NUM!</v>
      </c>
      <c r="I1480" s="184" t="e">
        <f t="array" ref="I1480:I1484">MMULT(MINVERSE($C$24:$G$28),$C1477:$C1481)</f>
        <v>#NUM!</v>
      </c>
      <c r="J1480" s="184">
        <f t="array" ref="J1480:J1483">MMULT(MINVERSE($C$24:$F$27),$C1477:$C1480)</f>
        <v>0</v>
      </c>
      <c r="K1480" s="184">
        <f t="array" ref="K1480:K1482">MMULT(MINVERSE($C$24:$E$26),$C1477:$C1479)</f>
        <v>0</v>
      </c>
      <c r="L1480" s="184">
        <f t="array" ref="L1480:L1481">MMULT(MINVERSE($C$24:$D$25),$C1477:$C1478)</f>
        <v>0</v>
      </c>
      <c r="M1480" s="110"/>
      <c r="O1480" s="105">
        <v>1</v>
      </c>
      <c r="P1480" s="184" t="e">
        <f t="array" ref="P1480:P1490">MMULT(MINVERSE($C$24:$M$34),$C1477:$C1487)</f>
        <v>#NUM!</v>
      </c>
      <c r="Q1480" s="184" t="e">
        <f t="array" ref="Q1480:Q1489">MMULT(MINVERSE($C$24:$L$33),$C1477:$C1486)</f>
        <v>#NUM!</v>
      </c>
      <c r="R1480" s="184" t="e">
        <f t="array" ref="R1480:R1488">MMULT(MINVERSE($C$24:$K$32),$C1477:$C1485)</f>
        <v>#NUM!</v>
      </c>
      <c r="S1480" s="184" t="e">
        <f t="array" ref="S1480:S1487">MMULT(MINVERSE($C$24:$J$31),$C1477:$C1484)</f>
        <v>#NUM!</v>
      </c>
      <c r="T1480" s="114"/>
      <c r="U1480" s="114"/>
      <c r="V1480" s="110"/>
      <c r="W1480" s="110"/>
      <c r="X1480" s="110"/>
      <c r="Y1480" s="110"/>
      <c r="Z1480" s="110"/>
      <c r="AA1480" s="110"/>
      <c r="AB1480" s="110"/>
      <c r="AC1480" s="110"/>
      <c r="AD1480" s="110"/>
      <c r="AE1480" s="110"/>
      <c r="AF1480" s="110"/>
      <c r="AG1480" s="110"/>
      <c r="AH1480" s="110"/>
    </row>
    <row r="1481" spans="2:34" hidden="1" outlineLevel="2" x14ac:dyDescent="0.25">
      <c r="B1481" s="105">
        <v>5</v>
      </c>
      <c r="C1481" s="108">
        <f t="shared" ref="C1481" si="2505">-(IFERROR(VLOOKUP($B1481,$B1470:$C1475,2,0),0)+IFERROR(VLOOKUP($B1481,$D1470:$E1475,2,0),0)+IFERROR(VLOOKUP($B1481,$F1470:$G1475,2,0),0)+IFERROR(VLOOKUP($B1481,$H1470:$I1475,2,0),0)+IFERROR(VLOOKUP($B1481,$J1470:$K1475,2,0),0)+IFERROR(VLOOKUP($B1481,$L1470:$M1475,2,0),0)+IFERROR(VLOOKUP($B1481,$N1470:$O1475,2,0),0)+IFERROR(VLOOKUP($B1481,$P1470:$Q1475,2,0),0)+IFERROR(VLOOKUP($B1481,$R1470:$S1475,2,0),0))</f>
        <v>0</v>
      </c>
      <c r="E1481" s="110"/>
      <c r="F1481" s="105">
        <v>2</v>
      </c>
      <c r="G1481" s="185" t="e">
        <v>#NUM!</v>
      </c>
      <c r="H1481" s="185" t="e">
        <v>#NUM!</v>
      </c>
      <c r="I1481" s="185" t="e">
        <v>#NUM!</v>
      </c>
      <c r="J1481" s="185">
        <v>0</v>
      </c>
      <c r="K1481" s="185">
        <v>0</v>
      </c>
      <c r="L1481" s="185">
        <v>0</v>
      </c>
      <c r="M1481" s="110"/>
      <c r="O1481" s="105">
        <v>2</v>
      </c>
      <c r="P1481" s="185" t="e">
        <v>#NUM!</v>
      </c>
      <c r="Q1481" s="185" t="e">
        <v>#NUM!</v>
      </c>
      <c r="R1481" s="185" t="e">
        <v>#NUM!</v>
      </c>
      <c r="S1481" s="185" t="e">
        <v>#NUM!</v>
      </c>
      <c r="T1481" s="114"/>
      <c r="U1481" s="114"/>
    </row>
    <row r="1482" spans="2:34" hidden="1" outlineLevel="2" x14ac:dyDescent="0.25">
      <c r="B1482" s="105">
        <v>6</v>
      </c>
      <c r="C1482" s="108">
        <f t="shared" ref="C1482" si="2506">-(IFERROR(VLOOKUP($B1482,$B1470:$C1475,2,0),0)+IFERROR(VLOOKUP($B1482,$D1470:$E1475,2,0),0)+IFERROR(VLOOKUP($B1482,$F1470:$G1475,2,0),0)+IFERROR(VLOOKUP($B1482,$H1470:$I1475,2,0),0)+IFERROR(VLOOKUP($B1482,$J1470:$K1475,2,0),0)+IFERROR(VLOOKUP($B1482,$L1470:$M1475,2,0),0)+IFERROR(VLOOKUP($B1482,$N1470:$O1475,2,0),0)+IFERROR(VLOOKUP($B1482,$P1470:$Q1475,2,0),0)+IFERROR(VLOOKUP($B1482,$R1470:$S1475,2,0),0))</f>
        <v>0</v>
      </c>
      <c r="E1482" s="110"/>
      <c r="F1482" s="105">
        <v>3</v>
      </c>
      <c r="G1482" s="185" t="e">
        <v>#NUM!</v>
      </c>
      <c r="H1482" s="185" t="e">
        <v>#NUM!</v>
      </c>
      <c r="I1482" s="185" t="e">
        <v>#NUM!</v>
      </c>
      <c r="J1482" s="185">
        <v>0</v>
      </c>
      <c r="K1482" s="185">
        <v>0</v>
      </c>
      <c r="L1482" s="185"/>
      <c r="M1482" s="110"/>
      <c r="O1482" s="105">
        <v>3</v>
      </c>
      <c r="P1482" s="185" t="e">
        <v>#NUM!</v>
      </c>
      <c r="Q1482" s="185" t="e">
        <v>#NUM!</v>
      </c>
      <c r="R1482" s="185" t="e">
        <v>#NUM!</v>
      </c>
      <c r="S1482" s="185" t="e">
        <v>#NUM!</v>
      </c>
      <c r="T1482" s="114"/>
      <c r="U1482" s="114"/>
    </row>
    <row r="1483" spans="2:34" hidden="1" outlineLevel="2" x14ac:dyDescent="0.25">
      <c r="B1483" s="105">
        <v>7</v>
      </c>
      <c r="C1483" s="108">
        <f t="shared" ref="C1483" si="2507">-(IFERROR(VLOOKUP($B1483,$B1470:$C1475,2,0),0)+IFERROR(VLOOKUP($B1483,$D1470:$E1475,2,0),0)+IFERROR(VLOOKUP($B1483,$F1470:$G1475,2,0),0)+IFERROR(VLOOKUP($B1483,$H1470:$I1475,2,0),0)+IFERROR(VLOOKUP($B1483,$J1470:$K1475,2,0),0)+IFERROR(VLOOKUP($B1483,$L1470:$M1475,2,0),0)+IFERROR(VLOOKUP($B1483,$N1470:$O1475,2,0),0)+IFERROR(VLOOKUP($B1483,$P1470:$Q1475,2,0),0)+IFERROR(VLOOKUP($B1483,$R1470:$S1475,2,0),0))</f>
        <v>0</v>
      </c>
      <c r="E1483" s="110"/>
      <c r="F1483" s="105">
        <v>4</v>
      </c>
      <c r="G1483" s="185" t="e">
        <v>#NUM!</v>
      </c>
      <c r="H1483" s="185" t="e">
        <v>#NUM!</v>
      </c>
      <c r="I1483" s="185" t="e">
        <v>#NUM!</v>
      </c>
      <c r="J1483" s="185">
        <v>0</v>
      </c>
      <c r="K1483" s="185"/>
      <c r="L1483" s="185"/>
      <c r="M1483" s="110"/>
      <c r="O1483" s="105">
        <v>4</v>
      </c>
      <c r="P1483" s="185" t="e">
        <v>#NUM!</v>
      </c>
      <c r="Q1483" s="185" t="e">
        <v>#NUM!</v>
      </c>
      <c r="R1483" s="185" t="e">
        <v>#NUM!</v>
      </c>
      <c r="S1483" s="185" t="e">
        <v>#NUM!</v>
      </c>
      <c r="T1483" s="114"/>
      <c r="U1483" s="114"/>
    </row>
    <row r="1484" spans="2:34" hidden="1" outlineLevel="2" x14ac:dyDescent="0.25">
      <c r="B1484" s="105">
        <v>8</v>
      </c>
      <c r="C1484" s="108">
        <f t="shared" ref="C1484" si="2508">-(IFERROR(VLOOKUP($B1484,$B1470:$C1475,2,0),0)+IFERROR(VLOOKUP($B1484,$D1470:$E1475,2,0),0)+IFERROR(VLOOKUP($B1484,$F1470:$G1475,2,0),0)+IFERROR(VLOOKUP($B1484,$H1470:$I1475,2,0),0)+IFERROR(VLOOKUP($B1484,$J1470:$K1475,2,0),0)+IFERROR(VLOOKUP($B1484,$L1470:$M1475,2,0),0)+IFERROR(VLOOKUP($B1484,$N1470:$O1475,2,0),0)+IFERROR(VLOOKUP($B1484,$P1470:$Q1475,2,0),0)+IFERROR(VLOOKUP($B1484,$R1470:$S1475,2,0),0))</f>
        <v>0</v>
      </c>
      <c r="E1484" s="110" t="s">
        <v>40</v>
      </c>
      <c r="F1484" s="105">
        <v>5</v>
      </c>
      <c r="G1484" s="185" t="e">
        <v>#NUM!</v>
      </c>
      <c r="H1484" s="185" t="e">
        <v>#NUM!</v>
      </c>
      <c r="I1484" s="185" t="e">
        <v>#NUM!</v>
      </c>
      <c r="J1484" s="185"/>
      <c r="K1484" s="185"/>
      <c r="L1484" s="185"/>
      <c r="M1484" s="110"/>
      <c r="O1484" s="105">
        <v>5</v>
      </c>
      <c r="P1484" s="185" t="e">
        <v>#NUM!</v>
      </c>
      <c r="Q1484" s="185" t="e">
        <v>#NUM!</v>
      </c>
      <c r="R1484" s="185" t="e">
        <v>#NUM!</v>
      </c>
      <c r="S1484" s="185" t="e">
        <v>#NUM!</v>
      </c>
      <c r="T1484" s="114"/>
      <c r="U1484" s="114"/>
    </row>
    <row r="1485" spans="2:34" hidden="1" outlineLevel="2" x14ac:dyDescent="0.25">
      <c r="B1485" s="105">
        <v>9</v>
      </c>
      <c r="C1485" s="108">
        <f t="shared" ref="C1485" si="2509">-(IFERROR(VLOOKUP($B1485,$B1470:$C1475,2,0),0)+IFERROR(VLOOKUP($B1485,$D1470:$E1475,2,0),0)+IFERROR(VLOOKUP($B1485,$F1470:$G1475,2,0),0)+IFERROR(VLOOKUP($B1485,$H1470:$I1475,2,0),0)+IFERROR(VLOOKUP($B1485,$J1470:$K1475,2,0),0)+IFERROR(VLOOKUP($B1485,$L1470:$M1475,2,0),0)+IFERROR(VLOOKUP($B1485,$N1470:$O1475,2,0),0)+IFERROR(VLOOKUP($B1485,$P1470:$Q1475,2,0),0)+IFERROR(VLOOKUP($B1485,$R1470:$S1475,2,0),0))</f>
        <v>0</v>
      </c>
      <c r="E1485" s="110"/>
      <c r="F1485" s="105">
        <v>6</v>
      </c>
      <c r="G1485" s="185" t="e">
        <v>#NUM!</v>
      </c>
      <c r="H1485" s="185" t="e">
        <v>#NUM!</v>
      </c>
      <c r="I1485" s="185"/>
      <c r="J1485" s="185"/>
      <c r="K1485" s="185"/>
      <c r="L1485" s="185"/>
      <c r="M1485" s="110"/>
      <c r="O1485" s="105">
        <v>6</v>
      </c>
      <c r="P1485" s="185" t="e">
        <v>#NUM!</v>
      </c>
      <c r="Q1485" s="185" t="e">
        <v>#NUM!</v>
      </c>
      <c r="R1485" s="185" t="e">
        <v>#NUM!</v>
      </c>
      <c r="S1485" s="185" t="e">
        <v>#NUM!</v>
      </c>
      <c r="T1485" s="114"/>
      <c r="U1485" s="114"/>
    </row>
    <row r="1486" spans="2:34" hidden="1" outlineLevel="2" x14ac:dyDescent="0.25">
      <c r="B1486" s="105">
        <v>10</v>
      </c>
      <c r="C1486" s="108">
        <f t="shared" ref="C1486" si="2510">-(IFERROR(VLOOKUP($B1486,$B1470:$C1475,2,0),0)+IFERROR(VLOOKUP($B1486,$D1470:$E1475,2,0),0)+IFERROR(VLOOKUP($B1486,$F1470:$G1475,2,0),0)+IFERROR(VLOOKUP($B1486,$H1470:$I1475,2,0),0)+IFERROR(VLOOKUP($B1486,$J1470:$K1475,2,0),0)+IFERROR(VLOOKUP($B1486,$L1470:$M1475,2,0),0)+IFERROR(VLOOKUP($B1486,$N1470:$O1475,2,0),0)+IFERROR(VLOOKUP($B1486,$P1470:$Q1475,2,0),0)+IFERROR(VLOOKUP($B1486,$R1470:$S1475,2,0),0))</f>
        <v>0</v>
      </c>
      <c r="E1486" s="110"/>
      <c r="F1486" s="105">
        <v>7</v>
      </c>
      <c r="G1486" s="185" t="e">
        <v>#NUM!</v>
      </c>
      <c r="H1486" s="185"/>
      <c r="I1486" s="185"/>
      <c r="J1486" s="185"/>
      <c r="K1486" s="185"/>
      <c r="L1486" s="185"/>
      <c r="M1486" s="110"/>
      <c r="N1486" s="110" t="s">
        <v>40</v>
      </c>
      <c r="O1486" s="105">
        <v>7</v>
      </c>
      <c r="P1486" s="185" t="e">
        <v>#NUM!</v>
      </c>
      <c r="Q1486" s="185" t="e">
        <v>#NUM!</v>
      </c>
      <c r="R1486" s="185" t="e">
        <v>#NUM!</v>
      </c>
      <c r="S1486" s="185" t="e">
        <v>#NUM!</v>
      </c>
      <c r="T1486" s="114"/>
      <c r="U1486" s="114"/>
    </row>
    <row r="1487" spans="2:34" hidden="1" outlineLevel="2" x14ac:dyDescent="0.25">
      <c r="B1487" s="105">
        <v>11</v>
      </c>
      <c r="C1487" s="108">
        <f t="shared" ref="C1487" si="2511">-(IFERROR(VLOOKUP($B1487,$B1470:$C1475,2,0),0)+IFERROR(VLOOKUP($B1487,$D1470:$E1475,2,0),0)+IFERROR(VLOOKUP($B1487,$F1470:$G1475,2,0),0)+IFERROR(VLOOKUP($B1487,$H1470:$I1475,2,0),0)+IFERROR(VLOOKUP($B1487,$J1470:$K1475,2,0),0)+IFERROR(VLOOKUP($B1487,$L1470:$M1475,2,0),0)+IFERROR(VLOOKUP($B1487,$N1470:$O1475,2,0),0)+IFERROR(VLOOKUP($B1487,$P1470:$Q1475,2,0),0)+IFERROR(VLOOKUP($B1487,$R1470:$S1475,2,0),0))</f>
        <v>0</v>
      </c>
      <c r="E1487" s="110"/>
      <c r="M1487" s="110"/>
      <c r="O1487" s="105">
        <v>8</v>
      </c>
      <c r="P1487" s="185" t="e">
        <v>#NUM!</v>
      </c>
      <c r="Q1487" s="185" t="e">
        <v>#NUM!</v>
      </c>
      <c r="R1487" s="185" t="e">
        <v>#NUM!</v>
      </c>
      <c r="S1487" s="185" t="e">
        <v>#NUM!</v>
      </c>
      <c r="T1487" s="114"/>
      <c r="U1487" s="114"/>
    </row>
    <row r="1488" spans="2:34" hidden="1" outlineLevel="2" x14ac:dyDescent="0.25">
      <c r="B1488" s="105">
        <v>12</v>
      </c>
      <c r="C1488" s="108">
        <f t="shared" ref="C1488" si="2512">-(IFERROR(VLOOKUP($B1488,$B1470:$C1475,2,0),0)+IFERROR(VLOOKUP($B1488,$D1470:$E1475,2,0),0)+IFERROR(VLOOKUP($B1488,$F1470:$G1475,2,0),0)+IFERROR(VLOOKUP($B1488,$H1470:$I1475,2,0),0)+IFERROR(VLOOKUP($B1488,$J1470:$K1475,2,0),0)+IFERROR(VLOOKUP($B1488,$L1470:$M1475,2,0),0)+IFERROR(VLOOKUP($B1488,$N1470:$O1475,2,0),0)+IFERROR(VLOOKUP($B1488,$P1470:$Q1475,2,0),0)+IFERROR(VLOOKUP($B1488,$R1470:$S1475,2,0),0))</f>
        <v>0</v>
      </c>
      <c r="E1488" s="110"/>
      <c r="M1488" s="110"/>
      <c r="O1488" s="105">
        <v>9</v>
      </c>
      <c r="P1488" s="185" t="e">
        <v>#NUM!</v>
      </c>
      <c r="Q1488" s="185" t="e">
        <v>#NUM!</v>
      </c>
      <c r="R1488" s="185" t="e">
        <v>#NUM!</v>
      </c>
      <c r="S1488" s="185"/>
      <c r="T1488" s="114"/>
      <c r="U1488" s="114"/>
    </row>
    <row r="1489" spans="1:24" hidden="1" outlineLevel="2" x14ac:dyDescent="0.25">
      <c r="B1489" s="105">
        <v>13</v>
      </c>
      <c r="C1489" s="108">
        <f t="shared" ref="C1489" si="2513">-(IFERROR(VLOOKUP($B1489,$B1470:$C1475,2,0),0)+IFERROR(VLOOKUP($B1489,$D1470:$E1475,2,0),0)+IFERROR(VLOOKUP($B1489,$F1470:$G1475,2,0),0)+IFERROR(VLOOKUP($B1489,$H1470:$I1475,2,0),0)+IFERROR(VLOOKUP($B1489,$J1470:$K1475,2,0),0)+IFERROR(VLOOKUP($B1489,$L1470:$M1475,2,0),0)+IFERROR(VLOOKUP($B1489,$N1470:$O1475,2,0),0)+IFERROR(VLOOKUP($B1489,$P1470:$Q1475,2,0),0)+IFERROR(VLOOKUP($B1489,$R1470:$S1475,2,0),0))</f>
        <v>0</v>
      </c>
      <c r="E1489" s="110"/>
      <c r="F1489" s="110"/>
      <c r="G1489" s="324" t="s">
        <v>42</v>
      </c>
      <c r="H1489" s="324"/>
      <c r="I1489" s="324"/>
      <c r="J1489" s="324"/>
      <c r="K1489" s="324"/>
      <c r="L1489" s="324"/>
      <c r="M1489" s="110"/>
      <c r="O1489" s="105">
        <v>10</v>
      </c>
      <c r="P1489" s="185" t="e">
        <v>#NUM!</v>
      </c>
      <c r="Q1489" s="185" t="e">
        <v>#NUM!</v>
      </c>
      <c r="R1489" s="185"/>
      <c r="S1489" s="185"/>
      <c r="T1489" s="114"/>
      <c r="U1489" s="114"/>
    </row>
    <row r="1490" spans="1:24" hidden="1" outlineLevel="2" x14ac:dyDescent="0.25">
      <c r="B1490" s="105">
        <v>14</v>
      </c>
      <c r="C1490" s="108">
        <f t="shared" ref="C1490" si="2514">-(IFERROR(VLOOKUP($B1490,$B1470:$C1475,2,0),0)+IFERROR(VLOOKUP($B1490,$D1470:$E1475,2,0),0)+IFERROR(VLOOKUP($B1490,$F1470:$G1475,2,0),0)+IFERROR(VLOOKUP($B1490,$H1470:$I1475,2,0),0)+IFERROR(VLOOKUP($B1490,$J1470:$K1475,2,0),0)+IFERROR(VLOOKUP($B1490,$L1470:$M1475,2,0),0)+IFERROR(VLOOKUP($B1490,$N1470:$O1475,2,0),0)+IFERROR(VLOOKUP($B1490,$P1470:$Q1475,2,0),0)+IFERROR(VLOOKUP($B1490,$R1470:$S1475,2,0),0))</f>
        <v>0</v>
      </c>
      <c r="E1490" s="110"/>
      <c r="F1490" s="110"/>
      <c r="G1490" s="112">
        <v>6</v>
      </c>
      <c r="H1490" s="112">
        <v>5</v>
      </c>
      <c r="I1490" s="112">
        <v>4</v>
      </c>
      <c r="J1490" s="112">
        <v>3</v>
      </c>
      <c r="K1490" s="112">
        <v>2</v>
      </c>
      <c r="L1490" s="112">
        <v>1</v>
      </c>
      <c r="M1490" s="110"/>
      <c r="O1490" s="105">
        <v>11</v>
      </c>
      <c r="P1490" s="185" t="e">
        <v>#NUM!</v>
      </c>
      <c r="Q1490" s="185"/>
      <c r="R1490" s="185"/>
      <c r="S1490" s="185"/>
      <c r="T1490" s="114"/>
      <c r="U1490" s="114"/>
    </row>
    <row r="1491" spans="1:24" hidden="1" outlineLevel="2" x14ac:dyDescent="0.25">
      <c r="A1491" s="68" t="s">
        <v>41</v>
      </c>
      <c r="B1491" s="105">
        <v>15</v>
      </c>
      <c r="C1491" s="108">
        <f t="shared" ref="C1491" si="2515">-(IFERROR(VLOOKUP($B1491,$B1470:$C1475,2,0),0)+IFERROR(VLOOKUP($B1491,$D1470:$E1475,2,0),0)+IFERROR(VLOOKUP($B1491,$F1470:$G1475,2,0),0)+IFERROR(VLOOKUP($B1491,$H1470:$I1475,2,0),0)+IFERROR(VLOOKUP($B1491,$J1470:$K1475,2,0),0)+IFERROR(VLOOKUP($B1491,$L1470:$M1475,2,0),0)+IFERROR(VLOOKUP($B1491,$N1470:$O1475,2,0),0)+IFERROR(VLOOKUP($B1491,$P1470:$Q1475,2,0),0)+IFERROR(VLOOKUP($B1491,$R1470:$S1475,2,0),0))</f>
        <v>0</v>
      </c>
      <c r="E1491" s="110"/>
      <c r="F1491" s="105">
        <v>1</v>
      </c>
      <c r="G1491" s="184" t="e">
        <f t="array" ref="G1491:G1499">MMULT(MINVERSE($C$24:$K$32),$C1477:$C1485)</f>
        <v>#NUM!</v>
      </c>
      <c r="H1491" s="184" t="e">
        <f t="array" ref="H1491:H1498">MMULT(MINVERSE($C$24:$J$31),$C1477:$C1484)</f>
        <v>#NUM!</v>
      </c>
      <c r="I1491" s="184" t="e">
        <f t="array" ref="I1491:I1497">MMULT(MINVERSE($C$24:$I$30),$C1477:$C1483)</f>
        <v>#NUM!</v>
      </c>
      <c r="J1491" s="184" t="e">
        <f t="array" ref="J1491:J1496">MMULT(MINVERSE($C$24:$H$29),$C1477:$C1482)</f>
        <v>#NUM!</v>
      </c>
      <c r="K1491" s="184" t="e">
        <f t="array" ref="K1491:K1495">MMULT(MINVERSE($C$24:$G$28),$C1477:$C1481)</f>
        <v>#NUM!</v>
      </c>
      <c r="L1491" s="113"/>
      <c r="M1491" s="110"/>
      <c r="N1491" s="110"/>
      <c r="O1491" s="110"/>
      <c r="P1491" s="110"/>
    </row>
    <row r="1492" spans="1:24" hidden="1" outlineLevel="2" x14ac:dyDescent="0.25">
      <c r="B1492" s="105">
        <v>16</v>
      </c>
      <c r="C1492" s="108">
        <f t="shared" ref="C1492" si="2516">-(IFERROR(VLOOKUP($B1492,$B1470:$C1475,2,0),0)+IFERROR(VLOOKUP($B1492,$D1470:$E1475,2,0),0)+IFERROR(VLOOKUP($B1492,$F1470:$G1475,2,0),0)+IFERROR(VLOOKUP($B1492,$H1470:$I1475,2,0),0)+IFERROR(VLOOKUP($B1492,$J1470:$K1475,2,0),0)+IFERROR(VLOOKUP($B1492,$L1470:$M1475,2,0),0)+IFERROR(VLOOKUP($B1492,$N1470:$O1475,2,0),0)+IFERROR(VLOOKUP($B1492,$P1470:$Q1475,2,0),0)+IFERROR(VLOOKUP($B1492,$R1470:$S1475,2,0),0))</f>
        <v>0</v>
      </c>
      <c r="E1492" s="110"/>
      <c r="F1492" s="105">
        <v>2</v>
      </c>
      <c r="G1492" s="185" t="e">
        <v>#NUM!</v>
      </c>
      <c r="H1492" s="185" t="e">
        <v>#NUM!</v>
      </c>
      <c r="I1492" s="185" t="e">
        <v>#NUM!</v>
      </c>
      <c r="J1492" s="185" t="e">
        <v>#NUM!</v>
      </c>
      <c r="K1492" s="185" t="e">
        <v>#NUM!</v>
      </c>
      <c r="L1492" s="114"/>
      <c r="M1492" s="110"/>
      <c r="N1492" s="110"/>
      <c r="O1492" s="110"/>
      <c r="P1492" s="110"/>
    </row>
    <row r="1493" spans="1:24" hidden="1" outlineLevel="2" x14ac:dyDescent="0.25">
      <c r="B1493" s="105">
        <v>17</v>
      </c>
      <c r="C1493" s="108">
        <f t="shared" ref="C1493" si="2517">-(IFERROR(VLOOKUP($B1493,$B1470:$C1475,2,0),0)+IFERROR(VLOOKUP($B1493,$D1470:$E1475,2,0),0)+IFERROR(VLOOKUP($B1493,$F1470:$G1475,2,0),0)+IFERROR(VLOOKUP($B1493,$H1470:$I1475,2,0),0)+IFERROR(VLOOKUP($B1493,$J1470:$K1475,2,0),0)+IFERROR(VLOOKUP($B1493,$L1470:$M1475,2,0),0)+IFERROR(VLOOKUP($B1493,$N1470:$O1475,2,0),0)+IFERROR(VLOOKUP($B1493,$P1470:$Q1475,2,0),0)+IFERROR(VLOOKUP($B1493,$R1470:$S1475,2,0),0))</f>
        <v>0</v>
      </c>
      <c r="E1493" s="110"/>
      <c r="F1493" s="105">
        <v>3</v>
      </c>
      <c r="G1493" s="185" t="e">
        <v>#NUM!</v>
      </c>
      <c r="H1493" s="185" t="e">
        <v>#NUM!</v>
      </c>
      <c r="I1493" s="185" t="e">
        <v>#NUM!</v>
      </c>
      <c r="J1493" s="185" t="e">
        <v>#NUM!</v>
      </c>
      <c r="K1493" s="185" t="e">
        <v>#NUM!</v>
      </c>
      <c r="L1493" s="114"/>
      <c r="M1493" s="110"/>
    </row>
    <row r="1494" spans="1:24" hidden="1" outlineLevel="2" x14ac:dyDescent="0.25">
      <c r="B1494" s="105">
        <v>18</v>
      </c>
      <c r="C1494" s="108">
        <f t="shared" ref="C1494" si="2518">-(IFERROR(VLOOKUP($B1494,$B1470:$C1475,2,0),0)+IFERROR(VLOOKUP($B1494,$D1470:$E1475,2,0),0)+IFERROR(VLOOKUP($B1494,$F1470:$G1475,2,0),0)+IFERROR(VLOOKUP($B1494,$H1470:$I1475,2,0),0)+IFERROR(VLOOKUP($B1494,$J1470:$K1475,2,0),0)+IFERROR(VLOOKUP($B1494,$L1470:$M1475,2,0),0)+IFERROR(VLOOKUP($B1494,$N1470:$O1475,2,0),0)+IFERROR(VLOOKUP($B1494,$P1470:$Q1475,2,0),0)+IFERROR(VLOOKUP($B1494,$R1470:$S1475,2,0),0))</f>
        <v>0</v>
      </c>
      <c r="E1494" s="110"/>
      <c r="F1494" s="105">
        <v>4</v>
      </c>
      <c r="G1494" s="185" t="e">
        <v>#NUM!</v>
      </c>
      <c r="H1494" s="185" t="e">
        <v>#NUM!</v>
      </c>
      <c r="I1494" s="185" t="e">
        <v>#NUM!</v>
      </c>
      <c r="J1494" s="185" t="e">
        <v>#NUM!</v>
      </c>
      <c r="K1494" s="185" t="e">
        <v>#NUM!</v>
      </c>
      <c r="L1494" s="114"/>
      <c r="M1494" s="110"/>
    </row>
    <row r="1495" spans="1:24" hidden="1" outlineLevel="2" x14ac:dyDescent="0.25">
      <c r="B1495" s="105">
        <v>19</v>
      </c>
      <c r="C1495" s="108">
        <f t="shared" ref="C1495" si="2519">-(IFERROR(VLOOKUP($B1495,$B1470:$C1475,2,0),0)+IFERROR(VLOOKUP($B1495,$D1470:$E1475,2,0),0)+IFERROR(VLOOKUP($B1495,$F1470:$G1475,2,0),0)+IFERROR(VLOOKUP($B1495,$H1470:$I1475,2,0),0)+IFERROR(VLOOKUP($B1495,$J1470:$K1475,2,0),0)+IFERROR(VLOOKUP($B1495,$L1470:$M1475,2,0),0)+IFERROR(VLOOKUP($B1495,$N1470:$O1475,2,0),0)+IFERROR(VLOOKUP($B1495,$P1470:$Q1475,2,0),0)+IFERROR(VLOOKUP($B1495,$R1470:$S1475,2,0),0))</f>
        <v>0</v>
      </c>
      <c r="E1495" s="110"/>
      <c r="F1495" s="105">
        <v>5</v>
      </c>
      <c r="G1495" s="185" t="e">
        <v>#NUM!</v>
      </c>
      <c r="H1495" s="185" t="e">
        <v>#NUM!</v>
      </c>
      <c r="I1495" s="185" t="e">
        <v>#NUM!</v>
      </c>
      <c r="J1495" s="185" t="e">
        <v>#NUM!</v>
      </c>
      <c r="K1495" s="185" t="e">
        <v>#NUM!</v>
      </c>
      <c r="L1495" s="114"/>
      <c r="M1495" s="110"/>
    </row>
    <row r="1496" spans="1:24" hidden="1" outlineLevel="2" x14ac:dyDescent="0.25">
      <c r="B1496" s="105">
        <v>20</v>
      </c>
      <c r="C1496" s="108">
        <f t="shared" ref="C1496" si="2520">-(IFERROR(VLOOKUP($B1496,$B1470:$C1475,2,0),0)+IFERROR(VLOOKUP($B1496,$D1470:$E1475,2,0),0)+IFERROR(VLOOKUP($B1496,$F1470:$G1475,2,0),0)+IFERROR(VLOOKUP($B1496,$H1470:$I1475,2,0),0)+IFERROR(VLOOKUP($B1496,$J1470:$K1475,2,0),0)+IFERROR(VLOOKUP($B1496,$L1470:$M1475,2,0),0)+IFERROR(VLOOKUP($B1496,$N1470:$O1475,2,0),0)+IFERROR(VLOOKUP($B1496,$P1470:$Q1475,2,0),0)+IFERROR(VLOOKUP($B1496,$R1470:$S1475,2,0),0))</f>
        <v>0</v>
      </c>
      <c r="E1496" s="110" t="s">
        <v>40</v>
      </c>
      <c r="F1496" s="105">
        <v>6</v>
      </c>
      <c r="G1496" s="185" t="e">
        <v>#NUM!</v>
      </c>
      <c r="H1496" s="185" t="e">
        <v>#NUM!</v>
      </c>
      <c r="I1496" s="185" t="e">
        <v>#NUM!</v>
      </c>
      <c r="J1496" s="185" t="e">
        <v>#NUM!</v>
      </c>
      <c r="K1496" s="185"/>
      <c r="L1496" s="114"/>
      <c r="M1496" s="110"/>
    </row>
    <row r="1497" spans="1:24" hidden="1" outlineLevel="2" x14ac:dyDescent="0.25">
      <c r="B1497" s="105">
        <v>21</v>
      </c>
      <c r="C1497" s="108">
        <f t="shared" ref="C1497" si="2521">-(IFERROR(VLOOKUP($B1497,$B1470:$C1475,2,0),0)+IFERROR(VLOOKUP($B1497,$D1470:$E1475,2,0),0)+IFERROR(VLOOKUP($B1497,$F1470:$G1475,2,0),0)+IFERROR(VLOOKUP($B1497,$H1470:$I1475,2,0),0)+IFERROR(VLOOKUP($B1497,$J1470:$K1475,2,0),0)+IFERROR(VLOOKUP($B1497,$L1470:$M1475,2,0),0)+IFERROR(VLOOKUP($B1497,$N1470:$O1475,2,0),0)+IFERROR(VLOOKUP($B1497,$P1470:$Q1475,2,0),0)+IFERROR(VLOOKUP($B1497,$R1470:$S1475,2,0),0))</f>
        <v>0</v>
      </c>
      <c r="E1497" s="110"/>
      <c r="F1497" s="105">
        <v>7</v>
      </c>
      <c r="G1497" s="185" t="e">
        <v>#NUM!</v>
      </c>
      <c r="H1497" s="185" t="e">
        <v>#NUM!</v>
      </c>
      <c r="I1497" s="185" t="e">
        <v>#NUM!</v>
      </c>
      <c r="J1497" s="185"/>
      <c r="K1497" s="185"/>
      <c r="L1497" s="114"/>
      <c r="M1497" s="110"/>
    </row>
    <row r="1498" spans="1:24" hidden="1" outlineLevel="2" x14ac:dyDescent="0.25">
      <c r="E1498" s="110"/>
      <c r="F1498" s="105">
        <v>8</v>
      </c>
      <c r="G1498" s="185" t="e">
        <v>#NUM!</v>
      </c>
      <c r="H1498" s="185" t="e">
        <v>#NUM!</v>
      </c>
      <c r="I1498" s="185"/>
      <c r="J1498" s="185"/>
      <c r="K1498" s="185"/>
      <c r="L1498" s="114"/>
      <c r="M1498" s="110"/>
      <c r="X1498" s="110"/>
    </row>
    <row r="1499" spans="1:24" hidden="1" outlineLevel="2" x14ac:dyDescent="0.25">
      <c r="E1499" s="110"/>
      <c r="F1499" s="105">
        <v>9</v>
      </c>
      <c r="G1499" s="185" t="e">
        <v>#NUM!</v>
      </c>
      <c r="H1499" s="185"/>
      <c r="I1499" s="185"/>
      <c r="J1499" s="185"/>
      <c r="K1499" s="185"/>
      <c r="L1499" s="114"/>
      <c r="M1499" s="110"/>
      <c r="X1499" s="110"/>
    </row>
    <row r="1500" spans="1:24" hidden="1" outlineLevel="2" x14ac:dyDescent="0.25">
      <c r="A1500" s="117"/>
    </row>
    <row r="1501" spans="1:24" s="119" customFormat="1" hidden="1" outlineLevel="2" x14ac:dyDescent="0.25">
      <c r="A1501" s="118" t="s">
        <v>37</v>
      </c>
    </row>
    <row r="1502" spans="1:24" hidden="1" outlineLevel="2" x14ac:dyDescent="0.25">
      <c r="B1502" s="316">
        <f t="shared" ref="B1502:B1508" si="2522">B1469</f>
        <v>1</v>
      </c>
      <c r="C1502" s="316"/>
      <c r="D1502" s="316">
        <f t="shared" ref="D1502:D1508" si="2523">D1469</f>
        <v>2</v>
      </c>
      <c r="E1502" s="316"/>
      <c r="F1502" s="316">
        <f t="shared" ref="F1502:F1508" si="2524">F1469</f>
        <v>3</v>
      </c>
      <c r="G1502" s="316"/>
      <c r="H1502" s="316">
        <f t="shared" ref="H1502:H1508" si="2525">H1469</f>
        <v>4</v>
      </c>
      <c r="I1502" s="316"/>
      <c r="J1502" s="316">
        <f t="shared" ref="J1502:J1508" si="2526">J1469</f>
        <v>5</v>
      </c>
      <c r="K1502" s="316"/>
      <c r="L1502" s="316">
        <f t="shared" ref="L1502:L1508" si="2527">L1469</f>
        <v>6</v>
      </c>
      <c r="M1502" s="316"/>
    </row>
    <row r="1503" spans="1:24" hidden="1" outlineLevel="2" x14ac:dyDescent="0.25">
      <c r="B1503" s="105">
        <f t="shared" si="2522"/>
        <v>3</v>
      </c>
      <c r="C1503" s="116">
        <f>IF($Q$2=2,IFERROR(INDEX($G1480:$L1486,MATCH(B1503,$F1480:$F1486,0),MATCH(INICIO!$C$78,$G1479:$L1479,0)),0),IF($Q$2=4,IFERROR(INDEX($P1480:$U1490,MATCH(B1503,$O1480:$O1490,0),MATCH(INICIO!$C$78,$P1479:$U1479,0)),0),IFERROR(INDEX($G1491:$L1499,MATCH(B1503,$F1491:$F1499,0),MATCH(INICIO!$C$78,$G1490:$L1490,0)),0)))</f>
        <v>0</v>
      </c>
      <c r="D1503" s="105">
        <f t="shared" si="2523"/>
        <v>0</v>
      </c>
      <c r="E1503" s="116">
        <f>IF($Q$2=2,IFERROR(INDEX($G1480:$L1486,MATCH(D1503,$F1480:$F1486,0),MATCH(INICIO!$C$78,$G1479:$L1479,0)),0),IF($Q$2=4,IFERROR(INDEX($P1480:$U1490,MATCH(D1503,$O1480:$O1490,0),MATCH(INICIO!$C$78,$P1479:$U1479,0)),0),IFERROR(INDEX($G1491:$L1499,MATCH(D1503,$F1491:$F1499,0),MATCH(INICIO!$C$78,$G1490:$L1490,0)),0)))</f>
        <v>0</v>
      </c>
      <c r="F1503" s="105">
        <f t="shared" si="2524"/>
        <v>0</v>
      </c>
      <c r="G1503" s="116">
        <f>IF($Q$2=2,IFERROR(INDEX($G1480:$L1486,MATCH(F1503,$F1480:$F1486,0),MATCH(INICIO!$C$78,$G1479:$L1479,0)),0),IF($Q$2=4,IFERROR(INDEX($P1480:$U1490,MATCH(F1503,$O1480:$O1490,0),MATCH(INICIO!$C$78,$P1479:$U1479,0)),0),IFERROR(INDEX($G1491:$L1499,MATCH(F1503,$F1491:$F1499,0),MATCH(INICIO!$C$78,$G1490:$L1490,0)),0)))</f>
        <v>0</v>
      </c>
      <c r="H1503" s="105">
        <f t="shared" si="2525"/>
        <v>0</v>
      </c>
      <c r="I1503" s="116">
        <f>IF($Q$2=2,IFERROR(INDEX($G1480:$L1486,MATCH(H1503,$F1480:$F1486,0),MATCH(INICIO!$C$78,$G1479:$L1479,0)),0),IF($Q$2=4,IFERROR(INDEX($P1480:$U1490,MATCH(H1503,$O1480:$O1490,0),MATCH(INICIO!$C$78,$P1479:$U1479,0)),0),IFERROR(INDEX($G1491:$L1499,MATCH(H1503,$F1491:$F1499,0),MATCH(INICIO!$C$78,$G1490:$L1490,0)),0)))</f>
        <v>0</v>
      </c>
      <c r="J1503" s="105">
        <f t="shared" si="2526"/>
        <v>0</v>
      </c>
      <c r="K1503" s="116">
        <f>IF($Q$2=2,IFERROR(INDEX($G1480:$L1486,MATCH(J1503,$F1480:$F1486,0),MATCH(INICIO!$C$78,$G1479:$L1479,0)),0),IF($Q$2=4,IFERROR(INDEX($P1480:$U1490,MATCH(J1503,$O1480:$O1490,0),MATCH(INICIO!$C$78,$P1479:$U1479,0)),0),IFERROR(INDEX($G1491:$L1499,MATCH(J1503,$F1491:$F1499,0),MATCH(INICIO!$C$78,$G1490:$L1490,0)),0)))</f>
        <v>0</v>
      </c>
      <c r="L1503" s="105">
        <f t="shared" si="2527"/>
        <v>0</v>
      </c>
      <c r="M1503" s="116">
        <f>IF($Q$2=2,IFERROR(INDEX($G1480:$L1486,MATCH(L1503,$F1480:$F1486,0),MATCH(INICIO!$C$78,$G1479:$L1479,0)),0),IF($Q$2=4,IFERROR(INDEX($P1480:$U1490,MATCH(L1503,$O1480:$O1490,0),MATCH(INICIO!$C$78,$P1479:$U1479,0)),0),IFERROR(INDEX($G1491:$L1499,MATCH(L1503,$F1491:$F1499,0),MATCH(INICIO!$C$78,$G1490:$L1490,0)),0)))</f>
        <v>0</v>
      </c>
    </row>
    <row r="1504" spans="1:24" hidden="1" outlineLevel="2" x14ac:dyDescent="0.25">
      <c r="B1504" s="105">
        <f t="shared" si="2522"/>
        <v>4</v>
      </c>
      <c r="C1504" s="116">
        <f>IF($Q$2=2,IFERROR(INDEX($G1480:$L1486,MATCH(B1504,$F1480:$F1486,0),MATCH(INICIO!$C$78,$G1479:$L1479,0)),0),IF($Q$2=4,IFERROR(INDEX($P1480:$U1490,MATCH(B1504,$O1480:$O1490,0),MATCH(INICIO!$C$78,$P1479:$U1479,0)),0),IFERROR(INDEX($G1491:$L1499,MATCH(B1504,$F1491:$F1499,0),MATCH(INICIO!$C$78,$G1490:$L1490,0)),0)))</f>
        <v>0</v>
      </c>
      <c r="D1504" s="105">
        <f t="shared" si="2523"/>
        <v>0</v>
      </c>
      <c r="E1504" s="116">
        <f>IF($Q$2=2,IFERROR(INDEX($G1480:$L1486,MATCH(D1504,$F1480:$F1486,0),MATCH(INICIO!$C$78,$G1479:$L1479,0)),0),IF($Q$2=4,IFERROR(INDEX($P1480:$U1490,MATCH(D1504,$O1480:$O1490,0),MATCH(INICIO!$C$78,$P1479:$U1479,0)),0),IFERROR(INDEX($G1491:$L1499,MATCH(D1504,$F1491:$F1499,0),MATCH(INICIO!$C$78,$G1490:$L1490,0)),0)))</f>
        <v>0</v>
      </c>
      <c r="F1504" s="105">
        <f t="shared" si="2524"/>
        <v>0</v>
      </c>
      <c r="G1504" s="116">
        <f>IF($Q$2=2,IFERROR(INDEX($G1480:$L1486,MATCH(F1504,$F1480:$F1486,0),MATCH(INICIO!$C$78,$G1479:$L1479,0)),0),IF($Q$2=4,IFERROR(INDEX($P1480:$U1490,MATCH(F1504,$O1480:$O1490,0),MATCH(INICIO!$C$78,$P1479:$U1479,0)),0),IFERROR(INDEX($G1491:$L1499,MATCH(F1504,$F1491:$F1499,0),MATCH(INICIO!$C$78,$G1490:$L1490,0)),0)))</f>
        <v>0</v>
      </c>
      <c r="H1504" s="105">
        <f t="shared" si="2525"/>
        <v>0</v>
      </c>
      <c r="I1504" s="116">
        <f>IF($Q$2=2,IFERROR(INDEX($G1480:$L1486,MATCH(H1504,$F1480:$F1486,0),MATCH(INICIO!$C$78,$G1479:$L1479,0)),0),IF($Q$2=4,IFERROR(INDEX($P1480:$U1490,MATCH(H1504,$O1480:$O1490,0),MATCH(INICIO!$C$78,$P1479:$U1479,0)),0),IFERROR(INDEX($G1491:$L1499,MATCH(H1504,$F1491:$F1499,0),MATCH(INICIO!$C$78,$G1490:$L1490,0)),0)))</f>
        <v>0</v>
      </c>
      <c r="J1504" s="105">
        <f t="shared" si="2526"/>
        <v>0</v>
      </c>
      <c r="K1504" s="116">
        <f>IF($Q$2=2,IFERROR(INDEX($G1480:$L1486,MATCH(J1504,$F1480:$F1486,0),MATCH(INICIO!$C$78,$G1479:$L1479,0)),0),IF($Q$2=4,IFERROR(INDEX($P1480:$U1490,MATCH(J1504,$O1480:$O1490,0),MATCH(INICIO!$C$78,$P1479:$U1479,0)),0),IFERROR(INDEX($G1491:$L1499,MATCH(J1504,$F1491:$F1499,0),MATCH(INICIO!$C$78,$G1490:$L1490,0)),0)))</f>
        <v>0</v>
      </c>
      <c r="L1504" s="105">
        <f t="shared" si="2527"/>
        <v>0</v>
      </c>
      <c r="M1504" s="116">
        <f>IF($Q$2=2,IFERROR(INDEX($G1480:$L1486,MATCH(L1504,$F1480:$F1486,0),MATCH(INICIO!$C$78,$G1479:$L1479,0)),0),IF($Q$2=4,IFERROR(INDEX($P1480:$U1490,MATCH(L1504,$O1480:$O1490,0),MATCH(INICIO!$C$78,$P1479:$U1479,0)),0),IFERROR(INDEX($G1491:$L1499,MATCH(L1504,$F1491:$F1499,0),MATCH(INICIO!$C$78,$G1490:$L1490,0)),0)))</f>
        <v>0</v>
      </c>
    </row>
    <row r="1505" spans="1:62" hidden="1" outlineLevel="2" x14ac:dyDescent="0.25">
      <c r="B1505" s="105">
        <f t="shared" si="2522"/>
        <v>1</v>
      </c>
      <c r="C1505" s="116">
        <f>IF($Q$2=2,IFERROR(INDEX($G1480:$L1486,MATCH(B1505,$F1480:$F1486,0),MATCH(INICIO!$C$78,$G1479:$L1479,0)),0),IF($Q$2=4,IFERROR(INDEX($P1480:$U1490,MATCH(B1505,$O1480:$O1490,0),MATCH(INICIO!$C$78,$P1479:$U1479,0)),0),IFERROR(INDEX($G1491:$L1499,MATCH(B1505,$F1491:$F1499,0),MATCH(INICIO!$C$78,$G1490:$L1490,0)),0)))</f>
        <v>0</v>
      </c>
      <c r="D1505" s="105">
        <f t="shared" si="2523"/>
        <v>0</v>
      </c>
      <c r="E1505" s="116">
        <f>IF($Q$2=2,IFERROR(INDEX($G1480:$L1486,MATCH(D1505,$F1480:$F1486,0),MATCH(INICIO!$C$78,$G1479:$L1479,0)),0),IF($Q$2=4,IFERROR(INDEX($P1480:$U1490,MATCH(D1505,$O1480:$O1490,0),MATCH(INICIO!$C$78,$P1479:$U1479,0)),0),IFERROR(INDEX($G1491:$L1499,MATCH(D1505,$F1491:$F1499,0),MATCH(INICIO!$C$78,$G1490:$L1490,0)),0)))</f>
        <v>0</v>
      </c>
      <c r="F1505" s="105">
        <f t="shared" si="2524"/>
        <v>0</v>
      </c>
      <c r="G1505" s="116">
        <f>IF($Q$2=2,IFERROR(INDEX($G1480:$L1486,MATCH(F1505,$F1480:$F1486,0),MATCH(INICIO!$C$78,$G1479:$L1479,0)),0),IF($Q$2=4,IFERROR(INDEX($P1480:$U1490,MATCH(F1505,$O1480:$O1490,0),MATCH(INICIO!$C$78,$P1479:$U1479,0)),0),IFERROR(INDEX($G1491:$L1499,MATCH(F1505,$F1491:$F1499,0),MATCH(INICIO!$C$78,$G1490:$L1490,0)),0)))</f>
        <v>0</v>
      </c>
      <c r="H1505" s="105">
        <f t="shared" si="2525"/>
        <v>0</v>
      </c>
      <c r="I1505" s="116">
        <f>IF($Q$2=2,IFERROR(INDEX($G1480:$L1486,MATCH(H1505,$F1480:$F1486,0),MATCH(INICIO!$C$78,$G1479:$L1479,0)),0),IF($Q$2=4,IFERROR(INDEX($P1480:$U1490,MATCH(H1505,$O1480:$O1490,0),MATCH(INICIO!$C$78,$P1479:$U1479,0)),0),IFERROR(INDEX($G1491:$L1499,MATCH(H1505,$F1491:$F1499,0),MATCH(INICIO!$C$78,$G1490:$L1490,0)),0)))</f>
        <v>0</v>
      </c>
      <c r="J1505" s="105">
        <f t="shared" si="2526"/>
        <v>0</v>
      </c>
      <c r="K1505" s="116">
        <f>IF($Q$2=2,IFERROR(INDEX($G1480:$L1486,MATCH(J1505,$F1480:$F1486,0),MATCH(INICIO!$C$78,$G1479:$L1479,0)),0),IF($Q$2=4,IFERROR(INDEX($P1480:$U1490,MATCH(J1505,$O1480:$O1490,0),MATCH(INICIO!$C$78,$P1479:$U1479,0)),0),IFERROR(INDEX($G1491:$L1499,MATCH(J1505,$F1491:$F1499,0),MATCH(INICIO!$C$78,$G1490:$L1490,0)),0)))</f>
        <v>0</v>
      </c>
      <c r="L1505" s="105">
        <f t="shared" si="2527"/>
        <v>0</v>
      </c>
      <c r="M1505" s="116">
        <f>IF($Q$2=2,IFERROR(INDEX($G1480:$L1486,MATCH(L1505,$F1480:$F1486,0),MATCH(INICIO!$C$78,$G1479:$L1479,0)),0),IF($Q$2=4,IFERROR(INDEX($P1480:$U1490,MATCH(L1505,$O1480:$O1490,0),MATCH(INICIO!$C$78,$P1479:$U1479,0)),0),IFERROR(INDEX($G1491:$L1499,MATCH(L1505,$F1491:$F1499,0),MATCH(INICIO!$C$78,$G1490:$L1490,0)),0)))</f>
        <v>0</v>
      </c>
    </row>
    <row r="1506" spans="1:62" hidden="1" outlineLevel="2" x14ac:dyDescent="0.25">
      <c r="B1506" s="105">
        <f t="shared" si="2522"/>
        <v>5</v>
      </c>
      <c r="C1506" s="116">
        <f>IF($Q$2=2,IFERROR(INDEX($G1480:$L1486,MATCH(B1506,$F1480:$F1486,0),MATCH(INICIO!$C$78,$G1479:$L1479,0)),0),IF($Q$2=4,IFERROR(INDEX($P1480:$U1490,MATCH(B1506,$O1480:$O1490,0),MATCH(INICIO!$C$78,$P1479:$U1479,0)),0),IFERROR(INDEX($G1491:$L1499,MATCH(B1506,$F1491:$F1499,0),MATCH(INICIO!$C$78,$G1490:$L1490,0)),0)))</f>
        <v>0</v>
      </c>
      <c r="D1506" s="105">
        <f t="shared" si="2523"/>
        <v>0</v>
      </c>
      <c r="E1506" s="116">
        <f>IF($Q$2=2,IFERROR(INDEX($G1480:$L1486,MATCH(D1506,$F1480:$F1486,0),MATCH(INICIO!$C$78,$G1479:$L1479,0)),0),IF($Q$2=4,IFERROR(INDEX($P1480:$U1490,MATCH(D1506,$O1480:$O1490,0),MATCH(INICIO!$C$78,$P1479:$U1479,0)),0),IFERROR(INDEX($G1491:$L1499,MATCH(D1506,$F1491:$F1499,0),MATCH(INICIO!$C$78,$G1490:$L1490,0)),0)))</f>
        <v>0</v>
      </c>
      <c r="F1506" s="105">
        <f t="shared" si="2524"/>
        <v>0</v>
      </c>
      <c r="G1506" s="116">
        <f>IF($Q$2=2,IFERROR(INDEX($G1480:$L1486,MATCH(F1506,$F1480:$F1486,0),MATCH(INICIO!$C$78,$G1479:$L1479,0)),0),IF($Q$2=4,IFERROR(INDEX($P1480:$U1490,MATCH(F1506,$O1480:$O1490,0),MATCH(INICIO!$C$78,$P1479:$U1479,0)),0),IFERROR(INDEX($G1491:$L1499,MATCH(F1506,$F1491:$F1499,0),MATCH(INICIO!$C$78,$G1490:$L1490,0)),0)))</f>
        <v>0</v>
      </c>
      <c r="H1506" s="105">
        <f t="shared" si="2525"/>
        <v>0</v>
      </c>
      <c r="I1506" s="116">
        <f>IF($Q$2=2,IFERROR(INDEX($G1480:$L1486,MATCH(H1506,$F1480:$F1486,0),MATCH(INICIO!$C$78,$G1479:$L1479,0)),0),IF($Q$2=4,IFERROR(INDEX($P1480:$U1490,MATCH(H1506,$O1480:$O1490,0),MATCH(INICIO!$C$78,$P1479:$U1479,0)),0),IFERROR(INDEX($G1491:$L1499,MATCH(H1506,$F1491:$F1499,0),MATCH(INICIO!$C$78,$G1490:$L1490,0)),0)))</f>
        <v>0</v>
      </c>
      <c r="J1506" s="105">
        <f t="shared" si="2526"/>
        <v>0</v>
      </c>
      <c r="K1506" s="116">
        <f>IF($Q$2=2,IFERROR(INDEX($G1480:$L1486,MATCH(J1506,$F1480:$F1486,0),MATCH(INICIO!$C$78,$G1479:$L1479,0)),0),IF($Q$2=4,IFERROR(INDEX($P1480:$U1490,MATCH(J1506,$O1480:$O1490,0),MATCH(INICIO!$C$78,$P1479:$U1479,0)),0),IFERROR(INDEX($G1491:$L1499,MATCH(J1506,$F1491:$F1499,0),MATCH(INICIO!$C$78,$G1490:$L1490,0)),0)))</f>
        <v>0</v>
      </c>
      <c r="L1506" s="105">
        <f t="shared" si="2527"/>
        <v>0</v>
      </c>
      <c r="M1506" s="116">
        <f>IF($Q$2=2,IFERROR(INDEX($G1480:$L1486,MATCH(L1506,$F1480:$F1486,0),MATCH(INICIO!$C$78,$G1479:$L1479,0)),0),IF($Q$2=4,IFERROR(INDEX($P1480:$U1490,MATCH(L1506,$O1480:$O1490,0),MATCH(INICIO!$C$78,$P1479:$U1479,0)),0),IFERROR(INDEX($G1491:$L1499,MATCH(L1506,$F1491:$F1499,0),MATCH(INICIO!$C$78,$G1490:$L1490,0)),0)))</f>
        <v>0</v>
      </c>
    </row>
    <row r="1507" spans="1:62" hidden="1" outlineLevel="2" x14ac:dyDescent="0.25">
      <c r="B1507" s="105">
        <f t="shared" si="2522"/>
        <v>6</v>
      </c>
      <c r="C1507" s="116">
        <f>IF($Q$2=2,IFERROR(INDEX($G1480:$L1486,MATCH(B1507,$F1480:$F1486,0),MATCH(INICIO!$C$78,$G1479:$L1479,0)),0),IF($Q$2=4,IFERROR(INDEX($P1480:$U1490,MATCH(B1507,$O1480:$O1490,0),MATCH(INICIO!$C$78,$P1479:$U1479,0)),0),IFERROR(INDEX($G1491:$L1499,MATCH(B1507,$F1491:$F1499,0),MATCH(INICIO!$C$78,$G1490:$L1490,0)),0)))</f>
        <v>0</v>
      </c>
      <c r="D1507" s="105">
        <f t="shared" si="2523"/>
        <v>0</v>
      </c>
      <c r="E1507" s="116">
        <f>IF($Q$2=2,IFERROR(INDEX($G1480:$L1486,MATCH(D1507,$F1480:$F1486,0),MATCH(INICIO!$C$78,$G1479:$L1479,0)),0),IF($Q$2=4,IFERROR(INDEX($P1480:$U1490,MATCH(D1507,$O1480:$O1490,0),MATCH(INICIO!$C$78,$P1479:$U1479,0)),0),IFERROR(INDEX($G1491:$L1499,MATCH(D1507,$F1491:$F1499,0),MATCH(INICIO!$C$78,$G1490:$L1490,0)),0)))</f>
        <v>0</v>
      </c>
      <c r="F1507" s="105">
        <f t="shared" si="2524"/>
        <v>0</v>
      </c>
      <c r="G1507" s="116">
        <f>IF($Q$2=2,IFERROR(INDEX($G1480:$L1486,MATCH(F1507,$F1480:$F1486,0),MATCH(INICIO!$C$78,$G1479:$L1479,0)),0),IF($Q$2=4,IFERROR(INDEX($P1480:$U1490,MATCH(F1507,$O1480:$O1490,0),MATCH(INICIO!$C$78,$P1479:$U1479,0)),0),IFERROR(INDEX($G1491:$L1499,MATCH(F1507,$F1491:$F1499,0),MATCH(INICIO!$C$78,$G1490:$L1490,0)),0)))</f>
        <v>0</v>
      </c>
      <c r="H1507" s="105">
        <f t="shared" si="2525"/>
        <v>0</v>
      </c>
      <c r="I1507" s="116">
        <f>IF($Q$2=2,IFERROR(INDEX($G1480:$L1486,MATCH(H1507,$F1480:$F1486,0),MATCH(INICIO!$C$78,$G1479:$L1479,0)),0),IF($Q$2=4,IFERROR(INDEX($P1480:$U1490,MATCH(H1507,$O1480:$O1490,0),MATCH(INICIO!$C$78,$P1479:$U1479,0)),0),IFERROR(INDEX($G1491:$L1499,MATCH(H1507,$F1491:$F1499,0),MATCH(INICIO!$C$78,$G1490:$L1490,0)),0)))</f>
        <v>0</v>
      </c>
      <c r="J1507" s="105">
        <f t="shared" si="2526"/>
        <v>0</v>
      </c>
      <c r="K1507" s="116">
        <f>IF($Q$2=2,IFERROR(INDEX($G1480:$L1486,MATCH(J1507,$F1480:$F1486,0),MATCH(INICIO!$C$78,$G1479:$L1479,0)),0),IF($Q$2=4,IFERROR(INDEX($P1480:$U1490,MATCH(J1507,$O1480:$O1490,0),MATCH(INICIO!$C$78,$P1479:$U1479,0)),0),IFERROR(INDEX($G1491:$L1499,MATCH(J1507,$F1491:$F1499,0),MATCH(INICIO!$C$78,$G1490:$L1490,0)),0)))</f>
        <v>0</v>
      </c>
      <c r="L1507" s="105">
        <f t="shared" si="2527"/>
        <v>0</v>
      </c>
      <c r="M1507" s="116">
        <f>IF($Q$2=2,IFERROR(INDEX($G1480:$L1486,MATCH(L1507,$F1480:$F1486,0),MATCH(INICIO!$C$78,$G1479:$L1479,0)),0),IF($Q$2=4,IFERROR(INDEX($P1480:$U1490,MATCH(L1507,$O1480:$O1490,0),MATCH(INICIO!$C$78,$P1479:$U1479,0)),0),IFERROR(INDEX($G1491:$L1499,MATCH(L1507,$F1491:$F1499,0),MATCH(INICIO!$C$78,$G1490:$L1490,0)),0)))</f>
        <v>0</v>
      </c>
    </row>
    <row r="1508" spans="1:62" hidden="1" outlineLevel="2" x14ac:dyDescent="0.25">
      <c r="B1508" s="105">
        <f t="shared" si="2522"/>
        <v>2</v>
      </c>
      <c r="C1508" s="116">
        <f>IF($Q$2=2,IFERROR(INDEX($G1480:$L1486,MATCH(B1508,$F1480:$F1486,0),MATCH(INICIO!$C$78,$G1479:$L1479,0)),0),IF($Q$2=4,IFERROR(INDEX($P1480:$U1490,MATCH(B1508,$O1480:$O1490,0),MATCH(INICIO!$C$78,$P1479:$U1479,0)),0),IFERROR(INDEX($G1491:$L1499,MATCH(B1508,$F1491:$F1499,0),MATCH(INICIO!$C$78,$G1490:$L1490,0)),0)))</f>
        <v>0</v>
      </c>
      <c r="D1508" s="105">
        <f t="shared" si="2523"/>
        <v>0</v>
      </c>
      <c r="E1508" s="116">
        <f>IF($Q$2=2,IFERROR(INDEX($G1480:$L1486,MATCH(D1508,$F1480:$F1486,0),MATCH(INICIO!$C$78,$G1479:$L1479,0)),0),IF($Q$2=4,IFERROR(INDEX($P1480:$U1490,MATCH(D1508,$O1480:$O1490,0),MATCH(INICIO!$C$78,$P1479:$U1479,0)),0),IFERROR(INDEX($G1491:$L1499,MATCH(D1508,$F1491:$F1499,0),MATCH(INICIO!$C$78,$G1490:$L1490,0)),0)))</f>
        <v>0</v>
      </c>
      <c r="F1508" s="105">
        <f t="shared" si="2524"/>
        <v>0</v>
      </c>
      <c r="G1508" s="116">
        <f>IF($Q$2=2,IFERROR(INDEX($G1480:$L1486,MATCH(F1508,$F1480:$F1486,0),MATCH(INICIO!$C$78,$G1479:$L1479,0)),0),IF($Q$2=4,IFERROR(INDEX($P1480:$U1490,MATCH(F1508,$O1480:$O1490,0),MATCH(INICIO!$C$78,$P1479:$U1479,0)),0),IFERROR(INDEX($G1491:$L1499,MATCH(F1508,$F1491:$F1499,0),MATCH(INICIO!$C$78,$G1490:$L1490,0)),0)))</f>
        <v>0</v>
      </c>
      <c r="H1508" s="105">
        <f t="shared" si="2525"/>
        <v>0</v>
      </c>
      <c r="I1508" s="116">
        <f>IF($Q$2=2,IFERROR(INDEX($G1480:$L1486,MATCH(H1508,$F1480:$F1486,0),MATCH(INICIO!$C$78,$G1479:$L1479,0)),0),IF($Q$2=4,IFERROR(INDEX($P1480:$U1490,MATCH(H1508,$O1480:$O1490,0),MATCH(INICIO!$C$78,$P1479:$U1479,0)),0),IFERROR(INDEX($G1491:$L1499,MATCH(H1508,$F1491:$F1499,0),MATCH(INICIO!$C$78,$G1490:$L1490,0)),0)))</f>
        <v>0</v>
      </c>
      <c r="J1508" s="105">
        <f t="shared" si="2526"/>
        <v>0</v>
      </c>
      <c r="K1508" s="116">
        <f>IF($Q$2=2,IFERROR(INDEX($G1480:$L1486,MATCH(J1508,$F1480:$F1486,0),MATCH(INICIO!$C$78,$G1479:$L1479,0)),0),IF($Q$2=4,IFERROR(INDEX($P1480:$U1490,MATCH(J1508,$O1480:$O1490,0),MATCH(INICIO!$C$78,$P1479:$U1479,0)),0),IFERROR(INDEX($G1491:$L1499,MATCH(J1508,$F1491:$F1499,0),MATCH(INICIO!$C$78,$G1490:$L1490,0)),0)))</f>
        <v>0</v>
      </c>
      <c r="L1508" s="105">
        <f t="shared" si="2527"/>
        <v>0</v>
      </c>
      <c r="M1508" s="116">
        <f>IF($Q$2=2,IFERROR(INDEX($G1480:$L1486,MATCH(L1508,$F1480:$F1486,0),MATCH(INICIO!$C$78,$G1479:$L1479,0)),0),IF($Q$2=4,IFERROR(INDEX($P1480:$U1490,MATCH(L1508,$O1480:$O1490,0),MATCH(INICIO!$C$78,$P1479:$U1479,0)),0),IFERROR(INDEX($G1491:$L1499,MATCH(L1508,$F1491:$F1499,0),MATCH(INICIO!$C$78,$G1490:$L1490,0)),0)))</f>
        <v>0</v>
      </c>
    </row>
    <row r="1509" spans="1:62" hidden="1" outlineLevel="2" x14ac:dyDescent="0.25"/>
    <row r="1510" spans="1:62" s="119" customFormat="1" hidden="1" outlineLevel="2" x14ac:dyDescent="0.25">
      <c r="A1510" s="118" t="s">
        <v>43</v>
      </c>
    </row>
    <row r="1511" spans="1:62" hidden="1" outlineLevel="2" x14ac:dyDescent="0.25">
      <c r="C1511" s="121">
        <f t="shared" ref="C1511:H1511" si="2528">E$2</f>
        <v>1</v>
      </c>
      <c r="D1511" s="121">
        <f t="shared" si="2528"/>
        <v>2</v>
      </c>
      <c r="E1511" s="121">
        <f t="shared" si="2528"/>
        <v>3</v>
      </c>
      <c r="F1511" s="121">
        <f t="shared" si="2528"/>
        <v>4</v>
      </c>
      <c r="G1511" s="121">
        <f t="shared" si="2528"/>
        <v>5</v>
      </c>
      <c r="H1511" s="121">
        <f t="shared" si="2528"/>
        <v>6</v>
      </c>
    </row>
    <row r="1512" spans="1:62" hidden="1" outlineLevel="2" x14ac:dyDescent="0.25">
      <c r="B1512" s="122" t="s">
        <v>44</v>
      </c>
      <c r="C1512" s="123">
        <f t="array" ref="C1512:C1517">MMULT(MMULT(C$8:H$13,$AZ$8:$BE$13),C1503:C1508)+MMULT(MINVERSE(TRANSPOSE($AZ$8:$BE$13)),C1470:C1475)</f>
        <v>0</v>
      </c>
      <c r="D1512" s="123">
        <f t="array" ref="D1512:D1517">MMULT(MMULT(K$8:P$13,$AZ$8:$BE$13),E1503:E1508)+MMULT(MINVERSE(TRANSPOSE($AZ$8:$BE$13)),E1470:E1475)</f>
        <v>0</v>
      </c>
      <c r="E1512" s="123" t="e">
        <f t="array" ref="E1512:E1517">MMULT(MMULT(S$8:X$13,$AZ$8:$BE$13),G1503:G1508)+MMULT(MINVERSE(TRANSPOSE($AZ$8:$BE$13)),G1470:G1475)</f>
        <v>#DIV/0!</v>
      </c>
      <c r="F1512" s="123">
        <f t="array" ref="F1512:F1517">MMULT(MMULT(AA$8:AF$13,$AZ$8:$BE$13),I1503:I1508)+MMULT(MINVERSE(TRANSPOSE($AZ$8:$BE$13)),I1470:I1475)</f>
        <v>0</v>
      </c>
      <c r="G1512" s="123">
        <f t="array" ref="G1512:G1517">MMULT(MMULT(AI$8:AN$13,$AZ$8:$BE$13),K1503:K1508)+MMULT(MINVERSE(TRANSPOSE($AZ$8:$BE$13)),K1470:K1475)</f>
        <v>0</v>
      </c>
      <c r="H1512" s="123">
        <f t="array" ref="H1512:H1517">MMULT(MMULT(AQ$8:AV$13,$AZ$8:$BE$13),M1503:M1508)+MMULT(MINVERSE(TRANSPOSE($AZ$8:$BE$13)),M1470:M1475)</f>
        <v>0</v>
      </c>
      <c r="N1512" s="124"/>
      <c r="P1512" s="124"/>
    </row>
    <row r="1513" spans="1:62" hidden="1" outlineLevel="2" x14ac:dyDescent="0.25">
      <c r="B1513" s="122" t="s">
        <v>45</v>
      </c>
      <c r="C1513" s="123">
        <v>0</v>
      </c>
      <c r="D1513" s="123">
        <v>0</v>
      </c>
      <c r="E1513" s="123" t="e">
        <v>#DIV/0!</v>
      </c>
      <c r="F1513" s="123">
        <v>0</v>
      </c>
      <c r="G1513" s="123">
        <v>0</v>
      </c>
      <c r="H1513" s="123">
        <v>0</v>
      </c>
      <c r="N1513" s="124"/>
      <c r="P1513" s="124"/>
    </row>
    <row r="1514" spans="1:62" hidden="1" outlineLevel="2" x14ac:dyDescent="0.25">
      <c r="B1514" s="122" t="s">
        <v>46</v>
      </c>
      <c r="C1514" s="123">
        <v>0</v>
      </c>
      <c r="D1514" s="123">
        <v>0</v>
      </c>
      <c r="E1514" s="123" t="e">
        <v>#DIV/0!</v>
      </c>
      <c r="F1514" s="123">
        <v>0</v>
      </c>
      <c r="G1514" s="123">
        <v>0</v>
      </c>
      <c r="H1514" s="123">
        <v>0</v>
      </c>
      <c r="N1514" s="124"/>
      <c r="P1514" s="124"/>
    </row>
    <row r="1515" spans="1:62" hidden="1" outlineLevel="2" x14ac:dyDescent="0.25">
      <c r="B1515" s="122" t="s">
        <v>47</v>
      </c>
      <c r="C1515" s="123">
        <v>0</v>
      </c>
      <c r="D1515" s="123">
        <v>0</v>
      </c>
      <c r="E1515" s="123" t="e">
        <v>#DIV/0!</v>
      </c>
      <c r="F1515" s="123">
        <v>0</v>
      </c>
      <c r="G1515" s="123">
        <v>0</v>
      </c>
      <c r="H1515" s="123">
        <v>0</v>
      </c>
      <c r="N1515" s="124"/>
      <c r="P1515" s="124"/>
    </row>
    <row r="1516" spans="1:62" hidden="1" outlineLevel="2" x14ac:dyDescent="0.25">
      <c r="B1516" s="122" t="s">
        <v>48</v>
      </c>
      <c r="C1516" s="123">
        <v>0</v>
      </c>
      <c r="D1516" s="123">
        <v>0</v>
      </c>
      <c r="E1516" s="123" t="e">
        <v>#DIV/0!</v>
      </c>
      <c r="F1516" s="123">
        <v>0</v>
      </c>
      <c r="G1516" s="123">
        <v>0</v>
      </c>
      <c r="H1516" s="123">
        <v>0</v>
      </c>
      <c r="N1516" s="124"/>
      <c r="P1516" s="124"/>
    </row>
    <row r="1517" spans="1:62" hidden="1" outlineLevel="2" x14ac:dyDescent="0.25">
      <c r="B1517" s="122" t="s">
        <v>49</v>
      </c>
      <c r="C1517" s="123">
        <v>0</v>
      </c>
      <c r="D1517" s="123">
        <v>0</v>
      </c>
      <c r="E1517" s="123" t="e">
        <v>#DIV/0!</v>
      </c>
      <c r="F1517" s="123">
        <v>0</v>
      </c>
      <c r="G1517" s="123">
        <v>0</v>
      </c>
      <c r="H1517" s="123">
        <v>0</v>
      </c>
      <c r="N1517" s="124"/>
      <c r="P1517" s="124"/>
    </row>
    <row r="1518" spans="1:62" hidden="1" outlineLevel="2" x14ac:dyDescent="0.25"/>
    <row r="1519" spans="1:62" hidden="1" outlineLevel="2" x14ac:dyDescent="0.25">
      <c r="B1519" s="318" t="s">
        <v>50</v>
      </c>
      <c r="C1519" s="319"/>
      <c r="D1519" s="319"/>
      <c r="E1519" s="319"/>
      <c r="F1519" s="319"/>
      <c r="G1519" s="319"/>
      <c r="H1519" s="319"/>
      <c r="I1519" s="319"/>
      <c r="J1519" s="319"/>
      <c r="K1519" s="319"/>
      <c r="L1519" s="320"/>
      <c r="M1519" s="321" t="s">
        <v>51</v>
      </c>
      <c r="N1519" s="322"/>
      <c r="O1519" s="322"/>
      <c r="P1519" s="322"/>
      <c r="Q1519" s="322"/>
      <c r="R1519" s="322"/>
      <c r="S1519" s="322"/>
      <c r="T1519" s="322"/>
      <c r="U1519" s="322"/>
      <c r="V1519" s="323"/>
      <c r="W1519" s="321" t="s">
        <v>52</v>
      </c>
      <c r="X1519" s="322"/>
      <c r="Y1519" s="322"/>
      <c r="Z1519" s="322"/>
      <c r="AA1519" s="322"/>
      <c r="AB1519" s="322"/>
      <c r="AC1519" s="322"/>
      <c r="AD1519" s="322"/>
      <c r="AE1519" s="322"/>
      <c r="AF1519" s="323"/>
      <c r="AG1519" s="321" t="s">
        <v>53</v>
      </c>
      <c r="AH1519" s="322"/>
      <c r="AI1519" s="322"/>
      <c r="AJ1519" s="322"/>
      <c r="AK1519" s="322"/>
      <c r="AL1519" s="322"/>
      <c r="AM1519" s="322"/>
      <c r="AN1519" s="322"/>
      <c r="AO1519" s="322"/>
      <c r="AP1519" s="323"/>
      <c r="AQ1519" s="321" t="s">
        <v>54</v>
      </c>
      <c r="AR1519" s="322"/>
      <c r="AS1519" s="322"/>
      <c r="AT1519" s="322"/>
      <c r="AU1519" s="322"/>
      <c r="AV1519" s="322"/>
      <c r="AW1519" s="322"/>
      <c r="AX1519" s="322"/>
      <c r="AY1519" s="322"/>
      <c r="AZ1519" s="323"/>
      <c r="BA1519" s="321" t="s">
        <v>55</v>
      </c>
      <c r="BB1519" s="322"/>
      <c r="BC1519" s="322"/>
      <c r="BD1519" s="322"/>
      <c r="BE1519" s="322"/>
      <c r="BF1519" s="322"/>
      <c r="BG1519" s="322"/>
      <c r="BH1519" s="322"/>
      <c r="BI1519" s="322"/>
      <c r="BJ1519" s="323"/>
    </row>
    <row r="1520" spans="1:62" hidden="1" outlineLevel="2" x14ac:dyDescent="0.25">
      <c r="B1520" s="186">
        <f t="shared" ref="B1520" si="2529">E$2</f>
        <v>1</v>
      </c>
      <c r="C1520" s="187">
        <f t="shared" ref="C1520:L1523" si="2530">B1520</f>
        <v>1</v>
      </c>
      <c r="D1520" s="187">
        <f t="shared" si="2530"/>
        <v>1</v>
      </c>
      <c r="E1520" s="187">
        <f t="shared" si="2530"/>
        <v>1</v>
      </c>
      <c r="F1520" s="187">
        <f t="shared" si="2530"/>
        <v>1</v>
      </c>
      <c r="G1520" s="187">
        <f t="shared" si="2530"/>
        <v>1</v>
      </c>
      <c r="H1520" s="187">
        <f t="shared" si="2530"/>
        <v>1</v>
      </c>
      <c r="I1520" s="187">
        <f t="shared" si="2530"/>
        <v>1</v>
      </c>
      <c r="J1520" s="187">
        <f t="shared" si="2530"/>
        <v>1</v>
      </c>
      <c r="K1520" s="187">
        <f t="shared" si="2530"/>
        <v>1</v>
      </c>
      <c r="L1520" s="188">
        <f t="shared" si="2530"/>
        <v>1</v>
      </c>
      <c r="M1520" s="189">
        <f t="shared" ref="M1520" si="2531">F$2</f>
        <v>2</v>
      </c>
      <c r="N1520" s="187">
        <f t="shared" ref="N1520:V1523" si="2532">M1520</f>
        <v>2</v>
      </c>
      <c r="O1520" s="187">
        <f t="shared" si="2532"/>
        <v>2</v>
      </c>
      <c r="P1520" s="187">
        <f t="shared" si="2532"/>
        <v>2</v>
      </c>
      <c r="Q1520" s="187">
        <f t="shared" si="2532"/>
        <v>2</v>
      </c>
      <c r="R1520" s="187">
        <f t="shared" si="2532"/>
        <v>2</v>
      </c>
      <c r="S1520" s="187">
        <f t="shared" si="2532"/>
        <v>2</v>
      </c>
      <c r="T1520" s="187">
        <f t="shared" si="2532"/>
        <v>2</v>
      </c>
      <c r="U1520" s="187">
        <f t="shared" si="2532"/>
        <v>2</v>
      </c>
      <c r="V1520" s="188">
        <f t="shared" si="2532"/>
        <v>2</v>
      </c>
      <c r="W1520" s="189">
        <f>G$2</f>
        <v>3</v>
      </c>
      <c r="X1520" s="187">
        <f t="shared" ref="X1520:AF1523" si="2533">W1520</f>
        <v>3</v>
      </c>
      <c r="Y1520" s="187">
        <f t="shared" si="2533"/>
        <v>3</v>
      </c>
      <c r="Z1520" s="187">
        <f t="shared" si="2533"/>
        <v>3</v>
      </c>
      <c r="AA1520" s="187">
        <f t="shared" si="2533"/>
        <v>3</v>
      </c>
      <c r="AB1520" s="187">
        <f t="shared" si="2533"/>
        <v>3</v>
      </c>
      <c r="AC1520" s="187">
        <f t="shared" si="2533"/>
        <v>3</v>
      </c>
      <c r="AD1520" s="187">
        <f t="shared" si="2533"/>
        <v>3</v>
      </c>
      <c r="AE1520" s="187">
        <f t="shared" si="2533"/>
        <v>3</v>
      </c>
      <c r="AF1520" s="188">
        <f t="shared" si="2533"/>
        <v>3</v>
      </c>
      <c r="AG1520" s="189">
        <f>H$2</f>
        <v>4</v>
      </c>
      <c r="AH1520" s="187">
        <f t="shared" ref="AH1520:AP1523" si="2534">AG1520</f>
        <v>4</v>
      </c>
      <c r="AI1520" s="187">
        <f t="shared" si="2534"/>
        <v>4</v>
      </c>
      <c r="AJ1520" s="187">
        <f t="shared" si="2534"/>
        <v>4</v>
      </c>
      <c r="AK1520" s="187">
        <f t="shared" si="2534"/>
        <v>4</v>
      </c>
      <c r="AL1520" s="187">
        <f t="shared" si="2534"/>
        <v>4</v>
      </c>
      <c r="AM1520" s="187">
        <f t="shared" si="2534"/>
        <v>4</v>
      </c>
      <c r="AN1520" s="187">
        <f t="shared" si="2534"/>
        <v>4</v>
      </c>
      <c r="AO1520" s="187">
        <f t="shared" si="2534"/>
        <v>4</v>
      </c>
      <c r="AP1520" s="188">
        <f t="shared" si="2534"/>
        <v>4</v>
      </c>
      <c r="AQ1520" s="189">
        <f>I$2</f>
        <v>5</v>
      </c>
      <c r="AR1520" s="187">
        <f t="shared" ref="AR1520:AZ1523" si="2535">AQ1520</f>
        <v>5</v>
      </c>
      <c r="AS1520" s="187">
        <f t="shared" si="2535"/>
        <v>5</v>
      </c>
      <c r="AT1520" s="187">
        <f t="shared" si="2535"/>
        <v>5</v>
      </c>
      <c r="AU1520" s="187">
        <f t="shared" si="2535"/>
        <v>5</v>
      </c>
      <c r="AV1520" s="187">
        <f t="shared" si="2535"/>
        <v>5</v>
      </c>
      <c r="AW1520" s="187">
        <f t="shared" si="2535"/>
        <v>5</v>
      </c>
      <c r="AX1520" s="187">
        <f t="shared" si="2535"/>
        <v>5</v>
      </c>
      <c r="AY1520" s="187">
        <f t="shared" si="2535"/>
        <v>5</v>
      </c>
      <c r="AZ1520" s="188">
        <f t="shared" si="2535"/>
        <v>5</v>
      </c>
      <c r="BA1520" s="189">
        <f>J$2</f>
        <v>6</v>
      </c>
      <c r="BB1520" s="187">
        <f t="shared" ref="BB1520:BJ1523" si="2536">BA1520</f>
        <v>6</v>
      </c>
      <c r="BC1520" s="187">
        <f t="shared" si="2536"/>
        <v>6</v>
      </c>
      <c r="BD1520" s="187">
        <f t="shared" si="2536"/>
        <v>6</v>
      </c>
      <c r="BE1520" s="187">
        <f t="shared" si="2536"/>
        <v>6</v>
      </c>
      <c r="BF1520" s="187">
        <f t="shared" si="2536"/>
        <v>6</v>
      </c>
      <c r="BG1520" s="187">
        <f t="shared" si="2536"/>
        <v>6</v>
      </c>
      <c r="BH1520" s="187">
        <f t="shared" si="2536"/>
        <v>6</v>
      </c>
      <c r="BI1520" s="187">
        <f t="shared" si="2536"/>
        <v>6</v>
      </c>
      <c r="BJ1520" s="188">
        <f t="shared" si="2536"/>
        <v>6</v>
      </c>
    </row>
    <row r="1521" spans="1:93" s="2" customFormat="1" ht="15" hidden="1" customHeight="1" outlineLevel="2" x14ac:dyDescent="0.25">
      <c r="A1521" s="152" t="s">
        <v>192</v>
      </c>
      <c r="B1521" s="129">
        <f>C1514</f>
        <v>0</v>
      </c>
      <c r="C1521" s="130">
        <f t="shared" si="2530"/>
        <v>0</v>
      </c>
      <c r="D1521" s="130">
        <f t="shared" si="2530"/>
        <v>0</v>
      </c>
      <c r="E1521" s="130">
        <f t="shared" si="2530"/>
        <v>0</v>
      </c>
      <c r="F1521" s="130">
        <f t="shared" si="2530"/>
        <v>0</v>
      </c>
      <c r="G1521" s="130">
        <f t="shared" si="2530"/>
        <v>0</v>
      </c>
      <c r="H1521" s="130">
        <f t="shared" si="2530"/>
        <v>0</v>
      </c>
      <c r="I1521" s="130">
        <f t="shared" si="2530"/>
        <v>0</v>
      </c>
      <c r="J1521" s="190">
        <f t="shared" si="2530"/>
        <v>0</v>
      </c>
      <c r="K1521" s="130">
        <f t="shared" si="2530"/>
        <v>0</v>
      </c>
      <c r="L1521" s="131">
        <f t="shared" si="2530"/>
        <v>0</v>
      </c>
      <c r="M1521" s="129">
        <f>D1514</f>
        <v>0</v>
      </c>
      <c r="N1521" s="130">
        <f t="shared" si="2532"/>
        <v>0</v>
      </c>
      <c r="O1521" s="130">
        <f t="shared" si="2532"/>
        <v>0</v>
      </c>
      <c r="P1521" s="130">
        <f t="shared" si="2532"/>
        <v>0</v>
      </c>
      <c r="Q1521" s="130">
        <f t="shared" si="2532"/>
        <v>0</v>
      </c>
      <c r="R1521" s="130">
        <f t="shared" si="2532"/>
        <v>0</v>
      </c>
      <c r="S1521" s="130">
        <f t="shared" si="2532"/>
        <v>0</v>
      </c>
      <c r="T1521" s="130">
        <f t="shared" si="2532"/>
        <v>0</v>
      </c>
      <c r="U1521" s="130">
        <f t="shared" si="2532"/>
        <v>0</v>
      </c>
      <c r="V1521" s="131">
        <f t="shared" si="2532"/>
        <v>0</v>
      </c>
      <c r="W1521" s="129" t="e">
        <f>E1514</f>
        <v>#DIV/0!</v>
      </c>
      <c r="X1521" s="130" t="e">
        <f t="shared" si="2533"/>
        <v>#DIV/0!</v>
      </c>
      <c r="Y1521" s="130" t="e">
        <f t="shared" si="2533"/>
        <v>#DIV/0!</v>
      </c>
      <c r="Z1521" s="130" t="e">
        <f t="shared" si="2533"/>
        <v>#DIV/0!</v>
      </c>
      <c r="AA1521" s="130" t="e">
        <f t="shared" si="2533"/>
        <v>#DIV/0!</v>
      </c>
      <c r="AB1521" s="130" t="e">
        <f t="shared" si="2533"/>
        <v>#DIV/0!</v>
      </c>
      <c r="AC1521" s="130" t="e">
        <f t="shared" si="2533"/>
        <v>#DIV/0!</v>
      </c>
      <c r="AD1521" s="130" t="e">
        <f t="shared" si="2533"/>
        <v>#DIV/0!</v>
      </c>
      <c r="AE1521" s="130" t="e">
        <f t="shared" si="2533"/>
        <v>#DIV/0!</v>
      </c>
      <c r="AF1521" s="131" t="e">
        <f t="shared" si="2533"/>
        <v>#DIV/0!</v>
      </c>
      <c r="AG1521" s="129">
        <f>F1514</f>
        <v>0</v>
      </c>
      <c r="AH1521" s="130">
        <f t="shared" si="2534"/>
        <v>0</v>
      </c>
      <c r="AI1521" s="130">
        <f t="shared" si="2534"/>
        <v>0</v>
      </c>
      <c r="AJ1521" s="130">
        <f t="shared" si="2534"/>
        <v>0</v>
      </c>
      <c r="AK1521" s="130">
        <f t="shared" si="2534"/>
        <v>0</v>
      </c>
      <c r="AL1521" s="130">
        <f t="shared" si="2534"/>
        <v>0</v>
      </c>
      <c r="AM1521" s="130">
        <f t="shared" si="2534"/>
        <v>0</v>
      </c>
      <c r="AN1521" s="130">
        <f t="shared" si="2534"/>
        <v>0</v>
      </c>
      <c r="AO1521" s="130">
        <f t="shared" si="2534"/>
        <v>0</v>
      </c>
      <c r="AP1521" s="131">
        <f t="shared" si="2534"/>
        <v>0</v>
      </c>
      <c r="AQ1521" s="129">
        <f>G1514</f>
        <v>0</v>
      </c>
      <c r="AR1521" s="130">
        <f t="shared" si="2535"/>
        <v>0</v>
      </c>
      <c r="AS1521" s="130">
        <f t="shared" si="2535"/>
        <v>0</v>
      </c>
      <c r="AT1521" s="130">
        <f t="shared" si="2535"/>
        <v>0</v>
      </c>
      <c r="AU1521" s="130">
        <f t="shared" si="2535"/>
        <v>0</v>
      </c>
      <c r="AV1521" s="130">
        <f t="shared" si="2535"/>
        <v>0</v>
      </c>
      <c r="AW1521" s="130">
        <f t="shared" si="2535"/>
        <v>0</v>
      </c>
      <c r="AX1521" s="130">
        <f t="shared" si="2535"/>
        <v>0</v>
      </c>
      <c r="AY1521" s="130">
        <f t="shared" si="2535"/>
        <v>0</v>
      </c>
      <c r="AZ1521" s="131">
        <f t="shared" si="2535"/>
        <v>0</v>
      </c>
      <c r="BA1521" s="129">
        <f>H1514</f>
        <v>0</v>
      </c>
      <c r="BB1521" s="130">
        <f t="shared" si="2536"/>
        <v>0</v>
      </c>
      <c r="BC1521" s="130">
        <f t="shared" si="2536"/>
        <v>0</v>
      </c>
      <c r="BD1521" s="130">
        <f t="shared" si="2536"/>
        <v>0</v>
      </c>
      <c r="BE1521" s="130">
        <f t="shared" si="2536"/>
        <v>0</v>
      </c>
      <c r="BF1521" s="130">
        <f t="shared" si="2536"/>
        <v>0</v>
      </c>
      <c r="BG1521" s="130">
        <f t="shared" si="2536"/>
        <v>0</v>
      </c>
      <c r="BH1521" s="130">
        <f t="shared" si="2536"/>
        <v>0</v>
      </c>
      <c r="BI1521" s="130">
        <f t="shared" si="2536"/>
        <v>0</v>
      </c>
      <c r="BJ1521" s="131">
        <f t="shared" si="2536"/>
        <v>0</v>
      </c>
      <c r="BK1521"/>
      <c r="BL1521"/>
      <c r="BM1521"/>
      <c r="BN1521"/>
      <c r="BO1521"/>
      <c r="BP1521"/>
      <c r="BQ1521"/>
      <c r="BR1521"/>
      <c r="BS1521"/>
      <c r="BT1521"/>
      <c r="BU1521"/>
      <c r="BV1521"/>
      <c r="BW1521"/>
      <c r="BX1521"/>
      <c r="BY1521"/>
      <c r="BZ1521"/>
      <c r="CA1521"/>
      <c r="CB1521"/>
      <c r="CC1521"/>
      <c r="CD1521"/>
      <c r="CE1521"/>
      <c r="CF1521"/>
      <c r="CG1521"/>
      <c r="CH1521"/>
      <c r="CI1521"/>
      <c r="CJ1521"/>
      <c r="CK1521"/>
      <c r="CL1521"/>
      <c r="CM1521"/>
      <c r="CN1521"/>
      <c r="CO1521"/>
    </row>
    <row r="1522" spans="1:93" s="2" customFormat="1" ht="15" hidden="1" customHeight="1" outlineLevel="2" x14ac:dyDescent="0.25">
      <c r="A1522" s="152" t="s">
        <v>47</v>
      </c>
      <c r="B1522" s="129">
        <f>C1515</f>
        <v>0</v>
      </c>
      <c r="C1522" s="130">
        <f t="shared" si="2530"/>
        <v>0</v>
      </c>
      <c r="D1522" s="130">
        <f t="shared" si="2530"/>
        <v>0</v>
      </c>
      <c r="E1522" s="130">
        <f t="shared" si="2530"/>
        <v>0</v>
      </c>
      <c r="F1522" s="130">
        <f t="shared" si="2530"/>
        <v>0</v>
      </c>
      <c r="G1522" s="130">
        <f t="shared" si="2530"/>
        <v>0</v>
      </c>
      <c r="H1522" s="130">
        <f t="shared" si="2530"/>
        <v>0</v>
      </c>
      <c r="I1522" s="130">
        <f t="shared" si="2530"/>
        <v>0</v>
      </c>
      <c r="J1522" s="190">
        <f t="shared" si="2530"/>
        <v>0</v>
      </c>
      <c r="K1522" s="130">
        <f t="shared" si="2530"/>
        <v>0</v>
      </c>
      <c r="L1522" s="131">
        <f t="shared" si="2530"/>
        <v>0</v>
      </c>
      <c r="M1522" s="129">
        <f>D1515</f>
        <v>0</v>
      </c>
      <c r="N1522" s="130">
        <f t="shared" si="2532"/>
        <v>0</v>
      </c>
      <c r="O1522" s="130">
        <f t="shared" si="2532"/>
        <v>0</v>
      </c>
      <c r="P1522" s="130">
        <f t="shared" si="2532"/>
        <v>0</v>
      </c>
      <c r="Q1522" s="130">
        <f t="shared" si="2532"/>
        <v>0</v>
      </c>
      <c r="R1522" s="130">
        <f t="shared" si="2532"/>
        <v>0</v>
      </c>
      <c r="S1522" s="130">
        <f t="shared" si="2532"/>
        <v>0</v>
      </c>
      <c r="T1522" s="130">
        <f t="shared" si="2532"/>
        <v>0</v>
      </c>
      <c r="U1522" s="130">
        <f t="shared" si="2532"/>
        <v>0</v>
      </c>
      <c r="V1522" s="131">
        <f t="shared" si="2532"/>
        <v>0</v>
      </c>
      <c r="W1522" s="129" t="e">
        <f>E1515</f>
        <v>#DIV/0!</v>
      </c>
      <c r="X1522" s="130" t="e">
        <f t="shared" si="2533"/>
        <v>#DIV/0!</v>
      </c>
      <c r="Y1522" s="130" t="e">
        <f t="shared" si="2533"/>
        <v>#DIV/0!</v>
      </c>
      <c r="Z1522" s="130" t="e">
        <f t="shared" si="2533"/>
        <v>#DIV/0!</v>
      </c>
      <c r="AA1522" s="130" t="e">
        <f t="shared" si="2533"/>
        <v>#DIV/0!</v>
      </c>
      <c r="AB1522" s="130" t="e">
        <f t="shared" si="2533"/>
        <v>#DIV/0!</v>
      </c>
      <c r="AC1522" s="130" t="e">
        <f t="shared" si="2533"/>
        <v>#DIV/0!</v>
      </c>
      <c r="AD1522" s="130" t="e">
        <f t="shared" si="2533"/>
        <v>#DIV/0!</v>
      </c>
      <c r="AE1522" s="130" t="e">
        <f t="shared" si="2533"/>
        <v>#DIV/0!</v>
      </c>
      <c r="AF1522" s="131" t="e">
        <f t="shared" si="2533"/>
        <v>#DIV/0!</v>
      </c>
      <c r="AG1522" s="129">
        <f>F1515</f>
        <v>0</v>
      </c>
      <c r="AH1522" s="130">
        <f t="shared" si="2534"/>
        <v>0</v>
      </c>
      <c r="AI1522" s="130">
        <f t="shared" si="2534"/>
        <v>0</v>
      </c>
      <c r="AJ1522" s="130">
        <f t="shared" si="2534"/>
        <v>0</v>
      </c>
      <c r="AK1522" s="130">
        <f t="shared" si="2534"/>
        <v>0</v>
      </c>
      <c r="AL1522" s="130">
        <f t="shared" si="2534"/>
        <v>0</v>
      </c>
      <c r="AM1522" s="130">
        <f t="shared" si="2534"/>
        <v>0</v>
      </c>
      <c r="AN1522" s="130">
        <f t="shared" si="2534"/>
        <v>0</v>
      </c>
      <c r="AO1522" s="130">
        <f t="shared" si="2534"/>
        <v>0</v>
      </c>
      <c r="AP1522" s="131">
        <f t="shared" si="2534"/>
        <v>0</v>
      </c>
      <c r="AQ1522" s="129">
        <f>G1515</f>
        <v>0</v>
      </c>
      <c r="AR1522" s="130">
        <f t="shared" si="2535"/>
        <v>0</v>
      </c>
      <c r="AS1522" s="130">
        <f t="shared" si="2535"/>
        <v>0</v>
      </c>
      <c r="AT1522" s="130">
        <f t="shared" si="2535"/>
        <v>0</v>
      </c>
      <c r="AU1522" s="130">
        <f t="shared" si="2535"/>
        <v>0</v>
      </c>
      <c r="AV1522" s="130">
        <f t="shared" si="2535"/>
        <v>0</v>
      </c>
      <c r="AW1522" s="130">
        <f t="shared" si="2535"/>
        <v>0</v>
      </c>
      <c r="AX1522" s="130">
        <f t="shared" si="2535"/>
        <v>0</v>
      </c>
      <c r="AY1522" s="130">
        <f t="shared" si="2535"/>
        <v>0</v>
      </c>
      <c r="AZ1522" s="131">
        <f t="shared" si="2535"/>
        <v>0</v>
      </c>
      <c r="BA1522" s="129">
        <f>H1515</f>
        <v>0</v>
      </c>
      <c r="BB1522" s="130">
        <f t="shared" si="2536"/>
        <v>0</v>
      </c>
      <c r="BC1522" s="130">
        <f t="shared" si="2536"/>
        <v>0</v>
      </c>
      <c r="BD1522" s="130">
        <f t="shared" si="2536"/>
        <v>0</v>
      </c>
      <c r="BE1522" s="130">
        <f t="shared" si="2536"/>
        <v>0</v>
      </c>
      <c r="BF1522" s="130">
        <f t="shared" si="2536"/>
        <v>0</v>
      </c>
      <c r="BG1522" s="130">
        <f t="shared" si="2536"/>
        <v>0</v>
      </c>
      <c r="BH1522" s="130">
        <f t="shared" si="2536"/>
        <v>0</v>
      </c>
      <c r="BI1522" s="130">
        <f t="shared" si="2536"/>
        <v>0</v>
      </c>
      <c r="BJ1522" s="131">
        <f t="shared" si="2536"/>
        <v>0</v>
      </c>
      <c r="BK1522"/>
      <c r="BL1522"/>
      <c r="BM1522"/>
      <c r="BN1522"/>
      <c r="BO1522"/>
      <c r="BP1522"/>
      <c r="BQ1522"/>
      <c r="BR1522"/>
      <c r="BS1522"/>
      <c r="BT1522"/>
      <c r="BU1522"/>
      <c r="BV1522"/>
      <c r="BW1522"/>
      <c r="BX1522"/>
      <c r="BY1522"/>
      <c r="BZ1522"/>
      <c r="CA1522"/>
      <c r="CB1522"/>
      <c r="CC1522"/>
      <c r="CD1522"/>
      <c r="CE1522"/>
      <c r="CF1522"/>
      <c r="CG1522"/>
      <c r="CH1522"/>
      <c r="CI1522"/>
      <c r="CJ1522"/>
      <c r="CK1522"/>
      <c r="CL1522"/>
      <c r="CM1522"/>
      <c r="CN1522"/>
      <c r="CO1522"/>
    </row>
    <row r="1523" spans="1:93" s="2" customFormat="1" ht="15" hidden="1" customHeight="1" outlineLevel="2" x14ac:dyDescent="0.25">
      <c r="A1523" s="152" t="s">
        <v>57</v>
      </c>
      <c r="B1523" s="129">
        <f t="shared" ref="B1523" si="2537">E$3</f>
        <v>43</v>
      </c>
      <c r="C1523" s="130">
        <f t="shared" si="2530"/>
        <v>43</v>
      </c>
      <c r="D1523" s="130">
        <f t="shared" si="2530"/>
        <v>43</v>
      </c>
      <c r="E1523" s="130">
        <f t="shared" si="2530"/>
        <v>43</v>
      </c>
      <c r="F1523" s="130">
        <f t="shared" si="2530"/>
        <v>43</v>
      </c>
      <c r="G1523" s="130">
        <f t="shared" si="2530"/>
        <v>43</v>
      </c>
      <c r="H1523" s="130">
        <f t="shared" si="2530"/>
        <v>43</v>
      </c>
      <c r="I1523" s="130">
        <f t="shared" si="2530"/>
        <v>43</v>
      </c>
      <c r="J1523" s="190">
        <f t="shared" si="2530"/>
        <v>43</v>
      </c>
      <c r="K1523" s="130">
        <f t="shared" si="2530"/>
        <v>43</v>
      </c>
      <c r="L1523" s="131">
        <f t="shared" si="2530"/>
        <v>43</v>
      </c>
      <c r="M1523" s="129">
        <f t="shared" ref="M1523" si="2538">F$3</f>
        <v>0</v>
      </c>
      <c r="N1523" s="130">
        <f t="shared" si="2532"/>
        <v>0</v>
      </c>
      <c r="O1523" s="130">
        <f t="shared" si="2532"/>
        <v>0</v>
      </c>
      <c r="P1523" s="130">
        <f t="shared" si="2532"/>
        <v>0</v>
      </c>
      <c r="Q1523" s="130">
        <f t="shared" si="2532"/>
        <v>0</v>
      </c>
      <c r="R1523" s="130">
        <f t="shared" si="2532"/>
        <v>0</v>
      </c>
      <c r="S1523" s="130">
        <f t="shared" si="2532"/>
        <v>0</v>
      </c>
      <c r="T1523" s="130">
        <f t="shared" si="2532"/>
        <v>0</v>
      </c>
      <c r="U1523" s="130">
        <f t="shared" si="2532"/>
        <v>0</v>
      </c>
      <c r="V1523" s="131">
        <f t="shared" si="2532"/>
        <v>0</v>
      </c>
      <c r="W1523" s="129">
        <f t="shared" ref="W1523" si="2539">G$3</f>
        <v>0</v>
      </c>
      <c r="X1523" s="130">
        <f t="shared" si="2533"/>
        <v>0</v>
      </c>
      <c r="Y1523" s="130">
        <f t="shared" si="2533"/>
        <v>0</v>
      </c>
      <c r="Z1523" s="130">
        <f t="shared" si="2533"/>
        <v>0</v>
      </c>
      <c r="AA1523" s="130">
        <f t="shared" si="2533"/>
        <v>0</v>
      </c>
      <c r="AB1523" s="130">
        <f t="shared" si="2533"/>
        <v>0</v>
      </c>
      <c r="AC1523" s="130">
        <f t="shared" si="2533"/>
        <v>0</v>
      </c>
      <c r="AD1523" s="130">
        <f t="shared" si="2533"/>
        <v>0</v>
      </c>
      <c r="AE1523" s="130">
        <f t="shared" si="2533"/>
        <v>0</v>
      </c>
      <c r="AF1523" s="131">
        <f t="shared" si="2533"/>
        <v>0</v>
      </c>
      <c r="AG1523" s="129">
        <f t="shared" ref="AG1523" si="2540">H$3</f>
        <v>0</v>
      </c>
      <c r="AH1523" s="130">
        <f t="shared" si="2534"/>
        <v>0</v>
      </c>
      <c r="AI1523" s="130">
        <f t="shared" si="2534"/>
        <v>0</v>
      </c>
      <c r="AJ1523" s="130">
        <f t="shared" si="2534"/>
        <v>0</v>
      </c>
      <c r="AK1523" s="130">
        <f t="shared" si="2534"/>
        <v>0</v>
      </c>
      <c r="AL1523" s="130">
        <f t="shared" si="2534"/>
        <v>0</v>
      </c>
      <c r="AM1523" s="130">
        <f t="shared" si="2534"/>
        <v>0</v>
      </c>
      <c r="AN1523" s="130">
        <f t="shared" si="2534"/>
        <v>0</v>
      </c>
      <c r="AO1523" s="130">
        <f t="shared" si="2534"/>
        <v>0</v>
      </c>
      <c r="AP1523" s="131">
        <f t="shared" si="2534"/>
        <v>0</v>
      </c>
      <c r="AQ1523" s="129">
        <f t="shared" ref="AQ1523" si="2541">I$3</f>
        <v>0</v>
      </c>
      <c r="AR1523" s="130">
        <f t="shared" si="2535"/>
        <v>0</v>
      </c>
      <c r="AS1523" s="130">
        <f t="shared" si="2535"/>
        <v>0</v>
      </c>
      <c r="AT1523" s="130">
        <f t="shared" si="2535"/>
        <v>0</v>
      </c>
      <c r="AU1523" s="130">
        <f t="shared" si="2535"/>
        <v>0</v>
      </c>
      <c r="AV1523" s="130">
        <f t="shared" si="2535"/>
        <v>0</v>
      </c>
      <c r="AW1523" s="130">
        <f t="shared" si="2535"/>
        <v>0</v>
      </c>
      <c r="AX1523" s="130">
        <f t="shared" si="2535"/>
        <v>0</v>
      </c>
      <c r="AY1523" s="130">
        <f t="shared" si="2535"/>
        <v>0</v>
      </c>
      <c r="AZ1523" s="131">
        <f t="shared" si="2535"/>
        <v>0</v>
      </c>
      <c r="BA1523" s="129">
        <f t="shared" ref="BA1523" si="2542">J$3</f>
        <v>0</v>
      </c>
      <c r="BB1523" s="130">
        <f t="shared" si="2536"/>
        <v>0</v>
      </c>
      <c r="BC1523" s="130">
        <f t="shared" si="2536"/>
        <v>0</v>
      </c>
      <c r="BD1523" s="130">
        <f t="shared" si="2536"/>
        <v>0</v>
      </c>
      <c r="BE1523" s="130">
        <f t="shared" si="2536"/>
        <v>0</v>
      </c>
      <c r="BF1523" s="130">
        <f t="shared" si="2536"/>
        <v>0</v>
      </c>
      <c r="BG1523" s="130">
        <f t="shared" si="2536"/>
        <v>0</v>
      </c>
      <c r="BH1523" s="130">
        <f t="shared" si="2536"/>
        <v>0</v>
      </c>
      <c r="BI1523" s="130">
        <f t="shared" si="2536"/>
        <v>0</v>
      </c>
      <c r="BJ1523" s="131">
        <f t="shared" si="2536"/>
        <v>0</v>
      </c>
      <c r="BK1523"/>
      <c r="BL1523"/>
      <c r="BM1523"/>
      <c r="BN1523"/>
      <c r="BO1523"/>
      <c r="BP1523"/>
      <c r="BQ1523"/>
      <c r="BR1523"/>
      <c r="BS1523"/>
      <c r="BT1523"/>
      <c r="BU1523"/>
      <c r="BV1523"/>
      <c r="BW1523"/>
      <c r="BX1523"/>
      <c r="BY1523"/>
      <c r="BZ1523"/>
      <c r="CA1523"/>
      <c r="CB1523"/>
      <c r="CC1523"/>
      <c r="CD1523"/>
      <c r="CE1523"/>
      <c r="CF1523"/>
      <c r="CG1523"/>
      <c r="CH1523"/>
      <c r="CI1523"/>
      <c r="CJ1523"/>
      <c r="CK1523"/>
      <c r="CL1523"/>
      <c r="CM1523"/>
      <c r="CN1523"/>
      <c r="CO1523"/>
    </row>
    <row r="1524" spans="1:93" s="2" customFormat="1" ht="15" hidden="1" customHeight="1" outlineLevel="2" x14ac:dyDescent="0.25">
      <c r="A1524" s="152" t="s">
        <v>58</v>
      </c>
      <c r="B1524" s="132">
        <f t="shared" ref="B1524" si="2543">B1523/10*0</f>
        <v>0</v>
      </c>
      <c r="C1524" s="133">
        <f t="shared" ref="C1524" si="2544">C1523/10*1</f>
        <v>4.3</v>
      </c>
      <c r="D1524" s="133">
        <f t="shared" ref="D1524" si="2545">D1523/10*2</f>
        <v>8.6</v>
      </c>
      <c r="E1524" s="133">
        <f t="shared" ref="E1524" si="2546">E1523/10*3</f>
        <v>12.899999999999999</v>
      </c>
      <c r="F1524" s="133">
        <f t="shared" ref="F1524" si="2547">F1523/10*4</f>
        <v>17.2</v>
      </c>
      <c r="G1524" s="133">
        <f t="shared" ref="G1524" si="2548">G1523/10*5</f>
        <v>21.5</v>
      </c>
      <c r="H1524" s="133">
        <f t="shared" ref="H1524" si="2549">H1523/10*6</f>
        <v>25.799999999999997</v>
      </c>
      <c r="I1524" s="133">
        <f t="shared" ref="I1524" si="2550">I1523/10*7</f>
        <v>30.099999999999998</v>
      </c>
      <c r="J1524" s="191">
        <f t="shared" ref="J1524" si="2551">J1523/10*8</f>
        <v>34.4</v>
      </c>
      <c r="K1524" s="133">
        <f t="shared" ref="K1524" si="2552">K1523/10*9</f>
        <v>38.699999999999996</v>
      </c>
      <c r="L1524" s="134">
        <f t="shared" ref="L1524" si="2553">L1523/10*10</f>
        <v>43</v>
      </c>
      <c r="M1524" s="133">
        <f t="shared" ref="M1524" si="2554">M1523/10*1</f>
        <v>0</v>
      </c>
      <c r="N1524" s="133">
        <f t="shared" ref="N1524" si="2555">N1523/10*2</f>
        <v>0</v>
      </c>
      <c r="O1524" s="133">
        <f t="shared" ref="O1524" si="2556">O1523/10*3</f>
        <v>0</v>
      </c>
      <c r="P1524" s="133">
        <f t="shared" ref="P1524" si="2557">P1523/10*4</f>
        <v>0</v>
      </c>
      <c r="Q1524" s="133">
        <f t="shared" ref="Q1524" si="2558">Q1523/10*5</f>
        <v>0</v>
      </c>
      <c r="R1524" s="133">
        <f t="shared" ref="R1524" si="2559">R1523/10*6</f>
        <v>0</v>
      </c>
      <c r="S1524" s="133">
        <f t="shared" ref="S1524" si="2560">S1523/10*7</f>
        <v>0</v>
      </c>
      <c r="T1524" s="133">
        <f t="shared" ref="T1524" si="2561">T1523/10*8</f>
        <v>0</v>
      </c>
      <c r="U1524" s="133">
        <f t="shared" ref="U1524" si="2562">U1523/10*9</f>
        <v>0</v>
      </c>
      <c r="V1524" s="134">
        <f t="shared" ref="V1524" si="2563">V1523/10*10</f>
        <v>0</v>
      </c>
      <c r="W1524" s="133">
        <f t="shared" ref="W1524" si="2564">W1523/10*1</f>
        <v>0</v>
      </c>
      <c r="X1524" s="133">
        <f t="shared" ref="X1524" si="2565">X1523/10*2</f>
        <v>0</v>
      </c>
      <c r="Y1524" s="133">
        <f t="shared" ref="Y1524" si="2566">Y1523/10*3</f>
        <v>0</v>
      </c>
      <c r="Z1524" s="133">
        <f t="shared" ref="Z1524" si="2567">Z1523/10*4</f>
        <v>0</v>
      </c>
      <c r="AA1524" s="133">
        <f t="shared" ref="AA1524" si="2568">AA1523/10*5</f>
        <v>0</v>
      </c>
      <c r="AB1524" s="133">
        <f t="shared" ref="AB1524" si="2569">AB1523/10*6</f>
        <v>0</v>
      </c>
      <c r="AC1524" s="133">
        <f t="shared" ref="AC1524" si="2570">AC1523/10*7</f>
        <v>0</v>
      </c>
      <c r="AD1524" s="133">
        <f t="shared" ref="AD1524" si="2571">AD1523/10*8</f>
        <v>0</v>
      </c>
      <c r="AE1524" s="134">
        <f t="shared" ref="AE1524" si="2572">AE1523/10*9</f>
        <v>0</v>
      </c>
      <c r="AF1524" s="134">
        <f t="shared" ref="AF1524" si="2573">AF1523/10*10</f>
        <v>0</v>
      </c>
      <c r="AG1524" s="133">
        <f t="shared" ref="AG1524" si="2574">AG1523/10*1</f>
        <v>0</v>
      </c>
      <c r="AH1524" s="133">
        <f t="shared" ref="AH1524" si="2575">AH1523/10*2</f>
        <v>0</v>
      </c>
      <c r="AI1524" s="133">
        <f t="shared" ref="AI1524" si="2576">AI1523/10*3</f>
        <v>0</v>
      </c>
      <c r="AJ1524" s="133">
        <f t="shared" ref="AJ1524" si="2577">AJ1523/10*4</f>
        <v>0</v>
      </c>
      <c r="AK1524" s="133">
        <f t="shared" ref="AK1524" si="2578">AK1523/10*5</f>
        <v>0</v>
      </c>
      <c r="AL1524" s="133">
        <f t="shared" ref="AL1524" si="2579">AL1523/10*6</f>
        <v>0</v>
      </c>
      <c r="AM1524" s="133">
        <f t="shared" ref="AM1524" si="2580">AM1523/10*7</f>
        <v>0</v>
      </c>
      <c r="AN1524" s="133">
        <f t="shared" ref="AN1524" si="2581">AN1523/10*8</f>
        <v>0</v>
      </c>
      <c r="AO1524" s="134">
        <f t="shared" ref="AO1524" si="2582">AO1523/10*9</f>
        <v>0</v>
      </c>
      <c r="AP1524" s="134">
        <f t="shared" ref="AP1524" si="2583">AP1523/10*10</f>
        <v>0</v>
      </c>
      <c r="AQ1524" s="133">
        <f t="shared" ref="AQ1524" si="2584">AQ1523/10*1</f>
        <v>0</v>
      </c>
      <c r="AR1524" s="133">
        <f t="shared" ref="AR1524" si="2585">AR1523/10*2</f>
        <v>0</v>
      </c>
      <c r="AS1524" s="133">
        <f t="shared" ref="AS1524" si="2586">AS1523/10*3</f>
        <v>0</v>
      </c>
      <c r="AT1524" s="133">
        <f t="shared" ref="AT1524" si="2587">AT1523/10*4</f>
        <v>0</v>
      </c>
      <c r="AU1524" s="133">
        <f t="shared" ref="AU1524" si="2588">AU1523/10*5</f>
        <v>0</v>
      </c>
      <c r="AV1524" s="133">
        <f t="shared" ref="AV1524" si="2589">AV1523/10*6</f>
        <v>0</v>
      </c>
      <c r="AW1524" s="133">
        <f t="shared" ref="AW1524" si="2590">AW1523/10*7</f>
        <v>0</v>
      </c>
      <c r="AX1524" s="133">
        <f t="shared" ref="AX1524" si="2591">AX1523/10*8</f>
        <v>0</v>
      </c>
      <c r="AY1524" s="134">
        <f t="shared" ref="AY1524" si="2592">AY1523/10*9</f>
        <v>0</v>
      </c>
      <c r="AZ1524" s="134">
        <f t="shared" ref="AZ1524" si="2593">AZ1523/10*10</f>
        <v>0</v>
      </c>
      <c r="BA1524" s="133">
        <f t="shared" ref="BA1524" si="2594">BA1523/10*1</f>
        <v>0</v>
      </c>
      <c r="BB1524" s="133">
        <f t="shared" ref="BB1524" si="2595">BB1523/10*2</f>
        <v>0</v>
      </c>
      <c r="BC1524" s="133">
        <f t="shared" ref="BC1524" si="2596">BC1523/10*3</f>
        <v>0</v>
      </c>
      <c r="BD1524" s="133">
        <f t="shared" ref="BD1524" si="2597">BD1523/10*4</f>
        <v>0</v>
      </c>
      <c r="BE1524" s="133">
        <f t="shared" ref="BE1524" si="2598">BE1523/10*5</f>
        <v>0</v>
      </c>
      <c r="BF1524" s="133">
        <f t="shared" ref="BF1524" si="2599">BF1523/10*6</f>
        <v>0</v>
      </c>
      <c r="BG1524" s="133">
        <f t="shared" ref="BG1524" si="2600">BG1523/10*7</f>
        <v>0</v>
      </c>
      <c r="BH1524" s="133">
        <f t="shared" ref="BH1524" si="2601">BH1523/10*8</f>
        <v>0</v>
      </c>
      <c r="BI1524" s="134">
        <f t="shared" ref="BI1524" si="2602">BI1523/10*9</f>
        <v>0</v>
      </c>
      <c r="BJ1524" s="134">
        <f t="shared" ref="BJ1524" si="2603">BJ1523/10*10</f>
        <v>0</v>
      </c>
      <c r="BK1524"/>
      <c r="BL1524"/>
      <c r="BM1524"/>
      <c r="BN1524"/>
      <c r="BO1524"/>
      <c r="BP1524"/>
      <c r="BQ1524"/>
      <c r="BR1524"/>
      <c r="BS1524"/>
      <c r="BT1524"/>
      <c r="BU1524"/>
      <c r="BV1524"/>
      <c r="BW1524"/>
      <c r="BX1524"/>
      <c r="BY1524"/>
      <c r="BZ1524"/>
      <c r="CA1524"/>
      <c r="CB1524"/>
      <c r="CC1524"/>
      <c r="CD1524"/>
      <c r="CE1524"/>
      <c r="CF1524"/>
      <c r="CG1524"/>
      <c r="CH1524"/>
      <c r="CI1524"/>
      <c r="CJ1524"/>
      <c r="CK1524"/>
      <c r="CL1524"/>
      <c r="CM1524"/>
      <c r="CN1524"/>
      <c r="CO1524"/>
    </row>
    <row r="1525" spans="1:93" ht="15.75" hidden="1" outlineLevel="2" thickBot="1" x14ac:dyDescent="0.3">
      <c r="A1525" s="152" t="s">
        <v>60</v>
      </c>
      <c r="B1525" s="192">
        <f t="shared" ref="B1525:BJ1525" si="2604">-B1522+B1521*B1524-1*IF(AND($A1290=B1520,B1524&gt;=$A1468),B1524-$A1468,0)</f>
        <v>0</v>
      </c>
      <c r="C1525" s="193">
        <f t="shared" si="2604"/>
        <v>0</v>
      </c>
      <c r="D1525" s="193">
        <f t="shared" si="2604"/>
        <v>0</v>
      </c>
      <c r="E1525" s="193">
        <f t="shared" si="2604"/>
        <v>0</v>
      </c>
      <c r="F1525" s="193">
        <f t="shared" si="2604"/>
        <v>0</v>
      </c>
      <c r="G1525" s="193">
        <f t="shared" si="2604"/>
        <v>0</v>
      </c>
      <c r="H1525" s="193">
        <f t="shared" si="2604"/>
        <v>0</v>
      </c>
      <c r="I1525" s="193">
        <f t="shared" si="2604"/>
        <v>0</v>
      </c>
      <c r="J1525" s="193">
        <f t="shared" si="2604"/>
        <v>0</v>
      </c>
      <c r="K1525" s="193">
        <f t="shared" si="2604"/>
        <v>0</v>
      </c>
      <c r="L1525" s="194">
        <f t="shared" si="2604"/>
        <v>0</v>
      </c>
      <c r="M1525" s="192">
        <f t="shared" si="2604"/>
        <v>0</v>
      </c>
      <c r="N1525" s="193">
        <f t="shared" si="2604"/>
        <v>0</v>
      </c>
      <c r="O1525" s="193">
        <f t="shared" si="2604"/>
        <v>0</v>
      </c>
      <c r="P1525" s="193">
        <f t="shared" si="2604"/>
        <v>0</v>
      </c>
      <c r="Q1525" s="193">
        <f t="shared" si="2604"/>
        <v>0</v>
      </c>
      <c r="R1525" s="193">
        <f t="shared" si="2604"/>
        <v>0</v>
      </c>
      <c r="S1525" s="193">
        <f t="shared" si="2604"/>
        <v>0</v>
      </c>
      <c r="T1525" s="193">
        <f t="shared" si="2604"/>
        <v>0</v>
      </c>
      <c r="U1525" s="193">
        <f t="shared" si="2604"/>
        <v>0</v>
      </c>
      <c r="V1525" s="194">
        <f t="shared" si="2604"/>
        <v>0</v>
      </c>
      <c r="W1525" s="192" t="e">
        <f t="shared" si="2604"/>
        <v>#DIV/0!</v>
      </c>
      <c r="X1525" s="193" t="e">
        <f t="shared" si="2604"/>
        <v>#DIV/0!</v>
      </c>
      <c r="Y1525" s="193" t="e">
        <f t="shared" si="2604"/>
        <v>#DIV/0!</v>
      </c>
      <c r="Z1525" s="193" t="e">
        <f t="shared" si="2604"/>
        <v>#DIV/0!</v>
      </c>
      <c r="AA1525" s="193" t="e">
        <f t="shared" si="2604"/>
        <v>#DIV/0!</v>
      </c>
      <c r="AB1525" s="193" t="e">
        <f t="shared" si="2604"/>
        <v>#DIV/0!</v>
      </c>
      <c r="AC1525" s="193" t="e">
        <f t="shared" si="2604"/>
        <v>#DIV/0!</v>
      </c>
      <c r="AD1525" s="193" t="e">
        <f t="shared" si="2604"/>
        <v>#DIV/0!</v>
      </c>
      <c r="AE1525" s="193" t="e">
        <f t="shared" si="2604"/>
        <v>#DIV/0!</v>
      </c>
      <c r="AF1525" s="194" t="e">
        <f t="shared" si="2604"/>
        <v>#DIV/0!</v>
      </c>
      <c r="AG1525" s="192">
        <f t="shared" si="2604"/>
        <v>0</v>
      </c>
      <c r="AH1525" s="193">
        <f t="shared" si="2604"/>
        <v>0</v>
      </c>
      <c r="AI1525" s="193">
        <f t="shared" si="2604"/>
        <v>0</v>
      </c>
      <c r="AJ1525" s="193">
        <f t="shared" si="2604"/>
        <v>0</v>
      </c>
      <c r="AK1525" s="193">
        <f t="shared" si="2604"/>
        <v>0</v>
      </c>
      <c r="AL1525" s="193">
        <f t="shared" si="2604"/>
        <v>0</v>
      </c>
      <c r="AM1525" s="193">
        <f t="shared" si="2604"/>
        <v>0</v>
      </c>
      <c r="AN1525" s="193">
        <f t="shared" si="2604"/>
        <v>0</v>
      </c>
      <c r="AO1525" s="193">
        <f t="shared" si="2604"/>
        <v>0</v>
      </c>
      <c r="AP1525" s="194">
        <f t="shared" si="2604"/>
        <v>0</v>
      </c>
      <c r="AQ1525" s="192">
        <f t="shared" si="2604"/>
        <v>0</v>
      </c>
      <c r="AR1525" s="193">
        <f t="shared" si="2604"/>
        <v>0</v>
      </c>
      <c r="AS1525" s="193">
        <f t="shared" si="2604"/>
        <v>0</v>
      </c>
      <c r="AT1525" s="193">
        <f t="shared" si="2604"/>
        <v>0</v>
      </c>
      <c r="AU1525" s="193">
        <f t="shared" si="2604"/>
        <v>0</v>
      </c>
      <c r="AV1525" s="193">
        <f t="shared" si="2604"/>
        <v>0</v>
      </c>
      <c r="AW1525" s="193">
        <f t="shared" si="2604"/>
        <v>0</v>
      </c>
      <c r="AX1525" s="193">
        <f t="shared" si="2604"/>
        <v>0</v>
      </c>
      <c r="AY1525" s="193">
        <f t="shared" si="2604"/>
        <v>0</v>
      </c>
      <c r="AZ1525" s="194">
        <f t="shared" si="2604"/>
        <v>0</v>
      </c>
      <c r="BA1525" s="192">
        <f t="shared" si="2604"/>
        <v>0</v>
      </c>
      <c r="BB1525" s="193">
        <f t="shared" si="2604"/>
        <v>0</v>
      </c>
      <c r="BC1525" s="193">
        <f t="shared" si="2604"/>
        <v>0</v>
      </c>
      <c r="BD1525" s="193">
        <f t="shared" si="2604"/>
        <v>0</v>
      </c>
      <c r="BE1525" s="193">
        <f t="shared" si="2604"/>
        <v>0</v>
      </c>
      <c r="BF1525" s="193">
        <f t="shared" si="2604"/>
        <v>0</v>
      </c>
      <c r="BG1525" s="193">
        <f t="shared" si="2604"/>
        <v>0</v>
      </c>
      <c r="BH1525" s="193">
        <f t="shared" si="2604"/>
        <v>0</v>
      </c>
      <c r="BI1525" s="193">
        <f t="shared" si="2604"/>
        <v>0</v>
      </c>
      <c r="BJ1525" s="194">
        <f t="shared" si="2604"/>
        <v>0</v>
      </c>
    </row>
    <row r="1526" spans="1:93" hidden="1" outlineLevel="2" x14ac:dyDescent="0.25"/>
    <row r="1527" spans="1:93" hidden="1" outlineLevel="1" collapsed="1" x14ac:dyDescent="0.25">
      <c r="A1527" s="181">
        <f>5*B1290/10</f>
        <v>0</v>
      </c>
      <c r="B1527" s="180"/>
      <c r="C1527" s="180"/>
      <c r="D1527" s="180"/>
    </row>
    <row r="1528" spans="1:93" hidden="1" outlineLevel="2" x14ac:dyDescent="0.25">
      <c r="B1528" s="316">
        <f>'Calculo VIGA'!E$2</f>
        <v>1</v>
      </c>
      <c r="C1528" s="317"/>
      <c r="D1528" s="316">
        <f>'Calculo VIGA'!F$2</f>
        <v>2</v>
      </c>
      <c r="E1528" s="317"/>
      <c r="F1528" s="316">
        <f>'Calculo VIGA'!G$2</f>
        <v>3</v>
      </c>
      <c r="G1528" s="317"/>
      <c r="H1528" s="316">
        <f>'Calculo VIGA'!H$2</f>
        <v>4</v>
      </c>
      <c r="I1528" s="317"/>
      <c r="J1528" s="316">
        <f>'Calculo VIGA'!I$2</f>
        <v>5</v>
      </c>
      <c r="K1528" s="317"/>
      <c r="L1528" s="316">
        <f>'Calculo VIGA'!J$2</f>
        <v>6</v>
      </c>
      <c r="M1528" s="317"/>
    </row>
    <row r="1529" spans="1:93" hidden="1" outlineLevel="2" x14ac:dyDescent="0.25">
      <c r="B1529" s="105">
        <f>'Calculo VIGA'!B$18</f>
        <v>3</v>
      </c>
      <c r="C1529" s="106">
        <v>0</v>
      </c>
      <c r="D1529" s="107">
        <f>'Calculo VIGA'!J$18</f>
        <v>0</v>
      </c>
      <c r="E1529" s="106">
        <v>0</v>
      </c>
      <c r="F1529" s="107">
        <f>'Calculo VIGA'!R$18</f>
        <v>0</v>
      </c>
      <c r="G1529" s="106">
        <v>0</v>
      </c>
      <c r="H1529" s="107">
        <f>'Calculo VIGA'!Z$18</f>
        <v>0</v>
      </c>
      <c r="I1529" s="106">
        <v>0</v>
      </c>
      <c r="J1529" s="107">
        <f>'Calculo VIGA'!AH$18</f>
        <v>0</v>
      </c>
      <c r="K1529" s="106">
        <v>0</v>
      </c>
      <c r="L1529" s="107">
        <f>'Calculo VIGA'!AP$18</f>
        <v>0</v>
      </c>
      <c r="M1529" s="106">
        <v>0</v>
      </c>
      <c r="X1529" s="146"/>
      <c r="Y1529" s="147"/>
    </row>
    <row r="1530" spans="1:93" hidden="1" outlineLevel="2" x14ac:dyDescent="0.25">
      <c r="B1530" s="105">
        <f>'Calculo VIGA'!B$19</f>
        <v>4</v>
      </c>
      <c r="C1530" s="106">
        <f>IF($A1290=B1528,1*($B1290-$A1527)^2*(2*$A1527+$B1290)/$B1290^3,0)</f>
        <v>0</v>
      </c>
      <c r="D1530" s="107">
        <f>'Calculo VIGA'!J$19</f>
        <v>0</v>
      </c>
      <c r="E1530" s="106">
        <f>IF($A1290=D1528,1*($B1290-$A1527)^2*(2*$A1527+$B1290)/$B1290^3,0)</f>
        <v>0</v>
      </c>
      <c r="F1530" s="107">
        <f>'Calculo VIGA'!R$19</f>
        <v>0</v>
      </c>
      <c r="G1530" s="106" t="e">
        <f>IF($A1290=F1528,1*($B1290-$A1527)^2*(2*$A1527+$B1290)/$B1290^3,0)</f>
        <v>#DIV/0!</v>
      </c>
      <c r="H1530" s="107">
        <f>'Calculo VIGA'!Z$19</f>
        <v>0</v>
      </c>
      <c r="I1530" s="106">
        <f>IF($A1290=H1528,1*($B1290-$A1527)^2*(2*$A1527+$B1290)/$B1290^3,0)</f>
        <v>0</v>
      </c>
      <c r="J1530" s="107">
        <f>'Calculo VIGA'!AH$19</f>
        <v>0</v>
      </c>
      <c r="K1530" s="106">
        <f>IF($A1290=J1528,1*($B1290-$A1527)^2*(2*$A1527+$B1290)/$B1290^3,0)</f>
        <v>0</v>
      </c>
      <c r="L1530" s="107">
        <f>'Calculo VIGA'!AP$19</f>
        <v>0</v>
      </c>
      <c r="M1530" s="106">
        <f>IF($A1290=L1528,1*($B1290-$A1527)^2*(2*$A1527+$B1290)/$B1290^3,0)</f>
        <v>0</v>
      </c>
    </row>
    <row r="1531" spans="1:93" hidden="1" outlineLevel="2" x14ac:dyDescent="0.25">
      <c r="A1531" t="s">
        <v>36</v>
      </c>
      <c r="B1531" s="105">
        <f>'Calculo VIGA'!B$20</f>
        <v>1</v>
      </c>
      <c r="C1531" s="106">
        <f>IF($A1290=B1528,1*$A1527*($B1290-$A1527)^2/$B1290^2,0)</f>
        <v>0</v>
      </c>
      <c r="D1531" s="107">
        <f>'Calculo VIGA'!J$20</f>
        <v>0</v>
      </c>
      <c r="E1531" s="106">
        <f>IF($A1290=D1528,1*$A1527*($B1290-$A1527)^2/$B1290^2,0)</f>
        <v>0</v>
      </c>
      <c r="F1531" s="107">
        <f>'Calculo VIGA'!R$20</f>
        <v>0</v>
      </c>
      <c r="G1531" s="106" t="e">
        <f>IF($A1290=F1528,1*$A1527*($B1290-$A1527)^2/$B1290^2,0)</f>
        <v>#DIV/0!</v>
      </c>
      <c r="H1531" s="107">
        <f>'Calculo VIGA'!Z$20</f>
        <v>0</v>
      </c>
      <c r="I1531" s="106">
        <f>IF($A1290=H1528,1*$A1527*($B1290-$A1527)^2/$B1290^2,0)</f>
        <v>0</v>
      </c>
      <c r="J1531" s="107">
        <f>'Calculo VIGA'!AH$20</f>
        <v>0</v>
      </c>
      <c r="K1531" s="106">
        <f>IF($A1290=J1528,1*$A1527*($B1290-$A1527)^2/$B1290^2,0)</f>
        <v>0</v>
      </c>
      <c r="L1531" s="107">
        <f>'Calculo VIGA'!AP$20</f>
        <v>0</v>
      </c>
      <c r="M1531" s="106">
        <f>IF($A1290=L1528,1*$A1527*($B1290-$A1527)^2/$B1290^2,0)</f>
        <v>0</v>
      </c>
      <c r="X1531" s="149"/>
    </row>
    <row r="1532" spans="1:93" hidden="1" outlineLevel="2" x14ac:dyDescent="0.25">
      <c r="B1532" s="105">
        <f>'Calculo VIGA'!B$21</f>
        <v>5</v>
      </c>
      <c r="C1532" s="108">
        <v>0</v>
      </c>
      <c r="D1532" s="107">
        <f>'Calculo VIGA'!J$21</f>
        <v>0</v>
      </c>
      <c r="E1532" s="108">
        <v>0</v>
      </c>
      <c r="F1532" s="107">
        <f>'Calculo VIGA'!R$21</f>
        <v>0</v>
      </c>
      <c r="G1532" s="108">
        <v>0</v>
      </c>
      <c r="H1532" s="107">
        <f>'Calculo VIGA'!Z$21</f>
        <v>0</v>
      </c>
      <c r="I1532" s="108">
        <v>0</v>
      </c>
      <c r="J1532" s="107">
        <f>'Calculo VIGA'!AH$21</f>
        <v>0</v>
      </c>
      <c r="K1532" s="108">
        <v>0</v>
      </c>
      <c r="L1532" s="107">
        <f>'Calculo VIGA'!AP$21</f>
        <v>0</v>
      </c>
      <c r="M1532" s="108">
        <v>0</v>
      </c>
    </row>
    <row r="1533" spans="1:93" hidden="1" outlineLevel="2" x14ac:dyDescent="0.25">
      <c r="B1533" s="105">
        <f>'Calculo VIGA'!B$22</f>
        <v>6</v>
      </c>
      <c r="C1533" s="106">
        <f>IF($A1290=B1528,1*($A1527)^2*(3*$B1290-2*$A1527)/$B1290^3,0)</f>
        <v>0</v>
      </c>
      <c r="D1533" s="107">
        <f>'Calculo VIGA'!J$22</f>
        <v>0</v>
      </c>
      <c r="E1533" s="106">
        <f>IF($A1290=D1528,1*($A1527)^2*(3*$B1290-2*$A1527)/$B1290^3,0)</f>
        <v>0</v>
      </c>
      <c r="F1533" s="107">
        <f>'Calculo VIGA'!R$22</f>
        <v>0</v>
      </c>
      <c r="G1533" s="106" t="e">
        <f>IF($A1290=F1528,1*($A1527)^2*(3*$B1290-2*$A1527)/$B1290^3,0)</f>
        <v>#DIV/0!</v>
      </c>
      <c r="H1533" s="107">
        <f>'Calculo VIGA'!Z$22</f>
        <v>0</v>
      </c>
      <c r="I1533" s="106">
        <f>IF($A1290=H1528,1*($A1527)^2*(3*$B1290-2*$A1527)/$B1290^3,0)</f>
        <v>0</v>
      </c>
      <c r="J1533" s="107">
        <f>'Calculo VIGA'!AH$22</f>
        <v>0</v>
      </c>
      <c r="K1533" s="106">
        <f>IF($A1290=J1528,1*($A1527)^2*(3*$B1290-2*$A1527)/$B1290^3,0)</f>
        <v>0</v>
      </c>
      <c r="L1533" s="107">
        <f>'Calculo VIGA'!AP$22</f>
        <v>0</v>
      </c>
      <c r="M1533" s="106">
        <f>IF($A1290=L1528,1*($A1527)^2*(3*$B1290-2*$A1527)/$B1290^3,0)</f>
        <v>0</v>
      </c>
    </row>
    <row r="1534" spans="1:93" hidden="1" outlineLevel="2" x14ac:dyDescent="0.25">
      <c r="B1534" s="105">
        <f>'Calculo VIGA'!B$23</f>
        <v>2</v>
      </c>
      <c r="C1534" s="108">
        <f>IF($A1290=B1528,-1*($B1290-$A1527)*$A1527^2/$B1290^2,0)</f>
        <v>0</v>
      </c>
      <c r="D1534" s="107">
        <f>'Calculo VIGA'!J$23</f>
        <v>0</v>
      </c>
      <c r="E1534" s="108">
        <f>IF($A1290=D1528,-1*($B1290-$A1527)*$A1527^2/$B1290^2,0)</f>
        <v>0</v>
      </c>
      <c r="F1534" s="107">
        <f>'Calculo VIGA'!R$23</f>
        <v>0</v>
      </c>
      <c r="G1534" s="108" t="e">
        <f>IF($A1290=F1528,-1*($B1290-$A1527)*$A1527^2/$B1290^2,0)</f>
        <v>#DIV/0!</v>
      </c>
      <c r="H1534" s="107">
        <f>'Calculo VIGA'!Z$23</f>
        <v>0</v>
      </c>
      <c r="I1534" s="108">
        <f>IF($A1290=H1528,-1*($B1290-$A1527)*$A1527^2/$B1290^2,0)</f>
        <v>0</v>
      </c>
      <c r="J1534" s="107">
        <f>'Calculo VIGA'!AH$23</f>
        <v>0</v>
      </c>
      <c r="K1534" s="108">
        <f>IF($A1290=J1528,-1*($B1290-$A1527)*$A1527^2/$B1290^2,0)</f>
        <v>0</v>
      </c>
      <c r="L1534" s="107">
        <f>'Calculo VIGA'!AP$23</f>
        <v>0</v>
      </c>
      <c r="M1534" s="108">
        <f>IF($A1290=L1528,-1*($B1290-$A1527)*$A1527^2/$B1290^2,0)</f>
        <v>0</v>
      </c>
    </row>
    <row r="1535" spans="1:93" hidden="1" outlineLevel="2" x14ac:dyDescent="0.25">
      <c r="C1535" t="s">
        <v>61</v>
      </c>
      <c r="D1535" s="182"/>
      <c r="E1535" s="183"/>
      <c r="F1535" s="182"/>
      <c r="G1535" s="183"/>
      <c r="H1535" s="182"/>
      <c r="I1535" s="183"/>
      <c r="J1535" s="182"/>
      <c r="K1535" s="183"/>
      <c r="L1535" s="182"/>
      <c r="M1535" s="183"/>
      <c r="N1535" s="182"/>
      <c r="O1535" s="183"/>
      <c r="P1535" s="182"/>
      <c r="Q1535" s="183"/>
      <c r="R1535" s="182"/>
      <c r="S1535" s="183"/>
    </row>
    <row r="1536" spans="1:93" hidden="1" outlineLevel="2" x14ac:dyDescent="0.25">
      <c r="B1536" s="105">
        <v>1</v>
      </c>
      <c r="C1536" s="108">
        <f t="shared" ref="C1536" si="2605">-(IFERROR(VLOOKUP($B1536,$B1529:$C1534,2,0),0)+IFERROR(VLOOKUP($B1536,$D1529:$E1534,2,0),0)+IFERROR(VLOOKUP($B1536,$F1529:$G1534,2,0),0)+IFERROR(VLOOKUP($B1536,$H1529:$I1534,2,0),0)+IFERROR(VLOOKUP($B1536,$J1529:$K1534,2,0),0)+IFERROR(VLOOKUP($B1536,$L1529:$M1534,2,0),0)+IFERROR(VLOOKUP($B1536,$N1529:$O1534,2,0),0)+IFERROR(VLOOKUP($B1536,$P1529:$Q1534,2,0),0)+IFERROR(VLOOKUP($B1536,$R1529:$S1534,2,0),0))</f>
        <v>0</v>
      </c>
      <c r="E1536" s="109"/>
      <c r="F1536" s="325" t="s">
        <v>37</v>
      </c>
      <c r="G1536" s="325"/>
      <c r="H1536" s="325"/>
      <c r="I1536" s="325"/>
      <c r="J1536" s="325"/>
      <c r="K1536" s="325"/>
      <c r="L1536" s="325"/>
      <c r="M1536" s="325"/>
      <c r="N1536" s="325"/>
      <c r="O1536" s="325"/>
      <c r="P1536" s="325"/>
      <c r="Q1536" s="325"/>
      <c r="R1536" s="325"/>
      <c r="S1536" s="325"/>
      <c r="T1536" s="325"/>
      <c r="U1536" s="325"/>
      <c r="V1536" s="325"/>
      <c r="W1536" s="325"/>
      <c r="X1536" s="325"/>
      <c r="Y1536" s="325"/>
      <c r="Z1536" s="325"/>
      <c r="AA1536" s="325"/>
      <c r="AB1536" s="110"/>
      <c r="AC1536" s="110"/>
      <c r="AD1536" s="110"/>
      <c r="AE1536" s="110"/>
      <c r="AF1536" s="110"/>
      <c r="AG1536" s="110"/>
      <c r="AH1536" s="110"/>
    </row>
    <row r="1537" spans="1:34" hidden="1" outlineLevel="2" x14ac:dyDescent="0.25">
      <c r="B1537" s="105">
        <v>2</v>
      </c>
      <c r="C1537" s="108">
        <f t="shared" ref="C1537" si="2606">-(IFERROR(VLOOKUP($B1537,$B1529:$C1534,2,0),0)+IFERROR(VLOOKUP($B1537,$D1529:$E1534,2,0),0)+IFERROR(VLOOKUP($B1537,$F1529:$G1534,2,0),0)+IFERROR(VLOOKUP($B1537,$H1529:$I1534,2,0),0)+IFERROR(VLOOKUP($B1537,$J1529:$K1534,2,0),0)+IFERROR(VLOOKUP($B1537,$L1529:$M1534,2,0),0)+IFERROR(VLOOKUP($B1537,$N1529:$O1534,2,0),0)+IFERROR(VLOOKUP($B1537,$P1529:$Q1534,2,0),0)+IFERROR(VLOOKUP($B1537,$R1529:$S1534,2,0),0))</f>
        <v>0</v>
      </c>
      <c r="E1537" s="110"/>
      <c r="F1537" s="110"/>
      <c r="G1537" s="326" t="s">
        <v>38</v>
      </c>
      <c r="H1537" s="326"/>
      <c r="I1537" s="326"/>
      <c r="J1537" s="326"/>
      <c r="K1537" s="326"/>
      <c r="L1537" s="326"/>
      <c r="M1537" s="110"/>
      <c r="N1537" s="110"/>
      <c r="O1537" s="110"/>
      <c r="P1537" s="327" t="s">
        <v>39</v>
      </c>
      <c r="Q1537" s="327"/>
      <c r="R1537" s="327"/>
      <c r="S1537" s="327"/>
      <c r="T1537" s="327"/>
      <c r="U1537" s="327"/>
      <c r="V1537" s="110"/>
      <c r="W1537" s="110"/>
      <c r="X1537" s="110"/>
      <c r="Y1537" s="110"/>
      <c r="Z1537" s="110"/>
      <c r="AA1537" s="110"/>
      <c r="AB1537" s="110"/>
      <c r="AC1537" s="110"/>
      <c r="AD1537" s="110"/>
      <c r="AE1537" s="110"/>
      <c r="AF1537" s="110"/>
      <c r="AG1537" s="110"/>
      <c r="AH1537" s="110"/>
    </row>
    <row r="1538" spans="1:34" hidden="1" outlineLevel="2" x14ac:dyDescent="0.25">
      <c r="B1538" s="105">
        <v>3</v>
      </c>
      <c r="C1538" s="108">
        <f t="shared" ref="C1538" si="2607">-(IFERROR(VLOOKUP($B1538,$B1529:$C1534,2,0),0)+IFERROR(VLOOKUP($B1538,$D1529:$E1534,2,0),0)+IFERROR(VLOOKUP($B1538,$F1529:$G1534,2,0),0)+IFERROR(VLOOKUP($B1538,$H1529:$I1534,2,0),0)+IFERROR(VLOOKUP($B1538,$J1529:$K1534,2,0),0)+IFERROR(VLOOKUP($B1538,$L1529:$M1534,2,0),0)+IFERROR(VLOOKUP($B1538,$N1529:$O1534,2,0),0)+IFERROR(VLOOKUP($B1538,$P1529:$Q1534,2,0),0)+IFERROR(VLOOKUP($B1538,$R1529:$S1534,2,0),0))</f>
        <v>0</v>
      </c>
      <c r="E1538" s="110"/>
      <c r="F1538" s="110"/>
      <c r="G1538" s="112">
        <v>6</v>
      </c>
      <c r="H1538" s="112">
        <v>5</v>
      </c>
      <c r="I1538" s="112">
        <v>4</v>
      </c>
      <c r="J1538" s="112">
        <v>3</v>
      </c>
      <c r="K1538" s="112">
        <v>2</v>
      </c>
      <c r="L1538" s="112">
        <v>1</v>
      </c>
      <c r="M1538" s="110"/>
      <c r="O1538" s="110"/>
      <c r="P1538" s="112">
        <v>6</v>
      </c>
      <c r="Q1538" s="112">
        <v>5</v>
      </c>
      <c r="R1538" s="112">
        <v>4</v>
      </c>
      <c r="S1538" s="112">
        <v>3</v>
      </c>
      <c r="T1538" s="112">
        <v>2</v>
      </c>
      <c r="U1538" s="112">
        <v>1</v>
      </c>
      <c r="AB1538" s="110"/>
      <c r="AC1538" s="110"/>
      <c r="AD1538" s="110"/>
      <c r="AE1538" s="110"/>
      <c r="AF1538" s="110"/>
      <c r="AG1538" s="110"/>
      <c r="AH1538" s="110"/>
    </row>
    <row r="1539" spans="1:34" hidden="1" outlineLevel="2" x14ac:dyDescent="0.25">
      <c r="B1539" s="105">
        <v>4</v>
      </c>
      <c r="C1539" s="108">
        <f t="shared" ref="C1539" si="2608">-(IFERROR(VLOOKUP($B1539,$B1529:$C1534,2,0),0)+IFERROR(VLOOKUP($B1539,$D1529:$E1534,2,0),0)+IFERROR(VLOOKUP($B1539,$F1529:$G1534,2,0),0)+IFERROR(VLOOKUP($B1539,$H1529:$I1534,2,0),0)+IFERROR(VLOOKUP($B1539,$J1529:$K1534,2,0),0)+IFERROR(VLOOKUP($B1539,$L1529:$M1534,2,0),0)+IFERROR(VLOOKUP($B1539,$N1529:$O1534,2,0),0)+IFERROR(VLOOKUP($B1539,$P1529:$Q1534,2,0),0)+IFERROR(VLOOKUP($B1539,$R1529:$S1534,2,0),0))</f>
        <v>0</v>
      </c>
      <c r="E1539" s="110"/>
      <c r="F1539" s="105">
        <v>1</v>
      </c>
      <c r="G1539" s="184" t="e">
        <f t="array" ref="G1539:G1545">MMULT(MINVERSE($C$24:$I$30),$C1536:$C1542)</f>
        <v>#NUM!</v>
      </c>
      <c r="H1539" s="184" t="e">
        <f t="array" ref="H1539:H1544">MMULT(MINVERSE($C$24:$H$29),$C1536:$C1541)</f>
        <v>#NUM!</v>
      </c>
      <c r="I1539" s="184" t="e">
        <f t="array" ref="I1539:I1543">MMULT(MINVERSE($C$24:$G$28),$C1536:$C1540)</f>
        <v>#NUM!</v>
      </c>
      <c r="J1539" s="184">
        <f t="array" ref="J1539:J1542">MMULT(MINVERSE($C$24:$F$27),$C1536:$C1539)</f>
        <v>0</v>
      </c>
      <c r="K1539" s="184">
        <f t="array" ref="K1539:K1541">MMULT(MINVERSE($C$24:$E$26),$C1536:$C1538)</f>
        <v>0</v>
      </c>
      <c r="L1539" s="184">
        <f t="array" ref="L1539:L1540">MMULT(MINVERSE($C$24:$D$25),$C1536:$C1537)</f>
        <v>0</v>
      </c>
      <c r="M1539" s="110"/>
      <c r="O1539" s="105">
        <v>1</v>
      </c>
      <c r="P1539" s="184" t="e">
        <f t="array" ref="P1539:P1549">MMULT(MINVERSE($C$24:$M$34),$C1536:$C1546)</f>
        <v>#NUM!</v>
      </c>
      <c r="Q1539" s="184" t="e">
        <f t="array" ref="Q1539:Q1548">MMULT(MINVERSE($C$24:$L$33),$C1536:$C1545)</f>
        <v>#NUM!</v>
      </c>
      <c r="R1539" s="184" t="e">
        <f t="array" ref="R1539:R1547">MMULT(MINVERSE($C$24:$K$32),$C1536:$C1544)</f>
        <v>#NUM!</v>
      </c>
      <c r="S1539" s="184" t="e">
        <f t="array" ref="S1539:S1546">MMULT(MINVERSE($C$24:$J$31),$C1536:$C1543)</f>
        <v>#NUM!</v>
      </c>
      <c r="T1539" s="114"/>
      <c r="U1539" s="114"/>
      <c r="V1539" s="110"/>
      <c r="W1539" s="110"/>
      <c r="X1539" s="110"/>
      <c r="Y1539" s="110"/>
      <c r="Z1539" s="110"/>
      <c r="AA1539" s="110"/>
      <c r="AB1539" s="110"/>
      <c r="AC1539" s="110"/>
      <c r="AD1539" s="110"/>
      <c r="AE1539" s="110"/>
      <c r="AF1539" s="110"/>
      <c r="AG1539" s="110"/>
      <c r="AH1539" s="110"/>
    </row>
    <row r="1540" spans="1:34" hidden="1" outlineLevel="2" x14ac:dyDescent="0.25">
      <c r="B1540" s="105">
        <v>5</v>
      </c>
      <c r="C1540" s="108">
        <f t="shared" ref="C1540" si="2609">-(IFERROR(VLOOKUP($B1540,$B1529:$C1534,2,0),0)+IFERROR(VLOOKUP($B1540,$D1529:$E1534,2,0),0)+IFERROR(VLOOKUP($B1540,$F1529:$G1534,2,0),0)+IFERROR(VLOOKUP($B1540,$H1529:$I1534,2,0),0)+IFERROR(VLOOKUP($B1540,$J1529:$K1534,2,0),0)+IFERROR(VLOOKUP($B1540,$L1529:$M1534,2,0),0)+IFERROR(VLOOKUP($B1540,$N1529:$O1534,2,0),0)+IFERROR(VLOOKUP($B1540,$P1529:$Q1534,2,0),0)+IFERROR(VLOOKUP($B1540,$R1529:$S1534,2,0),0))</f>
        <v>0</v>
      </c>
      <c r="E1540" s="110"/>
      <c r="F1540" s="105">
        <v>2</v>
      </c>
      <c r="G1540" s="185" t="e">
        <v>#NUM!</v>
      </c>
      <c r="H1540" s="185" t="e">
        <v>#NUM!</v>
      </c>
      <c r="I1540" s="185" t="e">
        <v>#NUM!</v>
      </c>
      <c r="J1540" s="185">
        <v>0</v>
      </c>
      <c r="K1540" s="185">
        <v>0</v>
      </c>
      <c r="L1540" s="185">
        <v>0</v>
      </c>
      <c r="M1540" s="110"/>
      <c r="O1540" s="105">
        <v>2</v>
      </c>
      <c r="P1540" s="185" t="e">
        <v>#NUM!</v>
      </c>
      <c r="Q1540" s="185" t="e">
        <v>#NUM!</v>
      </c>
      <c r="R1540" s="185" t="e">
        <v>#NUM!</v>
      </c>
      <c r="S1540" s="185" t="e">
        <v>#NUM!</v>
      </c>
      <c r="T1540" s="114"/>
      <c r="U1540" s="114"/>
    </row>
    <row r="1541" spans="1:34" hidden="1" outlineLevel="2" x14ac:dyDescent="0.25">
      <c r="B1541" s="105">
        <v>6</v>
      </c>
      <c r="C1541" s="108">
        <f t="shared" ref="C1541" si="2610">-(IFERROR(VLOOKUP($B1541,$B1529:$C1534,2,0),0)+IFERROR(VLOOKUP($B1541,$D1529:$E1534,2,0),0)+IFERROR(VLOOKUP($B1541,$F1529:$G1534,2,0),0)+IFERROR(VLOOKUP($B1541,$H1529:$I1534,2,0),0)+IFERROR(VLOOKUP($B1541,$J1529:$K1534,2,0),0)+IFERROR(VLOOKUP($B1541,$L1529:$M1534,2,0),0)+IFERROR(VLOOKUP($B1541,$N1529:$O1534,2,0),0)+IFERROR(VLOOKUP($B1541,$P1529:$Q1534,2,0),0)+IFERROR(VLOOKUP($B1541,$R1529:$S1534,2,0),0))</f>
        <v>0</v>
      </c>
      <c r="E1541" s="110"/>
      <c r="F1541" s="105">
        <v>3</v>
      </c>
      <c r="G1541" s="185" t="e">
        <v>#NUM!</v>
      </c>
      <c r="H1541" s="185" t="e">
        <v>#NUM!</v>
      </c>
      <c r="I1541" s="185" t="e">
        <v>#NUM!</v>
      </c>
      <c r="J1541" s="185">
        <v>0</v>
      </c>
      <c r="K1541" s="185">
        <v>0</v>
      </c>
      <c r="L1541" s="185"/>
      <c r="M1541" s="110"/>
      <c r="O1541" s="105">
        <v>3</v>
      </c>
      <c r="P1541" s="185" t="e">
        <v>#NUM!</v>
      </c>
      <c r="Q1541" s="185" t="e">
        <v>#NUM!</v>
      </c>
      <c r="R1541" s="185" t="e">
        <v>#NUM!</v>
      </c>
      <c r="S1541" s="185" t="e">
        <v>#NUM!</v>
      </c>
      <c r="T1541" s="114"/>
      <c r="U1541" s="114"/>
    </row>
    <row r="1542" spans="1:34" hidden="1" outlineLevel="2" x14ac:dyDescent="0.25">
      <c r="B1542" s="105">
        <v>7</v>
      </c>
      <c r="C1542" s="108">
        <f t="shared" ref="C1542" si="2611">-(IFERROR(VLOOKUP($B1542,$B1529:$C1534,2,0),0)+IFERROR(VLOOKUP($B1542,$D1529:$E1534,2,0),0)+IFERROR(VLOOKUP($B1542,$F1529:$G1534,2,0),0)+IFERROR(VLOOKUP($B1542,$H1529:$I1534,2,0),0)+IFERROR(VLOOKUP($B1542,$J1529:$K1534,2,0),0)+IFERROR(VLOOKUP($B1542,$L1529:$M1534,2,0),0)+IFERROR(VLOOKUP($B1542,$N1529:$O1534,2,0),0)+IFERROR(VLOOKUP($B1542,$P1529:$Q1534,2,0),0)+IFERROR(VLOOKUP($B1542,$R1529:$S1534,2,0),0))</f>
        <v>0</v>
      </c>
      <c r="E1542" s="110"/>
      <c r="F1542" s="105">
        <v>4</v>
      </c>
      <c r="G1542" s="185" t="e">
        <v>#NUM!</v>
      </c>
      <c r="H1542" s="185" t="e">
        <v>#NUM!</v>
      </c>
      <c r="I1542" s="185" t="e">
        <v>#NUM!</v>
      </c>
      <c r="J1542" s="185">
        <v>0</v>
      </c>
      <c r="K1542" s="185"/>
      <c r="L1542" s="185"/>
      <c r="M1542" s="110"/>
      <c r="O1542" s="105">
        <v>4</v>
      </c>
      <c r="P1542" s="185" t="e">
        <v>#NUM!</v>
      </c>
      <c r="Q1542" s="185" t="e">
        <v>#NUM!</v>
      </c>
      <c r="R1542" s="185" t="e">
        <v>#NUM!</v>
      </c>
      <c r="S1542" s="185" t="e">
        <v>#NUM!</v>
      </c>
      <c r="T1542" s="114"/>
      <c r="U1542" s="114"/>
    </row>
    <row r="1543" spans="1:34" hidden="1" outlineLevel="2" x14ac:dyDescent="0.25">
      <c r="B1543" s="105">
        <v>8</v>
      </c>
      <c r="C1543" s="108">
        <f t="shared" ref="C1543" si="2612">-(IFERROR(VLOOKUP($B1543,$B1529:$C1534,2,0),0)+IFERROR(VLOOKUP($B1543,$D1529:$E1534,2,0),0)+IFERROR(VLOOKUP($B1543,$F1529:$G1534,2,0),0)+IFERROR(VLOOKUP($B1543,$H1529:$I1534,2,0),0)+IFERROR(VLOOKUP($B1543,$J1529:$K1534,2,0),0)+IFERROR(VLOOKUP($B1543,$L1529:$M1534,2,0),0)+IFERROR(VLOOKUP($B1543,$N1529:$O1534,2,0),0)+IFERROR(VLOOKUP($B1543,$P1529:$Q1534,2,0),0)+IFERROR(VLOOKUP($B1543,$R1529:$S1534,2,0),0))</f>
        <v>0</v>
      </c>
      <c r="E1543" s="110" t="s">
        <v>40</v>
      </c>
      <c r="F1543" s="105">
        <v>5</v>
      </c>
      <c r="G1543" s="185" t="e">
        <v>#NUM!</v>
      </c>
      <c r="H1543" s="185" t="e">
        <v>#NUM!</v>
      </c>
      <c r="I1543" s="185" t="e">
        <v>#NUM!</v>
      </c>
      <c r="J1543" s="185"/>
      <c r="K1543" s="185"/>
      <c r="L1543" s="185"/>
      <c r="M1543" s="110"/>
      <c r="O1543" s="105">
        <v>5</v>
      </c>
      <c r="P1543" s="185" t="e">
        <v>#NUM!</v>
      </c>
      <c r="Q1543" s="185" t="e">
        <v>#NUM!</v>
      </c>
      <c r="R1543" s="185" t="e">
        <v>#NUM!</v>
      </c>
      <c r="S1543" s="185" t="e">
        <v>#NUM!</v>
      </c>
      <c r="T1543" s="114"/>
      <c r="U1543" s="114"/>
    </row>
    <row r="1544" spans="1:34" hidden="1" outlineLevel="2" x14ac:dyDescent="0.25">
      <c r="B1544" s="105">
        <v>9</v>
      </c>
      <c r="C1544" s="108">
        <f t="shared" ref="C1544" si="2613">-(IFERROR(VLOOKUP($B1544,$B1529:$C1534,2,0),0)+IFERROR(VLOOKUP($B1544,$D1529:$E1534,2,0),0)+IFERROR(VLOOKUP($B1544,$F1529:$G1534,2,0),0)+IFERROR(VLOOKUP($B1544,$H1529:$I1534,2,0),0)+IFERROR(VLOOKUP($B1544,$J1529:$K1534,2,0),0)+IFERROR(VLOOKUP($B1544,$L1529:$M1534,2,0),0)+IFERROR(VLOOKUP($B1544,$N1529:$O1534,2,0),0)+IFERROR(VLOOKUP($B1544,$P1529:$Q1534,2,0),0)+IFERROR(VLOOKUP($B1544,$R1529:$S1534,2,0),0))</f>
        <v>0</v>
      </c>
      <c r="E1544" s="110"/>
      <c r="F1544" s="105">
        <v>6</v>
      </c>
      <c r="G1544" s="185" t="e">
        <v>#NUM!</v>
      </c>
      <c r="H1544" s="185" t="e">
        <v>#NUM!</v>
      </c>
      <c r="I1544" s="185"/>
      <c r="J1544" s="185"/>
      <c r="K1544" s="185"/>
      <c r="L1544" s="185"/>
      <c r="M1544" s="110"/>
      <c r="O1544" s="105">
        <v>6</v>
      </c>
      <c r="P1544" s="185" t="e">
        <v>#NUM!</v>
      </c>
      <c r="Q1544" s="185" t="e">
        <v>#NUM!</v>
      </c>
      <c r="R1544" s="185" t="e">
        <v>#NUM!</v>
      </c>
      <c r="S1544" s="185" t="e">
        <v>#NUM!</v>
      </c>
      <c r="T1544" s="114"/>
      <c r="U1544" s="114"/>
    </row>
    <row r="1545" spans="1:34" hidden="1" outlineLevel="2" x14ac:dyDescent="0.25">
      <c r="B1545" s="105">
        <v>10</v>
      </c>
      <c r="C1545" s="108">
        <f t="shared" ref="C1545" si="2614">-(IFERROR(VLOOKUP($B1545,$B1529:$C1534,2,0),0)+IFERROR(VLOOKUP($B1545,$D1529:$E1534,2,0),0)+IFERROR(VLOOKUP($B1545,$F1529:$G1534,2,0),0)+IFERROR(VLOOKUP($B1545,$H1529:$I1534,2,0),0)+IFERROR(VLOOKUP($B1545,$J1529:$K1534,2,0),0)+IFERROR(VLOOKUP($B1545,$L1529:$M1534,2,0),0)+IFERROR(VLOOKUP($B1545,$N1529:$O1534,2,0),0)+IFERROR(VLOOKUP($B1545,$P1529:$Q1534,2,0),0)+IFERROR(VLOOKUP($B1545,$R1529:$S1534,2,0),0))</f>
        <v>0</v>
      </c>
      <c r="E1545" s="110"/>
      <c r="F1545" s="105">
        <v>7</v>
      </c>
      <c r="G1545" s="185" t="e">
        <v>#NUM!</v>
      </c>
      <c r="H1545" s="185"/>
      <c r="I1545" s="185"/>
      <c r="J1545" s="185"/>
      <c r="K1545" s="185"/>
      <c r="L1545" s="185"/>
      <c r="M1545" s="110"/>
      <c r="N1545" s="110" t="s">
        <v>40</v>
      </c>
      <c r="O1545" s="105">
        <v>7</v>
      </c>
      <c r="P1545" s="185" t="e">
        <v>#NUM!</v>
      </c>
      <c r="Q1545" s="185" t="e">
        <v>#NUM!</v>
      </c>
      <c r="R1545" s="185" t="e">
        <v>#NUM!</v>
      </c>
      <c r="S1545" s="185" t="e">
        <v>#NUM!</v>
      </c>
      <c r="T1545" s="114"/>
      <c r="U1545" s="114"/>
    </row>
    <row r="1546" spans="1:34" hidden="1" outlineLevel="2" x14ac:dyDescent="0.25">
      <c r="B1546" s="105">
        <v>11</v>
      </c>
      <c r="C1546" s="108">
        <f t="shared" ref="C1546" si="2615">-(IFERROR(VLOOKUP($B1546,$B1529:$C1534,2,0),0)+IFERROR(VLOOKUP($B1546,$D1529:$E1534,2,0),0)+IFERROR(VLOOKUP($B1546,$F1529:$G1534,2,0),0)+IFERROR(VLOOKUP($B1546,$H1529:$I1534,2,0),0)+IFERROR(VLOOKUP($B1546,$J1529:$K1534,2,0),0)+IFERROR(VLOOKUP($B1546,$L1529:$M1534,2,0),0)+IFERROR(VLOOKUP($B1546,$N1529:$O1534,2,0),0)+IFERROR(VLOOKUP($B1546,$P1529:$Q1534,2,0),0)+IFERROR(VLOOKUP($B1546,$R1529:$S1534,2,0),0))</f>
        <v>0</v>
      </c>
      <c r="E1546" s="110"/>
      <c r="M1546" s="110"/>
      <c r="O1546" s="105">
        <v>8</v>
      </c>
      <c r="P1546" s="185" t="e">
        <v>#NUM!</v>
      </c>
      <c r="Q1546" s="185" t="e">
        <v>#NUM!</v>
      </c>
      <c r="R1546" s="185" t="e">
        <v>#NUM!</v>
      </c>
      <c r="S1546" s="185" t="e">
        <v>#NUM!</v>
      </c>
      <c r="T1546" s="114"/>
      <c r="U1546" s="114"/>
    </row>
    <row r="1547" spans="1:34" hidden="1" outlineLevel="2" x14ac:dyDescent="0.25">
      <c r="B1547" s="105">
        <v>12</v>
      </c>
      <c r="C1547" s="108">
        <f t="shared" ref="C1547" si="2616">-(IFERROR(VLOOKUP($B1547,$B1529:$C1534,2,0),0)+IFERROR(VLOOKUP($B1547,$D1529:$E1534,2,0),0)+IFERROR(VLOOKUP($B1547,$F1529:$G1534,2,0),0)+IFERROR(VLOOKUP($B1547,$H1529:$I1534,2,0),0)+IFERROR(VLOOKUP($B1547,$J1529:$K1534,2,0),0)+IFERROR(VLOOKUP($B1547,$L1529:$M1534,2,0),0)+IFERROR(VLOOKUP($B1547,$N1529:$O1534,2,0),0)+IFERROR(VLOOKUP($B1547,$P1529:$Q1534,2,0),0)+IFERROR(VLOOKUP($B1547,$R1529:$S1534,2,0),0))</f>
        <v>0</v>
      </c>
      <c r="E1547" s="110"/>
      <c r="M1547" s="110"/>
      <c r="O1547" s="105">
        <v>9</v>
      </c>
      <c r="P1547" s="185" t="e">
        <v>#NUM!</v>
      </c>
      <c r="Q1547" s="185" t="e">
        <v>#NUM!</v>
      </c>
      <c r="R1547" s="185" t="e">
        <v>#NUM!</v>
      </c>
      <c r="S1547" s="185"/>
      <c r="T1547" s="114"/>
      <c r="U1547" s="114"/>
    </row>
    <row r="1548" spans="1:34" hidden="1" outlineLevel="2" x14ac:dyDescent="0.25">
      <c r="B1548" s="105">
        <v>13</v>
      </c>
      <c r="C1548" s="108">
        <f t="shared" ref="C1548" si="2617">-(IFERROR(VLOOKUP($B1548,$B1529:$C1534,2,0),0)+IFERROR(VLOOKUP($B1548,$D1529:$E1534,2,0),0)+IFERROR(VLOOKUP($B1548,$F1529:$G1534,2,0),0)+IFERROR(VLOOKUP($B1548,$H1529:$I1534,2,0),0)+IFERROR(VLOOKUP($B1548,$J1529:$K1534,2,0),0)+IFERROR(VLOOKUP($B1548,$L1529:$M1534,2,0),0)+IFERROR(VLOOKUP($B1548,$N1529:$O1534,2,0),0)+IFERROR(VLOOKUP($B1548,$P1529:$Q1534,2,0),0)+IFERROR(VLOOKUP($B1548,$R1529:$S1534,2,0),0))</f>
        <v>0</v>
      </c>
      <c r="E1548" s="110"/>
      <c r="F1548" s="110"/>
      <c r="G1548" s="324" t="s">
        <v>42</v>
      </c>
      <c r="H1548" s="324"/>
      <c r="I1548" s="324"/>
      <c r="J1548" s="324"/>
      <c r="K1548" s="324"/>
      <c r="L1548" s="324"/>
      <c r="M1548" s="110"/>
      <c r="O1548" s="105">
        <v>10</v>
      </c>
      <c r="P1548" s="185" t="e">
        <v>#NUM!</v>
      </c>
      <c r="Q1548" s="185" t="e">
        <v>#NUM!</v>
      </c>
      <c r="R1548" s="185"/>
      <c r="S1548" s="185"/>
      <c r="T1548" s="114"/>
      <c r="U1548" s="114"/>
    </row>
    <row r="1549" spans="1:34" hidden="1" outlineLevel="2" x14ac:dyDescent="0.25">
      <c r="B1549" s="105">
        <v>14</v>
      </c>
      <c r="C1549" s="108">
        <f t="shared" ref="C1549" si="2618">-(IFERROR(VLOOKUP($B1549,$B1529:$C1534,2,0),0)+IFERROR(VLOOKUP($B1549,$D1529:$E1534,2,0),0)+IFERROR(VLOOKUP($B1549,$F1529:$G1534,2,0),0)+IFERROR(VLOOKUP($B1549,$H1529:$I1534,2,0),0)+IFERROR(VLOOKUP($B1549,$J1529:$K1534,2,0),0)+IFERROR(VLOOKUP($B1549,$L1529:$M1534,2,0),0)+IFERROR(VLOOKUP($B1549,$N1529:$O1534,2,0),0)+IFERROR(VLOOKUP($B1549,$P1529:$Q1534,2,0),0)+IFERROR(VLOOKUP($B1549,$R1529:$S1534,2,0),0))</f>
        <v>0</v>
      </c>
      <c r="E1549" s="110"/>
      <c r="F1549" s="110"/>
      <c r="G1549" s="112">
        <v>6</v>
      </c>
      <c r="H1549" s="112">
        <v>5</v>
      </c>
      <c r="I1549" s="112">
        <v>4</v>
      </c>
      <c r="J1549" s="112">
        <v>3</v>
      </c>
      <c r="K1549" s="112">
        <v>2</v>
      </c>
      <c r="L1549" s="112">
        <v>1</v>
      </c>
      <c r="M1549" s="110"/>
      <c r="O1549" s="105">
        <v>11</v>
      </c>
      <c r="P1549" s="185" t="e">
        <v>#NUM!</v>
      </c>
      <c r="Q1549" s="185"/>
      <c r="R1549" s="185"/>
      <c r="S1549" s="185"/>
      <c r="T1549" s="114"/>
      <c r="U1549" s="114"/>
    </row>
    <row r="1550" spans="1:34" hidden="1" outlineLevel="2" x14ac:dyDescent="0.25">
      <c r="A1550" s="68" t="s">
        <v>41</v>
      </c>
      <c r="B1550" s="105">
        <v>15</v>
      </c>
      <c r="C1550" s="108">
        <f t="shared" ref="C1550" si="2619">-(IFERROR(VLOOKUP($B1550,$B1529:$C1534,2,0),0)+IFERROR(VLOOKUP($B1550,$D1529:$E1534,2,0),0)+IFERROR(VLOOKUP($B1550,$F1529:$G1534,2,0),0)+IFERROR(VLOOKUP($B1550,$H1529:$I1534,2,0),0)+IFERROR(VLOOKUP($B1550,$J1529:$K1534,2,0),0)+IFERROR(VLOOKUP($B1550,$L1529:$M1534,2,0),0)+IFERROR(VLOOKUP($B1550,$N1529:$O1534,2,0),0)+IFERROR(VLOOKUP($B1550,$P1529:$Q1534,2,0),0)+IFERROR(VLOOKUP($B1550,$R1529:$S1534,2,0),0))</f>
        <v>0</v>
      </c>
      <c r="E1550" s="110"/>
      <c r="F1550" s="105">
        <v>1</v>
      </c>
      <c r="G1550" s="184" t="e">
        <f t="array" ref="G1550:G1558">MMULT(MINVERSE($C$24:$K$32),$C1536:$C1544)</f>
        <v>#NUM!</v>
      </c>
      <c r="H1550" s="184" t="e">
        <f t="array" ref="H1550:H1557">MMULT(MINVERSE($C$24:$J$31),$C1536:$C1543)</f>
        <v>#NUM!</v>
      </c>
      <c r="I1550" s="184" t="e">
        <f t="array" ref="I1550:I1556">MMULT(MINVERSE($C$24:$I$30),$C1536:$C1542)</f>
        <v>#NUM!</v>
      </c>
      <c r="J1550" s="184" t="e">
        <f t="array" ref="J1550:J1555">MMULT(MINVERSE($C$24:$H$29),$C1536:$C1541)</f>
        <v>#NUM!</v>
      </c>
      <c r="K1550" s="184" t="e">
        <f t="array" ref="K1550:K1554">MMULT(MINVERSE($C$24:$G$28),$C1536:$C1540)</f>
        <v>#NUM!</v>
      </c>
      <c r="L1550" s="113"/>
      <c r="M1550" s="110"/>
      <c r="N1550" s="110"/>
      <c r="O1550" s="110"/>
      <c r="P1550" s="110"/>
    </row>
    <row r="1551" spans="1:34" hidden="1" outlineLevel="2" x14ac:dyDescent="0.25">
      <c r="B1551" s="105">
        <v>16</v>
      </c>
      <c r="C1551" s="108">
        <f t="shared" ref="C1551" si="2620">-(IFERROR(VLOOKUP($B1551,$B1529:$C1534,2,0),0)+IFERROR(VLOOKUP($B1551,$D1529:$E1534,2,0),0)+IFERROR(VLOOKUP($B1551,$F1529:$G1534,2,0),0)+IFERROR(VLOOKUP($B1551,$H1529:$I1534,2,0),0)+IFERROR(VLOOKUP($B1551,$J1529:$K1534,2,0),0)+IFERROR(VLOOKUP($B1551,$L1529:$M1534,2,0),0)+IFERROR(VLOOKUP($B1551,$N1529:$O1534,2,0),0)+IFERROR(VLOOKUP($B1551,$P1529:$Q1534,2,0),0)+IFERROR(VLOOKUP($B1551,$R1529:$S1534,2,0),0))</f>
        <v>0</v>
      </c>
      <c r="E1551" s="110"/>
      <c r="F1551" s="105">
        <v>2</v>
      </c>
      <c r="G1551" s="185" t="e">
        <v>#NUM!</v>
      </c>
      <c r="H1551" s="185" t="e">
        <v>#NUM!</v>
      </c>
      <c r="I1551" s="185" t="e">
        <v>#NUM!</v>
      </c>
      <c r="J1551" s="185" t="e">
        <v>#NUM!</v>
      </c>
      <c r="K1551" s="185" t="e">
        <v>#NUM!</v>
      </c>
      <c r="L1551" s="114"/>
      <c r="M1551" s="110"/>
      <c r="N1551" s="110"/>
      <c r="O1551" s="110"/>
      <c r="P1551" s="110"/>
    </row>
    <row r="1552" spans="1:34" hidden="1" outlineLevel="2" x14ac:dyDescent="0.25">
      <c r="B1552" s="105">
        <v>17</v>
      </c>
      <c r="C1552" s="108">
        <f t="shared" ref="C1552" si="2621">-(IFERROR(VLOOKUP($B1552,$B1529:$C1534,2,0),0)+IFERROR(VLOOKUP($B1552,$D1529:$E1534,2,0),0)+IFERROR(VLOOKUP($B1552,$F1529:$G1534,2,0),0)+IFERROR(VLOOKUP($B1552,$H1529:$I1534,2,0),0)+IFERROR(VLOOKUP($B1552,$J1529:$K1534,2,0),0)+IFERROR(VLOOKUP($B1552,$L1529:$M1534,2,0),0)+IFERROR(VLOOKUP($B1552,$N1529:$O1534,2,0),0)+IFERROR(VLOOKUP($B1552,$P1529:$Q1534,2,0),0)+IFERROR(VLOOKUP($B1552,$R1529:$S1534,2,0),0))</f>
        <v>0</v>
      </c>
      <c r="E1552" s="110"/>
      <c r="F1552" s="105">
        <v>3</v>
      </c>
      <c r="G1552" s="185" t="e">
        <v>#NUM!</v>
      </c>
      <c r="H1552" s="185" t="e">
        <v>#NUM!</v>
      </c>
      <c r="I1552" s="185" t="e">
        <v>#NUM!</v>
      </c>
      <c r="J1552" s="185" t="e">
        <v>#NUM!</v>
      </c>
      <c r="K1552" s="185" t="e">
        <v>#NUM!</v>
      </c>
      <c r="L1552" s="114"/>
      <c r="M1552" s="110"/>
    </row>
    <row r="1553" spans="1:24" hidden="1" outlineLevel="2" x14ac:dyDescent="0.25">
      <c r="B1553" s="105">
        <v>18</v>
      </c>
      <c r="C1553" s="108">
        <f t="shared" ref="C1553" si="2622">-(IFERROR(VLOOKUP($B1553,$B1529:$C1534,2,0),0)+IFERROR(VLOOKUP($B1553,$D1529:$E1534,2,0),0)+IFERROR(VLOOKUP($B1553,$F1529:$G1534,2,0),0)+IFERROR(VLOOKUP($B1553,$H1529:$I1534,2,0),0)+IFERROR(VLOOKUP($B1553,$J1529:$K1534,2,0),0)+IFERROR(VLOOKUP($B1553,$L1529:$M1534,2,0),0)+IFERROR(VLOOKUP($B1553,$N1529:$O1534,2,0),0)+IFERROR(VLOOKUP($B1553,$P1529:$Q1534,2,0),0)+IFERROR(VLOOKUP($B1553,$R1529:$S1534,2,0),0))</f>
        <v>0</v>
      </c>
      <c r="E1553" s="110"/>
      <c r="F1553" s="105">
        <v>4</v>
      </c>
      <c r="G1553" s="185" t="e">
        <v>#NUM!</v>
      </c>
      <c r="H1553" s="185" t="e">
        <v>#NUM!</v>
      </c>
      <c r="I1553" s="185" t="e">
        <v>#NUM!</v>
      </c>
      <c r="J1553" s="185" t="e">
        <v>#NUM!</v>
      </c>
      <c r="K1553" s="185" t="e">
        <v>#NUM!</v>
      </c>
      <c r="L1553" s="114"/>
      <c r="M1553" s="110"/>
    </row>
    <row r="1554" spans="1:24" hidden="1" outlineLevel="2" x14ac:dyDescent="0.25">
      <c r="B1554" s="105">
        <v>19</v>
      </c>
      <c r="C1554" s="108">
        <f t="shared" ref="C1554" si="2623">-(IFERROR(VLOOKUP($B1554,$B1529:$C1534,2,0),0)+IFERROR(VLOOKUP($B1554,$D1529:$E1534,2,0),0)+IFERROR(VLOOKUP($B1554,$F1529:$G1534,2,0),0)+IFERROR(VLOOKUP($B1554,$H1529:$I1534,2,0),0)+IFERROR(VLOOKUP($B1554,$J1529:$K1534,2,0),0)+IFERROR(VLOOKUP($B1554,$L1529:$M1534,2,0),0)+IFERROR(VLOOKUP($B1554,$N1529:$O1534,2,0),0)+IFERROR(VLOOKUP($B1554,$P1529:$Q1534,2,0),0)+IFERROR(VLOOKUP($B1554,$R1529:$S1534,2,0),0))</f>
        <v>0</v>
      </c>
      <c r="E1554" s="110"/>
      <c r="F1554" s="105">
        <v>5</v>
      </c>
      <c r="G1554" s="185" t="e">
        <v>#NUM!</v>
      </c>
      <c r="H1554" s="185" t="e">
        <v>#NUM!</v>
      </c>
      <c r="I1554" s="185" t="e">
        <v>#NUM!</v>
      </c>
      <c r="J1554" s="185" t="e">
        <v>#NUM!</v>
      </c>
      <c r="K1554" s="185" t="e">
        <v>#NUM!</v>
      </c>
      <c r="L1554" s="114"/>
      <c r="M1554" s="110"/>
    </row>
    <row r="1555" spans="1:24" hidden="1" outlineLevel="2" x14ac:dyDescent="0.25">
      <c r="B1555" s="105">
        <v>20</v>
      </c>
      <c r="C1555" s="108">
        <f t="shared" ref="C1555" si="2624">-(IFERROR(VLOOKUP($B1555,$B1529:$C1534,2,0),0)+IFERROR(VLOOKUP($B1555,$D1529:$E1534,2,0),0)+IFERROR(VLOOKUP($B1555,$F1529:$G1534,2,0),0)+IFERROR(VLOOKUP($B1555,$H1529:$I1534,2,0),0)+IFERROR(VLOOKUP($B1555,$J1529:$K1534,2,0),0)+IFERROR(VLOOKUP($B1555,$L1529:$M1534,2,0),0)+IFERROR(VLOOKUP($B1555,$N1529:$O1534,2,0),0)+IFERROR(VLOOKUP($B1555,$P1529:$Q1534,2,0),0)+IFERROR(VLOOKUP($B1555,$R1529:$S1534,2,0),0))</f>
        <v>0</v>
      </c>
      <c r="E1555" s="110" t="s">
        <v>40</v>
      </c>
      <c r="F1555" s="105">
        <v>6</v>
      </c>
      <c r="G1555" s="185" t="e">
        <v>#NUM!</v>
      </c>
      <c r="H1555" s="185" t="e">
        <v>#NUM!</v>
      </c>
      <c r="I1555" s="185" t="e">
        <v>#NUM!</v>
      </c>
      <c r="J1555" s="185" t="e">
        <v>#NUM!</v>
      </c>
      <c r="K1555" s="185"/>
      <c r="L1555" s="114"/>
      <c r="M1555" s="110"/>
    </row>
    <row r="1556" spans="1:24" hidden="1" outlineLevel="2" x14ac:dyDescent="0.25">
      <c r="B1556" s="105">
        <v>21</v>
      </c>
      <c r="C1556" s="108">
        <f t="shared" ref="C1556" si="2625">-(IFERROR(VLOOKUP($B1556,$B1529:$C1534,2,0),0)+IFERROR(VLOOKUP($B1556,$D1529:$E1534,2,0),0)+IFERROR(VLOOKUP($B1556,$F1529:$G1534,2,0),0)+IFERROR(VLOOKUP($B1556,$H1529:$I1534,2,0),0)+IFERROR(VLOOKUP($B1556,$J1529:$K1534,2,0),0)+IFERROR(VLOOKUP($B1556,$L1529:$M1534,2,0),0)+IFERROR(VLOOKUP($B1556,$N1529:$O1534,2,0),0)+IFERROR(VLOOKUP($B1556,$P1529:$Q1534,2,0),0)+IFERROR(VLOOKUP($B1556,$R1529:$S1534,2,0),0))</f>
        <v>0</v>
      </c>
      <c r="E1556" s="110"/>
      <c r="F1556" s="105">
        <v>7</v>
      </c>
      <c r="G1556" s="185" t="e">
        <v>#NUM!</v>
      </c>
      <c r="H1556" s="185" t="e">
        <v>#NUM!</v>
      </c>
      <c r="I1556" s="185" t="e">
        <v>#NUM!</v>
      </c>
      <c r="J1556" s="185"/>
      <c r="K1556" s="185"/>
      <c r="L1556" s="114"/>
      <c r="M1556" s="110"/>
    </row>
    <row r="1557" spans="1:24" hidden="1" outlineLevel="2" x14ac:dyDescent="0.25">
      <c r="E1557" s="110"/>
      <c r="F1557" s="105">
        <v>8</v>
      </c>
      <c r="G1557" s="185" t="e">
        <v>#NUM!</v>
      </c>
      <c r="H1557" s="185" t="e">
        <v>#NUM!</v>
      </c>
      <c r="I1557" s="185"/>
      <c r="J1557" s="185"/>
      <c r="K1557" s="185"/>
      <c r="L1557" s="114"/>
      <c r="M1557" s="110"/>
      <c r="X1557" s="110"/>
    </row>
    <row r="1558" spans="1:24" hidden="1" outlineLevel="2" x14ac:dyDescent="0.25">
      <c r="E1558" s="110"/>
      <c r="F1558" s="105">
        <v>9</v>
      </c>
      <c r="G1558" s="185" t="e">
        <v>#NUM!</v>
      </c>
      <c r="H1558" s="185"/>
      <c r="I1558" s="185"/>
      <c r="J1558" s="185"/>
      <c r="K1558" s="185"/>
      <c r="L1558" s="114"/>
      <c r="M1558" s="110"/>
      <c r="X1558" s="110"/>
    </row>
    <row r="1559" spans="1:24" hidden="1" outlineLevel="2" x14ac:dyDescent="0.25">
      <c r="A1559" s="117"/>
    </row>
    <row r="1560" spans="1:24" s="119" customFormat="1" hidden="1" outlineLevel="2" x14ac:dyDescent="0.25">
      <c r="A1560" s="118" t="s">
        <v>37</v>
      </c>
    </row>
    <row r="1561" spans="1:24" hidden="1" outlineLevel="2" x14ac:dyDescent="0.25">
      <c r="B1561" s="316">
        <f t="shared" ref="B1561:B1567" si="2626">B1528</f>
        <v>1</v>
      </c>
      <c r="C1561" s="316"/>
      <c r="D1561" s="316">
        <f t="shared" ref="D1561:D1567" si="2627">D1528</f>
        <v>2</v>
      </c>
      <c r="E1561" s="316"/>
      <c r="F1561" s="316">
        <f t="shared" ref="F1561:F1567" si="2628">F1528</f>
        <v>3</v>
      </c>
      <c r="G1561" s="316"/>
      <c r="H1561" s="316">
        <f t="shared" ref="H1561:H1567" si="2629">H1528</f>
        <v>4</v>
      </c>
      <c r="I1561" s="316"/>
      <c r="J1561" s="316">
        <f t="shared" ref="J1561:J1567" si="2630">J1528</f>
        <v>5</v>
      </c>
      <c r="K1561" s="316"/>
      <c r="L1561" s="316">
        <f t="shared" ref="L1561:L1567" si="2631">L1528</f>
        <v>6</v>
      </c>
      <c r="M1561" s="316"/>
    </row>
    <row r="1562" spans="1:24" hidden="1" outlineLevel="2" x14ac:dyDescent="0.25">
      <c r="B1562" s="105">
        <f t="shared" si="2626"/>
        <v>3</v>
      </c>
      <c r="C1562" s="116">
        <f>IF($Q$2=2,IFERROR(INDEX($G1539:$L1545,MATCH(B1562,$F1539:$F1545,0),MATCH(INICIO!$C$78,$G1538:$L1538,0)),0),IF($Q$2=4,IFERROR(INDEX($P1539:$U1549,MATCH(B1562,$O1539:$O1549,0),MATCH(INICIO!$C$78,$P1538:$U1538,0)),0),IFERROR(INDEX($G1550:$L1558,MATCH(B1562,$F1550:$F1558,0),MATCH(INICIO!$C$78,$G1549:$L1549,0)),0)))</f>
        <v>0</v>
      </c>
      <c r="D1562" s="105">
        <f t="shared" si="2627"/>
        <v>0</v>
      </c>
      <c r="E1562" s="116">
        <f>IF($Q$2=2,IFERROR(INDEX($G1539:$L1545,MATCH(D1562,$F1539:$F1545,0),MATCH(INICIO!$C$78,$G1538:$L1538,0)),0),IF($Q$2=4,IFERROR(INDEX($P1539:$U1549,MATCH(D1562,$O1539:$O1549,0),MATCH(INICIO!$C$78,$P1538:$U1538,0)),0),IFERROR(INDEX($G1550:$L1558,MATCH(D1562,$F1550:$F1558,0),MATCH(INICIO!$C$78,$G1549:$L1549,0)),0)))</f>
        <v>0</v>
      </c>
      <c r="F1562" s="105">
        <f t="shared" si="2628"/>
        <v>0</v>
      </c>
      <c r="G1562" s="116">
        <f>IF($Q$2=2,IFERROR(INDEX($G1539:$L1545,MATCH(F1562,$F1539:$F1545,0),MATCH(INICIO!$C$78,$G1538:$L1538,0)),0),IF($Q$2=4,IFERROR(INDEX($P1539:$U1549,MATCH(F1562,$O1539:$O1549,0),MATCH(INICIO!$C$78,$P1538:$U1538,0)),0),IFERROR(INDEX($G1550:$L1558,MATCH(F1562,$F1550:$F1558,0),MATCH(INICIO!$C$78,$G1549:$L1549,0)),0)))</f>
        <v>0</v>
      </c>
      <c r="H1562" s="105">
        <f t="shared" si="2629"/>
        <v>0</v>
      </c>
      <c r="I1562" s="116">
        <f>IF($Q$2=2,IFERROR(INDEX($G1539:$L1545,MATCH(H1562,$F1539:$F1545,0),MATCH(INICIO!$C$78,$G1538:$L1538,0)),0),IF($Q$2=4,IFERROR(INDEX($P1539:$U1549,MATCH(H1562,$O1539:$O1549,0),MATCH(INICIO!$C$78,$P1538:$U1538,0)),0),IFERROR(INDEX($G1550:$L1558,MATCH(H1562,$F1550:$F1558,0),MATCH(INICIO!$C$78,$G1549:$L1549,0)),0)))</f>
        <v>0</v>
      </c>
      <c r="J1562" s="105">
        <f t="shared" si="2630"/>
        <v>0</v>
      </c>
      <c r="K1562" s="116">
        <f>IF($Q$2=2,IFERROR(INDEX($G1539:$L1545,MATCH(J1562,$F1539:$F1545,0),MATCH(INICIO!$C$78,$G1538:$L1538,0)),0),IF($Q$2=4,IFERROR(INDEX($P1539:$U1549,MATCH(J1562,$O1539:$O1549,0),MATCH(INICIO!$C$78,$P1538:$U1538,0)),0),IFERROR(INDEX($G1550:$L1558,MATCH(J1562,$F1550:$F1558,0),MATCH(INICIO!$C$78,$G1549:$L1549,0)),0)))</f>
        <v>0</v>
      </c>
      <c r="L1562" s="105">
        <f t="shared" si="2631"/>
        <v>0</v>
      </c>
      <c r="M1562" s="116">
        <f>IF($Q$2=2,IFERROR(INDEX($G1539:$L1545,MATCH(L1562,$F1539:$F1545,0),MATCH(INICIO!$C$78,$G1538:$L1538,0)),0),IF($Q$2=4,IFERROR(INDEX($P1539:$U1549,MATCH(L1562,$O1539:$O1549,0),MATCH(INICIO!$C$78,$P1538:$U1538,0)),0),IFERROR(INDEX($G1550:$L1558,MATCH(L1562,$F1550:$F1558,0),MATCH(INICIO!$C$78,$G1549:$L1549,0)),0)))</f>
        <v>0</v>
      </c>
    </row>
    <row r="1563" spans="1:24" hidden="1" outlineLevel="2" x14ac:dyDescent="0.25">
      <c r="B1563" s="105">
        <f t="shared" si="2626"/>
        <v>4</v>
      </c>
      <c r="C1563" s="116">
        <f>IF($Q$2=2,IFERROR(INDEX($G1539:$L1545,MATCH(B1563,$F1539:$F1545,0),MATCH(INICIO!$C$78,$G1538:$L1538,0)),0),IF($Q$2=4,IFERROR(INDEX($P1539:$U1549,MATCH(B1563,$O1539:$O1549,0),MATCH(INICIO!$C$78,$P1538:$U1538,0)),0),IFERROR(INDEX($G1550:$L1558,MATCH(B1563,$F1550:$F1558,0),MATCH(INICIO!$C$78,$G1549:$L1549,0)),0)))</f>
        <v>0</v>
      </c>
      <c r="D1563" s="105">
        <f t="shared" si="2627"/>
        <v>0</v>
      </c>
      <c r="E1563" s="116">
        <f>IF($Q$2=2,IFERROR(INDEX($G1539:$L1545,MATCH(D1563,$F1539:$F1545,0),MATCH(INICIO!$C$78,$G1538:$L1538,0)),0),IF($Q$2=4,IFERROR(INDEX($P1539:$U1549,MATCH(D1563,$O1539:$O1549,0),MATCH(INICIO!$C$78,$P1538:$U1538,0)),0),IFERROR(INDEX($G1550:$L1558,MATCH(D1563,$F1550:$F1558,0),MATCH(INICIO!$C$78,$G1549:$L1549,0)),0)))</f>
        <v>0</v>
      </c>
      <c r="F1563" s="105">
        <f t="shared" si="2628"/>
        <v>0</v>
      </c>
      <c r="G1563" s="116">
        <f>IF($Q$2=2,IFERROR(INDEX($G1539:$L1545,MATCH(F1563,$F1539:$F1545,0),MATCH(INICIO!$C$78,$G1538:$L1538,0)),0),IF($Q$2=4,IFERROR(INDEX($P1539:$U1549,MATCH(F1563,$O1539:$O1549,0),MATCH(INICIO!$C$78,$P1538:$U1538,0)),0),IFERROR(INDEX($G1550:$L1558,MATCH(F1563,$F1550:$F1558,0),MATCH(INICIO!$C$78,$G1549:$L1549,0)),0)))</f>
        <v>0</v>
      </c>
      <c r="H1563" s="105">
        <f t="shared" si="2629"/>
        <v>0</v>
      </c>
      <c r="I1563" s="116">
        <f>IF($Q$2=2,IFERROR(INDEX($G1539:$L1545,MATCH(H1563,$F1539:$F1545,0),MATCH(INICIO!$C$78,$G1538:$L1538,0)),0),IF($Q$2=4,IFERROR(INDEX($P1539:$U1549,MATCH(H1563,$O1539:$O1549,0),MATCH(INICIO!$C$78,$P1538:$U1538,0)),0),IFERROR(INDEX($G1550:$L1558,MATCH(H1563,$F1550:$F1558,0),MATCH(INICIO!$C$78,$G1549:$L1549,0)),0)))</f>
        <v>0</v>
      </c>
      <c r="J1563" s="105">
        <f t="shared" si="2630"/>
        <v>0</v>
      </c>
      <c r="K1563" s="116">
        <f>IF($Q$2=2,IFERROR(INDEX($G1539:$L1545,MATCH(J1563,$F1539:$F1545,0),MATCH(INICIO!$C$78,$G1538:$L1538,0)),0),IF($Q$2=4,IFERROR(INDEX($P1539:$U1549,MATCH(J1563,$O1539:$O1549,0),MATCH(INICIO!$C$78,$P1538:$U1538,0)),0),IFERROR(INDEX($G1550:$L1558,MATCH(J1563,$F1550:$F1558,0),MATCH(INICIO!$C$78,$G1549:$L1549,0)),0)))</f>
        <v>0</v>
      </c>
      <c r="L1563" s="105">
        <f t="shared" si="2631"/>
        <v>0</v>
      </c>
      <c r="M1563" s="116">
        <f>IF($Q$2=2,IFERROR(INDEX($G1539:$L1545,MATCH(L1563,$F1539:$F1545,0),MATCH(INICIO!$C$78,$G1538:$L1538,0)),0),IF($Q$2=4,IFERROR(INDEX($P1539:$U1549,MATCH(L1563,$O1539:$O1549,0),MATCH(INICIO!$C$78,$P1538:$U1538,0)),0),IFERROR(INDEX($G1550:$L1558,MATCH(L1563,$F1550:$F1558,0),MATCH(INICIO!$C$78,$G1549:$L1549,0)),0)))</f>
        <v>0</v>
      </c>
    </row>
    <row r="1564" spans="1:24" hidden="1" outlineLevel="2" x14ac:dyDescent="0.25">
      <c r="B1564" s="105">
        <f t="shared" si="2626"/>
        <v>1</v>
      </c>
      <c r="C1564" s="116">
        <f>IF($Q$2=2,IFERROR(INDEX($G1539:$L1545,MATCH(B1564,$F1539:$F1545,0),MATCH(INICIO!$C$78,$G1538:$L1538,0)),0),IF($Q$2=4,IFERROR(INDEX($P1539:$U1549,MATCH(B1564,$O1539:$O1549,0),MATCH(INICIO!$C$78,$P1538:$U1538,0)),0),IFERROR(INDEX($G1550:$L1558,MATCH(B1564,$F1550:$F1558,0),MATCH(INICIO!$C$78,$G1549:$L1549,0)),0)))</f>
        <v>0</v>
      </c>
      <c r="D1564" s="105">
        <f t="shared" si="2627"/>
        <v>0</v>
      </c>
      <c r="E1564" s="116">
        <f>IF($Q$2=2,IFERROR(INDEX($G1539:$L1545,MATCH(D1564,$F1539:$F1545,0),MATCH(INICIO!$C$78,$G1538:$L1538,0)),0),IF($Q$2=4,IFERROR(INDEX($P1539:$U1549,MATCH(D1564,$O1539:$O1549,0),MATCH(INICIO!$C$78,$P1538:$U1538,0)),0),IFERROR(INDEX($G1550:$L1558,MATCH(D1564,$F1550:$F1558,0),MATCH(INICIO!$C$78,$G1549:$L1549,0)),0)))</f>
        <v>0</v>
      </c>
      <c r="F1564" s="105">
        <f t="shared" si="2628"/>
        <v>0</v>
      </c>
      <c r="G1564" s="116">
        <f>IF($Q$2=2,IFERROR(INDEX($G1539:$L1545,MATCH(F1564,$F1539:$F1545,0),MATCH(INICIO!$C$78,$G1538:$L1538,0)),0),IF($Q$2=4,IFERROR(INDEX($P1539:$U1549,MATCH(F1564,$O1539:$O1549,0),MATCH(INICIO!$C$78,$P1538:$U1538,0)),0),IFERROR(INDEX($G1550:$L1558,MATCH(F1564,$F1550:$F1558,0),MATCH(INICIO!$C$78,$G1549:$L1549,0)),0)))</f>
        <v>0</v>
      </c>
      <c r="H1564" s="105">
        <f t="shared" si="2629"/>
        <v>0</v>
      </c>
      <c r="I1564" s="116">
        <f>IF($Q$2=2,IFERROR(INDEX($G1539:$L1545,MATCH(H1564,$F1539:$F1545,0),MATCH(INICIO!$C$78,$G1538:$L1538,0)),0),IF($Q$2=4,IFERROR(INDEX($P1539:$U1549,MATCH(H1564,$O1539:$O1549,0),MATCH(INICIO!$C$78,$P1538:$U1538,0)),0),IFERROR(INDEX($G1550:$L1558,MATCH(H1564,$F1550:$F1558,0),MATCH(INICIO!$C$78,$G1549:$L1549,0)),0)))</f>
        <v>0</v>
      </c>
      <c r="J1564" s="105">
        <f t="shared" si="2630"/>
        <v>0</v>
      </c>
      <c r="K1564" s="116">
        <f>IF($Q$2=2,IFERROR(INDEX($G1539:$L1545,MATCH(J1564,$F1539:$F1545,0),MATCH(INICIO!$C$78,$G1538:$L1538,0)),0),IF($Q$2=4,IFERROR(INDEX($P1539:$U1549,MATCH(J1564,$O1539:$O1549,0),MATCH(INICIO!$C$78,$P1538:$U1538,0)),0),IFERROR(INDEX($G1550:$L1558,MATCH(J1564,$F1550:$F1558,0),MATCH(INICIO!$C$78,$G1549:$L1549,0)),0)))</f>
        <v>0</v>
      </c>
      <c r="L1564" s="105">
        <f t="shared" si="2631"/>
        <v>0</v>
      </c>
      <c r="M1564" s="116">
        <f>IF($Q$2=2,IFERROR(INDEX($G1539:$L1545,MATCH(L1564,$F1539:$F1545,0),MATCH(INICIO!$C$78,$G1538:$L1538,0)),0),IF($Q$2=4,IFERROR(INDEX($P1539:$U1549,MATCH(L1564,$O1539:$O1549,0),MATCH(INICIO!$C$78,$P1538:$U1538,0)),0),IFERROR(INDEX($G1550:$L1558,MATCH(L1564,$F1550:$F1558,0),MATCH(INICIO!$C$78,$G1549:$L1549,0)),0)))</f>
        <v>0</v>
      </c>
    </row>
    <row r="1565" spans="1:24" hidden="1" outlineLevel="2" x14ac:dyDescent="0.25">
      <c r="B1565" s="105">
        <f t="shared" si="2626"/>
        <v>5</v>
      </c>
      <c r="C1565" s="116">
        <f>IF($Q$2=2,IFERROR(INDEX($G1539:$L1545,MATCH(B1565,$F1539:$F1545,0),MATCH(INICIO!$C$78,$G1538:$L1538,0)),0),IF($Q$2=4,IFERROR(INDEX($P1539:$U1549,MATCH(B1565,$O1539:$O1549,0),MATCH(INICIO!$C$78,$P1538:$U1538,0)),0),IFERROR(INDEX($G1550:$L1558,MATCH(B1565,$F1550:$F1558,0),MATCH(INICIO!$C$78,$G1549:$L1549,0)),0)))</f>
        <v>0</v>
      </c>
      <c r="D1565" s="105">
        <f t="shared" si="2627"/>
        <v>0</v>
      </c>
      <c r="E1565" s="116">
        <f>IF($Q$2=2,IFERROR(INDEX($G1539:$L1545,MATCH(D1565,$F1539:$F1545,0),MATCH(INICIO!$C$78,$G1538:$L1538,0)),0),IF($Q$2=4,IFERROR(INDEX($P1539:$U1549,MATCH(D1565,$O1539:$O1549,0),MATCH(INICIO!$C$78,$P1538:$U1538,0)),0),IFERROR(INDEX($G1550:$L1558,MATCH(D1565,$F1550:$F1558,0),MATCH(INICIO!$C$78,$G1549:$L1549,0)),0)))</f>
        <v>0</v>
      </c>
      <c r="F1565" s="105">
        <f t="shared" si="2628"/>
        <v>0</v>
      </c>
      <c r="G1565" s="116">
        <f>IF($Q$2=2,IFERROR(INDEX($G1539:$L1545,MATCH(F1565,$F1539:$F1545,0),MATCH(INICIO!$C$78,$G1538:$L1538,0)),0),IF($Q$2=4,IFERROR(INDEX($P1539:$U1549,MATCH(F1565,$O1539:$O1549,0),MATCH(INICIO!$C$78,$P1538:$U1538,0)),0),IFERROR(INDEX($G1550:$L1558,MATCH(F1565,$F1550:$F1558,0),MATCH(INICIO!$C$78,$G1549:$L1549,0)),0)))</f>
        <v>0</v>
      </c>
      <c r="H1565" s="105">
        <f t="shared" si="2629"/>
        <v>0</v>
      </c>
      <c r="I1565" s="116">
        <f>IF($Q$2=2,IFERROR(INDEX($G1539:$L1545,MATCH(H1565,$F1539:$F1545,0),MATCH(INICIO!$C$78,$G1538:$L1538,0)),0),IF($Q$2=4,IFERROR(INDEX($P1539:$U1549,MATCH(H1565,$O1539:$O1549,0),MATCH(INICIO!$C$78,$P1538:$U1538,0)),0),IFERROR(INDEX($G1550:$L1558,MATCH(H1565,$F1550:$F1558,0),MATCH(INICIO!$C$78,$G1549:$L1549,0)),0)))</f>
        <v>0</v>
      </c>
      <c r="J1565" s="105">
        <f t="shared" si="2630"/>
        <v>0</v>
      </c>
      <c r="K1565" s="116">
        <f>IF($Q$2=2,IFERROR(INDEX($G1539:$L1545,MATCH(J1565,$F1539:$F1545,0),MATCH(INICIO!$C$78,$G1538:$L1538,0)),0),IF($Q$2=4,IFERROR(INDEX($P1539:$U1549,MATCH(J1565,$O1539:$O1549,0),MATCH(INICIO!$C$78,$P1538:$U1538,0)),0),IFERROR(INDEX($G1550:$L1558,MATCH(J1565,$F1550:$F1558,0),MATCH(INICIO!$C$78,$G1549:$L1549,0)),0)))</f>
        <v>0</v>
      </c>
      <c r="L1565" s="105">
        <f t="shared" si="2631"/>
        <v>0</v>
      </c>
      <c r="M1565" s="116">
        <f>IF($Q$2=2,IFERROR(INDEX($G1539:$L1545,MATCH(L1565,$F1539:$F1545,0),MATCH(INICIO!$C$78,$G1538:$L1538,0)),0),IF($Q$2=4,IFERROR(INDEX($P1539:$U1549,MATCH(L1565,$O1539:$O1549,0),MATCH(INICIO!$C$78,$P1538:$U1538,0)),0),IFERROR(INDEX($G1550:$L1558,MATCH(L1565,$F1550:$F1558,0),MATCH(INICIO!$C$78,$G1549:$L1549,0)),0)))</f>
        <v>0</v>
      </c>
    </row>
    <row r="1566" spans="1:24" hidden="1" outlineLevel="2" x14ac:dyDescent="0.25">
      <c r="B1566" s="105">
        <f t="shared" si="2626"/>
        <v>6</v>
      </c>
      <c r="C1566" s="116">
        <f>IF($Q$2=2,IFERROR(INDEX($G1539:$L1545,MATCH(B1566,$F1539:$F1545,0),MATCH(INICIO!$C$78,$G1538:$L1538,0)),0),IF($Q$2=4,IFERROR(INDEX($P1539:$U1549,MATCH(B1566,$O1539:$O1549,0),MATCH(INICIO!$C$78,$P1538:$U1538,0)),0),IFERROR(INDEX($G1550:$L1558,MATCH(B1566,$F1550:$F1558,0),MATCH(INICIO!$C$78,$G1549:$L1549,0)),0)))</f>
        <v>0</v>
      </c>
      <c r="D1566" s="105">
        <f t="shared" si="2627"/>
        <v>0</v>
      </c>
      <c r="E1566" s="116">
        <f>IF($Q$2=2,IFERROR(INDEX($G1539:$L1545,MATCH(D1566,$F1539:$F1545,0),MATCH(INICIO!$C$78,$G1538:$L1538,0)),0),IF($Q$2=4,IFERROR(INDEX($P1539:$U1549,MATCH(D1566,$O1539:$O1549,0),MATCH(INICIO!$C$78,$P1538:$U1538,0)),0),IFERROR(INDEX($G1550:$L1558,MATCH(D1566,$F1550:$F1558,0),MATCH(INICIO!$C$78,$G1549:$L1549,0)),0)))</f>
        <v>0</v>
      </c>
      <c r="F1566" s="105">
        <f t="shared" si="2628"/>
        <v>0</v>
      </c>
      <c r="G1566" s="116">
        <f>IF($Q$2=2,IFERROR(INDEX($G1539:$L1545,MATCH(F1566,$F1539:$F1545,0),MATCH(INICIO!$C$78,$G1538:$L1538,0)),0),IF($Q$2=4,IFERROR(INDEX($P1539:$U1549,MATCH(F1566,$O1539:$O1549,0),MATCH(INICIO!$C$78,$P1538:$U1538,0)),0),IFERROR(INDEX($G1550:$L1558,MATCH(F1566,$F1550:$F1558,0),MATCH(INICIO!$C$78,$G1549:$L1549,0)),0)))</f>
        <v>0</v>
      </c>
      <c r="H1566" s="105">
        <f t="shared" si="2629"/>
        <v>0</v>
      </c>
      <c r="I1566" s="116">
        <f>IF($Q$2=2,IFERROR(INDEX($G1539:$L1545,MATCH(H1566,$F1539:$F1545,0),MATCH(INICIO!$C$78,$G1538:$L1538,0)),0),IF($Q$2=4,IFERROR(INDEX($P1539:$U1549,MATCH(H1566,$O1539:$O1549,0),MATCH(INICIO!$C$78,$P1538:$U1538,0)),0),IFERROR(INDEX($G1550:$L1558,MATCH(H1566,$F1550:$F1558,0),MATCH(INICIO!$C$78,$G1549:$L1549,0)),0)))</f>
        <v>0</v>
      </c>
      <c r="J1566" s="105">
        <f t="shared" si="2630"/>
        <v>0</v>
      </c>
      <c r="K1566" s="116">
        <f>IF($Q$2=2,IFERROR(INDEX($G1539:$L1545,MATCH(J1566,$F1539:$F1545,0),MATCH(INICIO!$C$78,$G1538:$L1538,0)),0),IF($Q$2=4,IFERROR(INDEX($P1539:$U1549,MATCH(J1566,$O1539:$O1549,0),MATCH(INICIO!$C$78,$P1538:$U1538,0)),0),IFERROR(INDEX($G1550:$L1558,MATCH(J1566,$F1550:$F1558,0),MATCH(INICIO!$C$78,$G1549:$L1549,0)),0)))</f>
        <v>0</v>
      </c>
      <c r="L1566" s="105">
        <f t="shared" si="2631"/>
        <v>0</v>
      </c>
      <c r="M1566" s="116">
        <f>IF($Q$2=2,IFERROR(INDEX($G1539:$L1545,MATCH(L1566,$F1539:$F1545,0),MATCH(INICIO!$C$78,$G1538:$L1538,0)),0),IF($Q$2=4,IFERROR(INDEX($P1539:$U1549,MATCH(L1566,$O1539:$O1549,0),MATCH(INICIO!$C$78,$P1538:$U1538,0)),0),IFERROR(INDEX($G1550:$L1558,MATCH(L1566,$F1550:$F1558,0),MATCH(INICIO!$C$78,$G1549:$L1549,0)),0)))</f>
        <v>0</v>
      </c>
    </row>
    <row r="1567" spans="1:24" hidden="1" outlineLevel="2" x14ac:dyDescent="0.25">
      <c r="B1567" s="105">
        <f t="shared" si="2626"/>
        <v>2</v>
      </c>
      <c r="C1567" s="116">
        <f>IF($Q$2=2,IFERROR(INDEX($G1539:$L1545,MATCH(B1567,$F1539:$F1545,0),MATCH(INICIO!$C$78,$G1538:$L1538,0)),0),IF($Q$2=4,IFERROR(INDEX($P1539:$U1549,MATCH(B1567,$O1539:$O1549,0),MATCH(INICIO!$C$78,$P1538:$U1538,0)),0),IFERROR(INDEX($G1550:$L1558,MATCH(B1567,$F1550:$F1558,0),MATCH(INICIO!$C$78,$G1549:$L1549,0)),0)))</f>
        <v>0</v>
      </c>
      <c r="D1567" s="105">
        <f t="shared" si="2627"/>
        <v>0</v>
      </c>
      <c r="E1567" s="116">
        <f>IF($Q$2=2,IFERROR(INDEX($G1539:$L1545,MATCH(D1567,$F1539:$F1545,0),MATCH(INICIO!$C$78,$G1538:$L1538,0)),0),IF($Q$2=4,IFERROR(INDEX($P1539:$U1549,MATCH(D1567,$O1539:$O1549,0),MATCH(INICIO!$C$78,$P1538:$U1538,0)),0),IFERROR(INDEX($G1550:$L1558,MATCH(D1567,$F1550:$F1558,0),MATCH(INICIO!$C$78,$G1549:$L1549,0)),0)))</f>
        <v>0</v>
      </c>
      <c r="F1567" s="105">
        <f t="shared" si="2628"/>
        <v>0</v>
      </c>
      <c r="G1567" s="116">
        <f>IF($Q$2=2,IFERROR(INDEX($G1539:$L1545,MATCH(F1567,$F1539:$F1545,0),MATCH(INICIO!$C$78,$G1538:$L1538,0)),0),IF($Q$2=4,IFERROR(INDEX($P1539:$U1549,MATCH(F1567,$O1539:$O1549,0),MATCH(INICIO!$C$78,$P1538:$U1538,0)),0),IFERROR(INDEX($G1550:$L1558,MATCH(F1567,$F1550:$F1558,0),MATCH(INICIO!$C$78,$G1549:$L1549,0)),0)))</f>
        <v>0</v>
      </c>
      <c r="H1567" s="105">
        <f t="shared" si="2629"/>
        <v>0</v>
      </c>
      <c r="I1567" s="116">
        <f>IF($Q$2=2,IFERROR(INDEX($G1539:$L1545,MATCH(H1567,$F1539:$F1545,0),MATCH(INICIO!$C$78,$G1538:$L1538,0)),0),IF($Q$2=4,IFERROR(INDEX($P1539:$U1549,MATCH(H1567,$O1539:$O1549,0),MATCH(INICIO!$C$78,$P1538:$U1538,0)),0),IFERROR(INDEX($G1550:$L1558,MATCH(H1567,$F1550:$F1558,0),MATCH(INICIO!$C$78,$G1549:$L1549,0)),0)))</f>
        <v>0</v>
      </c>
      <c r="J1567" s="105">
        <f t="shared" si="2630"/>
        <v>0</v>
      </c>
      <c r="K1567" s="116">
        <f>IF($Q$2=2,IFERROR(INDEX($G1539:$L1545,MATCH(J1567,$F1539:$F1545,0),MATCH(INICIO!$C$78,$G1538:$L1538,0)),0),IF($Q$2=4,IFERROR(INDEX($P1539:$U1549,MATCH(J1567,$O1539:$O1549,0),MATCH(INICIO!$C$78,$P1538:$U1538,0)),0),IFERROR(INDEX($G1550:$L1558,MATCH(J1567,$F1550:$F1558,0),MATCH(INICIO!$C$78,$G1549:$L1549,0)),0)))</f>
        <v>0</v>
      </c>
      <c r="L1567" s="105">
        <f t="shared" si="2631"/>
        <v>0</v>
      </c>
      <c r="M1567" s="116">
        <f>IF($Q$2=2,IFERROR(INDEX($G1539:$L1545,MATCH(L1567,$F1539:$F1545,0),MATCH(INICIO!$C$78,$G1538:$L1538,0)),0),IF($Q$2=4,IFERROR(INDEX($P1539:$U1549,MATCH(L1567,$O1539:$O1549,0),MATCH(INICIO!$C$78,$P1538:$U1538,0)),0),IFERROR(INDEX($G1550:$L1558,MATCH(L1567,$F1550:$F1558,0),MATCH(INICIO!$C$78,$G1549:$L1549,0)),0)))</f>
        <v>0</v>
      </c>
    </row>
    <row r="1568" spans="1:24" hidden="1" outlineLevel="2" x14ac:dyDescent="0.25"/>
    <row r="1569" spans="1:93" s="119" customFormat="1" hidden="1" outlineLevel="2" x14ac:dyDescent="0.25">
      <c r="A1569" s="118" t="s">
        <v>43</v>
      </c>
    </row>
    <row r="1570" spans="1:93" hidden="1" outlineLevel="2" x14ac:dyDescent="0.25">
      <c r="C1570" s="121">
        <f t="shared" ref="C1570:H1570" si="2632">E$2</f>
        <v>1</v>
      </c>
      <c r="D1570" s="121">
        <f t="shared" si="2632"/>
        <v>2</v>
      </c>
      <c r="E1570" s="121">
        <f t="shared" si="2632"/>
        <v>3</v>
      </c>
      <c r="F1570" s="121">
        <f t="shared" si="2632"/>
        <v>4</v>
      </c>
      <c r="G1570" s="121">
        <f t="shared" si="2632"/>
        <v>5</v>
      </c>
      <c r="H1570" s="121">
        <f t="shared" si="2632"/>
        <v>6</v>
      </c>
    </row>
    <row r="1571" spans="1:93" hidden="1" outlineLevel="2" x14ac:dyDescent="0.25">
      <c r="B1571" s="122" t="s">
        <v>44</v>
      </c>
      <c r="C1571" s="123">
        <f t="array" ref="C1571:C1576">MMULT(MMULT(C$8:H$13,$AZ$8:$BE$13),C1562:C1567)+MMULT(MINVERSE(TRANSPOSE($AZ$8:$BE$13)),C1529:C1534)</f>
        <v>0</v>
      </c>
      <c r="D1571" s="123">
        <f t="array" ref="D1571:D1576">MMULT(MMULT(K$8:P$13,$AZ$8:$BE$13),E1562:E1567)+MMULT(MINVERSE(TRANSPOSE($AZ$8:$BE$13)),E1529:E1534)</f>
        <v>0</v>
      </c>
      <c r="E1571" s="123" t="e">
        <f t="array" ref="E1571:E1576">MMULT(MMULT(S$8:X$13,$AZ$8:$BE$13),G1562:G1567)+MMULT(MINVERSE(TRANSPOSE($AZ$8:$BE$13)),G1529:G1534)</f>
        <v>#DIV/0!</v>
      </c>
      <c r="F1571" s="123">
        <f t="array" ref="F1571:F1576">MMULT(MMULT(AA$8:AF$13,$AZ$8:$BE$13),I1562:I1567)+MMULT(MINVERSE(TRANSPOSE($AZ$8:$BE$13)),I1529:I1534)</f>
        <v>0</v>
      </c>
      <c r="G1571" s="123">
        <f t="array" ref="G1571:G1576">MMULT(MMULT(AI$8:AN$13,$AZ$8:$BE$13),K1562:K1567)+MMULT(MINVERSE(TRANSPOSE($AZ$8:$BE$13)),K1529:K1534)</f>
        <v>0</v>
      </c>
      <c r="H1571" s="123">
        <f t="array" ref="H1571:H1576">MMULT(MMULT(AQ$8:AV$13,$AZ$8:$BE$13),M1562:M1567)+MMULT(MINVERSE(TRANSPOSE($AZ$8:$BE$13)),M1529:M1534)</f>
        <v>0</v>
      </c>
      <c r="N1571" s="124"/>
      <c r="P1571" s="124"/>
    </row>
    <row r="1572" spans="1:93" hidden="1" outlineLevel="2" x14ac:dyDescent="0.25">
      <c r="B1572" s="122" t="s">
        <v>45</v>
      </c>
      <c r="C1572" s="123">
        <v>0</v>
      </c>
      <c r="D1572" s="123">
        <v>0</v>
      </c>
      <c r="E1572" s="123" t="e">
        <v>#DIV/0!</v>
      </c>
      <c r="F1572" s="123">
        <v>0</v>
      </c>
      <c r="G1572" s="123">
        <v>0</v>
      </c>
      <c r="H1572" s="123">
        <v>0</v>
      </c>
      <c r="N1572" s="124"/>
      <c r="P1572" s="124"/>
    </row>
    <row r="1573" spans="1:93" hidden="1" outlineLevel="2" x14ac:dyDescent="0.25">
      <c r="B1573" s="122" t="s">
        <v>46</v>
      </c>
      <c r="C1573" s="123">
        <v>0</v>
      </c>
      <c r="D1573" s="123">
        <v>0</v>
      </c>
      <c r="E1573" s="123" t="e">
        <v>#DIV/0!</v>
      </c>
      <c r="F1573" s="123">
        <v>0</v>
      </c>
      <c r="G1573" s="123">
        <v>0</v>
      </c>
      <c r="H1573" s="123">
        <v>0</v>
      </c>
      <c r="N1573" s="124"/>
      <c r="P1573" s="124"/>
    </row>
    <row r="1574" spans="1:93" hidden="1" outlineLevel="2" x14ac:dyDescent="0.25">
      <c r="B1574" s="122" t="s">
        <v>47</v>
      </c>
      <c r="C1574" s="123">
        <v>0</v>
      </c>
      <c r="D1574" s="123">
        <v>0</v>
      </c>
      <c r="E1574" s="123" t="e">
        <v>#DIV/0!</v>
      </c>
      <c r="F1574" s="123">
        <v>0</v>
      </c>
      <c r="G1574" s="123">
        <v>0</v>
      </c>
      <c r="H1574" s="123">
        <v>0</v>
      </c>
      <c r="N1574" s="124"/>
      <c r="P1574" s="124"/>
    </row>
    <row r="1575" spans="1:93" hidden="1" outlineLevel="2" x14ac:dyDescent="0.25">
      <c r="B1575" s="122" t="s">
        <v>48</v>
      </c>
      <c r="C1575" s="123">
        <v>0</v>
      </c>
      <c r="D1575" s="123">
        <v>0</v>
      </c>
      <c r="E1575" s="123" t="e">
        <v>#DIV/0!</v>
      </c>
      <c r="F1575" s="123">
        <v>0</v>
      </c>
      <c r="G1575" s="123">
        <v>0</v>
      </c>
      <c r="H1575" s="123">
        <v>0</v>
      </c>
      <c r="N1575" s="124"/>
      <c r="P1575" s="124"/>
    </row>
    <row r="1576" spans="1:93" hidden="1" outlineLevel="2" x14ac:dyDescent="0.25">
      <c r="B1576" s="122" t="s">
        <v>49</v>
      </c>
      <c r="C1576" s="123">
        <v>0</v>
      </c>
      <c r="D1576" s="123">
        <v>0</v>
      </c>
      <c r="E1576" s="123" t="e">
        <v>#DIV/0!</v>
      </c>
      <c r="F1576" s="123">
        <v>0</v>
      </c>
      <c r="G1576" s="123">
        <v>0</v>
      </c>
      <c r="H1576" s="123">
        <v>0</v>
      </c>
      <c r="N1576" s="124"/>
      <c r="P1576" s="124"/>
    </row>
    <row r="1577" spans="1:93" hidden="1" outlineLevel="2" x14ac:dyDescent="0.25"/>
    <row r="1578" spans="1:93" hidden="1" outlineLevel="2" x14ac:dyDescent="0.25">
      <c r="B1578" s="318" t="s">
        <v>50</v>
      </c>
      <c r="C1578" s="319"/>
      <c r="D1578" s="319"/>
      <c r="E1578" s="319"/>
      <c r="F1578" s="319"/>
      <c r="G1578" s="319"/>
      <c r="H1578" s="319"/>
      <c r="I1578" s="319"/>
      <c r="J1578" s="319"/>
      <c r="K1578" s="319"/>
      <c r="L1578" s="320"/>
      <c r="M1578" s="321" t="s">
        <v>51</v>
      </c>
      <c r="N1578" s="322"/>
      <c r="O1578" s="322"/>
      <c r="P1578" s="322"/>
      <c r="Q1578" s="322"/>
      <c r="R1578" s="322"/>
      <c r="S1578" s="322"/>
      <c r="T1578" s="322"/>
      <c r="U1578" s="322"/>
      <c r="V1578" s="323"/>
      <c r="W1578" s="321" t="s">
        <v>52</v>
      </c>
      <c r="X1578" s="322"/>
      <c r="Y1578" s="322"/>
      <c r="Z1578" s="322"/>
      <c r="AA1578" s="322"/>
      <c r="AB1578" s="322"/>
      <c r="AC1578" s="322"/>
      <c r="AD1578" s="322"/>
      <c r="AE1578" s="322"/>
      <c r="AF1578" s="323"/>
      <c r="AG1578" s="321" t="s">
        <v>53</v>
      </c>
      <c r="AH1578" s="322"/>
      <c r="AI1578" s="322"/>
      <c r="AJ1578" s="322"/>
      <c r="AK1578" s="322"/>
      <c r="AL1578" s="322"/>
      <c r="AM1578" s="322"/>
      <c r="AN1578" s="322"/>
      <c r="AO1578" s="322"/>
      <c r="AP1578" s="323"/>
      <c r="AQ1578" s="321" t="s">
        <v>54</v>
      </c>
      <c r="AR1578" s="322"/>
      <c r="AS1578" s="322"/>
      <c r="AT1578" s="322"/>
      <c r="AU1578" s="322"/>
      <c r="AV1578" s="322"/>
      <c r="AW1578" s="322"/>
      <c r="AX1578" s="322"/>
      <c r="AY1578" s="322"/>
      <c r="AZ1578" s="323"/>
      <c r="BA1578" s="321" t="s">
        <v>55</v>
      </c>
      <c r="BB1578" s="322"/>
      <c r="BC1578" s="322"/>
      <c r="BD1578" s="322"/>
      <c r="BE1578" s="322"/>
      <c r="BF1578" s="322"/>
      <c r="BG1578" s="322"/>
      <c r="BH1578" s="322"/>
      <c r="BI1578" s="322"/>
      <c r="BJ1578" s="323"/>
    </row>
    <row r="1579" spans="1:93" hidden="1" outlineLevel="2" x14ac:dyDescent="0.25">
      <c r="B1579" s="186">
        <f t="shared" ref="B1579" si="2633">E$2</f>
        <v>1</v>
      </c>
      <c r="C1579" s="187">
        <f t="shared" ref="C1579:L1582" si="2634">B1579</f>
        <v>1</v>
      </c>
      <c r="D1579" s="187">
        <f t="shared" si="2634"/>
        <v>1</v>
      </c>
      <c r="E1579" s="187">
        <f t="shared" si="2634"/>
        <v>1</v>
      </c>
      <c r="F1579" s="187">
        <f t="shared" si="2634"/>
        <v>1</v>
      </c>
      <c r="G1579" s="187">
        <f t="shared" si="2634"/>
        <v>1</v>
      </c>
      <c r="H1579" s="187">
        <f t="shared" si="2634"/>
        <v>1</v>
      </c>
      <c r="I1579" s="187">
        <f t="shared" si="2634"/>
        <v>1</v>
      </c>
      <c r="J1579" s="187">
        <f t="shared" si="2634"/>
        <v>1</v>
      </c>
      <c r="K1579" s="187">
        <f t="shared" si="2634"/>
        <v>1</v>
      </c>
      <c r="L1579" s="188">
        <f t="shared" si="2634"/>
        <v>1</v>
      </c>
      <c r="M1579" s="189">
        <f t="shared" ref="M1579" si="2635">F$2</f>
        <v>2</v>
      </c>
      <c r="N1579" s="187">
        <f t="shared" ref="N1579:V1582" si="2636">M1579</f>
        <v>2</v>
      </c>
      <c r="O1579" s="187">
        <f t="shared" si="2636"/>
        <v>2</v>
      </c>
      <c r="P1579" s="187">
        <f t="shared" si="2636"/>
        <v>2</v>
      </c>
      <c r="Q1579" s="187">
        <f t="shared" si="2636"/>
        <v>2</v>
      </c>
      <c r="R1579" s="187">
        <f t="shared" si="2636"/>
        <v>2</v>
      </c>
      <c r="S1579" s="187">
        <f t="shared" si="2636"/>
        <v>2</v>
      </c>
      <c r="T1579" s="187">
        <f t="shared" si="2636"/>
        <v>2</v>
      </c>
      <c r="U1579" s="187">
        <f t="shared" si="2636"/>
        <v>2</v>
      </c>
      <c r="V1579" s="188">
        <f t="shared" si="2636"/>
        <v>2</v>
      </c>
      <c r="W1579" s="189">
        <f>G$2</f>
        <v>3</v>
      </c>
      <c r="X1579" s="187">
        <f t="shared" ref="X1579:AF1582" si="2637">W1579</f>
        <v>3</v>
      </c>
      <c r="Y1579" s="187">
        <f t="shared" si="2637"/>
        <v>3</v>
      </c>
      <c r="Z1579" s="187">
        <f t="shared" si="2637"/>
        <v>3</v>
      </c>
      <c r="AA1579" s="187">
        <f t="shared" si="2637"/>
        <v>3</v>
      </c>
      <c r="AB1579" s="187">
        <f t="shared" si="2637"/>
        <v>3</v>
      </c>
      <c r="AC1579" s="187">
        <f t="shared" si="2637"/>
        <v>3</v>
      </c>
      <c r="AD1579" s="187">
        <f t="shared" si="2637"/>
        <v>3</v>
      </c>
      <c r="AE1579" s="187">
        <f t="shared" si="2637"/>
        <v>3</v>
      </c>
      <c r="AF1579" s="188">
        <f t="shared" si="2637"/>
        <v>3</v>
      </c>
      <c r="AG1579" s="189">
        <f>H$2</f>
        <v>4</v>
      </c>
      <c r="AH1579" s="187">
        <f t="shared" ref="AH1579:AP1582" si="2638">AG1579</f>
        <v>4</v>
      </c>
      <c r="AI1579" s="187">
        <f t="shared" si="2638"/>
        <v>4</v>
      </c>
      <c r="AJ1579" s="187">
        <f t="shared" si="2638"/>
        <v>4</v>
      </c>
      <c r="AK1579" s="187">
        <f t="shared" si="2638"/>
        <v>4</v>
      </c>
      <c r="AL1579" s="187">
        <f t="shared" si="2638"/>
        <v>4</v>
      </c>
      <c r="AM1579" s="187">
        <f t="shared" si="2638"/>
        <v>4</v>
      </c>
      <c r="AN1579" s="187">
        <f t="shared" si="2638"/>
        <v>4</v>
      </c>
      <c r="AO1579" s="187">
        <f t="shared" si="2638"/>
        <v>4</v>
      </c>
      <c r="AP1579" s="188">
        <f t="shared" si="2638"/>
        <v>4</v>
      </c>
      <c r="AQ1579" s="189">
        <f>I$2</f>
        <v>5</v>
      </c>
      <c r="AR1579" s="187">
        <f t="shared" ref="AR1579:AZ1582" si="2639">AQ1579</f>
        <v>5</v>
      </c>
      <c r="AS1579" s="187">
        <f t="shared" si="2639"/>
        <v>5</v>
      </c>
      <c r="AT1579" s="187">
        <f t="shared" si="2639"/>
        <v>5</v>
      </c>
      <c r="AU1579" s="187">
        <f t="shared" si="2639"/>
        <v>5</v>
      </c>
      <c r="AV1579" s="187">
        <f t="shared" si="2639"/>
        <v>5</v>
      </c>
      <c r="AW1579" s="187">
        <f t="shared" si="2639"/>
        <v>5</v>
      </c>
      <c r="AX1579" s="187">
        <f t="shared" si="2639"/>
        <v>5</v>
      </c>
      <c r="AY1579" s="187">
        <f t="shared" si="2639"/>
        <v>5</v>
      </c>
      <c r="AZ1579" s="188">
        <f t="shared" si="2639"/>
        <v>5</v>
      </c>
      <c r="BA1579" s="189">
        <f>J$2</f>
        <v>6</v>
      </c>
      <c r="BB1579" s="187">
        <f t="shared" ref="BB1579:BJ1582" si="2640">BA1579</f>
        <v>6</v>
      </c>
      <c r="BC1579" s="187">
        <f t="shared" si="2640"/>
        <v>6</v>
      </c>
      <c r="BD1579" s="187">
        <f t="shared" si="2640"/>
        <v>6</v>
      </c>
      <c r="BE1579" s="187">
        <f t="shared" si="2640"/>
        <v>6</v>
      </c>
      <c r="BF1579" s="187">
        <f t="shared" si="2640"/>
        <v>6</v>
      </c>
      <c r="BG1579" s="187">
        <f t="shared" si="2640"/>
        <v>6</v>
      </c>
      <c r="BH1579" s="187">
        <f t="shared" si="2640"/>
        <v>6</v>
      </c>
      <c r="BI1579" s="187">
        <f t="shared" si="2640"/>
        <v>6</v>
      </c>
      <c r="BJ1579" s="188">
        <f t="shared" si="2640"/>
        <v>6</v>
      </c>
    </row>
    <row r="1580" spans="1:93" s="2" customFormat="1" ht="15" hidden="1" customHeight="1" outlineLevel="2" x14ac:dyDescent="0.25">
      <c r="A1580" s="152" t="s">
        <v>192</v>
      </c>
      <c r="B1580" s="129">
        <f>C1573</f>
        <v>0</v>
      </c>
      <c r="C1580" s="130">
        <f t="shared" si="2634"/>
        <v>0</v>
      </c>
      <c r="D1580" s="130">
        <f t="shared" si="2634"/>
        <v>0</v>
      </c>
      <c r="E1580" s="130">
        <f t="shared" si="2634"/>
        <v>0</v>
      </c>
      <c r="F1580" s="130">
        <f t="shared" si="2634"/>
        <v>0</v>
      </c>
      <c r="G1580" s="130">
        <f t="shared" si="2634"/>
        <v>0</v>
      </c>
      <c r="H1580" s="130">
        <f t="shared" si="2634"/>
        <v>0</v>
      </c>
      <c r="I1580" s="130">
        <f t="shared" si="2634"/>
        <v>0</v>
      </c>
      <c r="J1580" s="190">
        <f t="shared" si="2634"/>
        <v>0</v>
      </c>
      <c r="K1580" s="130">
        <f t="shared" si="2634"/>
        <v>0</v>
      </c>
      <c r="L1580" s="131">
        <f t="shared" si="2634"/>
        <v>0</v>
      </c>
      <c r="M1580" s="129">
        <f>D1573</f>
        <v>0</v>
      </c>
      <c r="N1580" s="130">
        <f t="shared" si="2636"/>
        <v>0</v>
      </c>
      <c r="O1580" s="130">
        <f t="shared" si="2636"/>
        <v>0</v>
      </c>
      <c r="P1580" s="130">
        <f t="shared" si="2636"/>
        <v>0</v>
      </c>
      <c r="Q1580" s="130">
        <f t="shared" si="2636"/>
        <v>0</v>
      </c>
      <c r="R1580" s="130">
        <f t="shared" si="2636"/>
        <v>0</v>
      </c>
      <c r="S1580" s="130">
        <f t="shared" si="2636"/>
        <v>0</v>
      </c>
      <c r="T1580" s="130">
        <f t="shared" si="2636"/>
        <v>0</v>
      </c>
      <c r="U1580" s="130">
        <f t="shared" si="2636"/>
        <v>0</v>
      </c>
      <c r="V1580" s="131">
        <f t="shared" si="2636"/>
        <v>0</v>
      </c>
      <c r="W1580" s="129" t="e">
        <f>E1573</f>
        <v>#DIV/0!</v>
      </c>
      <c r="X1580" s="130" t="e">
        <f t="shared" si="2637"/>
        <v>#DIV/0!</v>
      </c>
      <c r="Y1580" s="130" t="e">
        <f t="shared" si="2637"/>
        <v>#DIV/0!</v>
      </c>
      <c r="Z1580" s="130" t="e">
        <f t="shared" si="2637"/>
        <v>#DIV/0!</v>
      </c>
      <c r="AA1580" s="130" t="e">
        <f t="shared" si="2637"/>
        <v>#DIV/0!</v>
      </c>
      <c r="AB1580" s="130" t="e">
        <f t="shared" si="2637"/>
        <v>#DIV/0!</v>
      </c>
      <c r="AC1580" s="130" t="e">
        <f t="shared" si="2637"/>
        <v>#DIV/0!</v>
      </c>
      <c r="AD1580" s="130" t="e">
        <f t="shared" si="2637"/>
        <v>#DIV/0!</v>
      </c>
      <c r="AE1580" s="130" t="e">
        <f t="shared" si="2637"/>
        <v>#DIV/0!</v>
      </c>
      <c r="AF1580" s="131" t="e">
        <f t="shared" si="2637"/>
        <v>#DIV/0!</v>
      </c>
      <c r="AG1580" s="129">
        <f>F1573</f>
        <v>0</v>
      </c>
      <c r="AH1580" s="130">
        <f t="shared" si="2638"/>
        <v>0</v>
      </c>
      <c r="AI1580" s="130">
        <f t="shared" si="2638"/>
        <v>0</v>
      </c>
      <c r="AJ1580" s="130">
        <f t="shared" si="2638"/>
        <v>0</v>
      </c>
      <c r="AK1580" s="130">
        <f t="shared" si="2638"/>
        <v>0</v>
      </c>
      <c r="AL1580" s="130">
        <f t="shared" si="2638"/>
        <v>0</v>
      </c>
      <c r="AM1580" s="130">
        <f t="shared" si="2638"/>
        <v>0</v>
      </c>
      <c r="AN1580" s="130">
        <f t="shared" si="2638"/>
        <v>0</v>
      </c>
      <c r="AO1580" s="130">
        <f t="shared" si="2638"/>
        <v>0</v>
      </c>
      <c r="AP1580" s="131">
        <f t="shared" si="2638"/>
        <v>0</v>
      </c>
      <c r="AQ1580" s="129">
        <f>G1573</f>
        <v>0</v>
      </c>
      <c r="AR1580" s="130">
        <f t="shared" si="2639"/>
        <v>0</v>
      </c>
      <c r="AS1580" s="130">
        <f t="shared" si="2639"/>
        <v>0</v>
      </c>
      <c r="AT1580" s="130">
        <f t="shared" si="2639"/>
        <v>0</v>
      </c>
      <c r="AU1580" s="130">
        <f t="shared" si="2639"/>
        <v>0</v>
      </c>
      <c r="AV1580" s="130">
        <f t="shared" si="2639"/>
        <v>0</v>
      </c>
      <c r="AW1580" s="130">
        <f t="shared" si="2639"/>
        <v>0</v>
      </c>
      <c r="AX1580" s="130">
        <f t="shared" si="2639"/>
        <v>0</v>
      </c>
      <c r="AY1580" s="130">
        <f t="shared" si="2639"/>
        <v>0</v>
      </c>
      <c r="AZ1580" s="131">
        <f t="shared" si="2639"/>
        <v>0</v>
      </c>
      <c r="BA1580" s="129">
        <f>H1573</f>
        <v>0</v>
      </c>
      <c r="BB1580" s="130">
        <f t="shared" si="2640"/>
        <v>0</v>
      </c>
      <c r="BC1580" s="130">
        <f t="shared" si="2640"/>
        <v>0</v>
      </c>
      <c r="BD1580" s="130">
        <f t="shared" si="2640"/>
        <v>0</v>
      </c>
      <c r="BE1580" s="130">
        <f t="shared" si="2640"/>
        <v>0</v>
      </c>
      <c r="BF1580" s="130">
        <f t="shared" si="2640"/>
        <v>0</v>
      </c>
      <c r="BG1580" s="130">
        <f t="shared" si="2640"/>
        <v>0</v>
      </c>
      <c r="BH1580" s="130">
        <f t="shared" si="2640"/>
        <v>0</v>
      </c>
      <c r="BI1580" s="130">
        <f t="shared" si="2640"/>
        <v>0</v>
      </c>
      <c r="BJ1580" s="131">
        <f t="shared" si="2640"/>
        <v>0</v>
      </c>
      <c r="BK1580"/>
      <c r="BL1580"/>
      <c r="BM1580"/>
      <c r="BN1580"/>
      <c r="BO1580"/>
      <c r="BP1580"/>
      <c r="BQ1580"/>
      <c r="BR1580"/>
      <c r="BS1580"/>
      <c r="BT1580"/>
      <c r="BU1580"/>
      <c r="BV1580"/>
      <c r="BW1580"/>
      <c r="BX1580"/>
      <c r="BY1580"/>
      <c r="BZ1580"/>
      <c r="CA1580"/>
      <c r="CB1580"/>
      <c r="CC1580"/>
      <c r="CD1580"/>
      <c r="CE1580"/>
      <c r="CF1580"/>
      <c r="CG1580"/>
      <c r="CH1580"/>
      <c r="CI1580"/>
      <c r="CJ1580"/>
      <c r="CK1580"/>
      <c r="CL1580"/>
      <c r="CM1580"/>
      <c r="CN1580"/>
      <c r="CO1580"/>
    </row>
    <row r="1581" spans="1:93" s="2" customFormat="1" ht="15" hidden="1" customHeight="1" outlineLevel="2" x14ac:dyDescent="0.25">
      <c r="A1581" s="152" t="s">
        <v>47</v>
      </c>
      <c r="B1581" s="129">
        <f>C1574</f>
        <v>0</v>
      </c>
      <c r="C1581" s="130">
        <f t="shared" si="2634"/>
        <v>0</v>
      </c>
      <c r="D1581" s="130">
        <f t="shared" si="2634"/>
        <v>0</v>
      </c>
      <c r="E1581" s="130">
        <f t="shared" si="2634"/>
        <v>0</v>
      </c>
      <c r="F1581" s="130">
        <f t="shared" si="2634"/>
        <v>0</v>
      </c>
      <c r="G1581" s="130">
        <f t="shared" si="2634"/>
        <v>0</v>
      </c>
      <c r="H1581" s="130">
        <f t="shared" si="2634"/>
        <v>0</v>
      </c>
      <c r="I1581" s="130">
        <f t="shared" si="2634"/>
        <v>0</v>
      </c>
      <c r="J1581" s="190">
        <f t="shared" si="2634"/>
        <v>0</v>
      </c>
      <c r="K1581" s="130">
        <f t="shared" si="2634"/>
        <v>0</v>
      </c>
      <c r="L1581" s="131">
        <f t="shared" si="2634"/>
        <v>0</v>
      </c>
      <c r="M1581" s="129">
        <f>D1574</f>
        <v>0</v>
      </c>
      <c r="N1581" s="130">
        <f t="shared" si="2636"/>
        <v>0</v>
      </c>
      <c r="O1581" s="130">
        <f t="shared" si="2636"/>
        <v>0</v>
      </c>
      <c r="P1581" s="130">
        <f t="shared" si="2636"/>
        <v>0</v>
      </c>
      <c r="Q1581" s="130">
        <f t="shared" si="2636"/>
        <v>0</v>
      </c>
      <c r="R1581" s="130">
        <f t="shared" si="2636"/>
        <v>0</v>
      </c>
      <c r="S1581" s="130">
        <f t="shared" si="2636"/>
        <v>0</v>
      </c>
      <c r="T1581" s="130">
        <f t="shared" si="2636"/>
        <v>0</v>
      </c>
      <c r="U1581" s="130">
        <f t="shared" si="2636"/>
        <v>0</v>
      </c>
      <c r="V1581" s="131">
        <f t="shared" si="2636"/>
        <v>0</v>
      </c>
      <c r="W1581" s="129" t="e">
        <f>E1574</f>
        <v>#DIV/0!</v>
      </c>
      <c r="X1581" s="130" t="e">
        <f t="shared" si="2637"/>
        <v>#DIV/0!</v>
      </c>
      <c r="Y1581" s="130" t="e">
        <f t="shared" si="2637"/>
        <v>#DIV/0!</v>
      </c>
      <c r="Z1581" s="130" t="e">
        <f t="shared" si="2637"/>
        <v>#DIV/0!</v>
      </c>
      <c r="AA1581" s="130" t="e">
        <f t="shared" si="2637"/>
        <v>#DIV/0!</v>
      </c>
      <c r="AB1581" s="130" t="e">
        <f t="shared" si="2637"/>
        <v>#DIV/0!</v>
      </c>
      <c r="AC1581" s="130" t="e">
        <f t="shared" si="2637"/>
        <v>#DIV/0!</v>
      </c>
      <c r="AD1581" s="130" t="e">
        <f t="shared" si="2637"/>
        <v>#DIV/0!</v>
      </c>
      <c r="AE1581" s="130" t="e">
        <f t="shared" si="2637"/>
        <v>#DIV/0!</v>
      </c>
      <c r="AF1581" s="131" t="e">
        <f t="shared" si="2637"/>
        <v>#DIV/0!</v>
      </c>
      <c r="AG1581" s="129">
        <f>F1574</f>
        <v>0</v>
      </c>
      <c r="AH1581" s="130">
        <f t="shared" si="2638"/>
        <v>0</v>
      </c>
      <c r="AI1581" s="130">
        <f t="shared" si="2638"/>
        <v>0</v>
      </c>
      <c r="AJ1581" s="130">
        <f t="shared" si="2638"/>
        <v>0</v>
      </c>
      <c r="AK1581" s="130">
        <f t="shared" si="2638"/>
        <v>0</v>
      </c>
      <c r="AL1581" s="130">
        <f t="shared" si="2638"/>
        <v>0</v>
      </c>
      <c r="AM1581" s="130">
        <f t="shared" si="2638"/>
        <v>0</v>
      </c>
      <c r="AN1581" s="130">
        <f t="shared" si="2638"/>
        <v>0</v>
      </c>
      <c r="AO1581" s="130">
        <f t="shared" si="2638"/>
        <v>0</v>
      </c>
      <c r="AP1581" s="131">
        <f t="shared" si="2638"/>
        <v>0</v>
      </c>
      <c r="AQ1581" s="129">
        <f>G1574</f>
        <v>0</v>
      </c>
      <c r="AR1581" s="130">
        <f t="shared" si="2639"/>
        <v>0</v>
      </c>
      <c r="AS1581" s="130">
        <f t="shared" si="2639"/>
        <v>0</v>
      </c>
      <c r="AT1581" s="130">
        <f t="shared" si="2639"/>
        <v>0</v>
      </c>
      <c r="AU1581" s="130">
        <f t="shared" si="2639"/>
        <v>0</v>
      </c>
      <c r="AV1581" s="130">
        <f t="shared" si="2639"/>
        <v>0</v>
      </c>
      <c r="AW1581" s="130">
        <f t="shared" si="2639"/>
        <v>0</v>
      </c>
      <c r="AX1581" s="130">
        <f t="shared" si="2639"/>
        <v>0</v>
      </c>
      <c r="AY1581" s="130">
        <f t="shared" si="2639"/>
        <v>0</v>
      </c>
      <c r="AZ1581" s="131">
        <f t="shared" si="2639"/>
        <v>0</v>
      </c>
      <c r="BA1581" s="129">
        <f>H1574</f>
        <v>0</v>
      </c>
      <c r="BB1581" s="130">
        <f t="shared" si="2640"/>
        <v>0</v>
      </c>
      <c r="BC1581" s="130">
        <f t="shared" si="2640"/>
        <v>0</v>
      </c>
      <c r="BD1581" s="130">
        <f t="shared" si="2640"/>
        <v>0</v>
      </c>
      <c r="BE1581" s="130">
        <f t="shared" si="2640"/>
        <v>0</v>
      </c>
      <c r="BF1581" s="130">
        <f t="shared" si="2640"/>
        <v>0</v>
      </c>
      <c r="BG1581" s="130">
        <f t="shared" si="2640"/>
        <v>0</v>
      </c>
      <c r="BH1581" s="130">
        <f t="shared" si="2640"/>
        <v>0</v>
      </c>
      <c r="BI1581" s="130">
        <f t="shared" si="2640"/>
        <v>0</v>
      </c>
      <c r="BJ1581" s="131">
        <f t="shared" si="2640"/>
        <v>0</v>
      </c>
      <c r="BK1581"/>
      <c r="BL1581"/>
      <c r="BM1581"/>
      <c r="BN1581"/>
      <c r="BO1581"/>
      <c r="BP1581"/>
      <c r="BQ1581"/>
      <c r="BR1581"/>
      <c r="BS1581"/>
      <c r="BT1581"/>
      <c r="BU1581"/>
      <c r="BV1581"/>
      <c r="BW1581"/>
      <c r="BX1581"/>
      <c r="BY1581"/>
      <c r="BZ1581"/>
      <c r="CA1581"/>
      <c r="CB1581"/>
      <c r="CC1581"/>
      <c r="CD1581"/>
      <c r="CE1581"/>
      <c r="CF1581"/>
      <c r="CG1581"/>
      <c r="CH1581"/>
      <c r="CI1581"/>
      <c r="CJ1581"/>
      <c r="CK1581"/>
      <c r="CL1581"/>
      <c r="CM1581"/>
      <c r="CN1581"/>
      <c r="CO1581"/>
    </row>
    <row r="1582" spans="1:93" s="2" customFormat="1" ht="15" hidden="1" customHeight="1" outlineLevel="2" x14ac:dyDescent="0.25">
      <c r="A1582" s="152" t="s">
        <v>57</v>
      </c>
      <c r="B1582" s="129">
        <f t="shared" ref="B1582" si="2641">E$3</f>
        <v>43</v>
      </c>
      <c r="C1582" s="130">
        <f t="shared" si="2634"/>
        <v>43</v>
      </c>
      <c r="D1582" s="130">
        <f t="shared" si="2634"/>
        <v>43</v>
      </c>
      <c r="E1582" s="130">
        <f t="shared" si="2634"/>
        <v>43</v>
      </c>
      <c r="F1582" s="130">
        <f t="shared" si="2634"/>
        <v>43</v>
      </c>
      <c r="G1582" s="130">
        <f t="shared" si="2634"/>
        <v>43</v>
      </c>
      <c r="H1582" s="130">
        <f t="shared" si="2634"/>
        <v>43</v>
      </c>
      <c r="I1582" s="130">
        <f t="shared" si="2634"/>
        <v>43</v>
      </c>
      <c r="J1582" s="190">
        <f t="shared" si="2634"/>
        <v>43</v>
      </c>
      <c r="K1582" s="130">
        <f t="shared" si="2634"/>
        <v>43</v>
      </c>
      <c r="L1582" s="131">
        <f t="shared" si="2634"/>
        <v>43</v>
      </c>
      <c r="M1582" s="129">
        <f t="shared" ref="M1582" si="2642">F$3</f>
        <v>0</v>
      </c>
      <c r="N1582" s="130">
        <f t="shared" si="2636"/>
        <v>0</v>
      </c>
      <c r="O1582" s="130">
        <f t="shared" si="2636"/>
        <v>0</v>
      </c>
      <c r="P1582" s="130">
        <f t="shared" si="2636"/>
        <v>0</v>
      </c>
      <c r="Q1582" s="130">
        <f t="shared" si="2636"/>
        <v>0</v>
      </c>
      <c r="R1582" s="130">
        <f t="shared" si="2636"/>
        <v>0</v>
      </c>
      <c r="S1582" s="130">
        <f t="shared" si="2636"/>
        <v>0</v>
      </c>
      <c r="T1582" s="130">
        <f t="shared" si="2636"/>
        <v>0</v>
      </c>
      <c r="U1582" s="130">
        <f t="shared" si="2636"/>
        <v>0</v>
      </c>
      <c r="V1582" s="131">
        <f t="shared" si="2636"/>
        <v>0</v>
      </c>
      <c r="W1582" s="129">
        <f t="shared" ref="W1582" si="2643">G$3</f>
        <v>0</v>
      </c>
      <c r="X1582" s="130">
        <f t="shared" si="2637"/>
        <v>0</v>
      </c>
      <c r="Y1582" s="130">
        <f t="shared" si="2637"/>
        <v>0</v>
      </c>
      <c r="Z1582" s="130">
        <f t="shared" si="2637"/>
        <v>0</v>
      </c>
      <c r="AA1582" s="130">
        <f t="shared" si="2637"/>
        <v>0</v>
      </c>
      <c r="AB1582" s="130">
        <f t="shared" si="2637"/>
        <v>0</v>
      </c>
      <c r="AC1582" s="130">
        <f t="shared" si="2637"/>
        <v>0</v>
      </c>
      <c r="AD1582" s="130">
        <f t="shared" si="2637"/>
        <v>0</v>
      </c>
      <c r="AE1582" s="130">
        <f t="shared" si="2637"/>
        <v>0</v>
      </c>
      <c r="AF1582" s="131">
        <f t="shared" si="2637"/>
        <v>0</v>
      </c>
      <c r="AG1582" s="129">
        <f t="shared" ref="AG1582" si="2644">H$3</f>
        <v>0</v>
      </c>
      <c r="AH1582" s="130">
        <f t="shared" si="2638"/>
        <v>0</v>
      </c>
      <c r="AI1582" s="130">
        <f t="shared" si="2638"/>
        <v>0</v>
      </c>
      <c r="AJ1582" s="130">
        <f t="shared" si="2638"/>
        <v>0</v>
      </c>
      <c r="AK1582" s="130">
        <f t="shared" si="2638"/>
        <v>0</v>
      </c>
      <c r="AL1582" s="130">
        <f t="shared" si="2638"/>
        <v>0</v>
      </c>
      <c r="AM1582" s="130">
        <f t="shared" si="2638"/>
        <v>0</v>
      </c>
      <c r="AN1582" s="130">
        <f t="shared" si="2638"/>
        <v>0</v>
      </c>
      <c r="AO1582" s="130">
        <f t="shared" si="2638"/>
        <v>0</v>
      </c>
      <c r="AP1582" s="131">
        <f t="shared" si="2638"/>
        <v>0</v>
      </c>
      <c r="AQ1582" s="129">
        <f t="shared" ref="AQ1582" si="2645">I$3</f>
        <v>0</v>
      </c>
      <c r="AR1582" s="130">
        <f t="shared" si="2639"/>
        <v>0</v>
      </c>
      <c r="AS1582" s="130">
        <f t="shared" si="2639"/>
        <v>0</v>
      </c>
      <c r="AT1582" s="130">
        <f t="shared" si="2639"/>
        <v>0</v>
      </c>
      <c r="AU1582" s="130">
        <f t="shared" si="2639"/>
        <v>0</v>
      </c>
      <c r="AV1582" s="130">
        <f t="shared" si="2639"/>
        <v>0</v>
      </c>
      <c r="AW1582" s="130">
        <f t="shared" si="2639"/>
        <v>0</v>
      </c>
      <c r="AX1582" s="130">
        <f t="shared" si="2639"/>
        <v>0</v>
      </c>
      <c r="AY1582" s="130">
        <f t="shared" si="2639"/>
        <v>0</v>
      </c>
      <c r="AZ1582" s="131">
        <f t="shared" si="2639"/>
        <v>0</v>
      </c>
      <c r="BA1582" s="129">
        <f t="shared" ref="BA1582" si="2646">J$3</f>
        <v>0</v>
      </c>
      <c r="BB1582" s="130">
        <f t="shared" si="2640"/>
        <v>0</v>
      </c>
      <c r="BC1582" s="130">
        <f t="shared" si="2640"/>
        <v>0</v>
      </c>
      <c r="BD1582" s="130">
        <f t="shared" si="2640"/>
        <v>0</v>
      </c>
      <c r="BE1582" s="130">
        <f t="shared" si="2640"/>
        <v>0</v>
      </c>
      <c r="BF1582" s="130">
        <f t="shared" si="2640"/>
        <v>0</v>
      </c>
      <c r="BG1582" s="130">
        <f t="shared" si="2640"/>
        <v>0</v>
      </c>
      <c r="BH1582" s="130">
        <f t="shared" si="2640"/>
        <v>0</v>
      </c>
      <c r="BI1582" s="130">
        <f t="shared" si="2640"/>
        <v>0</v>
      </c>
      <c r="BJ1582" s="131">
        <f t="shared" si="2640"/>
        <v>0</v>
      </c>
      <c r="BK1582"/>
      <c r="BL1582"/>
      <c r="BM1582"/>
      <c r="BN1582"/>
      <c r="BO1582"/>
      <c r="BP1582"/>
      <c r="BQ1582"/>
      <c r="BR1582"/>
      <c r="BS1582"/>
      <c r="BT1582"/>
      <c r="BU1582"/>
      <c r="BV1582"/>
      <c r="BW1582"/>
      <c r="BX1582"/>
      <c r="BY1582"/>
      <c r="BZ1582"/>
      <c r="CA1582"/>
      <c r="CB1582"/>
      <c r="CC1582"/>
      <c r="CD1582"/>
      <c r="CE1582"/>
      <c r="CF1582"/>
      <c r="CG1582"/>
      <c r="CH1582"/>
      <c r="CI1582"/>
      <c r="CJ1582"/>
      <c r="CK1582"/>
      <c r="CL1582"/>
      <c r="CM1582"/>
      <c r="CN1582"/>
      <c r="CO1582"/>
    </row>
    <row r="1583" spans="1:93" s="2" customFormat="1" ht="15" hidden="1" customHeight="1" outlineLevel="2" x14ac:dyDescent="0.25">
      <c r="A1583" s="152" t="s">
        <v>58</v>
      </c>
      <c r="B1583" s="132">
        <f t="shared" ref="B1583" si="2647">B1582/10*0</f>
        <v>0</v>
      </c>
      <c r="C1583" s="133">
        <f t="shared" ref="C1583" si="2648">C1582/10*1</f>
        <v>4.3</v>
      </c>
      <c r="D1583" s="133">
        <f t="shared" ref="D1583" si="2649">D1582/10*2</f>
        <v>8.6</v>
      </c>
      <c r="E1583" s="133">
        <f t="shared" ref="E1583" si="2650">E1582/10*3</f>
        <v>12.899999999999999</v>
      </c>
      <c r="F1583" s="133">
        <f t="shared" ref="F1583" si="2651">F1582/10*4</f>
        <v>17.2</v>
      </c>
      <c r="G1583" s="133">
        <f t="shared" ref="G1583" si="2652">G1582/10*5</f>
        <v>21.5</v>
      </c>
      <c r="H1583" s="133">
        <f t="shared" ref="H1583" si="2653">H1582/10*6</f>
        <v>25.799999999999997</v>
      </c>
      <c r="I1583" s="133">
        <f t="shared" ref="I1583" si="2654">I1582/10*7</f>
        <v>30.099999999999998</v>
      </c>
      <c r="J1583" s="191">
        <f t="shared" ref="J1583" si="2655">J1582/10*8</f>
        <v>34.4</v>
      </c>
      <c r="K1583" s="133">
        <f t="shared" ref="K1583" si="2656">K1582/10*9</f>
        <v>38.699999999999996</v>
      </c>
      <c r="L1583" s="134">
        <f t="shared" ref="L1583" si="2657">L1582/10*10</f>
        <v>43</v>
      </c>
      <c r="M1583" s="133">
        <f t="shared" ref="M1583" si="2658">M1582/10*1</f>
        <v>0</v>
      </c>
      <c r="N1583" s="133">
        <f t="shared" ref="N1583" si="2659">N1582/10*2</f>
        <v>0</v>
      </c>
      <c r="O1583" s="133">
        <f t="shared" ref="O1583" si="2660">O1582/10*3</f>
        <v>0</v>
      </c>
      <c r="P1583" s="133">
        <f t="shared" ref="P1583" si="2661">P1582/10*4</f>
        <v>0</v>
      </c>
      <c r="Q1583" s="133">
        <f t="shared" ref="Q1583" si="2662">Q1582/10*5</f>
        <v>0</v>
      </c>
      <c r="R1583" s="133">
        <f t="shared" ref="R1583" si="2663">R1582/10*6</f>
        <v>0</v>
      </c>
      <c r="S1583" s="133">
        <f t="shared" ref="S1583" si="2664">S1582/10*7</f>
        <v>0</v>
      </c>
      <c r="T1583" s="133">
        <f t="shared" ref="T1583" si="2665">T1582/10*8</f>
        <v>0</v>
      </c>
      <c r="U1583" s="133">
        <f t="shared" ref="U1583" si="2666">U1582/10*9</f>
        <v>0</v>
      </c>
      <c r="V1583" s="134">
        <f t="shared" ref="V1583" si="2667">V1582/10*10</f>
        <v>0</v>
      </c>
      <c r="W1583" s="133">
        <f t="shared" ref="W1583" si="2668">W1582/10*1</f>
        <v>0</v>
      </c>
      <c r="X1583" s="133">
        <f t="shared" ref="X1583" si="2669">X1582/10*2</f>
        <v>0</v>
      </c>
      <c r="Y1583" s="133">
        <f t="shared" ref="Y1583" si="2670">Y1582/10*3</f>
        <v>0</v>
      </c>
      <c r="Z1583" s="133">
        <f t="shared" ref="Z1583" si="2671">Z1582/10*4</f>
        <v>0</v>
      </c>
      <c r="AA1583" s="133">
        <f t="shared" ref="AA1583" si="2672">AA1582/10*5</f>
        <v>0</v>
      </c>
      <c r="AB1583" s="133">
        <f t="shared" ref="AB1583" si="2673">AB1582/10*6</f>
        <v>0</v>
      </c>
      <c r="AC1583" s="133">
        <f t="shared" ref="AC1583" si="2674">AC1582/10*7</f>
        <v>0</v>
      </c>
      <c r="AD1583" s="133">
        <f t="shared" ref="AD1583" si="2675">AD1582/10*8</f>
        <v>0</v>
      </c>
      <c r="AE1583" s="134">
        <f t="shared" ref="AE1583" si="2676">AE1582/10*9</f>
        <v>0</v>
      </c>
      <c r="AF1583" s="134">
        <f t="shared" ref="AF1583" si="2677">AF1582/10*10</f>
        <v>0</v>
      </c>
      <c r="AG1583" s="133">
        <f t="shared" ref="AG1583" si="2678">AG1582/10*1</f>
        <v>0</v>
      </c>
      <c r="AH1583" s="133">
        <f t="shared" ref="AH1583" si="2679">AH1582/10*2</f>
        <v>0</v>
      </c>
      <c r="AI1583" s="133">
        <f t="shared" ref="AI1583" si="2680">AI1582/10*3</f>
        <v>0</v>
      </c>
      <c r="AJ1583" s="133">
        <f t="shared" ref="AJ1583" si="2681">AJ1582/10*4</f>
        <v>0</v>
      </c>
      <c r="AK1583" s="133">
        <f t="shared" ref="AK1583" si="2682">AK1582/10*5</f>
        <v>0</v>
      </c>
      <c r="AL1583" s="133">
        <f t="shared" ref="AL1583" si="2683">AL1582/10*6</f>
        <v>0</v>
      </c>
      <c r="AM1583" s="133">
        <f t="shared" ref="AM1583" si="2684">AM1582/10*7</f>
        <v>0</v>
      </c>
      <c r="AN1583" s="133">
        <f t="shared" ref="AN1583" si="2685">AN1582/10*8</f>
        <v>0</v>
      </c>
      <c r="AO1583" s="134">
        <f t="shared" ref="AO1583" si="2686">AO1582/10*9</f>
        <v>0</v>
      </c>
      <c r="AP1583" s="134">
        <f t="shared" ref="AP1583" si="2687">AP1582/10*10</f>
        <v>0</v>
      </c>
      <c r="AQ1583" s="133">
        <f t="shared" ref="AQ1583" si="2688">AQ1582/10*1</f>
        <v>0</v>
      </c>
      <c r="AR1583" s="133">
        <f t="shared" ref="AR1583" si="2689">AR1582/10*2</f>
        <v>0</v>
      </c>
      <c r="AS1583" s="133">
        <f t="shared" ref="AS1583" si="2690">AS1582/10*3</f>
        <v>0</v>
      </c>
      <c r="AT1583" s="133">
        <f t="shared" ref="AT1583" si="2691">AT1582/10*4</f>
        <v>0</v>
      </c>
      <c r="AU1583" s="133">
        <f t="shared" ref="AU1583" si="2692">AU1582/10*5</f>
        <v>0</v>
      </c>
      <c r="AV1583" s="133">
        <f t="shared" ref="AV1583" si="2693">AV1582/10*6</f>
        <v>0</v>
      </c>
      <c r="AW1583" s="133">
        <f t="shared" ref="AW1583" si="2694">AW1582/10*7</f>
        <v>0</v>
      </c>
      <c r="AX1583" s="133">
        <f t="shared" ref="AX1583" si="2695">AX1582/10*8</f>
        <v>0</v>
      </c>
      <c r="AY1583" s="134">
        <f t="shared" ref="AY1583" si="2696">AY1582/10*9</f>
        <v>0</v>
      </c>
      <c r="AZ1583" s="134">
        <f t="shared" ref="AZ1583" si="2697">AZ1582/10*10</f>
        <v>0</v>
      </c>
      <c r="BA1583" s="133">
        <f t="shared" ref="BA1583" si="2698">BA1582/10*1</f>
        <v>0</v>
      </c>
      <c r="BB1583" s="133">
        <f t="shared" ref="BB1583" si="2699">BB1582/10*2</f>
        <v>0</v>
      </c>
      <c r="BC1583" s="133">
        <f t="shared" ref="BC1583" si="2700">BC1582/10*3</f>
        <v>0</v>
      </c>
      <c r="BD1583" s="133">
        <f t="shared" ref="BD1583" si="2701">BD1582/10*4</f>
        <v>0</v>
      </c>
      <c r="BE1583" s="133">
        <f t="shared" ref="BE1583" si="2702">BE1582/10*5</f>
        <v>0</v>
      </c>
      <c r="BF1583" s="133">
        <f t="shared" ref="BF1583" si="2703">BF1582/10*6</f>
        <v>0</v>
      </c>
      <c r="BG1583" s="133">
        <f t="shared" ref="BG1583" si="2704">BG1582/10*7</f>
        <v>0</v>
      </c>
      <c r="BH1583" s="133">
        <f t="shared" ref="BH1583" si="2705">BH1582/10*8</f>
        <v>0</v>
      </c>
      <c r="BI1583" s="134">
        <f t="shared" ref="BI1583" si="2706">BI1582/10*9</f>
        <v>0</v>
      </c>
      <c r="BJ1583" s="134">
        <f t="shared" ref="BJ1583" si="2707">BJ1582/10*10</f>
        <v>0</v>
      </c>
      <c r="BK1583"/>
      <c r="BL1583"/>
      <c r="BM1583"/>
      <c r="BN1583"/>
      <c r="BO1583"/>
      <c r="BP1583"/>
      <c r="BQ1583"/>
      <c r="BR1583"/>
      <c r="BS1583"/>
      <c r="BT1583"/>
      <c r="BU1583"/>
      <c r="BV1583"/>
      <c r="BW1583"/>
      <c r="BX1583"/>
      <c r="BY1583"/>
      <c r="BZ1583"/>
      <c r="CA1583"/>
      <c r="CB1583"/>
      <c r="CC1583"/>
      <c r="CD1583"/>
      <c r="CE1583"/>
      <c r="CF1583"/>
      <c r="CG1583"/>
      <c r="CH1583"/>
      <c r="CI1583"/>
      <c r="CJ1583"/>
      <c r="CK1583"/>
      <c r="CL1583"/>
      <c r="CM1583"/>
      <c r="CN1583"/>
      <c r="CO1583"/>
    </row>
    <row r="1584" spans="1:93" ht="15.75" hidden="1" outlineLevel="2" thickBot="1" x14ac:dyDescent="0.3">
      <c r="A1584" s="152" t="s">
        <v>60</v>
      </c>
      <c r="B1584" s="192">
        <f t="shared" ref="B1584:BJ1584" si="2708">-B1581+B1580*B1583-1*IF(AND($A1290=B1579,B1583&gt;=$A1527),B1583-$A1527,0)</f>
        <v>0</v>
      </c>
      <c r="C1584" s="193">
        <f t="shared" si="2708"/>
        <v>0</v>
      </c>
      <c r="D1584" s="193">
        <f t="shared" si="2708"/>
        <v>0</v>
      </c>
      <c r="E1584" s="193">
        <f t="shared" si="2708"/>
        <v>0</v>
      </c>
      <c r="F1584" s="193">
        <f t="shared" si="2708"/>
        <v>0</v>
      </c>
      <c r="G1584" s="193">
        <f t="shared" si="2708"/>
        <v>0</v>
      </c>
      <c r="H1584" s="193">
        <f t="shared" si="2708"/>
        <v>0</v>
      </c>
      <c r="I1584" s="193">
        <f t="shared" si="2708"/>
        <v>0</v>
      </c>
      <c r="J1584" s="193">
        <f t="shared" si="2708"/>
        <v>0</v>
      </c>
      <c r="K1584" s="193">
        <f t="shared" si="2708"/>
        <v>0</v>
      </c>
      <c r="L1584" s="194">
        <f t="shared" si="2708"/>
        <v>0</v>
      </c>
      <c r="M1584" s="192">
        <f t="shared" si="2708"/>
        <v>0</v>
      </c>
      <c r="N1584" s="193">
        <f t="shared" si="2708"/>
        <v>0</v>
      </c>
      <c r="O1584" s="193">
        <f t="shared" si="2708"/>
        <v>0</v>
      </c>
      <c r="P1584" s="193">
        <f t="shared" si="2708"/>
        <v>0</v>
      </c>
      <c r="Q1584" s="193">
        <f t="shared" si="2708"/>
        <v>0</v>
      </c>
      <c r="R1584" s="193">
        <f t="shared" si="2708"/>
        <v>0</v>
      </c>
      <c r="S1584" s="193">
        <f t="shared" si="2708"/>
        <v>0</v>
      </c>
      <c r="T1584" s="193">
        <f t="shared" si="2708"/>
        <v>0</v>
      </c>
      <c r="U1584" s="193">
        <f t="shared" si="2708"/>
        <v>0</v>
      </c>
      <c r="V1584" s="194">
        <f t="shared" si="2708"/>
        <v>0</v>
      </c>
      <c r="W1584" s="192" t="e">
        <f t="shared" si="2708"/>
        <v>#DIV/0!</v>
      </c>
      <c r="X1584" s="193" t="e">
        <f t="shared" si="2708"/>
        <v>#DIV/0!</v>
      </c>
      <c r="Y1584" s="193" t="e">
        <f t="shared" si="2708"/>
        <v>#DIV/0!</v>
      </c>
      <c r="Z1584" s="193" t="e">
        <f t="shared" si="2708"/>
        <v>#DIV/0!</v>
      </c>
      <c r="AA1584" s="193" t="e">
        <f t="shared" si="2708"/>
        <v>#DIV/0!</v>
      </c>
      <c r="AB1584" s="193" t="e">
        <f t="shared" si="2708"/>
        <v>#DIV/0!</v>
      </c>
      <c r="AC1584" s="193" t="e">
        <f t="shared" si="2708"/>
        <v>#DIV/0!</v>
      </c>
      <c r="AD1584" s="193" t="e">
        <f t="shared" si="2708"/>
        <v>#DIV/0!</v>
      </c>
      <c r="AE1584" s="193" t="e">
        <f t="shared" si="2708"/>
        <v>#DIV/0!</v>
      </c>
      <c r="AF1584" s="194" t="e">
        <f t="shared" si="2708"/>
        <v>#DIV/0!</v>
      </c>
      <c r="AG1584" s="192">
        <f t="shared" si="2708"/>
        <v>0</v>
      </c>
      <c r="AH1584" s="193">
        <f t="shared" si="2708"/>
        <v>0</v>
      </c>
      <c r="AI1584" s="193">
        <f t="shared" si="2708"/>
        <v>0</v>
      </c>
      <c r="AJ1584" s="193">
        <f t="shared" si="2708"/>
        <v>0</v>
      </c>
      <c r="AK1584" s="193">
        <f t="shared" si="2708"/>
        <v>0</v>
      </c>
      <c r="AL1584" s="193">
        <f t="shared" si="2708"/>
        <v>0</v>
      </c>
      <c r="AM1584" s="193">
        <f t="shared" si="2708"/>
        <v>0</v>
      </c>
      <c r="AN1584" s="193">
        <f t="shared" si="2708"/>
        <v>0</v>
      </c>
      <c r="AO1584" s="193">
        <f t="shared" si="2708"/>
        <v>0</v>
      </c>
      <c r="AP1584" s="194">
        <f t="shared" si="2708"/>
        <v>0</v>
      </c>
      <c r="AQ1584" s="192">
        <f t="shared" si="2708"/>
        <v>0</v>
      </c>
      <c r="AR1584" s="193">
        <f t="shared" si="2708"/>
        <v>0</v>
      </c>
      <c r="AS1584" s="193">
        <f t="shared" si="2708"/>
        <v>0</v>
      </c>
      <c r="AT1584" s="193">
        <f t="shared" si="2708"/>
        <v>0</v>
      </c>
      <c r="AU1584" s="193">
        <f t="shared" si="2708"/>
        <v>0</v>
      </c>
      <c r="AV1584" s="193">
        <f t="shared" si="2708"/>
        <v>0</v>
      </c>
      <c r="AW1584" s="193">
        <f t="shared" si="2708"/>
        <v>0</v>
      </c>
      <c r="AX1584" s="193">
        <f t="shared" si="2708"/>
        <v>0</v>
      </c>
      <c r="AY1584" s="193">
        <f t="shared" si="2708"/>
        <v>0</v>
      </c>
      <c r="AZ1584" s="194">
        <f t="shared" si="2708"/>
        <v>0</v>
      </c>
      <c r="BA1584" s="192">
        <f t="shared" si="2708"/>
        <v>0</v>
      </c>
      <c r="BB1584" s="193">
        <f t="shared" si="2708"/>
        <v>0</v>
      </c>
      <c r="BC1584" s="193">
        <f t="shared" si="2708"/>
        <v>0</v>
      </c>
      <c r="BD1584" s="193">
        <f t="shared" si="2708"/>
        <v>0</v>
      </c>
      <c r="BE1584" s="193">
        <f t="shared" si="2708"/>
        <v>0</v>
      </c>
      <c r="BF1584" s="193">
        <f t="shared" si="2708"/>
        <v>0</v>
      </c>
      <c r="BG1584" s="193">
        <f t="shared" si="2708"/>
        <v>0</v>
      </c>
      <c r="BH1584" s="193">
        <f t="shared" si="2708"/>
        <v>0</v>
      </c>
      <c r="BI1584" s="193">
        <f t="shared" si="2708"/>
        <v>0</v>
      </c>
      <c r="BJ1584" s="194">
        <f t="shared" si="2708"/>
        <v>0</v>
      </c>
    </row>
    <row r="1585" spans="1:34" hidden="1" outlineLevel="2" x14ac:dyDescent="0.25"/>
    <row r="1586" spans="1:34" hidden="1" outlineLevel="1" collapsed="1" x14ac:dyDescent="0.25">
      <c r="A1586" s="181">
        <f>6*B1290/10</f>
        <v>0</v>
      </c>
      <c r="B1586" s="180"/>
      <c r="C1586" s="180"/>
      <c r="D1586" s="180"/>
    </row>
    <row r="1587" spans="1:34" hidden="1" outlineLevel="2" x14ac:dyDescent="0.25">
      <c r="B1587" s="316">
        <f>'Calculo VIGA'!E$2</f>
        <v>1</v>
      </c>
      <c r="C1587" s="317"/>
      <c r="D1587" s="316">
        <f>'Calculo VIGA'!F$2</f>
        <v>2</v>
      </c>
      <c r="E1587" s="317"/>
      <c r="F1587" s="316">
        <f>'Calculo VIGA'!G$2</f>
        <v>3</v>
      </c>
      <c r="G1587" s="317"/>
      <c r="H1587" s="316">
        <f>'Calculo VIGA'!H$2</f>
        <v>4</v>
      </c>
      <c r="I1587" s="317"/>
      <c r="J1587" s="316">
        <f>'Calculo VIGA'!I$2</f>
        <v>5</v>
      </c>
      <c r="K1587" s="317"/>
      <c r="L1587" s="316">
        <f>'Calculo VIGA'!J$2</f>
        <v>6</v>
      </c>
      <c r="M1587" s="317"/>
    </row>
    <row r="1588" spans="1:34" hidden="1" outlineLevel="2" x14ac:dyDescent="0.25">
      <c r="B1588" s="105">
        <f>'Calculo VIGA'!B$18</f>
        <v>3</v>
      </c>
      <c r="C1588" s="106">
        <v>0</v>
      </c>
      <c r="D1588" s="107">
        <f>'Calculo VIGA'!J$18</f>
        <v>0</v>
      </c>
      <c r="E1588" s="106">
        <v>0</v>
      </c>
      <c r="F1588" s="107">
        <f>'Calculo VIGA'!R$18</f>
        <v>0</v>
      </c>
      <c r="G1588" s="106">
        <v>0</v>
      </c>
      <c r="H1588" s="107">
        <f>'Calculo VIGA'!Z$18</f>
        <v>0</v>
      </c>
      <c r="I1588" s="106">
        <v>0</v>
      </c>
      <c r="J1588" s="107">
        <f>'Calculo VIGA'!AH$18</f>
        <v>0</v>
      </c>
      <c r="K1588" s="106">
        <v>0</v>
      </c>
      <c r="L1588" s="107">
        <f>'Calculo VIGA'!AP$18</f>
        <v>0</v>
      </c>
      <c r="M1588" s="106">
        <v>0</v>
      </c>
      <c r="X1588" s="146"/>
      <c r="Y1588" s="147"/>
    </row>
    <row r="1589" spans="1:34" hidden="1" outlineLevel="2" x14ac:dyDescent="0.25">
      <c r="B1589" s="105">
        <f>'Calculo VIGA'!B$19</f>
        <v>4</v>
      </c>
      <c r="C1589" s="106">
        <f>IF($A1290=B1587,1*($B1290-$A1586)^2*(2*$A1586+$B1290)/$B1290^3,0)</f>
        <v>0</v>
      </c>
      <c r="D1589" s="107">
        <f>'Calculo VIGA'!J$19</f>
        <v>0</v>
      </c>
      <c r="E1589" s="106">
        <f>IF($A1290=D1587,1*($B1290-$A1586)^2*(2*$A1586+$B1290)/$B1290^3,0)</f>
        <v>0</v>
      </c>
      <c r="F1589" s="107">
        <f>'Calculo VIGA'!R$19</f>
        <v>0</v>
      </c>
      <c r="G1589" s="106" t="e">
        <f>IF($A1290=F1587,1*($B1290-$A1586)^2*(2*$A1586+$B1290)/$B1290^3,0)</f>
        <v>#DIV/0!</v>
      </c>
      <c r="H1589" s="107">
        <f>'Calculo VIGA'!Z$19</f>
        <v>0</v>
      </c>
      <c r="I1589" s="106">
        <f>IF($A1290=H1587,1*($B1290-$A1586)^2*(2*$A1586+$B1290)/$B1290^3,0)</f>
        <v>0</v>
      </c>
      <c r="J1589" s="107">
        <f>'Calculo VIGA'!AH$19</f>
        <v>0</v>
      </c>
      <c r="K1589" s="106">
        <f>IF($A1290=J1587,1*($B1290-$A1586)^2*(2*$A1586+$B1290)/$B1290^3,0)</f>
        <v>0</v>
      </c>
      <c r="L1589" s="107">
        <f>'Calculo VIGA'!AP$19</f>
        <v>0</v>
      </c>
      <c r="M1589" s="106">
        <f>IF($A1290=L1587,1*($B1290-$A1586)^2*(2*$A1586+$B1290)/$B1290^3,0)</f>
        <v>0</v>
      </c>
    </row>
    <row r="1590" spans="1:34" hidden="1" outlineLevel="2" x14ac:dyDescent="0.25">
      <c r="A1590" t="s">
        <v>36</v>
      </c>
      <c r="B1590" s="105">
        <f>'Calculo VIGA'!B$20</f>
        <v>1</v>
      </c>
      <c r="C1590" s="106">
        <f>IF($A1290=B1587,1*$A1586*($B1290-$A1586)^2/$B1290^2,0)</f>
        <v>0</v>
      </c>
      <c r="D1590" s="107">
        <f>'Calculo VIGA'!J$20</f>
        <v>0</v>
      </c>
      <c r="E1590" s="106">
        <f>IF($A1290=D1587,1*$A1586*($B1290-$A1586)^2/$B1290^2,0)</f>
        <v>0</v>
      </c>
      <c r="F1590" s="107">
        <f>'Calculo VIGA'!R$20</f>
        <v>0</v>
      </c>
      <c r="G1590" s="106" t="e">
        <f>IF($A1290=F1587,1*$A1586*($B1290-$A1586)^2/$B1290^2,0)</f>
        <v>#DIV/0!</v>
      </c>
      <c r="H1590" s="107">
        <f>'Calculo VIGA'!Z$20</f>
        <v>0</v>
      </c>
      <c r="I1590" s="106">
        <f>IF($A1290=H1587,1*$A1586*($B1290-$A1586)^2/$B1290^2,0)</f>
        <v>0</v>
      </c>
      <c r="J1590" s="107">
        <f>'Calculo VIGA'!AH$20</f>
        <v>0</v>
      </c>
      <c r="K1590" s="106">
        <f>IF($A1290=J1587,1*$A1586*($B1290-$A1586)^2/$B1290^2,0)</f>
        <v>0</v>
      </c>
      <c r="L1590" s="107">
        <f>'Calculo VIGA'!AP$20</f>
        <v>0</v>
      </c>
      <c r="M1590" s="106">
        <f>IF($A1290=L1587,1*$A1586*($B1290-$A1586)^2/$B1290^2,0)</f>
        <v>0</v>
      </c>
      <c r="X1590" s="149"/>
    </row>
    <row r="1591" spans="1:34" hidden="1" outlineLevel="2" x14ac:dyDescent="0.25">
      <c r="B1591" s="105">
        <f>'Calculo VIGA'!B$21</f>
        <v>5</v>
      </c>
      <c r="C1591" s="108">
        <v>0</v>
      </c>
      <c r="D1591" s="107">
        <f>'Calculo VIGA'!J$21</f>
        <v>0</v>
      </c>
      <c r="E1591" s="108">
        <v>0</v>
      </c>
      <c r="F1591" s="107">
        <f>'Calculo VIGA'!R$21</f>
        <v>0</v>
      </c>
      <c r="G1591" s="108">
        <v>0</v>
      </c>
      <c r="H1591" s="107">
        <f>'Calculo VIGA'!Z$21</f>
        <v>0</v>
      </c>
      <c r="I1591" s="108">
        <v>0</v>
      </c>
      <c r="J1591" s="107">
        <f>'Calculo VIGA'!AH$21</f>
        <v>0</v>
      </c>
      <c r="K1591" s="108">
        <v>0</v>
      </c>
      <c r="L1591" s="107">
        <f>'Calculo VIGA'!AP$21</f>
        <v>0</v>
      </c>
      <c r="M1591" s="108">
        <v>0</v>
      </c>
    </row>
    <row r="1592" spans="1:34" hidden="1" outlineLevel="2" x14ac:dyDescent="0.25">
      <c r="B1592" s="105">
        <f>'Calculo VIGA'!B$22</f>
        <v>6</v>
      </c>
      <c r="C1592" s="106">
        <f>IF($A1290=B1587,1*($A1586)^2*(3*$B1290-2*$A1586)/$B1290^3,0)</f>
        <v>0</v>
      </c>
      <c r="D1592" s="107">
        <f>'Calculo VIGA'!J$22</f>
        <v>0</v>
      </c>
      <c r="E1592" s="106">
        <f>IF($A1290=D1587,1*($A1586)^2*(3*$B1290-2*$A1586)/$B1290^3,0)</f>
        <v>0</v>
      </c>
      <c r="F1592" s="107">
        <f>'Calculo VIGA'!R$22</f>
        <v>0</v>
      </c>
      <c r="G1592" s="106" t="e">
        <f>IF($A1290=F1587,1*($A1586)^2*(3*$B1290-2*$A1586)/$B1290^3,0)</f>
        <v>#DIV/0!</v>
      </c>
      <c r="H1592" s="107">
        <f>'Calculo VIGA'!Z$22</f>
        <v>0</v>
      </c>
      <c r="I1592" s="106">
        <f>IF($A1290=H1587,1*($A1586)^2*(3*$B1290-2*$A1586)/$B1290^3,0)</f>
        <v>0</v>
      </c>
      <c r="J1592" s="107">
        <f>'Calculo VIGA'!AH$22</f>
        <v>0</v>
      </c>
      <c r="K1592" s="106">
        <f>IF($A1290=J1587,1*($A1586)^2*(3*$B1290-2*$A1586)/$B1290^3,0)</f>
        <v>0</v>
      </c>
      <c r="L1592" s="107">
        <f>'Calculo VIGA'!AP$22</f>
        <v>0</v>
      </c>
      <c r="M1592" s="106">
        <f>IF($A1290=L1587,1*($A1586)^2*(3*$B1290-2*$A1586)/$B1290^3,0)</f>
        <v>0</v>
      </c>
    </row>
    <row r="1593" spans="1:34" hidden="1" outlineLevel="2" x14ac:dyDescent="0.25">
      <c r="B1593" s="105">
        <f>'Calculo VIGA'!B$23</f>
        <v>2</v>
      </c>
      <c r="C1593" s="108">
        <f>IF($A1290=B1587,-1*($B1290-$A1586)*$A1586^2/$B1290^2,0)</f>
        <v>0</v>
      </c>
      <c r="D1593" s="107">
        <f>'Calculo VIGA'!J$23</f>
        <v>0</v>
      </c>
      <c r="E1593" s="108">
        <f>IF($A1290=D1587,-1*($B1290-$A1586)*$A1586^2/$B1290^2,0)</f>
        <v>0</v>
      </c>
      <c r="F1593" s="107">
        <f>'Calculo VIGA'!R$23</f>
        <v>0</v>
      </c>
      <c r="G1593" s="108" t="e">
        <f>IF($A1290=F1587,-1*($B1290-$A1586)*$A1586^2/$B1290^2,0)</f>
        <v>#DIV/0!</v>
      </c>
      <c r="H1593" s="107">
        <f>'Calculo VIGA'!Z$23</f>
        <v>0</v>
      </c>
      <c r="I1593" s="108">
        <f>IF($A1290=H1587,-1*($B1290-$A1586)*$A1586^2/$B1290^2,0)</f>
        <v>0</v>
      </c>
      <c r="J1593" s="107">
        <f>'Calculo VIGA'!AH$23</f>
        <v>0</v>
      </c>
      <c r="K1593" s="108">
        <f>IF($A1290=J1587,-1*($B1290-$A1586)*$A1586^2/$B1290^2,0)</f>
        <v>0</v>
      </c>
      <c r="L1593" s="107">
        <f>'Calculo VIGA'!AP$23</f>
        <v>0</v>
      </c>
      <c r="M1593" s="108">
        <f>IF($A1290=L1587,-1*($B1290-$A1586)*$A1586^2/$B1290^2,0)</f>
        <v>0</v>
      </c>
    </row>
    <row r="1594" spans="1:34" hidden="1" outlineLevel="2" x14ac:dyDescent="0.25">
      <c r="C1594" t="s">
        <v>61</v>
      </c>
      <c r="D1594" s="182"/>
      <c r="E1594" s="183"/>
      <c r="F1594" s="182"/>
      <c r="G1594" s="183"/>
      <c r="H1594" s="182"/>
      <c r="I1594" s="183"/>
      <c r="J1594" s="182"/>
      <c r="K1594" s="183"/>
      <c r="L1594" s="182"/>
      <c r="M1594" s="183"/>
      <c r="N1594" s="182"/>
      <c r="O1594" s="183"/>
      <c r="P1594" s="182"/>
      <c r="Q1594" s="183"/>
      <c r="R1594" s="182"/>
      <c r="S1594" s="183"/>
    </row>
    <row r="1595" spans="1:34" hidden="1" outlineLevel="2" x14ac:dyDescent="0.25">
      <c r="B1595" s="105">
        <v>1</v>
      </c>
      <c r="C1595" s="108">
        <f t="shared" ref="C1595" si="2709">-(IFERROR(VLOOKUP($B1595,$B1588:$C1593,2,0),0)+IFERROR(VLOOKUP($B1595,$D1588:$E1593,2,0),0)+IFERROR(VLOOKUP($B1595,$F1588:$G1593,2,0),0)+IFERROR(VLOOKUP($B1595,$H1588:$I1593,2,0),0)+IFERROR(VLOOKUP($B1595,$J1588:$K1593,2,0),0)+IFERROR(VLOOKUP($B1595,$L1588:$M1593,2,0),0)+IFERROR(VLOOKUP($B1595,$N1588:$O1593,2,0),0)+IFERROR(VLOOKUP($B1595,$P1588:$Q1593,2,0),0)+IFERROR(VLOOKUP($B1595,$R1588:$S1593,2,0),0))</f>
        <v>0</v>
      </c>
      <c r="E1595" s="109"/>
      <c r="F1595" s="325" t="s">
        <v>37</v>
      </c>
      <c r="G1595" s="325"/>
      <c r="H1595" s="325"/>
      <c r="I1595" s="325"/>
      <c r="J1595" s="325"/>
      <c r="K1595" s="325"/>
      <c r="L1595" s="325"/>
      <c r="M1595" s="325"/>
      <c r="N1595" s="325"/>
      <c r="O1595" s="325"/>
      <c r="P1595" s="325"/>
      <c r="Q1595" s="325"/>
      <c r="R1595" s="325"/>
      <c r="S1595" s="325"/>
      <c r="T1595" s="325"/>
      <c r="U1595" s="325"/>
      <c r="V1595" s="325"/>
      <c r="W1595" s="325"/>
      <c r="X1595" s="325"/>
      <c r="Y1595" s="325"/>
      <c r="Z1595" s="325"/>
      <c r="AA1595" s="325"/>
      <c r="AB1595" s="110"/>
      <c r="AC1595" s="110"/>
      <c r="AD1595" s="110"/>
      <c r="AE1595" s="110"/>
      <c r="AF1595" s="110"/>
      <c r="AG1595" s="110"/>
      <c r="AH1595" s="110"/>
    </row>
    <row r="1596" spans="1:34" hidden="1" outlineLevel="2" x14ac:dyDescent="0.25">
      <c r="B1596" s="105">
        <v>2</v>
      </c>
      <c r="C1596" s="108">
        <f t="shared" ref="C1596" si="2710">-(IFERROR(VLOOKUP($B1596,$B1588:$C1593,2,0),0)+IFERROR(VLOOKUP($B1596,$D1588:$E1593,2,0),0)+IFERROR(VLOOKUP($B1596,$F1588:$G1593,2,0),0)+IFERROR(VLOOKUP($B1596,$H1588:$I1593,2,0),0)+IFERROR(VLOOKUP($B1596,$J1588:$K1593,2,0),0)+IFERROR(VLOOKUP($B1596,$L1588:$M1593,2,0),0)+IFERROR(VLOOKUP($B1596,$N1588:$O1593,2,0),0)+IFERROR(VLOOKUP($B1596,$P1588:$Q1593,2,0),0)+IFERROR(VLOOKUP($B1596,$R1588:$S1593,2,0),0))</f>
        <v>0</v>
      </c>
      <c r="E1596" s="110"/>
      <c r="F1596" s="110"/>
      <c r="G1596" s="326" t="s">
        <v>38</v>
      </c>
      <c r="H1596" s="326"/>
      <c r="I1596" s="326"/>
      <c r="J1596" s="326"/>
      <c r="K1596" s="326"/>
      <c r="L1596" s="326"/>
      <c r="M1596" s="110"/>
      <c r="N1596" s="110"/>
      <c r="O1596" s="110"/>
      <c r="P1596" s="327" t="s">
        <v>39</v>
      </c>
      <c r="Q1596" s="327"/>
      <c r="R1596" s="327"/>
      <c r="S1596" s="327"/>
      <c r="T1596" s="327"/>
      <c r="U1596" s="327"/>
      <c r="V1596" s="110"/>
      <c r="W1596" s="110"/>
      <c r="X1596" s="110"/>
      <c r="Y1596" s="110"/>
      <c r="Z1596" s="110"/>
      <c r="AA1596" s="110"/>
      <c r="AB1596" s="110"/>
      <c r="AC1596" s="110"/>
      <c r="AD1596" s="110"/>
      <c r="AE1596" s="110"/>
      <c r="AF1596" s="110"/>
      <c r="AG1596" s="110"/>
      <c r="AH1596" s="110"/>
    </row>
    <row r="1597" spans="1:34" hidden="1" outlineLevel="2" x14ac:dyDescent="0.25">
      <c r="B1597" s="105">
        <v>3</v>
      </c>
      <c r="C1597" s="108">
        <f t="shared" ref="C1597" si="2711">-(IFERROR(VLOOKUP($B1597,$B1588:$C1593,2,0),0)+IFERROR(VLOOKUP($B1597,$D1588:$E1593,2,0),0)+IFERROR(VLOOKUP($B1597,$F1588:$G1593,2,0),0)+IFERROR(VLOOKUP($B1597,$H1588:$I1593,2,0),0)+IFERROR(VLOOKUP($B1597,$J1588:$K1593,2,0),0)+IFERROR(VLOOKUP($B1597,$L1588:$M1593,2,0),0)+IFERROR(VLOOKUP($B1597,$N1588:$O1593,2,0),0)+IFERROR(VLOOKUP($B1597,$P1588:$Q1593,2,0),0)+IFERROR(VLOOKUP($B1597,$R1588:$S1593,2,0),0))</f>
        <v>0</v>
      </c>
      <c r="E1597" s="110"/>
      <c r="F1597" s="110"/>
      <c r="G1597" s="112">
        <v>6</v>
      </c>
      <c r="H1597" s="112">
        <v>5</v>
      </c>
      <c r="I1597" s="112">
        <v>4</v>
      </c>
      <c r="J1597" s="112">
        <v>3</v>
      </c>
      <c r="K1597" s="112">
        <v>2</v>
      </c>
      <c r="L1597" s="112">
        <v>1</v>
      </c>
      <c r="M1597" s="110"/>
      <c r="O1597" s="110"/>
      <c r="P1597" s="112">
        <v>6</v>
      </c>
      <c r="Q1597" s="112">
        <v>5</v>
      </c>
      <c r="R1597" s="112">
        <v>4</v>
      </c>
      <c r="S1597" s="112">
        <v>3</v>
      </c>
      <c r="T1597" s="112">
        <v>2</v>
      </c>
      <c r="U1597" s="112">
        <v>1</v>
      </c>
      <c r="AB1597" s="110"/>
      <c r="AC1597" s="110"/>
      <c r="AD1597" s="110"/>
      <c r="AE1597" s="110"/>
      <c r="AF1597" s="110"/>
      <c r="AG1597" s="110"/>
      <c r="AH1597" s="110"/>
    </row>
    <row r="1598" spans="1:34" hidden="1" outlineLevel="2" x14ac:dyDescent="0.25">
      <c r="B1598" s="105">
        <v>4</v>
      </c>
      <c r="C1598" s="108">
        <f t="shared" ref="C1598" si="2712">-(IFERROR(VLOOKUP($B1598,$B1588:$C1593,2,0),0)+IFERROR(VLOOKUP($B1598,$D1588:$E1593,2,0),0)+IFERROR(VLOOKUP($B1598,$F1588:$G1593,2,0),0)+IFERROR(VLOOKUP($B1598,$H1588:$I1593,2,0),0)+IFERROR(VLOOKUP($B1598,$J1588:$K1593,2,0),0)+IFERROR(VLOOKUP($B1598,$L1588:$M1593,2,0),0)+IFERROR(VLOOKUP($B1598,$N1588:$O1593,2,0),0)+IFERROR(VLOOKUP($B1598,$P1588:$Q1593,2,0),0)+IFERROR(VLOOKUP($B1598,$R1588:$S1593,2,0),0))</f>
        <v>0</v>
      </c>
      <c r="E1598" s="110"/>
      <c r="F1598" s="105">
        <v>1</v>
      </c>
      <c r="G1598" s="184" t="e">
        <f t="array" ref="G1598:G1604">MMULT(MINVERSE($C$24:$I$30),$C1595:$C1601)</f>
        <v>#NUM!</v>
      </c>
      <c r="H1598" s="184" t="e">
        <f t="array" ref="H1598:H1603">MMULT(MINVERSE($C$24:$H$29),$C1595:$C1600)</f>
        <v>#NUM!</v>
      </c>
      <c r="I1598" s="184" t="e">
        <f t="array" ref="I1598:I1602">MMULT(MINVERSE($C$24:$G$28),$C1595:$C1599)</f>
        <v>#NUM!</v>
      </c>
      <c r="J1598" s="184">
        <f t="array" ref="J1598:J1601">MMULT(MINVERSE($C$24:$F$27),$C1595:$C1598)</f>
        <v>0</v>
      </c>
      <c r="K1598" s="184">
        <f t="array" ref="K1598:K1600">MMULT(MINVERSE($C$24:$E$26),$C1595:$C1597)</f>
        <v>0</v>
      </c>
      <c r="L1598" s="184">
        <f t="array" ref="L1598:L1599">MMULT(MINVERSE($C$24:$D$25),$C1595:$C1596)</f>
        <v>0</v>
      </c>
      <c r="M1598" s="110"/>
      <c r="O1598" s="105">
        <v>1</v>
      </c>
      <c r="P1598" s="184" t="e">
        <f t="array" ref="P1598:P1608">MMULT(MINVERSE($C$24:$M$34),$C1595:$C1605)</f>
        <v>#NUM!</v>
      </c>
      <c r="Q1598" s="184" t="e">
        <f t="array" ref="Q1598:Q1607">MMULT(MINVERSE($C$24:$L$33),$C1595:$C1604)</f>
        <v>#NUM!</v>
      </c>
      <c r="R1598" s="184" t="e">
        <f t="array" ref="R1598:R1606">MMULT(MINVERSE($C$24:$K$32),$C1595:$C1603)</f>
        <v>#NUM!</v>
      </c>
      <c r="S1598" s="184" t="e">
        <f t="array" ref="S1598:S1605">MMULT(MINVERSE($C$24:$J$31),$C1595:$C1602)</f>
        <v>#NUM!</v>
      </c>
      <c r="T1598" s="114"/>
      <c r="U1598" s="114"/>
      <c r="V1598" s="110"/>
      <c r="W1598" s="110"/>
      <c r="X1598" s="110"/>
      <c r="Y1598" s="110"/>
      <c r="Z1598" s="110"/>
      <c r="AA1598" s="110"/>
      <c r="AB1598" s="110"/>
      <c r="AC1598" s="110"/>
      <c r="AD1598" s="110"/>
      <c r="AE1598" s="110"/>
      <c r="AF1598" s="110"/>
      <c r="AG1598" s="110"/>
      <c r="AH1598" s="110"/>
    </row>
    <row r="1599" spans="1:34" hidden="1" outlineLevel="2" x14ac:dyDescent="0.25">
      <c r="B1599" s="105">
        <v>5</v>
      </c>
      <c r="C1599" s="108">
        <f t="shared" ref="C1599" si="2713">-(IFERROR(VLOOKUP($B1599,$B1588:$C1593,2,0),0)+IFERROR(VLOOKUP($B1599,$D1588:$E1593,2,0),0)+IFERROR(VLOOKUP($B1599,$F1588:$G1593,2,0),0)+IFERROR(VLOOKUP($B1599,$H1588:$I1593,2,0),0)+IFERROR(VLOOKUP($B1599,$J1588:$K1593,2,0),0)+IFERROR(VLOOKUP($B1599,$L1588:$M1593,2,0),0)+IFERROR(VLOOKUP($B1599,$N1588:$O1593,2,0),0)+IFERROR(VLOOKUP($B1599,$P1588:$Q1593,2,0),0)+IFERROR(VLOOKUP($B1599,$R1588:$S1593,2,0),0))</f>
        <v>0</v>
      </c>
      <c r="E1599" s="110"/>
      <c r="F1599" s="105">
        <v>2</v>
      </c>
      <c r="G1599" s="185" t="e">
        <v>#NUM!</v>
      </c>
      <c r="H1599" s="185" t="e">
        <v>#NUM!</v>
      </c>
      <c r="I1599" s="185" t="e">
        <v>#NUM!</v>
      </c>
      <c r="J1599" s="185">
        <v>0</v>
      </c>
      <c r="K1599" s="185">
        <v>0</v>
      </c>
      <c r="L1599" s="185">
        <v>0</v>
      </c>
      <c r="M1599" s="110"/>
      <c r="O1599" s="105">
        <v>2</v>
      </c>
      <c r="P1599" s="185" t="e">
        <v>#NUM!</v>
      </c>
      <c r="Q1599" s="185" t="e">
        <v>#NUM!</v>
      </c>
      <c r="R1599" s="185" t="e">
        <v>#NUM!</v>
      </c>
      <c r="S1599" s="185" t="e">
        <v>#NUM!</v>
      </c>
      <c r="T1599" s="114"/>
      <c r="U1599" s="114"/>
    </row>
    <row r="1600" spans="1:34" hidden="1" outlineLevel="2" x14ac:dyDescent="0.25">
      <c r="B1600" s="105">
        <v>6</v>
      </c>
      <c r="C1600" s="108">
        <f t="shared" ref="C1600" si="2714">-(IFERROR(VLOOKUP($B1600,$B1588:$C1593,2,0),0)+IFERROR(VLOOKUP($B1600,$D1588:$E1593,2,0),0)+IFERROR(VLOOKUP($B1600,$F1588:$G1593,2,0),0)+IFERROR(VLOOKUP($B1600,$H1588:$I1593,2,0),0)+IFERROR(VLOOKUP($B1600,$J1588:$K1593,2,0),0)+IFERROR(VLOOKUP($B1600,$L1588:$M1593,2,0),0)+IFERROR(VLOOKUP($B1600,$N1588:$O1593,2,0),0)+IFERROR(VLOOKUP($B1600,$P1588:$Q1593,2,0),0)+IFERROR(VLOOKUP($B1600,$R1588:$S1593,2,0),0))</f>
        <v>0</v>
      </c>
      <c r="E1600" s="110"/>
      <c r="F1600" s="105">
        <v>3</v>
      </c>
      <c r="G1600" s="185" t="e">
        <v>#NUM!</v>
      </c>
      <c r="H1600" s="185" t="e">
        <v>#NUM!</v>
      </c>
      <c r="I1600" s="185" t="e">
        <v>#NUM!</v>
      </c>
      <c r="J1600" s="185">
        <v>0</v>
      </c>
      <c r="K1600" s="185">
        <v>0</v>
      </c>
      <c r="L1600" s="185"/>
      <c r="M1600" s="110"/>
      <c r="O1600" s="105">
        <v>3</v>
      </c>
      <c r="P1600" s="185" t="e">
        <v>#NUM!</v>
      </c>
      <c r="Q1600" s="185" t="e">
        <v>#NUM!</v>
      </c>
      <c r="R1600" s="185" t="e">
        <v>#NUM!</v>
      </c>
      <c r="S1600" s="185" t="e">
        <v>#NUM!</v>
      </c>
      <c r="T1600" s="114"/>
      <c r="U1600" s="114"/>
    </row>
    <row r="1601" spans="1:24" hidden="1" outlineLevel="2" x14ac:dyDescent="0.25">
      <c r="B1601" s="105">
        <v>7</v>
      </c>
      <c r="C1601" s="108">
        <f t="shared" ref="C1601" si="2715">-(IFERROR(VLOOKUP($B1601,$B1588:$C1593,2,0),0)+IFERROR(VLOOKUP($B1601,$D1588:$E1593,2,0),0)+IFERROR(VLOOKUP($B1601,$F1588:$G1593,2,0),0)+IFERROR(VLOOKUP($B1601,$H1588:$I1593,2,0),0)+IFERROR(VLOOKUP($B1601,$J1588:$K1593,2,0),0)+IFERROR(VLOOKUP($B1601,$L1588:$M1593,2,0),0)+IFERROR(VLOOKUP($B1601,$N1588:$O1593,2,0),0)+IFERROR(VLOOKUP($B1601,$P1588:$Q1593,2,0),0)+IFERROR(VLOOKUP($B1601,$R1588:$S1593,2,0),0))</f>
        <v>0</v>
      </c>
      <c r="E1601" s="110"/>
      <c r="F1601" s="105">
        <v>4</v>
      </c>
      <c r="G1601" s="185" t="e">
        <v>#NUM!</v>
      </c>
      <c r="H1601" s="185" t="e">
        <v>#NUM!</v>
      </c>
      <c r="I1601" s="185" t="e">
        <v>#NUM!</v>
      </c>
      <c r="J1601" s="185">
        <v>0</v>
      </c>
      <c r="K1601" s="185"/>
      <c r="L1601" s="185"/>
      <c r="M1601" s="110"/>
      <c r="O1601" s="105">
        <v>4</v>
      </c>
      <c r="P1601" s="185" t="e">
        <v>#NUM!</v>
      </c>
      <c r="Q1601" s="185" t="e">
        <v>#NUM!</v>
      </c>
      <c r="R1601" s="185" t="e">
        <v>#NUM!</v>
      </c>
      <c r="S1601" s="185" t="e">
        <v>#NUM!</v>
      </c>
      <c r="T1601" s="114"/>
      <c r="U1601" s="114"/>
    </row>
    <row r="1602" spans="1:24" hidden="1" outlineLevel="2" x14ac:dyDescent="0.25">
      <c r="B1602" s="105">
        <v>8</v>
      </c>
      <c r="C1602" s="108">
        <f t="shared" ref="C1602" si="2716">-(IFERROR(VLOOKUP($B1602,$B1588:$C1593,2,0),0)+IFERROR(VLOOKUP($B1602,$D1588:$E1593,2,0),0)+IFERROR(VLOOKUP($B1602,$F1588:$G1593,2,0),0)+IFERROR(VLOOKUP($B1602,$H1588:$I1593,2,0),0)+IFERROR(VLOOKUP($B1602,$J1588:$K1593,2,0),0)+IFERROR(VLOOKUP($B1602,$L1588:$M1593,2,0),0)+IFERROR(VLOOKUP($B1602,$N1588:$O1593,2,0),0)+IFERROR(VLOOKUP($B1602,$P1588:$Q1593,2,0),0)+IFERROR(VLOOKUP($B1602,$R1588:$S1593,2,0),0))</f>
        <v>0</v>
      </c>
      <c r="E1602" s="110" t="s">
        <v>40</v>
      </c>
      <c r="F1602" s="105">
        <v>5</v>
      </c>
      <c r="G1602" s="185" t="e">
        <v>#NUM!</v>
      </c>
      <c r="H1602" s="185" t="e">
        <v>#NUM!</v>
      </c>
      <c r="I1602" s="185" t="e">
        <v>#NUM!</v>
      </c>
      <c r="J1602" s="185"/>
      <c r="K1602" s="185"/>
      <c r="L1602" s="185"/>
      <c r="M1602" s="110"/>
      <c r="O1602" s="105">
        <v>5</v>
      </c>
      <c r="P1602" s="185" t="e">
        <v>#NUM!</v>
      </c>
      <c r="Q1602" s="185" t="e">
        <v>#NUM!</v>
      </c>
      <c r="R1602" s="185" t="e">
        <v>#NUM!</v>
      </c>
      <c r="S1602" s="185" t="e">
        <v>#NUM!</v>
      </c>
      <c r="T1602" s="114"/>
      <c r="U1602" s="114"/>
    </row>
    <row r="1603" spans="1:24" hidden="1" outlineLevel="2" x14ac:dyDescent="0.25">
      <c r="B1603" s="105">
        <v>9</v>
      </c>
      <c r="C1603" s="108">
        <f t="shared" ref="C1603" si="2717">-(IFERROR(VLOOKUP($B1603,$B1588:$C1593,2,0),0)+IFERROR(VLOOKUP($B1603,$D1588:$E1593,2,0),0)+IFERROR(VLOOKUP($B1603,$F1588:$G1593,2,0),0)+IFERROR(VLOOKUP($B1603,$H1588:$I1593,2,0),0)+IFERROR(VLOOKUP($B1603,$J1588:$K1593,2,0),0)+IFERROR(VLOOKUP($B1603,$L1588:$M1593,2,0),0)+IFERROR(VLOOKUP($B1603,$N1588:$O1593,2,0),0)+IFERROR(VLOOKUP($B1603,$P1588:$Q1593,2,0),0)+IFERROR(VLOOKUP($B1603,$R1588:$S1593,2,0),0))</f>
        <v>0</v>
      </c>
      <c r="E1603" s="110"/>
      <c r="F1603" s="105">
        <v>6</v>
      </c>
      <c r="G1603" s="185" t="e">
        <v>#NUM!</v>
      </c>
      <c r="H1603" s="185" t="e">
        <v>#NUM!</v>
      </c>
      <c r="I1603" s="185"/>
      <c r="J1603" s="185"/>
      <c r="K1603" s="185"/>
      <c r="L1603" s="185"/>
      <c r="M1603" s="110"/>
      <c r="O1603" s="105">
        <v>6</v>
      </c>
      <c r="P1603" s="185" t="e">
        <v>#NUM!</v>
      </c>
      <c r="Q1603" s="185" t="e">
        <v>#NUM!</v>
      </c>
      <c r="R1603" s="185" t="e">
        <v>#NUM!</v>
      </c>
      <c r="S1603" s="185" t="e">
        <v>#NUM!</v>
      </c>
      <c r="T1603" s="114"/>
      <c r="U1603" s="114"/>
    </row>
    <row r="1604" spans="1:24" hidden="1" outlineLevel="2" x14ac:dyDescent="0.25">
      <c r="B1604" s="105">
        <v>10</v>
      </c>
      <c r="C1604" s="108">
        <f t="shared" ref="C1604" si="2718">-(IFERROR(VLOOKUP($B1604,$B1588:$C1593,2,0),0)+IFERROR(VLOOKUP($B1604,$D1588:$E1593,2,0),0)+IFERROR(VLOOKUP($B1604,$F1588:$G1593,2,0),0)+IFERROR(VLOOKUP($B1604,$H1588:$I1593,2,0),0)+IFERROR(VLOOKUP($B1604,$J1588:$K1593,2,0),0)+IFERROR(VLOOKUP($B1604,$L1588:$M1593,2,0),0)+IFERROR(VLOOKUP($B1604,$N1588:$O1593,2,0),0)+IFERROR(VLOOKUP($B1604,$P1588:$Q1593,2,0),0)+IFERROR(VLOOKUP($B1604,$R1588:$S1593,2,0),0))</f>
        <v>0</v>
      </c>
      <c r="E1604" s="110"/>
      <c r="F1604" s="105">
        <v>7</v>
      </c>
      <c r="G1604" s="185" t="e">
        <v>#NUM!</v>
      </c>
      <c r="H1604" s="185"/>
      <c r="I1604" s="185"/>
      <c r="J1604" s="185"/>
      <c r="K1604" s="185"/>
      <c r="L1604" s="185"/>
      <c r="M1604" s="110"/>
      <c r="N1604" s="110" t="s">
        <v>40</v>
      </c>
      <c r="O1604" s="105">
        <v>7</v>
      </c>
      <c r="P1604" s="185" t="e">
        <v>#NUM!</v>
      </c>
      <c r="Q1604" s="185" t="e">
        <v>#NUM!</v>
      </c>
      <c r="R1604" s="185" t="e">
        <v>#NUM!</v>
      </c>
      <c r="S1604" s="185" t="e">
        <v>#NUM!</v>
      </c>
      <c r="T1604" s="114"/>
      <c r="U1604" s="114"/>
    </row>
    <row r="1605" spans="1:24" hidden="1" outlineLevel="2" x14ac:dyDescent="0.25">
      <c r="B1605" s="105">
        <v>11</v>
      </c>
      <c r="C1605" s="108">
        <f t="shared" ref="C1605" si="2719">-(IFERROR(VLOOKUP($B1605,$B1588:$C1593,2,0),0)+IFERROR(VLOOKUP($B1605,$D1588:$E1593,2,0),0)+IFERROR(VLOOKUP($B1605,$F1588:$G1593,2,0),0)+IFERROR(VLOOKUP($B1605,$H1588:$I1593,2,0),0)+IFERROR(VLOOKUP($B1605,$J1588:$K1593,2,0),0)+IFERROR(VLOOKUP($B1605,$L1588:$M1593,2,0),0)+IFERROR(VLOOKUP($B1605,$N1588:$O1593,2,0),0)+IFERROR(VLOOKUP($B1605,$P1588:$Q1593,2,0),0)+IFERROR(VLOOKUP($B1605,$R1588:$S1593,2,0),0))</f>
        <v>0</v>
      </c>
      <c r="E1605" s="110"/>
      <c r="M1605" s="110"/>
      <c r="O1605" s="105">
        <v>8</v>
      </c>
      <c r="P1605" s="185" t="e">
        <v>#NUM!</v>
      </c>
      <c r="Q1605" s="185" t="e">
        <v>#NUM!</v>
      </c>
      <c r="R1605" s="185" t="e">
        <v>#NUM!</v>
      </c>
      <c r="S1605" s="185" t="e">
        <v>#NUM!</v>
      </c>
      <c r="T1605" s="114"/>
      <c r="U1605" s="114"/>
    </row>
    <row r="1606" spans="1:24" hidden="1" outlineLevel="2" x14ac:dyDescent="0.25">
      <c r="B1606" s="105">
        <v>12</v>
      </c>
      <c r="C1606" s="108">
        <f t="shared" ref="C1606" si="2720">-(IFERROR(VLOOKUP($B1606,$B1588:$C1593,2,0),0)+IFERROR(VLOOKUP($B1606,$D1588:$E1593,2,0),0)+IFERROR(VLOOKUP($B1606,$F1588:$G1593,2,0),0)+IFERROR(VLOOKUP($B1606,$H1588:$I1593,2,0),0)+IFERROR(VLOOKUP($B1606,$J1588:$K1593,2,0),0)+IFERROR(VLOOKUP($B1606,$L1588:$M1593,2,0),0)+IFERROR(VLOOKUP($B1606,$N1588:$O1593,2,0),0)+IFERROR(VLOOKUP($B1606,$P1588:$Q1593,2,0),0)+IFERROR(VLOOKUP($B1606,$R1588:$S1593,2,0),0))</f>
        <v>0</v>
      </c>
      <c r="E1606" s="110"/>
      <c r="M1606" s="110"/>
      <c r="O1606" s="105">
        <v>9</v>
      </c>
      <c r="P1606" s="185" t="e">
        <v>#NUM!</v>
      </c>
      <c r="Q1606" s="185" t="e">
        <v>#NUM!</v>
      </c>
      <c r="R1606" s="185" t="e">
        <v>#NUM!</v>
      </c>
      <c r="S1606" s="185"/>
      <c r="T1606" s="114"/>
      <c r="U1606" s="114"/>
    </row>
    <row r="1607" spans="1:24" hidden="1" outlineLevel="2" x14ac:dyDescent="0.25">
      <c r="B1607" s="105">
        <v>13</v>
      </c>
      <c r="C1607" s="108">
        <f t="shared" ref="C1607" si="2721">-(IFERROR(VLOOKUP($B1607,$B1588:$C1593,2,0),0)+IFERROR(VLOOKUP($B1607,$D1588:$E1593,2,0),0)+IFERROR(VLOOKUP($B1607,$F1588:$G1593,2,0),0)+IFERROR(VLOOKUP($B1607,$H1588:$I1593,2,0),0)+IFERROR(VLOOKUP($B1607,$J1588:$K1593,2,0),0)+IFERROR(VLOOKUP($B1607,$L1588:$M1593,2,0),0)+IFERROR(VLOOKUP($B1607,$N1588:$O1593,2,0),0)+IFERROR(VLOOKUP($B1607,$P1588:$Q1593,2,0),0)+IFERROR(VLOOKUP($B1607,$R1588:$S1593,2,0),0))</f>
        <v>0</v>
      </c>
      <c r="E1607" s="110"/>
      <c r="F1607" s="110"/>
      <c r="G1607" s="324" t="s">
        <v>42</v>
      </c>
      <c r="H1607" s="324"/>
      <c r="I1607" s="324"/>
      <c r="J1607" s="324"/>
      <c r="K1607" s="324"/>
      <c r="L1607" s="324"/>
      <c r="M1607" s="110"/>
      <c r="O1607" s="105">
        <v>10</v>
      </c>
      <c r="P1607" s="185" t="e">
        <v>#NUM!</v>
      </c>
      <c r="Q1607" s="185" t="e">
        <v>#NUM!</v>
      </c>
      <c r="R1607" s="185"/>
      <c r="S1607" s="185"/>
      <c r="T1607" s="114"/>
      <c r="U1607" s="114"/>
    </row>
    <row r="1608" spans="1:24" hidden="1" outlineLevel="2" x14ac:dyDescent="0.25">
      <c r="B1608" s="105">
        <v>14</v>
      </c>
      <c r="C1608" s="108">
        <f t="shared" ref="C1608" si="2722">-(IFERROR(VLOOKUP($B1608,$B1588:$C1593,2,0),0)+IFERROR(VLOOKUP($B1608,$D1588:$E1593,2,0),0)+IFERROR(VLOOKUP($B1608,$F1588:$G1593,2,0),0)+IFERROR(VLOOKUP($B1608,$H1588:$I1593,2,0),0)+IFERROR(VLOOKUP($B1608,$J1588:$K1593,2,0),0)+IFERROR(VLOOKUP($B1608,$L1588:$M1593,2,0),0)+IFERROR(VLOOKUP($B1608,$N1588:$O1593,2,0),0)+IFERROR(VLOOKUP($B1608,$P1588:$Q1593,2,0),0)+IFERROR(VLOOKUP($B1608,$R1588:$S1593,2,0),0))</f>
        <v>0</v>
      </c>
      <c r="E1608" s="110"/>
      <c r="F1608" s="110"/>
      <c r="G1608" s="112">
        <v>6</v>
      </c>
      <c r="H1608" s="112">
        <v>5</v>
      </c>
      <c r="I1608" s="112">
        <v>4</v>
      </c>
      <c r="J1608" s="112">
        <v>3</v>
      </c>
      <c r="K1608" s="112">
        <v>2</v>
      </c>
      <c r="L1608" s="112">
        <v>1</v>
      </c>
      <c r="M1608" s="110"/>
      <c r="O1608" s="105">
        <v>11</v>
      </c>
      <c r="P1608" s="185" t="e">
        <v>#NUM!</v>
      </c>
      <c r="Q1608" s="185"/>
      <c r="R1608" s="185"/>
      <c r="S1608" s="185"/>
      <c r="T1608" s="114"/>
      <c r="U1608" s="114"/>
    </row>
    <row r="1609" spans="1:24" hidden="1" outlineLevel="2" x14ac:dyDescent="0.25">
      <c r="A1609" s="68" t="s">
        <v>41</v>
      </c>
      <c r="B1609" s="105">
        <v>15</v>
      </c>
      <c r="C1609" s="108">
        <f t="shared" ref="C1609" si="2723">-(IFERROR(VLOOKUP($B1609,$B1588:$C1593,2,0),0)+IFERROR(VLOOKUP($B1609,$D1588:$E1593,2,0),0)+IFERROR(VLOOKUP($B1609,$F1588:$G1593,2,0),0)+IFERROR(VLOOKUP($B1609,$H1588:$I1593,2,0),0)+IFERROR(VLOOKUP($B1609,$J1588:$K1593,2,0),0)+IFERROR(VLOOKUP($B1609,$L1588:$M1593,2,0),0)+IFERROR(VLOOKUP($B1609,$N1588:$O1593,2,0),0)+IFERROR(VLOOKUP($B1609,$P1588:$Q1593,2,0),0)+IFERROR(VLOOKUP($B1609,$R1588:$S1593,2,0),0))</f>
        <v>0</v>
      </c>
      <c r="E1609" s="110"/>
      <c r="F1609" s="105">
        <v>1</v>
      </c>
      <c r="G1609" s="184" t="e">
        <f t="array" ref="G1609:G1617">MMULT(MINVERSE($C$24:$K$32),$C1595:$C1603)</f>
        <v>#NUM!</v>
      </c>
      <c r="H1609" s="184" t="e">
        <f t="array" ref="H1609:H1616">MMULT(MINVERSE($C$24:$J$31),$C1595:$C1602)</f>
        <v>#NUM!</v>
      </c>
      <c r="I1609" s="184" t="e">
        <f t="array" ref="I1609:I1615">MMULT(MINVERSE($C$24:$I$30),$C1595:$C1601)</f>
        <v>#NUM!</v>
      </c>
      <c r="J1609" s="184" t="e">
        <f t="array" ref="J1609:J1614">MMULT(MINVERSE($C$24:$H$29),$C1595:$C1600)</f>
        <v>#NUM!</v>
      </c>
      <c r="K1609" s="184" t="e">
        <f t="array" ref="K1609:K1613">MMULT(MINVERSE($C$24:$G$28),$C1595:$C1599)</f>
        <v>#NUM!</v>
      </c>
      <c r="L1609" s="113"/>
      <c r="M1609" s="110"/>
      <c r="N1609" s="110"/>
      <c r="O1609" s="110"/>
      <c r="P1609" s="110"/>
    </row>
    <row r="1610" spans="1:24" hidden="1" outlineLevel="2" x14ac:dyDescent="0.25">
      <c r="B1610" s="105">
        <v>16</v>
      </c>
      <c r="C1610" s="108">
        <f t="shared" ref="C1610" si="2724">-(IFERROR(VLOOKUP($B1610,$B1588:$C1593,2,0),0)+IFERROR(VLOOKUP($B1610,$D1588:$E1593,2,0),0)+IFERROR(VLOOKUP($B1610,$F1588:$G1593,2,0),0)+IFERROR(VLOOKUP($B1610,$H1588:$I1593,2,0),0)+IFERROR(VLOOKUP($B1610,$J1588:$K1593,2,0),0)+IFERROR(VLOOKUP($B1610,$L1588:$M1593,2,0),0)+IFERROR(VLOOKUP($B1610,$N1588:$O1593,2,0),0)+IFERROR(VLOOKUP($B1610,$P1588:$Q1593,2,0),0)+IFERROR(VLOOKUP($B1610,$R1588:$S1593,2,0),0))</f>
        <v>0</v>
      </c>
      <c r="E1610" s="110"/>
      <c r="F1610" s="105">
        <v>2</v>
      </c>
      <c r="G1610" s="185" t="e">
        <v>#NUM!</v>
      </c>
      <c r="H1610" s="185" t="e">
        <v>#NUM!</v>
      </c>
      <c r="I1610" s="185" t="e">
        <v>#NUM!</v>
      </c>
      <c r="J1610" s="185" t="e">
        <v>#NUM!</v>
      </c>
      <c r="K1610" s="185" t="e">
        <v>#NUM!</v>
      </c>
      <c r="L1610" s="114"/>
      <c r="M1610" s="110"/>
      <c r="N1610" s="110"/>
      <c r="O1610" s="110"/>
      <c r="P1610" s="110"/>
    </row>
    <row r="1611" spans="1:24" hidden="1" outlineLevel="2" x14ac:dyDescent="0.25">
      <c r="B1611" s="105">
        <v>17</v>
      </c>
      <c r="C1611" s="108">
        <f t="shared" ref="C1611" si="2725">-(IFERROR(VLOOKUP($B1611,$B1588:$C1593,2,0),0)+IFERROR(VLOOKUP($B1611,$D1588:$E1593,2,0),0)+IFERROR(VLOOKUP($B1611,$F1588:$G1593,2,0),0)+IFERROR(VLOOKUP($B1611,$H1588:$I1593,2,0),0)+IFERROR(VLOOKUP($B1611,$J1588:$K1593,2,0),0)+IFERROR(VLOOKUP($B1611,$L1588:$M1593,2,0),0)+IFERROR(VLOOKUP($B1611,$N1588:$O1593,2,0),0)+IFERROR(VLOOKUP($B1611,$P1588:$Q1593,2,0),0)+IFERROR(VLOOKUP($B1611,$R1588:$S1593,2,0),0))</f>
        <v>0</v>
      </c>
      <c r="E1611" s="110"/>
      <c r="F1611" s="105">
        <v>3</v>
      </c>
      <c r="G1611" s="185" t="e">
        <v>#NUM!</v>
      </c>
      <c r="H1611" s="185" t="e">
        <v>#NUM!</v>
      </c>
      <c r="I1611" s="185" t="e">
        <v>#NUM!</v>
      </c>
      <c r="J1611" s="185" t="e">
        <v>#NUM!</v>
      </c>
      <c r="K1611" s="185" t="e">
        <v>#NUM!</v>
      </c>
      <c r="L1611" s="114"/>
      <c r="M1611" s="110"/>
    </row>
    <row r="1612" spans="1:24" hidden="1" outlineLevel="2" x14ac:dyDescent="0.25">
      <c r="B1612" s="105">
        <v>18</v>
      </c>
      <c r="C1612" s="108">
        <f t="shared" ref="C1612" si="2726">-(IFERROR(VLOOKUP($B1612,$B1588:$C1593,2,0),0)+IFERROR(VLOOKUP($B1612,$D1588:$E1593,2,0),0)+IFERROR(VLOOKUP($B1612,$F1588:$G1593,2,0),0)+IFERROR(VLOOKUP($B1612,$H1588:$I1593,2,0),0)+IFERROR(VLOOKUP($B1612,$J1588:$K1593,2,0),0)+IFERROR(VLOOKUP($B1612,$L1588:$M1593,2,0),0)+IFERROR(VLOOKUP($B1612,$N1588:$O1593,2,0),0)+IFERROR(VLOOKUP($B1612,$P1588:$Q1593,2,0),0)+IFERROR(VLOOKUP($B1612,$R1588:$S1593,2,0),0))</f>
        <v>0</v>
      </c>
      <c r="E1612" s="110"/>
      <c r="F1612" s="105">
        <v>4</v>
      </c>
      <c r="G1612" s="185" t="e">
        <v>#NUM!</v>
      </c>
      <c r="H1612" s="185" t="e">
        <v>#NUM!</v>
      </c>
      <c r="I1612" s="185" t="e">
        <v>#NUM!</v>
      </c>
      <c r="J1612" s="185" t="e">
        <v>#NUM!</v>
      </c>
      <c r="K1612" s="185" t="e">
        <v>#NUM!</v>
      </c>
      <c r="L1612" s="114"/>
      <c r="M1612" s="110"/>
    </row>
    <row r="1613" spans="1:24" hidden="1" outlineLevel="2" x14ac:dyDescent="0.25">
      <c r="B1613" s="105">
        <v>19</v>
      </c>
      <c r="C1613" s="108">
        <f t="shared" ref="C1613" si="2727">-(IFERROR(VLOOKUP($B1613,$B1588:$C1593,2,0),0)+IFERROR(VLOOKUP($B1613,$D1588:$E1593,2,0),0)+IFERROR(VLOOKUP($B1613,$F1588:$G1593,2,0),0)+IFERROR(VLOOKUP($B1613,$H1588:$I1593,2,0),0)+IFERROR(VLOOKUP($B1613,$J1588:$K1593,2,0),0)+IFERROR(VLOOKUP($B1613,$L1588:$M1593,2,0),0)+IFERROR(VLOOKUP($B1613,$N1588:$O1593,2,0),0)+IFERROR(VLOOKUP($B1613,$P1588:$Q1593,2,0),0)+IFERROR(VLOOKUP($B1613,$R1588:$S1593,2,0),0))</f>
        <v>0</v>
      </c>
      <c r="E1613" s="110"/>
      <c r="F1613" s="105">
        <v>5</v>
      </c>
      <c r="G1613" s="185" t="e">
        <v>#NUM!</v>
      </c>
      <c r="H1613" s="185" t="e">
        <v>#NUM!</v>
      </c>
      <c r="I1613" s="185" t="e">
        <v>#NUM!</v>
      </c>
      <c r="J1613" s="185" t="e">
        <v>#NUM!</v>
      </c>
      <c r="K1613" s="185" t="e">
        <v>#NUM!</v>
      </c>
      <c r="L1613" s="114"/>
      <c r="M1613" s="110"/>
    </row>
    <row r="1614" spans="1:24" hidden="1" outlineLevel="2" x14ac:dyDescent="0.25">
      <c r="B1614" s="105">
        <v>20</v>
      </c>
      <c r="C1614" s="108">
        <f t="shared" ref="C1614" si="2728">-(IFERROR(VLOOKUP($B1614,$B1588:$C1593,2,0),0)+IFERROR(VLOOKUP($B1614,$D1588:$E1593,2,0),0)+IFERROR(VLOOKUP($B1614,$F1588:$G1593,2,0),0)+IFERROR(VLOOKUP($B1614,$H1588:$I1593,2,0),0)+IFERROR(VLOOKUP($B1614,$J1588:$K1593,2,0),0)+IFERROR(VLOOKUP($B1614,$L1588:$M1593,2,0),0)+IFERROR(VLOOKUP($B1614,$N1588:$O1593,2,0),0)+IFERROR(VLOOKUP($B1614,$P1588:$Q1593,2,0),0)+IFERROR(VLOOKUP($B1614,$R1588:$S1593,2,0),0))</f>
        <v>0</v>
      </c>
      <c r="E1614" s="110" t="s">
        <v>40</v>
      </c>
      <c r="F1614" s="105">
        <v>6</v>
      </c>
      <c r="G1614" s="185" t="e">
        <v>#NUM!</v>
      </c>
      <c r="H1614" s="185" t="e">
        <v>#NUM!</v>
      </c>
      <c r="I1614" s="185" t="e">
        <v>#NUM!</v>
      </c>
      <c r="J1614" s="185" t="e">
        <v>#NUM!</v>
      </c>
      <c r="K1614" s="185"/>
      <c r="L1614" s="114"/>
      <c r="M1614" s="110"/>
    </row>
    <row r="1615" spans="1:24" hidden="1" outlineLevel="2" x14ac:dyDescent="0.25">
      <c r="B1615" s="105">
        <v>21</v>
      </c>
      <c r="C1615" s="108">
        <f t="shared" ref="C1615" si="2729">-(IFERROR(VLOOKUP($B1615,$B1588:$C1593,2,0),0)+IFERROR(VLOOKUP($B1615,$D1588:$E1593,2,0),0)+IFERROR(VLOOKUP($B1615,$F1588:$G1593,2,0),0)+IFERROR(VLOOKUP($B1615,$H1588:$I1593,2,0),0)+IFERROR(VLOOKUP($B1615,$J1588:$K1593,2,0),0)+IFERROR(VLOOKUP($B1615,$L1588:$M1593,2,0),0)+IFERROR(VLOOKUP($B1615,$N1588:$O1593,2,0),0)+IFERROR(VLOOKUP($B1615,$P1588:$Q1593,2,0),0)+IFERROR(VLOOKUP($B1615,$R1588:$S1593,2,0),0))</f>
        <v>0</v>
      </c>
      <c r="E1615" s="110"/>
      <c r="F1615" s="105">
        <v>7</v>
      </c>
      <c r="G1615" s="185" t="e">
        <v>#NUM!</v>
      </c>
      <c r="H1615" s="185" t="e">
        <v>#NUM!</v>
      </c>
      <c r="I1615" s="185" t="e">
        <v>#NUM!</v>
      </c>
      <c r="J1615" s="185"/>
      <c r="K1615" s="185"/>
      <c r="L1615" s="114"/>
      <c r="M1615" s="110"/>
    </row>
    <row r="1616" spans="1:24" hidden="1" outlineLevel="2" x14ac:dyDescent="0.25">
      <c r="E1616" s="110"/>
      <c r="F1616" s="105">
        <v>8</v>
      </c>
      <c r="G1616" s="185" t="e">
        <v>#NUM!</v>
      </c>
      <c r="H1616" s="185" t="e">
        <v>#NUM!</v>
      </c>
      <c r="I1616" s="185"/>
      <c r="J1616" s="185"/>
      <c r="K1616" s="185"/>
      <c r="L1616" s="114"/>
      <c r="M1616" s="110"/>
      <c r="X1616" s="110"/>
    </row>
    <row r="1617" spans="1:24" hidden="1" outlineLevel="2" x14ac:dyDescent="0.25">
      <c r="E1617" s="110"/>
      <c r="F1617" s="105">
        <v>9</v>
      </c>
      <c r="G1617" s="185" t="e">
        <v>#NUM!</v>
      </c>
      <c r="H1617" s="185"/>
      <c r="I1617" s="185"/>
      <c r="J1617" s="185"/>
      <c r="K1617" s="185"/>
      <c r="L1617" s="114"/>
      <c r="M1617" s="110"/>
      <c r="X1617" s="110"/>
    </row>
    <row r="1618" spans="1:24" hidden="1" outlineLevel="2" x14ac:dyDescent="0.25">
      <c r="A1618" s="117"/>
    </row>
    <row r="1619" spans="1:24" s="119" customFormat="1" hidden="1" outlineLevel="2" x14ac:dyDescent="0.25">
      <c r="A1619" s="118" t="s">
        <v>37</v>
      </c>
    </row>
    <row r="1620" spans="1:24" hidden="1" outlineLevel="2" x14ac:dyDescent="0.25">
      <c r="B1620" s="316">
        <f t="shared" ref="B1620:B1626" si="2730">B1587</f>
        <v>1</v>
      </c>
      <c r="C1620" s="316"/>
      <c r="D1620" s="316">
        <f t="shared" ref="D1620:D1626" si="2731">D1587</f>
        <v>2</v>
      </c>
      <c r="E1620" s="316"/>
      <c r="F1620" s="316">
        <f t="shared" ref="F1620:F1626" si="2732">F1587</f>
        <v>3</v>
      </c>
      <c r="G1620" s="316"/>
      <c r="H1620" s="316">
        <f t="shared" ref="H1620:H1626" si="2733">H1587</f>
        <v>4</v>
      </c>
      <c r="I1620" s="316"/>
      <c r="J1620" s="316">
        <f t="shared" ref="J1620:J1626" si="2734">J1587</f>
        <v>5</v>
      </c>
      <c r="K1620" s="316"/>
      <c r="L1620" s="316">
        <f t="shared" ref="L1620:L1626" si="2735">L1587</f>
        <v>6</v>
      </c>
      <c r="M1620" s="316"/>
    </row>
    <row r="1621" spans="1:24" hidden="1" outlineLevel="2" x14ac:dyDescent="0.25">
      <c r="B1621" s="105">
        <f t="shared" si="2730"/>
        <v>3</v>
      </c>
      <c r="C1621" s="116">
        <f>IF($Q$2=2,IFERROR(INDEX($G1598:$L1604,MATCH(B1621,$F1598:$F1604,0),MATCH(INICIO!$C$78,$G1597:$L1597,0)),0),IF($Q$2=4,IFERROR(INDEX($P1598:$U1608,MATCH(B1621,$O1598:$O1608,0),MATCH(INICIO!$C$78,$P1597:$U1597,0)),0),IFERROR(INDEX($G1609:$L1617,MATCH(B1621,$F1609:$F1617,0),MATCH(INICIO!$C$78,$G1608:$L1608,0)),0)))</f>
        <v>0</v>
      </c>
      <c r="D1621" s="105">
        <f t="shared" si="2731"/>
        <v>0</v>
      </c>
      <c r="E1621" s="116">
        <f>IF($Q$2=2,IFERROR(INDEX($G1598:$L1604,MATCH(D1621,$F1598:$F1604,0),MATCH(INICIO!$C$78,$G1597:$L1597,0)),0),IF($Q$2=4,IFERROR(INDEX($P1598:$U1608,MATCH(D1621,$O1598:$O1608,0),MATCH(INICIO!$C$78,$P1597:$U1597,0)),0),IFERROR(INDEX($G1609:$L1617,MATCH(D1621,$F1609:$F1617,0),MATCH(INICIO!$C$78,$G1608:$L1608,0)),0)))</f>
        <v>0</v>
      </c>
      <c r="F1621" s="105">
        <f t="shared" si="2732"/>
        <v>0</v>
      </c>
      <c r="G1621" s="116">
        <f>IF($Q$2=2,IFERROR(INDEX($G1598:$L1604,MATCH(F1621,$F1598:$F1604,0),MATCH(INICIO!$C$78,$G1597:$L1597,0)),0),IF($Q$2=4,IFERROR(INDEX($P1598:$U1608,MATCH(F1621,$O1598:$O1608,0),MATCH(INICIO!$C$78,$P1597:$U1597,0)),0),IFERROR(INDEX($G1609:$L1617,MATCH(F1621,$F1609:$F1617,0),MATCH(INICIO!$C$78,$G1608:$L1608,0)),0)))</f>
        <v>0</v>
      </c>
      <c r="H1621" s="105">
        <f t="shared" si="2733"/>
        <v>0</v>
      </c>
      <c r="I1621" s="116">
        <f>IF($Q$2=2,IFERROR(INDEX($G1598:$L1604,MATCH(H1621,$F1598:$F1604,0),MATCH(INICIO!$C$78,$G1597:$L1597,0)),0),IF($Q$2=4,IFERROR(INDEX($P1598:$U1608,MATCH(H1621,$O1598:$O1608,0),MATCH(INICIO!$C$78,$P1597:$U1597,0)),0),IFERROR(INDEX($G1609:$L1617,MATCH(H1621,$F1609:$F1617,0),MATCH(INICIO!$C$78,$G1608:$L1608,0)),0)))</f>
        <v>0</v>
      </c>
      <c r="J1621" s="105">
        <f t="shared" si="2734"/>
        <v>0</v>
      </c>
      <c r="K1621" s="116">
        <f>IF($Q$2=2,IFERROR(INDEX($G1598:$L1604,MATCH(J1621,$F1598:$F1604,0),MATCH(INICIO!$C$78,$G1597:$L1597,0)),0),IF($Q$2=4,IFERROR(INDEX($P1598:$U1608,MATCH(J1621,$O1598:$O1608,0),MATCH(INICIO!$C$78,$P1597:$U1597,0)),0),IFERROR(INDEX($G1609:$L1617,MATCH(J1621,$F1609:$F1617,0),MATCH(INICIO!$C$78,$G1608:$L1608,0)),0)))</f>
        <v>0</v>
      </c>
      <c r="L1621" s="105">
        <f t="shared" si="2735"/>
        <v>0</v>
      </c>
      <c r="M1621" s="116">
        <f>IF($Q$2=2,IFERROR(INDEX($G1598:$L1604,MATCH(L1621,$F1598:$F1604,0),MATCH(INICIO!$C$78,$G1597:$L1597,0)),0),IF($Q$2=4,IFERROR(INDEX($P1598:$U1608,MATCH(L1621,$O1598:$O1608,0),MATCH(INICIO!$C$78,$P1597:$U1597,0)),0),IFERROR(INDEX($G1609:$L1617,MATCH(L1621,$F1609:$F1617,0),MATCH(INICIO!$C$78,$G1608:$L1608,0)),0)))</f>
        <v>0</v>
      </c>
    </row>
    <row r="1622" spans="1:24" hidden="1" outlineLevel="2" x14ac:dyDescent="0.25">
      <c r="B1622" s="105">
        <f t="shared" si="2730"/>
        <v>4</v>
      </c>
      <c r="C1622" s="116">
        <f>IF($Q$2=2,IFERROR(INDEX($G1598:$L1604,MATCH(B1622,$F1598:$F1604,0),MATCH(INICIO!$C$78,$G1597:$L1597,0)),0),IF($Q$2=4,IFERROR(INDEX($P1598:$U1608,MATCH(B1622,$O1598:$O1608,0),MATCH(INICIO!$C$78,$P1597:$U1597,0)),0),IFERROR(INDEX($G1609:$L1617,MATCH(B1622,$F1609:$F1617,0),MATCH(INICIO!$C$78,$G1608:$L1608,0)),0)))</f>
        <v>0</v>
      </c>
      <c r="D1622" s="105">
        <f t="shared" si="2731"/>
        <v>0</v>
      </c>
      <c r="E1622" s="116">
        <f>IF($Q$2=2,IFERROR(INDEX($G1598:$L1604,MATCH(D1622,$F1598:$F1604,0),MATCH(INICIO!$C$78,$G1597:$L1597,0)),0),IF($Q$2=4,IFERROR(INDEX($P1598:$U1608,MATCH(D1622,$O1598:$O1608,0),MATCH(INICIO!$C$78,$P1597:$U1597,0)),0),IFERROR(INDEX($G1609:$L1617,MATCH(D1622,$F1609:$F1617,0),MATCH(INICIO!$C$78,$G1608:$L1608,0)),0)))</f>
        <v>0</v>
      </c>
      <c r="F1622" s="105">
        <f t="shared" si="2732"/>
        <v>0</v>
      </c>
      <c r="G1622" s="116">
        <f>IF($Q$2=2,IFERROR(INDEX($G1598:$L1604,MATCH(F1622,$F1598:$F1604,0),MATCH(INICIO!$C$78,$G1597:$L1597,0)),0),IF($Q$2=4,IFERROR(INDEX($P1598:$U1608,MATCH(F1622,$O1598:$O1608,0),MATCH(INICIO!$C$78,$P1597:$U1597,0)),0),IFERROR(INDEX($G1609:$L1617,MATCH(F1622,$F1609:$F1617,0),MATCH(INICIO!$C$78,$G1608:$L1608,0)),0)))</f>
        <v>0</v>
      </c>
      <c r="H1622" s="105">
        <f t="shared" si="2733"/>
        <v>0</v>
      </c>
      <c r="I1622" s="116">
        <f>IF($Q$2=2,IFERROR(INDEX($G1598:$L1604,MATCH(H1622,$F1598:$F1604,0),MATCH(INICIO!$C$78,$G1597:$L1597,0)),0),IF($Q$2=4,IFERROR(INDEX($P1598:$U1608,MATCH(H1622,$O1598:$O1608,0),MATCH(INICIO!$C$78,$P1597:$U1597,0)),0),IFERROR(INDEX($G1609:$L1617,MATCH(H1622,$F1609:$F1617,0),MATCH(INICIO!$C$78,$G1608:$L1608,0)),0)))</f>
        <v>0</v>
      </c>
      <c r="J1622" s="105">
        <f t="shared" si="2734"/>
        <v>0</v>
      </c>
      <c r="K1622" s="116">
        <f>IF($Q$2=2,IFERROR(INDEX($G1598:$L1604,MATCH(J1622,$F1598:$F1604,0),MATCH(INICIO!$C$78,$G1597:$L1597,0)),0),IF($Q$2=4,IFERROR(INDEX($P1598:$U1608,MATCH(J1622,$O1598:$O1608,0),MATCH(INICIO!$C$78,$P1597:$U1597,0)),0),IFERROR(INDEX($G1609:$L1617,MATCH(J1622,$F1609:$F1617,0),MATCH(INICIO!$C$78,$G1608:$L1608,0)),0)))</f>
        <v>0</v>
      </c>
      <c r="L1622" s="105">
        <f t="shared" si="2735"/>
        <v>0</v>
      </c>
      <c r="M1622" s="116">
        <f>IF($Q$2=2,IFERROR(INDEX($G1598:$L1604,MATCH(L1622,$F1598:$F1604,0),MATCH(INICIO!$C$78,$G1597:$L1597,0)),0),IF($Q$2=4,IFERROR(INDEX($P1598:$U1608,MATCH(L1622,$O1598:$O1608,0),MATCH(INICIO!$C$78,$P1597:$U1597,0)),0),IFERROR(INDEX($G1609:$L1617,MATCH(L1622,$F1609:$F1617,0),MATCH(INICIO!$C$78,$G1608:$L1608,0)),0)))</f>
        <v>0</v>
      </c>
    </row>
    <row r="1623" spans="1:24" hidden="1" outlineLevel="2" x14ac:dyDescent="0.25">
      <c r="B1623" s="105">
        <f t="shared" si="2730"/>
        <v>1</v>
      </c>
      <c r="C1623" s="116">
        <f>IF($Q$2=2,IFERROR(INDEX($G1598:$L1604,MATCH(B1623,$F1598:$F1604,0),MATCH(INICIO!$C$78,$G1597:$L1597,0)),0),IF($Q$2=4,IFERROR(INDEX($P1598:$U1608,MATCH(B1623,$O1598:$O1608,0),MATCH(INICIO!$C$78,$P1597:$U1597,0)),0),IFERROR(INDEX($G1609:$L1617,MATCH(B1623,$F1609:$F1617,0),MATCH(INICIO!$C$78,$G1608:$L1608,0)),0)))</f>
        <v>0</v>
      </c>
      <c r="D1623" s="105">
        <f t="shared" si="2731"/>
        <v>0</v>
      </c>
      <c r="E1623" s="116">
        <f>IF($Q$2=2,IFERROR(INDEX($G1598:$L1604,MATCH(D1623,$F1598:$F1604,0),MATCH(INICIO!$C$78,$G1597:$L1597,0)),0),IF($Q$2=4,IFERROR(INDEX($P1598:$U1608,MATCH(D1623,$O1598:$O1608,0),MATCH(INICIO!$C$78,$P1597:$U1597,0)),0),IFERROR(INDEX($G1609:$L1617,MATCH(D1623,$F1609:$F1617,0),MATCH(INICIO!$C$78,$G1608:$L1608,0)),0)))</f>
        <v>0</v>
      </c>
      <c r="F1623" s="105">
        <f t="shared" si="2732"/>
        <v>0</v>
      </c>
      <c r="G1623" s="116">
        <f>IF($Q$2=2,IFERROR(INDEX($G1598:$L1604,MATCH(F1623,$F1598:$F1604,0),MATCH(INICIO!$C$78,$G1597:$L1597,0)),0),IF($Q$2=4,IFERROR(INDEX($P1598:$U1608,MATCH(F1623,$O1598:$O1608,0),MATCH(INICIO!$C$78,$P1597:$U1597,0)),0),IFERROR(INDEX($G1609:$L1617,MATCH(F1623,$F1609:$F1617,0),MATCH(INICIO!$C$78,$G1608:$L1608,0)),0)))</f>
        <v>0</v>
      </c>
      <c r="H1623" s="105">
        <f t="shared" si="2733"/>
        <v>0</v>
      </c>
      <c r="I1623" s="116">
        <f>IF($Q$2=2,IFERROR(INDEX($G1598:$L1604,MATCH(H1623,$F1598:$F1604,0),MATCH(INICIO!$C$78,$G1597:$L1597,0)),0),IF($Q$2=4,IFERROR(INDEX($P1598:$U1608,MATCH(H1623,$O1598:$O1608,0),MATCH(INICIO!$C$78,$P1597:$U1597,0)),0),IFERROR(INDEX($G1609:$L1617,MATCH(H1623,$F1609:$F1617,0),MATCH(INICIO!$C$78,$G1608:$L1608,0)),0)))</f>
        <v>0</v>
      </c>
      <c r="J1623" s="105">
        <f t="shared" si="2734"/>
        <v>0</v>
      </c>
      <c r="K1623" s="116">
        <f>IF($Q$2=2,IFERROR(INDEX($G1598:$L1604,MATCH(J1623,$F1598:$F1604,0),MATCH(INICIO!$C$78,$G1597:$L1597,0)),0),IF($Q$2=4,IFERROR(INDEX($P1598:$U1608,MATCH(J1623,$O1598:$O1608,0),MATCH(INICIO!$C$78,$P1597:$U1597,0)),0),IFERROR(INDEX($G1609:$L1617,MATCH(J1623,$F1609:$F1617,0),MATCH(INICIO!$C$78,$G1608:$L1608,0)),0)))</f>
        <v>0</v>
      </c>
      <c r="L1623" s="105">
        <f t="shared" si="2735"/>
        <v>0</v>
      </c>
      <c r="M1623" s="116">
        <f>IF($Q$2=2,IFERROR(INDEX($G1598:$L1604,MATCH(L1623,$F1598:$F1604,0),MATCH(INICIO!$C$78,$G1597:$L1597,0)),0),IF($Q$2=4,IFERROR(INDEX($P1598:$U1608,MATCH(L1623,$O1598:$O1608,0),MATCH(INICIO!$C$78,$P1597:$U1597,0)),0),IFERROR(INDEX($G1609:$L1617,MATCH(L1623,$F1609:$F1617,0),MATCH(INICIO!$C$78,$G1608:$L1608,0)),0)))</f>
        <v>0</v>
      </c>
    </row>
    <row r="1624" spans="1:24" hidden="1" outlineLevel="2" x14ac:dyDescent="0.25">
      <c r="B1624" s="105">
        <f t="shared" si="2730"/>
        <v>5</v>
      </c>
      <c r="C1624" s="116">
        <f>IF($Q$2=2,IFERROR(INDEX($G1598:$L1604,MATCH(B1624,$F1598:$F1604,0),MATCH(INICIO!$C$78,$G1597:$L1597,0)),0),IF($Q$2=4,IFERROR(INDEX($P1598:$U1608,MATCH(B1624,$O1598:$O1608,0),MATCH(INICIO!$C$78,$P1597:$U1597,0)),0),IFERROR(INDEX($G1609:$L1617,MATCH(B1624,$F1609:$F1617,0),MATCH(INICIO!$C$78,$G1608:$L1608,0)),0)))</f>
        <v>0</v>
      </c>
      <c r="D1624" s="105">
        <f t="shared" si="2731"/>
        <v>0</v>
      </c>
      <c r="E1624" s="116">
        <f>IF($Q$2=2,IFERROR(INDEX($G1598:$L1604,MATCH(D1624,$F1598:$F1604,0),MATCH(INICIO!$C$78,$G1597:$L1597,0)),0),IF($Q$2=4,IFERROR(INDEX($P1598:$U1608,MATCH(D1624,$O1598:$O1608,0),MATCH(INICIO!$C$78,$P1597:$U1597,0)),0),IFERROR(INDEX($G1609:$L1617,MATCH(D1624,$F1609:$F1617,0),MATCH(INICIO!$C$78,$G1608:$L1608,0)),0)))</f>
        <v>0</v>
      </c>
      <c r="F1624" s="105">
        <f t="shared" si="2732"/>
        <v>0</v>
      </c>
      <c r="G1624" s="116">
        <f>IF($Q$2=2,IFERROR(INDEX($G1598:$L1604,MATCH(F1624,$F1598:$F1604,0),MATCH(INICIO!$C$78,$G1597:$L1597,0)),0),IF($Q$2=4,IFERROR(INDEX($P1598:$U1608,MATCH(F1624,$O1598:$O1608,0),MATCH(INICIO!$C$78,$P1597:$U1597,0)),0),IFERROR(INDEX($G1609:$L1617,MATCH(F1624,$F1609:$F1617,0),MATCH(INICIO!$C$78,$G1608:$L1608,0)),0)))</f>
        <v>0</v>
      </c>
      <c r="H1624" s="105">
        <f t="shared" si="2733"/>
        <v>0</v>
      </c>
      <c r="I1624" s="116">
        <f>IF($Q$2=2,IFERROR(INDEX($G1598:$L1604,MATCH(H1624,$F1598:$F1604,0),MATCH(INICIO!$C$78,$G1597:$L1597,0)),0),IF($Q$2=4,IFERROR(INDEX($P1598:$U1608,MATCH(H1624,$O1598:$O1608,0),MATCH(INICIO!$C$78,$P1597:$U1597,0)),0),IFERROR(INDEX($G1609:$L1617,MATCH(H1624,$F1609:$F1617,0),MATCH(INICIO!$C$78,$G1608:$L1608,0)),0)))</f>
        <v>0</v>
      </c>
      <c r="J1624" s="105">
        <f t="shared" si="2734"/>
        <v>0</v>
      </c>
      <c r="K1624" s="116">
        <f>IF($Q$2=2,IFERROR(INDEX($G1598:$L1604,MATCH(J1624,$F1598:$F1604,0),MATCH(INICIO!$C$78,$G1597:$L1597,0)),0),IF($Q$2=4,IFERROR(INDEX($P1598:$U1608,MATCH(J1624,$O1598:$O1608,0),MATCH(INICIO!$C$78,$P1597:$U1597,0)),0),IFERROR(INDEX($G1609:$L1617,MATCH(J1624,$F1609:$F1617,0),MATCH(INICIO!$C$78,$G1608:$L1608,0)),0)))</f>
        <v>0</v>
      </c>
      <c r="L1624" s="105">
        <f t="shared" si="2735"/>
        <v>0</v>
      </c>
      <c r="M1624" s="116">
        <f>IF($Q$2=2,IFERROR(INDEX($G1598:$L1604,MATCH(L1624,$F1598:$F1604,0),MATCH(INICIO!$C$78,$G1597:$L1597,0)),0),IF($Q$2=4,IFERROR(INDEX($P1598:$U1608,MATCH(L1624,$O1598:$O1608,0),MATCH(INICIO!$C$78,$P1597:$U1597,0)),0),IFERROR(INDEX($G1609:$L1617,MATCH(L1624,$F1609:$F1617,0),MATCH(INICIO!$C$78,$G1608:$L1608,0)),0)))</f>
        <v>0</v>
      </c>
    </row>
    <row r="1625" spans="1:24" hidden="1" outlineLevel="2" x14ac:dyDescent="0.25">
      <c r="B1625" s="105">
        <f t="shared" si="2730"/>
        <v>6</v>
      </c>
      <c r="C1625" s="116">
        <f>IF($Q$2=2,IFERROR(INDEX($G1598:$L1604,MATCH(B1625,$F1598:$F1604,0),MATCH(INICIO!$C$78,$G1597:$L1597,0)),0),IF($Q$2=4,IFERROR(INDEX($P1598:$U1608,MATCH(B1625,$O1598:$O1608,0),MATCH(INICIO!$C$78,$P1597:$U1597,0)),0),IFERROR(INDEX($G1609:$L1617,MATCH(B1625,$F1609:$F1617,0),MATCH(INICIO!$C$78,$G1608:$L1608,0)),0)))</f>
        <v>0</v>
      </c>
      <c r="D1625" s="105">
        <f t="shared" si="2731"/>
        <v>0</v>
      </c>
      <c r="E1625" s="116">
        <f>IF($Q$2=2,IFERROR(INDEX($G1598:$L1604,MATCH(D1625,$F1598:$F1604,0),MATCH(INICIO!$C$78,$G1597:$L1597,0)),0),IF($Q$2=4,IFERROR(INDEX($P1598:$U1608,MATCH(D1625,$O1598:$O1608,0),MATCH(INICIO!$C$78,$P1597:$U1597,0)),0),IFERROR(INDEX($G1609:$L1617,MATCH(D1625,$F1609:$F1617,0),MATCH(INICIO!$C$78,$G1608:$L1608,0)),0)))</f>
        <v>0</v>
      </c>
      <c r="F1625" s="105">
        <f t="shared" si="2732"/>
        <v>0</v>
      </c>
      <c r="G1625" s="116">
        <f>IF($Q$2=2,IFERROR(INDEX($G1598:$L1604,MATCH(F1625,$F1598:$F1604,0),MATCH(INICIO!$C$78,$G1597:$L1597,0)),0),IF($Q$2=4,IFERROR(INDEX($P1598:$U1608,MATCH(F1625,$O1598:$O1608,0),MATCH(INICIO!$C$78,$P1597:$U1597,0)),0),IFERROR(INDEX($G1609:$L1617,MATCH(F1625,$F1609:$F1617,0),MATCH(INICIO!$C$78,$G1608:$L1608,0)),0)))</f>
        <v>0</v>
      </c>
      <c r="H1625" s="105">
        <f t="shared" si="2733"/>
        <v>0</v>
      </c>
      <c r="I1625" s="116">
        <f>IF($Q$2=2,IFERROR(INDEX($G1598:$L1604,MATCH(H1625,$F1598:$F1604,0),MATCH(INICIO!$C$78,$G1597:$L1597,0)),0),IF($Q$2=4,IFERROR(INDEX($P1598:$U1608,MATCH(H1625,$O1598:$O1608,0),MATCH(INICIO!$C$78,$P1597:$U1597,0)),0),IFERROR(INDEX($G1609:$L1617,MATCH(H1625,$F1609:$F1617,0),MATCH(INICIO!$C$78,$G1608:$L1608,0)),0)))</f>
        <v>0</v>
      </c>
      <c r="J1625" s="105">
        <f t="shared" si="2734"/>
        <v>0</v>
      </c>
      <c r="K1625" s="116">
        <f>IF($Q$2=2,IFERROR(INDEX($G1598:$L1604,MATCH(J1625,$F1598:$F1604,0),MATCH(INICIO!$C$78,$G1597:$L1597,0)),0),IF($Q$2=4,IFERROR(INDEX($P1598:$U1608,MATCH(J1625,$O1598:$O1608,0),MATCH(INICIO!$C$78,$P1597:$U1597,0)),0),IFERROR(INDEX($G1609:$L1617,MATCH(J1625,$F1609:$F1617,0),MATCH(INICIO!$C$78,$G1608:$L1608,0)),0)))</f>
        <v>0</v>
      </c>
      <c r="L1625" s="105">
        <f t="shared" si="2735"/>
        <v>0</v>
      </c>
      <c r="M1625" s="116">
        <f>IF($Q$2=2,IFERROR(INDEX($G1598:$L1604,MATCH(L1625,$F1598:$F1604,0),MATCH(INICIO!$C$78,$G1597:$L1597,0)),0),IF($Q$2=4,IFERROR(INDEX($P1598:$U1608,MATCH(L1625,$O1598:$O1608,0),MATCH(INICIO!$C$78,$P1597:$U1597,0)),0),IFERROR(INDEX($G1609:$L1617,MATCH(L1625,$F1609:$F1617,0),MATCH(INICIO!$C$78,$G1608:$L1608,0)),0)))</f>
        <v>0</v>
      </c>
    </row>
    <row r="1626" spans="1:24" hidden="1" outlineLevel="2" x14ac:dyDescent="0.25">
      <c r="B1626" s="105">
        <f t="shared" si="2730"/>
        <v>2</v>
      </c>
      <c r="C1626" s="116">
        <f>IF($Q$2=2,IFERROR(INDEX($G1598:$L1604,MATCH(B1626,$F1598:$F1604,0),MATCH(INICIO!$C$78,$G1597:$L1597,0)),0),IF($Q$2=4,IFERROR(INDEX($P1598:$U1608,MATCH(B1626,$O1598:$O1608,0),MATCH(INICIO!$C$78,$P1597:$U1597,0)),0),IFERROR(INDEX($G1609:$L1617,MATCH(B1626,$F1609:$F1617,0),MATCH(INICIO!$C$78,$G1608:$L1608,0)),0)))</f>
        <v>0</v>
      </c>
      <c r="D1626" s="105">
        <f t="shared" si="2731"/>
        <v>0</v>
      </c>
      <c r="E1626" s="116">
        <f>IF($Q$2=2,IFERROR(INDEX($G1598:$L1604,MATCH(D1626,$F1598:$F1604,0),MATCH(INICIO!$C$78,$G1597:$L1597,0)),0),IF($Q$2=4,IFERROR(INDEX($P1598:$U1608,MATCH(D1626,$O1598:$O1608,0),MATCH(INICIO!$C$78,$P1597:$U1597,0)),0),IFERROR(INDEX($G1609:$L1617,MATCH(D1626,$F1609:$F1617,0),MATCH(INICIO!$C$78,$G1608:$L1608,0)),0)))</f>
        <v>0</v>
      </c>
      <c r="F1626" s="105">
        <f t="shared" si="2732"/>
        <v>0</v>
      </c>
      <c r="G1626" s="116">
        <f>IF($Q$2=2,IFERROR(INDEX($G1598:$L1604,MATCH(F1626,$F1598:$F1604,0),MATCH(INICIO!$C$78,$G1597:$L1597,0)),0),IF($Q$2=4,IFERROR(INDEX($P1598:$U1608,MATCH(F1626,$O1598:$O1608,0),MATCH(INICIO!$C$78,$P1597:$U1597,0)),0),IFERROR(INDEX($G1609:$L1617,MATCH(F1626,$F1609:$F1617,0),MATCH(INICIO!$C$78,$G1608:$L1608,0)),0)))</f>
        <v>0</v>
      </c>
      <c r="H1626" s="105">
        <f t="shared" si="2733"/>
        <v>0</v>
      </c>
      <c r="I1626" s="116">
        <f>IF($Q$2=2,IFERROR(INDEX($G1598:$L1604,MATCH(H1626,$F1598:$F1604,0),MATCH(INICIO!$C$78,$G1597:$L1597,0)),0),IF($Q$2=4,IFERROR(INDEX($P1598:$U1608,MATCH(H1626,$O1598:$O1608,0),MATCH(INICIO!$C$78,$P1597:$U1597,0)),0),IFERROR(INDEX($G1609:$L1617,MATCH(H1626,$F1609:$F1617,0),MATCH(INICIO!$C$78,$G1608:$L1608,0)),0)))</f>
        <v>0</v>
      </c>
      <c r="J1626" s="105">
        <f t="shared" si="2734"/>
        <v>0</v>
      </c>
      <c r="K1626" s="116">
        <f>IF($Q$2=2,IFERROR(INDEX($G1598:$L1604,MATCH(J1626,$F1598:$F1604,0),MATCH(INICIO!$C$78,$G1597:$L1597,0)),0),IF($Q$2=4,IFERROR(INDEX($P1598:$U1608,MATCH(J1626,$O1598:$O1608,0),MATCH(INICIO!$C$78,$P1597:$U1597,0)),0),IFERROR(INDEX($G1609:$L1617,MATCH(J1626,$F1609:$F1617,0),MATCH(INICIO!$C$78,$G1608:$L1608,0)),0)))</f>
        <v>0</v>
      </c>
      <c r="L1626" s="105">
        <f t="shared" si="2735"/>
        <v>0</v>
      </c>
      <c r="M1626" s="116">
        <f>IF($Q$2=2,IFERROR(INDEX($G1598:$L1604,MATCH(L1626,$F1598:$F1604,0),MATCH(INICIO!$C$78,$G1597:$L1597,0)),0),IF($Q$2=4,IFERROR(INDEX($P1598:$U1608,MATCH(L1626,$O1598:$O1608,0),MATCH(INICIO!$C$78,$P1597:$U1597,0)),0),IFERROR(INDEX($G1609:$L1617,MATCH(L1626,$F1609:$F1617,0),MATCH(INICIO!$C$78,$G1608:$L1608,0)),0)))</f>
        <v>0</v>
      </c>
    </row>
    <row r="1627" spans="1:24" hidden="1" outlineLevel="2" x14ac:dyDescent="0.25"/>
    <row r="1628" spans="1:24" s="119" customFormat="1" hidden="1" outlineLevel="2" x14ac:dyDescent="0.25">
      <c r="A1628" s="118" t="s">
        <v>43</v>
      </c>
    </row>
    <row r="1629" spans="1:24" hidden="1" outlineLevel="2" x14ac:dyDescent="0.25">
      <c r="C1629" s="121">
        <f t="shared" ref="C1629:H1629" si="2736">E$2</f>
        <v>1</v>
      </c>
      <c r="D1629" s="121">
        <f t="shared" si="2736"/>
        <v>2</v>
      </c>
      <c r="E1629" s="121">
        <f t="shared" si="2736"/>
        <v>3</v>
      </c>
      <c r="F1629" s="121">
        <f t="shared" si="2736"/>
        <v>4</v>
      </c>
      <c r="G1629" s="121">
        <f t="shared" si="2736"/>
        <v>5</v>
      </c>
      <c r="H1629" s="121">
        <f t="shared" si="2736"/>
        <v>6</v>
      </c>
    </row>
    <row r="1630" spans="1:24" hidden="1" outlineLevel="2" x14ac:dyDescent="0.25">
      <c r="B1630" s="122" t="s">
        <v>44</v>
      </c>
      <c r="C1630" s="123">
        <f t="array" ref="C1630:C1635">MMULT(MMULT(C$8:H$13,$AZ$8:$BE$13),C1621:C1626)+MMULT(MINVERSE(TRANSPOSE($AZ$8:$BE$13)),C1588:C1593)</f>
        <v>0</v>
      </c>
      <c r="D1630" s="123">
        <f t="array" ref="D1630:D1635">MMULT(MMULT(K$8:P$13,$AZ$8:$BE$13),E1621:E1626)+MMULT(MINVERSE(TRANSPOSE($AZ$8:$BE$13)),E1588:E1593)</f>
        <v>0</v>
      </c>
      <c r="E1630" s="123" t="e">
        <f t="array" ref="E1630:E1635">MMULT(MMULT(S$8:X$13,$AZ$8:$BE$13),G1621:G1626)+MMULT(MINVERSE(TRANSPOSE($AZ$8:$BE$13)),G1588:G1593)</f>
        <v>#DIV/0!</v>
      </c>
      <c r="F1630" s="123">
        <f t="array" ref="F1630:F1635">MMULT(MMULT(AA$8:AF$13,$AZ$8:$BE$13),I1621:I1626)+MMULT(MINVERSE(TRANSPOSE($AZ$8:$BE$13)),I1588:I1593)</f>
        <v>0</v>
      </c>
      <c r="G1630" s="123">
        <f t="array" ref="G1630:G1635">MMULT(MMULT(AI$8:AN$13,$AZ$8:$BE$13),K1621:K1626)+MMULT(MINVERSE(TRANSPOSE($AZ$8:$BE$13)),K1588:K1593)</f>
        <v>0</v>
      </c>
      <c r="H1630" s="123">
        <f t="array" ref="H1630:H1635">MMULT(MMULT(AQ$8:AV$13,$AZ$8:$BE$13),M1621:M1626)+MMULT(MINVERSE(TRANSPOSE($AZ$8:$BE$13)),M1588:M1593)</f>
        <v>0</v>
      </c>
      <c r="N1630" s="124"/>
      <c r="P1630" s="124"/>
    </row>
    <row r="1631" spans="1:24" hidden="1" outlineLevel="2" x14ac:dyDescent="0.25">
      <c r="B1631" s="122" t="s">
        <v>45</v>
      </c>
      <c r="C1631" s="123">
        <v>0</v>
      </c>
      <c r="D1631" s="123">
        <v>0</v>
      </c>
      <c r="E1631" s="123" t="e">
        <v>#DIV/0!</v>
      </c>
      <c r="F1631" s="123">
        <v>0</v>
      </c>
      <c r="G1631" s="123">
        <v>0</v>
      </c>
      <c r="H1631" s="123">
        <v>0</v>
      </c>
      <c r="N1631" s="124"/>
      <c r="P1631" s="124"/>
    </row>
    <row r="1632" spans="1:24" hidden="1" outlineLevel="2" x14ac:dyDescent="0.25">
      <c r="B1632" s="122" t="s">
        <v>46</v>
      </c>
      <c r="C1632" s="123">
        <v>0</v>
      </c>
      <c r="D1632" s="123">
        <v>0</v>
      </c>
      <c r="E1632" s="123" t="e">
        <v>#DIV/0!</v>
      </c>
      <c r="F1632" s="123">
        <v>0</v>
      </c>
      <c r="G1632" s="123">
        <v>0</v>
      </c>
      <c r="H1632" s="123">
        <v>0</v>
      </c>
      <c r="N1632" s="124"/>
      <c r="P1632" s="124"/>
    </row>
    <row r="1633" spans="1:93" hidden="1" outlineLevel="2" x14ac:dyDescent="0.25">
      <c r="B1633" s="122" t="s">
        <v>47</v>
      </c>
      <c r="C1633" s="123">
        <v>0</v>
      </c>
      <c r="D1633" s="123">
        <v>0</v>
      </c>
      <c r="E1633" s="123" t="e">
        <v>#DIV/0!</v>
      </c>
      <c r="F1633" s="123">
        <v>0</v>
      </c>
      <c r="G1633" s="123">
        <v>0</v>
      </c>
      <c r="H1633" s="123">
        <v>0</v>
      </c>
      <c r="N1633" s="124"/>
      <c r="P1633" s="124"/>
    </row>
    <row r="1634" spans="1:93" hidden="1" outlineLevel="2" x14ac:dyDescent="0.25">
      <c r="B1634" s="122" t="s">
        <v>48</v>
      </c>
      <c r="C1634" s="123">
        <v>0</v>
      </c>
      <c r="D1634" s="123">
        <v>0</v>
      </c>
      <c r="E1634" s="123" t="e">
        <v>#DIV/0!</v>
      </c>
      <c r="F1634" s="123">
        <v>0</v>
      </c>
      <c r="G1634" s="123">
        <v>0</v>
      </c>
      <c r="H1634" s="123">
        <v>0</v>
      </c>
      <c r="N1634" s="124"/>
      <c r="P1634" s="124"/>
    </row>
    <row r="1635" spans="1:93" hidden="1" outlineLevel="2" x14ac:dyDescent="0.25">
      <c r="B1635" s="122" t="s">
        <v>49</v>
      </c>
      <c r="C1635" s="123">
        <v>0</v>
      </c>
      <c r="D1635" s="123">
        <v>0</v>
      </c>
      <c r="E1635" s="123" t="e">
        <v>#DIV/0!</v>
      </c>
      <c r="F1635" s="123">
        <v>0</v>
      </c>
      <c r="G1635" s="123">
        <v>0</v>
      </c>
      <c r="H1635" s="123">
        <v>0</v>
      </c>
      <c r="N1635" s="124"/>
      <c r="P1635" s="124"/>
    </row>
    <row r="1636" spans="1:93" hidden="1" outlineLevel="2" x14ac:dyDescent="0.25"/>
    <row r="1637" spans="1:93" hidden="1" outlineLevel="2" x14ac:dyDescent="0.25">
      <c r="B1637" s="318" t="s">
        <v>50</v>
      </c>
      <c r="C1637" s="319"/>
      <c r="D1637" s="319"/>
      <c r="E1637" s="319"/>
      <c r="F1637" s="319"/>
      <c r="G1637" s="319"/>
      <c r="H1637" s="319"/>
      <c r="I1637" s="319"/>
      <c r="J1637" s="319"/>
      <c r="K1637" s="319"/>
      <c r="L1637" s="320"/>
      <c r="M1637" s="321" t="s">
        <v>51</v>
      </c>
      <c r="N1637" s="322"/>
      <c r="O1637" s="322"/>
      <c r="P1637" s="322"/>
      <c r="Q1637" s="322"/>
      <c r="R1637" s="322"/>
      <c r="S1637" s="322"/>
      <c r="T1637" s="322"/>
      <c r="U1637" s="322"/>
      <c r="V1637" s="323"/>
      <c r="W1637" s="321" t="s">
        <v>52</v>
      </c>
      <c r="X1637" s="322"/>
      <c r="Y1637" s="322"/>
      <c r="Z1637" s="322"/>
      <c r="AA1637" s="322"/>
      <c r="AB1637" s="322"/>
      <c r="AC1637" s="322"/>
      <c r="AD1637" s="322"/>
      <c r="AE1637" s="322"/>
      <c r="AF1637" s="323"/>
      <c r="AG1637" s="321" t="s">
        <v>53</v>
      </c>
      <c r="AH1637" s="322"/>
      <c r="AI1637" s="322"/>
      <c r="AJ1637" s="322"/>
      <c r="AK1637" s="322"/>
      <c r="AL1637" s="322"/>
      <c r="AM1637" s="322"/>
      <c r="AN1637" s="322"/>
      <c r="AO1637" s="322"/>
      <c r="AP1637" s="323"/>
      <c r="AQ1637" s="321" t="s">
        <v>54</v>
      </c>
      <c r="AR1637" s="322"/>
      <c r="AS1637" s="322"/>
      <c r="AT1637" s="322"/>
      <c r="AU1637" s="322"/>
      <c r="AV1637" s="322"/>
      <c r="AW1637" s="322"/>
      <c r="AX1637" s="322"/>
      <c r="AY1637" s="322"/>
      <c r="AZ1637" s="323"/>
      <c r="BA1637" s="321" t="s">
        <v>55</v>
      </c>
      <c r="BB1637" s="322"/>
      <c r="BC1637" s="322"/>
      <c r="BD1637" s="322"/>
      <c r="BE1637" s="322"/>
      <c r="BF1637" s="322"/>
      <c r="BG1637" s="322"/>
      <c r="BH1637" s="322"/>
      <c r="BI1637" s="322"/>
      <c r="BJ1637" s="323"/>
    </row>
    <row r="1638" spans="1:93" hidden="1" outlineLevel="2" x14ac:dyDescent="0.25">
      <c r="B1638" s="186">
        <f t="shared" ref="B1638" si="2737">E$2</f>
        <v>1</v>
      </c>
      <c r="C1638" s="187">
        <f t="shared" ref="C1638:L1641" si="2738">B1638</f>
        <v>1</v>
      </c>
      <c r="D1638" s="187">
        <f t="shared" si="2738"/>
        <v>1</v>
      </c>
      <c r="E1638" s="187">
        <f t="shared" si="2738"/>
        <v>1</v>
      </c>
      <c r="F1638" s="187">
        <f t="shared" si="2738"/>
        <v>1</v>
      </c>
      <c r="G1638" s="187">
        <f t="shared" si="2738"/>
        <v>1</v>
      </c>
      <c r="H1638" s="187">
        <f t="shared" si="2738"/>
        <v>1</v>
      </c>
      <c r="I1638" s="187">
        <f t="shared" si="2738"/>
        <v>1</v>
      </c>
      <c r="J1638" s="187">
        <f t="shared" si="2738"/>
        <v>1</v>
      </c>
      <c r="K1638" s="187">
        <f t="shared" si="2738"/>
        <v>1</v>
      </c>
      <c r="L1638" s="188">
        <f t="shared" si="2738"/>
        <v>1</v>
      </c>
      <c r="M1638" s="189">
        <f t="shared" ref="M1638" si="2739">F$2</f>
        <v>2</v>
      </c>
      <c r="N1638" s="187">
        <f t="shared" ref="N1638:V1641" si="2740">M1638</f>
        <v>2</v>
      </c>
      <c r="O1638" s="187">
        <f t="shared" si="2740"/>
        <v>2</v>
      </c>
      <c r="P1638" s="187">
        <f t="shared" si="2740"/>
        <v>2</v>
      </c>
      <c r="Q1638" s="187">
        <f t="shared" si="2740"/>
        <v>2</v>
      </c>
      <c r="R1638" s="187">
        <f t="shared" si="2740"/>
        <v>2</v>
      </c>
      <c r="S1638" s="187">
        <f t="shared" si="2740"/>
        <v>2</v>
      </c>
      <c r="T1638" s="187">
        <f t="shared" si="2740"/>
        <v>2</v>
      </c>
      <c r="U1638" s="187">
        <f t="shared" si="2740"/>
        <v>2</v>
      </c>
      <c r="V1638" s="188">
        <f t="shared" si="2740"/>
        <v>2</v>
      </c>
      <c r="W1638" s="189">
        <f>G$2</f>
        <v>3</v>
      </c>
      <c r="X1638" s="187">
        <f t="shared" ref="X1638:AF1641" si="2741">W1638</f>
        <v>3</v>
      </c>
      <c r="Y1638" s="187">
        <f t="shared" si="2741"/>
        <v>3</v>
      </c>
      <c r="Z1638" s="187">
        <f t="shared" si="2741"/>
        <v>3</v>
      </c>
      <c r="AA1638" s="187">
        <f t="shared" si="2741"/>
        <v>3</v>
      </c>
      <c r="AB1638" s="187">
        <f t="shared" si="2741"/>
        <v>3</v>
      </c>
      <c r="AC1638" s="187">
        <f t="shared" si="2741"/>
        <v>3</v>
      </c>
      <c r="AD1638" s="187">
        <f t="shared" si="2741"/>
        <v>3</v>
      </c>
      <c r="AE1638" s="187">
        <f t="shared" si="2741"/>
        <v>3</v>
      </c>
      <c r="AF1638" s="188">
        <f t="shared" si="2741"/>
        <v>3</v>
      </c>
      <c r="AG1638" s="189">
        <f>H$2</f>
        <v>4</v>
      </c>
      <c r="AH1638" s="187">
        <f t="shared" ref="AH1638:AP1641" si="2742">AG1638</f>
        <v>4</v>
      </c>
      <c r="AI1638" s="187">
        <f t="shared" si="2742"/>
        <v>4</v>
      </c>
      <c r="AJ1638" s="187">
        <f t="shared" si="2742"/>
        <v>4</v>
      </c>
      <c r="AK1638" s="187">
        <f t="shared" si="2742"/>
        <v>4</v>
      </c>
      <c r="AL1638" s="187">
        <f t="shared" si="2742"/>
        <v>4</v>
      </c>
      <c r="AM1638" s="187">
        <f t="shared" si="2742"/>
        <v>4</v>
      </c>
      <c r="AN1638" s="187">
        <f t="shared" si="2742"/>
        <v>4</v>
      </c>
      <c r="AO1638" s="187">
        <f t="shared" si="2742"/>
        <v>4</v>
      </c>
      <c r="AP1638" s="188">
        <f t="shared" si="2742"/>
        <v>4</v>
      </c>
      <c r="AQ1638" s="189">
        <f>I$2</f>
        <v>5</v>
      </c>
      <c r="AR1638" s="187">
        <f t="shared" ref="AR1638:AZ1641" si="2743">AQ1638</f>
        <v>5</v>
      </c>
      <c r="AS1638" s="187">
        <f t="shared" si="2743"/>
        <v>5</v>
      </c>
      <c r="AT1638" s="187">
        <f t="shared" si="2743"/>
        <v>5</v>
      </c>
      <c r="AU1638" s="187">
        <f t="shared" si="2743"/>
        <v>5</v>
      </c>
      <c r="AV1638" s="187">
        <f t="shared" si="2743"/>
        <v>5</v>
      </c>
      <c r="AW1638" s="187">
        <f t="shared" si="2743"/>
        <v>5</v>
      </c>
      <c r="AX1638" s="187">
        <f t="shared" si="2743"/>
        <v>5</v>
      </c>
      <c r="AY1638" s="187">
        <f t="shared" si="2743"/>
        <v>5</v>
      </c>
      <c r="AZ1638" s="188">
        <f t="shared" si="2743"/>
        <v>5</v>
      </c>
      <c r="BA1638" s="189">
        <f>J$2</f>
        <v>6</v>
      </c>
      <c r="BB1638" s="187">
        <f t="shared" ref="BB1638:BJ1641" si="2744">BA1638</f>
        <v>6</v>
      </c>
      <c r="BC1638" s="187">
        <f t="shared" si="2744"/>
        <v>6</v>
      </c>
      <c r="BD1638" s="187">
        <f t="shared" si="2744"/>
        <v>6</v>
      </c>
      <c r="BE1638" s="187">
        <f t="shared" si="2744"/>
        <v>6</v>
      </c>
      <c r="BF1638" s="187">
        <f t="shared" si="2744"/>
        <v>6</v>
      </c>
      <c r="BG1638" s="187">
        <f t="shared" si="2744"/>
        <v>6</v>
      </c>
      <c r="BH1638" s="187">
        <f t="shared" si="2744"/>
        <v>6</v>
      </c>
      <c r="BI1638" s="187">
        <f t="shared" si="2744"/>
        <v>6</v>
      </c>
      <c r="BJ1638" s="188">
        <f t="shared" si="2744"/>
        <v>6</v>
      </c>
    </row>
    <row r="1639" spans="1:93" s="2" customFormat="1" ht="15" hidden="1" customHeight="1" outlineLevel="2" x14ac:dyDescent="0.25">
      <c r="A1639" s="152" t="s">
        <v>192</v>
      </c>
      <c r="B1639" s="129">
        <f>C1632</f>
        <v>0</v>
      </c>
      <c r="C1639" s="130">
        <f t="shared" si="2738"/>
        <v>0</v>
      </c>
      <c r="D1639" s="130">
        <f t="shared" si="2738"/>
        <v>0</v>
      </c>
      <c r="E1639" s="130">
        <f t="shared" si="2738"/>
        <v>0</v>
      </c>
      <c r="F1639" s="130">
        <f t="shared" si="2738"/>
        <v>0</v>
      </c>
      <c r="G1639" s="130">
        <f t="shared" si="2738"/>
        <v>0</v>
      </c>
      <c r="H1639" s="130">
        <f t="shared" si="2738"/>
        <v>0</v>
      </c>
      <c r="I1639" s="130">
        <f t="shared" si="2738"/>
        <v>0</v>
      </c>
      <c r="J1639" s="190">
        <f t="shared" si="2738"/>
        <v>0</v>
      </c>
      <c r="K1639" s="130">
        <f t="shared" si="2738"/>
        <v>0</v>
      </c>
      <c r="L1639" s="131">
        <f t="shared" si="2738"/>
        <v>0</v>
      </c>
      <c r="M1639" s="129">
        <f>D1632</f>
        <v>0</v>
      </c>
      <c r="N1639" s="130">
        <f t="shared" si="2740"/>
        <v>0</v>
      </c>
      <c r="O1639" s="130">
        <f t="shared" si="2740"/>
        <v>0</v>
      </c>
      <c r="P1639" s="130">
        <f t="shared" si="2740"/>
        <v>0</v>
      </c>
      <c r="Q1639" s="130">
        <f t="shared" si="2740"/>
        <v>0</v>
      </c>
      <c r="R1639" s="130">
        <f t="shared" si="2740"/>
        <v>0</v>
      </c>
      <c r="S1639" s="130">
        <f t="shared" si="2740"/>
        <v>0</v>
      </c>
      <c r="T1639" s="130">
        <f t="shared" si="2740"/>
        <v>0</v>
      </c>
      <c r="U1639" s="130">
        <f t="shared" si="2740"/>
        <v>0</v>
      </c>
      <c r="V1639" s="131">
        <f t="shared" si="2740"/>
        <v>0</v>
      </c>
      <c r="W1639" s="129" t="e">
        <f>E1632</f>
        <v>#DIV/0!</v>
      </c>
      <c r="X1639" s="130" t="e">
        <f t="shared" si="2741"/>
        <v>#DIV/0!</v>
      </c>
      <c r="Y1639" s="130" t="e">
        <f t="shared" si="2741"/>
        <v>#DIV/0!</v>
      </c>
      <c r="Z1639" s="130" t="e">
        <f t="shared" si="2741"/>
        <v>#DIV/0!</v>
      </c>
      <c r="AA1639" s="130" t="e">
        <f t="shared" si="2741"/>
        <v>#DIV/0!</v>
      </c>
      <c r="AB1639" s="130" t="e">
        <f t="shared" si="2741"/>
        <v>#DIV/0!</v>
      </c>
      <c r="AC1639" s="130" t="e">
        <f t="shared" si="2741"/>
        <v>#DIV/0!</v>
      </c>
      <c r="AD1639" s="130" t="e">
        <f t="shared" si="2741"/>
        <v>#DIV/0!</v>
      </c>
      <c r="AE1639" s="130" t="e">
        <f t="shared" si="2741"/>
        <v>#DIV/0!</v>
      </c>
      <c r="AF1639" s="131" t="e">
        <f t="shared" si="2741"/>
        <v>#DIV/0!</v>
      </c>
      <c r="AG1639" s="129">
        <f>F1632</f>
        <v>0</v>
      </c>
      <c r="AH1639" s="130">
        <f t="shared" si="2742"/>
        <v>0</v>
      </c>
      <c r="AI1639" s="130">
        <f t="shared" si="2742"/>
        <v>0</v>
      </c>
      <c r="AJ1639" s="130">
        <f t="shared" si="2742"/>
        <v>0</v>
      </c>
      <c r="AK1639" s="130">
        <f t="shared" si="2742"/>
        <v>0</v>
      </c>
      <c r="AL1639" s="130">
        <f t="shared" si="2742"/>
        <v>0</v>
      </c>
      <c r="AM1639" s="130">
        <f t="shared" si="2742"/>
        <v>0</v>
      </c>
      <c r="AN1639" s="130">
        <f t="shared" si="2742"/>
        <v>0</v>
      </c>
      <c r="AO1639" s="130">
        <f t="shared" si="2742"/>
        <v>0</v>
      </c>
      <c r="AP1639" s="131">
        <f t="shared" si="2742"/>
        <v>0</v>
      </c>
      <c r="AQ1639" s="129">
        <f>G1632</f>
        <v>0</v>
      </c>
      <c r="AR1639" s="130">
        <f t="shared" si="2743"/>
        <v>0</v>
      </c>
      <c r="AS1639" s="130">
        <f t="shared" si="2743"/>
        <v>0</v>
      </c>
      <c r="AT1639" s="130">
        <f t="shared" si="2743"/>
        <v>0</v>
      </c>
      <c r="AU1639" s="130">
        <f t="shared" si="2743"/>
        <v>0</v>
      </c>
      <c r="AV1639" s="130">
        <f t="shared" si="2743"/>
        <v>0</v>
      </c>
      <c r="AW1639" s="130">
        <f t="shared" si="2743"/>
        <v>0</v>
      </c>
      <c r="AX1639" s="130">
        <f t="shared" si="2743"/>
        <v>0</v>
      </c>
      <c r="AY1639" s="130">
        <f t="shared" si="2743"/>
        <v>0</v>
      </c>
      <c r="AZ1639" s="131">
        <f t="shared" si="2743"/>
        <v>0</v>
      </c>
      <c r="BA1639" s="129">
        <f>H1632</f>
        <v>0</v>
      </c>
      <c r="BB1639" s="130">
        <f t="shared" si="2744"/>
        <v>0</v>
      </c>
      <c r="BC1639" s="130">
        <f t="shared" si="2744"/>
        <v>0</v>
      </c>
      <c r="BD1639" s="130">
        <f t="shared" si="2744"/>
        <v>0</v>
      </c>
      <c r="BE1639" s="130">
        <f t="shared" si="2744"/>
        <v>0</v>
      </c>
      <c r="BF1639" s="130">
        <f t="shared" si="2744"/>
        <v>0</v>
      </c>
      <c r="BG1639" s="130">
        <f t="shared" si="2744"/>
        <v>0</v>
      </c>
      <c r="BH1639" s="130">
        <f t="shared" si="2744"/>
        <v>0</v>
      </c>
      <c r="BI1639" s="130">
        <f t="shared" si="2744"/>
        <v>0</v>
      </c>
      <c r="BJ1639" s="131">
        <f t="shared" si="2744"/>
        <v>0</v>
      </c>
      <c r="BK1639"/>
      <c r="BL1639"/>
      <c r="BM1639"/>
      <c r="BN1639"/>
      <c r="BO1639"/>
      <c r="BP1639"/>
      <c r="BQ1639"/>
      <c r="BR1639"/>
      <c r="BS1639"/>
      <c r="BT1639"/>
      <c r="BU1639"/>
      <c r="BV1639"/>
      <c r="BW1639"/>
      <c r="BX1639"/>
      <c r="BY1639"/>
      <c r="BZ1639"/>
      <c r="CA1639"/>
      <c r="CB1639"/>
      <c r="CC1639"/>
      <c r="CD1639"/>
      <c r="CE1639"/>
      <c r="CF1639"/>
      <c r="CG1639"/>
      <c r="CH1639"/>
      <c r="CI1639"/>
      <c r="CJ1639"/>
      <c r="CK1639"/>
      <c r="CL1639"/>
      <c r="CM1639"/>
      <c r="CN1639"/>
      <c r="CO1639"/>
    </row>
    <row r="1640" spans="1:93" s="2" customFormat="1" ht="15" hidden="1" customHeight="1" outlineLevel="2" x14ac:dyDescent="0.25">
      <c r="A1640" s="152" t="s">
        <v>47</v>
      </c>
      <c r="B1640" s="129">
        <f>C1633</f>
        <v>0</v>
      </c>
      <c r="C1640" s="130">
        <f t="shared" si="2738"/>
        <v>0</v>
      </c>
      <c r="D1640" s="130">
        <f t="shared" si="2738"/>
        <v>0</v>
      </c>
      <c r="E1640" s="130">
        <f t="shared" si="2738"/>
        <v>0</v>
      </c>
      <c r="F1640" s="130">
        <f t="shared" si="2738"/>
        <v>0</v>
      </c>
      <c r="G1640" s="130">
        <f t="shared" si="2738"/>
        <v>0</v>
      </c>
      <c r="H1640" s="130">
        <f t="shared" si="2738"/>
        <v>0</v>
      </c>
      <c r="I1640" s="130">
        <f t="shared" si="2738"/>
        <v>0</v>
      </c>
      <c r="J1640" s="190">
        <f t="shared" si="2738"/>
        <v>0</v>
      </c>
      <c r="K1640" s="130">
        <f t="shared" si="2738"/>
        <v>0</v>
      </c>
      <c r="L1640" s="131">
        <f t="shared" si="2738"/>
        <v>0</v>
      </c>
      <c r="M1640" s="129">
        <f>D1633</f>
        <v>0</v>
      </c>
      <c r="N1640" s="130">
        <f t="shared" si="2740"/>
        <v>0</v>
      </c>
      <c r="O1640" s="130">
        <f t="shared" si="2740"/>
        <v>0</v>
      </c>
      <c r="P1640" s="130">
        <f t="shared" si="2740"/>
        <v>0</v>
      </c>
      <c r="Q1640" s="130">
        <f t="shared" si="2740"/>
        <v>0</v>
      </c>
      <c r="R1640" s="130">
        <f t="shared" si="2740"/>
        <v>0</v>
      </c>
      <c r="S1640" s="130">
        <f t="shared" si="2740"/>
        <v>0</v>
      </c>
      <c r="T1640" s="130">
        <f t="shared" si="2740"/>
        <v>0</v>
      </c>
      <c r="U1640" s="130">
        <f t="shared" si="2740"/>
        <v>0</v>
      </c>
      <c r="V1640" s="131">
        <f t="shared" si="2740"/>
        <v>0</v>
      </c>
      <c r="W1640" s="129" t="e">
        <f>E1633</f>
        <v>#DIV/0!</v>
      </c>
      <c r="X1640" s="130" t="e">
        <f t="shared" si="2741"/>
        <v>#DIV/0!</v>
      </c>
      <c r="Y1640" s="130" t="e">
        <f t="shared" si="2741"/>
        <v>#DIV/0!</v>
      </c>
      <c r="Z1640" s="130" t="e">
        <f t="shared" si="2741"/>
        <v>#DIV/0!</v>
      </c>
      <c r="AA1640" s="130" t="e">
        <f t="shared" si="2741"/>
        <v>#DIV/0!</v>
      </c>
      <c r="AB1640" s="130" t="e">
        <f t="shared" si="2741"/>
        <v>#DIV/0!</v>
      </c>
      <c r="AC1640" s="130" t="e">
        <f t="shared" si="2741"/>
        <v>#DIV/0!</v>
      </c>
      <c r="AD1640" s="130" t="e">
        <f t="shared" si="2741"/>
        <v>#DIV/0!</v>
      </c>
      <c r="AE1640" s="130" t="e">
        <f t="shared" si="2741"/>
        <v>#DIV/0!</v>
      </c>
      <c r="AF1640" s="131" t="e">
        <f t="shared" si="2741"/>
        <v>#DIV/0!</v>
      </c>
      <c r="AG1640" s="129">
        <f>F1633</f>
        <v>0</v>
      </c>
      <c r="AH1640" s="130">
        <f t="shared" si="2742"/>
        <v>0</v>
      </c>
      <c r="AI1640" s="130">
        <f t="shared" si="2742"/>
        <v>0</v>
      </c>
      <c r="AJ1640" s="130">
        <f t="shared" si="2742"/>
        <v>0</v>
      </c>
      <c r="AK1640" s="130">
        <f t="shared" si="2742"/>
        <v>0</v>
      </c>
      <c r="AL1640" s="130">
        <f t="shared" si="2742"/>
        <v>0</v>
      </c>
      <c r="AM1640" s="130">
        <f t="shared" si="2742"/>
        <v>0</v>
      </c>
      <c r="AN1640" s="130">
        <f t="shared" si="2742"/>
        <v>0</v>
      </c>
      <c r="AO1640" s="130">
        <f t="shared" si="2742"/>
        <v>0</v>
      </c>
      <c r="AP1640" s="131">
        <f t="shared" si="2742"/>
        <v>0</v>
      </c>
      <c r="AQ1640" s="129">
        <f>G1633</f>
        <v>0</v>
      </c>
      <c r="AR1640" s="130">
        <f t="shared" si="2743"/>
        <v>0</v>
      </c>
      <c r="AS1640" s="130">
        <f t="shared" si="2743"/>
        <v>0</v>
      </c>
      <c r="AT1640" s="130">
        <f t="shared" si="2743"/>
        <v>0</v>
      </c>
      <c r="AU1640" s="130">
        <f t="shared" si="2743"/>
        <v>0</v>
      </c>
      <c r="AV1640" s="130">
        <f t="shared" si="2743"/>
        <v>0</v>
      </c>
      <c r="AW1640" s="130">
        <f t="shared" si="2743"/>
        <v>0</v>
      </c>
      <c r="AX1640" s="130">
        <f t="shared" si="2743"/>
        <v>0</v>
      </c>
      <c r="AY1640" s="130">
        <f t="shared" si="2743"/>
        <v>0</v>
      </c>
      <c r="AZ1640" s="131">
        <f t="shared" si="2743"/>
        <v>0</v>
      </c>
      <c r="BA1640" s="129">
        <f>H1633</f>
        <v>0</v>
      </c>
      <c r="BB1640" s="130">
        <f t="shared" si="2744"/>
        <v>0</v>
      </c>
      <c r="BC1640" s="130">
        <f t="shared" si="2744"/>
        <v>0</v>
      </c>
      <c r="BD1640" s="130">
        <f t="shared" si="2744"/>
        <v>0</v>
      </c>
      <c r="BE1640" s="130">
        <f t="shared" si="2744"/>
        <v>0</v>
      </c>
      <c r="BF1640" s="130">
        <f t="shared" si="2744"/>
        <v>0</v>
      </c>
      <c r="BG1640" s="130">
        <f t="shared" si="2744"/>
        <v>0</v>
      </c>
      <c r="BH1640" s="130">
        <f t="shared" si="2744"/>
        <v>0</v>
      </c>
      <c r="BI1640" s="130">
        <f t="shared" si="2744"/>
        <v>0</v>
      </c>
      <c r="BJ1640" s="131">
        <f t="shared" si="2744"/>
        <v>0</v>
      </c>
      <c r="BK1640"/>
      <c r="BL1640"/>
      <c r="BM1640"/>
      <c r="BN1640"/>
      <c r="BO1640"/>
      <c r="BP1640"/>
      <c r="BQ1640"/>
      <c r="BR1640"/>
      <c r="BS1640"/>
      <c r="BT1640"/>
      <c r="BU1640"/>
      <c r="BV1640"/>
      <c r="BW1640"/>
      <c r="BX1640"/>
      <c r="BY1640"/>
      <c r="BZ1640"/>
      <c r="CA1640"/>
      <c r="CB1640"/>
      <c r="CC1640"/>
      <c r="CD1640"/>
      <c r="CE1640"/>
      <c r="CF1640"/>
      <c r="CG1640"/>
      <c r="CH1640"/>
      <c r="CI1640"/>
      <c r="CJ1640"/>
      <c r="CK1640"/>
      <c r="CL1640"/>
      <c r="CM1640"/>
      <c r="CN1640"/>
      <c r="CO1640"/>
    </row>
    <row r="1641" spans="1:93" s="2" customFormat="1" ht="15" hidden="1" customHeight="1" outlineLevel="2" x14ac:dyDescent="0.25">
      <c r="A1641" s="152" t="s">
        <v>57</v>
      </c>
      <c r="B1641" s="129">
        <f t="shared" ref="B1641" si="2745">E$3</f>
        <v>43</v>
      </c>
      <c r="C1641" s="130">
        <f t="shared" si="2738"/>
        <v>43</v>
      </c>
      <c r="D1641" s="130">
        <f t="shared" si="2738"/>
        <v>43</v>
      </c>
      <c r="E1641" s="130">
        <f t="shared" si="2738"/>
        <v>43</v>
      </c>
      <c r="F1641" s="130">
        <f t="shared" si="2738"/>
        <v>43</v>
      </c>
      <c r="G1641" s="130">
        <f t="shared" si="2738"/>
        <v>43</v>
      </c>
      <c r="H1641" s="130">
        <f t="shared" si="2738"/>
        <v>43</v>
      </c>
      <c r="I1641" s="130">
        <f t="shared" si="2738"/>
        <v>43</v>
      </c>
      <c r="J1641" s="190">
        <f t="shared" si="2738"/>
        <v>43</v>
      </c>
      <c r="K1641" s="130">
        <f t="shared" si="2738"/>
        <v>43</v>
      </c>
      <c r="L1641" s="131">
        <f t="shared" si="2738"/>
        <v>43</v>
      </c>
      <c r="M1641" s="129">
        <f t="shared" ref="M1641" si="2746">F$3</f>
        <v>0</v>
      </c>
      <c r="N1641" s="130">
        <f t="shared" si="2740"/>
        <v>0</v>
      </c>
      <c r="O1641" s="130">
        <f t="shared" si="2740"/>
        <v>0</v>
      </c>
      <c r="P1641" s="130">
        <f t="shared" si="2740"/>
        <v>0</v>
      </c>
      <c r="Q1641" s="130">
        <f t="shared" si="2740"/>
        <v>0</v>
      </c>
      <c r="R1641" s="130">
        <f t="shared" si="2740"/>
        <v>0</v>
      </c>
      <c r="S1641" s="130">
        <f t="shared" si="2740"/>
        <v>0</v>
      </c>
      <c r="T1641" s="130">
        <f t="shared" si="2740"/>
        <v>0</v>
      </c>
      <c r="U1641" s="130">
        <f t="shared" si="2740"/>
        <v>0</v>
      </c>
      <c r="V1641" s="131">
        <f t="shared" si="2740"/>
        <v>0</v>
      </c>
      <c r="W1641" s="129">
        <f t="shared" ref="W1641" si="2747">G$3</f>
        <v>0</v>
      </c>
      <c r="X1641" s="130">
        <f t="shared" si="2741"/>
        <v>0</v>
      </c>
      <c r="Y1641" s="130">
        <f t="shared" si="2741"/>
        <v>0</v>
      </c>
      <c r="Z1641" s="130">
        <f t="shared" si="2741"/>
        <v>0</v>
      </c>
      <c r="AA1641" s="130">
        <f t="shared" si="2741"/>
        <v>0</v>
      </c>
      <c r="AB1641" s="130">
        <f t="shared" si="2741"/>
        <v>0</v>
      </c>
      <c r="AC1641" s="130">
        <f t="shared" si="2741"/>
        <v>0</v>
      </c>
      <c r="AD1641" s="130">
        <f t="shared" si="2741"/>
        <v>0</v>
      </c>
      <c r="AE1641" s="130">
        <f t="shared" si="2741"/>
        <v>0</v>
      </c>
      <c r="AF1641" s="131">
        <f t="shared" si="2741"/>
        <v>0</v>
      </c>
      <c r="AG1641" s="129">
        <f t="shared" ref="AG1641" si="2748">H$3</f>
        <v>0</v>
      </c>
      <c r="AH1641" s="130">
        <f t="shared" si="2742"/>
        <v>0</v>
      </c>
      <c r="AI1641" s="130">
        <f t="shared" si="2742"/>
        <v>0</v>
      </c>
      <c r="AJ1641" s="130">
        <f t="shared" si="2742"/>
        <v>0</v>
      </c>
      <c r="AK1641" s="130">
        <f t="shared" si="2742"/>
        <v>0</v>
      </c>
      <c r="AL1641" s="130">
        <f t="shared" si="2742"/>
        <v>0</v>
      </c>
      <c r="AM1641" s="130">
        <f t="shared" si="2742"/>
        <v>0</v>
      </c>
      <c r="AN1641" s="130">
        <f t="shared" si="2742"/>
        <v>0</v>
      </c>
      <c r="AO1641" s="130">
        <f t="shared" si="2742"/>
        <v>0</v>
      </c>
      <c r="AP1641" s="131">
        <f t="shared" si="2742"/>
        <v>0</v>
      </c>
      <c r="AQ1641" s="129">
        <f t="shared" ref="AQ1641" si="2749">I$3</f>
        <v>0</v>
      </c>
      <c r="AR1641" s="130">
        <f t="shared" si="2743"/>
        <v>0</v>
      </c>
      <c r="AS1641" s="130">
        <f t="shared" si="2743"/>
        <v>0</v>
      </c>
      <c r="AT1641" s="130">
        <f t="shared" si="2743"/>
        <v>0</v>
      </c>
      <c r="AU1641" s="130">
        <f t="shared" si="2743"/>
        <v>0</v>
      </c>
      <c r="AV1641" s="130">
        <f t="shared" si="2743"/>
        <v>0</v>
      </c>
      <c r="AW1641" s="130">
        <f t="shared" si="2743"/>
        <v>0</v>
      </c>
      <c r="AX1641" s="130">
        <f t="shared" si="2743"/>
        <v>0</v>
      </c>
      <c r="AY1641" s="130">
        <f t="shared" si="2743"/>
        <v>0</v>
      </c>
      <c r="AZ1641" s="131">
        <f t="shared" si="2743"/>
        <v>0</v>
      </c>
      <c r="BA1641" s="129">
        <f t="shared" ref="BA1641" si="2750">J$3</f>
        <v>0</v>
      </c>
      <c r="BB1641" s="130">
        <f t="shared" si="2744"/>
        <v>0</v>
      </c>
      <c r="BC1641" s="130">
        <f t="shared" si="2744"/>
        <v>0</v>
      </c>
      <c r="BD1641" s="130">
        <f t="shared" si="2744"/>
        <v>0</v>
      </c>
      <c r="BE1641" s="130">
        <f t="shared" si="2744"/>
        <v>0</v>
      </c>
      <c r="BF1641" s="130">
        <f t="shared" si="2744"/>
        <v>0</v>
      </c>
      <c r="BG1641" s="130">
        <f t="shared" si="2744"/>
        <v>0</v>
      </c>
      <c r="BH1641" s="130">
        <f t="shared" si="2744"/>
        <v>0</v>
      </c>
      <c r="BI1641" s="130">
        <f t="shared" si="2744"/>
        <v>0</v>
      </c>
      <c r="BJ1641" s="131">
        <f t="shared" si="2744"/>
        <v>0</v>
      </c>
      <c r="BK1641"/>
      <c r="BL1641"/>
      <c r="BM1641"/>
      <c r="BN1641"/>
      <c r="BO1641"/>
      <c r="BP1641"/>
      <c r="BQ1641"/>
      <c r="BR1641"/>
      <c r="BS1641"/>
      <c r="BT1641"/>
      <c r="BU1641"/>
      <c r="BV1641"/>
      <c r="BW1641"/>
      <c r="BX1641"/>
      <c r="BY1641"/>
      <c r="BZ1641"/>
      <c r="CA1641"/>
      <c r="CB1641"/>
      <c r="CC1641"/>
      <c r="CD1641"/>
      <c r="CE1641"/>
      <c r="CF1641"/>
      <c r="CG1641"/>
      <c r="CH1641"/>
      <c r="CI1641"/>
      <c r="CJ1641"/>
      <c r="CK1641"/>
      <c r="CL1641"/>
      <c r="CM1641"/>
      <c r="CN1641"/>
      <c r="CO1641"/>
    </row>
    <row r="1642" spans="1:93" s="2" customFormat="1" ht="15" hidden="1" customHeight="1" outlineLevel="2" x14ac:dyDescent="0.25">
      <c r="A1642" s="152" t="s">
        <v>58</v>
      </c>
      <c r="B1642" s="132">
        <f t="shared" ref="B1642" si="2751">B1641/10*0</f>
        <v>0</v>
      </c>
      <c r="C1642" s="133">
        <f t="shared" ref="C1642" si="2752">C1641/10*1</f>
        <v>4.3</v>
      </c>
      <c r="D1642" s="133">
        <f t="shared" ref="D1642" si="2753">D1641/10*2</f>
        <v>8.6</v>
      </c>
      <c r="E1642" s="133">
        <f t="shared" ref="E1642" si="2754">E1641/10*3</f>
        <v>12.899999999999999</v>
      </c>
      <c r="F1642" s="133">
        <f t="shared" ref="F1642" si="2755">F1641/10*4</f>
        <v>17.2</v>
      </c>
      <c r="G1642" s="133">
        <f t="shared" ref="G1642" si="2756">G1641/10*5</f>
        <v>21.5</v>
      </c>
      <c r="H1642" s="133">
        <f t="shared" ref="H1642" si="2757">H1641/10*6</f>
        <v>25.799999999999997</v>
      </c>
      <c r="I1642" s="133">
        <f t="shared" ref="I1642" si="2758">I1641/10*7</f>
        <v>30.099999999999998</v>
      </c>
      <c r="J1642" s="191">
        <f t="shared" ref="J1642" si="2759">J1641/10*8</f>
        <v>34.4</v>
      </c>
      <c r="K1642" s="133">
        <f t="shared" ref="K1642" si="2760">K1641/10*9</f>
        <v>38.699999999999996</v>
      </c>
      <c r="L1642" s="134">
        <f t="shared" ref="L1642" si="2761">L1641/10*10</f>
        <v>43</v>
      </c>
      <c r="M1642" s="133">
        <f t="shared" ref="M1642" si="2762">M1641/10*1</f>
        <v>0</v>
      </c>
      <c r="N1642" s="133">
        <f t="shared" ref="N1642" si="2763">N1641/10*2</f>
        <v>0</v>
      </c>
      <c r="O1642" s="133">
        <f t="shared" ref="O1642" si="2764">O1641/10*3</f>
        <v>0</v>
      </c>
      <c r="P1642" s="133">
        <f t="shared" ref="P1642" si="2765">P1641/10*4</f>
        <v>0</v>
      </c>
      <c r="Q1642" s="133">
        <f t="shared" ref="Q1642" si="2766">Q1641/10*5</f>
        <v>0</v>
      </c>
      <c r="R1642" s="133">
        <f t="shared" ref="R1642" si="2767">R1641/10*6</f>
        <v>0</v>
      </c>
      <c r="S1642" s="133">
        <f t="shared" ref="S1642" si="2768">S1641/10*7</f>
        <v>0</v>
      </c>
      <c r="T1642" s="133">
        <f t="shared" ref="T1642" si="2769">T1641/10*8</f>
        <v>0</v>
      </c>
      <c r="U1642" s="133">
        <f t="shared" ref="U1642" si="2770">U1641/10*9</f>
        <v>0</v>
      </c>
      <c r="V1642" s="134">
        <f t="shared" ref="V1642" si="2771">V1641/10*10</f>
        <v>0</v>
      </c>
      <c r="W1642" s="133">
        <f t="shared" ref="W1642" si="2772">W1641/10*1</f>
        <v>0</v>
      </c>
      <c r="X1642" s="133">
        <f t="shared" ref="X1642" si="2773">X1641/10*2</f>
        <v>0</v>
      </c>
      <c r="Y1642" s="133">
        <f t="shared" ref="Y1642" si="2774">Y1641/10*3</f>
        <v>0</v>
      </c>
      <c r="Z1642" s="133">
        <f t="shared" ref="Z1642" si="2775">Z1641/10*4</f>
        <v>0</v>
      </c>
      <c r="AA1642" s="133">
        <f t="shared" ref="AA1642" si="2776">AA1641/10*5</f>
        <v>0</v>
      </c>
      <c r="AB1642" s="133">
        <f t="shared" ref="AB1642" si="2777">AB1641/10*6</f>
        <v>0</v>
      </c>
      <c r="AC1642" s="133">
        <f t="shared" ref="AC1642" si="2778">AC1641/10*7</f>
        <v>0</v>
      </c>
      <c r="AD1642" s="133">
        <f t="shared" ref="AD1642" si="2779">AD1641/10*8</f>
        <v>0</v>
      </c>
      <c r="AE1642" s="134">
        <f t="shared" ref="AE1642" si="2780">AE1641/10*9</f>
        <v>0</v>
      </c>
      <c r="AF1642" s="134">
        <f t="shared" ref="AF1642" si="2781">AF1641/10*10</f>
        <v>0</v>
      </c>
      <c r="AG1642" s="133">
        <f t="shared" ref="AG1642" si="2782">AG1641/10*1</f>
        <v>0</v>
      </c>
      <c r="AH1642" s="133">
        <f t="shared" ref="AH1642" si="2783">AH1641/10*2</f>
        <v>0</v>
      </c>
      <c r="AI1642" s="133">
        <f t="shared" ref="AI1642" si="2784">AI1641/10*3</f>
        <v>0</v>
      </c>
      <c r="AJ1642" s="133">
        <f t="shared" ref="AJ1642" si="2785">AJ1641/10*4</f>
        <v>0</v>
      </c>
      <c r="AK1642" s="133">
        <f t="shared" ref="AK1642" si="2786">AK1641/10*5</f>
        <v>0</v>
      </c>
      <c r="AL1642" s="133">
        <f t="shared" ref="AL1642" si="2787">AL1641/10*6</f>
        <v>0</v>
      </c>
      <c r="AM1642" s="133">
        <f t="shared" ref="AM1642" si="2788">AM1641/10*7</f>
        <v>0</v>
      </c>
      <c r="AN1642" s="133">
        <f t="shared" ref="AN1642" si="2789">AN1641/10*8</f>
        <v>0</v>
      </c>
      <c r="AO1642" s="134">
        <f t="shared" ref="AO1642" si="2790">AO1641/10*9</f>
        <v>0</v>
      </c>
      <c r="AP1642" s="134">
        <f t="shared" ref="AP1642" si="2791">AP1641/10*10</f>
        <v>0</v>
      </c>
      <c r="AQ1642" s="133">
        <f t="shared" ref="AQ1642" si="2792">AQ1641/10*1</f>
        <v>0</v>
      </c>
      <c r="AR1642" s="133">
        <f t="shared" ref="AR1642" si="2793">AR1641/10*2</f>
        <v>0</v>
      </c>
      <c r="AS1642" s="133">
        <f t="shared" ref="AS1642" si="2794">AS1641/10*3</f>
        <v>0</v>
      </c>
      <c r="AT1642" s="133">
        <f t="shared" ref="AT1642" si="2795">AT1641/10*4</f>
        <v>0</v>
      </c>
      <c r="AU1642" s="133">
        <f t="shared" ref="AU1642" si="2796">AU1641/10*5</f>
        <v>0</v>
      </c>
      <c r="AV1642" s="133">
        <f t="shared" ref="AV1642" si="2797">AV1641/10*6</f>
        <v>0</v>
      </c>
      <c r="AW1642" s="133">
        <f t="shared" ref="AW1642" si="2798">AW1641/10*7</f>
        <v>0</v>
      </c>
      <c r="AX1642" s="133">
        <f t="shared" ref="AX1642" si="2799">AX1641/10*8</f>
        <v>0</v>
      </c>
      <c r="AY1642" s="134">
        <f t="shared" ref="AY1642" si="2800">AY1641/10*9</f>
        <v>0</v>
      </c>
      <c r="AZ1642" s="134">
        <f t="shared" ref="AZ1642" si="2801">AZ1641/10*10</f>
        <v>0</v>
      </c>
      <c r="BA1642" s="133">
        <f t="shared" ref="BA1642" si="2802">BA1641/10*1</f>
        <v>0</v>
      </c>
      <c r="BB1642" s="133">
        <f t="shared" ref="BB1642" si="2803">BB1641/10*2</f>
        <v>0</v>
      </c>
      <c r="BC1642" s="133">
        <f t="shared" ref="BC1642" si="2804">BC1641/10*3</f>
        <v>0</v>
      </c>
      <c r="BD1642" s="133">
        <f t="shared" ref="BD1642" si="2805">BD1641/10*4</f>
        <v>0</v>
      </c>
      <c r="BE1642" s="133">
        <f t="shared" ref="BE1642" si="2806">BE1641/10*5</f>
        <v>0</v>
      </c>
      <c r="BF1642" s="133">
        <f t="shared" ref="BF1642" si="2807">BF1641/10*6</f>
        <v>0</v>
      </c>
      <c r="BG1642" s="133">
        <f t="shared" ref="BG1642" si="2808">BG1641/10*7</f>
        <v>0</v>
      </c>
      <c r="BH1642" s="133">
        <f t="shared" ref="BH1642" si="2809">BH1641/10*8</f>
        <v>0</v>
      </c>
      <c r="BI1642" s="134">
        <f t="shared" ref="BI1642" si="2810">BI1641/10*9</f>
        <v>0</v>
      </c>
      <c r="BJ1642" s="134">
        <f t="shared" ref="BJ1642" si="2811">BJ1641/10*10</f>
        <v>0</v>
      </c>
      <c r="BK1642"/>
      <c r="BL1642"/>
      <c r="BM1642"/>
      <c r="BN1642"/>
      <c r="BO1642"/>
      <c r="BP1642"/>
      <c r="BQ1642"/>
      <c r="BR1642"/>
      <c r="BS1642"/>
      <c r="BT1642"/>
      <c r="BU1642"/>
      <c r="BV1642"/>
      <c r="BW1642"/>
      <c r="BX1642"/>
      <c r="BY1642"/>
      <c r="BZ1642"/>
      <c r="CA1642"/>
      <c r="CB1642"/>
      <c r="CC1642"/>
      <c r="CD1642"/>
      <c r="CE1642"/>
      <c r="CF1642"/>
      <c r="CG1642"/>
      <c r="CH1642"/>
      <c r="CI1642"/>
      <c r="CJ1642"/>
      <c r="CK1642"/>
      <c r="CL1642"/>
      <c r="CM1642"/>
      <c r="CN1642"/>
      <c r="CO1642"/>
    </row>
    <row r="1643" spans="1:93" ht="15.75" hidden="1" outlineLevel="2" thickBot="1" x14ac:dyDescent="0.3">
      <c r="A1643" s="152" t="s">
        <v>60</v>
      </c>
      <c r="B1643" s="192">
        <f t="shared" ref="B1643:BJ1643" si="2812">-B1640+B1639*B1642-1*IF(AND($A1290=B1638,B1642&gt;=$A1586),B1642-$A1586,0)</f>
        <v>0</v>
      </c>
      <c r="C1643" s="193">
        <f t="shared" si="2812"/>
        <v>0</v>
      </c>
      <c r="D1643" s="193">
        <f t="shared" si="2812"/>
        <v>0</v>
      </c>
      <c r="E1643" s="193">
        <f t="shared" si="2812"/>
        <v>0</v>
      </c>
      <c r="F1643" s="193">
        <f t="shared" si="2812"/>
        <v>0</v>
      </c>
      <c r="G1643" s="193">
        <f t="shared" si="2812"/>
        <v>0</v>
      </c>
      <c r="H1643" s="193">
        <f t="shared" si="2812"/>
        <v>0</v>
      </c>
      <c r="I1643" s="193">
        <f t="shared" si="2812"/>
        <v>0</v>
      </c>
      <c r="J1643" s="193">
        <f t="shared" si="2812"/>
        <v>0</v>
      </c>
      <c r="K1643" s="193">
        <f t="shared" si="2812"/>
        <v>0</v>
      </c>
      <c r="L1643" s="194">
        <f t="shared" si="2812"/>
        <v>0</v>
      </c>
      <c r="M1643" s="192">
        <f t="shared" si="2812"/>
        <v>0</v>
      </c>
      <c r="N1643" s="193">
        <f t="shared" si="2812"/>
        <v>0</v>
      </c>
      <c r="O1643" s="193">
        <f t="shared" si="2812"/>
        <v>0</v>
      </c>
      <c r="P1643" s="193">
        <f t="shared" si="2812"/>
        <v>0</v>
      </c>
      <c r="Q1643" s="193">
        <f t="shared" si="2812"/>
        <v>0</v>
      </c>
      <c r="R1643" s="193">
        <f t="shared" si="2812"/>
        <v>0</v>
      </c>
      <c r="S1643" s="193">
        <f t="shared" si="2812"/>
        <v>0</v>
      </c>
      <c r="T1643" s="193">
        <f t="shared" si="2812"/>
        <v>0</v>
      </c>
      <c r="U1643" s="193">
        <f t="shared" si="2812"/>
        <v>0</v>
      </c>
      <c r="V1643" s="194">
        <f t="shared" si="2812"/>
        <v>0</v>
      </c>
      <c r="W1643" s="192" t="e">
        <f t="shared" si="2812"/>
        <v>#DIV/0!</v>
      </c>
      <c r="X1643" s="193" t="e">
        <f t="shared" si="2812"/>
        <v>#DIV/0!</v>
      </c>
      <c r="Y1643" s="193" t="e">
        <f t="shared" si="2812"/>
        <v>#DIV/0!</v>
      </c>
      <c r="Z1643" s="193" t="e">
        <f t="shared" si="2812"/>
        <v>#DIV/0!</v>
      </c>
      <c r="AA1643" s="193" t="e">
        <f t="shared" si="2812"/>
        <v>#DIV/0!</v>
      </c>
      <c r="AB1643" s="193" t="e">
        <f t="shared" si="2812"/>
        <v>#DIV/0!</v>
      </c>
      <c r="AC1643" s="193" t="e">
        <f t="shared" si="2812"/>
        <v>#DIV/0!</v>
      </c>
      <c r="AD1643" s="193" t="e">
        <f t="shared" si="2812"/>
        <v>#DIV/0!</v>
      </c>
      <c r="AE1643" s="193" t="e">
        <f t="shared" si="2812"/>
        <v>#DIV/0!</v>
      </c>
      <c r="AF1643" s="194" t="e">
        <f t="shared" si="2812"/>
        <v>#DIV/0!</v>
      </c>
      <c r="AG1643" s="192">
        <f t="shared" si="2812"/>
        <v>0</v>
      </c>
      <c r="AH1643" s="193">
        <f t="shared" si="2812"/>
        <v>0</v>
      </c>
      <c r="AI1643" s="193">
        <f t="shared" si="2812"/>
        <v>0</v>
      </c>
      <c r="AJ1643" s="193">
        <f t="shared" si="2812"/>
        <v>0</v>
      </c>
      <c r="AK1643" s="193">
        <f t="shared" si="2812"/>
        <v>0</v>
      </c>
      <c r="AL1643" s="193">
        <f t="shared" si="2812"/>
        <v>0</v>
      </c>
      <c r="AM1643" s="193">
        <f t="shared" si="2812"/>
        <v>0</v>
      </c>
      <c r="AN1643" s="193">
        <f t="shared" si="2812"/>
        <v>0</v>
      </c>
      <c r="AO1643" s="193">
        <f t="shared" si="2812"/>
        <v>0</v>
      </c>
      <c r="AP1643" s="194">
        <f t="shared" si="2812"/>
        <v>0</v>
      </c>
      <c r="AQ1643" s="192">
        <f t="shared" si="2812"/>
        <v>0</v>
      </c>
      <c r="AR1643" s="193">
        <f t="shared" si="2812"/>
        <v>0</v>
      </c>
      <c r="AS1643" s="193">
        <f t="shared" si="2812"/>
        <v>0</v>
      </c>
      <c r="AT1643" s="193">
        <f t="shared" si="2812"/>
        <v>0</v>
      </c>
      <c r="AU1643" s="193">
        <f t="shared" si="2812"/>
        <v>0</v>
      </c>
      <c r="AV1643" s="193">
        <f t="shared" si="2812"/>
        <v>0</v>
      </c>
      <c r="AW1643" s="193">
        <f t="shared" si="2812"/>
        <v>0</v>
      </c>
      <c r="AX1643" s="193">
        <f t="shared" si="2812"/>
        <v>0</v>
      </c>
      <c r="AY1643" s="193">
        <f t="shared" si="2812"/>
        <v>0</v>
      </c>
      <c r="AZ1643" s="194">
        <f t="shared" si="2812"/>
        <v>0</v>
      </c>
      <c r="BA1643" s="192">
        <f t="shared" si="2812"/>
        <v>0</v>
      </c>
      <c r="BB1643" s="193">
        <f t="shared" si="2812"/>
        <v>0</v>
      </c>
      <c r="BC1643" s="193">
        <f t="shared" si="2812"/>
        <v>0</v>
      </c>
      <c r="BD1643" s="193">
        <f t="shared" si="2812"/>
        <v>0</v>
      </c>
      <c r="BE1643" s="193">
        <f t="shared" si="2812"/>
        <v>0</v>
      </c>
      <c r="BF1643" s="193">
        <f t="shared" si="2812"/>
        <v>0</v>
      </c>
      <c r="BG1643" s="193">
        <f t="shared" si="2812"/>
        <v>0</v>
      </c>
      <c r="BH1643" s="193">
        <f t="shared" si="2812"/>
        <v>0</v>
      </c>
      <c r="BI1643" s="193">
        <f t="shared" si="2812"/>
        <v>0</v>
      </c>
      <c r="BJ1643" s="194">
        <f t="shared" si="2812"/>
        <v>0</v>
      </c>
    </row>
    <row r="1644" spans="1:93" hidden="1" outlineLevel="2" x14ac:dyDescent="0.25"/>
    <row r="1645" spans="1:93" hidden="1" outlineLevel="1" collapsed="1" x14ac:dyDescent="0.25">
      <c r="A1645" s="181">
        <f>7*B1290/10</f>
        <v>0</v>
      </c>
      <c r="B1645" s="180"/>
      <c r="C1645" s="180"/>
      <c r="D1645" s="180"/>
    </row>
    <row r="1646" spans="1:93" hidden="1" outlineLevel="2" x14ac:dyDescent="0.25">
      <c r="B1646" s="316">
        <f>'Calculo VIGA'!E$2</f>
        <v>1</v>
      </c>
      <c r="C1646" s="317"/>
      <c r="D1646" s="316">
        <f>'Calculo VIGA'!F$2</f>
        <v>2</v>
      </c>
      <c r="E1646" s="317"/>
      <c r="F1646" s="316">
        <f>'Calculo VIGA'!G$2</f>
        <v>3</v>
      </c>
      <c r="G1646" s="317"/>
      <c r="H1646" s="316">
        <f>'Calculo VIGA'!H$2</f>
        <v>4</v>
      </c>
      <c r="I1646" s="317"/>
      <c r="J1646" s="316">
        <f>'Calculo VIGA'!I$2</f>
        <v>5</v>
      </c>
      <c r="K1646" s="317"/>
      <c r="L1646" s="316">
        <f>'Calculo VIGA'!J$2</f>
        <v>6</v>
      </c>
      <c r="M1646" s="317"/>
    </row>
    <row r="1647" spans="1:93" hidden="1" outlineLevel="2" x14ac:dyDescent="0.25">
      <c r="B1647" s="105">
        <f>'Calculo VIGA'!B$18</f>
        <v>3</v>
      </c>
      <c r="C1647" s="106">
        <v>0</v>
      </c>
      <c r="D1647" s="107">
        <f>'Calculo VIGA'!J$18</f>
        <v>0</v>
      </c>
      <c r="E1647" s="106">
        <v>0</v>
      </c>
      <c r="F1647" s="107">
        <f>'Calculo VIGA'!R$18</f>
        <v>0</v>
      </c>
      <c r="G1647" s="106">
        <v>0</v>
      </c>
      <c r="H1647" s="107">
        <f>'Calculo VIGA'!Z$18</f>
        <v>0</v>
      </c>
      <c r="I1647" s="106">
        <v>0</v>
      </c>
      <c r="J1647" s="107">
        <f>'Calculo VIGA'!AH$18</f>
        <v>0</v>
      </c>
      <c r="K1647" s="106">
        <v>0</v>
      </c>
      <c r="L1647" s="107">
        <f>'Calculo VIGA'!AP$18</f>
        <v>0</v>
      </c>
      <c r="M1647" s="106">
        <v>0</v>
      </c>
      <c r="X1647" s="146"/>
      <c r="Y1647" s="147"/>
    </row>
    <row r="1648" spans="1:93" hidden="1" outlineLevel="2" x14ac:dyDescent="0.25">
      <c r="B1648" s="105">
        <f>'Calculo VIGA'!B$19</f>
        <v>4</v>
      </c>
      <c r="C1648" s="106">
        <f>IF($A1290=B1646,1*($B1290-$A1645)^2*(2*$A1645+$B1290)/$B1290^3,0)</f>
        <v>0</v>
      </c>
      <c r="D1648" s="107">
        <f>'Calculo VIGA'!J$19</f>
        <v>0</v>
      </c>
      <c r="E1648" s="106">
        <f>IF($A1290=D1646,1*($B1290-$A1645)^2*(2*$A1645+$B1290)/$B1290^3,0)</f>
        <v>0</v>
      </c>
      <c r="F1648" s="107">
        <f>'Calculo VIGA'!R$19</f>
        <v>0</v>
      </c>
      <c r="G1648" s="106" t="e">
        <f>IF($A1290=F1646,1*($B1290-$A1645)^2*(2*$A1645+$B1290)/$B1290^3,0)</f>
        <v>#DIV/0!</v>
      </c>
      <c r="H1648" s="107">
        <f>'Calculo VIGA'!Z$19</f>
        <v>0</v>
      </c>
      <c r="I1648" s="106">
        <f>IF($A1290=H1646,1*($B1290-$A1645)^2*(2*$A1645+$B1290)/$B1290^3,0)</f>
        <v>0</v>
      </c>
      <c r="J1648" s="107">
        <f>'Calculo VIGA'!AH$19</f>
        <v>0</v>
      </c>
      <c r="K1648" s="106">
        <f>IF($A1290=J1646,1*($B1290-$A1645)^2*(2*$A1645+$B1290)/$B1290^3,0)</f>
        <v>0</v>
      </c>
      <c r="L1648" s="107">
        <f>'Calculo VIGA'!AP$19</f>
        <v>0</v>
      </c>
      <c r="M1648" s="106">
        <f>IF($A1290=L1646,1*($B1290-$A1645)^2*(2*$A1645+$B1290)/$B1290^3,0)</f>
        <v>0</v>
      </c>
    </row>
    <row r="1649" spans="1:34" hidden="1" outlineLevel="2" x14ac:dyDescent="0.25">
      <c r="A1649" t="s">
        <v>36</v>
      </c>
      <c r="B1649" s="105">
        <f>'Calculo VIGA'!B$20</f>
        <v>1</v>
      </c>
      <c r="C1649" s="106">
        <f>IF($A1290=B1646,1*$A1645*($B1290-$A1645)^2/$B1290^2,0)</f>
        <v>0</v>
      </c>
      <c r="D1649" s="107">
        <f>'Calculo VIGA'!J$20</f>
        <v>0</v>
      </c>
      <c r="E1649" s="106">
        <f>IF($A1290=D1646,1*$A1645*($B1290-$A1645)^2/$B1290^2,0)</f>
        <v>0</v>
      </c>
      <c r="F1649" s="107">
        <f>'Calculo VIGA'!R$20</f>
        <v>0</v>
      </c>
      <c r="G1649" s="106" t="e">
        <f>IF($A1290=F1646,1*$A1645*($B1290-$A1645)^2/$B1290^2,0)</f>
        <v>#DIV/0!</v>
      </c>
      <c r="H1649" s="107">
        <f>'Calculo VIGA'!Z$20</f>
        <v>0</v>
      </c>
      <c r="I1649" s="106">
        <f>IF($A1290=H1646,1*$A1645*($B1290-$A1645)^2/$B1290^2,0)</f>
        <v>0</v>
      </c>
      <c r="J1649" s="107">
        <f>'Calculo VIGA'!AH$20</f>
        <v>0</v>
      </c>
      <c r="K1649" s="106">
        <f>IF($A1290=J1646,1*$A1645*($B1290-$A1645)^2/$B1290^2,0)</f>
        <v>0</v>
      </c>
      <c r="L1649" s="107">
        <f>'Calculo VIGA'!AP$20</f>
        <v>0</v>
      </c>
      <c r="M1649" s="106">
        <f>IF($A1290=L1646,1*$A1645*($B1290-$A1645)^2/$B1290^2,0)</f>
        <v>0</v>
      </c>
      <c r="X1649" s="149"/>
    </row>
    <row r="1650" spans="1:34" hidden="1" outlineLevel="2" x14ac:dyDescent="0.25">
      <c r="B1650" s="105">
        <f>'Calculo VIGA'!B$21</f>
        <v>5</v>
      </c>
      <c r="C1650" s="108">
        <v>0</v>
      </c>
      <c r="D1650" s="107">
        <f>'Calculo VIGA'!J$21</f>
        <v>0</v>
      </c>
      <c r="E1650" s="108">
        <v>0</v>
      </c>
      <c r="F1650" s="107">
        <f>'Calculo VIGA'!R$21</f>
        <v>0</v>
      </c>
      <c r="G1650" s="108">
        <v>0</v>
      </c>
      <c r="H1650" s="107">
        <f>'Calculo VIGA'!Z$21</f>
        <v>0</v>
      </c>
      <c r="I1650" s="108">
        <v>0</v>
      </c>
      <c r="J1650" s="107">
        <f>'Calculo VIGA'!AH$21</f>
        <v>0</v>
      </c>
      <c r="K1650" s="108">
        <v>0</v>
      </c>
      <c r="L1650" s="107">
        <f>'Calculo VIGA'!AP$21</f>
        <v>0</v>
      </c>
      <c r="M1650" s="108">
        <v>0</v>
      </c>
    </row>
    <row r="1651" spans="1:34" hidden="1" outlineLevel="2" x14ac:dyDescent="0.25">
      <c r="B1651" s="105">
        <f>'Calculo VIGA'!B$22</f>
        <v>6</v>
      </c>
      <c r="C1651" s="106">
        <f>IF($A1290=B1646,1*($A1645)^2*(3*$B1290-2*$A1645)/$B1290^3,0)</f>
        <v>0</v>
      </c>
      <c r="D1651" s="107">
        <f>'Calculo VIGA'!J$22</f>
        <v>0</v>
      </c>
      <c r="E1651" s="106">
        <f>IF($A1290=D1646,1*($A1645)^2*(3*$B1290-2*$A1645)/$B1290^3,0)</f>
        <v>0</v>
      </c>
      <c r="F1651" s="107">
        <f>'Calculo VIGA'!R$22</f>
        <v>0</v>
      </c>
      <c r="G1651" s="106" t="e">
        <f>IF($A1290=F1646,1*($A1645)^2*(3*$B1290-2*$A1645)/$B1290^3,0)</f>
        <v>#DIV/0!</v>
      </c>
      <c r="H1651" s="107">
        <f>'Calculo VIGA'!Z$22</f>
        <v>0</v>
      </c>
      <c r="I1651" s="106">
        <f>IF($A1290=H1646,1*($A1645)^2*(3*$B1290-2*$A1645)/$B1290^3,0)</f>
        <v>0</v>
      </c>
      <c r="J1651" s="107">
        <f>'Calculo VIGA'!AH$22</f>
        <v>0</v>
      </c>
      <c r="K1651" s="106">
        <f>IF($A1290=J1646,1*($A1645)^2*(3*$B1290-2*$A1645)/$B1290^3,0)</f>
        <v>0</v>
      </c>
      <c r="L1651" s="107">
        <f>'Calculo VIGA'!AP$22</f>
        <v>0</v>
      </c>
      <c r="M1651" s="106">
        <f>IF($A1290=L1646,1*($A1645)^2*(3*$B1290-2*$A1645)/$B1290^3,0)</f>
        <v>0</v>
      </c>
    </row>
    <row r="1652" spans="1:34" hidden="1" outlineLevel="2" x14ac:dyDescent="0.25">
      <c r="B1652" s="105">
        <f>'Calculo VIGA'!B$23</f>
        <v>2</v>
      </c>
      <c r="C1652" s="108">
        <f>IF($A1290=B1646,-1*($B1290-$A1645)*$A1645^2/$B1290^2,0)</f>
        <v>0</v>
      </c>
      <c r="D1652" s="107">
        <f>'Calculo VIGA'!J$23</f>
        <v>0</v>
      </c>
      <c r="E1652" s="108">
        <f>IF($A1290=D1646,-1*($B1290-$A1645)*$A1645^2/$B1290^2,0)</f>
        <v>0</v>
      </c>
      <c r="F1652" s="107">
        <f>'Calculo VIGA'!R$23</f>
        <v>0</v>
      </c>
      <c r="G1652" s="108" t="e">
        <f>IF($A1290=F1646,-1*($B1290-$A1645)*$A1645^2/$B1290^2,0)</f>
        <v>#DIV/0!</v>
      </c>
      <c r="H1652" s="107">
        <f>'Calculo VIGA'!Z$23</f>
        <v>0</v>
      </c>
      <c r="I1652" s="108">
        <f>IF($A1290=H1646,-1*($B1290-$A1645)*$A1645^2/$B1290^2,0)</f>
        <v>0</v>
      </c>
      <c r="J1652" s="107">
        <f>'Calculo VIGA'!AH$23</f>
        <v>0</v>
      </c>
      <c r="K1652" s="108">
        <f>IF($A1290=J1646,-1*($B1290-$A1645)*$A1645^2/$B1290^2,0)</f>
        <v>0</v>
      </c>
      <c r="L1652" s="107">
        <f>'Calculo VIGA'!AP$23</f>
        <v>0</v>
      </c>
      <c r="M1652" s="108">
        <f>IF($A1290=L1646,-1*($B1290-$A1645)*$A1645^2/$B1290^2,0)</f>
        <v>0</v>
      </c>
    </row>
    <row r="1653" spans="1:34" hidden="1" outlineLevel="2" x14ac:dyDescent="0.25">
      <c r="C1653" t="s">
        <v>61</v>
      </c>
      <c r="D1653" s="182"/>
      <c r="E1653" s="183"/>
      <c r="F1653" s="182"/>
      <c r="G1653" s="183"/>
      <c r="H1653" s="182"/>
      <c r="I1653" s="183"/>
      <c r="J1653" s="182"/>
      <c r="K1653" s="183"/>
      <c r="L1653" s="182"/>
      <c r="M1653" s="183"/>
      <c r="N1653" s="182"/>
      <c r="O1653" s="183"/>
      <c r="P1653" s="182"/>
      <c r="Q1653" s="183"/>
      <c r="R1653" s="182"/>
      <c r="S1653" s="183"/>
    </row>
    <row r="1654" spans="1:34" hidden="1" outlineLevel="2" x14ac:dyDescent="0.25">
      <c r="B1654" s="105">
        <v>1</v>
      </c>
      <c r="C1654" s="108">
        <f t="shared" ref="C1654" si="2813">-(IFERROR(VLOOKUP($B1654,$B1647:$C1652,2,0),0)+IFERROR(VLOOKUP($B1654,$D1647:$E1652,2,0),0)+IFERROR(VLOOKUP($B1654,$F1647:$G1652,2,0),0)+IFERROR(VLOOKUP($B1654,$H1647:$I1652,2,0),0)+IFERROR(VLOOKUP($B1654,$J1647:$K1652,2,0),0)+IFERROR(VLOOKUP($B1654,$L1647:$M1652,2,0),0)+IFERROR(VLOOKUP($B1654,$N1647:$O1652,2,0),0)+IFERROR(VLOOKUP($B1654,$P1647:$Q1652,2,0),0)+IFERROR(VLOOKUP($B1654,$R1647:$S1652,2,0),0))</f>
        <v>0</v>
      </c>
      <c r="E1654" s="109"/>
      <c r="F1654" s="325" t="s">
        <v>37</v>
      </c>
      <c r="G1654" s="325"/>
      <c r="H1654" s="325"/>
      <c r="I1654" s="325"/>
      <c r="J1654" s="325"/>
      <c r="K1654" s="325"/>
      <c r="L1654" s="325"/>
      <c r="M1654" s="325"/>
      <c r="N1654" s="325"/>
      <c r="O1654" s="325"/>
      <c r="P1654" s="325"/>
      <c r="Q1654" s="325"/>
      <c r="R1654" s="325"/>
      <c r="S1654" s="325"/>
      <c r="T1654" s="325"/>
      <c r="U1654" s="325"/>
      <c r="V1654" s="325"/>
      <c r="W1654" s="325"/>
      <c r="X1654" s="325"/>
      <c r="Y1654" s="325"/>
      <c r="Z1654" s="325"/>
      <c r="AA1654" s="325"/>
      <c r="AB1654" s="110"/>
      <c r="AC1654" s="110"/>
      <c r="AD1654" s="110"/>
      <c r="AE1654" s="110"/>
      <c r="AF1654" s="110"/>
      <c r="AG1654" s="110"/>
      <c r="AH1654" s="110"/>
    </row>
    <row r="1655" spans="1:34" hidden="1" outlineLevel="2" x14ac:dyDescent="0.25">
      <c r="B1655" s="105">
        <v>2</v>
      </c>
      <c r="C1655" s="108">
        <f t="shared" ref="C1655" si="2814">-(IFERROR(VLOOKUP($B1655,$B1647:$C1652,2,0),0)+IFERROR(VLOOKUP($B1655,$D1647:$E1652,2,0),0)+IFERROR(VLOOKUP($B1655,$F1647:$G1652,2,0),0)+IFERROR(VLOOKUP($B1655,$H1647:$I1652,2,0),0)+IFERROR(VLOOKUP($B1655,$J1647:$K1652,2,0),0)+IFERROR(VLOOKUP($B1655,$L1647:$M1652,2,0),0)+IFERROR(VLOOKUP($B1655,$N1647:$O1652,2,0),0)+IFERROR(VLOOKUP($B1655,$P1647:$Q1652,2,0),0)+IFERROR(VLOOKUP($B1655,$R1647:$S1652,2,0),0))</f>
        <v>0</v>
      </c>
      <c r="E1655" s="110"/>
      <c r="F1655" s="110"/>
      <c r="G1655" s="326" t="s">
        <v>38</v>
      </c>
      <c r="H1655" s="326"/>
      <c r="I1655" s="326"/>
      <c r="J1655" s="326"/>
      <c r="K1655" s="326"/>
      <c r="L1655" s="326"/>
      <c r="M1655" s="110"/>
      <c r="N1655" s="110"/>
      <c r="O1655" s="110"/>
      <c r="P1655" s="327" t="s">
        <v>39</v>
      </c>
      <c r="Q1655" s="327"/>
      <c r="R1655" s="327"/>
      <c r="S1655" s="327"/>
      <c r="T1655" s="327"/>
      <c r="U1655" s="327"/>
      <c r="V1655" s="110"/>
      <c r="W1655" s="110"/>
      <c r="X1655" s="110"/>
      <c r="Y1655" s="110"/>
      <c r="Z1655" s="110"/>
      <c r="AA1655" s="110"/>
      <c r="AB1655" s="110"/>
      <c r="AC1655" s="110"/>
      <c r="AD1655" s="110"/>
      <c r="AE1655" s="110"/>
      <c r="AF1655" s="110"/>
      <c r="AG1655" s="110"/>
      <c r="AH1655" s="110"/>
    </row>
    <row r="1656" spans="1:34" hidden="1" outlineLevel="2" x14ac:dyDescent="0.25">
      <c r="B1656" s="105">
        <v>3</v>
      </c>
      <c r="C1656" s="108">
        <f t="shared" ref="C1656" si="2815">-(IFERROR(VLOOKUP($B1656,$B1647:$C1652,2,0),0)+IFERROR(VLOOKUP($B1656,$D1647:$E1652,2,0),0)+IFERROR(VLOOKUP($B1656,$F1647:$G1652,2,0),0)+IFERROR(VLOOKUP($B1656,$H1647:$I1652,2,0),0)+IFERROR(VLOOKUP($B1656,$J1647:$K1652,2,0),0)+IFERROR(VLOOKUP($B1656,$L1647:$M1652,2,0),0)+IFERROR(VLOOKUP($B1656,$N1647:$O1652,2,0),0)+IFERROR(VLOOKUP($B1656,$P1647:$Q1652,2,0),0)+IFERROR(VLOOKUP($B1656,$R1647:$S1652,2,0),0))</f>
        <v>0</v>
      </c>
      <c r="E1656" s="110"/>
      <c r="F1656" s="110"/>
      <c r="G1656" s="112">
        <v>6</v>
      </c>
      <c r="H1656" s="112">
        <v>5</v>
      </c>
      <c r="I1656" s="112">
        <v>4</v>
      </c>
      <c r="J1656" s="112">
        <v>3</v>
      </c>
      <c r="K1656" s="112">
        <v>2</v>
      </c>
      <c r="L1656" s="112">
        <v>1</v>
      </c>
      <c r="M1656" s="110"/>
      <c r="O1656" s="110"/>
      <c r="P1656" s="112">
        <v>6</v>
      </c>
      <c r="Q1656" s="112">
        <v>5</v>
      </c>
      <c r="R1656" s="112">
        <v>4</v>
      </c>
      <c r="S1656" s="112">
        <v>3</v>
      </c>
      <c r="T1656" s="112">
        <v>2</v>
      </c>
      <c r="U1656" s="112">
        <v>1</v>
      </c>
      <c r="AB1656" s="110"/>
      <c r="AC1656" s="110"/>
      <c r="AD1656" s="110"/>
      <c r="AE1656" s="110"/>
      <c r="AF1656" s="110"/>
      <c r="AG1656" s="110"/>
      <c r="AH1656" s="110"/>
    </row>
    <row r="1657" spans="1:34" hidden="1" outlineLevel="2" x14ac:dyDescent="0.25">
      <c r="B1657" s="105">
        <v>4</v>
      </c>
      <c r="C1657" s="108">
        <f t="shared" ref="C1657" si="2816">-(IFERROR(VLOOKUP($B1657,$B1647:$C1652,2,0),0)+IFERROR(VLOOKUP($B1657,$D1647:$E1652,2,0),0)+IFERROR(VLOOKUP($B1657,$F1647:$G1652,2,0),0)+IFERROR(VLOOKUP($B1657,$H1647:$I1652,2,0),0)+IFERROR(VLOOKUP($B1657,$J1647:$K1652,2,0),0)+IFERROR(VLOOKUP($B1657,$L1647:$M1652,2,0),0)+IFERROR(VLOOKUP($B1657,$N1647:$O1652,2,0),0)+IFERROR(VLOOKUP($B1657,$P1647:$Q1652,2,0),0)+IFERROR(VLOOKUP($B1657,$R1647:$S1652,2,0),0))</f>
        <v>0</v>
      </c>
      <c r="E1657" s="110"/>
      <c r="F1657" s="105">
        <v>1</v>
      </c>
      <c r="G1657" s="184" t="e">
        <f t="array" ref="G1657:G1663">MMULT(MINVERSE($C$24:$I$30),$C1654:$C1660)</f>
        <v>#NUM!</v>
      </c>
      <c r="H1657" s="184" t="e">
        <f t="array" ref="H1657:H1662">MMULT(MINVERSE($C$24:$H$29),$C1654:$C1659)</f>
        <v>#NUM!</v>
      </c>
      <c r="I1657" s="184" t="e">
        <f t="array" ref="I1657:I1661">MMULT(MINVERSE($C$24:$G$28),$C1654:$C1658)</f>
        <v>#NUM!</v>
      </c>
      <c r="J1657" s="184">
        <f t="array" ref="J1657:J1660">MMULT(MINVERSE($C$24:$F$27),$C1654:$C1657)</f>
        <v>0</v>
      </c>
      <c r="K1657" s="184">
        <f t="array" ref="K1657:K1659">MMULT(MINVERSE($C$24:$E$26),$C1654:$C1656)</f>
        <v>0</v>
      </c>
      <c r="L1657" s="184">
        <f t="array" ref="L1657:L1658">MMULT(MINVERSE($C$24:$D$25),$C1654:$C1655)</f>
        <v>0</v>
      </c>
      <c r="M1657" s="110"/>
      <c r="O1657" s="105">
        <v>1</v>
      </c>
      <c r="P1657" s="184" t="e">
        <f t="array" ref="P1657:P1667">MMULT(MINVERSE($C$24:$M$34),$C1654:$C1664)</f>
        <v>#NUM!</v>
      </c>
      <c r="Q1657" s="184" t="e">
        <f t="array" ref="Q1657:Q1666">MMULT(MINVERSE($C$24:$L$33),$C1654:$C1663)</f>
        <v>#NUM!</v>
      </c>
      <c r="R1657" s="184" t="e">
        <f t="array" ref="R1657:R1665">MMULT(MINVERSE($C$24:$K$32),$C1654:$C1662)</f>
        <v>#NUM!</v>
      </c>
      <c r="S1657" s="184" t="e">
        <f t="array" ref="S1657:S1664">MMULT(MINVERSE($C$24:$J$31),$C1654:$C1661)</f>
        <v>#NUM!</v>
      </c>
      <c r="T1657" s="114"/>
      <c r="U1657" s="114"/>
      <c r="V1657" s="110"/>
      <c r="W1657" s="110"/>
      <c r="X1657" s="110"/>
      <c r="Y1657" s="110"/>
      <c r="Z1657" s="110"/>
      <c r="AA1657" s="110"/>
      <c r="AB1657" s="110"/>
      <c r="AC1657" s="110"/>
      <c r="AD1657" s="110"/>
      <c r="AE1657" s="110"/>
      <c r="AF1657" s="110"/>
      <c r="AG1657" s="110"/>
      <c r="AH1657" s="110"/>
    </row>
    <row r="1658" spans="1:34" hidden="1" outlineLevel="2" x14ac:dyDescent="0.25">
      <c r="B1658" s="105">
        <v>5</v>
      </c>
      <c r="C1658" s="108">
        <f t="shared" ref="C1658" si="2817">-(IFERROR(VLOOKUP($B1658,$B1647:$C1652,2,0),0)+IFERROR(VLOOKUP($B1658,$D1647:$E1652,2,0),0)+IFERROR(VLOOKUP($B1658,$F1647:$G1652,2,0),0)+IFERROR(VLOOKUP($B1658,$H1647:$I1652,2,0),0)+IFERROR(VLOOKUP($B1658,$J1647:$K1652,2,0),0)+IFERROR(VLOOKUP($B1658,$L1647:$M1652,2,0),0)+IFERROR(VLOOKUP($B1658,$N1647:$O1652,2,0),0)+IFERROR(VLOOKUP($B1658,$P1647:$Q1652,2,0),0)+IFERROR(VLOOKUP($B1658,$R1647:$S1652,2,0),0))</f>
        <v>0</v>
      </c>
      <c r="E1658" s="110"/>
      <c r="F1658" s="105">
        <v>2</v>
      </c>
      <c r="G1658" s="185" t="e">
        <v>#NUM!</v>
      </c>
      <c r="H1658" s="185" t="e">
        <v>#NUM!</v>
      </c>
      <c r="I1658" s="185" t="e">
        <v>#NUM!</v>
      </c>
      <c r="J1658" s="185">
        <v>0</v>
      </c>
      <c r="K1658" s="185">
        <v>0</v>
      </c>
      <c r="L1658" s="185">
        <v>0</v>
      </c>
      <c r="M1658" s="110"/>
      <c r="O1658" s="105">
        <v>2</v>
      </c>
      <c r="P1658" s="185" t="e">
        <v>#NUM!</v>
      </c>
      <c r="Q1658" s="185" t="e">
        <v>#NUM!</v>
      </c>
      <c r="R1658" s="185" t="e">
        <v>#NUM!</v>
      </c>
      <c r="S1658" s="185" t="e">
        <v>#NUM!</v>
      </c>
      <c r="T1658" s="114"/>
      <c r="U1658" s="114"/>
    </row>
    <row r="1659" spans="1:34" hidden="1" outlineLevel="2" x14ac:dyDescent="0.25">
      <c r="B1659" s="105">
        <v>6</v>
      </c>
      <c r="C1659" s="108">
        <f t="shared" ref="C1659" si="2818">-(IFERROR(VLOOKUP($B1659,$B1647:$C1652,2,0),0)+IFERROR(VLOOKUP($B1659,$D1647:$E1652,2,0),0)+IFERROR(VLOOKUP($B1659,$F1647:$G1652,2,0),0)+IFERROR(VLOOKUP($B1659,$H1647:$I1652,2,0),0)+IFERROR(VLOOKUP($B1659,$J1647:$K1652,2,0),0)+IFERROR(VLOOKUP($B1659,$L1647:$M1652,2,0),0)+IFERROR(VLOOKUP($B1659,$N1647:$O1652,2,0),0)+IFERROR(VLOOKUP($B1659,$P1647:$Q1652,2,0),0)+IFERROR(VLOOKUP($B1659,$R1647:$S1652,2,0),0))</f>
        <v>0</v>
      </c>
      <c r="E1659" s="110"/>
      <c r="F1659" s="105">
        <v>3</v>
      </c>
      <c r="G1659" s="185" t="e">
        <v>#NUM!</v>
      </c>
      <c r="H1659" s="185" t="e">
        <v>#NUM!</v>
      </c>
      <c r="I1659" s="185" t="e">
        <v>#NUM!</v>
      </c>
      <c r="J1659" s="185">
        <v>0</v>
      </c>
      <c r="K1659" s="185">
        <v>0</v>
      </c>
      <c r="L1659" s="185"/>
      <c r="M1659" s="110"/>
      <c r="O1659" s="105">
        <v>3</v>
      </c>
      <c r="P1659" s="185" t="e">
        <v>#NUM!</v>
      </c>
      <c r="Q1659" s="185" t="e">
        <v>#NUM!</v>
      </c>
      <c r="R1659" s="185" t="e">
        <v>#NUM!</v>
      </c>
      <c r="S1659" s="185" t="e">
        <v>#NUM!</v>
      </c>
      <c r="T1659" s="114"/>
      <c r="U1659" s="114"/>
    </row>
    <row r="1660" spans="1:34" hidden="1" outlineLevel="2" x14ac:dyDescent="0.25">
      <c r="B1660" s="105">
        <v>7</v>
      </c>
      <c r="C1660" s="108">
        <f t="shared" ref="C1660" si="2819">-(IFERROR(VLOOKUP($B1660,$B1647:$C1652,2,0),0)+IFERROR(VLOOKUP($B1660,$D1647:$E1652,2,0),0)+IFERROR(VLOOKUP($B1660,$F1647:$G1652,2,0),0)+IFERROR(VLOOKUP($B1660,$H1647:$I1652,2,0),0)+IFERROR(VLOOKUP($B1660,$J1647:$K1652,2,0),0)+IFERROR(VLOOKUP($B1660,$L1647:$M1652,2,0),0)+IFERROR(VLOOKUP($B1660,$N1647:$O1652,2,0),0)+IFERROR(VLOOKUP($B1660,$P1647:$Q1652,2,0),0)+IFERROR(VLOOKUP($B1660,$R1647:$S1652,2,0),0))</f>
        <v>0</v>
      </c>
      <c r="E1660" s="110"/>
      <c r="F1660" s="105">
        <v>4</v>
      </c>
      <c r="G1660" s="185" t="e">
        <v>#NUM!</v>
      </c>
      <c r="H1660" s="185" t="e">
        <v>#NUM!</v>
      </c>
      <c r="I1660" s="185" t="e">
        <v>#NUM!</v>
      </c>
      <c r="J1660" s="185">
        <v>0</v>
      </c>
      <c r="K1660" s="185"/>
      <c r="L1660" s="185"/>
      <c r="M1660" s="110"/>
      <c r="O1660" s="105">
        <v>4</v>
      </c>
      <c r="P1660" s="185" t="e">
        <v>#NUM!</v>
      </c>
      <c r="Q1660" s="185" t="e">
        <v>#NUM!</v>
      </c>
      <c r="R1660" s="185" t="e">
        <v>#NUM!</v>
      </c>
      <c r="S1660" s="185" t="e">
        <v>#NUM!</v>
      </c>
      <c r="T1660" s="114"/>
      <c r="U1660" s="114"/>
    </row>
    <row r="1661" spans="1:34" hidden="1" outlineLevel="2" x14ac:dyDescent="0.25">
      <c r="B1661" s="105">
        <v>8</v>
      </c>
      <c r="C1661" s="108">
        <f t="shared" ref="C1661" si="2820">-(IFERROR(VLOOKUP($B1661,$B1647:$C1652,2,0),0)+IFERROR(VLOOKUP($B1661,$D1647:$E1652,2,0),0)+IFERROR(VLOOKUP($B1661,$F1647:$G1652,2,0),0)+IFERROR(VLOOKUP($B1661,$H1647:$I1652,2,0),0)+IFERROR(VLOOKUP($B1661,$J1647:$K1652,2,0),0)+IFERROR(VLOOKUP($B1661,$L1647:$M1652,2,0),0)+IFERROR(VLOOKUP($B1661,$N1647:$O1652,2,0),0)+IFERROR(VLOOKUP($B1661,$P1647:$Q1652,2,0),0)+IFERROR(VLOOKUP($B1661,$R1647:$S1652,2,0),0))</f>
        <v>0</v>
      </c>
      <c r="E1661" s="110" t="s">
        <v>40</v>
      </c>
      <c r="F1661" s="105">
        <v>5</v>
      </c>
      <c r="G1661" s="185" t="e">
        <v>#NUM!</v>
      </c>
      <c r="H1661" s="185" t="e">
        <v>#NUM!</v>
      </c>
      <c r="I1661" s="185" t="e">
        <v>#NUM!</v>
      </c>
      <c r="J1661" s="185"/>
      <c r="K1661" s="185"/>
      <c r="L1661" s="185"/>
      <c r="M1661" s="110"/>
      <c r="O1661" s="105">
        <v>5</v>
      </c>
      <c r="P1661" s="185" t="e">
        <v>#NUM!</v>
      </c>
      <c r="Q1661" s="185" t="e">
        <v>#NUM!</v>
      </c>
      <c r="R1661" s="185" t="e">
        <v>#NUM!</v>
      </c>
      <c r="S1661" s="185" t="e">
        <v>#NUM!</v>
      </c>
      <c r="T1661" s="114"/>
      <c r="U1661" s="114"/>
    </row>
    <row r="1662" spans="1:34" hidden="1" outlineLevel="2" x14ac:dyDescent="0.25">
      <c r="B1662" s="105">
        <v>9</v>
      </c>
      <c r="C1662" s="108">
        <f t="shared" ref="C1662" si="2821">-(IFERROR(VLOOKUP($B1662,$B1647:$C1652,2,0),0)+IFERROR(VLOOKUP($B1662,$D1647:$E1652,2,0),0)+IFERROR(VLOOKUP($B1662,$F1647:$G1652,2,0),0)+IFERROR(VLOOKUP($B1662,$H1647:$I1652,2,0),0)+IFERROR(VLOOKUP($B1662,$J1647:$K1652,2,0),0)+IFERROR(VLOOKUP($B1662,$L1647:$M1652,2,0),0)+IFERROR(VLOOKUP($B1662,$N1647:$O1652,2,0),0)+IFERROR(VLOOKUP($B1662,$P1647:$Q1652,2,0),0)+IFERROR(VLOOKUP($B1662,$R1647:$S1652,2,0),0))</f>
        <v>0</v>
      </c>
      <c r="E1662" s="110"/>
      <c r="F1662" s="105">
        <v>6</v>
      </c>
      <c r="G1662" s="185" t="e">
        <v>#NUM!</v>
      </c>
      <c r="H1662" s="185" t="e">
        <v>#NUM!</v>
      </c>
      <c r="I1662" s="185"/>
      <c r="J1662" s="185"/>
      <c r="K1662" s="185"/>
      <c r="L1662" s="185"/>
      <c r="M1662" s="110"/>
      <c r="O1662" s="105">
        <v>6</v>
      </c>
      <c r="P1662" s="185" t="e">
        <v>#NUM!</v>
      </c>
      <c r="Q1662" s="185" t="e">
        <v>#NUM!</v>
      </c>
      <c r="R1662" s="185" t="e">
        <v>#NUM!</v>
      </c>
      <c r="S1662" s="185" t="e">
        <v>#NUM!</v>
      </c>
      <c r="T1662" s="114"/>
      <c r="U1662" s="114"/>
    </row>
    <row r="1663" spans="1:34" hidden="1" outlineLevel="2" x14ac:dyDescent="0.25">
      <c r="B1663" s="105">
        <v>10</v>
      </c>
      <c r="C1663" s="108">
        <f t="shared" ref="C1663" si="2822">-(IFERROR(VLOOKUP($B1663,$B1647:$C1652,2,0),0)+IFERROR(VLOOKUP($B1663,$D1647:$E1652,2,0),0)+IFERROR(VLOOKUP($B1663,$F1647:$G1652,2,0),0)+IFERROR(VLOOKUP($B1663,$H1647:$I1652,2,0),0)+IFERROR(VLOOKUP($B1663,$J1647:$K1652,2,0),0)+IFERROR(VLOOKUP($B1663,$L1647:$M1652,2,0),0)+IFERROR(VLOOKUP($B1663,$N1647:$O1652,2,0),0)+IFERROR(VLOOKUP($B1663,$P1647:$Q1652,2,0),0)+IFERROR(VLOOKUP($B1663,$R1647:$S1652,2,0),0))</f>
        <v>0</v>
      </c>
      <c r="E1663" s="110"/>
      <c r="F1663" s="105">
        <v>7</v>
      </c>
      <c r="G1663" s="185" t="e">
        <v>#NUM!</v>
      </c>
      <c r="H1663" s="185"/>
      <c r="I1663" s="185"/>
      <c r="J1663" s="185"/>
      <c r="K1663" s="185"/>
      <c r="L1663" s="185"/>
      <c r="M1663" s="110"/>
      <c r="N1663" s="110" t="s">
        <v>40</v>
      </c>
      <c r="O1663" s="105">
        <v>7</v>
      </c>
      <c r="P1663" s="185" t="e">
        <v>#NUM!</v>
      </c>
      <c r="Q1663" s="185" t="e">
        <v>#NUM!</v>
      </c>
      <c r="R1663" s="185" t="e">
        <v>#NUM!</v>
      </c>
      <c r="S1663" s="185" t="e">
        <v>#NUM!</v>
      </c>
      <c r="T1663" s="114"/>
      <c r="U1663" s="114"/>
    </row>
    <row r="1664" spans="1:34" hidden="1" outlineLevel="2" x14ac:dyDescent="0.25">
      <c r="B1664" s="105">
        <v>11</v>
      </c>
      <c r="C1664" s="108">
        <f t="shared" ref="C1664" si="2823">-(IFERROR(VLOOKUP($B1664,$B1647:$C1652,2,0),0)+IFERROR(VLOOKUP($B1664,$D1647:$E1652,2,0),0)+IFERROR(VLOOKUP($B1664,$F1647:$G1652,2,0),0)+IFERROR(VLOOKUP($B1664,$H1647:$I1652,2,0),0)+IFERROR(VLOOKUP($B1664,$J1647:$K1652,2,0),0)+IFERROR(VLOOKUP($B1664,$L1647:$M1652,2,0),0)+IFERROR(VLOOKUP($B1664,$N1647:$O1652,2,0),0)+IFERROR(VLOOKUP($B1664,$P1647:$Q1652,2,0),0)+IFERROR(VLOOKUP($B1664,$R1647:$S1652,2,0),0))</f>
        <v>0</v>
      </c>
      <c r="E1664" s="110"/>
      <c r="M1664" s="110"/>
      <c r="O1664" s="105">
        <v>8</v>
      </c>
      <c r="P1664" s="185" t="e">
        <v>#NUM!</v>
      </c>
      <c r="Q1664" s="185" t="e">
        <v>#NUM!</v>
      </c>
      <c r="R1664" s="185" t="e">
        <v>#NUM!</v>
      </c>
      <c r="S1664" s="185" t="e">
        <v>#NUM!</v>
      </c>
      <c r="T1664" s="114"/>
      <c r="U1664" s="114"/>
    </row>
    <row r="1665" spans="1:24" hidden="1" outlineLevel="2" x14ac:dyDescent="0.25">
      <c r="B1665" s="105">
        <v>12</v>
      </c>
      <c r="C1665" s="108">
        <f t="shared" ref="C1665" si="2824">-(IFERROR(VLOOKUP($B1665,$B1647:$C1652,2,0),0)+IFERROR(VLOOKUP($B1665,$D1647:$E1652,2,0),0)+IFERROR(VLOOKUP($B1665,$F1647:$G1652,2,0),0)+IFERROR(VLOOKUP($B1665,$H1647:$I1652,2,0),0)+IFERROR(VLOOKUP($B1665,$J1647:$K1652,2,0),0)+IFERROR(VLOOKUP($B1665,$L1647:$M1652,2,0),0)+IFERROR(VLOOKUP($B1665,$N1647:$O1652,2,0),0)+IFERROR(VLOOKUP($B1665,$P1647:$Q1652,2,0),0)+IFERROR(VLOOKUP($B1665,$R1647:$S1652,2,0),0))</f>
        <v>0</v>
      </c>
      <c r="E1665" s="110"/>
      <c r="M1665" s="110"/>
      <c r="O1665" s="105">
        <v>9</v>
      </c>
      <c r="P1665" s="185" t="e">
        <v>#NUM!</v>
      </c>
      <c r="Q1665" s="185" t="e">
        <v>#NUM!</v>
      </c>
      <c r="R1665" s="185" t="e">
        <v>#NUM!</v>
      </c>
      <c r="S1665" s="185"/>
      <c r="T1665" s="114"/>
      <c r="U1665" s="114"/>
    </row>
    <row r="1666" spans="1:24" hidden="1" outlineLevel="2" x14ac:dyDescent="0.25">
      <c r="B1666" s="105">
        <v>13</v>
      </c>
      <c r="C1666" s="108">
        <f t="shared" ref="C1666" si="2825">-(IFERROR(VLOOKUP($B1666,$B1647:$C1652,2,0),0)+IFERROR(VLOOKUP($B1666,$D1647:$E1652,2,0),0)+IFERROR(VLOOKUP($B1666,$F1647:$G1652,2,0),0)+IFERROR(VLOOKUP($B1666,$H1647:$I1652,2,0),0)+IFERROR(VLOOKUP($B1666,$J1647:$K1652,2,0),0)+IFERROR(VLOOKUP($B1666,$L1647:$M1652,2,0),0)+IFERROR(VLOOKUP($B1666,$N1647:$O1652,2,0),0)+IFERROR(VLOOKUP($B1666,$P1647:$Q1652,2,0),0)+IFERROR(VLOOKUP($B1666,$R1647:$S1652,2,0),0))</f>
        <v>0</v>
      </c>
      <c r="E1666" s="110"/>
      <c r="F1666" s="110"/>
      <c r="G1666" s="324" t="s">
        <v>42</v>
      </c>
      <c r="H1666" s="324"/>
      <c r="I1666" s="324"/>
      <c r="J1666" s="324"/>
      <c r="K1666" s="324"/>
      <c r="L1666" s="324"/>
      <c r="M1666" s="110"/>
      <c r="O1666" s="105">
        <v>10</v>
      </c>
      <c r="P1666" s="185" t="e">
        <v>#NUM!</v>
      </c>
      <c r="Q1666" s="185" t="e">
        <v>#NUM!</v>
      </c>
      <c r="R1666" s="185"/>
      <c r="S1666" s="185"/>
      <c r="T1666" s="114"/>
      <c r="U1666" s="114"/>
    </row>
    <row r="1667" spans="1:24" hidden="1" outlineLevel="2" x14ac:dyDescent="0.25">
      <c r="B1667" s="105">
        <v>14</v>
      </c>
      <c r="C1667" s="108">
        <f t="shared" ref="C1667" si="2826">-(IFERROR(VLOOKUP($B1667,$B1647:$C1652,2,0),0)+IFERROR(VLOOKUP($B1667,$D1647:$E1652,2,0),0)+IFERROR(VLOOKUP($B1667,$F1647:$G1652,2,0),0)+IFERROR(VLOOKUP($B1667,$H1647:$I1652,2,0),0)+IFERROR(VLOOKUP($B1667,$J1647:$K1652,2,0),0)+IFERROR(VLOOKUP($B1667,$L1647:$M1652,2,0),0)+IFERROR(VLOOKUP($B1667,$N1647:$O1652,2,0),0)+IFERROR(VLOOKUP($B1667,$P1647:$Q1652,2,0),0)+IFERROR(VLOOKUP($B1667,$R1647:$S1652,2,0),0))</f>
        <v>0</v>
      </c>
      <c r="E1667" s="110"/>
      <c r="F1667" s="110"/>
      <c r="G1667" s="112">
        <v>6</v>
      </c>
      <c r="H1667" s="112">
        <v>5</v>
      </c>
      <c r="I1667" s="112">
        <v>4</v>
      </c>
      <c r="J1667" s="112">
        <v>3</v>
      </c>
      <c r="K1667" s="112">
        <v>2</v>
      </c>
      <c r="L1667" s="112">
        <v>1</v>
      </c>
      <c r="M1667" s="110"/>
      <c r="O1667" s="105">
        <v>11</v>
      </c>
      <c r="P1667" s="185" t="e">
        <v>#NUM!</v>
      </c>
      <c r="Q1667" s="185"/>
      <c r="R1667" s="185"/>
      <c r="S1667" s="185"/>
      <c r="T1667" s="114"/>
      <c r="U1667" s="114"/>
    </row>
    <row r="1668" spans="1:24" hidden="1" outlineLevel="2" x14ac:dyDescent="0.25">
      <c r="A1668" s="68" t="s">
        <v>41</v>
      </c>
      <c r="B1668" s="105">
        <v>15</v>
      </c>
      <c r="C1668" s="108">
        <f t="shared" ref="C1668" si="2827">-(IFERROR(VLOOKUP($B1668,$B1647:$C1652,2,0),0)+IFERROR(VLOOKUP($B1668,$D1647:$E1652,2,0),0)+IFERROR(VLOOKUP($B1668,$F1647:$G1652,2,0),0)+IFERROR(VLOOKUP($B1668,$H1647:$I1652,2,0),0)+IFERROR(VLOOKUP($B1668,$J1647:$K1652,2,0),0)+IFERROR(VLOOKUP($B1668,$L1647:$M1652,2,0),0)+IFERROR(VLOOKUP($B1668,$N1647:$O1652,2,0),0)+IFERROR(VLOOKUP($B1668,$P1647:$Q1652,2,0),0)+IFERROR(VLOOKUP($B1668,$R1647:$S1652,2,0),0))</f>
        <v>0</v>
      </c>
      <c r="E1668" s="110"/>
      <c r="F1668" s="105">
        <v>1</v>
      </c>
      <c r="G1668" s="184" t="e">
        <f t="array" ref="G1668:G1676">MMULT(MINVERSE($C$24:$K$32),$C1654:$C1662)</f>
        <v>#NUM!</v>
      </c>
      <c r="H1668" s="184" t="e">
        <f t="array" ref="H1668:H1675">MMULT(MINVERSE($C$24:$J$31),$C1654:$C1661)</f>
        <v>#NUM!</v>
      </c>
      <c r="I1668" s="184" t="e">
        <f t="array" ref="I1668:I1674">MMULT(MINVERSE($C$24:$I$30),$C1654:$C1660)</f>
        <v>#NUM!</v>
      </c>
      <c r="J1668" s="184" t="e">
        <f t="array" ref="J1668:J1673">MMULT(MINVERSE($C$24:$H$29),$C1654:$C1659)</f>
        <v>#NUM!</v>
      </c>
      <c r="K1668" s="184" t="e">
        <f t="array" ref="K1668:K1672">MMULT(MINVERSE($C$24:$G$28),$C1654:$C1658)</f>
        <v>#NUM!</v>
      </c>
      <c r="L1668" s="113"/>
      <c r="M1668" s="110"/>
      <c r="N1668" s="110"/>
      <c r="O1668" s="110"/>
      <c r="P1668" s="110"/>
    </row>
    <row r="1669" spans="1:24" hidden="1" outlineLevel="2" x14ac:dyDescent="0.25">
      <c r="B1669" s="105">
        <v>16</v>
      </c>
      <c r="C1669" s="108">
        <f t="shared" ref="C1669" si="2828">-(IFERROR(VLOOKUP($B1669,$B1647:$C1652,2,0),0)+IFERROR(VLOOKUP($B1669,$D1647:$E1652,2,0),0)+IFERROR(VLOOKUP($B1669,$F1647:$G1652,2,0),0)+IFERROR(VLOOKUP($B1669,$H1647:$I1652,2,0),0)+IFERROR(VLOOKUP($B1669,$J1647:$K1652,2,0),0)+IFERROR(VLOOKUP($B1669,$L1647:$M1652,2,0),0)+IFERROR(VLOOKUP($B1669,$N1647:$O1652,2,0),0)+IFERROR(VLOOKUP($B1669,$P1647:$Q1652,2,0),0)+IFERROR(VLOOKUP($B1669,$R1647:$S1652,2,0),0))</f>
        <v>0</v>
      </c>
      <c r="E1669" s="110"/>
      <c r="F1669" s="105">
        <v>2</v>
      </c>
      <c r="G1669" s="185" t="e">
        <v>#NUM!</v>
      </c>
      <c r="H1669" s="185" t="e">
        <v>#NUM!</v>
      </c>
      <c r="I1669" s="185" t="e">
        <v>#NUM!</v>
      </c>
      <c r="J1669" s="185" t="e">
        <v>#NUM!</v>
      </c>
      <c r="K1669" s="185" t="e">
        <v>#NUM!</v>
      </c>
      <c r="L1669" s="114"/>
      <c r="M1669" s="110"/>
      <c r="N1669" s="110"/>
      <c r="O1669" s="110"/>
      <c r="P1669" s="110"/>
    </row>
    <row r="1670" spans="1:24" hidden="1" outlineLevel="2" x14ac:dyDescent="0.25">
      <c r="B1670" s="105">
        <v>17</v>
      </c>
      <c r="C1670" s="108">
        <f t="shared" ref="C1670" si="2829">-(IFERROR(VLOOKUP($B1670,$B1647:$C1652,2,0),0)+IFERROR(VLOOKUP($B1670,$D1647:$E1652,2,0),0)+IFERROR(VLOOKUP($B1670,$F1647:$G1652,2,0),0)+IFERROR(VLOOKUP($B1670,$H1647:$I1652,2,0),0)+IFERROR(VLOOKUP($B1670,$J1647:$K1652,2,0),0)+IFERROR(VLOOKUP($B1670,$L1647:$M1652,2,0),0)+IFERROR(VLOOKUP($B1670,$N1647:$O1652,2,0),0)+IFERROR(VLOOKUP($B1670,$P1647:$Q1652,2,0),0)+IFERROR(VLOOKUP($B1670,$R1647:$S1652,2,0),0))</f>
        <v>0</v>
      </c>
      <c r="E1670" s="110"/>
      <c r="F1670" s="105">
        <v>3</v>
      </c>
      <c r="G1670" s="185" t="e">
        <v>#NUM!</v>
      </c>
      <c r="H1670" s="185" t="e">
        <v>#NUM!</v>
      </c>
      <c r="I1670" s="185" t="e">
        <v>#NUM!</v>
      </c>
      <c r="J1670" s="185" t="e">
        <v>#NUM!</v>
      </c>
      <c r="K1670" s="185" t="e">
        <v>#NUM!</v>
      </c>
      <c r="L1670" s="114"/>
      <c r="M1670" s="110"/>
    </row>
    <row r="1671" spans="1:24" hidden="1" outlineLevel="2" x14ac:dyDescent="0.25">
      <c r="B1671" s="105">
        <v>18</v>
      </c>
      <c r="C1671" s="108">
        <f t="shared" ref="C1671" si="2830">-(IFERROR(VLOOKUP($B1671,$B1647:$C1652,2,0),0)+IFERROR(VLOOKUP($B1671,$D1647:$E1652,2,0),0)+IFERROR(VLOOKUP($B1671,$F1647:$G1652,2,0),0)+IFERROR(VLOOKUP($B1671,$H1647:$I1652,2,0),0)+IFERROR(VLOOKUP($B1671,$J1647:$K1652,2,0),0)+IFERROR(VLOOKUP($B1671,$L1647:$M1652,2,0),0)+IFERROR(VLOOKUP($B1671,$N1647:$O1652,2,0),0)+IFERROR(VLOOKUP($B1671,$P1647:$Q1652,2,0),0)+IFERROR(VLOOKUP($B1671,$R1647:$S1652,2,0),0))</f>
        <v>0</v>
      </c>
      <c r="E1671" s="110"/>
      <c r="F1671" s="105">
        <v>4</v>
      </c>
      <c r="G1671" s="185" t="e">
        <v>#NUM!</v>
      </c>
      <c r="H1671" s="185" t="e">
        <v>#NUM!</v>
      </c>
      <c r="I1671" s="185" t="e">
        <v>#NUM!</v>
      </c>
      <c r="J1671" s="185" t="e">
        <v>#NUM!</v>
      </c>
      <c r="K1671" s="185" t="e">
        <v>#NUM!</v>
      </c>
      <c r="L1671" s="114"/>
      <c r="M1671" s="110"/>
    </row>
    <row r="1672" spans="1:24" hidden="1" outlineLevel="2" x14ac:dyDescent="0.25">
      <c r="B1672" s="105">
        <v>19</v>
      </c>
      <c r="C1672" s="108">
        <f t="shared" ref="C1672" si="2831">-(IFERROR(VLOOKUP($B1672,$B1647:$C1652,2,0),0)+IFERROR(VLOOKUP($B1672,$D1647:$E1652,2,0),0)+IFERROR(VLOOKUP($B1672,$F1647:$G1652,2,0),0)+IFERROR(VLOOKUP($B1672,$H1647:$I1652,2,0),0)+IFERROR(VLOOKUP($B1672,$J1647:$K1652,2,0),0)+IFERROR(VLOOKUP($B1672,$L1647:$M1652,2,0),0)+IFERROR(VLOOKUP($B1672,$N1647:$O1652,2,0),0)+IFERROR(VLOOKUP($B1672,$P1647:$Q1652,2,0),0)+IFERROR(VLOOKUP($B1672,$R1647:$S1652,2,0),0))</f>
        <v>0</v>
      </c>
      <c r="E1672" s="110"/>
      <c r="F1672" s="105">
        <v>5</v>
      </c>
      <c r="G1672" s="185" t="e">
        <v>#NUM!</v>
      </c>
      <c r="H1672" s="185" t="e">
        <v>#NUM!</v>
      </c>
      <c r="I1672" s="185" t="e">
        <v>#NUM!</v>
      </c>
      <c r="J1672" s="185" t="e">
        <v>#NUM!</v>
      </c>
      <c r="K1672" s="185" t="e">
        <v>#NUM!</v>
      </c>
      <c r="L1672" s="114"/>
      <c r="M1672" s="110"/>
    </row>
    <row r="1673" spans="1:24" hidden="1" outlineLevel="2" x14ac:dyDescent="0.25">
      <c r="B1673" s="105">
        <v>20</v>
      </c>
      <c r="C1673" s="108">
        <f t="shared" ref="C1673" si="2832">-(IFERROR(VLOOKUP($B1673,$B1647:$C1652,2,0),0)+IFERROR(VLOOKUP($B1673,$D1647:$E1652,2,0),0)+IFERROR(VLOOKUP($B1673,$F1647:$G1652,2,0),0)+IFERROR(VLOOKUP($B1673,$H1647:$I1652,2,0),0)+IFERROR(VLOOKUP($B1673,$J1647:$K1652,2,0),0)+IFERROR(VLOOKUP($B1673,$L1647:$M1652,2,0),0)+IFERROR(VLOOKUP($B1673,$N1647:$O1652,2,0),0)+IFERROR(VLOOKUP($B1673,$P1647:$Q1652,2,0),0)+IFERROR(VLOOKUP($B1673,$R1647:$S1652,2,0),0))</f>
        <v>0</v>
      </c>
      <c r="E1673" s="110" t="s">
        <v>40</v>
      </c>
      <c r="F1673" s="105">
        <v>6</v>
      </c>
      <c r="G1673" s="185" t="e">
        <v>#NUM!</v>
      </c>
      <c r="H1673" s="185" t="e">
        <v>#NUM!</v>
      </c>
      <c r="I1673" s="185" t="e">
        <v>#NUM!</v>
      </c>
      <c r="J1673" s="185" t="e">
        <v>#NUM!</v>
      </c>
      <c r="K1673" s="185"/>
      <c r="L1673" s="114"/>
      <c r="M1673" s="110"/>
    </row>
    <row r="1674" spans="1:24" hidden="1" outlineLevel="2" x14ac:dyDescent="0.25">
      <c r="B1674" s="105">
        <v>21</v>
      </c>
      <c r="C1674" s="108">
        <f t="shared" ref="C1674" si="2833">-(IFERROR(VLOOKUP($B1674,$B1647:$C1652,2,0),0)+IFERROR(VLOOKUP($B1674,$D1647:$E1652,2,0),0)+IFERROR(VLOOKUP($B1674,$F1647:$G1652,2,0),0)+IFERROR(VLOOKUP($B1674,$H1647:$I1652,2,0),0)+IFERROR(VLOOKUP($B1674,$J1647:$K1652,2,0),0)+IFERROR(VLOOKUP($B1674,$L1647:$M1652,2,0),0)+IFERROR(VLOOKUP($B1674,$N1647:$O1652,2,0),0)+IFERROR(VLOOKUP($B1674,$P1647:$Q1652,2,0),0)+IFERROR(VLOOKUP($B1674,$R1647:$S1652,2,0),0))</f>
        <v>0</v>
      </c>
      <c r="E1674" s="110"/>
      <c r="F1674" s="105">
        <v>7</v>
      </c>
      <c r="G1674" s="185" t="e">
        <v>#NUM!</v>
      </c>
      <c r="H1674" s="185" t="e">
        <v>#NUM!</v>
      </c>
      <c r="I1674" s="185" t="e">
        <v>#NUM!</v>
      </c>
      <c r="J1674" s="185"/>
      <c r="K1674" s="185"/>
      <c r="L1674" s="114"/>
      <c r="M1674" s="110"/>
    </row>
    <row r="1675" spans="1:24" hidden="1" outlineLevel="2" x14ac:dyDescent="0.25">
      <c r="E1675" s="110"/>
      <c r="F1675" s="105">
        <v>8</v>
      </c>
      <c r="G1675" s="185" t="e">
        <v>#NUM!</v>
      </c>
      <c r="H1675" s="185" t="e">
        <v>#NUM!</v>
      </c>
      <c r="I1675" s="185"/>
      <c r="J1675" s="185"/>
      <c r="K1675" s="185"/>
      <c r="L1675" s="114"/>
      <c r="M1675" s="110"/>
      <c r="X1675" s="110"/>
    </row>
    <row r="1676" spans="1:24" hidden="1" outlineLevel="2" x14ac:dyDescent="0.25">
      <c r="E1676" s="110"/>
      <c r="F1676" s="105">
        <v>9</v>
      </c>
      <c r="G1676" s="185" t="e">
        <v>#NUM!</v>
      </c>
      <c r="H1676" s="185"/>
      <c r="I1676" s="185"/>
      <c r="J1676" s="185"/>
      <c r="K1676" s="185"/>
      <c r="L1676" s="114"/>
      <c r="M1676" s="110"/>
      <c r="X1676" s="110"/>
    </row>
    <row r="1677" spans="1:24" hidden="1" outlineLevel="2" x14ac:dyDescent="0.25">
      <c r="A1677" s="117"/>
    </row>
    <row r="1678" spans="1:24" s="119" customFormat="1" hidden="1" outlineLevel="2" x14ac:dyDescent="0.25">
      <c r="A1678" s="118" t="s">
        <v>37</v>
      </c>
    </row>
    <row r="1679" spans="1:24" hidden="1" outlineLevel="2" x14ac:dyDescent="0.25">
      <c r="B1679" s="316">
        <f t="shared" ref="B1679:B1685" si="2834">B1646</f>
        <v>1</v>
      </c>
      <c r="C1679" s="316"/>
      <c r="D1679" s="316">
        <f t="shared" ref="D1679:D1685" si="2835">D1646</f>
        <v>2</v>
      </c>
      <c r="E1679" s="316"/>
      <c r="F1679" s="316">
        <f t="shared" ref="F1679:F1685" si="2836">F1646</f>
        <v>3</v>
      </c>
      <c r="G1679" s="316"/>
      <c r="H1679" s="316">
        <f t="shared" ref="H1679:H1685" si="2837">H1646</f>
        <v>4</v>
      </c>
      <c r="I1679" s="316"/>
      <c r="J1679" s="316">
        <f t="shared" ref="J1679:J1685" si="2838">J1646</f>
        <v>5</v>
      </c>
      <c r="K1679" s="316"/>
      <c r="L1679" s="316">
        <f t="shared" ref="L1679:L1685" si="2839">L1646</f>
        <v>6</v>
      </c>
      <c r="M1679" s="316"/>
    </row>
    <row r="1680" spans="1:24" hidden="1" outlineLevel="2" x14ac:dyDescent="0.25">
      <c r="B1680" s="105">
        <f t="shared" si="2834"/>
        <v>3</v>
      </c>
      <c r="C1680" s="116">
        <f>IF($Q$2=2,IFERROR(INDEX($G1657:$L1663,MATCH(B1680,$F1657:$F1663,0),MATCH(INICIO!$C$78,$G1656:$L1656,0)),0),IF($Q$2=4,IFERROR(INDEX($P1657:$U1667,MATCH(B1680,$O1657:$O1667,0),MATCH(INICIO!$C$78,$P1656:$U1656,0)),0),IFERROR(INDEX($G1668:$L1676,MATCH(B1680,$F1668:$F1676,0),MATCH(INICIO!$C$78,$G1667:$L1667,0)),0)))</f>
        <v>0</v>
      </c>
      <c r="D1680" s="105">
        <f t="shared" si="2835"/>
        <v>0</v>
      </c>
      <c r="E1680" s="116">
        <f>IF($Q$2=2,IFERROR(INDEX($G1657:$L1663,MATCH(D1680,$F1657:$F1663,0),MATCH(INICIO!$C$78,$G1656:$L1656,0)),0),IF($Q$2=4,IFERROR(INDEX($P1657:$U1667,MATCH(D1680,$O1657:$O1667,0),MATCH(INICIO!$C$78,$P1656:$U1656,0)),0),IFERROR(INDEX($G1668:$L1676,MATCH(D1680,$F1668:$F1676,0),MATCH(INICIO!$C$78,$G1667:$L1667,0)),0)))</f>
        <v>0</v>
      </c>
      <c r="F1680" s="105">
        <f t="shared" si="2836"/>
        <v>0</v>
      </c>
      <c r="G1680" s="116">
        <f>IF($Q$2=2,IFERROR(INDEX($G1657:$L1663,MATCH(F1680,$F1657:$F1663,0),MATCH(INICIO!$C$78,$G1656:$L1656,0)),0),IF($Q$2=4,IFERROR(INDEX($P1657:$U1667,MATCH(F1680,$O1657:$O1667,0),MATCH(INICIO!$C$78,$P1656:$U1656,0)),0),IFERROR(INDEX($G1668:$L1676,MATCH(F1680,$F1668:$F1676,0),MATCH(INICIO!$C$78,$G1667:$L1667,0)),0)))</f>
        <v>0</v>
      </c>
      <c r="H1680" s="105">
        <f t="shared" si="2837"/>
        <v>0</v>
      </c>
      <c r="I1680" s="116">
        <f>IF($Q$2=2,IFERROR(INDEX($G1657:$L1663,MATCH(H1680,$F1657:$F1663,0),MATCH(INICIO!$C$78,$G1656:$L1656,0)),0),IF($Q$2=4,IFERROR(INDEX($P1657:$U1667,MATCH(H1680,$O1657:$O1667,0),MATCH(INICIO!$C$78,$P1656:$U1656,0)),0),IFERROR(INDEX($G1668:$L1676,MATCH(H1680,$F1668:$F1676,0),MATCH(INICIO!$C$78,$G1667:$L1667,0)),0)))</f>
        <v>0</v>
      </c>
      <c r="J1680" s="105">
        <f t="shared" si="2838"/>
        <v>0</v>
      </c>
      <c r="K1680" s="116">
        <f>IF($Q$2=2,IFERROR(INDEX($G1657:$L1663,MATCH(J1680,$F1657:$F1663,0),MATCH(INICIO!$C$78,$G1656:$L1656,0)),0),IF($Q$2=4,IFERROR(INDEX($P1657:$U1667,MATCH(J1680,$O1657:$O1667,0),MATCH(INICIO!$C$78,$P1656:$U1656,0)),0),IFERROR(INDEX($G1668:$L1676,MATCH(J1680,$F1668:$F1676,0),MATCH(INICIO!$C$78,$G1667:$L1667,0)),0)))</f>
        <v>0</v>
      </c>
      <c r="L1680" s="105">
        <f t="shared" si="2839"/>
        <v>0</v>
      </c>
      <c r="M1680" s="116">
        <f>IF($Q$2=2,IFERROR(INDEX($G1657:$L1663,MATCH(L1680,$F1657:$F1663,0),MATCH(INICIO!$C$78,$G1656:$L1656,0)),0),IF($Q$2=4,IFERROR(INDEX($P1657:$U1667,MATCH(L1680,$O1657:$O1667,0),MATCH(INICIO!$C$78,$P1656:$U1656,0)),0),IFERROR(INDEX($G1668:$L1676,MATCH(L1680,$F1668:$F1676,0),MATCH(INICIO!$C$78,$G1667:$L1667,0)),0)))</f>
        <v>0</v>
      </c>
    </row>
    <row r="1681" spans="1:62" hidden="1" outlineLevel="2" x14ac:dyDescent="0.25">
      <c r="B1681" s="105">
        <f t="shared" si="2834"/>
        <v>4</v>
      </c>
      <c r="C1681" s="116">
        <f>IF($Q$2=2,IFERROR(INDEX($G1657:$L1663,MATCH(B1681,$F1657:$F1663,0),MATCH(INICIO!$C$78,$G1656:$L1656,0)),0),IF($Q$2=4,IFERROR(INDEX($P1657:$U1667,MATCH(B1681,$O1657:$O1667,0),MATCH(INICIO!$C$78,$P1656:$U1656,0)),0),IFERROR(INDEX($G1668:$L1676,MATCH(B1681,$F1668:$F1676,0),MATCH(INICIO!$C$78,$G1667:$L1667,0)),0)))</f>
        <v>0</v>
      </c>
      <c r="D1681" s="105">
        <f t="shared" si="2835"/>
        <v>0</v>
      </c>
      <c r="E1681" s="116">
        <f>IF($Q$2=2,IFERROR(INDEX($G1657:$L1663,MATCH(D1681,$F1657:$F1663,0),MATCH(INICIO!$C$78,$G1656:$L1656,0)),0),IF($Q$2=4,IFERROR(INDEX($P1657:$U1667,MATCH(D1681,$O1657:$O1667,0),MATCH(INICIO!$C$78,$P1656:$U1656,0)),0),IFERROR(INDEX($G1668:$L1676,MATCH(D1681,$F1668:$F1676,0),MATCH(INICIO!$C$78,$G1667:$L1667,0)),0)))</f>
        <v>0</v>
      </c>
      <c r="F1681" s="105">
        <f t="shared" si="2836"/>
        <v>0</v>
      </c>
      <c r="G1681" s="116">
        <f>IF($Q$2=2,IFERROR(INDEX($G1657:$L1663,MATCH(F1681,$F1657:$F1663,0),MATCH(INICIO!$C$78,$G1656:$L1656,0)),0),IF($Q$2=4,IFERROR(INDEX($P1657:$U1667,MATCH(F1681,$O1657:$O1667,0),MATCH(INICIO!$C$78,$P1656:$U1656,0)),0),IFERROR(INDEX($G1668:$L1676,MATCH(F1681,$F1668:$F1676,0),MATCH(INICIO!$C$78,$G1667:$L1667,0)),0)))</f>
        <v>0</v>
      </c>
      <c r="H1681" s="105">
        <f t="shared" si="2837"/>
        <v>0</v>
      </c>
      <c r="I1681" s="116">
        <f>IF($Q$2=2,IFERROR(INDEX($G1657:$L1663,MATCH(H1681,$F1657:$F1663,0),MATCH(INICIO!$C$78,$G1656:$L1656,0)),0),IF($Q$2=4,IFERROR(INDEX($P1657:$U1667,MATCH(H1681,$O1657:$O1667,0),MATCH(INICIO!$C$78,$P1656:$U1656,0)),0),IFERROR(INDEX($G1668:$L1676,MATCH(H1681,$F1668:$F1676,0),MATCH(INICIO!$C$78,$G1667:$L1667,0)),0)))</f>
        <v>0</v>
      </c>
      <c r="J1681" s="105">
        <f t="shared" si="2838"/>
        <v>0</v>
      </c>
      <c r="K1681" s="116">
        <f>IF($Q$2=2,IFERROR(INDEX($G1657:$L1663,MATCH(J1681,$F1657:$F1663,0),MATCH(INICIO!$C$78,$G1656:$L1656,0)),0),IF($Q$2=4,IFERROR(INDEX($P1657:$U1667,MATCH(J1681,$O1657:$O1667,0),MATCH(INICIO!$C$78,$P1656:$U1656,0)),0),IFERROR(INDEX($G1668:$L1676,MATCH(J1681,$F1668:$F1676,0),MATCH(INICIO!$C$78,$G1667:$L1667,0)),0)))</f>
        <v>0</v>
      </c>
      <c r="L1681" s="105">
        <f t="shared" si="2839"/>
        <v>0</v>
      </c>
      <c r="M1681" s="116">
        <f>IF($Q$2=2,IFERROR(INDEX($G1657:$L1663,MATCH(L1681,$F1657:$F1663,0),MATCH(INICIO!$C$78,$G1656:$L1656,0)),0),IF($Q$2=4,IFERROR(INDEX($P1657:$U1667,MATCH(L1681,$O1657:$O1667,0),MATCH(INICIO!$C$78,$P1656:$U1656,0)),0),IFERROR(INDEX($G1668:$L1676,MATCH(L1681,$F1668:$F1676,0),MATCH(INICIO!$C$78,$G1667:$L1667,0)),0)))</f>
        <v>0</v>
      </c>
    </row>
    <row r="1682" spans="1:62" hidden="1" outlineLevel="2" x14ac:dyDescent="0.25">
      <c r="B1682" s="105">
        <f t="shared" si="2834"/>
        <v>1</v>
      </c>
      <c r="C1682" s="116">
        <f>IF($Q$2=2,IFERROR(INDEX($G1657:$L1663,MATCH(B1682,$F1657:$F1663,0),MATCH(INICIO!$C$78,$G1656:$L1656,0)),0),IF($Q$2=4,IFERROR(INDEX($P1657:$U1667,MATCH(B1682,$O1657:$O1667,0),MATCH(INICIO!$C$78,$P1656:$U1656,0)),0),IFERROR(INDEX($G1668:$L1676,MATCH(B1682,$F1668:$F1676,0),MATCH(INICIO!$C$78,$G1667:$L1667,0)),0)))</f>
        <v>0</v>
      </c>
      <c r="D1682" s="105">
        <f t="shared" si="2835"/>
        <v>0</v>
      </c>
      <c r="E1682" s="116">
        <f>IF($Q$2=2,IFERROR(INDEX($G1657:$L1663,MATCH(D1682,$F1657:$F1663,0),MATCH(INICIO!$C$78,$G1656:$L1656,0)),0),IF($Q$2=4,IFERROR(INDEX($P1657:$U1667,MATCH(D1682,$O1657:$O1667,0),MATCH(INICIO!$C$78,$P1656:$U1656,0)),0),IFERROR(INDEX($G1668:$L1676,MATCH(D1682,$F1668:$F1676,0),MATCH(INICIO!$C$78,$G1667:$L1667,0)),0)))</f>
        <v>0</v>
      </c>
      <c r="F1682" s="105">
        <f t="shared" si="2836"/>
        <v>0</v>
      </c>
      <c r="G1682" s="116">
        <f>IF($Q$2=2,IFERROR(INDEX($G1657:$L1663,MATCH(F1682,$F1657:$F1663,0),MATCH(INICIO!$C$78,$G1656:$L1656,0)),0),IF($Q$2=4,IFERROR(INDEX($P1657:$U1667,MATCH(F1682,$O1657:$O1667,0),MATCH(INICIO!$C$78,$P1656:$U1656,0)),0),IFERROR(INDEX($G1668:$L1676,MATCH(F1682,$F1668:$F1676,0),MATCH(INICIO!$C$78,$G1667:$L1667,0)),0)))</f>
        <v>0</v>
      </c>
      <c r="H1682" s="105">
        <f t="shared" si="2837"/>
        <v>0</v>
      </c>
      <c r="I1682" s="116">
        <f>IF($Q$2=2,IFERROR(INDEX($G1657:$L1663,MATCH(H1682,$F1657:$F1663,0),MATCH(INICIO!$C$78,$G1656:$L1656,0)),0),IF($Q$2=4,IFERROR(INDEX($P1657:$U1667,MATCH(H1682,$O1657:$O1667,0),MATCH(INICIO!$C$78,$P1656:$U1656,0)),0),IFERROR(INDEX($G1668:$L1676,MATCH(H1682,$F1668:$F1676,0),MATCH(INICIO!$C$78,$G1667:$L1667,0)),0)))</f>
        <v>0</v>
      </c>
      <c r="J1682" s="105">
        <f t="shared" si="2838"/>
        <v>0</v>
      </c>
      <c r="K1682" s="116">
        <f>IF($Q$2=2,IFERROR(INDEX($G1657:$L1663,MATCH(J1682,$F1657:$F1663,0),MATCH(INICIO!$C$78,$G1656:$L1656,0)),0),IF($Q$2=4,IFERROR(INDEX($P1657:$U1667,MATCH(J1682,$O1657:$O1667,0),MATCH(INICIO!$C$78,$P1656:$U1656,0)),0),IFERROR(INDEX($G1668:$L1676,MATCH(J1682,$F1668:$F1676,0),MATCH(INICIO!$C$78,$G1667:$L1667,0)),0)))</f>
        <v>0</v>
      </c>
      <c r="L1682" s="105">
        <f t="shared" si="2839"/>
        <v>0</v>
      </c>
      <c r="M1682" s="116">
        <f>IF($Q$2=2,IFERROR(INDEX($G1657:$L1663,MATCH(L1682,$F1657:$F1663,0),MATCH(INICIO!$C$78,$G1656:$L1656,0)),0),IF($Q$2=4,IFERROR(INDEX($P1657:$U1667,MATCH(L1682,$O1657:$O1667,0),MATCH(INICIO!$C$78,$P1656:$U1656,0)),0),IFERROR(INDEX($G1668:$L1676,MATCH(L1682,$F1668:$F1676,0),MATCH(INICIO!$C$78,$G1667:$L1667,0)),0)))</f>
        <v>0</v>
      </c>
    </row>
    <row r="1683" spans="1:62" hidden="1" outlineLevel="2" x14ac:dyDescent="0.25">
      <c r="B1683" s="105">
        <f t="shared" si="2834"/>
        <v>5</v>
      </c>
      <c r="C1683" s="116">
        <f>IF($Q$2=2,IFERROR(INDEX($G1657:$L1663,MATCH(B1683,$F1657:$F1663,0),MATCH(INICIO!$C$78,$G1656:$L1656,0)),0),IF($Q$2=4,IFERROR(INDEX($P1657:$U1667,MATCH(B1683,$O1657:$O1667,0),MATCH(INICIO!$C$78,$P1656:$U1656,0)),0),IFERROR(INDEX($G1668:$L1676,MATCH(B1683,$F1668:$F1676,0),MATCH(INICIO!$C$78,$G1667:$L1667,0)),0)))</f>
        <v>0</v>
      </c>
      <c r="D1683" s="105">
        <f t="shared" si="2835"/>
        <v>0</v>
      </c>
      <c r="E1683" s="116">
        <f>IF($Q$2=2,IFERROR(INDEX($G1657:$L1663,MATCH(D1683,$F1657:$F1663,0),MATCH(INICIO!$C$78,$G1656:$L1656,0)),0),IF($Q$2=4,IFERROR(INDEX($P1657:$U1667,MATCH(D1683,$O1657:$O1667,0),MATCH(INICIO!$C$78,$P1656:$U1656,0)),0),IFERROR(INDEX($G1668:$L1676,MATCH(D1683,$F1668:$F1676,0),MATCH(INICIO!$C$78,$G1667:$L1667,0)),0)))</f>
        <v>0</v>
      </c>
      <c r="F1683" s="105">
        <f t="shared" si="2836"/>
        <v>0</v>
      </c>
      <c r="G1683" s="116">
        <f>IF($Q$2=2,IFERROR(INDEX($G1657:$L1663,MATCH(F1683,$F1657:$F1663,0),MATCH(INICIO!$C$78,$G1656:$L1656,0)),0),IF($Q$2=4,IFERROR(INDEX($P1657:$U1667,MATCH(F1683,$O1657:$O1667,0),MATCH(INICIO!$C$78,$P1656:$U1656,0)),0),IFERROR(INDEX($G1668:$L1676,MATCH(F1683,$F1668:$F1676,0),MATCH(INICIO!$C$78,$G1667:$L1667,0)),0)))</f>
        <v>0</v>
      </c>
      <c r="H1683" s="105">
        <f t="shared" si="2837"/>
        <v>0</v>
      </c>
      <c r="I1683" s="116">
        <f>IF($Q$2=2,IFERROR(INDEX($G1657:$L1663,MATCH(H1683,$F1657:$F1663,0),MATCH(INICIO!$C$78,$G1656:$L1656,0)),0),IF($Q$2=4,IFERROR(INDEX($P1657:$U1667,MATCH(H1683,$O1657:$O1667,0),MATCH(INICIO!$C$78,$P1656:$U1656,0)),0),IFERROR(INDEX($G1668:$L1676,MATCH(H1683,$F1668:$F1676,0),MATCH(INICIO!$C$78,$G1667:$L1667,0)),0)))</f>
        <v>0</v>
      </c>
      <c r="J1683" s="105">
        <f t="shared" si="2838"/>
        <v>0</v>
      </c>
      <c r="K1683" s="116">
        <f>IF($Q$2=2,IFERROR(INDEX($G1657:$L1663,MATCH(J1683,$F1657:$F1663,0),MATCH(INICIO!$C$78,$G1656:$L1656,0)),0),IF($Q$2=4,IFERROR(INDEX($P1657:$U1667,MATCH(J1683,$O1657:$O1667,0),MATCH(INICIO!$C$78,$P1656:$U1656,0)),0),IFERROR(INDEX($G1668:$L1676,MATCH(J1683,$F1668:$F1676,0),MATCH(INICIO!$C$78,$G1667:$L1667,0)),0)))</f>
        <v>0</v>
      </c>
      <c r="L1683" s="105">
        <f t="shared" si="2839"/>
        <v>0</v>
      </c>
      <c r="M1683" s="116">
        <f>IF($Q$2=2,IFERROR(INDEX($G1657:$L1663,MATCH(L1683,$F1657:$F1663,0),MATCH(INICIO!$C$78,$G1656:$L1656,0)),0),IF($Q$2=4,IFERROR(INDEX($P1657:$U1667,MATCH(L1683,$O1657:$O1667,0),MATCH(INICIO!$C$78,$P1656:$U1656,0)),0),IFERROR(INDEX($G1668:$L1676,MATCH(L1683,$F1668:$F1676,0),MATCH(INICIO!$C$78,$G1667:$L1667,0)),0)))</f>
        <v>0</v>
      </c>
    </row>
    <row r="1684" spans="1:62" hidden="1" outlineLevel="2" x14ac:dyDescent="0.25">
      <c r="B1684" s="105">
        <f t="shared" si="2834"/>
        <v>6</v>
      </c>
      <c r="C1684" s="116">
        <f>IF($Q$2=2,IFERROR(INDEX($G1657:$L1663,MATCH(B1684,$F1657:$F1663,0),MATCH(INICIO!$C$78,$G1656:$L1656,0)),0),IF($Q$2=4,IFERROR(INDEX($P1657:$U1667,MATCH(B1684,$O1657:$O1667,0),MATCH(INICIO!$C$78,$P1656:$U1656,0)),0),IFERROR(INDEX($G1668:$L1676,MATCH(B1684,$F1668:$F1676,0),MATCH(INICIO!$C$78,$G1667:$L1667,0)),0)))</f>
        <v>0</v>
      </c>
      <c r="D1684" s="105">
        <f t="shared" si="2835"/>
        <v>0</v>
      </c>
      <c r="E1684" s="116">
        <f>IF($Q$2=2,IFERROR(INDEX($G1657:$L1663,MATCH(D1684,$F1657:$F1663,0),MATCH(INICIO!$C$78,$G1656:$L1656,0)),0),IF($Q$2=4,IFERROR(INDEX($P1657:$U1667,MATCH(D1684,$O1657:$O1667,0),MATCH(INICIO!$C$78,$P1656:$U1656,0)),0),IFERROR(INDEX($G1668:$L1676,MATCH(D1684,$F1668:$F1676,0),MATCH(INICIO!$C$78,$G1667:$L1667,0)),0)))</f>
        <v>0</v>
      </c>
      <c r="F1684" s="105">
        <f t="shared" si="2836"/>
        <v>0</v>
      </c>
      <c r="G1684" s="116">
        <f>IF($Q$2=2,IFERROR(INDEX($G1657:$L1663,MATCH(F1684,$F1657:$F1663,0),MATCH(INICIO!$C$78,$G1656:$L1656,0)),0),IF($Q$2=4,IFERROR(INDEX($P1657:$U1667,MATCH(F1684,$O1657:$O1667,0),MATCH(INICIO!$C$78,$P1656:$U1656,0)),0),IFERROR(INDEX($G1668:$L1676,MATCH(F1684,$F1668:$F1676,0),MATCH(INICIO!$C$78,$G1667:$L1667,0)),0)))</f>
        <v>0</v>
      </c>
      <c r="H1684" s="105">
        <f t="shared" si="2837"/>
        <v>0</v>
      </c>
      <c r="I1684" s="116">
        <f>IF($Q$2=2,IFERROR(INDEX($G1657:$L1663,MATCH(H1684,$F1657:$F1663,0),MATCH(INICIO!$C$78,$G1656:$L1656,0)),0),IF($Q$2=4,IFERROR(INDEX($P1657:$U1667,MATCH(H1684,$O1657:$O1667,0),MATCH(INICIO!$C$78,$P1656:$U1656,0)),0),IFERROR(INDEX($G1668:$L1676,MATCH(H1684,$F1668:$F1676,0),MATCH(INICIO!$C$78,$G1667:$L1667,0)),0)))</f>
        <v>0</v>
      </c>
      <c r="J1684" s="105">
        <f t="shared" si="2838"/>
        <v>0</v>
      </c>
      <c r="K1684" s="116">
        <f>IF($Q$2=2,IFERROR(INDEX($G1657:$L1663,MATCH(J1684,$F1657:$F1663,0),MATCH(INICIO!$C$78,$G1656:$L1656,0)),0),IF($Q$2=4,IFERROR(INDEX($P1657:$U1667,MATCH(J1684,$O1657:$O1667,0),MATCH(INICIO!$C$78,$P1656:$U1656,0)),0),IFERROR(INDEX($G1668:$L1676,MATCH(J1684,$F1668:$F1676,0),MATCH(INICIO!$C$78,$G1667:$L1667,0)),0)))</f>
        <v>0</v>
      </c>
      <c r="L1684" s="105">
        <f t="shared" si="2839"/>
        <v>0</v>
      </c>
      <c r="M1684" s="116">
        <f>IF($Q$2=2,IFERROR(INDEX($G1657:$L1663,MATCH(L1684,$F1657:$F1663,0),MATCH(INICIO!$C$78,$G1656:$L1656,0)),0),IF($Q$2=4,IFERROR(INDEX($P1657:$U1667,MATCH(L1684,$O1657:$O1667,0),MATCH(INICIO!$C$78,$P1656:$U1656,0)),0),IFERROR(INDEX($G1668:$L1676,MATCH(L1684,$F1668:$F1676,0),MATCH(INICIO!$C$78,$G1667:$L1667,0)),0)))</f>
        <v>0</v>
      </c>
    </row>
    <row r="1685" spans="1:62" hidden="1" outlineLevel="2" x14ac:dyDescent="0.25">
      <c r="B1685" s="105">
        <f t="shared" si="2834"/>
        <v>2</v>
      </c>
      <c r="C1685" s="116">
        <f>IF($Q$2=2,IFERROR(INDEX($G1657:$L1663,MATCH(B1685,$F1657:$F1663,0),MATCH(INICIO!$C$78,$G1656:$L1656,0)),0),IF($Q$2=4,IFERROR(INDEX($P1657:$U1667,MATCH(B1685,$O1657:$O1667,0),MATCH(INICIO!$C$78,$P1656:$U1656,0)),0),IFERROR(INDEX($G1668:$L1676,MATCH(B1685,$F1668:$F1676,0),MATCH(INICIO!$C$78,$G1667:$L1667,0)),0)))</f>
        <v>0</v>
      </c>
      <c r="D1685" s="105">
        <f t="shared" si="2835"/>
        <v>0</v>
      </c>
      <c r="E1685" s="116">
        <f>IF($Q$2=2,IFERROR(INDEX($G1657:$L1663,MATCH(D1685,$F1657:$F1663,0),MATCH(INICIO!$C$78,$G1656:$L1656,0)),0),IF($Q$2=4,IFERROR(INDEX($P1657:$U1667,MATCH(D1685,$O1657:$O1667,0),MATCH(INICIO!$C$78,$P1656:$U1656,0)),0),IFERROR(INDEX($G1668:$L1676,MATCH(D1685,$F1668:$F1676,0),MATCH(INICIO!$C$78,$G1667:$L1667,0)),0)))</f>
        <v>0</v>
      </c>
      <c r="F1685" s="105">
        <f t="shared" si="2836"/>
        <v>0</v>
      </c>
      <c r="G1685" s="116">
        <f>IF($Q$2=2,IFERROR(INDEX($G1657:$L1663,MATCH(F1685,$F1657:$F1663,0),MATCH(INICIO!$C$78,$G1656:$L1656,0)),0),IF($Q$2=4,IFERROR(INDEX($P1657:$U1667,MATCH(F1685,$O1657:$O1667,0),MATCH(INICIO!$C$78,$P1656:$U1656,0)),0),IFERROR(INDEX($G1668:$L1676,MATCH(F1685,$F1668:$F1676,0),MATCH(INICIO!$C$78,$G1667:$L1667,0)),0)))</f>
        <v>0</v>
      </c>
      <c r="H1685" s="105">
        <f t="shared" si="2837"/>
        <v>0</v>
      </c>
      <c r="I1685" s="116">
        <f>IF($Q$2=2,IFERROR(INDEX($G1657:$L1663,MATCH(H1685,$F1657:$F1663,0),MATCH(INICIO!$C$78,$G1656:$L1656,0)),0),IF($Q$2=4,IFERROR(INDEX($P1657:$U1667,MATCH(H1685,$O1657:$O1667,0),MATCH(INICIO!$C$78,$P1656:$U1656,0)),0),IFERROR(INDEX($G1668:$L1676,MATCH(H1685,$F1668:$F1676,0),MATCH(INICIO!$C$78,$G1667:$L1667,0)),0)))</f>
        <v>0</v>
      </c>
      <c r="J1685" s="105">
        <f t="shared" si="2838"/>
        <v>0</v>
      </c>
      <c r="K1685" s="116">
        <f>IF($Q$2=2,IFERROR(INDEX($G1657:$L1663,MATCH(J1685,$F1657:$F1663,0),MATCH(INICIO!$C$78,$G1656:$L1656,0)),0),IF($Q$2=4,IFERROR(INDEX($P1657:$U1667,MATCH(J1685,$O1657:$O1667,0),MATCH(INICIO!$C$78,$P1656:$U1656,0)),0),IFERROR(INDEX($G1668:$L1676,MATCH(J1685,$F1668:$F1676,0),MATCH(INICIO!$C$78,$G1667:$L1667,0)),0)))</f>
        <v>0</v>
      </c>
      <c r="L1685" s="105">
        <f t="shared" si="2839"/>
        <v>0</v>
      </c>
      <c r="M1685" s="116">
        <f>IF($Q$2=2,IFERROR(INDEX($G1657:$L1663,MATCH(L1685,$F1657:$F1663,0),MATCH(INICIO!$C$78,$G1656:$L1656,0)),0),IF($Q$2=4,IFERROR(INDEX($P1657:$U1667,MATCH(L1685,$O1657:$O1667,0),MATCH(INICIO!$C$78,$P1656:$U1656,0)),0),IFERROR(INDEX($G1668:$L1676,MATCH(L1685,$F1668:$F1676,0),MATCH(INICIO!$C$78,$G1667:$L1667,0)),0)))</f>
        <v>0</v>
      </c>
    </row>
    <row r="1686" spans="1:62" hidden="1" outlineLevel="2" x14ac:dyDescent="0.25"/>
    <row r="1687" spans="1:62" s="119" customFormat="1" hidden="1" outlineLevel="2" x14ac:dyDescent="0.25">
      <c r="A1687" s="118" t="s">
        <v>43</v>
      </c>
    </row>
    <row r="1688" spans="1:62" hidden="1" outlineLevel="2" x14ac:dyDescent="0.25">
      <c r="C1688" s="121">
        <f t="shared" ref="C1688:H1688" si="2840">E$2</f>
        <v>1</v>
      </c>
      <c r="D1688" s="121">
        <f t="shared" si="2840"/>
        <v>2</v>
      </c>
      <c r="E1688" s="121">
        <f t="shared" si="2840"/>
        <v>3</v>
      </c>
      <c r="F1688" s="121">
        <f t="shared" si="2840"/>
        <v>4</v>
      </c>
      <c r="G1688" s="121">
        <f t="shared" si="2840"/>
        <v>5</v>
      </c>
      <c r="H1688" s="121">
        <f t="shared" si="2840"/>
        <v>6</v>
      </c>
    </row>
    <row r="1689" spans="1:62" hidden="1" outlineLevel="2" x14ac:dyDescent="0.25">
      <c r="B1689" s="122" t="s">
        <v>44</v>
      </c>
      <c r="C1689" s="123">
        <f t="array" ref="C1689:C1694">MMULT(MMULT(C$8:H$13,$AZ$8:$BE$13),C1680:C1685)+MMULT(MINVERSE(TRANSPOSE($AZ$8:$BE$13)),C1647:C1652)</f>
        <v>0</v>
      </c>
      <c r="D1689" s="123">
        <f t="array" ref="D1689:D1694">MMULT(MMULT(K$8:P$13,$AZ$8:$BE$13),E1680:E1685)+MMULT(MINVERSE(TRANSPOSE($AZ$8:$BE$13)),E1647:E1652)</f>
        <v>0</v>
      </c>
      <c r="E1689" s="123" t="e">
        <f t="array" ref="E1689:E1694">MMULT(MMULT(S$8:X$13,$AZ$8:$BE$13),G1680:G1685)+MMULT(MINVERSE(TRANSPOSE($AZ$8:$BE$13)),G1647:G1652)</f>
        <v>#DIV/0!</v>
      </c>
      <c r="F1689" s="123">
        <f t="array" ref="F1689:F1694">MMULT(MMULT(AA$8:AF$13,$AZ$8:$BE$13),I1680:I1685)+MMULT(MINVERSE(TRANSPOSE($AZ$8:$BE$13)),I1647:I1652)</f>
        <v>0</v>
      </c>
      <c r="G1689" s="123">
        <f t="array" ref="G1689:G1694">MMULT(MMULT(AI$8:AN$13,$AZ$8:$BE$13),K1680:K1685)+MMULT(MINVERSE(TRANSPOSE($AZ$8:$BE$13)),K1647:K1652)</f>
        <v>0</v>
      </c>
      <c r="H1689" s="123">
        <f t="array" ref="H1689:H1694">MMULT(MMULT(AQ$8:AV$13,$AZ$8:$BE$13),M1680:M1685)+MMULT(MINVERSE(TRANSPOSE($AZ$8:$BE$13)),M1647:M1652)</f>
        <v>0</v>
      </c>
      <c r="N1689" s="124"/>
      <c r="P1689" s="124"/>
    </row>
    <row r="1690" spans="1:62" hidden="1" outlineLevel="2" x14ac:dyDescent="0.25">
      <c r="B1690" s="122" t="s">
        <v>45</v>
      </c>
      <c r="C1690" s="123">
        <v>0</v>
      </c>
      <c r="D1690" s="123">
        <v>0</v>
      </c>
      <c r="E1690" s="123" t="e">
        <v>#DIV/0!</v>
      </c>
      <c r="F1690" s="123">
        <v>0</v>
      </c>
      <c r="G1690" s="123">
        <v>0</v>
      </c>
      <c r="H1690" s="123">
        <v>0</v>
      </c>
      <c r="N1690" s="124"/>
      <c r="P1690" s="124"/>
    </row>
    <row r="1691" spans="1:62" hidden="1" outlineLevel="2" x14ac:dyDescent="0.25">
      <c r="B1691" s="122" t="s">
        <v>46</v>
      </c>
      <c r="C1691" s="123">
        <v>0</v>
      </c>
      <c r="D1691" s="123">
        <v>0</v>
      </c>
      <c r="E1691" s="123" t="e">
        <v>#DIV/0!</v>
      </c>
      <c r="F1691" s="123">
        <v>0</v>
      </c>
      <c r="G1691" s="123">
        <v>0</v>
      </c>
      <c r="H1691" s="123">
        <v>0</v>
      </c>
      <c r="N1691" s="124"/>
      <c r="P1691" s="124"/>
    </row>
    <row r="1692" spans="1:62" hidden="1" outlineLevel="2" x14ac:dyDescent="0.25">
      <c r="B1692" s="122" t="s">
        <v>47</v>
      </c>
      <c r="C1692" s="123">
        <v>0</v>
      </c>
      <c r="D1692" s="123">
        <v>0</v>
      </c>
      <c r="E1692" s="123" t="e">
        <v>#DIV/0!</v>
      </c>
      <c r="F1692" s="123">
        <v>0</v>
      </c>
      <c r="G1692" s="123">
        <v>0</v>
      </c>
      <c r="H1692" s="123">
        <v>0</v>
      </c>
      <c r="N1692" s="124"/>
      <c r="P1692" s="124"/>
    </row>
    <row r="1693" spans="1:62" hidden="1" outlineLevel="2" x14ac:dyDescent="0.25">
      <c r="B1693" s="122" t="s">
        <v>48</v>
      </c>
      <c r="C1693" s="123">
        <v>0</v>
      </c>
      <c r="D1693" s="123">
        <v>0</v>
      </c>
      <c r="E1693" s="123" t="e">
        <v>#DIV/0!</v>
      </c>
      <c r="F1693" s="123">
        <v>0</v>
      </c>
      <c r="G1693" s="123">
        <v>0</v>
      </c>
      <c r="H1693" s="123">
        <v>0</v>
      </c>
      <c r="N1693" s="124"/>
      <c r="P1693" s="124"/>
    </row>
    <row r="1694" spans="1:62" hidden="1" outlineLevel="2" x14ac:dyDescent="0.25">
      <c r="B1694" s="122" t="s">
        <v>49</v>
      </c>
      <c r="C1694" s="123">
        <v>0</v>
      </c>
      <c r="D1694" s="123">
        <v>0</v>
      </c>
      <c r="E1694" s="123" t="e">
        <v>#DIV/0!</v>
      </c>
      <c r="F1694" s="123">
        <v>0</v>
      </c>
      <c r="G1694" s="123">
        <v>0</v>
      </c>
      <c r="H1694" s="123">
        <v>0</v>
      </c>
      <c r="N1694" s="124"/>
      <c r="P1694" s="124"/>
    </row>
    <row r="1695" spans="1:62" hidden="1" outlineLevel="2" x14ac:dyDescent="0.25"/>
    <row r="1696" spans="1:62" hidden="1" outlineLevel="2" x14ac:dyDescent="0.25">
      <c r="B1696" s="318" t="s">
        <v>50</v>
      </c>
      <c r="C1696" s="319"/>
      <c r="D1696" s="319"/>
      <c r="E1696" s="319"/>
      <c r="F1696" s="319"/>
      <c r="G1696" s="319"/>
      <c r="H1696" s="319"/>
      <c r="I1696" s="319"/>
      <c r="J1696" s="319"/>
      <c r="K1696" s="319"/>
      <c r="L1696" s="320"/>
      <c r="M1696" s="321" t="s">
        <v>51</v>
      </c>
      <c r="N1696" s="322"/>
      <c r="O1696" s="322"/>
      <c r="P1696" s="322"/>
      <c r="Q1696" s="322"/>
      <c r="R1696" s="322"/>
      <c r="S1696" s="322"/>
      <c r="T1696" s="322"/>
      <c r="U1696" s="322"/>
      <c r="V1696" s="323"/>
      <c r="W1696" s="321" t="s">
        <v>52</v>
      </c>
      <c r="X1696" s="322"/>
      <c r="Y1696" s="322"/>
      <c r="Z1696" s="322"/>
      <c r="AA1696" s="322"/>
      <c r="AB1696" s="322"/>
      <c r="AC1696" s="322"/>
      <c r="AD1696" s="322"/>
      <c r="AE1696" s="322"/>
      <c r="AF1696" s="323"/>
      <c r="AG1696" s="321" t="s">
        <v>53</v>
      </c>
      <c r="AH1696" s="322"/>
      <c r="AI1696" s="322"/>
      <c r="AJ1696" s="322"/>
      <c r="AK1696" s="322"/>
      <c r="AL1696" s="322"/>
      <c r="AM1696" s="322"/>
      <c r="AN1696" s="322"/>
      <c r="AO1696" s="322"/>
      <c r="AP1696" s="323"/>
      <c r="AQ1696" s="321" t="s">
        <v>54</v>
      </c>
      <c r="AR1696" s="322"/>
      <c r="AS1696" s="322"/>
      <c r="AT1696" s="322"/>
      <c r="AU1696" s="322"/>
      <c r="AV1696" s="322"/>
      <c r="AW1696" s="322"/>
      <c r="AX1696" s="322"/>
      <c r="AY1696" s="322"/>
      <c r="AZ1696" s="323"/>
      <c r="BA1696" s="321" t="s">
        <v>55</v>
      </c>
      <c r="BB1696" s="322"/>
      <c r="BC1696" s="322"/>
      <c r="BD1696" s="322"/>
      <c r="BE1696" s="322"/>
      <c r="BF1696" s="322"/>
      <c r="BG1696" s="322"/>
      <c r="BH1696" s="322"/>
      <c r="BI1696" s="322"/>
      <c r="BJ1696" s="323"/>
    </row>
    <row r="1697" spans="1:93" hidden="1" outlineLevel="2" x14ac:dyDescent="0.25">
      <c r="B1697" s="186">
        <f t="shared" ref="B1697" si="2841">E$2</f>
        <v>1</v>
      </c>
      <c r="C1697" s="187">
        <f t="shared" ref="C1697:L1700" si="2842">B1697</f>
        <v>1</v>
      </c>
      <c r="D1697" s="187">
        <f t="shared" si="2842"/>
        <v>1</v>
      </c>
      <c r="E1697" s="187">
        <f t="shared" si="2842"/>
        <v>1</v>
      </c>
      <c r="F1697" s="187">
        <f t="shared" si="2842"/>
        <v>1</v>
      </c>
      <c r="G1697" s="187">
        <f t="shared" si="2842"/>
        <v>1</v>
      </c>
      <c r="H1697" s="187">
        <f t="shared" si="2842"/>
        <v>1</v>
      </c>
      <c r="I1697" s="187">
        <f t="shared" si="2842"/>
        <v>1</v>
      </c>
      <c r="J1697" s="187">
        <f t="shared" si="2842"/>
        <v>1</v>
      </c>
      <c r="K1697" s="187">
        <f t="shared" si="2842"/>
        <v>1</v>
      </c>
      <c r="L1697" s="188">
        <f t="shared" si="2842"/>
        <v>1</v>
      </c>
      <c r="M1697" s="189">
        <f t="shared" ref="M1697" si="2843">F$2</f>
        <v>2</v>
      </c>
      <c r="N1697" s="187">
        <f t="shared" ref="N1697:V1700" si="2844">M1697</f>
        <v>2</v>
      </c>
      <c r="O1697" s="187">
        <f t="shared" si="2844"/>
        <v>2</v>
      </c>
      <c r="P1697" s="187">
        <f t="shared" si="2844"/>
        <v>2</v>
      </c>
      <c r="Q1697" s="187">
        <f t="shared" si="2844"/>
        <v>2</v>
      </c>
      <c r="R1697" s="187">
        <f t="shared" si="2844"/>
        <v>2</v>
      </c>
      <c r="S1697" s="187">
        <f t="shared" si="2844"/>
        <v>2</v>
      </c>
      <c r="T1697" s="187">
        <f t="shared" si="2844"/>
        <v>2</v>
      </c>
      <c r="U1697" s="187">
        <f t="shared" si="2844"/>
        <v>2</v>
      </c>
      <c r="V1697" s="188">
        <f t="shared" si="2844"/>
        <v>2</v>
      </c>
      <c r="W1697" s="189">
        <f>G$2</f>
        <v>3</v>
      </c>
      <c r="X1697" s="187">
        <f t="shared" ref="X1697:AF1700" si="2845">W1697</f>
        <v>3</v>
      </c>
      <c r="Y1697" s="187">
        <f t="shared" si="2845"/>
        <v>3</v>
      </c>
      <c r="Z1697" s="187">
        <f t="shared" si="2845"/>
        <v>3</v>
      </c>
      <c r="AA1697" s="187">
        <f t="shared" si="2845"/>
        <v>3</v>
      </c>
      <c r="AB1697" s="187">
        <f t="shared" si="2845"/>
        <v>3</v>
      </c>
      <c r="AC1697" s="187">
        <f t="shared" si="2845"/>
        <v>3</v>
      </c>
      <c r="AD1697" s="187">
        <f t="shared" si="2845"/>
        <v>3</v>
      </c>
      <c r="AE1697" s="187">
        <f t="shared" si="2845"/>
        <v>3</v>
      </c>
      <c r="AF1697" s="188">
        <f t="shared" si="2845"/>
        <v>3</v>
      </c>
      <c r="AG1697" s="189">
        <f>H$2</f>
        <v>4</v>
      </c>
      <c r="AH1697" s="187">
        <f t="shared" ref="AH1697:AP1700" si="2846">AG1697</f>
        <v>4</v>
      </c>
      <c r="AI1697" s="187">
        <f t="shared" si="2846"/>
        <v>4</v>
      </c>
      <c r="AJ1697" s="187">
        <f t="shared" si="2846"/>
        <v>4</v>
      </c>
      <c r="AK1697" s="187">
        <f t="shared" si="2846"/>
        <v>4</v>
      </c>
      <c r="AL1697" s="187">
        <f t="shared" si="2846"/>
        <v>4</v>
      </c>
      <c r="AM1697" s="187">
        <f t="shared" si="2846"/>
        <v>4</v>
      </c>
      <c r="AN1697" s="187">
        <f t="shared" si="2846"/>
        <v>4</v>
      </c>
      <c r="AO1697" s="187">
        <f t="shared" si="2846"/>
        <v>4</v>
      </c>
      <c r="AP1697" s="188">
        <f t="shared" si="2846"/>
        <v>4</v>
      </c>
      <c r="AQ1697" s="189">
        <f>I$2</f>
        <v>5</v>
      </c>
      <c r="AR1697" s="187">
        <f t="shared" ref="AR1697:AZ1700" si="2847">AQ1697</f>
        <v>5</v>
      </c>
      <c r="AS1697" s="187">
        <f t="shared" si="2847"/>
        <v>5</v>
      </c>
      <c r="AT1697" s="187">
        <f t="shared" si="2847"/>
        <v>5</v>
      </c>
      <c r="AU1697" s="187">
        <f t="shared" si="2847"/>
        <v>5</v>
      </c>
      <c r="AV1697" s="187">
        <f t="shared" si="2847"/>
        <v>5</v>
      </c>
      <c r="AW1697" s="187">
        <f t="shared" si="2847"/>
        <v>5</v>
      </c>
      <c r="AX1697" s="187">
        <f t="shared" si="2847"/>
        <v>5</v>
      </c>
      <c r="AY1697" s="187">
        <f t="shared" si="2847"/>
        <v>5</v>
      </c>
      <c r="AZ1697" s="188">
        <f t="shared" si="2847"/>
        <v>5</v>
      </c>
      <c r="BA1697" s="189">
        <f>J$2</f>
        <v>6</v>
      </c>
      <c r="BB1697" s="187">
        <f t="shared" ref="BB1697:BJ1700" si="2848">BA1697</f>
        <v>6</v>
      </c>
      <c r="BC1697" s="187">
        <f t="shared" si="2848"/>
        <v>6</v>
      </c>
      <c r="BD1697" s="187">
        <f t="shared" si="2848"/>
        <v>6</v>
      </c>
      <c r="BE1697" s="187">
        <f t="shared" si="2848"/>
        <v>6</v>
      </c>
      <c r="BF1697" s="187">
        <f t="shared" si="2848"/>
        <v>6</v>
      </c>
      <c r="BG1697" s="187">
        <f t="shared" si="2848"/>
        <v>6</v>
      </c>
      <c r="BH1697" s="187">
        <f t="shared" si="2848"/>
        <v>6</v>
      </c>
      <c r="BI1697" s="187">
        <f t="shared" si="2848"/>
        <v>6</v>
      </c>
      <c r="BJ1697" s="188">
        <f t="shared" si="2848"/>
        <v>6</v>
      </c>
    </row>
    <row r="1698" spans="1:93" s="2" customFormat="1" ht="15" hidden="1" customHeight="1" outlineLevel="2" x14ac:dyDescent="0.25">
      <c r="A1698" s="152" t="s">
        <v>192</v>
      </c>
      <c r="B1698" s="129">
        <f>C1691</f>
        <v>0</v>
      </c>
      <c r="C1698" s="130">
        <f t="shared" si="2842"/>
        <v>0</v>
      </c>
      <c r="D1698" s="130">
        <f t="shared" si="2842"/>
        <v>0</v>
      </c>
      <c r="E1698" s="130">
        <f t="shared" si="2842"/>
        <v>0</v>
      </c>
      <c r="F1698" s="130">
        <f t="shared" si="2842"/>
        <v>0</v>
      </c>
      <c r="G1698" s="130">
        <f t="shared" si="2842"/>
        <v>0</v>
      </c>
      <c r="H1698" s="130">
        <f t="shared" si="2842"/>
        <v>0</v>
      </c>
      <c r="I1698" s="130">
        <f t="shared" si="2842"/>
        <v>0</v>
      </c>
      <c r="J1698" s="190">
        <f t="shared" si="2842"/>
        <v>0</v>
      </c>
      <c r="K1698" s="130">
        <f t="shared" si="2842"/>
        <v>0</v>
      </c>
      <c r="L1698" s="131">
        <f t="shared" si="2842"/>
        <v>0</v>
      </c>
      <c r="M1698" s="129">
        <f>D1691</f>
        <v>0</v>
      </c>
      <c r="N1698" s="130">
        <f t="shared" si="2844"/>
        <v>0</v>
      </c>
      <c r="O1698" s="130">
        <f t="shared" si="2844"/>
        <v>0</v>
      </c>
      <c r="P1698" s="130">
        <f t="shared" si="2844"/>
        <v>0</v>
      </c>
      <c r="Q1698" s="130">
        <f t="shared" si="2844"/>
        <v>0</v>
      </c>
      <c r="R1698" s="130">
        <f t="shared" si="2844"/>
        <v>0</v>
      </c>
      <c r="S1698" s="130">
        <f t="shared" si="2844"/>
        <v>0</v>
      </c>
      <c r="T1698" s="130">
        <f t="shared" si="2844"/>
        <v>0</v>
      </c>
      <c r="U1698" s="130">
        <f t="shared" si="2844"/>
        <v>0</v>
      </c>
      <c r="V1698" s="131">
        <f t="shared" si="2844"/>
        <v>0</v>
      </c>
      <c r="W1698" s="129" t="e">
        <f>E1691</f>
        <v>#DIV/0!</v>
      </c>
      <c r="X1698" s="130" t="e">
        <f t="shared" si="2845"/>
        <v>#DIV/0!</v>
      </c>
      <c r="Y1698" s="130" t="e">
        <f t="shared" si="2845"/>
        <v>#DIV/0!</v>
      </c>
      <c r="Z1698" s="130" t="e">
        <f t="shared" si="2845"/>
        <v>#DIV/0!</v>
      </c>
      <c r="AA1698" s="130" t="e">
        <f t="shared" si="2845"/>
        <v>#DIV/0!</v>
      </c>
      <c r="AB1698" s="130" t="e">
        <f t="shared" si="2845"/>
        <v>#DIV/0!</v>
      </c>
      <c r="AC1698" s="130" t="e">
        <f t="shared" si="2845"/>
        <v>#DIV/0!</v>
      </c>
      <c r="AD1698" s="130" t="e">
        <f t="shared" si="2845"/>
        <v>#DIV/0!</v>
      </c>
      <c r="AE1698" s="130" t="e">
        <f t="shared" si="2845"/>
        <v>#DIV/0!</v>
      </c>
      <c r="AF1698" s="131" t="e">
        <f t="shared" si="2845"/>
        <v>#DIV/0!</v>
      </c>
      <c r="AG1698" s="129">
        <f>F1691</f>
        <v>0</v>
      </c>
      <c r="AH1698" s="130">
        <f t="shared" si="2846"/>
        <v>0</v>
      </c>
      <c r="AI1698" s="130">
        <f t="shared" si="2846"/>
        <v>0</v>
      </c>
      <c r="AJ1698" s="130">
        <f t="shared" si="2846"/>
        <v>0</v>
      </c>
      <c r="AK1698" s="130">
        <f t="shared" si="2846"/>
        <v>0</v>
      </c>
      <c r="AL1698" s="130">
        <f t="shared" si="2846"/>
        <v>0</v>
      </c>
      <c r="AM1698" s="130">
        <f t="shared" si="2846"/>
        <v>0</v>
      </c>
      <c r="AN1698" s="130">
        <f t="shared" si="2846"/>
        <v>0</v>
      </c>
      <c r="AO1698" s="130">
        <f t="shared" si="2846"/>
        <v>0</v>
      </c>
      <c r="AP1698" s="131">
        <f t="shared" si="2846"/>
        <v>0</v>
      </c>
      <c r="AQ1698" s="129">
        <f>G1691</f>
        <v>0</v>
      </c>
      <c r="AR1698" s="130">
        <f t="shared" si="2847"/>
        <v>0</v>
      </c>
      <c r="AS1698" s="130">
        <f t="shared" si="2847"/>
        <v>0</v>
      </c>
      <c r="AT1698" s="130">
        <f t="shared" si="2847"/>
        <v>0</v>
      </c>
      <c r="AU1698" s="130">
        <f t="shared" si="2847"/>
        <v>0</v>
      </c>
      <c r="AV1698" s="130">
        <f t="shared" si="2847"/>
        <v>0</v>
      </c>
      <c r="AW1698" s="130">
        <f t="shared" si="2847"/>
        <v>0</v>
      </c>
      <c r="AX1698" s="130">
        <f t="shared" si="2847"/>
        <v>0</v>
      </c>
      <c r="AY1698" s="130">
        <f t="shared" si="2847"/>
        <v>0</v>
      </c>
      <c r="AZ1698" s="131">
        <f t="shared" si="2847"/>
        <v>0</v>
      </c>
      <c r="BA1698" s="129">
        <f>H1691</f>
        <v>0</v>
      </c>
      <c r="BB1698" s="130">
        <f t="shared" si="2848"/>
        <v>0</v>
      </c>
      <c r="BC1698" s="130">
        <f t="shared" si="2848"/>
        <v>0</v>
      </c>
      <c r="BD1698" s="130">
        <f t="shared" si="2848"/>
        <v>0</v>
      </c>
      <c r="BE1698" s="130">
        <f t="shared" si="2848"/>
        <v>0</v>
      </c>
      <c r="BF1698" s="130">
        <f t="shared" si="2848"/>
        <v>0</v>
      </c>
      <c r="BG1698" s="130">
        <f t="shared" si="2848"/>
        <v>0</v>
      </c>
      <c r="BH1698" s="130">
        <f t="shared" si="2848"/>
        <v>0</v>
      </c>
      <c r="BI1698" s="130">
        <f t="shared" si="2848"/>
        <v>0</v>
      </c>
      <c r="BJ1698" s="131">
        <f t="shared" si="2848"/>
        <v>0</v>
      </c>
      <c r="BK1698"/>
      <c r="BL1698"/>
      <c r="BM1698"/>
      <c r="BN1698"/>
      <c r="BO1698"/>
      <c r="BP1698"/>
      <c r="BQ1698"/>
      <c r="BR1698"/>
      <c r="BS1698"/>
      <c r="BT1698"/>
      <c r="BU1698"/>
      <c r="BV1698"/>
      <c r="BW1698"/>
      <c r="BX1698"/>
      <c r="BY1698"/>
      <c r="BZ1698"/>
      <c r="CA1698"/>
      <c r="CB1698"/>
      <c r="CC1698"/>
      <c r="CD1698"/>
      <c r="CE1698"/>
      <c r="CF1698"/>
      <c r="CG1698"/>
      <c r="CH1698"/>
      <c r="CI1698"/>
      <c r="CJ1698"/>
      <c r="CK1698"/>
      <c r="CL1698"/>
      <c r="CM1698"/>
      <c r="CN1698"/>
      <c r="CO1698"/>
    </row>
    <row r="1699" spans="1:93" s="2" customFormat="1" ht="15" hidden="1" customHeight="1" outlineLevel="2" x14ac:dyDescent="0.25">
      <c r="A1699" s="152" t="s">
        <v>47</v>
      </c>
      <c r="B1699" s="129">
        <f>C1692</f>
        <v>0</v>
      </c>
      <c r="C1699" s="130">
        <f t="shared" si="2842"/>
        <v>0</v>
      </c>
      <c r="D1699" s="130">
        <f t="shared" si="2842"/>
        <v>0</v>
      </c>
      <c r="E1699" s="130">
        <f t="shared" si="2842"/>
        <v>0</v>
      </c>
      <c r="F1699" s="130">
        <f t="shared" si="2842"/>
        <v>0</v>
      </c>
      <c r="G1699" s="130">
        <f t="shared" si="2842"/>
        <v>0</v>
      </c>
      <c r="H1699" s="130">
        <f t="shared" si="2842"/>
        <v>0</v>
      </c>
      <c r="I1699" s="130">
        <f t="shared" si="2842"/>
        <v>0</v>
      </c>
      <c r="J1699" s="190">
        <f t="shared" si="2842"/>
        <v>0</v>
      </c>
      <c r="K1699" s="130">
        <f t="shared" si="2842"/>
        <v>0</v>
      </c>
      <c r="L1699" s="131">
        <f t="shared" si="2842"/>
        <v>0</v>
      </c>
      <c r="M1699" s="129">
        <f>D1692</f>
        <v>0</v>
      </c>
      <c r="N1699" s="130">
        <f t="shared" si="2844"/>
        <v>0</v>
      </c>
      <c r="O1699" s="130">
        <f t="shared" si="2844"/>
        <v>0</v>
      </c>
      <c r="P1699" s="130">
        <f t="shared" si="2844"/>
        <v>0</v>
      </c>
      <c r="Q1699" s="130">
        <f t="shared" si="2844"/>
        <v>0</v>
      </c>
      <c r="R1699" s="130">
        <f t="shared" si="2844"/>
        <v>0</v>
      </c>
      <c r="S1699" s="130">
        <f t="shared" si="2844"/>
        <v>0</v>
      </c>
      <c r="T1699" s="130">
        <f t="shared" si="2844"/>
        <v>0</v>
      </c>
      <c r="U1699" s="130">
        <f t="shared" si="2844"/>
        <v>0</v>
      </c>
      <c r="V1699" s="131">
        <f t="shared" si="2844"/>
        <v>0</v>
      </c>
      <c r="W1699" s="129" t="e">
        <f>E1692</f>
        <v>#DIV/0!</v>
      </c>
      <c r="X1699" s="130" t="e">
        <f t="shared" si="2845"/>
        <v>#DIV/0!</v>
      </c>
      <c r="Y1699" s="130" t="e">
        <f t="shared" si="2845"/>
        <v>#DIV/0!</v>
      </c>
      <c r="Z1699" s="130" t="e">
        <f t="shared" si="2845"/>
        <v>#DIV/0!</v>
      </c>
      <c r="AA1699" s="130" t="e">
        <f t="shared" si="2845"/>
        <v>#DIV/0!</v>
      </c>
      <c r="AB1699" s="130" t="e">
        <f t="shared" si="2845"/>
        <v>#DIV/0!</v>
      </c>
      <c r="AC1699" s="130" t="e">
        <f t="shared" si="2845"/>
        <v>#DIV/0!</v>
      </c>
      <c r="AD1699" s="130" t="e">
        <f t="shared" si="2845"/>
        <v>#DIV/0!</v>
      </c>
      <c r="AE1699" s="130" t="e">
        <f t="shared" si="2845"/>
        <v>#DIV/0!</v>
      </c>
      <c r="AF1699" s="131" t="e">
        <f t="shared" si="2845"/>
        <v>#DIV/0!</v>
      </c>
      <c r="AG1699" s="129">
        <f>F1692</f>
        <v>0</v>
      </c>
      <c r="AH1699" s="130">
        <f t="shared" si="2846"/>
        <v>0</v>
      </c>
      <c r="AI1699" s="130">
        <f t="shared" si="2846"/>
        <v>0</v>
      </c>
      <c r="AJ1699" s="130">
        <f t="shared" si="2846"/>
        <v>0</v>
      </c>
      <c r="AK1699" s="130">
        <f t="shared" si="2846"/>
        <v>0</v>
      </c>
      <c r="AL1699" s="130">
        <f t="shared" si="2846"/>
        <v>0</v>
      </c>
      <c r="AM1699" s="130">
        <f t="shared" si="2846"/>
        <v>0</v>
      </c>
      <c r="AN1699" s="130">
        <f t="shared" si="2846"/>
        <v>0</v>
      </c>
      <c r="AO1699" s="130">
        <f t="shared" si="2846"/>
        <v>0</v>
      </c>
      <c r="AP1699" s="131">
        <f t="shared" si="2846"/>
        <v>0</v>
      </c>
      <c r="AQ1699" s="129">
        <f>G1692</f>
        <v>0</v>
      </c>
      <c r="AR1699" s="130">
        <f t="shared" si="2847"/>
        <v>0</v>
      </c>
      <c r="AS1699" s="130">
        <f t="shared" si="2847"/>
        <v>0</v>
      </c>
      <c r="AT1699" s="130">
        <f t="shared" si="2847"/>
        <v>0</v>
      </c>
      <c r="AU1699" s="130">
        <f t="shared" si="2847"/>
        <v>0</v>
      </c>
      <c r="AV1699" s="130">
        <f t="shared" si="2847"/>
        <v>0</v>
      </c>
      <c r="AW1699" s="130">
        <f t="shared" si="2847"/>
        <v>0</v>
      </c>
      <c r="AX1699" s="130">
        <f t="shared" si="2847"/>
        <v>0</v>
      </c>
      <c r="AY1699" s="130">
        <f t="shared" si="2847"/>
        <v>0</v>
      </c>
      <c r="AZ1699" s="131">
        <f t="shared" si="2847"/>
        <v>0</v>
      </c>
      <c r="BA1699" s="129">
        <f>H1692</f>
        <v>0</v>
      </c>
      <c r="BB1699" s="130">
        <f t="shared" si="2848"/>
        <v>0</v>
      </c>
      <c r="BC1699" s="130">
        <f t="shared" si="2848"/>
        <v>0</v>
      </c>
      <c r="BD1699" s="130">
        <f t="shared" si="2848"/>
        <v>0</v>
      </c>
      <c r="BE1699" s="130">
        <f t="shared" si="2848"/>
        <v>0</v>
      </c>
      <c r="BF1699" s="130">
        <f t="shared" si="2848"/>
        <v>0</v>
      </c>
      <c r="BG1699" s="130">
        <f t="shared" si="2848"/>
        <v>0</v>
      </c>
      <c r="BH1699" s="130">
        <f t="shared" si="2848"/>
        <v>0</v>
      </c>
      <c r="BI1699" s="130">
        <f t="shared" si="2848"/>
        <v>0</v>
      </c>
      <c r="BJ1699" s="131">
        <f t="shared" si="2848"/>
        <v>0</v>
      </c>
      <c r="BK1699"/>
      <c r="BL1699"/>
      <c r="BM1699"/>
      <c r="BN1699"/>
      <c r="BO1699"/>
      <c r="BP1699"/>
      <c r="BQ1699"/>
      <c r="BR1699"/>
      <c r="BS1699"/>
      <c r="BT1699"/>
      <c r="BU1699"/>
      <c r="BV1699"/>
      <c r="BW1699"/>
      <c r="BX1699"/>
      <c r="BY1699"/>
      <c r="BZ1699"/>
      <c r="CA1699"/>
      <c r="CB1699"/>
      <c r="CC1699"/>
      <c r="CD1699"/>
      <c r="CE1699"/>
      <c r="CF1699"/>
      <c r="CG1699"/>
      <c r="CH1699"/>
      <c r="CI1699"/>
      <c r="CJ1699"/>
      <c r="CK1699"/>
      <c r="CL1699"/>
      <c r="CM1699"/>
      <c r="CN1699"/>
      <c r="CO1699"/>
    </row>
    <row r="1700" spans="1:93" s="2" customFormat="1" ht="15" hidden="1" customHeight="1" outlineLevel="2" x14ac:dyDescent="0.25">
      <c r="A1700" s="152" t="s">
        <v>57</v>
      </c>
      <c r="B1700" s="129">
        <f t="shared" ref="B1700" si="2849">E$3</f>
        <v>43</v>
      </c>
      <c r="C1700" s="130">
        <f t="shared" si="2842"/>
        <v>43</v>
      </c>
      <c r="D1700" s="130">
        <f t="shared" si="2842"/>
        <v>43</v>
      </c>
      <c r="E1700" s="130">
        <f t="shared" si="2842"/>
        <v>43</v>
      </c>
      <c r="F1700" s="130">
        <f t="shared" si="2842"/>
        <v>43</v>
      </c>
      <c r="G1700" s="130">
        <f t="shared" si="2842"/>
        <v>43</v>
      </c>
      <c r="H1700" s="130">
        <f t="shared" si="2842"/>
        <v>43</v>
      </c>
      <c r="I1700" s="130">
        <f t="shared" si="2842"/>
        <v>43</v>
      </c>
      <c r="J1700" s="190">
        <f t="shared" si="2842"/>
        <v>43</v>
      </c>
      <c r="K1700" s="130">
        <f t="shared" si="2842"/>
        <v>43</v>
      </c>
      <c r="L1700" s="131">
        <f t="shared" si="2842"/>
        <v>43</v>
      </c>
      <c r="M1700" s="129">
        <f t="shared" ref="M1700" si="2850">F$3</f>
        <v>0</v>
      </c>
      <c r="N1700" s="130">
        <f t="shared" si="2844"/>
        <v>0</v>
      </c>
      <c r="O1700" s="130">
        <f t="shared" si="2844"/>
        <v>0</v>
      </c>
      <c r="P1700" s="130">
        <f t="shared" si="2844"/>
        <v>0</v>
      </c>
      <c r="Q1700" s="130">
        <f t="shared" si="2844"/>
        <v>0</v>
      </c>
      <c r="R1700" s="130">
        <f t="shared" si="2844"/>
        <v>0</v>
      </c>
      <c r="S1700" s="130">
        <f t="shared" si="2844"/>
        <v>0</v>
      </c>
      <c r="T1700" s="130">
        <f t="shared" si="2844"/>
        <v>0</v>
      </c>
      <c r="U1700" s="130">
        <f t="shared" si="2844"/>
        <v>0</v>
      </c>
      <c r="V1700" s="131">
        <f t="shared" si="2844"/>
        <v>0</v>
      </c>
      <c r="W1700" s="129">
        <f t="shared" ref="W1700" si="2851">G$3</f>
        <v>0</v>
      </c>
      <c r="X1700" s="130">
        <f t="shared" si="2845"/>
        <v>0</v>
      </c>
      <c r="Y1700" s="130">
        <f t="shared" si="2845"/>
        <v>0</v>
      </c>
      <c r="Z1700" s="130">
        <f t="shared" si="2845"/>
        <v>0</v>
      </c>
      <c r="AA1700" s="130">
        <f t="shared" si="2845"/>
        <v>0</v>
      </c>
      <c r="AB1700" s="130">
        <f t="shared" si="2845"/>
        <v>0</v>
      </c>
      <c r="AC1700" s="130">
        <f t="shared" si="2845"/>
        <v>0</v>
      </c>
      <c r="AD1700" s="130">
        <f t="shared" si="2845"/>
        <v>0</v>
      </c>
      <c r="AE1700" s="130">
        <f t="shared" si="2845"/>
        <v>0</v>
      </c>
      <c r="AF1700" s="131">
        <f t="shared" si="2845"/>
        <v>0</v>
      </c>
      <c r="AG1700" s="129">
        <f t="shared" ref="AG1700" si="2852">H$3</f>
        <v>0</v>
      </c>
      <c r="AH1700" s="130">
        <f t="shared" si="2846"/>
        <v>0</v>
      </c>
      <c r="AI1700" s="130">
        <f t="shared" si="2846"/>
        <v>0</v>
      </c>
      <c r="AJ1700" s="130">
        <f t="shared" si="2846"/>
        <v>0</v>
      </c>
      <c r="AK1700" s="130">
        <f t="shared" si="2846"/>
        <v>0</v>
      </c>
      <c r="AL1700" s="130">
        <f t="shared" si="2846"/>
        <v>0</v>
      </c>
      <c r="AM1700" s="130">
        <f t="shared" si="2846"/>
        <v>0</v>
      </c>
      <c r="AN1700" s="130">
        <f t="shared" si="2846"/>
        <v>0</v>
      </c>
      <c r="AO1700" s="130">
        <f t="shared" si="2846"/>
        <v>0</v>
      </c>
      <c r="AP1700" s="131">
        <f t="shared" si="2846"/>
        <v>0</v>
      </c>
      <c r="AQ1700" s="129">
        <f t="shared" ref="AQ1700" si="2853">I$3</f>
        <v>0</v>
      </c>
      <c r="AR1700" s="130">
        <f t="shared" si="2847"/>
        <v>0</v>
      </c>
      <c r="AS1700" s="130">
        <f t="shared" si="2847"/>
        <v>0</v>
      </c>
      <c r="AT1700" s="130">
        <f t="shared" si="2847"/>
        <v>0</v>
      </c>
      <c r="AU1700" s="130">
        <f t="shared" si="2847"/>
        <v>0</v>
      </c>
      <c r="AV1700" s="130">
        <f t="shared" si="2847"/>
        <v>0</v>
      </c>
      <c r="AW1700" s="130">
        <f t="shared" si="2847"/>
        <v>0</v>
      </c>
      <c r="AX1700" s="130">
        <f t="shared" si="2847"/>
        <v>0</v>
      </c>
      <c r="AY1700" s="130">
        <f t="shared" si="2847"/>
        <v>0</v>
      </c>
      <c r="AZ1700" s="131">
        <f t="shared" si="2847"/>
        <v>0</v>
      </c>
      <c r="BA1700" s="129">
        <f t="shared" ref="BA1700" si="2854">J$3</f>
        <v>0</v>
      </c>
      <c r="BB1700" s="130">
        <f t="shared" si="2848"/>
        <v>0</v>
      </c>
      <c r="BC1700" s="130">
        <f t="shared" si="2848"/>
        <v>0</v>
      </c>
      <c r="BD1700" s="130">
        <f t="shared" si="2848"/>
        <v>0</v>
      </c>
      <c r="BE1700" s="130">
        <f t="shared" si="2848"/>
        <v>0</v>
      </c>
      <c r="BF1700" s="130">
        <f t="shared" si="2848"/>
        <v>0</v>
      </c>
      <c r="BG1700" s="130">
        <f t="shared" si="2848"/>
        <v>0</v>
      </c>
      <c r="BH1700" s="130">
        <f t="shared" si="2848"/>
        <v>0</v>
      </c>
      <c r="BI1700" s="130">
        <f t="shared" si="2848"/>
        <v>0</v>
      </c>
      <c r="BJ1700" s="131">
        <f t="shared" si="2848"/>
        <v>0</v>
      </c>
      <c r="BK1700"/>
      <c r="BL1700"/>
      <c r="BM1700"/>
      <c r="BN1700"/>
      <c r="BO1700"/>
      <c r="BP1700"/>
      <c r="BQ1700"/>
      <c r="BR1700"/>
      <c r="BS1700"/>
      <c r="BT1700"/>
      <c r="BU1700"/>
      <c r="BV1700"/>
      <c r="BW1700"/>
      <c r="BX1700"/>
      <c r="BY1700"/>
      <c r="BZ1700"/>
      <c r="CA1700"/>
      <c r="CB1700"/>
      <c r="CC1700"/>
      <c r="CD1700"/>
      <c r="CE1700"/>
      <c r="CF1700"/>
      <c r="CG1700"/>
      <c r="CH1700"/>
      <c r="CI1700"/>
      <c r="CJ1700"/>
      <c r="CK1700"/>
      <c r="CL1700"/>
      <c r="CM1700"/>
      <c r="CN1700"/>
      <c r="CO1700"/>
    </row>
    <row r="1701" spans="1:93" s="2" customFormat="1" ht="15" hidden="1" customHeight="1" outlineLevel="2" x14ac:dyDescent="0.25">
      <c r="A1701" s="152" t="s">
        <v>58</v>
      </c>
      <c r="B1701" s="132">
        <f t="shared" ref="B1701" si="2855">B1700/10*0</f>
        <v>0</v>
      </c>
      <c r="C1701" s="133">
        <f t="shared" ref="C1701" si="2856">C1700/10*1</f>
        <v>4.3</v>
      </c>
      <c r="D1701" s="133">
        <f t="shared" ref="D1701" si="2857">D1700/10*2</f>
        <v>8.6</v>
      </c>
      <c r="E1701" s="133">
        <f t="shared" ref="E1701" si="2858">E1700/10*3</f>
        <v>12.899999999999999</v>
      </c>
      <c r="F1701" s="133">
        <f t="shared" ref="F1701" si="2859">F1700/10*4</f>
        <v>17.2</v>
      </c>
      <c r="G1701" s="133">
        <f t="shared" ref="G1701" si="2860">G1700/10*5</f>
        <v>21.5</v>
      </c>
      <c r="H1701" s="133">
        <f t="shared" ref="H1701" si="2861">H1700/10*6</f>
        <v>25.799999999999997</v>
      </c>
      <c r="I1701" s="133">
        <f t="shared" ref="I1701" si="2862">I1700/10*7</f>
        <v>30.099999999999998</v>
      </c>
      <c r="J1701" s="191">
        <f t="shared" ref="J1701" si="2863">J1700/10*8</f>
        <v>34.4</v>
      </c>
      <c r="K1701" s="133">
        <f t="shared" ref="K1701" si="2864">K1700/10*9</f>
        <v>38.699999999999996</v>
      </c>
      <c r="L1701" s="134">
        <f t="shared" ref="L1701" si="2865">L1700/10*10</f>
        <v>43</v>
      </c>
      <c r="M1701" s="133">
        <f t="shared" ref="M1701" si="2866">M1700/10*1</f>
        <v>0</v>
      </c>
      <c r="N1701" s="133">
        <f t="shared" ref="N1701" si="2867">N1700/10*2</f>
        <v>0</v>
      </c>
      <c r="O1701" s="133">
        <f t="shared" ref="O1701" si="2868">O1700/10*3</f>
        <v>0</v>
      </c>
      <c r="P1701" s="133">
        <f t="shared" ref="P1701" si="2869">P1700/10*4</f>
        <v>0</v>
      </c>
      <c r="Q1701" s="133">
        <f t="shared" ref="Q1701" si="2870">Q1700/10*5</f>
        <v>0</v>
      </c>
      <c r="R1701" s="133">
        <f t="shared" ref="R1701" si="2871">R1700/10*6</f>
        <v>0</v>
      </c>
      <c r="S1701" s="133">
        <f t="shared" ref="S1701" si="2872">S1700/10*7</f>
        <v>0</v>
      </c>
      <c r="T1701" s="133">
        <f t="shared" ref="T1701" si="2873">T1700/10*8</f>
        <v>0</v>
      </c>
      <c r="U1701" s="133">
        <f t="shared" ref="U1701" si="2874">U1700/10*9</f>
        <v>0</v>
      </c>
      <c r="V1701" s="134">
        <f t="shared" ref="V1701" si="2875">V1700/10*10</f>
        <v>0</v>
      </c>
      <c r="W1701" s="133">
        <f t="shared" ref="W1701" si="2876">W1700/10*1</f>
        <v>0</v>
      </c>
      <c r="X1701" s="133">
        <f t="shared" ref="X1701" si="2877">X1700/10*2</f>
        <v>0</v>
      </c>
      <c r="Y1701" s="133">
        <f t="shared" ref="Y1701" si="2878">Y1700/10*3</f>
        <v>0</v>
      </c>
      <c r="Z1701" s="133">
        <f t="shared" ref="Z1701" si="2879">Z1700/10*4</f>
        <v>0</v>
      </c>
      <c r="AA1701" s="133">
        <f t="shared" ref="AA1701" si="2880">AA1700/10*5</f>
        <v>0</v>
      </c>
      <c r="AB1701" s="133">
        <f t="shared" ref="AB1701" si="2881">AB1700/10*6</f>
        <v>0</v>
      </c>
      <c r="AC1701" s="133">
        <f t="shared" ref="AC1701" si="2882">AC1700/10*7</f>
        <v>0</v>
      </c>
      <c r="AD1701" s="133">
        <f t="shared" ref="AD1701" si="2883">AD1700/10*8</f>
        <v>0</v>
      </c>
      <c r="AE1701" s="134">
        <f t="shared" ref="AE1701" si="2884">AE1700/10*9</f>
        <v>0</v>
      </c>
      <c r="AF1701" s="134">
        <f t="shared" ref="AF1701" si="2885">AF1700/10*10</f>
        <v>0</v>
      </c>
      <c r="AG1701" s="133">
        <f t="shared" ref="AG1701" si="2886">AG1700/10*1</f>
        <v>0</v>
      </c>
      <c r="AH1701" s="133">
        <f t="shared" ref="AH1701" si="2887">AH1700/10*2</f>
        <v>0</v>
      </c>
      <c r="AI1701" s="133">
        <f t="shared" ref="AI1701" si="2888">AI1700/10*3</f>
        <v>0</v>
      </c>
      <c r="AJ1701" s="133">
        <f t="shared" ref="AJ1701" si="2889">AJ1700/10*4</f>
        <v>0</v>
      </c>
      <c r="AK1701" s="133">
        <f t="shared" ref="AK1701" si="2890">AK1700/10*5</f>
        <v>0</v>
      </c>
      <c r="AL1701" s="133">
        <f t="shared" ref="AL1701" si="2891">AL1700/10*6</f>
        <v>0</v>
      </c>
      <c r="AM1701" s="133">
        <f t="shared" ref="AM1701" si="2892">AM1700/10*7</f>
        <v>0</v>
      </c>
      <c r="AN1701" s="133">
        <f t="shared" ref="AN1701" si="2893">AN1700/10*8</f>
        <v>0</v>
      </c>
      <c r="AO1701" s="134">
        <f t="shared" ref="AO1701" si="2894">AO1700/10*9</f>
        <v>0</v>
      </c>
      <c r="AP1701" s="134">
        <f t="shared" ref="AP1701" si="2895">AP1700/10*10</f>
        <v>0</v>
      </c>
      <c r="AQ1701" s="133">
        <f t="shared" ref="AQ1701" si="2896">AQ1700/10*1</f>
        <v>0</v>
      </c>
      <c r="AR1701" s="133">
        <f t="shared" ref="AR1701" si="2897">AR1700/10*2</f>
        <v>0</v>
      </c>
      <c r="AS1701" s="133">
        <f t="shared" ref="AS1701" si="2898">AS1700/10*3</f>
        <v>0</v>
      </c>
      <c r="AT1701" s="133">
        <f t="shared" ref="AT1701" si="2899">AT1700/10*4</f>
        <v>0</v>
      </c>
      <c r="AU1701" s="133">
        <f t="shared" ref="AU1701" si="2900">AU1700/10*5</f>
        <v>0</v>
      </c>
      <c r="AV1701" s="133">
        <f t="shared" ref="AV1701" si="2901">AV1700/10*6</f>
        <v>0</v>
      </c>
      <c r="AW1701" s="133">
        <f t="shared" ref="AW1701" si="2902">AW1700/10*7</f>
        <v>0</v>
      </c>
      <c r="AX1701" s="133">
        <f t="shared" ref="AX1701" si="2903">AX1700/10*8</f>
        <v>0</v>
      </c>
      <c r="AY1701" s="134">
        <f t="shared" ref="AY1701" si="2904">AY1700/10*9</f>
        <v>0</v>
      </c>
      <c r="AZ1701" s="134">
        <f t="shared" ref="AZ1701" si="2905">AZ1700/10*10</f>
        <v>0</v>
      </c>
      <c r="BA1701" s="133">
        <f t="shared" ref="BA1701" si="2906">BA1700/10*1</f>
        <v>0</v>
      </c>
      <c r="BB1701" s="133">
        <f t="shared" ref="BB1701" si="2907">BB1700/10*2</f>
        <v>0</v>
      </c>
      <c r="BC1701" s="133">
        <f t="shared" ref="BC1701" si="2908">BC1700/10*3</f>
        <v>0</v>
      </c>
      <c r="BD1701" s="133">
        <f t="shared" ref="BD1701" si="2909">BD1700/10*4</f>
        <v>0</v>
      </c>
      <c r="BE1701" s="133">
        <f t="shared" ref="BE1701" si="2910">BE1700/10*5</f>
        <v>0</v>
      </c>
      <c r="BF1701" s="133">
        <f t="shared" ref="BF1701" si="2911">BF1700/10*6</f>
        <v>0</v>
      </c>
      <c r="BG1701" s="133">
        <f t="shared" ref="BG1701" si="2912">BG1700/10*7</f>
        <v>0</v>
      </c>
      <c r="BH1701" s="133">
        <f t="shared" ref="BH1701" si="2913">BH1700/10*8</f>
        <v>0</v>
      </c>
      <c r="BI1701" s="134">
        <f t="shared" ref="BI1701" si="2914">BI1700/10*9</f>
        <v>0</v>
      </c>
      <c r="BJ1701" s="134">
        <f t="shared" ref="BJ1701" si="2915">BJ1700/10*10</f>
        <v>0</v>
      </c>
      <c r="BK1701"/>
      <c r="BL1701"/>
      <c r="BM1701"/>
      <c r="BN1701"/>
      <c r="BO1701"/>
      <c r="BP1701"/>
      <c r="BQ1701"/>
      <c r="BR1701"/>
      <c r="BS1701"/>
      <c r="BT1701"/>
      <c r="BU1701"/>
      <c r="BV1701"/>
      <c r="BW1701"/>
      <c r="BX1701"/>
      <c r="BY1701"/>
      <c r="BZ1701"/>
      <c r="CA1701"/>
      <c r="CB1701"/>
      <c r="CC1701"/>
      <c r="CD1701"/>
      <c r="CE1701"/>
      <c r="CF1701"/>
      <c r="CG1701"/>
      <c r="CH1701"/>
      <c r="CI1701"/>
      <c r="CJ1701"/>
      <c r="CK1701"/>
      <c r="CL1701"/>
      <c r="CM1701"/>
      <c r="CN1701"/>
      <c r="CO1701"/>
    </row>
    <row r="1702" spans="1:93" ht="15.75" hidden="1" outlineLevel="2" thickBot="1" x14ac:dyDescent="0.3">
      <c r="A1702" s="152" t="s">
        <v>60</v>
      </c>
      <c r="B1702" s="192">
        <f t="shared" ref="B1702:BJ1702" si="2916">-B1699+B1698*B1701-1*IF(AND($A1290=B1697,B1701&gt;=$A1645),B1701-$A1645,0)</f>
        <v>0</v>
      </c>
      <c r="C1702" s="193">
        <f t="shared" si="2916"/>
        <v>0</v>
      </c>
      <c r="D1702" s="193">
        <f t="shared" si="2916"/>
        <v>0</v>
      </c>
      <c r="E1702" s="193">
        <f t="shared" si="2916"/>
        <v>0</v>
      </c>
      <c r="F1702" s="193">
        <f t="shared" si="2916"/>
        <v>0</v>
      </c>
      <c r="G1702" s="193">
        <f t="shared" si="2916"/>
        <v>0</v>
      </c>
      <c r="H1702" s="193">
        <f t="shared" si="2916"/>
        <v>0</v>
      </c>
      <c r="I1702" s="193">
        <f t="shared" si="2916"/>
        <v>0</v>
      </c>
      <c r="J1702" s="193">
        <f t="shared" si="2916"/>
        <v>0</v>
      </c>
      <c r="K1702" s="193">
        <f t="shared" si="2916"/>
        <v>0</v>
      </c>
      <c r="L1702" s="194">
        <f t="shared" si="2916"/>
        <v>0</v>
      </c>
      <c r="M1702" s="192">
        <f t="shared" si="2916"/>
        <v>0</v>
      </c>
      <c r="N1702" s="193">
        <f t="shared" si="2916"/>
        <v>0</v>
      </c>
      <c r="O1702" s="193">
        <f t="shared" si="2916"/>
        <v>0</v>
      </c>
      <c r="P1702" s="193">
        <f t="shared" si="2916"/>
        <v>0</v>
      </c>
      <c r="Q1702" s="193">
        <f t="shared" si="2916"/>
        <v>0</v>
      </c>
      <c r="R1702" s="193">
        <f t="shared" si="2916"/>
        <v>0</v>
      </c>
      <c r="S1702" s="193">
        <f t="shared" si="2916"/>
        <v>0</v>
      </c>
      <c r="T1702" s="193">
        <f t="shared" si="2916"/>
        <v>0</v>
      </c>
      <c r="U1702" s="193">
        <f t="shared" si="2916"/>
        <v>0</v>
      </c>
      <c r="V1702" s="194">
        <f t="shared" si="2916"/>
        <v>0</v>
      </c>
      <c r="W1702" s="192" t="e">
        <f t="shared" si="2916"/>
        <v>#DIV/0!</v>
      </c>
      <c r="X1702" s="193" t="e">
        <f t="shared" si="2916"/>
        <v>#DIV/0!</v>
      </c>
      <c r="Y1702" s="193" t="e">
        <f t="shared" si="2916"/>
        <v>#DIV/0!</v>
      </c>
      <c r="Z1702" s="193" t="e">
        <f t="shared" si="2916"/>
        <v>#DIV/0!</v>
      </c>
      <c r="AA1702" s="193" t="e">
        <f t="shared" si="2916"/>
        <v>#DIV/0!</v>
      </c>
      <c r="AB1702" s="193" t="e">
        <f t="shared" si="2916"/>
        <v>#DIV/0!</v>
      </c>
      <c r="AC1702" s="193" t="e">
        <f t="shared" si="2916"/>
        <v>#DIV/0!</v>
      </c>
      <c r="AD1702" s="193" t="e">
        <f t="shared" si="2916"/>
        <v>#DIV/0!</v>
      </c>
      <c r="AE1702" s="193" t="e">
        <f t="shared" si="2916"/>
        <v>#DIV/0!</v>
      </c>
      <c r="AF1702" s="194" t="e">
        <f t="shared" si="2916"/>
        <v>#DIV/0!</v>
      </c>
      <c r="AG1702" s="192">
        <f t="shared" si="2916"/>
        <v>0</v>
      </c>
      <c r="AH1702" s="193">
        <f t="shared" si="2916"/>
        <v>0</v>
      </c>
      <c r="AI1702" s="193">
        <f t="shared" si="2916"/>
        <v>0</v>
      </c>
      <c r="AJ1702" s="193">
        <f t="shared" si="2916"/>
        <v>0</v>
      </c>
      <c r="AK1702" s="193">
        <f t="shared" si="2916"/>
        <v>0</v>
      </c>
      <c r="AL1702" s="193">
        <f t="shared" si="2916"/>
        <v>0</v>
      </c>
      <c r="AM1702" s="193">
        <f t="shared" si="2916"/>
        <v>0</v>
      </c>
      <c r="AN1702" s="193">
        <f t="shared" si="2916"/>
        <v>0</v>
      </c>
      <c r="AO1702" s="193">
        <f t="shared" si="2916"/>
        <v>0</v>
      </c>
      <c r="AP1702" s="194">
        <f t="shared" si="2916"/>
        <v>0</v>
      </c>
      <c r="AQ1702" s="192">
        <f t="shared" si="2916"/>
        <v>0</v>
      </c>
      <c r="AR1702" s="193">
        <f t="shared" si="2916"/>
        <v>0</v>
      </c>
      <c r="AS1702" s="193">
        <f t="shared" si="2916"/>
        <v>0</v>
      </c>
      <c r="AT1702" s="193">
        <f t="shared" si="2916"/>
        <v>0</v>
      </c>
      <c r="AU1702" s="193">
        <f t="shared" si="2916"/>
        <v>0</v>
      </c>
      <c r="AV1702" s="193">
        <f t="shared" si="2916"/>
        <v>0</v>
      </c>
      <c r="AW1702" s="193">
        <f t="shared" si="2916"/>
        <v>0</v>
      </c>
      <c r="AX1702" s="193">
        <f t="shared" si="2916"/>
        <v>0</v>
      </c>
      <c r="AY1702" s="193">
        <f t="shared" si="2916"/>
        <v>0</v>
      </c>
      <c r="AZ1702" s="194">
        <f t="shared" si="2916"/>
        <v>0</v>
      </c>
      <c r="BA1702" s="192">
        <f t="shared" si="2916"/>
        <v>0</v>
      </c>
      <c r="BB1702" s="193">
        <f t="shared" si="2916"/>
        <v>0</v>
      </c>
      <c r="BC1702" s="193">
        <f t="shared" si="2916"/>
        <v>0</v>
      </c>
      <c r="BD1702" s="193">
        <f t="shared" si="2916"/>
        <v>0</v>
      </c>
      <c r="BE1702" s="193">
        <f t="shared" si="2916"/>
        <v>0</v>
      </c>
      <c r="BF1702" s="193">
        <f t="shared" si="2916"/>
        <v>0</v>
      </c>
      <c r="BG1702" s="193">
        <f t="shared" si="2916"/>
        <v>0</v>
      </c>
      <c r="BH1702" s="193">
        <f t="shared" si="2916"/>
        <v>0</v>
      </c>
      <c r="BI1702" s="193">
        <f t="shared" si="2916"/>
        <v>0</v>
      </c>
      <c r="BJ1702" s="194">
        <f t="shared" si="2916"/>
        <v>0</v>
      </c>
    </row>
    <row r="1703" spans="1:93" hidden="1" outlineLevel="2" x14ac:dyDescent="0.25"/>
    <row r="1704" spans="1:93" hidden="1" outlineLevel="1" collapsed="1" x14ac:dyDescent="0.25">
      <c r="A1704" s="181">
        <f>8*B1290/10</f>
        <v>0</v>
      </c>
      <c r="B1704" s="180"/>
      <c r="C1704" s="180"/>
      <c r="D1704" s="180"/>
    </row>
    <row r="1705" spans="1:93" hidden="1" outlineLevel="2" x14ac:dyDescent="0.25">
      <c r="B1705" s="316">
        <f>'Calculo VIGA'!E$2</f>
        <v>1</v>
      </c>
      <c r="C1705" s="317"/>
      <c r="D1705" s="316">
        <f>'Calculo VIGA'!F$2</f>
        <v>2</v>
      </c>
      <c r="E1705" s="317"/>
      <c r="F1705" s="316">
        <f>'Calculo VIGA'!G$2</f>
        <v>3</v>
      </c>
      <c r="G1705" s="317"/>
      <c r="H1705" s="316">
        <f>'Calculo VIGA'!H$2</f>
        <v>4</v>
      </c>
      <c r="I1705" s="317"/>
      <c r="J1705" s="316">
        <f>'Calculo VIGA'!I$2</f>
        <v>5</v>
      </c>
      <c r="K1705" s="317"/>
      <c r="L1705" s="316">
        <f>'Calculo VIGA'!J$2</f>
        <v>6</v>
      </c>
      <c r="M1705" s="317"/>
    </row>
    <row r="1706" spans="1:93" hidden="1" outlineLevel="2" x14ac:dyDescent="0.25">
      <c r="B1706" s="105">
        <f>'Calculo VIGA'!B$18</f>
        <v>3</v>
      </c>
      <c r="C1706" s="106">
        <v>0</v>
      </c>
      <c r="D1706" s="107">
        <f>'Calculo VIGA'!J$18</f>
        <v>0</v>
      </c>
      <c r="E1706" s="106">
        <v>0</v>
      </c>
      <c r="F1706" s="107">
        <f>'Calculo VIGA'!R$18</f>
        <v>0</v>
      </c>
      <c r="G1706" s="106">
        <v>0</v>
      </c>
      <c r="H1706" s="107">
        <f>'Calculo VIGA'!Z$18</f>
        <v>0</v>
      </c>
      <c r="I1706" s="106">
        <v>0</v>
      </c>
      <c r="J1706" s="107">
        <f>'Calculo VIGA'!AH$18</f>
        <v>0</v>
      </c>
      <c r="K1706" s="106">
        <v>0</v>
      </c>
      <c r="L1706" s="107">
        <f>'Calculo VIGA'!AP$18</f>
        <v>0</v>
      </c>
      <c r="M1706" s="108">
        <v>0</v>
      </c>
      <c r="X1706" s="146"/>
      <c r="Y1706" s="147"/>
    </row>
    <row r="1707" spans="1:93" hidden="1" outlineLevel="2" x14ac:dyDescent="0.25">
      <c r="B1707" s="105">
        <f>'Calculo VIGA'!B$19</f>
        <v>4</v>
      </c>
      <c r="C1707" s="106">
        <f>IF($A1290=B1705,1*($B1290-$A1704)^2*(2*$A1704+$B1290)/$B1290^3,0)</f>
        <v>0</v>
      </c>
      <c r="D1707" s="107">
        <f>'Calculo VIGA'!J$19</f>
        <v>0</v>
      </c>
      <c r="E1707" s="106">
        <f>IF($A1290=D1705,1*($B1290-$A1704)^2*(2*$A1704+$B1290)/$B1290^3,0)</f>
        <v>0</v>
      </c>
      <c r="F1707" s="107">
        <f>'Calculo VIGA'!R$19</f>
        <v>0</v>
      </c>
      <c r="G1707" s="106" t="e">
        <f>IF($A1290=F1705,1*($B1290-$A1704)^2*(2*$A1704+$B1290)/$B1290^3,0)</f>
        <v>#DIV/0!</v>
      </c>
      <c r="H1707" s="107">
        <f>'Calculo VIGA'!Z$19</f>
        <v>0</v>
      </c>
      <c r="I1707" s="106">
        <f>IF($A1290=H1705,1*($B1290-$A1704)^2*(2*$A1704+$B1290)/$B1290^3,0)</f>
        <v>0</v>
      </c>
      <c r="J1707" s="107">
        <f>'Calculo VIGA'!AH$19</f>
        <v>0</v>
      </c>
      <c r="K1707" s="106">
        <f>IF($A1290=J1705,1*($B1290-$A1704)^2*(2*$A1704+$B1290)/$B1290^3,0)</f>
        <v>0</v>
      </c>
      <c r="L1707" s="107">
        <f>'Calculo VIGA'!AP$19</f>
        <v>0</v>
      </c>
      <c r="M1707" s="108">
        <f>IF($A1290=L1705,1*($B1290-$A1704)^2*(2*$A1704+$B1290)/$B1290^3,0)</f>
        <v>0</v>
      </c>
    </row>
    <row r="1708" spans="1:93" hidden="1" outlineLevel="2" x14ac:dyDescent="0.25">
      <c r="A1708" t="s">
        <v>36</v>
      </c>
      <c r="B1708" s="105">
        <f>'Calculo VIGA'!B$20</f>
        <v>1</v>
      </c>
      <c r="C1708" s="106">
        <f>IF($A1290=B1705,1*$A1704*($B1290-$A1704)^2/$B1290^2,0)</f>
        <v>0</v>
      </c>
      <c r="D1708" s="107">
        <f>'Calculo VIGA'!J$20</f>
        <v>0</v>
      </c>
      <c r="E1708" s="106">
        <f>IF($A1290=D1705,1*$A1704*($B1290-$A1704)^2/$B1290^2,0)</f>
        <v>0</v>
      </c>
      <c r="F1708" s="107">
        <f>'Calculo VIGA'!R$20</f>
        <v>0</v>
      </c>
      <c r="G1708" s="106" t="e">
        <f>IF($A1290=F1705,1*$A1704*($B1290-$A1704)^2/$B1290^2,0)</f>
        <v>#DIV/0!</v>
      </c>
      <c r="H1708" s="107">
        <f>'Calculo VIGA'!Z$20</f>
        <v>0</v>
      </c>
      <c r="I1708" s="106">
        <f>IF($A1290=H1705,1*$A1704*($B1290-$A1704)^2/$B1290^2,0)</f>
        <v>0</v>
      </c>
      <c r="J1708" s="107">
        <f>'Calculo VIGA'!AH$20</f>
        <v>0</v>
      </c>
      <c r="K1708" s="106">
        <f>IF($A1290=J1705,1*$A1704*($B1290-$A1704)^2/$B1290^2,0)</f>
        <v>0</v>
      </c>
      <c r="L1708" s="107">
        <f>'Calculo VIGA'!AP$20</f>
        <v>0</v>
      </c>
      <c r="M1708" s="108">
        <f>IF($A1290=L1705,1*$A1704*($B1290-$A1704)^2/$B1290^2,0)</f>
        <v>0</v>
      </c>
      <c r="X1708" s="149"/>
    </row>
    <row r="1709" spans="1:93" hidden="1" outlineLevel="2" x14ac:dyDescent="0.25">
      <c r="B1709" s="105">
        <f>'Calculo VIGA'!B$21</f>
        <v>5</v>
      </c>
      <c r="C1709" s="108">
        <v>0</v>
      </c>
      <c r="D1709" s="107">
        <f>'Calculo VIGA'!J$21</f>
        <v>0</v>
      </c>
      <c r="E1709" s="108">
        <v>0</v>
      </c>
      <c r="F1709" s="107">
        <f>'Calculo VIGA'!R$21</f>
        <v>0</v>
      </c>
      <c r="G1709" s="108">
        <v>0</v>
      </c>
      <c r="H1709" s="107">
        <f>'Calculo VIGA'!Z$21</f>
        <v>0</v>
      </c>
      <c r="I1709" s="108">
        <v>0</v>
      </c>
      <c r="J1709" s="107">
        <f>'Calculo VIGA'!AH$21</f>
        <v>0</v>
      </c>
      <c r="K1709" s="108">
        <v>0</v>
      </c>
      <c r="L1709" s="107">
        <f>'Calculo VIGA'!AP$21</f>
        <v>0</v>
      </c>
      <c r="M1709" s="108">
        <v>0</v>
      </c>
    </row>
    <row r="1710" spans="1:93" hidden="1" outlineLevel="2" x14ac:dyDescent="0.25">
      <c r="B1710" s="105">
        <f>'Calculo VIGA'!B$22</f>
        <v>6</v>
      </c>
      <c r="C1710" s="106">
        <f>IF($A1290=B1705,1*($A1704)^2*(3*$B1290-2*$A1704)/$B1290^3,0)</f>
        <v>0</v>
      </c>
      <c r="D1710" s="107">
        <f>'Calculo VIGA'!J$22</f>
        <v>0</v>
      </c>
      <c r="E1710" s="106">
        <f>IF($A1290=D1705,1*($A1704)^2*(3*$B1290-2*$A1704)/$B1290^3,0)</f>
        <v>0</v>
      </c>
      <c r="F1710" s="107">
        <f>'Calculo VIGA'!R$22</f>
        <v>0</v>
      </c>
      <c r="G1710" s="106" t="e">
        <f>IF($A1290=F1705,1*($A1704)^2*(3*$B1290-2*$A1704)/$B1290^3,0)</f>
        <v>#DIV/0!</v>
      </c>
      <c r="H1710" s="107">
        <f>'Calculo VIGA'!Z$22</f>
        <v>0</v>
      </c>
      <c r="I1710" s="106">
        <f>IF($A1290=H1705,1*($A1704)^2*(3*$B1290-2*$A1704)/$B1290^3,0)</f>
        <v>0</v>
      </c>
      <c r="J1710" s="107">
        <f>'Calculo VIGA'!AH$22</f>
        <v>0</v>
      </c>
      <c r="K1710" s="106">
        <f>IF($A1290=J1705,1*($A1704)^2*(3*$B1290-2*$A1704)/$B1290^3,0)</f>
        <v>0</v>
      </c>
      <c r="L1710" s="107">
        <f>'Calculo VIGA'!AP$22</f>
        <v>0</v>
      </c>
      <c r="M1710" s="108">
        <f>IF($A1290=L1705,1*($A1704)^2*(3*$B1290-2*$A1704)/$B1290^3,0)</f>
        <v>0</v>
      </c>
    </row>
    <row r="1711" spans="1:93" hidden="1" outlineLevel="2" x14ac:dyDescent="0.25">
      <c r="B1711" s="105">
        <f>'Calculo VIGA'!B$23</f>
        <v>2</v>
      </c>
      <c r="C1711" s="108">
        <f>IF($A1290=B1705,-1*($B1290-$A1704)*$A1704^2/$B1290^2,0)</f>
        <v>0</v>
      </c>
      <c r="D1711" s="107">
        <f>'Calculo VIGA'!J$23</f>
        <v>0</v>
      </c>
      <c r="E1711" s="108">
        <f>IF($A1290=D1705,-1*($B1290-$A1704)*$A1704^2/$B1290^2,0)</f>
        <v>0</v>
      </c>
      <c r="F1711" s="107">
        <f>'Calculo VIGA'!R$23</f>
        <v>0</v>
      </c>
      <c r="G1711" s="108" t="e">
        <f>IF($A1290=F1705,-1*($B1290-$A1704)*$A1704^2/$B1290^2,0)</f>
        <v>#DIV/0!</v>
      </c>
      <c r="H1711" s="107">
        <f>'Calculo VIGA'!Z$23</f>
        <v>0</v>
      </c>
      <c r="I1711" s="108">
        <f>IF($A1290=H1705,-1*($B1290-$A1704)*$A1704^2/$B1290^2,0)</f>
        <v>0</v>
      </c>
      <c r="J1711" s="107">
        <f>'Calculo VIGA'!AH$23</f>
        <v>0</v>
      </c>
      <c r="K1711" s="108">
        <f>IF($A1290=J1705,-1*($B1290-$A1704)*$A1704^2/$B1290^2,0)</f>
        <v>0</v>
      </c>
      <c r="L1711" s="107">
        <f>'Calculo VIGA'!AP$23</f>
        <v>0</v>
      </c>
      <c r="M1711" s="108">
        <f>IF($A1290=L1705,-1*($B1290-$A1704)*$A1704^2/$B1290^2,0)</f>
        <v>0</v>
      </c>
    </row>
    <row r="1712" spans="1:93" hidden="1" outlineLevel="2" x14ac:dyDescent="0.25">
      <c r="C1712" t="s">
        <v>61</v>
      </c>
      <c r="D1712" s="182"/>
      <c r="E1712" s="183"/>
      <c r="F1712" s="182"/>
      <c r="G1712" s="183"/>
      <c r="H1712" s="182"/>
      <c r="I1712" s="183"/>
      <c r="J1712" s="182"/>
      <c r="K1712" s="183"/>
      <c r="L1712" s="182"/>
      <c r="M1712" s="183"/>
      <c r="N1712" s="182"/>
      <c r="O1712" s="183"/>
      <c r="P1712" s="182"/>
      <c r="Q1712" s="183"/>
      <c r="R1712" s="182"/>
      <c r="S1712" s="183"/>
    </row>
    <row r="1713" spans="1:34" hidden="1" outlineLevel="2" x14ac:dyDescent="0.25">
      <c r="B1713" s="105">
        <v>1</v>
      </c>
      <c r="C1713" s="108">
        <f t="shared" ref="C1713" si="2917">-(IFERROR(VLOOKUP($B1713,$B1706:$C1711,2,0),0)+IFERROR(VLOOKUP($B1713,$D1706:$E1711,2,0),0)+IFERROR(VLOOKUP($B1713,$F1706:$G1711,2,0),0)+IFERROR(VLOOKUP($B1713,$H1706:$I1711,2,0),0)+IFERROR(VLOOKUP($B1713,$J1706:$K1711,2,0),0)+IFERROR(VLOOKUP($B1713,$L1706:$M1711,2,0),0)+IFERROR(VLOOKUP($B1713,$N1706:$O1711,2,0),0)+IFERROR(VLOOKUP($B1713,$P1706:$Q1711,2,0),0)+IFERROR(VLOOKUP($B1713,$R1706:$S1711,2,0),0))</f>
        <v>0</v>
      </c>
      <c r="E1713" s="109"/>
      <c r="F1713" s="325" t="s">
        <v>37</v>
      </c>
      <c r="G1713" s="325"/>
      <c r="H1713" s="325"/>
      <c r="I1713" s="325"/>
      <c r="J1713" s="325"/>
      <c r="K1713" s="325"/>
      <c r="L1713" s="325"/>
      <c r="M1713" s="325"/>
      <c r="N1713" s="325"/>
      <c r="O1713" s="325"/>
      <c r="P1713" s="325"/>
      <c r="Q1713" s="325"/>
      <c r="R1713" s="325"/>
      <c r="S1713" s="325"/>
      <c r="T1713" s="325"/>
      <c r="U1713" s="325"/>
      <c r="V1713" s="325"/>
      <c r="W1713" s="325"/>
      <c r="X1713" s="325"/>
      <c r="Y1713" s="325"/>
      <c r="Z1713" s="325"/>
      <c r="AA1713" s="325"/>
      <c r="AB1713" s="110"/>
      <c r="AC1713" s="110"/>
      <c r="AD1713" s="110"/>
      <c r="AE1713" s="110"/>
      <c r="AF1713" s="110"/>
      <c r="AG1713" s="110"/>
      <c r="AH1713" s="110"/>
    </row>
    <row r="1714" spans="1:34" hidden="1" outlineLevel="2" x14ac:dyDescent="0.25">
      <c r="B1714" s="105">
        <v>2</v>
      </c>
      <c r="C1714" s="108">
        <f t="shared" ref="C1714" si="2918">-(IFERROR(VLOOKUP($B1714,$B1706:$C1711,2,0),0)+IFERROR(VLOOKUP($B1714,$D1706:$E1711,2,0),0)+IFERROR(VLOOKUP($B1714,$F1706:$G1711,2,0),0)+IFERROR(VLOOKUP($B1714,$H1706:$I1711,2,0),0)+IFERROR(VLOOKUP($B1714,$J1706:$K1711,2,0),0)+IFERROR(VLOOKUP($B1714,$L1706:$M1711,2,0),0)+IFERROR(VLOOKUP($B1714,$N1706:$O1711,2,0),0)+IFERROR(VLOOKUP($B1714,$P1706:$Q1711,2,0),0)+IFERROR(VLOOKUP($B1714,$R1706:$S1711,2,0),0))</f>
        <v>0</v>
      </c>
      <c r="E1714" s="110"/>
      <c r="F1714" s="110"/>
      <c r="G1714" s="326" t="s">
        <v>38</v>
      </c>
      <c r="H1714" s="326"/>
      <c r="I1714" s="326"/>
      <c r="J1714" s="326"/>
      <c r="K1714" s="326"/>
      <c r="L1714" s="326"/>
      <c r="M1714" s="110"/>
      <c r="N1714" s="110"/>
      <c r="O1714" s="110"/>
      <c r="P1714" s="327" t="s">
        <v>39</v>
      </c>
      <c r="Q1714" s="327"/>
      <c r="R1714" s="327"/>
      <c r="S1714" s="327"/>
      <c r="T1714" s="327"/>
      <c r="U1714" s="327"/>
      <c r="V1714" s="110"/>
      <c r="W1714" s="110"/>
      <c r="X1714" s="110"/>
      <c r="Y1714" s="110"/>
      <c r="Z1714" s="110"/>
      <c r="AA1714" s="110"/>
      <c r="AB1714" s="110"/>
      <c r="AC1714" s="110"/>
      <c r="AD1714" s="110"/>
      <c r="AE1714" s="110"/>
      <c r="AF1714" s="110"/>
      <c r="AG1714" s="110"/>
      <c r="AH1714" s="110"/>
    </row>
    <row r="1715" spans="1:34" hidden="1" outlineLevel="2" x14ac:dyDescent="0.25">
      <c r="B1715" s="105">
        <v>3</v>
      </c>
      <c r="C1715" s="108">
        <f t="shared" ref="C1715" si="2919">-(IFERROR(VLOOKUP($B1715,$B1706:$C1711,2,0),0)+IFERROR(VLOOKUP($B1715,$D1706:$E1711,2,0),0)+IFERROR(VLOOKUP($B1715,$F1706:$G1711,2,0),0)+IFERROR(VLOOKUP($B1715,$H1706:$I1711,2,0),0)+IFERROR(VLOOKUP($B1715,$J1706:$K1711,2,0),0)+IFERROR(VLOOKUP($B1715,$L1706:$M1711,2,0),0)+IFERROR(VLOOKUP($B1715,$N1706:$O1711,2,0),0)+IFERROR(VLOOKUP($B1715,$P1706:$Q1711,2,0),0)+IFERROR(VLOOKUP($B1715,$R1706:$S1711,2,0),0))</f>
        <v>0</v>
      </c>
      <c r="E1715" s="110"/>
      <c r="F1715" s="110"/>
      <c r="G1715" s="112">
        <v>6</v>
      </c>
      <c r="H1715" s="112">
        <v>5</v>
      </c>
      <c r="I1715" s="112">
        <v>4</v>
      </c>
      <c r="J1715" s="112">
        <v>3</v>
      </c>
      <c r="K1715" s="112">
        <v>2</v>
      </c>
      <c r="L1715" s="112">
        <v>1</v>
      </c>
      <c r="M1715" s="110"/>
      <c r="O1715" s="110"/>
      <c r="P1715" s="112">
        <v>6</v>
      </c>
      <c r="Q1715" s="112">
        <v>5</v>
      </c>
      <c r="R1715" s="112">
        <v>4</v>
      </c>
      <c r="S1715" s="112">
        <v>3</v>
      </c>
      <c r="T1715" s="112">
        <v>2</v>
      </c>
      <c r="U1715" s="112">
        <v>1</v>
      </c>
      <c r="AB1715" s="110"/>
      <c r="AC1715" s="110"/>
      <c r="AD1715" s="110"/>
      <c r="AE1715" s="110"/>
      <c r="AF1715" s="110"/>
      <c r="AG1715" s="110"/>
      <c r="AH1715" s="110"/>
    </row>
    <row r="1716" spans="1:34" hidden="1" outlineLevel="2" x14ac:dyDescent="0.25">
      <c r="B1716" s="105">
        <v>4</v>
      </c>
      <c r="C1716" s="108">
        <f t="shared" ref="C1716" si="2920">-(IFERROR(VLOOKUP($B1716,$B1706:$C1711,2,0),0)+IFERROR(VLOOKUP($B1716,$D1706:$E1711,2,0),0)+IFERROR(VLOOKUP($B1716,$F1706:$G1711,2,0),0)+IFERROR(VLOOKUP($B1716,$H1706:$I1711,2,0),0)+IFERROR(VLOOKUP($B1716,$J1706:$K1711,2,0),0)+IFERROR(VLOOKUP($B1716,$L1706:$M1711,2,0),0)+IFERROR(VLOOKUP($B1716,$N1706:$O1711,2,0),0)+IFERROR(VLOOKUP($B1716,$P1706:$Q1711,2,0),0)+IFERROR(VLOOKUP($B1716,$R1706:$S1711,2,0),0))</f>
        <v>0</v>
      </c>
      <c r="E1716" s="110"/>
      <c r="F1716" s="105">
        <v>1</v>
      </c>
      <c r="G1716" s="184" t="e">
        <f t="array" ref="G1716:G1722">MMULT(MINVERSE($C$24:$I$30),$C1713:$C1719)</f>
        <v>#NUM!</v>
      </c>
      <c r="H1716" s="184" t="e">
        <f t="array" ref="H1716:H1721">MMULT(MINVERSE($C$24:$H$29),$C1713:$C1718)</f>
        <v>#NUM!</v>
      </c>
      <c r="I1716" s="184" t="e">
        <f t="array" ref="I1716:I1720">MMULT(MINVERSE($C$24:$G$28),$C1713:$C1717)</f>
        <v>#NUM!</v>
      </c>
      <c r="J1716" s="184">
        <f t="array" ref="J1716:J1719">MMULT(MINVERSE($C$24:$F$27),$C1713:$C1716)</f>
        <v>0</v>
      </c>
      <c r="K1716" s="184">
        <f t="array" ref="K1716:K1718">MMULT(MINVERSE($C$24:$E$26),$C1713:$C1715)</f>
        <v>0</v>
      </c>
      <c r="L1716" s="184">
        <f t="array" ref="L1716:L1717">MMULT(MINVERSE($C$24:$D$25),$C1713:$C1714)</f>
        <v>0</v>
      </c>
      <c r="M1716" s="110"/>
      <c r="O1716" s="105">
        <v>1</v>
      </c>
      <c r="P1716" s="184" t="e">
        <f t="array" ref="P1716:P1726">MMULT(MINVERSE($C$24:$M$34),$C1713:$C1723)</f>
        <v>#NUM!</v>
      </c>
      <c r="Q1716" s="184" t="e">
        <f t="array" ref="Q1716:Q1725">MMULT(MINVERSE($C$24:$L$33),$C1713:$C1722)</f>
        <v>#NUM!</v>
      </c>
      <c r="R1716" s="184" t="e">
        <f t="array" ref="R1716:R1724">MMULT(MINVERSE($C$24:$K$32),$C1713:$C1721)</f>
        <v>#NUM!</v>
      </c>
      <c r="S1716" s="184" t="e">
        <f t="array" ref="S1716:S1723">MMULT(MINVERSE($C$24:$J$31),$C1713:$C1720)</f>
        <v>#NUM!</v>
      </c>
      <c r="T1716" s="114"/>
      <c r="U1716" s="114"/>
      <c r="V1716" s="110"/>
      <c r="W1716" s="110"/>
      <c r="X1716" s="110"/>
      <c r="Y1716" s="110"/>
      <c r="Z1716" s="110"/>
      <c r="AA1716" s="110"/>
      <c r="AB1716" s="110"/>
      <c r="AC1716" s="110"/>
      <c r="AD1716" s="110"/>
      <c r="AE1716" s="110"/>
      <c r="AF1716" s="110"/>
      <c r="AG1716" s="110"/>
      <c r="AH1716" s="110"/>
    </row>
    <row r="1717" spans="1:34" hidden="1" outlineLevel="2" x14ac:dyDescent="0.25">
      <c r="B1717" s="105">
        <v>5</v>
      </c>
      <c r="C1717" s="108">
        <f t="shared" ref="C1717" si="2921">-(IFERROR(VLOOKUP($B1717,$B1706:$C1711,2,0),0)+IFERROR(VLOOKUP($B1717,$D1706:$E1711,2,0),0)+IFERROR(VLOOKUP($B1717,$F1706:$G1711,2,0),0)+IFERROR(VLOOKUP($B1717,$H1706:$I1711,2,0),0)+IFERROR(VLOOKUP($B1717,$J1706:$K1711,2,0),0)+IFERROR(VLOOKUP($B1717,$L1706:$M1711,2,0),0)+IFERROR(VLOOKUP($B1717,$N1706:$O1711,2,0),0)+IFERROR(VLOOKUP($B1717,$P1706:$Q1711,2,0),0)+IFERROR(VLOOKUP($B1717,$R1706:$S1711,2,0),0))</f>
        <v>0</v>
      </c>
      <c r="E1717" s="110"/>
      <c r="F1717" s="105">
        <v>2</v>
      </c>
      <c r="G1717" s="185" t="e">
        <v>#NUM!</v>
      </c>
      <c r="H1717" s="185" t="e">
        <v>#NUM!</v>
      </c>
      <c r="I1717" s="185" t="e">
        <v>#NUM!</v>
      </c>
      <c r="J1717" s="185">
        <v>0</v>
      </c>
      <c r="K1717" s="185">
        <v>0</v>
      </c>
      <c r="L1717" s="185">
        <v>0</v>
      </c>
      <c r="M1717" s="110"/>
      <c r="O1717" s="105">
        <v>2</v>
      </c>
      <c r="P1717" s="185" t="e">
        <v>#NUM!</v>
      </c>
      <c r="Q1717" s="185" t="e">
        <v>#NUM!</v>
      </c>
      <c r="R1717" s="185" t="e">
        <v>#NUM!</v>
      </c>
      <c r="S1717" s="185" t="e">
        <v>#NUM!</v>
      </c>
      <c r="T1717" s="114"/>
      <c r="U1717" s="114"/>
    </row>
    <row r="1718" spans="1:34" hidden="1" outlineLevel="2" x14ac:dyDescent="0.25">
      <c r="B1718" s="105">
        <v>6</v>
      </c>
      <c r="C1718" s="108">
        <f t="shared" ref="C1718" si="2922">-(IFERROR(VLOOKUP($B1718,$B1706:$C1711,2,0),0)+IFERROR(VLOOKUP($B1718,$D1706:$E1711,2,0),0)+IFERROR(VLOOKUP($B1718,$F1706:$G1711,2,0),0)+IFERROR(VLOOKUP($B1718,$H1706:$I1711,2,0),0)+IFERROR(VLOOKUP($B1718,$J1706:$K1711,2,0),0)+IFERROR(VLOOKUP($B1718,$L1706:$M1711,2,0),0)+IFERROR(VLOOKUP($B1718,$N1706:$O1711,2,0),0)+IFERROR(VLOOKUP($B1718,$P1706:$Q1711,2,0),0)+IFERROR(VLOOKUP($B1718,$R1706:$S1711,2,0),0))</f>
        <v>0</v>
      </c>
      <c r="E1718" s="110"/>
      <c r="F1718" s="105">
        <v>3</v>
      </c>
      <c r="G1718" s="185" t="e">
        <v>#NUM!</v>
      </c>
      <c r="H1718" s="185" t="e">
        <v>#NUM!</v>
      </c>
      <c r="I1718" s="185" t="e">
        <v>#NUM!</v>
      </c>
      <c r="J1718" s="185">
        <v>0</v>
      </c>
      <c r="K1718" s="185">
        <v>0</v>
      </c>
      <c r="L1718" s="185"/>
      <c r="M1718" s="110"/>
      <c r="O1718" s="105">
        <v>3</v>
      </c>
      <c r="P1718" s="185" t="e">
        <v>#NUM!</v>
      </c>
      <c r="Q1718" s="185" t="e">
        <v>#NUM!</v>
      </c>
      <c r="R1718" s="185" t="e">
        <v>#NUM!</v>
      </c>
      <c r="S1718" s="185" t="e">
        <v>#NUM!</v>
      </c>
      <c r="T1718" s="114"/>
      <c r="U1718" s="114"/>
    </row>
    <row r="1719" spans="1:34" hidden="1" outlineLevel="2" x14ac:dyDescent="0.25">
      <c r="B1719" s="105">
        <v>7</v>
      </c>
      <c r="C1719" s="108">
        <f t="shared" ref="C1719" si="2923">-(IFERROR(VLOOKUP($B1719,$B1706:$C1711,2,0),0)+IFERROR(VLOOKUP($B1719,$D1706:$E1711,2,0),0)+IFERROR(VLOOKUP($B1719,$F1706:$G1711,2,0),0)+IFERROR(VLOOKUP($B1719,$H1706:$I1711,2,0),0)+IFERROR(VLOOKUP($B1719,$J1706:$K1711,2,0),0)+IFERROR(VLOOKUP($B1719,$L1706:$M1711,2,0),0)+IFERROR(VLOOKUP($B1719,$N1706:$O1711,2,0),0)+IFERROR(VLOOKUP($B1719,$P1706:$Q1711,2,0),0)+IFERROR(VLOOKUP($B1719,$R1706:$S1711,2,0),0))</f>
        <v>0</v>
      </c>
      <c r="E1719" s="110"/>
      <c r="F1719" s="105">
        <v>4</v>
      </c>
      <c r="G1719" s="185" t="e">
        <v>#NUM!</v>
      </c>
      <c r="H1719" s="185" t="e">
        <v>#NUM!</v>
      </c>
      <c r="I1719" s="185" t="e">
        <v>#NUM!</v>
      </c>
      <c r="J1719" s="185">
        <v>0</v>
      </c>
      <c r="K1719" s="185"/>
      <c r="L1719" s="185"/>
      <c r="M1719" s="110"/>
      <c r="O1719" s="105">
        <v>4</v>
      </c>
      <c r="P1719" s="185" t="e">
        <v>#NUM!</v>
      </c>
      <c r="Q1719" s="185" t="e">
        <v>#NUM!</v>
      </c>
      <c r="R1719" s="185" t="e">
        <v>#NUM!</v>
      </c>
      <c r="S1719" s="185" t="e">
        <v>#NUM!</v>
      </c>
      <c r="T1719" s="114"/>
      <c r="U1719" s="114"/>
    </row>
    <row r="1720" spans="1:34" hidden="1" outlineLevel="2" x14ac:dyDescent="0.25">
      <c r="B1720" s="105">
        <v>8</v>
      </c>
      <c r="C1720" s="108">
        <f t="shared" ref="C1720" si="2924">-(IFERROR(VLOOKUP($B1720,$B1706:$C1711,2,0),0)+IFERROR(VLOOKUP($B1720,$D1706:$E1711,2,0),0)+IFERROR(VLOOKUP($B1720,$F1706:$G1711,2,0),0)+IFERROR(VLOOKUP($B1720,$H1706:$I1711,2,0),0)+IFERROR(VLOOKUP($B1720,$J1706:$K1711,2,0),0)+IFERROR(VLOOKUP($B1720,$L1706:$M1711,2,0),0)+IFERROR(VLOOKUP($B1720,$N1706:$O1711,2,0),0)+IFERROR(VLOOKUP($B1720,$P1706:$Q1711,2,0),0)+IFERROR(VLOOKUP($B1720,$R1706:$S1711,2,0),0))</f>
        <v>0</v>
      </c>
      <c r="E1720" s="110" t="s">
        <v>40</v>
      </c>
      <c r="F1720" s="105">
        <v>5</v>
      </c>
      <c r="G1720" s="185" t="e">
        <v>#NUM!</v>
      </c>
      <c r="H1720" s="185" t="e">
        <v>#NUM!</v>
      </c>
      <c r="I1720" s="185" t="e">
        <v>#NUM!</v>
      </c>
      <c r="J1720" s="185"/>
      <c r="K1720" s="185"/>
      <c r="L1720" s="185"/>
      <c r="M1720" s="110"/>
      <c r="O1720" s="105">
        <v>5</v>
      </c>
      <c r="P1720" s="185" t="e">
        <v>#NUM!</v>
      </c>
      <c r="Q1720" s="185" t="e">
        <v>#NUM!</v>
      </c>
      <c r="R1720" s="185" t="e">
        <v>#NUM!</v>
      </c>
      <c r="S1720" s="185" t="e">
        <v>#NUM!</v>
      </c>
      <c r="T1720" s="114"/>
      <c r="U1720" s="114"/>
    </row>
    <row r="1721" spans="1:34" hidden="1" outlineLevel="2" x14ac:dyDescent="0.25">
      <c r="B1721" s="105">
        <v>9</v>
      </c>
      <c r="C1721" s="108">
        <f t="shared" ref="C1721" si="2925">-(IFERROR(VLOOKUP($B1721,$B1706:$C1711,2,0),0)+IFERROR(VLOOKUP($B1721,$D1706:$E1711,2,0),0)+IFERROR(VLOOKUP($B1721,$F1706:$G1711,2,0),0)+IFERROR(VLOOKUP($B1721,$H1706:$I1711,2,0),0)+IFERROR(VLOOKUP($B1721,$J1706:$K1711,2,0),0)+IFERROR(VLOOKUP($B1721,$L1706:$M1711,2,0),0)+IFERROR(VLOOKUP($B1721,$N1706:$O1711,2,0),0)+IFERROR(VLOOKUP($B1721,$P1706:$Q1711,2,0),0)+IFERROR(VLOOKUP($B1721,$R1706:$S1711,2,0),0))</f>
        <v>0</v>
      </c>
      <c r="E1721" s="110"/>
      <c r="F1721" s="105">
        <v>6</v>
      </c>
      <c r="G1721" s="185" t="e">
        <v>#NUM!</v>
      </c>
      <c r="H1721" s="185" t="e">
        <v>#NUM!</v>
      </c>
      <c r="I1721" s="185"/>
      <c r="J1721" s="185"/>
      <c r="K1721" s="185"/>
      <c r="L1721" s="185"/>
      <c r="M1721" s="110"/>
      <c r="O1721" s="105">
        <v>6</v>
      </c>
      <c r="P1721" s="185" t="e">
        <v>#NUM!</v>
      </c>
      <c r="Q1721" s="185" t="e">
        <v>#NUM!</v>
      </c>
      <c r="R1721" s="185" t="e">
        <v>#NUM!</v>
      </c>
      <c r="S1721" s="185" t="e">
        <v>#NUM!</v>
      </c>
      <c r="T1721" s="114"/>
      <c r="U1721" s="114"/>
    </row>
    <row r="1722" spans="1:34" hidden="1" outlineLevel="2" x14ac:dyDescent="0.25">
      <c r="B1722" s="105">
        <v>10</v>
      </c>
      <c r="C1722" s="108">
        <f t="shared" ref="C1722" si="2926">-(IFERROR(VLOOKUP($B1722,$B1706:$C1711,2,0),0)+IFERROR(VLOOKUP($B1722,$D1706:$E1711,2,0),0)+IFERROR(VLOOKUP($B1722,$F1706:$G1711,2,0),0)+IFERROR(VLOOKUP($B1722,$H1706:$I1711,2,0),0)+IFERROR(VLOOKUP($B1722,$J1706:$K1711,2,0),0)+IFERROR(VLOOKUP($B1722,$L1706:$M1711,2,0),0)+IFERROR(VLOOKUP($B1722,$N1706:$O1711,2,0),0)+IFERROR(VLOOKUP($B1722,$P1706:$Q1711,2,0),0)+IFERROR(VLOOKUP($B1722,$R1706:$S1711,2,0),0))</f>
        <v>0</v>
      </c>
      <c r="E1722" s="110"/>
      <c r="F1722" s="105">
        <v>7</v>
      </c>
      <c r="G1722" s="185" t="e">
        <v>#NUM!</v>
      </c>
      <c r="H1722" s="185"/>
      <c r="I1722" s="185"/>
      <c r="J1722" s="185"/>
      <c r="K1722" s="185"/>
      <c r="L1722" s="185"/>
      <c r="M1722" s="110"/>
      <c r="N1722" s="110" t="s">
        <v>40</v>
      </c>
      <c r="O1722" s="105">
        <v>7</v>
      </c>
      <c r="P1722" s="185" t="e">
        <v>#NUM!</v>
      </c>
      <c r="Q1722" s="185" t="e">
        <v>#NUM!</v>
      </c>
      <c r="R1722" s="185" t="e">
        <v>#NUM!</v>
      </c>
      <c r="S1722" s="185" t="e">
        <v>#NUM!</v>
      </c>
      <c r="T1722" s="114"/>
      <c r="U1722" s="114"/>
    </row>
    <row r="1723" spans="1:34" hidden="1" outlineLevel="2" x14ac:dyDescent="0.25">
      <c r="B1723" s="105">
        <v>11</v>
      </c>
      <c r="C1723" s="108">
        <f t="shared" ref="C1723" si="2927">-(IFERROR(VLOOKUP($B1723,$B1706:$C1711,2,0),0)+IFERROR(VLOOKUP($B1723,$D1706:$E1711,2,0),0)+IFERROR(VLOOKUP($B1723,$F1706:$G1711,2,0),0)+IFERROR(VLOOKUP($B1723,$H1706:$I1711,2,0),0)+IFERROR(VLOOKUP($B1723,$J1706:$K1711,2,0),0)+IFERROR(VLOOKUP($B1723,$L1706:$M1711,2,0),0)+IFERROR(VLOOKUP($B1723,$N1706:$O1711,2,0),0)+IFERROR(VLOOKUP($B1723,$P1706:$Q1711,2,0),0)+IFERROR(VLOOKUP($B1723,$R1706:$S1711,2,0),0))</f>
        <v>0</v>
      </c>
      <c r="E1723" s="110"/>
      <c r="M1723" s="110"/>
      <c r="O1723" s="105">
        <v>8</v>
      </c>
      <c r="P1723" s="185" t="e">
        <v>#NUM!</v>
      </c>
      <c r="Q1723" s="185" t="e">
        <v>#NUM!</v>
      </c>
      <c r="R1723" s="185" t="e">
        <v>#NUM!</v>
      </c>
      <c r="S1723" s="185" t="e">
        <v>#NUM!</v>
      </c>
      <c r="T1723" s="114"/>
      <c r="U1723" s="114"/>
    </row>
    <row r="1724" spans="1:34" hidden="1" outlineLevel="2" x14ac:dyDescent="0.25">
      <c r="B1724" s="105">
        <v>12</v>
      </c>
      <c r="C1724" s="108">
        <f t="shared" ref="C1724" si="2928">-(IFERROR(VLOOKUP($B1724,$B1706:$C1711,2,0),0)+IFERROR(VLOOKUP($B1724,$D1706:$E1711,2,0),0)+IFERROR(VLOOKUP($B1724,$F1706:$G1711,2,0),0)+IFERROR(VLOOKUP($B1724,$H1706:$I1711,2,0),0)+IFERROR(VLOOKUP($B1724,$J1706:$K1711,2,0),0)+IFERROR(VLOOKUP($B1724,$L1706:$M1711,2,0),0)+IFERROR(VLOOKUP($B1724,$N1706:$O1711,2,0),0)+IFERROR(VLOOKUP($B1724,$P1706:$Q1711,2,0),0)+IFERROR(VLOOKUP($B1724,$R1706:$S1711,2,0),0))</f>
        <v>0</v>
      </c>
      <c r="E1724" s="110"/>
      <c r="M1724" s="110"/>
      <c r="O1724" s="105">
        <v>9</v>
      </c>
      <c r="P1724" s="185" t="e">
        <v>#NUM!</v>
      </c>
      <c r="Q1724" s="185" t="e">
        <v>#NUM!</v>
      </c>
      <c r="R1724" s="185" t="e">
        <v>#NUM!</v>
      </c>
      <c r="S1724" s="185"/>
      <c r="T1724" s="114"/>
      <c r="U1724" s="114"/>
    </row>
    <row r="1725" spans="1:34" hidden="1" outlineLevel="2" x14ac:dyDescent="0.25">
      <c r="B1725" s="105">
        <v>13</v>
      </c>
      <c r="C1725" s="108">
        <f t="shared" ref="C1725" si="2929">-(IFERROR(VLOOKUP($B1725,$B1706:$C1711,2,0),0)+IFERROR(VLOOKUP($B1725,$D1706:$E1711,2,0),0)+IFERROR(VLOOKUP($B1725,$F1706:$G1711,2,0),0)+IFERROR(VLOOKUP($B1725,$H1706:$I1711,2,0),0)+IFERROR(VLOOKUP($B1725,$J1706:$K1711,2,0),0)+IFERROR(VLOOKUP($B1725,$L1706:$M1711,2,0),0)+IFERROR(VLOOKUP($B1725,$N1706:$O1711,2,0),0)+IFERROR(VLOOKUP($B1725,$P1706:$Q1711,2,0),0)+IFERROR(VLOOKUP($B1725,$R1706:$S1711,2,0),0))</f>
        <v>0</v>
      </c>
      <c r="E1725" s="110"/>
      <c r="F1725" s="110"/>
      <c r="G1725" s="324" t="s">
        <v>42</v>
      </c>
      <c r="H1725" s="324"/>
      <c r="I1725" s="324"/>
      <c r="J1725" s="324"/>
      <c r="K1725" s="324"/>
      <c r="L1725" s="324"/>
      <c r="M1725" s="110"/>
      <c r="O1725" s="105">
        <v>10</v>
      </c>
      <c r="P1725" s="185" t="e">
        <v>#NUM!</v>
      </c>
      <c r="Q1725" s="185" t="e">
        <v>#NUM!</v>
      </c>
      <c r="R1725" s="185"/>
      <c r="S1725" s="185"/>
      <c r="T1725" s="114"/>
      <c r="U1725" s="114"/>
    </row>
    <row r="1726" spans="1:34" hidden="1" outlineLevel="2" x14ac:dyDescent="0.25">
      <c r="B1726" s="105">
        <v>14</v>
      </c>
      <c r="C1726" s="108">
        <f t="shared" ref="C1726" si="2930">-(IFERROR(VLOOKUP($B1726,$B1706:$C1711,2,0),0)+IFERROR(VLOOKUP($B1726,$D1706:$E1711,2,0),0)+IFERROR(VLOOKUP($B1726,$F1706:$G1711,2,0),0)+IFERROR(VLOOKUP($B1726,$H1706:$I1711,2,0),0)+IFERROR(VLOOKUP($B1726,$J1706:$K1711,2,0),0)+IFERROR(VLOOKUP($B1726,$L1706:$M1711,2,0),0)+IFERROR(VLOOKUP($B1726,$N1706:$O1711,2,0),0)+IFERROR(VLOOKUP($B1726,$P1706:$Q1711,2,0),0)+IFERROR(VLOOKUP($B1726,$R1706:$S1711,2,0),0))</f>
        <v>0</v>
      </c>
      <c r="E1726" s="110"/>
      <c r="F1726" s="110"/>
      <c r="G1726" s="112">
        <v>6</v>
      </c>
      <c r="H1726" s="112">
        <v>5</v>
      </c>
      <c r="I1726" s="112">
        <v>4</v>
      </c>
      <c r="J1726" s="112">
        <v>3</v>
      </c>
      <c r="K1726" s="112">
        <v>2</v>
      </c>
      <c r="L1726" s="112">
        <v>1</v>
      </c>
      <c r="M1726" s="110"/>
      <c r="O1726" s="105">
        <v>11</v>
      </c>
      <c r="P1726" s="185" t="e">
        <v>#NUM!</v>
      </c>
      <c r="Q1726" s="185"/>
      <c r="R1726" s="185"/>
      <c r="S1726" s="185"/>
      <c r="T1726" s="114"/>
      <c r="U1726" s="114"/>
    </row>
    <row r="1727" spans="1:34" hidden="1" outlineLevel="2" x14ac:dyDescent="0.25">
      <c r="A1727" s="68" t="s">
        <v>41</v>
      </c>
      <c r="B1727" s="105">
        <v>15</v>
      </c>
      <c r="C1727" s="108">
        <f t="shared" ref="C1727" si="2931">-(IFERROR(VLOOKUP($B1727,$B1706:$C1711,2,0),0)+IFERROR(VLOOKUP($B1727,$D1706:$E1711,2,0),0)+IFERROR(VLOOKUP($B1727,$F1706:$G1711,2,0),0)+IFERROR(VLOOKUP($B1727,$H1706:$I1711,2,0),0)+IFERROR(VLOOKUP($B1727,$J1706:$K1711,2,0),0)+IFERROR(VLOOKUP($B1727,$L1706:$M1711,2,0),0)+IFERROR(VLOOKUP($B1727,$N1706:$O1711,2,0),0)+IFERROR(VLOOKUP($B1727,$P1706:$Q1711,2,0),0)+IFERROR(VLOOKUP($B1727,$R1706:$S1711,2,0),0))</f>
        <v>0</v>
      </c>
      <c r="E1727" s="110"/>
      <c r="F1727" s="105">
        <v>1</v>
      </c>
      <c r="G1727" s="184" t="e">
        <f t="array" ref="G1727:G1735">MMULT(MINVERSE($C$24:$K$32),$C1713:$C1721)</f>
        <v>#NUM!</v>
      </c>
      <c r="H1727" s="184" t="e">
        <f t="array" ref="H1727:H1734">MMULT(MINVERSE($C$24:$J$31),$C1713:$C1720)</f>
        <v>#NUM!</v>
      </c>
      <c r="I1727" s="184" t="e">
        <f t="array" ref="I1727:I1733">MMULT(MINVERSE($C$24:$I$30),$C1713:$C1719)</f>
        <v>#NUM!</v>
      </c>
      <c r="J1727" s="184" t="e">
        <f t="array" ref="J1727:J1732">MMULT(MINVERSE($C$24:$H$29),$C1713:$C1718)</f>
        <v>#NUM!</v>
      </c>
      <c r="K1727" s="184" t="e">
        <f t="array" ref="K1727:K1731">MMULT(MINVERSE($C$24:$G$28),$C1713:$C1717)</f>
        <v>#NUM!</v>
      </c>
      <c r="L1727" s="113"/>
      <c r="M1727" s="110"/>
      <c r="N1727" s="110"/>
      <c r="O1727" s="110"/>
      <c r="P1727" s="110"/>
    </row>
    <row r="1728" spans="1:34" hidden="1" outlineLevel="2" x14ac:dyDescent="0.25">
      <c r="B1728" s="105">
        <v>16</v>
      </c>
      <c r="C1728" s="108">
        <f t="shared" ref="C1728" si="2932">-(IFERROR(VLOOKUP($B1728,$B1706:$C1711,2,0),0)+IFERROR(VLOOKUP($B1728,$D1706:$E1711,2,0),0)+IFERROR(VLOOKUP($B1728,$F1706:$G1711,2,0),0)+IFERROR(VLOOKUP($B1728,$H1706:$I1711,2,0),0)+IFERROR(VLOOKUP($B1728,$J1706:$K1711,2,0),0)+IFERROR(VLOOKUP($B1728,$L1706:$M1711,2,0),0)+IFERROR(VLOOKUP($B1728,$N1706:$O1711,2,0),0)+IFERROR(VLOOKUP($B1728,$P1706:$Q1711,2,0),0)+IFERROR(VLOOKUP($B1728,$R1706:$S1711,2,0),0))</f>
        <v>0</v>
      </c>
      <c r="E1728" s="110"/>
      <c r="F1728" s="105">
        <v>2</v>
      </c>
      <c r="G1728" s="185" t="e">
        <v>#NUM!</v>
      </c>
      <c r="H1728" s="185" t="e">
        <v>#NUM!</v>
      </c>
      <c r="I1728" s="185" t="e">
        <v>#NUM!</v>
      </c>
      <c r="J1728" s="185" t="e">
        <v>#NUM!</v>
      </c>
      <c r="K1728" s="185" t="e">
        <v>#NUM!</v>
      </c>
      <c r="L1728" s="114"/>
      <c r="M1728" s="110"/>
      <c r="N1728" s="110"/>
      <c r="O1728" s="110"/>
      <c r="P1728" s="110"/>
    </row>
    <row r="1729" spans="1:24" hidden="1" outlineLevel="2" x14ac:dyDescent="0.25">
      <c r="B1729" s="105">
        <v>17</v>
      </c>
      <c r="C1729" s="108">
        <f t="shared" ref="C1729" si="2933">-(IFERROR(VLOOKUP($B1729,$B1706:$C1711,2,0),0)+IFERROR(VLOOKUP($B1729,$D1706:$E1711,2,0),0)+IFERROR(VLOOKUP($B1729,$F1706:$G1711,2,0),0)+IFERROR(VLOOKUP($B1729,$H1706:$I1711,2,0),0)+IFERROR(VLOOKUP($B1729,$J1706:$K1711,2,0),0)+IFERROR(VLOOKUP($B1729,$L1706:$M1711,2,0),0)+IFERROR(VLOOKUP($B1729,$N1706:$O1711,2,0),0)+IFERROR(VLOOKUP($B1729,$P1706:$Q1711,2,0),0)+IFERROR(VLOOKUP($B1729,$R1706:$S1711,2,0),0))</f>
        <v>0</v>
      </c>
      <c r="E1729" s="110"/>
      <c r="F1729" s="105">
        <v>3</v>
      </c>
      <c r="G1729" s="185" t="e">
        <v>#NUM!</v>
      </c>
      <c r="H1729" s="185" t="e">
        <v>#NUM!</v>
      </c>
      <c r="I1729" s="185" t="e">
        <v>#NUM!</v>
      </c>
      <c r="J1729" s="185" t="e">
        <v>#NUM!</v>
      </c>
      <c r="K1729" s="185" t="e">
        <v>#NUM!</v>
      </c>
      <c r="L1729" s="114"/>
      <c r="M1729" s="110"/>
    </row>
    <row r="1730" spans="1:24" hidden="1" outlineLevel="2" x14ac:dyDescent="0.25">
      <c r="B1730" s="105">
        <v>18</v>
      </c>
      <c r="C1730" s="108">
        <f t="shared" ref="C1730" si="2934">-(IFERROR(VLOOKUP($B1730,$B1706:$C1711,2,0),0)+IFERROR(VLOOKUP($B1730,$D1706:$E1711,2,0),0)+IFERROR(VLOOKUP($B1730,$F1706:$G1711,2,0),0)+IFERROR(VLOOKUP($B1730,$H1706:$I1711,2,0),0)+IFERROR(VLOOKUP($B1730,$J1706:$K1711,2,0),0)+IFERROR(VLOOKUP($B1730,$L1706:$M1711,2,0),0)+IFERROR(VLOOKUP($B1730,$N1706:$O1711,2,0),0)+IFERROR(VLOOKUP($B1730,$P1706:$Q1711,2,0),0)+IFERROR(VLOOKUP($B1730,$R1706:$S1711,2,0),0))</f>
        <v>0</v>
      </c>
      <c r="E1730" s="110"/>
      <c r="F1730" s="105">
        <v>4</v>
      </c>
      <c r="G1730" s="185" t="e">
        <v>#NUM!</v>
      </c>
      <c r="H1730" s="185" t="e">
        <v>#NUM!</v>
      </c>
      <c r="I1730" s="185" t="e">
        <v>#NUM!</v>
      </c>
      <c r="J1730" s="185" t="e">
        <v>#NUM!</v>
      </c>
      <c r="K1730" s="185" t="e">
        <v>#NUM!</v>
      </c>
      <c r="L1730" s="114"/>
      <c r="M1730" s="110"/>
    </row>
    <row r="1731" spans="1:24" hidden="1" outlineLevel="2" x14ac:dyDescent="0.25">
      <c r="B1731" s="105">
        <v>19</v>
      </c>
      <c r="C1731" s="108">
        <f t="shared" ref="C1731" si="2935">-(IFERROR(VLOOKUP($B1731,$B1706:$C1711,2,0),0)+IFERROR(VLOOKUP($B1731,$D1706:$E1711,2,0),0)+IFERROR(VLOOKUP($B1731,$F1706:$G1711,2,0),0)+IFERROR(VLOOKUP($B1731,$H1706:$I1711,2,0),0)+IFERROR(VLOOKUP($B1731,$J1706:$K1711,2,0),0)+IFERROR(VLOOKUP($B1731,$L1706:$M1711,2,0),0)+IFERROR(VLOOKUP($B1731,$N1706:$O1711,2,0),0)+IFERROR(VLOOKUP($B1731,$P1706:$Q1711,2,0),0)+IFERROR(VLOOKUP($B1731,$R1706:$S1711,2,0),0))</f>
        <v>0</v>
      </c>
      <c r="E1731" s="110"/>
      <c r="F1731" s="105">
        <v>5</v>
      </c>
      <c r="G1731" s="185" t="e">
        <v>#NUM!</v>
      </c>
      <c r="H1731" s="185" t="e">
        <v>#NUM!</v>
      </c>
      <c r="I1731" s="185" t="e">
        <v>#NUM!</v>
      </c>
      <c r="J1731" s="185" t="e">
        <v>#NUM!</v>
      </c>
      <c r="K1731" s="185" t="e">
        <v>#NUM!</v>
      </c>
      <c r="L1731" s="114"/>
      <c r="M1731" s="110"/>
    </row>
    <row r="1732" spans="1:24" hidden="1" outlineLevel="2" x14ac:dyDescent="0.25">
      <c r="B1732" s="105">
        <v>20</v>
      </c>
      <c r="C1732" s="108">
        <f t="shared" ref="C1732" si="2936">-(IFERROR(VLOOKUP($B1732,$B1706:$C1711,2,0),0)+IFERROR(VLOOKUP($B1732,$D1706:$E1711,2,0),0)+IFERROR(VLOOKUP($B1732,$F1706:$G1711,2,0),0)+IFERROR(VLOOKUP($B1732,$H1706:$I1711,2,0),0)+IFERROR(VLOOKUP($B1732,$J1706:$K1711,2,0),0)+IFERROR(VLOOKUP($B1732,$L1706:$M1711,2,0),0)+IFERROR(VLOOKUP($B1732,$N1706:$O1711,2,0),0)+IFERROR(VLOOKUP($B1732,$P1706:$Q1711,2,0),0)+IFERROR(VLOOKUP($B1732,$R1706:$S1711,2,0),0))</f>
        <v>0</v>
      </c>
      <c r="E1732" s="110" t="s">
        <v>40</v>
      </c>
      <c r="F1732" s="105">
        <v>6</v>
      </c>
      <c r="G1732" s="185" t="e">
        <v>#NUM!</v>
      </c>
      <c r="H1732" s="185" t="e">
        <v>#NUM!</v>
      </c>
      <c r="I1732" s="185" t="e">
        <v>#NUM!</v>
      </c>
      <c r="J1732" s="185" t="e">
        <v>#NUM!</v>
      </c>
      <c r="K1732" s="185"/>
      <c r="L1732" s="114"/>
      <c r="M1732" s="110"/>
    </row>
    <row r="1733" spans="1:24" hidden="1" outlineLevel="2" x14ac:dyDescent="0.25">
      <c r="B1733" s="105">
        <v>21</v>
      </c>
      <c r="C1733" s="108">
        <f t="shared" ref="C1733" si="2937">-(IFERROR(VLOOKUP($B1733,$B1706:$C1711,2,0),0)+IFERROR(VLOOKUP($B1733,$D1706:$E1711,2,0),0)+IFERROR(VLOOKUP($B1733,$F1706:$G1711,2,0),0)+IFERROR(VLOOKUP($B1733,$H1706:$I1711,2,0),0)+IFERROR(VLOOKUP($B1733,$J1706:$K1711,2,0),0)+IFERROR(VLOOKUP($B1733,$L1706:$M1711,2,0),0)+IFERROR(VLOOKUP($B1733,$N1706:$O1711,2,0),0)+IFERROR(VLOOKUP($B1733,$P1706:$Q1711,2,0),0)+IFERROR(VLOOKUP($B1733,$R1706:$S1711,2,0),0))</f>
        <v>0</v>
      </c>
      <c r="E1733" s="110"/>
      <c r="F1733" s="105">
        <v>7</v>
      </c>
      <c r="G1733" s="185" t="e">
        <v>#NUM!</v>
      </c>
      <c r="H1733" s="185" t="e">
        <v>#NUM!</v>
      </c>
      <c r="I1733" s="185" t="e">
        <v>#NUM!</v>
      </c>
      <c r="J1733" s="185"/>
      <c r="K1733" s="185"/>
      <c r="L1733" s="114"/>
      <c r="M1733" s="110"/>
    </row>
    <row r="1734" spans="1:24" hidden="1" outlineLevel="2" x14ac:dyDescent="0.25">
      <c r="E1734" s="110"/>
      <c r="F1734" s="105">
        <v>8</v>
      </c>
      <c r="G1734" s="185" t="e">
        <v>#NUM!</v>
      </c>
      <c r="H1734" s="185" t="e">
        <v>#NUM!</v>
      </c>
      <c r="I1734" s="185"/>
      <c r="J1734" s="185"/>
      <c r="K1734" s="185"/>
      <c r="L1734" s="114"/>
      <c r="M1734" s="110"/>
      <c r="X1734" s="110"/>
    </row>
    <row r="1735" spans="1:24" hidden="1" outlineLevel="2" x14ac:dyDescent="0.25">
      <c r="E1735" s="110"/>
      <c r="F1735" s="105">
        <v>9</v>
      </c>
      <c r="G1735" s="185" t="e">
        <v>#NUM!</v>
      </c>
      <c r="H1735" s="185"/>
      <c r="I1735" s="185"/>
      <c r="J1735" s="185"/>
      <c r="K1735" s="185"/>
      <c r="L1735" s="114"/>
      <c r="M1735" s="110"/>
      <c r="X1735" s="110"/>
    </row>
    <row r="1736" spans="1:24" hidden="1" outlineLevel="2" x14ac:dyDescent="0.25">
      <c r="A1736" s="117"/>
    </row>
    <row r="1737" spans="1:24" s="119" customFormat="1" hidden="1" outlineLevel="2" x14ac:dyDescent="0.25">
      <c r="A1737" s="118" t="s">
        <v>37</v>
      </c>
    </row>
    <row r="1738" spans="1:24" hidden="1" outlineLevel="2" x14ac:dyDescent="0.25">
      <c r="B1738" s="316">
        <f t="shared" ref="B1738:B1744" si="2938">B1705</f>
        <v>1</v>
      </c>
      <c r="C1738" s="316"/>
      <c r="D1738" s="316">
        <f t="shared" ref="D1738:D1744" si="2939">D1705</f>
        <v>2</v>
      </c>
      <c r="E1738" s="316"/>
      <c r="F1738" s="316">
        <f t="shared" ref="F1738:F1744" si="2940">F1705</f>
        <v>3</v>
      </c>
      <c r="G1738" s="316"/>
      <c r="H1738" s="316">
        <f t="shared" ref="H1738:H1744" si="2941">H1705</f>
        <v>4</v>
      </c>
      <c r="I1738" s="316"/>
      <c r="J1738" s="316">
        <f t="shared" ref="J1738:J1744" si="2942">J1705</f>
        <v>5</v>
      </c>
      <c r="K1738" s="316"/>
      <c r="L1738" s="316">
        <f t="shared" ref="L1738:L1744" si="2943">L1705</f>
        <v>6</v>
      </c>
      <c r="M1738" s="316"/>
    </row>
    <row r="1739" spans="1:24" hidden="1" outlineLevel="2" x14ac:dyDescent="0.25">
      <c r="B1739" s="105">
        <f t="shared" si="2938"/>
        <v>3</v>
      </c>
      <c r="C1739" s="116">
        <f>IF($Q$2=2,IFERROR(INDEX($G1716:$L1722,MATCH(B1739,$F1716:$F1722,0),MATCH(INICIO!$C$78,$G1715:$L1715,0)),0),IF($Q$2=4,IFERROR(INDEX($P1716:$U1726,MATCH(B1739,$O1716:$O1726,0),MATCH(INICIO!$C$78,$P1715:$U1715,0)),0),IFERROR(INDEX($G1727:$L1735,MATCH(B1739,$F1727:$F1735,0),MATCH(INICIO!$C$78,$G1726:$L1726,0)),0)))</f>
        <v>0</v>
      </c>
      <c r="D1739" s="105">
        <f t="shared" si="2939"/>
        <v>0</v>
      </c>
      <c r="E1739" s="116">
        <f>IF($Q$2=2,IFERROR(INDEX($G1716:$L1722,MATCH(D1739,$F1716:$F1722,0),MATCH(INICIO!$C$78,$G1715:$L1715,0)),0),IF($Q$2=4,IFERROR(INDEX($P1716:$U1726,MATCH(D1739,$O1716:$O1726,0),MATCH(INICIO!$C$78,$P1715:$U1715,0)),0),IFERROR(INDEX($G1727:$L1735,MATCH(D1739,$F1727:$F1735,0),MATCH(INICIO!$C$78,$G1726:$L1726,0)),0)))</f>
        <v>0</v>
      </c>
      <c r="F1739" s="105">
        <f t="shared" si="2940"/>
        <v>0</v>
      </c>
      <c r="G1739" s="116">
        <f>IF($Q$2=2,IFERROR(INDEX($G1716:$L1722,MATCH(F1739,$F1716:$F1722,0),MATCH(INICIO!$C$78,$G1715:$L1715,0)),0),IF($Q$2=4,IFERROR(INDEX($P1716:$U1726,MATCH(F1739,$O1716:$O1726,0),MATCH(INICIO!$C$78,$P1715:$U1715,0)),0),IFERROR(INDEX($G1727:$L1735,MATCH(F1739,$F1727:$F1735,0),MATCH(INICIO!$C$78,$G1726:$L1726,0)),0)))</f>
        <v>0</v>
      </c>
      <c r="H1739" s="105">
        <f t="shared" si="2941"/>
        <v>0</v>
      </c>
      <c r="I1739" s="116">
        <f>IF($Q$2=2,IFERROR(INDEX($G1716:$L1722,MATCH(H1739,$F1716:$F1722,0),MATCH(INICIO!$C$78,$G1715:$L1715,0)),0),IF($Q$2=4,IFERROR(INDEX($P1716:$U1726,MATCH(H1739,$O1716:$O1726,0),MATCH(INICIO!$C$78,$P1715:$U1715,0)),0),IFERROR(INDEX($G1727:$L1735,MATCH(H1739,$F1727:$F1735,0),MATCH(INICIO!$C$78,$G1726:$L1726,0)),0)))</f>
        <v>0</v>
      </c>
      <c r="J1739" s="105">
        <f t="shared" si="2942"/>
        <v>0</v>
      </c>
      <c r="K1739" s="116">
        <f>IF($Q$2=2,IFERROR(INDEX($G1716:$L1722,MATCH(J1739,$F1716:$F1722,0),MATCH(INICIO!$C$78,$G1715:$L1715,0)),0),IF($Q$2=4,IFERROR(INDEX($P1716:$U1726,MATCH(J1739,$O1716:$O1726,0),MATCH(INICIO!$C$78,$P1715:$U1715,0)),0),IFERROR(INDEX($G1727:$L1735,MATCH(J1739,$F1727:$F1735,0),MATCH(INICIO!$C$78,$G1726:$L1726,0)),0)))</f>
        <v>0</v>
      </c>
      <c r="L1739" s="105">
        <f t="shared" si="2943"/>
        <v>0</v>
      </c>
      <c r="M1739" s="116">
        <f>IF($Q$2=2,IFERROR(INDEX($G1716:$L1722,MATCH(L1739,$F1716:$F1722,0),MATCH(INICIO!$C$78,$G1715:$L1715,0)),0),IF($Q$2=4,IFERROR(INDEX($P1716:$U1726,MATCH(L1739,$O1716:$O1726,0),MATCH(INICIO!$C$78,$P1715:$U1715,0)),0),IFERROR(INDEX($G1727:$L1735,MATCH(L1739,$F1727:$F1735,0),MATCH(INICIO!$C$78,$G1726:$L1726,0)),0)))</f>
        <v>0</v>
      </c>
    </row>
    <row r="1740" spans="1:24" hidden="1" outlineLevel="2" x14ac:dyDescent="0.25">
      <c r="B1740" s="105">
        <f t="shared" si="2938"/>
        <v>4</v>
      </c>
      <c r="C1740" s="116">
        <f>IF($Q$2=2,IFERROR(INDEX($G1716:$L1722,MATCH(B1740,$F1716:$F1722,0),MATCH(INICIO!$C$78,$G1715:$L1715,0)),0),IF($Q$2=4,IFERROR(INDEX($P1716:$U1726,MATCH(B1740,$O1716:$O1726,0),MATCH(INICIO!$C$78,$P1715:$U1715,0)),0),IFERROR(INDEX($G1727:$L1735,MATCH(B1740,$F1727:$F1735,0),MATCH(INICIO!$C$78,$G1726:$L1726,0)),0)))</f>
        <v>0</v>
      </c>
      <c r="D1740" s="105">
        <f t="shared" si="2939"/>
        <v>0</v>
      </c>
      <c r="E1740" s="116">
        <f>IF($Q$2=2,IFERROR(INDEX($G1716:$L1722,MATCH(D1740,$F1716:$F1722,0),MATCH(INICIO!$C$78,$G1715:$L1715,0)),0),IF($Q$2=4,IFERROR(INDEX($P1716:$U1726,MATCH(D1740,$O1716:$O1726,0),MATCH(INICIO!$C$78,$P1715:$U1715,0)),0),IFERROR(INDEX($G1727:$L1735,MATCH(D1740,$F1727:$F1735,0),MATCH(INICIO!$C$78,$G1726:$L1726,0)),0)))</f>
        <v>0</v>
      </c>
      <c r="F1740" s="105">
        <f t="shared" si="2940"/>
        <v>0</v>
      </c>
      <c r="G1740" s="116">
        <f>IF($Q$2=2,IFERROR(INDEX($G1716:$L1722,MATCH(F1740,$F1716:$F1722,0),MATCH(INICIO!$C$78,$G1715:$L1715,0)),0),IF($Q$2=4,IFERROR(INDEX($P1716:$U1726,MATCH(F1740,$O1716:$O1726,0),MATCH(INICIO!$C$78,$P1715:$U1715,0)),0),IFERROR(INDEX($G1727:$L1735,MATCH(F1740,$F1727:$F1735,0),MATCH(INICIO!$C$78,$G1726:$L1726,0)),0)))</f>
        <v>0</v>
      </c>
      <c r="H1740" s="105">
        <f t="shared" si="2941"/>
        <v>0</v>
      </c>
      <c r="I1740" s="116">
        <f>IF($Q$2=2,IFERROR(INDEX($G1716:$L1722,MATCH(H1740,$F1716:$F1722,0),MATCH(INICIO!$C$78,$G1715:$L1715,0)),0),IF($Q$2=4,IFERROR(INDEX($P1716:$U1726,MATCH(H1740,$O1716:$O1726,0),MATCH(INICIO!$C$78,$P1715:$U1715,0)),0),IFERROR(INDEX($G1727:$L1735,MATCH(H1740,$F1727:$F1735,0),MATCH(INICIO!$C$78,$G1726:$L1726,0)),0)))</f>
        <v>0</v>
      </c>
      <c r="J1740" s="105">
        <f t="shared" si="2942"/>
        <v>0</v>
      </c>
      <c r="K1740" s="116">
        <f>IF($Q$2=2,IFERROR(INDEX($G1716:$L1722,MATCH(J1740,$F1716:$F1722,0),MATCH(INICIO!$C$78,$G1715:$L1715,0)),0),IF($Q$2=4,IFERROR(INDEX($P1716:$U1726,MATCH(J1740,$O1716:$O1726,0),MATCH(INICIO!$C$78,$P1715:$U1715,0)),0),IFERROR(INDEX($G1727:$L1735,MATCH(J1740,$F1727:$F1735,0),MATCH(INICIO!$C$78,$G1726:$L1726,0)),0)))</f>
        <v>0</v>
      </c>
      <c r="L1740" s="105">
        <f t="shared" si="2943"/>
        <v>0</v>
      </c>
      <c r="M1740" s="116">
        <f>IF($Q$2=2,IFERROR(INDEX($G1716:$L1722,MATCH(L1740,$F1716:$F1722,0),MATCH(INICIO!$C$78,$G1715:$L1715,0)),0),IF($Q$2=4,IFERROR(INDEX($P1716:$U1726,MATCH(L1740,$O1716:$O1726,0),MATCH(INICIO!$C$78,$P1715:$U1715,0)),0),IFERROR(INDEX($G1727:$L1735,MATCH(L1740,$F1727:$F1735,0),MATCH(INICIO!$C$78,$G1726:$L1726,0)),0)))</f>
        <v>0</v>
      </c>
    </row>
    <row r="1741" spans="1:24" hidden="1" outlineLevel="2" x14ac:dyDescent="0.25">
      <c r="B1741" s="105">
        <f t="shared" si="2938"/>
        <v>1</v>
      </c>
      <c r="C1741" s="116">
        <f>IF($Q$2=2,IFERROR(INDEX($G1716:$L1722,MATCH(B1741,$F1716:$F1722,0),MATCH(INICIO!$C$78,$G1715:$L1715,0)),0),IF($Q$2=4,IFERROR(INDEX($P1716:$U1726,MATCH(B1741,$O1716:$O1726,0),MATCH(INICIO!$C$78,$P1715:$U1715,0)),0),IFERROR(INDEX($G1727:$L1735,MATCH(B1741,$F1727:$F1735,0),MATCH(INICIO!$C$78,$G1726:$L1726,0)),0)))</f>
        <v>0</v>
      </c>
      <c r="D1741" s="105">
        <f t="shared" si="2939"/>
        <v>0</v>
      </c>
      <c r="E1741" s="116">
        <f>IF($Q$2=2,IFERROR(INDEX($G1716:$L1722,MATCH(D1741,$F1716:$F1722,0),MATCH(INICIO!$C$78,$G1715:$L1715,0)),0),IF($Q$2=4,IFERROR(INDEX($P1716:$U1726,MATCH(D1741,$O1716:$O1726,0),MATCH(INICIO!$C$78,$P1715:$U1715,0)),0),IFERROR(INDEX($G1727:$L1735,MATCH(D1741,$F1727:$F1735,0),MATCH(INICIO!$C$78,$G1726:$L1726,0)),0)))</f>
        <v>0</v>
      </c>
      <c r="F1741" s="105">
        <f t="shared" si="2940"/>
        <v>0</v>
      </c>
      <c r="G1741" s="116">
        <f>IF($Q$2=2,IFERROR(INDEX($G1716:$L1722,MATCH(F1741,$F1716:$F1722,0),MATCH(INICIO!$C$78,$G1715:$L1715,0)),0),IF($Q$2=4,IFERROR(INDEX($P1716:$U1726,MATCH(F1741,$O1716:$O1726,0),MATCH(INICIO!$C$78,$P1715:$U1715,0)),0),IFERROR(INDEX($G1727:$L1735,MATCH(F1741,$F1727:$F1735,0),MATCH(INICIO!$C$78,$G1726:$L1726,0)),0)))</f>
        <v>0</v>
      </c>
      <c r="H1741" s="105">
        <f t="shared" si="2941"/>
        <v>0</v>
      </c>
      <c r="I1741" s="116">
        <f>IF($Q$2=2,IFERROR(INDEX($G1716:$L1722,MATCH(H1741,$F1716:$F1722,0),MATCH(INICIO!$C$78,$G1715:$L1715,0)),0),IF($Q$2=4,IFERROR(INDEX($P1716:$U1726,MATCH(H1741,$O1716:$O1726,0),MATCH(INICIO!$C$78,$P1715:$U1715,0)),0),IFERROR(INDEX($G1727:$L1735,MATCH(H1741,$F1727:$F1735,0),MATCH(INICIO!$C$78,$G1726:$L1726,0)),0)))</f>
        <v>0</v>
      </c>
      <c r="J1741" s="105">
        <f t="shared" si="2942"/>
        <v>0</v>
      </c>
      <c r="K1741" s="116">
        <f>IF($Q$2=2,IFERROR(INDEX($G1716:$L1722,MATCH(J1741,$F1716:$F1722,0),MATCH(INICIO!$C$78,$G1715:$L1715,0)),0),IF($Q$2=4,IFERROR(INDEX($P1716:$U1726,MATCH(J1741,$O1716:$O1726,0),MATCH(INICIO!$C$78,$P1715:$U1715,0)),0),IFERROR(INDEX($G1727:$L1735,MATCH(J1741,$F1727:$F1735,0),MATCH(INICIO!$C$78,$G1726:$L1726,0)),0)))</f>
        <v>0</v>
      </c>
      <c r="L1741" s="105">
        <f t="shared" si="2943"/>
        <v>0</v>
      </c>
      <c r="M1741" s="116">
        <f>IF($Q$2=2,IFERROR(INDEX($G1716:$L1722,MATCH(L1741,$F1716:$F1722,0),MATCH(INICIO!$C$78,$G1715:$L1715,0)),0),IF($Q$2=4,IFERROR(INDEX($P1716:$U1726,MATCH(L1741,$O1716:$O1726,0),MATCH(INICIO!$C$78,$P1715:$U1715,0)),0),IFERROR(INDEX($G1727:$L1735,MATCH(L1741,$F1727:$F1735,0),MATCH(INICIO!$C$78,$G1726:$L1726,0)),0)))</f>
        <v>0</v>
      </c>
    </row>
    <row r="1742" spans="1:24" hidden="1" outlineLevel="2" x14ac:dyDescent="0.25">
      <c r="B1742" s="105">
        <f t="shared" si="2938"/>
        <v>5</v>
      </c>
      <c r="C1742" s="116">
        <f>IF($Q$2=2,IFERROR(INDEX($G1716:$L1722,MATCH(B1742,$F1716:$F1722,0),MATCH(INICIO!$C$78,$G1715:$L1715,0)),0),IF($Q$2=4,IFERROR(INDEX($P1716:$U1726,MATCH(B1742,$O1716:$O1726,0),MATCH(INICIO!$C$78,$P1715:$U1715,0)),0),IFERROR(INDEX($G1727:$L1735,MATCH(B1742,$F1727:$F1735,0),MATCH(INICIO!$C$78,$G1726:$L1726,0)),0)))</f>
        <v>0</v>
      </c>
      <c r="D1742" s="105">
        <f t="shared" si="2939"/>
        <v>0</v>
      </c>
      <c r="E1742" s="116">
        <f>IF($Q$2=2,IFERROR(INDEX($G1716:$L1722,MATCH(D1742,$F1716:$F1722,0),MATCH(INICIO!$C$78,$G1715:$L1715,0)),0),IF($Q$2=4,IFERROR(INDEX($P1716:$U1726,MATCH(D1742,$O1716:$O1726,0),MATCH(INICIO!$C$78,$P1715:$U1715,0)),0),IFERROR(INDEX($G1727:$L1735,MATCH(D1742,$F1727:$F1735,0),MATCH(INICIO!$C$78,$G1726:$L1726,0)),0)))</f>
        <v>0</v>
      </c>
      <c r="F1742" s="105">
        <f t="shared" si="2940"/>
        <v>0</v>
      </c>
      <c r="G1742" s="116">
        <f>IF($Q$2=2,IFERROR(INDEX($G1716:$L1722,MATCH(F1742,$F1716:$F1722,0),MATCH(INICIO!$C$78,$G1715:$L1715,0)),0),IF($Q$2=4,IFERROR(INDEX($P1716:$U1726,MATCH(F1742,$O1716:$O1726,0),MATCH(INICIO!$C$78,$P1715:$U1715,0)),0),IFERROR(INDEX($G1727:$L1735,MATCH(F1742,$F1727:$F1735,0),MATCH(INICIO!$C$78,$G1726:$L1726,0)),0)))</f>
        <v>0</v>
      </c>
      <c r="H1742" s="105">
        <f t="shared" si="2941"/>
        <v>0</v>
      </c>
      <c r="I1742" s="116">
        <f>IF($Q$2=2,IFERROR(INDEX($G1716:$L1722,MATCH(H1742,$F1716:$F1722,0),MATCH(INICIO!$C$78,$G1715:$L1715,0)),0),IF($Q$2=4,IFERROR(INDEX($P1716:$U1726,MATCH(H1742,$O1716:$O1726,0),MATCH(INICIO!$C$78,$P1715:$U1715,0)),0),IFERROR(INDEX($G1727:$L1735,MATCH(H1742,$F1727:$F1735,0),MATCH(INICIO!$C$78,$G1726:$L1726,0)),0)))</f>
        <v>0</v>
      </c>
      <c r="J1742" s="105">
        <f t="shared" si="2942"/>
        <v>0</v>
      </c>
      <c r="K1742" s="116">
        <f>IF($Q$2=2,IFERROR(INDEX($G1716:$L1722,MATCH(J1742,$F1716:$F1722,0),MATCH(INICIO!$C$78,$G1715:$L1715,0)),0),IF($Q$2=4,IFERROR(INDEX($P1716:$U1726,MATCH(J1742,$O1716:$O1726,0),MATCH(INICIO!$C$78,$P1715:$U1715,0)),0),IFERROR(INDEX($G1727:$L1735,MATCH(J1742,$F1727:$F1735,0),MATCH(INICIO!$C$78,$G1726:$L1726,0)),0)))</f>
        <v>0</v>
      </c>
      <c r="L1742" s="105">
        <f t="shared" si="2943"/>
        <v>0</v>
      </c>
      <c r="M1742" s="116">
        <f>IF($Q$2=2,IFERROR(INDEX($G1716:$L1722,MATCH(L1742,$F1716:$F1722,0),MATCH(INICIO!$C$78,$G1715:$L1715,0)),0),IF($Q$2=4,IFERROR(INDEX($P1716:$U1726,MATCH(L1742,$O1716:$O1726,0),MATCH(INICIO!$C$78,$P1715:$U1715,0)),0),IFERROR(INDEX($G1727:$L1735,MATCH(L1742,$F1727:$F1735,0),MATCH(INICIO!$C$78,$G1726:$L1726,0)),0)))</f>
        <v>0</v>
      </c>
    </row>
    <row r="1743" spans="1:24" hidden="1" outlineLevel="2" x14ac:dyDescent="0.25">
      <c r="B1743" s="105">
        <f t="shared" si="2938"/>
        <v>6</v>
      </c>
      <c r="C1743" s="116">
        <f>IF($Q$2=2,IFERROR(INDEX($G1716:$L1722,MATCH(B1743,$F1716:$F1722,0),MATCH(INICIO!$C$78,$G1715:$L1715,0)),0),IF($Q$2=4,IFERROR(INDEX($P1716:$U1726,MATCH(B1743,$O1716:$O1726,0),MATCH(INICIO!$C$78,$P1715:$U1715,0)),0),IFERROR(INDEX($G1727:$L1735,MATCH(B1743,$F1727:$F1735,0),MATCH(INICIO!$C$78,$G1726:$L1726,0)),0)))</f>
        <v>0</v>
      </c>
      <c r="D1743" s="105">
        <f t="shared" si="2939"/>
        <v>0</v>
      </c>
      <c r="E1743" s="116">
        <f>IF($Q$2=2,IFERROR(INDEX($G1716:$L1722,MATCH(D1743,$F1716:$F1722,0),MATCH(INICIO!$C$78,$G1715:$L1715,0)),0),IF($Q$2=4,IFERROR(INDEX($P1716:$U1726,MATCH(D1743,$O1716:$O1726,0),MATCH(INICIO!$C$78,$P1715:$U1715,0)),0),IFERROR(INDEX($G1727:$L1735,MATCH(D1743,$F1727:$F1735,0),MATCH(INICIO!$C$78,$G1726:$L1726,0)),0)))</f>
        <v>0</v>
      </c>
      <c r="F1743" s="105">
        <f t="shared" si="2940"/>
        <v>0</v>
      </c>
      <c r="G1743" s="116">
        <f>IF($Q$2=2,IFERROR(INDEX($G1716:$L1722,MATCH(F1743,$F1716:$F1722,0),MATCH(INICIO!$C$78,$G1715:$L1715,0)),0),IF($Q$2=4,IFERROR(INDEX($P1716:$U1726,MATCH(F1743,$O1716:$O1726,0),MATCH(INICIO!$C$78,$P1715:$U1715,0)),0),IFERROR(INDEX($G1727:$L1735,MATCH(F1743,$F1727:$F1735,0),MATCH(INICIO!$C$78,$G1726:$L1726,0)),0)))</f>
        <v>0</v>
      </c>
      <c r="H1743" s="105">
        <f t="shared" si="2941"/>
        <v>0</v>
      </c>
      <c r="I1743" s="116">
        <f>IF($Q$2=2,IFERROR(INDEX($G1716:$L1722,MATCH(H1743,$F1716:$F1722,0),MATCH(INICIO!$C$78,$G1715:$L1715,0)),0),IF($Q$2=4,IFERROR(INDEX($P1716:$U1726,MATCH(H1743,$O1716:$O1726,0),MATCH(INICIO!$C$78,$P1715:$U1715,0)),0),IFERROR(INDEX($G1727:$L1735,MATCH(H1743,$F1727:$F1735,0),MATCH(INICIO!$C$78,$G1726:$L1726,0)),0)))</f>
        <v>0</v>
      </c>
      <c r="J1743" s="105">
        <f t="shared" si="2942"/>
        <v>0</v>
      </c>
      <c r="K1743" s="116">
        <f>IF($Q$2=2,IFERROR(INDEX($G1716:$L1722,MATCH(J1743,$F1716:$F1722,0),MATCH(INICIO!$C$78,$G1715:$L1715,0)),0),IF($Q$2=4,IFERROR(INDEX($P1716:$U1726,MATCH(J1743,$O1716:$O1726,0),MATCH(INICIO!$C$78,$P1715:$U1715,0)),0),IFERROR(INDEX($G1727:$L1735,MATCH(J1743,$F1727:$F1735,0),MATCH(INICIO!$C$78,$G1726:$L1726,0)),0)))</f>
        <v>0</v>
      </c>
      <c r="L1743" s="105">
        <f t="shared" si="2943"/>
        <v>0</v>
      </c>
      <c r="M1743" s="116">
        <f>IF($Q$2=2,IFERROR(INDEX($G1716:$L1722,MATCH(L1743,$F1716:$F1722,0),MATCH(INICIO!$C$78,$G1715:$L1715,0)),0),IF($Q$2=4,IFERROR(INDEX($P1716:$U1726,MATCH(L1743,$O1716:$O1726,0),MATCH(INICIO!$C$78,$P1715:$U1715,0)),0),IFERROR(INDEX($G1727:$L1735,MATCH(L1743,$F1727:$F1735,0),MATCH(INICIO!$C$78,$G1726:$L1726,0)),0)))</f>
        <v>0</v>
      </c>
    </row>
    <row r="1744" spans="1:24" hidden="1" outlineLevel="2" x14ac:dyDescent="0.25">
      <c r="B1744" s="105">
        <f t="shared" si="2938"/>
        <v>2</v>
      </c>
      <c r="C1744" s="116">
        <f>IF($Q$2=2,IFERROR(INDEX($G1716:$L1722,MATCH(B1744,$F1716:$F1722,0),MATCH(INICIO!$C$78,$G1715:$L1715,0)),0),IF($Q$2=4,IFERROR(INDEX($P1716:$U1726,MATCH(B1744,$O1716:$O1726,0),MATCH(INICIO!$C$78,$P1715:$U1715,0)),0),IFERROR(INDEX($G1727:$L1735,MATCH(B1744,$F1727:$F1735,0),MATCH(INICIO!$C$78,$G1726:$L1726,0)),0)))</f>
        <v>0</v>
      </c>
      <c r="D1744" s="105">
        <f t="shared" si="2939"/>
        <v>0</v>
      </c>
      <c r="E1744" s="116">
        <f>IF($Q$2=2,IFERROR(INDEX($G1716:$L1722,MATCH(D1744,$F1716:$F1722,0),MATCH(INICIO!$C$78,$G1715:$L1715,0)),0),IF($Q$2=4,IFERROR(INDEX($P1716:$U1726,MATCH(D1744,$O1716:$O1726,0),MATCH(INICIO!$C$78,$P1715:$U1715,0)),0),IFERROR(INDEX($G1727:$L1735,MATCH(D1744,$F1727:$F1735,0),MATCH(INICIO!$C$78,$G1726:$L1726,0)),0)))</f>
        <v>0</v>
      </c>
      <c r="F1744" s="105">
        <f t="shared" si="2940"/>
        <v>0</v>
      </c>
      <c r="G1744" s="116">
        <f>IF($Q$2=2,IFERROR(INDEX($G1716:$L1722,MATCH(F1744,$F1716:$F1722,0),MATCH(INICIO!$C$78,$G1715:$L1715,0)),0),IF($Q$2=4,IFERROR(INDEX($P1716:$U1726,MATCH(F1744,$O1716:$O1726,0),MATCH(INICIO!$C$78,$P1715:$U1715,0)),0),IFERROR(INDEX($G1727:$L1735,MATCH(F1744,$F1727:$F1735,0),MATCH(INICIO!$C$78,$G1726:$L1726,0)),0)))</f>
        <v>0</v>
      </c>
      <c r="H1744" s="105">
        <f t="shared" si="2941"/>
        <v>0</v>
      </c>
      <c r="I1744" s="116">
        <f>IF($Q$2=2,IFERROR(INDEX($G1716:$L1722,MATCH(H1744,$F1716:$F1722,0),MATCH(INICIO!$C$78,$G1715:$L1715,0)),0),IF($Q$2=4,IFERROR(INDEX($P1716:$U1726,MATCH(H1744,$O1716:$O1726,0),MATCH(INICIO!$C$78,$P1715:$U1715,0)),0),IFERROR(INDEX($G1727:$L1735,MATCH(H1744,$F1727:$F1735,0),MATCH(INICIO!$C$78,$G1726:$L1726,0)),0)))</f>
        <v>0</v>
      </c>
      <c r="J1744" s="105">
        <f t="shared" si="2942"/>
        <v>0</v>
      </c>
      <c r="K1744" s="116">
        <f>IF($Q$2=2,IFERROR(INDEX($G1716:$L1722,MATCH(J1744,$F1716:$F1722,0),MATCH(INICIO!$C$78,$G1715:$L1715,0)),0),IF($Q$2=4,IFERROR(INDEX($P1716:$U1726,MATCH(J1744,$O1716:$O1726,0),MATCH(INICIO!$C$78,$P1715:$U1715,0)),0),IFERROR(INDEX($G1727:$L1735,MATCH(J1744,$F1727:$F1735,0),MATCH(INICIO!$C$78,$G1726:$L1726,0)),0)))</f>
        <v>0</v>
      </c>
      <c r="L1744" s="105">
        <f t="shared" si="2943"/>
        <v>0</v>
      </c>
      <c r="M1744" s="116">
        <f>IF($Q$2=2,IFERROR(INDEX($G1716:$L1722,MATCH(L1744,$F1716:$F1722,0),MATCH(INICIO!$C$78,$G1715:$L1715,0)),0),IF($Q$2=4,IFERROR(INDEX($P1716:$U1726,MATCH(L1744,$O1716:$O1726,0),MATCH(INICIO!$C$78,$P1715:$U1715,0)),0),IFERROR(INDEX($G1727:$L1735,MATCH(L1744,$F1727:$F1735,0),MATCH(INICIO!$C$78,$G1726:$L1726,0)),0)))</f>
        <v>0</v>
      </c>
    </row>
    <row r="1745" spans="1:93" hidden="1" outlineLevel="2" x14ac:dyDescent="0.25"/>
    <row r="1746" spans="1:93" s="119" customFormat="1" hidden="1" outlineLevel="2" x14ac:dyDescent="0.25">
      <c r="A1746" s="118" t="s">
        <v>43</v>
      </c>
    </row>
    <row r="1747" spans="1:93" hidden="1" outlineLevel="2" x14ac:dyDescent="0.25">
      <c r="C1747" s="121">
        <f t="shared" ref="C1747:H1747" si="2944">E$2</f>
        <v>1</v>
      </c>
      <c r="D1747" s="121">
        <f t="shared" si="2944"/>
        <v>2</v>
      </c>
      <c r="E1747" s="121">
        <f t="shared" si="2944"/>
        <v>3</v>
      </c>
      <c r="F1747" s="121">
        <f t="shared" si="2944"/>
        <v>4</v>
      </c>
      <c r="G1747" s="121">
        <f t="shared" si="2944"/>
        <v>5</v>
      </c>
      <c r="H1747" s="121">
        <f t="shared" si="2944"/>
        <v>6</v>
      </c>
    </row>
    <row r="1748" spans="1:93" hidden="1" outlineLevel="2" x14ac:dyDescent="0.25">
      <c r="B1748" s="122" t="s">
        <v>44</v>
      </c>
      <c r="C1748" s="123">
        <f t="array" ref="C1748:C1753">MMULT(MMULT(C$8:H$13,$AZ$8:$BE$13),C1739:C1744)+MMULT(MINVERSE(TRANSPOSE($AZ$8:$BE$13)),C1706:C1711)</f>
        <v>0</v>
      </c>
      <c r="D1748" s="123">
        <f t="array" ref="D1748:D1753">MMULT(MMULT(K$8:P$13,$AZ$8:$BE$13),E1739:E1744)+MMULT(MINVERSE(TRANSPOSE($AZ$8:$BE$13)),E1706:E1711)</f>
        <v>0</v>
      </c>
      <c r="E1748" s="123" t="e">
        <f t="array" ref="E1748:E1753">MMULT(MMULT(S$8:X$13,$AZ$8:$BE$13),G1739:G1744)+MMULT(MINVERSE(TRANSPOSE($AZ$8:$BE$13)),G1706:G1711)</f>
        <v>#DIV/0!</v>
      </c>
      <c r="F1748" s="123">
        <f t="array" ref="F1748:F1753">MMULT(MMULT(AA$8:AF$13,$AZ$8:$BE$13),I1739:I1744)+MMULT(MINVERSE(TRANSPOSE($AZ$8:$BE$13)),I1706:I1711)</f>
        <v>0</v>
      </c>
      <c r="G1748" s="123">
        <f t="array" ref="G1748:G1753">MMULT(MMULT(AI$8:AN$13,$AZ$8:$BE$13),K1739:K1744)+MMULT(MINVERSE(TRANSPOSE($AZ$8:$BE$13)),K1706:K1711)</f>
        <v>0</v>
      </c>
      <c r="H1748" s="123">
        <f t="array" ref="H1748:H1753">MMULT(MMULT(AQ$8:AV$13,$AZ$8:$BE$13),M1739:M1744)+MMULT(MINVERSE(TRANSPOSE($AZ$8:$BE$13)),M1706:M1711)</f>
        <v>0</v>
      </c>
      <c r="N1748" s="124"/>
      <c r="P1748" s="124"/>
    </row>
    <row r="1749" spans="1:93" hidden="1" outlineLevel="2" x14ac:dyDescent="0.25">
      <c r="B1749" s="122" t="s">
        <v>45</v>
      </c>
      <c r="C1749" s="123">
        <v>0</v>
      </c>
      <c r="D1749" s="123">
        <v>0</v>
      </c>
      <c r="E1749" s="123" t="e">
        <v>#DIV/0!</v>
      </c>
      <c r="F1749" s="123">
        <v>0</v>
      </c>
      <c r="G1749" s="123">
        <v>0</v>
      </c>
      <c r="H1749" s="123">
        <v>0</v>
      </c>
      <c r="N1749" s="124"/>
      <c r="P1749" s="124"/>
    </row>
    <row r="1750" spans="1:93" hidden="1" outlineLevel="2" x14ac:dyDescent="0.25">
      <c r="B1750" s="122" t="s">
        <v>46</v>
      </c>
      <c r="C1750" s="123">
        <v>0</v>
      </c>
      <c r="D1750" s="123">
        <v>0</v>
      </c>
      <c r="E1750" s="123" t="e">
        <v>#DIV/0!</v>
      </c>
      <c r="F1750" s="123">
        <v>0</v>
      </c>
      <c r="G1750" s="123">
        <v>0</v>
      </c>
      <c r="H1750" s="123">
        <v>0</v>
      </c>
      <c r="N1750" s="124"/>
      <c r="P1750" s="124"/>
    </row>
    <row r="1751" spans="1:93" hidden="1" outlineLevel="2" x14ac:dyDescent="0.25">
      <c r="B1751" s="122" t="s">
        <v>47</v>
      </c>
      <c r="C1751" s="123">
        <v>0</v>
      </c>
      <c r="D1751" s="123">
        <v>0</v>
      </c>
      <c r="E1751" s="123" t="e">
        <v>#DIV/0!</v>
      </c>
      <c r="F1751" s="123">
        <v>0</v>
      </c>
      <c r="G1751" s="123">
        <v>0</v>
      </c>
      <c r="H1751" s="123">
        <v>0</v>
      </c>
      <c r="N1751" s="124"/>
      <c r="P1751" s="124"/>
    </row>
    <row r="1752" spans="1:93" hidden="1" outlineLevel="2" x14ac:dyDescent="0.25">
      <c r="B1752" s="122" t="s">
        <v>48</v>
      </c>
      <c r="C1752" s="123">
        <v>0</v>
      </c>
      <c r="D1752" s="123">
        <v>0</v>
      </c>
      <c r="E1752" s="123" t="e">
        <v>#DIV/0!</v>
      </c>
      <c r="F1752" s="123">
        <v>0</v>
      </c>
      <c r="G1752" s="123">
        <v>0</v>
      </c>
      <c r="H1752" s="123">
        <v>0</v>
      </c>
      <c r="N1752" s="124"/>
      <c r="P1752" s="124"/>
    </row>
    <row r="1753" spans="1:93" hidden="1" outlineLevel="2" x14ac:dyDescent="0.25">
      <c r="B1753" s="122" t="s">
        <v>49</v>
      </c>
      <c r="C1753" s="123">
        <v>0</v>
      </c>
      <c r="D1753" s="123">
        <v>0</v>
      </c>
      <c r="E1753" s="123" t="e">
        <v>#DIV/0!</v>
      </c>
      <c r="F1753" s="123">
        <v>0</v>
      </c>
      <c r="G1753" s="123">
        <v>0</v>
      </c>
      <c r="H1753" s="123">
        <v>0</v>
      </c>
      <c r="N1753" s="124"/>
      <c r="P1753" s="124"/>
    </row>
    <row r="1754" spans="1:93" hidden="1" outlineLevel="2" x14ac:dyDescent="0.25"/>
    <row r="1755" spans="1:93" hidden="1" outlineLevel="2" x14ac:dyDescent="0.25">
      <c r="B1755" s="318" t="s">
        <v>50</v>
      </c>
      <c r="C1755" s="319"/>
      <c r="D1755" s="319"/>
      <c r="E1755" s="319"/>
      <c r="F1755" s="319"/>
      <c r="G1755" s="319"/>
      <c r="H1755" s="319"/>
      <c r="I1755" s="319"/>
      <c r="J1755" s="319"/>
      <c r="K1755" s="319"/>
      <c r="L1755" s="320"/>
      <c r="M1755" s="321" t="s">
        <v>51</v>
      </c>
      <c r="N1755" s="322"/>
      <c r="O1755" s="322"/>
      <c r="P1755" s="322"/>
      <c r="Q1755" s="322"/>
      <c r="R1755" s="322"/>
      <c r="S1755" s="322"/>
      <c r="T1755" s="322"/>
      <c r="U1755" s="322"/>
      <c r="V1755" s="323"/>
      <c r="W1755" s="321" t="s">
        <v>52</v>
      </c>
      <c r="X1755" s="322"/>
      <c r="Y1755" s="322"/>
      <c r="Z1755" s="322"/>
      <c r="AA1755" s="322"/>
      <c r="AB1755" s="322"/>
      <c r="AC1755" s="322"/>
      <c r="AD1755" s="322"/>
      <c r="AE1755" s="322"/>
      <c r="AF1755" s="323"/>
      <c r="AG1755" s="321" t="s">
        <v>53</v>
      </c>
      <c r="AH1755" s="322"/>
      <c r="AI1755" s="322"/>
      <c r="AJ1755" s="322"/>
      <c r="AK1755" s="322"/>
      <c r="AL1755" s="322"/>
      <c r="AM1755" s="322"/>
      <c r="AN1755" s="322"/>
      <c r="AO1755" s="322"/>
      <c r="AP1755" s="323"/>
      <c r="AQ1755" s="321" t="s">
        <v>54</v>
      </c>
      <c r="AR1755" s="322"/>
      <c r="AS1755" s="322"/>
      <c r="AT1755" s="322"/>
      <c r="AU1755" s="322"/>
      <c r="AV1755" s="322"/>
      <c r="AW1755" s="322"/>
      <c r="AX1755" s="322"/>
      <c r="AY1755" s="322"/>
      <c r="AZ1755" s="323"/>
      <c r="BA1755" s="321" t="s">
        <v>55</v>
      </c>
      <c r="BB1755" s="322"/>
      <c r="BC1755" s="322"/>
      <c r="BD1755" s="322"/>
      <c r="BE1755" s="322"/>
      <c r="BF1755" s="322"/>
      <c r="BG1755" s="322"/>
      <c r="BH1755" s="322"/>
      <c r="BI1755" s="322"/>
      <c r="BJ1755" s="323"/>
    </row>
    <row r="1756" spans="1:93" hidden="1" outlineLevel="2" x14ac:dyDescent="0.25">
      <c r="B1756" s="186">
        <f t="shared" ref="B1756" si="2945">E$2</f>
        <v>1</v>
      </c>
      <c r="C1756" s="187">
        <f t="shared" ref="C1756:L1759" si="2946">B1756</f>
        <v>1</v>
      </c>
      <c r="D1756" s="187">
        <f t="shared" si="2946"/>
        <v>1</v>
      </c>
      <c r="E1756" s="187">
        <f t="shared" si="2946"/>
        <v>1</v>
      </c>
      <c r="F1756" s="187">
        <f t="shared" si="2946"/>
        <v>1</v>
      </c>
      <c r="G1756" s="187">
        <f t="shared" si="2946"/>
        <v>1</v>
      </c>
      <c r="H1756" s="187">
        <f t="shared" si="2946"/>
        <v>1</v>
      </c>
      <c r="I1756" s="187">
        <f t="shared" si="2946"/>
        <v>1</v>
      </c>
      <c r="J1756" s="187">
        <f t="shared" si="2946"/>
        <v>1</v>
      </c>
      <c r="K1756" s="187">
        <f t="shared" si="2946"/>
        <v>1</v>
      </c>
      <c r="L1756" s="188">
        <f t="shared" si="2946"/>
        <v>1</v>
      </c>
      <c r="M1756" s="189">
        <f t="shared" ref="M1756" si="2947">F$2</f>
        <v>2</v>
      </c>
      <c r="N1756" s="187">
        <f t="shared" ref="N1756:V1759" si="2948">M1756</f>
        <v>2</v>
      </c>
      <c r="O1756" s="187">
        <f t="shared" si="2948"/>
        <v>2</v>
      </c>
      <c r="P1756" s="187">
        <f t="shared" si="2948"/>
        <v>2</v>
      </c>
      <c r="Q1756" s="187">
        <f t="shared" si="2948"/>
        <v>2</v>
      </c>
      <c r="R1756" s="187">
        <f t="shared" si="2948"/>
        <v>2</v>
      </c>
      <c r="S1756" s="187">
        <f t="shared" si="2948"/>
        <v>2</v>
      </c>
      <c r="T1756" s="187">
        <f t="shared" si="2948"/>
        <v>2</v>
      </c>
      <c r="U1756" s="187">
        <f t="shared" si="2948"/>
        <v>2</v>
      </c>
      <c r="V1756" s="188">
        <f t="shared" si="2948"/>
        <v>2</v>
      </c>
      <c r="W1756" s="189">
        <f>G$2</f>
        <v>3</v>
      </c>
      <c r="X1756" s="187">
        <f t="shared" ref="X1756:AF1759" si="2949">W1756</f>
        <v>3</v>
      </c>
      <c r="Y1756" s="187">
        <f t="shared" si="2949"/>
        <v>3</v>
      </c>
      <c r="Z1756" s="187">
        <f t="shared" si="2949"/>
        <v>3</v>
      </c>
      <c r="AA1756" s="187">
        <f t="shared" si="2949"/>
        <v>3</v>
      </c>
      <c r="AB1756" s="187">
        <f t="shared" si="2949"/>
        <v>3</v>
      </c>
      <c r="AC1756" s="187">
        <f t="shared" si="2949"/>
        <v>3</v>
      </c>
      <c r="AD1756" s="187">
        <f t="shared" si="2949"/>
        <v>3</v>
      </c>
      <c r="AE1756" s="187">
        <f t="shared" si="2949"/>
        <v>3</v>
      </c>
      <c r="AF1756" s="188">
        <f t="shared" si="2949"/>
        <v>3</v>
      </c>
      <c r="AG1756" s="189">
        <f>H$2</f>
        <v>4</v>
      </c>
      <c r="AH1756" s="187">
        <f t="shared" ref="AH1756:AP1759" si="2950">AG1756</f>
        <v>4</v>
      </c>
      <c r="AI1756" s="187">
        <f t="shared" si="2950"/>
        <v>4</v>
      </c>
      <c r="AJ1756" s="187">
        <f t="shared" si="2950"/>
        <v>4</v>
      </c>
      <c r="AK1756" s="187">
        <f t="shared" si="2950"/>
        <v>4</v>
      </c>
      <c r="AL1756" s="187">
        <f t="shared" si="2950"/>
        <v>4</v>
      </c>
      <c r="AM1756" s="187">
        <f t="shared" si="2950"/>
        <v>4</v>
      </c>
      <c r="AN1756" s="187">
        <f t="shared" si="2950"/>
        <v>4</v>
      </c>
      <c r="AO1756" s="187">
        <f t="shared" si="2950"/>
        <v>4</v>
      </c>
      <c r="AP1756" s="188">
        <f t="shared" si="2950"/>
        <v>4</v>
      </c>
      <c r="AQ1756" s="189">
        <f>I$2</f>
        <v>5</v>
      </c>
      <c r="AR1756" s="187">
        <f t="shared" ref="AR1756:AZ1759" si="2951">AQ1756</f>
        <v>5</v>
      </c>
      <c r="AS1756" s="187">
        <f t="shared" si="2951"/>
        <v>5</v>
      </c>
      <c r="AT1756" s="187">
        <f t="shared" si="2951"/>
        <v>5</v>
      </c>
      <c r="AU1756" s="187">
        <f t="shared" si="2951"/>
        <v>5</v>
      </c>
      <c r="AV1756" s="187">
        <f t="shared" si="2951"/>
        <v>5</v>
      </c>
      <c r="AW1756" s="187">
        <f t="shared" si="2951"/>
        <v>5</v>
      </c>
      <c r="AX1756" s="187">
        <f t="shared" si="2951"/>
        <v>5</v>
      </c>
      <c r="AY1756" s="187">
        <f t="shared" si="2951"/>
        <v>5</v>
      </c>
      <c r="AZ1756" s="188">
        <f t="shared" si="2951"/>
        <v>5</v>
      </c>
      <c r="BA1756" s="189">
        <f>J$2</f>
        <v>6</v>
      </c>
      <c r="BB1756" s="187">
        <f t="shared" ref="BB1756:BJ1759" si="2952">BA1756</f>
        <v>6</v>
      </c>
      <c r="BC1756" s="187">
        <f t="shared" si="2952"/>
        <v>6</v>
      </c>
      <c r="BD1756" s="187">
        <f t="shared" si="2952"/>
        <v>6</v>
      </c>
      <c r="BE1756" s="187">
        <f t="shared" si="2952"/>
        <v>6</v>
      </c>
      <c r="BF1756" s="187">
        <f t="shared" si="2952"/>
        <v>6</v>
      </c>
      <c r="BG1756" s="187">
        <f t="shared" si="2952"/>
        <v>6</v>
      </c>
      <c r="BH1756" s="187">
        <f t="shared" si="2952"/>
        <v>6</v>
      </c>
      <c r="BI1756" s="187">
        <f t="shared" si="2952"/>
        <v>6</v>
      </c>
      <c r="BJ1756" s="188">
        <f t="shared" si="2952"/>
        <v>6</v>
      </c>
    </row>
    <row r="1757" spans="1:93" s="2" customFormat="1" ht="15" hidden="1" customHeight="1" outlineLevel="2" x14ac:dyDescent="0.25">
      <c r="A1757" s="152" t="s">
        <v>192</v>
      </c>
      <c r="B1757" s="129">
        <f>C1750</f>
        <v>0</v>
      </c>
      <c r="C1757" s="130">
        <f t="shared" si="2946"/>
        <v>0</v>
      </c>
      <c r="D1757" s="130">
        <f t="shared" si="2946"/>
        <v>0</v>
      </c>
      <c r="E1757" s="130">
        <f t="shared" si="2946"/>
        <v>0</v>
      </c>
      <c r="F1757" s="130">
        <f t="shared" si="2946"/>
        <v>0</v>
      </c>
      <c r="G1757" s="130">
        <f t="shared" si="2946"/>
        <v>0</v>
      </c>
      <c r="H1757" s="130">
        <f t="shared" si="2946"/>
        <v>0</v>
      </c>
      <c r="I1757" s="130">
        <f t="shared" si="2946"/>
        <v>0</v>
      </c>
      <c r="J1757" s="190">
        <f t="shared" si="2946"/>
        <v>0</v>
      </c>
      <c r="K1757" s="130">
        <f t="shared" si="2946"/>
        <v>0</v>
      </c>
      <c r="L1757" s="131">
        <f t="shared" si="2946"/>
        <v>0</v>
      </c>
      <c r="M1757" s="129">
        <f>D1750</f>
        <v>0</v>
      </c>
      <c r="N1757" s="130">
        <f t="shared" si="2948"/>
        <v>0</v>
      </c>
      <c r="O1757" s="130">
        <f t="shared" si="2948"/>
        <v>0</v>
      </c>
      <c r="P1757" s="130">
        <f t="shared" si="2948"/>
        <v>0</v>
      </c>
      <c r="Q1757" s="130">
        <f t="shared" si="2948"/>
        <v>0</v>
      </c>
      <c r="R1757" s="130">
        <f t="shared" si="2948"/>
        <v>0</v>
      </c>
      <c r="S1757" s="130">
        <f t="shared" si="2948"/>
        <v>0</v>
      </c>
      <c r="T1757" s="130">
        <f t="shared" si="2948"/>
        <v>0</v>
      </c>
      <c r="U1757" s="130">
        <f t="shared" si="2948"/>
        <v>0</v>
      </c>
      <c r="V1757" s="131">
        <f t="shared" si="2948"/>
        <v>0</v>
      </c>
      <c r="W1757" s="129" t="e">
        <f>E1750</f>
        <v>#DIV/0!</v>
      </c>
      <c r="X1757" s="130" t="e">
        <f t="shared" si="2949"/>
        <v>#DIV/0!</v>
      </c>
      <c r="Y1757" s="130" t="e">
        <f t="shared" si="2949"/>
        <v>#DIV/0!</v>
      </c>
      <c r="Z1757" s="130" t="e">
        <f t="shared" si="2949"/>
        <v>#DIV/0!</v>
      </c>
      <c r="AA1757" s="130" t="e">
        <f t="shared" si="2949"/>
        <v>#DIV/0!</v>
      </c>
      <c r="AB1757" s="130" t="e">
        <f t="shared" si="2949"/>
        <v>#DIV/0!</v>
      </c>
      <c r="AC1757" s="130" t="e">
        <f t="shared" si="2949"/>
        <v>#DIV/0!</v>
      </c>
      <c r="AD1757" s="130" t="e">
        <f t="shared" si="2949"/>
        <v>#DIV/0!</v>
      </c>
      <c r="AE1757" s="130" t="e">
        <f t="shared" si="2949"/>
        <v>#DIV/0!</v>
      </c>
      <c r="AF1757" s="131" t="e">
        <f t="shared" si="2949"/>
        <v>#DIV/0!</v>
      </c>
      <c r="AG1757" s="129">
        <f>F1750</f>
        <v>0</v>
      </c>
      <c r="AH1757" s="130">
        <f t="shared" si="2950"/>
        <v>0</v>
      </c>
      <c r="AI1757" s="130">
        <f t="shared" si="2950"/>
        <v>0</v>
      </c>
      <c r="AJ1757" s="130">
        <f t="shared" si="2950"/>
        <v>0</v>
      </c>
      <c r="AK1757" s="130">
        <f t="shared" si="2950"/>
        <v>0</v>
      </c>
      <c r="AL1757" s="130">
        <f t="shared" si="2950"/>
        <v>0</v>
      </c>
      <c r="AM1757" s="130">
        <f t="shared" si="2950"/>
        <v>0</v>
      </c>
      <c r="AN1757" s="130">
        <f t="shared" si="2950"/>
        <v>0</v>
      </c>
      <c r="AO1757" s="130">
        <f t="shared" si="2950"/>
        <v>0</v>
      </c>
      <c r="AP1757" s="131">
        <f t="shared" si="2950"/>
        <v>0</v>
      </c>
      <c r="AQ1757" s="129">
        <f>G1750</f>
        <v>0</v>
      </c>
      <c r="AR1757" s="130">
        <f t="shared" si="2951"/>
        <v>0</v>
      </c>
      <c r="AS1757" s="130">
        <f t="shared" si="2951"/>
        <v>0</v>
      </c>
      <c r="AT1757" s="130">
        <f t="shared" si="2951"/>
        <v>0</v>
      </c>
      <c r="AU1757" s="130">
        <f t="shared" si="2951"/>
        <v>0</v>
      </c>
      <c r="AV1757" s="130">
        <f t="shared" si="2951"/>
        <v>0</v>
      </c>
      <c r="AW1757" s="130">
        <f t="shared" si="2951"/>
        <v>0</v>
      </c>
      <c r="AX1757" s="130">
        <f t="shared" si="2951"/>
        <v>0</v>
      </c>
      <c r="AY1757" s="130">
        <f t="shared" si="2951"/>
        <v>0</v>
      </c>
      <c r="AZ1757" s="131">
        <f t="shared" si="2951"/>
        <v>0</v>
      </c>
      <c r="BA1757" s="129">
        <f>H1750</f>
        <v>0</v>
      </c>
      <c r="BB1757" s="130">
        <f t="shared" si="2952"/>
        <v>0</v>
      </c>
      <c r="BC1757" s="130">
        <f t="shared" si="2952"/>
        <v>0</v>
      </c>
      <c r="BD1757" s="130">
        <f t="shared" si="2952"/>
        <v>0</v>
      </c>
      <c r="BE1757" s="130">
        <f t="shared" si="2952"/>
        <v>0</v>
      </c>
      <c r="BF1757" s="130">
        <f t="shared" si="2952"/>
        <v>0</v>
      </c>
      <c r="BG1757" s="130">
        <f t="shared" si="2952"/>
        <v>0</v>
      </c>
      <c r="BH1757" s="130">
        <f t="shared" si="2952"/>
        <v>0</v>
      </c>
      <c r="BI1757" s="130">
        <f t="shared" si="2952"/>
        <v>0</v>
      </c>
      <c r="BJ1757" s="131">
        <f t="shared" si="2952"/>
        <v>0</v>
      </c>
      <c r="BK1757"/>
      <c r="BL1757"/>
      <c r="BM1757"/>
      <c r="BN1757"/>
      <c r="BO1757"/>
      <c r="BP1757"/>
      <c r="BQ1757"/>
      <c r="BR1757"/>
      <c r="BS1757"/>
      <c r="BT1757"/>
      <c r="BU1757"/>
      <c r="BV1757"/>
      <c r="BW1757"/>
      <c r="BX1757"/>
      <c r="BY1757"/>
      <c r="BZ1757"/>
      <c r="CA1757"/>
      <c r="CB1757"/>
      <c r="CC1757"/>
      <c r="CD1757"/>
      <c r="CE1757"/>
      <c r="CF1757"/>
      <c r="CG1757"/>
      <c r="CH1757"/>
      <c r="CI1757"/>
      <c r="CJ1757"/>
      <c r="CK1757"/>
      <c r="CL1757"/>
      <c r="CM1757"/>
      <c r="CN1757"/>
      <c r="CO1757"/>
    </row>
    <row r="1758" spans="1:93" s="2" customFormat="1" ht="15" hidden="1" customHeight="1" outlineLevel="2" x14ac:dyDescent="0.25">
      <c r="A1758" s="152" t="s">
        <v>47</v>
      </c>
      <c r="B1758" s="129">
        <f>C1751</f>
        <v>0</v>
      </c>
      <c r="C1758" s="130">
        <f t="shared" si="2946"/>
        <v>0</v>
      </c>
      <c r="D1758" s="130">
        <f t="shared" si="2946"/>
        <v>0</v>
      </c>
      <c r="E1758" s="130">
        <f t="shared" si="2946"/>
        <v>0</v>
      </c>
      <c r="F1758" s="130">
        <f t="shared" si="2946"/>
        <v>0</v>
      </c>
      <c r="G1758" s="130">
        <f t="shared" si="2946"/>
        <v>0</v>
      </c>
      <c r="H1758" s="130">
        <f t="shared" si="2946"/>
        <v>0</v>
      </c>
      <c r="I1758" s="130">
        <f t="shared" si="2946"/>
        <v>0</v>
      </c>
      <c r="J1758" s="190">
        <f t="shared" si="2946"/>
        <v>0</v>
      </c>
      <c r="K1758" s="130">
        <f t="shared" si="2946"/>
        <v>0</v>
      </c>
      <c r="L1758" s="131">
        <f t="shared" si="2946"/>
        <v>0</v>
      </c>
      <c r="M1758" s="129">
        <f>D1751</f>
        <v>0</v>
      </c>
      <c r="N1758" s="130">
        <f t="shared" si="2948"/>
        <v>0</v>
      </c>
      <c r="O1758" s="130">
        <f t="shared" si="2948"/>
        <v>0</v>
      </c>
      <c r="P1758" s="130">
        <f t="shared" si="2948"/>
        <v>0</v>
      </c>
      <c r="Q1758" s="130">
        <f t="shared" si="2948"/>
        <v>0</v>
      </c>
      <c r="R1758" s="130">
        <f t="shared" si="2948"/>
        <v>0</v>
      </c>
      <c r="S1758" s="130">
        <f t="shared" si="2948"/>
        <v>0</v>
      </c>
      <c r="T1758" s="130">
        <f t="shared" si="2948"/>
        <v>0</v>
      </c>
      <c r="U1758" s="130">
        <f t="shared" si="2948"/>
        <v>0</v>
      </c>
      <c r="V1758" s="131">
        <f t="shared" si="2948"/>
        <v>0</v>
      </c>
      <c r="W1758" s="129" t="e">
        <f>E1751</f>
        <v>#DIV/0!</v>
      </c>
      <c r="X1758" s="130" t="e">
        <f t="shared" si="2949"/>
        <v>#DIV/0!</v>
      </c>
      <c r="Y1758" s="130" t="e">
        <f t="shared" si="2949"/>
        <v>#DIV/0!</v>
      </c>
      <c r="Z1758" s="130" t="e">
        <f t="shared" si="2949"/>
        <v>#DIV/0!</v>
      </c>
      <c r="AA1758" s="130" t="e">
        <f t="shared" si="2949"/>
        <v>#DIV/0!</v>
      </c>
      <c r="AB1758" s="130" t="e">
        <f t="shared" si="2949"/>
        <v>#DIV/0!</v>
      </c>
      <c r="AC1758" s="130" t="e">
        <f t="shared" si="2949"/>
        <v>#DIV/0!</v>
      </c>
      <c r="AD1758" s="130" t="e">
        <f t="shared" si="2949"/>
        <v>#DIV/0!</v>
      </c>
      <c r="AE1758" s="130" t="e">
        <f t="shared" si="2949"/>
        <v>#DIV/0!</v>
      </c>
      <c r="AF1758" s="131" t="e">
        <f t="shared" si="2949"/>
        <v>#DIV/0!</v>
      </c>
      <c r="AG1758" s="129">
        <f>F1751</f>
        <v>0</v>
      </c>
      <c r="AH1758" s="130">
        <f t="shared" si="2950"/>
        <v>0</v>
      </c>
      <c r="AI1758" s="130">
        <f t="shared" si="2950"/>
        <v>0</v>
      </c>
      <c r="AJ1758" s="130">
        <f t="shared" si="2950"/>
        <v>0</v>
      </c>
      <c r="AK1758" s="130">
        <f t="shared" si="2950"/>
        <v>0</v>
      </c>
      <c r="AL1758" s="130">
        <f t="shared" si="2950"/>
        <v>0</v>
      </c>
      <c r="AM1758" s="130">
        <f t="shared" si="2950"/>
        <v>0</v>
      </c>
      <c r="AN1758" s="130">
        <f t="shared" si="2950"/>
        <v>0</v>
      </c>
      <c r="AO1758" s="130">
        <f t="shared" si="2950"/>
        <v>0</v>
      </c>
      <c r="AP1758" s="131">
        <f t="shared" si="2950"/>
        <v>0</v>
      </c>
      <c r="AQ1758" s="129">
        <f>G1751</f>
        <v>0</v>
      </c>
      <c r="AR1758" s="130">
        <f t="shared" si="2951"/>
        <v>0</v>
      </c>
      <c r="AS1758" s="130">
        <f t="shared" si="2951"/>
        <v>0</v>
      </c>
      <c r="AT1758" s="130">
        <f t="shared" si="2951"/>
        <v>0</v>
      </c>
      <c r="AU1758" s="130">
        <f t="shared" si="2951"/>
        <v>0</v>
      </c>
      <c r="AV1758" s="130">
        <f t="shared" si="2951"/>
        <v>0</v>
      </c>
      <c r="AW1758" s="130">
        <f t="shared" si="2951"/>
        <v>0</v>
      </c>
      <c r="AX1758" s="130">
        <f t="shared" si="2951"/>
        <v>0</v>
      </c>
      <c r="AY1758" s="130">
        <f t="shared" si="2951"/>
        <v>0</v>
      </c>
      <c r="AZ1758" s="131">
        <f t="shared" si="2951"/>
        <v>0</v>
      </c>
      <c r="BA1758" s="129">
        <f>H1751</f>
        <v>0</v>
      </c>
      <c r="BB1758" s="130">
        <f t="shared" si="2952"/>
        <v>0</v>
      </c>
      <c r="BC1758" s="130">
        <f t="shared" si="2952"/>
        <v>0</v>
      </c>
      <c r="BD1758" s="130">
        <f t="shared" si="2952"/>
        <v>0</v>
      </c>
      <c r="BE1758" s="130">
        <f t="shared" si="2952"/>
        <v>0</v>
      </c>
      <c r="BF1758" s="130">
        <f t="shared" si="2952"/>
        <v>0</v>
      </c>
      <c r="BG1758" s="130">
        <f t="shared" si="2952"/>
        <v>0</v>
      </c>
      <c r="BH1758" s="130">
        <f t="shared" si="2952"/>
        <v>0</v>
      </c>
      <c r="BI1758" s="130">
        <f t="shared" si="2952"/>
        <v>0</v>
      </c>
      <c r="BJ1758" s="131">
        <f t="shared" si="2952"/>
        <v>0</v>
      </c>
      <c r="BK1758"/>
      <c r="BL1758"/>
      <c r="BM1758"/>
      <c r="BN1758"/>
      <c r="BO1758"/>
      <c r="BP1758"/>
      <c r="BQ1758"/>
      <c r="BR1758"/>
      <c r="BS1758"/>
      <c r="BT1758"/>
      <c r="BU1758"/>
      <c r="BV1758"/>
      <c r="BW1758"/>
      <c r="BX1758"/>
      <c r="BY1758"/>
      <c r="BZ1758"/>
      <c r="CA1758"/>
      <c r="CB1758"/>
      <c r="CC1758"/>
      <c r="CD1758"/>
      <c r="CE1758"/>
      <c r="CF1758"/>
      <c r="CG1758"/>
      <c r="CH1758"/>
      <c r="CI1758"/>
      <c r="CJ1758"/>
      <c r="CK1758"/>
      <c r="CL1758"/>
      <c r="CM1758"/>
      <c r="CN1758"/>
      <c r="CO1758"/>
    </row>
    <row r="1759" spans="1:93" s="2" customFormat="1" ht="15" hidden="1" customHeight="1" outlineLevel="2" x14ac:dyDescent="0.25">
      <c r="A1759" s="152" t="s">
        <v>57</v>
      </c>
      <c r="B1759" s="129">
        <f t="shared" ref="B1759" si="2953">E$3</f>
        <v>43</v>
      </c>
      <c r="C1759" s="130">
        <f t="shared" si="2946"/>
        <v>43</v>
      </c>
      <c r="D1759" s="130">
        <f t="shared" si="2946"/>
        <v>43</v>
      </c>
      <c r="E1759" s="130">
        <f t="shared" si="2946"/>
        <v>43</v>
      </c>
      <c r="F1759" s="130">
        <f t="shared" si="2946"/>
        <v>43</v>
      </c>
      <c r="G1759" s="130">
        <f t="shared" si="2946"/>
        <v>43</v>
      </c>
      <c r="H1759" s="130">
        <f t="shared" si="2946"/>
        <v>43</v>
      </c>
      <c r="I1759" s="130">
        <f t="shared" si="2946"/>
        <v>43</v>
      </c>
      <c r="J1759" s="190">
        <f t="shared" si="2946"/>
        <v>43</v>
      </c>
      <c r="K1759" s="130">
        <f t="shared" si="2946"/>
        <v>43</v>
      </c>
      <c r="L1759" s="131">
        <f t="shared" si="2946"/>
        <v>43</v>
      </c>
      <c r="M1759" s="129">
        <f t="shared" ref="M1759" si="2954">F$3</f>
        <v>0</v>
      </c>
      <c r="N1759" s="130">
        <f t="shared" si="2948"/>
        <v>0</v>
      </c>
      <c r="O1759" s="130">
        <f t="shared" si="2948"/>
        <v>0</v>
      </c>
      <c r="P1759" s="130">
        <f t="shared" si="2948"/>
        <v>0</v>
      </c>
      <c r="Q1759" s="130">
        <f t="shared" si="2948"/>
        <v>0</v>
      </c>
      <c r="R1759" s="130">
        <f t="shared" si="2948"/>
        <v>0</v>
      </c>
      <c r="S1759" s="130">
        <f t="shared" si="2948"/>
        <v>0</v>
      </c>
      <c r="T1759" s="130">
        <f t="shared" si="2948"/>
        <v>0</v>
      </c>
      <c r="U1759" s="130">
        <f t="shared" si="2948"/>
        <v>0</v>
      </c>
      <c r="V1759" s="131">
        <f t="shared" si="2948"/>
        <v>0</v>
      </c>
      <c r="W1759" s="129">
        <f t="shared" ref="W1759" si="2955">G$3</f>
        <v>0</v>
      </c>
      <c r="X1759" s="130">
        <f t="shared" si="2949"/>
        <v>0</v>
      </c>
      <c r="Y1759" s="130">
        <f t="shared" si="2949"/>
        <v>0</v>
      </c>
      <c r="Z1759" s="130">
        <f t="shared" si="2949"/>
        <v>0</v>
      </c>
      <c r="AA1759" s="130">
        <f t="shared" si="2949"/>
        <v>0</v>
      </c>
      <c r="AB1759" s="130">
        <f t="shared" si="2949"/>
        <v>0</v>
      </c>
      <c r="AC1759" s="130">
        <f t="shared" si="2949"/>
        <v>0</v>
      </c>
      <c r="AD1759" s="130">
        <f t="shared" si="2949"/>
        <v>0</v>
      </c>
      <c r="AE1759" s="130">
        <f t="shared" si="2949"/>
        <v>0</v>
      </c>
      <c r="AF1759" s="131">
        <f t="shared" si="2949"/>
        <v>0</v>
      </c>
      <c r="AG1759" s="129">
        <f t="shared" ref="AG1759" si="2956">H$3</f>
        <v>0</v>
      </c>
      <c r="AH1759" s="130">
        <f t="shared" si="2950"/>
        <v>0</v>
      </c>
      <c r="AI1759" s="130">
        <f t="shared" si="2950"/>
        <v>0</v>
      </c>
      <c r="AJ1759" s="130">
        <f t="shared" si="2950"/>
        <v>0</v>
      </c>
      <c r="AK1759" s="130">
        <f t="shared" si="2950"/>
        <v>0</v>
      </c>
      <c r="AL1759" s="130">
        <f t="shared" si="2950"/>
        <v>0</v>
      </c>
      <c r="AM1759" s="130">
        <f t="shared" si="2950"/>
        <v>0</v>
      </c>
      <c r="AN1759" s="130">
        <f t="shared" si="2950"/>
        <v>0</v>
      </c>
      <c r="AO1759" s="130">
        <f t="shared" si="2950"/>
        <v>0</v>
      </c>
      <c r="AP1759" s="131">
        <f t="shared" si="2950"/>
        <v>0</v>
      </c>
      <c r="AQ1759" s="129">
        <f t="shared" ref="AQ1759" si="2957">I$3</f>
        <v>0</v>
      </c>
      <c r="AR1759" s="130">
        <f t="shared" si="2951"/>
        <v>0</v>
      </c>
      <c r="AS1759" s="130">
        <f t="shared" si="2951"/>
        <v>0</v>
      </c>
      <c r="AT1759" s="130">
        <f t="shared" si="2951"/>
        <v>0</v>
      </c>
      <c r="AU1759" s="130">
        <f t="shared" si="2951"/>
        <v>0</v>
      </c>
      <c r="AV1759" s="130">
        <f t="shared" si="2951"/>
        <v>0</v>
      </c>
      <c r="AW1759" s="130">
        <f t="shared" si="2951"/>
        <v>0</v>
      </c>
      <c r="AX1759" s="130">
        <f t="shared" si="2951"/>
        <v>0</v>
      </c>
      <c r="AY1759" s="130">
        <f t="shared" si="2951"/>
        <v>0</v>
      </c>
      <c r="AZ1759" s="131">
        <f t="shared" si="2951"/>
        <v>0</v>
      </c>
      <c r="BA1759" s="129">
        <f t="shared" ref="BA1759" si="2958">J$3</f>
        <v>0</v>
      </c>
      <c r="BB1759" s="130">
        <f t="shared" si="2952"/>
        <v>0</v>
      </c>
      <c r="BC1759" s="130">
        <f t="shared" si="2952"/>
        <v>0</v>
      </c>
      <c r="BD1759" s="130">
        <f t="shared" si="2952"/>
        <v>0</v>
      </c>
      <c r="BE1759" s="130">
        <f t="shared" si="2952"/>
        <v>0</v>
      </c>
      <c r="BF1759" s="130">
        <f t="shared" si="2952"/>
        <v>0</v>
      </c>
      <c r="BG1759" s="130">
        <f t="shared" si="2952"/>
        <v>0</v>
      </c>
      <c r="BH1759" s="130">
        <f t="shared" si="2952"/>
        <v>0</v>
      </c>
      <c r="BI1759" s="130">
        <f t="shared" si="2952"/>
        <v>0</v>
      </c>
      <c r="BJ1759" s="131">
        <f t="shared" si="2952"/>
        <v>0</v>
      </c>
      <c r="BK1759"/>
      <c r="BL1759"/>
      <c r="BM1759"/>
      <c r="BN1759"/>
      <c r="BO1759"/>
      <c r="BP1759"/>
      <c r="BQ1759"/>
      <c r="BR1759"/>
      <c r="BS1759"/>
      <c r="BT1759"/>
      <c r="BU1759"/>
      <c r="BV1759"/>
      <c r="BW1759"/>
      <c r="BX1759"/>
      <c r="BY1759"/>
      <c r="BZ1759"/>
      <c r="CA1759"/>
      <c r="CB1759"/>
      <c r="CC1759"/>
      <c r="CD1759"/>
      <c r="CE1759"/>
      <c r="CF1759"/>
      <c r="CG1759"/>
      <c r="CH1759"/>
      <c r="CI1759"/>
      <c r="CJ1759"/>
      <c r="CK1759"/>
      <c r="CL1759"/>
      <c r="CM1759"/>
      <c r="CN1759"/>
      <c r="CO1759"/>
    </row>
    <row r="1760" spans="1:93" s="2" customFormat="1" ht="15" hidden="1" customHeight="1" outlineLevel="2" x14ac:dyDescent="0.25">
      <c r="A1760" s="152" t="s">
        <v>58</v>
      </c>
      <c r="B1760" s="132">
        <f t="shared" ref="B1760" si="2959">B1759/10*0</f>
        <v>0</v>
      </c>
      <c r="C1760" s="133">
        <f t="shared" ref="C1760" si="2960">C1759/10*1</f>
        <v>4.3</v>
      </c>
      <c r="D1760" s="133">
        <f t="shared" ref="D1760" si="2961">D1759/10*2</f>
        <v>8.6</v>
      </c>
      <c r="E1760" s="133">
        <f t="shared" ref="E1760" si="2962">E1759/10*3</f>
        <v>12.899999999999999</v>
      </c>
      <c r="F1760" s="133">
        <f t="shared" ref="F1760" si="2963">F1759/10*4</f>
        <v>17.2</v>
      </c>
      <c r="G1760" s="133">
        <f t="shared" ref="G1760" si="2964">G1759/10*5</f>
        <v>21.5</v>
      </c>
      <c r="H1760" s="133">
        <f t="shared" ref="H1760" si="2965">H1759/10*6</f>
        <v>25.799999999999997</v>
      </c>
      <c r="I1760" s="133">
        <f t="shared" ref="I1760" si="2966">I1759/10*7</f>
        <v>30.099999999999998</v>
      </c>
      <c r="J1760" s="191">
        <f t="shared" ref="J1760" si="2967">J1759/10*8</f>
        <v>34.4</v>
      </c>
      <c r="K1760" s="133">
        <f t="shared" ref="K1760" si="2968">K1759/10*9</f>
        <v>38.699999999999996</v>
      </c>
      <c r="L1760" s="134">
        <f t="shared" ref="L1760" si="2969">L1759/10*10</f>
        <v>43</v>
      </c>
      <c r="M1760" s="133">
        <f t="shared" ref="M1760" si="2970">M1759/10*1</f>
        <v>0</v>
      </c>
      <c r="N1760" s="133">
        <f t="shared" ref="N1760" si="2971">N1759/10*2</f>
        <v>0</v>
      </c>
      <c r="O1760" s="133">
        <f t="shared" ref="O1760" si="2972">O1759/10*3</f>
        <v>0</v>
      </c>
      <c r="P1760" s="133">
        <f t="shared" ref="P1760" si="2973">P1759/10*4</f>
        <v>0</v>
      </c>
      <c r="Q1760" s="133">
        <f t="shared" ref="Q1760" si="2974">Q1759/10*5</f>
        <v>0</v>
      </c>
      <c r="R1760" s="133">
        <f t="shared" ref="R1760" si="2975">R1759/10*6</f>
        <v>0</v>
      </c>
      <c r="S1760" s="133">
        <f t="shared" ref="S1760" si="2976">S1759/10*7</f>
        <v>0</v>
      </c>
      <c r="T1760" s="133">
        <f t="shared" ref="T1760" si="2977">T1759/10*8</f>
        <v>0</v>
      </c>
      <c r="U1760" s="133">
        <f t="shared" ref="U1760" si="2978">U1759/10*9</f>
        <v>0</v>
      </c>
      <c r="V1760" s="134">
        <f t="shared" ref="V1760" si="2979">V1759/10*10</f>
        <v>0</v>
      </c>
      <c r="W1760" s="133">
        <f t="shared" ref="W1760" si="2980">W1759/10*1</f>
        <v>0</v>
      </c>
      <c r="X1760" s="133">
        <f t="shared" ref="X1760" si="2981">X1759/10*2</f>
        <v>0</v>
      </c>
      <c r="Y1760" s="133">
        <f t="shared" ref="Y1760" si="2982">Y1759/10*3</f>
        <v>0</v>
      </c>
      <c r="Z1760" s="133">
        <f t="shared" ref="Z1760" si="2983">Z1759/10*4</f>
        <v>0</v>
      </c>
      <c r="AA1760" s="133">
        <f t="shared" ref="AA1760" si="2984">AA1759/10*5</f>
        <v>0</v>
      </c>
      <c r="AB1760" s="133">
        <f t="shared" ref="AB1760" si="2985">AB1759/10*6</f>
        <v>0</v>
      </c>
      <c r="AC1760" s="133">
        <f t="shared" ref="AC1760" si="2986">AC1759/10*7</f>
        <v>0</v>
      </c>
      <c r="AD1760" s="133">
        <f t="shared" ref="AD1760" si="2987">AD1759/10*8</f>
        <v>0</v>
      </c>
      <c r="AE1760" s="134">
        <f t="shared" ref="AE1760" si="2988">AE1759/10*9</f>
        <v>0</v>
      </c>
      <c r="AF1760" s="134">
        <f t="shared" ref="AF1760" si="2989">AF1759/10*10</f>
        <v>0</v>
      </c>
      <c r="AG1760" s="133">
        <f t="shared" ref="AG1760" si="2990">AG1759/10*1</f>
        <v>0</v>
      </c>
      <c r="AH1760" s="133">
        <f t="shared" ref="AH1760" si="2991">AH1759/10*2</f>
        <v>0</v>
      </c>
      <c r="AI1760" s="133">
        <f t="shared" ref="AI1760" si="2992">AI1759/10*3</f>
        <v>0</v>
      </c>
      <c r="AJ1760" s="133">
        <f t="shared" ref="AJ1760" si="2993">AJ1759/10*4</f>
        <v>0</v>
      </c>
      <c r="AK1760" s="133">
        <f t="shared" ref="AK1760" si="2994">AK1759/10*5</f>
        <v>0</v>
      </c>
      <c r="AL1760" s="133">
        <f t="shared" ref="AL1760" si="2995">AL1759/10*6</f>
        <v>0</v>
      </c>
      <c r="AM1760" s="133">
        <f t="shared" ref="AM1760" si="2996">AM1759/10*7</f>
        <v>0</v>
      </c>
      <c r="AN1760" s="133">
        <f t="shared" ref="AN1760" si="2997">AN1759/10*8</f>
        <v>0</v>
      </c>
      <c r="AO1760" s="134">
        <f t="shared" ref="AO1760" si="2998">AO1759/10*9</f>
        <v>0</v>
      </c>
      <c r="AP1760" s="134">
        <f t="shared" ref="AP1760" si="2999">AP1759/10*10</f>
        <v>0</v>
      </c>
      <c r="AQ1760" s="133">
        <f t="shared" ref="AQ1760" si="3000">AQ1759/10*1</f>
        <v>0</v>
      </c>
      <c r="AR1760" s="133">
        <f t="shared" ref="AR1760" si="3001">AR1759/10*2</f>
        <v>0</v>
      </c>
      <c r="AS1760" s="133">
        <f t="shared" ref="AS1760" si="3002">AS1759/10*3</f>
        <v>0</v>
      </c>
      <c r="AT1760" s="133">
        <f t="shared" ref="AT1760" si="3003">AT1759/10*4</f>
        <v>0</v>
      </c>
      <c r="AU1760" s="133">
        <f t="shared" ref="AU1760" si="3004">AU1759/10*5</f>
        <v>0</v>
      </c>
      <c r="AV1760" s="133">
        <f t="shared" ref="AV1760" si="3005">AV1759/10*6</f>
        <v>0</v>
      </c>
      <c r="AW1760" s="133">
        <f t="shared" ref="AW1760" si="3006">AW1759/10*7</f>
        <v>0</v>
      </c>
      <c r="AX1760" s="133">
        <f t="shared" ref="AX1760" si="3007">AX1759/10*8</f>
        <v>0</v>
      </c>
      <c r="AY1760" s="134">
        <f t="shared" ref="AY1760" si="3008">AY1759/10*9</f>
        <v>0</v>
      </c>
      <c r="AZ1760" s="134">
        <f t="shared" ref="AZ1760" si="3009">AZ1759/10*10</f>
        <v>0</v>
      </c>
      <c r="BA1760" s="133">
        <f t="shared" ref="BA1760" si="3010">BA1759/10*1</f>
        <v>0</v>
      </c>
      <c r="BB1760" s="133">
        <f t="shared" ref="BB1760" si="3011">BB1759/10*2</f>
        <v>0</v>
      </c>
      <c r="BC1760" s="133">
        <f t="shared" ref="BC1760" si="3012">BC1759/10*3</f>
        <v>0</v>
      </c>
      <c r="BD1760" s="133">
        <f t="shared" ref="BD1760" si="3013">BD1759/10*4</f>
        <v>0</v>
      </c>
      <c r="BE1760" s="133">
        <f t="shared" ref="BE1760" si="3014">BE1759/10*5</f>
        <v>0</v>
      </c>
      <c r="BF1760" s="133">
        <f t="shared" ref="BF1760" si="3015">BF1759/10*6</f>
        <v>0</v>
      </c>
      <c r="BG1760" s="133">
        <f t="shared" ref="BG1760" si="3016">BG1759/10*7</f>
        <v>0</v>
      </c>
      <c r="BH1760" s="133">
        <f t="shared" ref="BH1760" si="3017">BH1759/10*8</f>
        <v>0</v>
      </c>
      <c r="BI1760" s="134">
        <f t="shared" ref="BI1760" si="3018">BI1759/10*9</f>
        <v>0</v>
      </c>
      <c r="BJ1760" s="134">
        <f t="shared" ref="BJ1760" si="3019">BJ1759/10*10</f>
        <v>0</v>
      </c>
      <c r="BK1760"/>
      <c r="BL1760"/>
      <c r="BM1760"/>
      <c r="BN1760"/>
      <c r="BO1760"/>
      <c r="BP1760"/>
      <c r="BQ1760"/>
      <c r="BR1760"/>
      <c r="BS1760"/>
      <c r="BT1760"/>
      <c r="BU1760"/>
      <c r="BV1760"/>
      <c r="BW1760"/>
      <c r="BX1760"/>
      <c r="BY1760"/>
      <c r="BZ1760"/>
      <c r="CA1760"/>
      <c r="CB1760"/>
      <c r="CC1760"/>
      <c r="CD1760"/>
      <c r="CE1760"/>
      <c r="CF1760"/>
      <c r="CG1760"/>
      <c r="CH1760"/>
      <c r="CI1760"/>
      <c r="CJ1760"/>
      <c r="CK1760"/>
      <c r="CL1760"/>
      <c r="CM1760"/>
      <c r="CN1760"/>
      <c r="CO1760"/>
    </row>
    <row r="1761" spans="1:62" ht="15.75" hidden="1" outlineLevel="2" thickBot="1" x14ac:dyDescent="0.3">
      <c r="A1761" s="152" t="s">
        <v>60</v>
      </c>
      <c r="B1761" s="192">
        <f t="shared" ref="B1761:BJ1761" si="3020">-B1758+B1757*B1760-1*IF(AND($A1290=B1756,B1760&gt;=$A1704),B1760-$A1704,0)</f>
        <v>0</v>
      </c>
      <c r="C1761" s="193">
        <f t="shared" si="3020"/>
        <v>0</v>
      </c>
      <c r="D1761" s="193">
        <f t="shared" si="3020"/>
        <v>0</v>
      </c>
      <c r="E1761" s="193">
        <f t="shared" si="3020"/>
        <v>0</v>
      </c>
      <c r="F1761" s="193">
        <f t="shared" si="3020"/>
        <v>0</v>
      </c>
      <c r="G1761" s="193">
        <f t="shared" si="3020"/>
        <v>0</v>
      </c>
      <c r="H1761" s="193">
        <f t="shared" si="3020"/>
        <v>0</v>
      </c>
      <c r="I1761" s="193">
        <f t="shared" si="3020"/>
        <v>0</v>
      </c>
      <c r="J1761" s="193">
        <f t="shared" si="3020"/>
        <v>0</v>
      </c>
      <c r="K1761" s="193">
        <f t="shared" si="3020"/>
        <v>0</v>
      </c>
      <c r="L1761" s="194">
        <f t="shared" si="3020"/>
        <v>0</v>
      </c>
      <c r="M1761" s="192">
        <f t="shared" si="3020"/>
        <v>0</v>
      </c>
      <c r="N1761" s="193">
        <f t="shared" si="3020"/>
        <v>0</v>
      </c>
      <c r="O1761" s="193">
        <f t="shared" si="3020"/>
        <v>0</v>
      </c>
      <c r="P1761" s="193">
        <f t="shared" si="3020"/>
        <v>0</v>
      </c>
      <c r="Q1761" s="193">
        <f t="shared" si="3020"/>
        <v>0</v>
      </c>
      <c r="R1761" s="193">
        <f t="shared" si="3020"/>
        <v>0</v>
      </c>
      <c r="S1761" s="193">
        <f t="shared" si="3020"/>
        <v>0</v>
      </c>
      <c r="T1761" s="193">
        <f t="shared" si="3020"/>
        <v>0</v>
      </c>
      <c r="U1761" s="193">
        <f t="shared" si="3020"/>
        <v>0</v>
      </c>
      <c r="V1761" s="194">
        <f t="shared" si="3020"/>
        <v>0</v>
      </c>
      <c r="W1761" s="192" t="e">
        <f t="shared" si="3020"/>
        <v>#DIV/0!</v>
      </c>
      <c r="X1761" s="193" t="e">
        <f t="shared" si="3020"/>
        <v>#DIV/0!</v>
      </c>
      <c r="Y1761" s="193" t="e">
        <f t="shared" si="3020"/>
        <v>#DIV/0!</v>
      </c>
      <c r="Z1761" s="193" t="e">
        <f t="shared" si="3020"/>
        <v>#DIV/0!</v>
      </c>
      <c r="AA1761" s="193" t="e">
        <f t="shared" si="3020"/>
        <v>#DIV/0!</v>
      </c>
      <c r="AB1761" s="193" t="e">
        <f t="shared" si="3020"/>
        <v>#DIV/0!</v>
      </c>
      <c r="AC1761" s="193" t="e">
        <f t="shared" si="3020"/>
        <v>#DIV/0!</v>
      </c>
      <c r="AD1761" s="193" t="e">
        <f t="shared" si="3020"/>
        <v>#DIV/0!</v>
      </c>
      <c r="AE1761" s="193" t="e">
        <f t="shared" si="3020"/>
        <v>#DIV/0!</v>
      </c>
      <c r="AF1761" s="194" t="e">
        <f t="shared" si="3020"/>
        <v>#DIV/0!</v>
      </c>
      <c r="AG1761" s="192">
        <f t="shared" si="3020"/>
        <v>0</v>
      </c>
      <c r="AH1761" s="193">
        <f t="shared" si="3020"/>
        <v>0</v>
      </c>
      <c r="AI1761" s="193">
        <f t="shared" si="3020"/>
        <v>0</v>
      </c>
      <c r="AJ1761" s="193">
        <f t="shared" si="3020"/>
        <v>0</v>
      </c>
      <c r="AK1761" s="193">
        <f t="shared" si="3020"/>
        <v>0</v>
      </c>
      <c r="AL1761" s="193">
        <f t="shared" si="3020"/>
        <v>0</v>
      </c>
      <c r="AM1761" s="193">
        <f t="shared" si="3020"/>
        <v>0</v>
      </c>
      <c r="AN1761" s="193">
        <f t="shared" si="3020"/>
        <v>0</v>
      </c>
      <c r="AO1761" s="193">
        <f t="shared" si="3020"/>
        <v>0</v>
      </c>
      <c r="AP1761" s="194">
        <f t="shared" si="3020"/>
        <v>0</v>
      </c>
      <c r="AQ1761" s="192">
        <f t="shared" si="3020"/>
        <v>0</v>
      </c>
      <c r="AR1761" s="193">
        <f t="shared" si="3020"/>
        <v>0</v>
      </c>
      <c r="AS1761" s="193">
        <f t="shared" si="3020"/>
        <v>0</v>
      </c>
      <c r="AT1761" s="193">
        <f t="shared" si="3020"/>
        <v>0</v>
      </c>
      <c r="AU1761" s="193">
        <f t="shared" si="3020"/>
        <v>0</v>
      </c>
      <c r="AV1761" s="193">
        <f t="shared" si="3020"/>
        <v>0</v>
      </c>
      <c r="AW1761" s="193">
        <f t="shared" si="3020"/>
        <v>0</v>
      </c>
      <c r="AX1761" s="193">
        <f t="shared" si="3020"/>
        <v>0</v>
      </c>
      <c r="AY1761" s="193">
        <f t="shared" si="3020"/>
        <v>0</v>
      </c>
      <c r="AZ1761" s="194">
        <f t="shared" si="3020"/>
        <v>0</v>
      </c>
      <c r="BA1761" s="192">
        <f t="shared" si="3020"/>
        <v>0</v>
      </c>
      <c r="BB1761" s="193">
        <f t="shared" si="3020"/>
        <v>0</v>
      </c>
      <c r="BC1761" s="193">
        <f t="shared" si="3020"/>
        <v>0</v>
      </c>
      <c r="BD1761" s="193">
        <f t="shared" si="3020"/>
        <v>0</v>
      </c>
      <c r="BE1761" s="193">
        <f t="shared" si="3020"/>
        <v>0</v>
      </c>
      <c r="BF1761" s="193">
        <f t="shared" si="3020"/>
        <v>0</v>
      </c>
      <c r="BG1761" s="193">
        <f t="shared" si="3020"/>
        <v>0</v>
      </c>
      <c r="BH1761" s="193">
        <f t="shared" si="3020"/>
        <v>0</v>
      </c>
      <c r="BI1761" s="193">
        <f t="shared" si="3020"/>
        <v>0</v>
      </c>
      <c r="BJ1761" s="194">
        <f t="shared" si="3020"/>
        <v>0</v>
      </c>
    </row>
    <row r="1762" spans="1:62" hidden="1" outlineLevel="2" x14ac:dyDescent="0.25"/>
    <row r="1763" spans="1:62" hidden="1" outlineLevel="1" collapsed="1" x14ac:dyDescent="0.25">
      <c r="A1763" s="181">
        <f>9*B1290/10</f>
        <v>0</v>
      </c>
      <c r="B1763" s="180"/>
      <c r="C1763" s="180"/>
      <c r="D1763" s="180"/>
    </row>
    <row r="1764" spans="1:62" hidden="1" outlineLevel="2" x14ac:dyDescent="0.25">
      <c r="B1764" s="316">
        <f>'Calculo VIGA'!E$2</f>
        <v>1</v>
      </c>
      <c r="C1764" s="317"/>
      <c r="D1764" s="316">
        <f>'Calculo VIGA'!F$2</f>
        <v>2</v>
      </c>
      <c r="E1764" s="317"/>
      <c r="F1764" s="316">
        <f>'Calculo VIGA'!G$2</f>
        <v>3</v>
      </c>
      <c r="G1764" s="317"/>
      <c r="H1764" s="316">
        <f>'Calculo VIGA'!H$2</f>
        <v>4</v>
      </c>
      <c r="I1764" s="317"/>
      <c r="J1764" s="316">
        <f>'Calculo VIGA'!I$2</f>
        <v>5</v>
      </c>
      <c r="K1764" s="317"/>
      <c r="L1764" s="316">
        <f>'Calculo VIGA'!J$2</f>
        <v>6</v>
      </c>
      <c r="M1764" s="317"/>
    </row>
    <row r="1765" spans="1:62" hidden="1" outlineLevel="2" x14ac:dyDescent="0.25">
      <c r="B1765" s="105">
        <f>'Calculo VIGA'!B$18</f>
        <v>3</v>
      </c>
      <c r="C1765" s="106">
        <v>0</v>
      </c>
      <c r="D1765" s="107">
        <f>'Calculo VIGA'!J$18</f>
        <v>0</v>
      </c>
      <c r="E1765" s="106">
        <v>0</v>
      </c>
      <c r="F1765" s="107">
        <f>'Calculo VIGA'!R$18</f>
        <v>0</v>
      </c>
      <c r="G1765" s="106">
        <v>0</v>
      </c>
      <c r="H1765" s="107">
        <f>'Calculo VIGA'!Z$18</f>
        <v>0</v>
      </c>
      <c r="I1765" s="106">
        <v>0</v>
      </c>
      <c r="J1765" s="107">
        <f>'Calculo VIGA'!AH$18</f>
        <v>0</v>
      </c>
      <c r="K1765" s="106">
        <v>0</v>
      </c>
      <c r="L1765" s="107">
        <f>'Calculo VIGA'!AP$18</f>
        <v>0</v>
      </c>
      <c r="M1765" s="106">
        <v>0</v>
      </c>
      <c r="X1765" s="146"/>
      <c r="Y1765" s="147"/>
    </row>
    <row r="1766" spans="1:62" hidden="1" outlineLevel="2" x14ac:dyDescent="0.25">
      <c r="B1766" s="105">
        <f>'Calculo VIGA'!B$19</f>
        <v>4</v>
      </c>
      <c r="C1766" s="106">
        <f>IF($A1290=B1764,1*($B1290-$A1763)^2*(2*$A1763+$B1290)/$B1290^3,0)</f>
        <v>0</v>
      </c>
      <c r="D1766" s="107">
        <f>'Calculo VIGA'!J$19</f>
        <v>0</v>
      </c>
      <c r="E1766" s="106">
        <f>IF($A1290=D1764,1*($B1290-$A1763)^2*(2*$A1763+$B1290)/$B1290^3,0)</f>
        <v>0</v>
      </c>
      <c r="F1766" s="107">
        <f>'Calculo VIGA'!R$19</f>
        <v>0</v>
      </c>
      <c r="G1766" s="106" t="e">
        <f>IF($A1290=F1764,1*($B1290-$A1763)^2*(2*$A1763+$B1290)/$B1290^3,0)</f>
        <v>#DIV/0!</v>
      </c>
      <c r="H1766" s="107">
        <f>'Calculo VIGA'!Z$19</f>
        <v>0</v>
      </c>
      <c r="I1766" s="106">
        <f>IF($A1290=H1764,1*($B1290-$A1763)^2*(2*$A1763+$B1290)/$B1290^3,0)</f>
        <v>0</v>
      </c>
      <c r="J1766" s="107">
        <f>'Calculo VIGA'!AH$19</f>
        <v>0</v>
      </c>
      <c r="K1766" s="106">
        <f>IF($A1290=J1764,1*($B1290-$A1763)^2*(2*$A1763+$B1290)/$B1290^3,0)</f>
        <v>0</v>
      </c>
      <c r="L1766" s="107">
        <f>'Calculo VIGA'!AP$19</f>
        <v>0</v>
      </c>
      <c r="M1766" s="106">
        <f>IF($A1290=L1764,1*($B1290-$A1763)^2*(2*$A1763+$B1290)/$B1290^3,0)</f>
        <v>0</v>
      </c>
    </row>
    <row r="1767" spans="1:62" hidden="1" outlineLevel="2" x14ac:dyDescent="0.25">
      <c r="A1767" t="s">
        <v>36</v>
      </c>
      <c r="B1767" s="105">
        <f>'Calculo VIGA'!B$20</f>
        <v>1</v>
      </c>
      <c r="C1767" s="106">
        <f>IF($A1290=B1764,1*$A1763*($B1290-$A1763)^2/$B1290^2,0)</f>
        <v>0</v>
      </c>
      <c r="D1767" s="107">
        <f>'Calculo VIGA'!J$20</f>
        <v>0</v>
      </c>
      <c r="E1767" s="106">
        <f>IF($A1290=D1764,1*$A1763*($B1290-$A1763)^2/$B1290^2,0)</f>
        <v>0</v>
      </c>
      <c r="F1767" s="107">
        <f>'Calculo VIGA'!R$20</f>
        <v>0</v>
      </c>
      <c r="G1767" s="106" t="e">
        <f>IF($A1290=F1764,1*$A1763*($B1290-$A1763)^2/$B1290^2,0)</f>
        <v>#DIV/0!</v>
      </c>
      <c r="H1767" s="107">
        <f>'Calculo VIGA'!Z$20</f>
        <v>0</v>
      </c>
      <c r="I1767" s="106">
        <f>IF($A1290=H1764,1*$A1763*($B1290-$A1763)^2/$B1290^2,0)</f>
        <v>0</v>
      </c>
      <c r="J1767" s="107">
        <f>'Calculo VIGA'!AH$20</f>
        <v>0</v>
      </c>
      <c r="K1767" s="106">
        <f>IF($A1290=J1764,1*$A1763*($B1290-$A1763)^2/$B1290^2,0)</f>
        <v>0</v>
      </c>
      <c r="L1767" s="107">
        <f>'Calculo VIGA'!AP$20</f>
        <v>0</v>
      </c>
      <c r="M1767" s="106">
        <f>IF($A1290=L1764,1*$A1763*($B1290-$A1763)^2/$B1290^2,0)</f>
        <v>0</v>
      </c>
      <c r="X1767" s="149"/>
    </row>
    <row r="1768" spans="1:62" hidden="1" outlineLevel="2" x14ac:dyDescent="0.25">
      <c r="B1768" s="105">
        <f>'Calculo VIGA'!B$21</f>
        <v>5</v>
      </c>
      <c r="C1768" s="108">
        <v>0</v>
      </c>
      <c r="D1768" s="107">
        <f>'Calculo VIGA'!J$21</f>
        <v>0</v>
      </c>
      <c r="E1768" s="108">
        <v>0</v>
      </c>
      <c r="F1768" s="107">
        <f>'Calculo VIGA'!R$21</f>
        <v>0</v>
      </c>
      <c r="G1768" s="108">
        <v>0</v>
      </c>
      <c r="H1768" s="107">
        <f>'Calculo VIGA'!Z$21</f>
        <v>0</v>
      </c>
      <c r="I1768" s="108">
        <v>0</v>
      </c>
      <c r="J1768" s="107">
        <f>'Calculo VIGA'!AH$21</f>
        <v>0</v>
      </c>
      <c r="K1768" s="108">
        <v>0</v>
      </c>
      <c r="L1768" s="107">
        <f>'Calculo VIGA'!AP$21</f>
        <v>0</v>
      </c>
      <c r="M1768" s="108">
        <v>0</v>
      </c>
    </row>
    <row r="1769" spans="1:62" hidden="1" outlineLevel="2" x14ac:dyDescent="0.25">
      <c r="B1769" s="105">
        <f>'Calculo VIGA'!B$22</f>
        <v>6</v>
      </c>
      <c r="C1769" s="106">
        <f>IF($A1290=B1764,1*($A1763)^2*(3*$B1290-2*$A1763)/$B1290^3,0)</f>
        <v>0</v>
      </c>
      <c r="D1769" s="107">
        <f>'Calculo VIGA'!J$22</f>
        <v>0</v>
      </c>
      <c r="E1769" s="106">
        <f>IF($A1290=D1764,1*($A1763)^2*(3*$B1290-2*$A1763)/$B1290^3,0)</f>
        <v>0</v>
      </c>
      <c r="F1769" s="107">
        <f>'Calculo VIGA'!R$22</f>
        <v>0</v>
      </c>
      <c r="G1769" s="106" t="e">
        <f>IF($A1290=F1764,1*($A1763)^2*(3*$B1290-2*$A1763)/$B1290^3,0)</f>
        <v>#DIV/0!</v>
      </c>
      <c r="H1769" s="107">
        <f>'Calculo VIGA'!Z$22</f>
        <v>0</v>
      </c>
      <c r="I1769" s="106">
        <f>IF($A1290=H1764,1*($A1763)^2*(3*$B1290-2*$A1763)/$B1290^3,0)</f>
        <v>0</v>
      </c>
      <c r="J1769" s="107">
        <f>'Calculo VIGA'!AH$22</f>
        <v>0</v>
      </c>
      <c r="K1769" s="106">
        <f>IF($A1290=J1764,1*($A1763)^2*(3*$B1290-2*$A1763)/$B1290^3,0)</f>
        <v>0</v>
      </c>
      <c r="L1769" s="107">
        <f>'Calculo VIGA'!AP$22</f>
        <v>0</v>
      </c>
      <c r="M1769" s="106">
        <f>IF($A1290=L1764,1*($A1763)^2*(3*$B1290-2*$A1763)/$B1290^3,0)</f>
        <v>0</v>
      </c>
    </row>
    <row r="1770" spans="1:62" hidden="1" outlineLevel="2" x14ac:dyDescent="0.25">
      <c r="B1770" s="105">
        <f>'Calculo VIGA'!B$23</f>
        <v>2</v>
      </c>
      <c r="C1770" s="108">
        <f>IF($A1290=B1764,-1*($B1290-$A1763)*$A1763^2/$B1290^2,0)</f>
        <v>0</v>
      </c>
      <c r="D1770" s="107">
        <f>'Calculo VIGA'!J$23</f>
        <v>0</v>
      </c>
      <c r="E1770" s="108">
        <f>IF($A1290=D1764,-1*($B1290-$A1763)*$A1763^2/$B1290^2,0)</f>
        <v>0</v>
      </c>
      <c r="F1770" s="107">
        <f>'Calculo VIGA'!R$23</f>
        <v>0</v>
      </c>
      <c r="G1770" s="108" t="e">
        <f>IF($A1290=F1764,-1*($B1290-$A1763)*$A1763^2/$B1290^2,0)</f>
        <v>#DIV/0!</v>
      </c>
      <c r="H1770" s="107">
        <f>'Calculo VIGA'!Z$23</f>
        <v>0</v>
      </c>
      <c r="I1770" s="108">
        <f>IF($A1290=H1764,-1*($B1290-$A1763)*$A1763^2/$B1290^2,0)</f>
        <v>0</v>
      </c>
      <c r="J1770" s="107">
        <f>'Calculo VIGA'!AH$23</f>
        <v>0</v>
      </c>
      <c r="K1770" s="108">
        <f>IF($A1290=J1764,-1*($B1290-$A1763)*$A1763^2/$B1290^2,0)</f>
        <v>0</v>
      </c>
      <c r="L1770" s="107">
        <f>'Calculo VIGA'!AP$23</f>
        <v>0</v>
      </c>
      <c r="M1770" s="108">
        <f>IF($A1290=L1764,-1*($B1290-$A1763)*$A1763^2/$B1290^2,0)</f>
        <v>0</v>
      </c>
    </row>
    <row r="1771" spans="1:62" hidden="1" outlineLevel="2" x14ac:dyDescent="0.25">
      <c r="C1771" t="s">
        <v>61</v>
      </c>
      <c r="D1771" s="182"/>
      <c r="E1771" s="183"/>
      <c r="F1771" s="182"/>
      <c r="G1771" s="183"/>
      <c r="H1771" s="182"/>
      <c r="I1771" s="183"/>
      <c r="J1771" s="182"/>
      <c r="K1771" s="183"/>
      <c r="L1771" s="182"/>
      <c r="M1771" s="183"/>
      <c r="N1771" s="182"/>
      <c r="O1771" s="183"/>
      <c r="P1771" s="182"/>
      <c r="Q1771" s="183"/>
      <c r="R1771" s="182"/>
      <c r="S1771" s="183"/>
    </row>
    <row r="1772" spans="1:62" hidden="1" outlineLevel="2" x14ac:dyDescent="0.25">
      <c r="B1772" s="105">
        <v>1</v>
      </c>
      <c r="C1772" s="108">
        <f t="shared" ref="C1772" si="3021">-(IFERROR(VLOOKUP($B1772,$B1765:$C1770,2,0),0)+IFERROR(VLOOKUP($B1772,$D1765:$E1770,2,0),0)+IFERROR(VLOOKUP($B1772,$F1765:$G1770,2,0),0)+IFERROR(VLOOKUP($B1772,$H1765:$I1770,2,0),0)+IFERROR(VLOOKUP($B1772,$J1765:$K1770,2,0),0)+IFERROR(VLOOKUP($B1772,$L1765:$M1770,2,0),0)+IFERROR(VLOOKUP($B1772,$N1765:$O1770,2,0),0)+IFERROR(VLOOKUP($B1772,$P1765:$Q1770,2,0),0)+IFERROR(VLOOKUP($B1772,$R1765:$S1770,2,0),0))</f>
        <v>0</v>
      </c>
      <c r="E1772" s="109"/>
      <c r="F1772" s="325" t="s">
        <v>37</v>
      </c>
      <c r="G1772" s="325"/>
      <c r="H1772" s="325"/>
      <c r="I1772" s="325"/>
      <c r="J1772" s="325"/>
      <c r="K1772" s="325"/>
      <c r="L1772" s="325"/>
      <c r="M1772" s="325"/>
      <c r="N1772" s="325"/>
      <c r="O1772" s="325"/>
      <c r="P1772" s="325"/>
      <c r="Q1772" s="325"/>
      <c r="R1772" s="325"/>
      <c r="S1772" s="325"/>
      <c r="T1772" s="325"/>
      <c r="U1772" s="325"/>
      <c r="V1772" s="325"/>
      <c r="W1772" s="325"/>
      <c r="X1772" s="325"/>
      <c r="Y1772" s="325"/>
      <c r="Z1772" s="325"/>
      <c r="AA1772" s="325"/>
      <c r="AB1772" s="110"/>
      <c r="AC1772" s="110"/>
      <c r="AD1772" s="110"/>
      <c r="AE1772" s="110"/>
      <c r="AF1772" s="110"/>
      <c r="AG1772" s="110"/>
      <c r="AH1772" s="110"/>
    </row>
    <row r="1773" spans="1:62" hidden="1" outlineLevel="2" x14ac:dyDescent="0.25">
      <c r="B1773" s="105">
        <v>2</v>
      </c>
      <c r="C1773" s="108">
        <f t="shared" ref="C1773" si="3022">-(IFERROR(VLOOKUP($B1773,$B1765:$C1770,2,0),0)+IFERROR(VLOOKUP($B1773,$D1765:$E1770,2,0),0)+IFERROR(VLOOKUP($B1773,$F1765:$G1770,2,0),0)+IFERROR(VLOOKUP($B1773,$H1765:$I1770,2,0),0)+IFERROR(VLOOKUP($B1773,$J1765:$K1770,2,0),0)+IFERROR(VLOOKUP($B1773,$L1765:$M1770,2,0),0)+IFERROR(VLOOKUP($B1773,$N1765:$O1770,2,0),0)+IFERROR(VLOOKUP($B1773,$P1765:$Q1770,2,0),0)+IFERROR(VLOOKUP($B1773,$R1765:$S1770,2,0),0))</f>
        <v>0</v>
      </c>
      <c r="E1773" s="110"/>
      <c r="F1773" s="110"/>
      <c r="G1773" s="326" t="s">
        <v>38</v>
      </c>
      <c r="H1773" s="326"/>
      <c r="I1773" s="326"/>
      <c r="J1773" s="326"/>
      <c r="K1773" s="326"/>
      <c r="L1773" s="326"/>
      <c r="M1773" s="110"/>
      <c r="N1773" s="110"/>
      <c r="O1773" s="110"/>
      <c r="P1773" s="327" t="s">
        <v>39</v>
      </c>
      <c r="Q1773" s="327"/>
      <c r="R1773" s="327"/>
      <c r="S1773" s="327"/>
      <c r="T1773" s="327"/>
      <c r="U1773" s="327"/>
      <c r="V1773" s="110"/>
      <c r="W1773" s="110"/>
      <c r="X1773" s="110"/>
      <c r="Y1773" s="110"/>
      <c r="Z1773" s="110"/>
      <c r="AA1773" s="110"/>
      <c r="AB1773" s="110"/>
      <c r="AC1773" s="110"/>
      <c r="AD1773" s="110"/>
      <c r="AE1773" s="110"/>
      <c r="AF1773" s="110"/>
      <c r="AG1773" s="110"/>
      <c r="AH1773" s="110"/>
    </row>
    <row r="1774" spans="1:62" hidden="1" outlineLevel="2" x14ac:dyDescent="0.25">
      <c r="B1774" s="105">
        <v>3</v>
      </c>
      <c r="C1774" s="108">
        <f t="shared" ref="C1774" si="3023">-(IFERROR(VLOOKUP($B1774,$B1765:$C1770,2,0),0)+IFERROR(VLOOKUP($B1774,$D1765:$E1770,2,0),0)+IFERROR(VLOOKUP($B1774,$F1765:$G1770,2,0),0)+IFERROR(VLOOKUP($B1774,$H1765:$I1770,2,0),0)+IFERROR(VLOOKUP($B1774,$J1765:$K1770,2,0),0)+IFERROR(VLOOKUP($B1774,$L1765:$M1770,2,0),0)+IFERROR(VLOOKUP($B1774,$N1765:$O1770,2,0),0)+IFERROR(VLOOKUP($B1774,$P1765:$Q1770,2,0),0)+IFERROR(VLOOKUP($B1774,$R1765:$S1770,2,0),0))</f>
        <v>0</v>
      </c>
      <c r="E1774" s="110"/>
      <c r="F1774" s="110"/>
      <c r="G1774" s="112">
        <v>6</v>
      </c>
      <c r="H1774" s="112">
        <v>5</v>
      </c>
      <c r="I1774" s="112">
        <v>4</v>
      </c>
      <c r="J1774" s="112">
        <v>3</v>
      </c>
      <c r="K1774" s="112">
        <v>2</v>
      </c>
      <c r="L1774" s="112">
        <v>1</v>
      </c>
      <c r="M1774" s="110"/>
      <c r="O1774" s="110"/>
      <c r="P1774" s="112">
        <v>6</v>
      </c>
      <c r="Q1774" s="112">
        <v>5</v>
      </c>
      <c r="R1774" s="112">
        <v>4</v>
      </c>
      <c r="S1774" s="112">
        <v>3</v>
      </c>
      <c r="T1774" s="112">
        <v>2</v>
      </c>
      <c r="U1774" s="112">
        <v>1</v>
      </c>
      <c r="AB1774" s="110"/>
      <c r="AC1774" s="110"/>
      <c r="AD1774" s="110"/>
      <c r="AE1774" s="110"/>
      <c r="AF1774" s="110"/>
      <c r="AG1774" s="110"/>
      <c r="AH1774" s="110"/>
    </row>
    <row r="1775" spans="1:62" hidden="1" outlineLevel="2" x14ac:dyDescent="0.25">
      <c r="B1775" s="105">
        <v>4</v>
      </c>
      <c r="C1775" s="108">
        <f t="shared" ref="C1775" si="3024">-(IFERROR(VLOOKUP($B1775,$B1765:$C1770,2,0),0)+IFERROR(VLOOKUP($B1775,$D1765:$E1770,2,0),0)+IFERROR(VLOOKUP($B1775,$F1765:$G1770,2,0),0)+IFERROR(VLOOKUP($B1775,$H1765:$I1770,2,0),0)+IFERROR(VLOOKUP($B1775,$J1765:$K1770,2,0),0)+IFERROR(VLOOKUP($B1775,$L1765:$M1770,2,0),0)+IFERROR(VLOOKUP($B1775,$N1765:$O1770,2,0),0)+IFERROR(VLOOKUP($B1775,$P1765:$Q1770,2,0),0)+IFERROR(VLOOKUP($B1775,$R1765:$S1770,2,0),0))</f>
        <v>0</v>
      </c>
      <c r="E1775" s="110"/>
      <c r="F1775" s="105">
        <v>1</v>
      </c>
      <c r="G1775" s="184" t="e">
        <f t="array" ref="G1775:G1781">MMULT(MINVERSE($C$24:$I$30),$C1772:$C1778)</f>
        <v>#NUM!</v>
      </c>
      <c r="H1775" s="184" t="e">
        <f t="array" ref="H1775:H1780">MMULT(MINVERSE($C$24:$H$29),$C1772:$C1777)</f>
        <v>#NUM!</v>
      </c>
      <c r="I1775" s="184" t="e">
        <f t="array" ref="I1775:I1779">MMULT(MINVERSE($C$24:$G$28),$C1772:$C1776)</f>
        <v>#NUM!</v>
      </c>
      <c r="J1775" s="184">
        <f t="array" ref="J1775:J1778">MMULT(MINVERSE($C$24:$F$27),$C1772:$C1775)</f>
        <v>0</v>
      </c>
      <c r="K1775" s="184">
        <f t="array" ref="K1775:K1777">MMULT(MINVERSE($C$24:$E$26),$C1772:$C1774)</f>
        <v>0</v>
      </c>
      <c r="L1775" s="184">
        <f t="array" ref="L1775:L1776">MMULT(MINVERSE($C$24:$D$25),$C1772:$C1773)</f>
        <v>0</v>
      </c>
      <c r="M1775" s="110"/>
      <c r="O1775" s="105">
        <v>1</v>
      </c>
      <c r="P1775" s="184" t="e">
        <f t="array" ref="P1775:P1785">MMULT(MINVERSE($C$24:$M$34),$C1772:$C1782)</f>
        <v>#NUM!</v>
      </c>
      <c r="Q1775" s="184" t="e">
        <f t="array" ref="Q1775:Q1784">MMULT(MINVERSE($C$24:$L$33),$C1772:$C1781)</f>
        <v>#NUM!</v>
      </c>
      <c r="R1775" s="184" t="e">
        <f t="array" ref="R1775:R1783">MMULT(MINVERSE($C$24:$K$32),$C1772:$C1780)</f>
        <v>#NUM!</v>
      </c>
      <c r="S1775" s="184" t="e">
        <f t="array" ref="S1775:S1782">MMULT(MINVERSE($C$24:$J$31),$C1772:$C1779)</f>
        <v>#NUM!</v>
      </c>
      <c r="T1775" s="114"/>
      <c r="U1775" s="114"/>
      <c r="V1775" s="110"/>
      <c r="W1775" s="110"/>
      <c r="X1775" s="110"/>
      <c r="Y1775" s="110"/>
      <c r="Z1775" s="110"/>
      <c r="AA1775" s="110"/>
      <c r="AB1775" s="110"/>
      <c r="AC1775" s="110"/>
      <c r="AD1775" s="110"/>
      <c r="AE1775" s="110"/>
      <c r="AF1775" s="110"/>
      <c r="AG1775" s="110"/>
      <c r="AH1775" s="110"/>
    </row>
    <row r="1776" spans="1:62" hidden="1" outlineLevel="2" x14ac:dyDescent="0.25">
      <c r="B1776" s="105">
        <v>5</v>
      </c>
      <c r="C1776" s="108">
        <f t="shared" ref="C1776" si="3025">-(IFERROR(VLOOKUP($B1776,$B1765:$C1770,2,0),0)+IFERROR(VLOOKUP($B1776,$D1765:$E1770,2,0),0)+IFERROR(VLOOKUP($B1776,$F1765:$G1770,2,0),0)+IFERROR(VLOOKUP($B1776,$H1765:$I1770,2,0),0)+IFERROR(VLOOKUP($B1776,$J1765:$K1770,2,0),0)+IFERROR(VLOOKUP($B1776,$L1765:$M1770,2,0),0)+IFERROR(VLOOKUP($B1776,$N1765:$O1770,2,0),0)+IFERROR(VLOOKUP($B1776,$P1765:$Q1770,2,0),0)+IFERROR(VLOOKUP($B1776,$R1765:$S1770,2,0),0))</f>
        <v>0</v>
      </c>
      <c r="E1776" s="110"/>
      <c r="F1776" s="105">
        <v>2</v>
      </c>
      <c r="G1776" s="185" t="e">
        <v>#NUM!</v>
      </c>
      <c r="H1776" s="185" t="e">
        <v>#NUM!</v>
      </c>
      <c r="I1776" s="185" t="e">
        <v>#NUM!</v>
      </c>
      <c r="J1776" s="185">
        <v>0</v>
      </c>
      <c r="K1776" s="185">
        <v>0</v>
      </c>
      <c r="L1776" s="185">
        <v>0</v>
      </c>
      <c r="M1776" s="110"/>
      <c r="O1776" s="105">
        <v>2</v>
      </c>
      <c r="P1776" s="185" t="e">
        <v>#NUM!</v>
      </c>
      <c r="Q1776" s="185" t="e">
        <v>#NUM!</v>
      </c>
      <c r="R1776" s="185" t="e">
        <v>#NUM!</v>
      </c>
      <c r="S1776" s="185" t="e">
        <v>#NUM!</v>
      </c>
      <c r="T1776" s="114"/>
      <c r="U1776" s="114"/>
    </row>
    <row r="1777" spans="1:21" hidden="1" outlineLevel="2" x14ac:dyDescent="0.25">
      <c r="B1777" s="105">
        <v>6</v>
      </c>
      <c r="C1777" s="108">
        <f t="shared" ref="C1777" si="3026">-(IFERROR(VLOOKUP($B1777,$B1765:$C1770,2,0),0)+IFERROR(VLOOKUP($B1777,$D1765:$E1770,2,0),0)+IFERROR(VLOOKUP($B1777,$F1765:$G1770,2,0),0)+IFERROR(VLOOKUP($B1777,$H1765:$I1770,2,0),0)+IFERROR(VLOOKUP($B1777,$J1765:$K1770,2,0),0)+IFERROR(VLOOKUP($B1777,$L1765:$M1770,2,0),0)+IFERROR(VLOOKUP($B1777,$N1765:$O1770,2,0),0)+IFERROR(VLOOKUP($B1777,$P1765:$Q1770,2,0),0)+IFERROR(VLOOKUP($B1777,$R1765:$S1770,2,0),0))</f>
        <v>0</v>
      </c>
      <c r="E1777" s="110"/>
      <c r="F1777" s="105">
        <v>3</v>
      </c>
      <c r="G1777" s="185" t="e">
        <v>#NUM!</v>
      </c>
      <c r="H1777" s="185" t="e">
        <v>#NUM!</v>
      </c>
      <c r="I1777" s="185" t="e">
        <v>#NUM!</v>
      </c>
      <c r="J1777" s="185">
        <v>0</v>
      </c>
      <c r="K1777" s="185">
        <v>0</v>
      </c>
      <c r="L1777" s="185"/>
      <c r="M1777" s="110"/>
      <c r="O1777" s="105">
        <v>3</v>
      </c>
      <c r="P1777" s="185" t="e">
        <v>#NUM!</v>
      </c>
      <c r="Q1777" s="185" t="e">
        <v>#NUM!</v>
      </c>
      <c r="R1777" s="185" t="e">
        <v>#NUM!</v>
      </c>
      <c r="S1777" s="185" t="e">
        <v>#NUM!</v>
      </c>
      <c r="T1777" s="114"/>
      <c r="U1777" s="114"/>
    </row>
    <row r="1778" spans="1:21" hidden="1" outlineLevel="2" x14ac:dyDescent="0.25">
      <c r="B1778" s="105">
        <v>7</v>
      </c>
      <c r="C1778" s="108">
        <f t="shared" ref="C1778" si="3027">-(IFERROR(VLOOKUP($B1778,$B1765:$C1770,2,0),0)+IFERROR(VLOOKUP($B1778,$D1765:$E1770,2,0),0)+IFERROR(VLOOKUP($B1778,$F1765:$G1770,2,0),0)+IFERROR(VLOOKUP($B1778,$H1765:$I1770,2,0),0)+IFERROR(VLOOKUP($B1778,$J1765:$K1770,2,0),0)+IFERROR(VLOOKUP($B1778,$L1765:$M1770,2,0),0)+IFERROR(VLOOKUP($B1778,$N1765:$O1770,2,0),0)+IFERROR(VLOOKUP($B1778,$P1765:$Q1770,2,0),0)+IFERROR(VLOOKUP($B1778,$R1765:$S1770,2,0),0))</f>
        <v>0</v>
      </c>
      <c r="E1778" s="110"/>
      <c r="F1778" s="105">
        <v>4</v>
      </c>
      <c r="G1778" s="185" t="e">
        <v>#NUM!</v>
      </c>
      <c r="H1778" s="185" t="e">
        <v>#NUM!</v>
      </c>
      <c r="I1778" s="185" t="e">
        <v>#NUM!</v>
      </c>
      <c r="J1778" s="185">
        <v>0</v>
      </c>
      <c r="K1778" s="185"/>
      <c r="L1778" s="185"/>
      <c r="M1778" s="110"/>
      <c r="O1778" s="105">
        <v>4</v>
      </c>
      <c r="P1778" s="185" t="e">
        <v>#NUM!</v>
      </c>
      <c r="Q1778" s="185" t="e">
        <v>#NUM!</v>
      </c>
      <c r="R1778" s="185" t="e">
        <v>#NUM!</v>
      </c>
      <c r="S1778" s="185" t="e">
        <v>#NUM!</v>
      </c>
      <c r="T1778" s="114"/>
      <c r="U1778" s="114"/>
    </row>
    <row r="1779" spans="1:21" hidden="1" outlineLevel="2" x14ac:dyDescent="0.25">
      <c r="B1779" s="105">
        <v>8</v>
      </c>
      <c r="C1779" s="108">
        <f t="shared" ref="C1779" si="3028">-(IFERROR(VLOOKUP($B1779,$B1765:$C1770,2,0),0)+IFERROR(VLOOKUP($B1779,$D1765:$E1770,2,0),0)+IFERROR(VLOOKUP($B1779,$F1765:$G1770,2,0),0)+IFERROR(VLOOKUP($B1779,$H1765:$I1770,2,0),0)+IFERROR(VLOOKUP($B1779,$J1765:$K1770,2,0),0)+IFERROR(VLOOKUP($B1779,$L1765:$M1770,2,0),0)+IFERROR(VLOOKUP($B1779,$N1765:$O1770,2,0),0)+IFERROR(VLOOKUP($B1779,$P1765:$Q1770,2,0),0)+IFERROR(VLOOKUP($B1779,$R1765:$S1770,2,0),0))</f>
        <v>0</v>
      </c>
      <c r="E1779" s="110" t="s">
        <v>40</v>
      </c>
      <c r="F1779" s="105">
        <v>5</v>
      </c>
      <c r="G1779" s="185" t="e">
        <v>#NUM!</v>
      </c>
      <c r="H1779" s="185" t="e">
        <v>#NUM!</v>
      </c>
      <c r="I1779" s="185" t="e">
        <v>#NUM!</v>
      </c>
      <c r="J1779" s="185"/>
      <c r="K1779" s="185"/>
      <c r="L1779" s="185"/>
      <c r="M1779" s="110"/>
      <c r="O1779" s="105">
        <v>5</v>
      </c>
      <c r="P1779" s="185" t="e">
        <v>#NUM!</v>
      </c>
      <c r="Q1779" s="185" t="e">
        <v>#NUM!</v>
      </c>
      <c r="R1779" s="185" t="e">
        <v>#NUM!</v>
      </c>
      <c r="S1779" s="185" t="e">
        <v>#NUM!</v>
      </c>
      <c r="T1779" s="114"/>
      <c r="U1779" s="114"/>
    </row>
    <row r="1780" spans="1:21" hidden="1" outlineLevel="2" x14ac:dyDescent="0.25">
      <c r="B1780" s="105">
        <v>9</v>
      </c>
      <c r="C1780" s="108">
        <f t="shared" ref="C1780" si="3029">-(IFERROR(VLOOKUP($B1780,$B1765:$C1770,2,0),0)+IFERROR(VLOOKUP($B1780,$D1765:$E1770,2,0),0)+IFERROR(VLOOKUP($B1780,$F1765:$G1770,2,0),0)+IFERROR(VLOOKUP($B1780,$H1765:$I1770,2,0),0)+IFERROR(VLOOKUP($B1780,$J1765:$K1770,2,0),0)+IFERROR(VLOOKUP($B1780,$L1765:$M1770,2,0),0)+IFERROR(VLOOKUP($B1780,$N1765:$O1770,2,0),0)+IFERROR(VLOOKUP($B1780,$P1765:$Q1770,2,0),0)+IFERROR(VLOOKUP($B1780,$R1765:$S1770,2,0),0))</f>
        <v>0</v>
      </c>
      <c r="E1780" s="110"/>
      <c r="F1780" s="105">
        <v>6</v>
      </c>
      <c r="G1780" s="185" t="e">
        <v>#NUM!</v>
      </c>
      <c r="H1780" s="185" t="e">
        <v>#NUM!</v>
      </c>
      <c r="I1780" s="185"/>
      <c r="J1780" s="185"/>
      <c r="K1780" s="185"/>
      <c r="L1780" s="185"/>
      <c r="M1780" s="110"/>
      <c r="O1780" s="105">
        <v>6</v>
      </c>
      <c r="P1780" s="185" t="e">
        <v>#NUM!</v>
      </c>
      <c r="Q1780" s="185" t="e">
        <v>#NUM!</v>
      </c>
      <c r="R1780" s="185" t="e">
        <v>#NUM!</v>
      </c>
      <c r="S1780" s="185" t="e">
        <v>#NUM!</v>
      </c>
      <c r="T1780" s="114"/>
      <c r="U1780" s="114"/>
    </row>
    <row r="1781" spans="1:21" hidden="1" outlineLevel="2" x14ac:dyDescent="0.25">
      <c r="B1781" s="105">
        <v>10</v>
      </c>
      <c r="C1781" s="108">
        <f t="shared" ref="C1781" si="3030">-(IFERROR(VLOOKUP($B1781,$B1765:$C1770,2,0),0)+IFERROR(VLOOKUP($B1781,$D1765:$E1770,2,0),0)+IFERROR(VLOOKUP($B1781,$F1765:$G1770,2,0),0)+IFERROR(VLOOKUP($B1781,$H1765:$I1770,2,0),0)+IFERROR(VLOOKUP($B1781,$J1765:$K1770,2,0),0)+IFERROR(VLOOKUP($B1781,$L1765:$M1770,2,0),0)+IFERROR(VLOOKUP($B1781,$N1765:$O1770,2,0),0)+IFERROR(VLOOKUP($B1781,$P1765:$Q1770,2,0),0)+IFERROR(VLOOKUP($B1781,$R1765:$S1770,2,0),0))</f>
        <v>0</v>
      </c>
      <c r="E1781" s="110"/>
      <c r="F1781" s="105">
        <v>7</v>
      </c>
      <c r="G1781" s="185" t="e">
        <v>#NUM!</v>
      </c>
      <c r="H1781" s="185"/>
      <c r="I1781" s="185"/>
      <c r="J1781" s="185"/>
      <c r="K1781" s="185"/>
      <c r="L1781" s="185"/>
      <c r="M1781" s="110"/>
      <c r="N1781" s="110" t="s">
        <v>40</v>
      </c>
      <c r="O1781" s="105">
        <v>7</v>
      </c>
      <c r="P1781" s="185" t="e">
        <v>#NUM!</v>
      </c>
      <c r="Q1781" s="185" t="e">
        <v>#NUM!</v>
      </c>
      <c r="R1781" s="185" t="e">
        <v>#NUM!</v>
      </c>
      <c r="S1781" s="185" t="e">
        <v>#NUM!</v>
      </c>
      <c r="T1781" s="114"/>
      <c r="U1781" s="114"/>
    </row>
    <row r="1782" spans="1:21" hidden="1" outlineLevel="2" x14ac:dyDescent="0.25">
      <c r="B1782" s="105">
        <v>11</v>
      </c>
      <c r="C1782" s="108">
        <f t="shared" ref="C1782" si="3031">-(IFERROR(VLOOKUP($B1782,$B1765:$C1770,2,0),0)+IFERROR(VLOOKUP($B1782,$D1765:$E1770,2,0),0)+IFERROR(VLOOKUP($B1782,$F1765:$G1770,2,0),0)+IFERROR(VLOOKUP($B1782,$H1765:$I1770,2,0),0)+IFERROR(VLOOKUP($B1782,$J1765:$K1770,2,0),0)+IFERROR(VLOOKUP($B1782,$L1765:$M1770,2,0),0)+IFERROR(VLOOKUP($B1782,$N1765:$O1770,2,0),0)+IFERROR(VLOOKUP($B1782,$P1765:$Q1770,2,0),0)+IFERROR(VLOOKUP($B1782,$R1765:$S1770,2,0),0))</f>
        <v>0</v>
      </c>
      <c r="E1782" s="110"/>
      <c r="M1782" s="110"/>
      <c r="O1782" s="105">
        <v>8</v>
      </c>
      <c r="P1782" s="185" t="e">
        <v>#NUM!</v>
      </c>
      <c r="Q1782" s="185" t="e">
        <v>#NUM!</v>
      </c>
      <c r="R1782" s="185" t="e">
        <v>#NUM!</v>
      </c>
      <c r="S1782" s="185" t="e">
        <v>#NUM!</v>
      </c>
      <c r="T1782" s="114"/>
      <c r="U1782" s="114"/>
    </row>
    <row r="1783" spans="1:21" hidden="1" outlineLevel="2" x14ac:dyDescent="0.25">
      <c r="B1783" s="105">
        <v>12</v>
      </c>
      <c r="C1783" s="108">
        <f t="shared" ref="C1783" si="3032">-(IFERROR(VLOOKUP($B1783,$B1765:$C1770,2,0),0)+IFERROR(VLOOKUP($B1783,$D1765:$E1770,2,0),0)+IFERROR(VLOOKUP($B1783,$F1765:$G1770,2,0),0)+IFERROR(VLOOKUP($B1783,$H1765:$I1770,2,0),0)+IFERROR(VLOOKUP($B1783,$J1765:$K1770,2,0),0)+IFERROR(VLOOKUP($B1783,$L1765:$M1770,2,0),0)+IFERROR(VLOOKUP($B1783,$N1765:$O1770,2,0),0)+IFERROR(VLOOKUP($B1783,$P1765:$Q1770,2,0),0)+IFERROR(VLOOKUP($B1783,$R1765:$S1770,2,0),0))</f>
        <v>0</v>
      </c>
      <c r="E1783" s="110"/>
      <c r="M1783" s="110"/>
      <c r="O1783" s="105">
        <v>9</v>
      </c>
      <c r="P1783" s="185" t="e">
        <v>#NUM!</v>
      </c>
      <c r="Q1783" s="185" t="e">
        <v>#NUM!</v>
      </c>
      <c r="R1783" s="185" t="e">
        <v>#NUM!</v>
      </c>
      <c r="S1783" s="185"/>
      <c r="T1783" s="114"/>
      <c r="U1783" s="114"/>
    </row>
    <row r="1784" spans="1:21" hidden="1" outlineLevel="2" x14ac:dyDescent="0.25">
      <c r="B1784" s="105">
        <v>13</v>
      </c>
      <c r="C1784" s="108">
        <f t="shared" ref="C1784" si="3033">-(IFERROR(VLOOKUP($B1784,$B1765:$C1770,2,0),0)+IFERROR(VLOOKUP($B1784,$D1765:$E1770,2,0),0)+IFERROR(VLOOKUP($B1784,$F1765:$G1770,2,0),0)+IFERROR(VLOOKUP($B1784,$H1765:$I1770,2,0),0)+IFERROR(VLOOKUP($B1784,$J1765:$K1770,2,0),0)+IFERROR(VLOOKUP($B1784,$L1765:$M1770,2,0),0)+IFERROR(VLOOKUP($B1784,$N1765:$O1770,2,0),0)+IFERROR(VLOOKUP($B1784,$P1765:$Q1770,2,0),0)+IFERROR(VLOOKUP($B1784,$R1765:$S1770,2,0),0))</f>
        <v>0</v>
      </c>
      <c r="E1784" s="110"/>
      <c r="F1784" s="110"/>
      <c r="G1784" s="324" t="s">
        <v>42</v>
      </c>
      <c r="H1784" s="324"/>
      <c r="I1784" s="324"/>
      <c r="J1784" s="324"/>
      <c r="K1784" s="324"/>
      <c r="L1784" s="324"/>
      <c r="M1784" s="110"/>
      <c r="O1784" s="105">
        <v>10</v>
      </c>
      <c r="P1784" s="185" t="e">
        <v>#NUM!</v>
      </c>
      <c r="Q1784" s="185" t="e">
        <v>#NUM!</v>
      </c>
      <c r="R1784" s="185"/>
      <c r="S1784" s="185"/>
      <c r="T1784" s="114"/>
      <c r="U1784" s="114"/>
    </row>
    <row r="1785" spans="1:21" hidden="1" outlineLevel="2" x14ac:dyDescent="0.25">
      <c r="B1785" s="105">
        <v>14</v>
      </c>
      <c r="C1785" s="108">
        <f t="shared" ref="C1785" si="3034">-(IFERROR(VLOOKUP($B1785,$B1765:$C1770,2,0),0)+IFERROR(VLOOKUP($B1785,$D1765:$E1770,2,0),0)+IFERROR(VLOOKUP($B1785,$F1765:$G1770,2,0),0)+IFERROR(VLOOKUP($B1785,$H1765:$I1770,2,0),0)+IFERROR(VLOOKUP($B1785,$J1765:$K1770,2,0),0)+IFERROR(VLOOKUP($B1785,$L1765:$M1770,2,0),0)+IFERROR(VLOOKUP($B1785,$N1765:$O1770,2,0),0)+IFERROR(VLOOKUP($B1785,$P1765:$Q1770,2,0),0)+IFERROR(VLOOKUP($B1785,$R1765:$S1770,2,0),0))</f>
        <v>0</v>
      </c>
      <c r="E1785" s="110"/>
      <c r="F1785" s="110"/>
      <c r="G1785" s="112">
        <v>6</v>
      </c>
      <c r="H1785" s="112">
        <v>5</v>
      </c>
      <c r="I1785" s="112">
        <v>4</v>
      </c>
      <c r="J1785" s="112">
        <v>3</v>
      </c>
      <c r="K1785" s="112">
        <v>2</v>
      </c>
      <c r="L1785" s="112">
        <v>1</v>
      </c>
      <c r="M1785" s="110"/>
      <c r="O1785" s="105">
        <v>11</v>
      </c>
      <c r="P1785" s="185" t="e">
        <v>#NUM!</v>
      </c>
      <c r="Q1785" s="185"/>
      <c r="R1785" s="185"/>
      <c r="S1785" s="185"/>
      <c r="T1785" s="114"/>
      <c r="U1785" s="114"/>
    </row>
    <row r="1786" spans="1:21" hidden="1" outlineLevel="2" x14ac:dyDescent="0.25">
      <c r="A1786" s="68" t="s">
        <v>41</v>
      </c>
      <c r="B1786" s="105">
        <v>15</v>
      </c>
      <c r="C1786" s="108">
        <f t="shared" ref="C1786" si="3035">-(IFERROR(VLOOKUP($B1786,$B1765:$C1770,2,0),0)+IFERROR(VLOOKUP($B1786,$D1765:$E1770,2,0),0)+IFERROR(VLOOKUP($B1786,$F1765:$G1770,2,0),0)+IFERROR(VLOOKUP($B1786,$H1765:$I1770,2,0),0)+IFERROR(VLOOKUP($B1786,$J1765:$K1770,2,0),0)+IFERROR(VLOOKUP($B1786,$L1765:$M1770,2,0),0)+IFERROR(VLOOKUP($B1786,$N1765:$O1770,2,0),0)+IFERROR(VLOOKUP($B1786,$P1765:$Q1770,2,0),0)+IFERROR(VLOOKUP($B1786,$R1765:$S1770,2,0),0))</f>
        <v>0</v>
      </c>
      <c r="E1786" s="110"/>
      <c r="F1786" s="105">
        <v>1</v>
      </c>
      <c r="G1786" s="184" t="e">
        <f t="array" ref="G1786:G1794">MMULT(MINVERSE($C$24:$K$32),$C1772:$C1780)</f>
        <v>#NUM!</v>
      </c>
      <c r="H1786" s="184" t="e">
        <f t="array" ref="H1786:H1793">MMULT(MINVERSE($C$24:$J$31),$C1772:$C1779)</f>
        <v>#NUM!</v>
      </c>
      <c r="I1786" s="184" t="e">
        <f t="array" ref="I1786:I1792">MMULT(MINVERSE($C$24:$I$30),$C1772:$C1778)</f>
        <v>#NUM!</v>
      </c>
      <c r="J1786" s="184" t="e">
        <f t="array" ref="J1786:J1791">MMULT(MINVERSE($C$24:$H$29),$C1772:$C1777)</f>
        <v>#NUM!</v>
      </c>
      <c r="K1786" s="184" t="e">
        <f t="array" ref="K1786:K1790">MMULT(MINVERSE($C$24:$G$28),$C1772:$C1776)</f>
        <v>#NUM!</v>
      </c>
      <c r="L1786" s="113"/>
      <c r="M1786" s="110"/>
      <c r="N1786" s="110"/>
      <c r="O1786" s="110"/>
      <c r="P1786" s="110"/>
    </row>
    <row r="1787" spans="1:21" hidden="1" outlineLevel="2" x14ac:dyDescent="0.25">
      <c r="B1787" s="105">
        <v>16</v>
      </c>
      <c r="C1787" s="108">
        <f t="shared" ref="C1787" si="3036">-(IFERROR(VLOOKUP($B1787,$B1765:$C1770,2,0),0)+IFERROR(VLOOKUP($B1787,$D1765:$E1770,2,0),0)+IFERROR(VLOOKUP($B1787,$F1765:$G1770,2,0),0)+IFERROR(VLOOKUP($B1787,$H1765:$I1770,2,0),0)+IFERROR(VLOOKUP($B1787,$J1765:$K1770,2,0),0)+IFERROR(VLOOKUP($B1787,$L1765:$M1770,2,0),0)+IFERROR(VLOOKUP($B1787,$N1765:$O1770,2,0),0)+IFERROR(VLOOKUP($B1787,$P1765:$Q1770,2,0),0)+IFERROR(VLOOKUP($B1787,$R1765:$S1770,2,0),0))</f>
        <v>0</v>
      </c>
      <c r="E1787" s="110"/>
      <c r="F1787" s="105">
        <v>2</v>
      </c>
      <c r="G1787" s="185" t="e">
        <v>#NUM!</v>
      </c>
      <c r="H1787" s="185" t="e">
        <v>#NUM!</v>
      </c>
      <c r="I1787" s="185" t="e">
        <v>#NUM!</v>
      </c>
      <c r="J1787" s="185" t="e">
        <v>#NUM!</v>
      </c>
      <c r="K1787" s="185" t="e">
        <v>#NUM!</v>
      </c>
      <c r="L1787" s="114"/>
      <c r="M1787" s="110"/>
      <c r="N1787" s="110"/>
      <c r="O1787" s="110"/>
      <c r="P1787" s="110"/>
    </row>
    <row r="1788" spans="1:21" hidden="1" outlineLevel="2" x14ac:dyDescent="0.25">
      <c r="B1788" s="105">
        <v>17</v>
      </c>
      <c r="C1788" s="108">
        <f t="shared" ref="C1788" si="3037">-(IFERROR(VLOOKUP($B1788,$B1765:$C1770,2,0),0)+IFERROR(VLOOKUP($B1788,$D1765:$E1770,2,0),0)+IFERROR(VLOOKUP($B1788,$F1765:$G1770,2,0),0)+IFERROR(VLOOKUP($B1788,$H1765:$I1770,2,0),0)+IFERROR(VLOOKUP($B1788,$J1765:$K1770,2,0),0)+IFERROR(VLOOKUP($B1788,$L1765:$M1770,2,0),0)+IFERROR(VLOOKUP($B1788,$N1765:$O1770,2,0),0)+IFERROR(VLOOKUP($B1788,$P1765:$Q1770,2,0),0)+IFERROR(VLOOKUP($B1788,$R1765:$S1770,2,0),0))</f>
        <v>0</v>
      </c>
      <c r="E1788" s="110"/>
      <c r="F1788" s="105">
        <v>3</v>
      </c>
      <c r="G1788" s="185" t="e">
        <v>#NUM!</v>
      </c>
      <c r="H1788" s="185" t="e">
        <v>#NUM!</v>
      </c>
      <c r="I1788" s="185" t="e">
        <v>#NUM!</v>
      </c>
      <c r="J1788" s="185" t="e">
        <v>#NUM!</v>
      </c>
      <c r="K1788" s="185" t="e">
        <v>#NUM!</v>
      </c>
      <c r="L1788" s="114"/>
      <c r="M1788" s="110"/>
    </row>
    <row r="1789" spans="1:21" hidden="1" outlineLevel="2" x14ac:dyDescent="0.25">
      <c r="B1789" s="105">
        <v>18</v>
      </c>
      <c r="C1789" s="108">
        <f t="shared" ref="C1789" si="3038">-(IFERROR(VLOOKUP($B1789,$B1765:$C1770,2,0),0)+IFERROR(VLOOKUP($B1789,$D1765:$E1770,2,0),0)+IFERROR(VLOOKUP($B1789,$F1765:$G1770,2,0),0)+IFERROR(VLOOKUP($B1789,$H1765:$I1770,2,0),0)+IFERROR(VLOOKUP($B1789,$J1765:$K1770,2,0),0)+IFERROR(VLOOKUP($B1789,$L1765:$M1770,2,0),0)+IFERROR(VLOOKUP($B1789,$N1765:$O1770,2,0),0)+IFERROR(VLOOKUP($B1789,$P1765:$Q1770,2,0),0)+IFERROR(VLOOKUP($B1789,$R1765:$S1770,2,0),0))</f>
        <v>0</v>
      </c>
      <c r="E1789" s="110"/>
      <c r="F1789" s="105">
        <v>4</v>
      </c>
      <c r="G1789" s="185" t="e">
        <v>#NUM!</v>
      </c>
      <c r="H1789" s="185" t="e">
        <v>#NUM!</v>
      </c>
      <c r="I1789" s="185" t="e">
        <v>#NUM!</v>
      </c>
      <c r="J1789" s="185" t="e">
        <v>#NUM!</v>
      </c>
      <c r="K1789" s="185" t="e">
        <v>#NUM!</v>
      </c>
      <c r="L1789" s="114"/>
      <c r="M1789" s="110"/>
    </row>
    <row r="1790" spans="1:21" hidden="1" outlineLevel="2" x14ac:dyDescent="0.25">
      <c r="B1790" s="105">
        <v>19</v>
      </c>
      <c r="C1790" s="108">
        <f t="shared" ref="C1790" si="3039">-(IFERROR(VLOOKUP($B1790,$B1765:$C1770,2,0),0)+IFERROR(VLOOKUP($B1790,$D1765:$E1770,2,0),0)+IFERROR(VLOOKUP($B1790,$F1765:$G1770,2,0),0)+IFERROR(VLOOKUP($B1790,$H1765:$I1770,2,0),0)+IFERROR(VLOOKUP($B1790,$J1765:$K1770,2,0),0)+IFERROR(VLOOKUP($B1790,$L1765:$M1770,2,0),0)+IFERROR(VLOOKUP($B1790,$N1765:$O1770,2,0),0)+IFERROR(VLOOKUP($B1790,$P1765:$Q1770,2,0),0)+IFERROR(VLOOKUP($B1790,$R1765:$S1770,2,0),0))</f>
        <v>0</v>
      </c>
      <c r="E1790" s="110" t="s">
        <v>40</v>
      </c>
      <c r="F1790" s="105">
        <v>5</v>
      </c>
      <c r="G1790" s="185" t="e">
        <v>#NUM!</v>
      </c>
      <c r="H1790" s="185" t="e">
        <v>#NUM!</v>
      </c>
      <c r="I1790" s="185" t="e">
        <v>#NUM!</v>
      </c>
      <c r="J1790" s="185" t="e">
        <v>#NUM!</v>
      </c>
      <c r="K1790" s="185" t="e">
        <v>#NUM!</v>
      </c>
      <c r="L1790" s="114"/>
      <c r="M1790" s="110"/>
    </row>
    <row r="1791" spans="1:21" hidden="1" outlineLevel="2" x14ac:dyDescent="0.25">
      <c r="B1791" s="105">
        <v>20</v>
      </c>
      <c r="C1791" s="108">
        <f t="shared" ref="C1791" si="3040">-(IFERROR(VLOOKUP($B1791,$B1765:$C1770,2,0),0)+IFERROR(VLOOKUP($B1791,$D1765:$E1770,2,0),0)+IFERROR(VLOOKUP($B1791,$F1765:$G1770,2,0),0)+IFERROR(VLOOKUP($B1791,$H1765:$I1770,2,0),0)+IFERROR(VLOOKUP($B1791,$J1765:$K1770,2,0),0)+IFERROR(VLOOKUP($B1791,$L1765:$M1770,2,0),0)+IFERROR(VLOOKUP($B1791,$N1765:$O1770,2,0),0)+IFERROR(VLOOKUP($B1791,$P1765:$Q1770,2,0),0)+IFERROR(VLOOKUP($B1791,$R1765:$S1770,2,0),0))</f>
        <v>0</v>
      </c>
      <c r="F1791" s="105">
        <v>6</v>
      </c>
      <c r="G1791" s="185" t="e">
        <v>#NUM!</v>
      </c>
      <c r="H1791" s="185" t="e">
        <v>#NUM!</v>
      </c>
      <c r="I1791" s="185" t="e">
        <v>#NUM!</v>
      </c>
      <c r="J1791" s="185" t="e">
        <v>#NUM!</v>
      </c>
      <c r="K1791" s="185"/>
      <c r="L1791" s="114"/>
      <c r="M1791" s="110"/>
    </row>
    <row r="1792" spans="1:21" hidden="1" outlineLevel="2" x14ac:dyDescent="0.25">
      <c r="B1792" s="105">
        <v>21</v>
      </c>
      <c r="C1792" s="108">
        <f t="shared" ref="C1792" si="3041">-(IFERROR(VLOOKUP($B1792,$B1765:$C1770,2,0),0)+IFERROR(VLOOKUP($B1792,$D1765:$E1770,2,0),0)+IFERROR(VLOOKUP($B1792,$F1765:$G1770,2,0),0)+IFERROR(VLOOKUP($B1792,$H1765:$I1770,2,0),0)+IFERROR(VLOOKUP($B1792,$J1765:$K1770,2,0),0)+IFERROR(VLOOKUP($B1792,$L1765:$M1770,2,0),0)+IFERROR(VLOOKUP($B1792,$N1765:$O1770,2,0),0)+IFERROR(VLOOKUP($B1792,$P1765:$Q1770,2,0),0)+IFERROR(VLOOKUP($B1792,$R1765:$S1770,2,0),0))</f>
        <v>0</v>
      </c>
      <c r="E1792" s="110"/>
      <c r="F1792" s="105">
        <v>7</v>
      </c>
      <c r="G1792" s="185" t="e">
        <v>#NUM!</v>
      </c>
      <c r="H1792" s="185" t="e">
        <v>#NUM!</v>
      </c>
      <c r="I1792" s="185" t="e">
        <v>#NUM!</v>
      </c>
      <c r="J1792" s="185"/>
      <c r="K1792" s="185"/>
      <c r="L1792" s="114"/>
      <c r="M1792" s="110"/>
    </row>
    <row r="1793" spans="1:24" hidden="1" outlineLevel="2" x14ac:dyDescent="0.25">
      <c r="E1793" s="110"/>
      <c r="F1793" s="105">
        <v>8</v>
      </c>
      <c r="G1793" s="185" t="e">
        <v>#NUM!</v>
      </c>
      <c r="H1793" s="185" t="e">
        <v>#NUM!</v>
      </c>
      <c r="I1793" s="185"/>
      <c r="J1793" s="185"/>
      <c r="K1793" s="185"/>
      <c r="L1793" s="114"/>
      <c r="M1793" s="110"/>
      <c r="X1793" s="110"/>
    </row>
    <row r="1794" spans="1:24" hidden="1" outlineLevel="2" x14ac:dyDescent="0.25">
      <c r="E1794" s="110"/>
      <c r="F1794" s="105">
        <v>9</v>
      </c>
      <c r="G1794" s="185" t="e">
        <v>#NUM!</v>
      </c>
      <c r="H1794" s="185"/>
      <c r="I1794" s="185"/>
      <c r="J1794" s="185"/>
      <c r="K1794" s="185"/>
      <c r="L1794" s="114"/>
      <c r="M1794" s="110"/>
      <c r="X1794" s="110"/>
    </row>
    <row r="1795" spans="1:24" hidden="1" outlineLevel="2" x14ac:dyDescent="0.25">
      <c r="A1795" s="117"/>
    </row>
    <row r="1796" spans="1:24" s="119" customFormat="1" hidden="1" outlineLevel="2" x14ac:dyDescent="0.25">
      <c r="A1796" s="118" t="s">
        <v>37</v>
      </c>
    </row>
    <row r="1797" spans="1:24" hidden="1" outlineLevel="2" x14ac:dyDescent="0.25">
      <c r="B1797" s="316">
        <f t="shared" ref="B1797:B1803" si="3042">B1764</f>
        <v>1</v>
      </c>
      <c r="C1797" s="316"/>
      <c r="D1797" s="316">
        <f t="shared" ref="D1797:D1803" si="3043">D1764</f>
        <v>2</v>
      </c>
      <c r="E1797" s="316"/>
      <c r="F1797" s="316">
        <f t="shared" ref="F1797:F1803" si="3044">F1764</f>
        <v>3</v>
      </c>
      <c r="G1797" s="316"/>
      <c r="H1797" s="316">
        <f t="shared" ref="H1797:H1803" si="3045">H1764</f>
        <v>4</v>
      </c>
      <c r="I1797" s="316"/>
      <c r="J1797" s="316">
        <f t="shared" ref="J1797:J1803" si="3046">J1764</f>
        <v>5</v>
      </c>
      <c r="K1797" s="316"/>
      <c r="L1797" s="316">
        <f t="shared" ref="L1797:L1803" si="3047">L1764</f>
        <v>6</v>
      </c>
      <c r="M1797" s="316"/>
    </row>
    <row r="1798" spans="1:24" hidden="1" outlineLevel="2" x14ac:dyDescent="0.25">
      <c r="B1798" s="105">
        <f t="shared" si="3042"/>
        <v>3</v>
      </c>
      <c r="C1798" s="116">
        <f>IF($Q$2=2,IFERROR(INDEX($G1775:$L1781,MATCH(B1798,$F1775:$F1781,0),MATCH(INICIO!$C$78,$G1774:$L1774,0)),0),IF($Q$2=4,IFERROR(INDEX($P1775:$U1785,MATCH(B1798,$O1775:$O1785,0),MATCH(INICIO!$C$78,$P1774:$U1774,0)),0),IFERROR(INDEX($G1786:$L1794,MATCH(B1798,$F1786:$F1794,0),MATCH(INICIO!$C$78,$G1785:$L1785,0)),0)))</f>
        <v>0</v>
      </c>
      <c r="D1798" s="105">
        <f t="shared" si="3043"/>
        <v>0</v>
      </c>
      <c r="E1798" s="116">
        <f>IF($Q$2=2,IFERROR(INDEX($G1775:$L1781,MATCH(D1798,$F1775:$F1781,0),MATCH(INICIO!$C$78,$G1774:$L1774,0)),0),IF($Q$2=4,IFERROR(INDEX($P1775:$U1785,MATCH(D1798,$O1775:$O1785,0),MATCH(INICIO!$C$78,$P1774:$U1774,0)),0),IFERROR(INDEX($G1786:$L1794,MATCH(D1798,$F1786:$F1794,0),MATCH(INICIO!$C$78,$G1785:$L1785,0)),0)))</f>
        <v>0</v>
      </c>
      <c r="F1798" s="105">
        <f t="shared" si="3044"/>
        <v>0</v>
      </c>
      <c r="G1798" s="116">
        <f>IF($Q$2=2,IFERROR(INDEX($G1775:$L1781,MATCH(F1798,$F1775:$F1781,0),MATCH(INICIO!$C$78,$G1774:$L1774,0)),0),IF($Q$2=4,IFERROR(INDEX($P1775:$U1785,MATCH(F1798,$O1775:$O1785,0),MATCH(INICIO!$C$78,$P1774:$U1774,0)),0),IFERROR(INDEX($G1786:$L1794,MATCH(F1798,$F1786:$F1794,0),MATCH(INICIO!$C$78,$G1785:$L1785,0)),0)))</f>
        <v>0</v>
      </c>
      <c r="H1798" s="105">
        <f t="shared" si="3045"/>
        <v>0</v>
      </c>
      <c r="I1798" s="116">
        <f>IF($Q$2=2,IFERROR(INDEX($G1775:$L1781,MATCH(H1798,$F1775:$F1781,0),MATCH(INICIO!$C$78,$G1774:$L1774,0)),0),IF($Q$2=4,IFERROR(INDEX($P1775:$U1785,MATCH(H1798,$O1775:$O1785,0),MATCH(INICIO!$C$78,$P1774:$U1774,0)),0),IFERROR(INDEX($G1786:$L1794,MATCH(H1798,$F1786:$F1794,0),MATCH(INICIO!$C$78,$G1785:$L1785,0)),0)))</f>
        <v>0</v>
      </c>
      <c r="J1798" s="105">
        <f t="shared" si="3046"/>
        <v>0</v>
      </c>
      <c r="K1798" s="116">
        <f>IF($Q$2=2,IFERROR(INDEX($G1775:$L1781,MATCH(J1798,$F1775:$F1781,0),MATCH(INICIO!$C$78,$G1774:$L1774,0)),0),IF($Q$2=4,IFERROR(INDEX($P1775:$U1785,MATCH(J1798,$O1775:$O1785,0),MATCH(INICIO!$C$78,$P1774:$U1774,0)),0),IFERROR(INDEX($G1786:$L1794,MATCH(J1798,$F1786:$F1794,0),MATCH(INICIO!$C$78,$G1785:$L1785,0)),0)))</f>
        <v>0</v>
      </c>
      <c r="L1798" s="105">
        <f t="shared" si="3047"/>
        <v>0</v>
      </c>
      <c r="M1798" s="116">
        <f>IF($Q$2=2,IFERROR(INDEX($G1775:$L1781,MATCH(L1798,$F1775:$F1781,0),MATCH(INICIO!$C$78,$G1774:$L1774,0)),0),IF($Q$2=4,IFERROR(INDEX($P1775:$U1785,MATCH(L1798,$O1775:$O1785,0),MATCH(INICIO!$C$78,$P1774:$U1774,0)),0),IFERROR(INDEX($G1786:$L1794,MATCH(L1798,$F1786:$F1794,0),MATCH(INICIO!$C$78,$G1785:$L1785,0)),0)))</f>
        <v>0</v>
      </c>
    </row>
    <row r="1799" spans="1:24" hidden="1" outlineLevel="2" x14ac:dyDescent="0.25">
      <c r="B1799" s="105">
        <f t="shared" si="3042"/>
        <v>4</v>
      </c>
      <c r="C1799" s="116">
        <f>IF($Q$2=2,IFERROR(INDEX($G1775:$L1781,MATCH(B1799,$F1775:$F1781,0),MATCH(INICIO!$C$78,$G1774:$L1774,0)),0),IF($Q$2=4,IFERROR(INDEX($P1775:$U1785,MATCH(B1799,$O1775:$O1785,0),MATCH(INICIO!$C$78,$P1774:$U1774,0)),0),IFERROR(INDEX($G1786:$L1794,MATCH(B1799,$F1786:$F1794,0),MATCH(INICIO!$C$78,$G1785:$L1785,0)),0)))</f>
        <v>0</v>
      </c>
      <c r="D1799" s="105">
        <f t="shared" si="3043"/>
        <v>0</v>
      </c>
      <c r="E1799" s="116">
        <f>IF($Q$2=2,IFERROR(INDEX($G1775:$L1781,MATCH(D1799,$F1775:$F1781,0),MATCH(INICIO!$C$78,$G1774:$L1774,0)),0),IF($Q$2=4,IFERROR(INDEX($P1775:$U1785,MATCH(D1799,$O1775:$O1785,0),MATCH(INICIO!$C$78,$P1774:$U1774,0)),0),IFERROR(INDEX($G1786:$L1794,MATCH(D1799,$F1786:$F1794,0),MATCH(INICIO!$C$78,$G1785:$L1785,0)),0)))</f>
        <v>0</v>
      </c>
      <c r="F1799" s="105">
        <f t="shared" si="3044"/>
        <v>0</v>
      </c>
      <c r="G1799" s="116">
        <f>IF($Q$2=2,IFERROR(INDEX($G1775:$L1781,MATCH(F1799,$F1775:$F1781,0),MATCH(INICIO!$C$78,$G1774:$L1774,0)),0),IF($Q$2=4,IFERROR(INDEX($P1775:$U1785,MATCH(F1799,$O1775:$O1785,0),MATCH(INICIO!$C$78,$P1774:$U1774,0)),0),IFERROR(INDEX($G1786:$L1794,MATCH(F1799,$F1786:$F1794,0),MATCH(INICIO!$C$78,$G1785:$L1785,0)),0)))</f>
        <v>0</v>
      </c>
      <c r="H1799" s="105">
        <f t="shared" si="3045"/>
        <v>0</v>
      </c>
      <c r="I1799" s="116">
        <f>IF($Q$2=2,IFERROR(INDEX($G1775:$L1781,MATCH(H1799,$F1775:$F1781,0),MATCH(INICIO!$C$78,$G1774:$L1774,0)),0),IF($Q$2=4,IFERROR(INDEX($P1775:$U1785,MATCH(H1799,$O1775:$O1785,0),MATCH(INICIO!$C$78,$P1774:$U1774,0)),0),IFERROR(INDEX($G1786:$L1794,MATCH(H1799,$F1786:$F1794,0),MATCH(INICIO!$C$78,$G1785:$L1785,0)),0)))</f>
        <v>0</v>
      </c>
      <c r="J1799" s="105">
        <f t="shared" si="3046"/>
        <v>0</v>
      </c>
      <c r="K1799" s="116">
        <f>IF($Q$2=2,IFERROR(INDEX($G1775:$L1781,MATCH(J1799,$F1775:$F1781,0),MATCH(INICIO!$C$78,$G1774:$L1774,0)),0),IF($Q$2=4,IFERROR(INDEX($P1775:$U1785,MATCH(J1799,$O1775:$O1785,0),MATCH(INICIO!$C$78,$P1774:$U1774,0)),0),IFERROR(INDEX($G1786:$L1794,MATCH(J1799,$F1786:$F1794,0),MATCH(INICIO!$C$78,$G1785:$L1785,0)),0)))</f>
        <v>0</v>
      </c>
      <c r="L1799" s="105">
        <f t="shared" si="3047"/>
        <v>0</v>
      </c>
      <c r="M1799" s="116">
        <f>IF($Q$2=2,IFERROR(INDEX($G1775:$L1781,MATCH(L1799,$F1775:$F1781,0),MATCH(INICIO!$C$78,$G1774:$L1774,0)),0),IF($Q$2=4,IFERROR(INDEX($P1775:$U1785,MATCH(L1799,$O1775:$O1785,0),MATCH(INICIO!$C$78,$P1774:$U1774,0)),0),IFERROR(INDEX($G1786:$L1794,MATCH(L1799,$F1786:$F1794,0),MATCH(INICIO!$C$78,$G1785:$L1785,0)),0)))</f>
        <v>0</v>
      </c>
    </row>
    <row r="1800" spans="1:24" hidden="1" outlineLevel="2" x14ac:dyDescent="0.25">
      <c r="B1800" s="105">
        <f t="shared" si="3042"/>
        <v>1</v>
      </c>
      <c r="C1800" s="116">
        <f>IF($Q$2=2,IFERROR(INDEX($G1775:$L1781,MATCH(B1800,$F1775:$F1781,0),MATCH(INICIO!$C$78,$G1774:$L1774,0)),0),IF($Q$2=4,IFERROR(INDEX($P1775:$U1785,MATCH(B1800,$O1775:$O1785,0),MATCH(INICIO!$C$78,$P1774:$U1774,0)),0),IFERROR(INDEX($G1786:$L1794,MATCH(B1800,$F1786:$F1794,0),MATCH(INICIO!$C$78,$G1785:$L1785,0)),0)))</f>
        <v>0</v>
      </c>
      <c r="D1800" s="105">
        <f t="shared" si="3043"/>
        <v>0</v>
      </c>
      <c r="E1800" s="116">
        <f>IF($Q$2=2,IFERROR(INDEX($G1775:$L1781,MATCH(D1800,$F1775:$F1781,0),MATCH(INICIO!$C$78,$G1774:$L1774,0)),0),IF($Q$2=4,IFERROR(INDEX($P1775:$U1785,MATCH(D1800,$O1775:$O1785,0),MATCH(INICIO!$C$78,$P1774:$U1774,0)),0),IFERROR(INDEX($G1786:$L1794,MATCH(D1800,$F1786:$F1794,0),MATCH(INICIO!$C$78,$G1785:$L1785,0)),0)))</f>
        <v>0</v>
      </c>
      <c r="F1800" s="105">
        <f t="shared" si="3044"/>
        <v>0</v>
      </c>
      <c r="G1800" s="116">
        <f>IF($Q$2=2,IFERROR(INDEX($G1775:$L1781,MATCH(F1800,$F1775:$F1781,0),MATCH(INICIO!$C$78,$G1774:$L1774,0)),0),IF($Q$2=4,IFERROR(INDEX($P1775:$U1785,MATCH(F1800,$O1775:$O1785,0),MATCH(INICIO!$C$78,$P1774:$U1774,0)),0),IFERROR(INDEX($G1786:$L1794,MATCH(F1800,$F1786:$F1794,0),MATCH(INICIO!$C$78,$G1785:$L1785,0)),0)))</f>
        <v>0</v>
      </c>
      <c r="H1800" s="105">
        <f t="shared" si="3045"/>
        <v>0</v>
      </c>
      <c r="I1800" s="116">
        <f>IF($Q$2=2,IFERROR(INDEX($G1775:$L1781,MATCH(H1800,$F1775:$F1781,0),MATCH(INICIO!$C$78,$G1774:$L1774,0)),0),IF($Q$2=4,IFERROR(INDEX($P1775:$U1785,MATCH(H1800,$O1775:$O1785,0),MATCH(INICIO!$C$78,$P1774:$U1774,0)),0),IFERROR(INDEX($G1786:$L1794,MATCH(H1800,$F1786:$F1794,0),MATCH(INICIO!$C$78,$G1785:$L1785,0)),0)))</f>
        <v>0</v>
      </c>
      <c r="J1800" s="105">
        <f t="shared" si="3046"/>
        <v>0</v>
      </c>
      <c r="K1800" s="116">
        <f>IF($Q$2=2,IFERROR(INDEX($G1775:$L1781,MATCH(J1800,$F1775:$F1781,0),MATCH(INICIO!$C$78,$G1774:$L1774,0)),0),IF($Q$2=4,IFERROR(INDEX($P1775:$U1785,MATCH(J1800,$O1775:$O1785,0),MATCH(INICIO!$C$78,$P1774:$U1774,0)),0),IFERROR(INDEX($G1786:$L1794,MATCH(J1800,$F1786:$F1794,0),MATCH(INICIO!$C$78,$G1785:$L1785,0)),0)))</f>
        <v>0</v>
      </c>
      <c r="L1800" s="105">
        <f t="shared" si="3047"/>
        <v>0</v>
      </c>
      <c r="M1800" s="116">
        <f>IF($Q$2=2,IFERROR(INDEX($G1775:$L1781,MATCH(L1800,$F1775:$F1781,0),MATCH(INICIO!$C$78,$G1774:$L1774,0)),0),IF($Q$2=4,IFERROR(INDEX($P1775:$U1785,MATCH(L1800,$O1775:$O1785,0),MATCH(INICIO!$C$78,$P1774:$U1774,0)),0),IFERROR(INDEX($G1786:$L1794,MATCH(L1800,$F1786:$F1794,0),MATCH(INICIO!$C$78,$G1785:$L1785,0)),0)))</f>
        <v>0</v>
      </c>
    </row>
    <row r="1801" spans="1:24" hidden="1" outlineLevel="2" x14ac:dyDescent="0.25">
      <c r="B1801" s="105">
        <f t="shared" si="3042"/>
        <v>5</v>
      </c>
      <c r="C1801" s="116">
        <f>IF($Q$2=2,IFERROR(INDEX($G1775:$L1781,MATCH(B1801,$F1775:$F1781,0),MATCH(INICIO!$C$78,$G1774:$L1774,0)),0),IF($Q$2=4,IFERROR(INDEX($P1775:$U1785,MATCH(B1801,$O1775:$O1785,0),MATCH(INICIO!$C$78,$P1774:$U1774,0)),0),IFERROR(INDEX($G1786:$L1794,MATCH(B1801,$F1786:$F1794,0),MATCH(INICIO!$C$78,$G1785:$L1785,0)),0)))</f>
        <v>0</v>
      </c>
      <c r="D1801" s="105">
        <f t="shared" si="3043"/>
        <v>0</v>
      </c>
      <c r="E1801" s="116">
        <f>IF($Q$2=2,IFERROR(INDEX($G1775:$L1781,MATCH(D1801,$F1775:$F1781,0),MATCH(INICIO!$C$78,$G1774:$L1774,0)),0),IF($Q$2=4,IFERROR(INDEX($P1775:$U1785,MATCH(D1801,$O1775:$O1785,0),MATCH(INICIO!$C$78,$P1774:$U1774,0)),0),IFERROR(INDEX($G1786:$L1794,MATCH(D1801,$F1786:$F1794,0),MATCH(INICIO!$C$78,$G1785:$L1785,0)),0)))</f>
        <v>0</v>
      </c>
      <c r="F1801" s="105">
        <f t="shared" si="3044"/>
        <v>0</v>
      </c>
      <c r="G1801" s="116">
        <f>IF($Q$2=2,IFERROR(INDEX($G1775:$L1781,MATCH(F1801,$F1775:$F1781,0),MATCH(INICIO!$C$78,$G1774:$L1774,0)),0),IF($Q$2=4,IFERROR(INDEX($P1775:$U1785,MATCH(F1801,$O1775:$O1785,0),MATCH(INICIO!$C$78,$P1774:$U1774,0)),0),IFERROR(INDEX($G1786:$L1794,MATCH(F1801,$F1786:$F1794,0),MATCH(INICIO!$C$78,$G1785:$L1785,0)),0)))</f>
        <v>0</v>
      </c>
      <c r="H1801" s="105">
        <f t="shared" si="3045"/>
        <v>0</v>
      </c>
      <c r="I1801" s="116">
        <f>IF($Q$2=2,IFERROR(INDEX($G1775:$L1781,MATCH(H1801,$F1775:$F1781,0),MATCH(INICIO!$C$78,$G1774:$L1774,0)),0),IF($Q$2=4,IFERROR(INDEX($P1775:$U1785,MATCH(H1801,$O1775:$O1785,0),MATCH(INICIO!$C$78,$P1774:$U1774,0)),0),IFERROR(INDEX($G1786:$L1794,MATCH(H1801,$F1786:$F1794,0),MATCH(INICIO!$C$78,$G1785:$L1785,0)),0)))</f>
        <v>0</v>
      </c>
      <c r="J1801" s="105">
        <f t="shared" si="3046"/>
        <v>0</v>
      </c>
      <c r="K1801" s="116">
        <f>IF($Q$2=2,IFERROR(INDEX($G1775:$L1781,MATCH(J1801,$F1775:$F1781,0),MATCH(INICIO!$C$78,$G1774:$L1774,0)),0),IF($Q$2=4,IFERROR(INDEX($P1775:$U1785,MATCH(J1801,$O1775:$O1785,0),MATCH(INICIO!$C$78,$P1774:$U1774,0)),0),IFERROR(INDEX($G1786:$L1794,MATCH(J1801,$F1786:$F1794,0),MATCH(INICIO!$C$78,$G1785:$L1785,0)),0)))</f>
        <v>0</v>
      </c>
      <c r="L1801" s="105">
        <f t="shared" si="3047"/>
        <v>0</v>
      </c>
      <c r="M1801" s="116">
        <f>IF($Q$2=2,IFERROR(INDEX($G1775:$L1781,MATCH(L1801,$F1775:$F1781,0),MATCH(INICIO!$C$78,$G1774:$L1774,0)),0),IF($Q$2=4,IFERROR(INDEX($P1775:$U1785,MATCH(L1801,$O1775:$O1785,0),MATCH(INICIO!$C$78,$P1774:$U1774,0)),0),IFERROR(INDEX($G1786:$L1794,MATCH(L1801,$F1786:$F1794,0),MATCH(INICIO!$C$78,$G1785:$L1785,0)),0)))</f>
        <v>0</v>
      </c>
    </row>
    <row r="1802" spans="1:24" hidden="1" outlineLevel="2" x14ac:dyDescent="0.25">
      <c r="B1802" s="105">
        <f t="shared" si="3042"/>
        <v>6</v>
      </c>
      <c r="C1802" s="116">
        <f>IF($Q$2=2,IFERROR(INDEX($G1775:$L1781,MATCH(B1802,$F1775:$F1781,0),MATCH(INICIO!$C$78,$G1774:$L1774,0)),0),IF($Q$2=4,IFERROR(INDEX($P1775:$U1785,MATCH(B1802,$O1775:$O1785,0),MATCH(INICIO!$C$78,$P1774:$U1774,0)),0),IFERROR(INDEX($G1786:$L1794,MATCH(B1802,$F1786:$F1794,0),MATCH(INICIO!$C$78,$G1785:$L1785,0)),0)))</f>
        <v>0</v>
      </c>
      <c r="D1802" s="105">
        <f t="shared" si="3043"/>
        <v>0</v>
      </c>
      <c r="E1802" s="116">
        <f>IF($Q$2=2,IFERROR(INDEX($G1775:$L1781,MATCH(D1802,$F1775:$F1781,0),MATCH(INICIO!$C$78,$G1774:$L1774,0)),0),IF($Q$2=4,IFERROR(INDEX($P1775:$U1785,MATCH(D1802,$O1775:$O1785,0),MATCH(INICIO!$C$78,$P1774:$U1774,0)),0),IFERROR(INDEX($G1786:$L1794,MATCH(D1802,$F1786:$F1794,0),MATCH(INICIO!$C$78,$G1785:$L1785,0)),0)))</f>
        <v>0</v>
      </c>
      <c r="F1802" s="105">
        <f t="shared" si="3044"/>
        <v>0</v>
      </c>
      <c r="G1802" s="116">
        <f>IF($Q$2=2,IFERROR(INDEX($G1775:$L1781,MATCH(F1802,$F1775:$F1781,0),MATCH(INICIO!$C$78,$G1774:$L1774,0)),0),IF($Q$2=4,IFERROR(INDEX($P1775:$U1785,MATCH(F1802,$O1775:$O1785,0),MATCH(INICIO!$C$78,$P1774:$U1774,0)),0),IFERROR(INDEX($G1786:$L1794,MATCH(F1802,$F1786:$F1794,0),MATCH(INICIO!$C$78,$G1785:$L1785,0)),0)))</f>
        <v>0</v>
      </c>
      <c r="H1802" s="105">
        <f t="shared" si="3045"/>
        <v>0</v>
      </c>
      <c r="I1802" s="116">
        <f>IF($Q$2=2,IFERROR(INDEX($G1775:$L1781,MATCH(H1802,$F1775:$F1781,0),MATCH(INICIO!$C$78,$G1774:$L1774,0)),0),IF($Q$2=4,IFERROR(INDEX($P1775:$U1785,MATCH(H1802,$O1775:$O1785,0),MATCH(INICIO!$C$78,$P1774:$U1774,0)),0),IFERROR(INDEX($G1786:$L1794,MATCH(H1802,$F1786:$F1794,0),MATCH(INICIO!$C$78,$G1785:$L1785,0)),0)))</f>
        <v>0</v>
      </c>
      <c r="J1802" s="105">
        <f t="shared" si="3046"/>
        <v>0</v>
      </c>
      <c r="K1802" s="116">
        <f>IF($Q$2=2,IFERROR(INDEX($G1775:$L1781,MATCH(J1802,$F1775:$F1781,0),MATCH(INICIO!$C$78,$G1774:$L1774,0)),0),IF($Q$2=4,IFERROR(INDEX($P1775:$U1785,MATCH(J1802,$O1775:$O1785,0),MATCH(INICIO!$C$78,$P1774:$U1774,0)),0),IFERROR(INDEX($G1786:$L1794,MATCH(J1802,$F1786:$F1794,0),MATCH(INICIO!$C$78,$G1785:$L1785,0)),0)))</f>
        <v>0</v>
      </c>
      <c r="L1802" s="105">
        <f t="shared" si="3047"/>
        <v>0</v>
      </c>
      <c r="M1802" s="116">
        <f>IF($Q$2=2,IFERROR(INDEX($G1775:$L1781,MATCH(L1802,$F1775:$F1781,0),MATCH(INICIO!$C$78,$G1774:$L1774,0)),0),IF($Q$2=4,IFERROR(INDEX($P1775:$U1785,MATCH(L1802,$O1775:$O1785,0),MATCH(INICIO!$C$78,$P1774:$U1774,0)),0),IFERROR(INDEX($G1786:$L1794,MATCH(L1802,$F1786:$F1794,0),MATCH(INICIO!$C$78,$G1785:$L1785,0)),0)))</f>
        <v>0</v>
      </c>
    </row>
    <row r="1803" spans="1:24" hidden="1" outlineLevel="2" x14ac:dyDescent="0.25">
      <c r="B1803" s="105">
        <f t="shared" si="3042"/>
        <v>2</v>
      </c>
      <c r="C1803" s="116">
        <f>IF($Q$2=2,IFERROR(INDEX($G1775:$L1781,MATCH(B1803,$F1775:$F1781,0),MATCH(INICIO!$C$78,$G1774:$L1774,0)),0),IF($Q$2=4,IFERROR(INDEX($P1775:$U1785,MATCH(B1803,$O1775:$O1785,0),MATCH(INICIO!$C$78,$P1774:$U1774,0)),0),IFERROR(INDEX($G1786:$L1794,MATCH(B1803,$F1786:$F1794,0),MATCH(INICIO!$C$78,$G1785:$L1785,0)),0)))</f>
        <v>0</v>
      </c>
      <c r="D1803" s="105">
        <f t="shared" si="3043"/>
        <v>0</v>
      </c>
      <c r="E1803" s="116">
        <f>IF($Q$2=2,IFERROR(INDEX($G1775:$L1781,MATCH(D1803,$F1775:$F1781,0),MATCH(INICIO!$C$78,$G1774:$L1774,0)),0),IF($Q$2=4,IFERROR(INDEX($P1775:$U1785,MATCH(D1803,$O1775:$O1785,0),MATCH(INICIO!$C$78,$P1774:$U1774,0)),0),IFERROR(INDEX($G1786:$L1794,MATCH(D1803,$F1786:$F1794,0),MATCH(INICIO!$C$78,$G1785:$L1785,0)),0)))</f>
        <v>0</v>
      </c>
      <c r="F1803" s="105">
        <f t="shared" si="3044"/>
        <v>0</v>
      </c>
      <c r="G1803" s="116">
        <f>IF($Q$2=2,IFERROR(INDEX($G1775:$L1781,MATCH(F1803,$F1775:$F1781,0),MATCH(INICIO!$C$78,$G1774:$L1774,0)),0),IF($Q$2=4,IFERROR(INDEX($P1775:$U1785,MATCH(F1803,$O1775:$O1785,0),MATCH(INICIO!$C$78,$P1774:$U1774,0)),0),IFERROR(INDEX($G1786:$L1794,MATCH(F1803,$F1786:$F1794,0),MATCH(INICIO!$C$78,$G1785:$L1785,0)),0)))</f>
        <v>0</v>
      </c>
      <c r="H1803" s="105">
        <f t="shared" si="3045"/>
        <v>0</v>
      </c>
      <c r="I1803" s="116">
        <f>IF($Q$2=2,IFERROR(INDEX($G1775:$L1781,MATCH(H1803,$F1775:$F1781,0),MATCH(INICIO!$C$78,$G1774:$L1774,0)),0),IF($Q$2=4,IFERROR(INDEX($P1775:$U1785,MATCH(H1803,$O1775:$O1785,0),MATCH(INICIO!$C$78,$P1774:$U1774,0)),0),IFERROR(INDEX($G1786:$L1794,MATCH(H1803,$F1786:$F1794,0),MATCH(INICIO!$C$78,$G1785:$L1785,0)),0)))</f>
        <v>0</v>
      </c>
      <c r="J1803" s="105">
        <f t="shared" si="3046"/>
        <v>0</v>
      </c>
      <c r="K1803" s="116">
        <f>IF($Q$2=2,IFERROR(INDEX($G1775:$L1781,MATCH(J1803,$F1775:$F1781,0),MATCH(INICIO!$C$78,$G1774:$L1774,0)),0),IF($Q$2=4,IFERROR(INDEX($P1775:$U1785,MATCH(J1803,$O1775:$O1785,0),MATCH(INICIO!$C$78,$P1774:$U1774,0)),0),IFERROR(INDEX($G1786:$L1794,MATCH(J1803,$F1786:$F1794,0),MATCH(INICIO!$C$78,$G1785:$L1785,0)),0)))</f>
        <v>0</v>
      </c>
      <c r="L1803" s="105">
        <f t="shared" si="3047"/>
        <v>0</v>
      </c>
      <c r="M1803" s="116">
        <f>IF($Q$2=2,IFERROR(INDEX($G1775:$L1781,MATCH(L1803,$F1775:$F1781,0),MATCH(INICIO!$C$78,$G1774:$L1774,0)),0),IF($Q$2=4,IFERROR(INDEX($P1775:$U1785,MATCH(L1803,$O1775:$O1785,0),MATCH(INICIO!$C$78,$P1774:$U1774,0)),0),IFERROR(INDEX($G1786:$L1794,MATCH(L1803,$F1786:$F1794,0),MATCH(INICIO!$C$78,$G1785:$L1785,0)),0)))</f>
        <v>0</v>
      </c>
    </row>
    <row r="1804" spans="1:24" hidden="1" outlineLevel="2" x14ac:dyDescent="0.25"/>
    <row r="1805" spans="1:24" s="119" customFormat="1" hidden="1" outlineLevel="2" x14ac:dyDescent="0.25">
      <c r="A1805" s="118" t="s">
        <v>43</v>
      </c>
    </row>
    <row r="1806" spans="1:24" hidden="1" outlineLevel="2" x14ac:dyDescent="0.25">
      <c r="C1806" s="218">
        <f t="shared" ref="C1806:H1806" si="3048">E$2</f>
        <v>1</v>
      </c>
      <c r="D1806" s="218">
        <f t="shared" si="3048"/>
        <v>2</v>
      </c>
      <c r="E1806" s="218">
        <f t="shared" si="3048"/>
        <v>3</v>
      </c>
      <c r="F1806" s="218">
        <f t="shared" si="3048"/>
        <v>4</v>
      </c>
      <c r="G1806" s="218">
        <f t="shared" si="3048"/>
        <v>5</v>
      </c>
      <c r="H1806" s="218">
        <f t="shared" si="3048"/>
        <v>6</v>
      </c>
    </row>
    <row r="1807" spans="1:24" hidden="1" outlineLevel="2" x14ac:dyDescent="0.25">
      <c r="B1807" s="122" t="s">
        <v>44</v>
      </c>
      <c r="C1807" s="123">
        <f t="array" ref="C1807:C1812">MMULT(MMULT(C$8:H$13,$AZ$8:$BE$13),C1798:C1803)+MMULT(MINVERSE(TRANSPOSE($AZ$8:$BE$13)),C1765:C1770)</f>
        <v>0</v>
      </c>
      <c r="D1807" s="123">
        <f t="array" ref="D1807:D1812">MMULT(MMULT(K$8:P$13,$AZ$8:$BE$13),E1798:E1803)+MMULT(MINVERSE(TRANSPOSE($AZ$8:$BE$13)),E1765:E1770)</f>
        <v>0</v>
      </c>
      <c r="E1807" s="123" t="e">
        <f t="array" ref="E1807:E1812">MMULT(MMULT(S$8:X$13,$AZ$8:$BE$13),G1798:G1803)+MMULT(MINVERSE(TRANSPOSE($AZ$8:$BE$13)),G1765:G1770)</f>
        <v>#DIV/0!</v>
      </c>
      <c r="F1807" s="123">
        <f t="array" ref="F1807:F1812">MMULT(MMULT(AA$8:AF$13,$AZ$8:$BE$13),I1798:I1803)+MMULT(MINVERSE(TRANSPOSE($AZ$8:$BE$13)),I1765:I1770)</f>
        <v>0</v>
      </c>
      <c r="G1807" s="123">
        <f t="array" ref="G1807:G1812">MMULT(MMULT(AI$8:AN$13,$AZ$8:$BE$13),K1798:K1803)+MMULT(MINVERSE(TRANSPOSE($AZ$8:$BE$13)),K1765:K1770)</f>
        <v>0</v>
      </c>
      <c r="H1807" s="123">
        <f t="array" ref="H1807:H1812">MMULT(MMULT(AQ$8:AV$13,$AZ$8:$BE$13),M1798:M1803)+MMULT(MINVERSE(TRANSPOSE($AZ$8:$BE$13)),M1765:M1770)</f>
        <v>0</v>
      </c>
      <c r="N1807" s="124"/>
      <c r="P1807" s="124"/>
    </row>
    <row r="1808" spans="1:24" hidden="1" outlineLevel="2" x14ac:dyDescent="0.25">
      <c r="B1808" s="122" t="s">
        <v>45</v>
      </c>
      <c r="C1808" s="123">
        <v>0</v>
      </c>
      <c r="D1808" s="123">
        <v>0</v>
      </c>
      <c r="E1808" s="123" t="e">
        <v>#DIV/0!</v>
      </c>
      <c r="F1808" s="123">
        <v>0</v>
      </c>
      <c r="G1808" s="123">
        <v>0</v>
      </c>
      <c r="H1808" s="123">
        <v>0</v>
      </c>
      <c r="N1808" s="124"/>
      <c r="P1808" s="124"/>
    </row>
    <row r="1809" spans="1:93" hidden="1" outlineLevel="2" x14ac:dyDescent="0.25">
      <c r="B1809" s="122" t="s">
        <v>46</v>
      </c>
      <c r="C1809" s="123">
        <v>0</v>
      </c>
      <c r="D1809" s="195">
        <v>0</v>
      </c>
      <c r="E1809" s="123" t="e">
        <v>#DIV/0!</v>
      </c>
      <c r="F1809" s="123">
        <v>0</v>
      </c>
      <c r="G1809" s="123">
        <v>0</v>
      </c>
      <c r="H1809" s="123">
        <v>0</v>
      </c>
      <c r="N1809" s="124"/>
      <c r="P1809" s="124"/>
    </row>
    <row r="1810" spans="1:93" hidden="1" outlineLevel="2" x14ac:dyDescent="0.25">
      <c r="B1810" s="122" t="s">
        <v>47</v>
      </c>
      <c r="C1810" s="123">
        <v>0</v>
      </c>
      <c r="D1810" s="123">
        <v>0</v>
      </c>
      <c r="E1810" s="123" t="e">
        <v>#DIV/0!</v>
      </c>
      <c r="F1810" s="123">
        <v>0</v>
      </c>
      <c r="G1810" s="123">
        <v>0</v>
      </c>
      <c r="H1810" s="123">
        <v>0</v>
      </c>
      <c r="N1810" s="124"/>
      <c r="P1810" s="124"/>
    </row>
    <row r="1811" spans="1:93" hidden="1" outlineLevel="2" x14ac:dyDescent="0.25">
      <c r="B1811" s="122" t="s">
        <v>48</v>
      </c>
      <c r="C1811" s="123">
        <v>0</v>
      </c>
      <c r="D1811" s="123">
        <v>0</v>
      </c>
      <c r="E1811" s="123" t="e">
        <v>#DIV/0!</v>
      </c>
      <c r="F1811" s="123">
        <v>0</v>
      </c>
      <c r="G1811" s="123">
        <v>0</v>
      </c>
      <c r="H1811" s="123">
        <v>0</v>
      </c>
      <c r="N1811" s="124"/>
      <c r="P1811" s="124"/>
    </row>
    <row r="1812" spans="1:93" hidden="1" outlineLevel="2" x14ac:dyDescent="0.25">
      <c r="B1812" s="122" t="s">
        <v>49</v>
      </c>
      <c r="C1812" s="123">
        <v>0</v>
      </c>
      <c r="D1812" s="123">
        <v>0</v>
      </c>
      <c r="E1812" s="123" t="e">
        <v>#DIV/0!</v>
      </c>
      <c r="F1812" s="123">
        <v>0</v>
      </c>
      <c r="G1812" s="123">
        <v>0</v>
      </c>
      <c r="H1812" s="123">
        <v>0</v>
      </c>
      <c r="N1812" s="124"/>
      <c r="P1812" s="124"/>
    </row>
    <row r="1813" spans="1:93" hidden="1" outlineLevel="2" x14ac:dyDescent="0.25"/>
    <row r="1814" spans="1:93" hidden="1" outlineLevel="2" x14ac:dyDescent="0.25">
      <c r="B1814" s="318" t="s">
        <v>50</v>
      </c>
      <c r="C1814" s="319"/>
      <c r="D1814" s="319"/>
      <c r="E1814" s="319"/>
      <c r="F1814" s="319"/>
      <c r="G1814" s="319"/>
      <c r="H1814" s="319"/>
      <c r="I1814" s="319"/>
      <c r="J1814" s="319"/>
      <c r="K1814" s="319"/>
      <c r="L1814" s="320"/>
      <c r="M1814" s="321" t="s">
        <v>51</v>
      </c>
      <c r="N1814" s="322"/>
      <c r="O1814" s="322"/>
      <c r="P1814" s="322"/>
      <c r="Q1814" s="322"/>
      <c r="R1814" s="322"/>
      <c r="S1814" s="322"/>
      <c r="T1814" s="322"/>
      <c r="U1814" s="322"/>
      <c r="V1814" s="323"/>
      <c r="W1814" s="321" t="s">
        <v>52</v>
      </c>
      <c r="X1814" s="322"/>
      <c r="Y1814" s="322"/>
      <c r="Z1814" s="322"/>
      <c r="AA1814" s="322"/>
      <c r="AB1814" s="322"/>
      <c r="AC1814" s="322"/>
      <c r="AD1814" s="322"/>
      <c r="AE1814" s="322"/>
      <c r="AF1814" s="323"/>
      <c r="AG1814" s="321" t="s">
        <v>53</v>
      </c>
      <c r="AH1814" s="322"/>
      <c r="AI1814" s="322"/>
      <c r="AJ1814" s="322"/>
      <c r="AK1814" s="322"/>
      <c r="AL1814" s="322"/>
      <c r="AM1814" s="322"/>
      <c r="AN1814" s="322"/>
      <c r="AO1814" s="322"/>
      <c r="AP1814" s="323"/>
      <c r="AQ1814" s="321" t="s">
        <v>54</v>
      </c>
      <c r="AR1814" s="322"/>
      <c r="AS1814" s="322"/>
      <c r="AT1814" s="322"/>
      <c r="AU1814" s="322"/>
      <c r="AV1814" s="322"/>
      <c r="AW1814" s="322"/>
      <c r="AX1814" s="322"/>
      <c r="AY1814" s="322"/>
      <c r="AZ1814" s="323"/>
      <c r="BA1814" s="321" t="s">
        <v>55</v>
      </c>
      <c r="BB1814" s="322"/>
      <c r="BC1814" s="322"/>
      <c r="BD1814" s="322"/>
      <c r="BE1814" s="322"/>
      <c r="BF1814" s="322"/>
      <c r="BG1814" s="322"/>
      <c r="BH1814" s="322"/>
      <c r="BI1814" s="322"/>
      <c r="BJ1814" s="323"/>
    </row>
    <row r="1815" spans="1:93" hidden="1" outlineLevel="2" x14ac:dyDescent="0.25">
      <c r="B1815" s="186">
        <f t="shared" ref="B1815" si="3049">E$2</f>
        <v>1</v>
      </c>
      <c r="C1815" s="187">
        <f t="shared" ref="C1815:L1818" si="3050">B1815</f>
        <v>1</v>
      </c>
      <c r="D1815" s="187">
        <f t="shared" si="3050"/>
        <v>1</v>
      </c>
      <c r="E1815" s="187">
        <f t="shared" si="3050"/>
        <v>1</v>
      </c>
      <c r="F1815" s="187">
        <f t="shared" si="3050"/>
        <v>1</v>
      </c>
      <c r="G1815" s="187">
        <f t="shared" si="3050"/>
        <v>1</v>
      </c>
      <c r="H1815" s="187">
        <f t="shared" si="3050"/>
        <v>1</v>
      </c>
      <c r="I1815" s="187">
        <f t="shared" si="3050"/>
        <v>1</v>
      </c>
      <c r="J1815" s="187">
        <f t="shared" si="3050"/>
        <v>1</v>
      </c>
      <c r="K1815" s="187">
        <f t="shared" si="3050"/>
        <v>1</v>
      </c>
      <c r="L1815" s="188">
        <f t="shared" si="3050"/>
        <v>1</v>
      </c>
      <c r="M1815" s="189">
        <f t="shared" ref="M1815" si="3051">F$2</f>
        <v>2</v>
      </c>
      <c r="N1815" s="187">
        <f t="shared" ref="N1815:V1818" si="3052">M1815</f>
        <v>2</v>
      </c>
      <c r="O1815" s="187">
        <f t="shared" si="3052"/>
        <v>2</v>
      </c>
      <c r="P1815" s="187">
        <f t="shared" si="3052"/>
        <v>2</v>
      </c>
      <c r="Q1815" s="187">
        <f t="shared" si="3052"/>
        <v>2</v>
      </c>
      <c r="R1815" s="187">
        <f t="shared" si="3052"/>
        <v>2</v>
      </c>
      <c r="S1815" s="187">
        <f t="shared" si="3052"/>
        <v>2</v>
      </c>
      <c r="T1815" s="187">
        <f t="shared" si="3052"/>
        <v>2</v>
      </c>
      <c r="U1815" s="187">
        <f t="shared" si="3052"/>
        <v>2</v>
      </c>
      <c r="V1815" s="188">
        <f t="shared" si="3052"/>
        <v>2</v>
      </c>
      <c r="W1815" s="189">
        <f>G$2</f>
        <v>3</v>
      </c>
      <c r="X1815" s="187">
        <f t="shared" ref="X1815:AF1818" si="3053">W1815</f>
        <v>3</v>
      </c>
      <c r="Y1815" s="187">
        <f t="shared" si="3053"/>
        <v>3</v>
      </c>
      <c r="Z1815" s="187">
        <f t="shared" si="3053"/>
        <v>3</v>
      </c>
      <c r="AA1815" s="187">
        <f t="shared" si="3053"/>
        <v>3</v>
      </c>
      <c r="AB1815" s="187">
        <f t="shared" si="3053"/>
        <v>3</v>
      </c>
      <c r="AC1815" s="187">
        <f t="shared" si="3053"/>
        <v>3</v>
      </c>
      <c r="AD1815" s="187">
        <f t="shared" si="3053"/>
        <v>3</v>
      </c>
      <c r="AE1815" s="187">
        <f t="shared" si="3053"/>
        <v>3</v>
      </c>
      <c r="AF1815" s="188">
        <f t="shared" si="3053"/>
        <v>3</v>
      </c>
      <c r="AG1815" s="189">
        <f>H$2</f>
        <v>4</v>
      </c>
      <c r="AH1815" s="187">
        <f t="shared" ref="AH1815:AP1818" si="3054">AG1815</f>
        <v>4</v>
      </c>
      <c r="AI1815" s="187">
        <f t="shared" si="3054"/>
        <v>4</v>
      </c>
      <c r="AJ1815" s="187">
        <f t="shared" si="3054"/>
        <v>4</v>
      </c>
      <c r="AK1815" s="187">
        <f t="shared" si="3054"/>
        <v>4</v>
      </c>
      <c r="AL1815" s="187">
        <f t="shared" si="3054"/>
        <v>4</v>
      </c>
      <c r="AM1815" s="187">
        <f t="shared" si="3054"/>
        <v>4</v>
      </c>
      <c r="AN1815" s="187">
        <f t="shared" si="3054"/>
        <v>4</v>
      </c>
      <c r="AO1815" s="187">
        <f t="shared" si="3054"/>
        <v>4</v>
      </c>
      <c r="AP1815" s="188">
        <f t="shared" si="3054"/>
        <v>4</v>
      </c>
      <c r="AQ1815" s="189">
        <f>I$2</f>
        <v>5</v>
      </c>
      <c r="AR1815" s="187">
        <f t="shared" ref="AR1815:AZ1818" si="3055">AQ1815</f>
        <v>5</v>
      </c>
      <c r="AS1815" s="187">
        <f t="shared" si="3055"/>
        <v>5</v>
      </c>
      <c r="AT1815" s="187">
        <f t="shared" si="3055"/>
        <v>5</v>
      </c>
      <c r="AU1815" s="187">
        <f t="shared" si="3055"/>
        <v>5</v>
      </c>
      <c r="AV1815" s="187">
        <f t="shared" si="3055"/>
        <v>5</v>
      </c>
      <c r="AW1815" s="187">
        <f t="shared" si="3055"/>
        <v>5</v>
      </c>
      <c r="AX1815" s="187">
        <f t="shared" si="3055"/>
        <v>5</v>
      </c>
      <c r="AY1815" s="187">
        <f t="shared" si="3055"/>
        <v>5</v>
      </c>
      <c r="AZ1815" s="188">
        <f t="shared" si="3055"/>
        <v>5</v>
      </c>
      <c r="BA1815" s="189">
        <f>J$2</f>
        <v>6</v>
      </c>
      <c r="BB1815" s="187">
        <f t="shared" ref="BB1815:BJ1818" si="3056">BA1815</f>
        <v>6</v>
      </c>
      <c r="BC1815" s="187">
        <f t="shared" si="3056"/>
        <v>6</v>
      </c>
      <c r="BD1815" s="187">
        <f t="shared" si="3056"/>
        <v>6</v>
      </c>
      <c r="BE1815" s="187">
        <f t="shared" si="3056"/>
        <v>6</v>
      </c>
      <c r="BF1815" s="187">
        <f t="shared" si="3056"/>
        <v>6</v>
      </c>
      <c r="BG1815" s="187">
        <f t="shared" si="3056"/>
        <v>6</v>
      </c>
      <c r="BH1815" s="187">
        <f t="shared" si="3056"/>
        <v>6</v>
      </c>
      <c r="BI1815" s="187">
        <f t="shared" si="3056"/>
        <v>6</v>
      </c>
      <c r="BJ1815" s="188">
        <f t="shared" si="3056"/>
        <v>6</v>
      </c>
    </row>
    <row r="1816" spans="1:93" s="2" customFormat="1" ht="15" hidden="1" customHeight="1" outlineLevel="2" x14ac:dyDescent="0.25">
      <c r="A1816" s="152" t="s">
        <v>192</v>
      </c>
      <c r="B1816" s="129">
        <f>C1809</f>
        <v>0</v>
      </c>
      <c r="C1816" s="130">
        <f t="shared" si="3050"/>
        <v>0</v>
      </c>
      <c r="D1816" s="130">
        <f t="shared" si="3050"/>
        <v>0</v>
      </c>
      <c r="E1816" s="130">
        <f t="shared" si="3050"/>
        <v>0</v>
      </c>
      <c r="F1816" s="130">
        <f t="shared" si="3050"/>
        <v>0</v>
      </c>
      <c r="G1816" s="130">
        <f t="shared" si="3050"/>
        <v>0</v>
      </c>
      <c r="H1816" s="130">
        <f t="shared" si="3050"/>
        <v>0</v>
      </c>
      <c r="I1816" s="130">
        <f t="shared" si="3050"/>
        <v>0</v>
      </c>
      <c r="J1816" s="190">
        <f t="shared" si="3050"/>
        <v>0</v>
      </c>
      <c r="K1816" s="130">
        <f t="shared" si="3050"/>
        <v>0</v>
      </c>
      <c r="L1816" s="131">
        <f t="shared" si="3050"/>
        <v>0</v>
      </c>
      <c r="M1816" s="129">
        <f>D1809</f>
        <v>0</v>
      </c>
      <c r="N1816" s="130">
        <f t="shared" si="3052"/>
        <v>0</v>
      </c>
      <c r="O1816" s="130">
        <f t="shared" si="3052"/>
        <v>0</v>
      </c>
      <c r="P1816" s="130">
        <f t="shared" si="3052"/>
        <v>0</v>
      </c>
      <c r="Q1816" s="130">
        <f t="shared" si="3052"/>
        <v>0</v>
      </c>
      <c r="R1816" s="130">
        <f t="shared" si="3052"/>
        <v>0</v>
      </c>
      <c r="S1816" s="130">
        <f t="shared" si="3052"/>
        <v>0</v>
      </c>
      <c r="T1816" s="130">
        <f t="shared" si="3052"/>
        <v>0</v>
      </c>
      <c r="U1816" s="130">
        <f t="shared" si="3052"/>
        <v>0</v>
      </c>
      <c r="V1816" s="131">
        <f t="shared" si="3052"/>
        <v>0</v>
      </c>
      <c r="W1816" s="129" t="e">
        <f>E1809</f>
        <v>#DIV/0!</v>
      </c>
      <c r="X1816" s="130" t="e">
        <f t="shared" si="3053"/>
        <v>#DIV/0!</v>
      </c>
      <c r="Y1816" s="130" t="e">
        <f t="shared" si="3053"/>
        <v>#DIV/0!</v>
      </c>
      <c r="Z1816" s="130" t="e">
        <f t="shared" si="3053"/>
        <v>#DIV/0!</v>
      </c>
      <c r="AA1816" s="130" t="e">
        <f t="shared" si="3053"/>
        <v>#DIV/0!</v>
      </c>
      <c r="AB1816" s="130" t="e">
        <f t="shared" si="3053"/>
        <v>#DIV/0!</v>
      </c>
      <c r="AC1816" s="130" t="e">
        <f t="shared" si="3053"/>
        <v>#DIV/0!</v>
      </c>
      <c r="AD1816" s="130" t="e">
        <f t="shared" si="3053"/>
        <v>#DIV/0!</v>
      </c>
      <c r="AE1816" s="130" t="e">
        <f t="shared" si="3053"/>
        <v>#DIV/0!</v>
      </c>
      <c r="AF1816" s="131" t="e">
        <f t="shared" si="3053"/>
        <v>#DIV/0!</v>
      </c>
      <c r="AG1816" s="129">
        <f>F1809</f>
        <v>0</v>
      </c>
      <c r="AH1816" s="130">
        <f t="shared" si="3054"/>
        <v>0</v>
      </c>
      <c r="AI1816" s="130">
        <f t="shared" si="3054"/>
        <v>0</v>
      </c>
      <c r="AJ1816" s="130">
        <f t="shared" si="3054"/>
        <v>0</v>
      </c>
      <c r="AK1816" s="130">
        <f t="shared" si="3054"/>
        <v>0</v>
      </c>
      <c r="AL1816" s="130">
        <f t="shared" si="3054"/>
        <v>0</v>
      </c>
      <c r="AM1816" s="130">
        <f t="shared" si="3054"/>
        <v>0</v>
      </c>
      <c r="AN1816" s="130">
        <f t="shared" si="3054"/>
        <v>0</v>
      </c>
      <c r="AO1816" s="130">
        <f t="shared" si="3054"/>
        <v>0</v>
      </c>
      <c r="AP1816" s="131">
        <f t="shared" si="3054"/>
        <v>0</v>
      </c>
      <c r="AQ1816" s="129">
        <f>G1809</f>
        <v>0</v>
      </c>
      <c r="AR1816" s="130">
        <f t="shared" si="3055"/>
        <v>0</v>
      </c>
      <c r="AS1816" s="130">
        <f t="shared" si="3055"/>
        <v>0</v>
      </c>
      <c r="AT1816" s="130">
        <f t="shared" si="3055"/>
        <v>0</v>
      </c>
      <c r="AU1816" s="130">
        <f t="shared" si="3055"/>
        <v>0</v>
      </c>
      <c r="AV1816" s="130">
        <f t="shared" si="3055"/>
        <v>0</v>
      </c>
      <c r="AW1816" s="130">
        <f t="shared" si="3055"/>
        <v>0</v>
      </c>
      <c r="AX1816" s="130">
        <f t="shared" si="3055"/>
        <v>0</v>
      </c>
      <c r="AY1816" s="130">
        <f t="shared" si="3055"/>
        <v>0</v>
      </c>
      <c r="AZ1816" s="131">
        <f t="shared" si="3055"/>
        <v>0</v>
      </c>
      <c r="BA1816" s="129">
        <f>H1809</f>
        <v>0</v>
      </c>
      <c r="BB1816" s="130">
        <f t="shared" si="3056"/>
        <v>0</v>
      </c>
      <c r="BC1816" s="130">
        <f t="shared" si="3056"/>
        <v>0</v>
      </c>
      <c r="BD1816" s="130">
        <f t="shared" si="3056"/>
        <v>0</v>
      </c>
      <c r="BE1816" s="130">
        <f t="shared" si="3056"/>
        <v>0</v>
      </c>
      <c r="BF1816" s="130">
        <f t="shared" si="3056"/>
        <v>0</v>
      </c>
      <c r="BG1816" s="130">
        <f t="shared" si="3056"/>
        <v>0</v>
      </c>
      <c r="BH1816" s="130">
        <f t="shared" si="3056"/>
        <v>0</v>
      </c>
      <c r="BI1816" s="130">
        <f t="shared" si="3056"/>
        <v>0</v>
      </c>
      <c r="BJ1816" s="131">
        <f t="shared" si="3056"/>
        <v>0</v>
      </c>
      <c r="BK1816"/>
      <c r="BL1816"/>
      <c r="BM1816"/>
      <c r="BN1816"/>
      <c r="BO1816"/>
      <c r="BP1816"/>
      <c r="BQ1816"/>
      <c r="BR1816"/>
      <c r="BS1816"/>
      <c r="BT1816"/>
      <c r="BU1816"/>
      <c r="BV1816"/>
      <c r="BW1816"/>
      <c r="BX1816"/>
      <c r="BY1816"/>
      <c r="BZ1816"/>
      <c r="CA1816"/>
      <c r="CB1816"/>
      <c r="CC1816"/>
      <c r="CD1816"/>
      <c r="CE1816"/>
      <c r="CF1816"/>
      <c r="CG1816"/>
      <c r="CH1816"/>
      <c r="CI1816"/>
      <c r="CJ1816"/>
      <c r="CK1816"/>
      <c r="CL1816"/>
      <c r="CM1816"/>
      <c r="CN1816"/>
      <c r="CO1816"/>
    </row>
    <row r="1817" spans="1:93" s="2" customFormat="1" ht="15" hidden="1" customHeight="1" outlineLevel="2" x14ac:dyDescent="0.25">
      <c r="A1817" s="152" t="s">
        <v>47</v>
      </c>
      <c r="B1817" s="129">
        <f>C1810</f>
        <v>0</v>
      </c>
      <c r="C1817" s="130">
        <f t="shared" si="3050"/>
        <v>0</v>
      </c>
      <c r="D1817" s="130">
        <f t="shared" si="3050"/>
        <v>0</v>
      </c>
      <c r="E1817" s="130">
        <f t="shared" si="3050"/>
        <v>0</v>
      </c>
      <c r="F1817" s="130">
        <f t="shared" si="3050"/>
        <v>0</v>
      </c>
      <c r="G1817" s="130">
        <f t="shared" si="3050"/>
        <v>0</v>
      </c>
      <c r="H1817" s="130">
        <f t="shared" si="3050"/>
        <v>0</v>
      </c>
      <c r="I1817" s="130">
        <f t="shared" si="3050"/>
        <v>0</v>
      </c>
      <c r="J1817" s="190">
        <f t="shared" si="3050"/>
        <v>0</v>
      </c>
      <c r="K1817" s="130">
        <f t="shared" si="3050"/>
        <v>0</v>
      </c>
      <c r="L1817" s="131">
        <f t="shared" si="3050"/>
        <v>0</v>
      </c>
      <c r="M1817" s="129">
        <f>D1810</f>
        <v>0</v>
      </c>
      <c r="N1817" s="130">
        <f t="shared" si="3052"/>
        <v>0</v>
      </c>
      <c r="O1817" s="130">
        <f t="shared" si="3052"/>
        <v>0</v>
      </c>
      <c r="P1817" s="130">
        <f t="shared" si="3052"/>
        <v>0</v>
      </c>
      <c r="Q1817" s="130">
        <f t="shared" si="3052"/>
        <v>0</v>
      </c>
      <c r="R1817" s="130">
        <f t="shared" si="3052"/>
        <v>0</v>
      </c>
      <c r="S1817" s="130">
        <f t="shared" si="3052"/>
        <v>0</v>
      </c>
      <c r="T1817" s="130">
        <f t="shared" si="3052"/>
        <v>0</v>
      </c>
      <c r="U1817" s="130">
        <f t="shared" si="3052"/>
        <v>0</v>
      </c>
      <c r="V1817" s="131">
        <f t="shared" si="3052"/>
        <v>0</v>
      </c>
      <c r="W1817" s="129" t="e">
        <f>E1810</f>
        <v>#DIV/0!</v>
      </c>
      <c r="X1817" s="130" t="e">
        <f t="shared" si="3053"/>
        <v>#DIV/0!</v>
      </c>
      <c r="Y1817" s="130" t="e">
        <f t="shared" si="3053"/>
        <v>#DIV/0!</v>
      </c>
      <c r="Z1817" s="130" t="e">
        <f t="shared" si="3053"/>
        <v>#DIV/0!</v>
      </c>
      <c r="AA1817" s="130" t="e">
        <f t="shared" si="3053"/>
        <v>#DIV/0!</v>
      </c>
      <c r="AB1817" s="130" t="e">
        <f t="shared" si="3053"/>
        <v>#DIV/0!</v>
      </c>
      <c r="AC1817" s="130" t="e">
        <f t="shared" si="3053"/>
        <v>#DIV/0!</v>
      </c>
      <c r="AD1817" s="130" t="e">
        <f t="shared" si="3053"/>
        <v>#DIV/0!</v>
      </c>
      <c r="AE1817" s="130" t="e">
        <f t="shared" si="3053"/>
        <v>#DIV/0!</v>
      </c>
      <c r="AF1817" s="131" t="e">
        <f t="shared" si="3053"/>
        <v>#DIV/0!</v>
      </c>
      <c r="AG1817" s="129">
        <f>F1810</f>
        <v>0</v>
      </c>
      <c r="AH1817" s="130">
        <f t="shared" si="3054"/>
        <v>0</v>
      </c>
      <c r="AI1817" s="130">
        <f t="shared" si="3054"/>
        <v>0</v>
      </c>
      <c r="AJ1817" s="130">
        <f t="shared" si="3054"/>
        <v>0</v>
      </c>
      <c r="AK1817" s="130">
        <f t="shared" si="3054"/>
        <v>0</v>
      </c>
      <c r="AL1817" s="130">
        <f t="shared" si="3054"/>
        <v>0</v>
      </c>
      <c r="AM1817" s="130">
        <f t="shared" si="3054"/>
        <v>0</v>
      </c>
      <c r="AN1817" s="130">
        <f t="shared" si="3054"/>
        <v>0</v>
      </c>
      <c r="AO1817" s="130">
        <f t="shared" si="3054"/>
        <v>0</v>
      </c>
      <c r="AP1817" s="131">
        <f t="shared" si="3054"/>
        <v>0</v>
      </c>
      <c r="AQ1817" s="129">
        <f>G1810</f>
        <v>0</v>
      </c>
      <c r="AR1817" s="130">
        <f t="shared" si="3055"/>
        <v>0</v>
      </c>
      <c r="AS1817" s="130">
        <f t="shared" si="3055"/>
        <v>0</v>
      </c>
      <c r="AT1817" s="130">
        <f t="shared" si="3055"/>
        <v>0</v>
      </c>
      <c r="AU1817" s="130">
        <f t="shared" si="3055"/>
        <v>0</v>
      </c>
      <c r="AV1817" s="130">
        <f t="shared" si="3055"/>
        <v>0</v>
      </c>
      <c r="AW1817" s="130">
        <f t="shared" si="3055"/>
        <v>0</v>
      </c>
      <c r="AX1817" s="130">
        <f t="shared" si="3055"/>
        <v>0</v>
      </c>
      <c r="AY1817" s="130">
        <f t="shared" si="3055"/>
        <v>0</v>
      </c>
      <c r="AZ1817" s="131">
        <f t="shared" si="3055"/>
        <v>0</v>
      </c>
      <c r="BA1817" s="129">
        <f>H1810</f>
        <v>0</v>
      </c>
      <c r="BB1817" s="130">
        <f t="shared" si="3056"/>
        <v>0</v>
      </c>
      <c r="BC1817" s="130">
        <f t="shared" si="3056"/>
        <v>0</v>
      </c>
      <c r="BD1817" s="130">
        <f t="shared" si="3056"/>
        <v>0</v>
      </c>
      <c r="BE1817" s="130">
        <f t="shared" si="3056"/>
        <v>0</v>
      </c>
      <c r="BF1817" s="130">
        <f t="shared" si="3056"/>
        <v>0</v>
      </c>
      <c r="BG1817" s="130">
        <f t="shared" si="3056"/>
        <v>0</v>
      </c>
      <c r="BH1817" s="130">
        <f t="shared" si="3056"/>
        <v>0</v>
      </c>
      <c r="BI1817" s="130">
        <f t="shared" si="3056"/>
        <v>0</v>
      </c>
      <c r="BJ1817" s="131">
        <f t="shared" si="3056"/>
        <v>0</v>
      </c>
      <c r="BK1817"/>
      <c r="BL1817"/>
      <c r="BM1817"/>
      <c r="BN1817"/>
      <c r="BO1817"/>
      <c r="BP1817"/>
      <c r="BQ1817"/>
      <c r="BR1817"/>
      <c r="BS1817"/>
      <c r="BT1817"/>
      <c r="BU1817"/>
      <c r="BV1817"/>
      <c r="BW1817"/>
      <c r="BX1817"/>
      <c r="BY1817"/>
      <c r="BZ1817"/>
      <c r="CA1817"/>
      <c r="CB1817"/>
      <c r="CC1817"/>
      <c r="CD1817"/>
      <c r="CE1817"/>
      <c r="CF1817"/>
      <c r="CG1817"/>
      <c r="CH1817"/>
      <c r="CI1817"/>
      <c r="CJ1817"/>
      <c r="CK1817"/>
      <c r="CL1817"/>
      <c r="CM1817"/>
      <c r="CN1817"/>
      <c r="CO1817"/>
    </row>
    <row r="1818" spans="1:93" s="2" customFormat="1" ht="15" hidden="1" customHeight="1" outlineLevel="2" x14ac:dyDescent="0.25">
      <c r="A1818" s="152" t="s">
        <v>57</v>
      </c>
      <c r="B1818" s="129">
        <f t="shared" ref="B1818" si="3057">E$3</f>
        <v>43</v>
      </c>
      <c r="C1818" s="130">
        <f t="shared" si="3050"/>
        <v>43</v>
      </c>
      <c r="D1818" s="130">
        <f t="shared" si="3050"/>
        <v>43</v>
      </c>
      <c r="E1818" s="130">
        <f t="shared" si="3050"/>
        <v>43</v>
      </c>
      <c r="F1818" s="130">
        <f t="shared" si="3050"/>
        <v>43</v>
      </c>
      <c r="G1818" s="130">
        <f t="shared" si="3050"/>
        <v>43</v>
      </c>
      <c r="H1818" s="130">
        <f t="shared" si="3050"/>
        <v>43</v>
      </c>
      <c r="I1818" s="130">
        <f t="shared" si="3050"/>
        <v>43</v>
      </c>
      <c r="J1818" s="190">
        <f t="shared" si="3050"/>
        <v>43</v>
      </c>
      <c r="K1818" s="130">
        <f t="shared" si="3050"/>
        <v>43</v>
      </c>
      <c r="L1818" s="131">
        <f t="shared" si="3050"/>
        <v>43</v>
      </c>
      <c r="M1818" s="129">
        <f t="shared" ref="M1818" si="3058">F$3</f>
        <v>0</v>
      </c>
      <c r="N1818" s="130">
        <f t="shared" si="3052"/>
        <v>0</v>
      </c>
      <c r="O1818" s="130">
        <f t="shared" si="3052"/>
        <v>0</v>
      </c>
      <c r="P1818" s="130">
        <f t="shared" si="3052"/>
        <v>0</v>
      </c>
      <c r="Q1818" s="130">
        <f t="shared" si="3052"/>
        <v>0</v>
      </c>
      <c r="R1818" s="130">
        <f t="shared" si="3052"/>
        <v>0</v>
      </c>
      <c r="S1818" s="130">
        <f t="shared" si="3052"/>
        <v>0</v>
      </c>
      <c r="T1818" s="130">
        <f t="shared" si="3052"/>
        <v>0</v>
      </c>
      <c r="U1818" s="130">
        <f t="shared" si="3052"/>
        <v>0</v>
      </c>
      <c r="V1818" s="131">
        <f t="shared" si="3052"/>
        <v>0</v>
      </c>
      <c r="W1818" s="129">
        <f t="shared" ref="W1818" si="3059">G$3</f>
        <v>0</v>
      </c>
      <c r="X1818" s="130">
        <f t="shared" si="3053"/>
        <v>0</v>
      </c>
      <c r="Y1818" s="130">
        <f t="shared" si="3053"/>
        <v>0</v>
      </c>
      <c r="Z1818" s="130">
        <f t="shared" si="3053"/>
        <v>0</v>
      </c>
      <c r="AA1818" s="130">
        <f t="shared" si="3053"/>
        <v>0</v>
      </c>
      <c r="AB1818" s="130">
        <f t="shared" si="3053"/>
        <v>0</v>
      </c>
      <c r="AC1818" s="130">
        <f t="shared" si="3053"/>
        <v>0</v>
      </c>
      <c r="AD1818" s="130">
        <f t="shared" si="3053"/>
        <v>0</v>
      </c>
      <c r="AE1818" s="130">
        <f t="shared" si="3053"/>
        <v>0</v>
      </c>
      <c r="AF1818" s="131">
        <f t="shared" si="3053"/>
        <v>0</v>
      </c>
      <c r="AG1818" s="129">
        <f t="shared" ref="AG1818" si="3060">H$3</f>
        <v>0</v>
      </c>
      <c r="AH1818" s="130">
        <f t="shared" si="3054"/>
        <v>0</v>
      </c>
      <c r="AI1818" s="130">
        <f t="shared" si="3054"/>
        <v>0</v>
      </c>
      <c r="AJ1818" s="130">
        <f t="shared" si="3054"/>
        <v>0</v>
      </c>
      <c r="AK1818" s="130">
        <f t="shared" si="3054"/>
        <v>0</v>
      </c>
      <c r="AL1818" s="130">
        <f t="shared" si="3054"/>
        <v>0</v>
      </c>
      <c r="AM1818" s="130">
        <f t="shared" si="3054"/>
        <v>0</v>
      </c>
      <c r="AN1818" s="130">
        <f t="shared" si="3054"/>
        <v>0</v>
      </c>
      <c r="AO1818" s="130">
        <f t="shared" si="3054"/>
        <v>0</v>
      </c>
      <c r="AP1818" s="131">
        <f t="shared" si="3054"/>
        <v>0</v>
      </c>
      <c r="AQ1818" s="129">
        <f t="shared" ref="AQ1818" si="3061">I$3</f>
        <v>0</v>
      </c>
      <c r="AR1818" s="130">
        <f t="shared" si="3055"/>
        <v>0</v>
      </c>
      <c r="AS1818" s="130">
        <f t="shared" si="3055"/>
        <v>0</v>
      </c>
      <c r="AT1818" s="130">
        <f t="shared" si="3055"/>
        <v>0</v>
      </c>
      <c r="AU1818" s="130">
        <f t="shared" si="3055"/>
        <v>0</v>
      </c>
      <c r="AV1818" s="130">
        <f t="shared" si="3055"/>
        <v>0</v>
      </c>
      <c r="AW1818" s="130">
        <f t="shared" si="3055"/>
        <v>0</v>
      </c>
      <c r="AX1818" s="130">
        <f t="shared" si="3055"/>
        <v>0</v>
      </c>
      <c r="AY1818" s="130">
        <f t="shared" si="3055"/>
        <v>0</v>
      </c>
      <c r="AZ1818" s="131">
        <f t="shared" si="3055"/>
        <v>0</v>
      </c>
      <c r="BA1818" s="129">
        <f t="shared" ref="BA1818" si="3062">J$3</f>
        <v>0</v>
      </c>
      <c r="BB1818" s="130">
        <f t="shared" si="3056"/>
        <v>0</v>
      </c>
      <c r="BC1818" s="130">
        <f t="shared" si="3056"/>
        <v>0</v>
      </c>
      <c r="BD1818" s="130">
        <f t="shared" si="3056"/>
        <v>0</v>
      </c>
      <c r="BE1818" s="130">
        <f t="shared" si="3056"/>
        <v>0</v>
      </c>
      <c r="BF1818" s="130">
        <f t="shared" si="3056"/>
        <v>0</v>
      </c>
      <c r="BG1818" s="130">
        <f t="shared" si="3056"/>
        <v>0</v>
      </c>
      <c r="BH1818" s="130">
        <f t="shared" si="3056"/>
        <v>0</v>
      </c>
      <c r="BI1818" s="130">
        <f t="shared" si="3056"/>
        <v>0</v>
      </c>
      <c r="BJ1818" s="131">
        <f t="shared" si="3056"/>
        <v>0</v>
      </c>
      <c r="BK1818"/>
      <c r="BL1818"/>
      <c r="BM1818"/>
      <c r="BN1818"/>
      <c r="BO1818"/>
      <c r="BP1818"/>
      <c r="BQ1818"/>
      <c r="BR1818"/>
      <c r="BS1818"/>
      <c r="BT1818"/>
      <c r="BU1818"/>
      <c r="BV1818"/>
      <c r="BW1818"/>
      <c r="BX1818"/>
      <c r="BY1818"/>
      <c r="BZ1818"/>
      <c r="CA1818"/>
      <c r="CB1818"/>
      <c r="CC1818"/>
      <c r="CD1818"/>
      <c r="CE1818"/>
      <c r="CF1818"/>
      <c r="CG1818"/>
      <c r="CH1818"/>
      <c r="CI1818"/>
      <c r="CJ1818"/>
      <c r="CK1818"/>
      <c r="CL1818"/>
      <c r="CM1818"/>
      <c r="CN1818"/>
      <c r="CO1818"/>
    </row>
    <row r="1819" spans="1:93" s="2" customFormat="1" ht="15" hidden="1" customHeight="1" outlineLevel="2" x14ac:dyDescent="0.25">
      <c r="A1819" s="152" t="s">
        <v>58</v>
      </c>
      <c r="B1819" s="132">
        <f t="shared" ref="B1819" si="3063">B1818/10*0</f>
        <v>0</v>
      </c>
      <c r="C1819" s="133">
        <f t="shared" ref="C1819" si="3064">C1818/10*1</f>
        <v>4.3</v>
      </c>
      <c r="D1819" s="133">
        <f t="shared" ref="D1819" si="3065">D1818/10*2</f>
        <v>8.6</v>
      </c>
      <c r="E1819" s="133">
        <f t="shared" ref="E1819" si="3066">E1818/10*3</f>
        <v>12.899999999999999</v>
      </c>
      <c r="F1819" s="133">
        <f t="shared" ref="F1819" si="3067">F1818/10*4</f>
        <v>17.2</v>
      </c>
      <c r="G1819" s="133">
        <f t="shared" ref="G1819" si="3068">G1818/10*5</f>
        <v>21.5</v>
      </c>
      <c r="H1819" s="133">
        <f t="shared" ref="H1819" si="3069">H1818/10*6</f>
        <v>25.799999999999997</v>
      </c>
      <c r="I1819" s="133">
        <f t="shared" ref="I1819" si="3070">I1818/10*7</f>
        <v>30.099999999999998</v>
      </c>
      <c r="J1819" s="191">
        <f t="shared" ref="J1819" si="3071">J1818/10*8</f>
        <v>34.4</v>
      </c>
      <c r="K1819" s="133">
        <f t="shared" ref="K1819" si="3072">K1818/10*9</f>
        <v>38.699999999999996</v>
      </c>
      <c r="L1819" s="134">
        <f t="shared" ref="L1819" si="3073">L1818/10*10</f>
        <v>43</v>
      </c>
      <c r="M1819" s="133">
        <f t="shared" ref="M1819" si="3074">M1818/10*1</f>
        <v>0</v>
      </c>
      <c r="N1819" s="133">
        <f t="shared" ref="N1819" si="3075">N1818/10*2</f>
        <v>0</v>
      </c>
      <c r="O1819" s="133">
        <f t="shared" ref="O1819" si="3076">O1818/10*3</f>
        <v>0</v>
      </c>
      <c r="P1819" s="133">
        <f t="shared" ref="P1819" si="3077">P1818/10*4</f>
        <v>0</v>
      </c>
      <c r="Q1819" s="133">
        <f t="shared" ref="Q1819" si="3078">Q1818/10*5</f>
        <v>0</v>
      </c>
      <c r="R1819" s="133">
        <f t="shared" ref="R1819" si="3079">R1818/10*6</f>
        <v>0</v>
      </c>
      <c r="S1819" s="133">
        <f t="shared" ref="S1819" si="3080">S1818/10*7</f>
        <v>0</v>
      </c>
      <c r="T1819" s="133">
        <f t="shared" ref="T1819" si="3081">T1818/10*8</f>
        <v>0</v>
      </c>
      <c r="U1819" s="133">
        <f t="shared" ref="U1819" si="3082">U1818/10*9</f>
        <v>0</v>
      </c>
      <c r="V1819" s="134">
        <f t="shared" ref="V1819" si="3083">V1818/10*10</f>
        <v>0</v>
      </c>
      <c r="W1819" s="133">
        <f t="shared" ref="W1819" si="3084">W1818/10*1</f>
        <v>0</v>
      </c>
      <c r="X1819" s="133">
        <f t="shared" ref="X1819" si="3085">X1818/10*2</f>
        <v>0</v>
      </c>
      <c r="Y1819" s="133">
        <f t="shared" ref="Y1819" si="3086">Y1818/10*3</f>
        <v>0</v>
      </c>
      <c r="Z1819" s="133">
        <f t="shared" ref="Z1819" si="3087">Z1818/10*4</f>
        <v>0</v>
      </c>
      <c r="AA1819" s="133">
        <f t="shared" ref="AA1819" si="3088">AA1818/10*5</f>
        <v>0</v>
      </c>
      <c r="AB1819" s="133">
        <f t="shared" ref="AB1819" si="3089">AB1818/10*6</f>
        <v>0</v>
      </c>
      <c r="AC1819" s="133">
        <f t="shared" ref="AC1819" si="3090">AC1818/10*7</f>
        <v>0</v>
      </c>
      <c r="AD1819" s="133">
        <f t="shared" ref="AD1819" si="3091">AD1818/10*8</f>
        <v>0</v>
      </c>
      <c r="AE1819" s="134">
        <f t="shared" ref="AE1819" si="3092">AE1818/10*9</f>
        <v>0</v>
      </c>
      <c r="AF1819" s="134">
        <f t="shared" ref="AF1819" si="3093">AF1818/10*10</f>
        <v>0</v>
      </c>
      <c r="AG1819" s="133">
        <f t="shared" ref="AG1819" si="3094">AG1818/10*1</f>
        <v>0</v>
      </c>
      <c r="AH1819" s="133">
        <f t="shared" ref="AH1819" si="3095">AH1818/10*2</f>
        <v>0</v>
      </c>
      <c r="AI1819" s="133">
        <f t="shared" ref="AI1819" si="3096">AI1818/10*3</f>
        <v>0</v>
      </c>
      <c r="AJ1819" s="133">
        <f t="shared" ref="AJ1819" si="3097">AJ1818/10*4</f>
        <v>0</v>
      </c>
      <c r="AK1819" s="133">
        <f t="shared" ref="AK1819" si="3098">AK1818/10*5</f>
        <v>0</v>
      </c>
      <c r="AL1819" s="133">
        <f t="shared" ref="AL1819" si="3099">AL1818/10*6</f>
        <v>0</v>
      </c>
      <c r="AM1819" s="133">
        <f t="shared" ref="AM1819" si="3100">AM1818/10*7</f>
        <v>0</v>
      </c>
      <c r="AN1819" s="133">
        <f t="shared" ref="AN1819" si="3101">AN1818/10*8</f>
        <v>0</v>
      </c>
      <c r="AO1819" s="134">
        <f t="shared" ref="AO1819" si="3102">AO1818/10*9</f>
        <v>0</v>
      </c>
      <c r="AP1819" s="134">
        <f t="shared" ref="AP1819" si="3103">AP1818/10*10</f>
        <v>0</v>
      </c>
      <c r="AQ1819" s="133">
        <f t="shared" ref="AQ1819" si="3104">AQ1818/10*1</f>
        <v>0</v>
      </c>
      <c r="AR1819" s="133">
        <f t="shared" ref="AR1819" si="3105">AR1818/10*2</f>
        <v>0</v>
      </c>
      <c r="AS1819" s="133">
        <f t="shared" ref="AS1819" si="3106">AS1818/10*3</f>
        <v>0</v>
      </c>
      <c r="AT1819" s="133">
        <f t="shared" ref="AT1819" si="3107">AT1818/10*4</f>
        <v>0</v>
      </c>
      <c r="AU1819" s="133">
        <f t="shared" ref="AU1819" si="3108">AU1818/10*5</f>
        <v>0</v>
      </c>
      <c r="AV1819" s="133">
        <f t="shared" ref="AV1819" si="3109">AV1818/10*6</f>
        <v>0</v>
      </c>
      <c r="AW1819" s="133">
        <f t="shared" ref="AW1819" si="3110">AW1818/10*7</f>
        <v>0</v>
      </c>
      <c r="AX1819" s="133">
        <f t="shared" ref="AX1819" si="3111">AX1818/10*8</f>
        <v>0</v>
      </c>
      <c r="AY1819" s="134">
        <f t="shared" ref="AY1819" si="3112">AY1818/10*9</f>
        <v>0</v>
      </c>
      <c r="AZ1819" s="134">
        <f t="shared" ref="AZ1819" si="3113">AZ1818/10*10</f>
        <v>0</v>
      </c>
      <c r="BA1819" s="133">
        <f t="shared" ref="BA1819" si="3114">BA1818/10*1</f>
        <v>0</v>
      </c>
      <c r="BB1819" s="133">
        <f t="shared" ref="BB1819" si="3115">BB1818/10*2</f>
        <v>0</v>
      </c>
      <c r="BC1819" s="133">
        <f t="shared" ref="BC1819" si="3116">BC1818/10*3</f>
        <v>0</v>
      </c>
      <c r="BD1819" s="133">
        <f t="shared" ref="BD1819" si="3117">BD1818/10*4</f>
        <v>0</v>
      </c>
      <c r="BE1819" s="133">
        <f t="shared" ref="BE1819" si="3118">BE1818/10*5</f>
        <v>0</v>
      </c>
      <c r="BF1819" s="133">
        <f t="shared" ref="BF1819" si="3119">BF1818/10*6</f>
        <v>0</v>
      </c>
      <c r="BG1819" s="133">
        <f t="shared" ref="BG1819" si="3120">BG1818/10*7</f>
        <v>0</v>
      </c>
      <c r="BH1819" s="133">
        <f t="shared" ref="BH1819" si="3121">BH1818/10*8</f>
        <v>0</v>
      </c>
      <c r="BI1819" s="134">
        <f t="shared" ref="BI1819" si="3122">BI1818/10*9</f>
        <v>0</v>
      </c>
      <c r="BJ1819" s="134">
        <f t="shared" ref="BJ1819" si="3123">BJ1818/10*10</f>
        <v>0</v>
      </c>
      <c r="BK1819"/>
      <c r="BL1819"/>
      <c r="BM1819"/>
      <c r="BN1819"/>
      <c r="BO1819"/>
      <c r="BP1819"/>
      <c r="BQ1819"/>
      <c r="BR1819"/>
      <c r="BS1819"/>
      <c r="BT1819"/>
      <c r="BU1819"/>
      <c r="BV1819"/>
      <c r="BW1819"/>
      <c r="BX1819"/>
      <c r="BY1819"/>
      <c r="BZ1819"/>
      <c r="CA1819"/>
      <c r="CB1819"/>
      <c r="CC1819"/>
      <c r="CD1819"/>
      <c r="CE1819"/>
      <c r="CF1819"/>
      <c r="CG1819"/>
      <c r="CH1819"/>
      <c r="CI1819"/>
      <c r="CJ1819"/>
      <c r="CK1819"/>
      <c r="CL1819"/>
      <c r="CM1819"/>
      <c r="CN1819"/>
      <c r="CO1819"/>
    </row>
    <row r="1820" spans="1:93" ht="15.75" hidden="1" outlineLevel="2" thickBot="1" x14ac:dyDescent="0.3">
      <c r="A1820" s="152" t="s">
        <v>60</v>
      </c>
      <c r="B1820" s="192">
        <f t="shared" ref="B1820:L1820" si="3124">-B1817+B1816*B1819-1*IF(AND($A1290=B1815,B1819&gt;=$A1763),B1819-$A1763,0)</f>
        <v>0</v>
      </c>
      <c r="C1820" s="193">
        <f t="shared" si="3124"/>
        <v>0</v>
      </c>
      <c r="D1820" s="193">
        <f t="shared" si="3124"/>
        <v>0</v>
      </c>
      <c r="E1820" s="193">
        <f t="shared" si="3124"/>
        <v>0</v>
      </c>
      <c r="F1820" s="193">
        <f t="shared" si="3124"/>
        <v>0</v>
      </c>
      <c r="G1820" s="193">
        <f t="shared" si="3124"/>
        <v>0</v>
      </c>
      <c r="H1820" s="193">
        <f t="shared" si="3124"/>
        <v>0</v>
      </c>
      <c r="I1820" s="193">
        <f t="shared" si="3124"/>
        <v>0</v>
      </c>
      <c r="J1820" s="193">
        <f t="shared" si="3124"/>
        <v>0</v>
      </c>
      <c r="K1820" s="193">
        <f t="shared" si="3124"/>
        <v>0</v>
      </c>
      <c r="L1820" s="193">
        <f t="shared" si="3124"/>
        <v>0</v>
      </c>
      <c r="M1820" s="192">
        <f>-M1817+M1816*M1819-1*IF(AND($A1290=M1815,M1819&gt;=$A1763),M1819-$A1763,0)</f>
        <v>0</v>
      </c>
      <c r="N1820" s="193">
        <f>-N1817+N1816*N1819-1*IF(AND($A1290=N1815,N1819&gt;=$A1763),N1819-$A1763,0)</f>
        <v>0</v>
      </c>
      <c r="O1820" s="193">
        <f t="shared" ref="O1820:U1820" si="3125">-O1817+O1816*O1819-1*IF(AND($A1290=O1815,O1819&gt;=$A1763),O1819-$A1763,0)</f>
        <v>0</v>
      </c>
      <c r="P1820" s="193">
        <f t="shared" si="3125"/>
        <v>0</v>
      </c>
      <c r="Q1820" s="193">
        <f t="shared" si="3125"/>
        <v>0</v>
      </c>
      <c r="R1820" s="193">
        <f t="shared" si="3125"/>
        <v>0</v>
      </c>
      <c r="S1820" s="193">
        <f t="shared" si="3125"/>
        <v>0</v>
      </c>
      <c r="T1820" s="193">
        <f t="shared" si="3125"/>
        <v>0</v>
      </c>
      <c r="U1820" s="193">
        <f t="shared" si="3125"/>
        <v>0</v>
      </c>
      <c r="V1820" s="194">
        <f>-V1817+V1816*V1819-1*IF(AND($A1290=V1815,V1819&gt;=$A1763),V1819-$A1763,0)</f>
        <v>0</v>
      </c>
      <c r="W1820" s="192" t="e">
        <f t="shared" ref="W1820:BJ1820" si="3126">-W1817+W1816*W1819-1*IF(AND($A1290=W1815,W1819&gt;=$A1763),W1819-$A1763,0)</f>
        <v>#DIV/0!</v>
      </c>
      <c r="X1820" s="193" t="e">
        <f t="shared" si="3126"/>
        <v>#DIV/0!</v>
      </c>
      <c r="Y1820" s="193" t="e">
        <f t="shared" si="3126"/>
        <v>#DIV/0!</v>
      </c>
      <c r="Z1820" s="193" t="e">
        <f t="shared" si="3126"/>
        <v>#DIV/0!</v>
      </c>
      <c r="AA1820" s="193" t="e">
        <f t="shared" si="3126"/>
        <v>#DIV/0!</v>
      </c>
      <c r="AB1820" s="193" t="e">
        <f t="shared" si="3126"/>
        <v>#DIV/0!</v>
      </c>
      <c r="AC1820" s="193" t="e">
        <f t="shared" si="3126"/>
        <v>#DIV/0!</v>
      </c>
      <c r="AD1820" s="193" t="e">
        <f t="shared" si="3126"/>
        <v>#DIV/0!</v>
      </c>
      <c r="AE1820" s="193" t="e">
        <f t="shared" si="3126"/>
        <v>#DIV/0!</v>
      </c>
      <c r="AF1820" s="194" t="e">
        <f t="shared" si="3126"/>
        <v>#DIV/0!</v>
      </c>
      <c r="AG1820" s="192">
        <f t="shared" si="3126"/>
        <v>0</v>
      </c>
      <c r="AH1820" s="193">
        <f t="shared" si="3126"/>
        <v>0</v>
      </c>
      <c r="AI1820" s="193">
        <f t="shared" si="3126"/>
        <v>0</v>
      </c>
      <c r="AJ1820" s="193">
        <f t="shared" si="3126"/>
        <v>0</v>
      </c>
      <c r="AK1820" s="193">
        <f t="shared" si="3126"/>
        <v>0</v>
      </c>
      <c r="AL1820" s="193">
        <f t="shared" si="3126"/>
        <v>0</v>
      </c>
      <c r="AM1820" s="193">
        <f t="shared" si="3126"/>
        <v>0</v>
      </c>
      <c r="AN1820" s="193">
        <f t="shared" si="3126"/>
        <v>0</v>
      </c>
      <c r="AO1820" s="193">
        <f t="shared" si="3126"/>
        <v>0</v>
      </c>
      <c r="AP1820" s="194">
        <f t="shared" si="3126"/>
        <v>0</v>
      </c>
      <c r="AQ1820" s="192">
        <f t="shared" si="3126"/>
        <v>0</v>
      </c>
      <c r="AR1820" s="193">
        <f t="shared" si="3126"/>
        <v>0</v>
      </c>
      <c r="AS1820" s="193">
        <f t="shared" si="3126"/>
        <v>0</v>
      </c>
      <c r="AT1820" s="193">
        <f t="shared" si="3126"/>
        <v>0</v>
      </c>
      <c r="AU1820" s="193">
        <f t="shared" si="3126"/>
        <v>0</v>
      </c>
      <c r="AV1820" s="193">
        <f t="shared" si="3126"/>
        <v>0</v>
      </c>
      <c r="AW1820" s="193">
        <f t="shared" si="3126"/>
        <v>0</v>
      </c>
      <c r="AX1820" s="193">
        <f t="shared" si="3126"/>
        <v>0</v>
      </c>
      <c r="AY1820" s="193">
        <f t="shared" si="3126"/>
        <v>0</v>
      </c>
      <c r="AZ1820" s="194">
        <f t="shared" si="3126"/>
        <v>0</v>
      </c>
      <c r="BA1820" s="192">
        <f t="shared" si="3126"/>
        <v>0</v>
      </c>
      <c r="BB1820" s="193">
        <f t="shared" si="3126"/>
        <v>0</v>
      </c>
      <c r="BC1820" s="193">
        <f t="shared" si="3126"/>
        <v>0</v>
      </c>
      <c r="BD1820" s="193">
        <f t="shared" si="3126"/>
        <v>0</v>
      </c>
      <c r="BE1820" s="193">
        <f t="shared" si="3126"/>
        <v>0</v>
      </c>
      <c r="BF1820" s="193">
        <f t="shared" si="3126"/>
        <v>0</v>
      </c>
      <c r="BG1820" s="193">
        <f t="shared" si="3126"/>
        <v>0</v>
      </c>
      <c r="BH1820" s="193">
        <f t="shared" si="3126"/>
        <v>0</v>
      </c>
      <c r="BI1820" s="193">
        <f t="shared" si="3126"/>
        <v>0</v>
      </c>
      <c r="BJ1820" s="194">
        <f t="shared" si="3126"/>
        <v>0</v>
      </c>
    </row>
    <row r="1821" spans="1:93" hidden="1" outlineLevel="2" x14ac:dyDescent="0.25"/>
    <row r="1822" spans="1:93" hidden="1" outlineLevel="1" collapsed="1" x14ac:dyDescent="0.25">
      <c r="A1822" s="181">
        <f>10*B1290/10</f>
        <v>0</v>
      </c>
      <c r="B1822" s="180"/>
      <c r="C1822" s="180"/>
      <c r="D1822" s="180"/>
    </row>
    <row r="1823" spans="1:93" hidden="1" outlineLevel="2" x14ac:dyDescent="0.25">
      <c r="B1823" s="316">
        <f>'Calculo VIGA'!E$2</f>
        <v>1</v>
      </c>
      <c r="C1823" s="317"/>
      <c r="D1823" s="316">
        <f>'Calculo VIGA'!F$2</f>
        <v>2</v>
      </c>
      <c r="E1823" s="317"/>
      <c r="F1823" s="316">
        <f>'Calculo VIGA'!G$2</f>
        <v>3</v>
      </c>
      <c r="G1823" s="317"/>
      <c r="H1823" s="316">
        <f>'Calculo VIGA'!H$2</f>
        <v>4</v>
      </c>
      <c r="I1823" s="317"/>
      <c r="J1823" s="316">
        <f>'Calculo VIGA'!I$2</f>
        <v>5</v>
      </c>
      <c r="K1823" s="317"/>
      <c r="L1823" s="316">
        <f>'Calculo VIGA'!J$2</f>
        <v>6</v>
      </c>
      <c r="M1823" s="317"/>
    </row>
    <row r="1824" spans="1:93" hidden="1" outlineLevel="2" x14ac:dyDescent="0.25">
      <c r="B1824" s="105">
        <f>'Calculo VIGA'!B$18</f>
        <v>3</v>
      </c>
      <c r="C1824" s="106">
        <v>0</v>
      </c>
      <c r="D1824" s="107">
        <f>'Calculo VIGA'!J$18</f>
        <v>0</v>
      </c>
      <c r="E1824" s="106">
        <v>0</v>
      </c>
      <c r="F1824" s="107">
        <f>'Calculo VIGA'!R$18</f>
        <v>0</v>
      </c>
      <c r="G1824" s="106">
        <v>0</v>
      </c>
      <c r="H1824" s="107">
        <f>'Calculo VIGA'!Z$18</f>
        <v>0</v>
      </c>
      <c r="I1824" s="106">
        <v>0</v>
      </c>
      <c r="J1824" s="107">
        <f>'Calculo VIGA'!AH$18</f>
        <v>0</v>
      </c>
      <c r="K1824" s="106">
        <v>0</v>
      </c>
      <c r="L1824" s="107">
        <f>'Calculo VIGA'!AP$18</f>
        <v>0</v>
      </c>
      <c r="M1824" s="108">
        <v>0</v>
      </c>
      <c r="X1824" s="146"/>
      <c r="Y1824" s="147"/>
    </row>
    <row r="1825" spans="1:34" hidden="1" outlineLevel="2" x14ac:dyDescent="0.25">
      <c r="B1825" s="105">
        <f>'Calculo VIGA'!B$19</f>
        <v>4</v>
      </c>
      <c r="C1825" s="106">
        <f>IF($A1290=B1823,1*($B1290-$A1822)^2*(2*$A1822+$B1290)/$B1290^3,0)</f>
        <v>0</v>
      </c>
      <c r="D1825" s="107">
        <f>'Calculo VIGA'!J$19</f>
        <v>0</v>
      </c>
      <c r="E1825" s="106">
        <f>IF($A1290=D1823,1*($B1290-$A1822)^2*(2*$A1822+$B1290)/$B1290^3,0)</f>
        <v>0</v>
      </c>
      <c r="F1825" s="107">
        <f>'Calculo VIGA'!R$19</f>
        <v>0</v>
      </c>
      <c r="G1825" s="106" t="e">
        <f>IF($A1290=F1823,1*($B1290-$A1822)^2*(2*$A1822+$B1290)/$B1290^3,0)</f>
        <v>#DIV/0!</v>
      </c>
      <c r="H1825" s="107">
        <f>'Calculo VIGA'!Z$19</f>
        <v>0</v>
      </c>
      <c r="I1825" s="106">
        <f>IF($A1290=H1823,1*($B1290-$A1822)^2*(2*$A1822+$B1290)/$B1290^3,0)</f>
        <v>0</v>
      </c>
      <c r="J1825" s="107">
        <f>'Calculo VIGA'!AH$19</f>
        <v>0</v>
      </c>
      <c r="K1825" s="106">
        <f>IF($A1290=J1823,1*($B1290-$A1822)^2*(2*$A1822+$B1290)/$B1290^3,0)</f>
        <v>0</v>
      </c>
      <c r="L1825" s="107">
        <f>'Calculo VIGA'!AP$19</f>
        <v>0</v>
      </c>
      <c r="M1825" s="108">
        <f>IF($A1290=L1823,1*($B1290-$A1822)^2*(2*$A1822+$B1290)/$B1290^3,0)</f>
        <v>0</v>
      </c>
    </row>
    <row r="1826" spans="1:34" hidden="1" outlineLevel="2" x14ac:dyDescent="0.25">
      <c r="A1826" t="s">
        <v>36</v>
      </c>
      <c r="B1826" s="105">
        <f>'Calculo VIGA'!B$20</f>
        <v>1</v>
      </c>
      <c r="C1826" s="106">
        <f>IF($A1290=B1823,1*$A1822*($B1290-$A1822)^2/$B1290^2,0)</f>
        <v>0</v>
      </c>
      <c r="D1826" s="107">
        <f>'Calculo VIGA'!J$20</f>
        <v>0</v>
      </c>
      <c r="E1826" s="106">
        <f>IF($A1290=D1823,1*$A1822*($B1290-$A1822)^2/$B1290^2,0)</f>
        <v>0</v>
      </c>
      <c r="F1826" s="107">
        <f>'Calculo VIGA'!R$20</f>
        <v>0</v>
      </c>
      <c r="G1826" s="106" t="e">
        <f>IF($A1290=F1823,1*$A1822*($B1290-$A1822)^2/$B1290^2,0)</f>
        <v>#DIV/0!</v>
      </c>
      <c r="H1826" s="107">
        <f>'Calculo VIGA'!Z$20</f>
        <v>0</v>
      </c>
      <c r="I1826" s="106">
        <f>IF($A1290=H1823,1*$A1822*($B1290-$A1822)^2/$B1290^2,0)</f>
        <v>0</v>
      </c>
      <c r="J1826" s="107">
        <f>'Calculo VIGA'!AH$20</f>
        <v>0</v>
      </c>
      <c r="K1826" s="106">
        <f>IF($A1290=J1823,1*$A1822*($B1290-$A1822)^2/$B1290^2,0)</f>
        <v>0</v>
      </c>
      <c r="L1826" s="107">
        <f>'Calculo VIGA'!AP$20</f>
        <v>0</v>
      </c>
      <c r="M1826" s="108">
        <f>IF($A1290=L1823,1*$A1822*($B1290-$A1822)^2/$B1290^2,0)</f>
        <v>0</v>
      </c>
      <c r="X1826" s="149"/>
    </row>
    <row r="1827" spans="1:34" hidden="1" outlineLevel="2" x14ac:dyDescent="0.25">
      <c r="B1827" s="105">
        <f>'Calculo VIGA'!B$21</f>
        <v>5</v>
      </c>
      <c r="C1827" s="108">
        <v>0</v>
      </c>
      <c r="D1827" s="107">
        <f>'Calculo VIGA'!J$21</f>
        <v>0</v>
      </c>
      <c r="E1827" s="108">
        <v>0</v>
      </c>
      <c r="F1827" s="107">
        <f>'Calculo VIGA'!R$21</f>
        <v>0</v>
      </c>
      <c r="G1827" s="108">
        <v>0</v>
      </c>
      <c r="H1827" s="107">
        <f>'Calculo VIGA'!Z$21</f>
        <v>0</v>
      </c>
      <c r="I1827" s="108">
        <v>0</v>
      </c>
      <c r="J1827" s="107">
        <f>'Calculo VIGA'!AH$21</f>
        <v>0</v>
      </c>
      <c r="K1827" s="108">
        <v>0</v>
      </c>
      <c r="L1827" s="107">
        <f>'Calculo VIGA'!AP$21</f>
        <v>0</v>
      </c>
      <c r="M1827" s="108">
        <v>0</v>
      </c>
    </row>
    <row r="1828" spans="1:34" hidden="1" outlineLevel="2" x14ac:dyDescent="0.25">
      <c r="B1828" s="105">
        <f>'Calculo VIGA'!B$22</f>
        <v>6</v>
      </c>
      <c r="C1828" s="106">
        <f>IF($A1290=B1823,1*($A1822)^2*(3*$B1290-2*$A1822)/$B1290^3,0)</f>
        <v>0</v>
      </c>
      <c r="D1828" s="107">
        <f>'Calculo VIGA'!J$22</f>
        <v>0</v>
      </c>
      <c r="E1828" s="106">
        <f>IF($A1290=D1823,1*($A1822)^2*(3*$B1290-2*$A1822)/$B1290^3,0)</f>
        <v>0</v>
      </c>
      <c r="F1828" s="107">
        <f>'Calculo VIGA'!R$22</f>
        <v>0</v>
      </c>
      <c r="G1828" s="106" t="e">
        <f>IF($A1290=F1823,1*($A1822)^2*(3*$B1290-2*$A1822)/$B1290^3,0)</f>
        <v>#DIV/0!</v>
      </c>
      <c r="H1828" s="107">
        <f>'Calculo VIGA'!Z$22</f>
        <v>0</v>
      </c>
      <c r="I1828" s="106">
        <f>IF($A1290=H1823,1*($A1822)^2*(3*$B1290-2*$A1822)/$B1290^3,0)</f>
        <v>0</v>
      </c>
      <c r="J1828" s="107">
        <f>'Calculo VIGA'!AH$22</f>
        <v>0</v>
      </c>
      <c r="K1828" s="106">
        <f>IF($A1290=J1823,1*($A1822)^2*(3*$B1290-2*$A1822)/$B1290^3,0)</f>
        <v>0</v>
      </c>
      <c r="L1828" s="107">
        <f>'Calculo VIGA'!AP$22</f>
        <v>0</v>
      </c>
      <c r="M1828" s="108">
        <f>IF($A1290=L1823,1*($A1822)^2*(3*$B1290-2*$A1822)/$B1290^3,0)</f>
        <v>0</v>
      </c>
    </row>
    <row r="1829" spans="1:34" hidden="1" outlineLevel="2" x14ac:dyDescent="0.25">
      <c r="B1829" s="105">
        <f>'Calculo VIGA'!B$23</f>
        <v>2</v>
      </c>
      <c r="C1829" s="108">
        <f>IF($A1290=B1823,-1*($B1290-$A1822)*$A1822^2/$B1290^2,0)</f>
        <v>0</v>
      </c>
      <c r="D1829" s="107">
        <f>'Calculo VIGA'!J$23</f>
        <v>0</v>
      </c>
      <c r="E1829" s="108">
        <f>IF($A1290=D1823,-1*($B1290-$A1822)*$A1822^2/$B1290^2,0)</f>
        <v>0</v>
      </c>
      <c r="F1829" s="107">
        <f>'Calculo VIGA'!R$23</f>
        <v>0</v>
      </c>
      <c r="G1829" s="108" t="e">
        <f>IF($A1290=F1823,-1*($B1290-$A1822)*$A1822^2/$B1290^2,0)</f>
        <v>#DIV/0!</v>
      </c>
      <c r="H1829" s="107">
        <f>'Calculo VIGA'!Z$23</f>
        <v>0</v>
      </c>
      <c r="I1829" s="108">
        <f>IF($A1290=H1823,-1*($B1290-$A1822)*$A1822^2/$B1290^2,0)</f>
        <v>0</v>
      </c>
      <c r="J1829" s="107">
        <f>'Calculo VIGA'!AH$23</f>
        <v>0</v>
      </c>
      <c r="K1829" s="108">
        <f>IF($A1290=J1823,-1*($B1290-$A1822)*$A1822^2/$B1290^2,0)</f>
        <v>0</v>
      </c>
      <c r="L1829" s="107">
        <f>'Calculo VIGA'!AP$23</f>
        <v>0</v>
      </c>
      <c r="M1829" s="108">
        <f>IF($A1290=L1823,-1*($B1290-$A1822)*$A1822^2/$B1290^2,0)</f>
        <v>0</v>
      </c>
    </row>
    <row r="1830" spans="1:34" hidden="1" outlineLevel="2" x14ac:dyDescent="0.25">
      <c r="C1830" t="s">
        <v>61</v>
      </c>
      <c r="D1830" s="182"/>
      <c r="E1830" s="183"/>
      <c r="F1830" s="182"/>
      <c r="G1830" s="183"/>
      <c r="H1830" s="182"/>
      <c r="I1830" s="183"/>
      <c r="J1830" s="182"/>
      <c r="K1830" s="183"/>
      <c r="L1830" s="182"/>
      <c r="M1830" s="183"/>
      <c r="N1830" s="182"/>
      <c r="O1830" s="183"/>
      <c r="P1830" s="182"/>
      <c r="Q1830" s="183"/>
      <c r="R1830" s="182"/>
      <c r="S1830" s="183"/>
    </row>
    <row r="1831" spans="1:34" hidden="1" outlineLevel="2" x14ac:dyDescent="0.25">
      <c r="B1831" s="105">
        <v>1</v>
      </c>
      <c r="C1831" s="108">
        <f t="shared" ref="C1831" si="3127">-(IFERROR(VLOOKUP($B1831,$B1824:$C1829,2,0),0)+IFERROR(VLOOKUP($B1831,$D1824:$E1829,2,0),0)+IFERROR(VLOOKUP($B1831,$F1824:$G1829,2,0),0)+IFERROR(VLOOKUP($B1831,$H1824:$I1829,2,0),0)+IFERROR(VLOOKUP($B1831,$J1824:$K1829,2,0),0)+IFERROR(VLOOKUP($B1831,$L1824:$M1829,2,0),0)+IFERROR(VLOOKUP($B1831,$N1824:$O1829,2,0),0)+IFERROR(VLOOKUP($B1831,$P1824:$Q1829,2,0),0)+IFERROR(VLOOKUP($B1831,$R1824:$S1829,2,0),0))</f>
        <v>0</v>
      </c>
      <c r="E1831" s="109"/>
      <c r="F1831" s="325" t="s">
        <v>37</v>
      </c>
      <c r="G1831" s="325"/>
      <c r="H1831" s="325"/>
      <c r="I1831" s="325"/>
      <c r="J1831" s="325"/>
      <c r="K1831" s="325"/>
      <c r="L1831" s="325"/>
      <c r="M1831" s="325"/>
      <c r="N1831" s="325"/>
      <c r="O1831" s="325"/>
      <c r="P1831" s="325"/>
      <c r="Q1831" s="325"/>
      <c r="R1831" s="325"/>
      <c r="S1831" s="325"/>
      <c r="T1831" s="325"/>
      <c r="U1831" s="325"/>
      <c r="V1831" s="325"/>
      <c r="W1831" s="325"/>
      <c r="X1831" s="325"/>
      <c r="Y1831" s="325"/>
      <c r="Z1831" s="325"/>
      <c r="AA1831" s="325"/>
      <c r="AB1831" s="110"/>
      <c r="AC1831" s="110"/>
      <c r="AD1831" s="110"/>
      <c r="AE1831" s="110"/>
      <c r="AF1831" s="110"/>
      <c r="AG1831" s="110"/>
      <c r="AH1831" s="110"/>
    </row>
    <row r="1832" spans="1:34" hidden="1" outlineLevel="2" x14ac:dyDescent="0.25">
      <c r="B1832" s="105">
        <v>2</v>
      </c>
      <c r="C1832" s="108">
        <f t="shared" ref="C1832" si="3128">-(IFERROR(VLOOKUP($B1832,$B1824:$C1829,2,0),0)+IFERROR(VLOOKUP($B1832,$D1824:$E1829,2,0),0)+IFERROR(VLOOKUP($B1832,$F1824:$G1829,2,0),0)+IFERROR(VLOOKUP($B1832,$H1824:$I1829,2,0),0)+IFERROR(VLOOKUP($B1832,$J1824:$K1829,2,0),0)+IFERROR(VLOOKUP($B1832,$L1824:$M1829,2,0),0)+IFERROR(VLOOKUP($B1832,$N1824:$O1829,2,0),0)+IFERROR(VLOOKUP($B1832,$P1824:$Q1829,2,0),0)+IFERROR(VLOOKUP($B1832,$R1824:$S1829,2,0),0))</f>
        <v>0</v>
      </c>
      <c r="E1832" s="110"/>
      <c r="F1832" s="110"/>
      <c r="G1832" s="326" t="s">
        <v>38</v>
      </c>
      <c r="H1832" s="326"/>
      <c r="I1832" s="326"/>
      <c r="J1832" s="326"/>
      <c r="K1832" s="326"/>
      <c r="L1832" s="326"/>
      <c r="M1832" s="110"/>
      <c r="N1832" s="110"/>
      <c r="O1832" s="110"/>
      <c r="P1832" s="327" t="s">
        <v>39</v>
      </c>
      <c r="Q1832" s="327"/>
      <c r="R1832" s="327"/>
      <c r="S1832" s="327"/>
      <c r="T1832" s="327"/>
      <c r="U1832" s="327"/>
      <c r="V1832" s="110"/>
      <c r="W1832" s="110"/>
      <c r="X1832" s="110"/>
      <c r="Y1832" s="110"/>
      <c r="Z1832" s="110"/>
      <c r="AA1832" s="110"/>
      <c r="AB1832" s="110"/>
      <c r="AC1832" s="110"/>
      <c r="AD1832" s="110"/>
      <c r="AE1832" s="110"/>
      <c r="AF1832" s="110"/>
      <c r="AG1832" s="110"/>
      <c r="AH1832" s="110"/>
    </row>
    <row r="1833" spans="1:34" hidden="1" outlineLevel="2" x14ac:dyDescent="0.25">
      <c r="B1833" s="105">
        <v>3</v>
      </c>
      <c r="C1833" s="108">
        <f t="shared" ref="C1833" si="3129">-(IFERROR(VLOOKUP($B1833,$B1824:$C1829,2,0),0)+IFERROR(VLOOKUP($B1833,$D1824:$E1829,2,0),0)+IFERROR(VLOOKUP($B1833,$F1824:$G1829,2,0),0)+IFERROR(VLOOKUP($B1833,$H1824:$I1829,2,0),0)+IFERROR(VLOOKUP($B1833,$J1824:$K1829,2,0),0)+IFERROR(VLOOKUP($B1833,$L1824:$M1829,2,0),0)+IFERROR(VLOOKUP($B1833,$N1824:$O1829,2,0),0)+IFERROR(VLOOKUP($B1833,$P1824:$Q1829,2,0),0)+IFERROR(VLOOKUP($B1833,$R1824:$S1829,2,0),0))</f>
        <v>0</v>
      </c>
      <c r="E1833" s="110"/>
      <c r="F1833" s="110"/>
      <c r="G1833" s="112">
        <v>6</v>
      </c>
      <c r="H1833" s="112">
        <v>5</v>
      </c>
      <c r="I1833" s="112">
        <v>4</v>
      </c>
      <c r="J1833" s="112">
        <v>3</v>
      </c>
      <c r="K1833" s="112">
        <v>2</v>
      </c>
      <c r="L1833" s="112">
        <v>1</v>
      </c>
      <c r="M1833" s="110"/>
      <c r="O1833" s="110"/>
      <c r="P1833" s="112">
        <v>6</v>
      </c>
      <c r="Q1833" s="112">
        <v>5</v>
      </c>
      <c r="R1833" s="112">
        <v>4</v>
      </c>
      <c r="S1833" s="112">
        <v>3</v>
      </c>
      <c r="T1833" s="112">
        <v>2</v>
      </c>
      <c r="U1833" s="112">
        <v>1</v>
      </c>
      <c r="AB1833" s="110"/>
      <c r="AC1833" s="110"/>
      <c r="AD1833" s="110"/>
      <c r="AE1833" s="110"/>
      <c r="AF1833" s="110"/>
      <c r="AG1833" s="110"/>
      <c r="AH1833" s="110"/>
    </row>
    <row r="1834" spans="1:34" hidden="1" outlineLevel="2" x14ac:dyDescent="0.25">
      <c r="B1834" s="105">
        <v>4</v>
      </c>
      <c r="C1834" s="108">
        <f t="shared" ref="C1834" si="3130">-(IFERROR(VLOOKUP($B1834,$B1824:$C1829,2,0),0)+IFERROR(VLOOKUP($B1834,$D1824:$E1829,2,0),0)+IFERROR(VLOOKUP($B1834,$F1824:$G1829,2,0),0)+IFERROR(VLOOKUP($B1834,$H1824:$I1829,2,0),0)+IFERROR(VLOOKUP($B1834,$J1824:$K1829,2,0),0)+IFERROR(VLOOKUP($B1834,$L1824:$M1829,2,0),0)+IFERROR(VLOOKUP($B1834,$N1824:$O1829,2,0),0)+IFERROR(VLOOKUP($B1834,$P1824:$Q1829,2,0),0)+IFERROR(VLOOKUP($B1834,$R1824:$S1829,2,0),0))</f>
        <v>0</v>
      </c>
      <c r="E1834" s="110"/>
      <c r="F1834" s="105">
        <v>1</v>
      </c>
      <c r="G1834" s="184" t="e">
        <f t="array" ref="G1834:G1840">MMULT(MINVERSE($C$24:$I$30),$C1831:$C1837)</f>
        <v>#NUM!</v>
      </c>
      <c r="H1834" s="184" t="e">
        <f t="array" ref="H1834:H1839">MMULT(MINVERSE($C$24:$H$29),$C1831:$C1836)</f>
        <v>#NUM!</v>
      </c>
      <c r="I1834" s="184" t="e">
        <f t="array" ref="I1834:I1838">MMULT(MINVERSE($C$24:$G$28),$C1831:$C1835)</f>
        <v>#NUM!</v>
      </c>
      <c r="J1834" s="184">
        <f t="array" ref="J1834:J1837">MMULT(MINVERSE($C$24:$F$27),$C1831:$C1834)</f>
        <v>0</v>
      </c>
      <c r="K1834" s="184">
        <f t="array" ref="K1834:K1836">MMULT(MINVERSE($C$24:$E$26),$C1831:$C1833)</f>
        <v>0</v>
      </c>
      <c r="L1834" s="184">
        <f t="array" ref="L1834:L1835">MMULT(MINVERSE($C$24:$D$25),$C1831:$C1832)</f>
        <v>0</v>
      </c>
      <c r="M1834" s="110"/>
      <c r="O1834" s="105">
        <v>1</v>
      </c>
      <c r="P1834" s="184" t="e">
        <f t="array" ref="P1834:P1844">MMULT(MINVERSE($C$24:$M$34),$C1831:$C1841)</f>
        <v>#NUM!</v>
      </c>
      <c r="Q1834" s="184" t="e">
        <f t="array" ref="Q1834:Q1843">MMULT(MINVERSE($C$24:$L$33),$C1831:$C1840)</f>
        <v>#NUM!</v>
      </c>
      <c r="R1834" s="184" t="e">
        <f t="array" ref="R1834:R1842">MMULT(MINVERSE($C$24:$K$32),$C1831:$C1839)</f>
        <v>#NUM!</v>
      </c>
      <c r="S1834" s="184" t="e">
        <f t="array" ref="S1834:S1841">MMULT(MINVERSE($C$24:$J$31),$C1831:$C1838)</f>
        <v>#NUM!</v>
      </c>
      <c r="T1834" s="114"/>
      <c r="U1834" s="114"/>
      <c r="V1834" s="110"/>
      <c r="W1834" s="110"/>
      <c r="X1834" s="110"/>
      <c r="Y1834" s="110"/>
      <c r="Z1834" s="110"/>
      <c r="AA1834" s="110"/>
      <c r="AB1834" s="110"/>
      <c r="AC1834" s="110"/>
      <c r="AD1834" s="110"/>
      <c r="AE1834" s="110"/>
      <c r="AF1834" s="110"/>
      <c r="AG1834" s="110"/>
      <c r="AH1834" s="110"/>
    </row>
    <row r="1835" spans="1:34" hidden="1" outlineLevel="2" x14ac:dyDescent="0.25">
      <c r="B1835" s="105">
        <v>5</v>
      </c>
      <c r="C1835" s="108">
        <f t="shared" ref="C1835" si="3131">-(IFERROR(VLOOKUP($B1835,$B1824:$C1829,2,0),0)+IFERROR(VLOOKUP($B1835,$D1824:$E1829,2,0),0)+IFERROR(VLOOKUP($B1835,$F1824:$G1829,2,0),0)+IFERROR(VLOOKUP($B1835,$H1824:$I1829,2,0),0)+IFERROR(VLOOKUP($B1835,$J1824:$K1829,2,0),0)+IFERROR(VLOOKUP($B1835,$L1824:$M1829,2,0),0)+IFERROR(VLOOKUP($B1835,$N1824:$O1829,2,0),0)+IFERROR(VLOOKUP($B1835,$P1824:$Q1829,2,0),0)+IFERROR(VLOOKUP($B1835,$R1824:$S1829,2,0),0))</f>
        <v>0</v>
      </c>
      <c r="E1835" s="110"/>
      <c r="F1835" s="105">
        <v>2</v>
      </c>
      <c r="G1835" s="185" t="e">
        <v>#NUM!</v>
      </c>
      <c r="H1835" s="185" t="e">
        <v>#NUM!</v>
      </c>
      <c r="I1835" s="185" t="e">
        <v>#NUM!</v>
      </c>
      <c r="J1835" s="185">
        <v>0</v>
      </c>
      <c r="K1835" s="185">
        <v>0</v>
      </c>
      <c r="L1835" s="185">
        <v>0</v>
      </c>
      <c r="M1835" s="110"/>
      <c r="O1835" s="105">
        <v>2</v>
      </c>
      <c r="P1835" s="185" t="e">
        <v>#NUM!</v>
      </c>
      <c r="Q1835" s="185" t="e">
        <v>#NUM!</v>
      </c>
      <c r="R1835" s="185" t="e">
        <v>#NUM!</v>
      </c>
      <c r="S1835" s="185" t="e">
        <v>#NUM!</v>
      </c>
      <c r="T1835" s="114"/>
      <c r="U1835" s="114"/>
    </row>
    <row r="1836" spans="1:34" hidden="1" outlineLevel="2" x14ac:dyDescent="0.25">
      <c r="B1836" s="105">
        <v>6</v>
      </c>
      <c r="C1836" s="108">
        <f t="shared" ref="C1836" si="3132">-(IFERROR(VLOOKUP($B1836,$B1824:$C1829,2,0),0)+IFERROR(VLOOKUP($B1836,$D1824:$E1829,2,0),0)+IFERROR(VLOOKUP($B1836,$F1824:$G1829,2,0),0)+IFERROR(VLOOKUP($B1836,$H1824:$I1829,2,0),0)+IFERROR(VLOOKUP($B1836,$J1824:$K1829,2,0),0)+IFERROR(VLOOKUP($B1836,$L1824:$M1829,2,0),0)+IFERROR(VLOOKUP($B1836,$N1824:$O1829,2,0),0)+IFERROR(VLOOKUP($B1836,$P1824:$Q1829,2,0),0)+IFERROR(VLOOKUP($B1836,$R1824:$S1829,2,0),0))</f>
        <v>0</v>
      </c>
      <c r="E1836" s="110"/>
      <c r="F1836" s="105">
        <v>3</v>
      </c>
      <c r="G1836" s="185" t="e">
        <v>#NUM!</v>
      </c>
      <c r="H1836" s="185" t="e">
        <v>#NUM!</v>
      </c>
      <c r="I1836" s="185" t="e">
        <v>#NUM!</v>
      </c>
      <c r="J1836" s="185">
        <v>0</v>
      </c>
      <c r="K1836" s="185">
        <v>0</v>
      </c>
      <c r="L1836" s="185"/>
      <c r="M1836" s="110"/>
      <c r="O1836" s="105">
        <v>3</v>
      </c>
      <c r="P1836" s="185" t="e">
        <v>#NUM!</v>
      </c>
      <c r="Q1836" s="185" t="e">
        <v>#NUM!</v>
      </c>
      <c r="R1836" s="185" t="e">
        <v>#NUM!</v>
      </c>
      <c r="S1836" s="185" t="e">
        <v>#NUM!</v>
      </c>
      <c r="T1836" s="114"/>
      <c r="U1836" s="114"/>
    </row>
    <row r="1837" spans="1:34" hidden="1" outlineLevel="2" x14ac:dyDescent="0.25">
      <c r="B1837" s="105">
        <v>7</v>
      </c>
      <c r="C1837" s="108">
        <f t="shared" ref="C1837" si="3133">-(IFERROR(VLOOKUP($B1837,$B1824:$C1829,2,0),0)+IFERROR(VLOOKUP($B1837,$D1824:$E1829,2,0),0)+IFERROR(VLOOKUP($B1837,$F1824:$G1829,2,0),0)+IFERROR(VLOOKUP($B1837,$H1824:$I1829,2,0),0)+IFERROR(VLOOKUP($B1837,$J1824:$K1829,2,0),0)+IFERROR(VLOOKUP($B1837,$L1824:$M1829,2,0),0)+IFERROR(VLOOKUP($B1837,$N1824:$O1829,2,0),0)+IFERROR(VLOOKUP($B1837,$P1824:$Q1829,2,0),0)+IFERROR(VLOOKUP($B1837,$R1824:$S1829,2,0),0))</f>
        <v>0</v>
      </c>
      <c r="E1837" s="110"/>
      <c r="F1837" s="105">
        <v>4</v>
      </c>
      <c r="G1837" s="185" t="e">
        <v>#NUM!</v>
      </c>
      <c r="H1837" s="185" t="e">
        <v>#NUM!</v>
      </c>
      <c r="I1837" s="185" t="e">
        <v>#NUM!</v>
      </c>
      <c r="J1837" s="185">
        <v>0</v>
      </c>
      <c r="K1837" s="185"/>
      <c r="L1837" s="185"/>
      <c r="M1837" s="110"/>
      <c r="O1837" s="105">
        <v>4</v>
      </c>
      <c r="P1837" s="185" t="e">
        <v>#NUM!</v>
      </c>
      <c r="Q1837" s="185" t="e">
        <v>#NUM!</v>
      </c>
      <c r="R1837" s="185" t="e">
        <v>#NUM!</v>
      </c>
      <c r="S1837" s="185" t="e">
        <v>#NUM!</v>
      </c>
      <c r="T1837" s="114"/>
      <c r="U1837" s="114"/>
    </row>
    <row r="1838" spans="1:34" hidden="1" outlineLevel="2" x14ac:dyDescent="0.25">
      <c r="B1838" s="105">
        <v>8</v>
      </c>
      <c r="C1838" s="108">
        <f t="shared" ref="C1838" si="3134">-(IFERROR(VLOOKUP($B1838,$B1824:$C1829,2,0),0)+IFERROR(VLOOKUP($B1838,$D1824:$E1829,2,0),0)+IFERROR(VLOOKUP($B1838,$F1824:$G1829,2,0),0)+IFERROR(VLOOKUP($B1838,$H1824:$I1829,2,0),0)+IFERROR(VLOOKUP($B1838,$J1824:$K1829,2,0),0)+IFERROR(VLOOKUP($B1838,$L1824:$M1829,2,0),0)+IFERROR(VLOOKUP($B1838,$N1824:$O1829,2,0),0)+IFERROR(VLOOKUP($B1838,$P1824:$Q1829,2,0),0)+IFERROR(VLOOKUP($B1838,$R1824:$S1829,2,0),0))</f>
        <v>0</v>
      </c>
      <c r="E1838" s="110" t="s">
        <v>40</v>
      </c>
      <c r="F1838" s="105">
        <v>5</v>
      </c>
      <c r="G1838" s="185" t="e">
        <v>#NUM!</v>
      </c>
      <c r="H1838" s="185" t="e">
        <v>#NUM!</v>
      </c>
      <c r="I1838" s="185" t="e">
        <v>#NUM!</v>
      </c>
      <c r="J1838" s="185"/>
      <c r="K1838" s="185"/>
      <c r="L1838" s="185"/>
      <c r="M1838" s="110"/>
      <c r="O1838" s="105">
        <v>5</v>
      </c>
      <c r="P1838" s="185" t="e">
        <v>#NUM!</v>
      </c>
      <c r="Q1838" s="185" t="e">
        <v>#NUM!</v>
      </c>
      <c r="R1838" s="185" t="e">
        <v>#NUM!</v>
      </c>
      <c r="S1838" s="185" t="e">
        <v>#NUM!</v>
      </c>
      <c r="T1838" s="114"/>
      <c r="U1838" s="114"/>
    </row>
    <row r="1839" spans="1:34" hidden="1" outlineLevel="2" x14ac:dyDescent="0.25">
      <c r="B1839" s="105">
        <v>9</v>
      </c>
      <c r="C1839" s="108">
        <f t="shared" ref="C1839" si="3135">-(IFERROR(VLOOKUP($B1839,$B1824:$C1829,2,0),0)+IFERROR(VLOOKUP($B1839,$D1824:$E1829,2,0),0)+IFERROR(VLOOKUP($B1839,$F1824:$G1829,2,0),0)+IFERROR(VLOOKUP($B1839,$H1824:$I1829,2,0),0)+IFERROR(VLOOKUP($B1839,$J1824:$K1829,2,0),0)+IFERROR(VLOOKUP($B1839,$L1824:$M1829,2,0),0)+IFERROR(VLOOKUP($B1839,$N1824:$O1829,2,0),0)+IFERROR(VLOOKUP($B1839,$P1824:$Q1829,2,0),0)+IFERROR(VLOOKUP($B1839,$R1824:$S1829,2,0),0))</f>
        <v>0</v>
      </c>
      <c r="E1839" s="110"/>
      <c r="F1839" s="105">
        <v>6</v>
      </c>
      <c r="G1839" s="185" t="e">
        <v>#NUM!</v>
      </c>
      <c r="H1839" s="185" t="e">
        <v>#NUM!</v>
      </c>
      <c r="I1839" s="185"/>
      <c r="J1839" s="185"/>
      <c r="K1839" s="185"/>
      <c r="L1839" s="185"/>
      <c r="M1839" s="110"/>
      <c r="O1839" s="105">
        <v>6</v>
      </c>
      <c r="P1839" s="185" t="e">
        <v>#NUM!</v>
      </c>
      <c r="Q1839" s="185" t="e">
        <v>#NUM!</v>
      </c>
      <c r="R1839" s="185" t="e">
        <v>#NUM!</v>
      </c>
      <c r="S1839" s="185" t="e">
        <v>#NUM!</v>
      </c>
      <c r="T1839" s="114"/>
      <c r="U1839" s="114"/>
    </row>
    <row r="1840" spans="1:34" hidden="1" outlineLevel="2" x14ac:dyDescent="0.25">
      <c r="B1840" s="105">
        <v>10</v>
      </c>
      <c r="C1840" s="108">
        <f t="shared" ref="C1840" si="3136">-(IFERROR(VLOOKUP($B1840,$B1824:$C1829,2,0),0)+IFERROR(VLOOKUP($B1840,$D1824:$E1829,2,0),0)+IFERROR(VLOOKUP($B1840,$F1824:$G1829,2,0),0)+IFERROR(VLOOKUP($B1840,$H1824:$I1829,2,0),0)+IFERROR(VLOOKUP($B1840,$J1824:$K1829,2,0),0)+IFERROR(VLOOKUP($B1840,$L1824:$M1829,2,0),0)+IFERROR(VLOOKUP($B1840,$N1824:$O1829,2,0),0)+IFERROR(VLOOKUP($B1840,$P1824:$Q1829,2,0),0)+IFERROR(VLOOKUP($B1840,$R1824:$S1829,2,0),0))</f>
        <v>0</v>
      </c>
      <c r="E1840" s="110"/>
      <c r="F1840" s="105">
        <v>7</v>
      </c>
      <c r="G1840" s="185" t="e">
        <v>#NUM!</v>
      </c>
      <c r="H1840" s="185"/>
      <c r="I1840" s="185"/>
      <c r="J1840" s="185"/>
      <c r="K1840" s="185"/>
      <c r="L1840" s="185"/>
      <c r="M1840" s="110"/>
      <c r="N1840" s="110" t="s">
        <v>40</v>
      </c>
      <c r="O1840" s="105">
        <v>7</v>
      </c>
      <c r="P1840" s="185" t="e">
        <v>#NUM!</v>
      </c>
      <c r="Q1840" s="185" t="e">
        <v>#NUM!</v>
      </c>
      <c r="R1840" s="185" t="e">
        <v>#NUM!</v>
      </c>
      <c r="S1840" s="185" t="e">
        <v>#NUM!</v>
      </c>
      <c r="T1840" s="114"/>
      <c r="U1840" s="114"/>
    </row>
    <row r="1841" spans="1:24" hidden="1" outlineLevel="2" x14ac:dyDescent="0.25">
      <c r="B1841" s="105">
        <v>11</v>
      </c>
      <c r="C1841" s="108">
        <f t="shared" ref="C1841" si="3137">-(IFERROR(VLOOKUP($B1841,$B1824:$C1829,2,0),0)+IFERROR(VLOOKUP($B1841,$D1824:$E1829,2,0),0)+IFERROR(VLOOKUP($B1841,$F1824:$G1829,2,0),0)+IFERROR(VLOOKUP($B1841,$H1824:$I1829,2,0),0)+IFERROR(VLOOKUP($B1841,$J1824:$K1829,2,0),0)+IFERROR(VLOOKUP($B1841,$L1824:$M1829,2,0),0)+IFERROR(VLOOKUP($B1841,$N1824:$O1829,2,0),0)+IFERROR(VLOOKUP($B1841,$P1824:$Q1829,2,0),0)+IFERROR(VLOOKUP($B1841,$R1824:$S1829,2,0),0))</f>
        <v>0</v>
      </c>
      <c r="E1841" s="110"/>
      <c r="M1841" s="110"/>
      <c r="O1841" s="105">
        <v>8</v>
      </c>
      <c r="P1841" s="185" t="e">
        <v>#NUM!</v>
      </c>
      <c r="Q1841" s="185" t="e">
        <v>#NUM!</v>
      </c>
      <c r="R1841" s="185" t="e">
        <v>#NUM!</v>
      </c>
      <c r="S1841" s="185" t="e">
        <v>#NUM!</v>
      </c>
      <c r="T1841" s="114"/>
      <c r="U1841" s="114"/>
    </row>
    <row r="1842" spans="1:24" hidden="1" outlineLevel="2" x14ac:dyDescent="0.25">
      <c r="B1842" s="105">
        <v>12</v>
      </c>
      <c r="C1842" s="108">
        <f t="shared" ref="C1842" si="3138">-(IFERROR(VLOOKUP($B1842,$B1824:$C1829,2,0),0)+IFERROR(VLOOKUP($B1842,$D1824:$E1829,2,0),0)+IFERROR(VLOOKUP($B1842,$F1824:$G1829,2,0),0)+IFERROR(VLOOKUP($B1842,$H1824:$I1829,2,0),0)+IFERROR(VLOOKUP($B1842,$J1824:$K1829,2,0),0)+IFERROR(VLOOKUP($B1842,$L1824:$M1829,2,0),0)+IFERROR(VLOOKUP($B1842,$N1824:$O1829,2,0),0)+IFERROR(VLOOKUP($B1842,$P1824:$Q1829,2,0),0)+IFERROR(VLOOKUP($B1842,$R1824:$S1829,2,0),0))</f>
        <v>0</v>
      </c>
      <c r="E1842" s="110"/>
      <c r="M1842" s="110"/>
      <c r="O1842" s="105">
        <v>9</v>
      </c>
      <c r="P1842" s="185" t="e">
        <v>#NUM!</v>
      </c>
      <c r="Q1842" s="185" t="e">
        <v>#NUM!</v>
      </c>
      <c r="R1842" s="185" t="e">
        <v>#NUM!</v>
      </c>
      <c r="S1842" s="185"/>
      <c r="T1842" s="114"/>
      <c r="U1842" s="114"/>
    </row>
    <row r="1843" spans="1:24" hidden="1" outlineLevel="2" x14ac:dyDescent="0.25">
      <c r="B1843" s="105">
        <v>13</v>
      </c>
      <c r="C1843" s="108">
        <f t="shared" ref="C1843" si="3139">-(IFERROR(VLOOKUP($B1843,$B1824:$C1829,2,0),0)+IFERROR(VLOOKUP($B1843,$D1824:$E1829,2,0),0)+IFERROR(VLOOKUP($B1843,$F1824:$G1829,2,0),0)+IFERROR(VLOOKUP($B1843,$H1824:$I1829,2,0),0)+IFERROR(VLOOKUP($B1843,$J1824:$K1829,2,0),0)+IFERROR(VLOOKUP($B1843,$L1824:$M1829,2,0),0)+IFERROR(VLOOKUP($B1843,$N1824:$O1829,2,0),0)+IFERROR(VLOOKUP($B1843,$P1824:$Q1829,2,0),0)+IFERROR(VLOOKUP($B1843,$R1824:$S1829,2,0),0))</f>
        <v>0</v>
      </c>
      <c r="E1843" s="110"/>
      <c r="F1843" s="110"/>
      <c r="G1843" s="324" t="s">
        <v>42</v>
      </c>
      <c r="H1843" s="324"/>
      <c r="I1843" s="324"/>
      <c r="J1843" s="324"/>
      <c r="K1843" s="324"/>
      <c r="L1843" s="324"/>
      <c r="M1843" s="110"/>
      <c r="O1843" s="105">
        <v>10</v>
      </c>
      <c r="P1843" s="185" t="e">
        <v>#NUM!</v>
      </c>
      <c r="Q1843" s="185" t="e">
        <v>#NUM!</v>
      </c>
      <c r="R1843" s="185"/>
      <c r="S1843" s="185"/>
      <c r="T1843" s="114"/>
      <c r="U1843" s="114"/>
    </row>
    <row r="1844" spans="1:24" hidden="1" outlineLevel="2" x14ac:dyDescent="0.25">
      <c r="B1844" s="105">
        <v>14</v>
      </c>
      <c r="C1844" s="108">
        <f t="shared" ref="C1844" si="3140">-(IFERROR(VLOOKUP($B1844,$B1824:$C1829,2,0),0)+IFERROR(VLOOKUP($B1844,$D1824:$E1829,2,0),0)+IFERROR(VLOOKUP($B1844,$F1824:$G1829,2,0),0)+IFERROR(VLOOKUP($B1844,$H1824:$I1829,2,0),0)+IFERROR(VLOOKUP($B1844,$J1824:$K1829,2,0),0)+IFERROR(VLOOKUP($B1844,$L1824:$M1829,2,0),0)+IFERROR(VLOOKUP($B1844,$N1824:$O1829,2,0),0)+IFERROR(VLOOKUP($B1844,$P1824:$Q1829,2,0),0)+IFERROR(VLOOKUP($B1844,$R1824:$S1829,2,0),0))</f>
        <v>0</v>
      </c>
      <c r="E1844" s="110"/>
      <c r="F1844" s="110"/>
      <c r="G1844" s="112">
        <v>6</v>
      </c>
      <c r="H1844" s="112">
        <v>5</v>
      </c>
      <c r="I1844" s="112">
        <v>4</v>
      </c>
      <c r="J1844" s="112">
        <v>3</v>
      </c>
      <c r="K1844" s="112">
        <v>2</v>
      </c>
      <c r="L1844" s="112">
        <v>1</v>
      </c>
      <c r="M1844" s="110"/>
      <c r="O1844" s="105">
        <v>11</v>
      </c>
      <c r="P1844" s="185" t="e">
        <v>#NUM!</v>
      </c>
      <c r="Q1844" s="185"/>
      <c r="R1844" s="185"/>
      <c r="S1844" s="185"/>
      <c r="T1844" s="114"/>
      <c r="U1844" s="114"/>
    </row>
    <row r="1845" spans="1:24" hidden="1" outlineLevel="2" x14ac:dyDescent="0.25">
      <c r="A1845" s="68" t="s">
        <v>41</v>
      </c>
      <c r="B1845" s="105">
        <v>15</v>
      </c>
      <c r="C1845" s="108">
        <f t="shared" ref="C1845" si="3141">-(IFERROR(VLOOKUP($B1845,$B1824:$C1829,2,0),0)+IFERROR(VLOOKUP($B1845,$D1824:$E1829,2,0),0)+IFERROR(VLOOKUP($B1845,$F1824:$G1829,2,0),0)+IFERROR(VLOOKUP($B1845,$H1824:$I1829,2,0),0)+IFERROR(VLOOKUP($B1845,$J1824:$K1829,2,0),0)+IFERROR(VLOOKUP($B1845,$L1824:$M1829,2,0),0)+IFERROR(VLOOKUP($B1845,$N1824:$O1829,2,0),0)+IFERROR(VLOOKUP($B1845,$P1824:$Q1829,2,0),0)+IFERROR(VLOOKUP($B1845,$R1824:$S1829,2,0),0))</f>
        <v>0</v>
      </c>
      <c r="E1845" s="110"/>
      <c r="F1845" s="105">
        <v>1</v>
      </c>
      <c r="G1845" s="184" t="e">
        <f t="array" ref="G1845:G1853">MMULT(MINVERSE($C$24:$K$32),$C1831:$C1839)</f>
        <v>#NUM!</v>
      </c>
      <c r="H1845" s="184" t="e">
        <f t="array" ref="H1845:H1852">MMULT(MINVERSE($C$24:$J$31),$C1831:$C1838)</f>
        <v>#NUM!</v>
      </c>
      <c r="I1845" s="184" t="e">
        <f t="array" ref="I1845:I1851">MMULT(MINVERSE($C$24:$I$30),$C1831:$C1837)</f>
        <v>#NUM!</v>
      </c>
      <c r="J1845" s="184" t="e">
        <f t="array" ref="J1845:J1850">MMULT(MINVERSE($C$24:$H$29),$C1831:$C1836)</f>
        <v>#NUM!</v>
      </c>
      <c r="K1845" s="184" t="e">
        <f t="array" ref="K1845:K1849">MMULT(MINVERSE($C$24:$G$28),$C1831:$C1835)</f>
        <v>#NUM!</v>
      </c>
      <c r="L1845" s="113"/>
      <c r="M1845" s="110"/>
      <c r="N1845" s="110"/>
      <c r="O1845" s="110"/>
      <c r="P1845" s="110"/>
    </row>
    <row r="1846" spans="1:24" hidden="1" outlineLevel="2" x14ac:dyDescent="0.25">
      <c r="B1846" s="105">
        <v>16</v>
      </c>
      <c r="C1846" s="108">
        <f t="shared" ref="C1846" si="3142">-(IFERROR(VLOOKUP($B1846,$B1824:$C1829,2,0),0)+IFERROR(VLOOKUP($B1846,$D1824:$E1829,2,0),0)+IFERROR(VLOOKUP($B1846,$F1824:$G1829,2,0),0)+IFERROR(VLOOKUP($B1846,$H1824:$I1829,2,0),0)+IFERROR(VLOOKUP($B1846,$J1824:$K1829,2,0),0)+IFERROR(VLOOKUP($B1846,$L1824:$M1829,2,0),0)+IFERROR(VLOOKUP($B1846,$N1824:$O1829,2,0),0)+IFERROR(VLOOKUP($B1846,$P1824:$Q1829,2,0),0)+IFERROR(VLOOKUP($B1846,$R1824:$S1829,2,0),0))</f>
        <v>0</v>
      </c>
      <c r="E1846" s="110"/>
      <c r="F1846" s="105">
        <v>2</v>
      </c>
      <c r="G1846" s="185" t="e">
        <v>#NUM!</v>
      </c>
      <c r="H1846" s="185" t="e">
        <v>#NUM!</v>
      </c>
      <c r="I1846" s="185" t="e">
        <v>#NUM!</v>
      </c>
      <c r="J1846" s="185" t="e">
        <v>#NUM!</v>
      </c>
      <c r="K1846" s="185" t="e">
        <v>#NUM!</v>
      </c>
      <c r="L1846" s="114"/>
      <c r="M1846" s="110"/>
      <c r="N1846" s="110"/>
      <c r="O1846" s="110"/>
      <c r="P1846" s="110"/>
    </row>
    <row r="1847" spans="1:24" hidden="1" outlineLevel="2" x14ac:dyDescent="0.25">
      <c r="B1847" s="105">
        <v>17</v>
      </c>
      <c r="C1847" s="108">
        <f t="shared" ref="C1847" si="3143">-(IFERROR(VLOOKUP($B1847,$B1824:$C1829,2,0),0)+IFERROR(VLOOKUP($B1847,$D1824:$E1829,2,0),0)+IFERROR(VLOOKUP($B1847,$F1824:$G1829,2,0),0)+IFERROR(VLOOKUP($B1847,$H1824:$I1829,2,0),0)+IFERROR(VLOOKUP($B1847,$J1824:$K1829,2,0),0)+IFERROR(VLOOKUP($B1847,$L1824:$M1829,2,0),0)+IFERROR(VLOOKUP($B1847,$N1824:$O1829,2,0),0)+IFERROR(VLOOKUP($B1847,$P1824:$Q1829,2,0),0)+IFERROR(VLOOKUP($B1847,$R1824:$S1829,2,0),0))</f>
        <v>0</v>
      </c>
      <c r="E1847" s="110"/>
      <c r="F1847" s="105">
        <v>3</v>
      </c>
      <c r="G1847" s="185" t="e">
        <v>#NUM!</v>
      </c>
      <c r="H1847" s="185" t="e">
        <v>#NUM!</v>
      </c>
      <c r="I1847" s="185" t="e">
        <v>#NUM!</v>
      </c>
      <c r="J1847" s="185" t="e">
        <v>#NUM!</v>
      </c>
      <c r="K1847" s="185" t="e">
        <v>#NUM!</v>
      </c>
      <c r="L1847" s="114"/>
      <c r="M1847" s="110"/>
    </row>
    <row r="1848" spans="1:24" hidden="1" outlineLevel="2" x14ac:dyDescent="0.25">
      <c r="B1848" s="105">
        <v>18</v>
      </c>
      <c r="C1848" s="108">
        <f t="shared" ref="C1848" si="3144">-(IFERROR(VLOOKUP($B1848,$B1824:$C1829,2,0),0)+IFERROR(VLOOKUP($B1848,$D1824:$E1829,2,0),0)+IFERROR(VLOOKUP($B1848,$F1824:$G1829,2,0),0)+IFERROR(VLOOKUP($B1848,$H1824:$I1829,2,0),0)+IFERROR(VLOOKUP($B1848,$J1824:$K1829,2,0),0)+IFERROR(VLOOKUP($B1848,$L1824:$M1829,2,0),0)+IFERROR(VLOOKUP($B1848,$N1824:$O1829,2,0),0)+IFERROR(VLOOKUP($B1848,$P1824:$Q1829,2,0),0)+IFERROR(VLOOKUP($B1848,$R1824:$S1829,2,0),0))</f>
        <v>0</v>
      </c>
      <c r="E1848" s="110"/>
      <c r="F1848" s="105">
        <v>4</v>
      </c>
      <c r="G1848" s="185" t="e">
        <v>#NUM!</v>
      </c>
      <c r="H1848" s="185" t="e">
        <v>#NUM!</v>
      </c>
      <c r="I1848" s="185" t="e">
        <v>#NUM!</v>
      </c>
      <c r="J1848" s="185" t="e">
        <v>#NUM!</v>
      </c>
      <c r="K1848" s="185" t="e">
        <v>#NUM!</v>
      </c>
      <c r="L1848" s="114"/>
      <c r="M1848" s="110"/>
    </row>
    <row r="1849" spans="1:24" hidden="1" outlineLevel="2" x14ac:dyDescent="0.25">
      <c r="B1849" s="105">
        <v>19</v>
      </c>
      <c r="C1849" s="108">
        <f t="shared" ref="C1849" si="3145">-(IFERROR(VLOOKUP($B1849,$B1824:$C1829,2,0),0)+IFERROR(VLOOKUP($B1849,$D1824:$E1829,2,0),0)+IFERROR(VLOOKUP($B1849,$F1824:$G1829,2,0),0)+IFERROR(VLOOKUP($B1849,$H1824:$I1829,2,0),0)+IFERROR(VLOOKUP($B1849,$J1824:$K1829,2,0),0)+IFERROR(VLOOKUP($B1849,$L1824:$M1829,2,0),0)+IFERROR(VLOOKUP($B1849,$N1824:$O1829,2,0),0)+IFERROR(VLOOKUP($B1849,$P1824:$Q1829,2,0),0)+IFERROR(VLOOKUP($B1849,$R1824:$S1829,2,0),0))</f>
        <v>0</v>
      </c>
      <c r="E1849" s="110"/>
      <c r="F1849" s="105">
        <v>5</v>
      </c>
      <c r="G1849" s="185" t="e">
        <v>#NUM!</v>
      </c>
      <c r="H1849" s="185" t="e">
        <v>#NUM!</v>
      </c>
      <c r="I1849" s="185" t="e">
        <v>#NUM!</v>
      </c>
      <c r="J1849" s="185" t="e">
        <v>#NUM!</v>
      </c>
      <c r="K1849" s="185" t="e">
        <v>#NUM!</v>
      </c>
      <c r="L1849" s="114"/>
      <c r="M1849" s="110"/>
    </row>
    <row r="1850" spans="1:24" hidden="1" outlineLevel="2" x14ac:dyDescent="0.25">
      <c r="B1850" s="105">
        <v>20</v>
      </c>
      <c r="C1850" s="108">
        <f t="shared" ref="C1850" si="3146">-(IFERROR(VLOOKUP($B1850,$B1824:$C1829,2,0),0)+IFERROR(VLOOKUP($B1850,$D1824:$E1829,2,0),0)+IFERROR(VLOOKUP($B1850,$F1824:$G1829,2,0),0)+IFERROR(VLOOKUP($B1850,$H1824:$I1829,2,0),0)+IFERROR(VLOOKUP($B1850,$J1824:$K1829,2,0),0)+IFERROR(VLOOKUP($B1850,$L1824:$M1829,2,0),0)+IFERROR(VLOOKUP($B1850,$N1824:$O1829,2,0),0)+IFERROR(VLOOKUP($B1850,$P1824:$Q1829,2,0),0)+IFERROR(VLOOKUP($B1850,$R1824:$S1829,2,0),0))</f>
        <v>0</v>
      </c>
      <c r="E1850" s="110" t="s">
        <v>40</v>
      </c>
      <c r="F1850" s="105">
        <v>6</v>
      </c>
      <c r="G1850" s="185" t="e">
        <v>#NUM!</v>
      </c>
      <c r="H1850" s="185" t="e">
        <v>#NUM!</v>
      </c>
      <c r="I1850" s="185" t="e">
        <v>#NUM!</v>
      </c>
      <c r="J1850" s="185" t="e">
        <v>#NUM!</v>
      </c>
      <c r="K1850" s="185"/>
      <c r="L1850" s="114"/>
      <c r="M1850" s="110"/>
    </row>
    <row r="1851" spans="1:24" hidden="1" outlineLevel="2" x14ac:dyDescent="0.25">
      <c r="B1851" s="105">
        <v>21</v>
      </c>
      <c r="C1851" s="108">
        <f t="shared" ref="C1851" si="3147">-(IFERROR(VLOOKUP($B1851,$B1824:$C1829,2,0),0)+IFERROR(VLOOKUP($B1851,$D1824:$E1829,2,0),0)+IFERROR(VLOOKUP($B1851,$F1824:$G1829,2,0),0)+IFERROR(VLOOKUP($B1851,$H1824:$I1829,2,0),0)+IFERROR(VLOOKUP($B1851,$J1824:$K1829,2,0),0)+IFERROR(VLOOKUP($B1851,$L1824:$M1829,2,0),0)+IFERROR(VLOOKUP($B1851,$N1824:$O1829,2,0),0)+IFERROR(VLOOKUP($B1851,$P1824:$Q1829,2,0),0)+IFERROR(VLOOKUP($B1851,$R1824:$S1829,2,0),0))</f>
        <v>0</v>
      </c>
      <c r="E1851" s="110"/>
      <c r="F1851" s="105">
        <v>7</v>
      </c>
      <c r="G1851" s="185" t="e">
        <v>#NUM!</v>
      </c>
      <c r="H1851" s="185" t="e">
        <v>#NUM!</v>
      </c>
      <c r="I1851" s="185" t="e">
        <v>#NUM!</v>
      </c>
      <c r="J1851" s="185"/>
      <c r="K1851" s="185"/>
      <c r="L1851" s="114"/>
      <c r="M1851" s="110"/>
    </row>
    <row r="1852" spans="1:24" hidden="1" outlineLevel="2" x14ac:dyDescent="0.25">
      <c r="E1852" s="110"/>
      <c r="F1852" s="105">
        <v>8</v>
      </c>
      <c r="G1852" s="185" t="e">
        <v>#NUM!</v>
      </c>
      <c r="H1852" s="185" t="e">
        <v>#NUM!</v>
      </c>
      <c r="I1852" s="185"/>
      <c r="J1852" s="185"/>
      <c r="K1852" s="185"/>
      <c r="L1852" s="114"/>
      <c r="M1852" s="110"/>
      <c r="X1852" s="110"/>
    </row>
    <row r="1853" spans="1:24" hidden="1" outlineLevel="2" x14ac:dyDescent="0.25">
      <c r="E1853" s="110"/>
      <c r="F1853" s="105">
        <v>9</v>
      </c>
      <c r="G1853" s="185" t="e">
        <v>#NUM!</v>
      </c>
      <c r="H1853" s="185"/>
      <c r="I1853" s="185"/>
      <c r="J1853" s="185"/>
      <c r="K1853" s="185"/>
      <c r="L1853" s="114"/>
      <c r="M1853" s="110"/>
      <c r="X1853" s="110"/>
    </row>
    <row r="1854" spans="1:24" hidden="1" outlineLevel="2" x14ac:dyDescent="0.25">
      <c r="A1854" s="117"/>
    </row>
    <row r="1855" spans="1:24" s="119" customFormat="1" hidden="1" outlineLevel="2" x14ac:dyDescent="0.25">
      <c r="A1855" s="118" t="s">
        <v>37</v>
      </c>
    </row>
    <row r="1856" spans="1:24" hidden="1" outlineLevel="2" x14ac:dyDescent="0.25">
      <c r="B1856" s="316">
        <f t="shared" ref="B1856:B1862" si="3148">B1823</f>
        <v>1</v>
      </c>
      <c r="C1856" s="316"/>
      <c r="D1856" s="316">
        <f t="shared" ref="D1856:D1862" si="3149">D1823</f>
        <v>2</v>
      </c>
      <c r="E1856" s="316"/>
      <c r="F1856" s="316">
        <f t="shared" ref="F1856:F1862" si="3150">F1823</f>
        <v>3</v>
      </c>
      <c r="G1856" s="316"/>
      <c r="H1856" s="316">
        <f t="shared" ref="H1856:H1862" si="3151">H1823</f>
        <v>4</v>
      </c>
      <c r="I1856" s="316"/>
      <c r="J1856" s="316">
        <f t="shared" ref="J1856:J1862" si="3152">J1823</f>
        <v>5</v>
      </c>
      <c r="K1856" s="316"/>
      <c r="L1856" s="316">
        <f t="shared" ref="L1856:L1862" si="3153">L1823</f>
        <v>6</v>
      </c>
      <c r="M1856" s="316"/>
    </row>
    <row r="1857" spans="1:16" hidden="1" outlineLevel="2" x14ac:dyDescent="0.25">
      <c r="B1857" s="105">
        <f t="shared" si="3148"/>
        <v>3</v>
      </c>
      <c r="C1857" s="116">
        <f>IF($Q$2=2,IFERROR(INDEX($G1834:$L1840,MATCH(B1857,$F1834:$F1840,0),MATCH(INICIO!$C$78,$G1833:$L1833,0)),0),IF($Q$2=4,IFERROR(INDEX($P1834:$U1844,MATCH(B1857,$O1834:$O1844,0),MATCH(INICIO!$C$78,$P1833:$U1833,0)),0),IFERROR(INDEX($G1845:$L1853,MATCH(B1857,$F1845:$F1853,0),MATCH(INICIO!$C$78,$G1844:$L1844,0)),0)))</f>
        <v>0</v>
      </c>
      <c r="D1857" s="105">
        <f t="shared" si="3149"/>
        <v>0</v>
      </c>
      <c r="E1857" s="116">
        <f>IF($Q$2=2,IFERROR(INDEX($G1834:$L1840,MATCH(D1857,$F1834:$F1840,0),MATCH(INICIO!$C$78,$G1833:$L1833,0)),0),IF($Q$2=4,IFERROR(INDEX($P1834:$U1844,MATCH(D1857,$O1834:$O1844,0),MATCH(INICIO!$C$78,$P1833:$U1833,0)),0),IFERROR(INDEX($G1845:$L1853,MATCH(D1857,$F1845:$F1853,0),MATCH(INICIO!$C$78,$G1844:$L1844,0)),0)))</f>
        <v>0</v>
      </c>
      <c r="F1857" s="105">
        <f t="shared" si="3150"/>
        <v>0</v>
      </c>
      <c r="G1857" s="116">
        <f>IF($Q$2=2,IFERROR(INDEX($G1834:$L1840,MATCH(F1857,$F1834:$F1840,0),MATCH(INICIO!$C$78,$G1833:$L1833,0)),0),IF($Q$2=4,IFERROR(INDEX($P1834:$U1844,MATCH(F1857,$O1834:$O1844,0),MATCH(INICIO!$C$78,$P1833:$U1833,0)),0),IFERROR(INDEX($G1845:$L1853,MATCH(F1857,$F1845:$F1853,0),MATCH(INICIO!$C$78,$G1844:$L1844,0)),0)))</f>
        <v>0</v>
      </c>
      <c r="H1857" s="105">
        <f t="shared" si="3151"/>
        <v>0</v>
      </c>
      <c r="I1857" s="116">
        <f>IF($Q$2=2,IFERROR(INDEX($G1834:$L1840,MATCH(H1857,$F1834:$F1840,0),MATCH(INICIO!$C$78,$G1833:$L1833,0)),0),IF($Q$2=4,IFERROR(INDEX($P1834:$U1844,MATCH(H1857,$O1834:$O1844,0),MATCH(INICIO!$C$78,$P1833:$U1833,0)),0),IFERROR(INDEX($G1845:$L1853,MATCH(H1857,$F1845:$F1853,0),MATCH(INICIO!$C$78,$G1844:$L1844,0)),0)))</f>
        <v>0</v>
      </c>
      <c r="J1857" s="105">
        <f t="shared" si="3152"/>
        <v>0</v>
      </c>
      <c r="K1857" s="116">
        <f>IF($Q$2=2,IFERROR(INDEX($G1834:$L1840,MATCH(J1857,$F1834:$F1840,0),MATCH(INICIO!$C$78,$G1833:$L1833,0)),0),IF($Q$2=4,IFERROR(INDEX($P1834:$U1844,MATCH(J1857,$O1834:$O1844,0),MATCH(INICIO!$C$78,$P1833:$U1833,0)),0),IFERROR(INDEX($G1845:$L1853,MATCH(J1857,$F1845:$F1853,0),MATCH(INICIO!$C$78,$G1844:$L1844,0)),0)))</f>
        <v>0</v>
      </c>
      <c r="L1857" s="105">
        <f t="shared" si="3153"/>
        <v>0</v>
      </c>
      <c r="M1857" s="116">
        <f>IF($Q$2=2,IFERROR(INDEX($G1834:$L1840,MATCH(L1857,$F1834:$F1840,0),MATCH(INICIO!$C$78,$G1833:$L1833,0)),0),IF($Q$2=4,IFERROR(INDEX($P1834:$U1844,MATCH(L1857,$O1834:$O1844,0),MATCH(INICIO!$C$78,$P1833:$U1833,0)),0),IFERROR(INDEX($G1845:$L1853,MATCH(L1857,$F1845:$F1853,0),MATCH(INICIO!$C$78,$G1844:$L1844,0)),0)))</f>
        <v>0</v>
      </c>
    </row>
    <row r="1858" spans="1:16" hidden="1" outlineLevel="2" x14ac:dyDescent="0.25">
      <c r="B1858" s="105">
        <f t="shared" si="3148"/>
        <v>4</v>
      </c>
      <c r="C1858" s="116">
        <f>IF($Q$2=2,IFERROR(INDEX($G1834:$L1840,MATCH(B1858,$F1834:$F1840,0),MATCH(INICIO!$C$78,$G1833:$L1833,0)),0),IF($Q$2=4,IFERROR(INDEX($P1834:$U1844,MATCH(B1858,$O1834:$O1844,0),MATCH(INICIO!$C$78,$P1833:$U1833,0)),0),IFERROR(INDEX($G1845:$L1853,MATCH(B1858,$F1845:$F1853,0),MATCH(INICIO!$C$78,$G1844:$L1844,0)),0)))</f>
        <v>0</v>
      </c>
      <c r="D1858" s="105">
        <f t="shared" si="3149"/>
        <v>0</v>
      </c>
      <c r="E1858" s="116">
        <f>IF($Q$2=2,IFERROR(INDEX($G1834:$L1840,MATCH(D1858,$F1834:$F1840,0),MATCH(INICIO!$C$78,$G1833:$L1833,0)),0),IF($Q$2=4,IFERROR(INDEX($P1834:$U1844,MATCH(D1858,$O1834:$O1844,0),MATCH(INICIO!$C$78,$P1833:$U1833,0)),0),IFERROR(INDEX($G1845:$L1853,MATCH(D1858,$F1845:$F1853,0),MATCH(INICIO!$C$78,$G1844:$L1844,0)),0)))</f>
        <v>0</v>
      </c>
      <c r="F1858" s="105">
        <f t="shared" si="3150"/>
        <v>0</v>
      </c>
      <c r="G1858" s="116">
        <f>IF($Q$2=2,IFERROR(INDEX($G1834:$L1840,MATCH(F1858,$F1834:$F1840,0),MATCH(INICIO!$C$78,$G1833:$L1833,0)),0),IF($Q$2=4,IFERROR(INDEX($P1834:$U1844,MATCH(F1858,$O1834:$O1844,0),MATCH(INICIO!$C$78,$P1833:$U1833,0)),0),IFERROR(INDEX($G1845:$L1853,MATCH(F1858,$F1845:$F1853,0),MATCH(INICIO!$C$78,$G1844:$L1844,0)),0)))</f>
        <v>0</v>
      </c>
      <c r="H1858" s="105">
        <f t="shared" si="3151"/>
        <v>0</v>
      </c>
      <c r="I1858" s="116">
        <f>IF($Q$2=2,IFERROR(INDEX($G1834:$L1840,MATCH(H1858,$F1834:$F1840,0),MATCH(INICIO!$C$78,$G1833:$L1833,0)),0),IF($Q$2=4,IFERROR(INDEX($P1834:$U1844,MATCH(H1858,$O1834:$O1844,0),MATCH(INICIO!$C$78,$P1833:$U1833,0)),0),IFERROR(INDEX($G1845:$L1853,MATCH(H1858,$F1845:$F1853,0),MATCH(INICIO!$C$78,$G1844:$L1844,0)),0)))</f>
        <v>0</v>
      </c>
      <c r="J1858" s="105">
        <f t="shared" si="3152"/>
        <v>0</v>
      </c>
      <c r="K1858" s="116">
        <f>IF($Q$2=2,IFERROR(INDEX($G1834:$L1840,MATCH(J1858,$F1834:$F1840,0),MATCH(INICIO!$C$78,$G1833:$L1833,0)),0),IF($Q$2=4,IFERROR(INDEX($P1834:$U1844,MATCH(J1858,$O1834:$O1844,0),MATCH(INICIO!$C$78,$P1833:$U1833,0)),0),IFERROR(INDEX($G1845:$L1853,MATCH(J1858,$F1845:$F1853,0),MATCH(INICIO!$C$78,$G1844:$L1844,0)),0)))</f>
        <v>0</v>
      </c>
      <c r="L1858" s="105">
        <f t="shared" si="3153"/>
        <v>0</v>
      </c>
      <c r="M1858" s="116">
        <f>IF($Q$2=2,IFERROR(INDEX($G1834:$L1840,MATCH(L1858,$F1834:$F1840,0),MATCH(INICIO!$C$78,$G1833:$L1833,0)),0),IF($Q$2=4,IFERROR(INDEX($P1834:$U1844,MATCH(L1858,$O1834:$O1844,0),MATCH(INICIO!$C$78,$P1833:$U1833,0)),0),IFERROR(INDEX($G1845:$L1853,MATCH(L1858,$F1845:$F1853,0),MATCH(INICIO!$C$78,$G1844:$L1844,0)),0)))</f>
        <v>0</v>
      </c>
    </row>
    <row r="1859" spans="1:16" hidden="1" outlineLevel="2" x14ac:dyDescent="0.25">
      <c r="B1859" s="105">
        <f t="shared" si="3148"/>
        <v>1</v>
      </c>
      <c r="C1859" s="116">
        <f>IF($Q$2=2,IFERROR(INDEX($G1834:$L1840,MATCH(B1859,$F1834:$F1840,0),MATCH(INICIO!$C$78,$G1833:$L1833,0)),0),IF($Q$2=4,IFERROR(INDEX($P1834:$U1844,MATCH(B1859,$O1834:$O1844,0),MATCH(INICIO!$C$78,$P1833:$U1833,0)),0),IFERROR(INDEX($G1845:$L1853,MATCH(B1859,$F1845:$F1853,0),MATCH(INICIO!$C$78,$G1844:$L1844,0)),0)))</f>
        <v>0</v>
      </c>
      <c r="D1859" s="105">
        <f t="shared" si="3149"/>
        <v>0</v>
      </c>
      <c r="E1859" s="116">
        <f>IF($Q$2=2,IFERROR(INDEX($G1834:$L1840,MATCH(D1859,$F1834:$F1840,0),MATCH(INICIO!$C$78,$G1833:$L1833,0)),0),IF($Q$2=4,IFERROR(INDEX($P1834:$U1844,MATCH(D1859,$O1834:$O1844,0),MATCH(INICIO!$C$78,$P1833:$U1833,0)),0),IFERROR(INDEX($G1845:$L1853,MATCH(D1859,$F1845:$F1853,0),MATCH(INICIO!$C$78,$G1844:$L1844,0)),0)))</f>
        <v>0</v>
      </c>
      <c r="F1859" s="105">
        <f t="shared" si="3150"/>
        <v>0</v>
      </c>
      <c r="G1859" s="116">
        <f>IF($Q$2=2,IFERROR(INDEX($G1834:$L1840,MATCH(F1859,$F1834:$F1840,0),MATCH(INICIO!$C$78,$G1833:$L1833,0)),0),IF($Q$2=4,IFERROR(INDEX($P1834:$U1844,MATCH(F1859,$O1834:$O1844,0),MATCH(INICIO!$C$78,$P1833:$U1833,0)),0),IFERROR(INDEX($G1845:$L1853,MATCH(F1859,$F1845:$F1853,0),MATCH(INICIO!$C$78,$G1844:$L1844,0)),0)))</f>
        <v>0</v>
      </c>
      <c r="H1859" s="105">
        <f t="shared" si="3151"/>
        <v>0</v>
      </c>
      <c r="I1859" s="116">
        <f>IF($Q$2=2,IFERROR(INDEX($G1834:$L1840,MATCH(H1859,$F1834:$F1840,0),MATCH(INICIO!$C$78,$G1833:$L1833,0)),0),IF($Q$2=4,IFERROR(INDEX($P1834:$U1844,MATCH(H1859,$O1834:$O1844,0),MATCH(INICIO!$C$78,$P1833:$U1833,0)),0),IFERROR(INDEX($G1845:$L1853,MATCH(H1859,$F1845:$F1853,0),MATCH(INICIO!$C$78,$G1844:$L1844,0)),0)))</f>
        <v>0</v>
      </c>
      <c r="J1859" s="105">
        <f t="shared" si="3152"/>
        <v>0</v>
      </c>
      <c r="K1859" s="116">
        <f>IF($Q$2=2,IFERROR(INDEX($G1834:$L1840,MATCH(J1859,$F1834:$F1840,0),MATCH(INICIO!$C$78,$G1833:$L1833,0)),0),IF($Q$2=4,IFERROR(INDEX($P1834:$U1844,MATCH(J1859,$O1834:$O1844,0),MATCH(INICIO!$C$78,$P1833:$U1833,0)),0),IFERROR(INDEX($G1845:$L1853,MATCH(J1859,$F1845:$F1853,0),MATCH(INICIO!$C$78,$G1844:$L1844,0)),0)))</f>
        <v>0</v>
      </c>
      <c r="L1859" s="105">
        <f t="shared" si="3153"/>
        <v>0</v>
      </c>
      <c r="M1859" s="116">
        <f>IF($Q$2=2,IFERROR(INDEX($G1834:$L1840,MATCH(L1859,$F1834:$F1840,0),MATCH(INICIO!$C$78,$G1833:$L1833,0)),0),IF($Q$2=4,IFERROR(INDEX($P1834:$U1844,MATCH(L1859,$O1834:$O1844,0),MATCH(INICIO!$C$78,$P1833:$U1833,0)),0),IFERROR(INDEX($G1845:$L1853,MATCH(L1859,$F1845:$F1853,0),MATCH(INICIO!$C$78,$G1844:$L1844,0)),0)))</f>
        <v>0</v>
      </c>
    </row>
    <row r="1860" spans="1:16" hidden="1" outlineLevel="2" x14ac:dyDescent="0.25">
      <c r="B1860" s="105">
        <f t="shared" si="3148"/>
        <v>5</v>
      </c>
      <c r="C1860" s="116">
        <f>IF($Q$2=2,IFERROR(INDEX($G1834:$L1840,MATCH(B1860,$F1834:$F1840,0),MATCH(INICIO!$C$78,$G1833:$L1833,0)),0),IF($Q$2=4,IFERROR(INDEX($P1834:$U1844,MATCH(B1860,$O1834:$O1844,0),MATCH(INICIO!$C$78,$P1833:$U1833,0)),0),IFERROR(INDEX($G1845:$L1853,MATCH(B1860,$F1845:$F1853,0),MATCH(INICIO!$C$78,$G1844:$L1844,0)),0)))</f>
        <v>0</v>
      </c>
      <c r="D1860" s="105">
        <f t="shared" si="3149"/>
        <v>0</v>
      </c>
      <c r="E1860" s="116">
        <f>IF($Q$2=2,IFERROR(INDEX($G1834:$L1840,MATCH(D1860,$F1834:$F1840,0),MATCH(INICIO!$C$78,$G1833:$L1833,0)),0),IF($Q$2=4,IFERROR(INDEX($P1834:$U1844,MATCH(D1860,$O1834:$O1844,0),MATCH(INICIO!$C$78,$P1833:$U1833,0)),0),IFERROR(INDEX($G1845:$L1853,MATCH(D1860,$F1845:$F1853,0),MATCH(INICIO!$C$78,$G1844:$L1844,0)),0)))</f>
        <v>0</v>
      </c>
      <c r="F1860" s="105">
        <f t="shared" si="3150"/>
        <v>0</v>
      </c>
      <c r="G1860" s="116">
        <f>IF($Q$2=2,IFERROR(INDEX($G1834:$L1840,MATCH(F1860,$F1834:$F1840,0),MATCH(INICIO!$C$78,$G1833:$L1833,0)),0),IF($Q$2=4,IFERROR(INDEX($P1834:$U1844,MATCH(F1860,$O1834:$O1844,0),MATCH(INICIO!$C$78,$P1833:$U1833,0)),0),IFERROR(INDEX($G1845:$L1853,MATCH(F1860,$F1845:$F1853,0),MATCH(INICIO!$C$78,$G1844:$L1844,0)),0)))</f>
        <v>0</v>
      </c>
      <c r="H1860" s="105">
        <f t="shared" si="3151"/>
        <v>0</v>
      </c>
      <c r="I1860" s="116">
        <f>IF($Q$2=2,IFERROR(INDEX($G1834:$L1840,MATCH(H1860,$F1834:$F1840,0),MATCH(INICIO!$C$78,$G1833:$L1833,0)),0),IF($Q$2=4,IFERROR(INDEX($P1834:$U1844,MATCH(H1860,$O1834:$O1844,0),MATCH(INICIO!$C$78,$P1833:$U1833,0)),0),IFERROR(INDEX($G1845:$L1853,MATCH(H1860,$F1845:$F1853,0),MATCH(INICIO!$C$78,$G1844:$L1844,0)),0)))</f>
        <v>0</v>
      </c>
      <c r="J1860" s="105">
        <f t="shared" si="3152"/>
        <v>0</v>
      </c>
      <c r="K1860" s="116">
        <f>IF($Q$2=2,IFERROR(INDEX($G1834:$L1840,MATCH(J1860,$F1834:$F1840,0),MATCH(INICIO!$C$78,$G1833:$L1833,0)),0),IF($Q$2=4,IFERROR(INDEX($P1834:$U1844,MATCH(J1860,$O1834:$O1844,0),MATCH(INICIO!$C$78,$P1833:$U1833,0)),0),IFERROR(INDEX($G1845:$L1853,MATCH(J1860,$F1845:$F1853,0),MATCH(INICIO!$C$78,$G1844:$L1844,0)),0)))</f>
        <v>0</v>
      </c>
      <c r="L1860" s="105">
        <f t="shared" si="3153"/>
        <v>0</v>
      </c>
      <c r="M1860" s="116">
        <f>IF($Q$2=2,IFERROR(INDEX($G1834:$L1840,MATCH(L1860,$F1834:$F1840,0),MATCH(INICIO!$C$78,$G1833:$L1833,0)),0),IF($Q$2=4,IFERROR(INDEX($P1834:$U1844,MATCH(L1860,$O1834:$O1844,0),MATCH(INICIO!$C$78,$P1833:$U1833,0)),0),IFERROR(INDEX($G1845:$L1853,MATCH(L1860,$F1845:$F1853,0),MATCH(INICIO!$C$78,$G1844:$L1844,0)),0)))</f>
        <v>0</v>
      </c>
    </row>
    <row r="1861" spans="1:16" hidden="1" outlineLevel="2" x14ac:dyDescent="0.25">
      <c r="B1861" s="105">
        <f t="shared" si="3148"/>
        <v>6</v>
      </c>
      <c r="C1861" s="116">
        <f>IF($Q$2=2,IFERROR(INDEX($G1834:$L1840,MATCH(B1861,$F1834:$F1840,0),MATCH(INICIO!$C$78,$G1833:$L1833,0)),0),IF($Q$2=4,IFERROR(INDEX($P1834:$U1844,MATCH(B1861,$O1834:$O1844,0),MATCH(INICIO!$C$78,$P1833:$U1833,0)),0),IFERROR(INDEX($G1845:$L1853,MATCH(B1861,$F1845:$F1853,0),MATCH(INICIO!$C$78,$G1844:$L1844,0)),0)))</f>
        <v>0</v>
      </c>
      <c r="D1861" s="105">
        <f t="shared" si="3149"/>
        <v>0</v>
      </c>
      <c r="E1861" s="116">
        <f>IF($Q$2=2,IFERROR(INDEX($G1834:$L1840,MATCH(D1861,$F1834:$F1840,0),MATCH(INICIO!$C$78,$G1833:$L1833,0)),0),IF($Q$2=4,IFERROR(INDEX($P1834:$U1844,MATCH(D1861,$O1834:$O1844,0),MATCH(INICIO!$C$78,$P1833:$U1833,0)),0),IFERROR(INDEX($G1845:$L1853,MATCH(D1861,$F1845:$F1853,0),MATCH(INICIO!$C$78,$G1844:$L1844,0)),0)))</f>
        <v>0</v>
      </c>
      <c r="F1861" s="105">
        <f t="shared" si="3150"/>
        <v>0</v>
      </c>
      <c r="G1861" s="116">
        <f>IF($Q$2=2,IFERROR(INDEX($G1834:$L1840,MATCH(F1861,$F1834:$F1840,0),MATCH(INICIO!$C$78,$G1833:$L1833,0)),0),IF($Q$2=4,IFERROR(INDEX($P1834:$U1844,MATCH(F1861,$O1834:$O1844,0),MATCH(INICIO!$C$78,$P1833:$U1833,0)),0),IFERROR(INDEX($G1845:$L1853,MATCH(F1861,$F1845:$F1853,0),MATCH(INICIO!$C$78,$G1844:$L1844,0)),0)))</f>
        <v>0</v>
      </c>
      <c r="H1861" s="105">
        <f t="shared" si="3151"/>
        <v>0</v>
      </c>
      <c r="I1861" s="116">
        <f>IF($Q$2=2,IFERROR(INDEX($G1834:$L1840,MATCH(H1861,$F1834:$F1840,0),MATCH(INICIO!$C$78,$G1833:$L1833,0)),0),IF($Q$2=4,IFERROR(INDEX($P1834:$U1844,MATCH(H1861,$O1834:$O1844,0),MATCH(INICIO!$C$78,$P1833:$U1833,0)),0),IFERROR(INDEX($G1845:$L1853,MATCH(H1861,$F1845:$F1853,0),MATCH(INICIO!$C$78,$G1844:$L1844,0)),0)))</f>
        <v>0</v>
      </c>
      <c r="J1861" s="105">
        <f t="shared" si="3152"/>
        <v>0</v>
      </c>
      <c r="K1861" s="116">
        <f>IF($Q$2=2,IFERROR(INDEX($G1834:$L1840,MATCH(J1861,$F1834:$F1840,0),MATCH(INICIO!$C$78,$G1833:$L1833,0)),0),IF($Q$2=4,IFERROR(INDEX($P1834:$U1844,MATCH(J1861,$O1834:$O1844,0),MATCH(INICIO!$C$78,$P1833:$U1833,0)),0),IFERROR(INDEX($G1845:$L1853,MATCH(J1861,$F1845:$F1853,0),MATCH(INICIO!$C$78,$G1844:$L1844,0)),0)))</f>
        <v>0</v>
      </c>
      <c r="L1861" s="105">
        <f t="shared" si="3153"/>
        <v>0</v>
      </c>
      <c r="M1861" s="116">
        <f>IF($Q$2=2,IFERROR(INDEX($G1834:$L1840,MATCH(L1861,$F1834:$F1840,0),MATCH(INICIO!$C$78,$G1833:$L1833,0)),0),IF($Q$2=4,IFERROR(INDEX($P1834:$U1844,MATCH(L1861,$O1834:$O1844,0),MATCH(INICIO!$C$78,$P1833:$U1833,0)),0),IFERROR(INDEX($G1845:$L1853,MATCH(L1861,$F1845:$F1853,0),MATCH(INICIO!$C$78,$G1844:$L1844,0)),0)))</f>
        <v>0</v>
      </c>
    </row>
    <row r="1862" spans="1:16" hidden="1" outlineLevel="2" x14ac:dyDescent="0.25">
      <c r="B1862" s="105">
        <f t="shared" si="3148"/>
        <v>2</v>
      </c>
      <c r="C1862" s="116">
        <f>IF($Q$2=2,IFERROR(INDEX($G1834:$L1840,MATCH(B1862,$F1834:$F1840,0),MATCH(INICIO!$C$78,$G1833:$L1833,0)),0),IF($Q$2=4,IFERROR(INDEX($P1834:$U1844,MATCH(B1862,$O1834:$O1844,0),MATCH(INICIO!$C$78,$P1833:$U1833,0)),0),IFERROR(INDEX($G1845:$L1853,MATCH(B1862,$F1845:$F1853,0),MATCH(INICIO!$C$78,$G1844:$L1844,0)),0)))</f>
        <v>0</v>
      </c>
      <c r="D1862" s="105">
        <f t="shared" si="3149"/>
        <v>0</v>
      </c>
      <c r="E1862" s="116">
        <f>IF($Q$2=2,IFERROR(INDEX($G1834:$L1840,MATCH(D1862,$F1834:$F1840,0),MATCH(INICIO!$C$78,$G1833:$L1833,0)),0),IF($Q$2=4,IFERROR(INDEX($P1834:$U1844,MATCH(D1862,$O1834:$O1844,0),MATCH(INICIO!$C$78,$P1833:$U1833,0)),0),IFERROR(INDEX($G1845:$L1853,MATCH(D1862,$F1845:$F1853,0),MATCH(INICIO!$C$78,$G1844:$L1844,0)),0)))</f>
        <v>0</v>
      </c>
      <c r="F1862" s="105">
        <f t="shared" si="3150"/>
        <v>0</v>
      </c>
      <c r="G1862" s="116">
        <f>IF($Q$2=2,IFERROR(INDEX($G1834:$L1840,MATCH(F1862,$F1834:$F1840,0),MATCH(INICIO!$C$78,$G1833:$L1833,0)),0),IF($Q$2=4,IFERROR(INDEX($P1834:$U1844,MATCH(F1862,$O1834:$O1844,0),MATCH(INICIO!$C$78,$P1833:$U1833,0)),0),IFERROR(INDEX($G1845:$L1853,MATCH(F1862,$F1845:$F1853,0),MATCH(INICIO!$C$78,$G1844:$L1844,0)),0)))</f>
        <v>0</v>
      </c>
      <c r="H1862" s="105">
        <f t="shared" si="3151"/>
        <v>0</v>
      </c>
      <c r="I1862" s="116">
        <f>IF($Q$2=2,IFERROR(INDEX($G1834:$L1840,MATCH(H1862,$F1834:$F1840,0),MATCH(INICIO!$C$78,$G1833:$L1833,0)),0),IF($Q$2=4,IFERROR(INDEX($P1834:$U1844,MATCH(H1862,$O1834:$O1844,0),MATCH(INICIO!$C$78,$P1833:$U1833,0)),0),IFERROR(INDEX($G1845:$L1853,MATCH(H1862,$F1845:$F1853,0),MATCH(INICIO!$C$78,$G1844:$L1844,0)),0)))</f>
        <v>0</v>
      </c>
      <c r="J1862" s="105">
        <f t="shared" si="3152"/>
        <v>0</v>
      </c>
      <c r="K1862" s="116">
        <f>IF($Q$2=2,IFERROR(INDEX($G1834:$L1840,MATCH(J1862,$F1834:$F1840,0),MATCH(INICIO!$C$78,$G1833:$L1833,0)),0),IF($Q$2=4,IFERROR(INDEX($P1834:$U1844,MATCH(J1862,$O1834:$O1844,0),MATCH(INICIO!$C$78,$P1833:$U1833,0)),0),IFERROR(INDEX($G1845:$L1853,MATCH(J1862,$F1845:$F1853,0),MATCH(INICIO!$C$78,$G1844:$L1844,0)),0)))</f>
        <v>0</v>
      </c>
      <c r="L1862" s="105">
        <f t="shared" si="3153"/>
        <v>0</v>
      </c>
      <c r="M1862" s="116">
        <f>IF($Q$2=2,IFERROR(INDEX($G1834:$L1840,MATCH(L1862,$F1834:$F1840,0),MATCH(INICIO!$C$78,$G1833:$L1833,0)),0),IF($Q$2=4,IFERROR(INDEX($P1834:$U1844,MATCH(L1862,$O1834:$O1844,0),MATCH(INICIO!$C$78,$P1833:$U1833,0)),0),IFERROR(INDEX($G1845:$L1853,MATCH(L1862,$F1845:$F1853,0),MATCH(INICIO!$C$78,$G1844:$L1844,0)),0)))</f>
        <v>0</v>
      </c>
    </row>
    <row r="1863" spans="1:16" hidden="1" outlineLevel="2" x14ac:dyDescent="0.25"/>
    <row r="1864" spans="1:16" s="119" customFormat="1" hidden="1" outlineLevel="2" x14ac:dyDescent="0.25">
      <c r="A1864" s="118" t="s">
        <v>43</v>
      </c>
    </row>
    <row r="1865" spans="1:16" hidden="1" outlineLevel="2" x14ac:dyDescent="0.25">
      <c r="C1865" s="121">
        <f t="shared" ref="C1865:H1865" si="3154">E$2</f>
        <v>1</v>
      </c>
      <c r="D1865" s="121">
        <f t="shared" si="3154"/>
        <v>2</v>
      </c>
      <c r="E1865" s="121">
        <f t="shared" si="3154"/>
        <v>3</v>
      </c>
      <c r="F1865" s="121">
        <f t="shared" si="3154"/>
        <v>4</v>
      </c>
      <c r="G1865" s="121">
        <f t="shared" si="3154"/>
        <v>5</v>
      </c>
      <c r="H1865" s="121">
        <f t="shared" si="3154"/>
        <v>6</v>
      </c>
    </row>
    <row r="1866" spans="1:16" hidden="1" outlineLevel="2" x14ac:dyDescent="0.25">
      <c r="B1866" s="122" t="s">
        <v>44</v>
      </c>
      <c r="C1866" s="123">
        <f t="array" ref="C1866:C1871">MMULT(MMULT(C$8:H$13,$AZ$8:$BE$13),C1857:C1862)+MMULT(MINVERSE(TRANSPOSE($AZ$8:$BE$13)),C1824:C1829)</f>
        <v>0</v>
      </c>
      <c r="D1866" s="123">
        <f t="array" ref="D1866:D1871">MMULT(MMULT(K$8:P$13,$AZ$8:$BE$13),E1857:E1862)+MMULT(MINVERSE(TRANSPOSE($AZ$8:$BE$13)),E1824:E1829)</f>
        <v>0</v>
      </c>
      <c r="E1866" s="123" t="e">
        <f t="array" ref="E1866:E1871">MMULT(MMULT(S$8:X$13,$AZ$8:$BE$13),G1857:G1862)+MMULT(MINVERSE(TRANSPOSE($AZ$8:$BE$13)),G1824:G1829)</f>
        <v>#DIV/0!</v>
      </c>
      <c r="F1866" s="123">
        <f t="array" ref="F1866:F1871">MMULT(MMULT(AA$8:AF$13,$AZ$8:$BE$13),I1857:I1862)+MMULT(MINVERSE(TRANSPOSE($AZ$8:$BE$13)),I1824:I1829)</f>
        <v>0</v>
      </c>
      <c r="G1866" s="123">
        <f t="array" ref="G1866:G1871">MMULT(MMULT(AI$8:AN$13,$AZ$8:$BE$13),K1857:K1862)+MMULT(MINVERSE(TRANSPOSE($AZ$8:$BE$13)),K1824:K1829)</f>
        <v>0</v>
      </c>
      <c r="H1866" s="123">
        <f t="array" ref="H1866:H1871">MMULT(MMULT(AQ$8:AV$13,$AZ$8:$BE$13),M1857:M1862)+MMULT(MINVERSE(TRANSPOSE($AZ$8:$BE$13)),M1824:M1829)</f>
        <v>0</v>
      </c>
      <c r="N1866" s="124"/>
      <c r="P1866" s="124"/>
    </row>
    <row r="1867" spans="1:16" hidden="1" outlineLevel="2" x14ac:dyDescent="0.25">
      <c r="B1867" s="122" t="s">
        <v>45</v>
      </c>
      <c r="C1867" s="123">
        <v>0</v>
      </c>
      <c r="D1867" s="123">
        <v>0</v>
      </c>
      <c r="E1867" s="123" t="e">
        <v>#DIV/0!</v>
      </c>
      <c r="F1867" s="123">
        <v>0</v>
      </c>
      <c r="G1867" s="123">
        <v>0</v>
      </c>
      <c r="H1867" s="123">
        <v>0</v>
      </c>
      <c r="N1867" s="124"/>
      <c r="P1867" s="124"/>
    </row>
    <row r="1868" spans="1:16" hidden="1" outlineLevel="2" x14ac:dyDescent="0.25">
      <c r="B1868" s="122" t="s">
        <v>46</v>
      </c>
      <c r="C1868" s="123">
        <v>0</v>
      </c>
      <c r="D1868" s="123">
        <v>0</v>
      </c>
      <c r="E1868" s="123" t="e">
        <v>#DIV/0!</v>
      </c>
      <c r="F1868" s="123">
        <v>0</v>
      </c>
      <c r="G1868" s="123">
        <v>0</v>
      </c>
      <c r="H1868" s="123">
        <v>0</v>
      </c>
      <c r="N1868" s="124"/>
      <c r="P1868" s="124"/>
    </row>
    <row r="1869" spans="1:16" hidden="1" outlineLevel="2" x14ac:dyDescent="0.25">
      <c r="B1869" s="122" t="s">
        <v>47</v>
      </c>
      <c r="C1869" s="123">
        <v>0</v>
      </c>
      <c r="D1869" s="123">
        <v>0</v>
      </c>
      <c r="E1869" s="123" t="e">
        <v>#DIV/0!</v>
      </c>
      <c r="F1869" s="123">
        <v>0</v>
      </c>
      <c r="G1869" s="123">
        <v>0</v>
      </c>
      <c r="H1869" s="123">
        <v>0</v>
      </c>
      <c r="N1869" s="124"/>
      <c r="P1869" s="124"/>
    </row>
    <row r="1870" spans="1:16" hidden="1" outlineLevel="2" x14ac:dyDescent="0.25">
      <c r="B1870" s="122" t="s">
        <v>48</v>
      </c>
      <c r="C1870" s="123">
        <v>0</v>
      </c>
      <c r="D1870" s="123">
        <v>0</v>
      </c>
      <c r="E1870" s="123" t="e">
        <v>#DIV/0!</v>
      </c>
      <c r="F1870" s="123">
        <v>0</v>
      </c>
      <c r="G1870" s="123">
        <v>0</v>
      </c>
      <c r="H1870" s="123">
        <v>0</v>
      </c>
      <c r="N1870" s="124"/>
      <c r="P1870" s="124"/>
    </row>
    <row r="1871" spans="1:16" hidden="1" outlineLevel="2" x14ac:dyDescent="0.25">
      <c r="B1871" s="122" t="s">
        <v>49</v>
      </c>
      <c r="C1871" s="123">
        <v>0</v>
      </c>
      <c r="D1871" s="123">
        <v>0</v>
      </c>
      <c r="E1871" s="123" t="e">
        <v>#DIV/0!</v>
      </c>
      <c r="F1871" s="123">
        <v>0</v>
      </c>
      <c r="G1871" s="123">
        <v>0</v>
      </c>
      <c r="H1871" s="123">
        <v>0</v>
      </c>
      <c r="N1871" s="124"/>
      <c r="P1871" s="124"/>
    </row>
    <row r="1872" spans="1:16" hidden="1" outlineLevel="2" x14ac:dyDescent="0.25"/>
    <row r="1873" spans="1:93" hidden="1" outlineLevel="2" x14ac:dyDescent="0.25">
      <c r="B1873" s="318" t="s">
        <v>50</v>
      </c>
      <c r="C1873" s="319"/>
      <c r="D1873" s="319"/>
      <c r="E1873" s="319"/>
      <c r="F1873" s="319"/>
      <c r="G1873" s="319"/>
      <c r="H1873" s="319"/>
      <c r="I1873" s="319"/>
      <c r="J1873" s="319"/>
      <c r="K1873" s="319"/>
      <c r="L1873" s="320"/>
      <c r="M1873" s="321" t="s">
        <v>51</v>
      </c>
      <c r="N1873" s="322"/>
      <c r="O1873" s="322"/>
      <c r="P1873" s="322"/>
      <c r="Q1873" s="322"/>
      <c r="R1873" s="322"/>
      <c r="S1873" s="322"/>
      <c r="T1873" s="322"/>
      <c r="U1873" s="322"/>
      <c r="V1873" s="323"/>
      <c r="W1873" s="321" t="s">
        <v>52</v>
      </c>
      <c r="X1873" s="322"/>
      <c r="Y1873" s="322"/>
      <c r="Z1873" s="322"/>
      <c r="AA1873" s="322"/>
      <c r="AB1873" s="322"/>
      <c r="AC1873" s="322"/>
      <c r="AD1873" s="322"/>
      <c r="AE1873" s="322"/>
      <c r="AF1873" s="323"/>
      <c r="AG1873" s="321" t="s">
        <v>53</v>
      </c>
      <c r="AH1873" s="322"/>
      <c r="AI1873" s="322"/>
      <c r="AJ1873" s="322"/>
      <c r="AK1873" s="322"/>
      <c r="AL1873" s="322"/>
      <c r="AM1873" s="322"/>
      <c r="AN1873" s="322"/>
      <c r="AO1873" s="322"/>
      <c r="AP1873" s="323"/>
      <c r="AQ1873" s="321" t="s">
        <v>54</v>
      </c>
      <c r="AR1873" s="322"/>
      <c r="AS1873" s="322"/>
      <c r="AT1873" s="322"/>
      <c r="AU1873" s="322"/>
      <c r="AV1873" s="322"/>
      <c r="AW1873" s="322"/>
      <c r="AX1873" s="322"/>
      <c r="AY1873" s="322"/>
      <c r="AZ1873" s="323"/>
      <c r="BA1873" s="321" t="s">
        <v>55</v>
      </c>
      <c r="BB1873" s="322"/>
      <c r="BC1873" s="322"/>
      <c r="BD1873" s="322"/>
      <c r="BE1873" s="322"/>
      <c r="BF1873" s="322"/>
      <c r="BG1873" s="322"/>
      <c r="BH1873" s="322"/>
      <c r="BI1873" s="322"/>
      <c r="BJ1873" s="323"/>
    </row>
    <row r="1874" spans="1:93" hidden="1" outlineLevel="2" x14ac:dyDescent="0.25">
      <c r="B1874" s="186">
        <f t="shared" ref="B1874" si="3155">E$2</f>
        <v>1</v>
      </c>
      <c r="C1874" s="187">
        <f t="shared" ref="C1874:L1877" si="3156">B1874</f>
        <v>1</v>
      </c>
      <c r="D1874" s="187">
        <f t="shared" si="3156"/>
        <v>1</v>
      </c>
      <c r="E1874" s="187">
        <f t="shared" si="3156"/>
        <v>1</v>
      </c>
      <c r="F1874" s="187">
        <f t="shared" si="3156"/>
        <v>1</v>
      </c>
      <c r="G1874" s="187">
        <f t="shared" si="3156"/>
        <v>1</v>
      </c>
      <c r="H1874" s="187">
        <f t="shared" si="3156"/>
        <v>1</v>
      </c>
      <c r="I1874" s="187">
        <f t="shared" si="3156"/>
        <v>1</v>
      </c>
      <c r="J1874" s="187">
        <f t="shared" si="3156"/>
        <v>1</v>
      </c>
      <c r="K1874" s="187">
        <f t="shared" si="3156"/>
        <v>1</v>
      </c>
      <c r="L1874" s="188">
        <f t="shared" si="3156"/>
        <v>1</v>
      </c>
      <c r="M1874" s="189">
        <f t="shared" ref="M1874" si="3157">F$2</f>
        <v>2</v>
      </c>
      <c r="N1874" s="187">
        <f t="shared" ref="N1874:V1877" si="3158">M1874</f>
        <v>2</v>
      </c>
      <c r="O1874" s="187">
        <f t="shared" si="3158"/>
        <v>2</v>
      </c>
      <c r="P1874" s="187">
        <f t="shared" si="3158"/>
        <v>2</v>
      </c>
      <c r="Q1874" s="187">
        <f t="shared" si="3158"/>
        <v>2</v>
      </c>
      <c r="R1874" s="187">
        <f t="shared" si="3158"/>
        <v>2</v>
      </c>
      <c r="S1874" s="187">
        <f t="shared" si="3158"/>
        <v>2</v>
      </c>
      <c r="T1874" s="187">
        <f t="shared" si="3158"/>
        <v>2</v>
      </c>
      <c r="U1874" s="187">
        <f t="shared" si="3158"/>
        <v>2</v>
      </c>
      <c r="V1874" s="188">
        <f t="shared" si="3158"/>
        <v>2</v>
      </c>
      <c r="W1874" s="189">
        <f>G$2</f>
        <v>3</v>
      </c>
      <c r="X1874" s="187">
        <f t="shared" ref="X1874:AF1877" si="3159">W1874</f>
        <v>3</v>
      </c>
      <c r="Y1874" s="187">
        <f t="shared" si="3159"/>
        <v>3</v>
      </c>
      <c r="Z1874" s="187">
        <f t="shared" si="3159"/>
        <v>3</v>
      </c>
      <c r="AA1874" s="187">
        <f t="shared" si="3159"/>
        <v>3</v>
      </c>
      <c r="AB1874" s="187">
        <f t="shared" si="3159"/>
        <v>3</v>
      </c>
      <c r="AC1874" s="187">
        <f t="shared" si="3159"/>
        <v>3</v>
      </c>
      <c r="AD1874" s="187">
        <f t="shared" si="3159"/>
        <v>3</v>
      </c>
      <c r="AE1874" s="187">
        <f t="shared" si="3159"/>
        <v>3</v>
      </c>
      <c r="AF1874" s="188">
        <f t="shared" si="3159"/>
        <v>3</v>
      </c>
      <c r="AG1874" s="189">
        <f>H$2</f>
        <v>4</v>
      </c>
      <c r="AH1874" s="187">
        <f t="shared" ref="AH1874:AP1877" si="3160">AG1874</f>
        <v>4</v>
      </c>
      <c r="AI1874" s="187">
        <f t="shared" si="3160"/>
        <v>4</v>
      </c>
      <c r="AJ1874" s="187">
        <f t="shared" si="3160"/>
        <v>4</v>
      </c>
      <c r="AK1874" s="187">
        <f t="shared" si="3160"/>
        <v>4</v>
      </c>
      <c r="AL1874" s="187">
        <f t="shared" si="3160"/>
        <v>4</v>
      </c>
      <c r="AM1874" s="187">
        <f t="shared" si="3160"/>
        <v>4</v>
      </c>
      <c r="AN1874" s="187">
        <f t="shared" si="3160"/>
        <v>4</v>
      </c>
      <c r="AO1874" s="187">
        <f t="shared" si="3160"/>
        <v>4</v>
      </c>
      <c r="AP1874" s="188">
        <f t="shared" si="3160"/>
        <v>4</v>
      </c>
      <c r="AQ1874" s="189">
        <f>I$2</f>
        <v>5</v>
      </c>
      <c r="AR1874" s="187">
        <f t="shared" ref="AR1874:AZ1877" si="3161">AQ1874</f>
        <v>5</v>
      </c>
      <c r="AS1874" s="187">
        <f t="shared" si="3161"/>
        <v>5</v>
      </c>
      <c r="AT1874" s="187">
        <f t="shared" si="3161"/>
        <v>5</v>
      </c>
      <c r="AU1874" s="187">
        <f t="shared" si="3161"/>
        <v>5</v>
      </c>
      <c r="AV1874" s="187">
        <f t="shared" si="3161"/>
        <v>5</v>
      </c>
      <c r="AW1874" s="187">
        <f t="shared" si="3161"/>
        <v>5</v>
      </c>
      <c r="AX1874" s="187">
        <f t="shared" si="3161"/>
        <v>5</v>
      </c>
      <c r="AY1874" s="187">
        <f t="shared" si="3161"/>
        <v>5</v>
      </c>
      <c r="AZ1874" s="188">
        <f t="shared" si="3161"/>
        <v>5</v>
      </c>
      <c r="BA1874" s="189">
        <f>J$2</f>
        <v>6</v>
      </c>
      <c r="BB1874" s="187">
        <f t="shared" ref="BB1874:BJ1877" si="3162">BA1874</f>
        <v>6</v>
      </c>
      <c r="BC1874" s="187">
        <f t="shared" si="3162"/>
        <v>6</v>
      </c>
      <c r="BD1874" s="187">
        <f t="shared" si="3162"/>
        <v>6</v>
      </c>
      <c r="BE1874" s="187">
        <f t="shared" si="3162"/>
        <v>6</v>
      </c>
      <c r="BF1874" s="187">
        <f t="shared" si="3162"/>
        <v>6</v>
      </c>
      <c r="BG1874" s="187">
        <f t="shared" si="3162"/>
        <v>6</v>
      </c>
      <c r="BH1874" s="187">
        <f t="shared" si="3162"/>
        <v>6</v>
      </c>
      <c r="BI1874" s="187">
        <f t="shared" si="3162"/>
        <v>6</v>
      </c>
      <c r="BJ1874" s="188">
        <f t="shared" si="3162"/>
        <v>6</v>
      </c>
    </row>
    <row r="1875" spans="1:93" s="2" customFormat="1" ht="15" hidden="1" customHeight="1" outlineLevel="2" x14ac:dyDescent="0.25">
      <c r="A1875" s="152" t="s">
        <v>192</v>
      </c>
      <c r="B1875" s="129">
        <f>C1868</f>
        <v>0</v>
      </c>
      <c r="C1875" s="130">
        <f t="shared" si="3156"/>
        <v>0</v>
      </c>
      <c r="D1875" s="130">
        <f t="shared" si="3156"/>
        <v>0</v>
      </c>
      <c r="E1875" s="130">
        <f t="shared" si="3156"/>
        <v>0</v>
      </c>
      <c r="F1875" s="130">
        <f t="shared" si="3156"/>
        <v>0</v>
      </c>
      <c r="G1875" s="130">
        <f t="shared" si="3156"/>
        <v>0</v>
      </c>
      <c r="H1875" s="130">
        <f t="shared" si="3156"/>
        <v>0</v>
      </c>
      <c r="I1875" s="130">
        <f t="shared" si="3156"/>
        <v>0</v>
      </c>
      <c r="J1875" s="190">
        <f t="shared" si="3156"/>
        <v>0</v>
      </c>
      <c r="K1875" s="130">
        <f t="shared" si="3156"/>
        <v>0</v>
      </c>
      <c r="L1875" s="131">
        <f t="shared" si="3156"/>
        <v>0</v>
      </c>
      <c r="M1875" s="129">
        <f>D1868</f>
        <v>0</v>
      </c>
      <c r="N1875" s="130">
        <f t="shared" si="3158"/>
        <v>0</v>
      </c>
      <c r="O1875" s="130">
        <f t="shared" si="3158"/>
        <v>0</v>
      </c>
      <c r="P1875" s="130">
        <f t="shared" si="3158"/>
        <v>0</v>
      </c>
      <c r="Q1875" s="130">
        <f t="shared" si="3158"/>
        <v>0</v>
      </c>
      <c r="R1875" s="130">
        <f t="shared" si="3158"/>
        <v>0</v>
      </c>
      <c r="S1875" s="130">
        <f t="shared" si="3158"/>
        <v>0</v>
      </c>
      <c r="T1875" s="130">
        <f t="shared" si="3158"/>
        <v>0</v>
      </c>
      <c r="U1875" s="130">
        <f t="shared" si="3158"/>
        <v>0</v>
      </c>
      <c r="V1875" s="131">
        <f t="shared" si="3158"/>
        <v>0</v>
      </c>
      <c r="W1875" s="129" t="e">
        <f>E1868</f>
        <v>#DIV/0!</v>
      </c>
      <c r="X1875" s="130" t="e">
        <f t="shared" si="3159"/>
        <v>#DIV/0!</v>
      </c>
      <c r="Y1875" s="130" t="e">
        <f t="shared" si="3159"/>
        <v>#DIV/0!</v>
      </c>
      <c r="Z1875" s="130" t="e">
        <f t="shared" si="3159"/>
        <v>#DIV/0!</v>
      </c>
      <c r="AA1875" s="130" t="e">
        <f t="shared" si="3159"/>
        <v>#DIV/0!</v>
      </c>
      <c r="AB1875" s="130" t="e">
        <f t="shared" si="3159"/>
        <v>#DIV/0!</v>
      </c>
      <c r="AC1875" s="130" t="e">
        <f t="shared" si="3159"/>
        <v>#DIV/0!</v>
      </c>
      <c r="AD1875" s="130" t="e">
        <f t="shared" si="3159"/>
        <v>#DIV/0!</v>
      </c>
      <c r="AE1875" s="130" t="e">
        <f t="shared" si="3159"/>
        <v>#DIV/0!</v>
      </c>
      <c r="AF1875" s="131" t="e">
        <f t="shared" si="3159"/>
        <v>#DIV/0!</v>
      </c>
      <c r="AG1875" s="129">
        <f>F1868</f>
        <v>0</v>
      </c>
      <c r="AH1875" s="130">
        <f t="shared" si="3160"/>
        <v>0</v>
      </c>
      <c r="AI1875" s="130">
        <f t="shared" si="3160"/>
        <v>0</v>
      </c>
      <c r="AJ1875" s="130">
        <f t="shared" si="3160"/>
        <v>0</v>
      </c>
      <c r="AK1875" s="130">
        <f t="shared" si="3160"/>
        <v>0</v>
      </c>
      <c r="AL1875" s="130">
        <f t="shared" si="3160"/>
        <v>0</v>
      </c>
      <c r="AM1875" s="130">
        <f t="shared" si="3160"/>
        <v>0</v>
      </c>
      <c r="AN1875" s="130">
        <f t="shared" si="3160"/>
        <v>0</v>
      </c>
      <c r="AO1875" s="130">
        <f t="shared" si="3160"/>
        <v>0</v>
      </c>
      <c r="AP1875" s="131">
        <f t="shared" si="3160"/>
        <v>0</v>
      </c>
      <c r="AQ1875" s="129">
        <f>G1868</f>
        <v>0</v>
      </c>
      <c r="AR1875" s="130">
        <f t="shared" si="3161"/>
        <v>0</v>
      </c>
      <c r="AS1875" s="130">
        <f t="shared" si="3161"/>
        <v>0</v>
      </c>
      <c r="AT1875" s="130">
        <f t="shared" si="3161"/>
        <v>0</v>
      </c>
      <c r="AU1875" s="130">
        <f t="shared" si="3161"/>
        <v>0</v>
      </c>
      <c r="AV1875" s="130">
        <f t="shared" si="3161"/>
        <v>0</v>
      </c>
      <c r="AW1875" s="130">
        <f t="shared" si="3161"/>
        <v>0</v>
      </c>
      <c r="AX1875" s="130">
        <f t="shared" si="3161"/>
        <v>0</v>
      </c>
      <c r="AY1875" s="130">
        <f t="shared" si="3161"/>
        <v>0</v>
      </c>
      <c r="AZ1875" s="131">
        <f t="shared" si="3161"/>
        <v>0</v>
      </c>
      <c r="BA1875" s="129">
        <f>H1868</f>
        <v>0</v>
      </c>
      <c r="BB1875" s="130">
        <f t="shared" si="3162"/>
        <v>0</v>
      </c>
      <c r="BC1875" s="130">
        <f t="shared" si="3162"/>
        <v>0</v>
      </c>
      <c r="BD1875" s="130">
        <f t="shared" si="3162"/>
        <v>0</v>
      </c>
      <c r="BE1875" s="130">
        <f t="shared" si="3162"/>
        <v>0</v>
      </c>
      <c r="BF1875" s="130">
        <f t="shared" si="3162"/>
        <v>0</v>
      </c>
      <c r="BG1875" s="130">
        <f t="shared" si="3162"/>
        <v>0</v>
      </c>
      <c r="BH1875" s="130">
        <f t="shared" si="3162"/>
        <v>0</v>
      </c>
      <c r="BI1875" s="130">
        <f t="shared" si="3162"/>
        <v>0</v>
      </c>
      <c r="BJ1875" s="131">
        <f t="shared" si="3162"/>
        <v>0</v>
      </c>
      <c r="BK1875"/>
      <c r="BL1875"/>
      <c r="BM1875"/>
      <c r="BN1875"/>
      <c r="BO1875"/>
      <c r="BP1875"/>
      <c r="BQ1875"/>
      <c r="BR1875"/>
      <c r="BS1875"/>
      <c r="BT1875"/>
      <c r="BU1875"/>
      <c r="BV1875"/>
      <c r="BW1875"/>
      <c r="BX1875"/>
      <c r="BY1875"/>
      <c r="BZ1875"/>
      <c r="CA1875"/>
      <c r="CB1875"/>
      <c r="CC1875"/>
      <c r="CD1875"/>
      <c r="CE1875"/>
      <c r="CF1875"/>
      <c r="CG1875"/>
      <c r="CH1875"/>
      <c r="CI1875"/>
      <c r="CJ1875"/>
      <c r="CK1875"/>
      <c r="CL1875"/>
      <c r="CM1875"/>
      <c r="CN1875"/>
      <c r="CO1875"/>
    </row>
    <row r="1876" spans="1:93" s="2" customFormat="1" ht="15" hidden="1" customHeight="1" outlineLevel="2" x14ac:dyDescent="0.25">
      <c r="A1876" s="152" t="s">
        <v>47</v>
      </c>
      <c r="B1876" s="129">
        <f>C1869</f>
        <v>0</v>
      </c>
      <c r="C1876" s="130">
        <f t="shared" si="3156"/>
        <v>0</v>
      </c>
      <c r="D1876" s="130">
        <f t="shared" si="3156"/>
        <v>0</v>
      </c>
      <c r="E1876" s="130">
        <f t="shared" si="3156"/>
        <v>0</v>
      </c>
      <c r="F1876" s="130">
        <f t="shared" si="3156"/>
        <v>0</v>
      </c>
      <c r="G1876" s="130">
        <f t="shared" si="3156"/>
        <v>0</v>
      </c>
      <c r="H1876" s="130">
        <f t="shared" si="3156"/>
        <v>0</v>
      </c>
      <c r="I1876" s="130">
        <f t="shared" si="3156"/>
        <v>0</v>
      </c>
      <c r="J1876" s="190">
        <f t="shared" si="3156"/>
        <v>0</v>
      </c>
      <c r="K1876" s="130">
        <f t="shared" si="3156"/>
        <v>0</v>
      </c>
      <c r="L1876" s="131">
        <f t="shared" si="3156"/>
        <v>0</v>
      </c>
      <c r="M1876" s="129">
        <f>D1869</f>
        <v>0</v>
      </c>
      <c r="N1876" s="130">
        <f t="shared" si="3158"/>
        <v>0</v>
      </c>
      <c r="O1876" s="130">
        <f t="shared" si="3158"/>
        <v>0</v>
      </c>
      <c r="P1876" s="130">
        <f t="shared" si="3158"/>
        <v>0</v>
      </c>
      <c r="Q1876" s="130">
        <f t="shared" si="3158"/>
        <v>0</v>
      </c>
      <c r="R1876" s="130">
        <f t="shared" si="3158"/>
        <v>0</v>
      </c>
      <c r="S1876" s="130">
        <f t="shared" si="3158"/>
        <v>0</v>
      </c>
      <c r="T1876" s="130">
        <f t="shared" si="3158"/>
        <v>0</v>
      </c>
      <c r="U1876" s="130">
        <f t="shared" si="3158"/>
        <v>0</v>
      </c>
      <c r="V1876" s="131">
        <f t="shared" si="3158"/>
        <v>0</v>
      </c>
      <c r="W1876" s="129" t="e">
        <f>E1869</f>
        <v>#DIV/0!</v>
      </c>
      <c r="X1876" s="130" t="e">
        <f t="shared" si="3159"/>
        <v>#DIV/0!</v>
      </c>
      <c r="Y1876" s="130" t="e">
        <f t="shared" si="3159"/>
        <v>#DIV/0!</v>
      </c>
      <c r="Z1876" s="130" t="e">
        <f t="shared" si="3159"/>
        <v>#DIV/0!</v>
      </c>
      <c r="AA1876" s="130" t="e">
        <f t="shared" si="3159"/>
        <v>#DIV/0!</v>
      </c>
      <c r="AB1876" s="130" t="e">
        <f t="shared" si="3159"/>
        <v>#DIV/0!</v>
      </c>
      <c r="AC1876" s="130" t="e">
        <f t="shared" si="3159"/>
        <v>#DIV/0!</v>
      </c>
      <c r="AD1876" s="130" t="e">
        <f t="shared" si="3159"/>
        <v>#DIV/0!</v>
      </c>
      <c r="AE1876" s="130" t="e">
        <f t="shared" si="3159"/>
        <v>#DIV/0!</v>
      </c>
      <c r="AF1876" s="131" t="e">
        <f t="shared" si="3159"/>
        <v>#DIV/0!</v>
      </c>
      <c r="AG1876" s="129">
        <f>F1869</f>
        <v>0</v>
      </c>
      <c r="AH1876" s="130">
        <f t="shared" si="3160"/>
        <v>0</v>
      </c>
      <c r="AI1876" s="130">
        <f t="shared" si="3160"/>
        <v>0</v>
      </c>
      <c r="AJ1876" s="130">
        <f t="shared" si="3160"/>
        <v>0</v>
      </c>
      <c r="AK1876" s="130">
        <f t="shared" si="3160"/>
        <v>0</v>
      </c>
      <c r="AL1876" s="130">
        <f t="shared" si="3160"/>
        <v>0</v>
      </c>
      <c r="AM1876" s="130">
        <f t="shared" si="3160"/>
        <v>0</v>
      </c>
      <c r="AN1876" s="130">
        <f t="shared" si="3160"/>
        <v>0</v>
      </c>
      <c r="AO1876" s="130">
        <f t="shared" si="3160"/>
        <v>0</v>
      </c>
      <c r="AP1876" s="131">
        <f t="shared" si="3160"/>
        <v>0</v>
      </c>
      <c r="AQ1876" s="129">
        <f>G1869</f>
        <v>0</v>
      </c>
      <c r="AR1876" s="130">
        <f t="shared" si="3161"/>
        <v>0</v>
      </c>
      <c r="AS1876" s="130">
        <f t="shared" si="3161"/>
        <v>0</v>
      </c>
      <c r="AT1876" s="130">
        <f t="shared" si="3161"/>
        <v>0</v>
      </c>
      <c r="AU1876" s="130">
        <f t="shared" si="3161"/>
        <v>0</v>
      </c>
      <c r="AV1876" s="130">
        <f t="shared" si="3161"/>
        <v>0</v>
      </c>
      <c r="AW1876" s="130">
        <f t="shared" si="3161"/>
        <v>0</v>
      </c>
      <c r="AX1876" s="130">
        <f t="shared" si="3161"/>
        <v>0</v>
      </c>
      <c r="AY1876" s="130">
        <f t="shared" si="3161"/>
        <v>0</v>
      </c>
      <c r="AZ1876" s="131">
        <f t="shared" si="3161"/>
        <v>0</v>
      </c>
      <c r="BA1876" s="129">
        <f>H1869</f>
        <v>0</v>
      </c>
      <c r="BB1876" s="130">
        <f t="shared" si="3162"/>
        <v>0</v>
      </c>
      <c r="BC1876" s="130">
        <f t="shared" si="3162"/>
        <v>0</v>
      </c>
      <c r="BD1876" s="130">
        <f t="shared" si="3162"/>
        <v>0</v>
      </c>
      <c r="BE1876" s="130">
        <f t="shared" si="3162"/>
        <v>0</v>
      </c>
      <c r="BF1876" s="130">
        <f t="shared" si="3162"/>
        <v>0</v>
      </c>
      <c r="BG1876" s="130">
        <f t="shared" si="3162"/>
        <v>0</v>
      </c>
      <c r="BH1876" s="130">
        <f t="shared" si="3162"/>
        <v>0</v>
      </c>
      <c r="BI1876" s="130">
        <f t="shared" si="3162"/>
        <v>0</v>
      </c>
      <c r="BJ1876" s="131">
        <f t="shared" si="3162"/>
        <v>0</v>
      </c>
      <c r="BK1876"/>
      <c r="BL1876"/>
      <c r="BM1876"/>
      <c r="BN1876"/>
      <c r="BO1876"/>
      <c r="BP1876"/>
      <c r="BQ1876"/>
      <c r="BR1876"/>
      <c r="BS1876"/>
      <c r="BT1876"/>
      <c r="BU1876"/>
      <c r="BV1876"/>
      <c r="BW1876"/>
      <c r="BX1876"/>
      <c r="BY1876"/>
      <c r="BZ1876"/>
      <c r="CA1876"/>
      <c r="CB1876"/>
      <c r="CC1876"/>
      <c r="CD1876"/>
      <c r="CE1876"/>
      <c r="CF1876"/>
      <c r="CG1876"/>
      <c r="CH1876"/>
      <c r="CI1876"/>
      <c r="CJ1876"/>
      <c r="CK1876"/>
      <c r="CL1876"/>
      <c r="CM1876"/>
      <c r="CN1876"/>
      <c r="CO1876"/>
    </row>
    <row r="1877" spans="1:93" s="2" customFormat="1" ht="15" hidden="1" customHeight="1" outlineLevel="2" x14ac:dyDescent="0.25">
      <c r="A1877" s="152" t="s">
        <v>57</v>
      </c>
      <c r="B1877" s="129">
        <f t="shared" ref="B1877" si="3163">E$3</f>
        <v>43</v>
      </c>
      <c r="C1877" s="130">
        <f t="shared" si="3156"/>
        <v>43</v>
      </c>
      <c r="D1877" s="130">
        <f t="shared" si="3156"/>
        <v>43</v>
      </c>
      <c r="E1877" s="130">
        <f t="shared" si="3156"/>
        <v>43</v>
      </c>
      <c r="F1877" s="130">
        <f t="shared" si="3156"/>
        <v>43</v>
      </c>
      <c r="G1877" s="130">
        <f t="shared" si="3156"/>
        <v>43</v>
      </c>
      <c r="H1877" s="130">
        <f t="shared" si="3156"/>
        <v>43</v>
      </c>
      <c r="I1877" s="130">
        <f t="shared" si="3156"/>
        <v>43</v>
      </c>
      <c r="J1877" s="190">
        <f t="shared" si="3156"/>
        <v>43</v>
      </c>
      <c r="K1877" s="130">
        <f t="shared" si="3156"/>
        <v>43</v>
      </c>
      <c r="L1877" s="131">
        <f t="shared" si="3156"/>
        <v>43</v>
      </c>
      <c r="M1877" s="129">
        <f t="shared" ref="M1877" si="3164">F$3</f>
        <v>0</v>
      </c>
      <c r="N1877" s="130">
        <f t="shared" si="3158"/>
        <v>0</v>
      </c>
      <c r="O1877" s="130">
        <f t="shared" si="3158"/>
        <v>0</v>
      </c>
      <c r="P1877" s="130">
        <f t="shared" si="3158"/>
        <v>0</v>
      </c>
      <c r="Q1877" s="130">
        <f t="shared" si="3158"/>
        <v>0</v>
      </c>
      <c r="R1877" s="130">
        <f t="shared" si="3158"/>
        <v>0</v>
      </c>
      <c r="S1877" s="130">
        <f t="shared" si="3158"/>
        <v>0</v>
      </c>
      <c r="T1877" s="130">
        <f t="shared" si="3158"/>
        <v>0</v>
      </c>
      <c r="U1877" s="130">
        <f t="shared" si="3158"/>
        <v>0</v>
      </c>
      <c r="V1877" s="131">
        <f t="shared" si="3158"/>
        <v>0</v>
      </c>
      <c r="W1877" s="129">
        <f t="shared" ref="W1877" si="3165">G$3</f>
        <v>0</v>
      </c>
      <c r="X1877" s="130">
        <f t="shared" si="3159"/>
        <v>0</v>
      </c>
      <c r="Y1877" s="130">
        <f t="shared" si="3159"/>
        <v>0</v>
      </c>
      <c r="Z1877" s="130">
        <f t="shared" si="3159"/>
        <v>0</v>
      </c>
      <c r="AA1877" s="130">
        <f t="shared" si="3159"/>
        <v>0</v>
      </c>
      <c r="AB1877" s="130">
        <f t="shared" si="3159"/>
        <v>0</v>
      </c>
      <c r="AC1877" s="130">
        <f t="shared" si="3159"/>
        <v>0</v>
      </c>
      <c r="AD1877" s="130">
        <f t="shared" si="3159"/>
        <v>0</v>
      </c>
      <c r="AE1877" s="130">
        <f t="shared" si="3159"/>
        <v>0</v>
      </c>
      <c r="AF1877" s="131">
        <f t="shared" si="3159"/>
        <v>0</v>
      </c>
      <c r="AG1877" s="129">
        <f t="shared" ref="AG1877" si="3166">H$3</f>
        <v>0</v>
      </c>
      <c r="AH1877" s="130">
        <f t="shared" si="3160"/>
        <v>0</v>
      </c>
      <c r="AI1877" s="130">
        <f t="shared" si="3160"/>
        <v>0</v>
      </c>
      <c r="AJ1877" s="130">
        <f t="shared" si="3160"/>
        <v>0</v>
      </c>
      <c r="AK1877" s="130">
        <f t="shared" si="3160"/>
        <v>0</v>
      </c>
      <c r="AL1877" s="130">
        <f t="shared" si="3160"/>
        <v>0</v>
      </c>
      <c r="AM1877" s="130">
        <f t="shared" si="3160"/>
        <v>0</v>
      </c>
      <c r="AN1877" s="130">
        <f t="shared" si="3160"/>
        <v>0</v>
      </c>
      <c r="AO1877" s="130">
        <f t="shared" si="3160"/>
        <v>0</v>
      </c>
      <c r="AP1877" s="131">
        <f t="shared" si="3160"/>
        <v>0</v>
      </c>
      <c r="AQ1877" s="129">
        <f t="shared" ref="AQ1877" si="3167">I$3</f>
        <v>0</v>
      </c>
      <c r="AR1877" s="130">
        <f t="shared" si="3161"/>
        <v>0</v>
      </c>
      <c r="AS1877" s="130">
        <f t="shared" si="3161"/>
        <v>0</v>
      </c>
      <c r="AT1877" s="130">
        <f t="shared" si="3161"/>
        <v>0</v>
      </c>
      <c r="AU1877" s="130">
        <f t="shared" si="3161"/>
        <v>0</v>
      </c>
      <c r="AV1877" s="130">
        <f t="shared" si="3161"/>
        <v>0</v>
      </c>
      <c r="AW1877" s="130">
        <f t="shared" si="3161"/>
        <v>0</v>
      </c>
      <c r="AX1877" s="130">
        <f t="shared" si="3161"/>
        <v>0</v>
      </c>
      <c r="AY1877" s="130">
        <f t="shared" si="3161"/>
        <v>0</v>
      </c>
      <c r="AZ1877" s="131">
        <f t="shared" si="3161"/>
        <v>0</v>
      </c>
      <c r="BA1877" s="129">
        <f t="shared" ref="BA1877" si="3168">J$3</f>
        <v>0</v>
      </c>
      <c r="BB1877" s="130">
        <f t="shared" si="3162"/>
        <v>0</v>
      </c>
      <c r="BC1877" s="130">
        <f t="shared" si="3162"/>
        <v>0</v>
      </c>
      <c r="BD1877" s="130">
        <f t="shared" si="3162"/>
        <v>0</v>
      </c>
      <c r="BE1877" s="130">
        <f t="shared" si="3162"/>
        <v>0</v>
      </c>
      <c r="BF1877" s="130">
        <f t="shared" si="3162"/>
        <v>0</v>
      </c>
      <c r="BG1877" s="130">
        <f t="shared" si="3162"/>
        <v>0</v>
      </c>
      <c r="BH1877" s="130">
        <f t="shared" si="3162"/>
        <v>0</v>
      </c>
      <c r="BI1877" s="130">
        <f t="shared" si="3162"/>
        <v>0</v>
      </c>
      <c r="BJ1877" s="131">
        <f t="shared" si="3162"/>
        <v>0</v>
      </c>
      <c r="BK1877"/>
      <c r="BL1877"/>
      <c r="BM1877"/>
      <c r="BN1877"/>
      <c r="BO1877"/>
      <c r="BP1877"/>
      <c r="BQ1877"/>
      <c r="BR1877"/>
      <c r="BS1877"/>
      <c r="BT1877"/>
      <c r="BU1877"/>
      <c r="BV1877"/>
      <c r="BW1877"/>
      <c r="BX1877"/>
      <c r="BY1877"/>
      <c r="BZ1877"/>
      <c r="CA1877"/>
      <c r="CB1877"/>
      <c r="CC1877"/>
      <c r="CD1877"/>
      <c r="CE1877"/>
      <c r="CF1877"/>
      <c r="CG1877"/>
      <c r="CH1877"/>
      <c r="CI1877"/>
      <c r="CJ1877"/>
      <c r="CK1877"/>
      <c r="CL1877"/>
      <c r="CM1877"/>
      <c r="CN1877"/>
      <c r="CO1877"/>
    </row>
    <row r="1878" spans="1:93" s="2" customFormat="1" ht="15" hidden="1" customHeight="1" outlineLevel="2" x14ac:dyDescent="0.25">
      <c r="A1878" s="152" t="s">
        <v>58</v>
      </c>
      <c r="B1878" s="132">
        <f t="shared" ref="B1878" si="3169">B1877/10*0</f>
        <v>0</v>
      </c>
      <c r="C1878" s="133">
        <f t="shared" ref="C1878" si="3170">C1877/10*1</f>
        <v>4.3</v>
      </c>
      <c r="D1878" s="133">
        <f t="shared" ref="D1878" si="3171">D1877/10*2</f>
        <v>8.6</v>
      </c>
      <c r="E1878" s="133">
        <f t="shared" ref="E1878" si="3172">E1877/10*3</f>
        <v>12.899999999999999</v>
      </c>
      <c r="F1878" s="133">
        <f t="shared" ref="F1878" si="3173">F1877/10*4</f>
        <v>17.2</v>
      </c>
      <c r="G1878" s="133">
        <f t="shared" ref="G1878" si="3174">G1877/10*5</f>
        <v>21.5</v>
      </c>
      <c r="H1878" s="133">
        <f t="shared" ref="H1878" si="3175">H1877/10*6</f>
        <v>25.799999999999997</v>
      </c>
      <c r="I1878" s="133">
        <f t="shared" ref="I1878" si="3176">I1877/10*7</f>
        <v>30.099999999999998</v>
      </c>
      <c r="J1878" s="191">
        <f t="shared" ref="J1878" si="3177">J1877/10*8</f>
        <v>34.4</v>
      </c>
      <c r="K1878" s="133">
        <f t="shared" ref="K1878" si="3178">K1877/10*9</f>
        <v>38.699999999999996</v>
      </c>
      <c r="L1878" s="134">
        <f t="shared" ref="L1878" si="3179">L1877/10*10</f>
        <v>43</v>
      </c>
      <c r="M1878" s="133">
        <f t="shared" ref="M1878" si="3180">M1877/10*1</f>
        <v>0</v>
      </c>
      <c r="N1878" s="133">
        <f t="shared" ref="N1878" si="3181">N1877/10*2</f>
        <v>0</v>
      </c>
      <c r="O1878" s="133">
        <f t="shared" ref="O1878" si="3182">O1877/10*3</f>
        <v>0</v>
      </c>
      <c r="P1878" s="133">
        <f t="shared" ref="P1878" si="3183">P1877/10*4</f>
        <v>0</v>
      </c>
      <c r="Q1878" s="133">
        <f t="shared" ref="Q1878" si="3184">Q1877/10*5</f>
        <v>0</v>
      </c>
      <c r="R1878" s="133">
        <f t="shared" ref="R1878" si="3185">R1877/10*6</f>
        <v>0</v>
      </c>
      <c r="S1878" s="133">
        <f t="shared" ref="S1878" si="3186">S1877/10*7</f>
        <v>0</v>
      </c>
      <c r="T1878" s="133">
        <f t="shared" ref="T1878" si="3187">T1877/10*8</f>
        <v>0</v>
      </c>
      <c r="U1878" s="133">
        <f t="shared" ref="U1878" si="3188">U1877/10*9</f>
        <v>0</v>
      </c>
      <c r="V1878" s="134">
        <f t="shared" ref="V1878" si="3189">V1877/10*10</f>
        <v>0</v>
      </c>
      <c r="W1878" s="133">
        <f t="shared" ref="W1878" si="3190">W1877/10*1</f>
        <v>0</v>
      </c>
      <c r="X1878" s="133">
        <f t="shared" ref="X1878" si="3191">X1877/10*2</f>
        <v>0</v>
      </c>
      <c r="Y1878" s="133">
        <f t="shared" ref="Y1878" si="3192">Y1877/10*3</f>
        <v>0</v>
      </c>
      <c r="Z1878" s="133">
        <f t="shared" ref="Z1878" si="3193">Z1877/10*4</f>
        <v>0</v>
      </c>
      <c r="AA1878" s="133">
        <f t="shared" ref="AA1878" si="3194">AA1877/10*5</f>
        <v>0</v>
      </c>
      <c r="AB1878" s="133">
        <f t="shared" ref="AB1878" si="3195">AB1877/10*6</f>
        <v>0</v>
      </c>
      <c r="AC1878" s="133">
        <f t="shared" ref="AC1878" si="3196">AC1877/10*7</f>
        <v>0</v>
      </c>
      <c r="AD1878" s="133">
        <f t="shared" ref="AD1878" si="3197">AD1877/10*8</f>
        <v>0</v>
      </c>
      <c r="AE1878" s="134">
        <f t="shared" ref="AE1878" si="3198">AE1877/10*9</f>
        <v>0</v>
      </c>
      <c r="AF1878" s="134">
        <f t="shared" ref="AF1878" si="3199">AF1877/10*10</f>
        <v>0</v>
      </c>
      <c r="AG1878" s="133">
        <f t="shared" ref="AG1878" si="3200">AG1877/10*1</f>
        <v>0</v>
      </c>
      <c r="AH1878" s="133">
        <f t="shared" ref="AH1878" si="3201">AH1877/10*2</f>
        <v>0</v>
      </c>
      <c r="AI1878" s="133">
        <f t="shared" ref="AI1878" si="3202">AI1877/10*3</f>
        <v>0</v>
      </c>
      <c r="AJ1878" s="133">
        <f t="shared" ref="AJ1878" si="3203">AJ1877/10*4</f>
        <v>0</v>
      </c>
      <c r="AK1878" s="133">
        <f t="shared" ref="AK1878" si="3204">AK1877/10*5</f>
        <v>0</v>
      </c>
      <c r="AL1878" s="133">
        <f t="shared" ref="AL1878" si="3205">AL1877/10*6</f>
        <v>0</v>
      </c>
      <c r="AM1878" s="133">
        <f t="shared" ref="AM1878" si="3206">AM1877/10*7</f>
        <v>0</v>
      </c>
      <c r="AN1878" s="133">
        <f t="shared" ref="AN1878" si="3207">AN1877/10*8</f>
        <v>0</v>
      </c>
      <c r="AO1878" s="134">
        <f t="shared" ref="AO1878" si="3208">AO1877/10*9</f>
        <v>0</v>
      </c>
      <c r="AP1878" s="134">
        <f t="shared" ref="AP1878" si="3209">AP1877/10*10</f>
        <v>0</v>
      </c>
      <c r="AQ1878" s="133">
        <f t="shared" ref="AQ1878" si="3210">AQ1877/10*1</f>
        <v>0</v>
      </c>
      <c r="AR1878" s="133">
        <f t="shared" ref="AR1878" si="3211">AR1877/10*2</f>
        <v>0</v>
      </c>
      <c r="AS1878" s="133">
        <f t="shared" ref="AS1878" si="3212">AS1877/10*3</f>
        <v>0</v>
      </c>
      <c r="AT1878" s="133">
        <f t="shared" ref="AT1878" si="3213">AT1877/10*4</f>
        <v>0</v>
      </c>
      <c r="AU1878" s="133">
        <f t="shared" ref="AU1878" si="3214">AU1877/10*5</f>
        <v>0</v>
      </c>
      <c r="AV1878" s="133">
        <f t="shared" ref="AV1878" si="3215">AV1877/10*6</f>
        <v>0</v>
      </c>
      <c r="AW1878" s="133">
        <f t="shared" ref="AW1878" si="3216">AW1877/10*7</f>
        <v>0</v>
      </c>
      <c r="AX1878" s="133">
        <f t="shared" ref="AX1878" si="3217">AX1877/10*8</f>
        <v>0</v>
      </c>
      <c r="AY1878" s="134">
        <f t="shared" ref="AY1878" si="3218">AY1877/10*9</f>
        <v>0</v>
      </c>
      <c r="AZ1878" s="134">
        <f t="shared" ref="AZ1878" si="3219">AZ1877/10*10</f>
        <v>0</v>
      </c>
      <c r="BA1878" s="133">
        <f t="shared" ref="BA1878" si="3220">BA1877/10*1</f>
        <v>0</v>
      </c>
      <c r="BB1878" s="133">
        <f t="shared" ref="BB1878" si="3221">BB1877/10*2</f>
        <v>0</v>
      </c>
      <c r="BC1878" s="133">
        <f t="shared" ref="BC1878" si="3222">BC1877/10*3</f>
        <v>0</v>
      </c>
      <c r="BD1878" s="133">
        <f t="shared" ref="BD1878" si="3223">BD1877/10*4</f>
        <v>0</v>
      </c>
      <c r="BE1878" s="133">
        <f t="shared" ref="BE1878" si="3224">BE1877/10*5</f>
        <v>0</v>
      </c>
      <c r="BF1878" s="133">
        <f t="shared" ref="BF1878" si="3225">BF1877/10*6</f>
        <v>0</v>
      </c>
      <c r="BG1878" s="133">
        <f t="shared" ref="BG1878" si="3226">BG1877/10*7</f>
        <v>0</v>
      </c>
      <c r="BH1878" s="133">
        <f t="shared" ref="BH1878" si="3227">BH1877/10*8</f>
        <v>0</v>
      </c>
      <c r="BI1878" s="134">
        <f t="shared" ref="BI1878" si="3228">BI1877/10*9</f>
        <v>0</v>
      </c>
      <c r="BJ1878" s="134">
        <f t="shared" ref="BJ1878" si="3229">BJ1877/10*10</f>
        <v>0</v>
      </c>
      <c r="BK1878"/>
      <c r="BL1878"/>
      <c r="BM1878"/>
      <c r="BN1878"/>
      <c r="BO1878"/>
      <c r="BP1878"/>
      <c r="BQ1878"/>
      <c r="BR1878"/>
      <c r="BS1878"/>
      <c r="BT1878"/>
      <c r="BU1878"/>
      <c r="BV1878"/>
      <c r="BW1878"/>
      <c r="BX1878"/>
      <c r="BY1878"/>
      <c r="BZ1878"/>
      <c r="CA1878"/>
      <c r="CB1878"/>
      <c r="CC1878"/>
      <c r="CD1878"/>
      <c r="CE1878"/>
      <c r="CF1878"/>
      <c r="CG1878"/>
      <c r="CH1878"/>
      <c r="CI1878"/>
      <c r="CJ1878"/>
      <c r="CK1878"/>
      <c r="CL1878"/>
      <c r="CM1878"/>
      <c r="CN1878"/>
      <c r="CO1878"/>
    </row>
    <row r="1879" spans="1:93" ht="15.75" hidden="1" outlineLevel="2" thickBot="1" x14ac:dyDescent="0.3">
      <c r="A1879" s="152" t="s">
        <v>60</v>
      </c>
      <c r="B1879" s="192">
        <f t="shared" ref="B1879:BJ1879" si="3230">-B1876+B1875*B1878-1*IF(AND($A1290=B1874,B1878&gt;=$A1822),B1878-$A1822,0)</f>
        <v>0</v>
      </c>
      <c r="C1879" s="193">
        <f t="shared" si="3230"/>
        <v>0</v>
      </c>
      <c r="D1879" s="193">
        <f t="shared" si="3230"/>
        <v>0</v>
      </c>
      <c r="E1879" s="193">
        <f t="shared" si="3230"/>
        <v>0</v>
      </c>
      <c r="F1879" s="193">
        <f t="shared" si="3230"/>
        <v>0</v>
      </c>
      <c r="G1879" s="193">
        <f t="shared" si="3230"/>
        <v>0</v>
      </c>
      <c r="H1879" s="193">
        <f t="shared" si="3230"/>
        <v>0</v>
      </c>
      <c r="I1879" s="193">
        <f t="shared" si="3230"/>
        <v>0</v>
      </c>
      <c r="J1879" s="193">
        <f t="shared" si="3230"/>
        <v>0</v>
      </c>
      <c r="K1879" s="193">
        <f t="shared" si="3230"/>
        <v>0</v>
      </c>
      <c r="L1879" s="194">
        <f t="shared" si="3230"/>
        <v>0</v>
      </c>
      <c r="M1879" s="192">
        <f t="shared" si="3230"/>
        <v>0</v>
      </c>
      <c r="N1879" s="193">
        <f t="shared" si="3230"/>
        <v>0</v>
      </c>
      <c r="O1879" s="193">
        <f t="shared" si="3230"/>
        <v>0</v>
      </c>
      <c r="P1879" s="193">
        <f t="shared" si="3230"/>
        <v>0</v>
      </c>
      <c r="Q1879" s="193">
        <f t="shared" si="3230"/>
        <v>0</v>
      </c>
      <c r="R1879" s="193">
        <f t="shared" si="3230"/>
        <v>0</v>
      </c>
      <c r="S1879" s="193">
        <f t="shared" si="3230"/>
        <v>0</v>
      </c>
      <c r="T1879" s="193">
        <f t="shared" si="3230"/>
        <v>0</v>
      </c>
      <c r="U1879" s="193">
        <f t="shared" si="3230"/>
        <v>0</v>
      </c>
      <c r="V1879" s="194">
        <f t="shared" si="3230"/>
        <v>0</v>
      </c>
      <c r="W1879" s="192" t="e">
        <f t="shared" si="3230"/>
        <v>#DIV/0!</v>
      </c>
      <c r="X1879" s="193" t="e">
        <f t="shared" si="3230"/>
        <v>#DIV/0!</v>
      </c>
      <c r="Y1879" s="193" t="e">
        <f t="shared" si="3230"/>
        <v>#DIV/0!</v>
      </c>
      <c r="Z1879" s="193" t="e">
        <f t="shared" si="3230"/>
        <v>#DIV/0!</v>
      </c>
      <c r="AA1879" s="193" t="e">
        <f t="shared" si="3230"/>
        <v>#DIV/0!</v>
      </c>
      <c r="AB1879" s="193" t="e">
        <f t="shared" si="3230"/>
        <v>#DIV/0!</v>
      </c>
      <c r="AC1879" s="193" t="e">
        <f t="shared" si="3230"/>
        <v>#DIV/0!</v>
      </c>
      <c r="AD1879" s="193" t="e">
        <f t="shared" si="3230"/>
        <v>#DIV/0!</v>
      </c>
      <c r="AE1879" s="193" t="e">
        <f t="shared" si="3230"/>
        <v>#DIV/0!</v>
      </c>
      <c r="AF1879" s="194" t="e">
        <f t="shared" si="3230"/>
        <v>#DIV/0!</v>
      </c>
      <c r="AG1879" s="192">
        <f t="shared" si="3230"/>
        <v>0</v>
      </c>
      <c r="AH1879" s="193">
        <f t="shared" si="3230"/>
        <v>0</v>
      </c>
      <c r="AI1879" s="193">
        <f t="shared" si="3230"/>
        <v>0</v>
      </c>
      <c r="AJ1879" s="193">
        <f t="shared" si="3230"/>
        <v>0</v>
      </c>
      <c r="AK1879" s="193">
        <f t="shared" si="3230"/>
        <v>0</v>
      </c>
      <c r="AL1879" s="193">
        <f t="shared" si="3230"/>
        <v>0</v>
      </c>
      <c r="AM1879" s="193">
        <f t="shared" si="3230"/>
        <v>0</v>
      </c>
      <c r="AN1879" s="193">
        <f t="shared" si="3230"/>
        <v>0</v>
      </c>
      <c r="AO1879" s="193">
        <f t="shared" si="3230"/>
        <v>0</v>
      </c>
      <c r="AP1879" s="194">
        <f t="shared" si="3230"/>
        <v>0</v>
      </c>
      <c r="AQ1879" s="192">
        <f t="shared" si="3230"/>
        <v>0</v>
      </c>
      <c r="AR1879" s="193">
        <f t="shared" si="3230"/>
        <v>0</v>
      </c>
      <c r="AS1879" s="193">
        <f t="shared" si="3230"/>
        <v>0</v>
      </c>
      <c r="AT1879" s="193">
        <f t="shared" si="3230"/>
        <v>0</v>
      </c>
      <c r="AU1879" s="193">
        <f t="shared" si="3230"/>
        <v>0</v>
      </c>
      <c r="AV1879" s="193">
        <f t="shared" si="3230"/>
        <v>0</v>
      </c>
      <c r="AW1879" s="193">
        <f t="shared" si="3230"/>
        <v>0</v>
      </c>
      <c r="AX1879" s="193">
        <f t="shared" si="3230"/>
        <v>0</v>
      </c>
      <c r="AY1879" s="193">
        <f t="shared" si="3230"/>
        <v>0</v>
      </c>
      <c r="AZ1879" s="194">
        <f t="shared" si="3230"/>
        <v>0</v>
      </c>
      <c r="BA1879" s="192">
        <f t="shared" si="3230"/>
        <v>0</v>
      </c>
      <c r="BB1879" s="193">
        <f t="shared" si="3230"/>
        <v>0</v>
      </c>
      <c r="BC1879" s="193">
        <f t="shared" si="3230"/>
        <v>0</v>
      </c>
      <c r="BD1879" s="193">
        <f t="shared" si="3230"/>
        <v>0</v>
      </c>
      <c r="BE1879" s="193">
        <f t="shared" si="3230"/>
        <v>0</v>
      </c>
      <c r="BF1879" s="193">
        <f t="shared" si="3230"/>
        <v>0</v>
      </c>
      <c r="BG1879" s="193">
        <f t="shared" si="3230"/>
        <v>0</v>
      </c>
      <c r="BH1879" s="193">
        <f t="shared" si="3230"/>
        <v>0</v>
      </c>
      <c r="BI1879" s="193">
        <f t="shared" si="3230"/>
        <v>0</v>
      </c>
      <c r="BJ1879" s="194">
        <f t="shared" si="3230"/>
        <v>0</v>
      </c>
    </row>
    <row r="1880" spans="1:93" hidden="1" outlineLevel="2" x14ac:dyDescent="0.25"/>
    <row r="1881" spans="1:93" hidden="1" outlineLevel="1" collapsed="1" x14ac:dyDescent="0.25"/>
    <row r="1882" spans="1:93" hidden="1" outlineLevel="1" x14ac:dyDescent="0.25">
      <c r="A1882" s="61">
        <v>4</v>
      </c>
      <c r="B1882" s="179">
        <f>HLOOKUP(A1882,'Calculo VIGA'!E$2:M$3,2,TRUE)</f>
        <v>0</v>
      </c>
      <c r="C1882" s="180"/>
      <c r="D1882" s="180"/>
    </row>
    <row r="1883" spans="1:93" hidden="1" outlineLevel="1" x14ac:dyDescent="0.25">
      <c r="A1883" s="181">
        <f>1*B1882/10</f>
        <v>0</v>
      </c>
      <c r="B1883" s="180"/>
      <c r="C1883" s="180"/>
      <c r="D1883" s="180"/>
    </row>
    <row r="1884" spans="1:93" hidden="1" outlineLevel="2" x14ac:dyDescent="0.25">
      <c r="B1884" s="316">
        <f>'Calculo VIGA'!E$2</f>
        <v>1</v>
      </c>
      <c r="C1884" s="317"/>
      <c r="D1884" s="316">
        <f>'Calculo VIGA'!F$2</f>
        <v>2</v>
      </c>
      <c r="E1884" s="317"/>
      <c r="F1884" s="316">
        <f>'Calculo VIGA'!G$2</f>
        <v>3</v>
      </c>
      <c r="G1884" s="317"/>
      <c r="H1884" s="316">
        <f>'Calculo VIGA'!H$2</f>
        <v>4</v>
      </c>
      <c r="I1884" s="317"/>
      <c r="J1884" s="316">
        <f>'Calculo VIGA'!I$2</f>
        <v>5</v>
      </c>
      <c r="K1884" s="317"/>
      <c r="L1884" s="316">
        <f>'Calculo VIGA'!J$2</f>
        <v>6</v>
      </c>
      <c r="M1884" s="317"/>
    </row>
    <row r="1885" spans="1:93" hidden="1" outlineLevel="2" x14ac:dyDescent="0.25">
      <c r="B1885" s="105">
        <f>'Calculo VIGA'!B$18</f>
        <v>3</v>
      </c>
      <c r="C1885" s="106">
        <v>0</v>
      </c>
      <c r="D1885" s="107">
        <f>'Calculo VIGA'!J$18</f>
        <v>0</v>
      </c>
      <c r="E1885" s="106">
        <v>0</v>
      </c>
      <c r="F1885" s="107">
        <f>'Calculo VIGA'!R$18</f>
        <v>0</v>
      </c>
      <c r="G1885" s="106">
        <v>0</v>
      </c>
      <c r="H1885" s="107">
        <f>'Calculo VIGA'!Z$18</f>
        <v>0</v>
      </c>
      <c r="I1885" s="106">
        <v>0</v>
      </c>
      <c r="J1885" s="107">
        <f>'Calculo VIGA'!AH$18</f>
        <v>0</v>
      </c>
      <c r="K1885" s="106">
        <v>0</v>
      </c>
      <c r="L1885" s="107">
        <f>'Calculo VIGA'!AP$18</f>
        <v>0</v>
      </c>
      <c r="M1885" s="108">
        <v>0</v>
      </c>
      <c r="X1885" s="146"/>
      <c r="Y1885" s="147"/>
    </row>
    <row r="1886" spans="1:93" hidden="1" outlineLevel="2" x14ac:dyDescent="0.25">
      <c r="B1886" s="105">
        <f>'Calculo VIGA'!B$19</f>
        <v>4</v>
      </c>
      <c r="C1886" s="106">
        <f>IF($A1882=B1884,1*($B1882-$A1883)^2*(2*$A1883+$B1882)/$B1882^3,0)</f>
        <v>0</v>
      </c>
      <c r="D1886" s="107">
        <f>'Calculo VIGA'!J$19</f>
        <v>0</v>
      </c>
      <c r="E1886" s="106">
        <f>IF($A1882=D1884,1*($B1882-$A1883)^2*(2*$A1883+$B1882)/$B1882^3,0)</f>
        <v>0</v>
      </c>
      <c r="F1886" s="107">
        <f>'Calculo VIGA'!R$19</f>
        <v>0</v>
      </c>
      <c r="G1886" s="106">
        <f>IF($A1882=F1884,1*($B1882-$A1883)^2*(2*$A1883+$B1882)/$B1882^3,0)</f>
        <v>0</v>
      </c>
      <c r="H1886" s="107">
        <f>'Calculo VIGA'!Z$19</f>
        <v>0</v>
      </c>
      <c r="I1886" s="106" t="e">
        <f>IF($A1882=H1884,1*($B1882-$A1883)^2*(2*$A1883+$B1882)/$B1882^3,0)</f>
        <v>#DIV/0!</v>
      </c>
      <c r="J1886" s="107">
        <f>'Calculo VIGA'!AH$19</f>
        <v>0</v>
      </c>
      <c r="K1886" s="106">
        <f>IF($A1882=J1884,1*($B1882-$A1883)^2*(2*$A1883+$B1882)/$B1882^3,0)</f>
        <v>0</v>
      </c>
      <c r="L1886" s="107">
        <f>'Calculo VIGA'!AP$19</f>
        <v>0</v>
      </c>
      <c r="M1886" s="108">
        <f>IF($A1882=L1884,1*($B1882-$A1883)^2*(2*$A1883+$B1882)/$B1882^3,0)</f>
        <v>0</v>
      </c>
    </row>
    <row r="1887" spans="1:93" hidden="1" outlineLevel="2" x14ac:dyDescent="0.25">
      <c r="A1887" t="s">
        <v>36</v>
      </c>
      <c r="B1887" s="105">
        <f>'Calculo VIGA'!B$20</f>
        <v>1</v>
      </c>
      <c r="C1887" s="106">
        <f>IF($A1882=B1884,1*$A1883*($B1882-$A1883)^2/$B1882^2,0)</f>
        <v>0</v>
      </c>
      <c r="D1887" s="107">
        <f>'Calculo VIGA'!J$20</f>
        <v>0</v>
      </c>
      <c r="E1887" s="106">
        <f>IF($A1882=D1884,1*$A1883*($B1882-$A1883)^2/$B1882^2,0)</f>
        <v>0</v>
      </c>
      <c r="F1887" s="107">
        <f>'Calculo VIGA'!R$20</f>
        <v>0</v>
      </c>
      <c r="G1887" s="106">
        <f>IF($A1882=F1884,1*$A1883*($B1882-$A1883)^2/$B1882^2,0)</f>
        <v>0</v>
      </c>
      <c r="H1887" s="107">
        <f>'Calculo VIGA'!Z$20</f>
        <v>0</v>
      </c>
      <c r="I1887" s="106" t="e">
        <f>IF($A1882=H1884,1*$A1883*($B1882-$A1883)^2/$B1882^2,0)</f>
        <v>#DIV/0!</v>
      </c>
      <c r="J1887" s="107">
        <f>'Calculo VIGA'!AH$20</f>
        <v>0</v>
      </c>
      <c r="K1887" s="106">
        <f>IF($A1882=J1884,1*$A1883*($B1882-$A1883)^2/$B1882^2,0)</f>
        <v>0</v>
      </c>
      <c r="L1887" s="107">
        <f>'Calculo VIGA'!AP$20</f>
        <v>0</v>
      </c>
      <c r="M1887" s="108">
        <f>IF($A1882=L1884,1*$A1883*($B1882-$A1883)^2/$B1882^2,0)</f>
        <v>0</v>
      </c>
      <c r="X1887" s="149"/>
    </row>
    <row r="1888" spans="1:93" hidden="1" outlineLevel="2" x14ac:dyDescent="0.25">
      <c r="B1888" s="105">
        <f>'Calculo VIGA'!B$21</f>
        <v>5</v>
      </c>
      <c r="C1888" s="108">
        <v>0</v>
      </c>
      <c r="D1888" s="107">
        <f>'Calculo VIGA'!J$21</f>
        <v>0</v>
      </c>
      <c r="E1888" s="108">
        <v>0</v>
      </c>
      <c r="F1888" s="107">
        <f>'Calculo VIGA'!R$21</f>
        <v>0</v>
      </c>
      <c r="G1888" s="108">
        <v>0</v>
      </c>
      <c r="H1888" s="107">
        <f>'Calculo VIGA'!Z$21</f>
        <v>0</v>
      </c>
      <c r="I1888" s="108">
        <v>0</v>
      </c>
      <c r="J1888" s="107">
        <f>'Calculo VIGA'!AH$21</f>
        <v>0</v>
      </c>
      <c r="K1888" s="108">
        <v>0</v>
      </c>
      <c r="L1888" s="107">
        <f>'Calculo VIGA'!AP$21</f>
        <v>0</v>
      </c>
      <c r="M1888" s="108">
        <v>0</v>
      </c>
    </row>
    <row r="1889" spans="2:34" hidden="1" outlineLevel="2" x14ac:dyDescent="0.25">
      <c r="B1889" s="105">
        <f>'Calculo VIGA'!B$22</f>
        <v>6</v>
      </c>
      <c r="C1889" s="106">
        <f>IF($A1882=B1884,1*($A1883)^2*(3*$B1882-2*$A1883)/$B1882^3,0)</f>
        <v>0</v>
      </c>
      <c r="D1889" s="107">
        <f>'Calculo VIGA'!J$22</f>
        <v>0</v>
      </c>
      <c r="E1889" s="106">
        <f>IF($A1882=D1884,1*($A1883)^2*(3*$B1882-2*$A1883)/$B1882^3,0)</f>
        <v>0</v>
      </c>
      <c r="F1889" s="107">
        <f>'Calculo VIGA'!R$22</f>
        <v>0</v>
      </c>
      <c r="G1889" s="106">
        <f>IF($A1882=F1884,1*($A1883)^2*(3*$B1882-2*$A1883)/$B1882^3,0)</f>
        <v>0</v>
      </c>
      <c r="H1889" s="107">
        <f>'Calculo VIGA'!Z$22</f>
        <v>0</v>
      </c>
      <c r="I1889" s="106" t="e">
        <f>IF($A1882=H1884,1*($A1883)^2*(3*$B1882-2*$A1883)/$B1882^3,0)</f>
        <v>#DIV/0!</v>
      </c>
      <c r="J1889" s="107">
        <f>'Calculo VIGA'!AH$22</f>
        <v>0</v>
      </c>
      <c r="K1889" s="106">
        <f>IF($A1882=J1884,1*($A1883)^2*(3*$B1882-2*$A1883)/$B1882^3,0)</f>
        <v>0</v>
      </c>
      <c r="L1889" s="107">
        <f>'Calculo VIGA'!AP$22</f>
        <v>0</v>
      </c>
      <c r="M1889" s="108">
        <f>IF($A1882=L1884,1*($A1883)^2*(3*$B1882-2*$A1883)/$B1882^3,0)</f>
        <v>0</v>
      </c>
    </row>
    <row r="1890" spans="2:34" hidden="1" outlineLevel="2" x14ac:dyDescent="0.25">
      <c r="B1890" s="105">
        <f>'Calculo VIGA'!B$23</f>
        <v>2</v>
      </c>
      <c r="C1890" s="108">
        <f>IF($A1882=B1884,-1*($B1882-$A1883)*$A1883^2/$B1882^2,0)</f>
        <v>0</v>
      </c>
      <c r="D1890" s="107">
        <f>'Calculo VIGA'!J$23</f>
        <v>0</v>
      </c>
      <c r="E1890" s="108">
        <f>IF($A1882=D1884,-1*($B1882-$A1883)*$A1883^2/$B1882^2,0)</f>
        <v>0</v>
      </c>
      <c r="F1890" s="107">
        <f>'Calculo VIGA'!R$23</f>
        <v>0</v>
      </c>
      <c r="G1890" s="108">
        <f>IF($A1882=F1884,-1*($B1882-$A1883)*$A1883^2/$B1882^2,0)</f>
        <v>0</v>
      </c>
      <c r="H1890" s="107">
        <f>'Calculo VIGA'!Z$23</f>
        <v>0</v>
      </c>
      <c r="I1890" s="108" t="e">
        <f>IF($A1882=H1884,-1*($B1882-$A1883)*$A1883^2/$B1882^2,0)</f>
        <v>#DIV/0!</v>
      </c>
      <c r="J1890" s="107">
        <f>'Calculo VIGA'!AH$23</f>
        <v>0</v>
      </c>
      <c r="K1890" s="108">
        <f>IF($A1882=J1884,-1*($B1882-$A1883)*$A1883^2/$B1882^2,0)</f>
        <v>0</v>
      </c>
      <c r="L1890" s="107">
        <f>'Calculo VIGA'!AP$23</f>
        <v>0</v>
      </c>
      <c r="M1890" s="108">
        <f>IF($A1882=L1884,-1*($B1882-$A1883)*$A1883^2/$B1882^2,0)</f>
        <v>0</v>
      </c>
    </row>
    <row r="1891" spans="2:34" hidden="1" outlineLevel="2" x14ac:dyDescent="0.25">
      <c r="C1891" t="s">
        <v>61</v>
      </c>
      <c r="D1891" s="182"/>
      <c r="E1891" s="183"/>
      <c r="F1891" s="182"/>
      <c r="G1891" s="183"/>
      <c r="H1891" s="182"/>
      <c r="I1891" s="183"/>
      <c r="J1891" s="182"/>
      <c r="K1891" s="183"/>
      <c r="L1891" s="182"/>
      <c r="M1891" s="183"/>
      <c r="N1891" s="182"/>
      <c r="O1891" s="183"/>
      <c r="P1891" s="182"/>
      <c r="Q1891" s="183"/>
      <c r="R1891" s="182"/>
      <c r="S1891" s="183"/>
    </row>
    <row r="1892" spans="2:34" hidden="1" outlineLevel="2" x14ac:dyDescent="0.25">
      <c r="B1892" s="105">
        <v>1</v>
      </c>
      <c r="C1892" s="108">
        <f t="shared" ref="C1892" si="3231">-(IFERROR(VLOOKUP($B1892,$B1885:$C1890,2,0),0)+IFERROR(VLOOKUP($B1892,$D1885:$E1890,2,0),0)+IFERROR(VLOOKUP($B1892,$F1885:$G1890,2,0),0)+IFERROR(VLOOKUP($B1892,$H1885:$I1890,2,0),0)+IFERROR(VLOOKUP($B1892,$J1885:$K1890,2,0),0)+IFERROR(VLOOKUP($B1892,$L1885:$M1890,2,0),0)+IFERROR(VLOOKUP($B1892,$N1885:$O1890,2,0),0)+IFERROR(VLOOKUP($B1892,$P1885:$Q1890,2,0),0)+IFERROR(VLOOKUP($B1892,$R1885:$S1890,2,0),0))</f>
        <v>0</v>
      </c>
      <c r="E1892" s="109"/>
      <c r="F1892" s="325" t="s">
        <v>37</v>
      </c>
      <c r="G1892" s="325"/>
      <c r="H1892" s="325"/>
      <c r="I1892" s="325"/>
      <c r="J1892" s="325"/>
      <c r="K1892" s="325"/>
      <c r="L1892" s="325"/>
      <c r="M1892" s="325"/>
      <c r="N1892" s="325"/>
      <c r="O1892" s="325"/>
      <c r="P1892" s="325"/>
      <c r="Q1892" s="325"/>
      <c r="R1892" s="325"/>
      <c r="S1892" s="325"/>
      <c r="T1892" s="325"/>
      <c r="U1892" s="325"/>
      <c r="V1892" s="325"/>
      <c r="W1892" s="325"/>
      <c r="X1892" s="325"/>
      <c r="Y1892" s="325"/>
      <c r="Z1892" s="325"/>
      <c r="AA1892" s="325"/>
      <c r="AB1892" s="110"/>
      <c r="AC1892" s="110"/>
      <c r="AD1892" s="110"/>
      <c r="AE1892" s="110"/>
      <c r="AF1892" s="110"/>
      <c r="AG1892" s="110"/>
      <c r="AH1892" s="110"/>
    </row>
    <row r="1893" spans="2:34" hidden="1" outlineLevel="2" x14ac:dyDescent="0.25">
      <c r="B1893" s="105">
        <v>2</v>
      </c>
      <c r="C1893" s="108">
        <f t="shared" ref="C1893" si="3232">-(IFERROR(VLOOKUP($B1893,$B1885:$C1890,2,0),0)+IFERROR(VLOOKUP($B1893,$D1885:$E1890,2,0),0)+IFERROR(VLOOKUP($B1893,$F1885:$G1890,2,0),0)+IFERROR(VLOOKUP($B1893,$H1885:$I1890,2,0),0)+IFERROR(VLOOKUP($B1893,$J1885:$K1890,2,0),0)+IFERROR(VLOOKUP($B1893,$L1885:$M1890,2,0),0)+IFERROR(VLOOKUP($B1893,$N1885:$O1890,2,0),0)+IFERROR(VLOOKUP($B1893,$P1885:$Q1890,2,0),0)+IFERROR(VLOOKUP($B1893,$R1885:$S1890,2,0),0))</f>
        <v>0</v>
      </c>
      <c r="E1893" s="110"/>
      <c r="F1893" s="110"/>
      <c r="G1893" s="326" t="s">
        <v>38</v>
      </c>
      <c r="H1893" s="326"/>
      <c r="I1893" s="326"/>
      <c r="J1893" s="326"/>
      <c r="K1893" s="326"/>
      <c r="L1893" s="326"/>
      <c r="M1893" s="110"/>
      <c r="N1893" s="110"/>
      <c r="O1893" s="110"/>
      <c r="P1893" s="327" t="s">
        <v>39</v>
      </c>
      <c r="Q1893" s="327"/>
      <c r="R1893" s="327"/>
      <c r="S1893" s="327"/>
      <c r="T1893" s="327"/>
      <c r="U1893" s="327"/>
      <c r="V1893" s="110"/>
      <c r="W1893" s="110"/>
      <c r="X1893" s="110"/>
      <c r="Y1893" s="110"/>
      <c r="Z1893" s="110"/>
      <c r="AA1893" s="110"/>
      <c r="AB1893" s="110"/>
      <c r="AC1893" s="110"/>
      <c r="AD1893" s="110"/>
      <c r="AE1893" s="110"/>
      <c r="AF1893" s="110"/>
      <c r="AG1893" s="110"/>
      <c r="AH1893" s="110"/>
    </row>
    <row r="1894" spans="2:34" hidden="1" outlineLevel="2" x14ac:dyDescent="0.25">
      <c r="B1894" s="105">
        <v>3</v>
      </c>
      <c r="C1894" s="108">
        <f t="shared" ref="C1894" si="3233">-(IFERROR(VLOOKUP($B1894,$B1885:$C1890,2,0),0)+IFERROR(VLOOKUP($B1894,$D1885:$E1890,2,0),0)+IFERROR(VLOOKUP($B1894,$F1885:$G1890,2,0),0)+IFERROR(VLOOKUP($B1894,$H1885:$I1890,2,0),0)+IFERROR(VLOOKUP($B1894,$J1885:$K1890,2,0),0)+IFERROR(VLOOKUP($B1894,$L1885:$M1890,2,0),0)+IFERROR(VLOOKUP($B1894,$N1885:$O1890,2,0),0)+IFERROR(VLOOKUP($B1894,$P1885:$Q1890,2,0),0)+IFERROR(VLOOKUP($B1894,$R1885:$S1890,2,0),0))</f>
        <v>0</v>
      </c>
      <c r="E1894" s="110"/>
      <c r="F1894" s="110"/>
      <c r="G1894" s="112">
        <v>6</v>
      </c>
      <c r="H1894" s="112">
        <v>5</v>
      </c>
      <c r="I1894" s="112">
        <v>4</v>
      </c>
      <c r="J1894" s="112">
        <v>3</v>
      </c>
      <c r="K1894" s="112">
        <v>2</v>
      </c>
      <c r="L1894" s="112">
        <v>1</v>
      </c>
      <c r="M1894" s="110"/>
      <c r="O1894" s="110"/>
      <c r="P1894" s="112">
        <v>6</v>
      </c>
      <c r="Q1894" s="112">
        <v>5</v>
      </c>
      <c r="R1894" s="112">
        <v>4</v>
      </c>
      <c r="S1894" s="112">
        <v>3</v>
      </c>
      <c r="T1894" s="112">
        <v>2</v>
      </c>
      <c r="U1894" s="112">
        <v>1</v>
      </c>
      <c r="AB1894" s="110"/>
      <c r="AC1894" s="110"/>
      <c r="AD1894" s="110"/>
      <c r="AE1894" s="110"/>
      <c r="AF1894" s="110"/>
      <c r="AG1894" s="110"/>
      <c r="AH1894" s="110"/>
    </row>
    <row r="1895" spans="2:34" hidden="1" outlineLevel="2" x14ac:dyDescent="0.25">
      <c r="B1895" s="105">
        <v>4</v>
      </c>
      <c r="C1895" s="108">
        <f t="shared" ref="C1895" si="3234">-(IFERROR(VLOOKUP($B1895,$B1885:$C1890,2,0),0)+IFERROR(VLOOKUP($B1895,$D1885:$E1890,2,0),0)+IFERROR(VLOOKUP($B1895,$F1885:$G1890,2,0),0)+IFERROR(VLOOKUP($B1895,$H1885:$I1890,2,0),0)+IFERROR(VLOOKUP($B1895,$J1885:$K1890,2,0),0)+IFERROR(VLOOKUP($B1895,$L1885:$M1890,2,0),0)+IFERROR(VLOOKUP($B1895,$N1885:$O1890,2,0),0)+IFERROR(VLOOKUP($B1895,$P1885:$Q1890,2,0),0)+IFERROR(VLOOKUP($B1895,$R1885:$S1890,2,0),0))</f>
        <v>0</v>
      </c>
      <c r="E1895" s="110"/>
      <c r="F1895" s="105">
        <v>1</v>
      </c>
      <c r="G1895" s="184" t="e">
        <f t="array" ref="G1895:G1901">MMULT(MINVERSE($C$24:$I$30),$C1892:$C1898)</f>
        <v>#NUM!</v>
      </c>
      <c r="H1895" s="184" t="e">
        <f t="array" ref="H1895:H1900">MMULT(MINVERSE($C$24:$H$29),$C1892:$C1897)</f>
        <v>#NUM!</v>
      </c>
      <c r="I1895" s="184" t="e">
        <f t="array" ref="I1895:I1899">MMULT(MINVERSE($C$24:$G$28),$C1892:$C1896)</f>
        <v>#NUM!</v>
      </c>
      <c r="J1895" s="184">
        <f t="array" ref="J1895:J1898">MMULT(MINVERSE($C$24:$F$27),$C1892:$C1895)</f>
        <v>0</v>
      </c>
      <c r="K1895" s="184">
        <f t="array" ref="K1895:K1897">MMULT(MINVERSE($C$24:$E$26),$C1892:$C1894)</f>
        <v>0</v>
      </c>
      <c r="L1895" s="184">
        <f t="array" ref="L1895:L1896">MMULT(MINVERSE($C$24:$D$25),$C1892:$C1893)</f>
        <v>0</v>
      </c>
      <c r="M1895" s="110"/>
      <c r="O1895" s="105">
        <v>1</v>
      </c>
      <c r="P1895" s="184" t="e">
        <f t="array" ref="P1895:P1905">MMULT(MINVERSE($C$24:$M$34),$C1892:$C1902)</f>
        <v>#NUM!</v>
      </c>
      <c r="Q1895" s="184" t="e">
        <f t="array" ref="Q1895:Q1904">MMULT(MINVERSE($C$24:$L$33),$C1892:$C1901)</f>
        <v>#NUM!</v>
      </c>
      <c r="R1895" s="184" t="e">
        <f t="array" ref="R1895:R1903">MMULT(MINVERSE($C$24:$K$32),$C1892:$C1900)</f>
        <v>#NUM!</v>
      </c>
      <c r="S1895" s="184" t="e">
        <f t="array" ref="S1895:S1902">MMULT(MINVERSE($C$24:$J$31),$C1892:$C1899)</f>
        <v>#NUM!</v>
      </c>
      <c r="T1895" s="114"/>
      <c r="U1895" s="114"/>
      <c r="V1895" s="110"/>
      <c r="W1895" s="110"/>
      <c r="X1895" s="110"/>
      <c r="Y1895" s="110"/>
      <c r="Z1895" s="110"/>
      <c r="AA1895" s="110"/>
      <c r="AB1895" s="110"/>
      <c r="AC1895" s="110"/>
      <c r="AD1895" s="110"/>
      <c r="AE1895" s="110"/>
      <c r="AF1895" s="110"/>
      <c r="AG1895" s="110"/>
      <c r="AH1895" s="110"/>
    </row>
    <row r="1896" spans="2:34" hidden="1" outlineLevel="2" x14ac:dyDescent="0.25">
      <c r="B1896" s="105">
        <v>5</v>
      </c>
      <c r="C1896" s="108">
        <f t="shared" ref="C1896" si="3235">-(IFERROR(VLOOKUP($B1896,$B1885:$C1890,2,0),0)+IFERROR(VLOOKUP($B1896,$D1885:$E1890,2,0),0)+IFERROR(VLOOKUP($B1896,$F1885:$G1890,2,0),0)+IFERROR(VLOOKUP($B1896,$H1885:$I1890,2,0),0)+IFERROR(VLOOKUP($B1896,$J1885:$K1890,2,0),0)+IFERROR(VLOOKUP($B1896,$L1885:$M1890,2,0),0)+IFERROR(VLOOKUP($B1896,$N1885:$O1890,2,0),0)+IFERROR(VLOOKUP($B1896,$P1885:$Q1890,2,0),0)+IFERROR(VLOOKUP($B1896,$R1885:$S1890,2,0),0))</f>
        <v>0</v>
      </c>
      <c r="E1896" s="110"/>
      <c r="F1896" s="105">
        <v>2</v>
      </c>
      <c r="G1896" s="185" t="e">
        <v>#NUM!</v>
      </c>
      <c r="H1896" s="185" t="e">
        <v>#NUM!</v>
      </c>
      <c r="I1896" s="185" t="e">
        <v>#NUM!</v>
      </c>
      <c r="J1896" s="185">
        <v>0</v>
      </c>
      <c r="K1896" s="185">
        <v>0</v>
      </c>
      <c r="L1896" s="185">
        <v>0</v>
      </c>
      <c r="M1896" s="110"/>
      <c r="O1896" s="105">
        <v>2</v>
      </c>
      <c r="P1896" s="185" t="e">
        <v>#NUM!</v>
      </c>
      <c r="Q1896" s="185" t="e">
        <v>#NUM!</v>
      </c>
      <c r="R1896" s="185" t="e">
        <v>#NUM!</v>
      </c>
      <c r="S1896" s="185" t="e">
        <v>#NUM!</v>
      </c>
      <c r="T1896" s="114"/>
      <c r="U1896" s="114"/>
    </row>
    <row r="1897" spans="2:34" hidden="1" outlineLevel="2" x14ac:dyDescent="0.25">
      <c r="B1897" s="105">
        <v>6</v>
      </c>
      <c r="C1897" s="108">
        <f t="shared" ref="C1897" si="3236">-(IFERROR(VLOOKUP($B1897,$B1885:$C1890,2,0),0)+IFERROR(VLOOKUP($B1897,$D1885:$E1890,2,0),0)+IFERROR(VLOOKUP($B1897,$F1885:$G1890,2,0),0)+IFERROR(VLOOKUP($B1897,$H1885:$I1890,2,0),0)+IFERROR(VLOOKUP($B1897,$J1885:$K1890,2,0),0)+IFERROR(VLOOKUP($B1897,$L1885:$M1890,2,0),0)+IFERROR(VLOOKUP($B1897,$N1885:$O1890,2,0),0)+IFERROR(VLOOKUP($B1897,$P1885:$Q1890,2,0),0)+IFERROR(VLOOKUP($B1897,$R1885:$S1890,2,0),0))</f>
        <v>0</v>
      </c>
      <c r="E1897" s="110"/>
      <c r="F1897" s="105">
        <v>3</v>
      </c>
      <c r="G1897" s="185" t="e">
        <v>#NUM!</v>
      </c>
      <c r="H1897" s="185" t="e">
        <v>#NUM!</v>
      </c>
      <c r="I1897" s="185" t="e">
        <v>#NUM!</v>
      </c>
      <c r="J1897" s="185">
        <v>0</v>
      </c>
      <c r="K1897" s="185">
        <v>0</v>
      </c>
      <c r="L1897" s="185"/>
      <c r="M1897" s="110"/>
      <c r="O1897" s="105">
        <v>3</v>
      </c>
      <c r="P1897" s="185" t="e">
        <v>#NUM!</v>
      </c>
      <c r="Q1897" s="185" t="e">
        <v>#NUM!</v>
      </c>
      <c r="R1897" s="185" t="e">
        <v>#NUM!</v>
      </c>
      <c r="S1897" s="185" t="e">
        <v>#NUM!</v>
      </c>
      <c r="T1897" s="114"/>
      <c r="U1897" s="114"/>
    </row>
    <row r="1898" spans="2:34" hidden="1" outlineLevel="2" x14ac:dyDescent="0.25">
      <c r="B1898" s="105">
        <v>7</v>
      </c>
      <c r="C1898" s="108">
        <f t="shared" ref="C1898" si="3237">-(IFERROR(VLOOKUP($B1898,$B1885:$C1890,2,0),0)+IFERROR(VLOOKUP($B1898,$D1885:$E1890,2,0),0)+IFERROR(VLOOKUP($B1898,$F1885:$G1890,2,0),0)+IFERROR(VLOOKUP($B1898,$H1885:$I1890,2,0),0)+IFERROR(VLOOKUP($B1898,$J1885:$K1890,2,0),0)+IFERROR(VLOOKUP($B1898,$L1885:$M1890,2,0),0)+IFERROR(VLOOKUP($B1898,$N1885:$O1890,2,0),0)+IFERROR(VLOOKUP($B1898,$P1885:$Q1890,2,0),0)+IFERROR(VLOOKUP($B1898,$R1885:$S1890,2,0),0))</f>
        <v>0</v>
      </c>
      <c r="E1898" s="110"/>
      <c r="F1898" s="105">
        <v>4</v>
      </c>
      <c r="G1898" s="185" t="e">
        <v>#NUM!</v>
      </c>
      <c r="H1898" s="185" t="e">
        <v>#NUM!</v>
      </c>
      <c r="I1898" s="185" t="e">
        <v>#NUM!</v>
      </c>
      <c r="J1898" s="185">
        <v>0</v>
      </c>
      <c r="K1898" s="185"/>
      <c r="L1898" s="185"/>
      <c r="M1898" s="110"/>
      <c r="O1898" s="105">
        <v>4</v>
      </c>
      <c r="P1898" s="185" t="e">
        <v>#NUM!</v>
      </c>
      <c r="Q1898" s="185" t="e">
        <v>#NUM!</v>
      </c>
      <c r="R1898" s="185" t="e">
        <v>#NUM!</v>
      </c>
      <c r="S1898" s="185" t="e">
        <v>#NUM!</v>
      </c>
      <c r="T1898" s="114"/>
      <c r="U1898" s="114"/>
    </row>
    <row r="1899" spans="2:34" hidden="1" outlineLevel="2" x14ac:dyDescent="0.25">
      <c r="B1899" s="105">
        <v>8</v>
      </c>
      <c r="C1899" s="108">
        <f t="shared" ref="C1899" si="3238">-(IFERROR(VLOOKUP($B1899,$B1885:$C1890,2,0),0)+IFERROR(VLOOKUP($B1899,$D1885:$E1890,2,0),0)+IFERROR(VLOOKUP($B1899,$F1885:$G1890,2,0),0)+IFERROR(VLOOKUP($B1899,$H1885:$I1890,2,0),0)+IFERROR(VLOOKUP($B1899,$J1885:$K1890,2,0),0)+IFERROR(VLOOKUP($B1899,$L1885:$M1890,2,0),0)+IFERROR(VLOOKUP($B1899,$N1885:$O1890,2,0),0)+IFERROR(VLOOKUP($B1899,$P1885:$Q1890,2,0),0)+IFERROR(VLOOKUP($B1899,$R1885:$S1890,2,0),0))</f>
        <v>0</v>
      </c>
      <c r="E1899" s="110" t="s">
        <v>40</v>
      </c>
      <c r="F1899" s="105">
        <v>5</v>
      </c>
      <c r="G1899" s="185" t="e">
        <v>#NUM!</v>
      </c>
      <c r="H1899" s="185" t="e">
        <v>#NUM!</v>
      </c>
      <c r="I1899" s="185" t="e">
        <v>#NUM!</v>
      </c>
      <c r="J1899" s="185"/>
      <c r="K1899" s="185"/>
      <c r="L1899" s="185"/>
      <c r="M1899" s="110"/>
      <c r="O1899" s="105">
        <v>5</v>
      </c>
      <c r="P1899" s="185" t="e">
        <v>#NUM!</v>
      </c>
      <c r="Q1899" s="185" t="e">
        <v>#NUM!</v>
      </c>
      <c r="R1899" s="185" t="e">
        <v>#NUM!</v>
      </c>
      <c r="S1899" s="185" t="e">
        <v>#NUM!</v>
      </c>
      <c r="T1899" s="114"/>
      <c r="U1899" s="114"/>
    </row>
    <row r="1900" spans="2:34" hidden="1" outlineLevel="2" x14ac:dyDescent="0.25">
      <c r="B1900" s="105">
        <v>9</v>
      </c>
      <c r="C1900" s="108">
        <f t="shared" ref="C1900" si="3239">-(IFERROR(VLOOKUP($B1900,$B1885:$C1890,2,0),0)+IFERROR(VLOOKUP($B1900,$D1885:$E1890,2,0),0)+IFERROR(VLOOKUP($B1900,$F1885:$G1890,2,0),0)+IFERROR(VLOOKUP($B1900,$H1885:$I1890,2,0),0)+IFERROR(VLOOKUP($B1900,$J1885:$K1890,2,0),0)+IFERROR(VLOOKUP($B1900,$L1885:$M1890,2,0),0)+IFERROR(VLOOKUP($B1900,$N1885:$O1890,2,0),0)+IFERROR(VLOOKUP($B1900,$P1885:$Q1890,2,0),0)+IFERROR(VLOOKUP($B1900,$R1885:$S1890,2,0),0))</f>
        <v>0</v>
      </c>
      <c r="E1900" s="110"/>
      <c r="F1900" s="105">
        <v>6</v>
      </c>
      <c r="G1900" s="185" t="e">
        <v>#NUM!</v>
      </c>
      <c r="H1900" s="185" t="e">
        <v>#NUM!</v>
      </c>
      <c r="I1900" s="185"/>
      <c r="J1900" s="185"/>
      <c r="K1900" s="185"/>
      <c r="L1900" s="185"/>
      <c r="M1900" s="110"/>
      <c r="O1900" s="105">
        <v>6</v>
      </c>
      <c r="P1900" s="185" t="e">
        <v>#NUM!</v>
      </c>
      <c r="Q1900" s="185" t="e">
        <v>#NUM!</v>
      </c>
      <c r="R1900" s="185" t="e">
        <v>#NUM!</v>
      </c>
      <c r="S1900" s="185" t="e">
        <v>#NUM!</v>
      </c>
      <c r="T1900" s="114"/>
      <c r="U1900" s="114"/>
    </row>
    <row r="1901" spans="2:34" hidden="1" outlineLevel="2" x14ac:dyDescent="0.25">
      <c r="B1901" s="105">
        <v>10</v>
      </c>
      <c r="C1901" s="108">
        <f t="shared" ref="C1901" si="3240">-(IFERROR(VLOOKUP($B1901,$B1885:$C1890,2,0),0)+IFERROR(VLOOKUP($B1901,$D1885:$E1890,2,0),0)+IFERROR(VLOOKUP($B1901,$F1885:$G1890,2,0),0)+IFERROR(VLOOKUP($B1901,$H1885:$I1890,2,0),0)+IFERROR(VLOOKUP($B1901,$J1885:$K1890,2,0),0)+IFERROR(VLOOKUP($B1901,$L1885:$M1890,2,0),0)+IFERROR(VLOOKUP($B1901,$N1885:$O1890,2,0),0)+IFERROR(VLOOKUP($B1901,$P1885:$Q1890,2,0),0)+IFERROR(VLOOKUP($B1901,$R1885:$S1890,2,0),0))</f>
        <v>0</v>
      </c>
      <c r="E1901" s="110"/>
      <c r="F1901" s="105">
        <v>7</v>
      </c>
      <c r="G1901" s="185" t="e">
        <v>#NUM!</v>
      </c>
      <c r="H1901" s="185"/>
      <c r="I1901" s="185"/>
      <c r="J1901" s="185"/>
      <c r="K1901" s="185"/>
      <c r="L1901" s="185"/>
      <c r="M1901" s="110"/>
      <c r="N1901" s="110" t="s">
        <v>40</v>
      </c>
      <c r="O1901" s="105">
        <v>7</v>
      </c>
      <c r="P1901" s="185" t="e">
        <v>#NUM!</v>
      </c>
      <c r="Q1901" s="185" t="e">
        <v>#NUM!</v>
      </c>
      <c r="R1901" s="185" t="e">
        <v>#NUM!</v>
      </c>
      <c r="S1901" s="185" t="e">
        <v>#NUM!</v>
      </c>
      <c r="T1901" s="114"/>
      <c r="U1901" s="114"/>
    </row>
    <row r="1902" spans="2:34" hidden="1" outlineLevel="2" x14ac:dyDescent="0.25">
      <c r="B1902" s="105">
        <v>11</v>
      </c>
      <c r="C1902" s="108">
        <f t="shared" ref="C1902" si="3241">-(IFERROR(VLOOKUP($B1902,$B1885:$C1890,2,0),0)+IFERROR(VLOOKUP($B1902,$D1885:$E1890,2,0),0)+IFERROR(VLOOKUP($B1902,$F1885:$G1890,2,0),0)+IFERROR(VLOOKUP($B1902,$H1885:$I1890,2,0),0)+IFERROR(VLOOKUP($B1902,$J1885:$K1890,2,0),0)+IFERROR(VLOOKUP($B1902,$L1885:$M1890,2,0),0)+IFERROR(VLOOKUP($B1902,$N1885:$O1890,2,0),0)+IFERROR(VLOOKUP($B1902,$P1885:$Q1890,2,0),0)+IFERROR(VLOOKUP($B1902,$R1885:$S1890,2,0),0))</f>
        <v>0</v>
      </c>
      <c r="E1902" s="110"/>
      <c r="M1902" s="110"/>
      <c r="O1902" s="105">
        <v>8</v>
      </c>
      <c r="P1902" s="185" t="e">
        <v>#NUM!</v>
      </c>
      <c r="Q1902" s="185" t="e">
        <v>#NUM!</v>
      </c>
      <c r="R1902" s="185" t="e">
        <v>#NUM!</v>
      </c>
      <c r="S1902" s="185" t="e">
        <v>#NUM!</v>
      </c>
      <c r="T1902" s="114"/>
      <c r="U1902" s="114"/>
    </row>
    <row r="1903" spans="2:34" hidden="1" outlineLevel="2" x14ac:dyDescent="0.25">
      <c r="B1903" s="105">
        <v>12</v>
      </c>
      <c r="C1903" s="108">
        <f t="shared" ref="C1903" si="3242">-(IFERROR(VLOOKUP($B1903,$B1885:$C1890,2,0),0)+IFERROR(VLOOKUP($B1903,$D1885:$E1890,2,0),0)+IFERROR(VLOOKUP($B1903,$F1885:$G1890,2,0),0)+IFERROR(VLOOKUP($B1903,$H1885:$I1890,2,0),0)+IFERROR(VLOOKUP($B1903,$J1885:$K1890,2,0),0)+IFERROR(VLOOKUP($B1903,$L1885:$M1890,2,0),0)+IFERROR(VLOOKUP($B1903,$N1885:$O1890,2,0),0)+IFERROR(VLOOKUP($B1903,$P1885:$Q1890,2,0),0)+IFERROR(VLOOKUP($B1903,$R1885:$S1890,2,0),0))</f>
        <v>0</v>
      </c>
      <c r="E1903" s="110"/>
      <c r="M1903" s="110"/>
      <c r="O1903" s="105">
        <v>9</v>
      </c>
      <c r="P1903" s="185" t="e">
        <v>#NUM!</v>
      </c>
      <c r="Q1903" s="185" t="e">
        <v>#NUM!</v>
      </c>
      <c r="R1903" s="185" t="e">
        <v>#NUM!</v>
      </c>
      <c r="S1903" s="185"/>
      <c r="T1903" s="114"/>
      <c r="U1903" s="114"/>
    </row>
    <row r="1904" spans="2:34" hidden="1" outlineLevel="2" x14ac:dyDescent="0.25">
      <c r="B1904" s="105">
        <v>13</v>
      </c>
      <c r="C1904" s="108">
        <f t="shared" ref="C1904" si="3243">-(IFERROR(VLOOKUP($B1904,$B1885:$C1890,2,0),0)+IFERROR(VLOOKUP($B1904,$D1885:$E1890,2,0),0)+IFERROR(VLOOKUP($B1904,$F1885:$G1890,2,0),0)+IFERROR(VLOOKUP($B1904,$H1885:$I1890,2,0),0)+IFERROR(VLOOKUP($B1904,$J1885:$K1890,2,0),0)+IFERROR(VLOOKUP($B1904,$L1885:$M1890,2,0),0)+IFERROR(VLOOKUP($B1904,$N1885:$O1890,2,0),0)+IFERROR(VLOOKUP($B1904,$P1885:$Q1890,2,0),0)+IFERROR(VLOOKUP($B1904,$R1885:$S1890,2,0),0))</f>
        <v>0</v>
      </c>
      <c r="E1904" s="110"/>
      <c r="F1904" s="110"/>
      <c r="G1904" s="324" t="s">
        <v>42</v>
      </c>
      <c r="H1904" s="324"/>
      <c r="I1904" s="324"/>
      <c r="J1904" s="324"/>
      <c r="K1904" s="324"/>
      <c r="L1904" s="324"/>
      <c r="M1904" s="110"/>
      <c r="O1904" s="105">
        <v>10</v>
      </c>
      <c r="P1904" s="185" t="e">
        <v>#NUM!</v>
      </c>
      <c r="Q1904" s="185" t="e">
        <v>#NUM!</v>
      </c>
      <c r="R1904" s="185"/>
      <c r="S1904" s="185"/>
      <c r="T1904" s="114"/>
      <c r="U1904" s="114"/>
    </row>
    <row r="1905" spans="1:24" hidden="1" outlineLevel="2" x14ac:dyDescent="0.25">
      <c r="B1905" s="105">
        <v>14</v>
      </c>
      <c r="C1905" s="108">
        <f t="shared" ref="C1905" si="3244">-(IFERROR(VLOOKUP($B1905,$B1885:$C1890,2,0),0)+IFERROR(VLOOKUP($B1905,$D1885:$E1890,2,0),0)+IFERROR(VLOOKUP($B1905,$F1885:$G1890,2,0),0)+IFERROR(VLOOKUP($B1905,$H1885:$I1890,2,0),0)+IFERROR(VLOOKUP($B1905,$J1885:$K1890,2,0),0)+IFERROR(VLOOKUP($B1905,$L1885:$M1890,2,0),0)+IFERROR(VLOOKUP($B1905,$N1885:$O1890,2,0),0)+IFERROR(VLOOKUP($B1905,$P1885:$Q1890,2,0),0)+IFERROR(VLOOKUP($B1905,$R1885:$S1890,2,0),0))</f>
        <v>0</v>
      </c>
      <c r="E1905" s="110"/>
      <c r="F1905" s="110"/>
      <c r="G1905" s="112">
        <v>6</v>
      </c>
      <c r="H1905" s="112">
        <v>5</v>
      </c>
      <c r="I1905" s="112">
        <v>4</v>
      </c>
      <c r="J1905" s="112">
        <v>3</v>
      </c>
      <c r="K1905" s="112">
        <v>2</v>
      </c>
      <c r="L1905" s="112">
        <v>1</v>
      </c>
      <c r="M1905" s="110"/>
      <c r="O1905" s="105">
        <v>11</v>
      </c>
      <c r="P1905" s="185" t="e">
        <v>#NUM!</v>
      </c>
      <c r="Q1905" s="185"/>
      <c r="R1905" s="185"/>
      <c r="S1905" s="185"/>
      <c r="T1905" s="114"/>
      <c r="U1905" s="114"/>
    </row>
    <row r="1906" spans="1:24" hidden="1" outlineLevel="2" x14ac:dyDescent="0.25">
      <c r="A1906" s="68" t="s">
        <v>41</v>
      </c>
      <c r="B1906" s="105">
        <v>15</v>
      </c>
      <c r="C1906" s="108">
        <f t="shared" ref="C1906" si="3245">-(IFERROR(VLOOKUP($B1906,$B1885:$C1890,2,0),0)+IFERROR(VLOOKUP($B1906,$D1885:$E1890,2,0),0)+IFERROR(VLOOKUP($B1906,$F1885:$G1890,2,0),0)+IFERROR(VLOOKUP($B1906,$H1885:$I1890,2,0),0)+IFERROR(VLOOKUP($B1906,$J1885:$K1890,2,0),0)+IFERROR(VLOOKUP($B1906,$L1885:$M1890,2,0),0)+IFERROR(VLOOKUP($B1906,$N1885:$O1890,2,0),0)+IFERROR(VLOOKUP($B1906,$P1885:$Q1890,2,0),0)+IFERROR(VLOOKUP($B1906,$R1885:$S1890,2,0),0))</f>
        <v>0</v>
      </c>
      <c r="E1906" s="110"/>
      <c r="F1906" s="105">
        <v>1</v>
      </c>
      <c r="G1906" s="184" t="e">
        <f t="array" ref="G1906:G1914">MMULT(MINVERSE($C$24:$K$32),$C1892:$C1900)</f>
        <v>#NUM!</v>
      </c>
      <c r="H1906" s="184" t="e">
        <f t="array" ref="H1906:H1913">MMULT(MINVERSE($C$24:$J$31),$C1892:$C1899)</f>
        <v>#NUM!</v>
      </c>
      <c r="I1906" s="184" t="e">
        <f t="array" ref="I1906:I1912">MMULT(MINVERSE($C$24:$I$30),$C1892:$C1898)</f>
        <v>#NUM!</v>
      </c>
      <c r="J1906" s="184" t="e">
        <f t="array" ref="J1906:J1911">MMULT(MINVERSE($C$24:$H$29),$C1892:$C1897)</f>
        <v>#NUM!</v>
      </c>
      <c r="K1906" s="184" t="e">
        <f t="array" ref="K1906:K1910">MMULT(MINVERSE($C$24:$G$28),$C1892:$C1896)</f>
        <v>#NUM!</v>
      </c>
      <c r="L1906" s="113"/>
      <c r="M1906" s="110"/>
      <c r="N1906" s="110"/>
      <c r="O1906" s="110"/>
      <c r="P1906" s="110"/>
    </row>
    <row r="1907" spans="1:24" hidden="1" outlineLevel="2" x14ac:dyDescent="0.25">
      <c r="B1907" s="105">
        <v>16</v>
      </c>
      <c r="C1907" s="108">
        <f t="shared" ref="C1907" si="3246">-(IFERROR(VLOOKUP($B1907,$B1885:$C1890,2,0),0)+IFERROR(VLOOKUP($B1907,$D1885:$E1890,2,0),0)+IFERROR(VLOOKUP($B1907,$F1885:$G1890,2,0),0)+IFERROR(VLOOKUP($B1907,$H1885:$I1890,2,0),0)+IFERROR(VLOOKUP($B1907,$J1885:$K1890,2,0),0)+IFERROR(VLOOKUP($B1907,$L1885:$M1890,2,0),0)+IFERROR(VLOOKUP($B1907,$N1885:$O1890,2,0),0)+IFERROR(VLOOKUP($B1907,$P1885:$Q1890,2,0),0)+IFERROR(VLOOKUP($B1907,$R1885:$S1890,2,0),0))</f>
        <v>0</v>
      </c>
      <c r="E1907" s="110"/>
      <c r="F1907" s="105">
        <v>2</v>
      </c>
      <c r="G1907" s="185" t="e">
        <v>#NUM!</v>
      </c>
      <c r="H1907" s="185" t="e">
        <v>#NUM!</v>
      </c>
      <c r="I1907" s="185" t="e">
        <v>#NUM!</v>
      </c>
      <c r="J1907" s="185" t="e">
        <v>#NUM!</v>
      </c>
      <c r="K1907" s="185" t="e">
        <v>#NUM!</v>
      </c>
      <c r="L1907" s="114"/>
      <c r="M1907" s="110"/>
      <c r="N1907" s="110"/>
      <c r="O1907" s="110"/>
      <c r="P1907" s="110"/>
    </row>
    <row r="1908" spans="1:24" hidden="1" outlineLevel="2" x14ac:dyDescent="0.25">
      <c r="B1908" s="105">
        <v>17</v>
      </c>
      <c r="C1908" s="108">
        <f t="shared" ref="C1908" si="3247">-(IFERROR(VLOOKUP($B1908,$B1885:$C1890,2,0),0)+IFERROR(VLOOKUP($B1908,$D1885:$E1890,2,0),0)+IFERROR(VLOOKUP($B1908,$F1885:$G1890,2,0),0)+IFERROR(VLOOKUP($B1908,$H1885:$I1890,2,0),0)+IFERROR(VLOOKUP($B1908,$J1885:$K1890,2,0),0)+IFERROR(VLOOKUP($B1908,$L1885:$M1890,2,0),0)+IFERROR(VLOOKUP($B1908,$N1885:$O1890,2,0),0)+IFERROR(VLOOKUP($B1908,$P1885:$Q1890,2,0),0)+IFERROR(VLOOKUP($B1908,$R1885:$S1890,2,0),0))</f>
        <v>0</v>
      </c>
      <c r="E1908" s="110"/>
      <c r="F1908" s="105">
        <v>3</v>
      </c>
      <c r="G1908" s="185" t="e">
        <v>#NUM!</v>
      </c>
      <c r="H1908" s="185" t="e">
        <v>#NUM!</v>
      </c>
      <c r="I1908" s="185" t="e">
        <v>#NUM!</v>
      </c>
      <c r="J1908" s="185" t="e">
        <v>#NUM!</v>
      </c>
      <c r="K1908" s="185" t="e">
        <v>#NUM!</v>
      </c>
      <c r="L1908" s="114"/>
      <c r="M1908" s="110"/>
    </row>
    <row r="1909" spans="1:24" hidden="1" outlineLevel="2" x14ac:dyDescent="0.25">
      <c r="B1909" s="105">
        <v>18</v>
      </c>
      <c r="C1909" s="108">
        <f t="shared" ref="C1909" si="3248">-(IFERROR(VLOOKUP($B1909,$B1885:$C1890,2,0),0)+IFERROR(VLOOKUP($B1909,$D1885:$E1890,2,0),0)+IFERROR(VLOOKUP($B1909,$F1885:$G1890,2,0),0)+IFERROR(VLOOKUP($B1909,$H1885:$I1890,2,0),0)+IFERROR(VLOOKUP($B1909,$J1885:$K1890,2,0),0)+IFERROR(VLOOKUP($B1909,$L1885:$M1890,2,0),0)+IFERROR(VLOOKUP($B1909,$N1885:$O1890,2,0),0)+IFERROR(VLOOKUP($B1909,$P1885:$Q1890,2,0),0)+IFERROR(VLOOKUP($B1909,$R1885:$S1890,2,0),0))</f>
        <v>0</v>
      </c>
      <c r="E1909" s="110"/>
      <c r="F1909" s="105">
        <v>4</v>
      </c>
      <c r="G1909" s="185" t="e">
        <v>#NUM!</v>
      </c>
      <c r="H1909" s="185" t="e">
        <v>#NUM!</v>
      </c>
      <c r="I1909" s="185" t="e">
        <v>#NUM!</v>
      </c>
      <c r="J1909" s="185" t="e">
        <v>#NUM!</v>
      </c>
      <c r="K1909" s="185" t="e">
        <v>#NUM!</v>
      </c>
      <c r="L1909" s="114"/>
      <c r="M1909" s="110"/>
    </row>
    <row r="1910" spans="1:24" hidden="1" outlineLevel="2" x14ac:dyDescent="0.25">
      <c r="B1910" s="105">
        <v>19</v>
      </c>
      <c r="C1910" s="108">
        <f t="shared" ref="C1910" si="3249">-(IFERROR(VLOOKUP($B1910,$B1885:$C1890,2,0),0)+IFERROR(VLOOKUP($B1910,$D1885:$E1890,2,0),0)+IFERROR(VLOOKUP($B1910,$F1885:$G1890,2,0),0)+IFERROR(VLOOKUP($B1910,$H1885:$I1890,2,0),0)+IFERROR(VLOOKUP($B1910,$J1885:$K1890,2,0),0)+IFERROR(VLOOKUP($B1910,$L1885:$M1890,2,0),0)+IFERROR(VLOOKUP($B1910,$N1885:$O1890,2,0),0)+IFERROR(VLOOKUP($B1910,$P1885:$Q1890,2,0),0)+IFERROR(VLOOKUP($B1910,$R1885:$S1890,2,0),0))</f>
        <v>0</v>
      </c>
      <c r="E1910" s="110"/>
      <c r="F1910" s="105">
        <v>5</v>
      </c>
      <c r="G1910" s="185" t="e">
        <v>#NUM!</v>
      </c>
      <c r="H1910" s="185" t="e">
        <v>#NUM!</v>
      </c>
      <c r="I1910" s="185" t="e">
        <v>#NUM!</v>
      </c>
      <c r="J1910" s="185" t="e">
        <v>#NUM!</v>
      </c>
      <c r="K1910" s="185" t="e">
        <v>#NUM!</v>
      </c>
      <c r="L1910" s="114"/>
      <c r="M1910" s="110"/>
    </row>
    <row r="1911" spans="1:24" hidden="1" outlineLevel="2" x14ac:dyDescent="0.25">
      <c r="B1911" s="105">
        <v>20</v>
      </c>
      <c r="C1911" s="108">
        <f t="shared" ref="C1911" si="3250">-(IFERROR(VLOOKUP($B1911,$B1885:$C1890,2,0),0)+IFERROR(VLOOKUP($B1911,$D1885:$E1890,2,0),0)+IFERROR(VLOOKUP($B1911,$F1885:$G1890,2,0),0)+IFERROR(VLOOKUP($B1911,$H1885:$I1890,2,0),0)+IFERROR(VLOOKUP($B1911,$J1885:$K1890,2,0),0)+IFERROR(VLOOKUP($B1911,$L1885:$M1890,2,0),0)+IFERROR(VLOOKUP($B1911,$N1885:$O1890,2,0),0)+IFERROR(VLOOKUP($B1911,$P1885:$Q1890,2,0),0)+IFERROR(VLOOKUP($B1911,$R1885:$S1890,2,0),0))</f>
        <v>0</v>
      </c>
      <c r="E1911" s="110" t="s">
        <v>40</v>
      </c>
      <c r="F1911" s="105">
        <v>6</v>
      </c>
      <c r="G1911" s="185" t="e">
        <v>#NUM!</v>
      </c>
      <c r="H1911" s="185" t="e">
        <v>#NUM!</v>
      </c>
      <c r="I1911" s="185" t="e">
        <v>#NUM!</v>
      </c>
      <c r="J1911" s="185" t="e">
        <v>#NUM!</v>
      </c>
      <c r="K1911" s="185"/>
      <c r="L1911" s="114"/>
      <c r="M1911" s="110"/>
    </row>
    <row r="1912" spans="1:24" hidden="1" outlineLevel="2" x14ac:dyDescent="0.25">
      <c r="B1912" s="105">
        <v>21</v>
      </c>
      <c r="C1912" s="108">
        <f t="shared" ref="C1912" si="3251">-(IFERROR(VLOOKUP($B1912,$B1885:$C1890,2,0),0)+IFERROR(VLOOKUP($B1912,$D1885:$E1890,2,0),0)+IFERROR(VLOOKUP($B1912,$F1885:$G1890,2,0),0)+IFERROR(VLOOKUP($B1912,$H1885:$I1890,2,0),0)+IFERROR(VLOOKUP($B1912,$J1885:$K1890,2,0),0)+IFERROR(VLOOKUP($B1912,$L1885:$M1890,2,0),0)+IFERROR(VLOOKUP($B1912,$N1885:$O1890,2,0),0)+IFERROR(VLOOKUP($B1912,$P1885:$Q1890,2,0),0)+IFERROR(VLOOKUP($B1912,$R1885:$S1890,2,0),0))</f>
        <v>0</v>
      </c>
      <c r="E1912" s="110"/>
      <c r="F1912" s="105">
        <v>7</v>
      </c>
      <c r="G1912" s="185" t="e">
        <v>#NUM!</v>
      </c>
      <c r="H1912" s="185" t="e">
        <v>#NUM!</v>
      </c>
      <c r="I1912" s="185" t="e">
        <v>#NUM!</v>
      </c>
      <c r="J1912" s="185"/>
      <c r="K1912" s="185"/>
      <c r="L1912" s="114"/>
      <c r="M1912" s="110"/>
    </row>
    <row r="1913" spans="1:24" hidden="1" outlineLevel="2" x14ac:dyDescent="0.25">
      <c r="E1913" s="110"/>
      <c r="F1913" s="105">
        <v>8</v>
      </c>
      <c r="G1913" s="185" t="e">
        <v>#NUM!</v>
      </c>
      <c r="H1913" s="185" t="e">
        <v>#NUM!</v>
      </c>
      <c r="I1913" s="185"/>
      <c r="J1913" s="185"/>
      <c r="K1913" s="185"/>
      <c r="L1913" s="114"/>
      <c r="M1913" s="110"/>
      <c r="X1913" s="110"/>
    </row>
    <row r="1914" spans="1:24" hidden="1" outlineLevel="2" x14ac:dyDescent="0.25">
      <c r="E1914" s="110"/>
      <c r="F1914" s="105">
        <v>9</v>
      </c>
      <c r="G1914" s="185" t="e">
        <v>#NUM!</v>
      </c>
      <c r="H1914" s="185"/>
      <c r="I1914" s="185"/>
      <c r="J1914" s="185"/>
      <c r="K1914" s="185"/>
      <c r="L1914" s="114"/>
      <c r="M1914" s="110"/>
      <c r="X1914" s="110"/>
    </row>
    <row r="1915" spans="1:24" hidden="1" outlineLevel="2" x14ac:dyDescent="0.25">
      <c r="A1915" s="117"/>
    </row>
    <row r="1916" spans="1:24" s="119" customFormat="1" hidden="1" outlineLevel="2" x14ac:dyDescent="0.25">
      <c r="A1916" s="118" t="s">
        <v>37</v>
      </c>
    </row>
    <row r="1917" spans="1:24" hidden="1" outlineLevel="2" x14ac:dyDescent="0.25">
      <c r="B1917" s="316">
        <f t="shared" ref="B1917:B1923" si="3252">B1884</f>
        <v>1</v>
      </c>
      <c r="C1917" s="316"/>
      <c r="D1917" s="316">
        <f t="shared" ref="D1917:D1923" si="3253">D1884</f>
        <v>2</v>
      </c>
      <c r="E1917" s="316"/>
      <c r="F1917" s="316">
        <f t="shared" ref="F1917:F1923" si="3254">F1884</f>
        <v>3</v>
      </c>
      <c r="G1917" s="316"/>
      <c r="H1917" s="316">
        <f t="shared" ref="H1917:H1923" si="3255">H1884</f>
        <v>4</v>
      </c>
      <c r="I1917" s="316"/>
      <c r="J1917" s="316">
        <f t="shared" ref="J1917:J1923" si="3256">J1884</f>
        <v>5</v>
      </c>
      <c r="K1917" s="316"/>
      <c r="L1917" s="316">
        <f t="shared" ref="L1917:L1923" si="3257">L1884</f>
        <v>6</v>
      </c>
      <c r="M1917" s="316"/>
    </row>
    <row r="1918" spans="1:24" hidden="1" outlineLevel="2" x14ac:dyDescent="0.25">
      <c r="B1918" s="105">
        <f t="shared" si="3252"/>
        <v>3</v>
      </c>
      <c r="C1918" s="116">
        <f>IF($Q$2=2,IFERROR(INDEX($G1895:$L1901,MATCH(B1918,$F1895:$F1901,0),MATCH(INICIO!$C$78,$G1894:$L1894,0)),0),IF($Q$2=4,IFERROR(INDEX($P1895:$U1905,MATCH(B1918,$O1895:$O1905,0),MATCH(INICIO!$C$78,$P1894:$U1894,0)),0),IFERROR(INDEX($G1906:$L1914,MATCH(B1918,$F1906:$F1914,0),MATCH(INICIO!$C$78,$G1905:$L1905,0)),0)))</f>
        <v>0</v>
      </c>
      <c r="D1918" s="105">
        <f t="shared" si="3253"/>
        <v>0</v>
      </c>
      <c r="E1918" s="116">
        <f>IF($Q$2=2,IFERROR(INDEX($G1895:$L1901,MATCH(D1918,$F1895:$F1901,0),MATCH(INICIO!$C$78,$G1894:$L1894,0)),0),IF($Q$2=4,IFERROR(INDEX($P1895:$U1905,MATCH(D1918,$O1895:$O1905,0),MATCH(INICIO!$C$78,$P1894:$U1894,0)),0),IFERROR(INDEX($G1906:$L1914,MATCH(D1918,$F1906:$F1914,0),MATCH(INICIO!$C$78,$G1905:$L1905,0)),0)))</f>
        <v>0</v>
      </c>
      <c r="F1918" s="105">
        <f t="shared" si="3254"/>
        <v>0</v>
      </c>
      <c r="G1918" s="116">
        <f>IF($Q$2=2,IFERROR(INDEX($G1895:$L1901,MATCH(F1918,$F1895:$F1901,0),MATCH(INICIO!$C$78,$G1894:$L1894,0)),0),IF($Q$2=4,IFERROR(INDEX($P1895:$U1905,MATCH(F1918,$O1895:$O1905,0),MATCH(INICIO!$C$78,$P1894:$U1894,0)),0),IFERROR(INDEX($G1906:$L1914,MATCH(F1918,$F1906:$F1914,0),MATCH(INICIO!$C$78,$G1905:$L1905,0)),0)))</f>
        <v>0</v>
      </c>
      <c r="H1918" s="105">
        <f t="shared" si="3255"/>
        <v>0</v>
      </c>
      <c r="I1918" s="116">
        <f>IF($Q$2=2,IFERROR(INDEX($G1895:$L1901,MATCH(H1918,$F1895:$F1901,0),MATCH(INICIO!$C$78,$G1894:$L1894,0)),0),IF($Q$2=4,IFERROR(INDEX($P1895:$U1905,MATCH(H1918,$O1895:$O1905,0),MATCH(INICIO!$C$78,$P1894:$U1894,0)),0),IFERROR(INDEX($G1906:$L1914,MATCH(H1918,$F1906:$F1914,0),MATCH(INICIO!$C$78,$G1905:$L1905,0)),0)))</f>
        <v>0</v>
      </c>
      <c r="J1918" s="105">
        <f t="shared" si="3256"/>
        <v>0</v>
      </c>
      <c r="K1918" s="116">
        <f>IF($Q$2=2,IFERROR(INDEX($G1895:$L1901,MATCH(J1918,$F1895:$F1901,0),MATCH(INICIO!$C$78,$G1894:$L1894,0)),0),IF($Q$2=4,IFERROR(INDEX($P1895:$U1905,MATCH(J1918,$O1895:$O1905,0),MATCH(INICIO!$C$78,$P1894:$U1894,0)),0),IFERROR(INDEX($G1906:$L1914,MATCH(J1918,$F1906:$F1914,0),MATCH(INICIO!$C$78,$G1905:$L1905,0)),0)))</f>
        <v>0</v>
      </c>
      <c r="L1918" s="105">
        <f t="shared" si="3257"/>
        <v>0</v>
      </c>
      <c r="M1918" s="116">
        <f>IF($Q$2=2,IFERROR(INDEX($G1895:$L1901,MATCH(L1918,$F1895:$F1901,0),MATCH(INICIO!$C$78,$G1894:$L1894,0)),0),IF($Q$2=4,IFERROR(INDEX($P1895:$U1905,MATCH(L1918,$O1895:$O1905,0),MATCH(INICIO!$C$78,$P1894:$U1894,0)),0),IFERROR(INDEX($G1906:$L1914,MATCH(L1918,$F1906:$F1914,0),MATCH(INICIO!$C$78,$G1905:$L1905,0)),0)))</f>
        <v>0</v>
      </c>
    </row>
    <row r="1919" spans="1:24" hidden="1" outlineLevel="2" x14ac:dyDescent="0.25">
      <c r="B1919" s="105">
        <f t="shared" si="3252"/>
        <v>4</v>
      </c>
      <c r="C1919" s="116">
        <f>IF($Q$2=2,IFERROR(INDEX($G1895:$L1901,MATCH(B1919,$F1895:$F1901,0),MATCH(INICIO!$C$78,$G1894:$L1894,0)),0),IF($Q$2=4,IFERROR(INDEX($P1895:$U1905,MATCH(B1919,$O1895:$O1905,0),MATCH(INICIO!$C$78,$P1894:$U1894,0)),0),IFERROR(INDEX($G1906:$L1914,MATCH(B1919,$F1906:$F1914,0),MATCH(INICIO!$C$78,$G1905:$L1905,0)),0)))</f>
        <v>0</v>
      </c>
      <c r="D1919" s="105">
        <f t="shared" si="3253"/>
        <v>0</v>
      </c>
      <c r="E1919" s="116">
        <f>IF($Q$2=2,IFERROR(INDEX($G1895:$L1901,MATCH(D1919,$F1895:$F1901,0),MATCH(INICIO!$C$78,$G1894:$L1894,0)),0),IF($Q$2=4,IFERROR(INDEX($P1895:$U1905,MATCH(D1919,$O1895:$O1905,0),MATCH(INICIO!$C$78,$P1894:$U1894,0)),0),IFERROR(INDEX($G1906:$L1914,MATCH(D1919,$F1906:$F1914,0),MATCH(INICIO!$C$78,$G1905:$L1905,0)),0)))</f>
        <v>0</v>
      </c>
      <c r="F1919" s="105">
        <f t="shared" si="3254"/>
        <v>0</v>
      </c>
      <c r="G1919" s="116">
        <f>IF($Q$2=2,IFERROR(INDEX($G1895:$L1901,MATCH(F1919,$F1895:$F1901,0),MATCH(INICIO!$C$78,$G1894:$L1894,0)),0),IF($Q$2=4,IFERROR(INDEX($P1895:$U1905,MATCH(F1919,$O1895:$O1905,0),MATCH(INICIO!$C$78,$P1894:$U1894,0)),0),IFERROR(INDEX($G1906:$L1914,MATCH(F1919,$F1906:$F1914,0),MATCH(INICIO!$C$78,$G1905:$L1905,0)),0)))</f>
        <v>0</v>
      </c>
      <c r="H1919" s="105">
        <f t="shared" si="3255"/>
        <v>0</v>
      </c>
      <c r="I1919" s="116">
        <f>IF($Q$2=2,IFERROR(INDEX($G1895:$L1901,MATCH(H1919,$F1895:$F1901,0),MATCH(INICIO!$C$78,$G1894:$L1894,0)),0),IF($Q$2=4,IFERROR(INDEX($P1895:$U1905,MATCH(H1919,$O1895:$O1905,0),MATCH(INICIO!$C$78,$P1894:$U1894,0)),0),IFERROR(INDEX($G1906:$L1914,MATCH(H1919,$F1906:$F1914,0),MATCH(INICIO!$C$78,$G1905:$L1905,0)),0)))</f>
        <v>0</v>
      </c>
      <c r="J1919" s="105">
        <f t="shared" si="3256"/>
        <v>0</v>
      </c>
      <c r="K1919" s="116">
        <f>IF($Q$2=2,IFERROR(INDEX($G1895:$L1901,MATCH(J1919,$F1895:$F1901,0),MATCH(INICIO!$C$78,$G1894:$L1894,0)),0),IF($Q$2=4,IFERROR(INDEX($P1895:$U1905,MATCH(J1919,$O1895:$O1905,0),MATCH(INICIO!$C$78,$P1894:$U1894,0)),0),IFERROR(INDEX($G1906:$L1914,MATCH(J1919,$F1906:$F1914,0),MATCH(INICIO!$C$78,$G1905:$L1905,0)),0)))</f>
        <v>0</v>
      </c>
      <c r="L1919" s="105">
        <f t="shared" si="3257"/>
        <v>0</v>
      </c>
      <c r="M1919" s="116">
        <f>IF($Q$2=2,IFERROR(INDEX($G1895:$L1901,MATCH(L1919,$F1895:$F1901,0),MATCH(INICIO!$C$78,$G1894:$L1894,0)),0),IF($Q$2=4,IFERROR(INDEX($P1895:$U1905,MATCH(L1919,$O1895:$O1905,0),MATCH(INICIO!$C$78,$P1894:$U1894,0)),0),IFERROR(INDEX($G1906:$L1914,MATCH(L1919,$F1906:$F1914,0),MATCH(INICIO!$C$78,$G1905:$L1905,0)),0)))</f>
        <v>0</v>
      </c>
    </row>
    <row r="1920" spans="1:24" hidden="1" outlineLevel="2" x14ac:dyDescent="0.25">
      <c r="B1920" s="105">
        <f t="shared" si="3252"/>
        <v>1</v>
      </c>
      <c r="C1920" s="116">
        <f>IF($Q$2=2,IFERROR(INDEX($G1895:$L1901,MATCH(B1920,$F1895:$F1901,0),MATCH(INICIO!$C$78,$G1894:$L1894,0)),0),IF($Q$2=4,IFERROR(INDEX($P1895:$U1905,MATCH(B1920,$O1895:$O1905,0),MATCH(INICIO!$C$78,$P1894:$U1894,0)),0),IFERROR(INDEX($G1906:$L1914,MATCH(B1920,$F1906:$F1914,0),MATCH(INICIO!$C$78,$G1905:$L1905,0)),0)))</f>
        <v>0</v>
      </c>
      <c r="D1920" s="105">
        <f t="shared" si="3253"/>
        <v>0</v>
      </c>
      <c r="E1920" s="116">
        <f>IF($Q$2=2,IFERROR(INDEX($G1895:$L1901,MATCH(D1920,$F1895:$F1901,0),MATCH(INICIO!$C$78,$G1894:$L1894,0)),0),IF($Q$2=4,IFERROR(INDEX($P1895:$U1905,MATCH(D1920,$O1895:$O1905,0),MATCH(INICIO!$C$78,$P1894:$U1894,0)),0),IFERROR(INDEX($G1906:$L1914,MATCH(D1920,$F1906:$F1914,0),MATCH(INICIO!$C$78,$G1905:$L1905,0)),0)))</f>
        <v>0</v>
      </c>
      <c r="F1920" s="105">
        <f t="shared" si="3254"/>
        <v>0</v>
      </c>
      <c r="G1920" s="116">
        <f>IF($Q$2=2,IFERROR(INDEX($G1895:$L1901,MATCH(F1920,$F1895:$F1901,0),MATCH(INICIO!$C$78,$G1894:$L1894,0)),0),IF($Q$2=4,IFERROR(INDEX($P1895:$U1905,MATCH(F1920,$O1895:$O1905,0),MATCH(INICIO!$C$78,$P1894:$U1894,0)),0),IFERROR(INDEX($G1906:$L1914,MATCH(F1920,$F1906:$F1914,0),MATCH(INICIO!$C$78,$G1905:$L1905,0)),0)))</f>
        <v>0</v>
      </c>
      <c r="H1920" s="105">
        <f t="shared" si="3255"/>
        <v>0</v>
      </c>
      <c r="I1920" s="116">
        <f>IF($Q$2=2,IFERROR(INDEX($G1895:$L1901,MATCH(H1920,$F1895:$F1901,0),MATCH(INICIO!$C$78,$G1894:$L1894,0)),0),IF($Q$2=4,IFERROR(INDEX($P1895:$U1905,MATCH(H1920,$O1895:$O1905,0),MATCH(INICIO!$C$78,$P1894:$U1894,0)),0),IFERROR(INDEX($G1906:$L1914,MATCH(H1920,$F1906:$F1914,0),MATCH(INICIO!$C$78,$G1905:$L1905,0)),0)))</f>
        <v>0</v>
      </c>
      <c r="J1920" s="105">
        <f t="shared" si="3256"/>
        <v>0</v>
      </c>
      <c r="K1920" s="116">
        <f>IF($Q$2=2,IFERROR(INDEX($G1895:$L1901,MATCH(J1920,$F1895:$F1901,0),MATCH(INICIO!$C$78,$G1894:$L1894,0)),0),IF($Q$2=4,IFERROR(INDEX($P1895:$U1905,MATCH(J1920,$O1895:$O1905,0),MATCH(INICIO!$C$78,$P1894:$U1894,0)),0),IFERROR(INDEX($G1906:$L1914,MATCH(J1920,$F1906:$F1914,0),MATCH(INICIO!$C$78,$G1905:$L1905,0)),0)))</f>
        <v>0</v>
      </c>
      <c r="L1920" s="105">
        <f t="shared" si="3257"/>
        <v>0</v>
      </c>
      <c r="M1920" s="116">
        <f>IF($Q$2=2,IFERROR(INDEX($G1895:$L1901,MATCH(L1920,$F1895:$F1901,0),MATCH(INICIO!$C$78,$G1894:$L1894,0)),0),IF($Q$2=4,IFERROR(INDEX($P1895:$U1905,MATCH(L1920,$O1895:$O1905,0),MATCH(INICIO!$C$78,$P1894:$U1894,0)),0),IFERROR(INDEX($G1906:$L1914,MATCH(L1920,$F1906:$F1914,0),MATCH(INICIO!$C$78,$G1905:$L1905,0)),0)))</f>
        <v>0</v>
      </c>
    </row>
    <row r="1921" spans="1:93" hidden="1" outlineLevel="2" x14ac:dyDescent="0.25">
      <c r="B1921" s="105">
        <f t="shared" si="3252"/>
        <v>5</v>
      </c>
      <c r="C1921" s="116">
        <f>IF($Q$2=2,IFERROR(INDEX($G1895:$L1901,MATCH(B1921,$F1895:$F1901,0),MATCH(INICIO!$C$78,$G1894:$L1894,0)),0),IF($Q$2=4,IFERROR(INDEX($P1895:$U1905,MATCH(B1921,$O1895:$O1905,0),MATCH(INICIO!$C$78,$P1894:$U1894,0)),0),IFERROR(INDEX($G1906:$L1914,MATCH(B1921,$F1906:$F1914,0),MATCH(INICIO!$C$78,$G1905:$L1905,0)),0)))</f>
        <v>0</v>
      </c>
      <c r="D1921" s="105">
        <f t="shared" si="3253"/>
        <v>0</v>
      </c>
      <c r="E1921" s="116">
        <f>IF($Q$2=2,IFERROR(INDEX($G1895:$L1901,MATCH(D1921,$F1895:$F1901,0),MATCH(INICIO!$C$78,$G1894:$L1894,0)),0),IF($Q$2=4,IFERROR(INDEX($P1895:$U1905,MATCH(D1921,$O1895:$O1905,0),MATCH(INICIO!$C$78,$P1894:$U1894,0)),0),IFERROR(INDEX($G1906:$L1914,MATCH(D1921,$F1906:$F1914,0),MATCH(INICIO!$C$78,$G1905:$L1905,0)),0)))</f>
        <v>0</v>
      </c>
      <c r="F1921" s="105">
        <f t="shared" si="3254"/>
        <v>0</v>
      </c>
      <c r="G1921" s="116">
        <f>IF($Q$2=2,IFERROR(INDEX($G1895:$L1901,MATCH(F1921,$F1895:$F1901,0),MATCH(INICIO!$C$78,$G1894:$L1894,0)),0),IF($Q$2=4,IFERROR(INDEX($P1895:$U1905,MATCH(F1921,$O1895:$O1905,0),MATCH(INICIO!$C$78,$P1894:$U1894,0)),0),IFERROR(INDEX($G1906:$L1914,MATCH(F1921,$F1906:$F1914,0),MATCH(INICIO!$C$78,$G1905:$L1905,0)),0)))</f>
        <v>0</v>
      </c>
      <c r="H1921" s="105">
        <f t="shared" si="3255"/>
        <v>0</v>
      </c>
      <c r="I1921" s="116">
        <f>IF($Q$2=2,IFERROR(INDEX($G1895:$L1901,MATCH(H1921,$F1895:$F1901,0),MATCH(INICIO!$C$78,$G1894:$L1894,0)),0),IF($Q$2=4,IFERROR(INDEX($P1895:$U1905,MATCH(H1921,$O1895:$O1905,0),MATCH(INICIO!$C$78,$P1894:$U1894,0)),0),IFERROR(INDEX($G1906:$L1914,MATCH(H1921,$F1906:$F1914,0),MATCH(INICIO!$C$78,$G1905:$L1905,0)),0)))</f>
        <v>0</v>
      </c>
      <c r="J1921" s="105">
        <f t="shared" si="3256"/>
        <v>0</v>
      </c>
      <c r="K1921" s="116">
        <f>IF($Q$2=2,IFERROR(INDEX($G1895:$L1901,MATCH(J1921,$F1895:$F1901,0),MATCH(INICIO!$C$78,$G1894:$L1894,0)),0),IF($Q$2=4,IFERROR(INDEX($P1895:$U1905,MATCH(J1921,$O1895:$O1905,0),MATCH(INICIO!$C$78,$P1894:$U1894,0)),0),IFERROR(INDEX($G1906:$L1914,MATCH(J1921,$F1906:$F1914,0),MATCH(INICIO!$C$78,$G1905:$L1905,0)),0)))</f>
        <v>0</v>
      </c>
      <c r="L1921" s="105">
        <f t="shared" si="3257"/>
        <v>0</v>
      </c>
      <c r="M1921" s="116">
        <f>IF($Q$2=2,IFERROR(INDEX($G1895:$L1901,MATCH(L1921,$F1895:$F1901,0),MATCH(INICIO!$C$78,$G1894:$L1894,0)),0),IF($Q$2=4,IFERROR(INDEX($P1895:$U1905,MATCH(L1921,$O1895:$O1905,0),MATCH(INICIO!$C$78,$P1894:$U1894,0)),0),IFERROR(INDEX($G1906:$L1914,MATCH(L1921,$F1906:$F1914,0),MATCH(INICIO!$C$78,$G1905:$L1905,0)),0)))</f>
        <v>0</v>
      </c>
    </row>
    <row r="1922" spans="1:93" hidden="1" outlineLevel="2" x14ac:dyDescent="0.25">
      <c r="B1922" s="105">
        <f t="shared" si="3252"/>
        <v>6</v>
      </c>
      <c r="C1922" s="116">
        <f>IF($Q$2=2,IFERROR(INDEX($G1895:$L1901,MATCH(B1922,$F1895:$F1901,0),MATCH(INICIO!$C$78,$G1894:$L1894,0)),0),IF($Q$2=4,IFERROR(INDEX($P1895:$U1905,MATCH(B1922,$O1895:$O1905,0),MATCH(INICIO!$C$78,$P1894:$U1894,0)),0),IFERROR(INDEX($G1906:$L1914,MATCH(B1922,$F1906:$F1914,0),MATCH(INICIO!$C$78,$G1905:$L1905,0)),0)))</f>
        <v>0</v>
      </c>
      <c r="D1922" s="105">
        <f t="shared" si="3253"/>
        <v>0</v>
      </c>
      <c r="E1922" s="116">
        <f>IF($Q$2=2,IFERROR(INDEX($G1895:$L1901,MATCH(D1922,$F1895:$F1901,0),MATCH(INICIO!$C$78,$G1894:$L1894,0)),0),IF($Q$2=4,IFERROR(INDEX($P1895:$U1905,MATCH(D1922,$O1895:$O1905,0),MATCH(INICIO!$C$78,$P1894:$U1894,0)),0),IFERROR(INDEX($G1906:$L1914,MATCH(D1922,$F1906:$F1914,0),MATCH(INICIO!$C$78,$G1905:$L1905,0)),0)))</f>
        <v>0</v>
      </c>
      <c r="F1922" s="105">
        <f t="shared" si="3254"/>
        <v>0</v>
      </c>
      <c r="G1922" s="116">
        <f>IF($Q$2=2,IFERROR(INDEX($G1895:$L1901,MATCH(F1922,$F1895:$F1901,0),MATCH(INICIO!$C$78,$G1894:$L1894,0)),0),IF($Q$2=4,IFERROR(INDEX($P1895:$U1905,MATCH(F1922,$O1895:$O1905,0),MATCH(INICIO!$C$78,$P1894:$U1894,0)),0),IFERROR(INDEX($G1906:$L1914,MATCH(F1922,$F1906:$F1914,0),MATCH(INICIO!$C$78,$G1905:$L1905,0)),0)))</f>
        <v>0</v>
      </c>
      <c r="H1922" s="105">
        <f t="shared" si="3255"/>
        <v>0</v>
      </c>
      <c r="I1922" s="116">
        <f>IF($Q$2=2,IFERROR(INDEX($G1895:$L1901,MATCH(H1922,$F1895:$F1901,0),MATCH(INICIO!$C$78,$G1894:$L1894,0)),0),IF($Q$2=4,IFERROR(INDEX($P1895:$U1905,MATCH(H1922,$O1895:$O1905,0),MATCH(INICIO!$C$78,$P1894:$U1894,0)),0),IFERROR(INDEX($G1906:$L1914,MATCH(H1922,$F1906:$F1914,0),MATCH(INICIO!$C$78,$G1905:$L1905,0)),0)))</f>
        <v>0</v>
      </c>
      <c r="J1922" s="105">
        <f t="shared" si="3256"/>
        <v>0</v>
      </c>
      <c r="K1922" s="116">
        <f>IF($Q$2=2,IFERROR(INDEX($G1895:$L1901,MATCH(J1922,$F1895:$F1901,0),MATCH(INICIO!$C$78,$G1894:$L1894,0)),0),IF($Q$2=4,IFERROR(INDEX($P1895:$U1905,MATCH(J1922,$O1895:$O1905,0),MATCH(INICIO!$C$78,$P1894:$U1894,0)),0),IFERROR(INDEX($G1906:$L1914,MATCH(J1922,$F1906:$F1914,0),MATCH(INICIO!$C$78,$G1905:$L1905,0)),0)))</f>
        <v>0</v>
      </c>
      <c r="L1922" s="105">
        <f t="shared" si="3257"/>
        <v>0</v>
      </c>
      <c r="M1922" s="116">
        <f>IF($Q$2=2,IFERROR(INDEX($G1895:$L1901,MATCH(L1922,$F1895:$F1901,0),MATCH(INICIO!$C$78,$G1894:$L1894,0)),0),IF($Q$2=4,IFERROR(INDEX($P1895:$U1905,MATCH(L1922,$O1895:$O1905,0),MATCH(INICIO!$C$78,$P1894:$U1894,0)),0),IFERROR(INDEX($G1906:$L1914,MATCH(L1922,$F1906:$F1914,0),MATCH(INICIO!$C$78,$G1905:$L1905,0)),0)))</f>
        <v>0</v>
      </c>
    </row>
    <row r="1923" spans="1:93" hidden="1" outlineLevel="2" x14ac:dyDescent="0.25">
      <c r="B1923" s="105">
        <f t="shared" si="3252"/>
        <v>2</v>
      </c>
      <c r="C1923" s="116">
        <f>IF($Q$2=2,IFERROR(INDEX($G1895:$L1901,MATCH(B1923,$F1895:$F1901,0),MATCH(INICIO!$C$78,$G1894:$L1894,0)),0),IF($Q$2=4,IFERROR(INDEX($P1895:$U1905,MATCH(B1923,$O1895:$O1905,0),MATCH(INICIO!$C$78,$P1894:$U1894,0)),0),IFERROR(INDEX($G1906:$L1914,MATCH(B1923,$F1906:$F1914,0),MATCH(INICIO!$C$78,$G1905:$L1905,0)),0)))</f>
        <v>0</v>
      </c>
      <c r="D1923" s="105">
        <f t="shared" si="3253"/>
        <v>0</v>
      </c>
      <c r="E1923" s="116">
        <f>IF($Q$2=2,IFERROR(INDEX($G1895:$L1901,MATCH(D1923,$F1895:$F1901,0),MATCH(INICIO!$C$78,$G1894:$L1894,0)),0),IF($Q$2=4,IFERROR(INDEX($P1895:$U1905,MATCH(D1923,$O1895:$O1905,0),MATCH(INICIO!$C$78,$P1894:$U1894,0)),0),IFERROR(INDEX($G1906:$L1914,MATCH(D1923,$F1906:$F1914,0),MATCH(INICIO!$C$78,$G1905:$L1905,0)),0)))</f>
        <v>0</v>
      </c>
      <c r="F1923" s="105">
        <f t="shared" si="3254"/>
        <v>0</v>
      </c>
      <c r="G1923" s="116">
        <f>IF($Q$2=2,IFERROR(INDEX($G1895:$L1901,MATCH(F1923,$F1895:$F1901,0),MATCH(INICIO!$C$78,$G1894:$L1894,0)),0),IF($Q$2=4,IFERROR(INDEX($P1895:$U1905,MATCH(F1923,$O1895:$O1905,0),MATCH(INICIO!$C$78,$P1894:$U1894,0)),0),IFERROR(INDEX($G1906:$L1914,MATCH(F1923,$F1906:$F1914,0),MATCH(INICIO!$C$78,$G1905:$L1905,0)),0)))</f>
        <v>0</v>
      </c>
      <c r="H1923" s="105">
        <f t="shared" si="3255"/>
        <v>0</v>
      </c>
      <c r="I1923" s="116">
        <f>IF($Q$2=2,IFERROR(INDEX($G1895:$L1901,MATCH(H1923,$F1895:$F1901,0),MATCH(INICIO!$C$78,$G1894:$L1894,0)),0),IF($Q$2=4,IFERROR(INDEX($P1895:$U1905,MATCH(H1923,$O1895:$O1905,0),MATCH(INICIO!$C$78,$P1894:$U1894,0)),0),IFERROR(INDEX($G1906:$L1914,MATCH(H1923,$F1906:$F1914,0),MATCH(INICIO!$C$78,$G1905:$L1905,0)),0)))</f>
        <v>0</v>
      </c>
      <c r="J1923" s="105">
        <f t="shared" si="3256"/>
        <v>0</v>
      </c>
      <c r="K1923" s="116">
        <f>IF($Q$2=2,IFERROR(INDEX($G1895:$L1901,MATCH(J1923,$F1895:$F1901,0),MATCH(INICIO!$C$78,$G1894:$L1894,0)),0),IF($Q$2=4,IFERROR(INDEX($P1895:$U1905,MATCH(J1923,$O1895:$O1905,0),MATCH(INICIO!$C$78,$P1894:$U1894,0)),0),IFERROR(INDEX($G1906:$L1914,MATCH(J1923,$F1906:$F1914,0),MATCH(INICIO!$C$78,$G1905:$L1905,0)),0)))</f>
        <v>0</v>
      </c>
      <c r="L1923" s="105">
        <f t="shared" si="3257"/>
        <v>0</v>
      </c>
      <c r="M1923" s="116">
        <f>IF($Q$2=2,IFERROR(INDEX($G1895:$L1901,MATCH(L1923,$F1895:$F1901,0),MATCH(INICIO!$C$78,$G1894:$L1894,0)),0),IF($Q$2=4,IFERROR(INDEX($P1895:$U1905,MATCH(L1923,$O1895:$O1905,0),MATCH(INICIO!$C$78,$P1894:$U1894,0)),0),IFERROR(INDEX($G1906:$L1914,MATCH(L1923,$F1906:$F1914,0),MATCH(INICIO!$C$78,$G1905:$L1905,0)),0)))</f>
        <v>0</v>
      </c>
    </row>
    <row r="1924" spans="1:93" hidden="1" outlineLevel="2" x14ac:dyDescent="0.25"/>
    <row r="1925" spans="1:93" s="119" customFormat="1" hidden="1" outlineLevel="2" x14ac:dyDescent="0.25">
      <c r="A1925" s="118" t="s">
        <v>43</v>
      </c>
    </row>
    <row r="1926" spans="1:93" hidden="1" outlineLevel="2" x14ac:dyDescent="0.25">
      <c r="C1926" s="121">
        <f t="shared" ref="C1926:H1926" si="3258">E$2</f>
        <v>1</v>
      </c>
      <c r="D1926" s="121">
        <f t="shared" si="3258"/>
        <v>2</v>
      </c>
      <c r="E1926" s="121">
        <f t="shared" si="3258"/>
        <v>3</v>
      </c>
      <c r="F1926" s="121">
        <f t="shared" si="3258"/>
        <v>4</v>
      </c>
      <c r="G1926" s="121">
        <f t="shared" si="3258"/>
        <v>5</v>
      </c>
      <c r="H1926" s="121">
        <f t="shared" si="3258"/>
        <v>6</v>
      </c>
    </row>
    <row r="1927" spans="1:93" hidden="1" outlineLevel="2" x14ac:dyDescent="0.25">
      <c r="B1927" s="122" t="s">
        <v>44</v>
      </c>
      <c r="C1927" s="123">
        <f t="array" ref="C1927:C1932">MMULT(MMULT(C$8:H$13,$AZ$8:$BE$13),C1918:C1923)+MMULT(MINVERSE(TRANSPOSE($AZ$8:$BE$13)),C1885:C1890)</f>
        <v>0</v>
      </c>
      <c r="D1927" s="123">
        <f t="array" ref="D1927:D1932">MMULT(MMULT(K$8:P$13,$AZ$8:$BE$13),E1918:E1923)+MMULT(MINVERSE(TRANSPOSE($AZ$8:$BE$13)),E1885:E1890)</f>
        <v>0</v>
      </c>
      <c r="E1927" s="123">
        <f t="array" ref="E1927:E1932">MMULT(MMULT(S$8:X$13,$AZ$8:$BE$13),G1918:G1923)+MMULT(MINVERSE(TRANSPOSE($AZ$8:$BE$13)),G1885:G1890)</f>
        <v>0</v>
      </c>
      <c r="F1927" s="123" t="e">
        <f t="array" ref="F1927:F1932">MMULT(MMULT(AA$8:AF$13,$AZ$8:$BE$13),I1918:I1923)+MMULT(MINVERSE(TRANSPOSE($AZ$8:$BE$13)),I1885:I1890)</f>
        <v>#DIV/0!</v>
      </c>
      <c r="G1927" s="123">
        <f t="array" ref="G1927:G1932">MMULT(MMULT(AI$8:AN$13,$AZ$8:$BE$13),K1918:K1923)+MMULT(MINVERSE(TRANSPOSE($AZ$8:$BE$13)),K1885:K1890)</f>
        <v>0</v>
      </c>
      <c r="H1927" s="123">
        <f t="array" ref="H1927:H1932">MMULT(MMULT(AQ$8:AV$13,$AZ$8:$BE$13),M1918:M1923)+MMULT(MINVERSE(TRANSPOSE($AZ$8:$BE$13)),M1885:M1890)</f>
        <v>0</v>
      </c>
      <c r="N1927" s="124"/>
      <c r="P1927" s="124"/>
    </row>
    <row r="1928" spans="1:93" hidden="1" outlineLevel="2" x14ac:dyDescent="0.25">
      <c r="B1928" s="122" t="s">
        <v>45</v>
      </c>
      <c r="C1928" s="123">
        <v>0</v>
      </c>
      <c r="D1928" s="123">
        <v>0</v>
      </c>
      <c r="E1928" s="123">
        <v>0</v>
      </c>
      <c r="F1928" s="123" t="e">
        <v>#DIV/0!</v>
      </c>
      <c r="G1928" s="123">
        <v>0</v>
      </c>
      <c r="H1928" s="123">
        <v>0</v>
      </c>
      <c r="N1928" s="124"/>
      <c r="P1928" s="124"/>
    </row>
    <row r="1929" spans="1:93" hidden="1" outlineLevel="2" x14ac:dyDescent="0.25">
      <c r="B1929" s="122" t="s">
        <v>46</v>
      </c>
      <c r="C1929" s="123">
        <v>0</v>
      </c>
      <c r="D1929" s="123">
        <v>0</v>
      </c>
      <c r="E1929" s="123">
        <v>0</v>
      </c>
      <c r="F1929" s="123" t="e">
        <v>#DIV/0!</v>
      </c>
      <c r="G1929" s="123">
        <v>0</v>
      </c>
      <c r="H1929" s="123">
        <v>0</v>
      </c>
      <c r="N1929" s="124"/>
      <c r="P1929" s="124"/>
    </row>
    <row r="1930" spans="1:93" hidden="1" outlineLevel="2" x14ac:dyDescent="0.25">
      <c r="B1930" s="122" t="s">
        <v>47</v>
      </c>
      <c r="C1930" s="123">
        <v>0</v>
      </c>
      <c r="D1930" s="123">
        <v>0</v>
      </c>
      <c r="E1930" s="123">
        <v>0</v>
      </c>
      <c r="F1930" s="123" t="e">
        <v>#DIV/0!</v>
      </c>
      <c r="G1930" s="123">
        <v>0</v>
      </c>
      <c r="H1930" s="123">
        <v>0</v>
      </c>
      <c r="N1930" s="124"/>
      <c r="P1930" s="124"/>
    </row>
    <row r="1931" spans="1:93" hidden="1" outlineLevel="2" x14ac:dyDescent="0.25">
      <c r="B1931" s="122" t="s">
        <v>48</v>
      </c>
      <c r="C1931" s="123">
        <v>0</v>
      </c>
      <c r="D1931" s="123">
        <v>0</v>
      </c>
      <c r="E1931" s="123">
        <v>0</v>
      </c>
      <c r="F1931" s="123" t="e">
        <v>#DIV/0!</v>
      </c>
      <c r="G1931" s="123">
        <v>0</v>
      </c>
      <c r="H1931" s="123">
        <v>0</v>
      </c>
      <c r="N1931" s="124"/>
      <c r="P1931" s="124"/>
    </row>
    <row r="1932" spans="1:93" hidden="1" outlineLevel="2" x14ac:dyDescent="0.25">
      <c r="B1932" s="122" t="s">
        <v>49</v>
      </c>
      <c r="C1932" s="123">
        <v>0</v>
      </c>
      <c r="D1932" s="123">
        <v>0</v>
      </c>
      <c r="E1932" s="123">
        <v>0</v>
      </c>
      <c r="F1932" s="123" t="e">
        <v>#DIV/0!</v>
      </c>
      <c r="G1932" s="123">
        <v>0</v>
      </c>
      <c r="H1932" s="123">
        <v>0</v>
      </c>
      <c r="N1932" s="124"/>
      <c r="P1932" s="124"/>
    </row>
    <row r="1933" spans="1:93" hidden="1" outlineLevel="2" x14ac:dyDescent="0.25"/>
    <row r="1934" spans="1:93" hidden="1" outlineLevel="2" x14ac:dyDescent="0.25">
      <c r="B1934" s="318" t="s">
        <v>50</v>
      </c>
      <c r="C1934" s="319"/>
      <c r="D1934" s="319"/>
      <c r="E1934" s="319"/>
      <c r="F1934" s="319"/>
      <c r="G1934" s="319"/>
      <c r="H1934" s="319"/>
      <c r="I1934" s="319"/>
      <c r="J1934" s="319"/>
      <c r="K1934" s="319"/>
      <c r="L1934" s="320"/>
      <c r="M1934" s="321" t="s">
        <v>51</v>
      </c>
      <c r="N1934" s="322"/>
      <c r="O1934" s="322"/>
      <c r="P1934" s="322"/>
      <c r="Q1934" s="322"/>
      <c r="R1934" s="322"/>
      <c r="S1934" s="322"/>
      <c r="T1934" s="322"/>
      <c r="U1934" s="322"/>
      <c r="V1934" s="323"/>
      <c r="W1934" s="321" t="s">
        <v>52</v>
      </c>
      <c r="X1934" s="322"/>
      <c r="Y1934" s="322"/>
      <c r="Z1934" s="322"/>
      <c r="AA1934" s="322"/>
      <c r="AB1934" s="322"/>
      <c r="AC1934" s="322"/>
      <c r="AD1934" s="322"/>
      <c r="AE1934" s="322"/>
      <c r="AF1934" s="323"/>
      <c r="AG1934" s="321" t="s">
        <v>53</v>
      </c>
      <c r="AH1934" s="322"/>
      <c r="AI1934" s="322"/>
      <c r="AJ1934" s="322"/>
      <c r="AK1934" s="322"/>
      <c r="AL1934" s="322"/>
      <c r="AM1934" s="322"/>
      <c r="AN1934" s="322"/>
      <c r="AO1934" s="322"/>
      <c r="AP1934" s="323"/>
      <c r="AQ1934" s="321" t="s">
        <v>54</v>
      </c>
      <c r="AR1934" s="322"/>
      <c r="AS1934" s="322"/>
      <c r="AT1934" s="322"/>
      <c r="AU1934" s="322"/>
      <c r="AV1934" s="322"/>
      <c r="AW1934" s="322"/>
      <c r="AX1934" s="322"/>
      <c r="AY1934" s="322"/>
      <c r="AZ1934" s="323"/>
      <c r="BA1934" s="321" t="s">
        <v>55</v>
      </c>
      <c r="BB1934" s="322"/>
      <c r="BC1934" s="322"/>
      <c r="BD1934" s="322"/>
      <c r="BE1934" s="322"/>
      <c r="BF1934" s="322"/>
      <c r="BG1934" s="322"/>
      <c r="BH1934" s="322"/>
      <c r="BI1934" s="322"/>
      <c r="BJ1934" s="323"/>
    </row>
    <row r="1935" spans="1:93" hidden="1" outlineLevel="2" x14ac:dyDescent="0.25">
      <c r="B1935" s="186">
        <f t="shared" ref="B1935" si="3259">E$2</f>
        <v>1</v>
      </c>
      <c r="C1935" s="187">
        <f t="shared" ref="C1935:L1938" si="3260">B1935</f>
        <v>1</v>
      </c>
      <c r="D1935" s="187">
        <f t="shared" si="3260"/>
        <v>1</v>
      </c>
      <c r="E1935" s="187">
        <f t="shared" si="3260"/>
        <v>1</v>
      </c>
      <c r="F1935" s="187">
        <f t="shared" si="3260"/>
        <v>1</v>
      </c>
      <c r="G1935" s="187">
        <f t="shared" si="3260"/>
        <v>1</v>
      </c>
      <c r="H1935" s="187">
        <f t="shared" si="3260"/>
        <v>1</v>
      </c>
      <c r="I1935" s="187">
        <f t="shared" si="3260"/>
        <v>1</v>
      </c>
      <c r="J1935" s="187">
        <f t="shared" si="3260"/>
        <v>1</v>
      </c>
      <c r="K1935" s="187">
        <f t="shared" si="3260"/>
        <v>1</v>
      </c>
      <c r="L1935" s="188">
        <f t="shared" si="3260"/>
        <v>1</v>
      </c>
      <c r="M1935" s="189">
        <f t="shared" ref="M1935" si="3261">F$2</f>
        <v>2</v>
      </c>
      <c r="N1935" s="187">
        <f t="shared" ref="N1935:V1938" si="3262">M1935</f>
        <v>2</v>
      </c>
      <c r="O1935" s="187">
        <f t="shared" si="3262"/>
        <v>2</v>
      </c>
      <c r="P1935" s="187">
        <f t="shared" si="3262"/>
        <v>2</v>
      </c>
      <c r="Q1935" s="187">
        <f t="shared" si="3262"/>
        <v>2</v>
      </c>
      <c r="R1935" s="187">
        <f t="shared" si="3262"/>
        <v>2</v>
      </c>
      <c r="S1935" s="187">
        <f t="shared" si="3262"/>
        <v>2</v>
      </c>
      <c r="T1935" s="187">
        <f t="shared" si="3262"/>
        <v>2</v>
      </c>
      <c r="U1935" s="187">
        <f t="shared" si="3262"/>
        <v>2</v>
      </c>
      <c r="V1935" s="188">
        <f t="shared" si="3262"/>
        <v>2</v>
      </c>
      <c r="W1935" s="189">
        <f>G$2</f>
        <v>3</v>
      </c>
      <c r="X1935" s="187">
        <f t="shared" ref="X1935:AF1938" si="3263">W1935</f>
        <v>3</v>
      </c>
      <c r="Y1935" s="187">
        <f t="shared" si="3263"/>
        <v>3</v>
      </c>
      <c r="Z1935" s="187">
        <f t="shared" si="3263"/>
        <v>3</v>
      </c>
      <c r="AA1935" s="187">
        <f t="shared" si="3263"/>
        <v>3</v>
      </c>
      <c r="AB1935" s="187">
        <f t="shared" si="3263"/>
        <v>3</v>
      </c>
      <c r="AC1935" s="187">
        <f t="shared" si="3263"/>
        <v>3</v>
      </c>
      <c r="AD1935" s="187">
        <f t="shared" si="3263"/>
        <v>3</v>
      </c>
      <c r="AE1935" s="187">
        <f t="shared" si="3263"/>
        <v>3</v>
      </c>
      <c r="AF1935" s="188">
        <f t="shared" si="3263"/>
        <v>3</v>
      </c>
      <c r="AG1935" s="189">
        <f>H$2</f>
        <v>4</v>
      </c>
      <c r="AH1935" s="187">
        <f t="shared" ref="AH1935:AP1938" si="3264">AG1935</f>
        <v>4</v>
      </c>
      <c r="AI1935" s="187">
        <f t="shared" si="3264"/>
        <v>4</v>
      </c>
      <c r="AJ1935" s="187">
        <f t="shared" si="3264"/>
        <v>4</v>
      </c>
      <c r="AK1935" s="187">
        <f t="shared" si="3264"/>
        <v>4</v>
      </c>
      <c r="AL1935" s="187">
        <f t="shared" si="3264"/>
        <v>4</v>
      </c>
      <c r="AM1935" s="187">
        <f t="shared" si="3264"/>
        <v>4</v>
      </c>
      <c r="AN1935" s="187">
        <f t="shared" si="3264"/>
        <v>4</v>
      </c>
      <c r="AO1935" s="187">
        <f t="shared" si="3264"/>
        <v>4</v>
      </c>
      <c r="AP1935" s="188">
        <f t="shared" si="3264"/>
        <v>4</v>
      </c>
      <c r="AQ1935" s="189">
        <f>I$2</f>
        <v>5</v>
      </c>
      <c r="AR1935" s="187">
        <f t="shared" ref="AR1935:AZ1938" si="3265">AQ1935</f>
        <v>5</v>
      </c>
      <c r="AS1935" s="187">
        <f t="shared" si="3265"/>
        <v>5</v>
      </c>
      <c r="AT1935" s="187">
        <f t="shared" si="3265"/>
        <v>5</v>
      </c>
      <c r="AU1935" s="187">
        <f t="shared" si="3265"/>
        <v>5</v>
      </c>
      <c r="AV1935" s="187">
        <f t="shared" si="3265"/>
        <v>5</v>
      </c>
      <c r="AW1935" s="187">
        <f t="shared" si="3265"/>
        <v>5</v>
      </c>
      <c r="AX1935" s="187">
        <f t="shared" si="3265"/>
        <v>5</v>
      </c>
      <c r="AY1935" s="187">
        <f t="shared" si="3265"/>
        <v>5</v>
      </c>
      <c r="AZ1935" s="188">
        <f t="shared" si="3265"/>
        <v>5</v>
      </c>
      <c r="BA1935" s="189">
        <f>J$2</f>
        <v>6</v>
      </c>
      <c r="BB1935" s="187">
        <f t="shared" ref="BB1935:BJ1938" si="3266">BA1935</f>
        <v>6</v>
      </c>
      <c r="BC1935" s="187">
        <f t="shared" si="3266"/>
        <v>6</v>
      </c>
      <c r="BD1935" s="187">
        <f t="shared" si="3266"/>
        <v>6</v>
      </c>
      <c r="BE1935" s="187">
        <f t="shared" si="3266"/>
        <v>6</v>
      </c>
      <c r="BF1935" s="187">
        <f t="shared" si="3266"/>
        <v>6</v>
      </c>
      <c r="BG1935" s="187">
        <f t="shared" si="3266"/>
        <v>6</v>
      </c>
      <c r="BH1935" s="187">
        <f t="shared" si="3266"/>
        <v>6</v>
      </c>
      <c r="BI1935" s="187">
        <f t="shared" si="3266"/>
        <v>6</v>
      </c>
      <c r="BJ1935" s="188">
        <f t="shared" si="3266"/>
        <v>6</v>
      </c>
    </row>
    <row r="1936" spans="1:93" s="2" customFormat="1" ht="15" hidden="1" customHeight="1" outlineLevel="2" x14ac:dyDescent="0.25">
      <c r="A1936" s="152" t="s">
        <v>192</v>
      </c>
      <c r="B1936" s="129">
        <f>C1929</f>
        <v>0</v>
      </c>
      <c r="C1936" s="130">
        <f t="shared" si="3260"/>
        <v>0</v>
      </c>
      <c r="D1936" s="130">
        <f t="shared" si="3260"/>
        <v>0</v>
      </c>
      <c r="E1936" s="130">
        <f t="shared" si="3260"/>
        <v>0</v>
      </c>
      <c r="F1936" s="130">
        <f t="shared" si="3260"/>
        <v>0</v>
      </c>
      <c r="G1936" s="130">
        <f t="shared" si="3260"/>
        <v>0</v>
      </c>
      <c r="H1936" s="130">
        <f t="shared" si="3260"/>
        <v>0</v>
      </c>
      <c r="I1936" s="130">
        <f t="shared" si="3260"/>
        <v>0</v>
      </c>
      <c r="J1936" s="190">
        <f t="shared" si="3260"/>
        <v>0</v>
      </c>
      <c r="K1936" s="130">
        <f t="shared" si="3260"/>
        <v>0</v>
      </c>
      <c r="L1936" s="131">
        <f t="shared" si="3260"/>
        <v>0</v>
      </c>
      <c r="M1936" s="129">
        <f>D1929</f>
        <v>0</v>
      </c>
      <c r="N1936" s="130">
        <f t="shared" si="3262"/>
        <v>0</v>
      </c>
      <c r="O1936" s="130">
        <f t="shared" si="3262"/>
        <v>0</v>
      </c>
      <c r="P1936" s="130">
        <f t="shared" si="3262"/>
        <v>0</v>
      </c>
      <c r="Q1936" s="130">
        <f t="shared" si="3262"/>
        <v>0</v>
      </c>
      <c r="R1936" s="130">
        <f t="shared" si="3262"/>
        <v>0</v>
      </c>
      <c r="S1936" s="130">
        <f t="shared" si="3262"/>
        <v>0</v>
      </c>
      <c r="T1936" s="130">
        <f t="shared" si="3262"/>
        <v>0</v>
      </c>
      <c r="U1936" s="130">
        <f t="shared" si="3262"/>
        <v>0</v>
      </c>
      <c r="V1936" s="131">
        <f t="shared" si="3262"/>
        <v>0</v>
      </c>
      <c r="W1936" s="129">
        <f>E1929</f>
        <v>0</v>
      </c>
      <c r="X1936" s="130">
        <f t="shared" si="3263"/>
        <v>0</v>
      </c>
      <c r="Y1936" s="130">
        <f t="shared" si="3263"/>
        <v>0</v>
      </c>
      <c r="Z1936" s="130">
        <f t="shared" si="3263"/>
        <v>0</v>
      </c>
      <c r="AA1936" s="130">
        <f t="shared" si="3263"/>
        <v>0</v>
      </c>
      <c r="AB1936" s="130">
        <f t="shared" si="3263"/>
        <v>0</v>
      </c>
      <c r="AC1936" s="130">
        <f t="shared" si="3263"/>
        <v>0</v>
      </c>
      <c r="AD1936" s="130">
        <f t="shared" si="3263"/>
        <v>0</v>
      </c>
      <c r="AE1936" s="130">
        <f t="shared" si="3263"/>
        <v>0</v>
      </c>
      <c r="AF1936" s="131">
        <f t="shared" si="3263"/>
        <v>0</v>
      </c>
      <c r="AG1936" s="129" t="e">
        <f>F1929</f>
        <v>#DIV/0!</v>
      </c>
      <c r="AH1936" s="130" t="e">
        <f t="shared" si="3264"/>
        <v>#DIV/0!</v>
      </c>
      <c r="AI1936" s="130" t="e">
        <f t="shared" si="3264"/>
        <v>#DIV/0!</v>
      </c>
      <c r="AJ1936" s="130" t="e">
        <f t="shared" si="3264"/>
        <v>#DIV/0!</v>
      </c>
      <c r="AK1936" s="130" t="e">
        <f t="shared" si="3264"/>
        <v>#DIV/0!</v>
      </c>
      <c r="AL1936" s="130" t="e">
        <f t="shared" si="3264"/>
        <v>#DIV/0!</v>
      </c>
      <c r="AM1936" s="130" t="e">
        <f t="shared" si="3264"/>
        <v>#DIV/0!</v>
      </c>
      <c r="AN1936" s="130" t="e">
        <f t="shared" si="3264"/>
        <v>#DIV/0!</v>
      </c>
      <c r="AO1936" s="130" t="e">
        <f t="shared" si="3264"/>
        <v>#DIV/0!</v>
      </c>
      <c r="AP1936" s="131" t="e">
        <f t="shared" si="3264"/>
        <v>#DIV/0!</v>
      </c>
      <c r="AQ1936" s="129">
        <f>G1929</f>
        <v>0</v>
      </c>
      <c r="AR1936" s="130">
        <f t="shared" si="3265"/>
        <v>0</v>
      </c>
      <c r="AS1936" s="130">
        <f t="shared" si="3265"/>
        <v>0</v>
      </c>
      <c r="AT1936" s="130">
        <f t="shared" si="3265"/>
        <v>0</v>
      </c>
      <c r="AU1936" s="130">
        <f t="shared" si="3265"/>
        <v>0</v>
      </c>
      <c r="AV1936" s="130">
        <f t="shared" si="3265"/>
        <v>0</v>
      </c>
      <c r="AW1936" s="130">
        <f t="shared" si="3265"/>
        <v>0</v>
      </c>
      <c r="AX1936" s="130">
        <f t="shared" si="3265"/>
        <v>0</v>
      </c>
      <c r="AY1936" s="130">
        <f t="shared" si="3265"/>
        <v>0</v>
      </c>
      <c r="AZ1936" s="131">
        <f t="shared" si="3265"/>
        <v>0</v>
      </c>
      <c r="BA1936" s="129">
        <f>H1929</f>
        <v>0</v>
      </c>
      <c r="BB1936" s="130">
        <f t="shared" si="3266"/>
        <v>0</v>
      </c>
      <c r="BC1936" s="130">
        <f t="shared" si="3266"/>
        <v>0</v>
      </c>
      <c r="BD1936" s="130">
        <f t="shared" si="3266"/>
        <v>0</v>
      </c>
      <c r="BE1936" s="130">
        <f t="shared" si="3266"/>
        <v>0</v>
      </c>
      <c r="BF1936" s="130">
        <f t="shared" si="3266"/>
        <v>0</v>
      </c>
      <c r="BG1936" s="130">
        <f t="shared" si="3266"/>
        <v>0</v>
      </c>
      <c r="BH1936" s="130">
        <f t="shared" si="3266"/>
        <v>0</v>
      </c>
      <c r="BI1936" s="130">
        <f t="shared" si="3266"/>
        <v>0</v>
      </c>
      <c r="BJ1936" s="131">
        <f t="shared" si="3266"/>
        <v>0</v>
      </c>
      <c r="BK1936"/>
      <c r="BL1936"/>
      <c r="BM1936"/>
      <c r="BN1936"/>
      <c r="BO1936"/>
      <c r="BP1936"/>
      <c r="BQ1936"/>
      <c r="BR1936"/>
      <c r="BS1936"/>
      <c r="BT1936"/>
      <c r="BU1936"/>
      <c r="BV1936"/>
      <c r="BW1936"/>
      <c r="BX1936"/>
      <c r="BY1936"/>
      <c r="BZ1936"/>
      <c r="CA1936"/>
      <c r="CB1936"/>
      <c r="CC1936"/>
      <c r="CD1936"/>
      <c r="CE1936"/>
      <c r="CF1936"/>
      <c r="CG1936"/>
      <c r="CH1936"/>
      <c r="CI1936"/>
      <c r="CJ1936"/>
      <c r="CK1936"/>
      <c r="CL1936"/>
      <c r="CM1936"/>
      <c r="CN1936"/>
      <c r="CO1936"/>
    </row>
    <row r="1937" spans="1:93" s="2" customFormat="1" ht="15" hidden="1" customHeight="1" outlineLevel="2" x14ac:dyDescent="0.25">
      <c r="A1937" s="152" t="s">
        <v>47</v>
      </c>
      <c r="B1937" s="129">
        <f>C1930</f>
        <v>0</v>
      </c>
      <c r="C1937" s="130">
        <f t="shared" si="3260"/>
        <v>0</v>
      </c>
      <c r="D1937" s="130">
        <f t="shared" si="3260"/>
        <v>0</v>
      </c>
      <c r="E1937" s="130">
        <f t="shared" si="3260"/>
        <v>0</v>
      </c>
      <c r="F1937" s="130">
        <f t="shared" si="3260"/>
        <v>0</v>
      </c>
      <c r="G1937" s="130">
        <f t="shared" si="3260"/>
        <v>0</v>
      </c>
      <c r="H1937" s="130">
        <f t="shared" si="3260"/>
        <v>0</v>
      </c>
      <c r="I1937" s="130">
        <f t="shared" si="3260"/>
        <v>0</v>
      </c>
      <c r="J1937" s="190">
        <f t="shared" si="3260"/>
        <v>0</v>
      </c>
      <c r="K1937" s="130">
        <f t="shared" si="3260"/>
        <v>0</v>
      </c>
      <c r="L1937" s="131">
        <f t="shared" si="3260"/>
        <v>0</v>
      </c>
      <c r="M1937" s="129">
        <f>D1930</f>
        <v>0</v>
      </c>
      <c r="N1937" s="130">
        <f t="shared" si="3262"/>
        <v>0</v>
      </c>
      <c r="O1937" s="130">
        <f t="shared" si="3262"/>
        <v>0</v>
      </c>
      <c r="P1937" s="130">
        <f t="shared" si="3262"/>
        <v>0</v>
      </c>
      <c r="Q1937" s="130">
        <f t="shared" si="3262"/>
        <v>0</v>
      </c>
      <c r="R1937" s="130">
        <f t="shared" si="3262"/>
        <v>0</v>
      </c>
      <c r="S1937" s="130">
        <f t="shared" si="3262"/>
        <v>0</v>
      </c>
      <c r="T1937" s="130">
        <f t="shared" si="3262"/>
        <v>0</v>
      </c>
      <c r="U1937" s="130">
        <f t="shared" si="3262"/>
        <v>0</v>
      </c>
      <c r="V1937" s="131">
        <f t="shared" si="3262"/>
        <v>0</v>
      </c>
      <c r="W1937" s="129">
        <f>E1930</f>
        <v>0</v>
      </c>
      <c r="X1937" s="130">
        <f t="shared" si="3263"/>
        <v>0</v>
      </c>
      <c r="Y1937" s="130">
        <f t="shared" si="3263"/>
        <v>0</v>
      </c>
      <c r="Z1937" s="130">
        <f t="shared" si="3263"/>
        <v>0</v>
      </c>
      <c r="AA1937" s="130">
        <f t="shared" si="3263"/>
        <v>0</v>
      </c>
      <c r="AB1937" s="130">
        <f t="shared" si="3263"/>
        <v>0</v>
      </c>
      <c r="AC1937" s="130">
        <f t="shared" si="3263"/>
        <v>0</v>
      </c>
      <c r="AD1937" s="130">
        <f t="shared" si="3263"/>
        <v>0</v>
      </c>
      <c r="AE1937" s="130">
        <f t="shared" si="3263"/>
        <v>0</v>
      </c>
      <c r="AF1937" s="131">
        <f t="shared" si="3263"/>
        <v>0</v>
      </c>
      <c r="AG1937" s="129" t="e">
        <f>F1930</f>
        <v>#DIV/0!</v>
      </c>
      <c r="AH1937" s="130" t="e">
        <f t="shared" si="3264"/>
        <v>#DIV/0!</v>
      </c>
      <c r="AI1937" s="130" t="e">
        <f t="shared" si="3264"/>
        <v>#DIV/0!</v>
      </c>
      <c r="AJ1937" s="130" t="e">
        <f t="shared" si="3264"/>
        <v>#DIV/0!</v>
      </c>
      <c r="AK1937" s="130" t="e">
        <f t="shared" si="3264"/>
        <v>#DIV/0!</v>
      </c>
      <c r="AL1937" s="130" t="e">
        <f t="shared" si="3264"/>
        <v>#DIV/0!</v>
      </c>
      <c r="AM1937" s="130" t="e">
        <f t="shared" si="3264"/>
        <v>#DIV/0!</v>
      </c>
      <c r="AN1937" s="130" t="e">
        <f t="shared" si="3264"/>
        <v>#DIV/0!</v>
      </c>
      <c r="AO1937" s="130" t="e">
        <f t="shared" si="3264"/>
        <v>#DIV/0!</v>
      </c>
      <c r="AP1937" s="131" t="e">
        <f t="shared" si="3264"/>
        <v>#DIV/0!</v>
      </c>
      <c r="AQ1937" s="129">
        <f>G1930</f>
        <v>0</v>
      </c>
      <c r="AR1937" s="130">
        <f t="shared" si="3265"/>
        <v>0</v>
      </c>
      <c r="AS1937" s="130">
        <f t="shared" si="3265"/>
        <v>0</v>
      </c>
      <c r="AT1937" s="130">
        <f t="shared" si="3265"/>
        <v>0</v>
      </c>
      <c r="AU1937" s="130">
        <f t="shared" si="3265"/>
        <v>0</v>
      </c>
      <c r="AV1937" s="130">
        <f t="shared" si="3265"/>
        <v>0</v>
      </c>
      <c r="AW1937" s="130">
        <f t="shared" si="3265"/>
        <v>0</v>
      </c>
      <c r="AX1937" s="130">
        <f t="shared" si="3265"/>
        <v>0</v>
      </c>
      <c r="AY1937" s="130">
        <f t="shared" si="3265"/>
        <v>0</v>
      </c>
      <c r="AZ1937" s="131">
        <f t="shared" si="3265"/>
        <v>0</v>
      </c>
      <c r="BA1937" s="129">
        <f>H1930</f>
        <v>0</v>
      </c>
      <c r="BB1937" s="130">
        <f t="shared" si="3266"/>
        <v>0</v>
      </c>
      <c r="BC1937" s="130">
        <f t="shared" si="3266"/>
        <v>0</v>
      </c>
      <c r="BD1937" s="130">
        <f t="shared" si="3266"/>
        <v>0</v>
      </c>
      <c r="BE1937" s="130">
        <f t="shared" si="3266"/>
        <v>0</v>
      </c>
      <c r="BF1937" s="130">
        <f t="shared" si="3266"/>
        <v>0</v>
      </c>
      <c r="BG1937" s="130">
        <f t="shared" si="3266"/>
        <v>0</v>
      </c>
      <c r="BH1937" s="130">
        <f t="shared" si="3266"/>
        <v>0</v>
      </c>
      <c r="BI1937" s="130">
        <f t="shared" si="3266"/>
        <v>0</v>
      </c>
      <c r="BJ1937" s="131">
        <f t="shared" si="3266"/>
        <v>0</v>
      </c>
      <c r="BK1937"/>
      <c r="BL1937"/>
      <c r="BM1937"/>
      <c r="BN1937"/>
      <c r="BO1937"/>
      <c r="BP1937"/>
      <c r="BQ1937"/>
      <c r="BR1937"/>
      <c r="BS1937"/>
      <c r="BT1937"/>
      <c r="BU1937"/>
      <c r="BV1937"/>
      <c r="BW1937"/>
      <c r="BX1937"/>
      <c r="BY1937"/>
      <c r="BZ1937"/>
      <c r="CA1937"/>
      <c r="CB1937"/>
      <c r="CC1937"/>
      <c r="CD1937"/>
      <c r="CE1937"/>
      <c r="CF1937"/>
      <c r="CG1937"/>
      <c r="CH1937"/>
      <c r="CI1937"/>
      <c r="CJ1937"/>
      <c r="CK1937"/>
      <c r="CL1937"/>
      <c r="CM1937"/>
      <c r="CN1937"/>
      <c r="CO1937"/>
    </row>
    <row r="1938" spans="1:93" s="2" customFormat="1" ht="15" hidden="1" customHeight="1" outlineLevel="2" x14ac:dyDescent="0.25">
      <c r="A1938" s="152" t="s">
        <v>57</v>
      </c>
      <c r="B1938" s="129">
        <f t="shared" ref="B1938" si="3267">E$3</f>
        <v>43</v>
      </c>
      <c r="C1938" s="130">
        <f t="shared" si="3260"/>
        <v>43</v>
      </c>
      <c r="D1938" s="130">
        <f t="shared" si="3260"/>
        <v>43</v>
      </c>
      <c r="E1938" s="130">
        <f t="shared" si="3260"/>
        <v>43</v>
      </c>
      <c r="F1938" s="130">
        <f t="shared" si="3260"/>
        <v>43</v>
      </c>
      <c r="G1938" s="130">
        <f t="shared" si="3260"/>
        <v>43</v>
      </c>
      <c r="H1938" s="130">
        <f t="shared" si="3260"/>
        <v>43</v>
      </c>
      <c r="I1938" s="130">
        <f t="shared" si="3260"/>
        <v>43</v>
      </c>
      <c r="J1938" s="190">
        <f t="shared" si="3260"/>
        <v>43</v>
      </c>
      <c r="K1938" s="130">
        <f t="shared" si="3260"/>
        <v>43</v>
      </c>
      <c r="L1938" s="131">
        <f t="shared" si="3260"/>
        <v>43</v>
      </c>
      <c r="M1938" s="129">
        <f t="shared" ref="M1938" si="3268">F$3</f>
        <v>0</v>
      </c>
      <c r="N1938" s="130">
        <f t="shared" si="3262"/>
        <v>0</v>
      </c>
      <c r="O1938" s="130">
        <f t="shared" si="3262"/>
        <v>0</v>
      </c>
      <c r="P1938" s="130">
        <f t="shared" si="3262"/>
        <v>0</v>
      </c>
      <c r="Q1938" s="130">
        <f t="shared" si="3262"/>
        <v>0</v>
      </c>
      <c r="R1938" s="130">
        <f t="shared" si="3262"/>
        <v>0</v>
      </c>
      <c r="S1938" s="130">
        <f t="shared" si="3262"/>
        <v>0</v>
      </c>
      <c r="T1938" s="130">
        <f t="shared" si="3262"/>
        <v>0</v>
      </c>
      <c r="U1938" s="130">
        <f t="shared" si="3262"/>
        <v>0</v>
      </c>
      <c r="V1938" s="131">
        <f t="shared" si="3262"/>
        <v>0</v>
      </c>
      <c r="W1938" s="129">
        <f t="shared" ref="W1938" si="3269">G$3</f>
        <v>0</v>
      </c>
      <c r="X1938" s="130">
        <f t="shared" si="3263"/>
        <v>0</v>
      </c>
      <c r="Y1938" s="130">
        <f t="shared" si="3263"/>
        <v>0</v>
      </c>
      <c r="Z1938" s="130">
        <f t="shared" si="3263"/>
        <v>0</v>
      </c>
      <c r="AA1938" s="130">
        <f t="shared" si="3263"/>
        <v>0</v>
      </c>
      <c r="AB1938" s="130">
        <f t="shared" si="3263"/>
        <v>0</v>
      </c>
      <c r="AC1938" s="130">
        <f t="shared" si="3263"/>
        <v>0</v>
      </c>
      <c r="AD1938" s="130">
        <f t="shared" si="3263"/>
        <v>0</v>
      </c>
      <c r="AE1938" s="130">
        <f t="shared" si="3263"/>
        <v>0</v>
      </c>
      <c r="AF1938" s="131">
        <f t="shared" si="3263"/>
        <v>0</v>
      </c>
      <c r="AG1938" s="129">
        <f t="shared" ref="AG1938" si="3270">H$3</f>
        <v>0</v>
      </c>
      <c r="AH1938" s="130">
        <f t="shared" si="3264"/>
        <v>0</v>
      </c>
      <c r="AI1938" s="130">
        <f t="shared" si="3264"/>
        <v>0</v>
      </c>
      <c r="AJ1938" s="130">
        <f t="shared" si="3264"/>
        <v>0</v>
      </c>
      <c r="AK1938" s="130">
        <f t="shared" si="3264"/>
        <v>0</v>
      </c>
      <c r="AL1938" s="130">
        <f t="shared" si="3264"/>
        <v>0</v>
      </c>
      <c r="AM1938" s="130">
        <f t="shared" si="3264"/>
        <v>0</v>
      </c>
      <c r="AN1938" s="130">
        <f t="shared" si="3264"/>
        <v>0</v>
      </c>
      <c r="AO1938" s="130">
        <f t="shared" si="3264"/>
        <v>0</v>
      </c>
      <c r="AP1938" s="131">
        <f t="shared" si="3264"/>
        <v>0</v>
      </c>
      <c r="AQ1938" s="129">
        <f t="shared" ref="AQ1938" si="3271">I$3</f>
        <v>0</v>
      </c>
      <c r="AR1938" s="130">
        <f t="shared" si="3265"/>
        <v>0</v>
      </c>
      <c r="AS1938" s="130">
        <f t="shared" si="3265"/>
        <v>0</v>
      </c>
      <c r="AT1938" s="130">
        <f t="shared" si="3265"/>
        <v>0</v>
      </c>
      <c r="AU1938" s="130">
        <f t="shared" si="3265"/>
        <v>0</v>
      </c>
      <c r="AV1938" s="130">
        <f t="shared" si="3265"/>
        <v>0</v>
      </c>
      <c r="AW1938" s="130">
        <f t="shared" si="3265"/>
        <v>0</v>
      </c>
      <c r="AX1938" s="130">
        <f t="shared" si="3265"/>
        <v>0</v>
      </c>
      <c r="AY1938" s="130">
        <f t="shared" si="3265"/>
        <v>0</v>
      </c>
      <c r="AZ1938" s="131">
        <f t="shared" si="3265"/>
        <v>0</v>
      </c>
      <c r="BA1938" s="129">
        <f t="shared" ref="BA1938" si="3272">J$3</f>
        <v>0</v>
      </c>
      <c r="BB1938" s="130">
        <f t="shared" si="3266"/>
        <v>0</v>
      </c>
      <c r="BC1938" s="130">
        <f t="shared" si="3266"/>
        <v>0</v>
      </c>
      <c r="BD1938" s="130">
        <f t="shared" si="3266"/>
        <v>0</v>
      </c>
      <c r="BE1938" s="130">
        <f t="shared" si="3266"/>
        <v>0</v>
      </c>
      <c r="BF1938" s="130">
        <f t="shared" si="3266"/>
        <v>0</v>
      </c>
      <c r="BG1938" s="130">
        <f t="shared" si="3266"/>
        <v>0</v>
      </c>
      <c r="BH1938" s="130">
        <f t="shared" si="3266"/>
        <v>0</v>
      </c>
      <c r="BI1938" s="130">
        <f t="shared" si="3266"/>
        <v>0</v>
      </c>
      <c r="BJ1938" s="131">
        <f t="shared" si="3266"/>
        <v>0</v>
      </c>
      <c r="BK1938"/>
      <c r="BL1938"/>
      <c r="BM1938"/>
      <c r="BN1938"/>
      <c r="BO1938"/>
      <c r="BP1938"/>
      <c r="BQ1938"/>
      <c r="BR1938"/>
      <c r="BS1938"/>
      <c r="BT1938"/>
      <c r="BU1938"/>
      <c r="BV1938"/>
      <c r="BW1938"/>
      <c r="BX1938"/>
      <c r="BY1938"/>
      <c r="BZ1938"/>
      <c r="CA1938"/>
      <c r="CB1938"/>
      <c r="CC1938"/>
      <c r="CD1938"/>
      <c r="CE1938"/>
      <c r="CF1938"/>
      <c r="CG1938"/>
      <c r="CH1938"/>
      <c r="CI1938"/>
      <c r="CJ1938"/>
      <c r="CK1938"/>
      <c r="CL1938"/>
      <c r="CM1938"/>
      <c r="CN1938"/>
      <c r="CO1938"/>
    </row>
    <row r="1939" spans="1:93" s="2" customFormat="1" ht="15" hidden="1" customHeight="1" outlineLevel="2" x14ac:dyDescent="0.25">
      <c r="A1939" s="152" t="s">
        <v>58</v>
      </c>
      <c r="B1939" s="132">
        <f t="shared" ref="B1939" si="3273">B1938/10*0</f>
        <v>0</v>
      </c>
      <c r="C1939" s="133">
        <f t="shared" ref="C1939" si="3274">C1938/10*1</f>
        <v>4.3</v>
      </c>
      <c r="D1939" s="133">
        <f t="shared" ref="D1939" si="3275">D1938/10*2</f>
        <v>8.6</v>
      </c>
      <c r="E1939" s="133">
        <f t="shared" ref="E1939" si="3276">E1938/10*3</f>
        <v>12.899999999999999</v>
      </c>
      <c r="F1939" s="133">
        <f t="shared" ref="F1939" si="3277">F1938/10*4</f>
        <v>17.2</v>
      </c>
      <c r="G1939" s="133">
        <f t="shared" ref="G1939" si="3278">G1938/10*5</f>
        <v>21.5</v>
      </c>
      <c r="H1939" s="133">
        <f t="shared" ref="H1939" si="3279">H1938/10*6</f>
        <v>25.799999999999997</v>
      </c>
      <c r="I1939" s="133">
        <f t="shared" ref="I1939" si="3280">I1938/10*7</f>
        <v>30.099999999999998</v>
      </c>
      <c r="J1939" s="191">
        <f t="shared" ref="J1939" si="3281">J1938/10*8</f>
        <v>34.4</v>
      </c>
      <c r="K1939" s="133">
        <f t="shared" ref="K1939" si="3282">K1938/10*9</f>
        <v>38.699999999999996</v>
      </c>
      <c r="L1939" s="134">
        <f t="shared" ref="L1939" si="3283">L1938/10*10</f>
        <v>43</v>
      </c>
      <c r="M1939" s="133">
        <f t="shared" ref="M1939" si="3284">M1938/10*1</f>
        <v>0</v>
      </c>
      <c r="N1939" s="133">
        <f t="shared" ref="N1939" si="3285">N1938/10*2</f>
        <v>0</v>
      </c>
      <c r="O1939" s="133">
        <f t="shared" ref="O1939" si="3286">O1938/10*3</f>
        <v>0</v>
      </c>
      <c r="P1939" s="133">
        <f t="shared" ref="P1939" si="3287">P1938/10*4</f>
        <v>0</v>
      </c>
      <c r="Q1939" s="133">
        <f t="shared" ref="Q1939" si="3288">Q1938/10*5</f>
        <v>0</v>
      </c>
      <c r="R1939" s="133">
        <f t="shared" ref="R1939" si="3289">R1938/10*6</f>
        <v>0</v>
      </c>
      <c r="S1939" s="133">
        <f t="shared" ref="S1939" si="3290">S1938/10*7</f>
        <v>0</v>
      </c>
      <c r="T1939" s="133">
        <f t="shared" ref="T1939" si="3291">T1938/10*8</f>
        <v>0</v>
      </c>
      <c r="U1939" s="133">
        <f t="shared" ref="U1939" si="3292">U1938/10*9</f>
        <v>0</v>
      </c>
      <c r="V1939" s="134">
        <f t="shared" ref="V1939" si="3293">V1938/10*10</f>
        <v>0</v>
      </c>
      <c r="W1939" s="133">
        <f t="shared" ref="W1939" si="3294">W1938/10*1</f>
        <v>0</v>
      </c>
      <c r="X1939" s="133">
        <f t="shared" ref="X1939" si="3295">X1938/10*2</f>
        <v>0</v>
      </c>
      <c r="Y1939" s="133">
        <f t="shared" ref="Y1939" si="3296">Y1938/10*3</f>
        <v>0</v>
      </c>
      <c r="Z1939" s="133">
        <f t="shared" ref="Z1939" si="3297">Z1938/10*4</f>
        <v>0</v>
      </c>
      <c r="AA1939" s="133">
        <f t="shared" ref="AA1939" si="3298">AA1938/10*5</f>
        <v>0</v>
      </c>
      <c r="AB1939" s="133">
        <f t="shared" ref="AB1939" si="3299">AB1938/10*6</f>
        <v>0</v>
      </c>
      <c r="AC1939" s="133">
        <f t="shared" ref="AC1939" si="3300">AC1938/10*7</f>
        <v>0</v>
      </c>
      <c r="AD1939" s="133">
        <f t="shared" ref="AD1939" si="3301">AD1938/10*8</f>
        <v>0</v>
      </c>
      <c r="AE1939" s="134">
        <f t="shared" ref="AE1939" si="3302">AE1938/10*9</f>
        <v>0</v>
      </c>
      <c r="AF1939" s="134">
        <f t="shared" ref="AF1939" si="3303">AF1938/10*10</f>
        <v>0</v>
      </c>
      <c r="AG1939" s="133">
        <f t="shared" ref="AG1939" si="3304">AG1938/10*1</f>
        <v>0</v>
      </c>
      <c r="AH1939" s="133">
        <f t="shared" ref="AH1939" si="3305">AH1938/10*2</f>
        <v>0</v>
      </c>
      <c r="AI1939" s="133">
        <f t="shared" ref="AI1939" si="3306">AI1938/10*3</f>
        <v>0</v>
      </c>
      <c r="AJ1939" s="133">
        <f t="shared" ref="AJ1939" si="3307">AJ1938/10*4</f>
        <v>0</v>
      </c>
      <c r="AK1939" s="133">
        <f t="shared" ref="AK1939" si="3308">AK1938/10*5</f>
        <v>0</v>
      </c>
      <c r="AL1939" s="133">
        <f t="shared" ref="AL1939" si="3309">AL1938/10*6</f>
        <v>0</v>
      </c>
      <c r="AM1939" s="133">
        <f t="shared" ref="AM1939" si="3310">AM1938/10*7</f>
        <v>0</v>
      </c>
      <c r="AN1939" s="133">
        <f t="shared" ref="AN1939" si="3311">AN1938/10*8</f>
        <v>0</v>
      </c>
      <c r="AO1939" s="134">
        <f t="shared" ref="AO1939" si="3312">AO1938/10*9</f>
        <v>0</v>
      </c>
      <c r="AP1939" s="134">
        <f t="shared" ref="AP1939" si="3313">AP1938/10*10</f>
        <v>0</v>
      </c>
      <c r="AQ1939" s="133">
        <f t="shared" ref="AQ1939" si="3314">AQ1938/10*1</f>
        <v>0</v>
      </c>
      <c r="AR1939" s="133">
        <f t="shared" ref="AR1939" si="3315">AR1938/10*2</f>
        <v>0</v>
      </c>
      <c r="AS1939" s="133">
        <f t="shared" ref="AS1939" si="3316">AS1938/10*3</f>
        <v>0</v>
      </c>
      <c r="AT1939" s="133">
        <f t="shared" ref="AT1939" si="3317">AT1938/10*4</f>
        <v>0</v>
      </c>
      <c r="AU1939" s="133">
        <f t="shared" ref="AU1939" si="3318">AU1938/10*5</f>
        <v>0</v>
      </c>
      <c r="AV1939" s="133">
        <f t="shared" ref="AV1939" si="3319">AV1938/10*6</f>
        <v>0</v>
      </c>
      <c r="AW1939" s="133">
        <f t="shared" ref="AW1939" si="3320">AW1938/10*7</f>
        <v>0</v>
      </c>
      <c r="AX1939" s="133">
        <f t="shared" ref="AX1939" si="3321">AX1938/10*8</f>
        <v>0</v>
      </c>
      <c r="AY1939" s="134">
        <f t="shared" ref="AY1939" si="3322">AY1938/10*9</f>
        <v>0</v>
      </c>
      <c r="AZ1939" s="134">
        <f t="shared" ref="AZ1939" si="3323">AZ1938/10*10</f>
        <v>0</v>
      </c>
      <c r="BA1939" s="133">
        <f t="shared" ref="BA1939" si="3324">BA1938/10*1</f>
        <v>0</v>
      </c>
      <c r="BB1939" s="133">
        <f t="shared" ref="BB1939" si="3325">BB1938/10*2</f>
        <v>0</v>
      </c>
      <c r="BC1939" s="133">
        <f t="shared" ref="BC1939" si="3326">BC1938/10*3</f>
        <v>0</v>
      </c>
      <c r="BD1939" s="133">
        <f t="shared" ref="BD1939" si="3327">BD1938/10*4</f>
        <v>0</v>
      </c>
      <c r="BE1939" s="133">
        <f t="shared" ref="BE1939" si="3328">BE1938/10*5</f>
        <v>0</v>
      </c>
      <c r="BF1939" s="133">
        <f t="shared" ref="BF1939" si="3329">BF1938/10*6</f>
        <v>0</v>
      </c>
      <c r="BG1939" s="133">
        <f t="shared" ref="BG1939" si="3330">BG1938/10*7</f>
        <v>0</v>
      </c>
      <c r="BH1939" s="133">
        <f t="shared" ref="BH1939" si="3331">BH1938/10*8</f>
        <v>0</v>
      </c>
      <c r="BI1939" s="134">
        <f t="shared" ref="BI1939" si="3332">BI1938/10*9</f>
        <v>0</v>
      </c>
      <c r="BJ1939" s="134">
        <f t="shared" ref="BJ1939" si="3333">BJ1938/10*10</f>
        <v>0</v>
      </c>
      <c r="BK1939"/>
      <c r="BL1939"/>
      <c r="BM1939"/>
      <c r="BN1939"/>
      <c r="BO1939"/>
      <c r="BP1939"/>
      <c r="BQ1939"/>
      <c r="BR1939"/>
      <c r="BS1939"/>
      <c r="BT1939"/>
      <c r="BU1939"/>
      <c r="BV1939"/>
      <c r="BW1939"/>
      <c r="BX1939"/>
      <c r="BY1939"/>
      <c r="BZ1939"/>
      <c r="CA1939"/>
      <c r="CB1939"/>
      <c r="CC1939"/>
      <c r="CD1939"/>
      <c r="CE1939"/>
      <c r="CF1939"/>
      <c r="CG1939"/>
      <c r="CH1939"/>
      <c r="CI1939"/>
      <c r="CJ1939"/>
      <c r="CK1939"/>
      <c r="CL1939"/>
      <c r="CM1939"/>
      <c r="CN1939"/>
      <c r="CO1939"/>
    </row>
    <row r="1940" spans="1:93" ht="15.75" hidden="1" outlineLevel="2" thickBot="1" x14ac:dyDescent="0.3">
      <c r="A1940" s="152" t="s">
        <v>60</v>
      </c>
      <c r="B1940" s="192">
        <f t="shared" ref="B1940:BJ1940" si="3334">-B1937+B1936*B1939-1*IF(AND($A1882=B1935,B1939&gt;=$A1883),B1939-$A1883,0)</f>
        <v>0</v>
      </c>
      <c r="C1940" s="193">
        <f t="shared" si="3334"/>
        <v>0</v>
      </c>
      <c r="D1940" s="193">
        <f t="shared" si="3334"/>
        <v>0</v>
      </c>
      <c r="E1940" s="193">
        <f t="shared" si="3334"/>
        <v>0</v>
      </c>
      <c r="F1940" s="193">
        <f t="shared" si="3334"/>
        <v>0</v>
      </c>
      <c r="G1940" s="193">
        <f t="shared" si="3334"/>
        <v>0</v>
      </c>
      <c r="H1940" s="193">
        <f t="shared" si="3334"/>
        <v>0</v>
      </c>
      <c r="I1940" s="193">
        <f t="shared" si="3334"/>
        <v>0</v>
      </c>
      <c r="J1940" s="193">
        <f t="shared" si="3334"/>
        <v>0</v>
      </c>
      <c r="K1940" s="193">
        <f t="shared" si="3334"/>
        <v>0</v>
      </c>
      <c r="L1940" s="194">
        <f t="shared" si="3334"/>
        <v>0</v>
      </c>
      <c r="M1940" s="192">
        <f t="shared" si="3334"/>
        <v>0</v>
      </c>
      <c r="N1940" s="193">
        <f t="shared" si="3334"/>
        <v>0</v>
      </c>
      <c r="O1940" s="193">
        <f t="shared" si="3334"/>
        <v>0</v>
      </c>
      <c r="P1940" s="193">
        <f t="shared" si="3334"/>
        <v>0</v>
      </c>
      <c r="Q1940" s="193">
        <f t="shared" si="3334"/>
        <v>0</v>
      </c>
      <c r="R1940" s="193">
        <f t="shared" si="3334"/>
        <v>0</v>
      </c>
      <c r="S1940" s="193">
        <f t="shared" si="3334"/>
        <v>0</v>
      </c>
      <c r="T1940" s="193">
        <f t="shared" si="3334"/>
        <v>0</v>
      </c>
      <c r="U1940" s="193">
        <f t="shared" si="3334"/>
        <v>0</v>
      </c>
      <c r="V1940" s="194">
        <f t="shared" si="3334"/>
        <v>0</v>
      </c>
      <c r="W1940" s="192">
        <f t="shared" si="3334"/>
        <v>0</v>
      </c>
      <c r="X1940" s="193">
        <f t="shared" si="3334"/>
        <v>0</v>
      </c>
      <c r="Y1940" s="193">
        <f t="shared" si="3334"/>
        <v>0</v>
      </c>
      <c r="Z1940" s="193">
        <f t="shared" si="3334"/>
        <v>0</v>
      </c>
      <c r="AA1940" s="193">
        <f t="shared" si="3334"/>
        <v>0</v>
      </c>
      <c r="AB1940" s="193">
        <f t="shared" si="3334"/>
        <v>0</v>
      </c>
      <c r="AC1940" s="193">
        <f t="shared" si="3334"/>
        <v>0</v>
      </c>
      <c r="AD1940" s="193">
        <f t="shared" si="3334"/>
        <v>0</v>
      </c>
      <c r="AE1940" s="193">
        <f t="shared" si="3334"/>
        <v>0</v>
      </c>
      <c r="AF1940" s="194">
        <f t="shared" si="3334"/>
        <v>0</v>
      </c>
      <c r="AG1940" s="192" t="e">
        <f t="shared" si="3334"/>
        <v>#DIV/0!</v>
      </c>
      <c r="AH1940" s="193" t="e">
        <f t="shared" si="3334"/>
        <v>#DIV/0!</v>
      </c>
      <c r="AI1940" s="193" t="e">
        <f t="shared" si="3334"/>
        <v>#DIV/0!</v>
      </c>
      <c r="AJ1940" s="193" t="e">
        <f t="shared" si="3334"/>
        <v>#DIV/0!</v>
      </c>
      <c r="AK1940" s="193" t="e">
        <f t="shared" si="3334"/>
        <v>#DIV/0!</v>
      </c>
      <c r="AL1940" s="193" t="e">
        <f t="shared" si="3334"/>
        <v>#DIV/0!</v>
      </c>
      <c r="AM1940" s="193" t="e">
        <f t="shared" si="3334"/>
        <v>#DIV/0!</v>
      </c>
      <c r="AN1940" s="193" t="e">
        <f t="shared" si="3334"/>
        <v>#DIV/0!</v>
      </c>
      <c r="AO1940" s="193" t="e">
        <f t="shared" si="3334"/>
        <v>#DIV/0!</v>
      </c>
      <c r="AP1940" s="194" t="e">
        <f t="shared" si="3334"/>
        <v>#DIV/0!</v>
      </c>
      <c r="AQ1940" s="192">
        <f t="shared" si="3334"/>
        <v>0</v>
      </c>
      <c r="AR1940" s="193">
        <f t="shared" si="3334"/>
        <v>0</v>
      </c>
      <c r="AS1940" s="193">
        <f t="shared" si="3334"/>
        <v>0</v>
      </c>
      <c r="AT1940" s="193">
        <f t="shared" si="3334"/>
        <v>0</v>
      </c>
      <c r="AU1940" s="193">
        <f t="shared" si="3334"/>
        <v>0</v>
      </c>
      <c r="AV1940" s="193">
        <f t="shared" si="3334"/>
        <v>0</v>
      </c>
      <c r="AW1940" s="193">
        <f t="shared" si="3334"/>
        <v>0</v>
      </c>
      <c r="AX1940" s="193">
        <f t="shared" si="3334"/>
        <v>0</v>
      </c>
      <c r="AY1940" s="193">
        <f t="shared" si="3334"/>
        <v>0</v>
      </c>
      <c r="AZ1940" s="194">
        <f t="shared" si="3334"/>
        <v>0</v>
      </c>
      <c r="BA1940" s="192">
        <f t="shared" si="3334"/>
        <v>0</v>
      </c>
      <c r="BB1940" s="193">
        <f t="shared" si="3334"/>
        <v>0</v>
      </c>
      <c r="BC1940" s="193">
        <f t="shared" si="3334"/>
        <v>0</v>
      </c>
      <c r="BD1940" s="193">
        <f t="shared" si="3334"/>
        <v>0</v>
      </c>
      <c r="BE1940" s="193">
        <f t="shared" si="3334"/>
        <v>0</v>
      </c>
      <c r="BF1940" s="193">
        <f t="shared" si="3334"/>
        <v>0</v>
      </c>
      <c r="BG1940" s="193">
        <f t="shared" si="3334"/>
        <v>0</v>
      </c>
      <c r="BH1940" s="193">
        <f t="shared" si="3334"/>
        <v>0</v>
      </c>
      <c r="BI1940" s="193">
        <f t="shared" si="3334"/>
        <v>0</v>
      </c>
      <c r="BJ1940" s="194">
        <f t="shared" si="3334"/>
        <v>0</v>
      </c>
    </row>
    <row r="1941" spans="1:93" hidden="1" outlineLevel="2" x14ac:dyDescent="0.25"/>
    <row r="1942" spans="1:93" hidden="1" outlineLevel="1" collapsed="1" x14ac:dyDescent="0.25">
      <c r="A1942" s="181">
        <f>2*B1882/10</f>
        <v>0</v>
      </c>
      <c r="B1942" s="180"/>
      <c r="C1942" s="180"/>
      <c r="D1942" s="180"/>
    </row>
    <row r="1943" spans="1:93" hidden="1" outlineLevel="2" x14ac:dyDescent="0.25">
      <c r="B1943" s="316">
        <f>'Calculo VIGA'!E$2</f>
        <v>1</v>
      </c>
      <c r="C1943" s="317"/>
      <c r="D1943" s="316">
        <f>'Calculo VIGA'!F$2</f>
        <v>2</v>
      </c>
      <c r="E1943" s="317"/>
      <c r="F1943" s="316">
        <f>'Calculo VIGA'!G$2</f>
        <v>3</v>
      </c>
      <c r="G1943" s="317"/>
      <c r="H1943" s="316">
        <f>'Calculo VIGA'!H$2</f>
        <v>4</v>
      </c>
      <c r="I1943" s="317"/>
      <c r="J1943" s="316">
        <f>'Calculo VIGA'!I$2</f>
        <v>5</v>
      </c>
      <c r="K1943" s="317"/>
      <c r="L1943" s="316">
        <f>'Calculo VIGA'!J$2</f>
        <v>6</v>
      </c>
      <c r="M1943" s="317"/>
    </row>
    <row r="1944" spans="1:93" hidden="1" outlineLevel="2" x14ac:dyDescent="0.25">
      <c r="B1944" s="105">
        <f>'Calculo VIGA'!B$18</f>
        <v>3</v>
      </c>
      <c r="C1944" s="106">
        <v>0</v>
      </c>
      <c r="D1944" s="107">
        <f>'Calculo VIGA'!J$18</f>
        <v>0</v>
      </c>
      <c r="E1944" s="106">
        <v>0</v>
      </c>
      <c r="F1944" s="107">
        <f>'Calculo VIGA'!R$18</f>
        <v>0</v>
      </c>
      <c r="G1944" s="106">
        <v>0</v>
      </c>
      <c r="H1944" s="107">
        <f>'Calculo VIGA'!Z$18</f>
        <v>0</v>
      </c>
      <c r="I1944" s="106">
        <v>0</v>
      </c>
      <c r="J1944" s="107">
        <f>'Calculo VIGA'!AH$18</f>
        <v>0</v>
      </c>
      <c r="K1944" s="106">
        <v>0</v>
      </c>
      <c r="L1944" s="107">
        <f>'Calculo VIGA'!AP$18</f>
        <v>0</v>
      </c>
      <c r="M1944" s="108">
        <v>0</v>
      </c>
      <c r="X1944" s="146"/>
      <c r="Y1944" s="147"/>
    </row>
    <row r="1945" spans="1:93" hidden="1" outlineLevel="2" x14ac:dyDescent="0.25">
      <c r="B1945" s="105">
        <f>'Calculo VIGA'!B$19</f>
        <v>4</v>
      </c>
      <c r="C1945" s="106">
        <f>IF($A1882=B1943,1*($B1882-$A1942)^2*(2*$A1942+$B1882)/$B1882^3,0)</f>
        <v>0</v>
      </c>
      <c r="D1945" s="107">
        <f>'Calculo VIGA'!J$19</f>
        <v>0</v>
      </c>
      <c r="E1945" s="106">
        <f>IF($A1882=D1943,1*($B1882-$A1942)^2*(2*$A1942+$B1882)/$B1882^3,0)</f>
        <v>0</v>
      </c>
      <c r="F1945" s="107">
        <f>'Calculo VIGA'!R$19</f>
        <v>0</v>
      </c>
      <c r="G1945" s="106">
        <f>IF($A1882=F1943,1*($B1882-$A1942)^2*(2*$A1942+$B1882)/$B1882^3,0)</f>
        <v>0</v>
      </c>
      <c r="H1945" s="107">
        <f>'Calculo VIGA'!Z$19</f>
        <v>0</v>
      </c>
      <c r="I1945" s="106" t="e">
        <f>IF($A1882=H1943,1*($B1882-$A1942)^2*(2*$A1942+$B1882)/$B1882^3,0)</f>
        <v>#DIV/0!</v>
      </c>
      <c r="J1945" s="107">
        <f>'Calculo VIGA'!AH$19</f>
        <v>0</v>
      </c>
      <c r="K1945" s="106">
        <f>IF($A1882=J1943,1*($B1882-$A1942)^2*(2*$A1942+$B1882)/$B1882^3,0)</f>
        <v>0</v>
      </c>
      <c r="L1945" s="107">
        <f>'Calculo VIGA'!AP$19</f>
        <v>0</v>
      </c>
      <c r="M1945" s="108">
        <f>IF($A1882=L1943,1*($B1882-$A1942)^2*(2*$A1942+$B1882)/$B1882^3,0)</f>
        <v>0</v>
      </c>
    </row>
    <row r="1946" spans="1:93" hidden="1" outlineLevel="2" x14ac:dyDescent="0.25">
      <c r="A1946" t="s">
        <v>36</v>
      </c>
      <c r="B1946" s="105">
        <f>'Calculo VIGA'!B$20</f>
        <v>1</v>
      </c>
      <c r="C1946" s="106">
        <f>IF($A1882=B1943,1*$A1942*($B1882-$A1942)^2/$B1882^2,0)</f>
        <v>0</v>
      </c>
      <c r="D1946" s="107">
        <f>'Calculo VIGA'!J$20</f>
        <v>0</v>
      </c>
      <c r="E1946" s="106">
        <f>IF($A1882=D1943,1*$A1942*($B1882-$A1942)^2/$B1882^2,0)</f>
        <v>0</v>
      </c>
      <c r="F1946" s="107">
        <f>'Calculo VIGA'!R$20</f>
        <v>0</v>
      </c>
      <c r="G1946" s="106">
        <f>IF($A1882=F1943,1*$A1942*($B1882-$A1942)^2/$B1882^2,0)</f>
        <v>0</v>
      </c>
      <c r="H1946" s="107">
        <f>'Calculo VIGA'!Z$20</f>
        <v>0</v>
      </c>
      <c r="I1946" s="106" t="e">
        <f>IF($A1882=H1943,1*$A1942*($B1882-$A1942)^2/$B1882^2,0)</f>
        <v>#DIV/0!</v>
      </c>
      <c r="J1946" s="107">
        <f>'Calculo VIGA'!AH$20</f>
        <v>0</v>
      </c>
      <c r="K1946" s="106">
        <f>IF($A1882=J1943,1*$A1942*($B1882-$A1942)^2/$B1882^2,0)</f>
        <v>0</v>
      </c>
      <c r="L1946" s="107">
        <f>'Calculo VIGA'!AP$20</f>
        <v>0</v>
      </c>
      <c r="M1946" s="108">
        <f>IF($A1882=L1943,1*$A1942*($B1882-$A1942)^2/$B1882^2,0)</f>
        <v>0</v>
      </c>
      <c r="X1946" s="149"/>
    </row>
    <row r="1947" spans="1:93" hidden="1" outlineLevel="2" x14ac:dyDescent="0.25">
      <c r="B1947" s="105">
        <f>'Calculo VIGA'!B$21</f>
        <v>5</v>
      </c>
      <c r="C1947" s="108">
        <v>0</v>
      </c>
      <c r="D1947" s="107">
        <f>'Calculo VIGA'!J$21</f>
        <v>0</v>
      </c>
      <c r="E1947" s="108">
        <v>0</v>
      </c>
      <c r="F1947" s="107">
        <f>'Calculo VIGA'!R$21</f>
        <v>0</v>
      </c>
      <c r="G1947" s="108">
        <v>0</v>
      </c>
      <c r="H1947" s="107">
        <f>'Calculo VIGA'!Z$21</f>
        <v>0</v>
      </c>
      <c r="I1947" s="108">
        <v>0</v>
      </c>
      <c r="J1947" s="107">
        <f>'Calculo VIGA'!AH$21</f>
        <v>0</v>
      </c>
      <c r="K1947" s="108">
        <v>0</v>
      </c>
      <c r="L1947" s="107">
        <f>'Calculo VIGA'!AP$21</f>
        <v>0</v>
      </c>
      <c r="M1947" s="108">
        <v>0</v>
      </c>
    </row>
    <row r="1948" spans="1:93" hidden="1" outlineLevel="2" x14ac:dyDescent="0.25">
      <c r="B1948" s="105">
        <f>'Calculo VIGA'!B$22</f>
        <v>6</v>
      </c>
      <c r="C1948" s="106">
        <f>IF($A1882=B1943,1*($A1942)^2*(3*$B1882-2*$A1942)/$B1882^3,0)</f>
        <v>0</v>
      </c>
      <c r="D1948" s="107">
        <f>'Calculo VIGA'!J$22</f>
        <v>0</v>
      </c>
      <c r="E1948" s="106">
        <f>IF($A1882=D1943,1*($A1942)^2*(3*$B1882-2*$A1942)/$B1882^3,0)</f>
        <v>0</v>
      </c>
      <c r="F1948" s="107">
        <f>'Calculo VIGA'!R$22</f>
        <v>0</v>
      </c>
      <c r="G1948" s="106">
        <f>IF($A1882=F1943,1*($A1942)^2*(3*$B1882-2*$A1942)/$B1882^3,0)</f>
        <v>0</v>
      </c>
      <c r="H1948" s="107">
        <f>'Calculo VIGA'!Z$22</f>
        <v>0</v>
      </c>
      <c r="I1948" s="106" t="e">
        <f>IF($A1882=H1943,1*($A1942)^2*(3*$B1882-2*$A1942)/$B1882^3,0)</f>
        <v>#DIV/0!</v>
      </c>
      <c r="J1948" s="107">
        <f>'Calculo VIGA'!AH$22</f>
        <v>0</v>
      </c>
      <c r="K1948" s="106">
        <f>IF($A1882=J1943,1*($A1942)^2*(3*$B1882-2*$A1942)/$B1882^3,0)</f>
        <v>0</v>
      </c>
      <c r="L1948" s="107">
        <f>'Calculo VIGA'!AP$22</f>
        <v>0</v>
      </c>
      <c r="M1948" s="108">
        <f>IF($A1882=L1943,1*($A1942)^2*(3*$B1882-2*$A1942)/$B1882^3,0)</f>
        <v>0</v>
      </c>
    </row>
    <row r="1949" spans="1:93" hidden="1" outlineLevel="2" x14ac:dyDescent="0.25">
      <c r="B1949" s="105">
        <f>'Calculo VIGA'!B$23</f>
        <v>2</v>
      </c>
      <c r="C1949" s="108">
        <f>IF($A1882=B1943,-1*($B1882-$A1942)*$A1942^2/$B1882^2,0)</f>
        <v>0</v>
      </c>
      <c r="D1949" s="107">
        <f>'Calculo VIGA'!J$23</f>
        <v>0</v>
      </c>
      <c r="E1949" s="108">
        <f>IF($A1882=D1943,-1*($B1882-$A1942)*$A1942^2/$B1882^2,0)</f>
        <v>0</v>
      </c>
      <c r="F1949" s="107">
        <f>'Calculo VIGA'!R$23</f>
        <v>0</v>
      </c>
      <c r="G1949" s="108">
        <f>IF($A1882=F1943,-1*($B1882-$A1942)*$A1942^2/$B1882^2,0)</f>
        <v>0</v>
      </c>
      <c r="H1949" s="107">
        <f>'Calculo VIGA'!Z$23</f>
        <v>0</v>
      </c>
      <c r="I1949" s="108" t="e">
        <f>IF($A1882=H1943,-1*($B1882-$A1942)*$A1942^2/$B1882^2,0)</f>
        <v>#DIV/0!</v>
      </c>
      <c r="J1949" s="107">
        <f>'Calculo VIGA'!AH$23</f>
        <v>0</v>
      </c>
      <c r="K1949" s="108">
        <f>IF($A1882=J1943,-1*($B1882-$A1942)*$A1942^2/$B1882^2,0)</f>
        <v>0</v>
      </c>
      <c r="L1949" s="107">
        <f>'Calculo VIGA'!AP$23</f>
        <v>0</v>
      </c>
      <c r="M1949" s="108">
        <f>IF($A1882=L1943,-1*($B1882-$A1942)*$A1942^2/$B1882^2,0)</f>
        <v>0</v>
      </c>
    </row>
    <row r="1950" spans="1:93" hidden="1" outlineLevel="2" x14ac:dyDescent="0.25">
      <c r="C1950" t="s">
        <v>61</v>
      </c>
      <c r="D1950" s="182"/>
      <c r="E1950" s="183"/>
      <c r="F1950" s="182"/>
      <c r="G1950" s="183"/>
      <c r="H1950" s="182"/>
      <c r="I1950" s="183"/>
      <c r="J1950" s="182"/>
      <c r="K1950" s="183"/>
      <c r="L1950" s="182"/>
      <c r="M1950" s="183"/>
      <c r="N1950" s="182"/>
      <c r="O1950" s="183"/>
      <c r="P1950" s="182"/>
      <c r="Q1950" s="183"/>
      <c r="R1950" s="182"/>
      <c r="S1950" s="183"/>
    </row>
    <row r="1951" spans="1:93" hidden="1" outlineLevel="2" x14ac:dyDescent="0.25">
      <c r="B1951" s="105">
        <v>1</v>
      </c>
      <c r="C1951" s="108">
        <f t="shared" ref="C1951" si="3335">-(IFERROR(VLOOKUP($B1951,$B1944:$C1949,2,0),0)+IFERROR(VLOOKUP($B1951,$D1944:$E1949,2,0),0)+IFERROR(VLOOKUP($B1951,$F1944:$G1949,2,0),0)+IFERROR(VLOOKUP($B1951,$H1944:$I1949,2,0),0)+IFERROR(VLOOKUP($B1951,$J1944:$K1949,2,0),0)+IFERROR(VLOOKUP($B1951,$L1944:$M1949,2,0),0)+IFERROR(VLOOKUP($B1951,$N1944:$O1949,2,0),0)+IFERROR(VLOOKUP($B1951,$P1944:$Q1949,2,0),0)+IFERROR(VLOOKUP($B1951,$R1944:$S1949,2,0),0))</f>
        <v>0</v>
      </c>
      <c r="E1951" s="109"/>
      <c r="F1951" s="325" t="s">
        <v>37</v>
      </c>
      <c r="G1951" s="325"/>
      <c r="H1951" s="325"/>
      <c r="I1951" s="325"/>
      <c r="J1951" s="325"/>
      <c r="K1951" s="325"/>
      <c r="L1951" s="325"/>
      <c r="M1951" s="325"/>
      <c r="N1951" s="325"/>
      <c r="O1951" s="325"/>
      <c r="P1951" s="325"/>
      <c r="Q1951" s="325"/>
      <c r="R1951" s="325"/>
      <c r="S1951" s="325"/>
      <c r="T1951" s="325"/>
      <c r="U1951" s="325"/>
      <c r="V1951" s="325"/>
      <c r="W1951" s="325"/>
      <c r="X1951" s="325"/>
      <c r="Y1951" s="325"/>
      <c r="Z1951" s="325"/>
      <c r="AA1951" s="325"/>
      <c r="AB1951" s="110"/>
      <c r="AC1951" s="110"/>
      <c r="AD1951" s="110"/>
      <c r="AE1951" s="110"/>
      <c r="AF1951" s="110"/>
      <c r="AG1951" s="110"/>
      <c r="AH1951" s="110"/>
    </row>
    <row r="1952" spans="1:93" hidden="1" outlineLevel="2" x14ac:dyDescent="0.25">
      <c r="B1952" s="105">
        <v>2</v>
      </c>
      <c r="C1952" s="108">
        <f t="shared" ref="C1952" si="3336">-(IFERROR(VLOOKUP($B1952,$B1944:$C1949,2,0),0)+IFERROR(VLOOKUP($B1952,$D1944:$E1949,2,0),0)+IFERROR(VLOOKUP($B1952,$F1944:$G1949,2,0),0)+IFERROR(VLOOKUP($B1952,$H1944:$I1949,2,0),0)+IFERROR(VLOOKUP($B1952,$J1944:$K1949,2,0),0)+IFERROR(VLOOKUP($B1952,$L1944:$M1949,2,0),0)+IFERROR(VLOOKUP($B1952,$N1944:$O1949,2,0),0)+IFERROR(VLOOKUP($B1952,$P1944:$Q1949,2,0),0)+IFERROR(VLOOKUP($B1952,$R1944:$S1949,2,0),0))</f>
        <v>0</v>
      </c>
      <c r="E1952" s="110"/>
      <c r="F1952" s="110"/>
      <c r="G1952" s="326" t="s">
        <v>38</v>
      </c>
      <c r="H1952" s="326"/>
      <c r="I1952" s="326"/>
      <c r="J1952" s="326"/>
      <c r="K1952" s="326"/>
      <c r="L1952" s="326"/>
      <c r="M1952" s="110"/>
      <c r="N1952" s="110"/>
      <c r="O1952" s="110"/>
      <c r="P1952" s="327" t="s">
        <v>39</v>
      </c>
      <c r="Q1952" s="327"/>
      <c r="R1952" s="327"/>
      <c r="S1952" s="327"/>
      <c r="T1952" s="327"/>
      <c r="U1952" s="327"/>
      <c r="V1952" s="110"/>
      <c r="W1952" s="110"/>
      <c r="X1952" s="110"/>
      <c r="Y1952" s="110"/>
      <c r="Z1952" s="110"/>
      <c r="AA1952" s="110"/>
      <c r="AB1952" s="110"/>
      <c r="AC1952" s="110"/>
      <c r="AD1952" s="110"/>
      <c r="AE1952" s="110"/>
      <c r="AF1952" s="110"/>
      <c r="AG1952" s="110"/>
      <c r="AH1952" s="110"/>
    </row>
    <row r="1953" spans="1:34" hidden="1" outlineLevel="2" x14ac:dyDescent="0.25">
      <c r="B1953" s="105">
        <v>3</v>
      </c>
      <c r="C1953" s="108">
        <f t="shared" ref="C1953" si="3337">-(IFERROR(VLOOKUP($B1953,$B1944:$C1949,2,0),0)+IFERROR(VLOOKUP($B1953,$D1944:$E1949,2,0),0)+IFERROR(VLOOKUP($B1953,$F1944:$G1949,2,0),0)+IFERROR(VLOOKUP($B1953,$H1944:$I1949,2,0),0)+IFERROR(VLOOKUP($B1953,$J1944:$K1949,2,0),0)+IFERROR(VLOOKUP($B1953,$L1944:$M1949,2,0),0)+IFERROR(VLOOKUP($B1953,$N1944:$O1949,2,0),0)+IFERROR(VLOOKUP($B1953,$P1944:$Q1949,2,0),0)+IFERROR(VLOOKUP($B1953,$R1944:$S1949,2,0),0))</f>
        <v>0</v>
      </c>
      <c r="E1953" s="110"/>
      <c r="F1953" s="110"/>
      <c r="G1953" s="112">
        <v>6</v>
      </c>
      <c r="H1953" s="112">
        <v>5</v>
      </c>
      <c r="I1953" s="112">
        <v>4</v>
      </c>
      <c r="J1953" s="112">
        <v>3</v>
      </c>
      <c r="K1953" s="112">
        <v>2</v>
      </c>
      <c r="L1953" s="112">
        <v>1</v>
      </c>
      <c r="M1953" s="110"/>
      <c r="O1953" s="110"/>
      <c r="P1953" s="112">
        <v>6</v>
      </c>
      <c r="Q1953" s="112">
        <v>5</v>
      </c>
      <c r="R1953" s="112">
        <v>4</v>
      </c>
      <c r="S1953" s="112">
        <v>3</v>
      </c>
      <c r="T1953" s="112">
        <v>2</v>
      </c>
      <c r="U1953" s="112">
        <v>1</v>
      </c>
      <c r="AB1953" s="110"/>
      <c r="AC1953" s="110"/>
      <c r="AD1953" s="110"/>
      <c r="AE1953" s="110"/>
      <c r="AF1953" s="110"/>
      <c r="AG1953" s="110"/>
      <c r="AH1953" s="110"/>
    </row>
    <row r="1954" spans="1:34" hidden="1" outlineLevel="2" x14ac:dyDescent="0.25">
      <c r="B1954" s="105">
        <v>4</v>
      </c>
      <c r="C1954" s="108">
        <f t="shared" ref="C1954" si="3338">-(IFERROR(VLOOKUP($B1954,$B1944:$C1949,2,0),0)+IFERROR(VLOOKUP($B1954,$D1944:$E1949,2,0),0)+IFERROR(VLOOKUP($B1954,$F1944:$G1949,2,0),0)+IFERROR(VLOOKUP($B1954,$H1944:$I1949,2,0),0)+IFERROR(VLOOKUP($B1954,$J1944:$K1949,2,0),0)+IFERROR(VLOOKUP($B1954,$L1944:$M1949,2,0),0)+IFERROR(VLOOKUP($B1954,$N1944:$O1949,2,0),0)+IFERROR(VLOOKUP($B1954,$P1944:$Q1949,2,0),0)+IFERROR(VLOOKUP($B1954,$R1944:$S1949,2,0),0))</f>
        <v>0</v>
      </c>
      <c r="E1954" s="110"/>
      <c r="F1954" s="105">
        <v>1</v>
      </c>
      <c r="G1954" s="184" t="e">
        <f t="array" ref="G1954:G1960">MMULT(MINVERSE($C$24:$I$30),$C1951:$C1957)</f>
        <v>#NUM!</v>
      </c>
      <c r="H1954" s="184" t="e">
        <f t="array" ref="H1954:H1959">MMULT(MINVERSE($C$24:$H$29),$C1951:$C1956)</f>
        <v>#NUM!</v>
      </c>
      <c r="I1954" s="184" t="e">
        <f t="array" ref="I1954:I1958">MMULT(MINVERSE($C$24:$G$28),$C1951:$C1955)</f>
        <v>#NUM!</v>
      </c>
      <c r="J1954" s="184">
        <f t="array" ref="J1954:J1957">MMULT(MINVERSE($C$24:$F$27),$C1951:$C1954)</f>
        <v>0</v>
      </c>
      <c r="K1954" s="184">
        <f t="array" ref="K1954:K1956">MMULT(MINVERSE($C$24:$E$26),$C1951:$C1953)</f>
        <v>0</v>
      </c>
      <c r="L1954" s="184">
        <f t="array" ref="L1954:L1955">MMULT(MINVERSE($C$24:$D$25),$C1951:$C1952)</f>
        <v>0</v>
      </c>
      <c r="M1954" s="110"/>
      <c r="O1954" s="105">
        <v>1</v>
      </c>
      <c r="P1954" s="184" t="e">
        <f t="array" ref="P1954:P1964">MMULT(MINVERSE($C$24:$M$34),$C1951:$C1961)</f>
        <v>#NUM!</v>
      </c>
      <c r="Q1954" s="184" t="e">
        <f t="array" ref="Q1954:Q1963">MMULT(MINVERSE($C$24:$L$33),$C1951:$C1960)</f>
        <v>#NUM!</v>
      </c>
      <c r="R1954" s="184" t="e">
        <f t="array" ref="R1954:R1962">MMULT(MINVERSE($C$24:$K$32),$C1951:$C1959)</f>
        <v>#NUM!</v>
      </c>
      <c r="S1954" s="184" t="e">
        <f t="array" ref="S1954:S1961">MMULT(MINVERSE($C$24:$J$31),$C1951:$C1958)</f>
        <v>#NUM!</v>
      </c>
      <c r="T1954" s="114"/>
      <c r="U1954" s="114"/>
      <c r="V1954" s="110"/>
      <c r="W1954" s="110"/>
      <c r="X1954" s="110"/>
      <c r="Y1954" s="110"/>
      <c r="Z1954" s="110"/>
      <c r="AA1954" s="110"/>
      <c r="AB1954" s="110"/>
      <c r="AC1954" s="110"/>
      <c r="AD1954" s="110"/>
      <c r="AE1954" s="110"/>
      <c r="AF1954" s="110"/>
      <c r="AG1954" s="110"/>
      <c r="AH1954" s="110"/>
    </row>
    <row r="1955" spans="1:34" hidden="1" outlineLevel="2" x14ac:dyDescent="0.25">
      <c r="B1955" s="105">
        <v>5</v>
      </c>
      <c r="C1955" s="108">
        <f t="shared" ref="C1955" si="3339">-(IFERROR(VLOOKUP($B1955,$B1944:$C1949,2,0),0)+IFERROR(VLOOKUP($B1955,$D1944:$E1949,2,0),0)+IFERROR(VLOOKUP($B1955,$F1944:$G1949,2,0),0)+IFERROR(VLOOKUP($B1955,$H1944:$I1949,2,0),0)+IFERROR(VLOOKUP($B1955,$J1944:$K1949,2,0),0)+IFERROR(VLOOKUP($B1955,$L1944:$M1949,2,0),0)+IFERROR(VLOOKUP($B1955,$N1944:$O1949,2,0),0)+IFERROR(VLOOKUP($B1955,$P1944:$Q1949,2,0),0)+IFERROR(VLOOKUP($B1955,$R1944:$S1949,2,0),0))</f>
        <v>0</v>
      </c>
      <c r="E1955" s="110"/>
      <c r="F1955" s="105">
        <v>2</v>
      </c>
      <c r="G1955" s="185" t="e">
        <v>#NUM!</v>
      </c>
      <c r="H1955" s="185" t="e">
        <v>#NUM!</v>
      </c>
      <c r="I1955" s="185" t="e">
        <v>#NUM!</v>
      </c>
      <c r="J1955" s="185">
        <v>0</v>
      </c>
      <c r="K1955" s="185">
        <v>0</v>
      </c>
      <c r="L1955" s="185">
        <v>0</v>
      </c>
      <c r="M1955" s="110"/>
      <c r="O1955" s="105">
        <v>2</v>
      </c>
      <c r="P1955" s="185" t="e">
        <v>#NUM!</v>
      </c>
      <c r="Q1955" s="185" t="e">
        <v>#NUM!</v>
      </c>
      <c r="R1955" s="185" t="e">
        <v>#NUM!</v>
      </c>
      <c r="S1955" s="185" t="e">
        <v>#NUM!</v>
      </c>
      <c r="T1955" s="114"/>
      <c r="U1955" s="114"/>
    </row>
    <row r="1956" spans="1:34" hidden="1" outlineLevel="2" x14ac:dyDescent="0.25">
      <c r="B1956" s="105">
        <v>6</v>
      </c>
      <c r="C1956" s="108">
        <f t="shared" ref="C1956" si="3340">-(IFERROR(VLOOKUP($B1956,$B1944:$C1949,2,0),0)+IFERROR(VLOOKUP($B1956,$D1944:$E1949,2,0),0)+IFERROR(VLOOKUP($B1956,$F1944:$G1949,2,0),0)+IFERROR(VLOOKUP($B1956,$H1944:$I1949,2,0),0)+IFERROR(VLOOKUP($B1956,$J1944:$K1949,2,0),0)+IFERROR(VLOOKUP($B1956,$L1944:$M1949,2,0),0)+IFERROR(VLOOKUP($B1956,$N1944:$O1949,2,0),0)+IFERROR(VLOOKUP($B1956,$P1944:$Q1949,2,0),0)+IFERROR(VLOOKUP($B1956,$R1944:$S1949,2,0),0))</f>
        <v>0</v>
      </c>
      <c r="E1956" s="110"/>
      <c r="F1956" s="105">
        <v>3</v>
      </c>
      <c r="G1956" s="185" t="e">
        <v>#NUM!</v>
      </c>
      <c r="H1956" s="185" t="e">
        <v>#NUM!</v>
      </c>
      <c r="I1956" s="185" t="e">
        <v>#NUM!</v>
      </c>
      <c r="J1956" s="185">
        <v>0</v>
      </c>
      <c r="K1956" s="185">
        <v>0</v>
      </c>
      <c r="L1956" s="185"/>
      <c r="M1956" s="110"/>
      <c r="O1956" s="105">
        <v>3</v>
      </c>
      <c r="P1956" s="185" t="e">
        <v>#NUM!</v>
      </c>
      <c r="Q1956" s="185" t="e">
        <v>#NUM!</v>
      </c>
      <c r="R1956" s="185" t="e">
        <v>#NUM!</v>
      </c>
      <c r="S1956" s="185" t="e">
        <v>#NUM!</v>
      </c>
      <c r="T1956" s="114"/>
      <c r="U1956" s="114"/>
    </row>
    <row r="1957" spans="1:34" hidden="1" outlineLevel="2" x14ac:dyDescent="0.25">
      <c r="B1957" s="105">
        <v>7</v>
      </c>
      <c r="C1957" s="108">
        <f t="shared" ref="C1957" si="3341">-(IFERROR(VLOOKUP($B1957,$B1944:$C1949,2,0),0)+IFERROR(VLOOKUP($B1957,$D1944:$E1949,2,0),0)+IFERROR(VLOOKUP($B1957,$F1944:$G1949,2,0),0)+IFERROR(VLOOKUP($B1957,$H1944:$I1949,2,0),0)+IFERROR(VLOOKUP($B1957,$J1944:$K1949,2,0),0)+IFERROR(VLOOKUP($B1957,$L1944:$M1949,2,0),0)+IFERROR(VLOOKUP($B1957,$N1944:$O1949,2,0),0)+IFERROR(VLOOKUP($B1957,$P1944:$Q1949,2,0),0)+IFERROR(VLOOKUP($B1957,$R1944:$S1949,2,0),0))</f>
        <v>0</v>
      </c>
      <c r="E1957" s="110"/>
      <c r="F1957" s="105">
        <v>4</v>
      </c>
      <c r="G1957" s="185" t="e">
        <v>#NUM!</v>
      </c>
      <c r="H1957" s="185" t="e">
        <v>#NUM!</v>
      </c>
      <c r="I1957" s="185" t="e">
        <v>#NUM!</v>
      </c>
      <c r="J1957" s="185">
        <v>0</v>
      </c>
      <c r="K1957" s="185"/>
      <c r="L1957" s="185"/>
      <c r="M1957" s="110"/>
      <c r="O1957" s="105">
        <v>4</v>
      </c>
      <c r="P1957" s="185" t="e">
        <v>#NUM!</v>
      </c>
      <c r="Q1957" s="185" t="e">
        <v>#NUM!</v>
      </c>
      <c r="R1957" s="185" t="e">
        <v>#NUM!</v>
      </c>
      <c r="S1957" s="185" t="e">
        <v>#NUM!</v>
      </c>
      <c r="T1957" s="114"/>
      <c r="U1957" s="114"/>
    </row>
    <row r="1958" spans="1:34" hidden="1" outlineLevel="2" x14ac:dyDescent="0.25">
      <c r="B1958" s="105">
        <v>8</v>
      </c>
      <c r="C1958" s="108">
        <f t="shared" ref="C1958" si="3342">-(IFERROR(VLOOKUP($B1958,$B1944:$C1949,2,0),0)+IFERROR(VLOOKUP($B1958,$D1944:$E1949,2,0),0)+IFERROR(VLOOKUP($B1958,$F1944:$G1949,2,0),0)+IFERROR(VLOOKUP($B1958,$H1944:$I1949,2,0),0)+IFERROR(VLOOKUP($B1958,$J1944:$K1949,2,0),0)+IFERROR(VLOOKUP($B1958,$L1944:$M1949,2,0),0)+IFERROR(VLOOKUP($B1958,$N1944:$O1949,2,0),0)+IFERROR(VLOOKUP($B1958,$P1944:$Q1949,2,0),0)+IFERROR(VLOOKUP($B1958,$R1944:$S1949,2,0),0))</f>
        <v>0</v>
      </c>
      <c r="E1958" s="110" t="s">
        <v>40</v>
      </c>
      <c r="F1958" s="105">
        <v>5</v>
      </c>
      <c r="G1958" s="185" t="e">
        <v>#NUM!</v>
      </c>
      <c r="H1958" s="185" t="e">
        <v>#NUM!</v>
      </c>
      <c r="I1958" s="185" t="e">
        <v>#NUM!</v>
      </c>
      <c r="J1958" s="185"/>
      <c r="K1958" s="185"/>
      <c r="L1958" s="185"/>
      <c r="M1958" s="110"/>
      <c r="O1958" s="105">
        <v>5</v>
      </c>
      <c r="P1958" s="185" t="e">
        <v>#NUM!</v>
      </c>
      <c r="Q1958" s="185" t="e">
        <v>#NUM!</v>
      </c>
      <c r="R1958" s="185" t="e">
        <v>#NUM!</v>
      </c>
      <c r="S1958" s="185" t="e">
        <v>#NUM!</v>
      </c>
      <c r="T1958" s="114"/>
      <c r="U1958" s="114"/>
    </row>
    <row r="1959" spans="1:34" hidden="1" outlineLevel="2" x14ac:dyDescent="0.25">
      <c r="B1959" s="105">
        <v>9</v>
      </c>
      <c r="C1959" s="108">
        <f t="shared" ref="C1959" si="3343">-(IFERROR(VLOOKUP($B1959,$B1944:$C1949,2,0),0)+IFERROR(VLOOKUP($B1959,$D1944:$E1949,2,0),0)+IFERROR(VLOOKUP($B1959,$F1944:$G1949,2,0),0)+IFERROR(VLOOKUP($B1959,$H1944:$I1949,2,0),0)+IFERROR(VLOOKUP($B1959,$J1944:$K1949,2,0),0)+IFERROR(VLOOKUP($B1959,$L1944:$M1949,2,0),0)+IFERROR(VLOOKUP($B1959,$N1944:$O1949,2,0),0)+IFERROR(VLOOKUP($B1959,$P1944:$Q1949,2,0),0)+IFERROR(VLOOKUP($B1959,$R1944:$S1949,2,0),0))</f>
        <v>0</v>
      </c>
      <c r="E1959" s="110"/>
      <c r="F1959" s="105">
        <v>6</v>
      </c>
      <c r="G1959" s="185" t="e">
        <v>#NUM!</v>
      </c>
      <c r="H1959" s="185" t="e">
        <v>#NUM!</v>
      </c>
      <c r="I1959" s="185"/>
      <c r="J1959" s="185"/>
      <c r="K1959" s="185"/>
      <c r="L1959" s="185"/>
      <c r="M1959" s="110"/>
      <c r="O1959" s="105">
        <v>6</v>
      </c>
      <c r="P1959" s="185" t="e">
        <v>#NUM!</v>
      </c>
      <c r="Q1959" s="185" t="e">
        <v>#NUM!</v>
      </c>
      <c r="R1959" s="185" t="e">
        <v>#NUM!</v>
      </c>
      <c r="S1959" s="185" t="e">
        <v>#NUM!</v>
      </c>
      <c r="T1959" s="114"/>
      <c r="U1959" s="114"/>
    </row>
    <row r="1960" spans="1:34" hidden="1" outlineLevel="2" x14ac:dyDescent="0.25">
      <c r="B1960" s="105">
        <v>10</v>
      </c>
      <c r="C1960" s="108">
        <f t="shared" ref="C1960" si="3344">-(IFERROR(VLOOKUP($B1960,$B1944:$C1949,2,0),0)+IFERROR(VLOOKUP($B1960,$D1944:$E1949,2,0),0)+IFERROR(VLOOKUP($B1960,$F1944:$G1949,2,0),0)+IFERROR(VLOOKUP($B1960,$H1944:$I1949,2,0),0)+IFERROR(VLOOKUP($B1960,$J1944:$K1949,2,0),0)+IFERROR(VLOOKUP($B1960,$L1944:$M1949,2,0),0)+IFERROR(VLOOKUP($B1960,$N1944:$O1949,2,0),0)+IFERROR(VLOOKUP($B1960,$P1944:$Q1949,2,0),0)+IFERROR(VLOOKUP($B1960,$R1944:$S1949,2,0),0))</f>
        <v>0</v>
      </c>
      <c r="E1960" s="110"/>
      <c r="F1960" s="105">
        <v>7</v>
      </c>
      <c r="G1960" s="185" t="e">
        <v>#NUM!</v>
      </c>
      <c r="H1960" s="185"/>
      <c r="I1960" s="185"/>
      <c r="J1960" s="185"/>
      <c r="K1960" s="185"/>
      <c r="L1960" s="185"/>
      <c r="M1960" s="110"/>
      <c r="N1960" s="110" t="s">
        <v>40</v>
      </c>
      <c r="O1960" s="105">
        <v>7</v>
      </c>
      <c r="P1960" s="185" t="e">
        <v>#NUM!</v>
      </c>
      <c r="Q1960" s="185" t="e">
        <v>#NUM!</v>
      </c>
      <c r="R1960" s="185" t="e">
        <v>#NUM!</v>
      </c>
      <c r="S1960" s="185" t="e">
        <v>#NUM!</v>
      </c>
      <c r="T1960" s="114"/>
      <c r="U1960" s="114"/>
    </row>
    <row r="1961" spans="1:34" hidden="1" outlineLevel="2" x14ac:dyDescent="0.25">
      <c r="B1961" s="105">
        <v>11</v>
      </c>
      <c r="C1961" s="108">
        <f t="shared" ref="C1961" si="3345">-(IFERROR(VLOOKUP($B1961,$B1944:$C1949,2,0),0)+IFERROR(VLOOKUP($B1961,$D1944:$E1949,2,0),0)+IFERROR(VLOOKUP($B1961,$F1944:$G1949,2,0),0)+IFERROR(VLOOKUP($B1961,$H1944:$I1949,2,0),0)+IFERROR(VLOOKUP($B1961,$J1944:$K1949,2,0),0)+IFERROR(VLOOKUP($B1961,$L1944:$M1949,2,0),0)+IFERROR(VLOOKUP($B1961,$N1944:$O1949,2,0),0)+IFERROR(VLOOKUP($B1961,$P1944:$Q1949,2,0),0)+IFERROR(VLOOKUP($B1961,$R1944:$S1949,2,0),0))</f>
        <v>0</v>
      </c>
      <c r="E1961" s="110"/>
      <c r="M1961" s="110"/>
      <c r="O1961" s="105">
        <v>8</v>
      </c>
      <c r="P1961" s="185" t="e">
        <v>#NUM!</v>
      </c>
      <c r="Q1961" s="185" t="e">
        <v>#NUM!</v>
      </c>
      <c r="R1961" s="185" t="e">
        <v>#NUM!</v>
      </c>
      <c r="S1961" s="185" t="e">
        <v>#NUM!</v>
      </c>
      <c r="T1961" s="114"/>
      <c r="U1961" s="114"/>
    </row>
    <row r="1962" spans="1:34" hidden="1" outlineLevel="2" x14ac:dyDescent="0.25">
      <c r="B1962" s="105">
        <v>12</v>
      </c>
      <c r="C1962" s="108">
        <f t="shared" ref="C1962" si="3346">-(IFERROR(VLOOKUP($B1962,$B1944:$C1949,2,0),0)+IFERROR(VLOOKUP($B1962,$D1944:$E1949,2,0),0)+IFERROR(VLOOKUP($B1962,$F1944:$G1949,2,0),0)+IFERROR(VLOOKUP($B1962,$H1944:$I1949,2,0),0)+IFERROR(VLOOKUP($B1962,$J1944:$K1949,2,0),0)+IFERROR(VLOOKUP($B1962,$L1944:$M1949,2,0),0)+IFERROR(VLOOKUP($B1962,$N1944:$O1949,2,0),0)+IFERROR(VLOOKUP($B1962,$P1944:$Q1949,2,0),0)+IFERROR(VLOOKUP($B1962,$R1944:$S1949,2,0),0))</f>
        <v>0</v>
      </c>
      <c r="E1962" s="110"/>
      <c r="M1962" s="110"/>
      <c r="O1962" s="105">
        <v>9</v>
      </c>
      <c r="P1962" s="185" t="e">
        <v>#NUM!</v>
      </c>
      <c r="Q1962" s="185" t="e">
        <v>#NUM!</v>
      </c>
      <c r="R1962" s="185" t="e">
        <v>#NUM!</v>
      </c>
      <c r="S1962" s="185"/>
      <c r="T1962" s="114"/>
      <c r="U1962" s="114"/>
    </row>
    <row r="1963" spans="1:34" hidden="1" outlineLevel="2" x14ac:dyDescent="0.25">
      <c r="B1963" s="105">
        <v>13</v>
      </c>
      <c r="C1963" s="108">
        <f t="shared" ref="C1963" si="3347">-(IFERROR(VLOOKUP($B1963,$B1944:$C1949,2,0),0)+IFERROR(VLOOKUP($B1963,$D1944:$E1949,2,0),0)+IFERROR(VLOOKUP($B1963,$F1944:$G1949,2,0),0)+IFERROR(VLOOKUP($B1963,$H1944:$I1949,2,0),0)+IFERROR(VLOOKUP($B1963,$J1944:$K1949,2,0),0)+IFERROR(VLOOKUP($B1963,$L1944:$M1949,2,0),0)+IFERROR(VLOOKUP($B1963,$N1944:$O1949,2,0),0)+IFERROR(VLOOKUP($B1963,$P1944:$Q1949,2,0),0)+IFERROR(VLOOKUP($B1963,$R1944:$S1949,2,0),0))</f>
        <v>0</v>
      </c>
      <c r="E1963" s="110"/>
      <c r="F1963" s="110"/>
      <c r="G1963" s="324" t="s">
        <v>42</v>
      </c>
      <c r="H1963" s="324"/>
      <c r="I1963" s="324"/>
      <c r="J1963" s="324"/>
      <c r="K1963" s="324"/>
      <c r="L1963" s="324"/>
      <c r="M1963" s="110"/>
      <c r="O1963" s="105">
        <v>10</v>
      </c>
      <c r="P1963" s="185" t="e">
        <v>#NUM!</v>
      </c>
      <c r="Q1963" s="185" t="e">
        <v>#NUM!</v>
      </c>
      <c r="R1963" s="185"/>
      <c r="S1963" s="185"/>
      <c r="T1963" s="114"/>
      <c r="U1963" s="114"/>
    </row>
    <row r="1964" spans="1:34" hidden="1" outlineLevel="2" x14ac:dyDescent="0.25">
      <c r="B1964" s="105">
        <v>14</v>
      </c>
      <c r="C1964" s="108">
        <f t="shared" ref="C1964" si="3348">-(IFERROR(VLOOKUP($B1964,$B1944:$C1949,2,0),0)+IFERROR(VLOOKUP($B1964,$D1944:$E1949,2,0),0)+IFERROR(VLOOKUP($B1964,$F1944:$G1949,2,0),0)+IFERROR(VLOOKUP($B1964,$H1944:$I1949,2,0),0)+IFERROR(VLOOKUP($B1964,$J1944:$K1949,2,0),0)+IFERROR(VLOOKUP($B1964,$L1944:$M1949,2,0),0)+IFERROR(VLOOKUP($B1964,$N1944:$O1949,2,0),0)+IFERROR(VLOOKUP($B1964,$P1944:$Q1949,2,0),0)+IFERROR(VLOOKUP($B1964,$R1944:$S1949,2,0),0))</f>
        <v>0</v>
      </c>
      <c r="E1964" s="110"/>
      <c r="F1964" s="110"/>
      <c r="G1964" s="112">
        <v>6</v>
      </c>
      <c r="H1964" s="112">
        <v>5</v>
      </c>
      <c r="I1964" s="112">
        <v>4</v>
      </c>
      <c r="J1964" s="112">
        <v>3</v>
      </c>
      <c r="K1964" s="112">
        <v>2</v>
      </c>
      <c r="L1964" s="112">
        <v>1</v>
      </c>
      <c r="M1964" s="110"/>
      <c r="O1964" s="105">
        <v>11</v>
      </c>
      <c r="P1964" s="185" t="e">
        <v>#NUM!</v>
      </c>
      <c r="Q1964" s="185"/>
      <c r="R1964" s="185"/>
      <c r="S1964" s="185"/>
      <c r="T1964" s="114"/>
      <c r="U1964" s="114"/>
    </row>
    <row r="1965" spans="1:34" hidden="1" outlineLevel="2" x14ac:dyDescent="0.25">
      <c r="A1965" s="68" t="s">
        <v>41</v>
      </c>
      <c r="B1965" s="105">
        <v>15</v>
      </c>
      <c r="C1965" s="108">
        <f t="shared" ref="C1965" si="3349">-(IFERROR(VLOOKUP($B1965,$B1944:$C1949,2,0),0)+IFERROR(VLOOKUP($B1965,$D1944:$E1949,2,0),0)+IFERROR(VLOOKUP($B1965,$F1944:$G1949,2,0),0)+IFERROR(VLOOKUP($B1965,$H1944:$I1949,2,0),0)+IFERROR(VLOOKUP($B1965,$J1944:$K1949,2,0),0)+IFERROR(VLOOKUP($B1965,$L1944:$M1949,2,0),0)+IFERROR(VLOOKUP($B1965,$N1944:$O1949,2,0),0)+IFERROR(VLOOKUP($B1965,$P1944:$Q1949,2,0),0)+IFERROR(VLOOKUP($B1965,$R1944:$S1949,2,0),0))</f>
        <v>0</v>
      </c>
      <c r="E1965" s="110"/>
      <c r="F1965" s="105">
        <v>1</v>
      </c>
      <c r="G1965" s="184" t="e">
        <f t="array" ref="G1965:G1973">MMULT(MINVERSE($C$24:$K$32),$C1951:$C1959)</f>
        <v>#NUM!</v>
      </c>
      <c r="H1965" s="184" t="e">
        <f t="array" ref="H1965:H1972">MMULT(MINVERSE($C$24:$J$31),$C1951:$C1958)</f>
        <v>#NUM!</v>
      </c>
      <c r="I1965" s="184" t="e">
        <f t="array" ref="I1965:I1971">MMULT(MINVERSE($C$24:$I$30),$C1951:$C1957)</f>
        <v>#NUM!</v>
      </c>
      <c r="J1965" s="184" t="e">
        <f t="array" ref="J1965:J1970">MMULT(MINVERSE($C$24:$H$29),$C1951:$C1956)</f>
        <v>#NUM!</v>
      </c>
      <c r="K1965" s="184" t="e">
        <f t="array" ref="K1965:K1969">MMULT(MINVERSE($C$24:$G$28),$C1951:$C1955)</f>
        <v>#NUM!</v>
      </c>
      <c r="L1965" s="113"/>
      <c r="M1965" s="110"/>
      <c r="N1965" s="110"/>
      <c r="O1965" s="110"/>
      <c r="P1965" s="110"/>
    </row>
    <row r="1966" spans="1:34" hidden="1" outlineLevel="2" x14ac:dyDescent="0.25">
      <c r="B1966" s="105">
        <v>16</v>
      </c>
      <c r="C1966" s="108">
        <f t="shared" ref="C1966" si="3350">-(IFERROR(VLOOKUP($B1966,$B1944:$C1949,2,0),0)+IFERROR(VLOOKUP($B1966,$D1944:$E1949,2,0),0)+IFERROR(VLOOKUP($B1966,$F1944:$G1949,2,0),0)+IFERROR(VLOOKUP($B1966,$H1944:$I1949,2,0),0)+IFERROR(VLOOKUP($B1966,$J1944:$K1949,2,0),0)+IFERROR(VLOOKUP($B1966,$L1944:$M1949,2,0),0)+IFERROR(VLOOKUP($B1966,$N1944:$O1949,2,0),0)+IFERROR(VLOOKUP($B1966,$P1944:$Q1949,2,0),0)+IFERROR(VLOOKUP($B1966,$R1944:$S1949,2,0),0))</f>
        <v>0</v>
      </c>
      <c r="E1966" s="110"/>
      <c r="F1966" s="105">
        <v>2</v>
      </c>
      <c r="G1966" s="185" t="e">
        <v>#NUM!</v>
      </c>
      <c r="H1966" s="185" t="e">
        <v>#NUM!</v>
      </c>
      <c r="I1966" s="185" t="e">
        <v>#NUM!</v>
      </c>
      <c r="J1966" s="185" t="e">
        <v>#NUM!</v>
      </c>
      <c r="K1966" s="185" t="e">
        <v>#NUM!</v>
      </c>
      <c r="L1966" s="114"/>
      <c r="M1966" s="110"/>
      <c r="N1966" s="110"/>
      <c r="O1966" s="110"/>
      <c r="P1966" s="110"/>
    </row>
    <row r="1967" spans="1:34" hidden="1" outlineLevel="2" x14ac:dyDescent="0.25">
      <c r="B1967" s="105">
        <v>17</v>
      </c>
      <c r="C1967" s="108">
        <f t="shared" ref="C1967" si="3351">-(IFERROR(VLOOKUP($B1967,$B1944:$C1949,2,0),0)+IFERROR(VLOOKUP($B1967,$D1944:$E1949,2,0),0)+IFERROR(VLOOKUP($B1967,$F1944:$G1949,2,0),0)+IFERROR(VLOOKUP($B1967,$H1944:$I1949,2,0),0)+IFERROR(VLOOKUP($B1967,$J1944:$K1949,2,0),0)+IFERROR(VLOOKUP($B1967,$L1944:$M1949,2,0),0)+IFERROR(VLOOKUP($B1967,$N1944:$O1949,2,0),0)+IFERROR(VLOOKUP($B1967,$P1944:$Q1949,2,0),0)+IFERROR(VLOOKUP($B1967,$R1944:$S1949,2,0),0))</f>
        <v>0</v>
      </c>
      <c r="E1967" s="110"/>
      <c r="F1967" s="105">
        <v>3</v>
      </c>
      <c r="G1967" s="185" t="e">
        <v>#NUM!</v>
      </c>
      <c r="H1967" s="185" t="e">
        <v>#NUM!</v>
      </c>
      <c r="I1967" s="185" t="e">
        <v>#NUM!</v>
      </c>
      <c r="J1967" s="185" t="e">
        <v>#NUM!</v>
      </c>
      <c r="K1967" s="185" t="e">
        <v>#NUM!</v>
      </c>
      <c r="L1967" s="114"/>
      <c r="M1967" s="110"/>
    </row>
    <row r="1968" spans="1:34" hidden="1" outlineLevel="2" x14ac:dyDescent="0.25">
      <c r="B1968" s="105">
        <v>18</v>
      </c>
      <c r="C1968" s="108">
        <f t="shared" ref="C1968" si="3352">-(IFERROR(VLOOKUP($B1968,$B1944:$C1949,2,0),0)+IFERROR(VLOOKUP($B1968,$D1944:$E1949,2,0),0)+IFERROR(VLOOKUP($B1968,$F1944:$G1949,2,0),0)+IFERROR(VLOOKUP($B1968,$H1944:$I1949,2,0),0)+IFERROR(VLOOKUP($B1968,$J1944:$K1949,2,0),0)+IFERROR(VLOOKUP($B1968,$L1944:$M1949,2,0),0)+IFERROR(VLOOKUP($B1968,$N1944:$O1949,2,0),0)+IFERROR(VLOOKUP($B1968,$P1944:$Q1949,2,0),0)+IFERROR(VLOOKUP($B1968,$R1944:$S1949,2,0),0))</f>
        <v>0</v>
      </c>
      <c r="E1968" s="110"/>
      <c r="F1968" s="105">
        <v>4</v>
      </c>
      <c r="G1968" s="185" t="e">
        <v>#NUM!</v>
      </c>
      <c r="H1968" s="185" t="e">
        <v>#NUM!</v>
      </c>
      <c r="I1968" s="185" t="e">
        <v>#NUM!</v>
      </c>
      <c r="J1968" s="185" t="e">
        <v>#NUM!</v>
      </c>
      <c r="K1968" s="185" t="e">
        <v>#NUM!</v>
      </c>
      <c r="L1968" s="114"/>
      <c r="M1968" s="110"/>
    </row>
    <row r="1969" spans="1:24" hidden="1" outlineLevel="2" x14ac:dyDescent="0.25">
      <c r="B1969" s="105">
        <v>19</v>
      </c>
      <c r="C1969" s="108">
        <f t="shared" ref="C1969" si="3353">-(IFERROR(VLOOKUP($B1969,$B1944:$C1949,2,0),0)+IFERROR(VLOOKUP($B1969,$D1944:$E1949,2,0),0)+IFERROR(VLOOKUP($B1969,$F1944:$G1949,2,0),0)+IFERROR(VLOOKUP($B1969,$H1944:$I1949,2,0),0)+IFERROR(VLOOKUP($B1969,$J1944:$K1949,2,0),0)+IFERROR(VLOOKUP($B1969,$L1944:$M1949,2,0),0)+IFERROR(VLOOKUP($B1969,$N1944:$O1949,2,0),0)+IFERROR(VLOOKUP($B1969,$P1944:$Q1949,2,0),0)+IFERROR(VLOOKUP($B1969,$R1944:$S1949,2,0),0))</f>
        <v>0</v>
      </c>
      <c r="E1969" s="110"/>
      <c r="F1969" s="105">
        <v>5</v>
      </c>
      <c r="G1969" s="185" t="e">
        <v>#NUM!</v>
      </c>
      <c r="H1969" s="185" t="e">
        <v>#NUM!</v>
      </c>
      <c r="I1969" s="185" t="e">
        <v>#NUM!</v>
      </c>
      <c r="J1969" s="185" t="e">
        <v>#NUM!</v>
      </c>
      <c r="K1969" s="185" t="e">
        <v>#NUM!</v>
      </c>
      <c r="L1969" s="114"/>
      <c r="M1969" s="110"/>
    </row>
    <row r="1970" spans="1:24" hidden="1" outlineLevel="2" x14ac:dyDescent="0.25">
      <c r="B1970" s="105">
        <v>20</v>
      </c>
      <c r="C1970" s="108">
        <f t="shared" ref="C1970" si="3354">-(IFERROR(VLOOKUP($B1970,$B1944:$C1949,2,0),0)+IFERROR(VLOOKUP($B1970,$D1944:$E1949,2,0),0)+IFERROR(VLOOKUP($B1970,$F1944:$G1949,2,0),0)+IFERROR(VLOOKUP($B1970,$H1944:$I1949,2,0),0)+IFERROR(VLOOKUP($B1970,$J1944:$K1949,2,0),0)+IFERROR(VLOOKUP($B1970,$L1944:$M1949,2,0),0)+IFERROR(VLOOKUP($B1970,$N1944:$O1949,2,0),0)+IFERROR(VLOOKUP($B1970,$P1944:$Q1949,2,0),0)+IFERROR(VLOOKUP($B1970,$R1944:$S1949,2,0),0))</f>
        <v>0</v>
      </c>
      <c r="E1970" s="110" t="s">
        <v>40</v>
      </c>
      <c r="F1970" s="105">
        <v>6</v>
      </c>
      <c r="G1970" s="185" t="e">
        <v>#NUM!</v>
      </c>
      <c r="H1970" s="185" t="e">
        <v>#NUM!</v>
      </c>
      <c r="I1970" s="185" t="e">
        <v>#NUM!</v>
      </c>
      <c r="J1970" s="185" t="e">
        <v>#NUM!</v>
      </c>
      <c r="K1970" s="185"/>
      <c r="L1970" s="114"/>
      <c r="M1970" s="110"/>
    </row>
    <row r="1971" spans="1:24" hidden="1" outlineLevel="2" x14ac:dyDescent="0.25">
      <c r="B1971" s="105">
        <v>21</v>
      </c>
      <c r="C1971" s="108">
        <f t="shared" ref="C1971" si="3355">-(IFERROR(VLOOKUP($B1971,$B1944:$C1949,2,0),0)+IFERROR(VLOOKUP($B1971,$D1944:$E1949,2,0),0)+IFERROR(VLOOKUP($B1971,$F1944:$G1949,2,0),0)+IFERROR(VLOOKUP($B1971,$H1944:$I1949,2,0),0)+IFERROR(VLOOKUP($B1971,$J1944:$K1949,2,0),0)+IFERROR(VLOOKUP($B1971,$L1944:$M1949,2,0),0)+IFERROR(VLOOKUP($B1971,$N1944:$O1949,2,0),0)+IFERROR(VLOOKUP($B1971,$P1944:$Q1949,2,0),0)+IFERROR(VLOOKUP($B1971,$R1944:$S1949,2,0),0))</f>
        <v>0</v>
      </c>
      <c r="E1971" s="110"/>
      <c r="F1971" s="105">
        <v>7</v>
      </c>
      <c r="G1971" s="185" t="e">
        <v>#NUM!</v>
      </c>
      <c r="H1971" s="185" t="e">
        <v>#NUM!</v>
      </c>
      <c r="I1971" s="185" t="e">
        <v>#NUM!</v>
      </c>
      <c r="J1971" s="185"/>
      <c r="K1971" s="185"/>
      <c r="L1971" s="114"/>
      <c r="M1971" s="110"/>
    </row>
    <row r="1972" spans="1:24" hidden="1" outlineLevel="2" x14ac:dyDescent="0.25">
      <c r="E1972" s="110"/>
      <c r="F1972" s="105">
        <v>8</v>
      </c>
      <c r="G1972" s="185" t="e">
        <v>#NUM!</v>
      </c>
      <c r="H1972" s="185" t="e">
        <v>#NUM!</v>
      </c>
      <c r="I1972" s="185"/>
      <c r="J1972" s="185"/>
      <c r="K1972" s="185"/>
      <c r="L1972" s="114"/>
      <c r="M1972" s="110"/>
      <c r="X1972" s="110"/>
    </row>
    <row r="1973" spans="1:24" hidden="1" outlineLevel="2" x14ac:dyDescent="0.25">
      <c r="E1973" s="110"/>
      <c r="F1973" s="105">
        <v>9</v>
      </c>
      <c r="G1973" s="185" t="e">
        <v>#NUM!</v>
      </c>
      <c r="H1973" s="185"/>
      <c r="I1973" s="185"/>
      <c r="J1973" s="185"/>
      <c r="K1973" s="185"/>
      <c r="L1973" s="114"/>
      <c r="M1973" s="110"/>
      <c r="X1973" s="110"/>
    </row>
    <row r="1974" spans="1:24" hidden="1" outlineLevel="2" x14ac:dyDescent="0.25">
      <c r="A1974" s="117"/>
    </row>
    <row r="1975" spans="1:24" s="119" customFormat="1" hidden="1" outlineLevel="2" x14ac:dyDescent="0.25">
      <c r="A1975" s="118" t="s">
        <v>37</v>
      </c>
    </row>
    <row r="1976" spans="1:24" hidden="1" outlineLevel="2" x14ac:dyDescent="0.25">
      <c r="B1976" s="316">
        <f t="shared" ref="B1976:B1982" si="3356">B1943</f>
        <v>1</v>
      </c>
      <c r="C1976" s="316"/>
      <c r="D1976" s="316">
        <f t="shared" ref="D1976:D1982" si="3357">D1943</f>
        <v>2</v>
      </c>
      <c r="E1976" s="316"/>
      <c r="F1976" s="316">
        <f t="shared" ref="F1976:F1982" si="3358">F1943</f>
        <v>3</v>
      </c>
      <c r="G1976" s="316"/>
      <c r="H1976" s="316">
        <f t="shared" ref="H1976:H1982" si="3359">H1943</f>
        <v>4</v>
      </c>
      <c r="I1976" s="316"/>
      <c r="J1976" s="316">
        <f t="shared" ref="J1976:J1982" si="3360">J1943</f>
        <v>5</v>
      </c>
      <c r="K1976" s="316"/>
      <c r="L1976" s="316">
        <f t="shared" ref="L1976:L1982" si="3361">L1943</f>
        <v>6</v>
      </c>
      <c r="M1976" s="316"/>
    </row>
    <row r="1977" spans="1:24" hidden="1" outlineLevel="2" x14ac:dyDescent="0.25">
      <c r="B1977" s="105">
        <f t="shared" si="3356"/>
        <v>3</v>
      </c>
      <c r="C1977" s="116">
        <f>IF($Q$2=2,IFERROR(INDEX($G1954:$L1960,MATCH(B1977,$F1954:$F1960,0),MATCH(INICIO!$C$78,$G1953:$L1953,0)),0),IF($Q$2=4,IFERROR(INDEX($P1954:$U1964,MATCH(B1977,$O1954:$O1964,0),MATCH(INICIO!$C$78,$P1953:$U1953,0)),0),IFERROR(INDEX($G1965:$L1973,MATCH(B1977,$F1965:$F1973,0),MATCH(INICIO!$C$78,$G1964:$L1964,0)),0)))</f>
        <v>0</v>
      </c>
      <c r="D1977" s="105">
        <f t="shared" si="3357"/>
        <v>0</v>
      </c>
      <c r="E1977" s="116">
        <f>IF($Q$2=2,IFERROR(INDEX($G1954:$L1960,MATCH(D1977,$F1954:$F1960,0),MATCH(INICIO!$C$78,$G1953:$L1953,0)),0),IF($Q$2=4,IFERROR(INDEX($P1954:$U1964,MATCH(D1977,$O1954:$O1964,0),MATCH(INICIO!$C$78,$P1953:$U1953,0)),0),IFERROR(INDEX($G1965:$L1973,MATCH(D1977,$F1965:$F1973,0),MATCH(INICIO!$C$78,$G1964:$L1964,0)),0)))</f>
        <v>0</v>
      </c>
      <c r="F1977" s="105">
        <f t="shared" si="3358"/>
        <v>0</v>
      </c>
      <c r="G1977" s="116">
        <f>IF($Q$2=2,IFERROR(INDEX($G1954:$L1960,MATCH(F1977,$F1954:$F1960,0),MATCH(INICIO!$C$78,$G1953:$L1953,0)),0),IF($Q$2=4,IFERROR(INDEX($P1954:$U1964,MATCH(F1977,$O1954:$O1964,0),MATCH(INICIO!$C$78,$P1953:$U1953,0)),0),IFERROR(INDEX($G1965:$L1973,MATCH(F1977,$F1965:$F1973,0),MATCH(INICIO!$C$78,$G1964:$L1964,0)),0)))</f>
        <v>0</v>
      </c>
      <c r="H1977" s="105">
        <f t="shared" si="3359"/>
        <v>0</v>
      </c>
      <c r="I1977" s="116">
        <f>IF($Q$2=2,IFERROR(INDEX($G1954:$L1960,MATCH(H1977,$F1954:$F1960,0),MATCH(INICIO!$C$78,$G1953:$L1953,0)),0),IF($Q$2=4,IFERROR(INDEX($P1954:$U1964,MATCH(H1977,$O1954:$O1964,0),MATCH(INICIO!$C$78,$P1953:$U1953,0)),0),IFERROR(INDEX($G1965:$L1973,MATCH(H1977,$F1965:$F1973,0),MATCH(INICIO!$C$78,$G1964:$L1964,0)),0)))</f>
        <v>0</v>
      </c>
      <c r="J1977" s="105">
        <f t="shared" si="3360"/>
        <v>0</v>
      </c>
      <c r="K1977" s="116">
        <f>IF($Q$2=2,IFERROR(INDEX($G1954:$L1960,MATCH(J1977,$F1954:$F1960,0),MATCH(INICIO!$C$78,$G1953:$L1953,0)),0),IF($Q$2=4,IFERROR(INDEX($P1954:$U1964,MATCH(J1977,$O1954:$O1964,0),MATCH(INICIO!$C$78,$P1953:$U1953,0)),0),IFERROR(INDEX($G1965:$L1973,MATCH(J1977,$F1965:$F1973,0),MATCH(INICIO!$C$78,$G1964:$L1964,0)),0)))</f>
        <v>0</v>
      </c>
      <c r="L1977" s="105">
        <f t="shared" si="3361"/>
        <v>0</v>
      </c>
      <c r="M1977" s="116">
        <f>IF($Q$2=2,IFERROR(INDEX($G1954:$L1960,MATCH(L1977,$F1954:$F1960,0),MATCH(INICIO!$C$78,$G1953:$L1953,0)),0),IF($Q$2=4,IFERROR(INDEX($P1954:$U1964,MATCH(L1977,$O1954:$O1964,0),MATCH(INICIO!$C$78,$P1953:$U1953,0)),0),IFERROR(INDEX($G1965:$L1973,MATCH(L1977,$F1965:$F1973,0),MATCH(INICIO!$C$78,$G1964:$L1964,0)),0)))</f>
        <v>0</v>
      </c>
    </row>
    <row r="1978" spans="1:24" hidden="1" outlineLevel="2" x14ac:dyDescent="0.25">
      <c r="B1978" s="105">
        <f t="shared" si="3356"/>
        <v>4</v>
      </c>
      <c r="C1978" s="116">
        <f>IF($Q$2=2,IFERROR(INDEX($G1954:$L1960,MATCH(B1978,$F1954:$F1960,0),MATCH(INICIO!$C$78,$G1953:$L1953,0)),0),IF($Q$2=4,IFERROR(INDEX($P1954:$U1964,MATCH(B1978,$O1954:$O1964,0),MATCH(INICIO!$C$78,$P1953:$U1953,0)),0),IFERROR(INDEX($G1965:$L1973,MATCH(B1978,$F1965:$F1973,0),MATCH(INICIO!$C$78,$G1964:$L1964,0)),0)))</f>
        <v>0</v>
      </c>
      <c r="D1978" s="105">
        <f t="shared" si="3357"/>
        <v>0</v>
      </c>
      <c r="E1978" s="116">
        <f>IF($Q$2=2,IFERROR(INDEX($G1954:$L1960,MATCH(D1978,$F1954:$F1960,0),MATCH(INICIO!$C$78,$G1953:$L1953,0)),0),IF($Q$2=4,IFERROR(INDEX($P1954:$U1964,MATCH(D1978,$O1954:$O1964,0),MATCH(INICIO!$C$78,$P1953:$U1953,0)),0),IFERROR(INDEX($G1965:$L1973,MATCH(D1978,$F1965:$F1973,0),MATCH(INICIO!$C$78,$G1964:$L1964,0)),0)))</f>
        <v>0</v>
      </c>
      <c r="F1978" s="105">
        <f t="shared" si="3358"/>
        <v>0</v>
      </c>
      <c r="G1978" s="116">
        <f>IF($Q$2=2,IFERROR(INDEX($G1954:$L1960,MATCH(F1978,$F1954:$F1960,0),MATCH(INICIO!$C$78,$G1953:$L1953,0)),0),IF($Q$2=4,IFERROR(INDEX($P1954:$U1964,MATCH(F1978,$O1954:$O1964,0),MATCH(INICIO!$C$78,$P1953:$U1953,0)),0),IFERROR(INDEX($G1965:$L1973,MATCH(F1978,$F1965:$F1973,0),MATCH(INICIO!$C$78,$G1964:$L1964,0)),0)))</f>
        <v>0</v>
      </c>
      <c r="H1978" s="105">
        <f t="shared" si="3359"/>
        <v>0</v>
      </c>
      <c r="I1978" s="116">
        <f>IF($Q$2=2,IFERROR(INDEX($G1954:$L1960,MATCH(H1978,$F1954:$F1960,0),MATCH(INICIO!$C$78,$G1953:$L1953,0)),0),IF($Q$2=4,IFERROR(INDEX($P1954:$U1964,MATCH(H1978,$O1954:$O1964,0),MATCH(INICIO!$C$78,$P1953:$U1953,0)),0),IFERROR(INDEX($G1965:$L1973,MATCH(H1978,$F1965:$F1973,0),MATCH(INICIO!$C$78,$G1964:$L1964,0)),0)))</f>
        <v>0</v>
      </c>
      <c r="J1978" s="105">
        <f t="shared" si="3360"/>
        <v>0</v>
      </c>
      <c r="K1978" s="116">
        <f>IF($Q$2=2,IFERROR(INDEX($G1954:$L1960,MATCH(J1978,$F1954:$F1960,0),MATCH(INICIO!$C$78,$G1953:$L1953,0)),0),IF($Q$2=4,IFERROR(INDEX($P1954:$U1964,MATCH(J1978,$O1954:$O1964,0),MATCH(INICIO!$C$78,$P1953:$U1953,0)),0),IFERROR(INDEX($G1965:$L1973,MATCH(J1978,$F1965:$F1973,0),MATCH(INICIO!$C$78,$G1964:$L1964,0)),0)))</f>
        <v>0</v>
      </c>
      <c r="L1978" s="105">
        <f t="shared" si="3361"/>
        <v>0</v>
      </c>
      <c r="M1978" s="116">
        <f>IF($Q$2=2,IFERROR(INDEX($G1954:$L1960,MATCH(L1978,$F1954:$F1960,0),MATCH(INICIO!$C$78,$G1953:$L1953,0)),0),IF($Q$2=4,IFERROR(INDEX($P1954:$U1964,MATCH(L1978,$O1954:$O1964,0),MATCH(INICIO!$C$78,$P1953:$U1953,0)),0),IFERROR(INDEX($G1965:$L1973,MATCH(L1978,$F1965:$F1973,0),MATCH(INICIO!$C$78,$G1964:$L1964,0)),0)))</f>
        <v>0</v>
      </c>
    </row>
    <row r="1979" spans="1:24" hidden="1" outlineLevel="2" x14ac:dyDescent="0.25">
      <c r="B1979" s="105">
        <f t="shared" si="3356"/>
        <v>1</v>
      </c>
      <c r="C1979" s="116">
        <f>IF($Q$2=2,IFERROR(INDEX($G1954:$L1960,MATCH(B1979,$F1954:$F1960,0),MATCH(INICIO!$C$78,$G1953:$L1953,0)),0),IF($Q$2=4,IFERROR(INDEX($P1954:$U1964,MATCH(B1979,$O1954:$O1964,0),MATCH(INICIO!$C$78,$P1953:$U1953,0)),0),IFERROR(INDEX($G1965:$L1973,MATCH(B1979,$F1965:$F1973,0),MATCH(INICIO!$C$78,$G1964:$L1964,0)),0)))</f>
        <v>0</v>
      </c>
      <c r="D1979" s="105">
        <f t="shared" si="3357"/>
        <v>0</v>
      </c>
      <c r="E1979" s="116">
        <f>IF($Q$2=2,IFERROR(INDEX($G1954:$L1960,MATCH(D1979,$F1954:$F1960,0),MATCH(INICIO!$C$78,$G1953:$L1953,0)),0),IF($Q$2=4,IFERROR(INDEX($P1954:$U1964,MATCH(D1979,$O1954:$O1964,0),MATCH(INICIO!$C$78,$P1953:$U1953,0)),0),IFERROR(INDEX($G1965:$L1973,MATCH(D1979,$F1965:$F1973,0),MATCH(INICIO!$C$78,$G1964:$L1964,0)),0)))</f>
        <v>0</v>
      </c>
      <c r="F1979" s="105">
        <f t="shared" si="3358"/>
        <v>0</v>
      </c>
      <c r="G1979" s="116">
        <f>IF($Q$2=2,IFERROR(INDEX($G1954:$L1960,MATCH(F1979,$F1954:$F1960,0),MATCH(INICIO!$C$78,$G1953:$L1953,0)),0),IF($Q$2=4,IFERROR(INDEX($P1954:$U1964,MATCH(F1979,$O1954:$O1964,0),MATCH(INICIO!$C$78,$P1953:$U1953,0)),0),IFERROR(INDEX($G1965:$L1973,MATCH(F1979,$F1965:$F1973,0),MATCH(INICIO!$C$78,$G1964:$L1964,0)),0)))</f>
        <v>0</v>
      </c>
      <c r="H1979" s="105">
        <f t="shared" si="3359"/>
        <v>0</v>
      </c>
      <c r="I1979" s="116">
        <f>IF($Q$2=2,IFERROR(INDEX($G1954:$L1960,MATCH(H1979,$F1954:$F1960,0),MATCH(INICIO!$C$78,$G1953:$L1953,0)),0),IF($Q$2=4,IFERROR(INDEX($P1954:$U1964,MATCH(H1979,$O1954:$O1964,0),MATCH(INICIO!$C$78,$P1953:$U1953,0)),0),IFERROR(INDEX($G1965:$L1973,MATCH(H1979,$F1965:$F1973,0),MATCH(INICIO!$C$78,$G1964:$L1964,0)),0)))</f>
        <v>0</v>
      </c>
      <c r="J1979" s="105">
        <f t="shared" si="3360"/>
        <v>0</v>
      </c>
      <c r="K1979" s="116">
        <f>IF($Q$2=2,IFERROR(INDEX($G1954:$L1960,MATCH(J1979,$F1954:$F1960,0),MATCH(INICIO!$C$78,$G1953:$L1953,0)),0),IF($Q$2=4,IFERROR(INDEX($P1954:$U1964,MATCH(J1979,$O1954:$O1964,0),MATCH(INICIO!$C$78,$P1953:$U1953,0)),0),IFERROR(INDEX($G1965:$L1973,MATCH(J1979,$F1965:$F1973,0),MATCH(INICIO!$C$78,$G1964:$L1964,0)),0)))</f>
        <v>0</v>
      </c>
      <c r="L1979" s="105">
        <f t="shared" si="3361"/>
        <v>0</v>
      </c>
      <c r="M1979" s="116">
        <f>IF($Q$2=2,IFERROR(INDEX($G1954:$L1960,MATCH(L1979,$F1954:$F1960,0),MATCH(INICIO!$C$78,$G1953:$L1953,0)),0),IF($Q$2=4,IFERROR(INDEX($P1954:$U1964,MATCH(L1979,$O1954:$O1964,0),MATCH(INICIO!$C$78,$P1953:$U1953,0)),0),IFERROR(INDEX($G1965:$L1973,MATCH(L1979,$F1965:$F1973,0),MATCH(INICIO!$C$78,$G1964:$L1964,0)),0)))</f>
        <v>0</v>
      </c>
    </row>
    <row r="1980" spans="1:24" hidden="1" outlineLevel="2" x14ac:dyDescent="0.25">
      <c r="B1980" s="105">
        <f t="shared" si="3356"/>
        <v>5</v>
      </c>
      <c r="C1980" s="116">
        <f>IF($Q$2=2,IFERROR(INDEX($G1954:$L1960,MATCH(B1980,$F1954:$F1960,0),MATCH(INICIO!$C$78,$G1953:$L1953,0)),0),IF($Q$2=4,IFERROR(INDEX($P1954:$U1964,MATCH(B1980,$O1954:$O1964,0),MATCH(INICIO!$C$78,$P1953:$U1953,0)),0),IFERROR(INDEX($G1965:$L1973,MATCH(B1980,$F1965:$F1973,0),MATCH(INICIO!$C$78,$G1964:$L1964,0)),0)))</f>
        <v>0</v>
      </c>
      <c r="D1980" s="105">
        <f t="shared" si="3357"/>
        <v>0</v>
      </c>
      <c r="E1980" s="116">
        <f>IF($Q$2=2,IFERROR(INDEX($G1954:$L1960,MATCH(D1980,$F1954:$F1960,0),MATCH(INICIO!$C$78,$G1953:$L1953,0)),0),IF($Q$2=4,IFERROR(INDEX($P1954:$U1964,MATCH(D1980,$O1954:$O1964,0),MATCH(INICIO!$C$78,$P1953:$U1953,0)),0),IFERROR(INDEX($G1965:$L1973,MATCH(D1980,$F1965:$F1973,0),MATCH(INICIO!$C$78,$G1964:$L1964,0)),0)))</f>
        <v>0</v>
      </c>
      <c r="F1980" s="105">
        <f t="shared" si="3358"/>
        <v>0</v>
      </c>
      <c r="G1980" s="116">
        <f>IF($Q$2=2,IFERROR(INDEX($G1954:$L1960,MATCH(F1980,$F1954:$F1960,0),MATCH(INICIO!$C$78,$G1953:$L1953,0)),0),IF($Q$2=4,IFERROR(INDEX($P1954:$U1964,MATCH(F1980,$O1954:$O1964,0),MATCH(INICIO!$C$78,$P1953:$U1953,0)),0),IFERROR(INDEX($G1965:$L1973,MATCH(F1980,$F1965:$F1973,0),MATCH(INICIO!$C$78,$G1964:$L1964,0)),0)))</f>
        <v>0</v>
      </c>
      <c r="H1980" s="105">
        <f t="shared" si="3359"/>
        <v>0</v>
      </c>
      <c r="I1980" s="116">
        <f>IF($Q$2=2,IFERROR(INDEX($G1954:$L1960,MATCH(H1980,$F1954:$F1960,0),MATCH(INICIO!$C$78,$G1953:$L1953,0)),0),IF($Q$2=4,IFERROR(INDEX($P1954:$U1964,MATCH(H1980,$O1954:$O1964,0),MATCH(INICIO!$C$78,$P1953:$U1953,0)),0),IFERROR(INDEX($G1965:$L1973,MATCH(H1980,$F1965:$F1973,0),MATCH(INICIO!$C$78,$G1964:$L1964,0)),0)))</f>
        <v>0</v>
      </c>
      <c r="J1980" s="105">
        <f t="shared" si="3360"/>
        <v>0</v>
      </c>
      <c r="K1980" s="116">
        <f>IF($Q$2=2,IFERROR(INDEX($G1954:$L1960,MATCH(J1980,$F1954:$F1960,0),MATCH(INICIO!$C$78,$G1953:$L1953,0)),0),IF($Q$2=4,IFERROR(INDEX($P1954:$U1964,MATCH(J1980,$O1954:$O1964,0),MATCH(INICIO!$C$78,$P1953:$U1953,0)),0),IFERROR(INDEX($G1965:$L1973,MATCH(J1980,$F1965:$F1973,0),MATCH(INICIO!$C$78,$G1964:$L1964,0)),0)))</f>
        <v>0</v>
      </c>
      <c r="L1980" s="105">
        <f t="shared" si="3361"/>
        <v>0</v>
      </c>
      <c r="M1980" s="116">
        <f>IF($Q$2=2,IFERROR(INDEX($G1954:$L1960,MATCH(L1980,$F1954:$F1960,0),MATCH(INICIO!$C$78,$G1953:$L1953,0)),0),IF($Q$2=4,IFERROR(INDEX($P1954:$U1964,MATCH(L1980,$O1954:$O1964,0),MATCH(INICIO!$C$78,$P1953:$U1953,0)),0),IFERROR(INDEX($G1965:$L1973,MATCH(L1980,$F1965:$F1973,0),MATCH(INICIO!$C$78,$G1964:$L1964,0)),0)))</f>
        <v>0</v>
      </c>
    </row>
    <row r="1981" spans="1:24" hidden="1" outlineLevel="2" x14ac:dyDescent="0.25">
      <c r="B1981" s="105">
        <f t="shared" si="3356"/>
        <v>6</v>
      </c>
      <c r="C1981" s="116">
        <f>IF($Q$2=2,IFERROR(INDEX($G1954:$L1960,MATCH(B1981,$F1954:$F1960,0),MATCH(INICIO!$C$78,$G1953:$L1953,0)),0),IF($Q$2=4,IFERROR(INDEX($P1954:$U1964,MATCH(B1981,$O1954:$O1964,0),MATCH(INICIO!$C$78,$P1953:$U1953,0)),0),IFERROR(INDEX($G1965:$L1973,MATCH(B1981,$F1965:$F1973,0),MATCH(INICIO!$C$78,$G1964:$L1964,0)),0)))</f>
        <v>0</v>
      </c>
      <c r="D1981" s="105">
        <f t="shared" si="3357"/>
        <v>0</v>
      </c>
      <c r="E1981" s="116">
        <f>IF($Q$2=2,IFERROR(INDEX($G1954:$L1960,MATCH(D1981,$F1954:$F1960,0),MATCH(INICIO!$C$78,$G1953:$L1953,0)),0),IF($Q$2=4,IFERROR(INDEX($P1954:$U1964,MATCH(D1981,$O1954:$O1964,0),MATCH(INICIO!$C$78,$P1953:$U1953,0)),0),IFERROR(INDEX($G1965:$L1973,MATCH(D1981,$F1965:$F1973,0),MATCH(INICIO!$C$78,$G1964:$L1964,0)),0)))</f>
        <v>0</v>
      </c>
      <c r="F1981" s="105">
        <f t="shared" si="3358"/>
        <v>0</v>
      </c>
      <c r="G1981" s="116">
        <f>IF($Q$2=2,IFERROR(INDEX($G1954:$L1960,MATCH(F1981,$F1954:$F1960,0),MATCH(INICIO!$C$78,$G1953:$L1953,0)),0),IF($Q$2=4,IFERROR(INDEX($P1954:$U1964,MATCH(F1981,$O1954:$O1964,0),MATCH(INICIO!$C$78,$P1953:$U1953,0)),0),IFERROR(INDEX($G1965:$L1973,MATCH(F1981,$F1965:$F1973,0),MATCH(INICIO!$C$78,$G1964:$L1964,0)),0)))</f>
        <v>0</v>
      </c>
      <c r="H1981" s="105">
        <f t="shared" si="3359"/>
        <v>0</v>
      </c>
      <c r="I1981" s="116">
        <f>IF($Q$2=2,IFERROR(INDEX($G1954:$L1960,MATCH(H1981,$F1954:$F1960,0),MATCH(INICIO!$C$78,$G1953:$L1953,0)),0),IF($Q$2=4,IFERROR(INDEX($P1954:$U1964,MATCH(H1981,$O1954:$O1964,0),MATCH(INICIO!$C$78,$P1953:$U1953,0)),0),IFERROR(INDEX($G1965:$L1973,MATCH(H1981,$F1965:$F1973,0),MATCH(INICIO!$C$78,$G1964:$L1964,0)),0)))</f>
        <v>0</v>
      </c>
      <c r="J1981" s="105">
        <f t="shared" si="3360"/>
        <v>0</v>
      </c>
      <c r="K1981" s="116">
        <f>IF($Q$2=2,IFERROR(INDEX($G1954:$L1960,MATCH(J1981,$F1954:$F1960,0),MATCH(INICIO!$C$78,$G1953:$L1953,0)),0),IF($Q$2=4,IFERROR(INDEX($P1954:$U1964,MATCH(J1981,$O1954:$O1964,0),MATCH(INICIO!$C$78,$P1953:$U1953,0)),0),IFERROR(INDEX($G1965:$L1973,MATCH(J1981,$F1965:$F1973,0),MATCH(INICIO!$C$78,$G1964:$L1964,0)),0)))</f>
        <v>0</v>
      </c>
      <c r="L1981" s="105">
        <f t="shared" si="3361"/>
        <v>0</v>
      </c>
      <c r="M1981" s="116">
        <f>IF($Q$2=2,IFERROR(INDEX($G1954:$L1960,MATCH(L1981,$F1954:$F1960,0),MATCH(INICIO!$C$78,$G1953:$L1953,0)),0),IF($Q$2=4,IFERROR(INDEX($P1954:$U1964,MATCH(L1981,$O1954:$O1964,0),MATCH(INICIO!$C$78,$P1953:$U1953,0)),0),IFERROR(INDEX($G1965:$L1973,MATCH(L1981,$F1965:$F1973,0),MATCH(INICIO!$C$78,$G1964:$L1964,0)),0)))</f>
        <v>0</v>
      </c>
    </row>
    <row r="1982" spans="1:24" hidden="1" outlineLevel="2" x14ac:dyDescent="0.25">
      <c r="B1982" s="105">
        <f t="shared" si="3356"/>
        <v>2</v>
      </c>
      <c r="C1982" s="116">
        <f>IF($Q$2=2,IFERROR(INDEX($G1954:$L1960,MATCH(B1982,$F1954:$F1960,0),MATCH(INICIO!$C$78,$G1953:$L1953,0)),0),IF($Q$2=4,IFERROR(INDEX($P1954:$U1964,MATCH(B1982,$O1954:$O1964,0),MATCH(INICIO!$C$78,$P1953:$U1953,0)),0),IFERROR(INDEX($G1965:$L1973,MATCH(B1982,$F1965:$F1973,0),MATCH(INICIO!$C$78,$G1964:$L1964,0)),0)))</f>
        <v>0</v>
      </c>
      <c r="D1982" s="105">
        <f t="shared" si="3357"/>
        <v>0</v>
      </c>
      <c r="E1982" s="116">
        <f>IF($Q$2=2,IFERROR(INDEX($G1954:$L1960,MATCH(D1982,$F1954:$F1960,0),MATCH(INICIO!$C$78,$G1953:$L1953,0)),0),IF($Q$2=4,IFERROR(INDEX($P1954:$U1964,MATCH(D1982,$O1954:$O1964,0),MATCH(INICIO!$C$78,$P1953:$U1953,0)),0),IFERROR(INDEX($G1965:$L1973,MATCH(D1982,$F1965:$F1973,0),MATCH(INICIO!$C$78,$G1964:$L1964,0)),0)))</f>
        <v>0</v>
      </c>
      <c r="F1982" s="105">
        <f t="shared" si="3358"/>
        <v>0</v>
      </c>
      <c r="G1982" s="116">
        <f>IF($Q$2=2,IFERROR(INDEX($G1954:$L1960,MATCH(F1982,$F1954:$F1960,0),MATCH(INICIO!$C$78,$G1953:$L1953,0)),0),IF($Q$2=4,IFERROR(INDEX($P1954:$U1964,MATCH(F1982,$O1954:$O1964,0),MATCH(INICIO!$C$78,$P1953:$U1953,0)),0),IFERROR(INDEX($G1965:$L1973,MATCH(F1982,$F1965:$F1973,0),MATCH(INICIO!$C$78,$G1964:$L1964,0)),0)))</f>
        <v>0</v>
      </c>
      <c r="H1982" s="105">
        <f t="shared" si="3359"/>
        <v>0</v>
      </c>
      <c r="I1982" s="116">
        <f>IF($Q$2=2,IFERROR(INDEX($G1954:$L1960,MATCH(H1982,$F1954:$F1960,0),MATCH(INICIO!$C$78,$G1953:$L1953,0)),0),IF($Q$2=4,IFERROR(INDEX($P1954:$U1964,MATCH(H1982,$O1954:$O1964,0),MATCH(INICIO!$C$78,$P1953:$U1953,0)),0),IFERROR(INDEX($G1965:$L1973,MATCH(H1982,$F1965:$F1973,0),MATCH(INICIO!$C$78,$G1964:$L1964,0)),0)))</f>
        <v>0</v>
      </c>
      <c r="J1982" s="105">
        <f t="shared" si="3360"/>
        <v>0</v>
      </c>
      <c r="K1982" s="116">
        <f>IF($Q$2=2,IFERROR(INDEX($G1954:$L1960,MATCH(J1982,$F1954:$F1960,0),MATCH(INICIO!$C$78,$G1953:$L1953,0)),0),IF($Q$2=4,IFERROR(INDEX($P1954:$U1964,MATCH(J1982,$O1954:$O1964,0),MATCH(INICIO!$C$78,$P1953:$U1953,0)),0),IFERROR(INDEX($G1965:$L1973,MATCH(J1982,$F1965:$F1973,0),MATCH(INICIO!$C$78,$G1964:$L1964,0)),0)))</f>
        <v>0</v>
      </c>
      <c r="L1982" s="105">
        <f t="shared" si="3361"/>
        <v>0</v>
      </c>
      <c r="M1982" s="116">
        <f>IF($Q$2=2,IFERROR(INDEX($G1954:$L1960,MATCH(L1982,$F1954:$F1960,0),MATCH(INICIO!$C$78,$G1953:$L1953,0)),0),IF($Q$2=4,IFERROR(INDEX($P1954:$U1964,MATCH(L1982,$O1954:$O1964,0),MATCH(INICIO!$C$78,$P1953:$U1953,0)),0),IFERROR(INDEX($G1965:$L1973,MATCH(L1982,$F1965:$F1973,0),MATCH(INICIO!$C$78,$G1964:$L1964,0)),0)))</f>
        <v>0</v>
      </c>
    </row>
    <row r="1983" spans="1:24" hidden="1" outlineLevel="2" x14ac:dyDescent="0.25"/>
    <row r="1984" spans="1:24" s="119" customFormat="1" hidden="1" outlineLevel="2" x14ac:dyDescent="0.25">
      <c r="A1984" s="118" t="s">
        <v>43</v>
      </c>
    </row>
    <row r="1985" spans="1:93" hidden="1" outlineLevel="2" x14ac:dyDescent="0.25">
      <c r="C1985" s="121">
        <f t="shared" ref="C1985:H1985" si="3362">E$2</f>
        <v>1</v>
      </c>
      <c r="D1985" s="121">
        <f t="shared" si="3362"/>
        <v>2</v>
      </c>
      <c r="E1985" s="121">
        <f t="shared" si="3362"/>
        <v>3</v>
      </c>
      <c r="F1985" s="121">
        <f t="shared" si="3362"/>
        <v>4</v>
      </c>
      <c r="G1985" s="121">
        <f t="shared" si="3362"/>
        <v>5</v>
      </c>
      <c r="H1985" s="121">
        <f t="shared" si="3362"/>
        <v>6</v>
      </c>
    </row>
    <row r="1986" spans="1:93" hidden="1" outlineLevel="2" x14ac:dyDescent="0.25">
      <c r="B1986" s="122" t="s">
        <v>44</v>
      </c>
      <c r="C1986" s="123">
        <f t="array" ref="C1986:C1991">MMULT(MMULT(C$8:H$13,$AZ$8:$BE$13),C1977:C1982)+MMULT(MINVERSE(TRANSPOSE($AZ$8:$BE$13)),C1944:C1949)</f>
        <v>0</v>
      </c>
      <c r="D1986" s="123">
        <f t="array" ref="D1986:D1991">MMULT(MMULT(K$8:P$13,$AZ$8:$BE$13),E1977:E1982)+MMULT(MINVERSE(TRANSPOSE($AZ$8:$BE$13)),E1944:E1949)</f>
        <v>0</v>
      </c>
      <c r="E1986" s="123">
        <f t="array" ref="E1986:E1991">MMULT(MMULT(S$8:X$13,$AZ$8:$BE$13),G1977:G1982)+MMULT(MINVERSE(TRANSPOSE($AZ$8:$BE$13)),G1944:G1949)</f>
        <v>0</v>
      </c>
      <c r="F1986" s="123" t="e">
        <f t="array" ref="F1986:F1991">MMULT(MMULT(AA$8:AF$13,$AZ$8:$BE$13),I1977:I1982)+MMULT(MINVERSE(TRANSPOSE($AZ$8:$BE$13)),I1944:I1949)</f>
        <v>#DIV/0!</v>
      </c>
      <c r="G1986" s="123">
        <f t="array" ref="G1986:G1991">MMULT(MMULT(AI$8:AN$13,$AZ$8:$BE$13),K1977:K1982)+MMULT(MINVERSE(TRANSPOSE($AZ$8:$BE$13)),K1944:K1949)</f>
        <v>0</v>
      </c>
      <c r="H1986" s="123">
        <f t="array" ref="H1986:H1991">MMULT(MMULT(AQ$8:AV$13,$AZ$8:$BE$13),M1977:M1982)+MMULT(MINVERSE(TRANSPOSE($AZ$8:$BE$13)),M1944:M1949)</f>
        <v>0</v>
      </c>
      <c r="N1986" s="124"/>
      <c r="P1986" s="124"/>
    </row>
    <row r="1987" spans="1:93" hidden="1" outlineLevel="2" x14ac:dyDescent="0.25">
      <c r="B1987" s="122" t="s">
        <v>45</v>
      </c>
      <c r="C1987" s="123">
        <v>0</v>
      </c>
      <c r="D1987" s="123">
        <v>0</v>
      </c>
      <c r="E1987" s="123">
        <v>0</v>
      </c>
      <c r="F1987" s="123" t="e">
        <v>#DIV/0!</v>
      </c>
      <c r="G1987" s="123">
        <v>0</v>
      </c>
      <c r="H1987" s="123">
        <v>0</v>
      </c>
      <c r="N1987" s="124"/>
      <c r="P1987" s="124"/>
    </row>
    <row r="1988" spans="1:93" hidden="1" outlineLevel="2" x14ac:dyDescent="0.25">
      <c r="B1988" s="122" t="s">
        <v>46</v>
      </c>
      <c r="C1988" s="123">
        <v>0</v>
      </c>
      <c r="D1988" s="123">
        <v>0</v>
      </c>
      <c r="E1988" s="123">
        <v>0</v>
      </c>
      <c r="F1988" s="123" t="e">
        <v>#DIV/0!</v>
      </c>
      <c r="G1988" s="123">
        <v>0</v>
      </c>
      <c r="H1988" s="123">
        <v>0</v>
      </c>
      <c r="N1988" s="124"/>
      <c r="P1988" s="124"/>
    </row>
    <row r="1989" spans="1:93" hidden="1" outlineLevel="2" x14ac:dyDescent="0.25">
      <c r="B1989" s="122" t="s">
        <v>47</v>
      </c>
      <c r="C1989" s="123">
        <v>0</v>
      </c>
      <c r="D1989" s="123">
        <v>0</v>
      </c>
      <c r="E1989" s="123">
        <v>0</v>
      </c>
      <c r="F1989" s="123" t="e">
        <v>#DIV/0!</v>
      </c>
      <c r="G1989" s="123">
        <v>0</v>
      </c>
      <c r="H1989" s="123">
        <v>0</v>
      </c>
      <c r="N1989" s="124"/>
      <c r="P1989" s="124"/>
    </row>
    <row r="1990" spans="1:93" hidden="1" outlineLevel="2" x14ac:dyDescent="0.25">
      <c r="B1990" s="122" t="s">
        <v>48</v>
      </c>
      <c r="C1990" s="123">
        <v>0</v>
      </c>
      <c r="D1990" s="123">
        <v>0</v>
      </c>
      <c r="E1990" s="123">
        <v>0</v>
      </c>
      <c r="F1990" s="123" t="e">
        <v>#DIV/0!</v>
      </c>
      <c r="G1990" s="123">
        <v>0</v>
      </c>
      <c r="H1990" s="123">
        <v>0</v>
      </c>
      <c r="N1990" s="124"/>
      <c r="P1990" s="124"/>
    </row>
    <row r="1991" spans="1:93" hidden="1" outlineLevel="2" x14ac:dyDescent="0.25">
      <c r="B1991" s="122" t="s">
        <v>49</v>
      </c>
      <c r="C1991" s="123">
        <v>0</v>
      </c>
      <c r="D1991" s="123">
        <v>0</v>
      </c>
      <c r="E1991" s="123">
        <v>0</v>
      </c>
      <c r="F1991" s="123" t="e">
        <v>#DIV/0!</v>
      </c>
      <c r="G1991" s="123">
        <v>0</v>
      </c>
      <c r="H1991" s="123">
        <v>0</v>
      </c>
      <c r="N1991" s="124"/>
      <c r="P1991" s="124"/>
    </row>
    <row r="1992" spans="1:93" hidden="1" outlineLevel="2" x14ac:dyDescent="0.25"/>
    <row r="1993" spans="1:93" hidden="1" outlineLevel="2" x14ac:dyDescent="0.25">
      <c r="B1993" s="318" t="s">
        <v>50</v>
      </c>
      <c r="C1993" s="319"/>
      <c r="D1993" s="319"/>
      <c r="E1993" s="319"/>
      <c r="F1993" s="319"/>
      <c r="G1993" s="319"/>
      <c r="H1993" s="319"/>
      <c r="I1993" s="319"/>
      <c r="J1993" s="319"/>
      <c r="K1993" s="319"/>
      <c r="L1993" s="320"/>
      <c r="M1993" s="321" t="s">
        <v>51</v>
      </c>
      <c r="N1993" s="322"/>
      <c r="O1993" s="322"/>
      <c r="P1993" s="322"/>
      <c r="Q1993" s="322"/>
      <c r="R1993" s="322"/>
      <c r="S1993" s="322"/>
      <c r="T1993" s="322"/>
      <c r="U1993" s="322"/>
      <c r="V1993" s="323"/>
      <c r="W1993" s="321" t="s">
        <v>52</v>
      </c>
      <c r="X1993" s="322"/>
      <c r="Y1993" s="322"/>
      <c r="Z1993" s="322"/>
      <c r="AA1993" s="322"/>
      <c r="AB1993" s="322"/>
      <c r="AC1993" s="322"/>
      <c r="AD1993" s="322"/>
      <c r="AE1993" s="322"/>
      <c r="AF1993" s="323"/>
      <c r="AG1993" s="321" t="s">
        <v>53</v>
      </c>
      <c r="AH1993" s="322"/>
      <c r="AI1993" s="322"/>
      <c r="AJ1993" s="322"/>
      <c r="AK1993" s="322"/>
      <c r="AL1993" s="322"/>
      <c r="AM1993" s="322"/>
      <c r="AN1993" s="322"/>
      <c r="AO1993" s="322"/>
      <c r="AP1993" s="323"/>
      <c r="AQ1993" s="321" t="s">
        <v>54</v>
      </c>
      <c r="AR1993" s="322"/>
      <c r="AS1993" s="322"/>
      <c r="AT1993" s="322"/>
      <c r="AU1993" s="322"/>
      <c r="AV1993" s="322"/>
      <c r="AW1993" s="322"/>
      <c r="AX1993" s="322"/>
      <c r="AY1993" s="322"/>
      <c r="AZ1993" s="323"/>
      <c r="BA1993" s="321" t="s">
        <v>55</v>
      </c>
      <c r="BB1993" s="322"/>
      <c r="BC1993" s="322"/>
      <c r="BD1993" s="322"/>
      <c r="BE1993" s="322"/>
      <c r="BF1993" s="322"/>
      <c r="BG1993" s="322"/>
      <c r="BH1993" s="322"/>
      <c r="BI1993" s="322"/>
      <c r="BJ1993" s="323"/>
    </row>
    <row r="1994" spans="1:93" hidden="1" outlineLevel="2" x14ac:dyDescent="0.25">
      <c r="B1994" s="186">
        <f t="shared" ref="B1994" si="3363">E$2</f>
        <v>1</v>
      </c>
      <c r="C1994" s="187">
        <f t="shared" ref="C1994:L1997" si="3364">B1994</f>
        <v>1</v>
      </c>
      <c r="D1994" s="187">
        <f t="shared" si="3364"/>
        <v>1</v>
      </c>
      <c r="E1994" s="187">
        <f t="shared" si="3364"/>
        <v>1</v>
      </c>
      <c r="F1994" s="187">
        <f t="shared" si="3364"/>
        <v>1</v>
      </c>
      <c r="G1994" s="187">
        <f t="shared" si="3364"/>
        <v>1</v>
      </c>
      <c r="H1994" s="187">
        <f t="shared" si="3364"/>
        <v>1</v>
      </c>
      <c r="I1994" s="187">
        <f t="shared" si="3364"/>
        <v>1</v>
      </c>
      <c r="J1994" s="187">
        <f t="shared" si="3364"/>
        <v>1</v>
      </c>
      <c r="K1994" s="187">
        <f t="shared" si="3364"/>
        <v>1</v>
      </c>
      <c r="L1994" s="188">
        <f t="shared" si="3364"/>
        <v>1</v>
      </c>
      <c r="M1994" s="189">
        <f t="shared" ref="M1994" si="3365">F$2</f>
        <v>2</v>
      </c>
      <c r="N1994" s="187">
        <f t="shared" ref="N1994:V1997" si="3366">M1994</f>
        <v>2</v>
      </c>
      <c r="O1994" s="187">
        <f t="shared" si="3366"/>
        <v>2</v>
      </c>
      <c r="P1994" s="187">
        <f t="shared" si="3366"/>
        <v>2</v>
      </c>
      <c r="Q1994" s="187">
        <f t="shared" si="3366"/>
        <v>2</v>
      </c>
      <c r="R1994" s="187">
        <f t="shared" si="3366"/>
        <v>2</v>
      </c>
      <c r="S1994" s="187">
        <f t="shared" si="3366"/>
        <v>2</v>
      </c>
      <c r="T1994" s="187">
        <f t="shared" si="3366"/>
        <v>2</v>
      </c>
      <c r="U1994" s="187">
        <f t="shared" si="3366"/>
        <v>2</v>
      </c>
      <c r="V1994" s="188">
        <f t="shared" si="3366"/>
        <v>2</v>
      </c>
      <c r="W1994" s="189">
        <f>G$2</f>
        <v>3</v>
      </c>
      <c r="X1994" s="187">
        <f t="shared" ref="X1994:AF1997" si="3367">W1994</f>
        <v>3</v>
      </c>
      <c r="Y1994" s="187">
        <f t="shared" si="3367"/>
        <v>3</v>
      </c>
      <c r="Z1994" s="187">
        <f t="shared" si="3367"/>
        <v>3</v>
      </c>
      <c r="AA1994" s="187">
        <f t="shared" si="3367"/>
        <v>3</v>
      </c>
      <c r="AB1994" s="187">
        <f t="shared" si="3367"/>
        <v>3</v>
      </c>
      <c r="AC1994" s="187">
        <f t="shared" si="3367"/>
        <v>3</v>
      </c>
      <c r="AD1994" s="187">
        <f t="shared" si="3367"/>
        <v>3</v>
      </c>
      <c r="AE1994" s="187">
        <f t="shared" si="3367"/>
        <v>3</v>
      </c>
      <c r="AF1994" s="188">
        <f t="shared" si="3367"/>
        <v>3</v>
      </c>
      <c r="AG1994" s="189">
        <f>H$2</f>
        <v>4</v>
      </c>
      <c r="AH1994" s="187">
        <f t="shared" ref="AH1994:AP1997" si="3368">AG1994</f>
        <v>4</v>
      </c>
      <c r="AI1994" s="187">
        <f t="shared" si="3368"/>
        <v>4</v>
      </c>
      <c r="AJ1994" s="187">
        <f t="shared" si="3368"/>
        <v>4</v>
      </c>
      <c r="AK1994" s="187">
        <f t="shared" si="3368"/>
        <v>4</v>
      </c>
      <c r="AL1994" s="187">
        <f t="shared" si="3368"/>
        <v>4</v>
      </c>
      <c r="AM1994" s="187">
        <f t="shared" si="3368"/>
        <v>4</v>
      </c>
      <c r="AN1994" s="187">
        <f t="shared" si="3368"/>
        <v>4</v>
      </c>
      <c r="AO1994" s="187">
        <f t="shared" si="3368"/>
        <v>4</v>
      </c>
      <c r="AP1994" s="188">
        <f t="shared" si="3368"/>
        <v>4</v>
      </c>
      <c r="AQ1994" s="189">
        <f>I$2</f>
        <v>5</v>
      </c>
      <c r="AR1994" s="187">
        <f t="shared" ref="AR1994:AZ1997" si="3369">AQ1994</f>
        <v>5</v>
      </c>
      <c r="AS1994" s="187">
        <f t="shared" si="3369"/>
        <v>5</v>
      </c>
      <c r="AT1994" s="187">
        <f t="shared" si="3369"/>
        <v>5</v>
      </c>
      <c r="AU1994" s="187">
        <f t="shared" si="3369"/>
        <v>5</v>
      </c>
      <c r="AV1994" s="187">
        <f t="shared" si="3369"/>
        <v>5</v>
      </c>
      <c r="AW1994" s="187">
        <f t="shared" si="3369"/>
        <v>5</v>
      </c>
      <c r="AX1994" s="187">
        <f t="shared" si="3369"/>
        <v>5</v>
      </c>
      <c r="AY1994" s="187">
        <f t="shared" si="3369"/>
        <v>5</v>
      </c>
      <c r="AZ1994" s="188">
        <f t="shared" si="3369"/>
        <v>5</v>
      </c>
      <c r="BA1994" s="189">
        <f>J$2</f>
        <v>6</v>
      </c>
      <c r="BB1994" s="187">
        <f t="shared" ref="BB1994:BJ1997" si="3370">BA1994</f>
        <v>6</v>
      </c>
      <c r="BC1994" s="187">
        <f t="shared" si="3370"/>
        <v>6</v>
      </c>
      <c r="BD1994" s="187">
        <f t="shared" si="3370"/>
        <v>6</v>
      </c>
      <c r="BE1994" s="187">
        <f t="shared" si="3370"/>
        <v>6</v>
      </c>
      <c r="BF1994" s="187">
        <f t="shared" si="3370"/>
        <v>6</v>
      </c>
      <c r="BG1994" s="187">
        <f t="shared" si="3370"/>
        <v>6</v>
      </c>
      <c r="BH1994" s="187">
        <f t="shared" si="3370"/>
        <v>6</v>
      </c>
      <c r="BI1994" s="187">
        <f t="shared" si="3370"/>
        <v>6</v>
      </c>
      <c r="BJ1994" s="188">
        <f t="shared" si="3370"/>
        <v>6</v>
      </c>
    </row>
    <row r="1995" spans="1:93" s="2" customFormat="1" ht="15" hidden="1" customHeight="1" outlineLevel="2" x14ac:dyDescent="0.25">
      <c r="A1995" s="152" t="s">
        <v>192</v>
      </c>
      <c r="B1995" s="129">
        <f>C1988</f>
        <v>0</v>
      </c>
      <c r="C1995" s="130">
        <f t="shared" si="3364"/>
        <v>0</v>
      </c>
      <c r="D1995" s="130">
        <f t="shared" si="3364"/>
        <v>0</v>
      </c>
      <c r="E1995" s="130">
        <f t="shared" si="3364"/>
        <v>0</v>
      </c>
      <c r="F1995" s="130">
        <f t="shared" si="3364"/>
        <v>0</v>
      </c>
      <c r="G1995" s="130">
        <f t="shared" si="3364"/>
        <v>0</v>
      </c>
      <c r="H1995" s="130">
        <f t="shared" si="3364"/>
        <v>0</v>
      </c>
      <c r="I1995" s="130">
        <f t="shared" si="3364"/>
        <v>0</v>
      </c>
      <c r="J1995" s="190">
        <f t="shared" si="3364"/>
        <v>0</v>
      </c>
      <c r="K1995" s="130">
        <f t="shared" si="3364"/>
        <v>0</v>
      </c>
      <c r="L1995" s="131">
        <f t="shared" si="3364"/>
        <v>0</v>
      </c>
      <c r="M1995" s="129">
        <f>D1988</f>
        <v>0</v>
      </c>
      <c r="N1995" s="130">
        <f t="shared" si="3366"/>
        <v>0</v>
      </c>
      <c r="O1995" s="130">
        <f t="shared" si="3366"/>
        <v>0</v>
      </c>
      <c r="P1995" s="130">
        <f t="shared" si="3366"/>
        <v>0</v>
      </c>
      <c r="Q1995" s="130">
        <f t="shared" si="3366"/>
        <v>0</v>
      </c>
      <c r="R1995" s="130">
        <f t="shared" si="3366"/>
        <v>0</v>
      </c>
      <c r="S1995" s="130">
        <f t="shared" si="3366"/>
        <v>0</v>
      </c>
      <c r="T1995" s="130">
        <f t="shared" si="3366"/>
        <v>0</v>
      </c>
      <c r="U1995" s="130">
        <f t="shared" si="3366"/>
        <v>0</v>
      </c>
      <c r="V1995" s="131">
        <f t="shared" si="3366"/>
        <v>0</v>
      </c>
      <c r="W1995" s="129">
        <f>E1988</f>
        <v>0</v>
      </c>
      <c r="X1995" s="130">
        <f t="shared" si="3367"/>
        <v>0</v>
      </c>
      <c r="Y1995" s="130">
        <f t="shared" si="3367"/>
        <v>0</v>
      </c>
      <c r="Z1995" s="130">
        <f t="shared" si="3367"/>
        <v>0</v>
      </c>
      <c r="AA1995" s="130">
        <f t="shared" si="3367"/>
        <v>0</v>
      </c>
      <c r="AB1995" s="130">
        <f t="shared" si="3367"/>
        <v>0</v>
      </c>
      <c r="AC1995" s="130">
        <f t="shared" si="3367"/>
        <v>0</v>
      </c>
      <c r="AD1995" s="130">
        <f t="shared" si="3367"/>
        <v>0</v>
      </c>
      <c r="AE1995" s="130">
        <f t="shared" si="3367"/>
        <v>0</v>
      </c>
      <c r="AF1995" s="131">
        <f t="shared" si="3367"/>
        <v>0</v>
      </c>
      <c r="AG1995" s="129" t="e">
        <f>F1988</f>
        <v>#DIV/0!</v>
      </c>
      <c r="AH1995" s="130" t="e">
        <f t="shared" si="3368"/>
        <v>#DIV/0!</v>
      </c>
      <c r="AI1995" s="130" t="e">
        <f t="shared" si="3368"/>
        <v>#DIV/0!</v>
      </c>
      <c r="AJ1995" s="130" t="e">
        <f t="shared" si="3368"/>
        <v>#DIV/0!</v>
      </c>
      <c r="AK1995" s="130" t="e">
        <f t="shared" si="3368"/>
        <v>#DIV/0!</v>
      </c>
      <c r="AL1995" s="130" t="e">
        <f t="shared" si="3368"/>
        <v>#DIV/0!</v>
      </c>
      <c r="AM1995" s="130" t="e">
        <f t="shared" si="3368"/>
        <v>#DIV/0!</v>
      </c>
      <c r="AN1995" s="130" t="e">
        <f t="shared" si="3368"/>
        <v>#DIV/0!</v>
      </c>
      <c r="AO1995" s="130" t="e">
        <f t="shared" si="3368"/>
        <v>#DIV/0!</v>
      </c>
      <c r="AP1995" s="131" t="e">
        <f t="shared" si="3368"/>
        <v>#DIV/0!</v>
      </c>
      <c r="AQ1995" s="129">
        <f>G1988</f>
        <v>0</v>
      </c>
      <c r="AR1995" s="130">
        <f t="shared" si="3369"/>
        <v>0</v>
      </c>
      <c r="AS1995" s="130">
        <f t="shared" si="3369"/>
        <v>0</v>
      </c>
      <c r="AT1995" s="130">
        <f t="shared" si="3369"/>
        <v>0</v>
      </c>
      <c r="AU1995" s="130">
        <f t="shared" si="3369"/>
        <v>0</v>
      </c>
      <c r="AV1995" s="130">
        <f t="shared" si="3369"/>
        <v>0</v>
      </c>
      <c r="AW1995" s="130">
        <f t="shared" si="3369"/>
        <v>0</v>
      </c>
      <c r="AX1995" s="130">
        <f t="shared" si="3369"/>
        <v>0</v>
      </c>
      <c r="AY1995" s="130">
        <f t="shared" si="3369"/>
        <v>0</v>
      </c>
      <c r="AZ1995" s="131">
        <f t="shared" si="3369"/>
        <v>0</v>
      </c>
      <c r="BA1995" s="129">
        <f>H1988</f>
        <v>0</v>
      </c>
      <c r="BB1995" s="130">
        <f t="shared" si="3370"/>
        <v>0</v>
      </c>
      <c r="BC1995" s="130">
        <f t="shared" si="3370"/>
        <v>0</v>
      </c>
      <c r="BD1995" s="130">
        <f t="shared" si="3370"/>
        <v>0</v>
      </c>
      <c r="BE1995" s="130">
        <f t="shared" si="3370"/>
        <v>0</v>
      </c>
      <c r="BF1995" s="130">
        <f t="shared" si="3370"/>
        <v>0</v>
      </c>
      <c r="BG1995" s="130">
        <f t="shared" si="3370"/>
        <v>0</v>
      </c>
      <c r="BH1995" s="130">
        <f t="shared" si="3370"/>
        <v>0</v>
      </c>
      <c r="BI1995" s="130">
        <f t="shared" si="3370"/>
        <v>0</v>
      </c>
      <c r="BJ1995" s="131">
        <f t="shared" si="3370"/>
        <v>0</v>
      </c>
      <c r="BK1995"/>
      <c r="BL1995"/>
      <c r="BM1995"/>
      <c r="BN1995"/>
      <c r="BO1995"/>
      <c r="BP1995"/>
      <c r="BQ1995"/>
      <c r="BR1995"/>
      <c r="BS1995"/>
      <c r="BT1995"/>
      <c r="BU1995"/>
      <c r="BV1995"/>
      <c r="BW1995"/>
      <c r="BX1995"/>
      <c r="BY1995"/>
      <c r="BZ1995"/>
      <c r="CA1995"/>
      <c r="CB1995"/>
      <c r="CC1995"/>
      <c r="CD1995"/>
      <c r="CE1995"/>
      <c r="CF1995"/>
      <c r="CG1995"/>
      <c r="CH1995"/>
      <c r="CI1995"/>
      <c r="CJ1995"/>
      <c r="CK1995"/>
      <c r="CL1995"/>
      <c r="CM1995"/>
      <c r="CN1995"/>
      <c r="CO1995"/>
    </row>
    <row r="1996" spans="1:93" s="2" customFormat="1" ht="15" hidden="1" customHeight="1" outlineLevel="2" x14ac:dyDescent="0.25">
      <c r="A1996" s="152" t="s">
        <v>47</v>
      </c>
      <c r="B1996" s="129">
        <f>C1989</f>
        <v>0</v>
      </c>
      <c r="C1996" s="130">
        <f t="shared" si="3364"/>
        <v>0</v>
      </c>
      <c r="D1996" s="130">
        <f t="shared" si="3364"/>
        <v>0</v>
      </c>
      <c r="E1996" s="130">
        <f t="shared" si="3364"/>
        <v>0</v>
      </c>
      <c r="F1996" s="130">
        <f t="shared" si="3364"/>
        <v>0</v>
      </c>
      <c r="G1996" s="130">
        <f t="shared" si="3364"/>
        <v>0</v>
      </c>
      <c r="H1996" s="130">
        <f t="shared" si="3364"/>
        <v>0</v>
      </c>
      <c r="I1996" s="130">
        <f t="shared" si="3364"/>
        <v>0</v>
      </c>
      <c r="J1996" s="190">
        <f t="shared" si="3364"/>
        <v>0</v>
      </c>
      <c r="K1996" s="130">
        <f t="shared" si="3364"/>
        <v>0</v>
      </c>
      <c r="L1996" s="131">
        <f t="shared" si="3364"/>
        <v>0</v>
      </c>
      <c r="M1996" s="129">
        <f>D1989</f>
        <v>0</v>
      </c>
      <c r="N1996" s="130">
        <f t="shared" si="3366"/>
        <v>0</v>
      </c>
      <c r="O1996" s="130">
        <f t="shared" si="3366"/>
        <v>0</v>
      </c>
      <c r="P1996" s="130">
        <f t="shared" si="3366"/>
        <v>0</v>
      </c>
      <c r="Q1996" s="130">
        <f t="shared" si="3366"/>
        <v>0</v>
      </c>
      <c r="R1996" s="130">
        <f t="shared" si="3366"/>
        <v>0</v>
      </c>
      <c r="S1996" s="130">
        <f t="shared" si="3366"/>
        <v>0</v>
      </c>
      <c r="T1996" s="130">
        <f t="shared" si="3366"/>
        <v>0</v>
      </c>
      <c r="U1996" s="130">
        <f t="shared" si="3366"/>
        <v>0</v>
      </c>
      <c r="V1996" s="131">
        <f t="shared" si="3366"/>
        <v>0</v>
      </c>
      <c r="W1996" s="129">
        <f>E1989</f>
        <v>0</v>
      </c>
      <c r="X1996" s="130">
        <f t="shared" si="3367"/>
        <v>0</v>
      </c>
      <c r="Y1996" s="130">
        <f t="shared" si="3367"/>
        <v>0</v>
      </c>
      <c r="Z1996" s="130">
        <f t="shared" si="3367"/>
        <v>0</v>
      </c>
      <c r="AA1996" s="130">
        <f t="shared" si="3367"/>
        <v>0</v>
      </c>
      <c r="AB1996" s="130">
        <f t="shared" si="3367"/>
        <v>0</v>
      </c>
      <c r="AC1996" s="130">
        <f t="shared" si="3367"/>
        <v>0</v>
      </c>
      <c r="AD1996" s="130">
        <f t="shared" si="3367"/>
        <v>0</v>
      </c>
      <c r="AE1996" s="130">
        <f t="shared" si="3367"/>
        <v>0</v>
      </c>
      <c r="AF1996" s="131">
        <f t="shared" si="3367"/>
        <v>0</v>
      </c>
      <c r="AG1996" s="129" t="e">
        <f>F1989</f>
        <v>#DIV/0!</v>
      </c>
      <c r="AH1996" s="130" t="e">
        <f t="shared" si="3368"/>
        <v>#DIV/0!</v>
      </c>
      <c r="AI1996" s="130" t="e">
        <f t="shared" si="3368"/>
        <v>#DIV/0!</v>
      </c>
      <c r="AJ1996" s="130" t="e">
        <f t="shared" si="3368"/>
        <v>#DIV/0!</v>
      </c>
      <c r="AK1996" s="130" t="e">
        <f t="shared" si="3368"/>
        <v>#DIV/0!</v>
      </c>
      <c r="AL1996" s="130" t="e">
        <f t="shared" si="3368"/>
        <v>#DIV/0!</v>
      </c>
      <c r="AM1996" s="130" t="e">
        <f t="shared" si="3368"/>
        <v>#DIV/0!</v>
      </c>
      <c r="AN1996" s="130" t="e">
        <f t="shared" si="3368"/>
        <v>#DIV/0!</v>
      </c>
      <c r="AO1996" s="130" t="e">
        <f t="shared" si="3368"/>
        <v>#DIV/0!</v>
      </c>
      <c r="AP1996" s="131" t="e">
        <f t="shared" si="3368"/>
        <v>#DIV/0!</v>
      </c>
      <c r="AQ1996" s="129">
        <f>G1989</f>
        <v>0</v>
      </c>
      <c r="AR1996" s="130">
        <f t="shared" si="3369"/>
        <v>0</v>
      </c>
      <c r="AS1996" s="130">
        <f t="shared" si="3369"/>
        <v>0</v>
      </c>
      <c r="AT1996" s="130">
        <f t="shared" si="3369"/>
        <v>0</v>
      </c>
      <c r="AU1996" s="130">
        <f t="shared" si="3369"/>
        <v>0</v>
      </c>
      <c r="AV1996" s="130">
        <f t="shared" si="3369"/>
        <v>0</v>
      </c>
      <c r="AW1996" s="130">
        <f t="shared" si="3369"/>
        <v>0</v>
      </c>
      <c r="AX1996" s="130">
        <f t="shared" si="3369"/>
        <v>0</v>
      </c>
      <c r="AY1996" s="130">
        <f t="shared" si="3369"/>
        <v>0</v>
      </c>
      <c r="AZ1996" s="131">
        <f t="shared" si="3369"/>
        <v>0</v>
      </c>
      <c r="BA1996" s="129">
        <f>H1989</f>
        <v>0</v>
      </c>
      <c r="BB1996" s="130">
        <f t="shared" si="3370"/>
        <v>0</v>
      </c>
      <c r="BC1996" s="130">
        <f t="shared" si="3370"/>
        <v>0</v>
      </c>
      <c r="BD1996" s="130">
        <f t="shared" si="3370"/>
        <v>0</v>
      </c>
      <c r="BE1996" s="130">
        <f t="shared" si="3370"/>
        <v>0</v>
      </c>
      <c r="BF1996" s="130">
        <f t="shared" si="3370"/>
        <v>0</v>
      </c>
      <c r="BG1996" s="130">
        <f t="shared" si="3370"/>
        <v>0</v>
      </c>
      <c r="BH1996" s="130">
        <f t="shared" si="3370"/>
        <v>0</v>
      </c>
      <c r="BI1996" s="130">
        <f t="shared" si="3370"/>
        <v>0</v>
      </c>
      <c r="BJ1996" s="131">
        <f t="shared" si="3370"/>
        <v>0</v>
      </c>
      <c r="BK1996"/>
      <c r="BL1996"/>
      <c r="BM1996"/>
      <c r="BN1996"/>
      <c r="BO1996"/>
      <c r="BP1996"/>
      <c r="BQ1996"/>
      <c r="BR1996"/>
      <c r="BS1996"/>
      <c r="BT1996"/>
      <c r="BU1996"/>
      <c r="BV1996"/>
      <c r="BW1996"/>
      <c r="BX1996"/>
      <c r="BY1996"/>
      <c r="BZ1996"/>
      <c r="CA1996"/>
      <c r="CB1996"/>
      <c r="CC1996"/>
      <c r="CD1996"/>
      <c r="CE1996"/>
      <c r="CF1996"/>
      <c r="CG1996"/>
      <c r="CH1996"/>
      <c r="CI1996"/>
      <c r="CJ1996"/>
      <c r="CK1996"/>
      <c r="CL1996"/>
      <c r="CM1996"/>
      <c r="CN1996"/>
      <c r="CO1996"/>
    </row>
    <row r="1997" spans="1:93" s="2" customFormat="1" ht="15" hidden="1" customHeight="1" outlineLevel="2" x14ac:dyDescent="0.25">
      <c r="A1997" s="152" t="s">
        <v>57</v>
      </c>
      <c r="B1997" s="129">
        <f t="shared" ref="B1997" si="3371">E$3</f>
        <v>43</v>
      </c>
      <c r="C1997" s="130">
        <f t="shared" si="3364"/>
        <v>43</v>
      </c>
      <c r="D1997" s="130">
        <f t="shared" si="3364"/>
        <v>43</v>
      </c>
      <c r="E1997" s="130">
        <f t="shared" si="3364"/>
        <v>43</v>
      </c>
      <c r="F1997" s="130">
        <f t="shared" si="3364"/>
        <v>43</v>
      </c>
      <c r="G1997" s="130">
        <f t="shared" si="3364"/>
        <v>43</v>
      </c>
      <c r="H1997" s="130">
        <f t="shared" si="3364"/>
        <v>43</v>
      </c>
      <c r="I1997" s="130">
        <f t="shared" si="3364"/>
        <v>43</v>
      </c>
      <c r="J1997" s="190">
        <f t="shared" si="3364"/>
        <v>43</v>
      </c>
      <c r="K1997" s="130">
        <f t="shared" si="3364"/>
        <v>43</v>
      </c>
      <c r="L1997" s="131">
        <f t="shared" si="3364"/>
        <v>43</v>
      </c>
      <c r="M1997" s="129">
        <f t="shared" ref="M1997" si="3372">F$3</f>
        <v>0</v>
      </c>
      <c r="N1997" s="130">
        <f t="shared" si="3366"/>
        <v>0</v>
      </c>
      <c r="O1997" s="130">
        <f t="shared" si="3366"/>
        <v>0</v>
      </c>
      <c r="P1997" s="130">
        <f t="shared" si="3366"/>
        <v>0</v>
      </c>
      <c r="Q1997" s="130">
        <f t="shared" si="3366"/>
        <v>0</v>
      </c>
      <c r="R1997" s="130">
        <f t="shared" si="3366"/>
        <v>0</v>
      </c>
      <c r="S1997" s="130">
        <f t="shared" si="3366"/>
        <v>0</v>
      </c>
      <c r="T1997" s="130">
        <f t="shared" si="3366"/>
        <v>0</v>
      </c>
      <c r="U1997" s="130">
        <f t="shared" si="3366"/>
        <v>0</v>
      </c>
      <c r="V1997" s="131">
        <f t="shared" si="3366"/>
        <v>0</v>
      </c>
      <c r="W1997" s="129">
        <f t="shared" ref="W1997" si="3373">G$3</f>
        <v>0</v>
      </c>
      <c r="X1997" s="130">
        <f t="shared" si="3367"/>
        <v>0</v>
      </c>
      <c r="Y1997" s="130">
        <f t="shared" si="3367"/>
        <v>0</v>
      </c>
      <c r="Z1997" s="130">
        <f t="shared" si="3367"/>
        <v>0</v>
      </c>
      <c r="AA1997" s="130">
        <f t="shared" si="3367"/>
        <v>0</v>
      </c>
      <c r="AB1997" s="130">
        <f t="shared" si="3367"/>
        <v>0</v>
      </c>
      <c r="AC1997" s="130">
        <f t="shared" si="3367"/>
        <v>0</v>
      </c>
      <c r="AD1997" s="130">
        <f t="shared" si="3367"/>
        <v>0</v>
      </c>
      <c r="AE1997" s="130">
        <f t="shared" si="3367"/>
        <v>0</v>
      </c>
      <c r="AF1997" s="131">
        <f t="shared" si="3367"/>
        <v>0</v>
      </c>
      <c r="AG1997" s="129">
        <f t="shared" ref="AG1997" si="3374">H$3</f>
        <v>0</v>
      </c>
      <c r="AH1997" s="130">
        <f t="shared" si="3368"/>
        <v>0</v>
      </c>
      <c r="AI1997" s="130">
        <f t="shared" si="3368"/>
        <v>0</v>
      </c>
      <c r="AJ1997" s="130">
        <f t="shared" si="3368"/>
        <v>0</v>
      </c>
      <c r="AK1997" s="130">
        <f t="shared" si="3368"/>
        <v>0</v>
      </c>
      <c r="AL1997" s="130">
        <f t="shared" si="3368"/>
        <v>0</v>
      </c>
      <c r="AM1997" s="130">
        <f t="shared" si="3368"/>
        <v>0</v>
      </c>
      <c r="AN1997" s="130">
        <f t="shared" si="3368"/>
        <v>0</v>
      </c>
      <c r="AO1997" s="130">
        <f t="shared" si="3368"/>
        <v>0</v>
      </c>
      <c r="AP1997" s="131">
        <f t="shared" si="3368"/>
        <v>0</v>
      </c>
      <c r="AQ1997" s="129">
        <f t="shared" ref="AQ1997" si="3375">I$3</f>
        <v>0</v>
      </c>
      <c r="AR1997" s="130">
        <f t="shared" si="3369"/>
        <v>0</v>
      </c>
      <c r="AS1997" s="130">
        <f t="shared" si="3369"/>
        <v>0</v>
      </c>
      <c r="AT1997" s="130">
        <f t="shared" si="3369"/>
        <v>0</v>
      </c>
      <c r="AU1997" s="130">
        <f t="shared" si="3369"/>
        <v>0</v>
      </c>
      <c r="AV1997" s="130">
        <f t="shared" si="3369"/>
        <v>0</v>
      </c>
      <c r="AW1997" s="130">
        <f t="shared" si="3369"/>
        <v>0</v>
      </c>
      <c r="AX1997" s="130">
        <f t="shared" si="3369"/>
        <v>0</v>
      </c>
      <c r="AY1997" s="130">
        <f t="shared" si="3369"/>
        <v>0</v>
      </c>
      <c r="AZ1997" s="131">
        <f t="shared" si="3369"/>
        <v>0</v>
      </c>
      <c r="BA1997" s="129">
        <f t="shared" ref="BA1997" si="3376">J$3</f>
        <v>0</v>
      </c>
      <c r="BB1997" s="130">
        <f t="shared" si="3370"/>
        <v>0</v>
      </c>
      <c r="BC1997" s="130">
        <f t="shared" si="3370"/>
        <v>0</v>
      </c>
      <c r="BD1997" s="130">
        <f t="shared" si="3370"/>
        <v>0</v>
      </c>
      <c r="BE1997" s="130">
        <f t="shared" si="3370"/>
        <v>0</v>
      </c>
      <c r="BF1997" s="130">
        <f t="shared" si="3370"/>
        <v>0</v>
      </c>
      <c r="BG1997" s="130">
        <f t="shared" si="3370"/>
        <v>0</v>
      </c>
      <c r="BH1997" s="130">
        <f t="shared" si="3370"/>
        <v>0</v>
      </c>
      <c r="BI1997" s="130">
        <f t="shared" si="3370"/>
        <v>0</v>
      </c>
      <c r="BJ1997" s="131">
        <f t="shared" si="3370"/>
        <v>0</v>
      </c>
      <c r="BK1997"/>
      <c r="BL1997"/>
      <c r="BM1997"/>
      <c r="BN1997"/>
      <c r="BO1997"/>
      <c r="BP1997"/>
      <c r="BQ1997"/>
      <c r="BR1997"/>
      <c r="BS1997"/>
      <c r="BT1997"/>
      <c r="BU1997"/>
      <c r="BV1997"/>
      <c r="BW1997"/>
      <c r="BX1997"/>
      <c r="BY1997"/>
      <c r="BZ1997"/>
      <c r="CA1997"/>
      <c r="CB1997"/>
      <c r="CC1997"/>
      <c r="CD1997"/>
      <c r="CE1997"/>
      <c r="CF1997"/>
      <c r="CG1997"/>
      <c r="CH1997"/>
      <c r="CI1997"/>
      <c r="CJ1997"/>
      <c r="CK1997"/>
      <c r="CL1997"/>
      <c r="CM1997"/>
      <c r="CN1997"/>
      <c r="CO1997"/>
    </row>
    <row r="1998" spans="1:93" s="2" customFormat="1" ht="15" hidden="1" customHeight="1" outlineLevel="2" x14ac:dyDescent="0.25">
      <c r="A1998" s="152" t="s">
        <v>58</v>
      </c>
      <c r="B1998" s="132">
        <f t="shared" ref="B1998" si="3377">B1997/10*0</f>
        <v>0</v>
      </c>
      <c r="C1998" s="133">
        <f t="shared" ref="C1998" si="3378">C1997/10*1</f>
        <v>4.3</v>
      </c>
      <c r="D1998" s="133">
        <f t="shared" ref="D1998" si="3379">D1997/10*2</f>
        <v>8.6</v>
      </c>
      <c r="E1998" s="133">
        <f t="shared" ref="E1998" si="3380">E1997/10*3</f>
        <v>12.899999999999999</v>
      </c>
      <c r="F1998" s="133">
        <f t="shared" ref="F1998" si="3381">F1997/10*4</f>
        <v>17.2</v>
      </c>
      <c r="G1998" s="133">
        <f t="shared" ref="G1998" si="3382">G1997/10*5</f>
        <v>21.5</v>
      </c>
      <c r="H1998" s="133">
        <f t="shared" ref="H1998" si="3383">H1997/10*6</f>
        <v>25.799999999999997</v>
      </c>
      <c r="I1998" s="133">
        <f t="shared" ref="I1998" si="3384">I1997/10*7</f>
        <v>30.099999999999998</v>
      </c>
      <c r="J1998" s="191">
        <f t="shared" ref="J1998" si="3385">J1997/10*8</f>
        <v>34.4</v>
      </c>
      <c r="K1998" s="133">
        <f t="shared" ref="K1998" si="3386">K1997/10*9</f>
        <v>38.699999999999996</v>
      </c>
      <c r="L1998" s="134">
        <f t="shared" ref="L1998" si="3387">L1997/10*10</f>
        <v>43</v>
      </c>
      <c r="M1998" s="133">
        <f t="shared" ref="M1998" si="3388">M1997/10*1</f>
        <v>0</v>
      </c>
      <c r="N1998" s="133">
        <f t="shared" ref="N1998" si="3389">N1997/10*2</f>
        <v>0</v>
      </c>
      <c r="O1998" s="133">
        <f t="shared" ref="O1998" si="3390">O1997/10*3</f>
        <v>0</v>
      </c>
      <c r="P1998" s="133">
        <f t="shared" ref="P1998" si="3391">P1997/10*4</f>
        <v>0</v>
      </c>
      <c r="Q1998" s="133">
        <f t="shared" ref="Q1998" si="3392">Q1997/10*5</f>
        <v>0</v>
      </c>
      <c r="R1998" s="133">
        <f t="shared" ref="R1998" si="3393">R1997/10*6</f>
        <v>0</v>
      </c>
      <c r="S1998" s="133">
        <f t="shared" ref="S1998" si="3394">S1997/10*7</f>
        <v>0</v>
      </c>
      <c r="T1998" s="133">
        <f t="shared" ref="T1998" si="3395">T1997/10*8</f>
        <v>0</v>
      </c>
      <c r="U1998" s="133">
        <f t="shared" ref="U1998" si="3396">U1997/10*9</f>
        <v>0</v>
      </c>
      <c r="V1998" s="134">
        <f t="shared" ref="V1998" si="3397">V1997/10*10</f>
        <v>0</v>
      </c>
      <c r="W1998" s="133">
        <f t="shared" ref="W1998" si="3398">W1997/10*1</f>
        <v>0</v>
      </c>
      <c r="X1998" s="133">
        <f t="shared" ref="X1998" si="3399">X1997/10*2</f>
        <v>0</v>
      </c>
      <c r="Y1998" s="133">
        <f t="shared" ref="Y1998" si="3400">Y1997/10*3</f>
        <v>0</v>
      </c>
      <c r="Z1998" s="133">
        <f t="shared" ref="Z1998" si="3401">Z1997/10*4</f>
        <v>0</v>
      </c>
      <c r="AA1998" s="133">
        <f t="shared" ref="AA1998" si="3402">AA1997/10*5</f>
        <v>0</v>
      </c>
      <c r="AB1998" s="133">
        <f t="shared" ref="AB1998" si="3403">AB1997/10*6</f>
        <v>0</v>
      </c>
      <c r="AC1998" s="133">
        <f t="shared" ref="AC1998" si="3404">AC1997/10*7</f>
        <v>0</v>
      </c>
      <c r="AD1998" s="133">
        <f t="shared" ref="AD1998" si="3405">AD1997/10*8</f>
        <v>0</v>
      </c>
      <c r="AE1998" s="134">
        <f t="shared" ref="AE1998" si="3406">AE1997/10*9</f>
        <v>0</v>
      </c>
      <c r="AF1998" s="134">
        <f t="shared" ref="AF1998" si="3407">AF1997/10*10</f>
        <v>0</v>
      </c>
      <c r="AG1998" s="133">
        <f t="shared" ref="AG1998" si="3408">AG1997/10*1</f>
        <v>0</v>
      </c>
      <c r="AH1998" s="133">
        <f t="shared" ref="AH1998" si="3409">AH1997/10*2</f>
        <v>0</v>
      </c>
      <c r="AI1998" s="133">
        <f t="shared" ref="AI1998" si="3410">AI1997/10*3</f>
        <v>0</v>
      </c>
      <c r="AJ1998" s="133">
        <f t="shared" ref="AJ1998" si="3411">AJ1997/10*4</f>
        <v>0</v>
      </c>
      <c r="AK1998" s="133">
        <f t="shared" ref="AK1998" si="3412">AK1997/10*5</f>
        <v>0</v>
      </c>
      <c r="AL1998" s="133">
        <f t="shared" ref="AL1998" si="3413">AL1997/10*6</f>
        <v>0</v>
      </c>
      <c r="AM1998" s="133">
        <f t="shared" ref="AM1998" si="3414">AM1997/10*7</f>
        <v>0</v>
      </c>
      <c r="AN1998" s="133">
        <f t="shared" ref="AN1998" si="3415">AN1997/10*8</f>
        <v>0</v>
      </c>
      <c r="AO1998" s="134">
        <f t="shared" ref="AO1998" si="3416">AO1997/10*9</f>
        <v>0</v>
      </c>
      <c r="AP1998" s="134">
        <f t="shared" ref="AP1998" si="3417">AP1997/10*10</f>
        <v>0</v>
      </c>
      <c r="AQ1998" s="133">
        <f t="shared" ref="AQ1998" si="3418">AQ1997/10*1</f>
        <v>0</v>
      </c>
      <c r="AR1998" s="133">
        <f t="shared" ref="AR1998" si="3419">AR1997/10*2</f>
        <v>0</v>
      </c>
      <c r="AS1998" s="133">
        <f t="shared" ref="AS1998" si="3420">AS1997/10*3</f>
        <v>0</v>
      </c>
      <c r="AT1998" s="133">
        <f t="shared" ref="AT1998" si="3421">AT1997/10*4</f>
        <v>0</v>
      </c>
      <c r="AU1998" s="133">
        <f t="shared" ref="AU1998" si="3422">AU1997/10*5</f>
        <v>0</v>
      </c>
      <c r="AV1998" s="133">
        <f t="shared" ref="AV1998" si="3423">AV1997/10*6</f>
        <v>0</v>
      </c>
      <c r="AW1998" s="133">
        <f t="shared" ref="AW1998" si="3424">AW1997/10*7</f>
        <v>0</v>
      </c>
      <c r="AX1998" s="133">
        <f t="shared" ref="AX1998" si="3425">AX1997/10*8</f>
        <v>0</v>
      </c>
      <c r="AY1998" s="134">
        <f t="shared" ref="AY1998" si="3426">AY1997/10*9</f>
        <v>0</v>
      </c>
      <c r="AZ1998" s="134">
        <f t="shared" ref="AZ1998" si="3427">AZ1997/10*10</f>
        <v>0</v>
      </c>
      <c r="BA1998" s="133">
        <f t="shared" ref="BA1998" si="3428">BA1997/10*1</f>
        <v>0</v>
      </c>
      <c r="BB1998" s="133">
        <f t="shared" ref="BB1998" si="3429">BB1997/10*2</f>
        <v>0</v>
      </c>
      <c r="BC1998" s="133">
        <f t="shared" ref="BC1998" si="3430">BC1997/10*3</f>
        <v>0</v>
      </c>
      <c r="BD1998" s="133">
        <f t="shared" ref="BD1998" si="3431">BD1997/10*4</f>
        <v>0</v>
      </c>
      <c r="BE1998" s="133">
        <f t="shared" ref="BE1998" si="3432">BE1997/10*5</f>
        <v>0</v>
      </c>
      <c r="BF1998" s="133">
        <f t="shared" ref="BF1998" si="3433">BF1997/10*6</f>
        <v>0</v>
      </c>
      <c r="BG1998" s="133">
        <f t="shared" ref="BG1998" si="3434">BG1997/10*7</f>
        <v>0</v>
      </c>
      <c r="BH1998" s="133">
        <f t="shared" ref="BH1998" si="3435">BH1997/10*8</f>
        <v>0</v>
      </c>
      <c r="BI1998" s="134">
        <f t="shared" ref="BI1998" si="3436">BI1997/10*9</f>
        <v>0</v>
      </c>
      <c r="BJ1998" s="134">
        <f t="shared" ref="BJ1998" si="3437">BJ1997/10*10</f>
        <v>0</v>
      </c>
      <c r="BK1998"/>
      <c r="BL1998"/>
      <c r="BM1998"/>
      <c r="BN1998"/>
      <c r="BO1998"/>
      <c r="BP1998"/>
      <c r="BQ1998"/>
      <c r="BR1998"/>
      <c r="BS1998"/>
      <c r="BT1998"/>
      <c r="BU1998"/>
      <c r="BV1998"/>
      <c r="BW1998"/>
      <c r="BX1998"/>
      <c r="BY1998"/>
      <c r="BZ1998"/>
      <c r="CA1998"/>
      <c r="CB1998"/>
      <c r="CC1998"/>
      <c r="CD1998"/>
      <c r="CE1998"/>
      <c r="CF1998"/>
      <c r="CG1998"/>
      <c r="CH1998"/>
      <c r="CI1998"/>
      <c r="CJ1998"/>
      <c r="CK1998"/>
      <c r="CL1998"/>
      <c r="CM1998"/>
      <c r="CN1998"/>
      <c r="CO1998"/>
    </row>
    <row r="1999" spans="1:93" ht="15.75" hidden="1" outlineLevel="2" thickBot="1" x14ac:dyDescent="0.3">
      <c r="A1999" s="152" t="s">
        <v>60</v>
      </c>
      <c r="B1999" s="192">
        <f t="shared" ref="B1999:BJ1999" si="3438">-B1996+B1995*B1998-1*IF(AND($A1882=B1994,B1998&gt;=$A1942),B1998-$A1942,0)</f>
        <v>0</v>
      </c>
      <c r="C1999" s="193">
        <f t="shared" si="3438"/>
        <v>0</v>
      </c>
      <c r="D1999" s="193">
        <f t="shared" si="3438"/>
        <v>0</v>
      </c>
      <c r="E1999" s="193">
        <f t="shared" si="3438"/>
        <v>0</v>
      </c>
      <c r="F1999" s="193">
        <f t="shared" si="3438"/>
        <v>0</v>
      </c>
      <c r="G1999" s="193">
        <f t="shared" si="3438"/>
        <v>0</v>
      </c>
      <c r="H1999" s="193">
        <f t="shared" si="3438"/>
        <v>0</v>
      </c>
      <c r="I1999" s="193">
        <f t="shared" si="3438"/>
        <v>0</v>
      </c>
      <c r="J1999" s="193">
        <f t="shared" si="3438"/>
        <v>0</v>
      </c>
      <c r="K1999" s="193">
        <f t="shared" si="3438"/>
        <v>0</v>
      </c>
      <c r="L1999" s="194">
        <f t="shared" si="3438"/>
        <v>0</v>
      </c>
      <c r="M1999" s="192">
        <f t="shared" si="3438"/>
        <v>0</v>
      </c>
      <c r="N1999" s="193">
        <f t="shared" si="3438"/>
        <v>0</v>
      </c>
      <c r="O1999" s="193">
        <f t="shared" si="3438"/>
        <v>0</v>
      </c>
      <c r="P1999" s="193">
        <f t="shared" si="3438"/>
        <v>0</v>
      </c>
      <c r="Q1999" s="193">
        <f t="shared" si="3438"/>
        <v>0</v>
      </c>
      <c r="R1999" s="193">
        <f t="shared" si="3438"/>
        <v>0</v>
      </c>
      <c r="S1999" s="193">
        <f t="shared" si="3438"/>
        <v>0</v>
      </c>
      <c r="T1999" s="193">
        <f t="shared" si="3438"/>
        <v>0</v>
      </c>
      <c r="U1999" s="193">
        <f t="shared" si="3438"/>
        <v>0</v>
      </c>
      <c r="V1999" s="194">
        <f t="shared" si="3438"/>
        <v>0</v>
      </c>
      <c r="W1999" s="192">
        <f t="shared" si="3438"/>
        <v>0</v>
      </c>
      <c r="X1999" s="193">
        <f t="shared" si="3438"/>
        <v>0</v>
      </c>
      <c r="Y1999" s="193">
        <f t="shared" si="3438"/>
        <v>0</v>
      </c>
      <c r="Z1999" s="193">
        <f t="shared" si="3438"/>
        <v>0</v>
      </c>
      <c r="AA1999" s="193">
        <f t="shared" si="3438"/>
        <v>0</v>
      </c>
      <c r="AB1999" s="193">
        <f t="shared" si="3438"/>
        <v>0</v>
      </c>
      <c r="AC1999" s="193">
        <f t="shared" si="3438"/>
        <v>0</v>
      </c>
      <c r="AD1999" s="193">
        <f t="shared" si="3438"/>
        <v>0</v>
      </c>
      <c r="AE1999" s="193">
        <f t="shared" si="3438"/>
        <v>0</v>
      </c>
      <c r="AF1999" s="194">
        <f t="shared" si="3438"/>
        <v>0</v>
      </c>
      <c r="AG1999" s="192" t="e">
        <f t="shared" si="3438"/>
        <v>#DIV/0!</v>
      </c>
      <c r="AH1999" s="193" t="e">
        <f t="shared" si="3438"/>
        <v>#DIV/0!</v>
      </c>
      <c r="AI1999" s="193" t="e">
        <f t="shared" si="3438"/>
        <v>#DIV/0!</v>
      </c>
      <c r="AJ1999" s="193" t="e">
        <f t="shared" si="3438"/>
        <v>#DIV/0!</v>
      </c>
      <c r="AK1999" s="193" t="e">
        <f t="shared" si="3438"/>
        <v>#DIV/0!</v>
      </c>
      <c r="AL1999" s="193" t="e">
        <f t="shared" si="3438"/>
        <v>#DIV/0!</v>
      </c>
      <c r="AM1999" s="193" t="e">
        <f t="shared" si="3438"/>
        <v>#DIV/0!</v>
      </c>
      <c r="AN1999" s="193" t="e">
        <f t="shared" si="3438"/>
        <v>#DIV/0!</v>
      </c>
      <c r="AO1999" s="193" t="e">
        <f t="shared" si="3438"/>
        <v>#DIV/0!</v>
      </c>
      <c r="AP1999" s="194" t="e">
        <f t="shared" si="3438"/>
        <v>#DIV/0!</v>
      </c>
      <c r="AQ1999" s="192">
        <f t="shared" si="3438"/>
        <v>0</v>
      </c>
      <c r="AR1999" s="193">
        <f t="shared" si="3438"/>
        <v>0</v>
      </c>
      <c r="AS1999" s="193">
        <f t="shared" si="3438"/>
        <v>0</v>
      </c>
      <c r="AT1999" s="193">
        <f t="shared" si="3438"/>
        <v>0</v>
      </c>
      <c r="AU1999" s="193">
        <f t="shared" si="3438"/>
        <v>0</v>
      </c>
      <c r="AV1999" s="193">
        <f t="shared" si="3438"/>
        <v>0</v>
      </c>
      <c r="AW1999" s="193">
        <f t="shared" si="3438"/>
        <v>0</v>
      </c>
      <c r="AX1999" s="193">
        <f t="shared" si="3438"/>
        <v>0</v>
      </c>
      <c r="AY1999" s="193">
        <f t="shared" si="3438"/>
        <v>0</v>
      </c>
      <c r="AZ1999" s="194">
        <f t="shared" si="3438"/>
        <v>0</v>
      </c>
      <c r="BA1999" s="192">
        <f t="shared" si="3438"/>
        <v>0</v>
      </c>
      <c r="BB1999" s="193">
        <f t="shared" si="3438"/>
        <v>0</v>
      </c>
      <c r="BC1999" s="193">
        <f t="shared" si="3438"/>
        <v>0</v>
      </c>
      <c r="BD1999" s="193">
        <f t="shared" si="3438"/>
        <v>0</v>
      </c>
      <c r="BE1999" s="193">
        <f t="shared" si="3438"/>
        <v>0</v>
      </c>
      <c r="BF1999" s="193">
        <f t="shared" si="3438"/>
        <v>0</v>
      </c>
      <c r="BG1999" s="193">
        <f t="shared" si="3438"/>
        <v>0</v>
      </c>
      <c r="BH1999" s="193">
        <f t="shared" si="3438"/>
        <v>0</v>
      </c>
      <c r="BI1999" s="193">
        <f t="shared" si="3438"/>
        <v>0</v>
      </c>
      <c r="BJ1999" s="194">
        <f t="shared" si="3438"/>
        <v>0</v>
      </c>
    </row>
    <row r="2000" spans="1:93" hidden="1" outlineLevel="2" x14ac:dyDescent="0.25"/>
    <row r="2001" spans="1:34" hidden="1" outlineLevel="1" collapsed="1" x14ac:dyDescent="0.25">
      <c r="A2001" s="181">
        <f>3*B1882/10</f>
        <v>0</v>
      </c>
      <c r="B2001" s="180"/>
      <c r="C2001" s="180"/>
      <c r="D2001" s="180"/>
    </row>
    <row r="2002" spans="1:34" hidden="1" outlineLevel="2" x14ac:dyDescent="0.25">
      <c r="B2002" s="316">
        <f>'Calculo VIGA'!E$2</f>
        <v>1</v>
      </c>
      <c r="C2002" s="317"/>
      <c r="D2002" s="316">
        <f>'Calculo VIGA'!F$2</f>
        <v>2</v>
      </c>
      <c r="E2002" s="317"/>
      <c r="F2002" s="316">
        <f>'Calculo VIGA'!G$2</f>
        <v>3</v>
      </c>
      <c r="G2002" s="317"/>
      <c r="H2002" s="316">
        <f>'Calculo VIGA'!H$2</f>
        <v>4</v>
      </c>
      <c r="I2002" s="317"/>
      <c r="J2002" s="316">
        <f>'Calculo VIGA'!I$2</f>
        <v>5</v>
      </c>
      <c r="K2002" s="317"/>
      <c r="L2002" s="316">
        <f>'Calculo VIGA'!J$2</f>
        <v>6</v>
      </c>
      <c r="M2002" s="317"/>
    </row>
    <row r="2003" spans="1:34" hidden="1" outlineLevel="2" x14ac:dyDescent="0.25">
      <c r="B2003" s="105">
        <f>'Calculo VIGA'!B$18</f>
        <v>3</v>
      </c>
      <c r="C2003" s="108">
        <v>0</v>
      </c>
      <c r="D2003" s="107">
        <f>'Calculo VIGA'!J$18</f>
        <v>0</v>
      </c>
      <c r="E2003" s="108">
        <v>0</v>
      </c>
      <c r="F2003" s="107">
        <f>'Calculo VIGA'!R$18</f>
        <v>0</v>
      </c>
      <c r="G2003" s="108">
        <v>0</v>
      </c>
      <c r="H2003" s="107">
        <f>'Calculo VIGA'!Z$18</f>
        <v>0</v>
      </c>
      <c r="I2003" s="108">
        <v>0</v>
      </c>
      <c r="J2003" s="107">
        <f>'Calculo VIGA'!AH$18</f>
        <v>0</v>
      </c>
      <c r="K2003" s="108">
        <v>0</v>
      </c>
      <c r="L2003" s="107">
        <f>'Calculo VIGA'!AP$18</f>
        <v>0</v>
      </c>
      <c r="M2003" s="108">
        <v>0</v>
      </c>
      <c r="X2003" s="146"/>
      <c r="Y2003" s="147"/>
    </row>
    <row r="2004" spans="1:34" hidden="1" outlineLevel="2" x14ac:dyDescent="0.25">
      <c r="B2004" s="105">
        <f>'Calculo VIGA'!B$19</f>
        <v>4</v>
      </c>
      <c r="C2004" s="108">
        <f>IF($A1882=B2002,1*($B1882-$A2001)^2*(2*$A2001+$B1882)/$B1882^3,0)</f>
        <v>0</v>
      </c>
      <c r="D2004" s="107">
        <f>'Calculo VIGA'!J$19</f>
        <v>0</v>
      </c>
      <c r="E2004" s="108">
        <f>IF($A1882=D2002,1*($B1882-$A2001)^2*(2*$A2001+$B1882)/$B1882^3,0)</f>
        <v>0</v>
      </c>
      <c r="F2004" s="107">
        <f>'Calculo VIGA'!R$19</f>
        <v>0</v>
      </c>
      <c r="G2004" s="108">
        <f>IF($A1882=F2002,1*($B1882-$A2001)^2*(2*$A2001+$B1882)/$B1882^3,0)</f>
        <v>0</v>
      </c>
      <c r="H2004" s="107">
        <f>'Calculo VIGA'!Z$19</f>
        <v>0</v>
      </c>
      <c r="I2004" s="108" t="e">
        <f>IF($A1882=H2002,1*($B1882-$A2001)^2*(2*$A2001+$B1882)/$B1882^3,0)</f>
        <v>#DIV/0!</v>
      </c>
      <c r="J2004" s="107">
        <f>'Calculo VIGA'!AH$19</f>
        <v>0</v>
      </c>
      <c r="K2004" s="108">
        <f>IF($A1882=J2002,1*($B1882-$A2001)^2*(2*$A2001+$B1882)/$B1882^3,0)</f>
        <v>0</v>
      </c>
      <c r="L2004" s="107">
        <f>'Calculo VIGA'!AP$19</f>
        <v>0</v>
      </c>
      <c r="M2004" s="108">
        <f>IF($A1882=L2002,1*($B1882-$A2001)^2*(2*$A2001+$B1882)/$B1882^3,0)</f>
        <v>0</v>
      </c>
    </row>
    <row r="2005" spans="1:34" hidden="1" outlineLevel="2" x14ac:dyDescent="0.25">
      <c r="A2005" t="s">
        <v>36</v>
      </c>
      <c r="B2005" s="105">
        <f>'Calculo VIGA'!B$20</f>
        <v>1</v>
      </c>
      <c r="C2005" s="108">
        <f>IF($A1882=B2002,1*$A2001*($B1882-$A2001)^2/$B1882^2,0)</f>
        <v>0</v>
      </c>
      <c r="D2005" s="107">
        <f>'Calculo VIGA'!J$20</f>
        <v>0</v>
      </c>
      <c r="E2005" s="108">
        <f>IF($A1882=D2002,1*$A2001*($B1882-$A2001)^2/$B1882^2,0)</f>
        <v>0</v>
      </c>
      <c r="F2005" s="107">
        <f>'Calculo VIGA'!R$20</f>
        <v>0</v>
      </c>
      <c r="G2005" s="108">
        <f>IF($A1882=F2002,1*$A2001*($B1882-$A2001)^2/$B1882^2,0)</f>
        <v>0</v>
      </c>
      <c r="H2005" s="107">
        <f>'Calculo VIGA'!Z$20</f>
        <v>0</v>
      </c>
      <c r="I2005" s="108" t="e">
        <f>IF($A1882=H2002,1*$A2001*($B1882-$A2001)^2/$B1882^2,0)</f>
        <v>#DIV/0!</v>
      </c>
      <c r="J2005" s="107">
        <f>'Calculo VIGA'!AH$20</f>
        <v>0</v>
      </c>
      <c r="K2005" s="108">
        <f>IF($A1882=J2002,1*$A2001*($B1882-$A2001)^2/$B1882^2,0)</f>
        <v>0</v>
      </c>
      <c r="L2005" s="107">
        <f>'Calculo VIGA'!AP$20</f>
        <v>0</v>
      </c>
      <c r="M2005" s="108">
        <f>IF($A1882=L2002,1*$A2001*($B1882-$A2001)^2/$B1882^2,0)</f>
        <v>0</v>
      </c>
      <c r="X2005" s="149"/>
    </row>
    <row r="2006" spans="1:34" hidden="1" outlineLevel="2" x14ac:dyDescent="0.25">
      <c r="B2006" s="105">
        <f>'Calculo VIGA'!B$21</f>
        <v>5</v>
      </c>
      <c r="C2006" s="108">
        <v>0</v>
      </c>
      <c r="D2006" s="107">
        <f>'Calculo VIGA'!J$21</f>
        <v>0</v>
      </c>
      <c r="E2006" s="108">
        <v>0</v>
      </c>
      <c r="F2006" s="107">
        <f>'Calculo VIGA'!R$21</f>
        <v>0</v>
      </c>
      <c r="G2006" s="108">
        <v>0</v>
      </c>
      <c r="H2006" s="107">
        <f>'Calculo VIGA'!Z$21</f>
        <v>0</v>
      </c>
      <c r="I2006" s="108">
        <v>0</v>
      </c>
      <c r="J2006" s="107">
        <f>'Calculo VIGA'!AH$21</f>
        <v>0</v>
      </c>
      <c r="K2006" s="108">
        <v>0</v>
      </c>
      <c r="L2006" s="107">
        <f>'Calculo VIGA'!AP$21</f>
        <v>0</v>
      </c>
      <c r="M2006" s="108">
        <v>0</v>
      </c>
    </row>
    <row r="2007" spans="1:34" hidden="1" outlineLevel="2" x14ac:dyDescent="0.25">
      <c r="B2007" s="105">
        <f>'Calculo VIGA'!B$22</f>
        <v>6</v>
      </c>
      <c r="C2007" s="108">
        <f>IF($A1882=B2002,1*($A2001)^2*(3*$B1882-2*$A2001)/$B1882^3,0)</f>
        <v>0</v>
      </c>
      <c r="D2007" s="107">
        <f>'Calculo VIGA'!J$22</f>
        <v>0</v>
      </c>
      <c r="E2007" s="108">
        <f>IF($A1882=D2002,1*($A2001)^2*(3*$B1882-2*$A2001)/$B1882^3,0)</f>
        <v>0</v>
      </c>
      <c r="F2007" s="107">
        <f>'Calculo VIGA'!R$22</f>
        <v>0</v>
      </c>
      <c r="G2007" s="108">
        <f>IF($A1882=F2002,1*($A2001)^2*(3*$B1882-2*$A2001)/$B1882^3,0)</f>
        <v>0</v>
      </c>
      <c r="H2007" s="107">
        <f>'Calculo VIGA'!Z$22</f>
        <v>0</v>
      </c>
      <c r="I2007" s="108" t="e">
        <f>IF($A1882=H2002,1*($A2001)^2*(3*$B1882-2*$A2001)/$B1882^3,0)</f>
        <v>#DIV/0!</v>
      </c>
      <c r="J2007" s="107">
        <f>'Calculo VIGA'!AH$22</f>
        <v>0</v>
      </c>
      <c r="K2007" s="108">
        <f>IF($A1882=J2002,1*($A2001)^2*(3*$B1882-2*$A2001)/$B1882^3,0)</f>
        <v>0</v>
      </c>
      <c r="L2007" s="107">
        <f>'Calculo VIGA'!AP$22</f>
        <v>0</v>
      </c>
      <c r="M2007" s="108">
        <f>IF($A1882=L2002,1*($A2001)^2*(3*$B1882-2*$A2001)/$B1882^3,0)</f>
        <v>0</v>
      </c>
    </row>
    <row r="2008" spans="1:34" hidden="1" outlineLevel="2" x14ac:dyDescent="0.25">
      <c r="B2008" s="105">
        <f>'Calculo VIGA'!B$23</f>
        <v>2</v>
      </c>
      <c r="C2008" s="108">
        <f>IF($A1882=B2002,-1*($B1882-$A2001)*$A2001^2/$B1882^2,0)</f>
        <v>0</v>
      </c>
      <c r="D2008" s="107">
        <f>'Calculo VIGA'!J$23</f>
        <v>0</v>
      </c>
      <c r="E2008" s="108">
        <f>IF($A1882=D2002,-1*($B1882-$A2001)*$A2001^2/$B1882^2,0)</f>
        <v>0</v>
      </c>
      <c r="F2008" s="107">
        <f>'Calculo VIGA'!R$23</f>
        <v>0</v>
      </c>
      <c r="G2008" s="108">
        <f>IF($A1882=F2002,-1*($B1882-$A2001)*$A2001^2/$B1882^2,0)</f>
        <v>0</v>
      </c>
      <c r="H2008" s="107">
        <f>'Calculo VIGA'!Z$23</f>
        <v>0</v>
      </c>
      <c r="I2008" s="108" t="e">
        <f>IF($A1882=H2002,-1*($B1882-$A2001)*$A2001^2/$B1882^2,0)</f>
        <v>#DIV/0!</v>
      </c>
      <c r="J2008" s="107">
        <f>'Calculo VIGA'!AH$23</f>
        <v>0</v>
      </c>
      <c r="K2008" s="108">
        <f>IF($A1882=J2002,-1*($B1882-$A2001)*$A2001^2/$B1882^2,0)</f>
        <v>0</v>
      </c>
      <c r="L2008" s="107">
        <f>'Calculo VIGA'!AP$23</f>
        <v>0</v>
      </c>
      <c r="M2008" s="108">
        <f>IF($A1882=L2002,-1*($B1882-$A2001)*$A2001^2/$B1882^2,0)</f>
        <v>0</v>
      </c>
    </row>
    <row r="2009" spans="1:34" hidden="1" outlineLevel="2" x14ac:dyDescent="0.25">
      <c r="C2009" t="s">
        <v>61</v>
      </c>
      <c r="D2009" s="182"/>
      <c r="E2009" s="183"/>
      <c r="F2009" s="182"/>
      <c r="G2009" s="183"/>
      <c r="H2009" s="182"/>
      <c r="I2009" s="183"/>
      <c r="J2009" s="182"/>
      <c r="K2009" s="183"/>
      <c r="L2009" s="182"/>
      <c r="M2009" s="183"/>
      <c r="N2009" s="182"/>
      <c r="O2009" s="183"/>
      <c r="P2009" s="182"/>
      <c r="Q2009" s="183"/>
      <c r="R2009" s="182"/>
      <c r="S2009" s="183"/>
    </row>
    <row r="2010" spans="1:34" hidden="1" outlineLevel="2" x14ac:dyDescent="0.25">
      <c r="B2010" s="105">
        <v>1</v>
      </c>
      <c r="C2010" s="108">
        <f t="shared" ref="C2010" si="3439">-(IFERROR(VLOOKUP($B2010,$B2003:$C2008,2,0),0)+IFERROR(VLOOKUP($B2010,$D2003:$E2008,2,0),0)+IFERROR(VLOOKUP($B2010,$F2003:$G2008,2,0),0)+IFERROR(VLOOKUP($B2010,$H2003:$I2008,2,0),0)+IFERROR(VLOOKUP($B2010,$J2003:$K2008,2,0),0)+IFERROR(VLOOKUP($B2010,$L2003:$M2008,2,0),0)+IFERROR(VLOOKUP($B2010,$N2003:$O2008,2,0),0)+IFERROR(VLOOKUP($B2010,$P2003:$Q2008,2,0),0)+IFERROR(VLOOKUP($B2010,$R2003:$S2008,2,0),0))</f>
        <v>0</v>
      </c>
      <c r="E2010" s="109"/>
      <c r="F2010" s="325" t="s">
        <v>37</v>
      </c>
      <c r="G2010" s="325"/>
      <c r="H2010" s="325"/>
      <c r="I2010" s="325"/>
      <c r="J2010" s="325"/>
      <c r="K2010" s="325"/>
      <c r="L2010" s="325"/>
      <c r="M2010" s="325"/>
      <c r="N2010" s="325"/>
      <c r="O2010" s="325"/>
      <c r="P2010" s="325"/>
      <c r="Q2010" s="325"/>
      <c r="R2010" s="325"/>
      <c r="S2010" s="325"/>
      <c r="T2010" s="325"/>
      <c r="U2010" s="325"/>
      <c r="V2010" s="325"/>
      <c r="W2010" s="325"/>
      <c r="X2010" s="325"/>
      <c r="Y2010" s="325"/>
      <c r="Z2010" s="325"/>
      <c r="AA2010" s="325"/>
      <c r="AB2010" s="110"/>
      <c r="AC2010" s="110"/>
      <c r="AD2010" s="110"/>
      <c r="AE2010" s="110"/>
      <c r="AF2010" s="110"/>
      <c r="AG2010" s="110"/>
      <c r="AH2010" s="110"/>
    </row>
    <row r="2011" spans="1:34" hidden="1" outlineLevel="2" x14ac:dyDescent="0.25">
      <c r="B2011" s="105">
        <v>2</v>
      </c>
      <c r="C2011" s="108">
        <f t="shared" ref="C2011" si="3440">-(IFERROR(VLOOKUP($B2011,$B2003:$C2008,2,0),0)+IFERROR(VLOOKUP($B2011,$D2003:$E2008,2,0),0)+IFERROR(VLOOKUP($B2011,$F2003:$G2008,2,0),0)+IFERROR(VLOOKUP($B2011,$H2003:$I2008,2,0),0)+IFERROR(VLOOKUP($B2011,$J2003:$K2008,2,0),0)+IFERROR(VLOOKUP($B2011,$L2003:$M2008,2,0),0)+IFERROR(VLOOKUP($B2011,$N2003:$O2008,2,0),0)+IFERROR(VLOOKUP($B2011,$P2003:$Q2008,2,0),0)+IFERROR(VLOOKUP($B2011,$R2003:$S2008,2,0),0))</f>
        <v>0</v>
      </c>
      <c r="E2011" s="110"/>
      <c r="F2011" s="110"/>
      <c r="G2011" s="326" t="s">
        <v>38</v>
      </c>
      <c r="H2011" s="326"/>
      <c r="I2011" s="326"/>
      <c r="J2011" s="326"/>
      <c r="K2011" s="326"/>
      <c r="L2011" s="326"/>
      <c r="M2011" s="110"/>
      <c r="N2011" s="110"/>
      <c r="O2011" s="110"/>
      <c r="P2011" s="327" t="s">
        <v>39</v>
      </c>
      <c r="Q2011" s="327"/>
      <c r="R2011" s="327"/>
      <c r="S2011" s="327"/>
      <c r="T2011" s="327"/>
      <c r="U2011" s="327"/>
      <c r="V2011" s="110"/>
      <c r="W2011" s="110"/>
      <c r="X2011" s="110"/>
      <c r="Y2011" s="110"/>
      <c r="Z2011" s="110"/>
      <c r="AA2011" s="110"/>
      <c r="AB2011" s="110"/>
      <c r="AC2011" s="110"/>
      <c r="AD2011" s="110"/>
      <c r="AE2011" s="110"/>
      <c r="AF2011" s="110"/>
      <c r="AG2011" s="110"/>
      <c r="AH2011" s="110"/>
    </row>
    <row r="2012" spans="1:34" hidden="1" outlineLevel="2" x14ac:dyDescent="0.25">
      <c r="B2012" s="105">
        <v>3</v>
      </c>
      <c r="C2012" s="108">
        <f t="shared" ref="C2012" si="3441">-(IFERROR(VLOOKUP($B2012,$B2003:$C2008,2,0),0)+IFERROR(VLOOKUP($B2012,$D2003:$E2008,2,0),0)+IFERROR(VLOOKUP($B2012,$F2003:$G2008,2,0),0)+IFERROR(VLOOKUP($B2012,$H2003:$I2008,2,0),0)+IFERROR(VLOOKUP($B2012,$J2003:$K2008,2,0),0)+IFERROR(VLOOKUP($B2012,$L2003:$M2008,2,0),0)+IFERROR(VLOOKUP($B2012,$N2003:$O2008,2,0),0)+IFERROR(VLOOKUP($B2012,$P2003:$Q2008,2,0),0)+IFERROR(VLOOKUP($B2012,$R2003:$S2008,2,0),0))</f>
        <v>0</v>
      </c>
      <c r="E2012" s="110"/>
      <c r="F2012" s="110"/>
      <c r="G2012" s="112">
        <v>6</v>
      </c>
      <c r="H2012" s="112">
        <v>5</v>
      </c>
      <c r="I2012" s="112">
        <v>4</v>
      </c>
      <c r="J2012" s="112">
        <v>3</v>
      </c>
      <c r="K2012" s="112">
        <v>2</v>
      </c>
      <c r="L2012" s="112">
        <v>1</v>
      </c>
      <c r="M2012" s="110"/>
      <c r="O2012" s="110"/>
      <c r="P2012" s="112">
        <v>6</v>
      </c>
      <c r="Q2012" s="112">
        <v>5</v>
      </c>
      <c r="R2012" s="112">
        <v>4</v>
      </c>
      <c r="S2012" s="112">
        <v>3</v>
      </c>
      <c r="T2012" s="112">
        <v>2</v>
      </c>
      <c r="U2012" s="112">
        <v>1</v>
      </c>
      <c r="AB2012" s="110"/>
      <c r="AC2012" s="110"/>
      <c r="AD2012" s="110"/>
      <c r="AE2012" s="110"/>
      <c r="AF2012" s="110"/>
      <c r="AG2012" s="110"/>
      <c r="AH2012" s="110"/>
    </row>
    <row r="2013" spans="1:34" hidden="1" outlineLevel="2" x14ac:dyDescent="0.25">
      <c r="B2013" s="105">
        <v>4</v>
      </c>
      <c r="C2013" s="108">
        <f t="shared" ref="C2013" si="3442">-(IFERROR(VLOOKUP($B2013,$B2003:$C2008,2,0),0)+IFERROR(VLOOKUP($B2013,$D2003:$E2008,2,0),0)+IFERROR(VLOOKUP($B2013,$F2003:$G2008,2,0),0)+IFERROR(VLOOKUP($B2013,$H2003:$I2008,2,0),0)+IFERROR(VLOOKUP($B2013,$J2003:$K2008,2,0),0)+IFERROR(VLOOKUP($B2013,$L2003:$M2008,2,0),0)+IFERROR(VLOOKUP($B2013,$N2003:$O2008,2,0),0)+IFERROR(VLOOKUP($B2013,$P2003:$Q2008,2,0),0)+IFERROR(VLOOKUP($B2013,$R2003:$S2008,2,0),0))</f>
        <v>0</v>
      </c>
      <c r="E2013" s="110"/>
      <c r="F2013" s="105">
        <v>1</v>
      </c>
      <c r="G2013" s="184" t="e">
        <f t="array" ref="G2013:G2019">MMULT(MINVERSE($C$24:$I$30),$C2010:$C2016)</f>
        <v>#NUM!</v>
      </c>
      <c r="H2013" s="184" t="e">
        <f t="array" ref="H2013:H2018">MMULT(MINVERSE($C$24:$H$29),$C2010:$C2015)</f>
        <v>#NUM!</v>
      </c>
      <c r="I2013" s="184" t="e">
        <f t="array" ref="I2013:I2017">MMULT(MINVERSE($C$24:$G$28),$C2010:$C2014)</f>
        <v>#NUM!</v>
      </c>
      <c r="J2013" s="184">
        <f t="array" ref="J2013:J2016">MMULT(MINVERSE($C$24:$F$27),$C2010:$C2013)</f>
        <v>0</v>
      </c>
      <c r="K2013" s="184">
        <f t="array" ref="K2013:K2015">MMULT(MINVERSE($C$24:$E$26),$C2010:$C2012)</f>
        <v>0</v>
      </c>
      <c r="L2013" s="184">
        <f t="array" ref="L2013:L2014">MMULT(MINVERSE($C$24:$D$25),$C2010:$C2011)</f>
        <v>0</v>
      </c>
      <c r="M2013" s="110"/>
      <c r="O2013" s="105">
        <v>1</v>
      </c>
      <c r="P2013" s="184" t="e">
        <f t="array" ref="P2013:P2023">MMULT(MINVERSE($C$24:$M$34),$C2010:$C2020)</f>
        <v>#NUM!</v>
      </c>
      <c r="Q2013" s="184" t="e">
        <f t="array" ref="Q2013:Q2022">MMULT(MINVERSE($C$24:$L$33),$C2010:$C2019)</f>
        <v>#NUM!</v>
      </c>
      <c r="R2013" s="184" t="e">
        <f t="array" ref="R2013:R2021">MMULT(MINVERSE($C$24:$K$32),$C2010:$C2018)</f>
        <v>#NUM!</v>
      </c>
      <c r="S2013" s="184" t="e">
        <f t="array" ref="S2013:S2020">MMULT(MINVERSE($C$24:$J$31),$C2010:$C2017)</f>
        <v>#NUM!</v>
      </c>
      <c r="T2013" s="114"/>
      <c r="U2013" s="114"/>
      <c r="V2013" s="110"/>
      <c r="W2013" s="110"/>
      <c r="X2013" s="110"/>
      <c r="Y2013" s="110"/>
      <c r="Z2013" s="110"/>
      <c r="AA2013" s="110"/>
      <c r="AB2013" s="110"/>
      <c r="AC2013" s="110"/>
      <c r="AD2013" s="110"/>
      <c r="AE2013" s="110"/>
      <c r="AF2013" s="110"/>
      <c r="AG2013" s="110"/>
      <c r="AH2013" s="110"/>
    </row>
    <row r="2014" spans="1:34" hidden="1" outlineLevel="2" x14ac:dyDescent="0.25">
      <c r="B2014" s="105">
        <v>5</v>
      </c>
      <c r="C2014" s="108">
        <f t="shared" ref="C2014" si="3443">-(IFERROR(VLOOKUP($B2014,$B2003:$C2008,2,0),0)+IFERROR(VLOOKUP($B2014,$D2003:$E2008,2,0),0)+IFERROR(VLOOKUP($B2014,$F2003:$G2008,2,0),0)+IFERROR(VLOOKUP($B2014,$H2003:$I2008,2,0),0)+IFERROR(VLOOKUP($B2014,$J2003:$K2008,2,0),0)+IFERROR(VLOOKUP($B2014,$L2003:$M2008,2,0),0)+IFERROR(VLOOKUP($B2014,$N2003:$O2008,2,0),0)+IFERROR(VLOOKUP($B2014,$P2003:$Q2008,2,0),0)+IFERROR(VLOOKUP($B2014,$R2003:$S2008,2,0),0))</f>
        <v>0</v>
      </c>
      <c r="E2014" s="110"/>
      <c r="F2014" s="105">
        <v>2</v>
      </c>
      <c r="G2014" s="185" t="e">
        <v>#NUM!</v>
      </c>
      <c r="H2014" s="185" t="e">
        <v>#NUM!</v>
      </c>
      <c r="I2014" s="185" t="e">
        <v>#NUM!</v>
      </c>
      <c r="J2014" s="185">
        <v>0</v>
      </c>
      <c r="K2014" s="185">
        <v>0</v>
      </c>
      <c r="L2014" s="185">
        <v>0</v>
      </c>
      <c r="M2014" s="110"/>
      <c r="O2014" s="105">
        <v>2</v>
      </c>
      <c r="P2014" s="185" t="e">
        <v>#NUM!</v>
      </c>
      <c r="Q2014" s="185" t="e">
        <v>#NUM!</v>
      </c>
      <c r="R2014" s="185" t="e">
        <v>#NUM!</v>
      </c>
      <c r="S2014" s="185" t="e">
        <v>#NUM!</v>
      </c>
      <c r="T2014" s="114"/>
      <c r="U2014" s="114"/>
    </row>
    <row r="2015" spans="1:34" hidden="1" outlineLevel="2" x14ac:dyDescent="0.25">
      <c r="B2015" s="105">
        <v>6</v>
      </c>
      <c r="C2015" s="108">
        <f t="shared" ref="C2015" si="3444">-(IFERROR(VLOOKUP($B2015,$B2003:$C2008,2,0),0)+IFERROR(VLOOKUP($B2015,$D2003:$E2008,2,0),0)+IFERROR(VLOOKUP($B2015,$F2003:$G2008,2,0),0)+IFERROR(VLOOKUP($B2015,$H2003:$I2008,2,0),0)+IFERROR(VLOOKUP($B2015,$J2003:$K2008,2,0),0)+IFERROR(VLOOKUP($B2015,$L2003:$M2008,2,0),0)+IFERROR(VLOOKUP($B2015,$N2003:$O2008,2,0),0)+IFERROR(VLOOKUP($B2015,$P2003:$Q2008,2,0),0)+IFERROR(VLOOKUP($B2015,$R2003:$S2008,2,0),0))</f>
        <v>0</v>
      </c>
      <c r="E2015" s="110"/>
      <c r="F2015" s="105">
        <v>3</v>
      </c>
      <c r="G2015" s="185" t="e">
        <v>#NUM!</v>
      </c>
      <c r="H2015" s="185" t="e">
        <v>#NUM!</v>
      </c>
      <c r="I2015" s="185" t="e">
        <v>#NUM!</v>
      </c>
      <c r="J2015" s="185">
        <v>0</v>
      </c>
      <c r="K2015" s="185">
        <v>0</v>
      </c>
      <c r="L2015" s="185"/>
      <c r="M2015" s="110"/>
      <c r="O2015" s="105">
        <v>3</v>
      </c>
      <c r="P2015" s="185" t="e">
        <v>#NUM!</v>
      </c>
      <c r="Q2015" s="185" t="e">
        <v>#NUM!</v>
      </c>
      <c r="R2015" s="185" t="e">
        <v>#NUM!</v>
      </c>
      <c r="S2015" s="185" t="e">
        <v>#NUM!</v>
      </c>
      <c r="T2015" s="114"/>
      <c r="U2015" s="114"/>
    </row>
    <row r="2016" spans="1:34" hidden="1" outlineLevel="2" x14ac:dyDescent="0.25">
      <c r="B2016" s="105">
        <v>7</v>
      </c>
      <c r="C2016" s="108">
        <f t="shared" ref="C2016" si="3445">-(IFERROR(VLOOKUP($B2016,$B2003:$C2008,2,0),0)+IFERROR(VLOOKUP($B2016,$D2003:$E2008,2,0),0)+IFERROR(VLOOKUP($B2016,$F2003:$G2008,2,0),0)+IFERROR(VLOOKUP($B2016,$H2003:$I2008,2,0),0)+IFERROR(VLOOKUP($B2016,$J2003:$K2008,2,0),0)+IFERROR(VLOOKUP($B2016,$L2003:$M2008,2,0),0)+IFERROR(VLOOKUP($B2016,$N2003:$O2008,2,0),0)+IFERROR(VLOOKUP($B2016,$P2003:$Q2008,2,0),0)+IFERROR(VLOOKUP($B2016,$R2003:$S2008,2,0),0))</f>
        <v>0</v>
      </c>
      <c r="E2016" s="110"/>
      <c r="F2016" s="105">
        <v>4</v>
      </c>
      <c r="G2016" s="185" t="e">
        <v>#NUM!</v>
      </c>
      <c r="H2016" s="185" t="e">
        <v>#NUM!</v>
      </c>
      <c r="I2016" s="185" t="e">
        <v>#NUM!</v>
      </c>
      <c r="J2016" s="185">
        <v>0</v>
      </c>
      <c r="K2016" s="185"/>
      <c r="L2016" s="185"/>
      <c r="M2016" s="110"/>
      <c r="O2016" s="105">
        <v>4</v>
      </c>
      <c r="P2016" s="185" t="e">
        <v>#NUM!</v>
      </c>
      <c r="Q2016" s="185" t="e">
        <v>#NUM!</v>
      </c>
      <c r="R2016" s="185" t="e">
        <v>#NUM!</v>
      </c>
      <c r="S2016" s="185" t="e">
        <v>#NUM!</v>
      </c>
      <c r="T2016" s="114"/>
      <c r="U2016" s="114"/>
    </row>
    <row r="2017" spans="1:24" hidden="1" outlineLevel="2" x14ac:dyDescent="0.25">
      <c r="B2017" s="105">
        <v>8</v>
      </c>
      <c r="C2017" s="108">
        <f t="shared" ref="C2017" si="3446">-(IFERROR(VLOOKUP($B2017,$B2003:$C2008,2,0),0)+IFERROR(VLOOKUP($B2017,$D2003:$E2008,2,0),0)+IFERROR(VLOOKUP($B2017,$F2003:$G2008,2,0),0)+IFERROR(VLOOKUP($B2017,$H2003:$I2008,2,0),0)+IFERROR(VLOOKUP($B2017,$J2003:$K2008,2,0),0)+IFERROR(VLOOKUP($B2017,$L2003:$M2008,2,0),0)+IFERROR(VLOOKUP($B2017,$N2003:$O2008,2,0),0)+IFERROR(VLOOKUP($B2017,$P2003:$Q2008,2,0),0)+IFERROR(VLOOKUP($B2017,$R2003:$S2008,2,0),0))</f>
        <v>0</v>
      </c>
      <c r="E2017" s="110" t="s">
        <v>40</v>
      </c>
      <c r="F2017" s="105">
        <v>5</v>
      </c>
      <c r="G2017" s="185" t="e">
        <v>#NUM!</v>
      </c>
      <c r="H2017" s="185" t="e">
        <v>#NUM!</v>
      </c>
      <c r="I2017" s="185" t="e">
        <v>#NUM!</v>
      </c>
      <c r="J2017" s="185"/>
      <c r="K2017" s="185"/>
      <c r="L2017" s="185"/>
      <c r="M2017" s="110"/>
      <c r="O2017" s="105">
        <v>5</v>
      </c>
      <c r="P2017" s="185" t="e">
        <v>#NUM!</v>
      </c>
      <c r="Q2017" s="185" t="e">
        <v>#NUM!</v>
      </c>
      <c r="R2017" s="185" t="e">
        <v>#NUM!</v>
      </c>
      <c r="S2017" s="185" t="e">
        <v>#NUM!</v>
      </c>
      <c r="T2017" s="114"/>
      <c r="U2017" s="114"/>
    </row>
    <row r="2018" spans="1:24" hidden="1" outlineLevel="2" x14ac:dyDescent="0.25">
      <c r="B2018" s="105">
        <v>9</v>
      </c>
      <c r="C2018" s="108">
        <f t="shared" ref="C2018" si="3447">-(IFERROR(VLOOKUP($B2018,$B2003:$C2008,2,0),0)+IFERROR(VLOOKUP($B2018,$D2003:$E2008,2,0),0)+IFERROR(VLOOKUP($B2018,$F2003:$G2008,2,0),0)+IFERROR(VLOOKUP($B2018,$H2003:$I2008,2,0),0)+IFERROR(VLOOKUP($B2018,$J2003:$K2008,2,0),0)+IFERROR(VLOOKUP($B2018,$L2003:$M2008,2,0),0)+IFERROR(VLOOKUP($B2018,$N2003:$O2008,2,0),0)+IFERROR(VLOOKUP($B2018,$P2003:$Q2008,2,0),0)+IFERROR(VLOOKUP($B2018,$R2003:$S2008,2,0),0))</f>
        <v>0</v>
      </c>
      <c r="E2018" s="110"/>
      <c r="F2018" s="105">
        <v>6</v>
      </c>
      <c r="G2018" s="185" t="e">
        <v>#NUM!</v>
      </c>
      <c r="H2018" s="185" t="e">
        <v>#NUM!</v>
      </c>
      <c r="I2018" s="185"/>
      <c r="J2018" s="185"/>
      <c r="K2018" s="185"/>
      <c r="L2018" s="185"/>
      <c r="M2018" s="110"/>
      <c r="O2018" s="105">
        <v>6</v>
      </c>
      <c r="P2018" s="185" t="e">
        <v>#NUM!</v>
      </c>
      <c r="Q2018" s="185" t="e">
        <v>#NUM!</v>
      </c>
      <c r="R2018" s="185" t="e">
        <v>#NUM!</v>
      </c>
      <c r="S2018" s="185" t="e">
        <v>#NUM!</v>
      </c>
      <c r="T2018" s="114"/>
      <c r="U2018" s="114"/>
    </row>
    <row r="2019" spans="1:24" hidden="1" outlineLevel="2" x14ac:dyDescent="0.25">
      <c r="B2019" s="105">
        <v>10</v>
      </c>
      <c r="C2019" s="108">
        <f t="shared" ref="C2019" si="3448">-(IFERROR(VLOOKUP($B2019,$B2003:$C2008,2,0),0)+IFERROR(VLOOKUP($B2019,$D2003:$E2008,2,0),0)+IFERROR(VLOOKUP($B2019,$F2003:$G2008,2,0),0)+IFERROR(VLOOKUP($B2019,$H2003:$I2008,2,0),0)+IFERROR(VLOOKUP($B2019,$J2003:$K2008,2,0),0)+IFERROR(VLOOKUP($B2019,$L2003:$M2008,2,0),0)+IFERROR(VLOOKUP($B2019,$N2003:$O2008,2,0),0)+IFERROR(VLOOKUP($B2019,$P2003:$Q2008,2,0),0)+IFERROR(VLOOKUP($B2019,$R2003:$S2008,2,0),0))</f>
        <v>0</v>
      </c>
      <c r="E2019" s="110"/>
      <c r="F2019" s="105">
        <v>7</v>
      </c>
      <c r="G2019" s="185" t="e">
        <v>#NUM!</v>
      </c>
      <c r="H2019" s="185"/>
      <c r="I2019" s="185"/>
      <c r="J2019" s="185"/>
      <c r="K2019" s="185"/>
      <c r="L2019" s="185"/>
      <c r="M2019" s="110"/>
      <c r="N2019" s="110" t="s">
        <v>40</v>
      </c>
      <c r="O2019" s="105">
        <v>7</v>
      </c>
      <c r="P2019" s="185" t="e">
        <v>#NUM!</v>
      </c>
      <c r="Q2019" s="185" t="e">
        <v>#NUM!</v>
      </c>
      <c r="R2019" s="185" t="e">
        <v>#NUM!</v>
      </c>
      <c r="S2019" s="185" t="e">
        <v>#NUM!</v>
      </c>
      <c r="T2019" s="114"/>
      <c r="U2019" s="114"/>
    </row>
    <row r="2020" spans="1:24" hidden="1" outlineLevel="2" x14ac:dyDescent="0.25">
      <c r="B2020" s="105">
        <v>11</v>
      </c>
      <c r="C2020" s="108">
        <f t="shared" ref="C2020" si="3449">-(IFERROR(VLOOKUP($B2020,$B2003:$C2008,2,0),0)+IFERROR(VLOOKUP($B2020,$D2003:$E2008,2,0),0)+IFERROR(VLOOKUP($B2020,$F2003:$G2008,2,0),0)+IFERROR(VLOOKUP($B2020,$H2003:$I2008,2,0),0)+IFERROR(VLOOKUP($B2020,$J2003:$K2008,2,0),0)+IFERROR(VLOOKUP($B2020,$L2003:$M2008,2,0),0)+IFERROR(VLOOKUP($B2020,$N2003:$O2008,2,0),0)+IFERROR(VLOOKUP($B2020,$P2003:$Q2008,2,0),0)+IFERROR(VLOOKUP($B2020,$R2003:$S2008,2,0),0))</f>
        <v>0</v>
      </c>
      <c r="E2020" s="110"/>
      <c r="M2020" s="110"/>
      <c r="O2020" s="105">
        <v>8</v>
      </c>
      <c r="P2020" s="185" t="e">
        <v>#NUM!</v>
      </c>
      <c r="Q2020" s="185" t="e">
        <v>#NUM!</v>
      </c>
      <c r="R2020" s="185" t="e">
        <v>#NUM!</v>
      </c>
      <c r="S2020" s="185" t="e">
        <v>#NUM!</v>
      </c>
      <c r="T2020" s="114"/>
      <c r="U2020" s="114"/>
    </row>
    <row r="2021" spans="1:24" hidden="1" outlineLevel="2" x14ac:dyDescent="0.25">
      <c r="B2021" s="105">
        <v>12</v>
      </c>
      <c r="C2021" s="108">
        <f t="shared" ref="C2021" si="3450">-(IFERROR(VLOOKUP($B2021,$B2003:$C2008,2,0),0)+IFERROR(VLOOKUP($B2021,$D2003:$E2008,2,0),0)+IFERROR(VLOOKUP($B2021,$F2003:$G2008,2,0),0)+IFERROR(VLOOKUP($B2021,$H2003:$I2008,2,0),0)+IFERROR(VLOOKUP($B2021,$J2003:$K2008,2,0),0)+IFERROR(VLOOKUP($B2021,$L2003:$M2008,2,0),0)+IFERROR(VLOOKUP($B2021,$N2003:$O2008,2,0),0)+IFERROR(VLOOKUP($B2021,$P2003:$Q2008,2,0),0)+IFERROR(VLOOKUP($B2021,$R2003:$S2008,2,0),0))</f>
        <v>0</v>
      </c>
      <c r="E2021" s="110"/>
      <c r="M2021" s="110"/>
      <c r="O2021" s="105">
        <v>9</v>
      </c>
      <c r="P2021" s="185" t="e">
        <v>#NUM!</v>
      </c>
      <c r="Q2021" s="185" t="e">
        <v>#NUM!</v>
      </c>
      <c r="R2021" s="185" t="e">
        <v>#NUM!</v>
      </c>
      <c r="S2021" s="185"/>
      <c r="T2021" s="114"/>
      <c r="U2021" s="114"/>
    </row>
    <row r="2022" spans="1:24" hidden="1" outlineLevel="2" x14ac:dyDescent="0.25">
      <c r="B2022" s="105">
        <v>13</v>
      </c>
      <c r="C2022" s="108">
        <f t="shared" ref="C2022" si="3451">-(IFERROR(VLOOKUP($B2022,$B2003:$C2008,2,0),0)+IFERROR(VLOOKUP($B2022,$D2003:$E2008,2,0),0)+IFERROR(VLOOKUP($B2022,$F2003:$G2008,2,0),0)+IFERROR(VLOOKUP($B2022,$H2003:$I2008,2,0),0)+IFERROR(VLOOKUP($B2022,$J2003:$K2008,2,0),0)+IFERROR(VLOOKUP($B2022,$L2003:$M2008,2,0),0)+IFERROR(VLOOKUP($B2022,$N2003:$O2008,2,0),0)+IFERROR(VLOOKUP($B2022,$P2003:$Q2008,2,0),0)+IFERROR(VLOOKUP($B2022,$R2003:$S2008,2,0),0))</f>
        <v>0</v>
      </c>
      <c r="E2022" s="110"/>
      <c r="F2022" s="110"/>
      <c r="G2022" s="324" t="s">
        <v>42</v>
      </c>
      <c r="H2022" s="324"/>
      <c r="I2022" s="324"/>
      <c r="J2022" s="324"/>
      <c r="K2022" s="324"/>
      <c r="L2022" s="324"/>
      <c r="M2022" s="110"/>
      <c r="O2022" s="105">
        <v>10</v>
      </c>
      <c r="P2022" s="185" t="e">
        <v>#NUM!</v>
      </c>
      <c r="Q2022" s="185" t="e">
        <v>#NUM!</v>
      </c>
      <c r="R2022" s="185"/>
      <c r="S2022" s="185"/>
      <c r="T2022" s="114"/>
      <c r="U2022" s="114"/>
    </row>
    <row r="2023" spans="1:24" hidden="1" outlineLevel="2" x14ac:dyDescent="0.25">
      <c r="B2023" s="105">
        <v>14</v>
      </c>
      <c r="C2023" s="108">
        <f t="shared" ref="C2023" si="3452">-(IFERROR(VLOOKUP($B2023,$B2003:$C2008,2,0),0)+IFERROR(VLOOKUP($B2023,$D2003:$E2008,2,0),0)+IFERROR(VLOOKUP($B2023,$F2003:$G2008,2,0),0)+IFERROR(VLOOKUP($B2023,$H2003:$I2008,2,0),0)+IFERROR(VLOOKUP($B2023,$J2003:$K2008,2,0),0)+IFERROR(VLOOKUP($B2023,$L2003:$M2008,2,0),0)+IFERROR(VLOOKUP($B2023,$N2003:$O2008,2,0),0)+IFERROR(VLOOKUP($B2023,$P2003:$Q2008,2,0),0)+IFERROR(VLOOKUP($B2023,$R2003:$S2008,2,0),0))</f>
        <v>0</v>
      </c>
      <c r="E2023" s="110"/>
      <c r="F2023" s="110"/>
      <c r="G2023" s="112">
        <v>6</v>
      </c>
      <c r="H2023" s="112">
        <v>5</v>
      </c>
      <c r="I2023" s="112">
        <v>4</v>
      </c>
      <c r="J2023" s="112">
        <v>3</v>
      </c>
      <c r="K2023" s="112">
        <v>2</v>
      </c>
      <c r="L2023" s="112">
        <v>1</v>
      </c>
      <c r="M2023" s="110"/>
      <c r="O2023" s="105">
        <v>11</v>
      </c>
      <c r="P2023" s="185" t="e">
        <v>#NUM!</v>
      </c>
      <c r="Q2023" s="185"/>
      <c r="R2023" s="185"/>
      <c r="S2023" s="185"/>
      <c r="T2023" s="114"/>
      <c r="U2023" s="114"/>
    </row>
    <row r="2024" spans="1:24" hidden="1" outlineLevel="2" x14ac:dyDescent="0.25">
      <c r="A2024" s="68" t="s">
        <v>41</v>
      </c>
      <c r="B2024" s="105">
        <v>15</v>
      </c>
      <c r="C2024" s="108">
        <f t="shared" ref="C2024" si="3453">-(IFERROR(VLOOKUP($B2024,$B2003:$C2008,2,0),0)+IFERROR(VLOOKUP($B2024,$D2003:$E2008,2,0),0)+IFERROR(VLOOKUP($B2024,$F2003:$G2008,2,0),0)+IFERROR(VLOOKUP($B2024,$H2003:$I2008,2,0),0)+IFERROR(VLOOKUP($B2024,$J2003:$K2008,2,0),0)+IFERROR(VLOOKUP($B2024,$L2003:$M2008,2,0),0)+IFERROR(VLOOKUP($B2024,$N2003:$O2008,2,0),0)+IFERROR(VLOOKUP($B2024,$P2003:$Q2008,2,0),0)+IFERROR(VLOOKUP($B2024,$R2003:$S2008,2,0),0))</f>
        <v>0</v>
      </c>
      <c r="E2024" s="110"/>
      <c r="F2024" s="105">
        <v>1</v>
      </c>
      <c r="G2024" s="184" t="e">
        <f t="array" ref="G2024:G2032">MMULT(MINVERSE($C$24:$K$32),$C2010:$C2018)</f>
        <v>#NUM!</v>
      </c>
      <c r="H2024" s="184" t="e">
        <f t="array" ref="H2024:H2031">MMULT(MINVERSE($C$24:$J$31),$C2010:$C2017)</f>
        <v>#NUM!</v>
      </c>
      <c r="I2024" s="184" t="e">
        <f t="array" ref="I2024:I2030">MMULT(MINVERSE($C$24:$I$30),$C2010:$C2016)</f>
        <v>#NUM!</v>
      </c>
      <c r="J2024" s="184" t="e">
        <f t="array" ref="J2024:J2029">MMULT(MINVERSE($C$24:$H$29),$C2010:$C2015)</f>
        <v>#NUM!</v>
      </c>
      <c r="K2024" s="184" t="e">
        <f t="array" ref="K2024:K2028">MMULT(MINVERSE($C$24:$G$28),$C2010:$C2014)</f>
        <v>#NUM!</v>
      </c>
      <c r="L2024" s="113"/>
      <c r="M2024" s="110"/>
      <c r="N2024" s="110"/>
      <c r="O2024" s="110"/>
      <c r="P2024" s="110"/>
    </row>
    <row r="2025" spans="1:24" hidden="1" outlineLevel="2" x14ac:dyDescent="0.25">
      <c r="B2025" s="105">
        <v>16</v>
      </c>
      <c r="C2025" s="108">
        <f t="shared" ref="C2025" si="3454">-(IFERROR(VLOOKUP($B2025,$B2003:$C2008,2,0),0)+IFERROR(VLOOKUP($B2025,$D2003:$E2008,2,0),0)+IFERROR(VLOOKUP($B2025,$F2003:$G2008,2,0),0)+IFERROR(VLOOKUP($B2025,$H2003:$I2008,2,0),0)+IFERROR(VLOOKUP($B2025,$J2003:$K2008,2,0),0)+IFERROR(VLOOKUP($B2025,$L2003:$M2008,2,0),0)+IFERROR(VLOOKUP($B2025,$N2003:$O2008,2,0),0)+IFERROR(VLOOKUP($B2025,$P2003:$Q2008,2,0),0)+IFERROR(VLOOKUP($B2025,$R2003:$S2008,2,0),0))</f>
        <v>0</v>
      </c>
      <c r="E2025" s="110"/>
      <c r="F2025" s="105">
        <v>2</v>
      </c>
      <c r="G2025" s="185" t="e">
        <v>#NUM!</v>
      </c>
      <c r="H2025" s="185" t="e">
        <v>#NUM!</v>
      </c>
      <c r="I2025" s="185" t="e">
        <v>#NUM!</v>
      </c>
      <c r="J2025" s="185" t="e">
        <v>#NUM!</v>
      </c>
      <c r="K2025" s="185" t="e">
        <v>#NUM!</v>
      </c>
      <c r="L2025" s="114"/>
      <c r="M2025" s="110"/>
      <c r="N2025" s="110"/>
      <c r="O2025" s="110"/>
      <c r="P2025" s="110"/>
    </row>
    <row r="2026" spans="1:24" hidden="1" outlineLevel="2" x14ac:dyDescent="0.25">
      <c r="B2026" s="105">
        <v>17</v>
      </c>
      <c r="C2026" s="108">
        <f t="shared" ref="C2026" si="3455">-(IFERROR(VLOOKUP($B2026,$B2003:$C2008,2,0),0)+IFERROR(VLOOKUP($B2026,$D2003:$E2008,2,0),0)+IFERROR(VLOOKUP($B2026,$F2003:$G2008,2,0),0)+IFERROR(VLOOKUP($B2026,$H2003:$I2008,2,0),0)+IFERROR(VLOOKUP($B2026,$J2003:$K2008,2,0),0)+IFERROR(VLOOKUP($B2026,$L2003:$M2008,2,0),0)+IFERROR(VLOOKUP($B2026,$N2003:$O2008,2,0),0)+IFERROR(VLOOKUP($B2026,$P2003:$Q2008,2,0),0)+IFERROR(VLOOKUP($B2026,$R2003:$S2008,2,0),0))</f>
        <v>0</v>
      </c>
      <c r="E2026" s="110"/>
      <c r="F2026" s="105">
        <v>3</v>
      </c>
      <c r="G2026" s="185" t="e">
        <v>#NUM!</v>
      </c>
      <c r="H2026" s="185" t="e">
        <v>#NUM!</v>
      </c>
      <c r="I2026" s="185" t="e">
        <v>#NUM!</v>
      </c>
      <c r="J2026" s="185" t="e">
        <v>#NUM!</v>
      </c>
      <c r="K2026" s="185" t="e">
        <v>#NUM!</v>
      </c>
      <c r="L2026" s="114"/>
      <c r="M2026" s="110"/>
    </row>
    <row r="2027" spans="1:24" hidden="1" outlineLevel="2" x14ac:dyDescent="0.25">
      <c r="B2027" s="105">
        <v>18</v>
      </c>
      <c r="C2027" s="108">
        <f t="shared" ref="C2027" si="3456">-(IFERROR(VLOOKUP($B2027,$B2003:$C2008,2,0),0)+IFERROR(VLOOKUP($B2027,$D2003:$E2008,2,0),0)+IFERROR(VLOOKUP($B2027,$F2003:$G2008,2,0),0)+IFERROR(VLOOKUP($B2027,$H2003:$I2008,2,0),0)+IFERROR(VLOOKUP($B2027,$J2003:$K2008,2,0),0)+IFERROR(VLOOKUP($B2027,$L2003:$M2008,2,0),0)+IFERROR(VLOOKUP($B2027,$N2003:$O2008,2,0),0)+IFERROR(VLOOKUP($B2027,$P2003:$Q2008,2,0),0)+IFERROR(VLOOKUP($B2027,$R2003:$S2008,2,0),0))</f>
        <v>0</v>
      </c>
      <c r="E2027" s="110"/>
      <c r="F2027" s="105">
        <v>4</v>
      </c>
      <c r="G2027" s="185" t="e">
        <v>#NUM!</v>
      </c>
      <c r="H2027" s="185" t="e">
        <v>#NUM!</v>
      </c>
      <c r="I2027" s="185" t="e">
        <v>#NUM!</v>
      </c>
      <c r="J2027" s="185" t="e">
        <v>#NUM!</v>
      </c>
      <c r="K2027" s="185" t="e">
        <v>#NUM!</v>
      </c>
      <c r="L2027" s="114"/>
      <c r="M2027" s="110"/>
    </row>
    <row r="2028" spans="1:24" hidden="1" outlineLevel="2" x14ac:dyDescent="0.25">
      <c r="B2028" s="105">
        <v>19</v>
      </c>
      <c r="C2028" s="108">
        <f t="shared" ref="C2028" si="3457">-(IFERROR(VLOOKUP($B2028,$B2003:$C2008,2,0),0)+IFERROR(VLOOKUP($B2028,$D2003:$E2008,2,0),0)+IFERROR(VLOOKUP($B2028,$F2003:$G2008,2,0),0)+IFERROR(VLOOKUP($B2028,$H2003:$I2008,2,0),0)+IFERROR(VLOOKUP($B2028,$J2003:$K2008,2,0),0)+IFERROR(VLOOKUP($B2028,$L2003:$M2008,2,0),0)+IFERROR(VLOOKUP($B2028,$N2003:$O2008,2,0),0)+IFERROR(VLOOKUP($B2028,$P2003:$Q2008,2,0),0)+IFERROR(VLOOKUP($B2028,$R2003:$S2008,2,0),0))</f>
        <v>0</v>
      </c>
      <c r="E2028" s="110"/>
      <c r="F2028" s="105">
        <v>5</v>
      </c>
      <c r="G2028" s="185" t="e">
        <v>#NUM!</v>
      </c>
      <c r="H2028" s="185" t="e">
        <v>#NUM!</v>
      </c>
      <c r="I2028" s="185" t="e">
        <v>#NUM!</v>
      </c>
      <c r="J2028" s="185" t="e">
        <v>#NUM!</v>
      </c>
      <c r="K2028" s="185" t="e">
        <v>#NUM!</v>
      </c>
      <c r="L2028" s="114"/>
      <c r="M2028" s="110"/>
    </row>
    <row r="2029" spans="1:24" hidden="1" outlineLevel="2" x14ac:dyDescent="0.25">
      <c r="B2029" s="105">
        <v>20</v>
      </c>
      <c r="C2029" s="108">
        <f t="shared" ref="C2029" si="3458">-(IFERROR(VLOOKUP($B2029,$B2003:$C2008,2,0),0)+IFERROR(VLOOKUP($B2029,$D2003:$E2008,2,0),0)+IFERROR(VLOOKUP($B2029,$F2003:$G2008,2,0),0)+IFERROR(VLOOKUP($B2029,$H2003:$I2008,2,0),0)+IFERROR(VLOOKUP($B2029,$J2003:$K2008,2,0),0)+IFERROR(VLOOKUP($B2029,$L2003:$M2008,2,0),0)+IFERROR(VLOOKUP($B2029,$N2003:$O2008,2,0),0)+IFERROR(VLOOKUP($B2029,$P2003:$Q2008,2,0),0)+IFERROR(VLOOKUP($B2029,$R2003:$S2008,2,0),0))</f>
        <v>0</v>
      </c>
      <c r="E2029" s="110" t="s">
        <v>40</v>
      </c>
      <c r="F2029" s="105">
        <v>6</v>
      </c>
      <c r="G2029" s="185" t="e">
        <v>#NUM!</v>
      </c>
      <c r="H2029" s="185" t="e">
        <v>#NUM!</v>
      </c>
      <c r="I2029" s="185" t="e">
        <v>#NUM!</v>
      </c>
      <c r="J2029" s="185" t="e">
        <v>#NUM!</v>
      </c>
      <c r="K2029" s="185"/>
      <c r="L2029" s="114"/>
      <c r="M2029" s="110"/>
    </row>
    <row r="2030" spans="1:24" hidden="1" outlineLevel="2" x14ac:dyDescent="0.25">
      <c r="B2030" s="105">
        <v>21</v>
      </c>
      <c r="C2030" s="108">
        <f t="shared" ref="C2030" si="3459">-(IFERROR(VLOOKUP($B2030,$B2003:$C2008,2,0),0)+IFERROR(VLOOKUP($B2030,$D2003:$E2008,2,0),0)+IFERROR(VLOOKUP($B2030,$F2003:$G2008,2,0),0)+IFERROR(VLOOKUP($B2030,$H2003:$I2008,2,0),0)+IFERROR(VLOOKUP($B2030,$J2003:$K2008,2,0),0)+IFERROR(VLOOKUP($B2030,$L2003:$M2008,2,0),0)+IFERROR(VLOOKUP($B2030,$N2003:$O2008,2,0),0)+IFERROR(VLOOKUP($B2030,$P2003:$Q2008,2,0),0)+IFERROR(VLOOKUP($B2030,$R2003:$S2008,2,0),0))</f>
        <v>0</v>
      </c>
      <c r="E2030" s="110"/>
      <c r="F2030" s="105">
        <v>7</v>
      </c>
      <c r="G2030" s="185" t="e">
        <v>#NUM!</v>
      </c>
      <c r="H2030" s="185" t="e">
        <v>#NUM!</v>
      </c>
      <c r="I2030" s="185" t="e">
        <v>#NUM!</v>
      </c>
      <c r="J2030" s="185"/>
      <c r="K2030" s="185"/>
      <c r="L2030" s="114"/>
      <c r="M2030" s="110"/>
    </row>
    <row r="2031" spans="1:24" hidden="1" outlineLevel="2" x14ac:dyDescent="0.25">
      <c r="E2031" s="110"/>
      <c r="F2031" s="105">
        <v>8</v>
      </c>
      <c r="G2031" s="185" t="e">
        <v>#NUM!</v>
      </c>
      <c r="H2031" s="185" t="e">
        <v>#NUM!</v>
      </c>
      <c r="I2031" s="185"/>
      <c r="J2031" s="185"/>
      <c r="K2031" s="185"/>
      <c r="L2031" s="114"/>
      <c r="M2031" s="110"/>
      <c r="X2031" s="110"/>
    </row>
    <row r="2032" spans="1:24" hidden="1" outlineLevel="2" x14ac:dyDescent="0.25">
      <c r="E2032" s="110"/>
      <c r="F2032" s="105">
        <v>9</v>
      </c>
      <c r="G2032" s="185" t="e">
        <v>#NUM!</v>
      </c>
      <c r="H2032" s="185"/>
      <c r="I2032" s="185"/>
      <c r="J2032" s="185"/>
      <c r="K2032" s="185"/>
      <c r="L2032" s="114"/>
      <c r="M2032" s="110"/>
      <c r="X2032" s="110"/>
    </row>
    <row r="2033" spans="1:16" hidden="1" outlineLevel="2" x14ac:dyDescent="0.25">
      <c r="A2033" s="117"/>
    </row>
    <row r="2034" spans="1:16" s="119" customFormat="1" hidden="1" outlineLevel="2" x14ac:dyDescent="0.25">
      <c r="A2034" s="118" t="s">
        <v>37</v>
      </c>
    </row>
    <row r="2035" spans="1:16" hidden="1" outlineLevel="2" x14ac:dyDescent="0.25">
      <c r="B2035" s="316">
        <f t="shared" ref="B2035:B2041" si="3460">B2002</f>
        <v>1</v>
      </c>
      <c r="C2035" s="316"/>
      <c r="D2035" s="316">
        <f t="shared" ref="D2035:D2041" si="3461">D2002</f>
        <v>2</v>
      </c>
      <c r="E2035" s="316"/>
      <c r="F2035" s="316">
        <f t="shared" ref="F2035:F2041" si="3462">F2002</f>
        <v>3</v>
      </c>
      <c r="G2035" s="316"/>
      <c r="H2035" s="316">
        <f t="shared" ref="H2035:H2041" si="3463">H2002</f>
        <v>4</v>
      </c>
      <c r="I2035" s="316"/>
      <c r="J2035" s="316">
        <f t="shared" ref="J2035:J2041" si="3464">J2002</f>
        <v>5</v>
      </c>
      <c r="K2035" s="316"/>
      <c r="L2035" s="316">
        <f t="shared" ref="L2035:L2041" si="3465">L2002</f>
        <v>6</v>
      </c>
      <c r="M2035" s="316"/>
    </row>
    <row r="2036" spans="1:16" hidden="1" outlineLevel="2" x14ac:dyDescent="0.25">
      <c r="B2036" s="105">
        <f t="shared" si="3460"/>
        <v>3</v>
      </c>
      <c r="C2036" s="116">
        <f>IF($Q$2=2,IFERROR(INDEX($G2013:$L2019,MATCH(B2036,$F2013:$F2019,0),MATCH(INICIO!$C$78,$G2012:$L2012,0)),0),IF($Q$2=4,IFERROR(INDEX($P2013:$U2023,MATCH(B2036,$O2013:$O2023,0),MATCH(INICIO!$C$78,$P2012:$U2012,0)),0),IFERROR(INDEX($G2024:$L2032,MATCH(B2036,$F2024:$F2032,0),MATCH(INICIO!$C$78,$G2023:$L2023,0)),0)))</f>
        <v>0</v>
      </c>
      <c r="D2036" s="105">
        <f t="shared" si="3461"/>
        <v>0</v>
      </c>
      <c r="E2036" s="116">
        <f>IF($Q$2=2,IFERROR(INDEX($G2013:$L2019,MATCH(D2036,$F2013:$F2019,0),MATCH(INICIO!$C$78,$G2012:$L2012,0)),0),IF($Q$2=4,IFERROR(INDEX($P2013:$U2023,MATCH(D2036,$O2013:$O2023,0),MATCH(INICIO!$C$78,$P2012:$U2012,0)),0),IFERROR(INDEX($G2024:$L2032,MATCH(D2036,$F2024:$F2032,0),MATCH(INICIO!$C$78,$G2023:$L2023,0)),0)))</f>
        <v>0</v>
      </c>
      <c r="F2036" s="105">
        <f t="shared" si="3462"/>
        <v>0</v>
      </c>
      <c r="G2036" s="116">
        <f>IF($Q$2=2,IFERROR(INDEX($G2013:$L2019,MATCH(F2036,$F2013:$F2019,0),MATCH(INICIO!$C$78,$G2012:$L2012,0)),0),IF($Q$2=4,IFERROR(INDEX($P2013:$U2023,MATCH(F2036,$O2013:$O2023,0),MATCH(INICIO!$C$78,$P2012:$U2012,0)),0),IFERROR(INDEX($G2024:$L2032,MATCH(F2036,$F2024:$F2032,0),MATCH(INICIO!$C$78,$G2023:$L2023,0)),0)))</f>
        <v>0</v>
      </c>
      <c r="H2036" s="105">
        <f t="shared" si="3463"/>
        <v>0</v>
      </c>
      <c r="I2036" s="116">
        <f>IF($Q$2=2,IFERROR(INDEX($G2013:$L2019,MATCH(H2036,$F2013:$F2019,0),MATCH(INICIO!$C$78,$G2012:$L2012,0)),0),IF($Q$2=4,IFERROR(INDEX($P2013:$U2023,MATCH(H2036,$O2013:$O2023,0),MATCH(INICIO!$C$78,$P2012:$U2012,0)),0),IFERROR(INDEX($G2024:$L2032,MATCH(H2036,$F2024:$F2032,0),MATCH(INICIO!$C$78,$G2023:$L2023,0)),0)))</f>
        <v>0</v>
      </c>
      <c r="J2036" s="105">
        <f t="shared" si="3464"/>
        <v>0</v>
      </c>
      <c r="K2036" s="116">
        <f>IF($Q$2=2,IFERROR(INDEX($G2013:$L2019,MATCH(J2036,$F2013:$F2019,0),MATCH(INICIO!$C$78,$G2012:$L2012,0)),0),IF($Q$2=4,IFERROR(INDEX($P2013:$U2023,MATCH(J2036,$O2013:$O2023,0),MATCH(INICIO!$C$78,$P2012:$U2012,0)),0),IFERROR(INDEX($G2024:$L2032,MATCH(J2036,$F2024:$F2032,0),MATCH(INICIO!$C$78,$G2023:$L2023,0)),0)))</f>
        <v>0</v>
      </c>
      <c r="L2036" s="105">
        <f t="shared" si="3465"/>
        <v>0</v>
      </c>
      <c r="M2036" s="116">
        <f>IF($Q$2=2,IFERROR(INDEX($G2013:$L2019,MATCH(L2036,$F2013:$F2019,0),MATCH(INICIO!$C$78,$G2012:$L2012,0)),0),IF($Q$2=4,IFERROR(INDEX($P2013:$U2023,MATCH(L2036,$O2013:$O2023,0),MATCH(INICIO!$C$78,$P2012:$U2012,0)),0),IFERROR(INDEX($G2024:$L2032,MATCH(L2036,$F2024:$F2032,0),MATCH(INICIO!$C$78,$G2023:$L2023,0)),0)))</f>
        <v>0</v>
      </c>
    </row>
    <row r="2037" spans="1:16" hidden="1" outlineLevel="2" x14ac:dyDescent="0.25">
      <c r="B2037" s="105">
        <f t="shared" si="3460"/>
        <v>4</v>
      </c>
      <c r="C2037" s="116">
        <f>IF($Q$2=2,IFERROR(INDEX($G2013:$L2019,MATCH(B2037,$F2013:$F2019,0),MATCH(INICIO!$C$78,$G2012:$L2012,0)),0),IF($Q$2=4,IFERROR(INDEX($P2013:$U2023,MATCH(B2037,$O2013:$O2023,0),MATCH(INICIO!$C$78,$P2012:$U2012,0)),0),IFERROR(INDEX($G2024:$L2032,MATCH(B2037,$F2024:$F2032,0),MATCH(INICIO!$C$78,$G2023:$L2023,0)),0)))</f>
        <v>0</v>
      </c>
      <c r="D2037" s="105">
        <f t="shared" si="3461"/>
        <v>0</v>
      </c>
      <c r="E2037" s="116">
        <f>IF($Q$2=2,IFERROR(INDEX($G2013:$L2019,MATCH(D2037,$F2013:$F2019,0),MATCH(INICIO!$C$78,$G2012:$L2012,0)),0),IF($Q$2=4,IFERROR(INDEX($P2013:$U2023,MATCH(D2037,$O2013:$O2023,0),MATCH(INICIO!$C$78,$P2012:$U2012,0)),0),IFERROR(INDEX($G2024:$L2032,MATCH(D2037,$F2024:$F2032,0),MATCH(INICIO!$C$78,$G2023:$L2023,0)),0)))</f>
        <v>0</v>
      </c>
      <c r="F2037" s="105">
        <f t="shared" si="3462"/>
        <v>0</v>
      </c>
      <c r="G2037" s="116">
        <f>IF($Q$2=2,IFERROR(INDEX($G2013:$L2019,MATCH(F2037,$F2013:$F2019,0),MATCH(INICIO!$C$78,$G2012:$L2012,0)),0),IF($Q$2=4,IFERROR(INDEX($P2013:$U2023,MATCH(F2037,$O2013:$O2023,0),MATCH(INICIO!$C$78,$P2012:$U2012,0)),0),IFERROR(INDEX($G2024:$L2032,MATCH(F2037,$F2024:$F2032,0),MATCH(INICIO!$C$78,$G2023:$L2023,0)),0)))</f>
        <v>0</v>
      </c>
      <c r="H2037" s="105">
        <f t="shared" si="3463"/>
        <v>0</v>
      </c>
      <c r="I2037" s="116">
        <f>IF($Q$2=2,IFERROR(INDEX($G2013:$L2019,MATCH(H2037,$F2013:$F2019,0),MATCH(INICIO!$C$78,$G2012:$L2012,0)),0),IF($Q$2=4,IFERROR(INDEX($P2013:$U2023,MATCH(H2037,$O2013:$O2023,0),MATCH(INICIO!$C$78,$P2012:$U2012,0)),0),IFERROR(INDEX($G2024:$L2032,MATCH(H2037,$F2024:$F2032,0),MATCH(INICIO!$C$78,$G2023:$L2023,0)),0)))</f>
        <v>0</v>
      </c>
      <c r="J2037" s="105">
        <f t="shared" si="3464"/>
        <v>0</v>
      </c>
      <c r="K2037" s="116">
        <f>IF($Q$2=2,IFERROR(INDEX($G2013:$L2019,MATCH(J2037,$F2013:$F2019,0),MATCH(INICIO!$C$78,$G2012:$L2012,0)),0),IF($Q$2=4,IFERROR(INDEX($P2013:$U2023,MATCH(J2037,$O2013:$O2023,0),MATCH(INICIO!$C$78,$P2012:$U2012,0)),0),IFERROR(INDEX($G2024:$L2032,MATCH(J2037,$F2024:$F2032,0),MATCH(INICIO!$C$78,$G2023:$L2023,0)),0)))</f>
        <v>0</v>
      </c>
      <c r="L2037" s="105">
        <f t="shared" si="3465"/>
        <v>0</v>
      </c>
      <c r="M2037" s="116">
        <f>IF($Q$2=2,IFERROR(INDEX($G2013:$L2019,MATCH(L2037,$F2013:$F2019,0),MATCH(INICIO!$C$78,$G2012:$L2012,0)),0),IF($Q$2=4,IFERROR(INDEX($P2013:$U2023,MATCH(L2037,$O2013:$O2023,0),MATCH(INICIO!$C$78,$P2012:$U2012,0)),0),IFERROR(INDEX($G2024:$L2032,MATCH(L2037,$F2024:$F2032,0),MATCH(INICIO!$C$78,$G2023:$L2023,0)),0)))</f>
        <v>0</v>
      </c>
    </row>
    <row r="2038" spans="1:16" hidden="1" outlineLevel="2" x14ac:dyDescent="0.25">
      <c r="B2038" s="105">
        <f t="shared" si="3460"/>
        <v>1</v>
      </c>
      <c r="C2038" s="116">
        <f>IF($Q$2=2,IFERROR(INDEX($G2013:$L2019,MATCH(B2038,$F2013:$F2019,0),MATCH(INICIO!$C$78,$G2012:$L2012,0)),0),IF($Q$2=4,IFERROR(INDEX($P2013:$U2023,MATCH(B2038,$O2013:$O2023,0),MATCH(INICIO!$C$78,$P2012:$U2012,0)),0),IFERROR(INDEX($G2024:$L2032,MATCH(B2038,$F2024:$F2032,0),MATCH(INICIO!$C$78,$G2023:$L2023,0)),0)))</f>
        <v>0</v>
      </c>
      <c r="D2038" s="105">
        <f t="shared" si="3461"/>
        <v>0</v>
      </c>
      <c r="E2038" s="116">
        <f>IF($Q$2=2,IFERROR(INDEX($G2013:$L2019,MATCH(D2038,$F2013:$F2019,0),MATCH(INICIO!$C$78,$G2012:$L2012,0)),0),IF($Q$2=4,IFERROR(INDEX($P2013:$U2023,MATCH(D2038,$O2013:$O2023,0),MATCH(INICIO!$C$78,$P2012:$U2012,0)),0),IFERROR(INDEX($G2024:$L2032,MATCH(D2038,$F2024:$F2032,0),MATCH(INICIO!$C$78,$G2023:$L2023,0)),0)))</f>
        <v>0</v>
      </c>
      <c r="F2038" s="105">
        <f t="shared" si="3462"/>
        <v>0</v>
      </c>
      <c r="G2038" s="116">
        <f>IF($Q$2=2,IFERROR(INDEX($G2013:$L2019,MATCH(F2038,$F2013:$F2019,0),MATCH(INICIO!$C$78,$G2012:$L2012,0)),0),IF($Q$2=4,IFERROR(INDEX($P2013:$U2023,MATCH(F2038,$O2013:$O2023,0),MATCH(INICIO!$C$78,$P2012:$U2012,0)),0),IFERROR(INDEX($G2024:$L2032,MATCH(F2038,$F2024:$F2032,0),MATCH(INICIO!$C$78,$G2023:$L2023,0)),0)))</f>
        <v>0</v>
      </c>
      <c r="H2038" s="105">
        <f t="shared" si="3463"/>
        <v>0</v>
      </c>
      <c r="I2038" s="116">
        <f>IF($Q$2=2,IFERROR(INDEX($G2013:$L2019,MATCH(H2038,$F2013:$F2019,0),MATCH(INICIO!$C$78,$G2012:$L2012,0)),0),IF($Q$2=4,IFERROR(INDEX($P2013:$U2023,MATCH(H2038,$O2013:$O2023,0),MATCH(INICIO!$C$78,$P2012:$U2012,0)),0),IFERROR(INDEX($G2024:$L2032,MATCH(H2038,$F2024:$F2032,0),MATCH(INICIO!$C$78,$G2023:$L2023,0)),0)))</f>
        <v>0</v>
      </c>
      <c r="J2038" s="105">
        <f t="shared" si="3464"/>
        <v>0</v>
      </c>
      <c r="K2038" s="116">
        <f>IF($Q$2=2,IFERROR(INDEX($G2013:$L2019,MATCH(J2038,$F2013:$F2019,0),MATCH(INICIO!$C$78,$G2012:$L2012,0)),0),IF($Q$2=4,IFERROR(INDEX($P2013:$U2023,MATCH(J2038,$O2013:$O2023,0),MATCH(INICIO!$C$78,$P2012:$U2012,0)),0),IFERROR(INDEX($G2024:$L2032,MATCH(J2038,$F2024:$F2032,0),MATCH(INICIO!$C$78,$G2023:$L2023,0)),0)))</f>
        <v>0</v>
      </c>
      <c r="L2038" s="105">
        <f t="shared" si="3465"/>
        <v>0</v>
      </c>
      <c r="M2038" s="116">
        <f>IF($Q$2=2,IFERROR(INDEX($G2013:$L2019,MATCH(L2038,$F2013:$F2019,0),MATCH(INICIO!$C$78,$G2012:$L2012,0)),0),IF($Q$2=4,IFERROR(INDEX($P2013:$U2023,MATCH(L2038,$O2013:$O2023,0),MATCH(INICIO!$C$78,$P2012:$U2012,0)),0),IFERROR(INDEX($G2024:$L2032,MATCH(L2038,$F2024:$F2032,0),MATCH(INICIO!$C$78,$G2023:$L2023,0)),0)))</f>
        <v>0</v>
      </c>
    </row>
    <row r="2039" spans="1:16" hidden="1" outlineLevel="2" x14ac:dyDescent="0.25">
      <c r="B2039" s="105">
        <f t="shared" si="3460"/>
        <v>5</v>
      </c>
      <c r="C2039" s="116">
        <f>IF($Q$2=2,IFERROR(INDEX($G2013:$L2019,MATCH(B2039,$F2013:$F2019,0),MATCH(INICIO!$C$78,$G2012:$L2012,0)),0),IF($Q$2=4,IFERROR(INDEX($P2013:$U2023,MATCH(B2039,$O2013:$O2023,0),MATCH(INICIO!$C$78,$P2012:$U2012,0)),0),IFERROR(INDEX($G2024:$L2032,MATCH(B2039,$F2024:$F2032,0),MATCH(INICIO!$C$78,$G2023:$L2023,0)),0)))</f>
        <v>0</v>
      </c>
      <c r="D2039" s="105">
        <f t="shared" si="3461"/>
        <v>0</v>
      </c>
      <c r="E2039" s="116">
        <f>IF($Q$2=2,IFERROR(INDEX($G2013:$L2019,MATCH(D2039,$F2013:$F2019,0),MATCH(INICIO!$C$78,$G2012:$L2012,0)),0),IF($Q$2=4,IFERROR(INDEX($P2013:$U2023,MATCH(D2039,$O2013:$O2023,0),MATCH(INICIO!$C$78,$P2012:$U2012,0)),0),IFERROR(INDEX($G2024:$L2032,MATCH(D2039,$F2024:$F2032,0),MATCH(INICIO!$C$78,$G2023:$L2023,0)),0)))</f>
        <v>0</v>
      </c>
      <c r="F2039" s="105">
        <f t="shared" si="3462"/>
        <v>0</v>
      </c>
      <c r="G2039" s="116">
        <f>IF($Q$2=2,IFERROR(INDEX($G2013:$L2019,MATCH(F2039,$F2013:$F2019,0),MATCH(INICIO!$C$78,$G2012:$L2012,0)),0),IF($Q$2=4,IFERROR(INDEX($P2013:$U2023,MATCH(F2039,$O2013:$O2023,0),MATCH(INICIO!$C$78,$P2012:$U2012,0)),0),IFERROR(INDEX($G2024:$L2032,MATCH(F2039,$F2024:$F2032,0),MATCH(INICIO!$C$78,$G2023:$L2023,0)),0)))</f>
        <v>0</v>
      </c>
      <c r="H2039" s="105">
        <f t="shared" si="3463"/>
        <v>0</v>
      </c>
      <c r="I2039" s="116">
        <f>IF($Q$2=2,IFERROR(INDEX($G2013:$L2019,MATCH(H2039,$F2013:$F2019,0),MATCH(INICIO!$C$78,$G2012:$L2012,0)),0),IF($Q$2=4,IFERROR(INDEX($P2013:$U2023,MATCH(H2039,$O2013:$O2023,0),MATCH(INICIO!$C$78,$P2012:$U2012,0)),0),IFERROR(INDEX($G2024:$L2032,MATCH(H2039,$F2024:$F2032,0),MATCH(INICIO!$C$78,$G2023:$L2023,0)),0)))</f>
        <v>0</v>
      </c>
      <c r="J2039" s="105">
        <f t="shared" si="3464"/>
        <v>0</v>
      </c>
      <c r="K2039" s="116">
        <f>IF($Q$2=2,IFERROR(INDEX($G2013:$L2019,MATCH(J2039,$F2013:$F2019,0),MATCH(INICIO!$C$78,$G2012:$L2012,0)),0),IF($Q$2=4,IFERROR(INDEX($P2013:$U2023,MATCH(J2039,$O2013:$O2023,0),MATCH(INICIO!$C$78,$P2012:$U2012,0)),0),IFERROR(INDEX($G2024:$L2032,MATCH(J2039,$F2024:$F2032,0),MATCH(INICIO!$C$78,$G2023:$L2023,0)),0)))</f>
        <v>0</v>
      </c>
      <c r="L2039" s="105">
        <f t="shared" si="3465"/>
        <v>0</v>
      </c>
      <c r="M2039" s="116">
        <f>IF($Q$2=2,IFERROR(INDEX($G2013:$L2019,MATCH(L2039,$F2013:$F2019,0),MATCH(INICIO!$C$78,$G2012:$L2012,0)),0),IF($Q$2=4,IFERROR(INDEX($P2013:$U2023,MATCH(L2039,$O2013:$O2023,0),MATCH(INICIO!$C$78,$P2012:$U2012,0)),0),IFERROR(INDEX($G2024:$L2032,MATCH(L2039,$F2024:$F2032,0),MATCH(INICIO!$C$78,$G2023:$L2023,0)),0)))</f>
        <v>0</v>
      </c>
    </row>
    <row r="2040" spans="1:16" hidden="1" outlineLevel="2" x14ac:dyDescent="0.25">
      <c r="B2040" s="105">
        <f t="shared" si="3460"/>
        <v>6</v>
      </c>
      <c r="C2040" s="116">
        <f>IF($Q$2=2,IFERROR(INDEX($G2013:$L2019,MATCH(B2040,$F2013:$F2019,0),MATCH(INICIO!$C$78,$G2012:$L2012,0)),0),IF($Q$2=4,IFERROR(INDEX($P2013:$U2023,MATCH(B2040,$O2013:$O2023,0),MATCH(INICIO!$C$78,$P2012:$U2012,0)),0),IFERROR(INDEX($G2024:$L2032,MATCH(B2040,$F2024:$F2032,0),MATCH(INICIO!$C$78,$G2023:$L2023,0)),0)))</f>
        <v>0</v>
      </c>
      <c r="D2040" s="105">
        <f t="shared" si="3461"/>
        <v>0</v>
      </c>
      <c r="E2040" s="116">
        <f>IF($Q$2=2,IFERROR(INDEX($G2013:$L2019,MATCH(D2040,$F2013:$F2019,0),MATCH(INICIO!$C$78,$G2012:$L2012,0)),0),IF($Q$2=4,IFERROR(INDEX($P2013:$U2023,MATCH(D2040,$O2013:$O2023,0),MATCH(INICIO!$C$78,$P2012:$U2012,0)),0),IFERROR(INDEX($G2024:$L2032,MATCH(D2040,$F2024:$F2032,0),MATCH(INICIO!$C$78,$G2023:$L2023,0)),0)))</f>
        <v>0</v>
      </c>
      <c r="F2040" s="105">
        <f t="shared" si="3462"/>
        <v>0</v>
      </c>
      <c r="G2040" s="116">
        <f>IF($Q$2=2,IFERROR(INDEX($G2013:$L2019,MATCH(F2040,$F2013:$F2019,0),MATCH(INICIO!$C$78,$G2012:$L2012,0)),0),IF($Q$2=4,IFERROR(INDEX($P2013:$U2023,MATCH(F2040,$O2013:$O2023,0),MATCH(INICIO!$C$78,$P2012:$U2012,0)),0),IFERROR(INDEX($G2024:$L2032,MATCH(F2040,$F2024:$F2032,0),MATCH(INICIO!$C$78,$G2023:$L2023,0)),0)))</f>
        <v>0</v>
      </c>
      <c r="H2040" s="105">
        <f t="shared" si="3463"/>
        <v>0</v>
      </c>
      <c r="I2040" s="116">
        <f>IF($Q$2=2,IFERROR(INDEX($G2013:$L2019,MATCH(H2040,$F2013:$F2019,0),MATCH(INICIO!$C$78,$G2012:$L2012,0)),0),IF($Q$2=4,IFERROR(INDEX($P2013:$U2023,MATCH(H2040,$O2013:$O2023,0),MATCH(INICIO!$C$78,$P2012:$U2012,0)),0),IFERROR(INDEX($G2024:$L2032,MATCH(H2040,$F2024:$F2032,0),MATCH(INICIO!$C$78,$G2023:$L2023,0)),0)))</f>
        <v>0</v>
      </c>
      <c r="J2040" s="105">
        <f t="shared" si="3464"/>
        <v>0</v>
      </c>
      <c r="K2040" s="116">
        <f>IF($Q$2=2,IFERROR(INDEX($G2013:$L2019,MATCH(J2040,$F2013:$F2019,0),MATCH(INICIO!$C$78,$G2012:$L2012,0)),0),IF($Q$2=4,IFERROR(INDEX($P2013:$U2023,MATCH(J2040,$O2013:$O2023,0),MATCH(INICIO!$C$78,$P2012:$U2012,0)),0),IFERROR(INDEX($G2024:$L2032,MATCH(J2040,$F2024:$F2032,0),MATCH(INICIO!$C$78,$G2023:$L2023,0)),0)))</f>
        <v>0</v>
      </c>
      <c r="L2040" s="105">
        <f t="shared" si="3465"/>
        <v>0</v>
      </c>
      <c r="M2040" s="116">
        <f>IF($Q$2=2,IFERROR(INDEX($G2013:$L2019,MATCH(L2040,$F2013:$F2019,0),MATCH(INICIO!$C$78,$G2012:$L2012,0)),0),IF($Q$2=4,IFERROR(INDEX($P2013:$U2023,MATCH(L2040,$O2013:$O2023,0),MATCH(INICIO!$C$78,$P2012:$U2012,0)),0),IFERROR(INDEX($G2024:$L2032,MATCH(L2040,$F2024:$F2032,0),MATCH(INICIO!$C$78,$G2023:$L2023,0)),0)))</f>
        <v>0</v>
      </c>
    </row>
    <row r="2041" spans="1:16" hidden="1" outlineLevel="2" x14ac:dyDescent="0.25">
      <c r="B2041" s="105">
        <f t="shared" si="3460"/>
        <v>2</v>
      </c>
      <c r="C2041" s="116">
        <f>IF($Q$2=2,IFERROR(INDEX($G2013:$L2019,MATCH(B2041,$F2013:$F2019,0),MATCH(INICIO!$C$78,$G2012:$L2012,0)),0),IF($Q$2=4,IFERROR(INDEX($P2013:$U2023,MATCH(B2041,$O2013:$O2023,0),MATCH(INICIO!$C$78,$P2012:$U2012,0)),0),IFERROR(INDEX($G2024:$L2032,MATCH(B2041,$F2024:$F2032,0),MATCH(INICIO!$C$78,$G2023:$L2023,0)),0)))</f>
        <v>0</v>
      </c>
      <c r="D2041" s="105">
        <f t="shared" si="3461"/>
        <v>0</v>
      </c>
      <c r="E2041" s="116">
        <f>IF($Q$2=2,IFERROR(INDEX($G2013:$L2019,MATCH(D2041,$F2013:$F2019,0),MATCH(INICIO!$C$78,$G2012:$L2012,0)),0),IF($Q$2=4,IFERROR(INDEX($P2013:$U2023,MATCH(D2041,$O2013:$O2023,0),MATCH(INICIO!$C$78,$P2012:$U2012,0)),0),IFERROR(INDEX($G2024:$L2032,MATCH(D2041,$F2024:$F2032,0),MATCH(INICIO!$C$78,$G2023:$L2023,0)),0)))</f>
        <v>0</v>
      </c>
      <c r="F2041" s="105">
        <f t="shared" si="3462"/>
        <v>0</v>
      </c>
      <c r="G2041" s="116">
        <f>IF($Q$2=2,IFERROR(INDEX($G2013:$L2019,MATCH(F2041,$F2013:$F2019,0),MATCH(INICIO!$C$78,$G2012:$L2012,0)),0),IF($Q$2=4,IFERROR(INDEX($P2013:$U2023,MATCH(F2041,$O2013:$O2023,0),MATCH(INICIO!$C$78,$P2012:$U2012,0)),0),IFERROR(INDEX($G2024:$L2032,MATCH(F2041,$F2024:$F2032,0),MATCH(INICIO!$C$78,$G2023:$L2023,0)),0)))</f>
        <v>0</v>
      </c>
      <c r="H2041" s="105">
        <f t="shared" si="3463"/>
        <v>0</v>
      </c>
      <c r="I2041" s="116">
        <f>IF($Q$2=2,IFERROR(INDEX($G2013:$L2019,MATCH(H2041,$F2013:$F2019,0),MATCH(INICIO!$C$78,$G2012:$L2012,0)),0),IF($Q$2=4,IFERROR(INDEX($P2013:$U2023,MATCH(H2041,$O2013:$O2023,0),MATCH(INICIO!$C$78,$P2012:$U2012,0)),0),IFERROR(INDEX($G2024:$L2032,MATCH(H2041,$F2024:$F2032,0),MATCH(INICIO!$C$78,$G2023:$L2023,0)),0)))</f>
        <v>0</v>
      </c>
      <c r="J2041" s="105">
        <f t="shared" si="3464"/>
        <v>0</v>
      </c>
      <c r="K2041" s="116">
        <f>IF($Q$2=2,IFERROR(INDEX($G2013:$L2019,MATCH(J2041,$F2013:$F2019,0),MATCH(INICIO!$C$78,$G2012:$L2012,0)),0),IF($Q$2=4,IFERROR(INDEX($P2013:$U2023,MATCH(J2041,$O2013:$O2023,0),MATCH(INICIO!$C$78,$P2012:$U2012,0)),0),IFERROR(INDEX($G2024:$L2032,MATCH(J2041,$F2024:$F2032,0),MATCH(INICIO!$C$78,$G2023:$L2023,0)),0)))</f>
        <v>0</v>
      </c>
      <c r="L2041" s="105">
        <f t="shared" si="3465"/>
        <v>0</v>
      </c>
      <c r="M2041" s="116">
        <f>IF($Q$2=2,IFERROR(INDEX($G2013:$L2019,MATCH(L2041,$F2013:$F2019,0),MATCH(INICIO!$C$78,$G2012:$L2012,0)),0),IF($Q$2=4,IFERROR(INDEX($P2013:$U2023,MATCH(L2041,$O2013:$O2023,0),MATCH(INICIO!$C$78,$P2012:$U2012,0)),0),IFERROR(INDEX($G2024:$L2032,MATCH(L2041,$F2024:$F2032,0),MATCH(INICIO!$C$78,$G2023:$L2023,0)),0)))</f>
        <v>0</v>
      </c>
    </row>
    <row r="2042" spans="1:16" hidden="1" outlineLevel="2" x14ac:dyDescent="0.25"/>
    <row r="2043" spans="1:16" s="119" customFormat="1" hidden="1" outlineLevel="2" x14ac:dyDescent="0.25">
      <c r="A2043" s="118" t="s">
        <v>43</v>
      </c>
    </row>
    <row r="2044" spans="1:16" hidden="1" outlineLevel="2" x14ac:dyDescent="0.25">
      <c r="C2044" s="121">
        <f t="shared" ref="C2044:H2044" si="3466">E$2</f>
        <v>1</v>
      </c>
      <c r="D2044" s="121">
        <f t="shared" si="3466"/>
        <v>2</v>
      </c>
      <c r="E2044" s="121">
        <f t="shared" si="3466"/>
        <v>3</v>
      </c>
      <c r="F2044" s="121">
        <f t="shared" si="3466"/>
        <v>4</v>
      </c>
      <c r="G2044" s="121">
        <f t="shared" si="3466"/>
        <v>5</v>
      </c>
      <c r="H2044" s="121">
        <f t="shared" si="3466"/>
        <v>6</v>
      </c>
    </row>
    <row r="2045" spans="1:16" hidden="1" outlineLevel="2" x14ac:dyDescent="0.25">
      <c r="B2045" s="122" t="s">
        <v>44</v>
      </c>
      <c r="C2045" s="123">
        <f t="array" ref="C2045:C2050">MMULT(MMULT(C$8:H$13,$AZ$8:$BE$13),C2036:C2041)+MMULT(MINVERSE(TRANSPOSE($AZ$8:$BE$13)),C2003:C2008)</f>
        <v>0</v>
      </c>
      <c r="D2045" s="123">
        <f t="array" ref="D2045:D2050">MMULT(MMULT(K$8:P$13,$AZ$8:$BE$13),E2036:E2041)+MMULT(MINVERSE(TRANSPOSE($AZ$8:$BE$13)),E2003:E2008)</f>
        <v>0</v>
      </c>
      <c r="E2045" s="123">
        <f t="array" ref="E2045:E2050">MMULT(MMULT(S$8:X$13,$AZ$8:$BE$13),G2036:G2041)+MMULT(MINVERSE(TRANSPOSE($AZ$8:$BE$13)),G2003:G2008)</f>
        <v>0</v>
      </c>
      <c r="F2045" s="123" t="e">
        <f t="array" ref="F2045:F2050">MMULT(MMULT(AA$8:AF$13,$AZ$8:$BE$13),I2036:I2041)+MMULT(MINVERSE(TRANSPOSE($AZ$8:$BE$13)),I2003:I2008)</f>
        <v>#DIV/0!</v>
      </c>
      <c r="G2045" s="123">
        <f t="array" ref="G2045:G2050">MMULT(MMULT(AI$8:AN$13,$AZ$8:$BE$13),K2036:K2041)+MMULT(MINVERSE(TRANSPOSE($AZ$8:$BE$13)),K2003:K2008)</f>
        <v>0</v>
      </c>
      <c r="H2045" s="123">
        <f t="array" ref="H2045:H2050">MMULT(MMULT(AQ$8:AV$13,$AZ$8:$BE$13),M2036:M2041)+MMULT(MINVERSE(TRANSPOSE($AZ$8:$BE$13)),M2003:M2008)</f>
        <v>0</v>
      </c>
      <c r="N2045" s="124"/>
      <c r="P2045" s="124"/>
    </row>
    <row r="2046" spans="1:16" hidden="1" outlineLevel="2" x14ac:dyDescent="0.25">
      <c r="B2046" s="122" t="s">
        <v>45</v>
      </c>
      <c r="C2046" s="123">
        <v>0</v>
      </c>
      <c r="D2046" s="123">
        <v>0</v>
      </c>
      <c r="E2046" s="123">
        <v>0</v>
      </c>
      <c r="F2046" s="123" t="e">
        <v>#DIV/0!</v>
      </c>
      <c r="G2046" s="123">
        <v>0</v>
      </c>
      <c r="H2046" s="123">
        <v>0</v>
      </c>
      <c r="N2046" s="124"/>
      <c r="P2046" s="124"/>
    </row>
    <row r="2047" spans="1:16" hidden="1" outlineLevel="2" x14ac:dyDescent="0.25">
      <c r="B2047" s="122" t="s">
        <v>46</v>
      </c>
      <c r="C2047" s="123">
        <v>0</v>
      </c>
      <c r="D2047" s="123">
        <v>0</v>
      </c>
      <c r="E2047" s="123">
        <v>0</v>
      </c>
      <c r="F2047" s="123" t="e">
        <v>#DIV/0!</v>
      </c>
      <c r="G2047" s="123">
        <v>0</v>
      </c>
      <c r="H2047" s="123">
        <v>0</v>
      </c>
      <c r="N2047" s="124"/>
      <c r="P2047" s="124"/>
    </row>
    <row r="2048" spans="1:16" hidden="1" outlineLevel="2" x14ac:dyDescent="0.25">
      <c r="B2048" s="122" t="s">
        <v>47</v>
      </c>
      <c r="C2048" s="123">
        <v>0</v>
      </c>
      <c r="D2048" s="123">
        <v>0</v>
      </c>
      <c r="E2048" s="123">
        <v>0</v>
      </c>
      <c r="F2048" s="123" t="e">
        <v>#DIV/0!</v>
      </c>
      <c r="G2048" s="123">
        <v>0</v>
      </c>
      <c r="H2048" s="123">
        <v>0</v>
      </c>
      <c r="N2048" s="124"/>
      <c r="P2048" s="124"/>
    </row>
    <row r="2049" spans="1:93" hidden="1" outlineLevel="2" x14ac:dyDescent="0.25">
      <c r="B2049" s="122" t="s">
        <v>48</v>
      </c>
      <c r="C2049" s="123">
        <v>0</v>
      </c>
      <c r="D2049" s="123">
        <v>0</v>
      </c>
      <c r="E2049" s="123">
        <v>0</v>
      </c>
      <c r="F2049" s="123" t="e">
        <v>#DIV/0!</v>
      </c>
      <c r="G2049" s="123">
        <v>0</v>
      </c>
      <c r="H2049" s="123">
        <v>0</v>
      </c>
      <c r="N2049" s="124"/>
      <c r="P2049" s="124"/>
    </row>
    <row r="2050" spans="1:93" hidden="1" outlineLevel="2" x14ac:dyDescent="0.25">
      <c r="B2050" s="122" t="s">
        <v>49</v>
      </c>
      <c r="C2050" s="123">
        <v>0</v>
      </c>
      <c r="D2050" s="123">
        <v>0</v>
      </c>
      <c r="E2050" s="123">
        <v>0</v>
      </c>
      <c r="F2050" s="123" t="e">
        <v>#DIV/0!</v>
      </c>
      <c r="G2050" s="123">
        <v>0</v>
      </c>
      <c r="H2050" s="123">
        <v>0</v>
      </c>
      <c r="N2050" s="124"/>
      <c r="P2050" s="124"/>
    </row>
    <row r="2051" spans="1:93" hidden="1" outlineLevel="2" x14ac:dyDescent="0.25"/>
    <row r="2052" spans="1:93" hidden="1" outlineLevel="2" x14ac:dyDescent="0.25">
      <c r="B2052" s="318" t="s">
        <v>50</v>
      </c>
      <c r="C2052" s="319"/>
      <c r="D2052" s="319"/>
      <c r="E2052" s="319"/>
      <c r="F2052" s="319"/>
      <c r="G2052" s="319"/>
      <c r="H2052" s="319"/>
      <c r="I2052" s="319"/>
      <c r="J2052" s="319"/>
      <c r="K2052" s="319"/>
      <c r="L2052" s="320"/>
      <c r="M2052" s="321" t="s">
        <v>51</v>
      </c>
      <c r="N2052" s="322"/>
      <c r="O2052" s="322"/>
      <c r="P2052" s="322"/>
      <c r="Q2052" s="322"/>
      <c r="R2052" s="322"/>
      <c r="S2052" s="322"/>
      <c r="T2052" s="322"/>
      <c r="U2052" s="322"/>
      <c r="V2052" s="323"/>
      <c r="W2052" s="321" t="s">
        <v>52</v>
      </c>
      <c r="X2052" s="322"/>
      <c r="Y2052" s="322"/>
      <c r="Z2052" s="322"/>
      <c r="AA2052" s="322"/>
      <c r="AB2052" s="322"/>
      <c r="AC2052" s="322"/>
      <c r="AD2052" s="322"/>
      <c r="AE2052" s="322"/>
      <c r="AF2052" s="323"/>
      <c r="AG2052" s="321" t="s">
        <v>53</v>
      </c>
      <c r="AH2052" s="322"/>
      <c r="AI2052" s="322"/>
      <c r="AJ2052" s="322"/>
      <c r="AK2052" s="322"/>
      <c r="AL2052" s="322"/>
      <c r="AM2052" s="322"/>
      <c r="AN2052" s="322"/>
      <c r="AO2052" s="322"/>
      <c r="AP2052" s="323"/>
      <c r="AQ2052" s="321" t="s">
        <v>54</v>
      </c>
      <c r="AR2052" s="322"/>
      <c r="AS2052" s="322"/>
      <c r="AT2052" s="322"/>
      <c r="AU2052" s="322"/>
      <c r="AV2052" s="322"/>
      <c r="AW2052" s="322"/>
      <c r="AX2052" s="322"/>
      <c r="AY2052" s="322"/>
      <c r="AZ2052" s="323"/>
      <c r="BA2052" s="321" t="s">
        <v>55</v>
      </c>
      <c r="BB2052" s="322"/>
      <c r="BC2052" s="322"/>
      <c r="BD2052" s="322"/>
      <c r="BE2052" s="322"/>
      <c r="BF2052" s="322"/>
      <c r="BG2052" s="322"/>
      <c r="BH2052" s="322"/>
      <c r="BI2052" s="322"/>
      <c r="BJ2052" s="323"/>
    </row>
    <row r="2053" spans="1:93" hidden="1" outlineLevel="2" x14ac:dyDescent="0.25">
      <c r="B2053" s="186">
        <f t="shared" ref="B2053" si="3467">E$2</f>
        <v>1</v>
      </c>
      <c r="C2053" s="187">
        <f t="shared" ref="C2053:L2056" si="3468">B2053</f>
        <v>1</v>
      </c>
      <c r="D2053" s="187">
        <f t="shared" si="3468"/>
        <v>1</v>
      </c>
      <c r="E2053" s="187">
        <f t="shared" si="3468"/>
        <v>1</v>
      </c>
      <c r="F2053" s="187">
        <f t="shared" si="3468"/>
        <v>1</v>
      </c>
      <c r="G2053" s="187">
        <f t="shared" si="3468"/>
        <v>1</v>
      </c>
      <c r="H2053" s="187">
        <f t="shared" si="3468"/>
        <v>1</v>
      </c>
      <c r="I2053" s="187">
        <f t="shared" si="3468"/>
        <v>1</v>
      </c>
      <c r="J2053" s="187">
        <f t="shared" si="3468"/>
        <v>1</v>
      </c>
      <c r="K2053" s="187">
        <f t="shared" si="3468"/>
        <v>1</v>
      </c>
      <c r="L2053" s="188">
        <f t="shared" si="3468"/>
        <v>1</v>
      </c>
      <c r="M2053" s="189">
        <f t="shared" ref="M2053" si="3469">F$2</f>
        <v>2</v>
      </c>
      <c r="N2053" s="187">
        <f t="shared" ref="N2053:V2056" si="3470">M2053</f>
        <v>2</v>
      </c>
      <c r="O2053" s="187">
        <f t="shared" si="3470"/>
        <v>2</v>
      </c>
      <c r="P2053" s="187">
        <f t="shared" si="3470"/>
        <v>2</v>
      </c>
      <c r="Q2053" s="187">
        <f t="shared" si="3470"/>
        <v>2</v>
      </c>
      <c r="R2053" s="187">
        <f t="shared" si="3470"/>
        <v>2</v>
      </c>
      <c r="S2053" s="187">
        <f t="shared" si="3470"/>
        <v>2</v>
      </c>
      <c r="T2053" s="187">
        <f t="shared" si="3470"/>
        <v>2</v>
      </c>
      <c r="U2053" s="187">
        <f t="shared" si="3470"/>
        <v>2</v>
      </c>
      <c r="V2053" s="188">
        <f t="shared" si="3470"/>
        <v>2</v>
      </c>
      <c r="W2053" s="189">
        <f>G$2</f>
        <v>3</v>
      </c>
      <c r="X2053" s="187">
        <f t="shared" ref="X2053:AF2056" si="3471">W2053</f>
        <v>3</v>
      </c>
      <c r="Y2053" s="187">
        <f t="shared" si="3471"/>
        <v>3</v>
      </c>
      <c r="Z2053" s="187">
        <f t="shared" si="3471"/>
        <v>3</v>
      </c>
      <c r="AA2053" s="187">
        <f t="shared" si="3471"/>
        <v>3</v>
      </c>
      <c r="AB2053" s="187">
        <f t="shared" si="3471"/>
        <v>3</v>
      </c>
      <c r="AC2053" s="187">
        <f t="shared" si="3471"/>
        <v>3</v>
      </c>
      <c r="AD2053" s="187">
        <f t="shared" si="3471"/>
        <v>3</v>
      </c>
      <c r="AE2053" s="187">
        <f t="shared" si="3471"/>
        <v>3</v>
      </c>
      <c r="AF2053" s="188">
        <f t="shared" si="3471"/>
        <v>3</v>
      </c>
      <c r="AG2053" s="189">
        <f>H$2</f>
        <v>4</v>
      </c>
      <c r="AH2053" s="187">
        <f t="shared" ref="AH2053:AP2056" si="3472">AG2053</f>
        <v>4</v>
      </c>
      <c r="AI2053" s="187">
        <f t="shared" si="3472"/>
        <v>4</v>
      </c>
      <c r="AJ2053" s="187">
        <f t="shared" si="3472"/>
        <v>4</v>
      </c>
      <c r="AK2053" s="187">
        <f t="shared" si="3472"/>
        <v>4</v>
      </c>
      <c r="AL2053" s="187">
        <f t="shared" si="3472"/>
        <v>4</v>
      </c>
      <c r="AM2053" s="187">
        <f t="shared" si="3472"/>
        <v>4</v>
      </c>
      <c r="AN2053" s="187">
        <f t="shared" si="3472"/>
        <v>4</v>
      </c>
      <c r="AO2053" s="187">
        <f t="shared" si="3472"/>
        <v>4</v>
      </c>
      <c r="AP2053" s="188">
        <f t="shared" si="3472"/>
        <v>4</v>
      </c>
      <c r="AQ2053" s="189">
        <f>I$2</f>
        <v>5</v>
      </c>
      <c r="AR2053" s="187">
        <f t="shared" ref="AR2053:AZ2056" si="3473">AQ2053</f>
        <v>5</v>
      </c>
      <c r="AS2053" s="187">
        <f t="shared" si="3473"/>
        <v>5</v>
      </c>
      <c r="AT2053" s="187">
        <f t="shared" si="3473"/>
        <v>5</v>
      </c>
      <c r="AU2053" s="187">
        <f t="shared" si="3473"/>
        <v>5</v>
      </c>
      <c r="AV2053" s="187">
        <f t="shared" si="3473"/>
        <v>5</v>
      </c>
      <c r="AW2053" s="187">
        <f t="shared" si="3473"/>
        <v>5</v>
      </c>
      <c r="AX2053" s="187">
        <f t="shared" si="3473"/>
        <v>5</v>
      </c>
      <c r="AY2053" s="187">
        <f t="shared" si="3473"/>
        <v>5</v>
      </c>
      <c r="AZ2053" s="188">
        <f t="shared" si="3473"/>
        <v>5</v>
      </c>
      <c r="BA2053" s="189">
        <f>J$2</f>
        <v>6</v>
      </c>
      <c r="BB2053" s="187">
        <f t="shared" ref="BB2053:BJ2056" si="3474">BA2053</f>
        <v>6</v>
      </c>
      <c r="BC2053" s="187">
        <f t="shared" si="3474"/>
        <v>6</v>
      </c>
      <c r="BD2053" s="187">
        <f t="shared" si="3474"/>
        <v>6</v>
      </c>
      <c r="BE2053" s="187">
        <f t="shared" si="3474"/>
        <v>6</v>
      </c>
      <c r="BF2053" s="187">
        <f t="shared" si="3474"/>
        <v>6</v>
      </c>
      <c r="BG2053" s="187">
        <f t="shared" si="3474"/>
        <v>6</v>
      </c>
      <c r="BH2053" s="187">
        <f t="shared" si="3474"/>
        <v>6</v>
      </c>
      <c r="BI2053" s="187">
        <f t="shared" si="3474"/>
        <v>6</v>
      </c>
      <c r="BJ2053" s="188">
        <f t="shared" si="3474"/>
        <v>6</v>
      </c>
    </row>
    <row r="2054" spans="1:93" s="2" customFormat="1" ht="15" hidden="1" customHeight="1" outlineLevel="2" x14ac:dyDescent="0.25">
      <c r="A2054" s="152" t="s">
        <v>192</v>
      </c>
      <c r="B2054" s="129">
        <f>C2047</f>
        <v>0</v>
      </c>
      <c r="C2054" s="130">
        <f t="shared" si="3468"/>
        <v>0</v>
      </c>
      <c r="D2054" s="130">
        <f t="shared" si="3468"/>
        <v>0</v>
      </c>
      <c r="E2054" s="130">
        <f t="shared" si="3468"/>
        <v>0</v>
      </c>
      <c r="F2054" s="130">
        <f t="shared" si="3468"/>
        <v>0</v>
      </c>
      <c r="G2054" s="130">
        <f t="shared" si="3468"/>
        <v>0</v>
      </c>
      <c r="H2054" s="130">
        <f t="shared" si="3468"/>
        <v>0</v>
      </c>
      <c r="I2054" s="130">
        <f t="shared" si="3468"/>
        <v>0</v>
      </c>
      <c r="J2054" s="190">
        <f t="shared" si="3468"/>
        <v>0</v>
      </c>
      <c r="K2054" s="130">
        <f t="shared" si="3468"/>
        <v>0</v>
      </c>
      <c r="L2054" s="131">
        <f t="shared" si="3468"/>
        <v>0</v>
      </c>
      <c r="M2054" s="129">
        <f>D2047</f>
        <v>0</v>
      </c>
      <c r="N2054" s="130">
        <f t="shared" si="3470"/>
        <v>0</v>
      </c>
      <c r="O2054" s="130">
        <f t="shared" si="3470"/>
        <v>0</v>
      </c>
      <c r="P2054" s="130">
        <f t="shared" si="3470"/>
        <v>0</v>
      </c>
      <c r="Q2054" s="130">
        <f t="shared" si="3470"/>
        <v>0</v>
      </c>
      <c r="R2054" s="130">
        <f t="shared" si="3470"/>
        <v>0</v>
      </c>
      <c r="S2054" s="130">
        <f t="shared" si="3470"/>
        <v>0</v>
      </c>
      <c r="T2054" s="130">
        <f t="shared" si="3470"/>
        <v>0</v>
      </c>
      <c r="U2054" s="130">
        <f t="shared" si="3470"/>
        <v>0</v>
      </c>
      <c r="V2054" s="131">
        <f t="shared" si="3470"/>
        <v>0</v>
      </c>
      <c r="W2054" s="129">
        <f>E2047</f>
        <v>0</v>
      </c>
      <c r="X2054" s="130">
        <f t="shared" si="3471"/>
        <v>0</v>
      </c>
      <c r="Y2054" s="130">
        <f t="shared" si="3471"/>
        <v>0</v>
      </c>
      <c r="Z2054" s="130">
        <f t="shared" si="3471"/>
        <v>0</v>
      </c>
      <c r="AA2054" s="130">
        <f t="shared" si="3471"/>
        <v>0</v>
      </c>
      <c r="AB2054" s="130">
        <f t="shared" si="3471"/>
        <v>0</v>
      </c>
      <c r="AC2054" s="130">
        <f t="shared" si="3471"/>
        <v>0</v>
      </c>
      <c r="AD2054" s="130">
        <f t="shared" si="3471"/>
        <v>0</v>
      </c>
      <c r="AE2054" s="130">
        <f t="shared" si="3471"/>
        <v>0</v>
      </c>
      <c r="AF2054" s="131">
        <f t="shared" si="3471"/>
        <v>0</v>
      </c>
      <c r="AG2054" s="129" t="e">
        <f>F2047</f>
        <v>#DIV/0!</v>
      </c>
      <c r="AH2054" s="130" t="e">
        <f t="shared" si="3472"/>
        <v>#DIV/0!</v>
      </c>
      <c r="AI2054" s="130" t="e">
        <f t="shared" si="3472"/>
        <v>#DIV/0!</v>
      </c>
      <c r="AJ2054" s="130" t="e">
        <f t="shared" si="3472"/>
        <v>#DIV/0!</v>
      </c>
      <c r="AK2054" s="130" t="e">
        <f t="shared" si="3472"/>
        <v>#DIV/0!</v>
      </c>
      <c r="AL2054" s="130" t="e">
        <f t="shared" si="3472"/>
        <v>#DIV/0!</v>
      </c>
      <c r="AM2054" s="130" t="e">
        <f t="shared" si="3472"/>
        <v>#DIV/0!</v>
      </c>
      <c r="AN2054" s="130" t="e">
        <f t="shared" si="3472"/>
        <v>#DIV/0!</v>
      </c>
      <c r="AO2054" s="130" t="e">
        <f t="shared" si="3472"/>
        <v>#DIV/0!</v>
      </c>
      <c r="AP2054" s="131" t="e">
        <f t="shared" si="3472"/>
        <v>#DIV/0!</v>
      </c>
      <c r="AQ2054" s="129">
        <f>G2047</f>
        <v>0</v>
      </c>
      <c r="AR2054" s="130">
        <f t="shared" si="3473"/>
        <v>0</v>
      </c>
      <c r="AS2054" s="130">
        <f t="shared" si="3473"/>
        <v>0</v>
      </c>
      <c r="AT2054" s="130">
        <f t="shared" si="3473"/>
        <v>0</v>
      </c>
      <c r="AU2054" s="130">
        <f t="shared" si="3473"/>
        <v>0</v>
      </c>
      <c r="AV2054" s="130">
        <f t="shared" si="3473"/>
        <v>0</v>
      </c>
      <c r="AW2054" s="130">
        <f t="shared" si="3473"/>
        <v>0</v>
      </c>
      <c r="AX2054" s="130">
        <f t="shared" si="3473"/>
        <v>0</v>
      </c>
      <c r="AY2054" s="130">
        <f t="shared" si="3473"/>
        <v>0</v>
      </c>
      <c r="AZ2054" s="131">
        <f t="shared" si="3473"/>
        <v>0</v>
      </c>
      <c r="BA2054" s="129">
        <f>H2047</f>
        <v>0</v>
      </c>
      <c r="BB2054" s="130">
        <f t="shared" si="3474"/>
        <v>0</v>
      </c>
      <c r="BC2054" s="130">
        <f t="shared" si="3474"/>
        <v>0</v>
      </c>
      <c r="BD2054" s="130">
        <f t="shared" si="3474"/>
        <v>0</v>
      </c>
      <c r="BE2054" s="130">
        <f t="shared" si="3474"/>
        <v>0</v>
      </c>
      <c r="BF2054" s="130">
        <f t="shared" si="3474"/>
        <v>0</v>
      </c>
      <c r="BG2054" s="130">
        <f t="shared" si="3474"/>
        <v>0</v>
      </c>
      <c r="BH2054" s="130">
        <f t="shared" si="3474"/>
        <v>0</v>
      </c>
      <c r="BI2054" s="130">
        <f t="shared" si="3474"/>
        <v>0</v>
      </c>
      <c r="BJ2054" s="131">
        <f t="shared" si="3474"/>
        <v>0</v>
      </c>
      <c r="BK2054"/>
      <c r="BL2054"/>
      <c r="BM2054"/>
      <c r="BN2054"/>
      <c r="BO2054"/>
      <c r="BP2054"/>
      <c r="BQ2054"/>
      <c r="BR2054"/>
      <c r="BS2054"/>
      <c r="BT2054"/>
      <c r="BU2054"/>
      <c r="BV2054"/>
      <c r="BW2054"/>
      <c r="BX2054"/>
      <c r="BY2054"/>
      <c r="BZ2054"/>
      <c r="CA2054"/>
      <c r="CB2054"/>
      <c r="CC2054"/>
      <c r="CD2054"/>
      <c r="CE2054"/>
      <c r="CF2054"/>
      <c r="CG2054"/>
      <c r="CH2054"/>
      <c r="CI2054"/>
      <c r="CJ2054"/>
      <c r="CK2054"/>
      <c r="CL2054"/>
      <c r="CM2054"/>
      <c r="CN2054"/>
      <c r="CO2054"/>
    </row>
    <row r="2055" spans="1:93" s="2" customFormat="1" ht="15" hidden="1" customHeight="1" outlineLevel="2" x14ac:dyDescent="0.25">
      <c r="A2055" s="152" t="s">
        <v>47</v>
      </c>
      <c r="B2055" s="129">
        <f>C2048</f>
        <v>0</v>
      </c>
      <c r="C2055" s="130">
        <f t="shared" si="3468"/>
        <v>0</v>
      </c>
      <c r="D2055" s="130">
        <f t="shared" si="3468"/>
        <v>0</v>
      </c>
      <c r="E2055" s="130">
        <f t="shared" si="3468"/>
        <v>0</v>
      </c>
      <c r="F2055" s="130">
        <f t="shared" si="3468"/>
        <v>0</v>
      </c>
      <c r="G2055" s="130">
        <f t="shared" si="3468"/>
        <v>0</v>
      </c>
      <c r="H2055" s="130">
        <f t="shared" si="3468"/>
        <v>0</v>
      </c>
      <c r="I2055" s="130">
        <f t="shared" si="3468"/>
        <v>0</v>
      </c>
      <c r="J2055" s="190">
        <f t="shared" si="3468"/>
        <v>0</v>
      </c>
      <c r="K2055" s="130">
        <f t="shared" si="3468"/>
        <v>0</v>
      </c>
      <c r="L2055" s="131">
        <f t="shared" si="3468"/>
        <v>0</v>
      </c>
      <c r="M2055" s="129">
        <f>D2048</f>
        <v>0</v>
      </c>
      <c r="N2055" s="130">
        <f t="shared" si="3470"/>
        <v>0</v>
      </c>
      <c r="O2055" s="130">
        <f t="shared" si="3470"/>
        <v>0</v>
      </c>
      <c r="P2055" s="130">
        <f t="shared" si="3470"/>
        <v>0</v>
      </c>
      <c r="Q2055" s="130">
        <f t="shared" si="3470"/>
        <v>0</v>
      </c>
      <c r="R2055" s="130">
        <f t="shared" si="3470"/>
        <v>0</v>
      </c>
      <c r="S2055" s="130">
        <f t="shared" si="3470"/>
        <v>0</v>
      </c>
      <c r="T2055" s="130">
        <f t="shared" si="3470"/>
        <v>0</v>
      </c>
      <c r="U2055" s="130">
        <f t="shared" si="3470"/>
        <v>0</v>
      </c>
      <c r="V2055" s="131">
        <f t="shared" si="3470"/>
        <v>0</v>
      </c>
      <c r="W2055" s="129">
        <f>E2048</f>
        <v>0</v>
      </c>
      <c r="X2055" s="130">
        <f t="shared" si="3471"/>
        <v>0</v>
      </c>
      <c r="Y2055" s="130">
        <f t="shared" si="3471"/>
        <v>0</v>
      </c>
      <c r="Z2055" s="130">
        <f t="shared" si="3471"/>
        <v>0</v>
      </c>
      <c r="AA2055" s="130">
        <f t="shared" si="3471"/>
        <v>0</v>
      </c>
      <c r="AB2055" s="130">
        <f t="shared" si="3471"/>
        <v>0</v>
      </c>
      <c r="AC2055" s="130">
        <f t="shared" si="3471"/>
        <v>0</v>
      </c>
      <c r="AD2055" s="130">
        <f t="shared" si="3471"/>
        <v>0</v>
      </c>
      <c r="AE2055" s="130">
        <f t="shared" si="3471"/>
        <v>0</v>
      </c>
      <c r="AF2055" s="131">
        <f t="shared" si="3471"/>
        <v>0</v>
      </c>
      <c r="AG2055" s="129" t="e">
        <f>F2048</f>
        <v>#DIV/0!</v>
      </c>
      <c r="AH2055" s="130" t="e">
        <f t="shared" si="3472"/>
        <v>#DIV/0!</v>
      </c>
      <c r="AI2055" s="130" t="e">
        <f t="shared" si="3472"/>
        <v>#DIV/0!</v>
      </c>
      <c r="AJ2055" s="130" t="e">
        <f t="shared" si="3472"/>
        <v>#DIV/0!</v>
      </c>
      <c r="AK2055" s="130" t="e">
        <f t="shared" si="3472"/>
        <v>#DIV/0!</v>
      </c>
      <c r="AL2055" s="130" t="e">
        <f t="shared" si="3472"/>
        <v>#DIV/0!</v>
      </c>
      <c r="AM2055" s="130" t="e">
        <f t="shared" si="3472"/>
        <v>#DIV/0!</v>
      </c>
      <c r="AN2055" s="130" t="e">
        <f t="shared" si="3472"/>
        <v>#DIV/0!</v>
      </c>
      <c r="AO2055" s="130" t="e">
        <f t="shared" si="3472"/>
        <v>#DIV/0!</v>
      </c>
      <c r="AP2055" s="131" t="e">
        <f t="shared" si="3472"/>
        <v>#DIV/0!</v>
      </c>
      <c r="AQ2055" s="129">
        <f>G2048</f>
        <v>0</v>
      </c>
      <c r="AR2055" s="130">
        <f t="shared" si="3473"/>
        <v>0</v>
      </c>
      <c r="AS2055" s="130">
        <f t="shared" si="3473"/>
        <v>0</v>
      </c>
      <c r="AT2055" s="130">
        <f t="shared" si="3473"/>
        <v>0</v>
      </c>
      <c r="AU2055" s="130">
        <f t="shared" si="3473"/>
        <v>0</v>
      </c>
      <c r="AV2055" s="130">
        <f t="shared" si="3473"/>
        <v>0</v>
      </c>
      <c r="AW2055" s="130">
        <f t="shared" si="3473"/>
        <v>0</v>
      </c>
      <c r="AX2055" s="130">
        <f t="shared" si="3473"/>
        <v>0</v>
      </c>
      <c r="AY2055" s="130">
        <f t="shared" si="3473"/>
        <v>0</v>
      </c>
      <c r="AZ2055" s="131">
        <f t="shared" si="3473"/>
        <v>0</v>
      </c>
      <c r="BA2055" s="129">
        <f>H2048</f>
        <v>0</v>
      </c>
      <c r="BB2055" s="130">
        <f t="shared" si="3474"/>
        <v>0</v>
      </c>
      <c r="BC2055" s="130">
        <f t="shared" si="3474"/>
        <v>0</v>
      </c>
      <c r="BD2055" s="130">
        <f t="shared" si="3474"/>
        <v>0</v>
      </c>
      <c r="BE2055" s="130">
        <f t="shared" si="3474"/>
        <v>0</v>
      </c>
      <c r="BF2055" s="130">
        <f t="shared" si="3474"/>
        <v>0</v>
      </c>
      <c r="BG2055" s="130">
        <f t="shared" si="3474"/>
        <v>0</v>
      </c>
      <c r="BH2055" s="130">
        <f t="shared" si="3474"/>
        <v>0</v>
      </c>
      <c r="BI2055" s="130">
        <f t="shared" si="3474"/>
        <v>0</v>
      </c>
      <c r="BJ2055" s="131">
        <f t="shared" si="3474"/>
        <v>0</v>
      </c>
      <c r="BK2055"/>
      <c r="BL2055"/>
      <c r="BM2055"/>
      <c r="BN2055"/>
      <c r="BO2055"/>
      <c r="BP2055"/>
      <c r="BQ2055"/>
      <c r="BR2055"/>
      <c r="BS2055"/>
      <c r="BT2055"/>
      <c r="BU2055"/>
      <c r="BV2055"/>
      <c r="BW2055"/>
      <c r="BX2055"/>
      <c r="BY2055"/>
      <c r="BZ2055"/>
      <c r="CA2055"/>
      <c r="CB2055"/>
      <c r="CC2055"/>
      <c r="CD2055"/>
      <c r="CE2055"/>
      <c r="CF2055"/>
      <c r="CG2055"/>
      <c r="CH2055"/>
      <c r="CI2055"/>
      <c r="CJ2055"/>
      <c r="CK2055"/>
      <c r="CL2055"/>
      <c r="CM2055"/>
      <c r="CN2055"/>
      <c r="CO2055"/>
    </row>
    <row r="2056" spans="1:93" s="2" customFormat="1" ht="15" hidden="1" customHeight="1" outlineLevel="2" x14ac:dyDescent="0.25">
      <c r="A2056" s="152" t="s">
        <v>57</v>
      </c>
      <c r="B2056" s="129">
        <f t="shared" ref="B2056" si="3475">E$3</f>
        <v>43</v>
      </c>
      <c r="C2056" s="130">
        <f t="shared" si="3468"/>
        <v>43</v>
      </c>
      <c r="D2056" s="130">
        <f t="shared" si="3468"/>
        <v>43</v>
      </c>
      <c r="E2056" s="130">
        <f t="shared" si="3468"/>
        <v>43</v>
      </c>
      <c r="F2056" s="130">
        <f t="shared" si="3468"/>
        <v>43</v>
      </c>
      <c r="G2056" s="130">
        <f t="shared" si="3468"/>
        <v>43</v>
      </c>
      <c r="H2056" s="130">
        <f t="shared" si="3468"/>
        <v>43</v>
      </c>
      <c r="I2056" s="130">
        <f t="shared" si="3468"/>
        <v>43</v>
      </c>
      <c r="J2056" s="190">
        <f t="shared" si="3468"/>
        <v>43</v>
      </c>
      <c r="K2056" s="130">
        <f t="shared" si="3468"/>
        <v>43</v>
      </c>
      <c r="L2056" s="131">
        <f t="shared" si="3468"/>
        <v>43</v>
      </c>
      <c r="M2056" s="129">
        <f t="shared" ref="M2056" si="3476">F$3</f>
        <v>0</v>
      </c>
      <c r="N2056" s="130">
        <f t="shared" si="3470"/>
        <v>0</v>
      </c>
      <c r="O2056" s="130">
        <f t="shared" si="3470"/>
        <v>0</v>
      </c>
      <c r="P2056" s="130">
        <f t="shared" si="3470"/>
        <v>0</v>
      </c>
      <c r="Q2056" s="130">
        <f t="shared" si="3470"/>
        <v>0</v>
      </c>
      <c r="R2056" s="130">
        <f t="shared" si="3470"/>
        <v>0</v>
      </c>
      <c r="S2056" s="130">
        <f t="shared" si="3470"/>
        <v>0</v>
      </c>
      <c r="T2056" s="130">
        <f t="shared" si="3470"/>
        <v>0</v>
      </c>
      <c r="U2056" s="130">
        <f t="shared" si="3470"/>
        <v>0</v>
      </c>
      <c r="V2056" s="131">
        <f t="shared" si="3470"/>
        <v>0</v>
      </c>
      <c r="W2056" s="129">
        <f t="shared" ref="W2056" si="3477">G$3</f>
        <v>0</v>
      </c>
      <c r="X2056" s="130">
        <f t="shared" si="3471"/>
        <v>0</v>
      </c>
      <c r="Y2056" s="130">
        <f t="shared" si="3471"/>
        <v>0</v>
      </c>
      <c r="Z2056" s="130">
        <f t="shared" si="3471"/>
        <v>0</v>
      </c>
      <c r="AA2056" s="130">
        <f t="shared" si="3471"/>
        <v>0</v>
      </c>
      <c r="AB2056" s="130">
        <f t="shared" si="3471"/>
        <v>0</v>
      </c>
      <c r="AC2056" s="130">
        <f t="shared" si="3471"/>
        <v>0</v>
      </c>
      <c r="AD2056" s="130">
        <f t="shared" si="3471"/>
        <v>0</v>
      </c>
      <c r="AE2056" s="130">
        <f t="shared" si="3471"/>
        <v>0</v>
      </c>
      <c r="AF2056" s="131">
        <f t="shared" si="3471"/>
        <v>0</v>
      </c>
      <c r="AG2056" s="129">
        <f t="shared" ref="AG2056" si="3478">H$3</f>
        <v>0</v>
      </c>
      <c r="AH2056" s="130">
        <f t="shared" si="3472"/>
        <v>0</v>
      </c>
      <c r="AI2056" s="130">
        <f t="shared" si="3472"/>
        <v>0</v>
      </c>
      <c r="AJ2056" s="130">
        <f t="shared" si="3472"/>
        <v>0</v>
      </c>
      <c r="AK2056" s="130">
        <f t="shared" si="3472"/>
        <v>0</v>
      </c>
      <c r="AL2056" s="130">
        <f t="shared" si="3472"/>
        <v>0</v>
      </c>
      <c r="AM2056" s="130">
        <f t="shared" si="3472"/>
        <v>0</v>
      </c>
      <c r="AN2056" s="130">
        <f t="shared" si="3472"/>
        <v>0</v>
      </c>
      <c r="AO2056" s="130">
        <f t="shared" si="3472"/>
        <v>0</v>
      </c>
      <c r="AP2056" s="131">
        <f t="shared" si="3472"/>
        <v>0</v>
      </c>
      <c r="AQ2056" s="129">
        <f t="shared" ref="AQ2056" si="3479">I$3</f>
        <v>0</v>
      </c>
      <c r="AR2056" s="130">
        <f t="shared" si="3473"/>
        <v>0</v>
      </c>
      <c r="AS2056" s="130">
        <f t="shared" si="3473"/>
        <v>0</v>
      </c>
      <c r="AT2056" s="130">
        <f t="shared" si="3473"/>
        <v>0</v>
      </c>
      <c r="AU2056" s="130">
        <f t="shared" si="3473"/>
        <v>0</v>
      </c>
      <c r="AV2056" s="130">
        <f t="shared" si="3473"/>
        <v>0</v>
      </c>
      <c r="AW2056" s="130">
        <f t="shared" si="3473"/>
        <v>0</v>
      </c>
      <c r="AX2056" s="130">
        <f t="shared" si="3473"/>
        <v>0</v>
      </c>
      <c r="AY2056" s="130">
        <f t="shared" si="3473"/>
        <v>0</v>
      </c>
      <c r="AZ2056" s="131">
        <f t="shared" si="3473"/>
        <v>0</v>
      </c>
      <c r="BA2056" s="129">
        <f t="shared" ref="BA2056" si="3480">J$3</f>
        <v>0</v>
      </c>
      <c r="BB2056" s="130">
        <f t="shared" si="3474"/>
        <v>0</v>
      </c>
      <c r="BC2056" s="130">
        <f t="shared" si="3474"/>
        <v>0</v>
      </c>
      <c r="BD2056" s="130">
        <f t="shared" si="3474"/>
        <v>0</v>
      </c>
      <c r="BE2056" s="130">
        <f t="shared" si="3474"/>
        <v>0</v>
      </c>
      <c r="BF2056" s="130">
        <f t="shared" si="3474"/>
        <v>0</v>
      </c>
      <c r="BG2056" s="130">
        <f t="shared" si="3474"/>
        <v>0</v>
      </c>
      <c r="BH2056" s="130">
        <f t="shared" si="3474"/>
        <v>0</v>
      </c>
      <c r="BI2056" s="130">
        <f t="shared" si="3474"/>
        <v>0</v>
      </c>
      <c r="BJ2056" s="131">
        <f t="shared" si="3474"/>
        <v>0</v>
      </c>
      <c r="BK2056"/>
      <c r="BL2056"/>
      <c r="BM2056"/>
      <c r="BN2056"/>
      <c r="BO2056"/>
      <c r="BP2056"/>
      <c r="BQ2056"/>
      <c r="BR2056"/>
      <c r="BS2056"/>
      <c r="BT2056"/>
      <c r="BU2056"/>
      <c r="BV2056"/>
      <c r="BW2056"/>
      <c r="BX2056"/>
      <c r="BY2056"/>
      <c r="BZ2056"/>
      <c r="CA2056"/>
      <c r="CB2056"/>
      <c r="CC2056"/>
      <c r="CD2056"/>
      <c r="CE2056"/>
      <c r="CF2056"/>
      <c r="CG2056"/>
      <c r="CH2056"/>
      <c r="CI2056"/>
      <c r="CJ2056"/>
      <c r="CK2056"/>
      <c r="CL2056"/>
      <c r="CM2056"/>
      <c r="CN2056"/>
      <c r="CO2056"/>
    </row>
    <row r="2057" spans="1:93" s="2" customFormat="1" ht="15" hidden="1" customHeight="1" outlineLevel="2" x14ac:dyDescent="0.25">
      <c r="A2057" s="152" t="s">
        <v>58</v>
      </c>
      <c r="B2057" s="132">
        <f t="shared" ref="B2057" si="3481">B2056/10*0</f>
        <v>0</v>
      </c>
      <c r="C2057" s="133">
        <f t="shared" ref="C2057" si="3482">C2056/10*1</f>
        <v>4.3</v>
      </c>
      <c r="D2057" s="133">
        <f t="shared" ref="D2057" si="3483">D2056/10*2</f>
        <v>8.6</v>
      </c>
      <c r="E2057" s="133">
        <f t="shared" ref="E2057" si="3484">E2056/10*3</f>
        <v>12.899999999999999</v>
      </c>
      <c r="F2057" s="133">
        <f t="shared" ref="F2057" si="3485">F2056/10*4</f>
        <v>17.2</v>
      </c>
      <c r="G2057" s="133">
        <f t="shared" ref="G2057" si="3486">G2056/10*5</f>
        <v>21.5</v>
      </c>
      <c r="H2057" s="133">
        <f t="shared" ref="H2057" si="3487">H2056/10*6</f>
        <v>25.799999999999997</v>
      </c>
      <c r="I2057" s="133">
        <f t="shared" ref="I2057" si="3488">I2056/10*7</f>
        <v>30.099999999999998</v>
      </c>
      <c r="J2057" s="191">
        <f t="shared" ref="J2057" si="3489">J2056/10*8</f>
        <v>34.4</v>
      </c>
      <c r="K2057" s="133">
        <f t="shared" ref="K2057" si="3490">K2056/10*9</f>
        <v>38.699999999999996</v>
      </c>
      <c r="L2057" s="134">
        <f t="shared" ref="L2057" si="3491">L2056/10*10</f>
        <v>43</v>
      </c>
      <c r="M2057" s="133">
        <f t="shared" ref="M2057" si="3492">M2056/10*1</f>
        <v>0</v>
      </c>
      <c r="N2057" s="133">
        <f t="shared" ref="N2057" si="3493">N2056/10*2</f>
        <v>0</v>
      </c>
      <c r="O2057" s="133">
        <f t="shared" ref="O2057" si="3494">O2056/10*3</f>
        <v>0</v>
      </c>
      <c r="P2057" s="133">
        <f t="shared" ref="P2057" si="3495">P2056/10*4</f>
        <v>0</v>
      </c>
      <c r="Q2057" s="133">
        <f t="shared" ref="Q2057" si="3496">Q2056/10*5</f>
        <v>0</v>
      </c>
      <c r="R2057" s="133">
        <f t="shared" ref="R2057" si="3497">R2056/10*6</f>
        <v>0</v>
      </c>
      <c r="S2057" s="133">
        <f t="shared" ref="S2057" si="3498">S2056/10*7</f>
        <v>0</v>
      </c>
      <c r="T2057" s="133">
        <f t="shared" ref="T2057" si="3499">T2056/10*8</f>
        <v>0</v>
      </c>
      <c r="U2057" s="133">
        <f t="shared" ref="U2057" si="3500">U2056/10*9</f>
        <v>0</v>
      </c>
      <c r="V2057" s="134">
        <f t="shared" ref="V2057" si="3501">V2056/10*10</f>
        <v>0</v>
      </c>
      <c r="W2057" s="133">
        <f t="shared" ref="W2057" si="3502">W2056/10*1</f>
        <v>0</v>
      </c>
      <c r="X2057" s="133">
        <f t="shared" ref="X2057" si="3503">X2056/10*2</f>
        <v>0</v>
      </c>
      <c r="Y2057" s="133">
        <f t="shared" ref="Y2057" si="3504">Y2056/10*3</f>
        <v>0</v>
      </c>
      <c r="Z2057" s="133">
        <f t="shared" ref="Z2057" si="3505">Z2056/10*4</f>
        <v>0</v>
      </c>
      <c r="AA2057" s="133">
        <f t="shared" ref="AA2057" si="3506">AA2056/10*5</f>
        <v>0</v>
      </c>
      <c r="AB2057" s="133">
        <f t="shared" ref="AB2057" si="3507">AB2056/10*6</f>
        <v>0</v>
      </c>
      <c r="AC2057" s="133">
        <f t="shared" ref="AC2057" si="3508">AC2056/10*7</f>
        <v>0</v>
      </c>
      <c r="AD2057" s="133">
        <f t="shared" ref="AD2057" si="3509">AD2056/10*8</f>
        <v>0</v>
      </c>
      <c r="AE2057" s="134">
        <f t="shared" ref="AE2057" si="3510">AE2056/10*9</f>
        <v>0</v>
      </c>
      <c r="AF2057" s="134">
        <f t="shared" ref="AF2057" si="3511">AF2056/10*10</f>
        <v>0</v>
      </c>
      <c r="AG2057" s="133">
        <f t="shared" ref="AG2057" si="3512">AG2056/10*1</f>
        <v>0</v>
      </c>
      <c r="AH2057" s="133">
        <f t="shared" ref="AH2057" si="3513">AH2056/10*2</f>
        <v>0</v>
      </c>
      <c r="AI2057" s="133">
        <f t="shared" ref="AI2057" si="3514">AI2056/10*3</f>
        <v>0</v>
      </c>
      <c r="AJ2057" s="133">
        <f t="shared" ref="AJ2057" si="3515">AJ2056/10*4</f>
        <v>0</v>
      </c>
      <c r="AK2057" s="133">
        <f t="shared" ref="AK2057" si="3516">AK2056/10*5</f>
        <v>0</v>
      </c>
      <c r="AL2057" s="133">
        <f t="shared" ref="AL2057" si="3517">AL2056/10*6</f>
        <v>0</v>
      </c>
      <c r="AM2057" s="133">
        <f t="shared" ref="AM2057" si="3518">AM2056/10*7</f>
        <v>0</v>
      </c>
      <c r="AN2057" s="133">
        <f t="shared" ref="AN2057" si="3519">AN2056/10*8</f>
        <v>0</v>
      </c>
      <c r="AO2057" s="134">
        <f t="shared" ref="AO2057" si="3520">AO2056/10*9</f>
        <v>0</v>
      </c>
      <c r="AP2057" s="134">
        <f t="shared" ref="AP2057" si="3521">AP2056/10*10</f>
        <v>0</v>
      </c>
      <c r="AQ2057" s="133">
        <f t="shared" ref="AQ2057" si="3522">AQ2056/10*1</f>
        <v>0</v>
      </c>
      <c r="AR2057" s="133">
        <f t="shared" ref="AR2057" si="3523">AR2056/10*2</f>
        <v>0</v>
      </c>
      <c r="AS2057" s="133">
        <f t="shared" ref="AS2057" si="3524">AS2056/10*3</f>
        <v>0</v>
      </c>
      <c r="AT2057" s="133">
        <f t="shared" ref="AT2057" si="3525">AT2056/10*4</f>
        <v>0</v>
      </c>
      <c r="AU2057" s="133">
        <f t="shared" ref="AU2057" si="3526">AU2056/10*5</f>
        <v>0</v>
      </c>
      <c r="AV2057" s="133">
        <f t="shared" ref="AV2057" si="3527">AV2056/10*6</f>
        <v>0</v>
      </c>
      <c r="AW2057" s="133">
        <f t="shared" ref="AW2057" si="3528">AW2056/10*7</f>
        <v>0</v>
      </c>
      <c r="AX2057" s="133">
        <f t="shared" ref="AX2057" si="3529">AX2056/10*8</f>
        <v>0</v>
      </c>
      <c r="AY2057" s="134">
        <f t="shared" ref="AY2057" si="3530">AY2056/10*9</f>
        <v>0</v>
      </c>
      <c r="AZ2057" s="134">
        <f t="shared" ref="AZ2057" si="3531">AZ2056/10*10</f>
        <v>0</v>
      </c>
      <c r="BA2057" s="133">
        <f t="shared" ref="BA2057" si="3532">BA2056/10*1</f>
        <v>0</v>
      </c>
      <c r="BB2057" s="133">
        <f t="shared" ref="BB2057" si="3533">BB2056/10*2</f>
        <v>0</v>
      </c>
      <c r="BC2057" s="133">
        <f t="shared" ref="BC2057" si="3534">BC2056/10*3</f>
        <v>0</v>
      </c>
      <c r="BD2057" s="133">
        <f t="shared" ref="BD2057" si="3535">BD2056/10*4</f>
        <v>0</v>
      </c>
      <c r="BE2057" s="133">
        <f t="shared" ref="BE2057" si="3536">BE2056/10*5</f>
        <v>0</v>
      </c>
      <c r="BF2057" s="133">
        <f t="shared" ref="BF2057" si="3537">BF2056/10*6</f>
        <v>0</v>
      </c>
      <c r="BG2057" s="133">
        <f t="shared" ref="BG2057" si="3538">BG2056/10*7</f>
        <v>0</v>
      </c>
      <c r="BH2057" s="133">
        <f t="shared" ref="BH2057" si="3539">BH2056/10*8</f>
        <v>0</v>
      </c>
      <c r="BI2057" s="134">
        <f t="shared" ref="BI2057" si="3540">BI2056/10*9</f>
        <v>0</v>
      </c>
      <c r="BJ2057" s="134">
        <f t="shared" ref="BJ2057" si="3541">BJ2056/10*10</f>
        <v>0</v>
      </c>
      <c r="BK2057"/>
      <c r="BL2057"/>
      <c r="BM2057"/>
      <c r="BN2057"/>
      <c r="BO2057"/>
      <c r="BP2057"/>
      <c r="BQ2057"/>
      <c r="BR2057"/>
      <c r="BS2057"/>
      <c r="BT2057"/>
      <c r="BU2057"/>
      <c r="BV2057"/>
      <c r="BW2057"/>
      <c r="BX2057"/>
      <c r="BY2057"/>
      <c r="BZ2057"/>
      <c r="CA2057"/>
      <c r="CB2057"/>
      <c r="CC2057"/>
      <c r="CD2057"/>
      <c r="CE2057"/>
      <c r="CF2057"/>
      <c r="CG2057"/>
      <c r="CH2057"/>
      <c r="CI2057"/>
      <c r="CJ2057"/>
      <c r="CK2057"/>
      <c r="CL2057"/>
      <c r="CM2057"/>
      <c r="CN2057"/>
      <c r="CO2057"/>
    </row>
    <row r="2058" spans="1:93" ht="15.75" hidden="1" outlineLevel="2" thickBot="1" x14ac:dyDescent="0.3">
      <c r="A2058" s="152" t="s">
        <v>60</v>
      </c>
      <c r="B2058" s="192">
        <f t="shared" ref="B2058:BJ2058" si="3542">-B2055+B2054*B2057-1*IF(AND($A1882=B2053,B2057&gt;=$A2001),B2057-$A2001,0)</f>
        <v>0</v>
      </c>
      <c r="C2058" s="193">
        <f t="shared" si="3542"/>
        <v>0</v>
      </c>
      <c r="D2058" s="193">
        <f t="shared" si="3542"/>
        <v>0</v>
      </c>
      <c r="E2058" s="193">
        <f t="shared" si="3542"/>
        <v>0</v>
      </c>
      <c r="F2058" s="193">
        <f t="shared" si="3542"/>
        <v>0</v>
      </c>
      <c r="G2058" s="193">
        <f t="shared" si="3542"/>
        <v>0</v>
      </c>
      <c r="H2058" s="193">
        <f t="shared" si="3542"/>
        <v>0</v>
      </c>
      <c r="I2058" s="193">
        <f t="shared" si="3542"/>
        <v>0</v>
      </c>
      <c r="J2058" s="193">
        <f t="shared" si="3542"/>
        <v>0</v>
      </c>
      <c r="K2058" s="193">
        <f t="shared" si="3542"/>
        <v>0</v>
      </c>
      <c r="L2058" s="194">
        <f t="shared" si="3542"/>
        <v>0</v>
      </c>
      <c r="M2058" s="192">
        <f t="shared" si="3542"/>
        <v>0</v>
      </c>
      <c r="N2058" s="193">
        <f t="shared" si="3542"/>
        <v>0</v>
      </c>
      <c r="O2058" s="193">
        <f t="shared" si="3542"/>
        <v>0</v>
      </c>
      <c r="P2058" s="193">
        <f t="shared" si="3542"/>
        <v>0</v>
      </c>
      <c r="Q2058" s="193">
        <f t="shared" si="3542"/>
        <v>0</v>
      </c>
      <c r="R2058" s="193">
        <f t="shared" si="3542"/>
        <v>0</v>
      </c>
      <c r="S2058" s="193">
        <f t="shared" si="3542"/>
        <v>0</v>
      </c>
      <c r="T2058" s="193">
        <f t="shared" si="3542"/>
        <v>0</v>
      </c>
      <c r="U2058" s="193">
        <f t="shared" si="3542"/>
        <v>0</v>
      </c>
      <c r="V2058" s="194">
        <f t="shared" si="3542"/>
        <v>0</v>
      </c>
      <c r="W2058" s="192">
        <f t="shared" si="3542"/>
        <v>0</v>
      </c>
      <c r="X2058" s="193">
        <f t="shared" si="3542"/>
        <v>0</v>
      </c>
      <c r="Y2058" s="193">
        <f t="shared" si="3542"/>
        <v>0</v>
      </c>
      <c r="Z2058" s="193">
        <f t="shared" si="3542"/>
        <v>0</v>
      </c>
      <c r="AA2058" s="193">
        <f t="shared" si="3542"/>
        <v>0</v>
      </c>
      <c r="AB2058" s="193">
        <f t="shared" si="3542"/>
        <v>0</v>
      </c>
      <c r="AC2058" s="193">
        <f t="shared" si="3542"/>
        <v>0</v>
      </c>
      <c r="AD2058" s="193">
        <f t="shared" si="3542"/>
        <v>0</v>
      </c>
      <c r="AE2058" s="193">
        <f t="shared" si="3542"/>
        <v>0</v>
      </c>
      <c r="AF2058" s="194">
        <f t="shared" si="3542"/>
        <v>0</v>
      </c>
      <c r="AG2058" s="192" t="e">
        <f t="shared" si="3542"/>
        <v>#DIV/0!</v>
      </c>
      <c r="AH2058" s="193" t="e">
        <f t="shared" si="3542"/>
        <v>#DIV/0!</v>
      </c>
      <c r="AI2058" s="193" t="e">
        <f t="shared" si="3542"/>
        <v>#DIV/0!</v>
      </c>
      <c r="AJ2058" s="193" t="e">
        <f t="shared" si="3542"/>
        <v>#DIV/0!</v>
      </c>
      <c r="AK2058" s="193" t="e">
        <f t="shared" si="3542"/>
        <v>#DIV/0!</v>
      </c>
      <c r="AL2058" s="193" t="e">
        <f t="shared" si="3542"/>
        <v>#DIV/0!</v>
      </c>
      <c r="AM2058" s="193" t="e">
        <f t="shared" si="3542"/>
        <v>#DIV/0!</v>
      </c>
      <c r="AN2058" s="193" t="e">
        <f t="shared" si="3542"/>
        <v>#DIV/0!</v>
      </c>
      <c r="AO2058" s="193" t="e">
        <f t="shared" si="3542"/>
        <v>#DIV/0!</v>
      </c>
      <c r="AP2058" s="194" t="e">
        <f t="shared" si="3542"/>
        <v>#DIV/0!</v>
      </c>
      <c r="AQ2058" s="192">
        <f t="shared" si="3542"/>
        <v>0</v>
      </c>
      <c r="AR2058" s="193">
        <f t="shared" si="3542"/>
        <v>0</v>
      </c>
      <c r="AS2058" s="193">
        <f t="shared" si="3542"/>
        <v>0</v>
      </c>
      <c r="AT2058" s="193">
        <f t="shared" si="3542"/>
        <v>0</v>
      </c>
      <c r="AU2058" s="193">
        <f t="shared" si="3542"/>
        <v>0</v>
      </c>
      <c r="AV2058" s="193">
        <f t="shared" si="3542"/>
        <v>0</v>
      </c>
      <c r="AW2058" s="193">
        <f t="shared" si="3542"/>
        <v>0</v>
      </c>
      <c r="AX2058" s="193">
        <f t="shared" si="3542"/>
        <v>0</v>
      </c>
      <c r="AY2058" s="193">
        <f t="shared" si="3542"/>
        <v>0</v>
      </c>
      <c r="AZ2058" s="194">
        <f t="shared" si="3542"/>
        <v>0</v>
      </c>
      <c r="BA2058" s="192">
        <f t="shared" si="3542"/>
        <v>0</v>
      </c>
      <c r="BB2058" s="193">
        <f t="shared" si="3542"/>
        <v>0</v>
      </c>
      <c r="BC2058" s="193">
        <f t="shared" si="3542"/>
        <v>0</v>
      </c>
      <c r="BD2058" s="193">
        <f t="shared" si="3542"/>
        <v>0</v>
      </c>
      <c r="BE2058" s="193">
        <f t="shared" si="3542"/>
        <v>0</v>
      </c>
      <c r="BF2058" s="193">
        <f t="shared" si="3542"/>
        <v>0</v>
      </c>
      <c r="BG2058" s="193">
        <f t="shared" si="3542"/>
        <v>0</v>
      </c>
      <c r="BH2058" s="193">
        <f t="shared" si="3542"/>
        <v>0</v>
      </c>
      <c r="BI2058" s="193">
        <f t="shared" si="3542"/>
        <v>0</v>
      </c>
      <c r="BJ2058" s="194">
        <f t="shared" si="3542"/>
        <v>0</v>
      </c>
    </row>
    <row r="2059" spans="1:93" hidden="1" outlineLevel="2" x14ac:dyDescent="0.25"/>
    <row r="2060" spans="1:93" hidden="1" outlineLevel="1" collapsed="1" x14ac:dyDescent="0.25">
      <c r="A2060" s="181">
        <f>4*B1882/10</f>
        <v>0</v>
      </c>
      <c r="B2060" s="180"/>
      <c r="C2060" s="180"/>
      <c r="D2060" s="180"/>
    </row>
    <row r="2061" spans="1:93" hidden="1" outlineLevel="2" x14ac:dyDescent="0.25">
      <c r="B2061" s="316">
        <f>'Calculo VIGA'!E$2</f>
        <v>1</v>
      </c>
      <c r="C2061" s="317"/>
      <c r="D2061" s="316">
        <f>'Calculo VIGA'!F$2</f>
        <v>2</v>
      </c>
      <c r="E2061" s="317"/>
      <c r="F2061" s="316">
        <f>'Calculo VIGA'!G$2</f>
        <v>3</v>
      </c>
      <c r="G2061" s="317"/>
      <c r="H2061" s="316">
        <f>'Calculo VIGA'!H$2</f>
        <v>4</v>
      </c>
      <c r="I2061" s="317"/>
      <c r="J2061" s="316">
        <f>'Calculo VIGA'!I$2</f>
        <v>5</v>
      </c>
      <c r="K2061" s="317"/>
      <c r="L2061" s="316">
        <f>'Calculo VIGA'!J$2</f>
        <v>6</v>
      </c>
      <c r="M2061" s="317"/>
    </row>
    <row r="2062" spans="1:93" hidden="1" outlineLevel="2" x14ac:dyDescent="0.25">
      <c r="B2062" s="105">
        <f>'Calculo VIGA'!B$18</f>
        <v>3</v>
      </c>
      <c r="C2062" s="106">
        <v>0</v>
      </c>
      <c r="D2062" s="107">
        <f>'Calculo VIGA'!J$18</f>
        <v>0</v>
      </c>
      <c r="E2062" s="106">
        <v>0</v>
      </c>
      <c r="F2062" s="107">
        <f>'Calculo VIGA'!R$18</f>
        <v>0</v>
      </c>
      <c r="G2062" s="106">
        <v>0</v>
      </c>
      <c r="H2062" s="107">
        <f>'Calculo VIGA'!Z$18</f>
        <v>0</v>
      </c>
      <c r="I2062" s="106">
        <v>0</v>
      </c>
      <c r="J2062" s="107">
        <f>'Calculo VIGA'!AH$18</f>
        <v>0</v>
      </c>
      <c r="K2062" s="106">
        <v>0</v>
      </c>
      <c r="L2062" s="107">
        <f>'Calculo VIGA'!AP$18</f>
        <v>0</v>
      </c>
      <c r="M2062" s="106">
        <v>0</v>
      </c>
      <c r="X2062" s="146"/>
      <c r="Y2062" s="147"/>
    </row>
    <row r="2063" spans="1:93" hidden="1" outlineLevel="2" x14ac:dyDescent="0.25">
      <c r="B2063" s="105">
        <f>'Calculo VIGA'!B$19</f>
        <v>4</v>
      </c>
      <c r="C2063" s="106">
        <f>IF($A1882=B2061,1*($B1882-$A2060)^2*(2*$A2060+$B1882)/$B1882^3,0)</f>
        <v>0</v>
      </c>
      <c r="D2063" s="107">
        <f>'Calculo VIGA'!J$19</f>
        <v>0</v>
      </c>
      <c r="E2063" s="106">
        <f>IF($A1882=D2061,1*($B1882-$A2060)^2*(2*$A2060+$B1882)/$B1882^3,0)</f>
        <v>0</v>
      </c>
      <c r="F2063" s="107">
        <f>'Calculo VIGA'!R$19</f>
        <v>0</v>
      </c>
      <c r="G2063" s="106">
        <f>IF($A1882=F2061,1*($B1882-$A2060)^2*(2*$A2060+$B1882)/$B1882^3,0)</f>
        <v>0</v>
      </c>
      <c r="H2063" s="107">
        <f>'Calculo VIGA'!Z$19</f>
        <v>0</v>
      </c>
      <c r="I2063" s="106" t="e">
        <f>IF($A1882=H2061,1*($B1882-$A2060)^2*(2*$A2060+$B1882)/$B1882^3,0)</f>
        <v>#DIV/0!</v>
      </c>
      <c r="J2063" s="107">
        <f>'Calculo VIGA'!AH$19</f>
        <v>0</v>
      </c>
      <c r="K2063" s="106">
        <f>IF($A1882=J2061,1*($B1882-$A2060)^2*(2*$A2060+$B1882)/$B1882^3,0)</f>
        <v>0</v>
      </c>
      <c r="L2063" s="107">
        <f>'Calculo VIGA'!AP$19</f>
        <v>0</v>
      </c>
      <c r="M2063" s="106">
        <f>IF($A1882=L2061,1*($B1882-$A2060)^2*(2*$A2060+$B1882)/$B1882^3,0)</f>
        <v>0</v>
      </c>
    </row>
    <row r="2064" spans="1:93" hidden="1" outlineLevel="2" x14ac:dyDescent="0.25">
      <c r="A2064" t="s">
        <v>36</v>
      </c>
      <c r="B2064" s="105">
        <f>'Calculo VIGA'!B$20</f>
        <v>1</v>
      </c>
      <c r="C2064" s="106">
        <f>IF($A1882=B2061,1*$A2060*($B1882-$A2060)^2/$B1882^2,0)</f>
        <v>0</v>
      </c>
      <c r="D2064" s="107">
        <f>'Calculo VIGA'!J$20</f>
        <v>0</v>
      </c>
      <c r="E2064" s="106">
        <f>IF($A1882=D2061,1*$A2060*($B1882-$A2060)^2/$B1882^2,0)</f>
        <v>0</v>
      </c>
      <c r="F2064" s="107">
        <f>'Calculo VIGA'!R$20</f>
        <v>0</v>
      </c>
      <c r="G2064" s="106">
        <f>IF($A1882=F2061,1*$A2060*($B1882-$A2060)^2/$B1882^2,0)</f>
        <v>0</v>
      </c>
      <c r="H2064" s="107">
        <f>'Calculo VIGA'!Z$20</f>
        <v>0</v>
      </c>
      <c r="I2064" s="106" t="e">
        <f>IF($A1882=H2061,1*$A2060*($B1882-$A2060)^2/$B1882^2,0)</f>
        <v>#DIV/0!</v>
      </c>
      <c r="J2064" s="107">
        <f>'Calculo VIGA'!AH$20</f>
        <v>0</v>
      </c>
      <c r="K2064" s="106">
        <f>IF($A1882=J2061,1*$A2060*($B1882-$A2060)^2/$B1882^2,0)</f>
        <v>0</v>
      </c>
      <c r="L2064" s="107">
        <f>'Calculo VIGA'!AP$20</f>
        <v>0</v>
      </c>
      <c r="M2064" s="106">
        <f>IF($A1882=L2061,1*$A2060*($B1882-$A2060)^2/$B1882^2,0)</f>
        <v>0</v>
      </c>
      <c r="X2064" s="149"/>
    </row>
    <row r="2065" spans="2:34" hidden="1" outlineLevel="2" x14ac:dyDescent="0.25">
      <c r="B2065" s="105">
        <f>'Calculo VIGA'!B$21</f>
        <v>5</v>
      </c>
      <c r="C2065" s="108">
        <v>0</v>
      </c>
      <c r="D2065" s="107">
        <f>'Calculo VIGA'!J$21</f>
        <v>0</v>
      </c>
      <c r="E2065" s="108">
        <v>0</v>
      </c>
      <c r="F2065" s="107">
        <f>'Calculo VIGA'!R$21</f>
        <v>0</v>
      </c>
      <c r="G2065" s="108">
        <v>0</v>
      </c>
      <c r="H2065" s="107">
        <f>'Calculo VIGA'!Z$21</f>
        <v>0</v>
      </c>
      <c r="I2065" s="108">
        <v>0</v>
      </c>
      <c r="J2065" s="107">
        <f>'Calculo VIGA'!AH$21</f>
        <v>0</v>
      </c>
      <c r="K2065" s="108">
        <v>0</v>
      </c>
      <c r="L2065" s="107">
        <f>'Calculo VIGA'!AP$21</f>
        <v>0</v>
      </c>
      <c r="M2065" s="108">
        <v>0</v>
      </c>
    </row>
    <row r="2066" spans="2:34" hidden="1" outlineLevel="2" x14ac:dyDescent="0.25">
      <c r="B2066" s="105">
        <f>'Calculo VIGA'!B$22</f>
        <v>6</v>
      </c>
      <c r="C2066" s="106">
        <f>IF($A1882=B2061,1*($A2060)^2*(3*$B1882-2*$A2060)/$B1882^3,0)</f>
        <v>0</v>
      </c>
      <c r="D2066" s="107">
        <f>'Calculo VIGA'!J$22</f>
        <v>0</v>
      </c>
      <c r="E2066" s="106">
        <f>IF($A1882=D2061,1*($A2060)^2*(3*$B1882-2*$A2060)/$B1882^3,0)</f>
        <v>0</v>
      </c>
      <c r="F2066" s="107">
        <f>'Calculo VIGA'!R$22</f>
        <v>0</v>
      </c>
      <c r="G2066" s="106">
        <f>IF($A1882=F2061,1*($A2060)^2*(3*$B1882-2*$A2060)/$B1882^3,0)</f>
        <v>0</v>
      </c>
      <c r="H2066" s="107">
        <f>'Calculo VIGA'!Z$22</f>
        <v>0</v>
      </c>
      <c r="I2066" s="106" t="e">
        <f>IF($A1882=H2061,1*($A2060)^2*(3*$B1882-2*$A2060)/$B1882^3,0)</f>
        <v>#DIV/0!</v>
      </c>
      <c r="J2066" s="107">
        <f>'Calculo VIGA'!AH$22</f>
        <v>0</v>
      </c>
      <c r="K2066" s="106">
        <f>IF($A1882=J2061,1*($A2060)^2*(3*$B1882-2*$A2060)/$B1882^3,0)</f>
        <v>0</v>
      </c>
      <c r="L2066" s="107">
        <f>'Calculo VIGA'!AP$22</f>
        <v>0</v>
      </c>
      <c r="M2066" s="106">
        <f>IF($A1882=L2061,1*($A2060)^2*(3*$B1882-2*$A2060)/$B1882^3,0)</f>
        <v>0</v>
      </c>
    </row>
    <row r="2067" spans="2:34" hidden="1" outlineLevel="2" x14ac:dyDescent="0.25">
      <c r="B2067" s="105">
        <f>'Calculo VIGA'!B$23</f>
        <v>2</v>
      </c>
      <c r="C2067" s="108">
        <f>IF($A1882=B2061,-1*($B1882-$A2060)*$A2060^2/$B1882^2,0)</f>
        <v>0</v>
      </c>
      <c r="D2067" s="107">
        <f>'Calculo VIGA'!J$23</f>
        <v>0</v>
      </c>
      <c r="E2067" s="108">
        <f>IF($A1882=D2061,-1*($B1882-$A2060)*$A2060^2/$B1882^2,0)</f>
        <v>0</v>
      </c>
      <c r="F2067" s="107">
        <f>'Calculo VIGA'!R$23</f>
        <v>0</v>
      </c>
      <c r="G2067" s="108">
        <f>IF($A1882=F2061,-1*($B1882-$A2060)*$A2060^2/$B1882^2,0)</f>
        <v>0</v>
      </c>
      <c r="H2067" s="107">
        <f>'Calculo VIGA'!Z$23</f>
        <v>0</v>
      </c>
      <c r="I2067" s="108" t="e">
        <f>IF($A1882=H2061,-1*($B1882-$A2060)*$A2060^2/$B1882^2,0)</f>
        <v>#DIV/0!</v>
      </c>
      <c r="J2067" s="107">
        <f>'Calculo VIGA'!AH$23</f>
        <v>0</v>
      </c>
      <c r="K2067" s="108">
        <f>IF($A1882=J2061,-1*($B1882-$A2060)*$A2060^2/$B1882^2,0)</f>
        <v>0</v>
      </c>
      <c r="L2067" s="107">
        <f>'Calculo VIGA'!AP$23</f>
        <v>0</v>
      </c>
      <c r="M2067" s="108">
        <f>IF($A1882=L2061,-1*($B1882-$A2060)*$A2060^2/$B1882^2,0)</f>
        <v>0</v>
      </c>
    </row>
    <row r="2068" spans="2:34" hidden="1" outlineLevel="2" x14ac:dyDescent="0.25">
      <c r="C2068" t="s">
        <v>61</v>
      </c>
      <c r="D2068" s="182"/>
      <c r="E2068" s="183"/>
      <c r="F2068" s="182"/>
      <c r="G2068" s="183"/>
      <c r="H2068" s="182"/>
      <c r="I2068" s="183"/>
      <c r="J2068" s="182"/>
      <c r="K2068" s="183"/>
      <c r="L2068" s="182"/>
      <c r="M2068" s="183"/>
      <c r="N2068" s="182"/>
      <c r="O2068" s="183"/>
      <c r="P2068" s="182"/>
      <c r="Q2068" s="183"/>
      <c r="R2068" s="182"/>
      <c r="S2068" s="183"/>
    </row>
    <row r="2069" spans="2:34" hidden="1" outlineLevel="2" x14ac:dyDescent="0.25">
      <c r="B2069" s="105">
        <v>1</v>
      </c>
      <c r="C2069" s="108">
        <f t="shared" ref="C2069" si="3543">-(IFERROR(VLOOKUP($B2069,$B2062:$C2067,2,0),0)+IFERROR(VLOOKUP($B2069,$D2062:$E2067,2,0),0)+IFERROR(VLOOKUP($B2069,$F2062:$G2067,2,0),0)+IFERROR(VLOOKUP($B2069,$H2062:$I2067,2,0),0)+IFERROR(VLOOKUP($B2069,$J2062:$K2067,2,0),0)+IFERROR(VLOOKUP($B2069,$L2062:$M2067,2,0),0)+IFERROR(VLOOKUP($B2069,$N2062:$O2067,2,0),0)+IFERROR(VLOOKUP($B2069,$P2062:$Q2067,2,0),0)+IFERROR(VLOOKUP($B2069,$R2062:$S2067,2,0),0))</f>
        <v>0</v>
      </c>
      <c r="E2069" s="109"/>
      <c r="F2069" s="325" t="s">
        <v>37</v>
      </c>
      <c r="G2069" s="325"/>
      <c r="H2069" s="325"/>
      <c r="I2069" s="325"/>
      <c r="J2069" s="325"/>
      <c r="K2069" s="325"/>
      <c r="L2069" s="325"/>
      <c r="M2069" s="325"/>
      <c r="N2069" s="325"/>
      <c r="O2069" s="325"/>
      <c r="P2069" s="325"/>
      <c r="Q2069" s="325"/>
      <c r="R2069" s="325"/>
      <c r="S2069" s="325"/>
      <c r="T2069" s="325"/>
      <c r="U2069" s="325"/>
      <c r="V2069" s="325"/>
      <c r="W2069" s="325"/>
      <c r="X2069" s="325"/>
      <c r="Y2069" s="325"/>
      <c r="Z2069" s="325"/>
      <c r="AA2069" s="325"/>
      <c r="AB2069" s="110"/>
      <c r="AC2069" s="110"/>
      <c r="AD2069" s="110"/>
      <c r="AE2069" s="110"/>
      <c r="AF2069" s="110"/>
      <c r="AG2069" s="110"/>
      <c r="AH2069" s="110"/>
    </row>
    <row r="2070" spans="2:34" hidden="1" outlineLevel="2" x14ac:dyDescent="0.25">
      <c r="B2070" s="105">
        <v>2</v>
      </c>
      <c r="C2070" s="108">
        <f t="shared" ref="C2070" si="3544">-(IFERROR(VLOOKUP($B2070,$B2062:$C2067,2,0),0)+IFERROR(VLOOKUP($B2070,$D2062:$E2067,2,0),0)+IFERROR(VLOOKUP($B2070,$F2062:$G2067,2,0),0)+IFERROR(VLOOKUP($B2070,$H2062:$I2067,2,0),0)+IFERROR(VLOOKUP($B2070,$J2062:$K2067,2,0),0)+IFERROR(VLOOKUP($B2070,$L2062:$M2067,2,0),0)+IFERROR(VLOOKUP($B2070,$N2062:$O2067,2,0),0)+IFERROR(VLOOKUP($B2070,$P2062:$Q2067,2,0),0)+IFERROR(VLOOKUP($B2070,$R2062:$S2067,2,0),0))</f>
        <v>0</v>
      </c>
      <c r="E2070" s="110"/>
      <c r="F2070" s="110"/>
      <c r="G2070" s="326" t="s">
        <v>38</v>
      </c>
      <c r="H2070" s="326"/>
      <c r="I2070" s="326"/>
      <c r="J2070" s="326"/>
      <c r="K2070" s="326"/>
      <c r="L2070" s="326"/>
      <c r="M2070" s="110"/>
      <c r="N2070" s="110"/>
      <c r="O2070" s="110"/>
      <c r="P2070" s="327" t="s">
        <v>39</v>
      </c>
      <c r="Q2070" s="327"/>
      <c r="R2070" s="327"/>
      <c r="S2070" s="327"/>
      <c r="T2070" s="327"/>
      <c r="U2070" s="327"/>
      <c r="V2070" s="110"/>
      <c r="W2070" s="110"/>
      <c r="X2070" s="110"/>
      <c r="Y2070" s="110"/>
      <c r="Z2070" s="110"/>
      <c r="AA2070" s="110"/>
      <c r="AB2070" s="110"/>
      <c r="AC2070" s="110"/>
      <c r="AD2070" s="110"/>
      <c r="AE2070" s="110"/>
      <c r="AF2070" s="110"/>
      <c r="AG2070" s="110"/>
      <c r="AH2070" s="110"/>
    </row>
    <row r="2071" spans="2:34" hidden="1" outlineLevel="2" x14ac:dyDescent="0.25">
      <c r="B2071" s="105">
        <v>3</v>
      </c>
      <c r="C2071" s="108">
        <f t="shared" ref="C2071" si="3545">-(IFERROR(VLOOKUP($B2071,$B2062:$C2067,2,0),0)+IFERROR(VLOOKUP($B2071,$D2062:$E2067,2,0),0)+IFERROR(VLOOKUP($B2071,$F2062:$G2067,2,0),0)+IFERROR(VLOOKUP($B2071,$H2062:$I2067,2,0),0)+IFERROR(VLOOKUP($B2071,$J2062:$K2067,2,0),0)+IFERROR(VLOOKUP($B2071,$L2062:$M2067,2,0),0)+IFERROR(VLOOKUP($B2071,$N2062:$O2067,2,0),0)+IFERROR(VLOOKUP($B2071,$P2062:$Q2067,2,0),0)+IFERROR(VLOOKUP($B2071,$R2062:$S2067,2,0),0))</f>
        <v>0</v>
      </c>
      <c r="E2071" s="110"/>
      <c r="F2071" s="110"/>
      <c r="G2071" s="112">
        <v>6</v>
      </c>
      <c r="H2071" s="112">
        <v>5</v>
      </c>
      <c r="I2071" s="112">
        <v>4</v>
      </c>
      <c r="J2071" s="112">
        <v>3</v>
      </c>
      <c r="K2071" s="112">
        <v>2</v>
      </c>
      <c r="L2071" s="112">
        <v>1</v>
      </c>
      <c r="M2071" s="110"/>
      <c r="O2071" s="110"/>
      <c r="P2071" s="112">
        <v>6</v>
      </c>
      <c r="Q2071" s="112">
        <v>5</v>
      </c>
      <c r="R2071" s="112">
        <v>4</v>
      </c>
      <c r="S2071" s="112">
        <v>3</v>
      </c>
      <c r="T2071" s="112">
        <v>2</v>
      </c>
      <c r="U2071" s="112">
        <v>1</v>
      </c>
      <c r="AB2071" s="110"/>
      <c r="AC2071" s="110"/>
      <c r="AD2071" s="110"/>
      <c r="AE2071" s="110"/>
      <c r="AF2071" s="110"/>
      <c r="AG2071" s="110"/>
      <c r="AH2071" s="110"/>
    </row>
    <row r="2072" spans="2:34" hidden="1" outlineLevel="2" x14ac:dyDescent="0.25">
      <c r="B2072" s="105">
        <v>4</v>
      </c>
      <c r="C2072" s="108">
        <f t="shared" ref="C2072" si="3546">-(IFERROR(VLOOKUP($B2072,$B2062:$C2067,2,0),0)+IFERROR(VLOOKUP($B2072,$D2062:$E2067,2,0),0)+IFERROR(VLOOKUP($B2072,$F2062:$G2067,2,0),0)+IFERROR(VLOOKUP($B2072,$H2062:$I2067,2,0),0)+IFERROR(VLOOKUP($B2072,$J2062:$K2067,2,0),0)+IFERROR(VLOOKUP($B2072,$L2062:$M2067,2,0),0)+IFERROR(VLOOKUP($B2072,$N2062:$O2067,2,0),0)+IFERROR(VLOOKUP($B2072,$P2062:$Q2067,2,0),0)+IFERROR(VLOOKUP($B2072,$R2062:$S2067,2,0),0))</f>
        <v>0</v>
      </c>
      <c r="E2072" s="110"/>
      <c r="F2072" s="105">
        <v>1</v>
      </c>
      <c r="G2072" s="184" t="e">
        <f t="array" ref="G2072:G2078">MMULT(MINVERSE($C$24:$I$30),$C2069:$C2075)</f>
        <v>#NUM!</v>
      </c>
      <c r="H2072" s="184" t="e">
        <f t="array" ref="H2072:H2077">MMULT(MINVERSE($C$24:$H$29),$C2069:$C2074)</f>
        <v>#NUM!</v>
      </c>
      <c r="I2072" s="184" t="e">
        <f t="array" ref="I2072:I2076">MMULT(MINVERSE($C$24:$G$28),$C2069:$C2073)</f>
        <v>#NUM!</v>
      </c>
      <c r="J2072" s="184">
        <f t="array" ref="J2072:J2075">MMULT(MINVERSE($C$24:$F$27),$C2069:$C2072)</f>
        <v>0</v>
      </c>
      <c r="K2072" s="184">
        <f t="array" ref="K2072:K2074">MMULT(MINVERSE($C$24:$E$26),$C2069:$C2071)</f>
        <v>0</v>
      </c>
      <c r="L2072" s="184">
        <f t="array" ref="L2072:L2073">MMULT(MINVERSE($C$24:$D$25),$C2069:$C2070)</f>
        <v>0</v>
      </c>
      <c r="M2072" s="110"/>
      <c r="O2072" s="105">
        <v>1</v>
      </c>
      <c r="P2072" s="184" t="e">
        <f t="array" ref="P2072:P2082">MMULT(MINVERSE($C$24:$M$34),$C2069:$C2079)</f>
        <v>#NUM!</v>
      </c>
      <c r="Q2072" s="184" t="e">
        <f t="array" ref="Q2072:Q2081">MMULT(MINVERSE($C$24:$L$33),$C2069:$C2078)</f>
        <v>#NUM!</v>
      </c>
      <c r="R2072" s="184" t="e">
        <f t="array" ref="R2072:R2080">MMULT(MINVERSE($C$24:$K$32),$C2069:$C2077)</f>
        <v>#NUM!</v>
      </c>
      <c r="S2072" s="184" t="e">
        <f t="array" ref="S2072:S2079">MMULT(MINVERSE($C$24:$J$31),$C2069:$C2076)</f>
        <v>#NUM!</v>
      </c>
      <c r="T2072" s="114"/>
      <c r="U2072" s="114"/>
      <c r="V2072" s="110"/>
      <c r="W2072" s="110"/>
      <c r="X2072" s="110"/>
      <c r="Y2072" s="110"/>
      <c r="Z2072" s="110"/>
      <c r="AA2072" s="110"/>
      <c r="AB2072" s="110"/>
      <c r="AC2072" s="110"/>
      <c r="AD2072" s="110"/>
      <c r="AE2072" s="110"/>
      <c r="AF2072" s="110"/>
      <c r="AG2072" s="110"/>
      <c r="AH2072" s="110"/>
    </row>
    <row r="2073" spans="2:34" hidden="1" outlineLevel="2" x14ac:dyDescent="0.25">
      <c r="B2073" s="105">
        <v>5</v>
      </c>
      <c r="C2073" s="108">
        <f t="shared" ref="C2073" si="3547">-(IFERROR(VLOOKUP($B2073,$B2062:$C2067,2,0),0)+IFERROR(VLOOKUP($B2073,$D2062:$E2067,2,0),0)+IFERROR(VLOOKUP($B2073,$F2062:$G2067,2,0),0)+IFERROR(VLOOKUP($B2073,$H2062:$I2067,2,0),0)+IFERROR(VLOOKUP($B2073,$J2062:$K2067,2,0),0)+IFERROR(VLOOKUP($B2073,$L2062:$M2067,2,0),0)+IFERROR(VLOOKUP($B2073,$N2062:$O2067,2,0),0)+IFERROR(VLOOKUP($B2073,$P2062:$Q2067,2,0),0)+IFERROR(VLOOKUP($B2073,$R2062:$S2067,2,0),0))</f>
        <v>0</v>
      </c>
      <c r="E2073" s="110"/>
      <c r="F2073" s="105">
        <v>2</v>
      </c>
      <c r="G2073" s="185" t="e">
        <v>#NUM!</v>
      </c>
      <c r="H2073" s="185" t="e">
        <v>#NUM!</v>
      </c>
      <c r="I2073" s="185" t="e">
        <v>#NUM!</v>
      </c>
      <c r="J2073" s="185">
        <v>0</v>
      </c>
      <c r="K2073" s="185">
        <v>0</v>
      </c>
      <c r="L2073" s="185">
        <v>0</v>
      </c>
      <c r="M2073" s="110"/>
      <c r="O2073" s="105">
        <v>2</v>
      </c>
      <c r="P2073" s="185" t="e">
        <v>#NUM!</v>
      </c>
      <c r="Q2073" s="185" t="e">
        <v>#NUM!</v>
      </c>
      <c r="R2073" s="185" t="e">
        <v>#NUM!</v>
      </c>
      <c r="S2073" s="185" t="e">
        <v>#NUM!</v>
      </c>
      <c r="T2073" s="114"/>
      <c r="U2073" s="114"/>
    </row>
    <row r="2074" spans="2:34" hidden="1" outlineLevel="2" x14ac:dyDescent="0.25">
      <c r="B2074" s="105">
        <v>6</v>
      </c>
      <c r="C2074" s="108">
        <f t="shared" ref="C2074" si="3548">-(IFERROR(VLOOKUP($B2074,$B2062:$C2067,2,0),0)+IFERROR(VLOOKUP($B2074,$D2062:$E2067,2,0),0)+IFERROR(VLOOKUP($B2074,$F2062:$G2067,2,0),0)+IFERROR(VLOOKUP($B2074,$H2062:$I2067,2,0),0)+IFERROR(VLOOKUP($B2074,$J2062:$K2067,2,0),0)+IFERROR(VLOOKUP($B2074,$L2062:$M2067,2,0),0)+IFERROR(VLOOKUP($B2074,$N2062:$O2067,2,0),0)+IFERROR(VLOOKUP($B2074,$P2062:$Q2067,2,0),0)+IFERROR(VLOOKUP($B2074,$R2062:$S2067,2,0),0))</f>
        <v>0</v>
      </c>
      <c r="E2074" s="110"/>
      <c r="F2074" s="105">
        <v>3</v>
      </c>
      <c r="G2074" s="185" t="e">
        <v>#NUM!</v>
      </c>
      <c r="H2074" s="185" t="e">
        <v>#NUM!</v>
      </c>
      <c r="I2074" s="185" t="e">
        <v>#NUM!</v>
      </c>
      <c r="J2074" s="185">
        <v>0</v>
      </c>
      <c r="K2074" s="185">
        <v>0</v>
      </c>
      <c r="L2074" s="185"/>
      <c r="M2074" s="110"/>
      <c r="O2074" s="105">
        <v>3</v>
      </c>
      <c r="P2074" s="185" t="e">
        <v>#NUM!</v>
      </c>
      <c r="Q2074" s="185" t="e">
        <v>#NUM!</v>
      </c>
      <c r="R2074" s="185" t="e">
        <v>#NUM!</v>
      </c>
      <c r="S2074" s="185" t="e">
        <v>#NUM!</v>
      </c>
      <c r="T2074" s="114"/>
      <c r="U2074" s="114"/>
    </row>
    <row r="2075" spans="2:34" hidden="1" outlineLevel="2" x14ac:dyDescent="0.25">
      <c r="B2075" s="105">
        <v>7</v>
      </c>
      <c r="C2075" s="108">
        <f t="shared" ref="C2075" si="3549">-(IFERROR(VLOOKUP($B2075,$B2062:$C2067,2,0),0)+IFERROR(VLOOKUP($B2075,$D2062:$E2067,2,0),0)+IFERROR(VLOOKUP($B2075,$F2062:$G2067,2,0),0)+IFERROR(VLOOKUP($B2075,$H2062:$I2067,2,0),0)+IFERROR(VLOOKUP($B2075,$J2062:$K2067,2,0),0)+IFERROR(VLOOKUP($B2075,$L2062:$M2067,2,0),0)+IFERROR(VLOOKUP($B2075,$N2062:$O2067,2,0),0)+IFERROR(VLOOKUP($B2075,$P2062:$Q2067,2,0),0)+IFERROR(VLOOKUP($B2075,$R2062:$S2067,2,0),0))</f>
        <v>0</v>
      </c>
      <c r="E2075" s="110"/>
      <c r="F2075" s="105">
        <v>4</v>
      </c>
      <c r="G2075" s="185" t="e">
        <v>#NUM!</v>
      </c>
      <c r="H2075" s="185" t="e">
        <v>#NUM!</v>
      </c>
      <c r="I2075" s="185" t="e">
        <v>#NUM!</v>
      </c>
      <c r="J2075" s="185">
        <v>0</v>
      </c>
      <c r="K2075" s="185"/>
      <c r="L2075" s="185"/>
      <c r="M2075" s="110"/>
      <c r="O2075" s="105">
        <v>4</v>
      </c>
      <c r="P2075" s="185" t="e">
        <v>#NUM!</v>
      </c>
      <c r="Q2075" s="185" t="e">
        <v>#NUM!</v>
      </c>
      <c r="R2075" s="185" t="e">
        <v>#NUM!</v>
      </c>
      <c r="S2075" s="185" t="e">
        <v>#NUM!</v>
      </c>
      <c r="T2075" s="114"/>
      <c r="U2075" s="114"/>
    </row>
    <row r="2076" spans="2:34" hidden="1" outlineLevel="2" x14ac:dyDescent="0.25">
      <c r="B2076" s="105">
        <v>8</v>
      </c>
      <c r="C2076" s="108">
        <f t="shared" ref="C2076" si="3550">-(IFERROR(VLOOKUP($B2076,$B2062:$C2067,2,0),0)+IFERROR(VLOOKUP($B2076,$D2062:$E2067,2,0),0)+IFERROR(VLOOKUP($B2076,$F2062:$G2067,2,0),0)+IFERROR(VLOOKUP($B2076,$H2062:$I2067,2,0),0)+IFERROR(VLOOKUP($B2076,$J2062:$K2067,2,0),0)+IFERROR(VLOOKUP($B2076,$L2062:$M2067,2,0),0)+IFERROR(VLOOKUP($B2076,$N2062:$O2067,2,0),0)+IFERROR(VLOOKUP($B2076,$P2062:$Q2067,2,0),0)+IFERROR(VLOOKUP($B2076,$R2062:$S2067,2,0),0))</f>
        <v>0</v>
      </c>
      <c r="E2076" s="110" t="s">
        <v>40</v>
      </c>
      <c r="F2076" s="105">
        <v>5</v>
      </c>
      <c r="G2076" s="185" t="e">
        <v>#NUM!</v>
      </c>
      <c r="H2076" s="185" t="e">
        <v>#NUM!</v>
      </c>
      <c r="I2076" s="185" t="e">
        <v>#NUM!</v>
      </c>
      <c r="J2076" s="185"/>
      <c r="K2076" s="185"/>
      <c r="L2076" s="185"/>
      <c r="M2076" s="110"/>
      <c r="O2076" s="105">
        <v>5</v>
      </c>
      <c r="P2076" s="185" t="e">
        <v>#NUM!</v>
      </c>
      <c r="Q2076" s="185" t="e">
        <v>#NUM!</v>
      </c>
      <c r="R2076" s="185" t="e">
        <v>#NUM!</v>
      </c>
      <c r="S2076" s="185" t="e">
        <v>#NUM!</v>
      </c>
      <c r="T2076" s="114"/>
      <c r="U2076" s="114"/>
    </row>
    <row r="2077" spans="2:34" hidden="1" outlineLevel="2" x14ac:dyDescent="0.25">
      <c r="B2077" s="105">
        <v>9</v>
      </c>
      <c r="C2077" s="108">
        <f t="shared" ref="C2077" si="3551">-(IFERROR(VLOOKUP($B2077,$B2062:$C2067,2,0),0)+IFERROR(VLOOKUP($B2077,$D2062:$E2067,2,0),0)+IFERROR(VLOOKUP($B2077,$F2062:$G2067,2,0),0)+IFERROR(VLOOKUP($B2077,$H2062:$I2067,2,0),0)+IFERROR(VLOOKUP($B2077,$J2062:$K2067,2,0),0)+IFERROR(VLOOKUP($B2077,$L2062:$M2067,2,0),0)+IFERROR(VLOOKUP($B2077,$N2062:$O2067,2,0),0)+IFERROR(VLOOKUP($B2077,$P2062:$Q2067,2,0),0)+IFERROR(VLOOKUP($B2077,$R2062:$S2067,2,0),0))</f>
        <v>0</v>
      </c>
      <c r="E2077" s="110"/>
      <c r="F2077" s="105">
        <v>6</v>
      </c>
      <c r="G2077" s="185" t="e">
        <v>#NUM!</v>
      </c>
      <c r="H2077" s="185" t="e">
        <v>#NUM!</v>
      </c>
      <c r="I2077" s="185"/>
      <c r="J2077" s="185"/>
      <c r="K2077" s="185"/>
      <c r="L2077" s="185"/>
      <c r="M2077" s="110"/>
      <c r="O2077" s="105">
        <v>6</v>
      </c>
      <c r="P2077" s="185" t="e">
        <v>#NUM!</v>
      </c>
      <c r="Q2077" s="185" t="e">
        <v>#NUM!</v>
      </c>
      <c r="R2077" s="185" t="e">
        <v>#NUM!</v>
      </c>
      <c r="S2077" s="185" t="e">
        <v>#NUM!</v>
      </c>
      <c r="T2077" s="114"/>
      <c r="U2077" s="114"/>
    </row>
    <row r="2078" spans="2:34" hidden="1" outlineLevel="2" x14ac:dyDescent="0.25">
      <c r="B2078" s="105">
        <v>10</v>
      </c>
      <c r="C2078" s="108">
        <f t="shared" ref="C2078" si="3552">-(IFERROR(VLOOKUP($B2078,$B2062:$C2067,2,0),0)+IFERROR(VLOOKUP($B2078,$D2062:$E2067,2,0),0)+IFERROR(VLOOKUP($B2078,$F2062:$G2067,2,0),0)+IFERROR(VLOOKUP($B2078,$H2062:$I2067,2,0),0)+IFERROR(VLOOKUP($B2078,$J2062:$K2067,2,0),0)+IFERROR(VLOOKUP($B2078,$L2062:$M2067,2,0),0)+IFERROR(VLOOKUP($B2078,$N2062:$O2067,2,0),0)+IFERROR(VLOOKUP($B2078,$P2062:$Q2067,2,0),0)+IFERROR(VLOOKUP($B2078,$R2062:$S2067,2,0),0))</f>
        <v>0</v>
      </c>
      <c r="E2078" s="110"/>
      <c r="F2078" s="105">
        <v>7</v>
      </c>
      <c r="G2078" s="185" t="e">
        <v>#NUM!</v>
      </c>
      <c r="H2078" s="185"/>
      <c r="I2078" s="185"/>
      <c r="J2078" s="185"/>
      <c r="K2078" s="185"/>
      <c r="L2078" s="185"/>
      <c r="M2078" s="110"/>
      <c r="N2078" s="110" t="s">
        <v>40</v>
      </c>
      <c r="O2078" s="105">
        <v>7</v>
      </c>
      <c r="P2078" s="185" t="e">
        <v>#NUM!</v>
      </c>
      <c r="Q2078" s="185" t="e">
        <v>#NUM!</v>
      </c>
      <c r="R2078" s="185" t="e">
        <v>#NUM!</v>
      </c>
      <c r="S2078" s="185" t="e">
        <v>#NUM!</v>
      </c>
      <c r="T2078" s="114"/>
      <c r="U2078" s="114"/>
    </row>
    <row r="2079" spans="2:34" hidden="1" outlineLevel="2" x14ac:dyDescent="0.25">
      <c r="B2079" s="105">
        <v>11</v>
      </c>
      <c r="C2079" s="108">
        <f t="shared" ref="C2079" si="3553">-(IFERROR(VLOOKUP($B2079,$B2062:$C2067,2,0),0)+IFERROR(VLOOKUP($B2079,$D2062:$E2067,2,0),0)+IFERROR(VLOOKUP($B2079,$F2062:$G2067,2,0),0)+IFERROR(VLOOKUP($B2079,$H2062:$I2067,2,0),0)+IFERROR(VLOOKUP($B2079,$J2062:$K2067,2,0),0)+IFERROR(VLOOKUP($B2079,$L2062:$M2067,2,0),0)+IFERROR(VLOOKUP($B2079,$N2062:$O2067,2,0),0)+IFERROR(VLOOKUP($B2079,$P2062:$Q2067,2,0),0)+IFERROR(VLOOKUP($B2079,$R2062:$S2067,2,0),0))</f>
        <v>0</v>
      </c>
      <c r="E2079" s="110"/>
      <c r="M2079" s="110"/>
      <c r="O2079" s="105">
        <v>8</v>
      </c>
      <c r="P2079" s="185" t="e">
        <v>#NUM!</v>
      </c>
      <c r="Q2079" s="185" t="e">
        <v>#NUM!</v>
      </c>
      <c r="R2079" s="185" t="e">
        <v>#NUM!</v>
      </c>
      <c r="S2079" s="185" t="e">
        <v>#NUM!</v>
      </c>
      <c r="T2079" s="114"/>
      <c r="U2079" s="114"/>
    </row>
    <row r="2080" spans="2:34" hidden="1" outlineLevel="2" x14ac:dyDescent="0.25">
      <c r="B2080" s="105">
        <v>12</v>
      </c>
      <c r="C2080" s="108">
        <f t="shared" ref="C2080" si="3554">-(IFERROR(VLOOKUP($B2080,$B2062:$C2067,2,0),0)+IFERROR(VLOOKUP($B2080,$D2062:$E2067,2,0),0)+IFERROR(VLOOKUP($B2080,$F2062:$G2067,2,0),0)+IFERROR(VLOOKUP($B2080,$H2062:$I2067,2,0),0)+IFERROR(VLOOKUP($B2080,$J2062:$K2067,2,0),0)+IFERROR(VLOOKUP($B2080,$L2062:$M2067,2,0),0)+IFERROR(VLOOKUP($B2080,$N2062:$O2067,2,0),0)+IFERROR(VLOOKUP($B2080,$P2062:$Q2067,2,0),0)+IFERROR(VLOOKUP($B2080,$R2062:$S2067,2,0),0))</f>
        <v>0</v>
      </c>
      <c r="E2080" s="110"/>
      <c r="M2080" s="110"/>
      <c r="O2080" s="105">
        <v>9</v>
      </c>
      <c r="P2080" s="185" t="e">
        <v>#NUM!</v>
      </c>
      <c r="Q2080" s="185" t="e">
        <v>#NUM!</v>
      </c>
      <c r="R2080" s="185" t="e">
        <v>#NUM!</v>
      </c>
      <c r="S2080" s="185"/>
      <c r="T2080" s="114"/>
      <c r="U2080" s="114"/>
    </row>
    <row r="2081" spans="1:24" hidden="1" outlineLevel="2" x14ac:dyDescent="0.25">
      <c r="B2081" s="105">
        <v>13</v>
      </c>
      <c r="C2081" s="108">
        <f t="shared" ref="C2081" si="3555">-(IFERROR(VLOOKUP($B2081,$B2062:$C2067,2,0),0)+IFERROR(VLOOKUP($B2081,$D2062:$E2067,2,0),0)+IFERROR(VLOOKUP($B2081,$F2062:$G2067,2,0),0)+IFERROR(VLOOKUP($B2081,$H2062:$I2067,2,0),0)+IFERROR(VLOOKUP($B2081,$J2062:$K2067,2,0),0)+IFERROR(VLOOKUP($B2081,$L2062:$M2067,2,0),0)+IFERROR(VLOOKUP($B2081,$N2062:$O2067,2,0),0)+IFERROR(VLOOKUP($B2081,$P2062:$Q2067,2,0),0)+IFERROR(VLOOKUP($B2081,$R2062:$S2067,2,0),0))</f>
        <v>0</v>
      </c>
      <c r="E2081" s="110"/>
      <c r="F2081" s="110"/>
      <c r="G2081" s="324" t="s">
        <v>42</v>
      </c>
      <c r="H2081" s="324"/>
      <c r="I2081" s="324"/>
      <c r="J2081" s="324"/>
      <c r="K2081" s="324"/>
      <c r="L2081" s="324"/>
      <c r="M2081" s="110"/>
      <c r="O2081" s="105">
        <v>10</v>
      </c>
      <c r="P2081" s="185" t="e">
        <v>#NUM!</v>
      </c>
      <c r="Q2081" s="185" t="e">
        <v>#NUM!</v>
      </c>
      <c r="R2081" s="185"/>
      <c r="S2081" s="185"/>
      <c r="T2081" s="114"/>
      <c r="U2081" s="114"/>
    </row>
    <row r="2082" spans="1:24" hidden="1" outlineLevel="2" x14ac:dyDescent="0.25">
      <c r="B2082" s="105">
        <v>14</v>
      </c>
      <c r="C2082" s="108">
        <f t="shared" ref="C2082" si="3556">-(IFERROR(VLOOKUP($B2082,$B2062:$C2067,2,0),0)+IFERROR(VLOOKUP($B2082,$D2062:$E2067,2,0),0)+IFERROR(VLOOKUP($B2082,$F2062:$G2067,2,0),0)+IFERROR(VLOOKUP($B2082,$H2062:$I2067,2,0),0)+IFERROR(VLOOKUP($B2082,$J2062:$K2067,2,0),0)+IFERROR(VLOOKUP($B2082,$L2062:$M2067,2,0),0)+IFERROR(VLOOKUP($B2082,$N2062:$O2067,2,0),0)+IFERROR(VLOOKUP($B2082,$P2062:$Q2067,2,0),0)+IFERROR(VLOOKUP($B2082,$R2062:$S2067,2,0),0))</f>
        <v>0</v>
      </c>
      <c r="E2082" s="110"/>
      <c r="F2082" s="110"/>
      <c r="G2082" s="112">
        <v>6</v>
      </c>
      <c r="H2082" s="112">
        <v>5</v>
      </c>
      <c r="I2082" s="112">
        <v>4</v>
      </c>
      <c r="J2082" s="112">
        <v>3</v>
      </c>
      <c r="K2082" s="112">
        <v>2</v>
      </c>
      <c r="L2082" s="112">
        <v>1</v>
      </c>
      <c r="M2082" s="110"/>
      <c r="O2082" s="105">
        <v>11</v>
      </c>
      <c r="P2082" s="185" t="e">
        <v>#NUM!</v>
      </c>
      <c r="Q2082" s="185"/>
      <c r="R2082" s="185"/>
      <c r="S2082" s="185"/>
      <c r="T2082" s="114"/>
      <c r="U2082" s="114"/>
    </row>
    <row r="2083" spans="1:24" hidden="1" outlineLevel="2" x14ac:dyDescent="0.25">
      <c r="A2083" s="68" t="s">
        <v>41</v>
      </c>
      <c r="B2083" s="105">
        <v>15</v>
      </c>
      <c r="C2083" s="108">
        <f t="shared" ref="C2083" si="3557">-(IFERROR(VLOOKUP($B2083,$B2062:$C2067,2,0),0)+IFERROR(VLOOKUP($B2083,$D2062:$E2067,2,0),0)+IFERROR(VLOOKUP($B2083,$F2062:$G2067,2,0),0)+IFERROR(VLOOKUP($B2083,$H2062:$I2067,2,0),0)+IFERROR(VLOOKUP($B2083,$J2062:$K2067,2,0),0)+IFERROR(VLOOKUP($B2083,$L2062:$M2067,2,0),0)+IFERROR(VLOOKUP($B2083,$N2062:$O2067,2,0),0)+IFERROR(VLOOKUP($B2083,$P2062:$Q2067,2,0),0)+IFERROR(VLOOKUP($B2083,$R2062:$S2067,2,0),0))</f>
        <v>0</v>
      </c>
      <c r="E2083" s="110"/>
      <c r="F2083" s="105">
        <v>1</v>
      </c>
      <c r="G2083" s="184" t="e">
        <f t="array" ref="G2083:G2091">MMULT(MINVERSE($C$24:$K$32),$C2069:$C2077)</f>
        <v>#NUM!</v>
      </c>
      <c r="H2083" s="184" t="e">
        <f t="array" ref="H2083:H2090">MMULT(MINVERSE($C$24:$J$31),$C2069:$C2076)</f>
        <v>#NUM!</v>
      </c>
      <c r="I2083" s="184" t="e">
        <f t="array" ref="I2083:I2089">MMULT(MINVERSE($C$24:$I$30),$C2069:$C2075)</f>
        <v>#NUM!</v>
      </c>
      <c r="J2083" s="184" t="e">
        <f t="array" ref="J2083:J2088">MMULT(MINVERSE($C$24:$H$29),$C2069:$C2074)</f>
        <v>#NUM!</v>
      </c>
      <c r="K2083" s="184" t="e">
        <f t="array" ref="K2083:K2087">MMULT(MINVERSE($C$24:$G$28),$C2069:$C2073)</f>
        <v>#NUM!</v>
      </c>
      <c r="L2083" s="113"/>
      <c r="M2083" s="110"/>
      <c r="N2083" s="110"/>
      <c r="O2083" s="110"/>
      <c r="P2083" s="110"/>
    </row>
    <row r="2084" spans="1:24" hidden="1" outlineLevel="2" x14ac:dyDescent="0.25">
      <c r="B2084" s="105">
        <v>16</v>
      </c>
      <c r="C2084" s="108">
        <f t="shared" ref="C2084" si="3558">-(IFERROR(VLOOKUP($B2084,$B2062:$C2067,2,0),0)+IFERROR(VLOOKUP($B2084,$D2062:$E2067,2,0),0)+IFERROR(VLOOKUP($B2084,$F2062:$G2067,2,0),0)+IFERROR(VLOOKUP($B2084,$H2062:$I2067,2,0),0)+IFERROR(VLOOKUP($B2084,$J2062:$K2067,2,0),0)+IFERROR(VLOOKUP($B2084,$L2062:$M2067,2,0),0)+IFERROR(VLOOKUP($B2084,$N2062:$O2067,2,0),0)+IFERROR(VLOOKUP($B2084,$P2062:$Q2067,2,0),0)+IFERROR(VLOOKUP($B2084,$R2062:$S2067,2,0),0))</f>
        <v>0</v>
      </c>
      <c r="E2084" s="110"/>
      <c r="F2084" s="105">
        <v>2</v>
      </c>
      <c r="G2084" s="185" t="e">
        <v>#NUM!</v>
      </c>
      <c r="H2084" s="185" t="e">
        <v>#NUM!</v>
      </c>
      <c r="I2084" s="185" t="e">
        <v>#NUM!</v>
      </c>
      <c r="J2084" s="185" t="e">
        <v>#NUM!</v>
      </c>
      <c r="K2084" s="185" t="e">
        <v>#NUM!</v>
      </c>
      <c r="L2084" s="114"/>
      <c r="M2084" s="110"/>
      <c r="N2084" s="110"/>
      <c r="O2084" s="110"/>
      <c r="P2084" s="110"/>
    </row>
    <row r="2085" spans="1:24" hidden="1" outlineLevel="2" x14ac:dyDescent="0.25">
      <c r="B2085" s="105">
        <v>17</v>
      </c>
      <c r="C2085" s="108">
        <f t="shared" ref="C2085" si="3559">-(IFERROR(VLOOKUP($B2085,$B2062:$C2067,2,0),0)+IFERROR(VLOOKUP($B2085,$D2062:$E2067,2,0),0)+IFERROR(VLOOKUP($B2085,$F2062:$G2067,2,0),0)+IFERROR(VLOOKUP($B2085,$H2062:$I2067,2,0),0)+IFERROR(VLOOKUP($B2085,$J2062:$K2067,2,0),0)+IFERROR(VLOOKUP($B2085,$L2062:$M2067,2,0),0)+IFERROR(VLOOKUP($B2085,$N2062:$O2067,2,0),0)+IFERROR(VLOOKUP($B2085,$P2062:$Q2067,2,0),0)+IFERROR(VLOOKUP($B2085,$R2062:$S2067,2,0),0))</f>
        <v>0</v>
      </c>
      <c r="E2085" s="110"/>
      <c r="F2085" s="105">
        <v>3</v>
      </c>
      <c r="G2085" s="185" t="e">
        <v>#NUM!</v>
      </c>
      <c r="H2085" s="185" t="e">
        <v>#NUM!</v>
      </c>
      <c r="I2085" s="185" t="e">
        <v>#NUM!</v>
      </c>
      <c r="J2085" s="185" t="e">
        <v>#NUM!</v>
      </c>
      <c r="K2085" s="185" t="e">
        <v>#NUM!</v>
      </c>
      <c r="L2085" s="114"/>
      <c r="M2085" s="110"/>
    </row>
    <row r="2086" spans="1:24" hidden="1" outlineLevel="2" x14ac:dyDescent="0.25">
      <c r="B2086" s="105">
        <v>18</v>
      </c>
      <c r="C2086" s="108">
        <f t="shared" ref="C2086" si="3560">-(IFERROR(VLOOKUP($B2086,$B2062:$C2067,2,0),0)+IFERROR(VLOOKUP($B2086,$D2062:$E2067,2,0),0)+IFERROR(VLOOKUP($B2086,$F2062:$G2067,2,0),0)+IFERROR(VLOOKUP($B2086,$H2062:$I2067,2,0),0)+IFERROR(VLOOKUP($B2086,$J2062:$K2067,2,0),0)+IFERROR(VLOOKUP($B2086,$L2062:$M2067,2,0),0)+IFERROR(VLOOKUP($B2086,$N2062:$O2067,2,0),0)+IFERROR(VLOOKUP($B2086,$P2062:$Q2067,2,0),0)+IFERROR(VLOOKUP($B2086,$R2062:$S2067,2,0),0))</f>
        <v>0</v>
      </c>
      <c r="E2086" s="110"/>
      <c r="F2086" s="105">
        <v>4</v>
      </c>
      <c r="G2086" s="185" t="e">
        <v>#NUM!</v>
      </c>
      <c r="H2086" s="185" t="e">
        <v>#NUM!</v>
      </c>
      <c r="I2086" s="185" t="e">
        <v>#NUM!</v>
      </c>
      <c r="J2086" s="185" t="e">
        <v>#NUM!</v>
      </c>
      <c r="K2086" s="185" t="e">
        <v>#NUM!</v>
      </c>
      <c r="L2086" s="114"/>
      <c r="M2086" s="110"/>
    </row>
    <row r="2087" spans="1:24" hidden="1" outlineLevel="2" x14ac:dyDescent="0.25">
      <c r="B2087" s="105">
        <v>19</v>
      </c>
      <c r="C2087" s="108">
        <f t="shared" ref="C2087" si="3561">-(IFERROR(VLOOKUP($B2087,$B2062:$C2067,2,0),0)+IFERROR(VLOOKUP($B2087,$D2062:$E2067,2,0),0)+IFERROR(VLOOKUP($B2087,$F2062:$G2067,2,0),0)+IFERROR(VLOOKUP($B2087,$H2062:$I2067,2,0),0)+IFERROR(VLOOKUP($B2087,$J2062:$K2067,2,0),0)+IFERROR(VLOOKUP($B2087,$L2062:$M2067,2,0),0)+IFERROR(VLOOKUP($B2087,$N2062:$O2067,2,0),0)+IFERROR(VLOOKUP($B2087,$P2062:$Q2067,2,0),0)+IFERROR(VLOOKUP($B2087,$R2062:$S2067,2,0),0))</f>
        <v>0</v>
      </c>
      <c r="E2087" s="110"/>
      <c r="F2087" s="105">
        <v>5</v>
      </c>
      <c r="G2087" s="185" t="e">
        <v>#NUM!</v>
      </c>
      <c r="H2087" s="185" t="e">
        <v>#NUM!</v>
      </c>
      <c r="I2087" s="185" t="e">
        <v>#NUM!</v>
      </c>
      <c r="J2087" s="185" t="e">
        <v>#NUM!</v>
      </c>
      <c r="K2087" s="185" t="e">
        <v>#NUM!</v>
      </c>
      <c r="L2087" s="114"/>
      <c r="M2087" s="110"/>
    </row>
    <row r="2088" spans="1:24" hidden="1" outlineLevel="2" x14ac:dyDescent="0.25">
      <c r="B2088" s="105">
        <v>20</v>
      </c>
      <c r="C2088" s="108">
        <f t="shared" ref="C2088" si="3562">-(IFERROR(VLOOKUP($B2088,$B2062:$C2067,2,0),0)+IFERROR(VLOOKUP($B2088,$D2062:$E2067,2,0),0)+IFERROR(VLOOKUP($B2088,$F2062:$G2067,2,0),0)+IFERROR(VLOOKUP($B2088,$H2062:$I2067,2,0),0)+IFERROR(VLOOKUP($B2088,$J2062:$K2067,2,0),0)+IFERROR(VLOOKUP($B2088,$L2062:$M2067,2,0),0)+IFERROR(VLOOKUP($B2088,$N2062:$O2067,2,0),0)+IFERROR(VLOOKUP($B2088,$P2062:$Q2067,2,0),0)+IFERROR(VLOOKUP($B2088,$R2062:$S2067,2,0),0))</f>
        <v>0</v>
      </c>
      <c r="E2088" s="110" t="s">
        <v>40</v>
      </c>
      <c r="F2088" s="105">
        <v>6</v>
      </c>
      <c r="G2088" s="185" t="e">
        <v>#NUM!</v>
      </c>
      <c r="H2088" s="185" t="e">
        <v>#NUM!</v>
      </c>
      <c r="I2088" s="185" t="e">
        <v>#NUM!</v>
      </c>
      <c r="J2088" s="185" t="e">
        <v>#NUM!</v>
      </c>
      <c r="K2088" s="185"/>
      <c r="L2088" s="114"/>
      <c r="M2088" s="110"/>
    </row>
    <row r="2089" spans="1:24" hidden="1" outlineLevel="2" x14ac:dyDescent="0.25">
      <c r="B2089" s="105">
        <v>21</v>
      </c>
      <c r="C2089" s="108">
        <f t="shared" ref="C2089" si="3563">-(IFERROR(VLOOKUP($B2089,$B2062:$C2067,2,0),0)+IFERROR(VLOOKUP($B2089,$D2062:$E2067,2,0),0)+IFERROR(VLOOKUP($B2089,$F2062:$G2067,2,0),0)+IFERROR(VLOOKUP($B2089,$H2062:$I2067,2,0),0)+IFERROR(VLOOKUP($B2089,$J2062:$K2067,2,0),0)+IFERROR(VLOOKUP($B2089,$L2062:$M2067,2,0),0)+IFERROR(VLOOKUP($B2089,$N2062:$O2067,2,0),0)+IFERROR(VLOOKUP($B2089,$P2062:$Q2067,2,0),0)+IFERROR(VLOOKUP($B2089,$R2062:$S2067,2,0),0))</f>
        <v>0</v>
      </c>
      <c r="E2089" s="110"/>
      <c r="F2089" s="105">
        <v>7</v>
      </c>
      <c r="G2089" s="185" t="e">
        <v>#NUM!</v>
      </c>
      <c r="H2089" s="185" t="e">
        <v>#NUM!</v>
      </c>
      <c r="I2089" s="185" t="e">
        <v>#NUM!</v>
      </c>
      <c r="J2089" s="185"/>
      <c r="K2089" s="185"/>
      <c r="L2089" s="114"/>
      <c r="M2089" s="110"/>
    </row>
    <row r="2090" spans="1:24" hidden="1" outlineLevel="2" x14ac:dyDescent="0.25">
      <c r="E2090" s="110"/>
      <c r="F2090" s="105">
        <v>8</v>
      </c>
      <c r="G2090" s="185" t="e">
        <v>#NUM!</v>
      </c>
      <c r="H2090" s="185" t="e">
        <v>#NUM!</v>
      </c>
      <c r="I2090" s="185"/>
      <c r="J2090" s="185"/>
      <c r="K2090" s="185"/>
      <c r="L2090" s="114"/>
      <c r="M2090" s="110"/>
      <c r="X2090" s="110"/>
    </row>
    <row r="2091" spans="1:24" hidden="1" outlineLevel="2" x14ac:dyDescent="0.25">
      <c r="E2091" s="110"/>
      <c r="F2091" s="105">
        <v>9</v>
      </c>
      <c r="G2091" s="185" t="e">
        <v>#NUM!</v>
      </c>
      <c r="H2091" s="185"/>
      <c r="I2091" s="185"/>
      <c r="J2091" s="185"/>
      <c r="K2091" s="185"/>
      <c r="L2091" s="114"/>
      <c r="M2091" s="110"/>
      <c r="X2091" s="110"/>
    </row>
    <row r="2092" spans="1:24" hidden="1" outlineLevel="2" x14ac:dyDescent="0.25">
      <c r="A2092" s="117"/>
    </row>
    <row r="2093" spans="1:24" s="119" customFormat="1" hidden="1" outlineLevel="2" x14ac:dyDescent="0.25">
      <c r="A2093" s="118" t="s">
        <v>37</v>
      </c>
    </row>
    <row r="2094" spans="1:24" hidden="1" outlineLevel="2" x14ac:dyDescent="0.25">
      <c r="B2094" s="316">
        <f t="shared" ref="B2094:B2100" si="3564">B2061</f>
        <v>1</v>
      </c>
      <c r="C2094" s="316"/>
      <c r="D2094" s="316">
        <f t="shared" ref="D2094:D2100" si="3565">D2061</f>
        <v>2</v>
      </c>
      <c r="E2094" s="316"/>
      <c r="F2094" s="316">
        <f t="shared" ref="F2094:F2100" si="3566">F2061</f>
        <v>3</v>
      </c>
      <c r="G2094" s="316"/>
      <c r="H2094" s="316">
        <f t="shared" ref="H2094:H2100" si="3567">H2061</f>
        <v>4</v>
      </c>
      <c r="I2094" s="316"/>
      <c r="J2094" s="316">
        <f t="shared" ref="J2094:J2100" si="3568">J2061</f>
        <v>5</v>
      </c>
      <c r="K2094" s="316"/>
      <c r="L2094" s="316">
        <f t="shared" ref="L2094:L2100" si="3569">L2061</f>
        <v>6</v>
      </c>
      <c r="M2094" s="316"/>
    </row>
    <row r="2095" spans="1:24" hidden="1" outlineLevel="2" x14ac:dyDescent="0.25">
      <c r="B2095" s="105">
        <f t="shared" si="3564"/>
        <v>3</v>
      </c>
      <c r="C2095" s="116">
        <f>IF($Q$2=2,IFERROR(INDEX($G2072:$L2078,MATCH(B2095,$F2072:$F2078,0),MATCH(INICIO!$C$78,$G2071:$L2071,0)),0),IF($Q$2=4,IFERROR(INDEX($P2072:$U2082,MATCH(B2095,$O2072:$O2082,0),MATCH(INICIO!$C$78,$P2071:$U2071,0)),0),IFERROR(INDEX($G2083:$L2091,MATCH(B2095,$F2083:$F2091,0),MATCH(INICIO!$C$78,$G2082:$L2082,0)),0)))</f>
        <v>0</v>
      </c>
      <c r="D2095" s="105">
        <f t="shared" si="3565"/>
        <v>0</v>
      </c>
      <c r="E2095" s="116">
        <f>IF($Q$2=2,IFERROR(INDEX($G2072:$L2078,MATCH(D2095,$F2072:$F2078,0),MATCH(INICIO!$C$78,$G2071:$L2071,0)),0),IF($Q$2=4,IFERROR(INDEX($P2072:$U2082,MATCH(D2095,$O2072:$O2082,0),MATCH(INICIO!$C$78,$P2071:$U2071,0)),0),IFERROR(INDEX($G2083:$L2091,MATCH(D2095,$F2083:$F2091,0),MATCH(INICIO!$C$78,$G2082:$L2082,0)),0)))</f>
        <v>0</v>
      </c>
      <c r="F2095" s="105">
        <f t="shared" si="3566"/>
        <v>0</v>
      </c>
      <c r="G2095" s="116">
        <f>IF($Q$2=2,IFERROR(INDEX($G2072:$L2078,MATCH(F2095,$F2072:$F2078,0),MATCH(INICIO!$C$78,$G2071:$L2071,0)),0),IF($Q$2=4,IFERROR(INDEX($P2072:$U2082,MATCH(F2095,$O2072:$O2082,0),MATCH(INICIO!$C$78,$P2071:$U2071,0)),0),IFERROR(INDEX($G2083:$L2091,MATCH(F2095,$F2083:$F2091,0),MATCH(INICIO!$C$78,$G2082:$L2082,0)),0)))</f>
        <v>0</v>
      </c>
      <c r="H2095" s="105">
        <f t="shared" si="3567"/>
        <v>0</v>
      </c>
      <c r="I2095" s="116">
        <f>IF($Q$2=2,IFERROR(INDEX($G2072:$L2078,MATCH(H2095,$F2072:$F2078,0),MATCH(INICIO!$C$78,$G2071:$L2071,0)),0),IF($Q$2=4,IFERROR(INDEX($P2072:$U2082,MATCH(H2095,$O2072:$O2082,0),MATCH(INICIO!$C$78,$P2071:$U2071,0)),0),IFERROR(INDEX($G2083:$L2091,MATCH(H2095,$F2083:$F2091,0),MATCH(INICIO!$C$78,$G2082:$L2082,0)),0)))</f>
        <v>0</v>
      </c>
      <c r="J2095" s="105">
        <f t="shared" si="3568"/>
        <v>0</v>
      </c>
      <c r="K2095" s="116">
        <f>IF($Q$2=2,IFERROR(INDEX($G2072:$L2078,MATCH(J2095,$F2072:$F2078,0),MATCH(INICIO!$C$78,$G2071:$L2071,0)),0),IF($Q$2=4,IFERROR(INDEX($P2072:$U2082,MATCH(J2095,$O2072:$O2082,0),MATCH(INICIO!$C$78,$P2071:$U2071,0)),0),IFERROR(INDEX($G2083:$L2091,MATCH(J2095,$F2083:$F2091,0),MATCH(INICIO!$C$78,$G2082:$L2082,0)),0)))</f>
        <v>0</v>
      </c>
      <c r="L2095" s="105">
        <f t="shared" si="3569"/>
        <v>0</v>
      </c>
      <c r="M2095" s="116">
        <f>IF($Q$2=2,IFERROR(INDEX($G2072:$L2078,MATCH(L2095,$F2072:$F2078,0),MATCH(INICIO!$C$78,$G2071:$L2071,0)),0),IF($Q$2=4,IFERROR(INDEX($P2072:$U2082,MATCH(L2095,$O2072:$O2082,0),MATCH(INICIO!$C$78,$P2071:$U2071,0)),0),IFERROR(INDEX($G2083:$L2091,MATCH(L2095,$F2083:$F2091,0),MATCH(INICIO!$C$78,$G2082:$L2082,0)),0)))</f>
        <v>0</v>
      </c>
    </row>
    <row r="2096" spans="1:24" hidden="1" outlineLevel="2" x14ac:dyDescent="0.25">
      <c r="B2096" s="105">
        <f t="shared" si="3564"/>
        <v>4</v>
      </c>
      <c r="C2096" s="116">
        <f>IF($Q$2=2,IFERROR(INDEX($G2072:$L2078,MATCH(B2096,$F2072:$F2078,0),MATCH(INICIO!$C$78,$G2071:$L2071,0)),0),IF($Q$2=4,IFERROR(INDEX($P2072:$U2082,MATCH(B2096,$O2072:$O2082,0),MATCH(INICIO!$C$78,$P2071:$U2071,0)),0),IFERROR(INDEX($G2083:$L2091,MATCH(B2096,$F2083:$F2091,0),MATCH(INICIO!$C$78,$G2082:$L2082,0)),0)))</f>
        <v>0</v>
      </c>
      <c r="D2096" s="105">
        <f t="shared" si="3565"/>
        <v>0</v>
      </c>
      <c r="E2096" s="116">
        <f>IF($Q$2=2,IFERROR(INDEX($G2072:$L2078,MATCH(D2096,$F2072:$F2078,0),MATCH(INICIO!$C$78,$G2071:$L2071,0)),0),IF($Q$2=4,IFERROR(INDEX($P2072:$U2082,MATCH(D2096,$O2072:$O2082,0),MATCH(INICIO!$C$78,$P2071:$U2071,0)),0),IFERROR(INDEX($G2083:$L2091,MATCH(D2096,$F2083:$F2091,0),MATCH(INICIO!$C$78,$G2082:$L2082,0)),0)))</f>
        <v>0</v>
      </c>
      <c r="F2096" s="105">
        <f t="shared" si="3566"/>
        <v>0</v>
      </c>
      <c r="G2096" s="116">
        <f>IF($Q$2=2,IFERROR(INDEX($G2072:$L2078,MATCH(F2096,$F2072:$F2078,0),MATCH(INICIO!$C$78,$G2071:$L2071,0)),0),IF($Q$2=4,IFERROR(INDEX($P2072:$U2082,MATCH(F2096,$O2072:$O2082,0),MATCH(INICIO!$C$78,$P2071:$U2071,0)),0),IFERROR(INDEX($G2083:$L2091,MATCH(F2096,$F2083:$F2091,0),MATCH(INICIO!$C$78,$G2082:$L2082,0)),0)))</f>
        <v>0</v>
      </c>
      <c r="H2096" s="105">
        <f t="shared" si="3567"/>
        <v>0</v>
      </c>
      <c r="I2096" s="116">
        <f>IF($Q$2=2,IFERROR(INDEX($G2072:$L2078,MATCH(H2096,$F2072:$F2078,0),MATCH(INICIO!$C$78,$G2071:$L2071,0)),0),IF($Q$2=4,IFERROR(INDEX($P2072:$U2082,MATCH(H2096,$O2072:$O2082,0),MATCH(INICIO!$C$78,$P2071:$U2071,0)),0),IFERROR(INDEX($G2083:$L2091,MATCH(H2096,$F2083:$F2091,0),MATCH(INICIO!$C$78,$G2082:$L2082,0)),0)))</f>
        <v>0</v>
      </c>
      <c r="J2096" s="105">
        <f t="shared" si="3568"/>
        <v>0</v>
      </c>
      <c r="K2096" s="116">
        <f>IF($Q$2=2,IFERROR(INDEX($G2072:$L2078,MATCH(J2096,$F2072:$F2078,0),MATCH(INICIO!$C$78,$G2071:$L2071,0)),0),IF($Q$2=4,IFERROR(INDEX($P2072:$U2082,MATCH(J2096,$O2072:$O2082,0),MATCH(INICIO!$C$78,$P2071:$U2071,0)),0),IFERROR(INDEX($G2083:$L2091,MATCH(J2096,$F2083:$F2091,0),MATCH(INICIO!$C$78,$G2082:$L2082,0)),0)))</f>
        <v>0</v>
      </c>
      <c r="L2096" s="105">
        <f t="shared" si="3569"/>
        <v>0</v>
      </c>
      <c r="M2096" s="116">
        <f>IF($Q$2=2,IFERROR(INDEX($G2072:$L2078,MATCH(L2096,$F2072:$F2078,0),MATCH(INICIO!$C$78,$G2071:$L2071,0)),0),IF($Q$2=4,IFERROR(INDEX($P2072:$U2082,MATCH(L2096,$O2072:$O2082,0),MATCH(INICIO!$C$78,$P2071:$U2071,0)),0),IFERROR(INDEX($G2083:$L2091,MATCH(L2096,$F2083:$F2091,0),MATCH(INICIO!$C$78,$G2082:$L2082,0)),0)))</f>
        <v>0</v>
      </c>
    </row>
    <row r="2097" spans="1:62" hidden="1" outlineLevel="2" x14ac:dyDescent="0.25">
      <c r="B2097" s="105">
        <f t="shared" si="3564"/>
        <v>1</v>
      </c>
      <c r="C2097" s="116">
        <f>IF($Q$2=2,IFERROR(INDEX($G2072:$L2078,MATCH(B2097,$F2072:$F2078,0),MATCH(INICIO!$C$78,$G2071:$L2071,0)),0),IF($Q$2=4,IFERROR(INDEX($P2072:$U2082,MATCH(B2097,$O2072:$O2082,0),MATCH(INICIO!$C$78,$P2071:$U2071,0)),0),IFERROR(INDEX($G2083:$L2091,MATCH(B2097,$F2083:$F2091,0),MATCH(INICIO!$C$78,$G2082:$L2082,0)),0)))</f>
        <v>0</v>
      </c>
      <c r="D2097" s="105">
        <f t="shared" si="3565"/>
        <v>0</v>
      </c>
      <c r="E2097" s="116">
        <f>IF($Q$2=2,IFERROR(INDEX($G2072:$L2078,MATCH(D2097,$F2072:$F2078,0),MATCH(INICIO!$C$78,$G2071:$L2071,0)),0),IF($Q$2=4,IFERROR(INDEX($P2072:$U2082,MATCH(D2097,$O2072:$O2082,0),MATCH(INICIO!$C$78,$P2071:$U2071,0)),0),IFERROR(INDEX($G2083:$L2091,MATCH(D2097,$F2083:$F2091,0),MATCH(INICIO!$C$78,$G2082:$L2082,0)),0)))</f>
        <v>0</v>
      </c>
      <c r="F2097" s="105">
        <f t="shared" si="3566"/>
        <v>0</v>
      </c>
      <c r="G2097" s="116">
        <f>IF($Q$2=2,IFERROR(INDEX($G2072:$L2078,MATCH(F2097,$F2072:$F2078,0),MATCH(INICIO!$C$78,$G2071:$L2071,0)),0),IF($Q$2=4,IFERROR(INDEX($P2072:$U2082,MATCH(F2097,$O2072:$O2082,0),MATCH(INICIO!$C$78,$P2071:$U2071,0)),0),IFERROR(INDEX($G2083:$L2091,MATCH(F2097,$F2083:$F2091,0),MATCH(INICIO!$C$78,$G2082:$L2082,0)),0)))</f>
        <v>0</v>
      </c>
      <c r="H2097" s="105">
        <f t="shared" si="3567"/>
        <v>0</v>
      </c>
      <c r="I2097" s="116">
        <f>IF($Q$2=2,IFERROR(INDEX($G2072:$L2078,MATCH(H2097,$F2072:$F2078,0),MATCH(INICIO!$C$78,$G2071:$L2071,0)),0),IF($Q$2=4,IFERROR(INDEX($P2072:$U2082,MATCH(H2097,$O2072:$O2082,0),MATCH(INICIO!$C$78,$P2071:$U2071,0)),0),IFERROR(INDEX($G2083:$L2091,MATCH(H2097,$F2083:$F2091,0),MATCH(INICIO!$C$78,$G2082:$L2082,0)),0)))</f>
        <v>0</v>
      </c>
      <c r="J2097" s="105">
        <f t="shared" si="3568"/>
        <v>0</v>
      </c>
      <c r="K2097" s="116">
        <f>IF($Q$2=2,IFERROR(INDEX($G2072:$L2078,MATCH(J2097,$F2072:$F2078,0),MATCH(INICIO!$C$78,$G2071:$L2071,0)),0),IF($Q$2=4,IFERROR(INDEX($P2072:$U2082,MATCH(J2097,$O2072:$O2082,0),MATCH(INICIO!$C$78,$P2071:$U2071,0)),0),IFERROR(INDEX($G2083:$L2091,MATCH(J2097,$F2083:$F2091,0),MATCH(INICIO!$C$78,$G2082:$L2082,0)),0)))</f>
        <v>0</v>
      </c>
      <c r="L2097" s="105">
        <f t="shared" si="3569"/>
        <v>0</v>
      </c>
      <c r="M2097" s="116">
        <f>IF($Q$2=2,IFERROR(INDEX($G2072:$L2078,MATCH(L2097,$F2072:$F2078,0),MATCH(INICIO!$C$78,$G2071:$L2071,0)),0),IF($Q$2=4,IFERROR(INDEX($P2072:$U2082,MATCH(L2097,$O2072:$O2082,0),MATCH(INICIO!$C$78,$P2071:$U2071,0)),0),IFERROR(INDEX($G2083:$L2091,MATCH(L2097,$F2083:$F2091,0),MATCH(INICIO!$C$78,$G2082:$L2082,0)),0)))</f>
        <v>0</v>
      </c>
    </row>
    <row r="2098" spans="1:62" hidden="1" outlineLevel="2" x14ac:dyDescent="0.25">
      <c r="B2098" s="105">
        <f t="shared" si="3564"/>
        <v>5</v>
      </c>
      <c r="C2098" s="116">
        <f>IF($Q$2=2,IFERROR(INDEX($G2072:$L2078,MATCH(B2098,$F2072:$F2078,0),MATCH(INICIO!$C$78,$G2071:$L2071,0)),0),IF($Q$2=4,IFERROR(INDEX($P2072:$U2082,MATCH(B2098,$O2072:$O2082,0),MATCH(INICIO!$C$78,$P2071:$U2071,0)),0),IFERROR(INDEX($G2083:$L2091,MATCH(B2098,$F2083:$F2091,0),MATCH(INICIO!$C$78,$G2082:$L2082,0)),0)))</f>
        <v>0</v>
      </c>
      <c r="D2098" s="105">
        <f t="shared" si="3565"/>
        <v>0</v>
      </c>
      <c r="E2098" s="116">
        <f>IF($Q$2=2,IFERROR(INDEX($G2072:$L2078,MATCH(D2098,$F2072:$F2078,0),MATCH(INICIO!$C$78,$G2071:$L2071,0)),0),IF($Q$2=4,IFERROR(INDEX($P2072:$U2082,MATCH(D2098,$O2072:$O2082,0),MATCH(INICIO!$C$78,$P2071:$U2071,0)),0),IFERROR(INDEX($G2083:$L2091,MATCH(D2098,$F2083:$F2091,0),MATCH(INICIO!$C$78,$G2082:$L2082,0)),0)))</f>
        <v>0</v>
      </c>
      <c r="F2098" s="105">
        <f t="shared" si="3566"/>
        <v>0</v>
      </c>
      <c r="G2098" s="116">
        <f>IF($Q$2=2,IFERROR(INDEX($G2072:$L2078,MATCH(F2098,$F2072:$F2078,0),MATCH(INICIO!$C$78,$G2071:$L2071,0)),0),IF($Q$2=4,IFERROR(INDEX($P2072:$U2082,MATCH(F2098,$O2072:$O2082,0),MATCH(INICIO!$C$78,$P2071:$U2071,0)),0),IFERROR(INDEX($G2083:$L2091,MATCH(F2098,$F2083:$F2091,0),MATCH(INICIO!$C$78,$G2082:$L2082,0)),0)))</f>
        <v>0</v>
      </c>
      <c r="H2098" s="105">
        <f t="shared" si="3567"/>
        <v>0</v>
      </c>
      <c r="I2098" s="116">
        <f>IF($Q$2=2,IFERROR(INDEX($G2072:$L2078,MATCH(H2098,$F2072:$F2078,0),MATCH(INICIO!$C$78,$G2071:$L2071,0)),0),IF($Q$2=4,IFERROR(INDEX($P2072:$U2082,MATCH(H2098,$O2072:$O2082,0),MATCH(INICIO!$C$78,$P2071:$U2071,0)),0),IFERROR(INDEX($G2083:$L2091,MATCH(H2098,$F2083:$F2091,0),MATCH(INICIO!$C$78,$G2082:$L2082,0)),0)))</f>
        <v>0</v>
      </c>
      <c r="J2098" s="105">
        <f t="shared" si="3568"/>
        <v>0</v>
      </c>
      <c r="K2098" s="116">
        <f>IF($Q$2=2,IFERROR(INDEX($G2072:$L2078,MATCH(J2098,$F2072:$F2078,0),MATCH(INICIO!$C$78,$G2071:$L2071,0)),0),IF($Q$2=4,IFERROR(INDEX($P2072:$U2082,MATCH(J2098,$O2072:$O2082,0),MATCH(INICIO!$C$78,$P2071:$U2071,0)),0),IFERROR(INDEX($G2083:$L2091,MATCH(J2098,$F2083:$F2091,0),MATCH(INICIO!$C$78,$G2082:$L2082,0)),0)))</f>
        <v>0</v>
      </c>
      <c r="L2098" s="105">
        <f t="shared" si="3569"/>
        <v>0</v>
      </c>
      <c r="M2098" s="116">
        <f>IF($Q$2=2,IFERROR(INDEX($G2072:$L2078,MATCH(L2098,$F2072:$F2078,0),MATCH(INICIO!$C$78,$G2071:$L2071,0)),0),IF($Q$2=4,IFERROR(INDEX($P2072:$U2082,MATCH(L2098,$O2072:$O2082,0),MATCH(INICIO!$C$78,$P2071:$U2071,0)),0),IFERROR(INDEX($G2083:$L2091,MATCH(L2098,$F2083:$F2091,0),MATCH(INICIO!$C$78,$G2082:$L2082,0)),0)))</f>
        <v>0</v>
      </c>
    </row>
    <row r="2099" spans="1:62" hidden="1" outlineLevel="2" x14ac:dyDescent="0.25">
      <c r="B2099" s="105">
        <f t="shared" si="3564"/>
        <v>6</v>
      </c>
      <c r="C2099" s="116">
        <f>IF($Q$2=2,IFERROR(INDEX($G2072:$L2078,MATCH(B2099,$F2072:$F2078,0),MATCH(INICIO!$C$78,$G2071:$L2071,0)),0),IF($Q$2=4,IFERROR(INDEX($P2072:$U2082,MATCH(B2099,$O2072:$O2082,0),MATCH(INICIO!$C$78,$P2071:$U2071,0)),0),IFERROR(INDEX($G2083:$L2091,MATCH(B2099,$F2083:$F2091,0),MATCH(INICIO!$C$78,$G2082:$L2082,0)),0)))</f>
        <v>0</v>
      </c>
      <c r="D2099" s="105">
        <f t="shared" si="3565"/>
        <v>0</v>
      </c>
      <c r="E2099" s="116">
        <f>IF($Q$2=2,IFERROR(INDEX($G2072:$L2078,MATCH(D2099,$F2072:$F2078,0),MATCH(INICIO!$C$78,$G2071:$L2071,0)),0),IF($Q$2=4,IFERROR(INDEX($P2072:$U2082,MATCH(D2099,$O2072:$O2082,0),MATCH(INICIO!$C$78,$P2071:$U2071,0)),0),IFERROR(INDEX($G2083:$L2091,MATCH(D2099,$F2083:$F2091,0),MATCH(INICIO!$C$78,$G2082:$L2082,0)),0)))</f>
        <v>0</v>
      </c>
      <c r="F2099" s="105">
        <f t="shared" si="3566"/>
        <v>0</v>
      </c>
      <c r="G2099" s="116">
        <f>IF($Q$2=2,IFERROR(INDEX($G2072:$L2078,MATCH(F2099,$F2072:$F2078,0),MATCH(INICIO!$C$78,$G2071:$L2071,0)),0),IF($Q$2=4,IFERROR(INDEX($P2072:$U2082,MATCH(F2099,$O2072:$O2082,0),MATCH(INICIO!$C$78,$P2071:$U2071,0)),0),IFERROR(INDEX($G2083:$L2091,MATCH(F2099,$F2083:$F2091,0),MATCH(INICIO!$C$78,$G2082:$L2082,0)),0)))</f>
        <v>0</v>
      </c>
      <c r="H2099" s="105">
        <f t="shared" si="3567"/>
        <v>0</v>
      </c>
      <c r="I2099" s="116">
        <f>IF($Q$2=2,IFERROR(INDEX($G2072:$L2078,MATCH(H2099,$F2072:$F2078,0),MATCH(INICIO!$C$78,$G2071:$L2071,0)),0),IF($Q$2=4,IFERROR(INDEX($P2072:$U2082,MATCH(H2099,$O2072:$O2082,0),MATCH(INICIO!$C$78,$P2071:$U2071,0)),0),IFERROR(INDEX($G2083:$L2091,MATCH(H2099,$F2083:$F2091,0),MATCH(INICIO!$C$78,$G2082:$L2082,0)),0)))</f>
        <v>0</v>
      </c>
      <c r="J2099" s="105">
        <f t="shared" si="3568"/>
        <v>0</v>
      </c>
      <c r="K2099" s="116">
        <f>IF($Q$2=2,IFERROR(INDEX($G2072:$L2078,MATCH(J2099,$F2072:$F2078,0),MATCH(INICIO!$C$78,$G2071:$L2071,0)),0),IF($Q$2=4,IFERROR(INDEX($P2072:$U2082,MATCH(J2099,$O2072:$O2082,0),MATCH(INICIO!$C$78,$P2071:$U2071,0)),0),IFERROR(INDEX($G2083:$L2091,MATCH(J2099,$F2083:$F2091,0),MATCH(INICIO!$C$78,$G2082:$L2082,0)),0)))</f>
        <v>0</v>
      </c>
      <c r="L2099" s="105">
        <f t="shared" si="3569"/>
        <v>0</v>
      </c>
      <c r="M2099" s="116">
        <f>IF($Q$2=2,IFERROR(INDEX($G2072:$L2078,MATCH(L2099,$F2072:$F2078,0),MATCH(INICIO!$C$78,$G2071:$L2071,0)),0),IF($Q$2=4,IFERROR(INDEX($P2072:$U2082,MATCH(L2099,$O2072:$O2082,0),MATCH(INICIO!$C$78,$P2071:$U2071,0)),0),IFERROR(INDEX($G2083:$L2091,MATCH(L2099,$F2083:$F2091,0),MATCH(INICIO!$C$78,$G2082:$L2082,0)),0)))</f>
        <v>0</v>
      </c>
    </row>
    <row r="2100" spans="1:62" hidden="1" outlineLevel="2" x14ac:dyDescent="0.25">
      <c r="B2100" s="105">
        <f t="shared" si="3564"/>
        <v>2</v>
      </c>
      <c r="C2100" s="116">
        <f>IF($Q$2=2,IFERROR(INDEX($G2072:$L2078,MATCH(B2100,$F2072:$F2078,0),MATCH(INICIO!$C$78,$G2071:$L2071,0)),0),IF($Q$2=4,IFERROR(INDEX($P2072:$U2082,MATCH(B2100,$O2072:$O2082,0),MATCH(INICIO!$C$78,$P2071:$U2071,0)),0),IFERROR(INDEX($G2083:$L2091,MATCH(B2100,$F2083:$F2091,0),MATCH(INICIO!$C$78,$G2082:$L2082,0)),0)))</f>
        <v>0</v>
      </c>
      <c r="D2100" s="105">
        <f t="shared" si="3565"/>
        <v>0</v>
      </c>
      <c r="E2100" s="116">
        <f>IF($Q$2=2,IFERROR(INDEX($G2072:$L2078,MATCH(D2100,$F2072:$F2078,0),MATCH(INICIO!$C$78,$G2071:$L2071,0)),0),IF($Q$2=4,IFERROR(INDEX($P2072:$U2082,MATCH(D2100,$O2072:$O2082,0),MATCH(INICIO!$C$78,$P2071:$U2071,0)),0),IFERROR(INDEX($G2083:$L2091,MATCH(D2100,$F2083:$F2091,0),MATCH(INICIO!$C$78,$G2082:$L2082,0)),0)))</f>
        <v>0</v>
      </c>
      <c r="F2100" s="105">
        <f t="shared" si="3566"/>
        <v>0</v>
      </c>
      <c r="G2100" s="116">
        <f>IF($Q$2=2,IFERROR(INDEX($G2072:$L2078,MATCH(F2100,$F2072:$F2078,0),MATCH(INICIO!$C$78,$G2071:$L2071,0)),0),IF($Q$2=4,IFERROR(INDEX($P2072:$U2082,MATCH(F2100,$O2072:$O2082,0),MATCH(INICIO!$C$78,$P2071:$U2071,0)),0),IFERROR(INDEX($G2083:$L2091,MATCH(F2100,$F2083:$F2091,0),MATCH(INICIO!$C$78,$G2082:$L2082,0)),0)))</f>
        <v>0</v>
      </c>
      <c r="H2100" s="105">
        <f t="shared" si="3567"/>
        <v>0</v>
      </c>
      <c r="I2100" s="116">
        <f>IF($Q$2=2,IFERROR(INDEX($G2072:$L2078,MATCH(H2100,$F2072:$F2078,0),MATCH(INICIO!$C$78,$G2071:$L2071,0)),0),IF($Q$2=4,IFERROR(INDEX($P2072:$U2082,MATCH(H2100,$O2072:$O2082,0),MATCH(INICIO!$C$78,$P2071:$U2071,0)),0),IFERROR(INDEX($G2083:$L2091,MATCH(H2100,$F2083:$F2091,0),MATCH(INICIO!$C$78,$G2082:$L2082,0)),0)))</f>
        <v>0</v>
      </c>
      <c r="J2100" s="105">
        <f t="shared" si="3568"/>
        <v>0</v>
      </c>
      <c r="K2100" s="116">
        <f>IF($Q$2=2,IFERROR(INDEX($G2072:$L2078,MATCH(J2100,$F2072:$F2078,0),MATCH(INICIO!$C$78,$G2071:$L2071,0)),0),IF($Q$2=4,IFERROR(INDEX($P2072:$U2082,MATCH(J2100,$O2072:$O2082,0),MATCH(INICIO!$C$78,$P2071:$U2071,0)),0),IFERROR(INDEX($G2083:$L2091,MATCH(J2100,$F2083:$F2091,0),MATCH(INICIO!$C$78,$G2082:$L2082,0)),0)))</f>
        <v>0</v>
      </c>
      <c r="L2100" s="105">
        <f t="shared" si="3569"/>
        <v>0</v>
      </c>
      <c r="M2100" s="116">
        <f>IF($Q$2=2,IFERROR(INDEX($G2072:$L2078,MATCH(L2100,$F2072:$F2078,0),MATCH(INICIO!$C$78,$G2071:$L2071,0)),0),IF($Q$2=4,IFERROR(INDEX($P2072:$U2082,MATCH(L2100,$O2072:$O2082,0),MATCH(INICIO!$C$78,$P2071:$U2071,0)),0),IFERROR(INDEX($G2083:$L2091,MATCH(L2100,$F2083:$F2091,0),MATCH(INICIO!$C$78,$G2082:$L2082,0)),0)))</f>
        <v>0</v>
      </c>
    </row>
    <row r="2101" spans="1:62" hidden="1" outlineLevel="2" x14ac:dyDescent="0.25"/>
    <row r="2102" spans="1:62" s="119" customFormat="1" hidden="1" outlineLevel="2" x14ac:dyDescent="0.25">
      <c r="A2102" s="118" t="s">
        <v>43</v>
      </c>
    </row>
    <row r="2103" spans="1:62" hidden="1" outlineLevel="2" x14ac:dyDescent="0.25">
      <c r="C2103" s="121">
        <f t="shared" ref="C2103:H2103" si="3570">E$2</f>
        <v>1</v>
      </c>
      <c r="D2103" s="121">
        <f t="shared" si="3570"/>
        <v>2</v>
      </c>
      <c r="E2103" s="121">
        <f t="shared" si="3570"/>
        <v>3</v>
      </c>
      <c r="F2103" s="121">
        <f t="shared" si="3570"/>
        <v>4</v>
      </c>
      <c r="G2103" s="121">
        <f t="shared" si="3570"/>
        <v>5</v>
      </c>
      <c r="H2103" s="121">
        <f t="shared" si="3570"/>
        <v>6</v>
      </c>
    </row>
    <row r="2104" spans="1:62" hidden="1" outlineLevel="2" x14ac:dyDescent="0.25">
      <c r="B2104" s="122" t="s">
        <v>44</v>
      </c>
      <c r="C2104" s="123">
        <f t="array" ref="C2104:C2109">MMULT(MMULT(C$8:H$13,$AZ$8:$BE$13),C2095:C2100)+MMULT(MINVERSE(TRANSPOSE($AZ$8:$BE$13)),C2062:C2067)</f>
        <v>0</v>
      </c>
      <c r="D2104" s="123">
        <f t="array" ref="D2104:D2109">MMULT(MMULT(K$8:P$13,$AZ$8:$BE$13),E2095:E2100)+MMULT(MINVERSE(TRANSPOSE($AZ$8:$BE$13)),E2062:E2067)</f>
        <v>0</v>
      </c>
      <c r="E2104" s="123">
        <f t="array" ref="E2104:E2109">MMULT(MMULT(S$8:X$13,$AZ$8:$BE$13),G2095:G2100)+MMULT(MINVERSE(TRANSPOSE($AZ$8:$BE$13)),G2062:G2067)</f>
        <v>0</v>
      </c>
      <c r="F2104" s="123" t="e">
        <f t="array" ref="F2104:F2109">MMULT(MMULT(AA$8:AF$13,$AZ$8:$BE$13),I2095:I2100)+MMULT(MINVERSE(TRANSPOSE($AZ$8:$BE$13)),I2062:I2067)</f>
        <v>#DIV/0!</v>
      </c>
      <c r="G2104" s="123">
        <f t="array" ref="G2104:G2109">MMULT(MMULT(AI$8:AN$13,$AZ$8:$BE$13),K2095:K2100)+MMULT(MINVERSE(TRANSPOSE($AZ$8:$BE$13)),K2062:K2067)</f>
        <v>0</v>
      </c>
      <c r="H2104" s="123">
        <f t="array" ref="H2104:H2109">MMULT(MMULT(AQ$8:AV$13,$AZ$8:$BE$13),M2095:M2100)+MMULT(MINVERSE(TRANSPOSE($AZ$8:$BE$13)),M2062:M2067)</f>
        <v>0</v>
      </c>
      <c r="N2104" s="124"/>
      <c r="P2104" s="124"/>
    </row>
    <row r="2105" spans="1:62" hidden="1" outlineLevel="2" x14ac:dyDescent="0.25">
      <c r="B2105" s="122" t="s">
        <v>45</v>
      </c>
      <c r="C2105" s="123">
        <v>0</v>
      </c>
      <c r="D2105" s="123">
        <v>0</v>
      </c>
      <c r="E2105" s="123">
        <v>0</v>
      </c>
      <c r="F2105" s="123" t="e">
        <v>#DIV/0!</v>
      </c>
      <c r="G2105" s="123">
        <v>0</v>
      </c>
      <c r="H2105" s="123">
        <v>0</v>
      </c>
      <c r="N2105" s="124"/>
      <c r="P2105" s="124"/>
    </row>
    <row r="2106" spans="1:62" hidden="1" outlineLevel="2" x14ac:dyDescent="0.25">
      <c r="B2106" s="122" t="s">
        <v>46</v>
      </c>
      <c r="C2106" s="123">
        <v>0</v>
      </c>
      <c r="D2106" s="123">
        <v>0</v>
      </c>
      <c r="E2106" s="123">
        <v>0</v>
      </c>
      <c r="F2106" s="123" t="e">
        <v>#DIV/0!</v>
      </c>
      <c r="G2106" s="123">
        <v>0</v>
      </c>
      <c r="H2106" s="123">
        <v>0</v>
      </c>
      <c r="N2106" s="124"/>
      <c r="P2106" s="124"/>
    </row>
    <row r="2107" spans="1:62" hidden="1" outlineLevel="2" x14ac:dyDescent="0.25">
      <c r="B2107" s="122" t="s">
        <v>47</v>
      </c>
      <c r="C2107" s="123">
        <v>0</v>
      </c>
      <c r="D2107" s="123">
        <v>0</v>
      </c>
      <c r="E2107" s="123">
        <v>0</v>
      </c>
      <c r="F2107" s="123" t="e">
        <v>#DIV/0!</v>
      </c>
      <c r="G2107" s="123">
        <v>0</v>
      </c>
      <c r="H2107" s="123">
        <v>0</v>
      </c>
      <c r="N2107" s="124"/>
      <c r="P2107" s="124"/>
    </row>
    <row r="2108" spans="1:62" hidden="1" outlineLevel="2" x14ac:dyDescent="0.25">
      <c r="B2108" s="122" t="s">
        <v>48</v>
      </c>
      <c r="C2108" s="123">
        <v>0</v>
      </c>
      <c r="D2108" s="123">
        <v>0</v>
      </c>
      <c r="E2108" s="123">
        <v>0</v>
      </c>
      <c r="F2108" s="123" t="e">
        <v>#DIV/0!</v>
      </c>
      <c r="G2108" s="123">
        <v>0</v>
      </c>
      <c r="H2108" s="123">
        <v>0</v>
      </c>
      <c r="N2108" s="124"/>
      <c r="P2108" s="124"/>
    </row>
    <row r="2109" spans="1:62" hidden="1" outlineLevel="2" x14ac:dyDescent="0.25">
      <c r="B2109" s="122" t="s">
        <v>49</v>
      </c>
      <c r="C2109" s="123">
        <v>0</v>
      </c>
      <c r="D2109" s="123">
        <v>0</v>
      </c>
      <c r="E2109" s="123">
        <v>0</v>
      </c>
      <c r="F2109" s="123" t="e">
        <v>#DIV/0!</v>
      </c>
      <c r="G2109" s="123">
        <v>0</v>
      </c>
      <c r="H2109" s="123">
        <v>0</v>
      </c>
      <c r="N2109" s="124"/>
      <c r="P2109" s="124"/>
    </row>
    <row r="2110" spans="1:62" hidden="1" outlineLevel="2" x14ac:dyDescent="0.25"/>
    <row r="2111" spans="1:62" hidden="1" outlineLevel="2" x14ac:dyDescent="0.25">
      <c r="B2111" s="318" t="s">
        <v>50</v>
      </c>
      <c r="C2111" s="319"/>
      <c r="D2111" s="319"/>
      <c r="E2111" s="319"/>
      <c r="F2111" s="319"/>
      <c r="G2111" s="319"/>
      <c r="H2111" s="319"/>
      <c r="I2111" s="319"/>
      <c r="J2111" s="319"/>
      <c r="K2111" s="319"/>
      <c r="L2111" s="320"/>
      <c r="M2111" s="321" t="s">
        <v>51</v>
      </c>
      <c r="N2111" s="322"/>
      <c r="O2111" s="322"/>
      <c r="P2111" s="322"/>
      <c r="Q2111" s="322"/>
      <c r="R2111" s="322"/>
      <c r="S2111" s="322"/>
      <c r="T2111" s="322"/>
      <c r="U2111" s="322"/>
      <c r="V2111" s="323"/>
      <c r="W2111" s="321" t="s">
        <v>52</v>
      </c>
      <c r="X2111" s="322"/>
      <c r="Y2111" s="322"/>
      <c r="Z2111" s="322"/>
      <c r="AA2111" s="322"/>
      <c r="AB2111" s="322"/>
      <c r="AC2111" s="322"/>
      <c r="AD2111" s="322"/>
      <c r="AE2111" s="322"/>
      <c r="AF2111" s="323"/>
      <c r="AG2111" s="321" t="s">
        <v>53</v>
      </c>
      <c r="AH2111" s="322"/>
      <c r="AI2111" s="322"/>
      <c r="AJ2111" s="322"/>
      <c r="AK2111" s="322"/>
      <c r="AL2111" s="322"/>
      <c r="AM2111" s="322"/>
      <c r="AN2111" s="322"/>
      <c r="AO2111" s="322"/>
      <c r="AP2111" s="323"/>
      <c r="AQ2111" s="321" t="s">
        <v>54</v>
      </c>
      <c r="AR2111" s="322"/>
      <c r="AS2111" s="322"/>
      <c r="AT2111" s="322"/>
      <c r="AU2111" s="322"/>
      <c r="AV2111" s="322"/>
      <c r="AW2111" s="322"/>
      <c r="AX2111" s="322"/>
      <c r="AY2111" s="322"/>
      <c r="AZ2111" s="323"/>
      <c r="BA2111" s="321" t="s">
        <v>55</v>
      </c>
      <c r="BB2111" s="322"/>
      <c r="BC2111" s="322"/>
      <c r="BD2111" s="322"/>
      <c r="BE2111" s="322"/>
      <c r="BF2111" s="322"/>
      <c r="BG2111" s="322"/>
      <c r="BH2111" s="322"/>
      <c r="BI2111" s="322"/>
      <c r="BJ2111" s="323"/>
    </row>
    <row r="2112" spans="1:62" hidden="1" outlineLevel="2" x14ac:dyDescent="0.25">
      <c r="B2112" s="186">
        <f t="shared" ref="B2112" si="3571">E$2</f>
        <v>1</v>
      </c>
      <c r="C2112" s="187">
        <f t="shared" ref="C2112:L2115" si="3572">B2112</f>
        <v>1</v>
      </c>
      <c r="D2112" s="187">
        <f t="shared" si="3572"/>
        <v>1</v>
      </c>
      <c r="E2112" s="187">
        <f t="shared" si="3572"/>
        <v>1</v>
      </c>
      <c r="F2112" s="187">
        <f t="shared" si="3572"/>
        <v>1</v>
      </c>
      <c r="G2112" s="187">
        <f t="shared" si="3572"/>
        <v>1</v>
      </c>
      <c r="H2112" s="187">
        <f t="shared" si="3572"/>
        <v>1</v>
      </c>
      <c r="I2112" s="187">
        <f t="shared" si="3572"/>
        <v>1</v>
      </c>
      <c r="J2112" s="187">
        <f t="shared" si="3572"/>
        <v>1</v>
      </c>
      <c r="K2112" s="187">
        <f t="shared" si="3572"/>
        <v>1</v>
      </c>
      <c r="L2112" s="188">
        <f t="shared" si="3572"/>
        <v>1</v>
      </c>
      <c r="M2112" s="189">
        <f t="shared" ref="M2112" si="3573">F$2</f>
        <v>2</v>
      </c>
      <c r="N2112" s="187">
        <f t="shared" ref="N2112:V2115" si="3574">M2112</f>
        <v>2</v>
      </c>
      <c r="O2112" s="187">
        <f t="shared" si="3574"/>
        <v>2</v>
      </c>
      <c r="P2112" s="187">
        <f t="shared" si="3574"/>
        <v>2</v>
      </c>
      <c r="Q2112" s="187">
        <f t="shared" si="3574"/>
        <v>2</v>
      </c>
      <c r="R2112" s="187">
        <f t="shared" si="3574"/>
        <v>2</v>
      </c>
      <c r="S2112" s="187">
        <f t="shared" si="3574"/>
        <v>2</v>
      </c>
      <c r="T2112" s="187">
        <f t="shared" si="3574"/>
        <v>2</v>
      </c>
      <c r="U2112" s="187">
        <f t="shared" si="3574"/>
        <v>2</v>
      </c>
      <c r="V2112" s="188">
        <f t="shared" si="3574"/>
        <v>2</v>
      </c>
      <c r="W2112" s="189">
        <f>G$2</f>
        <v>3</v>
      </c>
      <c r="X2112" s="187">
        <f t="shared" ref="X2112:AF2115" si="3575">W2112</f>
        <v>3</v>
      </c>
      <c r="Y2112" s="187">
        <f t="shared" si="3575"/>
        <v>3</v>
      </c>
      <c r="Z2112" s="187">
        <f t="shared" si="3575"/>
        <v>3</v>
      </c>
      <c r="AA2112" s="187">
        <f t="shared" si="3575"/>
        <v>3</v>
      </c>
      <c r="AB2112" s="187">
        <f t="shared" si="3575"/>
        <v>3</v>
      </c>
      <c r="AC2112" s="187">
        <f t="shared" si="3575"/>
        <v>3</v>
      </c>
      <c r="AD2112" s="187">
        <f t="shared" si="3575"/>
        <v>3</v>
      </c>
      <c r="AE2112" s="187">
        <f t="shared" si="3575"/>
        <v>3</v>
      </c>
      <c r="AF2112" s="188">
        <f t="shared" si="3575"/>
        <v>3</v>
      </c>
      <c r="AG2112" s="189">
        <f>H$2</f>
        <v>4</v>
      </c>
      <c r="AH2112" s="187">
        <f t="shared" ref="AH2112:AP2115" si="3576">AG2112</f>
        <v>4</v>
      </c>
      <c r="AI2112" s="187">
        <f t="shared" si="3576"/>
        <v>4</v>
      </c>
      <c r="AJ2112" s="187">
        <f t="shared" si="3576"/>
        <v>4</v>
      </c>
      <c r="AK2112" s="187">
        <f t="shared" si="3576"/>
        <v>4</v>
      </c>
      <c r="AL2112" s="187">
        <f t="shared" si="3576"/>
        <v>4</v>
      </c>
      <c r="AM2112" s="187">
        <f t="shared" si="3576"/>
        <v>4</v>
      </c>
      <c r="AN2112" s="187">
        <f t="shared" si="3576"/>
        <v>4</v>
      </c>
      <c r="AO2112" s="187">
        <f t="shared" si="3576"/>
        <v>4</v>
      </c>
      <c r="AP2112" s="188">
        <f t="shared" si="3576"/>
        <v>4</v>
      </c>
      <c r="AQ2112" s="189">
        <f>I$2</f>
        <v>5</v>
      </c>
      <c r="AR2112" s="187">
        <f t="shared" ref="AR2112:AZ2115" si="3577">AQ2112</f>
        <v>5</v>
      </c>
      <c r="AS2112" s="187">
        <f t="shared" si="3577"/>
        <v>5</v>
      </c>
      <c r="AT2112" s="187">
        <f t="shared" si="3577"/>
        <v>5</v>
      </c>
      <c r="AU2112" s="187">
        <f t="shared" si="3577"/>
        <v>5</v>
      </c>
      <c r="AV2112" s="187">
        <f t="shared" si="3577"/>
        <v>5</v>
      </c>
      <c r="AW2112" s="187">
        <f t="shared" si="3577"/>
        <v>5</v>
      </c>
      <c r="AX2112" s="187">
        <f t="shared" si="3577"/>
        <v>5</v>
      </c>
      <c r="AY2112" s="187">
        <f t="shared" si="3577"/>
        <v>5</v>
      </c>
      <c r="AZ2112" s="188">
        <f t="shared" si="3577"/>
        <v>5</v>
      </c>
      <c r="BA2112" s="189">
        <f>J$2</f>
        <v>6</v>
      </c>
      <c r="BB2112" s="187">
        <f t="shared" ref="BB2112:BJ2115" si="3578">BA2112</f>
        <v>6</v>
      </c>
      <c r="BC2112" s="187">
        <f t="shared" si="3578"/>
        <v>6</v>
      </c>
      <c r="BD2112" s="187">
        <f t="shared" si="3578"/>
        <v>6</v>
      </c>
      <c r="BE2112" s="187">
        <f t="shared" si="3578"/>
        <v>6</v>
      </c>
      <c r="BF2112" s="187">
        <f t="shared" si="3578"/>
        <v>6</v>
      </c>
      <c r="BG2112" s="187">
        <f t="shared" si="3578"/>
        <v>6</v>
      </c>
      <c r="BH2112" s="187">
        <f t="shared" si="3578"/>
        <v>6</v>
      </c>
      <c r="BI2112" s="187">
        <f t="shared" si="3578"/>
        <v>6</v>
      </c>
      <c r="BJ2112" s="188">
        <f t="shared" si="3578"/>
        <v>6</v>
      </c>
    </row>
    <row r="2113" spans="1:93" s="2" customFormat="1" ht="15" hidden="1" customHeight="1" outlineLevel="2" x14ac:dyDescent="0.25">
      <c r="A2113" s="152" t="s">
        <v>192</v>
      </c>
      <c r="B2113" s="129">
        <f>C2106</f>
        <v>0</v>
      </c>
      <c r="C2113" s="130">
        <f t="shared" si="3572"/>
        <v>0</v>
      </c>
      <c r="D2113" s="130">
        <f t="shared" si="3572"/>
        <v>0</v>
      </c>
      <c r="E2113" s="130">
        <f t="shared" si="3572"/>
        <v>0</v>
      </c>
      <c r="F2113" s="130">
        <f t="shared" si="3572"/>
        <v>0</v>
      </c>
      <c r="G2113" s="130">
        <f t="shared" si="3572"/>
        <v>0</v>
      </c>
      <c r="H2113" s="130">
        <f t="shared" si="3572"/>
        <v>0</v>
      </c>
      <c r="I2113" s="130">
        <f t="shared" si="3572"/>
        <v>0</v>
      </c>
      <c r="J2113" s="190">
        <f t="shared" si="3572"/>
        <v>0</v>
      </c>
      <c r="K2113" s="130">
        <f t="shared" si="3572"/>
        <v>0</v>
      </c>
      <c r="L2113" s="131">
        <f t="shared" si="3572"/>
        <v>0</v>
      </c>
      <c r="M2113" s="129">
        <f>D2106</f>
        <v>0</v>
      </c>
      <c r="N2113" s="130">
        <f t="shared" si="3574"/>
        <v>0</v>
      </c>
      <c r="O2113" s="130">
        <f t="shared" si="3574"/>
        <v>0</v>
      </c>
      <c r="P2113" s="130">
        <f t="shared" si="3574"/>
        <v>0</v>
      </c>
      <c r="Q2113" s="130">
        <f t="shared" si="3574"/>
        <v>0</v>
      </c>
      <c r="R2113" s="130">
        <f t="shared" si="3574"/>
        <v>0</v>
      </c>
      <c r="S2113" s="130">
        <f t="shared" si="3574"/>
        <v>0</v>
      </c>
      <c r="T2113" s="130">
        <f t="shared" si="3574"/>
        <v>0</v>
      </c>
      <c r="U2113" s="130">
        <f t="shared" si="3574"/>
        <v>0</v>
      </c>
      <c r="V2113" s="131">
        <f t="shared" si="3574"/>
        <v>0</v>
      </c>
      <c r="W2113" s="129">
        <f>E2106</f>
        <v>0</v>
      </c>
      <c r="X2113" s="130">
        <f t="shared" si="3575"/>
        <v>0</v>
      </c>
      <c r="Y2113" s="130">
        <f t="shared" si="3575"/>
        <v>0</v>
      </c>
      <c r="Z2113" s="130">
        <f t="shared" si="3575"/>
        <v>0</v>
      </c>
      <c r="AA2113" s="130">
        <f t="shared" si="3575"/>
        <v>0</v>
      </c>
      <c r="AB2113" s="130">
        <f t="shared" si="3575"/>
        <v>0</v>
      </c>
      <c r="AC2113" s="130">
        <f t="shared" si="3575"/>
        <v>0</v>
      </c>
      <c r="AD2113" s="130">
        <f t="shared" si="3575"/>
        <v>0</v>
      </c>
      <c r="AE2113" s="130">
        <f t="shared" si="3575"/>
        <v>0</v>
      </c>
      <c r="AF2113" s="131">
        <f t="shared" si="3575"/>
        <v>0</v>
      </c>
      <c r="AG2113" s="129" t="e">
        <f>F2106</f>
        <v>#DIV/0!</v>
      </c>
      <c r="AH2113" s="130" t="e">
        <f t="shared" si="3576"/>
        <v>#DIV/0!</v>
      </c>
      <c r="AI2113" s="130" t="e">
        <f t="shared" si="3576"/>
        <v>#DIV/0!</v>
      </c>
      <c r="AJ2113" s="130" t="e">
        <f t="shared" si="3576"/>
        <v>#DIV/0!</v>
      </c>
      <c r="AK2113" s="130" t="e">
        <f t="shared" si="3576"/>
        <v>#DIV/0!</v>
      </c>
      <c r="AL2113" s="130" t="e">
        <f t="shared" si="3576"/>
        <v>#DIV/0!</v>
      </c>
      <c r="AM2113" s="130" t="e">
        <f t="shared" si="3576"/>
        <v>#DIV/0!</v>
      </c>
      <c r="AN2113" s="130" t="e">
        <f t="shared" si="3576"/>
        <v>#DIV/0!</v>
      </c>
      <c r="AO2113" s="130" t="e">
        <f t="shared" si="3576"/>
        <v>#DIV/0!</v>
      </c>
      <c r="AP2113" s="131" t="e">
        <f t="shared" si="3576"/>
        <v>#DIV/0!</v>
      </c>
      <c r="AQ2113" s="129">
        <f>G2106</f>
        <v>0</v>
      </c>
      <c r="AR2113" s="130">
        <f t="shared" si="3577"/>
        <v>0</v>
      </c>
      <c r="AS2113" s="130">
        <f t="shared" si="3577"/>
        <v>0</v>
      </c>
      <c r="AT2113" s="130">
        <f t="shared" si="3577"/>
        <v>0</v>
      </c>
      <c r="AU2113" s="130">
        <f t="shared" si="3577"/>
        <v>0</v>
      </c>
      <c r="AV2113" s="130">
        <f t="shared" si="3577"/>
        <v>0</v>
      </c>
      <c r="AW2113" s="130">
        <f t="shared" si="3577"/>
        <v>0</v>
      </c>
      <c r="AX2113" s="130">
        <f t="shared" si="3577"/>
        <v>0</v>
      </c>
      <c r="AY2113" s="130">
        <f t="shared" si="3577"/>
        <v>0</v>
      </c>
      <c r="AZ2113" s="131">
        <f t="shared" si="3577"/>
        <v>0</v>
      </c>
      <c r="BA2113" s="129">
        <f>H2106</f>
        <v>0</v>
      </c>
      <c r="BB2113" s="130">
        <f t="shared" si="3578"/>
        <v>0</v>
      </c>
      <c r="BC2113" s="130">
        <f t="shared" si="3578"/>
        <v>0</v>
      </c>
      <c r="BD2113" s="130">
        <f t="shared" si="3578"/>
        <v>0</v>
      </c>
      <c r="BE2113" s="130">
        <f t="shared" si="3578"/>
        <v>0</v>
      </c>
      <c r="BF2113" s="130">
        <f t="shared" si="3578"/>
        <v>0</v>
      </c>
      <c r="BG2113" s="130">
        <f t="shared" si="3578"/>
        <v>0</v>
      </c>
      <c r="BH2113" s="130">
        <f t="shared" si="3578"/>
        <v>0</v>
      </c>
      <c r="BI2113" s="130">
        <f t="shared" si="3578"/>
        <v>0</v>
      </c>
      <c r="BJ2113" s="131">
        <f t="shared" si="3578"/>
        <v>0</v>
      </c>
      <c r="BK2113"/>
      <c r="BL2113"/>
      <c r="BM2113"/>
      <c r="BN2113"/>
      <c r="BO2113"/>
      <c r="BP2113"/>
      <c r="BQ2113"/>
      <c r="BR2113"/>
      <c r="BS2113"/>
      <c r="BT2113"/>
      <c r="BU2113"/>
      <c r="BV2113"/>
      <c r="BW2113"/>
      <c r="BX2113"/>
      <c r="BY2113"/>
      <c r="BZ2113"/>
      <c r="CA2113"/>
      <c r="CB2113"/>
      <c r="CC2113"/>
      <c r="CD2113"/>
      <c r="CE2113"/>
      <c r="CF2113"/>
      <c r="CG2113"/>
      <c r="CH2113"/>
      <c r="CI2113"/>
      <c r="CJ2113"/>
      <c r="CK2113"/>
      <c r="CL2113"/>
      <c r="CM2113"/>
      <c r="CN2113"/>
      <c r="CO2113"/>
    </row>
    <row r="2114" spans="1:93" s="2" customFormat="1" ht="15" hidden="1" customHeight="1" outlineLevel="2" x14ac:dyDescent="0.25">
      <c r="A2114" s="152" t="s">
        <v>47</v>
      </c>
      <c r="B2114" s="129">
        <f>C2107</f>
        <v>0</v>
      </c>
      <c r="C2114" s="130">
        <f t="shared" si="3572"/>
        <v>0</v>
      </c>
      <c r="D2114" s="130">
        <f t="shared" si="3572"/>
        <v>0</v>
      </c>
      <c r="E2114" s="130">
        <f t="shared" si="3572"/>
        <v>0</v>
      </c>
      <c r="F2114" s="130">
        <f t="shared" si="3572"/>
        <v>0</v>
      </c>
      <c r="G2114" s="130">
        <f t="shared" si="3572"/>
        <v>0</v>
      </c>
      <c r="H2114" s="130">
        <f t="shared" si="3572"/>
        <v>0</v>
      </c>
      <c r="I2114" s="130">
        <f t="shared" si="3572"/>
        <v>0</v>
      </c>
      <c r="J2114" s="190">
        <f t="shared" si="3572"/>
        <v>0</v>
      </c>
      <c r="K2114" s="130">
        <f t="shared" si="3572"/>
        <v>0</v>
      </c>
      <c r="L2114" s="131">
        <f t="shared" si="3572"/>
        <v>0</v>
      </c>
      <c r="M2114" s="129">
        <f>D2107</f>
        <v>0</v>
      </c>
      <c r="N2114" s="130">
        <f t="shared" si="3574"/>
        <v>0</v>
      </c>
      <c r="O2114" s="130">
        <f t="shared" si="3574"/>
        <v>0</v>
      </c>
      <c r="P2114" s="130">
        <f t="shared" si="3574"/>
        <v>0</v>
      </c>
      <c r="Q2114" s="130">
        <f t="shared" si="3574"/>
        <v>0</v>
      </c>
      <c r="R2114" s="130">
        <f t="shared" si="3574"/>
        <v>0</v>
      </c>
      <c r="S2114" s="130">
        <f t="shared" si="3574"/>
        <v>0</v>
      </c>
      <c r="T2114" s="130">
        <f t="shared" si="3574"/>
        <v>0</v>
      </c>
      <c r="U2114" s="130">
        <f t="shared" si="3574"/>
        <v>0</v>
      </c>
      <c r="V2114" s="131">
        <f t="shared" si="3574"/>
        <v>0</v>
      </c>
      <c r="W2114" s="129">
        <f>E2107</f>
        <v>0</v>
      </c>
      <c r="X2114" s="130">
        <f t="shared" si="3575"/>
        <v>0</v>
      </c>
      <c r="Y2114" s="130">
        <f t="shared" si="3575"/>
        <v>0</v>
      </c>
      <c r="Z2114" s="130">
        <f t="shared" si="3575"/>
        <v>0</v>
      </c>
      <c r="AA2114" s="130">
        <f t="shared" si="3575"/>
        <v>0</v>
      </c>
      <c r="AB2114" s="130">
        <f t="shared" si="3575"/>
        <v>0</v>
      </c>
      <c r="AC2114" s="130">
        <f t="shared" si="3575"/>
        <v>0</v>
      </c>
      <c r="AD2114" s="130">
        <f t="shared" si="3575"/>
        <v>0</v>
      </c>
      <c r="AE2114" s="130">
        <f t="shared" si="3575"/>
        <v>0</v>
      </c>
      <c r="AF2114" s="131">
        <f t="shared" si="3575"/>
        <v>0</v>
      </c>
      <c r="AG2114" s="129" t="e">
        <f>F2107</f>
        <v>#DIV/0!</v>
      </c>
      <c r="AH2114" s="130" t="e">
        <f t="shared" si="3576"/>
        <v>#DIV/0!</v>
      </c>
      <c r="AI2114" s="130" t="e">
        <f t="shared" si="3576"/>
        <v>#DIV/0!</v>
      </c>
      <c r="AJ2114" s="130" t="e">
        <f t="shared" si="3576"/>
        <v>#DIV/0!</v>
      </c>
      <c r="AK2114" s="130" t="e">
        <f t="shared" si="3576"/>
        <v>#DIV/0!</v>
      </c>
      <c r="AL2114" s="130" t="e">
        <f t="shared" si="3576"/>
        <v>#DIV/0!</v>
      </c>
      <c r="AM2114" s="130" t="e">
        <f t="shared" si="3576"/>
        <v>#DIV/0!</v>
      </c>
      <c r="AN2114" s="130" t="e">
        <f t="shared" si="3576"/>
        <v>#DIV/0!</v>
      </c>
      <c r="AO2114" s="130" t="e">
        <f t="shared" si="3576"/>
        <v>#DIV/0!</v>
      </c>
      <c r="AP2114" s="131" t="e">
        <f t="shared" si="3576"/>
        <v>#DIV/0!</v>
      </c>
      <c r="AQ2114" s="129">
        <f>G2107</f>
        <v>0</v>
      </c>
      <c r="AR2114" s="130">
        <f t="shared" si="3577"/>
        <v>0</v>
      </c>
      <c r="AS2114" s="130">
        <f t="shared" si="3577"/>
        <v>0</v>
      </c>
      <c r="AT2114" s="130">
        <f t="shared" si="3577"/>
        <v>0</v>
      </c>
      <c r="AU2114" s="130">
        <f t="shared" si="3577"/>
        <v>0</v>
      </c>
      <c r="AV2114" s="130">
        <f t="shared" si="3577"/>
        <v>0</v>
      </c>
      <c r="AW2114" s="130">
        <f t="shared" si="3577"/>
        <v>0</v>
      </c>
      <c r="AX2114" s="130">
        <f t="shared" si="3577"/>
        <v>0</v>
      </c>
      <c r="AY2114" s="130">
        <f t="shared" si="3577"/>
        <v>0</v>
      </c>
      <c r="AZ2114" s="131">
        <f t="shared" si="3577"/>
        <v>0</v>
      </c>
      <c r="BA2114" s="129">
        <f>H2107</f>
        <v>0</v>
      </c>
      <c r="BB2114" s="130">
        <f t="shared" si="3578"/>
        <v>0</v>
      </c>
      <c r="BC2114" s="130">
        <f t="shared" si="3578"/>
        <v>0</v>
      </c>
      <c r="BD2114" s="130">
        <f t="shared" si="3578"/>
        <v>0</v>
      </c>
      <c r="BE2114" s="130">
        <f t="shared" si="3578"/>
        <v>0</v>
      </c>
      <c r="BF2114" s="130">
        <f t="shared" si="3578"/>
        <v>0</v>
      </c>
      <c r="BG2114" s="130">
        <f t="shared" si="3578"/>
        <v>0</v>
      </c>
      <c r="BH2114" s="130">
        <f t="shared" si="3578"/>
        <v>0</v>
      </c>
      <c r="BI2114" s="130">
        <f t="shared" si="3578"/>
        <v>0</v>
      </c>
      <c r="BJ2114" s="131">
        <f t="shared" si="3578"/>
        <v>0</v>
      </c>
      <c r="BK2114"/>
      <c r="BL2114"/>
      <c r="BM2114"/>
      <c r="BN2114"/>
      <c r="BO2114"/>
      <c r="BP2114"/>
      <c r="BQ2114"/>
      <c r="BR2114"/>
      <c r="BS2114"/>
      <c r="BT2114"/>
      <c r="BU2114"/>
      <c r="BV2114"/>
      <c r="BW2114"/>
      <c r="BX2114"/>
      <c r="BY2114"/>
      <c r="BZ2114"/>
      <c r="CA2114"/>
      <c r="CB2114"/>
      <c r="CC2114"/>
      <c r="CD2114"/>
      <c r="CE2114"/>
      <c r="CF2114"/>
      <c r="CG2114"/>
      <c r="CH2114"/>
      <c r="CI2114"/>
      <c r="CJ2114"/>
      <c r="CK2114"/>
      <c r="CL2114"/>
      <c r="CM2114"/>
      <c r="CN2114"/>
      <c r="CO2114"/>
    </row>
    <row r="2115" spans="1:93" s="2" customFormat="1" ht="15" hidden="1" customHeight="1" outlineLevel="2" x14ac:dyDescent="0.25">
      <c r="A2115" s="152" t="s">
        <v>57</v>
      </c>
      <c r="B2115" s="129">
        <f t="shared" ref="B2115" si="3579">E$3</f>
        <v>43</v>
      </c>
      <c r="C2115" s="130">
        <f t="shared" si="3572"/>
        <v>43</v>
      </c>
      <c r="D2115" s="130">
        <f t="shared" si="3572"/>
        <v>43</v>
      </c>
      <c r="E2115" s="130">
        <f t="shared" si="3572"/>
        <v>43</v>
      </c>
      <c r="F2115" s="130">
        <f t="shared" si="3572"/>
        <v>43</v>
      </c>
      <c r="G2115" s="130">
        <f t="shared" si="3572"/>
        <v>43</v>
      </c>
      <c r="H2115" s="130">
        <f t="shared" si="3572"/>
        <v>43</v>
      </c>
      <c r="I2115" s="130">
        <f t="shared" si="3572"/>
        <v>43</v>
      </c>
      <c r="J2115" s="190">
        <f t="shared" si="3572"/>
        <v>43</v>
      </c>
      <c r="K2115" s="130">
        <f t="shared" si="3572"/>
        <v>43</v>
      </c>
      <c r="L2115" s="131">
        <f t="shared" si="3572"/>
        <v>43</v>
      </c>
      <c r="M2115" s="129">
        <f t="shared" ref="M2115" si="3580">F$3</f>
        <v>0</v>
      </c>
      <c r="N2115" s="130">
        <f t="shared" si="3574"/>
        <v>0</v>
      </c>
      <c r="O2115" s="130">
        <f t="shared" si="3574"/>
        <v>0</v>
      </c>
      <c r="P2115" s="130">
        <f t="shared" si="3574"/>
        <v>0</v>
      </c>
      <c r="Q2115" s="130">
        <f t="shared" si="3574"/>
        <v>0</v>
      </c>
      <c r="R2115" s="130">
        <f t="shared" si="3574"/>
        <v>0</v>
      </c>
      <c r="S2115" s="130">
        <f t="shared" si="3574"/>
        <v>0</v>
      </c>
      <c r="T2115" s="130">
        <f t="shared" si="3574"/>
        <v>0</v>
      </c>
      <c r="U2115" s="130">
        <f t="shared" si="3574"/>
        <v>0</v>
      </c>
      <c r="V2115" s="131">
        <f t="shared" si="3574"/>
        <v>0</v>
      </c>
      <c r="W2115" s="129">
        <f t="shared" ref="W2115" si="3581">G$3</f>
        <v>0</v>
      </c>
      <c r="X2115" s="130">
        <f t="shared" si="3575"/>
        <v>0</v>
      </c>
      <c r="Y2115" s="130">
        <f t="shared" si="3575"/>
        <v>0</v>
      </c>
      <c r="Z2115" s="130">
        <f t="shared" si="3575"/>
        <v>0</v>
      </c>
      <c r="AA2115" s="130">
        <f t="shared" si="3575"/>
        <v>0</v>
      </c>
      <c r="AB2115" s="130">
        <f t="shared" si="3575"/>
        <v>0</v>
      </c>
      <c r="AC2115" s="130">
        <f t="shared" si="3575"/>
        <v>0</v>
      </c>
      <c r="AD2115" s="130">
        <f t="shared" si="3575"/>
        <v>0</v>
      </c>
      <c r="AE2115" s="130">
        <f t="shared" si="3575"/>
        <v>0</v>
      </c>
      <c r="AF2115" s="131">
        <f t="shared" si="3575"/>
        <v>0</v>
      </c>
      <c r="AG2115" s="129">
        <f t="shared" ref="AG2115" si="3582">H$3</f>
        <v>0</v>
      </c>
      <c r="AH2115" s="130">
        <f t="shared" si="3576"/>
        <v>0</v>
      </c>
      <c r="AI2115" s="130">
        <f t="shared" si="3576"/>
        <v>0</v>
      </c>
      <c r="AJ2115" s="130">
        <f t="shared" si="3576"/>
        <v>0</v>
      </c>
      <c r="AK2115" s="130">
        <f t="shared" si="3576"/>
        <v>0</v>
      </c>
      <c r="AL2115" s="130">
        <f t="shared" si="3576"/>
        <v>0</v>
      </c>
      <c r="AM2115" s="130">
        <f t="shared" si="3576"/>
        <v>0</v>
      </c>
      <c r="AN2115" s="130">
        <f t="shared" si="3576"/>
        <v>0</v>
      </c>
      <c r="AO2115" s="130">
        <f t="shared" si="3576"/>
        <v>0</v>
      </c>
      <c r="AP2115" s="131">
        <f t="shared" si="3576"/>
        <v>0</v>
      </c>
      <c r="AQ2115" s="129">
        <f t="shared" ref="AQ2115" si="3583">I$3</f>
        <v>0</v>
      </c>
      <c r="AR2115" s="130">
        <f t="shared" si="3577"/>
        <v>0</v>
      </c>
      <c r="AS2115" s="130">
        <f t="shared" si="3577"/>
        <v>0</v>
      </c>
      <c r="AT2115" s="130">
        <f t="shared" si="3577"/>
        <v>0</v>
      </c>
      <c r="AU2115" s="130">
        <f t="shared" si="3577"/>
        <v>0</v>
      </c>
      <c r="AV2115" s="130">
        <f t="shared" si="3577"/>
        <v>0</v>
      </c>
      <c r="AW2115" s="130">
        <f t="shared" si="3577"/>
        <v>0</v>
      </c>
      <c r="AX2115" s="130">
        <f t="shared" si="3577"/>
        <v>0</v>
      </c>
      <c r="AY2115" s="130">
        <f t="shared" si="3577"/>
        <v>0</v>
      </c>
      <c r="AZ2115" s="131">
        <f t="shared" si="3577"/>
        <v>0</v>
      </c>
      <c r="BA2115" s="129">
        <f t="shared" ref="BA2115" si="3584">J$3</f>
        <v>0</v>
      </c>
      <c r="BB2115" s="130">
        <f t="shared" si="3578"/>
        <v>0</v>
      </c>
      <c r="BC2115" s="130">
        <f t="shared" si="3578"/>
        <v>0</v>
      </c>
      <c r="BD2115" s="130">
        <f t="shared" si="3578"/>
        <v>0</v>
      </c>
      <c r="BE2115" s="130">
        <f t="shared" si="3578"/>
        <v>0</v>
      </c>
      <c r="BF2115" s="130">
        <f t="shared" si="3578"/>
        <v>0</v>
      </c>
      <c r="BG2115" s="130">
        <f t="shared" si="3578"/>
        <v>0</v>
      </c>
      <c r="BH2115" s="130">
        <f t="shared" si="3578"/>
        <v>0</v>
      </c>
      <c r="BI2115" s="130">
        <f t="shared" si="3578"/>
        <v>0</v>
      </c>
      <c r="BJ2115" s="131">
        <f t="shared" si="3578"/>
        <v>0</v>
      </c>
      <c r="BK2115"/>
      <c r="BL2115"/>
      <c r="BM2115"/>
      <c r="BN2115"/>
      <c r="BO2115"/>
      <c r="BP2115"/>
      <c r="BQ2115"/>
      <c r="BR2115"/>
      <c r="BS2115"/>
      <c r="BT2115"/>
      <c r="BU2115"/>
      <c r="BV2115"/>
      <c r="BW2115"/>
      <c r="BX2115"/>
      <c r="BY2115"/>
      <c r="BZ2115"/>
      <c r="CA2115"/>
      <c r="CB2115"/>
      <c r="CC2115"/>
      <c r="CD2115"/>
      <c r="CE2115"/>
      <c r="CF2115"/>
      <c r="CG2115"/>
      <c r="CH2115"/>
      <c r="CI2115"/>
      <c r="CJ2115"/>
      <c r="CK2115"/>
      <c r="CL2115"/>
      <c r="CM2115"/>
      <c r="CN2115"/>
      <c r="CO2115"/>
    </row>
    <row r="2116" spans="1:93" s="2" customFormat="1" ht="15" hidden="1" customHeight="1" outlineLevel="2" x14ac:dyDescent="0.25">
      <c r="A2116" s="152" t="s">
        <v>58</v>
      </c>
      <c r="B2116" s="132">
        <f t="shared" ref="B2116" si="3585">B2115/10*0</f>
        <v>0</v>
      </c>
      <c r="C2116" s="133">
        <f t="shared" ref="C2116" si="3586">C2115/10*1</f>
        <v>4.3</v>
      </c>
      <c r="D2116" s="133">
        <f t="shared" ref="D2116" si="3587">D2115/10*2</f>
        <v>8.6</v>
      </c>
      <c r="E2116" s="133">
        <f t="shared" ref="E2116" si="3588">E2115/10*3</f>
        <v>12.899999999999999</v>
      </c>
      <c r="F2116" s="133">
        <f t="shared" ref="F2116" si="3589">F2115/10*4</f>
        <v>17.2</v>
      </c>
      <c r="G2116" s="133">
        <f t="shared" ref="G2116" si="3590">G2115/10*5</f>
        <v>21.5</v>
      </c>
      <c r="H2116" s="133">
        <f t="shared" ref="H2116" si="3591">H2115/10*6</f>
        <v>25.799999999999997</v>
      </c>
      <c r="I2116" s="133">
        <f t="shared" ref="I2116" si="3592">I2115/10*7</f>
        <v>30.099999999999998</v>
      </c>
      <c r="J2116" s="191">
        <f t="shared" ref="J2116" si="3593">J2115/10*8</f>
        <v>34.4</v>
      </c>
      <c r="K2116" s="133">
        <f t="shared" ref="K2116" si="3594">K2115/10*9</f>
        <v>38.699999999999996</v>
      </c>
      <c r="L2116" s="134">
        <f t="shared" ref="L2116" si="3595">L2115/10*10</f>
        <v>43</v>
      </c>
      <c r="M2116" s="133">
        <f t="shared" ref="M2116" si="3596">M2115/10*1</f>
        <v>0</v>
      </c>
      <c r="N2116" s="133">
        <f t="shared" ref="N2116" si="3597">N2115/10*2</f>
        <v>0</v>
      </c>
      <c r="O2116" s="133">
        <f t="shared" ref="O2116" si="3598">O2115/10*3</f>
        <v>0</v>
      </c>
      <c r="P2116" s="133">
        <f t="shared" ref="P2116" si="3599">P2115/10*4</f>
        <v>0</v>
      </c>
      <c r="Q2116" s="133">
        <f t="shared" ref="Q2116" si="3600">Q2115/10*5</f>
        <v>0</v>
      </c>
      <c r="R2116" s="133">
        <f t="shared" ref="R2116" si="3601">R2115/10*6</f>
        <v>0</v>
      </c>
      <c r="S2116" s="133">
        <f t="shared" ref="S2116" si="3602">S2115/10*7</f>
        <v>0</v>
      </c>
      <c r="T2116" s="133">
        <f t="shared" ref="T2116" si="3603">T2115/10*8</f>
        <v>0</v>
      </c>
      <c r="U2116" s="133">
        <f t="shared" ref="U2116" si="3604">U2115/10*9</f>
        <v>0</v>
      </c>
      <c r="V2116" s="134">
        <f t="shared" ref="V2116" si="3605">V2115/10*10</f>
        <v>0</v>
      </c>
      <c r="W2116" s="133">
        <f t="shared" ref="W2116" si="3606">W2115/10*1</f>
        <v>0</v>
      </c>
      <c r="X2116" s="133">
        <f t="shared" ref="X2116" si="3607">X2115/10*2</f>
        <v>0</v>
      </c>
      <c r="Y2116" s="133">
        <f t="shared" ref="Y2116" si="3608">Y2115/10*3</f>
        <v>0</v>
      </c>
      <c r="Z2116" s="133">
        <f t="shared" ref="Z2116" si="3609">Z2115/10*4</f>
        <v>0</v>
      </c>
      <c r="AA2116" s="133">
        <f t="shared" ref="AA2116" si="3610">AA2115/10*5</f>
        <v>0</v>
      </c>
      <c r="AB2116" s="133">
        <f t="shared" ref="AB2116" si="3611">AB2115/10*6</f>
        <v>0</v>
      </c>
      <c r="AC2116" s="133">
        <f t="shared" ref="AC2116" si="3612">AC2115/10*7</f>
        <v>0</v>
      </c>
      <c r="AD2116" s="133">
        <f t="shared" ref="AD2116" si="3613">AD2115/10*8</f>
        <v>0</v>
      </c>
      <c r="AE2116" s="134">
        <f t="shared" ref="AE2116" si="3614">AE2115/10*9</f>
        <v>0</v>
      </c>
      <c r="AF2116" s="134">
        <f t="shared" ref="AF2116" si="3615">AF2115/10*10</f>
        <v>0</v>
      </c>
      <c r="AG2116" s="133">
        <f t="shared" ref="AG2116" si="3616">AG2115/10*1</f>
        <v>0</v>
      </c>
      <c r="AH2116" s="133">
        <f t="shared" ref="AH2116" si="3617">AH2115/10*2</f>
        <v>0</v>
      </c>
      <c r="AI2116" s="133">
        <f t="shared" ref="AI2116" si="3618">AI2115/10*3</f>
        <v>0</v>
      </c>
      <c r="AJ2116" s="133">
        <f t="shared" ref="AJ2116" si="3619">AJ2115/10*4</f>
        <v>0</v>
      </c>
      <c r="AK2116" s="133">
        <f t="shared" ref="AK2116" si="3620">AK2115/10*5</f>
        <v>0</v>
      </c>
      <c r="AL2116" s="133">
        <f t="shared" ref="AL2116" si="3621">AL2115/10*6</f>
        <v>0</v>
      </c>
      <c r="AM2116" s="133">
        <f t="shared" ref="AM2116" si="3622">AM2115/10*7</f>
        <v>0</v>
      </c>
      <c r="AN2116" s="133">
        <f t="shared" ref="AN2116" si="3623">AN2115/10*8</f>
        <v>0</v>
      </c>
      <c r="AO2116" s="134">
        <f t="shared" ref="AO2116" si="3624">AO2115/10*9</f>
        <v>0</v>
      </c>
      <c r="AP2116" s="134">
        <f t="shared" ref="AP2116" si="3625">AP2115/10*10</f>
        <v>0</v>
      </c>
      <c r="AQ2116" s="133">
        <f t="shared" ref="AQ2116" si="3626">AQ2115/10*1</f>
        <v>0</v>
      </c>
      <c r="AR2116" s="133">
        <f t="shared" ref="AR2116" si="3627">AR2115/10*2</f>
        <v>0</v>
      </c>
      <c r="AS2116" s="133">
        <f t="shared" ref="AS2116" si="3628">AS2115/10*3</f>
        <v>0</v>
      </c>
      <c r="AT2116" s="133">
        <f t="shared" ref="AT2116" si="3629">AT2115/10*4</f>
        <v>0</v>
      </c>
      <c r="AU2116" s="133">
        <f t="shared" ref="AU2116" si="3630">AU2115/10*5</f>
        <v>0</v>
      </c>
      <c r="AV2116" s="133">
        <f t="shared" ref="AV2116" si="3631">AV2115/10*6</f>
        <v>0</v>
      </c>
      <c r="AW2116" s="133">
        <f t="shared" ref="AW2116" si="3632">AW2115/10*7</f>
        <v>0</v>
      </c>
      <c r="AX2116" s="133">
        <f t="shared" ref="AX2116" si="3633">AX2115/10*8</f>
        <v>0</v>
      </c>
      <c r="AY2116" s="134">
        <f t="shared" ref="AY2116" si="3634">AY2115/10*9</f>
        <v>0</v>
      </c>
      <c r="AZ2116" s="134">
        <f t="shared" ref="AZ2116" si="3635">AZ2115/10*10</f>
        <v>0</v>
      </c>
      <c r="BA2116" s="133">
        <f t="shared" ref="BA2116" si="3636">BA2115/10*1</f>
        <v>0</v>
      </c>
      <c r="BB2116" s="133">
        <f t="shared" ref="BB2116" si="3637">BB2115/10*2</f>
        <v>0</v>
      </c>
      <c r="BC2116" s="133">
        <f t="shared" ref="BC2116" si="3638">BC2115/10*3</f>
        <v>0</v>
      </c>
      <c r="BD2116" s="133">
        <f t="shared" ref="BD2116" si="3639">BD2115/10*4</f>
        <v>0</v>
      </c>
      <c r="BE2116" s="133">
        <f t="shared" ref="BE2116" si="3640">BE2115/10*5</f>
        <v>0</v>
      </c>
      <c r="BF2116" s="133">
        <f t="shared" ref="BF2116" si="3641">BF2115/10*6</f>
        <v>0</v>
      </c>
      <c r="BG2116" s="133">
        <f t="shared" ref="BG2116" si="3642">BG2115/10*7</f>
        <v>0</v>
      </c>
      <c r="BH2116" s="133">
        <f t="shared" ref="BH2116" si="3643">BH2115/10*8</f>
        <v>0</v>
      </c>
      <c r="BI2116" s="134">
        <f t="shared" ref="BI2116" si="3644">BI2115/10*9</f>
        <v>0</v>
      </c>
      <c r="BJ2116" s="134">
        <f t="shared" ref="BJ2116" si="3645">BJ2115/10*10</f>
        <v>0</v>
      </c>
      <c r="BK2116"/>
      <c r="BL2116"/>
      <c r="BM2116"/>
      <c r="BN2116"/>
      <c r="BO2116"/>
      <c r="BP2116"/>
      <c r="BQ2116"/>
      <c r="BR2116"/>
      <c r="BS2116"/>
      <c r="BT2116"/>
      <c r="BU2116"/>
      <c r="BV2116"/>
      <c r="BW2116"/>
      <c r="BX2116"/>
      <c r="BY2116"/>
      <c r="BZ2116"/>
      <c r="CA2116"/>
      <c r="CB2116"/>
      <c r="CC2116"/>
      <c r="CD2116"/>
      <c r="CE2116"/>
      <c r="CF2116"/>
      <c r="CG2116"/>
      <c r="CH2116"/>
      <c r="CI2116"/>
      <c r="CJ2116"/>
      <c r="CK2116"/>
      <c r="CL2116"/>
      <c r="CM2116"/>
      <c r="CN2116"/>
      <c r="CO2116"/>
    </row>
    <row r="2117" spans="1:93" ht="15.75" hidden="1" outlineLevel="2" thickBot="1" x14ac:dyDescent="0.3">
      <c r="A2117" s="152" t="s">
        <v>60</v>
      </c>
      <c r="B2117" s="192">
        <f t="shared" ref="B2117:BJ2117" si="3646">-B2114+B2113*B2116-1*IF(AND($A1882=B2112,B2116&gt;=$A2060),B2116-$A2060,0)</f>
        <v>0</v>
      </c>
      <c r="C2117" s="193">
        <f t="shared" si="3646"/>
        <v>0</v>
      </c>
      <c r="D2117" s="193">
        <f t="shared" si="3646"/>
        <v>0</v>
      </c>
      <c r="E2117" s="193">
        <f t="shared" si="3646"/>
        <v>0</v>
      </c>
      <c r="F2117" s="193">
        <f t="shared" si="3646"/>
        <v>0</v>
      </c>
      <c r="G2117" s="193">
        <f t="shared" si="3646"/>
        <v>0</v>
      </c>
      <c r="H2117" s="193">
        <f t="shared" si="3646"/>
        <v>0</v>
      </c>
      <c r="I2117" s="193">
        <f t="shared" si="3646"/>
        <v>0</v>
      </c>
      <c r="J2117" s="193">
        <f t="shared" si="3646"/>
        <v>0</v>
      </c>
      <c r="K2117" s="193">
        <f t="shared" si="3646"/>
        <v>0</v>
      </c>
      <c r="L2117" s="194">
        <f t="shared" si="3646"/>
        <v>0</v>
      </c>
      <c r="M2117" s="192">
        <f t="shared" si="3646"/>
        <v>0</v>
      </c>
      <c r="N2117" s="193">
        <f t="shared" si="3646"/>
        <v>0</v>
      </c>
      <c r="O2117" s="193">
        <f t="shared" si="3646"/>
        <v>0</v>
      </c>
      <c r="P2117" s="193">
        <f t="shared" si="3646"/>
        <v>0</v>
      </c>
      <c r="Q2117" s="193">
        <f t="shared" si="3646"/>
        <v>0</v>
      </c>
      <c r="R2117" s="193">
        <f t="shared" si="3646"/>
        <v>0</v>
      </c>
      <c r="S2117" s="193">
        <f t="shared" si="3646"/>
        <v>0</v>
      </c>
      <c r="T2117" s="193">
        <f t="shared" si="3646"/>
        <v>0</v>
      </c>
      <c r="U2117" s="193">
        <f t="shared" si="3646"/>
        <v>0</v>
      </c>
      <c r="V2117" s="194">
        <f t="shared" si="3646"/>
        <v>0</v>
      </c>
      <c r="W2117" s="192">
        <f t="shared" si="3646"/>
        <v>0</v>
      </c>
      <c r="X2117" s="193">
        <f t="shared" si="3646"/>
        <v>0</v>
      </c>
      <c r="Y2117" s="193">
        <f t="shared" si="3646"/>
        <v>0</v>
      </c>
      <c r="Z2117" s="193">
        <f t="shared" si="3646"/>
        <v>0</v>
      </c>
      <c r="AA2117" s="193">
        <f t="shared" si="3646"/>
        <v>0</v>
      </c>
      <c r="AB2117" s="193">
        <f t="shared" si="3646"/>
        <v>0</v>
      </c>
      <c r="AC2117" s="193">
        <f t="shared" si="3646"/>
        <v>0</v>
      </c>
      <c r="AD2117" s="193">
        <f t="shared" si="3646"/>
        <v>0</v>
      </c>
      <c r="AE2117" s="193">
        <f t="shared" si="3646"/>
        <v>0</v>
      </c>
      <c r="AF2117" s="194">
        <f t="shared" si="3646"/>
        <v>0</v>
      </c>
      <c r="AG2117" s="192" t="e">
        <f t="shared" si="3646"/>
        <v>#DIV/0!</v>
      </c>
      <c r="AH2117" s="193" t="e">
        <f t="shared" si="3646"/>
        <v>#DIV/0!</v>
      </c>
      <c r="AI2117" s="193" t="e">
        <f t="shared" si="3646"/>
        <v>#DIV/0!</v>
      </c>
      <c r="AJ2117" s="193" t="e">
        <f t="shared" si="3646"/>
        <v>#DIV/0!</v>
      </c>
      <c r="AK2117" s="193" t="e">
        <f t="shared" si="3646"/>
        <v>#DIV/0!</v>
      </c>
      <c r="AL2117" s="193" t="e">
        <f t="shared" si="3646"/>
        <v>#DIV/0!</v>
      </c>
      <c r="AM2117" s="193" t="e">
        <f t="shared" si="3646"/>
        <v>#DIV/0!</v>
      </c>
      <c r="AN2117" s="193" t="e">
        <f t="shared" si="3646"/>
        <v>#DIV/0!</v>
      </c>
      <c r="AO2117" s="193" t="e">
        <f t="shared" si="3646"/>
        <v>#DIV/0!</v>
      </c>
      <c r="AP2117" s="194" t="e">
        <f t="shared" si="3646"/>
        <v>#DIV/0!</v>
      </c>
      <c r="AQ2117" s="192">
        <f t="shared" si="3646"/>
        <v>0</v>
      </c>
      <c r="AR2117" s="193">
        <f t="shared" si="3646"/>
        <v>0</v>
      </c>
      <c r="AS2117" s="193">
        <f t="shared" si="3646"/>
        <v>0</v>
      </c>
      <c r="AT2117" s="193">
        <f t="shared" si="3646"/>
        <v>0</v>
      </c>
      <c r="AU2117" s="193">
        <f t="shared" si="3646"/>
        <v>0</v>
      </c>
      <c r="AV2117" s="193">
        <f t="shared" si="3646"/>
        <v>0</v>
      </c>
      <c r="AW2117" s="193">
        <f t="shared" si="3646"/>
        <v>0</v>
      </c>
      <c r="AX2117" s="193">
        <f t="shared" si="3646"/>
        <v>0</v>
      </c>
      <c r="AY2117" s="193">
        <f t="shared" si="3646"/>
        <v>0</v>
      </c>
      <c r="AZ2117" s="194">
        <f t="shared" si="3646"/>
        <v>0</v>
      </c>
      <c r="BA2117" s="192">
        <f t="shared" si="3646"/>
        <v>0</v>
      </c>
      <c r="BB2117" s="193">
        <f t="shared" si="3646"/>
        <v>0</v>
      </c>
      <c r="BC2117" s="193">
        <f t="shared" si="3646"/>
        <v>0</v>
      </c>
      <c r="BD2117" s="193">
        <f t="shared" si="3646"/>
        <v>0</v>
      </c>
      <c r="BE2117" s="193">
        <f t="shared" si="3646"/>
        <v>0</v>
      </c>
      <c r="BF2117" s="193">
        <f t="shared" si="3646"/>
        <v>0</v>
      </c>
      <c r="BG2117" s="193">
        <f t="shared" si="3646"/>
        <v>0</v>
      </c>
      <c r="BH2117" s="193">
        <f t="shared" si="3646"/>
        <v>0</v>
      </c>
      <c r="BI2117" s="193">
        <f t="shared" si="3646"/>
        <v>0</v>
      </c>
      <c r="BJ2117" s="194">
        <f t="shared" si="3646"/>
        <v>0</v>
      </c>
    </row>
    <row r="2118" spans="1:93" hidden="1" outlineLevel="2" x14ac:dyDescent="0.25"/>
    <row r="2119" spans="1:93" hidden="1" outlineLevel="1" collapsed="1" x14ac:dyDescent="0.25">
      <c r="A2119" s="181">
        <f>5*B1882/10</f>
        <v>0</v>
      </c>
      <c r="B2119" s="180"/>
      <c r="C2119" s="180"/>
      <c r="D2119" s="180"/>
    </row>
    <row r="2120" spans="1:93" hidden="1" outlineLevel="2" x14ac:dyDescent="0.25">
      <c r="B2120" s="316">
        <f>'Calculo VIGA'!E$2</f>
        <v>1</v>
      </c>
      <c r="C2120" s="317"/>
      <c r="D2120" s="316">
        <f>'Calculo VIGA'!F$2</f>
        <v>2</v>
      </c>
      <c r="E2120" s="317"/>
      <c r="F2120" s="316">
        <f>'Calculo VIGA'!G$2</f>
        <v>3</v>
      </c>
      <c r="G2120" s="317"/>
      <c r="H2120" s="316">
        <f>'Calculo VIGA'!H$2</f>
        <v>4</v>
      </c>
      <c r="I2120" s="317"/>
      <c r="J2120" s="316">
        <f>'Calculo VIGA'!I$2</f>
        <v>5</v>
      </c>
      <c r="K2120" s="317"/>
      <c r="L2120" s="316">
        <f>'Calculo VIGA'!J$2</f>
        <v>6</v>
      </c>
      <c r="M2120" s="317"/>
    </row>
    <row r="2121" spans="1:93" hidden="1" outlineLevel="2" x14ac:dyDescent="0.25">
      <c r="B2121" s="105">
        <f>'Calculo VIGA'!B$18</f>
        <v>3</v>
      </c>
      <c r="C2121" s="106">
        <v>0</v>
      </c>
      <c r="D2121" s="107">
        <f>'Calculo VIGA'!J$18</f>
        <v>0</v>
      </c>
      <c r="E2121" s="106">
        <v>0</v>
      </c>
      <c r="F2121" s="107">
        <f>'Calculo VIGA'!R$18</f>
        <v>0</v>
      </c>
      <c r="G2121" s="106">
        <v>0</v>
      </c>
      <c r="H2121" s="107">
        <f>'Calculo VIGA'!Z$18</f>
        <v>0</v>
      </c>
      <c r="I2121" s="106">
        <v>0</v>
      </c>
      <c r="J2121" s="107">
        <f>'Calculo VIGA'!AH$18</f>
        <v>0</v>
      </c>
      <c r="K2121" s="106">
        <v>0</v>
      </c>
      <c r="L2121" s="107">
        <f>'Calculo VIGA'!AP$18</f>
        <v>0</v>
      </c>
      <c r="M2121" s="106">
        <v>0</v>
      </c>
      <c r="X2121" s="146"/>
      <c r="Y2121" s="147"/>
    </row>
    <row r="2122" spans="1:93" hidden="1" outlineLevel="2" x14ac:dyDescent="0.25">
      <c r="B2122" s="105">
        <f>'Calculo VIGA'!B$19</f>
        <v>4</v>
      </c>
      <c r="C2122" s="106">
        <f>IF($A1882=B2120,1*($B1882-$A2119)^2*(2*$A2119+$B1882)/$B1882^3,0)</f>
        <v>0</v>
      </c>
      <c r="D2122" s="107">
        <f>'Calculo VIGA'!J$19</f>
        <v>0</v>
      </c>
      <c r="E2122" s="106">
        <f>IF($A1882=D2120,1*($B1882-$A2119)^2*(2*$A2119+$B1882)/$B1882^3,0)</f>
        <v>0</v>
      </c>
      <c r="F2122" s="107">
        <f>'Calculo VIGA'!R$19</f>
        <v>0</v>
      </c>
      <c r="G2122" s="106">
        <f>IF($A1882=F2120,1*($B1882-$A2119)^2*(2*$A2119+$B1882)/$B1882^3,0)</f>
        <v>0</v>
      </c>
      <c r="H2122" s="107">
        <f>'Calculo VIGA'!Z$19</f>
        <v>0</v>
      </c>
      <c r="I2122" s="106" t="e">
        <f>IF($A1882=H2120,1*($B1882-$A2119)^2*(2*$A2119+$B1882)/$B1882^3,0)</f>
        <v>#DIV/0!</v>
      </c>
      <c r="J2122" s="107">
        <f>'Calculo VIGA'!AH$19</f>
        <v>0</v>
      </c>
      <c r="K2122" s="106">
        <f>IF($A1882=J2120,1*($B1882-$A2119)^2*(2*$A2119+$B1882)/$B1882^3,0)</f>
        <v>0</v>
      </c>
      <c r="L2122" s="107">
        <f>'Calculo VIGA'!AP$19</f>
        <v>0</v>
      </c>
      <c r="M2122" s="106">
        <f>IF($A1882=L2120,1*($B1882-$A2119)^2*(2*$A2119+$B1882)/$B1882^3,0)</f>
        <v>0</v>
      </c>
    </row>
    <row r="2123" spans="1:93" hidden="1" outlineLevel="2" x14ac:dyDescent="0.25">
      <c r="A2123" t="s">
        <v>36</v>
      </c>
      <c r="B2123" s="105">
        <f>'Calculo VIGA'!B$20</f>
        <v>1</v>
      </c>
      <c r="C2123" s="106">
        <f>IF($A1882=B2120,1*$A2119*($B1882-$A2119)^2/$B1882^2,0)</f>
        <v>0</v>
      </c>
      <c r="D2123" s="107">
        <f>'Calculo VIGA'!J$20</f>
        <v>0</v>
      </c>
      <c r="E2123" s="106">
        <f>IF($A1882=D2120,1*$A2119*($B1882-$A2119)^2/$B1882^2,0)</f>
        <v>0</v>
      </c>
      <c r="F2123" s="107">
        <f>'Calculo VIGA'!R$20</f>
        <v>0</v>
      </c>
      <c r="G2123" s="106">
        <f>IF($A1882=F2120,1*$A2119*($B1882-$A2119)^2/$B1882^2,0)</f>
        <v>0</v>
      </c>
      <c r="H2123" s="107">
        <f>'Calculo VIGA'!Z$20</f>
        <v>0</v>
      </c>
      <c r="I2123" s="106" t="e">
        <f>IF($A1882=H2120,1*$A2119*($B1882-$A2119)^2/$B1882^2,0)</f>
        <v>#DIV/0!</v>
      </c>
      <c r="J2123" s="107">
        <f>'Calculo VIGA'!AH$20</f>
        <v>0</v>
      </c>
      <c r="K2123" s="106">
        <f>IF($A1882=J2120,1*$A2119*($B1882-$A2119)^2/$B1882^2,0)</f>
        <v>0</v>
      </c>
      <c r="L2123" s="107">
        <f>'Calculo VIGA'!AP$20</f>
        <v>0</v>
      </c>
      <c r="M2123" s="106">
        <f>IF($A1882=L2120,1*$A2119*($B1882-$A2119)^2/$B1882^2,0)</f>
        <v>0</v>
      </c>
      <c r="X2123" s="149"/>
    </row>
    <row r="2124" spans="1:93" hidden="1" outlineLevel="2" x14ac:dyDescent="0.25">
      <c r="B2124" s="105">
        <f>'Calculo VIGA'!B$21</f>
        <v>5</v>
      </c>
      <c r="C2124" s="108">
        <v>0</v>
      </c>
      <c r="D2124" s="107">
        <f>'Calculo VIGA'!J$21</f>
        <v>0</v>
      </c>
      <c r="E2124" s="108">
        <v>0</v>
      </c>
      <c r="F2124" s="107">
        <f>'Calculo VIGA'!R$21</f>
        <v>0</v>
      </c>
      <c r="G2124" s="108">
        <v>0</v>
      </c>
      <c r="H2124" s="107">
        <f>'Calculo VIGA'!Z$21</f>
        <v>0</v>
      </c>
      <c r="I2124" s="108">
        <v>0</v>
      </c>
      <c r="J2124" s="107">
        <f>'Calculo VIGA'!AH$21</f>
        <v>0</v>
      </c>
      <c r="K2124" s="108">
        <v>0</v>
      </c>
      <c r="L2124" s="107">
        <f>'Calculo VIGA'!AP$21</f>
        <v>0</v>
      </c>
      <c r="M2124" s="108">
        <v>0</v>
      </c>
    </row>
    <row r="2125" spans="1:93" hidden="1" outlineLevel="2" x14ac:dyDescent="0.25">
      <c r="B2125" s="105">
        <f>'Calculo VIGA'!B$22</f>
        <v>6</v>
      </c>
      <c r="C2125" s="106">
        <f>IF($A1882=B2120,1*($A2119)^2*(3*$B1882-2*$A2119)/$B1882^3,0)</f>
        <v>0</v>
      </c>
      <c r="D2125" s="107">
        <f>'Calculo VIGA'!J$22</f>
        <v>0</v>
      </c>
      <c r="E2125" s="106">
        <f>IF($A1882=D2120,1*($A2119)^2*(3*$B1882-2*$A2119)/$B1882^3,0)</f>
        <v>0</v>
      </c>
      <c r="F2125" s="107">
        <f>'Calculo VIGA'!R$22</f>
        <v>0</v>
      </c>
      <c r="G2125" s="106">
        <f>IF($A1882=F2120,1*($A2119)^2*(3*$B1882-2*$A2119)/$B1882^3,0)</f>
        <v>0</v>
      </c>
      <c r="H2125" s="107">
        <f>'Calculo VIGA'!Z$22</f>
        <v>0</v>
      </c>
      <c r="I2125" s="106" t="e">
        <f>IF($A1882=H2120,1*($A2119)^2*(3*$B1882-2*$A2119)/$B1882^3,0)</f>
        <v>#DIV/0!</v>
      </c>
      <c r="J2125" s="107">
        <f>'Calculo VIGA'!AH$22</f>
        <v>0</v>
      </c>
      <c r="K2125" s="106">
        <f>IF($A1882=J2120,1*($A2119)^2*(3*$B1882-2*$A2119)/$B1882^3,0)</f>
        <v>0</v>
      </c>
      <c r="L2125" s="107">
        <f>'Calculo VIGA'!AP$22</f>
        <v>0</v>
      </c>
      <c r="M2125" s="106">
        <f>IF($A1882=L2120,1*($A2119)^2*(3*$B1882-2*$A2119)/$B1882^3,0)</f>
        <v>0</v>
      </c>
    </row>
    <row r="2126" spans="1:93" hidden="1" outlineLevel="2" x14ac:dyDescent="0.25">
      <c r="B2126" s="105">
        <f>'Calculo VIGA'!B$23</f>
        <v>2</v>
      </c>
      <c r="C2126" s="108">
        <f>IF($A1882=B2120,-1*($B1882-$A2119)*$A2119^2/$B1882^2,0)</f>
        <v>0</v>
      </c>
      <c r="D2126" s="107">
        <f>'Calculo VIGA'!J$23</f>
        <v>0</v>
      </c>
      <c r="E2126" s="108">
        <f>IF($A1882=D2120,-1*($B1882-$A2119)*$A2119^2/$B1882^2,0)</f>
        <v>0</v>
      </c>
      <c r="F2126" s="107">
        <f>'Calculo VIGA'!R$23</f>
        <v>0</v>
      </c>
      <c r="G2126" s="108">
        <f>IF($A1882=F2120,-1*($B1882-$A2119)*$A2119^2/$B1882^2,0)</f>
        <v>0</v>
      </c>
      <c r="H2126" s="107">
        <f>'Calculo VIGA'!Z$23</f>
        <v>0</v>
      </c>
      <c r="I2126" s="108" t="e">
        <f>IF($A1882=H2120,-1*($B1882-$A2119)*$A2119^2/$B1882^2,0)</f>
        <v>#DIV/0!</v>
      </c>
      <c r="J2126" s="107">
        <f>'Calculo VIGA'!AH$23</f>
        <v>0</v>
      </c>
      <c r="K2126" s="108">
        <f>IF($A1882=J2120,-1*($B1882-$A2119)*$A2119^2/$B1882^2,0)</f>
        <v>0</v>
      </c>
      <c r="L2126" s="107">
        <f>'Calculo VIGA'!AP$23</f>
        <v>0</v>
      </c>
      <c r="M2126" s="108">
        <f>IF($A1882=L2120,-1*($B1882-$A2119)*$A2119^2/$B1882^2,0)</f>
        <v>0</v>
      </c>
    </row>
    <row r="2127" spans="1:93" hidden="1" outlineLevel="2" x14ac:dyDescent="0.25">
      <c r="C2127" t="s">
        <v>61</v>
      </c>
      <c r="D2127" s="182"/>
      <c r="E2127" s="183"/>
      <c r="F2127" s="182"/>
      <c r="G2127" s="183"/>
      <c r="H2127" s="182"/>
      <c r="I2127" s="183"/>
      <c r="J2127" s="182"/>
      <c r="K2127" s="183"/>
      <c r="L2127" s="182"/>
      <c r="M2127" s="183"/>
      <c r="N2127" s="182"/>
      <c r="O2127" s="183"/>
      <c r="P2127" s="182"/>
      <c r="Q2127" s="183"/>
      <c r="R2127" s="182"/>
      <c r="S2127" s="183"/>
    </row>
    <row r="2128" spans="1:93" hidden="1" outlineLevel="2" x14ac:dyDescent="0.25">
      <c r="B2128" s="105">
        <v>1</v>
      </c>
      <c r="C2128" s="108">
        <f t="shared" ref="C2128" si="3647">-(IFERROR(VLOOKUP($B2128,$B2121:$C2126,2,0),0)+IFERROR(VLOOKUP($B2128,$D2121:$E2126,2,0),0)+IFERROR(VLOOKUP($B2128,$F2121:$G2126,2,0),0)+IFERROR(VLOOKUP($B2128,$H2121:$I2126,2,0),0)+IFERROR(VLOOKUP($B2128,$J2121:$K2126,2,0),0)+IFERROR(VLOOKUP($B2128,$L2121:$M2126,2,0),0)+IFERROR(VLOOKUP($B2128,$N2121:$O2126,2,0),0)+IFERROR(VLOOKUP($B2128,$P2121:$Q2126,2,0),0)+IFERROR(VLOOKUP($B2128,$R2121:$S2126,2,0),0))</f>
        <v>0</v>
      </c>
      <c r="E2128" s="109"/>
      <c r="F2128" s="325" t="s">
        <v>37</v>
      </c>
      <c r="G2128" s="325"/>
      <c r="H2128" s="325"/>
      <c r="I2128" s="325"/>
      <c r="J2128" s="325"/>
      <c r="K2128" s="325"/>
      <c r="L2128" s="325"/>
      <c r="M2128" s="325"/>
      <c r="N2128" s="325"/>
      <c r="O2128" s="325"/>
      <c r="P2128" s="325"/>
      <c r="Q2128" s="325"/>
      <c r="R2128" s="325"/>
      <c r="S2128" s="325"/>
      <c r="T2128" s="325"/>
      <c r="U2128" s="325"/>
      <c r="V2128" s="325"/>
      <c r="W2128" s="325"/>
      <c r="X2128" s="325"/>
      <c r="Y2128" s="325"/>
      <c r="Z2128" s="325"/>
      <c r="AA2128" s="325"/>
      <c r="AB2128" s="110"/>
      <c r="AC2128" s="110"/>
      <c r="AD2128" s="110"/>
      <c r="AE2128" s="110"/>
      <c r="AF2128" s="110"/>
      <c r="AG2128" s="110"/>
      <c r="AH2128" s="110"/>
    </row>
    <row r="2129" spans="1:34" hidden="1" outlineLevel="2" x14ac:dyDescent="0.25">
      <c r="B2129" s="105">
        <v>2</v>
      </c>
      <c r="C2129" s="108">
        <f t="shared" ref="C2129" si="3648">-(IFERROR(VLOOKUP($B2129,$B2121:$C2126,2,0),0)+IFERROR(VLOOKUP($B2129,$D2121:$E2126,2,0),0)+IFERROR(VLOOKUP($B2129,$F2121:$G2126,2,0),0)+IFERROR(VLOOKUP($B2129,$H2121:$I2126,2,0),0)+IFERROR(VLOOKUP($B2129,$J2121:$K2126,2,0),0)+IFERROR(VLOOKUP($B2129,$L2121:$M2126,2,0),0)+IFERROR(VLOOKUP($B2129,$N2121:$O2126,2,0),0)+IFERROR(VLOOKUP($B2129,$P2121:$Q2126,2,0),0)+IFERROR(VLOOKUP($B2129,$R2121:$S2126,2,0),0))</f>
        <v>0</v>
      </c>
      <c r="E2129" s="110"/>
      <c r="F2129" s="110"/>
      <c r="G2129" s="326" t="s">
        <v>38</v>
      </c>
      <c r="H2129" s="326"/>
      <c r="I2129" s="326"/>
      <c r="J2129" s="326"/>
      <c r="K2129" s="326"/>
      <c r="L2129" s="326"/>
      <c r="M2129" s="110"/>
      <c r="N2129" s="110"/>
      <c r="O2129" s="110"/>
      <c r="P2129" s="327" t="s">
        <v>39</v>
      </c>
      <c r="Q2129" s="327"/>
      <c r="R2129" s="327"/>
      <c r="S2129" s="327"/>
      <c r="T2129" s="327"/>
      <c r="U2129" s="327"/>
      <c r="V2129" s="110"/>
      <c r="W2129" s="110"/>
      <c r="X2129" s="110"/>
      <c r="Y2129" s="110"/>
      <c r="Z2129" s="110"/>
      <c r="AA2129" s="110"/>
      <c r="AB2129" s="110"/>
      <c r="AC2129" s="110"/>
      <c r="AD2129" s="110"/>
      <c r="AE2129" s="110"/>
      <c r="AF2129" s="110"/>
      <c r="AG2129" s="110"/>
      <c r="AH2129" s="110"/>
    </row>
    <row r="2130" spans="1:34" hidden="1" outlineLevel="2" x14ac:dyDescent="0.25">
      <c r="B2130" s="105">
        <v>3</v>
      </c>
      <c r="C2130" s="108">
        <f t="shared" ref="C2130" si="3649">-(IFERROR(VLOOKUP($B2130,$B2121:$C2126,2,0),0)+IFERROR(VLOOKUP($B2130,$D2121:$E2126,2,0),0)+IFERROR(VLOOKUP($B2130,$F2121:$G2126,2,0),0)+IFERROR(VLOOKUP($B2130,$H2121:$I2126,2,0),0)+IFERROR(VLOOKUP($B2130,$J2121:$K2126,2,0),0)+IFERROR(VLOOKUP($B2130,$L2121:$M2126,2,0),0)+IFERROR(VLOOKUP($B2130,$N2121:$O2126,2,0),0)+IFERROR(VLOOKUP($B2130,$P2121:$Q2126,2,0),0)+IFERROR(VLOOKUP($B2130,$R2121:$S2126,2,0),0))</f>
        <v>0</v>
      </c>
      <c r="E2130" s="110"/>
      <c r="F2130" s="110"/>
      <c r="G2130" s="112">
        <v>6</v>
      </c>
      <c r="H2130" s="112">
        <v>5</v>
      </c>
      <c r="I2130" s="112">
        <v>4</v>
      </c>
      <c r="J2130" s="112">
        <v>3</v>
      </c>
      <c r="K2130" s="112">
        <v>2</v>
      </c>
      <c r="L2130" s="112">
        <v>1</v>
      </c>
      <c r="M2130" s="110"/>
      <c r="O2130" s="110"/>
      <c r="P2130" s="112">
        <v>6</v>
      </c>
      <c r="Q2130" s="112">
        <v>5</v>
      </c>
      <c r="R2130" s="112">
        <v>4</v>
      </c>
      <c r="S2130" s="112">
        <v>3</v>
      </c>
      <c r="T2130" s="112">
        <v>2</v>
      </c>
      <c r="U2130" s="112">
        <v>1</v>
      </c>
      <c r="AB2130" s="110"/>
      <c r="AC2130" s="110"/>
      <c r="AD2130" s="110"/>
      <c r="AE2130" s="110"/>
      <c r="AF2130" s="110"/>
      <c r="AG2130" s="110"/>
      <c r="AH2130" s="110"/>
    </row>
    <row r="2131" spans="1:34" hidden="1" outlineLevel="2" x14ac:dyDescent="0.25">
      <c r="B2131" s="105">
        <v>4</v>
      </c>
      <c r="C2131" s="108">
        <f t="shared" ref="C2131" si="3650">-(IFERROR(VLOOKUP($B2131,$B2121:$C2126,2,0),0)+IFERROR(VLOOKUP($B2131,$D2121:$E2126,2,0),0)+IFERROR(VLOOKUP($B2131,$F2121:$G2126,2,0),0)+IFERROR(VLOOKUP($B2131,$H2121:$I2126,2,0),0)+IFERROR(VLOOKUP($B2131,$J2121:$K2126,2,0),0)+IFERROR(VLOOKUP($B2131,$L2121:$M2126,2,0),0)+IFERROR(VLOOKUP($B2131,$N2121:$O2126,2,0),0)+IFERROR(VLOOKUP($B2131,$P2121:$Q2126,2,0),0)+IFERROR(VLOOKUP($B2131,$R2121:$S2126,2,0),0))</f>
        <v>0</v>
      </c>
      <c r="E2131" s="110"/>
      <c r="F2131" s="105">
        <v>1</v>
      </c>
      <c r="G2131" s="184" t="e">
        <f t="array" ref="G2131:G2137">MMULT(MINVERSE($C$24:$I$30),$C2128:$C2134)</f>
        <v>#NUM!</v>
      </c>
      <c r="H2131" s="184" t="e">
        <f t="array" ref="H2131:H2136">MMULT(MINVERSE($C$24:$H$29),$C2128:$C2133)</f>
        <v>#NUM!</v>
      </c>
      <c r="I2131" s="184" t="e">
        <f t="array" ref="I2131:I2135">MMULT(MINVERSE($C$24:$G$28),$C2128:$C2132)</f>
        <v>#NUM!</v>
      </c>
      <c r="J2131" s="184">
        <f t="array" ref="J2131:J2134">MMULT(MINVERSE($C$24:$F$27),$C2128:$C2131)</f>
        <v>0</v>
      </c>
      <c r="K2131" s="184">
        <f t="array" ref="K2131:K2133">MMULT(MINVERSE($C$24:$E$26),$C2128:$C2130)</f>
        <v>0</v>
      </c>
      <c r="L2131" s="184">
        <f t="array" ref="L2131:L2132">MMULT(MINVERSE($C$24:$D$25),$C2128:$C2129)</f>
        <v>0</v>
      </c>
      <c r="M2131" s="110"/>
      <c r="O2131" s="105">
        <v>1</v>
      </c>
      <c r="P2131" s="184" t="e">
        <f t="array" ref="P2131:P2141">MMULT(MINVERSE($C$24:$M$34),$C2128:$C2138)</f>
        <v>#NUM!</v>
      </c>
      <c r="Q2131" s="184" t="e">
        <f t="array" ref="Q2131:Q2140">MMULT(MINVERSE($C$24:$L$33),$C2128:$C2137)</f>
        <v>#NUM!</v>
      </c>
      <c r="R2131" s="184" t="e">
        <f t="array" ref="R2131:R2139">MMULT(MINVERSE($C$24:$K$32),$C2128:$C2136)</f>
        <v>#NUM!</v>
      </c>
      <c r="S2131" s="184" t="e">
        <f t="array" ref="S2131:S2138">MMULT(MINVERSE($C$24:$J$31),$C2128:$C2135)</f>
        <v>#NUM!</v>
      </c>
      <c r="T2131" s="114"/>
      <c r="U2131" s="114"/>
      <c r="V2131" s="110"/>
      <c r="W2131" s="110"/>
      <c r="X2131" s="110"/>
      <c r="Y2131" s="110"/>
      <c r="Z2131" s="110"/>
      <c r="AA2131" s="110"/>
      <c r="AB2131" s="110"/>
      <c r="AC2131" s="110"/>
      <c r="AD2131" s="110"/>
      <c r="AE2131" s="110"/>
      <c r="AF2131" s="110"/>
      <c r="AG2131" s="110"/>
      <c r="AH2131" s="110"/>
    </row>
    <row r="2132" spans="1:34" hidden="1" outlineLevel="2" x14ac:dyDescent="0.25">
      <c r="B2132" s="105">
        <v>5</v>
      </c>
      <c r="C2132" s="108">
        <f t="shared" ref="C2132" si="3651">-(IFERROR(VLOOKUP($B2132,$B2121:$C2126,2,0),0)+IFERROR(VLOOKUP($B2132,$D2121:$E2126,2,0),0)+IFERROR(VLOOKUP($B2132,$F2121:$G2126,2,0),0)+IFERROR(VLOOKUP($B2132,$H2121:$I2126,2,0),0)+IFERROR(VLOOKUP($B2132,$J2121:$K2126,2,0),0)+IFERROR(VLOOKUP($B2132,$L2121:$M2126,2,0),0)+IFERROR(VLOOKUP($B2132,$N2121:$O2126,2,0),0)+IFERROR(VLOOKUP($B2132,$P2121:$Q2126,2,0),0)+IFERROR(VLOOKUP($B2132,$R2121:$S2126,2,0),0))</f>
        <v>0</v>
      </c>
      <c r="E2132" s="110"/>
      <c r="F2132" s="105">
        <v>2</v>
      </c>
      <c r="G2132" s="185" t="e">
        <v>#NUM!</v>
      </c>
      <c r="H2132" s="185" t="e">
        <v>#NUM!</v>
      </c>
      <c r="I2132" s="185" t="e">
        <v>#NUM!</v>
      </c>
      <c r="J2132" s="185">
        <v>0</v>
      </c>
      <c r="K2132" s="185">
        <v>0</v>
      </c>
      <c r="L2132" s="185">
        <v>0</v>
      </c>
      <c r="M2132" s="110"/>
      <c r="O2132" s="105">
        <v>2</v>
      </c>
      <c r="P2132" s="185" t="e">
        <v>#NUM!</v>
      </c>
      <c r="Q2132" s="185" t="e">
        <v>#NUM!</v>
      </c>
      <c r="R2132" s="185" t="e">
        <v>#NUM!</v>
      </c>
      <c r="S2132" s="185" t="e">
        <v>#NUM!</v>
      </c>
      <c r="T2132" s="114"/>
      <c r="U2132" s="114"/>
    </row>
    <row r="2133" spans="1:34" hidden="1" outlineLevel="2" x14ac:dyDescent="0.25">
      <c r="B2133" s="105">
        <v>6</v>
      </c>
      <c r="C2133" s="108">
        <f t="shared" ref="C2133" si="3652">-(IFERROR(VLOOKUP($B2133,$B2121:$C2126,2,0),0)+IFERROR(VLOOKUP($B2133,$D2121:$E2126,2,0),0)+IFERROR(VLOOKUP($B2133,$F2121:$G2126,2,0),0)+IFERROR(VLOOKUP($B2133,$H2121:$I2126,2,0),0)+IFERROR(VLOOKUP($B2133,$J2121:$K2126,2,0),0)+IFERROR(VLOOKUP($B2133,$L2121:$M2126,2,0),0)+IFERROR(VLOOKUP($B2133,$N2121:$O2126,2,0),0)+IFERROR(VLOOKUP($B2133,$P2121:$Q2126,2,0),0)+IFERROR(VLOOKUP($B2133,$R2121:$S2126,2,0),0))</f>
        <v>0</v>
      </c>
      <c r="E2133" s="110"/>
      <c r="F2133" s="105">
        <v>3</v>
      </c>
      <c r="G2133" s="185" t="e">
        <v>#NUM!</v>
      </c>
      <c r="H2133" s="185" t="e">
        <v>#NUM!</v>
      </c>
      <c r="I2133" s="185" t="e">
        <v>#NUM!</v>
      </c>
      <c r="J2133" s="185">
        <v>0</v>
      </c>
      <c r="K2133" s="185">
        <v>0</v>
      </c>
      <c r="L2133" s="185"/>
      <c r="M2133" s="110"/>
      <c r="O2133" s="105">
        <v>3</v>
      </c>
      <c r="P2133" s="185" t="e">
        <v>#NUM!</v>
      </c>
      <c r="Q2133" s="185" t="e">
        <v>#NUM!</v>
      </c>
      <c r="R2133" s="185" t="e">
        <v>#NUM!</v>
      </c>
      <c r="S2133" s="185" t="e">
        <v>#NUM!</v>
      </c>
      <c r="T2133" s="114"/>
      <c r="U2133" s="114"/>
    </row>
    <row r="2134" spans="1:34" hidden="1" outlineLevel="2" x14ac:dyDescent="0.25">
      <c r="B2134" s="105">
        <v>7</v>
      </c>
      <c r="C2134" s="108">
        <f t="shared" ref="C2134" si="3653">-(IFERROR(VLOOKUP($B2134,$B2121:$C2126,2,0),0)+IFERROR(VLOOKUP($B2134,$D2121:$E2126,2,0),0)+IFERROR(VLOOKUP($B2134,$F2121:$G2126,2,0),0)+IFERROR(VLOOKUP($B2134,$H2121:$I2126,2,0),0)+IFERROR(VLOOKUP($B2134,$J2121:$K2126,2,0),0)+IFERROR(VLOOKUP($B2134,$L2121:$M2126,2,0),0)+IFERROR(VLOOKUP($B2134,$N2121:$O2126,2,0),0)+IFERROR(VLOOKUP($B2134,$P2121:$Q2126,2,0),0)+IFERROR(VLOOKUP($B2134,$R2121:$S2126,2,0),0))</f>
        <v>0</v>
      </c>
      <c r="E2134" s="110"/>
      <c r="F2134" s="105">
        <v>4</v>
      </c>
      <c r="G2134" s="185" t="e">
        <v>#NUM!</v>
      </c>
      <c r="H2134" s="185" t="e">
        <v>#NUM!</v>
      </c>
      <c r="I2134" s="185" t="e">
        <v>#NUM!</v>
      </c>
      <c r="J2134" s="185">
        <v>0</v>
      </c>
      <c r="K2134" s="185"/>
      <c r="L2134" s="185"/>
      <c r="M2134" s="110"/>
      <c r="O2134" s="105">
        <v>4</v>
      </c>
      <c r="P2134" s="185" t="e">
        <v>#NUM!</v>
      </c>
      <c r="Q2134" s="185" t="e">
        <v>#NUM!</v>
      </c>
      <c r="R2134" s="185" t="e">
        <v>#NUM!</v>
      </c>
      <c r="S2134" s="185" t="e">
        <v>#NUM!</v>
      </c>
      <c r="T2134" s="114"/>
      <c r="U2134" s="114"/>
    </row>
    <row r="2135" spans="1:34" hidden="1" outlineLevel="2" x14ac:dyDescent="0.25">
      <c r="B2135" s="105">
        <v>8</v>
      </c>
      <c r="C2135" s="108">
        <f t="shared" ref="C2135" si="3654">-(IFERROR(VLOOKUP($B2135,$B2121:$C2126,2,0),0)+IFERROR(VLOOKUP($B2135,$D2121:$E2126,2,0),0)+IFERROR(VLOOKUP($B2135,$F2121:$G2126,2,0),0)+IFERROR(VLOOKUP($B2135,$H2121:$I2126,2,0),0)+IFERROR(VLOOKUP($B2135,$J2121:$K2126,2,0),0)+IFERROR(VLOOKUP($B2135,$L2121:$M2126,2,0),0)+IFERROR(VLOOKUP($B2135,$N2121:$O2126,2,0),0)+IFERROR(VLOOKUP($B2135,$P2121:$Q2126,2,0),0)+IFERROR(VLOOKUP($B2135,$R2121:$S2126,2,0),0))</f>
        <v>0</v>
      </c>
      <c r="E2135" s="110" t="s">
        <v>40</v>
      </c>
      <c r="F2135" s="105">
        <v>5</v>
      </c>
      <c r="G2135" s="185" t="e">
        <v>#NUM!</v>
      </c>
      <c r="H2135" s="185" t="e">
        <v>#NUM!</v>
      </c>
      <c r="I2135" s="185" t="e">
        <v>#NUM!</v>
      </c>
      <c r="J2135" s="185"/>
      <c r="K2135" s="185"/>
      <c r="L2135" s="185"/>
      <c r="M2135" s="110"/>
      <c r="O2135" s="105">
        <v>5</v>
      </c>
      <c r="P2135" s="185" t="e">
        <v>#NUM!</v>
      </c>
      <c r="Q2135" s="185" t="e">
        <v>#NUM!</v>
      </c>
      <c r="R2135" s="185" t="e">
        <v>#NUM!</v>
      </c>
      <c r="S2135" s="185" t="e">
        <v>#NUM!</v>
      </c>
      <c r="T2135" s="114"/>
      <c r="U2135" s="114"/>
    </row>
    <row r="2136" spans="1:34" hidden="1" outlineLevel="2" x14ac:dyDescent="0.25">
      <c r="B2136" s="105">
        <v>9</v>
      </c>
      <c r="C2136" s="108">
        <f t="shared" ref="C2136" si="3655">-(IFERROR(VLOOKUP($B2136,$B2121:$C2126,2,0),0)+IFERROR(VLOOKUP($B2136,$D2121:$E2126,2,0),0)+IFERROR(VLOOKUP($B2136,$F2121:$G2126,2,0),0)+IFERROR(VLOOKUP($B2136,$H2121:$I2126,2,0),0)+IFERROR(VLOOKUP($B2136,$J2121:$K2126,2,0),0)+IFERROR(VLOOKUP($B2136,$L2121:$M2126,2,0),0)+IFERROR(VLOOKUP($B2136,$N2121:$O2126,2,0),0)+IFERROR(VLOOKUP($B2136,$P2121:$Q2126,2,0),0)+IFERROR(VLOOKUP($B2136,$R2121:$S2126,2,0),0))</f>
        <v>0</v>
      </c>
      <c r="E2136" s="110"/>
      <c r="F2136" s="105">
        <v>6</v>
      </c>
      <c r="G2136" s="185" t="e">
        <v>#NUM!</v>
      </c>
      <c r="H2136" s="185" t="e">
        <v>#NUM!</v>
      </c>
      <c r="I2136" s="185"/>
      <c r="J2136" s="185"/>
      <c r="K2136" s="185"/>
      <c r="L2136" s="185"/>
      <c r="M2136" s="110"/>
      <c r="O2136" s="105">
        <v>6</v>
      </c>
      <c r="P2136" s="185" t="e">
        <v>#NUM!</v>
      </c>
      <c r="Q2136" s="185" t="e">
        <v>#NUM!</v>
      </c>
      <c r="R2136" s="185" t="e">
        <v>#NUM!</v>
      </c>
      <c r="S2136" s="185" t="e">
        <v>#NUM!</v>
      </c>
      <c r="T2136" s="114"/>
      <c r="U2136" s="114"/>
    </row>
    <row r="2137" spans="1:34" hidden="1" outlineLevel="2" x14ac:dyDescent="0.25">
      <c r="B2137" s="105">
        <v>10</v>
      </c>
      <c r="C2137" s="108">
        <f t="shared" ref="C2137" si="3656">-(IFERROR(VLOOKUP($B2137,$B2121:$C2126,2,0),0)+IFERROR(VLOOKUP($B2137,$D2121:$E2126,2,0),0)+IFERROR(VLOOKUP($B2137,$F2121:$G2126,2,0),0)+IFERROR(VLOOKUP($B2137,$H2121:$I2126,2,0),0)+IFERROR(VLOOKUP($B2137,$J2121:$K2126,2,0),0)+IFERROR(VLOOKUP($B2137,$L2121:$M2126,2,0),0)+IFERROR(VLOOKUP($B2137,$N2121:$O2126,2,0),0)+IFERROR(VLOOKUP($B2137,$P2121:$Q2126,2,0),0)+IFERROR(VLOOKUP($B2137,$R2121:$S2126,2,0),0))</f>
        <v>0</v>
      </c>
      <c r="E2137" s="110"/>
      <c r="F2137" s="105">
        <v>7</v>
      </c>
      <c r="G2137" s="185" t="e">
        <v>#NUM!</v>
      </c>
      <c r="H2137" s="185"/>
      <c r="I2137" s="185"/>
      <c r="J2137" s="185"/>
      <c r="K2137" s="185"/>
      <c r="L2137" s="185"/>
      <c r="M2137" s="110"/>
      <c r="N2137" s="110" t="s">
        <v>40</v>
      </c>
      <c r="O2137" s="105">
        <v>7</v>
      </c>
      <c r="P2137" s="185" t="e">
        <v>#NUM!</v>
      </c>
      <c r="Q2137" s="185" t="e">
        <v>#NUM!</v>
      </c>
      <c r="R2137" s="185" t="e">
        <v>#NUM!</v>
      </c>
      <c r="S2137" s="185" t="e">
        <v>#NUM!</v>
      </c>
      <c r="T2137" s="114"/>
      <c r="U2137" s="114"/>
    </row>
    <row r="2138" spans="1:34" hidden="1" outlineLevel="2" x14ac:dyDescent="0.25">
      <c r="B2138" s="105">
        <v>11</v>
      </c>
      <c r="C2138" s="108">
        <f t="shared" ref="C2138" si="3657">-(IFERROR(VLOOKUP($B2138,$B2121:$C2126,2,0),0)+IFERROR(VLOOKUP($B2138,$D2121:$E2126,2,0),0)+IFERROR(VLOOKUP($B2138,$F2121:$G2126,2,0),0)+IFERROR(VLOOKUP($B2138,$H2121:$I2126,2,0),0)+IFERROR(VLOOKUP($B2138,$J2121:$K2126,2,0),0)+IFERROR(VLOOKUP($B2138,$L2121:$M2126,2,0),0)+IFERROR(VLOOKUP($B2138,$N2121:$O2126,2,0),0)+IFERROR(VLOOKUP($B2138,$P2121:$Q2126,2,0),0)+IFERROR(VLOOKUP($B2138,$R2121:$S2126,2,0),0))</f>
        <v>0</v>
      </c>
      <c r="E2138" s="110"/>
      <c r="M2138" s="110"/>
      <c r="O2138" s="105">
        <v>8</v>
      </c>
      <c r="P2138" s="185" t="e">
        <v>#NUM!</v>
      </c>
      <c r="Q2138" s="185" t="e">
        <v>#NUM!</v>
      </c>
      <c r="R2138" s="185" t="e">
        <v>#NUM!</v>
      </c>
      <c r="S2138" s="185" t="e">
        <v>#NUM!</v>
      </c>
      <c r="T2138" s="114"/>
      <c r="U2138" s="114"/>
    </row>
    <row r="2139" spans="1:34" hidden="1" outlineLevel="2" x14ac:dyDescent="0.25">
      <c r="B2139" s="105">
        <v>12</v>
      </c>
      <c r="C2139" s="108">
        <f t="shared" ref="C2139" si="3658">-(IFERROR(VLOOKUP($B2139,$B2121:$C2126,2,0),0)+IFERROR(VLOOKUP($B2139,$D2121:$E2126,2,0),0)+IFERROR(VLOOKUP($B2139,$F2121:$G2126,2,0),0)+IFERROR(VLOOKUP($B2139,$H2121:$I2126,2,0),0)+IFERROR(VLOOKUP($B2139,$J2121:$K2126,2,0),0)+IFERROR(VLOOKUP($B2139,$L2121:$M2126,2,0),0)+IFERROR(VLOOKUP($B2139,$N2121:$O2126,2,0),0)+IFERROR(VLOOKUP($B2139,$P2121:$Q2126,2,0),0)+IFERROR(VLOOKUP($B2139,$R2121:$S2126,2,0),0))</f>
        <v>0</v>
      </c>
      <c r="E2139" s="110"/>
      <c r="M2139" s="110"/>
      <c r="O2139" s="105">
        <v>9</v>
      </c>
      <c r="P2139" s="185" t="e">
        <v>#NUM!</v>
      </c>
      <c r="Q2139" s="185" t="e">
        <v>#NUM!</v>
      </c>
      <c r="R2139" s="185" t="e">
        <v>#NUM!</v>
      </c>
      <c r="S2139" s="185"/>
      <c r="T2139" s="114"/>
      <c r="U2139" s="114"/>
    </row>
    <row r="2140" spans="1:34" hidden="1" outlineLevel="2" x14ac:dyDescent="0.25">
      <c r="B2140" s="105">
        <v>13</v>
      </c>
      <c r="C2140" s="108">
        <f t="shared" ref="C2140" si="3659">-(IFERROR(VLOOKUP($B2140,$B2121:$C2126,2,0),0)+IFERROR(VLOOKUP($B2140,$D2121:$E2126,2,0),0)+IFERROR(VLOOKUP($B2140,$F2121:$G2126,2,0),0)+IFERROR(VLOOKUP($B2140,$H2121:$I2126,2,0),0)+IFERROR(VLOOKUP($B2140,$J2121:$K2126,2,0),0)+IFERROR(VLOOKUP($B2140,$L2121:$M2126,2,0),0)+IFERROR(VLOOKUP($B2140,$N2121:$O2126,2,0),0)+IFERROR(VLOOKUP($B2140,$P2121:$Q2126,2,0),0)+IFERROR(VLOOKUP($B2140,$R2121:$S2126,2,0),0))</f>
        <v>0</v>
      </c>
      <c r="E2140" s="110"/>
      <c r="F2140" s="110"/>
      <c r="G2140" s="324" t="s">
        <v>42</v>
      </c>
      <c r="H2140" s="324"/>
      <c r="I2140" s="324"/>
      <c r="J2140" s="324"/>
      <c r="K2140" s="324"/>
      <c r="L2140" s="324"/>
      <c r="M2140" s="110"/>
      <c r="O2140" s="105">
        <v>10</v>
      </c>
      <c r="P2140" s="185" t="e">
        <v>#NUM!</v>
      </c>
      <c r="Q2140" s="185" t="e">
        <v>#NUM!</v>
      </c>
      <c r="R2140" s="185"/>
      <c r="S2140" s="185"/>
      <c r="T2140" s="114"/>
      <c r="U2140" s="114"/>
    </row>
    <row r="2141" spans="1:34" hidden="1" outlineLevel="2" x14ac:dyDescent="0.25">
      <c r="B2141" s="105">
        <v>14</v>
      </c>
      <c r="C2141" s="108">
        <f t="shared" ref="C2141" si="3660">-(IFERROR(VLOOKUP($B2141,$B2121:$C2126,2,0),0)+IFERROR(VLOOKUP($B2141,$D2121:$E2126,2,0),0)+IFERROR(VLOOKUP($B2141,$F2121:$G2126,2,0),0)+IFERROR(VLOOKUP($B2141,$H2121:$I2126,2,0),0)+IFERROR(VLOOKUP($B2141,$J2121:$K2126,2,0),0)+IFERROR(VLOOKUP($B2141,$L2121:$M2126,2,0),0)+IFERROR(VLOOKUP($B2141,$N2121:$O2126,2,0),0)+IFERROR(VLOOKUP($B2141,$P2121:$Q2126,2,0),0)+IFERROR(VLOOKUP($B2141,$R2121:$S2126,2,0),0))</f>
        <v>0</v>
      </c>
      <c r="E2141" s="110"/>
      <c r="F2141" s="110"/>
      <c r="G2141" s="112">
        <v>6</v>
      </c>
      <c r="H2141" s="112">
        <v>5</v>
      </c>
      <c r="I2141" s="112">
        <v>4</v>
      </c>
      <c r="J2141" s="112">
        <v>3</v>
      </c>
      <c r="K2141" s="112">
        <v>2</v>
      </c>
      <c r="L2141" s="112">
        <v>1</v>
      </c>
      <c r="M2141" s="110"/>
      <c r="O2141" s="105">
        <v>11</v>
      </c>
      <c r="P2141" s="185" t="e">
        <v>#NUM!</v>
      </c>
      <c r="Q2141" s="185"/>
      <c r="R2141" s="185"/>
      <c r="S2141" s="185"/>
      <c r="T2141" s="114"/>
      <c r="U2141" s="114"/>
    </row>
    <row r="2142" spans="1:34" hidden="1" outlineLevel="2" x14ac:dyDescent="0.25">
      <c r="A2142" s="68" t="s">
        <v>41</v>
      </c>
      <c r="B2142" s="105">
        <v>15</v>
      </c>
      <c r="C2142" s="108">
        <f t="shared" ref="C2142" si="3661">-(IFERROR(VLOOKUP($B2142,$B2121:$C2126,2,0),0)+IFERROR(VLOOKUP($B2142,$D2121:$E2126,2,0),0)+IFERROR(VLOOKUP($B2142,$F2121:$G2126,2,0),0)+IFERROR(VLOOKUP($B2142,$H2121:$I2126,2,0),0)+IFERROR(VLOOKUP($B2142,$J2121:$K2126,2,0),0)+IFERROR(VLOOKUP($B2142,$L2121:$M2126,2,0),0)+IFERROR(VLOOKUP($B2142,$N2121:$O2126,2,0),0)+IFERROR(VLOOKUP($B2142,$P2121:$Q2126,2,0),0)+IFERROR(VLOOKUP($B2142,$R2121:$S2126,2,0),0))</f>
        <v>0</v>
      </c>
      <c r="E2142" s="110"/>
      <c r="F2142" s="105">
        <v>1</v>
      </c>
      <c r="G2142" s="184" t="e">
        <f t="array" ref="G2142:G2150">MMULT(MINVERSE($C$24:$K$32),$C2128:$C2136)</f>
        <v>#NUM!</v>
      </c>
      <c r="H2142" s="184" t="e">
        <f t="array" ref="H2142:H2149">MMULT(MINVERSE($C$24:$J$31),$C2128:$C2135)</f>
        <v>#NUM!</v>
      </c>
      <c r="I2142" s="184" t="e">
        <f t="array" ref="I2142:I2148">MMULT(MINVERSE($C$24:$I$30),$C2128:$C2134)</f>
        <v>#NUM!</v>
      </c>
      <c r="J2142" s="184" t="e">
        <f t="array" ref="J2142:J2147">MMULT(MINVERSE($C$24:$H$29),$C2128:$C2133)</f>
        <v>#NUM!</v>
      </c>
      <c r="K2142" s="184" t="e">
        <f t="array" ref="K2142:K2146">MMULT(MINVERSE($C$24:$G$28),$C2128:$C2132)</f>
        <v>#NUM!</v>
      </c>
      <c r="L2142" s="113"/>
      <c r="M2142" s="110"/>
      <c r="N2142" s="110"/>
      <c r="O2142" s="110"/>
      <c r="P2142" s="110"/>
    </row>
    <row r="2143" spans="1:34" hidden="1" outlineLevel="2" x14ac:dyDescent="0.25">
      <c r="B2143" s="105">
        <v>16</v>
      </c>
      <c r="C2143" s="108">
        <f t="shared" ref="C2143" si="3662">-(IFERROR(VLOOKUP($B2143,$B2121:$C2126,2,0),0)+IFERROR(VLOOKUP($B2143,$D2121:$E2126,2,0),0)+IFERROR(VLOOKUP($B2143,$F2121:$G2126,2,0),0)+IFERROR(VLOOKUP($B2143,$H2121:$I2126,2,0),0)+IFERROR(VLOOKUP($B2143,$J2121:$K2126,2,0),0)+IFERROR(VLOOKUP($B2143,$L2121:$M2126,2,0),0)+IFERROR(VLOOKUP($B2143,$N2121:$O2126,2,0),0)+IFERROR(VLOOKUP($B2143,$P2121:$Q2126,2,0),0)+IFERROR(VLOOKUP($B2143,$R2121:$S2126,2,0),0))</f>
        <v>0</v>
      </c>
      <c r="E2143" s="110"/>
      <c r="F2143" s="105">
        <v>2</v>
      </c>
      <c r="G2143" s="185" t="e">
        <v>#NUM!</v>
      </c>
      <c r="H2143" s="185" t="e">
        <v>#NUM!</v>
      </c>
      <c r="I2143" s="185" t="e">
        <v>#NUM!</v>
      </c>
      <c r="J2143" s="185" t="e">
        <v>#NUM!</v>
      </c>
      <c r="K2143" s="185" t="e">
        <v>#NUM!</v>
      </c>
      <c r="L2143" s="114"/>
      <c r="M2143" s="110"/>
      <c r="N2143" s="110"/>
      <c r="O2143" s="110"/>
      <c r="P2143" s="110"/>
    </row>
    <row r="2144" spans="1:34" hidden="1" outlineLevel="2" x14ac:dyDescent="0.25">
      <c r="B2144" s="105">
        <v>17</v>
      </c>
      <c r="C2144" s="108">
        <f t="shared" ref="C2144" si="3663">-(IFERROR(VLOOKUP($B2144,$B2121:$C2126,2,0),0)+IFERROR(VLOOKUP($B2144,$D2121:$E2126,2,0),0)+IFERROR(VLOOKUP($B2144,$F2121:$G2126,2,0),0)+IFERROR(VLOOKUP($B2144,$H2121:$I2126,2,0),0)+IFERROR(VLOOKUP($B2144,$J2121:$K2126,2,0),0)+IFERROR(VLOOKUP($B2144,$L2121:$M2126,2,0),0)+IFERROR(VLOOKUP($B2144,$N2121:$O2126,2,0),0)+IFERROR(VLOOKUP($B2144,$P2121:$Q2126,2,0),0)+IFERROR(VLOOKUP($B2144,$R2121:$S2126,2,0),0))</f>
        <v>0</v>
      </c>
      <c r="E2144" s="110"/>
      <c r="F2144" s="105">
        <v>3</v>
      </c>
      <c r="G2144" s="185" t="e">
        <v>#NUM!</v>
      </c>
      <c r="H2144" s="185" t="e">
        <v>#NUM!</v>
      </c>
      <c r="I2144" s="185" t="e">
        <v>#NUM!</v>
      </c>
      <c r="J2144" s="185" t="e">
        <v>#NUM!</v>
      </c>
      <c r="K2144" s="185" t="e">
        <v>#NUM!</v>
      </c>
      <c r="L2144" s="114"/>
      <c r="M2144" s="110"/>
    </row>
    <row r="2145" spans="1:24" hidden="1" outlineLevel="2" x14ac:dyDescent="0.25">
      <c r="B2145" s="105">
        <v>18</v>
      </c>
      <c r="C2145" s="108">
        <f t="shared" ref="C2145" si="3664">-(IFERROR(VLOOKUP($B2145,$B2121:$C2126,2,0),0)+IFERROR(VLOOKUP($B2145,$D2121:$E2126,2,0),0)+IFERROR(VLOOKUP($B2145,$F2121:$G2126,2,0),0)+IFERROR(VLOOKUP($B2145,$H2121:$I2126,2,0),0)+IFERROR(VLOOKUP($B2145,$J2121:$K2126,2,0),0)+IFERROR(VLOOKUP($B2145,$L2121:$M2126,2,0),0)+IFERROR(VLOOKUP($B2145,$N2121:$O2126,2,0),0)+IFERROR(VLOOKUP($B2145,$P2121:$Q2126,2,0),0)+IFERROR(VLOOKUP($B2145,$R2121:$S2126,2,0),0))</f>
        <v>0</v>
      </c>
      <c r="E2145" s="110"/>
      <c r="F2145" s="105">
        <v>4</v>
      </c>
      <c r="G2145" s="185" t="e">
        <v>#NUM!</v>
      </c>
      <c r="H2145" s="185" t="e">
        <v>#NUM!</v>
      </c>
      <c r="I2145" s="185" t="e">
        <v>#NUM!</v>
      </c>
      <c r="J2145" s="185" t="e">
        <v>#NUM!</v>
      </c>
      <c r="K2145" s="185" t="e">
        <v>#NUM!</v>
      </c>
      <c r="L2145" s="114"/>
      <c r="M2145" s="110"/>
    </row>
    <row r="2146" spans="1:24" hidden="1" outlineLevel="2" x14ac:dyDescent="0.25">
      <c r="B2146" s="105">
        <v>19</v>
      </c>
      <c r="C2146" s="108">
        <f t="shared" ref="C2146" si="3665">-(IFERROR(VLOOKUP($B2146,$B2121:$C2126,2,0),0)+IFERROR(VLOOKUP($B2146,$D2121:$E2126,2,0),0)+IFERROR(VLOOKUP($B2146,$F2121:$G2126,2,0),0)+IFERROR(VLOOKUP($B2146,$H2121:$I2126,2,0),0)+IFERROR(VLOOKUP($B2146,$J2121:$K2126,2,0),0)+IFERROR(VLOOKUP($B2146,$L2121:$M2126,2,0),0)+IFERROR(VLOOKUP($B2146,$N2121:$O2126,2,0),0)+IFERROR(VLOOKUP($B2146,$P2121:$Q2126,2,0),0)+IFERROR(VLOOKUP($B2146,$R2121:$S2126,2,0),0))</f>
        <v>0</v>
      </c>
      <c r="E2146" s="110"/>
      <c r="F2146" s="105">
        <v>5</v>
      </c>
      <c r="G2146" s="185" t="e">
        <v>#NUM!</v>
      </c>
      <c r="H2146" s="185" t="e">
        <v>#NUM!</v>
      </c>
      <c r="I2146" s="185" t="e">
        <v>#NUM!</v>
      </c>
      <c r="J2146" s="185" t="e">
        <v>#NUM!</v>
      </c>
      <c r="K2146" s="185" t="e">
        <v>#NUM!</v>
      </c>
      <c r="L2146" s="114"/>
      <c r="M2146" s="110"/>
    </row>
    <row r="2147" spans="1:24" hidden="1" outlineLevel="2" x14ac:dyDescent="0.25">
      <c r="B2147" s="105">
        <v>20</v>
      </c>
      <c r="C2147" s="108">
        <f t="shared" ref="C2147" si="3666">-(IFERROR(VLOOKUP($B2147,$B2121:$C2126,2,0),0)+IFERROR(VLOOKUP($B2147,$D2121:$E2126,2,0),0)+IFERROR(VLOOKUP($B2147,$F2121:$G2126,2,0),0)+IFERROR(VLOOKUP($B2147,$H2121:$I2126,2,0),0)+IFERROR(VLOOKUP($B2147,$J2121:$K2126,2,0),0)+IFERROR(VLOOKUP($B2147,$L2121:$M2126,2,0),0)+IFERROR(VLOOKUP($B2147,$N2121:$O2126,2,0),0)+IFERROR(VLOOKUP($B2147,$P2121:$Q2126,2,0),0)+IFERROR(VLOOKUP($B2147,$R2121:$S2126,2,0),0))</f>
        <v>0</v>
      </c>
      <c r="E2147" s="110" t="s">
        <v>40</v>
      </c>
      <c r="F2147" s="105">
        <v>6</v>
      </c>
      <c r="G2147" s="185" t="e">
        <v>#NUM!</v>
      </c>
      <c r="H2147" s="185" t="e">
        <v>#NUM!</v>
      </c>
      <c r="I2147" s="185" t="e">
        <v>#NUM!</v>
      </c>
      <c r="J2147" s="185" t="e">
        <v>#NUM!</v>
      </c>
      <c r="K2147" s="185"/>
      <c r="L2147" s="114"/>
      <c r="M2147" s="110"/>
    </row>
    <row r="2148" spans="1:24" hidden="1" outlineLevel="2" x14ac:dyDescent="0.25">
      <c r="B2148" s="105">
        <v>21</v>
      </c>
      <c r="C2148" s="108">
        <f t="shared" ref="C2148" si="3667">-(IFERROR(VLOOKUP($B2148,$B2121:$C2126,2,0),0)+IFERROR(VLOOKUP($B2148,$D2121:$E2126,2,0),0)+IFERROR(VLOOKUP($B2148,$F2121:$G2126,2,0),0)+IFERROR(VLOOKUP($B2148,$H2121:$I2126,2,0),0)+IFERROR(VLOOKUP($B2148,$J2121:$K2126,2,0),0)+IFERROR(VLOOKUP($B2148,$L2121:$M2126,2,0),0)+IFERROR(VLOOKUP($B2148,$N2121:$O2126,2,0),0)+IFERROR(VLOOKUP($B2148,$P2121:$Q2126,2,0),0)+IFERROR(VLOOKUP($B2148,$R2121:$S2126,2,0),0))</f>
        <v>0</v>
      </c>
      <c r="E2148" s="110"/>
      <c r="F2148" s="105">
        <v>7</v>
      </c>
      <c r="G2148" s="185" t="e">
        <v>#NUM!</v>
      </c>
      <c r="H2148" s="185" t="e">
        <v>#NUM!</v>
      </c>
      <c r="I2148" s="185" t="e">
        <v>#NUM!</v>
      </c>
      <c r="J2148" s="185"/>
      <c r="K2148" s="185"/>
      <c r="L2148" s="114"/>
      <c r="M2148" s="110"/>
    </row>
    <row r="2149" spans="1:24" hidden="1" outlineLevel="2" x14ac:dyDescent="0.25">
      <c r="E2149" s="110"/>
      <c r="F2149" s="105">
        <v>8</v>
      </c>
      <c r="G2149" s="185" t="e">
        <v>#NUM!</v>
      </c>
      <c r="H2149" s="185" t="e">
        <v>#NUM!</v>
      </c>
      <c r="I2149" s="185"/>
      <c r="J2149" s="185"/>
      <c r="K2149" s="185"/>
      <c r="L2149" s="114"/>
      <c r="M2149" s="110"/>
      <c r="X2149" s="110"/>
    </row>
    <row r="2150" spans="1:24" hidden="1" outlineLevel="2" x14ac:dyDescent="0.25">
      <c r="E2150" s="110"/>
      <c r="F2150" s="105">
        <v>9</v>
      </c>
      <c r="G2150" s="185" t="e">
        <v>#NUM!</v>
      </c>
      <c r="H2150" s="185"/>
      <c r="I2150" s="185"/>
      <c r="J2150" s="185"/>
      <c r="K2150" s="185"/>
      <c r="L2150" s="114"/>
      <c r="M2150" s="110"/>
      <c r="X2150" s="110"/>
    </row>
    <row r="2151" spans="1:24" hidden="1" outlineLevel="2" x14ac:dyDescent="0.25">
      <c r="A2151" s="117"/>
    </row>
    <row r="2152" spans="1:24" s="119" customFormat="1" hidden="1" outlineLevel="2" x14ac:dyDescent="0.25">
      <c r="A2152" s="118" t="s">
        <v>37</v>
      </c>
    </row>
    <row r="2153" spans="1:24" hidden="1" outlineLevel="2" x14ac:dyDescent="0.25">
      <c r="B2153" s="316">
        <f t="shared" ref="B2153:B2159" si="3668">B2120</f>
        <v>1</v>
      </c>
      <c r="C2153" s="316"/>
      <c r="D2153" s="316">
        <f t="shared" ref="D2153:D2159" si="3669">D2120</f>
        <v>2</v>
      </c>
      <c r="E2153" s="316"/>
      <c r="F2153" s="316">
        <f t="shared" ref="F2153:F2159" si="3670">F2120</f>
        <v>3</v>
      </c>
      <c r="G2153" s="316"/>
      <c r="H2153" s="316">
        <f t="shared" ref="H2153:H2159" si="3671">H2120</f>
        <v>4</v>
      </c>
      <c r="I2153" s="316"/>
      <c r="J2153" s="316">
        <f t="shared" ref="J2153:J2159" si="3672">J2120</f>
        <v>5</v>
      </c>
      <c r="K2153" s="316"/>
      <c r="L2153" s="316">
        <f t="shared" ref="L2153:L2159" si="3673">L2120</f>
        <v>6</v>
      </c>
      <c r="M2153" s="316"/>
    </row>
    <row r="2154" spans="1:24" hidden="1" outlineLevel="2" x14ac:dyDescent="0.25">
      <c r="B2154" s="105">
        <f t="shared" si="3668"/>
        <v>3</v>
      </c>
      <c r="C2154" s="116">
        <f>IF($Q$2=2,IFERROR(INDEX($G2131:$L2137,MATCH(B2154,$F2131:$F2137,0),MATCH(INICIO!$C$78,$G2130:$L2130,0)),0),IF($Q$2=4,IFERROR(INDEX($P2131:$U2141,MATCH(B2154,$O2131:$O2141,0),MATCH(INICIO!$C$78,$P2130:$U2130,0)),0),IFERROR(INDEX($G2142:$L2150,MATCH(B2154,$F2142:$F2150,0),MATCH(INICIO!$C$78,$G2141:$L2141,0)),0)))</f>
        <v>0</v>
      </c>
      <c r="D2154" s="105">
        <f t="shared" si="3669"/>
        <v>0</v>
      </c>
      <c r="E2154" s="116">
        <f>IF($Q$2=2,IFERROR(INDEX($G2131:$L2137,MATCH(D2154,$F2131:$F2137,0),MATCH(INICIO!$C$78,$G2130:$L2130,0)),0),IF($Q$2=4,IFERROR(INDEX($P2131:$U2141,MATCH(D2154,$O2131:$O2141,0),MATCH(INICIO!$C$78,$P2130:$U2130,0)),0),IFERROR(INDEX($G2142:$L2150,MATCH(D2154,$F2142:$F2150,0),MATCH(INICIO!$C$78,$G2141:$L2141,0)),0)))</f>
        <v>0</v>
      </c>
      <c r="F2154" s="105">
        <f t="shared" si="3670"/>
        <v>0</v>
      </c>
      <c r="G2154" s="116">
        <f>IF($Q$2=2,IFERROR(INDEX($G2131:$L2137,MATCH(F2154,$F2131:$F2137,0),MATCH(INICIO!$C$78,$G2130:$L2130,0)),0),IF($Q$2=4,IFERROR(INDEX($P2131:$U2141,MATCH(F2154,$O2131:$O2141,0),MATCH(INICIO!$C$78,$P2130:$U2130,0)),0),IFERROR(INDEX($G2142:$L2150,MATCH(F2154,$F2142:$F2150,0),MATCH(INICIO!$C$78,$G2141:$L2141,0)),0)))</f>
        <v>0</v>
      </c>
      <c r="H2154" s="105">
        <f t="shared" si="3671"/>
        <v>0</v>
      </c>
      <c r="I2154" s="116">
        <f>IF($Q$2=2,IFERROR(INDEX($G2131:$L2137,MATCH(H2154,$F2131:$F2137,0),MATCH(INICIO!$C$78,$G2130:$L2130,0)),0),IF($Q$2=4,IFERROR(INDEX($P2131:$U2141,MATCH(H2154,$O2131:$O2141,0),MATCH(INICIO!$C$78,$P2130:$U2130,0)),0),IFERROR(INDEX($G2142:$L2150,MATCH(H2154,$F2142:$F2150,0),MATCH(INICIO!$C$78,$G2141:$L2141,0)),0)))</f>
        <v>0</v>
      </c>
      <c r="J2154" s="105">
        <f t="shared" si="3672"/>
        <v>0</v>
      </c>
      <c r="K2154" s="116">
        <f>IF($Q$2=2,IFERROR(INDEX($G2131:$L2137,MATCH(J2154,$F2131:$F2137,0),MATCH(INICIO!$C$78,$G2130:$L2130,0)),0),IF($Q$2=4,IFERROR(INDEX($P2131:$U2141,MATCH(J2154,$O2131:$O2141,0),MATCH(INICIO!$C$78,$P2130:$U2130,0)),0),IFERROR(INDEX($G2142:$L2150,MATCH(J2154,$F2142:$F2150,0),MATCH(INICIO!$C$78,$G2141:$L2141,0)),0)))</f>
        <v>0</v>
      </c>
      <c r="L2154" s="105">
        <f t="shared" si="3673"/>
        <v>0</v>
      </c>
      <c r="M2154" s="116">
        <f>IF($Q$2=2,IFERROR(INDEX($G2131:$L2137,MATCH(L2154,$F2131:$F2137,0),MATCH(INICIO!$C$78,$G2130:$L2130,0)),0),IF($Q$2=4,IFERROR(INDEX($P2131:$U2141,MATCH(L2154,$O2131:$O2141,0),MATCH(INICIO!$C$78,$P2130:$U2130,0)),0),IFERROR(INDEX($G2142:$L2150,MATCH(L2154,$F2142:$F2150,0),MATCH(INICIO!$C$78,$G2141:$L2141,0)),0)))</f>
        <v>0</v>
      </c>
    </row>
    <row r="2155" spans="1:24" hidden="1" outlineLevel="2" x14ac:dyDescent="0.25">
      <c r="B2155" s="105">
        <f t="shared" si="3668"/>
        <v>4</v>
      </c>
      <c r="C2155" s="116">
        <f>IF($Q$2=2,IFERROR(INDEX($G2131:$L2137,MATCH(B2155,$F2131:$F2137,0),MATCH(INICIO!$C$78,$G2130:$L2130,0)),0),IF($Q$2=4,IFERROR(INDEX($P2131:$U2141,MATCH(B2155,$O2131:$O2141,0),MATCH(INICIO!$C$78,$P2130:$U2130,0)),0),IFERROR(INDEX($G2142:$L2150,MATCH(B2155,$F2142:$F2150,0),MATCH(INICIO!$C$78,$G2141:$L2141,0)),0)))</f>
        <v>0</v>
      </c>
      <c r="D2155" s="105">
        <f t="shared" si="3669"/>
        <v>0</v>
      </c>
      <c r="E2155" s="116">
        <f>IF($Q$2=2,IFERROR(INDEX($G2131:$L2137,MATCH(D2155,$F2131:$F2137,0),MATCH(INICIO!$C$78,$G2130:$L2130,0)),0),IF($Q$2=4,IFERROR(INDEX($P2131:$U2141,MATCH(D2155,$O2131:$O2141,0),MATCH(INICIO!$C$78,$P2130:$U2130,0)),0),IFERROR(INDEX($G2142:$L2150,MATCH(D2155,$F2142:$F2150,0),MATCH(INICIO!$C$78,$G2141:$L2141,0)),0)))</f>
        <v>0</v>
      </c>
      <c r="F2155" s="105">
        <f t="shared" si="3670"/>
        <v>0</v>
      </c>
      <c r="G2155" s="116">
        <f>IF($Q$2=2,IFERROR(INDEX($G2131:$L2137,MATCH(F2155,$F2131:$F2137,0),MATCH(INICIO!$C$78,$G2130:$L2130,0)),0),IF($Q$2=4,IFERROR(INDEX($P2131:$U2141,MATCH(F2155,$O2131:$O2141,0),MATCH(INICIO!$C$78,$P2130:$U2130,0)),0),IFERROR(INDEX($G2142:$L2150,MATCH(F2155,$F2142:$F2150,0),MATCH(INICIO!$C$78,$G2141:$L2141,0)),0)))</f>
        <v>0</v>
      </c>
      <c r="H2155" s="105">
        <f t="shared" si="3671"/>
        <v>0</v>
      </c>
      <c r="I2155" s="116">
        <f>IF($Q$2=2,IFERROR(INDEX($G2131:$L2137,MATCH(H2155,$F2131:$F2137,0),MATCH(INICIO!$C$78,$G2130:$L2130,0)),0),IF($Q$2=4,IFERROR(INDEX($P2131:$U2141,MATCH(H2155,$O2131:$O2141,0),MATCH(INICIO!$C$78,$P2130:$U2130,0)),0),IFERROR(INDEX($G2142:$L2150,MATCH(H2155,$F2142:$F2150,0),MATCH(INICIO!$C$78,$G2141:$L2141,0)),0)))</f>
        <v>0</v>
      </c>
      <c r="J2155" s="105">
        <f t="shared" si="3672"/>
        <v>0</v>
      </c>
      <c r="K2155" s="116">
        <f>IF($Q$2=2,IFERROR(INDEX($G2131:$L2137,MATCH(J2155,$F2131:$F2137,0),MATCH(INICIO!$C$78,$G2130:$L2130,0)),0),IF($Q$2=4,IFERROR(INDEX($P2131:$U2141,MATCH(J2155,$O2131:$O2141,0),MATCH(INICIO!$C$78,$P2130:$U2130,0)),0),IFERROR(INDEX($G2142:$L2150,MATCH(J2155,$F2142:$F2150,0),MATCH(INICIO!$C$78,$G2141:$L2141,0)),0)))</f>
        <v>0</v>
      </c>
      <c r="L2155" s="105">
        <f t="shared" si="3673"/>
        <v>0</v>
      </c>
      <c r="M2155" s="116">
        <f>IF($Q$2=2,IFERROR(INDEX($G2131:$L2137,MATCH(L2155,$F2131:$F2137,0),MATCH(INICIO!$C$78,$G2130:$L2130,0)),0),IF($Q$2=4,IFERROR(INDEX($P2131:$U2141,MATCH(L2155,$O2131:$O2141,0),MATCH(INICIO!$C$78,$P2130:$U2130,0)),0),IFERROR(INDEX($G2142:$L2150,MATCH(L2155,$F2142:$F2150,0),MATCH(INICIO!$C$78,$G2141:$L2141,0)),0)))</f>
        <v>0</v>
      </c>
    </row>
    <row r="2156" spans="1:24" hidden="1" outlineLevel="2" x14ac:dyDescent="0.25">
      <c r="B2156" s="105">
        <f t="shared" si="3668"/>
        <v>1</v>
      </c>
      <c r="C2156" s="116">
        <f>IF($Q$2=2,IFERROR(INDEX($G2131:$L2137,MATCH(B2156,$F2131:$F2137,0),MATCH(INICIO!$C$78,$G2130:$L2130,0)),0),IF($Q$2=4,IFERROR(INDEX($P2131:$U2141,MATCH(B2156,$O2131:$O2141,0),MATCH(INICIO!$C$78,$P2130:$U2130,0)),0),IFERROR(INDEX($G2142:$L2150,MATCH(B2156,$F2142:$F2150,0),MATCH(INICIO!$C$78,$G2141:$L2141,0)),0)))</f>
        <v>0</v>
      </c>
      <c r="D2156" s="105">
        <f t="shared" si="3669"/>
        <v>0</v>
      </c>
      <c r="E2156" s="116">
        <f>IF($Q$2=2,IFERROR(INDEX($G2131:$L2137,MATCH(D2156,$F2131:$F2137,0),MATCH(INICIO!$C$78,$G2130:$L2130,0)),0),IF($Q$2=4,IFERROR(INDEX($P2131:$U2141,MATCH(D2156,$O2131:$O2141,0),MATCH(INICIO!$C$78,$P2130:$U2130,0)),0),IFERROR(INDEX($G2142:$L2150,MATCH(D2156,$F2142:$F2150,0),MATCH(INICIO!$C$78,$G2141:$L2141,0)),0)))</f>
        <v>0</v>
      </c>
      <c r="F2156" s="105">
        <f t="shared" si="3670"/>
        <v>0</v>
      </c>
      <c r="G2156" s="116">
        <f>IF($Q$2=2,IFERROR(INDEX($G2131:$L2137,MATCH(F2156,$F2131:$F2137,0),MATCH(INICIO!$C$78,$G2130:$L2130,0)),0),IF($Q$2=4,IFERROR(INDEX($P2131:$U2141,MATCH(F2156,$O2131:$O2141,0),MATCH(INICIO!$C$78,$P2130:$U2130,0)),0),IFERROR(INDEX($G2142:$L2150,MATCH(F2156,$F2142:$F2150,0),MATCH(INICIO!$C$78,$G2141:$L2141,0)),0)))</f>
        <v>0</v>
      </c>
      <c r="H2156" s="105">
        <f t="shared" si="3671"/>
        <v>0</v>
      </c>
      <c r="I2156" s="116">
        <f>IF($Q$2=2,IFERROR(INDEX($G2131:$L2137,MATCH(H2156,$F2131:$F2137,0),MATCH(INICIO!$C$78,$G2130:$L2130,0)),0),IF($Q$2=4,IFERROR(INDEX($P2131:$U2141,MATCH(H2156,$O2131:$O2141,0),MATCH(INICIO!$C$78,$P2130:$U2130,0)),0),IFERROR(INDEX($G2142:$L2150,MATCH(H2156,$F2142:$F2150,0),MATCH(INICIO!$C$78,$G2141:$L2141,0)),0)))</f>
        <v>0</v>
      </c>
      <c r="J2156" s="105">
        <f t="shared" si="3672"/>
        <v>0</v>
      </c>
      <c r="K2156" s="116">
        <f>IF($Q$2=2,IFERROR(INDEX($G2131:$L2137,MATCH(J2156,$F2131:$F2137,0),MATCH(INICIO!$C$78,$G2130:$L2130,0)),0),IF($Q$2=4,IFERROR(INDEX($P2131:$U2141,MATCH(J2156,$O2131:$O2141,0),MATCH(INICIO!$C$78,$P2130:$U2130,0)),0),IFERROR(INDEX($G2142:$L2150,MATCH(J2156,$F2142:$F2150,0),MATCH(INICIO!$C$78,$G2141:$L2141,0)),0)))</f>
        <v>0</v>
      </c>
      <c r="L2156" s="105">
        <f t="shared" si="3673"/>
        <v>0</v>
      </c>
      <c r="M2156" s="116">
        <f>IF($Q$2=2,IFERROR(INDEX($G2131:$L2137,MATCH(L2156,$F2131:$F2137,0),MATCH(INICIO!$C$78,$G2130:$L2130,0)),0),IF($Q$2=4,IFERROR(INDEX($P2131:$U2141,MATCH(L2156,$O2131:$O2141,0),MATCH(INICIO!$C$78,$P2130:$U2130,0)),0),IFERROR(INDEX($G2142:$L2150,MATCH(L2156,$F2142:$F2150,0),MATCH(INICIO!$C$78,$G2141:$L2141,0)),0)))</f>
        <v>0</v>
      </c>
    </row>
    <row r="2157" spans="1:24" hidden="1" outlineLevel="2" x14ac:dyDescent="0.25">
      <c r="B2157" s="105">
        <f t="shared" si="3668"/>
        <v>5</v>
      </c>
      <c r="C2157" s="116">
        <f>IF($Q$2=2,IFERROR(INDEX($G2131:$L2137,MATCH(B2157,$F2131:$F2137,0),MATCH(INICIO!$C$78,$G2130:$L2130,0)),0),IF($Q$2=4,IFERROR(INDEX($P2131:$U2141,MATCH(B2157,$O2131:$O2141,0),MATCH(INICIO!$C$78,$P2130:$U2130,0)),0),IFERROR(INDEX($G2142:$L2150,MATCH(B2157,$F2142:$F2150,0),MATCH(INICIO!$C$78,$G2141:$L2141,0)),0)))</f>
        <v>0</v>
      </c>
      <c r="D2157" s="105">
        <f t="shared" si="3669"/>
        <v>0</v>
      </c>
      <c r="E2157" s="116">
        <f>IF($Q$2=2,IFERROR(INDEX($G2131:$L2137,MATCH(D2157,$F2131:$F2137,0),MATCH(INICIO!$C$78,$G2130:$L2130,0)),0),IF($Q$2=4,IFERROR(INDEX($P2131:$U2141,MATCH(D2157,$O2131:$O2141,0),MATCH(INICIO!$C$78,$P2130:$U2130,0)),0),IFERROR(INDEX($G2142:$L2150,MATCH(D2157,$F2142:$F2150,0),MATCH(INICIO!$C$78,$G2141:$L2141,0)),0)))</f>
        <v>0</v>
      </c>
      <c r="F2157" s="105">
        <f t="shared" si="3670"/>
        <v>0</v>
      </c>
      <c r="G2157" s="116">
        <f>IF($Q$2=2,IFERROR(INDEX($G2131:$L2137,MATCH(F2157,$F2131:$F2137,0),MATCH(INICIO!$C$78,$G2130:$L2130,0)),0),IF($Q$2=4,IFERROR(INDEX($P2131:$U2141,MATCH(F2157,$O2131:$O2141,0),MATCH(INICIO!$C$78,$P2130:$U2130,0)),0),IFERROR(INDEX($G2142:$L2150,MATCH(F2157,$F2142:$F2150,0),MATCH(INICIO!$C$78,$G2141:$L2141,0)),0)))</f>
        <v>0</v>
      </c>
      <c r="H2157" s="105">
        <f t="shared" si="3671"/>
        <v>0</v>
      </c>
      <c r="I2157" s="116">
        <f>IF($Q$2=2,IFERROR(INDEX($G2131:$L2137,MATCH(H2157,$F2131:$F2137,0),MATCH(INICIO!$C$78,$G2130:$L2130,0)),0),IF($Q$2=4,IFERROR(INDEX($P2131:$U2141,MATCH(H2157,$O2131:$O2141,0),MATCH(INICIO!$C$78,$P2130:$U2130,0)),0),IFERROR(INDEX($G2142:$L2150,MATCH(H2157,$F2142:$F2150,0),MATCH(INICIO!$C$78,$G2141:$L2141,0)),0)))</f>
        <v>0</v>
      </c>
      <c r="J2157" s="105">
        <f t="shared" si="3672"/>
        <v>0</v>
      </c>
      <c r="K2157" s="116">
        <f>IF($Q$2=2,IFERROR(INDEX($G2131:$L2137,MATCH(J2157,$F2131:$F2137,0),MATCH(INICIO!$C$78,$G2130:$L2130,0)),0),IF($Q$2=4,IFERROR(INDEX($P2131:$U2141,MATCH(J2157,$O2131:$O2141,0),MATCH(INICIO!$C$78,$P2130:$U2130,0)),0),IFERROR(INDEX($G2142:$L2150,MATCH(J2157,$F2142:$F2150,0),MATCH(INICIO!$C$78,$G2141:$L2141,0)),0)))</f>
        <v>0</v>
      </c>
      <c r="L2157" s="105">
        <f t="shared" si="3673"/>
        <v>0</v>
      </c>
      <c r="M2157" s="116">
        <f>IF($Q$2=2,IFERROR(INDEX($G2131:$L2137,MATCH(L2157,$F2131:$F2137,0),MATCH(INICIO!$C$78,$G2130:$L2130,0)),0),IF($Q$2=4,IFERROR(INDEX($P2131:$U2141,MATCH(L2157,$O2131:$O2141,0),MATCH(INICIO!$C$78,$P2130:$U2130,0)),0),IFERROR(INDEX($G2142:$L2150,MATCH(L2157,$F2142:$F2150,0),MATCH(INICIO!$C$78,$G2141:$L2141,0)),0)))</f>
        <v>0</v>
      </c>
    </row>
    <row r="2158" spans="1:24" hidden="1" outlineLevel="2" x14ac:dyDescent="0.25">
      <c r="B2158" s="105">
        <f t="shared" si="3668"/>
        <v>6</v>
      </c>
      <c r="C2158" s="116">
        <f>IF($Q$2=2,IFERROR(INDEX($G2131:$L2137,MATCH(B2158,$F2131:$F2137,0),MATCH(INICIO!$C$78,$G2130:$L2130,0)),0),IF($Q$2=4,IFERROR(INDEX($P2131:$U2141,MATCH(B2158,$O2131:$O2141,0),MATCH(INICIO!$C$78,$P2130:$U2130,0)),0),IFERROR(INDEX($G2142:$L2150,MATCH(B2158,$F2142:$F2150,0),MATCH(INICIO!$C$78,$G2141:$L2141,0)),0)))</f>
        <v>0</v>
      </c>
      <c r="D2158" s="105">
        <f t="shared" si="3669"/>
        <v>0</v>
      </c>
      <c r="E2158" s="116">
        <f>IF($Q$2=2,IFERROR(INDEX($G2131:$L2137,MATCH(D2158,$F2131:$F2137,0),MATCH(INICIO!$C$78,$G2130:$L2130,0)),0),IF($Q$2=4,IFERROR(INDEX($P2131:$U2141,MATCH(D2158,$O2131:$O2141,0),MATCH(INICIO!$C$78,$P2130:$U2130,0)),0),IFERROR(INDEX($G2142:$L2150,MATCH(D2158,$F2142:$F2150,0),MATCH(INICIO!$C$78,$G2141:$L2141,0)),0)))</f>
        <v>0</v>
      </c>
      <c r="F2158" s="105">
        <f t="shared" si="3670"/>
        <v>0</v>
      </c>
      <c r="G2158" s="116">
        <f>IF($Q$2=2,IFERROR(INDEX($G2131:$L2137,MATCH(F2158,$F2131:$F2137,0),MATCH(INICIO!$C$78,$G2130:$L2130,0)),0),IF($Q$2=4,IFERROR(INDEX($P2131:$U2141,MATCH(F2158,$O2131:$O2141,0),MATCH(INICIO!$C$78,$P2130:$U2130,0)),0),IFERROR(INDEX($G2142:$L2150,MATCH(F2158,$F2142:$F2150,0),MATCH(INICIO!$C$78,$G2141:$L2141,0)),0)))</f>
        <v>0</v>
      </c>
      <c r="H2158" s="105">
        <f t="shared" si="3671"/>
        <v>0</v>
      </c>
      <c r="I2158" s="116">
        <f>IF($Q$2=2,IFERROR(INDEX($G2131:$L2137,MATCH(H2158,$F2131:$F2137,0),MATCH(INICIO!$C$78,$G2130:$L2130,0)),0),IF($Q$2=4,IFERROR(INDEX($P2131:$U2141,MATCH(H2158,$O2131:$O2141,0),MATCH(INICIO!$C$78,$P2130:$U2130,0)),0),IFERROR(INDEX($G2142:$L2150,MATCH(H2158,$F2142:$F2150,0),MATCH(INICIO!$C$78,$G2141:$L2141,0)),0)))</f>
        <v>0</v>
      </c>
      <c r="J2158" s="105">
        <f t="shared" si="3672"/>
        <v>0</v>
      </c>
      <c r="K2158" s="116">
        <f>IF($Q$2=2,IFERROR(INDEX($G2131:$L2137,MATCH(J2158,$F2131:$F2137,0),MATCH(INICIO!$C$78,$G2130:$L2130,0)),0),IF($Q$2=4,IFERROR(INDEX($P2131:$U2141,MATCH(J2158,$O2131:$O2141,0),MATCH(INICIO!$C$78,$P2130:$U2130,0)),0),IFERROR(INDEX($G2142:$L2150,MATCH(J2158,$F2142:$F2150,0),MATCH(INICIO!$C$78,$G2141:$L2141,0)),0)))</f>
        <v>0</v>
      </c>
      <c r="L2158" s="105">
        <f t="shared" si="3673"/>
        <v>0</v>
      </c>
      <c r="M2158" s="116">
        <f>IF($Q$2=2,IFERROR(INDEX($G2131:$L2137,MATCH(L2158,$F2131:$F2137,0),MATCH(INICIO!$C$78,$G2130:$L2130,0)),0),IF($Q$2=4,IFERROR(INDEX($P2131:$U2141,MATCH(L2158,$O2131:$O2141,0),MATCH(INICIO!$C$78,$P2130:$U2130,0)),0),IFERROR(INDEX($G2142:$L2150,MATCH(L2158,$F2142:$F2150,0),MATCH(INICIO!$C$78,$G2141:$L2141,0)),0)))</f>
        <v>0</v>
      </c>
    </row>
    <row r="2159" spans="1:24" hidden="1" outlineLevel="2" x14ac:dyDescent="0.25">
      <c r="B2159" s="105">
        <f t="shared" si="3668"/>
        <v>2</v>
      </c>
      <c r="C2159" s="116">
        <f>IF($Q$2=2,IFERROR(INDEX($G2131:$L2137,MATCH(B2159,$F2131:$F2137,0),MATCH(INICIO!$C$78,$G2130:$L2130,0)),0),IF($Q$2=4,IFERROR(INDEX($P2131:$U2141,MATCH(B2159,$O2131:$O2141,0),MATCH(INICIO!$C$78,$P2130:$U2130,0)),0),IFERROR(INDEX($G2142:$L2150,MATCH(B2159,$F2142:$F2150,0),MATCH(INICIO!$C$78,$G2141:$L2141,0)),0)))</f>
        <v>0</v>
      </c>
      <c r="D2159" s="105">
        <f t="shared" si="3669"/>
        <v>0</v>
      </c>
      <c r="E2159" s="116">
        <f>IF($Q$2=2,IFERROR(INDEX($G2131:$L2137,MATCH(D2159,$F2131:$F2137,0),MATCH(INICIO!$C$78,$G2130:$L2130,0)),0),IF($Q$2=4,IFERROR(INDEX($P2131:$U2141,MATCH(D2159,$O2131:$O2141,0),MATCH(INICIO!$C$78,$P2130:$U2130,0)),0),IFERROR(INDEX($G2142:$L2150,MATCH(D2159,$F2142:$F2150,0),MATCH(INICIO!$C$78,$G2141:$L2141,0)),0)))</f>
        <v>0</v>
      </c>
      <c r="F2159" s="105">
        <f t="shared" si="3670"/>
        <v>0</v>
      </c>
      <c r="G2159" s="116">
        <f>IF($Q$2=2,IFERROR(INDEX($G2131:$L2137,MATCH(F2159,$F2131:$F2137,0),MATCH(INICIO!$C$78,$G2130:$L2130,0)),0),IF($Q$2=4,IFERROR(INDEX($P2131:$U2141,MATCH(F2159,$O2131:$O2141,0),MATCH(INICIO!$C$78,$P2130:$U2130,0)),0),IFERROR(INDEX($G2142:$L2150,MATCH(F2159,$F2142:$F2150,0),MATCH(INICIO!$C$78,$G2141:$L2141,0)),0)))</f>
        <v>0</v>
      </c>
      <c r="H2159" s="105">
        <f t="shared" si="3671"/>
        <v>0</v>
      </c>
      <c r="I2159" s="116">
        <f>IF($Q$2=2,IFERROR(INDEX($G2131:$L2137,MATCH(H2159,$F2131:$F2137,0),MATCH(INICIO!$C$78,$G2130:$L2130,0)),0),IF($Q$2=4,IFERROR(INDEX($P2131:$U2141,MATCH(H2159,$O2131:$O2141,0),MATCH(INICIO!$C$78,$P2130:$U2130,0)),0),IFERROR(INDEX($G2142:$L2150,MATCH(H2159,$F2142:$F2150,0),MATCH(INICIO!$C$78,$G2141:$L2141,0)),0)))</f>
        <v>0</v>
      </c>
      <c r="J2159" s="105">
        <f t="shared" si="3672"/>
        <v>0</v>
      </c>
      <c r="K2159" s="116">
        <f>IF($Q$2=2,IFERROR(INDEX($G2131:$L2137,MATCH(J2159,$F2131:$F2137,0),MATCH(INICIO!$C$78,$G2130:$L2130,0)),0),IF($Q$2=4,IFERROR(INDEX($P2131:$U2141,MATCH(J2159,$O2131:$O2141,0),MATCH(INICIO!$C$78,$P2130:$U2130,0)),0),IFERROR(INDEX($G2142:$L2150,MATCH(J2159,$F2142:$F2150,0),MATCH(INICIO!$C$78,$G2141:$L2141,0)),0)))</f>
        <v>0</v>
      </c>
      <c r="L2159" s="105">
        <f t="shared" si="3673"/>
        <v>0</v>
      </c>
      <c r="M2159" s="116">
        <f>IF($Q$2=2,IFERROR(INDEX($G2131:$L2137,MATCH(L2159,$F2131:$F2137,0),MATCH(INICIO!$C$78,$G2130:$L2130,0)),0),IF($Q$2=4,IFERROR(INDEX($P2131:$U2141,MATCH(L2159,$O2131:$O2141,0),MATCH(INICIO!$C$78,$P2130:$U2130,0)),0),IFERROR(INDEX($G2142:$L2150,MATCH(L2159,$F2142:$F2150,0),MATCH(INICIO!$C$78,$G2141:$L2141,0)),0)))</f>
        <v>0</v>
      </c>
    </row>
    <row r="2160" spans="1:24" hidden="1" outlineLevel="2" x14ac:dyDescent="0.25"/>
    <row r="2161" spans="1:93" s="119" customFormat="1" hidden="1" outlineLevel="2" x14ac:dyDescent="0.25">
      <c r="A2161" s="118" t="s">
        <v>43</v>
      </c>
    </row>
    <row r="2162" spans="1:93" hidden="1" outlineLevel="2" x14ac:dyDescent="0.25">
      <c r="C2162" s="121">
        <f t="shared" ref="C2162:H2162" si="3674">E$2</f>
        <v>1</v>
      </c>
      <c r="D2162" s="121">
        <f t="shared" si="3674"/>
        <v>2</v>
      </c>
      <c r="E2162" s="121">
        <f t="shared" si="3674"/>
        <v>3</v>
      </c>
      <c r="F2162" s="121">
        <f t="shared" si="3674"/>
        <v>4</v>
      </c>
      <c r="G2162" s="121">
        <f t="shared" si="3674"/>
        <v>5</v>
      </c>
      <c r="H2162" s="121">
        <f t="shared" si="3674"/>
        <v>6</v>
      </c>
    </row>
    <row r="2163" spans="1:93" hidden="1" outlineLevel="2" x14ac:dyDescent="0.25">
      <c r="B2163" s="122" t="s">
        <v>44</v>
      </c>
      <c r="C2163" s="123">
        <f t="array" ref="C2163:C2168">MMULT(MMULT(C$8:H$13,$AZ$8:$BE$13),C2154:C2159)+MMULT(MINVERSE(TRANSPOSE($AZ$8:$BE$13)),C2121:C2126)</f>
        <v>0</v>
      </c>
      <c r="D2163" s="123">
        <f t="array" ref="D2163:D2168">MMULT(MMULT(K$8:P$13,$AZ$8:$BE$13),E2154:E2159)+MMULT(MINVERSE(TRANSPOSE($AZ$8:$BE$13)),E2121:E2126)</f>
        <v>0</v>
      </c>
      <c r="E2163" s="123">
        <f t="array" ref="E2163:E2168">MMULT(MMULT(S$8:X$13,$AZ$8:$BE$13),G2154:G2159)+MMULT(MINVERSE(TRANSPOSE($AZ$8:$BE$13)),G2121:G2126)</f>
        <v>0</v>
      </c>
      <c r="F2163" s="123" t="e">
        <f t="array" ref="F2163:F2168">MMULT(MMULT(AA$8:AF$13,$AZ$8:$BE$13),I2154:I2159)+MMULT(MINVERSE(TRANSPOSE($AZ$8:$BE$13)),I2121:I2126)</f>
        <v>#DIV/0!</v>
      </c>
      <c r="G2163" s="123">
        <f t="array" ref="G2163:G2168">MMULT(MMULT(AI$8:AN$13,$AZ$8:$BE$13),K2154:K2159)+MMULT(MINVERSE(TRANSPOSE($AZ$8:$BE$13)),K2121:K2126)</f>
        <v>0</v>
      </c>
      <c r="H2163" s="123">
        <f t="array" ref="H2163:H2168">MMULT(MMULT(AQ$8:AV$13,$AZ$8:$BE$13),M2154:M2159)+MMULT(MINVERSE(TRANSPOSE($AZ$8:$BE$13)),M2121:M2126)</f>
        <v>0</v>
      </c>
      <c r="N2163" s="124"/>
      <c r="P2163" s="124"/>
    </row>
    <row r="2164" spans="1:93" hidden="1" outlineLevel="2" x14ac:dyDescent="0.25">
      <c r="B2164" s="122" t="s">
        <v>45</v>
      </c>
      <c r="C2164" s="123">
        <v>0</v>
      </c>
      <c r="D2164" s="123">
        <v>0</v>
      </c>
      <c r="E2164" s="123">
        <v>0</v>
      </c>
      <c r="F2164" s="123" t="e">
        <v>#DIV/0!</v>
      </c>
      <c r="G2164" s="123">
        <v>0</v>
      </c>
      <c r="H2164" s="123">
        <v>0</v>
      </c>
      <c r="N2164" s="124"/>
      <c r="P2164" s="124"/>
    </row>
    <row r="2165" spans="1:93" hidden="1" outlineLevel="2" x14ac:dyDescent="0.25">
      <c r="B2165" s="122" t="s">
        <v>46</v>
      </c>
      <c r="C2165" s="123">
        <v>0</v>
      </c>
      <c r="D2165" s="123">
        <v>0</v>
      </c>
      <c r="E2165" s="123">
        <v>0</v>
      </c>
      <c r="F2165" s="123" t="e">
        <v>#DIV/0!</v>
      </c>
      <c r="G2165" s="123">
        <v>0</v>
      </c>
      <c r="H2165" s="123">
        <v>0</v>
      </c>
      <c r="N2165" s="124"/>
      <c r="P2165" s="124"/>
    </row>
    <row r="2166" spans="1:93" hidden="1" outlineLevel="2" x14ac:dyDescent="0.25">
      <c r="B2166" s="122" t="s">
        <v>47</v>
      </c>
      <c r="C2166" s="123">
        <v>0</v>
      </c>
      <c r="D2166" s="123">
        <v>0</v>
      </c>
      <c r="E2166" s="123">
        <v>0</v>
      </c>
      <c r="F2166" s="123" t="e">
        <v>#DIV/0!</v>
      </c>
      <c r="G2166" s="123">
        <v>0</v>
      </c>
      <c r="H2166" s="123">
        <v>0</v>
      </c>
      <c r="N2166" s="124"/>
      <c r="P2166" s="124"/>
    </row>
    <row r="2167" spans="1:93" hidden="1" outlineLevel="2" x14ac:dyDescent="0.25">
      <c r="B2167" s="122" t="s">
        <v>48</v>
      </c>
      <c r="C2167" s="123">
        <v>0</v>
      </c>
      <c r="D2167" s="123">
        <v>0</v>
      </c>
      <c r="E2167" s="123">
        <v>0</v>
      </c>
      <c r="F2167" s="123" t="e">
        <v>#DIV/0!</v>
      </c>
      <c r="G2167" s="123">
        <v>0</v>
      </c>
      <c r="H2167" s="123">
        <v>0</v>
      </c>
      <c r="N2167" s="124"/>
      <c r="P2167" s="124"/>
    </row>
    <row r="2168" spans="1:93" hidden="1" outlineLevel="2" x14ac:dyDescent="0.25">
      <c r="B2168" s="122" t="s">
        <v>49</v>
      </c>
      <c r="C2168" s="123">
        <v>0</v>
      </c>
      <c r="D2168" s="123">
        <v>0</v>
      </c>
      <c r="E2168" s="123">
        <v>0</v>
      </c>
      <c r="F2168" s="123" t="e">
        <v>#DIV/0!</v>
      </c>
      <c r="G2168" s="123">
        <v>0</v>
      </c>
      <c r="H2168" s="123">
        <v>0</v>
      </c>
      <c r="N2168" s="124"/>
      <c r="P2168" s="124"/>
    </row>
    <row r="2169" spans="1:93" hidden="1" outlineLevel="2" x14ac:dyDescent="0.25"/>
    <row r="2170" spans="1:93" hidden="1" outlineLevel="2" x14ac:dyDescent="0.25">
      <c r="B2170" s="318" t="s">
        <v>50</v>
      </c>
      <c r="C2170" s="319"/>
      <c r="D2170" s="319"/>
      <c r="E2170" s="319"/>
      <c r="F2170" s="319"/>
      <c r="G2170" s="319"/>
      <c r="H2170" s="319"/>
      <c r="I2170" s="319"/>
      <c r="J2170" s="319"/>
      <c r="K2170" s="319"/>
      <c r="L2170" s="320"/>
      <c r="M2170" s="321" t="s">
        <v>51</v>
      </c>
      <c r="N2170" s="322"/>
      <c r="O2170" s="322"/>
      <c r="P2170" s="322"/>
      <c r="Q2170" s="322"/>
      <c r="R2170" s="322"/>
      <c r="S2170" s="322"/>
      <c r="T2170" s="322"/>
      <c r="U2170" s="322"/>
      <c r="V2170" s="323"/>
      <c r="W2170" s="321" t="s">
        <v>52</v>
      </c>
      <c r="X2170" s="322"/>
      <c r="Y2170" s="322"/>
      <c r="Z2170" s="322"/>
      <c r="AA2170" s="322"/>
      <c r="AB2170" s="322"/>
      <c r="AC2170" s="322"/>
      <c r="AD2170" s="322"/>
      <c r="AE2170" s="322"/>
      <c r="AF2170" s="323"/>
      <c r="AG2170" s="321" t="s">
        <v>53</v>
      </c>
      <c r="AH2170" s="322"/>
      <c r="AI2170" s="322"/>
      <c r="AJ2170" s="322"/>
      <c r="AK2170" s="322"/>
      <c r="AL2170" s="322"/>
      <c r="AM2170" s="322"/>
      <c r="AN2170" s="322"/>
      <c r="AO2170" s="322"/>
      <c r="AP2170" s="323"/>
      <c r="AQ2170" s="321" t="s">
        <v>54</v>
      </c>
      <c r="AR2170" s="322"/>
      <c r="AS2170" s="322"/>
      <c r="AT2170" s="322"/>
      <c r="AU2170" s="322"/>
      <c r="AV2170" s="322"/>
      <c r="AW2170" s="322"/>
      <c r="AX2170" s="322"/>
      <c r="AY2170" s="322"/>
      <c r="AZ2170" s="323"/>
      <c r="BA2170" s="321" t="s">
        <v>55</v>
      </c>
      <c r="BB2170" s="322"/>
      <c r="BC2170" s="322"/>
      <c r="BD2170" s="322"/>
      <c r="BE2170" s="322"/>
      <c r="BF2170" s="322"/>
      <c r="BG2170" s="322"/>
      <c r="BH2170" s="322"/>
      <c r="BI2170" s="322"/>
      <c r="BJ2170" s="323"/>
    </row>
    <row r="2171" spans="1:93" hidden="1" outlineLevel="2" x14ac:dyDescent="0.25">
      <c r="B2171" s="186">
        <f t="shared" ref="B2171" si="3675">E$2</f>
        <v>1</v>
      </c>
      <c r="C2171" s="187">
        <f t="shared" ref="C2171:L2174" si="3676">B2171</f>
        <v>1</v>
      </c>
      <c r="D2171" s="187">
        <f t="shared" si="3676"/>
        <v>1</v>
      </c>
      <c r="E2171" s="187">
        <f t="shared" si="3676"/>
        <v>1</v>
      </c>
      <c r="F2171" s="187">
        <f t="shared" si="3676"/>
        <v>1</v>
      </c>
      <c r="G2171" s="187">
        <f t="shared" si="3676"/>
        <v>1</v>
      </c>
      <c r="H2171" s="187">
        <f t="shared" si="3676"/>
        <v>1</v>
      </c>
      <c r="I2171" s="187">
        <f t="shared" si="3676"/>
        <v>1</v>
      </c>
      <c r="J2171" s="187">
        <f t="shared" si="3676"/>
        <v>1</v>
      </c>
      <c r="K2171" s="187">
        <f t="shared" si="3676"/>
        <v>1</v>
      </c>
      <c r="L2171" s="188">
        <f t="shared" si="3676"/>
        <v>1</v>
      </c>
      <c r="M2171" s="189">
        <f t="shared" ref="M2171" si="3677">F$2</f>
        <v>2</v>
      </c>
      <c r="N2171" s="187">
        <f t="shared" ref="N2171:V2174" si="3678">M2171</f>
        <v>2</v>
      </c>
      <c r="O2171" s="187">
        <f t="shared" si="3678"/>
        <v>2</v>
      </c>
      <c r="P2171" s="187">
        <f t="shared" si="3678"/>
        <v>2</v>
      </c>
      <c r="Q2171" s="187">
        <f t="shared" si="3678"/>
        <v>2</v>
      </c>
      <c r="R2171" s="187">
        <f t="shared" si="3678"/>
        <v>2</v>
      </c>
      <c r="S2171" s="187">
        <f t="shared" si="3678"/>
        <v>2</v>
      </c>
      <c r="T2171" s="187">
        <f t="shared" si="3678"/>
        <v>2</v>
      </c>
      <c r="U2171" s="187">
        <f t="shared" si="3678"/>
        <v>2</v>
      </c>
      <c r="V2171" s="188">
        <f t="shared" si="3678"/>
        <v>2</v>
      </c>
      <c r="W2171" s="189">
        <f>G$2</f>
        <v>3</v>
      </c>
      <c r="X2171" s="187">
        <f t="shared" ref="X2171:AF2174" si="3679">W2171</f>
        <v>3</v>
      </c>
      <c r="Y2171" s="187">
        <f t="shared" si="3679"/>
        <v>3</v>
      </c>
      <c r="Z2171" s="187">
        <f t="shared" si="3679"/>
        <v>3</v>
      </c>
      <c r="AA2171" s="187">
        <f t="shared" si="3679"/>
        <v>3</v>
      </c>
      <c r="AB2171" s="187">
        <f t="shared" si="3679"/>
        <v>3</v>
      </c>
      <c r="AC2171" s="187">
        <f t="shared" si="3679"/>
        <v>3</v>
      </c>
      <c r="AD2171" s="187">
        <f t="shared" si="3679"/>
        <v>3</v>
      </c>
      <c r="AE2171" s="187">
        <f t="shared" si="3679"/>
        <v>3</v>
      </c>
      <c r="AF2171" s="188">
        <f t="shared" si="3679"/>
        <v>3</v>
      </c>
      <c r="AG2171" s="189">
        <f>H$2</f>
        <v>4</v>
      </c>
      <c r="AH2171" s="187">
        <f t="shared" ref="AH2171:AP2174" si="3680">AG2171</f>
        <v>4</v>
      </c>
      <c r="AI2171" s="187">
        <f t="shared" si="3680"/>
        <v>4</v>
      </c>
      <c r="AJ2171" s="187">
        <f t="shared" si="3680"/>
        <v>4</v>
      </c>
      <c r="AK2171" s="187">
        <f t="shared" si="3680"/>
        <v>4</v>
      </c>
      <c r="AL2171" s="187">
        <f t="shared" si="3680"/>
        <v>4</v>
      </c>
      <c r="AM2171" s="187">
        <f t="shared" si="3680"/>
        <v>4</v>
      </c>
      <c r="AN2171" s="187">
        <f t="shared" si="3680"/>
        <v>4</v>
      </c>
      <c r="AO2171" s="187">
        <f t="shared" si="3680"/>
        <v>4</v>
      </c>
      <c r="AP2171" s="188">
        <f t="shared" si="3680"/>
        <v>4</v>
      </c>
      <c r="AQ2171" s="189">
        <f>I$2</f>
        <v>5</v>
      </c>
      <c r="AR2171" s="187">
        <f t="shared" ref="AR2171:AZ2174" si="3681">AQ2171</f>
        <v>5</v>
      </c>
      <c r="AS2171" s="187">
        <f t="shared" si="3681"/>
        <v>5</v>
      </c>
      <c r="AT2171" s="187">
        <f t="shared" si="3681"/>
        <v>5</v>
      </c>
      <c r="AU2171" s="187">
        <f t="shared" si="3681"/>
        <v>5</v>
      </c>
      <c r="AV2171" s="187">
        <f t="shared" si="3681"/>
        <v>5</v>
      </c>
      <c r="AW2171" s="187">
        <f t="shared" si="3681"/>
        <v>5</v>
      </c>
      <c r="AX2171" s="187">
        <f t="shared" si="3681"/>
        <v>5</v>
      </c>
      <c r="AY2171" s="187">
        <f t="shared" si="3681"/>
        <v>5</v>
      </c>
      <c r="AZ2171" s="188">
        <f t="shared" si="3681"/>
        <v>5</v>
      </c>
      <c r="BA2171" s="189">
        <f>J$2</f>
        <v>6</v>
      </c>
      <c r="BB2171" s="187">
        <f t="shared" ref="BB2171:BJ2174" si="3682">BA2171</f>
        <v>6</v>
      </c>
      <c r="BC2171" s="187">
        <f t="shared" si="3682"/>
        <v>6</v>
      </c>
      <c r="BD2171" s="187">
        <f t="shared" si="3682"/>
        <v>6</v>
      </c>
      <c r="BE2171" s="187">
        <f t="shared" si="3682"/>
        <v>6</v>
      </c>
      <c r="BF2171" s="187">
        <f t="shared" si="3682"/>
        <v>6</v>
      </c>
      <c r="BG2171" s="187">
        <f t="shared" si="3682"/>
        <v>6</v>
      </c>
      <c r="BH2171" s="187">
        <f t="shared" si="3682"/>
        <v>6</v>
      </c>
      <c r="BI2171" s="187">
        <f t="shared" si="3682"/>
        <v>6</v>
      </c>
      <c r="BJ2171" s="188">
        <f t="shared" si="3682"/>
        <v>6</v>
      </c>
    </row>
    <row r="2172" spans="1:93" s="2" customFormat="1" ht="15" hidden="1" customHeight="1" outlineLevel="2" x14ac:dyDescent="0.25">
      <c r="A2172" s="152" t="s">
        <v>192</v>
      </c>
      <c r="B2172" s="129">
        <f>C2165</f>
        <v>0</v>
      </c>
      <c r="C2172" s="130">
        <f t="shared" si="3676"/>
        <v>0</v>
      </c>
      <c r="D2172" s="130">
        <f t="shared" si="3676"/>
        <v>0</v>
      </c>
      <c r="E2172" s="130">
        <f t="shared" si="3676"/>
        <v>0</v>
      </c>
      <c r="F2172" s="130">
        <f t="shared" si="3676"/>
        <v>0</v>
      </c>
      <c r="G2172" s="130">
        <f t="shared" si="3676"/>
        <v>0</v>
      </c>
      <c r="H2172" s="130">
        <f t="shared" si="3676"/>
        <v>0</v>
      </c>
      <c r="I2172" s="130">
        <f t="shared" si="3676"/>
        <v>0</v>
      </c>
      <c r="J2172" s="190">
        <f t="shared" si="3676"/>
        <v>0</v>
      </c>
      <c r="K2172" s="130">
        <f t="shared" si="3676"/>
        <v>0</v>
      </c>
      <c r="L2172" s="131">
        <f t="shared" si="3676"/>
        <v>0</v>
      </c>
      <c r="M2172" s="129">
        <f>D2165</f>
        <v>0</v>
      </c>
      <c r="N2172" s="130">
        <f t="shared" si="3678"/>
        <v>0</v>
      </c>
      <c r="O2172" s="130">
        <f t="shared" si="3678"/>
        <v>0</v>
      </c>
      <c r="P2172" s="130">
        <f t="shared" si="3678"/>
        <v>0</v>
      </c>
      <c r="Q2172" s="130">
        <f t="shared" si="3678"/>
        <v>0</v>
      </c>
      <c r="R2172" s="130">
        <f t="shared" si="3678"/>
        <v>0</v>
      </c>
      <c r="S2172" s="130">
        <f t="shared" si="3678"/>
        <v>0</v>
      </c>
      <c r="T2172" s="130">
        <f t="shared" si="3678"/>
        <v>0</v>
      </c>
      <c r="U2172" s="130">
        <f t="shared" si="3678"/>
        <v>0</v>
      </c>
      <c r="V2172" s="131">
        <f t="shared" si="3678"/>
        <v>0</v>
      </c>
      <c r="W2172" s="129">
        <f>E2165</f>
        <v>0</v>
      </c>
      <c r="X2172" s="130">
        <f t="shared" si="3679"/>
        <v>0</v>
      </c>
      <c r="Y2172" s="130">
        <f t="shared" si="3679"/>
        <v>0</v>
      </c>
      <c r="Z2172" s="130">
        <f t="shared" si="3679"/>
        <v>0</v>
      </c>
      <c r="AA2172" s="130">
        <f t="shared" si="3679"/>
        <v>0</v>
      </c>
      <c r="AB2172" s="130">
        <f t="shared" si="3679"/>
        <v>0</v>
      </c>
      <c r="AC2172" s="130">
        <f t="shared" si="3679"/>
        <v>0</v>
      </c>
      <c r="AD2172" s="130">
        <f t="shared" si="3679"/>
        <v>0</v>
      </c>
      <c r="AE2172" s="130">
        <f t="shared" si="3679"/>
        <v>0</v>
      </c>
      <c r="AF2172" s="131">
        <f t="shared" si="3679"/>
        <v>0</v>
      </c>
      <c r="AG2172" s="129" t="e">
        <f>F2165</f>
        <v>#DIV/0!</v>
      </c>
      <c r="AH2172" s="130" t="e">
        <f t="shared" si="3680"/>
        <v>#DIV/0!</v>
      </c>
      <c r="AI2172" s="130" t="e">
        <f t="shared" si="3680"/>
        <v>#DIV/0!</v>
      </c>
      <c r="AJ2172" s="130" t="e">
        <f t="shared" si="3680"/>
        <v>#DIV/0!</v>
      </c>
      <c r="AK2172" s="130" t="e">
        <f t="shared" si="3680"/>
        <v>#DIV/0!</v>
      </c>
      <c r="AL2172" s="130" t="e">
        <f t="shared" si="3680"/>
        <v>#DIV/0!</v>
      </c>
      <c r="AM2172" s="130" t="e">
        <f t="shared" si="3680"/>
        <v>#DIV/0!</v>
      </c>
      <c r="AN2172" s="130" t="e">
        <f t="shared" si="3680"/>
        <v>#DIV/0!</v>
      </c>
      <c r="AO2172" s="130" t="e">
        <f t="shared" si="3680"/>
        <v>#DIV/0!</v>
      </c>
      <c r="AP2172" s="131" t="e">
        <f t="shared" si="3680"/>
        <v>#DIV/0!</v>
      </c>
      <c r="AQ2172" s="129">
        <f>G2165</f>
        <v>0</v>
      </c>
      <c r="AR2172" s="130">
        <f t="shared" si="3681"/>
        <v>0</v>
      </c>
      <c r="AS2172" s="130">
        <f t="shared" si="3681"/>
        <v>0</v>
      </c>
      <c r="AT2172" s="130">
        <f t="shared" si="3681"/>
        <v>0</v>
      </c>
      <c r="AU2172" s="130">
        <f t="shared" si="3681"/>
        <v>0</v>
      </c>
      <c r="AV2172" s="130">
        <f t="shared" si="3681"/>
        <v>0</v>
      </c>
      <c r="AW2172" s="130">
        <f t="shared" si="3681"/>
        <v>0</v>
      </c>
      <c r="AX2172" s="130">
        <f t="shared" si="3681"/>
        <v>0</v>
      </c>
      <c r="AY2172" s="130">
        <f t="shared" si="3681"/>
        <v>0</v>
      </c>
      <c r="AZ2172" s="131">
        <f t="shared" si="3681"/>
        <v>0</v>
      </c>
      <c r="BA2172" s="129">
        <f>H2165</f>
        <v>0</v>
      </c>
      <c r="BB2172" s="130">
        <f t="shared" si="3682"/>
        <v>0</v>
      </c>
      <c r="BC2172" s="130">
        <f t="shared" si="3682"/>
        <v>0</v>
      </c>
      <c r="BD2172" s="130">
        <f t="shared" si="3682"/>
        <v>0</v>
      </c>
      <c r="BE2172" s="130">
        <f t="shared" si="3682"/>
        <v>0</v>
      </c>
      <c r="BF2172" s="130">
        <f t="shared" si="3682"/>
        <v>0</v>
      </c>
      <c r="BG2172" s="130">
        <f t="shared" si="3682"/>
        <v>0</v>
      </c>
      <c r="BH2172" s="130">
        <f t="shared" si="3682"/>
        <v>0</v>
      </c>
      <c r="BI2172" s="130">
        <f t="shared" si="3682"/>
        <v>0</v>
      </c>
      <c r="BJ2172" s="131">
        <f t="shared" si="3682"/>
        <v>0</v>
      </c>
      <c r="BK2172"/>
      <c r="BL2172"/>
      <c r="BM2172"/>
      <c r="BN2172"/>
      <c r="BO2172"/>
      <c r="BP2172"/>
      <c r="BQ2172"/>
      <c r="BR2172"/>
      <c r="BS2172"/>
      <c r="BT2172"/>
      <c r="BU2172"/>
      <c r="BV2172"/>
      <c r="BW2172"/>
      <c r="BX2172"/>
      <c r="BY2172"/>
      <c r="BZ2172"/>
      <c r="CA2172"/>
      <c r="CB2172"/>
      <c r="CC2172"/>
      <c r="CD2172"/>
      <c r="CE2172"/>
      <c r="CF2172"/>
      <c r="CG2172"/>
      <c r="CH2172"/>
      <c r="CI2172"/>
      <c r="CJ2172"/>
      <c r="CK2172"/>
      <c r="CL2172"/>
      <c r="CM2172"/>
      <c r="CN2172"/>
      <c r="CO2172"/>
    </row>
    <row r="2173" spans="1:93" s="2" customFormat="1" ht="15" hidden="1" customHeight="1" outlineLevel="2" x14ac:dyDescent="0.25">
      <c r="A2173" s="152" t="s">
        <v>47</v>
      </c>
      <c r="B2173" s="129">
        <f>C2166</f>
        <v>0</v>
      </c>
      <c r="C2173" s="130">
        <f t="shared" si="3676"/>
        <v>0</v>
      </c>
      <c r="D2173" s="130">
        <f t="shared" si="3676"/>
        <v>0</v>
      </c>
      <c r="E2173" s="130">
        <f t="shared" si="3676"/>
        <v>0</v>
      </c>
      <c r="F2173" s="130">
        <f t="shared" si="3676"/>
        <v>0</v>
      </c>
      <c r="G2173" s="130">
        <f t="shared" si="3676"/>
        <v>0</v>
      </c>
      <c r="H2173" s="130">
        <f t="shared" si="3676"/>
        <v>0</v>
      </c>
      <c r="I2173" s="130">
        <f t="shared" si="3676"/>
        <v>0</v>
      </c>
      <c r="J2173" s="190">
        <f t="shared" si="3676"/>
        <v>0</v>
      </c>
      <c r="K2173" s="130">
        <f t="shared" si="3676"/>
        <v>0</v>
      </c>
      <c r="L2173" s="131">
        <f t="shared" si="3676"/>
        <v>0</v>
      </c>
      <c r="M2173" s="129">
        <f>D2166</f>
        <v>0</v>
      </c>
      <c r="N2173" s="130">
        <f t="shared" si="3678"/>
        <v>0</v>
      </c>
      <c r="O2173" s="130">
        <f t="shared" si="3678"/>
        <v>0</v>
      </c>
      <c r="P2173" s="130">
        <f t="shared" si="3678"/>
        <v>0</v>
      </c>
      <c r="Q2173" s="130">
        <f t="shared" si="3678"/>
        <v>0</v>
      </c>
      <c r="R2173" s="130">
        <f t="shared" si="3678"/>
        <v>0</v>
      </c>
      <c r="S2173" s="130">
        <f t="shared" si="3678"/>
        <v>0</v>
      </c>
      <c r="T2173" s="130">
        <f t="shared" si="3678"/>
        <v>0</v>
      </c>
      <c r="U2173" s="130">
        <f t="shared" si="3678"/>
        <v>0</v>
      </c>
      <c r="V2173" s="131">
        <f t="shared" si="3678"/>
        <v>0</v>
      </c>
      <c r="W2173" s="129">
        <f>E2166</f>
        <v>0</v>
      </c>
      <c r="X2173" s="130">
        <f t="shared" si="3679"/>
        <v>0</v>
      </c>
      <c r="Y2173" s="130">
        <f t="shared" si="3679"/>
        <v>0</v>
      </c>
      <c r="Z2173" s="130">
        <f t="shared" si="3679"/>
        <v>0</v>
      </c>
      <c r="AA2173" s="130">
        <f t="shared" si="3679"/>
        <v>0</v>
      </c>
      <c r="AB2173" s="130">
        <f t="shared" si="3679"/>
        <v>0</v>
      </c>
      <c r="AC2173" s="130">
        <f t="shared" si="3679"/>
        <v>0</v>
      </c>
      <c r="AD2173" s="130">
        <f t="shared" si="3679"/>
        <v>0</v>
      </c>
      <c r="AE2173" s="130">
        <f t="shared" si="3679"/>
        <v>0</v>
      </c>
      <c r="AF2173" s="131">
        <f t="shared" si="3679"/>
        <v>0</v>
      </c>
      <c r="AG2173" s="129" t="e">
        <f>F2166</f>
        <v>#DIV/0!</v>
      </c>
      <c r="AH2173" s="130" t="e">
        <f t="shared" si="3680"/>
        <v>#DIV/0!</v>
      </c>
      <c r="AI2173" s="130" t="e">
        <f t="shared" si="3680"/>
        <v>#DIV/0!</v>
      </c>
      <c r="AJ2173" s="130" t="e">
        <f t="shared" si="3680"/>
        <v>#DIV/0!</v>
      </c>
      <c r="AK2173" s="130" t="e">
        <f t="shared" si="3680"/>
        <v>#DIV/0!</v>
      </c>
      <c r="AL2173" s="130" t="e">
        <f t="shared" si="3680"/>
        <v>#DIV/0!</v>
      </c>
      <c r="AM2173" s="130" t="e">
        <f t="shared" si="3680"/>
        <v>#DIV/0!</v>
      </c>
      <c r="AN2173" s="130" t="e">
        <f t="shared" si="3680"/>
        <v>#DIV/0!</v>
      </c>
      <c r="AO2173" s="130" t="e">
        <f t="shared" si="3680"/>
        <v>#DIV/0!</v>
      </c>
      <c r="AP2173" s="131" t="e">
        <f t="shared" si="3680"/>
        <v>#DIV/0!</v>
      </c>
      <c r="AQ2173" s="129">
        <f>G2166</f>
        <v>0</v>
      </c>
      <c r="AR2173" s="130">
        <f t="shared" si="3681"/>
        <v>0</v>
      </c>
      <c r="AS2173" s="130">
        <f t="shared" si="3681"/>
        <v>0</v>
      </c>
      <c r="AT2173" s="130">
        <f t="shared" si="3681"/>
        <v>0</v>
      </c>
      <c r="AU2173" s="130">
        <f t="shared" si="3681"/>
        <v>0</v>
      </c>
      <c r="AV2173" s="130">
        <f t="shared" si="3681"/>
        <v>0</v>
      </c>
      <c r="AW2173" s="130">
        <f t="shared" si="3681"/>
        <v>0</v>
      </c>
      <c r="AX2173" s="130">
        <f t="shared" si="3681"/>
        <v>0</v>
      </c>
      <c r="AY2173" s="130">
        <f t="shared" si="3681"/>
        <v>0</v>
      </c>
      <c r="AZ2173" s="131">
        <f t="shared" si="3681"/>
        <v>0</v>
      </c>
      <c r="BA2173" s="129">
        <f>H2166</f>
        <v>0</v>
      </c>
      <c r="BB2173" s="130">
        <f t="shared" si="3682"/>
        <v>0</v>
      </c>
      <c r="BC2173" s="130">
        <f t="shared" si="3682"/>
        <v>0</v>
      </c>
      <c r="BD2173" s="130">
        <f t="shared" si="3682"/>
        <v>0</v>
      </c>
      <c r="BE2173" s="130">
        <f t="shared" si="3682"/>
        <v>0</v>
      </c>
      <c r="BF2173" s="130">
        <f t="shared" si="3682"/>
        <v>0</v>
      </c>
      <c r="BG2173" s="130">
        <f t="shared" si="3682"/>
        <v>0</v>
      </c>
      <c r="BH2173" s="130">
        <f t="shared" si="3682"/>
        <v>0</v>
      </c>
      <c r="BI2173" s="130">
        <f t="shared" si="3682"/>
        <v>0</v>
      </c>
      <c r="BJ2173" s="131">
        <f t="shared" si="3682"/>
        <v>0</v>
      </c>
      <c r="BK2173"/>
      <c r="BL2173"/>
      <c r="BM2173"/>
      <c r="BN2173"/>
      <c r="BO2173"/>
      <c r="BP2173"/>
      <c r="BQ2173"/>
      <c r="BR2173"/>
      <c r="BS2173"/>
      <c r="BT2173"/>
      <c r="BU2173"/>
      <c r="BV2173"/>
      <c r="BW2173"/>
      <c r="BX2173"/>
      <c r="BY2173"/>
      <c r="BZ2173"/>
      <c r="CA2173"/>
      <c r="CB2173"/>
      <c r="CC2173"/>
      <c r="CD2173"/>
      <c r="CE2173"/>
      <c r="CF2173"/>
      <c r="CG2173"/>
      <c r="CH2173"/>
      <c r="CI2173"/>
      <c r="CJ2173"/>
      <c r="CK2173"/>
      <c r="CL2173"/>
      <c r="CM2173"/>
      <c r="CN2173"/>
      <c r="CO2173"/>
    </row>
    <row r="2174" spans="1:93" s="2" customFormat="1" ht="15" hidden="1" customHeight="1" outlineLevel="2" x14ac:dyDescent="0.25">
      <c r="A2174" s="152" t="s">
        <v>57</v>
      </c>
      <c r="B2174" s="129">
        <f t="shared" ref="B2174" si="3683">E$3</f>
        <v>43</v>
      </c>
      <c r="C2174" s="130">
        <f t="shared" si="3676"/>
        <v>43</v>
      </c>
      <c r="D2174" s="130">
        <f t="shared" si="3676"/>
        <v>43</v>
      </c>
      <c r="E2174" s="130">
        <f t="shared" si="3676"/>
        <v>43</v>
      </c>
      <c r="F2174" s="130">
        <f t="shared" si="3676"/>
        <v>43</v>
      </c>
      <c r="G2174" s="130">
        <f t="shared" si="3676"/>
        <v>43</v>
      </c>
      <c r="H2174" s="130">
        <f t="shared" si="3676"/>
        <v>43</v>
      </c>
      <c r="I2174" s="130">
        <f t="shared" si="3676"/>
        <v>43</v>
      </c>
      <c r="J2174" s="190">
        <f t="shared" si="3676"/>
        <v>43</v>
      </c>
      <c r="K2174" s="130">
        <f t="shared" si="3676"/>
        <v>43</v>
      </c>
      <c r="L2174" s="131">
        <f t="shared" si="3676"/>
        <v>43</v>
      </c>
      <c r="M2174" s="129">
        <f t="shared" ref="M2174" si="3684">F$3</f>
        <v>0</v>
      </c>
      <c r="N2174" s="130">
        <f t="shared" si="3678"/>
        <v>0</v>
      </c>
      <c r="O2174" s="130">
        <f t="shared" si="3678"/>
        <v>0</v>
      </c>
      <c r="P2174" s="130">
        <f t="shared" si="3678"/>
        <v>0</v>
      </c>
      <c r="Q2174" s="130">
        <f t="shared" si="3678"/>
        <v>0</v>
      </c>
      <c r="R2174" s="130">
        <f t="shared" si="3678"/>
        <v>0</v>
      </c>
      <c r="S2174" s="130">
        <f t="shared" si="3678"/>
        <v>0</v>
      </c>
      <c r="T2174" s="130">
        <f t="shared" si="3678"/>
        <v>0</v>
      </c>
      <c r="U2174" s="130">
        <f t="shared" si="3678"/>
        <v>0</v>
      </c>
      <c r="V2174" s="131">
        <f t="shared" si="3678"/>
        <v>0</v>
      </c>
      <c r="W2174" s="129">
        <f t="shared" ref="W2174" si="3685">G$3</f>
        <v>0</v>
      </c>
      <c r="X2174" s="130">
        <f t="shared" si="3679"/>
        <v>0</v>
      </c>
      <c r="Y2174" s="130">
        <f t="shared" si="3679"/>
        <v>0</v>
      </c>
      <c r="Z2174" s="130">
        <f t="shared" si="3679"/>
        <v>0</v>
      </c>
      <c r="AA2174" s="130">
        <f t="shared" si="3679"/>
        <v>0</v>
      </c>
      <c r="AB2174" s="130">
        <f t="shared" si="3679"/>
        <v>0</v>
      </c>
      <c r="AC2174" s="130">
        <f t="shared" si="3679"/>
        <v>0</v>
      </c>
      <c r="AD2174" s="130">
        <f t="shared" si="3679"/>
        <v>0</v>
      </c>
      <c r="AE2174" s="130">
        <f t="shared" si="3679"/>
        <v>0</v>
      </c>
      <c r="AF2174" s="131">
        <f t="shared" si="3679"/>
        <v>0</v>
      </c>
      <c r="AG2174" s="129">
        <f t="shared" ref="AG2174" si="3686">H$3</f>
        <v>0</v>
      </c>
      <c r="AH2174" s="130">
        <f t="shared" si="3680"/>
        <v>0</v>
      </c>
      <c r="AI2174" s="130">
        <f t="shared" si="3680"/>
        <v>0</v>
      </c>
      <c r="AJ2174" s="130">
        <f t="shared" si="3680"/>
        <v>0</v>
      </c>
      <c r="AK2174" s="130">
        <f t="shared" si="3680"/>
        <v>0</v>
      </c>
      <c r="AL2174" s="130">
        <f t="shared" si="3680"/>
        <v>0</v>
      </c>
      <c r="AM2174" s="130">
        <f t="shared" si="3680"/>
        <v>0</v>
      </c>
      <c r="AN2174" s="130">
        <f t="shared" si="3680"/>
        <v>0</v>
      </c>
      <c r="AO2174" s="130">
        <f t="shared" si="3680"/>
        <v>0</v>
      </c>
      <c r="AP2174" s="131">
        <f t="shared" si="3680"/>
        <v>0</v>
      </c>
      <c r="AQ2174" s="129">
        <f t="shared" ref="AQ2174" si="3687">I$3</f>
        <v>0</v>
      </c>
      <c r="AR2174" s="130">
        <f t="shared" si="3681"/>
        <v>0</v>
      </c>
      <c r="AS2174" s="130">
        <f t="shared" si="3681"/>
        <v>0</v>
      </c>
      <c r="AT2174" s="130">
        <f t="shared" si="3681"/>
        <v>0</v>
      </c>
      <c r="AU2174" s="130">
        <f t="shared" si="3681"/>
        <v>0</v>
      </c>
      <c r="AV2174" s="130">
        <f t="shared" si="3681"/>
        <v>0</v>
      </c>
      <c r="AW2174" s="130">
        <f t="shared" si="3681"/>
        <v>0</v>
      </c>
      <c r="AX2174" s="130">
        <f t="shared" si="3681"/>
        <v>0</v>
      </c>
      <c r="AY2174" s="130">
        <f t="shared" si="3681"/>
        <v>0</v>
      </c>
      <c r="AZ2174" s="131">
        <f t="shared" si="3681"/>
        <v>0</v>
      </c>
      <c r="BA2174" s="129">
        <f t="shared" ref="BA2174" si="3688">J$3</f>
        <v>0</v>
      </c>
      <c r="BB2174" s="130">
        <f t="shared" si="3682"/>
        <v>0</v>
      </c>
      <c r="BC2174" s="130">
        <f t="shared" si="3682"/>
        <v>0</v>
      </c>
      <c r="BD2174" s="130">
        <f t="shared" si="3682"/>
        <v>0</v>
      </c>
      <c r="BE2174" s="130">
        <f t="shared" si="3682"/>
        <v>0</v>
      </c>
      <c r="BF2174" s="130">
        <f t="shared" si="3682"/>
        <v>0</v>
      </c>
      <c r="BG2174" s="130">
        <f t="shared" si="3682"/>
        <v>0</v>
      </c>
      <c r="BH2174" s="130">
        <f t="shared" si="3682"/>
        <v>0</v>
      </c>
      <c r="BI2174" s="130">
        <f t="shared" si="3682"/>
        <v>0</v>
      </c>
      <c r="BJ2174" s="131">
        <f t="shared" si="3682"/>
        <v>0</v>
      </c>
      <c r="BK2174"/>
      <c r="BL2174"/>
      <c r="BM2174"/>
      <c r="BN2174"/>
      <c r="BO2174"/>
      <c r="BP2174"/>
      <c r="BQ2174"/>
      <c r="BR2174"/>
      <c r="BS2174"/>
      <c r="BT2174"/>
      <c r="BU2174"/>
      <c r="BV2174"/>
      <c r="BW2174"/>
      <c r="BX2174"/>
      <c r="BY2174"/>
      <c r="BZ2174"/>
      <c r="CA2174"/>
      <c r="CB2174"/>
      <c r="CC2174"/>
      <c r="CD2174"/>
      <c r="CE2174"/>
      <c r="CF2174"/>
      <c r="CG2174"/>
      <c r="CH2174"/>
      <c r="CI2174"/>
      <c r="CJ2174"/>
      <c r="CK2174"/>
      <c r="CL2174"/>
      <c r="CM2174"/>
      <c r="CN2174"/>
      <c r="CO2174"/>
    </row>
    <row r="2175" spans="1:93" s="2" customFormat="1" ht="15" hidden="1" customHeight="1" outlineLevel="2" x14ac:dyDescent="0.25">
      <c r="A2175" s="152" t="s">
        <v>58</v>
      </c>
      <c r="B2175" s="132">
        <f t="shared" ref="B2175" si="3689">B2174/10*0</f>
        <v>0</v>
      </c>
      <c r="C2175" s="133">
        <f t="shared" ref="C2175" si="3690">C2174/10*1</f>
        <v>4.3</v>
      </c>
      <c r="D2175" s="133">
        <f t="shared" ref="D2175" si="3691">D2174/10*2</f>
        <v>8.6</v>
      </c>
      <c r="E2175" s="133">
        <f t="shared" ref="E2175" si="3692">E2174/10*3</f>
        <v>12.899999999999999</v>
      </c>
      <c r="F2175" s="133">
        <f t="shared" ref="F2175" si="3693">F2174/10*4</f>
        <v>17.2</v>
      </c>
      <c r="G2175" s="133">
        <f t="shared" ref="G2175" si="3694">G2174/10*5</f>
        <v>21.5</v>
      </c>
      <c r="H2175" s="133">
        <f t="shared" ref="H2175" si="3695">H2174/10*6</f>
        <v>25.799999999999997</v>
      </c>
      <c r="I2175" s="133">
        <f t="shared" ref="I2175" si="3696">I2174/10*7</f>
        <v>30.099999999999998</v>
      </c>
      <c r="J2175" s="191">
        <f t="shared" ref="J2175" si="3697">J2174/10*8</f>
        <v>34.4</v>
      </c>
      <c r="K2175" s="133">
        <f t="shared" ref="K2175" si="3698">K2174/10*9</f>
        <v>38.699999999999996</v>
      </c>
      <c r="L2175" s="134">
        <f t="shared" ref="L2175" si="3699">L2174/10*10</f>
        <v>43</v>
      </c>
      <c r="M2175" s="133">
        <f t="shared" ref="M2175" si="3700">M2174/10*1</f>
        <v>0</v>
      </c>
      <c r="N2175" s="133">
        <f t="shared" ref="N2175" si="3701">N2174/10*2</f>
        <v>0</v>
      </c>
      <c r="O2175" s="133">
        <f t="shared" ref="O2175" si="3702">O2174/10*3</f>
        <v>0</v>
      </c>
      <c r="P2175" s="133">
        <f t="shared" ref="P2175" si="3703">P2174/10*4</f>
        <v>0</v>
      </c>
      <c r="Q2175" s="133">
        <f t="shared" ref="Q2175" si="3704">Q2174/10*5</f>
        <v>0</v>
      </c>
      <c r="R2175" s="133">
        <f t="shared" ref="R2175" si="3705">R2174/10*6</f>
        <v>0</v>
      </c>
      <c r="S2175" s="133">
        <f t="shared" ref="S2175" si="3706">S2174/10*7</f>
        <v>0</v>
      </c>
      <c r="T2175" s="133">
        <f t="shared" ref="T2175" si="3707">T2174/10*8</f>
        <v>0</v>
      </c>
      <c r="U2175" s="133">
        <f t="shared" ref="U2175" si="3708">U2174/10*9</f>
        <v>0</v>
      </c>
      <c r="V2175" s="134">
        <f t="shared" ref="V2175" si="3709">V2174/10*10</f>
        <v>0</v>
      </c>
      <c r="W2175" s="133">
        <f t="shared" ref="W2175" si="3710">W2174/10*1</f>
        <v>0</v>
      </c>
      <c r="X2175" s="133">
        <f t="shared" ref="X2175" si="3711">X2174/10*2</f>
        <v>0</v>
      </c>
      <c r="Y2175" s="133">
        <f t="shared" ref="Y2175" si="3712">Y2174/10*3</f>
        <v>0</v>
      </c>
      <c r="Z2175" s="133">
        <f t="shared" ref="Z2175" si="3713">Z2174/10*4</f>
        <v>0</v>
      </c>
      <c r="AA2175" s="133">
        <f t="shared" ref="AA2175" si="3714">AA2174/10*5</f>
        <v>0</v>
      </c>
      <c r="AB2175" s="133">
        <f t="shared" ref="AB2175" si="3715">AB2174/10*6</f>
        <v>0</v>
      </c>
      <c r="AC2175" s="133">
        <f t="shared" ref="AC2175" si="3716">AC2174/10*7</f>
        <v>0</v>
      </c>
      <c r="AD2175" s="133">
        <f t="shared" ref="AD2175" si="3717">AD2174/10*8</f>
        <v>0</v>
      </c>
      <c r="AE2175" s="134">
        <f t="shared" ref="AE2175" si="3718">AE2174/10*9</f>
        <v>0</v>
      </c>
      <c r="AF2175" s="134">
        <f t="shared" ref="AF2175" si="3719">AF2174/10*10</f>
        <v>0</v>
      </c>
      <c r="AG2175" s="133">
        <f t="shared" ref="AG2175" si="3720">AG2174/10*1</f>
        <v>0</v>
      </c>
      <c r="AH2175" s="133">
        <f t="shared" ref="AH2175" si="3721">AH2174/10*2</f>
        <v>0</v>
      </c>
      <c r="AI2175" s="133">
        <f t="shared" ref="AI2175" si="3722">AI2174/10*3</f>
        <v>0</v>
      </c>
      <c r="AJ2175" s="133">
        <f t="shared" ref="AJ2175" si="3723">AJ2174/10*4</f>
        <v>0</v>
      </c>
      <c r="AK2175" s="133">
        <f t="shared" ref="AK2175" si="3724">AK2174/10*5</f>
        <v>0</v>
      </c>
      <c r="AL2175" s="133">
        <f t="shared" ref="AL2175" si="3725">AL2174/10*6</f>
        <v>0</v>
      </c>
      <c r="AM2175" s="133">
        <f t="shared" ref="AM2175" si="3726">AM2174/10*7</f>
        <v>0</v>
      </c>
      <c r="AN2175" s="133">
        <f t="shared" ref="AN2175" si="3727">AN2174/10*8</f>
        <v>0</v>
      </c>
      <c r="AO2175" s="134">
        <f t="shared" ref="AO2175" si="3728">AO2174/10*9</f>
        <v>0</v>
      </c>
      <c r="AP2175" s="134">
        <f t="shared" ref="AP2175" si="3729">AP2174/10*10</f>
        <v>0</v>
      </c>
      <c r="AQ2175" s="133">
        <f t="shared" ref="AQ2175" si="3730">AQ2174/10*1</f>
        <v>0</v>
      </c>
      <c r="AR2175" s="133">
        <f t="shared" ref="AR2175" si="3731">AR2174/10*2</f>
        <v>0</v>
      </c>
      <c r="AS2175" s="133">
        <f t="shared" ref="AS2175" si="3732">AS2174/10*3</f>
        <v>0</v>
      </c>
      <c r="AT2175" s="133">
        <f t="shared" ref="AT2175" si="3733">AT2174/10*4</f>
        <v>0</v>
      </c>
      <c r="AU2175" s="133">
        <f t="shared" ref="AU2175" si="3734">AU2174/10*5</f>
        <v>0</v>
      </c>
      <c r="AV2175" s="133">
        <f t="shared" ref="AV2175" si="3735">AV2174/10*6</f>
        <v>0</v>
      </c>
      <c r="AW2175" s="133">
        <f t="shared" ref="AW2175" si="3736">AW2174/10*7</f>
        <v>0</v>
      </c>
      <c r="AX2175" s="133">
        <f t="shared" ref="AX2175" si="3737">AX2174/10*8</f>
        <v>0</v>
      </c>
      <c r="AY2175" s="134">
        <f t="shared" ref="AY2175" si="3738">AY2174/10*9</f>
        <v>0</v>
      </c>
      <c r="AZ2175" s="134">
        <f t="shared" ref="AZ2175" si="3739">AZ2174/10*10</f>
        <v>0</v>
      </c>
      <c r="BA2175" s="133">
        <f t="shared" ref="BA2175" si="3740">BA2174/10*1</f>
        <v>0</v>
      </c>
      <c r="BB2175" s="133">
        <f t="shared" ref="BB2175" si="3741">BB2174/10*2</f>
        <v>0</v>
      </c>
      <c r="BC2175" s="133">
        <f t="shared" ref="BC2175" si="3742">BC2174/10*3</f>
        <v>0</v>
      </c>
      <c r="BD2175" s="133">
        <f t="shared" ref="BD2175" si="3743">BD2174/10*4</f>
        <v>0</v>
      </c>
      <c r="BE2175" s="133">
        <f t="shared" ref="BE2175" si="3744">BE2174/10*5</f>
        <v>0</v>
      </c>
      <c r="BF2175" s="133">
        <f t="shared" ref="BF2175" si="3745">BF2174/10*6</f>
        <v>0</v>
      </c>
      <c r="BG2175" s="133">
        <f t="shared" ref="BG2175" si="3746">BG2174/10*7</f>
        <v>0</v>
      </c>
      <c r="BH2175" s="133">
        <f t="shared" ref="BH2175" si="3747">BH2174/10*8</f>
        <v>0</v>
      </c>
      <c r="BI2175" s="134">
        <f t="shared" ref="BI2175" si="3748">BI2174/10*9</f>
        <v>0</v>
      </c>
      <c r="BJ2175" s="134">
        <f t="shared" ref="BJ2175" si="3749">BJ2174/10*10</f>
        <v>0</v>
      </c>
      <c r="BK2175"/>
      <c r="BL2175"/>
      <c r="BM2175"/>
      <c r="BN2175"/>
      <c r="BO2175"/>
      <c r="BP2175"/>
      <c r="BQ2175"/>
      <c r="BR2175"/>
      <c r="BS2175"/>
      <c r="BT2175"/>
      <c r="BU2175"/>
      <c r="BV2175"/>
      <c r="BW2175"/>
      <c r="BX2175"/>
      <c r="BY2175"/>
      <c r="BZ2175"/>
      <c r="CA2175"/>
      <c r="CB2175"/>
      <c r="CC2175"/>
      <c r="CD2175"/>
      <c r="CE2175"/>
      <c r="CF2175"/>
      <c r="CG2175"/>
      <c r="CH2175"/>
      <c r="CI2175"/>
      <c r="CJ2175"/>
      <c r="CK2175"/>
      <c r="CL2175"/>
      <c r="CM2175"/>
      <c r="CN2175"/>
      <c r="CO2175"/>
    </row>
    <row r="2176" spans="1:93" ht="15.75" hidden="1" outlineLevel="2" thickBot="1" x14ac:dyDescent="0.3">
      <c r="A2176" s="152" t="s">
        <v>60</v>
      </c>
      <c r="B2176" s="192">
        <f t="shared" ref="B2176:BJ2176" si="3750">-B2173+B2172*B2175-1*IF(AND($A1882=B2171,B2175&gt;=$A2119),B2175-$A2119,0)</f>
        <v>0</v>
      </c>
      <c r="C2176" s="193">
        <f t="shared" si="3750"/>
        <v>0</v>
      </c>
      <c r="D2176" s="193">
        <f t="shared" si="3750"/>
        <v>0</v>
      </c>
      <c r="E2176" s="193">
        <f t="shared" si="3750"/>
        <v>0</v>
      </c>
      <c r="F2176" s="193">
        <f t="shared" si="3750"/>
        <v>0</v>
      </c>
      <c r="G2176" s="193">
        <f t="shared" si="3750"/>
        <v>0</v>
      </c>
      <c r="H2176" s="193">
        <f t="shared" si="3750"/>
        <v>0</v>
      </c>
      <c r="I2176" s="193">
        <f t="shared" si="3750"/>
        <v>0</v>
      </c>
      <c r="J2176" s="193">
        <f t="shared" si="3750"/>
        <v>0</v>
      </c>
      <c r="K2176" s="193">
        <f t="shared" si="3750"/>
        <v>0</v>
      </c>
      <c r="L2176" s="194">
        <f t="shared" si="3750"/>
        <v>0</v>
      </c>
      <c r="M2176" s="192">
        <f t="shared" si="3750"/>
        <v>0</v>
      </c>
      <c r="N2176" s="193">
        <f t="shared" si="3750"/>
        <v>0</v>
      </c>
      <c r="O2176" s="193">
        <f t="shared" si="3750"/>
        <v>0</v>
      </c>
      <c r="P2176" s="193">
        <f t="shared" si="3750"/>
        <v>0</v>
      </c>
      <c r="Q2176" s="193">
        <f t="shared" si="3750"/>
        <v>0</v>
      </c>
      <c r="R2176" s="193">
        <f t="shared" si="3750"/>
        <v>0</v>
      </c>
      <c r="S2176" s="193">
        <f t="shared" si="3750"/>
        <v>0</v>
      </c>
      <c r="T2176" s="193">
        <f t="shared" si="3750"/>
        <v>0</v>
      </c>
      <c r="U2176" s="193">
        <f t="shared" si="3750"/>
        <v>0</v>
      </c>
      <c r="V2176" s="194">
        <f t="shared" si="3750"/>
        <v>0</v>
      </c>
      <c r="W2176" s="192">
        <f t="shared" si="3750"/>
        <v>0</v>
      </c>
      <c r="X2176" s="193">
        <f t="shared" si="3750"/>
        <v>0</v>
      </c>
      <c r="Y2176" s="193">
        <f t="shared" si="3750"/>
        <v>0</v>
      </c>
      <c r="Z2176" s="193">
        <f t="shared" si="3750"/>
        <v>0</v>
      </c>
      <c r="AA2176" s="193">
        <f t="shared" si="3750"/>
        <v>0</v>
      </c>
      <c r="AB2176" s="193">
        <f t="shared" si="3750"/>
        <v>0</v>
      </c>
      <c r="AC2176" s="193">
        <f t="shared" si="3750"/>
        <v>0</v>
      </c>
      <c r="AD2176" s="193">
        <f t="shared" si="3750"/>
        <v>0</v>
      </c>
      <c r="AE2176" s="193">
        <f t="shared" si="3750"/>
        <v>0</v>
      </c>
      <c r="AF2176" s="194">
        <f t="shared" si="3750"/>
        <v>0</v>
      </c>
      <c r="AG2176" s="192" t="e">
        <f t="shared" si="3750"/>
        <v>#DIV/0!</v>
      </c>
      <c r="AH2176" s="193" t="e">
        <f t="shared" si="3750"/>
        <v>#DIV/0!</v>
      </c>
      <c r="AI2176" s="193" t="e">
        <f t="shared" si="3750"/>
        <v>#DIV/0!</v>
      </c>
      <c r="AJ2176" s="193" t="e">
        <f t="shared" si="3750"/>
        <v>#DIV/0!</v>
      </c>
      <c r="AK2176" s="193" t="e">
        <f t="shared" si="3750"/>
        <v>#DIV/0!</v>
      </c>
      <c r="AL2176" s="193" t="e">
        <f t="shared" si="3750"/>
        <v>#DIV/0!</v>
      </c>
      <c r="AM2176" s="193" t="e">
        <f t="shared" si="3750"/>
        <v>#DIV/0!</v>
      </c>
      <c r="AN2176" s="193" t="e">
        <f t="shared" si="3750"/>
        <v>#DIV/0!</v>
      </c>
      <c r="AO2176" s="193" t="e">
        <f t="shared" si="3750"/>
        <v>#DIV/0!</v>
      </c>
      <c r="AP2176" s="194" t="e">
        <f t="shared" si="3750"/>
        <v>#DIV/0!</v>
      </c>
      <c r="AQ2176" s="192">
        <f t="shared" si="3750"/>
        <v>0</v>
      </c>
      <c r="AR2176" s="193">
        <f t="shared" si="3750"/>
        <v>0</v>
      </c>
      <c r="AS2176" s="193">
        <f t="shared" si="3750"/>
        <v>0</v>
      </c>
      <c r="AT2176" s="193">
        <f t="shared" si="3750"/>
        <v>0</v>
      </c>
      <c r="AU2176" s="193">
        <f t="shared" si="3750"/>
        <v>0</v>
      </c>
      <c r="AV2176" s="193">
        <f t="shared" si="3750"/>
        <v>0</v>
      </c>
      <c r="AW2176" s="193">
        <f t="shared" si="3750"/>
        <v>0</v>
      </c>
      <c r="AX2176" s="193">
        <f t="shared" si="3750"/>
        <v>0</v>
      </c>
      <c r="AY2176" s="193">
        <f t="shared" si="3750"/>
        <v>0</v>
      </c>
      <c r="AZ2176" s="194">
        <f t="shared" si="3750"/>
        <v>0</v>
      </c>
      <c r="BA2176" s="192">
        <f t="shared" si="3750"/>
        <v>0</v>
      </c>
      <c r="BB2176" s="193">
        <f t="shared" si="3750"/>
        <v>0</v>
      </c>
      <c r="BC2176" s="193">
        <f t="shared" si="3750"/>
        <v>0</v>
      </c>
      <c r="BD2176" s="193">
        <f t="shared" si="3750"/>
        <v>0</v>
      </c>
      <c r="BE2176" s="193">
        <f t="shared" si="3750"/>
        <v>0</v>
      </c>
      <c r="BF2176" s="193">
        <f t="shared" si="3750"/>
        <v>0</v>
      </c>
      <c r="BG2176" s="193">
        <f t="shared" si="3750"/>
        <v>0</v>
      </c>
      <c r="BH2176" s="193">
        <f t="shared" si="3750"/>
        <v>0</v>
      </c>
      <c r="BI2176" s="193">
        <f t="shared" si="3750"/>
        <v>0</v>
      </c>
      <c r="BJ2176" s="194">
        <f t="shared" si="3750"/>
        <v>0</v>
      </c>
    </row>
    <row r="2177" spans="1:34" hidden="1" outlineLevel="2" x14ac:dyDescent="0.25"/>
    <row r="2178" spans="1:34" hidden="1" outlineLevel="1" collapsed="1" x14ac:dyDescent="0.25">
      <c r="A2178" s="181">
        <f>6*B1882/10</f>
        <v>0</v>
      </c>
      <c r="B2178" s="180"/>
      <c r="C2178" s="180"/>
      <c r="D2178" s="180"/>
    </row>
    <row r="2179" spans="1:34" hidden="1" outlineLevel="2" x14ac:dyDescent="0.25">
      <c r="B2179" s="316">
        <f>'Calculo VIGA'!E$2</f>
        <v>1</v>
      </c>
      <c r="C2179" s="317"/>
      <c r="D2179" s="316">
        <f>'Calculo VIGA'!F$2</f>
        <v>2</v>
      </c>
      <c r="E2179" s="317"/>
      <c r="F2179" s="316">
        <f>'Calculo VIGA'!G$2</f>
        <v>3</v>
      </c>
      <c r="G2179" s="317"/>
      <c r="H2179" s="316">
        <f>'Calculo VIGA'!H$2</f>
        <v>4</v>
      </c>
      <c r="I2179" s="317"/>
      <c r="J2179" s="316">
        <f>'Calculo VIGA'!I$2</f>
        <v>5</v>
      </c>
      <c r="K2179" s="317"/>
      <c r="L2179" s="316">
        <f>'Calculo VIGA'!J$2</f>
        <v>6</v>
      </c>
      <c r="M2179" s="317"/>
    </row>
    <row r="2180" spans="1:34" hidden="1" outlineLevel="2" x14ac:dyDescent="0.25">
      <c r="B2180" s="105">
        <f>'Calculo VIGA'!B$18</f>
        <v>3</v>
      </c>
      <c r="C2180" s="106">
        <v>0</v>
      </c>
      <c r="D2180" s="107">
        <f>'Calculo VIGA'!J$18</f>
        <v>0</v>
      </c>
      <c r="E2180" s="106">
        <v>0</v>
      </c>
      <c r="F2180" s="107">
        <f>'Calculo VIGA'!R$18</f>
        <v>0</v>
      </c>
      <c r="G2180" s="106">
        <v>0</v>
      </c>
      <c r="H2180" s="107">
        <f>'Calculo VIGA'!Z$18</f>
        <v>0</v>
      </c>
      <c r="I2180" s="106">
        <v>0</v>
      </c>
      <c r="J2180" s="107">
        <f>'Calculo VIGA'!AH$18</f>
        <v>0</v>
      </c>
      <c r="K2180" s="106">
        <v>0</v>
      </c>
      <c r="L2180" s="107">
        <f>'Calculo VIGA'!AP$18</f>
        <v>0</v>
      </c>
      <c r="M2180" s="106">
        <v>0</v>
      </c>
      <c r="X2180" s="146"/>
      <c r="Y2180" s="147"/>
    </row>
    <row r="2181" spans="1:34" hidden="1" outlineLevel="2" x14ac:dyDescent="0.25">
      <c r="B2181" s="105">
        <f>'Calculo VIGA'!B$19</f>
        <v>4</v>
      </c>
      <c r="C2181" s="106">
        <f>IF($A1882=B2179,1*($B1882-$A2178)^2*(2*$A2178+$B1882)/$B1882^3,0)</f>
        <v>0</v>
      </c>
      <c r="D2181" s="107">
        <f>'Calculo VIGA'!J$19</f>
        <v>0</v>
      </c>
      <c r="E2181" s="106">
        <f>IF($A1882=D2179,1*($B1882-$A2178)^2*(2*$A2178+$B1882)/$B1882^3,0)</f>
        <v>0</v>
      </c>
      <c r="F2181" s="107">
        <f>'Calculo VIGA'!R$19</f>
        <v>0</v>
      </c>
      <c r="G2181" s="106">
        <f>IF($A1882=F2179,1*($B1882-$A2178)^2*(2*$A2178+$B1882)/$B1882^3,0)</f>
        <v>0</v>
      </c>
      <c r="H2181" s="107">
        <f>'Calculo VIGA'!Z$19</f>
        <v>0</v>
      </c>
      <c r="I2181" s="106" t="e">
        <f>IF($A1882=H2179,1*($B1882-$A2178)^2*(2*$A2178+$B1882)/$B1882^3,0)</f>
        <v>#DIV/0!</v>
      </c>
      <c r="J2181" s="107">
        <f>'Calculo VIGA'!AH$19</f>
        <v>0</v>
      </c>
      <c r="K2181" s="106">
        <f>IF($A1882=J2179,1*($B1882-$A2178)^2*(2*$A2178+$B1882)/$B1882^3,0)</f>
        <v>0</v>
      </c>
      <c r="L2181" s="107">
        <f>'Calculo VIGA'!AP$19</f>
        <v>0</v>
      </c>
      <c r="M2181" s="106">
        <f>IF($A1882=L2179,1*($B1882-$A2178)^2*(2*$A2178+$B1882)/$B1882^3,0)</f>
        <v>0</v>
      </c>
    </row>
    <row r="2182" spans="1:34" hidden="1" outlineLevel="2" x14ac:dyDescent="0.25">
      <c r="A2182" t="s">
        <v>36</v>
      </c>
      <c r="B2182" s="105">
        <f>'Calculo VIGA'!B$20</f>
        <v>1</v>
      </c>
      <c r="C2182" s="106">
        <f>IF($A1882=B2179,1*$A2178*($B1882-$A2178)^2/$B1882^2,0)</f>
        <v>0</v>
      </c>
      <c r="D2182" s="107">
        <f>'Calculo VIGA'!J$20</f>
        <v>0</v>
      </c>
      <c r="E2182" s="106">
        <f>IF($A1882=D2179,1*$A2178*($B1882-$A2178)^2/$B1882^2,0)</f>
        <v>0</v>
      </c>
      <c r="F2182" s="107">
        <f>'Calculo VIGA'!R$20</f>
        <v>0</v>
      </c>
      <c r="G2182" s="106">
        <f>IF($A1882=F2179,1*$A2178*($B1882-$A2178)^2/$B1882^2,0)</f>
        <v>0</v>
      </c>
      <c r="H2182" s="107">
        <f>'Calculo VIGA'!Z$20</f>
        <v>0</v>
      </c>
      <c r="I2182" s="106" t="e">
        <f>IF($A1882=H2179,1*$A2178*($B1882-$A2178)^2/$B1882^2,0)</f>
        <v>#DIV/0!</v>
      </c>
      <c r="J2182" s="107">
        <f>'Calculo VIGA'!AH$20</f>
        <v>0</v>
      </c>
      <c r="K2182" s="106">
        <f>IF($A1882=J2179,1*$A2178*($B1882-$A2178)^2/$B1882^2,0)</f>
        <v>0</v>
      </c>
      <c r="L2182" s="107">
        <f>'Calculo VIGA'!AP$20</f>
        <v>0</v>
      </c>
      <c r="M2182" s="106">
        <f>IF($A1882=L2179,1*$A2178*($B1882-$A2178)^2/$B1882^2,0)</f>
        <v>0</v>
      </c>
      <c r="X2182" s="149"/>
    </row>
    <row r="2183" spans="1:34" hidden="1" outlineLevel="2" x14ac:dyDescent="0.25">
      <c r="B2183" s="105">
        <f>'Calculo VIGA'!B$21</f>
        <v>5</v>
      </c>
      <c r="C2183" s="108">
        <v>0</v>
      </c>
      <c r="D2183" s="107">
        <f>'Calculo VIGA'!J$21</f>
        <v>0</v>
      </c>
      <c r="E2183" s="108">
        <v>0</v>
      </c>
      <c r="F2183" s="107">
        <f>'Calculo VIGA'!R$21</f>
        <v>0</v>
      </c>
      <c r="G2183" s="108">
        <v>0</v>
      </c>
      <c r="H2183" s="107">
        <f>'Calculo VIGA'!Z$21</f>
        <v>0</v>
      </c>
      <c r="I2183" s="108">
        <v>0</v>
      </c>
      <c r="J2183" s="107">
        <f>'Calculo VIGA'!AH$21</f>
        <v>0</v>
      </c>
      <c r="K2183" s="108">
        <v>0</v>
      </c>
      <c r="L2183" s="107">
        <f>'Calculo VIGA'!AP$21</f>
        <v>0</v>
      </c>
      <c r="M2183" s="108">
        <v>0</v>
      </c>
    </row>
    <row r="2184" spans="1:34" hidden="1" outlineLevel="2" x14ac:dyDescent="0.25">
      <c r="B2184" s="105">
        <f>'Calculo VIGA'!B$22</f>
        <v>6</v>
      </c>
      <c r="C2184" s="106">
        <f>IF($A1882=B2179,1*($A2178)^2*(3*$B1882-2*$A2178)/$B1882^3,0)</f>
        <v>0</v>
      </c>
      <c r="D2184" s="107">
        <f>'Calculo VIGA'!J$22</f>
        <v>0</v>
      </c>
      <c r="E2184" s="106">
        <f>IF($A1882=D2179,1*($A2178)^2*(3*$B1882-2*$A2178)/$B1882^3,0)</f>
        <v>0</v>
      </c>
      <c r="F2184" s="107">
        <f>'Calculo VIGA'!R$22</f>
        <v>0</v>
      </c>
      <c r="G2184" s="106">
        <f>IF($A1882=F2179,1*($A2178)^2*(3*$B1882-2*$A2178)/$B1882^3,0)</f>
        <v>0</v>
      </c>
      <c r="H2184" s="107">
        <f>'Calculo VIGA'!Z$22</f>
        <v>0</v>
      </c>
      <c r="I2184" s="106" t="e">
        <f>IF($A1882=H2179,1*($A2178)^2*(3*$B1882-2*$A2178)/$B1882^3,0)</f>
        <v>#DIV/0!</v>
      </c>
      <c r="J2184" s="107">
        <f>'Calculo VIGA'!AH$22</f>
        <v>0</v>
      </c>
      <c r="K2184" s="106">
        <f>IF($A1882=J2179,1*($A2178)^2*(3*$B1882-2*$A2178)/$B1882^3,0)</f>
        <v>0</v>
      </c>
      <c r="L2184" s="107">
        <f>'Calculo VIGA'!AP$22</f>
        <v>0</v>
      </c>
      <c r="M2184" s="106">
        <f>IF($A1882=L2179,1*($A2178)^2*(3*$B1882-2*$A2178)/$B1882^3,0)</f>
        <v>0</v>
      </c>
    </row>
    <row r="2185" spans="1:34" hidden="1" outlineLevel="2" x14ac:dyDescent="0.25">
      <c r="B2185" s="105">
        <f>'Calculo VIGA'!B$23</f>
        <v>2</v>
      </c>
      <c r="C2185" s="108">
        <f>IF($A1882=B2179,-1*($B1882-$A2178)*$A2178^2/$B1882^2,0)</f>
        <v>0</v>
      </c>
      <c r="D2185" s="107">
        <f>'Calculo VIGA'!J$23</f>
        <v>0</v>
      </c>
      <c r="E2185" s="108">
        <f>IF($A1882=D2179,-1*($B1882-$A2178)*$A2178^2/$B1882^2,0)</f>
        <v>0</v>
      </c>
      <c r="F2185" s="107">
        <f>'Calculo VIGA'!R$23</f>
        <v>0</v>
      </c>
      <c r="G2185" s="108">
        <f>IF($A1882=F2179,-1*($B1882-$A2178)*$A2178^2/$B1882^2,0)</f>
        <v>0</v>
      </c>
      <c r="H2185" s="107">
        <f>'Calculo VIGA'!Z$23</f>
        <v>0</v>
      </c>
      <c r="I2185" s="108" t="e">
        <f>IF($A1882=H2179,-1*($B1882-$A2178)*$A2178^2/$B1882^2,0)</f>
        <v>#DIV/0!</v>
      </c>
      <c r="J2185" s="107">
        <f>'Calculo VIGA'!AH$23</f>
        <v>0</v>
      </c>
      <c r="K2185" s="108">
        <f>IF($A1882=J2179,-1*($B1882-$A2178)*$A2178^2/$B1882^2,0)</f>
        <v>0</v>
      </c>
      <c r="L2185" s="107">
        <f>'Calculo VIGA'!AP$23</f>
        <v>0</v>
      </c>
      <c r="M2185" s="108">
        <f>IF($A1882=L2179,-1*($B1882-$A2178)*$A2178^2/$B1882^2,0)</f>
        <v>0</v>
      </c>
    </row>
    <row r="2186" spans="1:34" hidden="1" outlineLevel="2" x14ac:dyDescent="0.25">
      <c r="C2186" t="s">
        <v>61</v>
      </c>
      <c r="D2186" s="182"/>
      <c r="E2186" s="183"/>
      <c r="F2186" s="182"/>
      <c r="G2186" s="183"/>
      <c r="H2186" s="182"/>
      <c r="I2186" s="183"/>
      <c r="J2186" s="182"/>
      <c r="K2186" s="183"/>
      <c r="L2186" s="182"/>
      <c r="M2186" s="183"/>
      <c r="N2186" s="182"/>
      <c r="O2186" s="183"/>
      <c r="P2186" s="182"/>
      <c r="Q2186" s="183"/>
      <c r="R2186" s="182"/>
      <c r="S2186" s="183"/>
    </row>
    <row r="2187" spans="1:34" hidden="1" outlineLevel="2" x14ac:dyDescent="0.25">
      <c r="B2187" s="105">
        <v>1</v>
      </c>
      <c r="C2187" s="108">
        <f t="shared" ref="C2187" si="3751">-(IFERROR(VLOOKUP($B2187,$B2180:$C2185,2,0),0)+IFERROR(VLOOKUP($B2187,$D2180:$E2185,2,0),0)+IFERROR(VLOOKUP($B2187,$F2180:$G2185,2,0),0)+IFERROR(VLOOKUP($B2187,$H2180:$I2185,2,0),0)+IFERROR(VLOOKUP($B2187,$J2180:$K2185,2,0),0)+IFERROR(VLOOKUP($B2187,$L2180:$M2185,2,0),0)+IFERROR(VLOOKUP($B2187,$N2180:$O2185,2,0),0)+IFERROR(VLOOKUP($B2187,$P2180:$Q2185,2,0),0)+IFERROR(VLOOKUP($B2187,$R2180:$S2185,2,0),0))</f>
        <v>0</v>
      </c>
      <c r="E2187" s="109"/>
      <c r="F2187" s="325" t="s">
        <v>37</v>
      </c>
      <c r="G2187" s="325"/>
      <c r="H2187" s="325"/>
      <c r="I2187" s="325"/>
      <c r="J2187" s="325"/>
      <c r="K2187" s="325"/>
      <c r="L2187" s="325"/>
      <c r="M2187" s="325"/>
      <c r="N2187" s="325"/>
      <c r="O2187" s="325"/>
      <c r="P2187" s="325"/>
      <c r="Q2187" s="325"/>
      <c r="R2187" s="325"/>
      <c r="S2187" s="325"/>
      <c r="T2187" s="325"/>
      <c r="U2187" s="325"/>
      <c r="V2187" s="325"/>
      <c r="W2187" s="325"/>
      <c r="X2187" s="325"/>
      <c r="Y2187" s="325"/>
      <c r="Z2187" s="325"/>
      <c r="AA2187" s="325"/>
      <c r="AB2187" s="110"/>
      <c r="AC2187" s="110"/>
      <c r="AD2187" s="110"/>
      <c r="AE2187" s="110"/>
      <c r="AF2187" s="110"/>
      <c r="AG2187" s="110"/>
      <c r="AH2187" s="110"/>
    </row>
    <row r="2188" spans="1:34" hidden="1" outlineLevel="2" x14ac:dyDescent="0.25">
      <c r="B2188" s="105">
        <v>2</v>
      </c>
      <c r="C2188" s="108">
        <f t="shared" ref="C2188" si="3752">-(IFERROR(VLOOKUP($B2188,$B2180:$C2185,2,0),0)+IFERROR(VLOOKUP($B2188,$D2180:$E2185,2,0),0)+IFERROR(VLOOKUP($B2188,$F2180:$G2185,2,0),0)+IFERROR(VLOOKUP($B2188,$H2180:$I2185,2,0),0)+IFERROR(VLOOKUP($B2188,$J2180:$K2185,2,0),0)+IFERROR(VLOOKUP($B2188,$L2180:$M2185,2,0),0)+IFERROR(VLOOKUP($B2188,$N2180:$O2185,2,0),0)+IFERROR(VLOOKUP($B2188,$P2180:$Q2185,2,0),0)+IFERROR(VLOOKUP($B2188,$R2180:$S2185,2,0),0))</f>
        <v>0</v>
      </c>
      <c r="E2188" s="110"/>
      <c r="F2188" s="110"/>
      <c r="G2188" s="326" t="s">
        <v>38</v>
      </c>
      <c r="H2188" s="326"/>
      <c r="I2188" s="326"/>
      <c r="J2188" s="326"/>
      <c r="K2188" s="326"/>
      <c r="L2188" s="326"/>
      <c r="M2188" s="110"/>
      <c r="N2188" s="110"/>
      <c r="O2188" s="110"/>
      <c r="P2188" s="327" t="s">
        <v>39</v>
      </c>
      <c r="Q2188" s="327"/>
      <c r="R2188" s="327"/>
      <c r="S2188" s="327"/>
      <c r="T2188" s="327"/>
      <c r="U2188" s="327"/>
      <c r="V2188" s="110"/>
      <c r="W2188" s="110"/>
      <c r="X2188" s="110"/>
      <c r="Y2188" s="110"/>
      <c r="Z2188" s="110"/>
      <c r="AA2188" s="110"/>
      <c r="AB2188" s="110"/>
      <c r="AC2188" s="110"/>
      <c r="AD2188" s="110"/>
      <c r="AE2188" s="110"/>
      <c r="AF2188" s="110"/>
      <c r="AG2188" s="110"/>
      <c r="AH2188" s="110"/>
    </row>
    <row r="2189" spans="1:34" hidden="1" outlineLevel="2" x14ac:dyDescent="0.25">
      <c r="B2189" s="105">
        <v>3</v>
      </c>
      <c r="C2189" s="108">
        <f t="shared" ref="C2189" si="3753">-(IFERROR(VLOOKUP($B2189,$B2180:$C2185,2,0),0)+IFERROR(VLOOKUP($B2189,$D2180:$E2185,2,0),0)+IFERROR(VLOOKUP($B2189,$F2180:$G2185,2,0),0)+IFERROR(VLOOKUP($B2189,$H2180:$I2185,2,0),0)+IFERROR(VLOOKUP($B2189,$J2180:$K2185,2,0),0)+IFERROR(VLOOKUP($B2189,$L2180:$M2185,2,0),0)+IFERROR(VLOOKUP($B2189,$N2180:$O2185,2,0),0)+IFERROR(VLOOKUP($B2189,$P2180:$Q2185,2,0),0)+IFERROR(VLOOKUP($B2189,$R2180:$S2185,2,0),0))</f>
        <v>0</v>
      </c>
      <c r="E2189" s="110"/>
      <c r="F2189" s="110"/>
      <c r="G2189" s="112">
        <v>6</v>
      </c>
      <c r="H2189" s="112">
        <v>5</v>
      </c>
      <c r="I2189" s="112">
        <v>4</v>
      </c>
      <c r="J2189" s="112">
        <v>3</v>
      </c>
      <c r="K2189" s="112">
        <v>2</v>
      </c>
      <c r="L2189" s="112">
        <v>1</v>
      </c>
      <c r="M2189" s="110"/>
      <c r="O2189" s="110"/>
      <c r="P2189" s="112">
        <v>6</v>
      </c>
      <c r="Q2189" s="112">
        <v>5</v>
      </c>
      <c r="R2189" s="112">
        <v>4</v>
      </c>
      <c r="S2189" s="112">
        <v>3</v>
      </c>
      <c r="T2189" s="112">
        <v>2</v>
      </c>
      <c r="U2189" s="112">
        <v>1</v>
      </c>
      <c r="AB2189" s="110"/>
      <c r="AC2189" s="110"/>
      <c r="AD2189" s="110"/>
      <c r="AE2189" s="110"/>
      <c r="AF2189" s="110"/>
      <c r="AG2189" s="110"/>
      <c r="AH2189" s="110"/>
    </row>
    <row r="2190" spans="1:34" hidden="1" outlineLevel="2" x14ac:dyDescent="0.25">
      <c r="B2190" s="105">
        <v>4</v>
      </c>
      <c r="C2190" s="108">
        <f t="shared" ref="C2190" si="3754">-(IFERROR(VLOOKUP($B2190,$B2180:$C2185,2,0),0)+IFERROR(VLOOKUP($B2190,$D2180:$E2185,2,0),0)+IFERROR(VLOOKUP($B2190,$F2180:$G2185,2,0),0)+IFERROR(VLOOKUP($B2190,$H2180:$I2185,2,0),0)+IFERROR(VLOOKUP($B2190,$J2180:$K2185,2,0),0)+IFERROR(VLOOKUP($B2190,$L2180:$M2185,2,0),0)+IFERROR(VLOOKUP($B2190,$N2180:$O2185,2,0),0)+IFERROR(VLOOKUP($B2190,$P2180:$Q2185,2,0),0)+IFERROR(VLOOKUP($B2190,$R2180:$S2185,2,0),0))</f>
        <v>0</v>
      </c>
      <c r="E2190" s="110"/>
      <c r="F2190" s="105">
        <v>1</v>
      </c>
      <c r="G2190" s="184" t="e">
        <f t="array" ref="G2190:G2196">MMULT(MINVERSE($C$24:$I$30),$C2187:$C2193)</f>
        <v>#NUM!</v>
      </c>
      <c r="H2190" s="184" t="e">
        <f t="array" ref="H2190:H2195">MMULT(MINVERSE($C$24:$H$29),$C2187:$C2192)</f>
        <v>#NUM!</v>
      </c>
      <c r="I2190" s="184" t="e">
        <f t="array" ref="I2190:I2194">MMULT(MINVERSE($C$24:$G$28),$C2187:$C2191)</f>
        <v>#NUM!</v>
      </c>
      <c r="J2190" s="184">
        <f t="array" ref="J2190:J2193">MMULT(MINVERSE($C$24:$F$27),$C2187:$C2190)</f>
        <v>0</v>
      </c>
      <c r="K2190" s="184">
        <f t="array" ref="K2190:K2192">MMULT(MINVERSE($C$24:$E$26),$C2187:$C2189)</f>
        <v>0</v>
      </c>
      <c r="L2190" s="184">
        <f t="array" ref="L2190:L2191">MMULT(MINVERSE($C$24:$D$25),$C2187:$C2188)</f>
        <v>0</v>
      </c>
      <c r="M2190" s="110"/>
      <c r="O2190" s="105">
        <v>1</v>
      </c>
      <c r="P2190" s="184" t="e">
        <f t="array" ref="P2190:P2200">MMULT(MINVERSE($C$24:$M$34),$C2187:$C2197)</f>
        <v>#NUM!</v>
      </c>
      <c r="Q2190" s="184" t="e">
        <f t="array" ref="Q2190:Q2199">MMULT(MINVERSE($C$24:$L$33),$C2187:$C2196)</f>
        <v>#NUM!</v>
      </c>
      <c r="R2190" s="184" t="e">
        <f t="array" ref="R2190:R2198">MMULT(MINVERSE($C$24:$K$32),$C2187:$C2195)</f>
        <v>#NUM!</v>
      </c>
      <c r="S2190" s="184" t="e">
        <f t="array" ref="S2190:S2197">MMULT(MINVERSE($C$24:$J$31),$C2187:$C2194)</f>
        <v>#NUM!</v>
      </c>
      <c r="T2190" s="114"/>
      <c r="U2190" s="114"/>
      <c r="V2190" s="110"/>
      <c r="W2190" s="110"/>
      <c r="X2190" s="110"/>
      <c r="Y2190" s="110"/>
      <c r="Z2190" s="110"/>
      <c r="AA2190" s="110"/>
      <c r="AB2190" s="110"/>
      <c r="AC2190" s="110"/>
      <c r="AD2190" s="110"/>
      <c r="AE2190" s="110"/>
      <c r="AF2190" s="110"/>
      <c r="AG2190" s="110"/>
      <c r="AH2190" s="110"/>
    </row>
    <row r="2191" spans="1:34" hidden="1" outlineLevel="2" x14ac:dyDescent="0.25">
      <c r="B2191" s="105">
        <v>5</v>
      </c>
      <c r="C2191" s="108">
        <f t="shared" ref="C2191" si="3755">-(IFERROR(VLOOKUP($B2191,$B2180:$C2185,2,0),0)+IFERROR(VLOOKUP($B2191,$D2180:$E2185,2,0),0)+IFERROR(VLOOKUP($B2191,$F2180:$G2185,2,0),0)+IFERROR(VLOOKUP($B2191,$H2180:$I2185,2,0),0)+IFERROR(VLOOKUP($B2191,$J2180:$K2185,2,0),0)+IFERROR(VLOOKUP($B2191,$L2180:$M2185,2,0),0)+IFERROR(VLOOKUP($B2191,$N2180:$O2185,2,0),0)+IFERROR(VLOOKUP($B2191,$P2180:$Q2185,2,0),0)+IFERROR(VLOOKUP($B2191,$R2180:$S2185,2,0),0))</f>
        <v>0</v>
      </c>
      <c r="E2191" s="110"/>
      <c r="F2191" s="105">
        <v>2</v>
      </c>
      <c r="G2191" s="185" t="e">
        <v>#NUM!</v>
      </c>
      <c r="H2191" s="185" t="e">
        <v>#NUM!</v>
      </c>
      <c r="I2191" s="185" t="e">
        <v>#NUM!</v>
      </c>
      <c r="J2191" s="185">
        <v>0</v>
      </c>
      <c r="K2191" s="185">
        <v>0</v>
      </c>
      <c r="L2191" s="185">
        <v>0</v>
      </c>
      <c r="M2191" s="110"/>
      <c r="O2191" s="105">
        <v>2</v>
      </c>
      <c r="P2191" s="185" t="e">
        <v>#NUM!</v>
      </c>
      <c r="Q2191" s="185" t="e">
        <v>#NUM!</v>
      </c>
      <c r="R2191" s="185" t="e">
        <v>#NUM!</v>
      </c>
      <c r="S2191" s="185" t="e">
        <v>#NUM!</v>
      </c>
      <c r="T2191" s="114"/>
      <c r="U2191" s="114"/>
    </row>
    <row r="2192" spans="1:34" hidden="1" outlineLevel="2" x14ac:dyDescent="0.25">
      <c r="B2192" s="105">
        <v>6</v>
      </c>
      <c r="C2192" s="108">
        <f t="shared" ref="C2192" si="3756">-(IFERROR(VLOOKUP($B2192,$B2180:$C2185,2,0),0)+IFERROR(VLOOKUP($B2192,$D2180:$E2185,2,0),0)+IFERROR(VLOOKUP($B2192,$F2180:$G2185,2,0),0)+IFERROR(VLOOKUP($B2192,$H2180:$I2185,2,0),0)+IFERROR(VLOOKUP($B2192,$J2180:$K2185,2,0),0)+IFERROR(VLOOKUP($B2192,$L2180:$M2185,2,0),0)+IFERROR(VLOOKUP($B2192,$N2180:$O2185,2,0),0)+IFERROR(VLOOKUP($B2192,$P2180:$Q2185,2,0),0)+IFERROR(VLOOKUP($B2192,$R2180:$S2185,2,0),0))</f>
        <v>0</v>
      </c>
      <c r="E2192" s="110"/>
      <c r="F2192" s="105">
        <v>3</v>
      </c>
      <c r="G2192" s="185" t="e">
        <v>#NUM!</v>
      </c>
      <c r="H2192" s="185" t="e">
        <v>#NUM!</v>
      </c>
      <c r="I2192" s="185" t="e">
        <v>#NUM!</v>
      </c>
      <c r="J2192" s="185">
        <v>0</v>
      </c>
      <c r="K2192" s="185">
        <v>0</v>
      </c>
      <c r="L2192" s="185"/>
      <c r="M2192" s="110"/>
      <c r="O2192" s="105">
        <v>3</v>
      </c>
      <c r="P2192" s="185" t="e">
        <v>#NUM!</v>
      </c>
      <c r="Q2192" s="185" t="e">
        <v>#NUM!</v>
      </c>
      <c r="R2192" s="185" t="e">
        <v>#NUM!</v>
      </c>
      <c r="S2192" s="185" t="e">
        <v>#NUM!</v>
      </c>
      <c r="T2192" s="114"/>
      <c r="U2192" s="114"/>
    </row>
    <row r="2193" spans="1:24" hidden="1" outlineLevel="2" x14ac:dyDescent="0.25">
      <c r="B2193" s="105">
        <v>7</v>
      </c>
      <c r="C2193" s="108">
        <f t="shared" ref="C2193" si="3757">-(IFERROR(VLOOKUP($B2193,$B2180:$C2185,2,0),0)+IFERROR(VLOOKUP($B2193,$D2180:$E2185,2,0),0)+IFERROR(VLOOKUP($B2193,$F2180:$G2185,2,0),0)+IFERROR(VLOOKUP($B2193,$H2180:$I2185,2,0),0)+IFERROR(VLOOKUP($B2193,$J2180:$K2185,2,0),0)+IFERROR(VLOOKUP($B2193,$L2180:$M2185,2,0),0)+IFERROR(VLOOKUP($B2193,$N2180:$O2185,2,0),0)+IFERROR(VLOOKUP($B2193,$P2180:$Q2185,2,0),0)+IFERROR(VLOOKUP($B2193,$R2180:$S2185,2,0),0))</f>
        <v>0</v>
      </c>
      <c r="E2193" s="110"/>
      <c r="F2193" s="105">
        <v>4</v>
      </c>
      <c r="G2193" s="185" t="e">
        <v>#NUM!</v>
      </c>
      <c r="H2193" s="185" t="e">
        <v>#NUM!</v>
      </c>
      <c r="I2193" s="185" t="e">
        <v>#NUM!</v>
      </c>
      <c r="J2193" s="185">
        <v>0</v>
      </c>
      <c r="K2193" s="185"/>
      <c r="L2193" s="185"/>
      <c r="M2193" s="110"/>
      <c r="O2193" s="105">
        <v>4</v>
      </c>
      <c r="P2193" s="185" t="e">
        <v>#NUM!</v>
      </c>
      <c r="Q2193" s="185" t="e">
        <v>#NUM!</v>
      </c>
      <c r="R2193" s="185" t="e">
        <v>#NUM!</v>
      </c>
      <c r="S2193" s="185" t="e">
        <v>#NUM!</v>
      </c>
      <c r="T2193" s="114"/>
      <c r="U2193" s="114"/>
    </row>
    <row r="2194" spans="1:24" hidden="1" outlineLevel="2" x14ac:dyDescent="0.25">
      <c r="B2194" s="105">
        <v>8</v>
      </c>
      <c r="C2194" s="108">
        <f t="shared" ref="C2194" si="3758">-(IFERROR(VLOOKUP($B2194,$B2180:$C2185,2,0),0)+IFERROR(VLOOKUP($B2194,$D2180:$E2185,2,0),0)+IFERROR(VLOOKUP($B2194,$F2180:$G2185,2,0),0)+IFERROR(VLOOKUP($B2194,$H2180:$I2185,2,0),0)+IFERROR(VLOOKUP($B2194,$J2180:$K2185,2,0),0)+IFERROR(VLOOKUP($B2194,$L2180:$M2185,2,0),0)+IFERROR(VLOOKUP($B2194,$N2180:$O2185,2,0),0)+IFERROR(VLOOKUP($B2194,$P2180:$Q2185,2,0),0)+IFERROR(VLOOKUP($B2194,$R2180:$S2185,2,0),0))</f>
        <v>0</v>
      </c>
      <c r="E2194" s="110" t="s">
        <v>40</v>
      </c>
      <c r="F2194" s="105">
        <v>5</v>
      </c>
      <c r="G2194" s="185" t="e">
        <v>#NUM!</v>
      </c>
      <c r="H2194" s="185" t="e">
        <v>#NUM!</v>
      </c>
      <c r="I2194" s="185" t="e">
        <v>#NUM!</v>
      </c>
      <c r="J2194" s="185"/>
      <c r="K2194" s="185"/>
      <c r="L2194" s="185"/>
      <c r="M2194" s="110"/>
      <c r="O2194" s="105">
        <v>5</v>
      </c>
      <c r="P2194" s="185" t="e">
        <v>#NUM!</v>
      </c>
      <c r="Q2194" s="185" t="e">
        <v>#NUM!</v>
      </c>
      <c r="R2194" s="185" t="e">
        <v>#NUM!</v>
      </c>
      <c r="S2194" s="185" t="e">
        <v>#NUM!</v>
      </c>
      <c r="T2194" s="114"/>
      <c r="U2194" s="114"/>
    </row>
    <row r="2195" spans="1:24" hidden="1" outlineLevel="2" x14ac:dyDescent="0.25">
      <c r="B2195" s="105">
        <v>9</v>
      </c>
      <c r="C2195" s="108">
        <f t="shared" ref="C2195" si="3759">-(IFERROR(VLOOKUP($B2195,$B2180:$C2185,2,0),0)+IFERROR(VLOOKUP($B2195,$D2180:$E2185,2,0),0)+IFERROR(VLOOKUP($B2195,$F2180:$G2185,2,0),0)+IFERROR(VLOOKUP($B2195,$H2180:$I2185,2,0),0)+IFERROR(VLOOKUP($B2195,$J2180:$K2185,2,0),0)+IFERROR(VLOOKUP($B2195,$L2180:$M2185,2,0),0)+IFERROR(VLOOKUP($B2195,$N2180:$O2185,2,0),0)+IFERROR(VLOOKUP($B2195,$P2180:$Q2185,2,0),0)+IFERROR(VLOOKUP($B2195,$R2180:$S2185,2,0),0))</f>
        <v>0</v>
      </c>
      <c r="E2195" s="110"/>
      <c r="F2195" s="105">
        <v>6</v>
      </c>
      <c r="G2195" s="185" t="e">
        <v>#NUM!</v>
      </c>
      <c r="H2195" s="185" t="e">
        <v>#NUM!</v>
      </c>
      <c r="I2195" s="185"/>
      <c r="J2195" s="185"/>
      <c r="K2195" s="185"/>
      <c r="L2195" s="185"/>
      <c r="M2195" s="110"/>
      <c r="O2195" s="105">
        <v>6</v>
      </c>
      <c r="P2195" s="185" t="e">
        <v>#NUM!</v>
      </c>
      <c r="Q2195" s="185" t="e">
        <v>#NUM!</v>
      </c>
      <c r="R2195" s="185" t="e">
        <v>#NUM!</v>
      </c>
      <c r="S2195" s="185" t="e">
        <v>#NUM!</v>
      </c>
      <c r="T2195" s="114"/>
      <c r="U2195" s="114"/>
    </row>
    <row r="2196" spans="1:24" hidden="1" outlineLevel="2" x14ac:dyDescent="0.25">
      <c r="B2196" s="105">
        <v>10</v>
      </c>
      <c r="C2196" s="108">
        <f t="shared" ref="C2196" si="3760">-(IFERROR(VLOOKUP($B2196,$B2180:$C2185,2,0),0)+IFERROR(VLOOKUP($B2196,$D2180:$E2185,2,0),0)+IFERROR(VLOOKUP($B2196,$F2180:$G2185,2,0),0)+IFERROR(VLOOKUP($B2196,$H2180:$I2185,2,0),0)+IFERROR(VLOOKUP($B2196,$J2180:$K2185,2,0),0)+IFERROR(VLOOKUP($B2196,$L2180:$M2185,2,0),0)+IFERROR(VLOOKUP($B2196,$N2180:$O2185,2,0),0)+IFERROR(VLOOKUP($B2196,$P2180:$Q2185,2,0),0)+IFERROR(VLOOKUP($B2196,$R2180:$S2185,2,0),0))</f>
        <v>0</v>
      </c>
      <c r="E2196" s="110"/>
      <c r="F2196" s="105">
        <v>7</v>
      </c>
      <c r="G2196" s="185" t="e">
        <v>#NUM!</v>
      </c>
      <c r="H2196" s="185"/>
      <c r="I2196" s="185"/>
      <c r="J2196" s="185"/>
      <c r="K2196" s="185"/>
      <c r="L2196" s="185"/>
      <c r="M2196" s="110"/>
      <c r="N2196" s="110" t="s">
        <v>40</v>
      </c>
      <c r="O2196" s="105">
        <v>7</v>
      </c>
      <c r="P2196" s="185" t="e">
        <v>#NUM!</v>
      </c>
      <c r="Q2196" s="185" t="e">
        <v>#NUM!</v>
      </c>
      <c r="R2196" s="185" t="e">
        <v>#NUM!</v>
      </c>
      <c r="S2196" s="185" t="e">
        <v>#NUM!</v>
      </c>
      <c r="T2196" s="114"/>
      <c r="U2196" s="114"/>
    </row>
    <row r="2197" spans="1:24" hidden="1" outlineLevel="2" x14ac:dyDescent="0.25">
      <c r="B2197" s="105">
        <v>11</v>
      </c>
      <c r="C2197" s="108">
        <f t="shared" ref="C2197" si="3761">-(IFERROR(VLOOKUP($B2197,$B2180:$C2185,2,0),0)+IFERROR(VLOOKUP($B2197,$D2180:$E2185,2,0),0)+IFERROR(VLOOKUP($B2197,$F2180:$G2185,2,0),0)+IFERROR(VLOOKUP($B2197,$H2180:$I2185,2,0),0)+IFERROR(VLOOKUP($B2197,$J2180:$K2185,2,0),0)+IFERROR(VLOOKUP($B2197,$L2180:$M2185,2,0),0)+IFERROR(VLOOKUP($B2197,$N2180:$O2185,2,0),0)+IFERROR(VLOOKUP($B2197,$P2180:$Q2185,2,0),0)+IFERROR(VLOOKUP($B2197,$R2180:$S2185,2,0),0))</f>
        <v>0</v>
      </c>
      <c r="E2197" s="110"/>
      <c r="M2197" s="110"/>
      <c r="O2197" s="105">
        <v>8</v>
      </c>
      <c r="P2197" s="185" t="e">
        <v>#NUM!</v>
      </c>
      <c r="Q2197" s="185" t="e">
        <v>#NUM!</v>
      </c>
      <c r="R2197" s="185" t="e">
        <v>#NUM!</v>
      </c>
      <c r="S2197" s="185" t="e">
        <v>#NUM!</v>
      </c>
      <c r="T2197" s="114"/>
      <c r="U2197" s="114"/>
    </row>
    <row r="2198" spans="1:24" hidden="1" outlineLevel="2" x14ac:dyDescent="0.25">
      <c r="B2198" s="105">
        <v>12</v>
      </c>
      <c r="C2198" s="108">
        <f t="shared" ref="C2198" si="3762">-(IFERROR(VLOOKUP($B2198,$B2180:$C2185,2,0),0)+IFERROR(VLOOKUP($B2198,$D2180:$E2185,2,0),0)+IFERROR(VLOOKUP($B2198,$F2180:$G2185,2,0),0)+IFERROR(VLOOKUP($B2198,$H2180:$I2185,2,0),0)+IFERROR(VLOOKUP($B2198,$J2180:$K2185,2,0),0)+IFERROR(VLOOKUP($B2198,$L2180:$M2185,2,0),0)+IFERROR(VLOOKUP($B2198,$N2180:$O2185,2,0),0)+IFERROR(VLOOKUP($B2198,$P2180:$Q2185,2,0),0)+IFERROR(VLOOKUP($B2198,$R2180:$S2185,2,0),0))</f>
        <v>0</v>
      </c>
      <c r="E2198" s="110"/>
      <c r="M2198" s="110"/>
      <c r="O2198" s="105">
        <v>9</v>
      </c>
      <c r="P2198" s="185" t="e">
        <v>#NUM!</v>
      </c>
      <c r="Q2198" s="185" t="e">
        <v>#NUM!</v>
      </c>
      <c r="R2198" s="185" t="e">
        <v>#NUM!</v>
      </c>
      <c r="S2198" s="185"/>
      <c r="T2198" s="114"/>
      <c r="U2198" s="114"/>
    </row>
    <row r="2199" spans="1:24" hidden="1" outlineLevel="2" x14ac:dyDescent="0.25">
      <c r="B2199" s="105">
        <v>13</v>
      </c>
      <c r="C2199" s="108">
        <f t="shared" ref="C2199" si="3763">-(IFERROR(VLOOKUP($B2199,$B2180:$C2185,2,0),0)+IFERROR(VLOOKUP($B2199,$D2180:$E2185,2,0),0)+IFERROR(VLOOKUP($B2199,$F2180:$G2185,2,0),0)+IFERROR(VLOOKUP($B2199,$H2180:$I2185,2,0),0)+IFERROR(VLOOKUP($B2199,$J2180:$K2185,2,0),0)+IFERROR(VLOOKUP($B2199,$L2180:$M2185,2,0),0)+IFERROR(VLOOKUP($B2199,$N2180:$O2185,2,0),0)+IFERROR(VLOOKUP($B2199,$P2180:$Q2185,2,0),0)+IFERROR(VLOOKUP($B2199,$R2180:$S2185,2,0),0))</f>
        <v>0</v>
      </c>
      <c r="E2199" s="110"/>
      <c r="F2199" s="110"/>
      <c r="G2199" s="324" t="s">
        <v>42</v>
      </c>
      <c r="H2199" s="324"/>
      <c r="I2199" s="324"/>
      <c r="J2199" s="324"/>
      <c r="K2199" s="324"/>
      <c r="L2199" s="324"/>
      <c r="M2199" s="110"/>
      <c r="O2199" s="105">
        <v>10</v>
      </c>
      <c r="P2199" s="185" t="e">
        <v>#NUM!</v>
      </c>
      <c r="Q2199" s="185" t="e">
        <v>#NUM!</v>
      </c>
      <c r="R2199" s="185"/>
      <c r="S2199" s="185"/>
      <c r="T2199" s="114"/>
      <c r="U2199" s="114"/>
    </row>
    <row r="2200" spans="1:24" hidden="1" outlineLevel="2" x14ac:dyDescent="0.25">
      <c r="B2200" s="105">
        <v>14</v>
      </c>
      <c r="C2200" s="108">
        <f t="shared" ref="C2200" si="3764">-(IFERROR(VLOOKUP($B2200,$B2180:$C2185,2,0),0)+IFERROR(VLOOKUP($B2200,$D2180:$E2185,2,0),0)+IFERROR(VLOOKUP($B2200,$F2180:$G2185,2,0),0)+IFERROR(VLOOKUP($B2200,$H2180:$I2185,2,0),0)+IFERROR(VLOOKUP($B2200,$J2180:$K2185,2,0),0)+IFERROR(VLOOKUP($B2200,$L2180:$M2185,2,0),0)+IFERROR(VLOOKUP($B2200,$N2180:$O2185,2,0),0)+IFERROR(VLOOKUP($B2200,$P2180:$Q2185,2,0),0)+IFERROR(VLOOKUP($B2200,$R2180:$S2185,2,0),0))</f>
        <v>0</v>
      </c>
      <c r="E2200" s="110"/>
      <c r="F2200" s="110"/>
      <c r="G2200" s="112">
        <v>6</v>
      </c>
      <c r="H2200" s="112">
        <v>5</v>
      </c>
      <c r="I2200" s="112">
        <v>4</v>
      </c>
      <c r="J2200" s="112">
        <v>3</v>
      </c>
      <c r="K2200" s="112">
        <v>2</v>
      </c>
      <c r="L2200" s="112">
        <v>1</v>
      </c>
      <c r="M2200" s="110"/>
      <c r="O2200" s="105">
        <v>11</v>
      </c>
      <c r="P2200" s="185" t="e">
        <v>#NUM!</v>
      </c>
      <c r="Q2200" s="185"/>
      <c r="R2200" s="185"/>
      <c r="S2200" s="185"/>
      <c r="T2200" s="114"/>
      <c r="U2200" s="114"/>
    </row>
    <row r="2201" spans="1:24" hidden="1" outlineLevel="2" x14ac:dyDescent="0.25">
      <c r="A2201" s="68" t="s">
        <v>41</v>
      </c>
      <c r="B2201" s="105">
        <v>15</v>
      </c>
      <c r="C2201" s="108">
        <f t="shared" ref="C2201" si="3765">-(IFERROR(VLOOKUP($B2201,$B2180:$C2185,2,0),0)+IFERROR(VLOOKUP($B2201,$D2180:$E2185,2,0),0)+IFERROR(VLOOKUP($B2201,$F2180:$G2185,2,0),0)+IFERROR(VLOOKUP($B2201,$H2180:$I2185,2,0),0)+IFERROR(VLOOKUP($B2201,$J2180:$K2185,2,0),0)+IFERROR(VLOOKUP($B2201,$L2180:$M2185,2,0),0)+IFERROR(VLOOKUP($B2201,$N2180:$O2185,2,0),0)+IFERROR(VLOOKUP($B2201,$P2180:$Q2185,2,0),0)+IFERROR(VLOOKUP($B2201,$R2180:$S2185,2,0),0))</f>
        <v>0</v>
      </c>
      <c r="E2201" s="110"/>
      <c r="F2201" s="105">
        <v>1</v>
      </c>
      <c r="G2201" s="184" t="e">
        <f t="array" ref="G2201:G2209">MMULT(MINVERSE($C$24:$K$32),$C2187:$C2195)</f>
        <v>#NUM!</v>
      </c>
      <c r="H2201" s="184" t="e">
        <f t="array" ref="H2201:H2208">MMULT(MINVERSE($C$24:$J$31),$C2187:$C2194)</f>
        <v>#NUM!</v>
      </c>
      <c r="I2201" s="184" t="e">
        <f t="array" ref="I2201:I2207">MMULT(MINVERSE($C$24:$I$30),$C2187:$C2193)</f>
        <v>#NUM!</v>
      </c>
      <c r="J2201" s="184" t="e">
        <f t="array" ref="J2201:J2206">MMULT(MINVERSE($C$24:$H$29),$C2187:$C2192)</f>
        <v>#NUM!</v>
      </c>
      <c r="K2201" s="184" t="e">
        <f t="array" ref="K2201:K2205">MMULT(MINVERSE($C$24:$G$28),$C2187:$C2191)</f>
        <v>#NUM!</v>
      </c>
      <c r="L2201" s="113"/>
      <c r="M2201" s="110"/>
      <c r="N2201" s="110"/>
      <c r="O2201" s="110"/>
      <c r="P2201" s="110"/>
    </row>
    <row r="2202" spans="1:24" hidden="1" outlineLevel="2" x14ac:dyDescent="0.25">
      <c r="B2202" s="105">
        <v>16</v>
      </c>
      <c r="C2202" s="108">
        <f t="shared" ref="C2202" si="3766">-(IFERROR(VLOOKUP($B2202,$B2180:$C2185,2,0),0)+IFERROR(VLOOKUP($B2202,$D2180:$E2185,2,0),0)+IFERROR(VLOOKUP($B2202,$F2180:$G2185,2,0),0)+IFERROR(VLOOKUP($B2202,$H2180:$I2185,2,0),0)+IFERROR(VLOOKUP($B2202,$J2180:$K2185,2,0),0)+IFERROR(VLOOKUP($B2202,$L2180:$M2185,2,0),0)+IFERROR(VLOOKUP($B2202,$N2180:$O2185,2,0),0)+IFERROR(VLOOKUP($B2202,$P2180:$Q2185,2,0),0)+IFERROR(VLOOKUP($B2202,$R2180:$S2185,2,0),0))</f>
        <v>0</v>
      </c>
      <c r="E2202" s="110"/>
      <c r="F2202" s="105">
        <v>2</v>
      </c>
      <c r="G2202" s="185" t="e">
        <v>#NUM!</v>
      </c>
      <c r="H2202" s="185" t="e">
        <v>#NUM!</v>
      </c>
      <c r="I2202" s="185" t="e">
        <v>#NUM!</v>
      </c>
      <c r="J2202" s="185" t="e">
        <v>#NUM!</v>
      </c>
      <c r="K2202" s="185" t="e">
        <v>#NUM!</v>
      </c>
      <c r="L2202" s="114"/>
      <c r="M2202" s="110"/>
      <c r="N2202" s="110"/>
      <c r="O2202" s="110"/>
      <c r="P2202" s="110"/>
    </row>
    <row r="2203" spans="1:24" hidden="1" outlineLevel="2" x14ac:dyDescent="0.25">
      <c r="B2203" s="105">
        <v>17</v>
      </c>
      <c r="C2203" s="108">
        <f t="shared" ref="C2203" si="3767">-(IFERROR(VLOOKUP($B2203,$B2180:$C2185,2,0),0)+IFERROR(VLOOKUP($B2203,$D2180:$E2185,2,0),0)+IFERROR(VLOOKUP($B2203,$F2180:$G2185,2,0),0)+IFERROR(VLOOKUP($B2203,$H2180:$I2185,2,0),0)+IFERROR(VLOOKUP($B2203,$J2180:$K2185,2,0),0)+IFERROR(VLOOKUP($B2203,$L2180:$M2185,2,0),0)+IFERROR(VLOOKUP($B2203,$N2180:$O2185,2,0),0)+IFERROR(VLOOKUP($B2203,$P2180:$Q2185,2,0),0)+IFERROR(VLOOKUP($B2203,$R2180:$S2185,2,0),0))</f>
        <v>0</v>
      </c>
      <c r="E2203" s="110"/>
      <c r="F2203" s="105">
        <v>3</v>
      </c>
      <c r="G2203" s="185" t="e">
        <v>#NUM!</v>
      </c>
      <c r="H2203" s="185" t="e">
        <v>#NUM!</v>
      </c>
      <c r="I2203" s="185" t="e">
        <v>#NUM!</v>
      </c>
      <c r="J2203" s="185" t="e">
        <v>#NUM!</v>
      </c>
      <c r="K2203" s="185" t="e">
        <v>#NUM!</v>
      </c>
      <c r="L2203" s="114"/>
      <c r="M2203" s="110"/>
    </row>
    <row r="2204" spans="1:24" hidden="1" outlineLevel="2" x14ac:dyDescent="0.25">
      <c r="B2204" s="105">
        <v>18</v>
      </c>
      <c r="C2204" s="108">
        <f t="shared" ref="C2204" si="3768">-(IFERROR(VLOOKUP($B2204,$B2180:$C2185,2,0),0)+IFERROR(VLOOKUP($B2204,$D2180:$E2185,2,0),0)+IFERROR(VLOOKUP($B2204,$F2180:$G2185,2,0),0)+IFERROR(VLOOKUP($B2204,$H2180:$I2185,2,0),0)+IFERROR(VLOOKUP($B2204,$J2180:$K2185,2,0),0)+IFERROR(VLOOKUP($B2204,$L2180:$M2185,2,0),0)+IFERROR(VLOOKUP($B2204,$N2180:$O2185,2,0),0)+IFERROR(VLOOKUP($B2204,$P2180:$Q2185,2,0),0)+IFERROR(VLOOKUP($B2204,$R2180:$S2185,2,0),0))</f>
        <v>0</v>
      </c>
      <c r="E2204" s="110"/>
      <c r="F2204" s="105">
        <v>4</v>
      </c>
      <c r="G2204" s="185" t="e">
        <v>#NUM!</v>
      </c>
      <c r="H2204" s="185" t="e">
        <v>#NUM!</v>
      </c>
      <c r="I2204" s="185" t="e">
        <v>#NUM!</v>
      </c>
      <c r="J2204" s="185" t="e">
        <v>#NUM!</v>
      </c>
      <c r="K2204" s="185" t="e">
        <v>#NUM!</v>
      </c>
      <c r="L2204" s="114"/>
      <c r="M2204" s="110"/>
    </row>
    <row r="2205" spans="1:24" hidden="1" outlineLevel="2" x14ac:dyDescent="0.25">
      <c r="B2205" s="105">
        <v>19</v>
      </c>
      <c r="C2205" s="108">
        <f t="shared" ref="C2205" si="3769">-(IFERROR(VLOOKUP($B2205,$B2180:$C2185,2,0),0)+IFERROR(VLOOKUP($B2205,$D2180:$E2185,2,0),0)+IFERROR(VLOOKUP($B2205,$F2180:$G2185,2,0),0)+IFERROR(VLOOKUP($B2205,$H2180:$I2185,2,0),0)+IFERROR(VLOOKUP($B2205,$J2180:$K2185,2,0),0)+IFERROR(VLOOKUP($B2205,$L2180:$M2185,2,0),0)+IFERROR(VLOOKUP($B2205,$N2180:$O2185,2,0),0)+IFERROR(VLOOKUP($B2205,$P2180:$Q2185,2,0),0)+IFERROR(VLOOKUP($B2205,$R2180:$S2185,2,0),0))</f>
        <v>0</v>
      </c>
      <c r="E2205" s="110"/>
      <c r="F2205" s="105">
        <v>5</v>
      </c>
      <c r="G2205" s="185" t="e">
        <v>#NUM!</v>
      </c>
      <c r="H2205" s="185" t="e">
        <v>#NUM!</v>
      </c>
      <c r="I2205" s="185" t="e">
        <v>#NUM!</v>
      </c>
      <c r="J2205" s="185" t="e">
        <v>#NUM!</v>
      </c>
      <c r="K2205" s="185" t="e">
        <v>#NUM!</v>
      </c>
      <c r="L2205" s="114"/>
      <c r="M2205" s="110"/>
    </row>
    <row r="2206" spans="1:24" hidden="1" outlineLevel="2" x14ac:dyDescent="0.25">
      <c r="B2206" s="105">
        <v>20</v>
      </c>
      <c r="C2206" s="108">
        <f t="shared" ref="C2206" si="3770">-(IFERROR(VLOOKUP($B2206,$B2180:$C2185,2,0),0)+IFERROR(VLOOKUP($B2206,$D2180:$E2185,2,0),0)+IFERROR(VLOOKUP($B2206,$F2180:$G2185,2,0),0)+IFERROR(VLOOKUP($B2206,$H2180:$I2185,2,0),0)+IFERROR(VLOOKUP($B2206,$J2180:$K2185,2,0),0)+IFERROR(VLOOKUP($B2206,$L2180:$M2185,2,0),0)+IFERROR(VLOOKUP($B2206,$N2180:$O2185,2,0),0)+IFERROR(VLOOKUP($B2206,$P2180:$Q2185,2,0),0)+IFERROR(VLOOKUP($B2206,$R2180:$S2185,2,0),0))</f>
        <v>0</v>
      </c>
      <c r="E2206" s="110" t="s">
        <v>40</v>
      </c>
      <c r="F2206" s="105">
        <v>6</v>
      </c>
      <c r="G2206" s="185" t="e">
        <v>#NUM!</v>
      </c>
      <c r="H2206" s="185" t="e">
        <v>#NUM!</v>
      </c>
      <c r="I2206" s="185" t="e">
        <v>#NUM!</v>
      </c>
      <c r="J2206" s="185" t="e">
        <v>#NUM!</v>
      </c>
      <c r="K2206" s="185"/>
      <c r="L2206" s="114"/>
      <c r="M2206" s="110"/>
    </row>
    <row r="2207" spans="1:24" hidden="1" outlineLevel="2" x14ac:dyDescent="0.25">
      <c r="B2207" s="105">
        <v>21</v>
      </c>
      <c r="C2207" s="108">
        <f t="shared" ref="C2207" si="3771">-(IFERROR(VLOOKUP($B2207,$B2180:$C2185,2,0),0)+IFERROR(VLOOKUP($B2207,$D2180:$E2185,2,0),0)+IFERROR(VLOOKUP($B2207,$F2180:$G2185,2,0),0)+IFERROR(VLOOKUP($B2207,$H2180:$I2185,2,0),0)+IFERROR(VLOOKUP($B2207,$J2180:$K2185,2,0),0)+IFERROR(VLOOKUP($B2207,$L2180:$M2185,2,0),0)+IFERROR(VLOOKUP($B2207,$N2180:$O2185,2,0),0)+IFERROR(VLOOKUP($B2207,$P2180:$Q2185,2,0),0)+IFERROR(VLOOKUP($B2207,$R2180:$S2185,2,0),0))</f>
        <v>0</v>
      </c>
      <c r="E2207" s="110"/>
      <c r="F2207" s="105">
        <v>7</v>
      </c>
      <c r="G2207" s="185" t="e">
        <v>#NUM!</v>
      </c>
      <c r="H2207" s="185" t="e">
        <v>#NUM!</v>
      </c>
      <c r="I2207" s="185" t="e">
        <v>#NUM!</v>
      </c>
      <c r="J2207" s="185"/>
      <c r="K2207" s="185"/>
      <c r="L2207" s="114"/>
      <c r="M2207" s="110"/>
    </row>
    <row r="2208" spans="1:24" hidden="1" outlineLevel="2" x14ac:dyDescent="0.25">
      <c r="E2208" s="110"/>
      <c r="F2208" s="105">
        <v>8</v>
      </c>
      <c r="G2208" s="185" t="e">
        <v>#NUM!</v>
      </c>
      <c r="H2208" s="185" t="e">
        <v>#NUM!</v>
      </c>
      <c r="I2208" s="185"/>
      <c r="J2208" s="185"/>
      <c r="K2208" s="185"/>
      <c r="L2208" s="114"/>
      <c r="M2208" s="110"/>
      <c r="X2208" s="110"/>
    </row>
    <row r="2209" spans="1:24" hidden="1" outlineLevel="2" x14ac:dyDescent="0.25">
      <c r="E2209" s="110"/>
      <c r="F2209" s="105">
        <v>9</v>
      </c>
      <c r="G2209" s="185" t="e">
        <v>#NUM!</v>
      </c>
      <c r="H2209" s="185"/>
      <c r="I2209" s="185"/>
      <c r="J2209" s="185"/>
      <c r="K2209" s="185"/>
      <c r="L2209" s="114"/>
      <c r="M2209" s="110"/>
      <c r="X2209" s="110"/>
    </row>
    <row r="2210" spans="1:24" hidden="1" outlineLevel="2" x14ac:dyDescent="0.25">
      <c r="A2210" s="117"/>
    </row>
    <row r="2211" spans="1:24" s="119" customFormat="1" hidden="1" outlineLevel="2" x14ac:dyDescent="0.25">
      <c r="A2211" s="118" t="s">
        <v>37</v>
      </c>
    </row>
    <row r="2212" spans="1:24" hidden="1" outlineLevel="2" x14ac:dyDescent="0.25">
      <c r="B2212" s="316">
        <f t="shared" ref="B2212:B2218" si="3772">B2179</f>
        <v>1</v>
      </c>
      <c r="C2212" s="316"/>
      <c r="D2212" s="316">
        <f t="shared" ref="D2212:D2218" si="3773">D2179</f>
        <v>2</v>
      </c>
      <c r="E2212" s="316"/>
      <c r="F2212" s="316">
        <f t="shared" ref="F2212:F2218" si="3774">F2179</f>
        <v>3</v>
      </c>
      <c r="G2212" s="316"/>
      <c r="H2212" s="316">
        <f t="shared" ref="H2212:H2218" si="3775">H2179</f>
        <v>4</v>
      </c>
      <c r="I2212" s="316"/>
      <c r="J2212" s="316">
        <f t="shared" ref="J2212:J2218" si="3776">J2179</f>
        <v>5</v>
      </c>
      <c r="K2212" s="316"/>
      <c r="L2212" s="316">
        <f t="shared" ref="L2212:L2218" si="3777">L2179</f>
        <v>6</v>
      </c>
      <c r="M2212" s="316"/>
    </row>
    <row r="2213" spans="1:24" hidden="1" outlineLevel="2" x14ac:dyDescent="0.25">
      <c r="B2213" s="105">
        <f t="shared" si="3772"/>
        <v>3</v>
      </c>
      <c r="C2213" s="116">
        <f>IF($Q$2=2,IFERROR(INDEX($G2190:$L2196,MATCH(B2213,$F2190:$F2196,0),MATCH(INICIO!$C$78,$G2189:$L2189,0)),0),IF($Q$2=4,IFERROR(INDEX($P2190:$U2200,MATCH(B2213,$O2190:$O2200,0),MATCH(INICIO!$C$78,$P2189:$U2189,0)),0),IFERROR(INDEX($G2201:$L2209,MATCH(B2213,$F2201:$F2209,0),MATCH(INICIO!$C$78,$G2200:$L2200,0)),0)))</f>
        <v>0</v>
      </c>
      <c r="D2213" s="105">
        <f t="shared" si="3773"/>
        <v>0</v>
      </c>
      <c r="E2213" s="116">
        <f>IF($Q$2=2,IFERROR(INDEX($G2190:$L2196,MATCH(D2213,$F2190:$F2196,0),MATCH(INICIO!$C$78,$G2189:$L2189,0)),0),IF($Q$2=4,IFERROR(INDEX($P2190:$U2200,MATCH(D2213,$O2190:$O2200,0),MATCH(INICIO!$C$78,$P2189:$U2189,0)),0),IFERROR(INDEX($G2201:$L2209,MATCH(D2213,$F2201:$F2209,0),MATCH(INICIO!$C$78,$G2200:$L2200,0)),0)))</f>
        <v>0</v>
      </c>
      <c r="F2213" s="105">
        <f t="shared" si="3774"/>
        <v>0</v>
      </c>
      <c r="G2213" s="116">
        <f>IF($Q$2=2,IFERROR(INDEX($G2190:$L2196,MATCH(F2213,$F2190:$F2196,0),MATCH(INICIO!$C$78,$G2189:$L2189,0)),0),IF($Q$2=4,IFERROR(INDEX($P2190:$U2200,MATCH(F2213,$O2190:$O2200,0),MATCH(INICIO!$C$78,$P2189:$U2189,0)),0),IFERROR(INDEX($G2201:$L2209,MATCH(F2213,$F2201:$F2209,0),MATCH(INICIO!$C$78,$G2200:$L2200,0)),0)))</f>
        <v>0</v>
      </c>
      <c r="H2213" s="105">
        <f t="shared" si="3775"/>
        <v>0</v>
      </c>
      <c r="I2213" s="116">
        <f>IF($Q$2=2,IFERROR(INDEX($G2190:$L2196,MATCH(H2213,$F2190:$F2196,0),MATCH(INICIO!$C$78,$G2189:$L2189,0)),0),IF($Q$2=4,IFERROR(INDEX($P2190:$U2200,MATCH(H2213,$O2190:$O2200,0),MATCH(INICIO!$C$78,$P2189:$U2189,0)),0),IFERROR(INDEX($G2201:$L2209,MATCH(H2213,$F2201:$F2209,0),MATCH(INICIO!$C$78,$G2200:$L2200,0)),0)))</f>
        <v>0</v>
      </c>
      <c r="J2213" s="105">
        <f t="shared" si="3776"/>
        <v>0</v>
      </c>
      <c r="K2213" s="116">
        <f>IF($Q$2=2,IFERROR(INDEX($G2190:$L2196,MATCH(J2213,$F2190:$F2196,0),MATCH(INICIO!$C$78,$G2189:$L2189,0)),0),IF($Q$2=4,IFERROR(INDEX($P2190:$U2200,MATCH(J2213,$O2190:$O2200,0),MATCH(INICIO!$C$78,$P2189:$U2189,0)),0),IFERROR(INDEX($G2201:$L2209,MATCH(J2213,$F2201:$F2209,0),MATCH(INICIO!$C$78,$G2200:$L2200,0)),0)))</f>
        <v>0</v>
      </c>
      <c r="L2213" s="105">
        <f t="shared" si="3777"/>
        <v>0</v>
      </c>
      <c r="M2213" s="116">
        <f>IF($Q$2=2,IFERROR(INDEX($G2190:$L2196,MATCH(L2213,$F2190:$F2196,0),MATCH(INICIO!$C$78,$G2189:$L2189,0)),0),IF($Q$2=4,IFERROR(INDEX($P2190:$U2200,MATCH(L2213,$O2190:$O2200,0),MATCH(INICIO!$C$78,$P2189:$U2189,0)),0),IFERROR(INDEX($G2201:$L2209,MATCH(L2213,$F2201:$F2209,0),MATCH(INICIO!$C$78,$G2200:$L2200,0)),0)))</f>
        <v>0</v>
      </c>
    </row>
    <row r="2214" spans="1:24" hidden="1" outlineLevel="2" x14ac:dyDescent="0.25">
      <c r="B2214" s="105">
        <f t="shared" si="3772"/>
        <v>4</v>
      </c>
      <c r="C2214" s="116">
        <f>IF($Q$2=2,IFERROR(INDEX($G2190:$L2196,MATCH(B2214,$F2190:$F2196,0),MATCH(INICIO!$C$78,$G2189:$L2189,0)),0),IF($Q$2=4,IFERROR(INDEX($P2190:$U2200,MATCH(B2214,$O2190:$O2200,0),MATCH(INICIO!$C$78,$P2189:$U2189,0)),0),IFERROR(INDEX($G2201:$L2209,MATCH(B2214,$F2201:$F2209,0),MATCH(INICIO!$C$78,$G2200:$L2200,0)),0)))</f>
        <v>0</v>
      </c>
      <c r="D2214" s="105">
        <f t="shared" si="3773"/>
        <v>0</v>
      </c>
      <c r="E2214" s="116">
        <f>IF($Q$2=2,IFERROR(INDEX($G2190:$L2196,MATCH(D2214,$F2190:$F2196,0),MATCH(INICIO!$C$78,$G2189:$L2189,0)),0),IF($Q$2=4,IFERROR(INDEX($P2190:$U2200,MATCH(D2214,$O2190:$O2200,0),MATCH(INICIO!$C$78,$P2189:$U2189,0)),0),IFERROR(INDEX($G2201:$L2209,MATCH(D2214,$F2201:$F2209,0),MATCH(INICIO!$C$78,$G2200:$L2200,0)),0)))</f>
        <v>0</v>
      </c>
      <c r="F2214" s="105">
        <f t="shared" si="3774"/>
        <v>0</v>
      </c>
      <c r="G2214" s="116">
        <f>IF($Q$2=2,IFERROR(INDEX($G2190:$L2196,MATCH(F2214,$F2190:$F2196,0),MATCH(INICIO!$C$78,$G2189:$L2189,0)),0),IF($Q$2=4,IFERROR(INDEX($P2190:$U2200,MATCH(F2214,$O2190:$O2200,0),MATCH(INICIO!$C$78,$P2189:$U2189,0)),0),IFERROR(INDEX($G2201:$L2209,MATCH(F2214,$F2201:$F2209,0),MATCH(INICIO!$C$78,$G2200:$L2200,0)),0)))</f>
        <v>0</v>
      </c>
      <c r="H2214" s="105">
        <f t="shared" si="3775"/>
        <v>0</v>
      </c>
      <c r="I2214" s="116">
        <f>IF($Q$2=2,IFERROR(INDEX($G2190:$L2196,MATCH(H2214,$F2190:$F2196,0),MATCH(INICIO!$C$78,$G2189:$L2189,0)),0),IF($Q$2=4,IFERROR(INDEX($P2190:$U2200,MATCH(H2214,$O2190:$O2200,0),MATCH(INICIO!$C$78,$P2189:$U2189,0)),0),IFERROR(INDEX($G2201:$L2209,MATCH(H2214,$F2201:$F2209,0),MATCH(INICIO!$C$78,$G2200:$L2200,0)),0)))</f>
        <v>0</v>
      </c>
      <c r="J2214" s="105">
        <f t="shared" si="3776"/>
        <v>0</v>
      </c>
      <c r="K2214" s="116">
        <f>IF($Q$2=2,IFERROR(INDEX($G2190:$L2196,MATCH(J2214,$F2190:$F2196,0),MATCH(INICIO!$C$78,$G2189:$L2189,0)),0),IF($Q$2=4,IFERROR(INDEX($P2190:$U2200,MATCH(J2214,$O2190:$O2200,0),MATCH(INICIO!$C$78,$P2189:$U2189,0)),0),IFERROR(INDEX($G2201:$L2209,MATCH(J2214,$F2201:$F2209,0),MATCH(INICIO!$C$78,$G2200:$L2200,0)),0)))</f>
        <v>0</v>
      </c>
      <c r="L2214" s="105">
        <f t="shared" si="3777"/>
        <v>0</v>
      </c>
      <c r="M2214" s="116">
        <f>IF($Q$2=2,IFERROR(INDEX($G2190:$L2196,MATCH(L2214,$F2190:$F2196,0),MATCH(INICIO!$C$78,$G2189:$L2189,0)),0),IF($Q$2=4,IFERROR(INDEX($P2190:$U2200,MATCH(L2214,$O2190:$O2200,0),MATCH(INICIO!$C$78,$P2189:$U2189,0)),0),IFERROR(INDEX($G2201:$L2209,MATCH(L2214,$F2201:$F2209,0),MATCH(INICIO!$C$78,$G2200:$L2200,0)),0)))</f>
        <v>0</v>
      </c>
    </row>
    <row r="2215" spans="1:24" hidden="1" outlineLevel="2" x14ac:dyDescent="0.25">
      <c r="B2215" s="105">
        <f t="shared" si="3772"/>
        <v>1</v>
      </c>
      <c r="C2215" s="116">
        <f>IF($Q$2=2,IFERROR(INDEX($G2190:$L2196,MATCH(B2215,$F2190:$F2196,0),MATCH(INICIO!$C$78,$G2189:$L2189,0)),0),IF($Q$2=4,IFERROR(INDEX($P2190:$U2200,MATCH(B2215,$O2190:$O2200,0),MATCH(INICIO!$C$78,$P2189:$U2189,0)),0),IFERROR(INDEX($G2201:$L2209,MATCH(B2215,$F2201:$F2209,0),MATCH(INICIO!$C$78,$G2200:$L2200,0)),0)))</f>
        <v>0</v>
      </c>
      <c r="D2215" s="105">
        <f t="shared" si="3773"/>
        <v>0</v>
      </c>
      <c r="E2215" s="116">
        <f>IF($Q$2=2,IFERROR(INDEX($G2190:$L2196,MATCH(D2215,$F2190:$F2196,0),MATCH(INICIO!$C$78,$G2189:$L2189,0)),0),IF($Q$2=4,IFERROR(INDEX($P2190:$U2200,MATCH(D2215,$O2190:$O2200,0),MATCH(INICIO!$C$78,$P2189:$U2189,0)),0),IFERROR(INDEX($G2201:$L2209,MATCH(D2215,$F2201:$F2209,0),MATCH(INICIO!$C$78,$G2200:$L2200,0)),0)))</f>
        <v>0</v>
      </c>
      <c r="F2215" s="105">
        <f t="shared" si="3774"/>
        <v>0</v>
      </c>
      <c r="G2215" s="116">
        <f>IF($Q$2=2,IFERROR(INDEX($G2190:$L2196,MATCH(F2215,$F2190:$F2196,0),MATCH(INICIO!$C$78,$G2189:$L2189,0)),0),IF($Q$2=4,IFERROR(INDEX($P2190:$U2200,MATCH(F2215,$O2190:$O2200,0),MATCH(INICIO!$C$78,$P2189:$U2189,0)),0),IFERROR(INDEX($G2201:$L2209,MATCH(F2215,$F2201:$F2209,0),MATCH(INICIO!$C$78,$G2200:$L2200,0)),0)))</f>
        <v>0</v>
      </c>
      <c r="H2215" s="105">
        <f t="shared" si="3775"/>
        <v>0</v>
      </c>
      <c r="I2215" s="116">
        <f>IF($Q$2=2,IFERROR(INDEX($G2190:$L2196,MATCH(H2215,$F2190:$F2196,0),MATCH(INICIO!$C$78,$G2189:$L2189,0)),0),IF($Q$2=4,IFERROR(INDEX($P2190:$U2200,MATCH(H2215,$O2190:$O2200,0),MATCH(INICIO!$C$78,$P2189:$U2189,0)),0),IFERROR(INDEX($G2201:$L2209,MATCH(H2215,$F2201:$F2209,0),MATCH(INICIO!$C$78,$G2200:$L2200,0)),0)))</f>
        <v>0</v>
      </c>
      <c r="J2215" s="105">
        <f t="shared" si="3776"/>
        <v>0</v>
      </c>
      <c r="K2215" s="116">
        <f>IF($Q$2=2,IFERROR(INDEX($G2190:$L2196,MATCH(J2215,$F2190:$F2196,0),MATCH(INICIO!$C$78,$G2189:$L2189,0)),0),IF($Q$2=4,IFERROR(INDEX($P2190:$U2200,MATCH(J2215,$O2190:$O2200,0),MATCH(INICIO!$C$78,$P2189:$U2189,0)),0),IFERROR(INDEX($G2201:$L2209,MATCH(J2215,$F2201:$F2209,0),MATCH(INICIO!$C$78,$G2200:$L2200,0)),0)))</f>
        <v>0</v>
      </c>
      <c r="L2215" s="105">
        <f t="shared" si="3777"/>
        <v>0</v>
      </c>
      <c r="M2215" s="116">
        <f>IF($Q$2=2,IFERROR(INDEX($G2190:$L2196,MATCH(L2215,$F2190:$F2196,0),MATCH(INICIO!$C$78,$G2189:$L2189,0)),0),IF($Q$2=4,IFERROR(INDEX($P2190:$U2200,MATCH(L2215,$O2190:$O2200,0),MATCH(INICIO!$C$78,$P2189:$U2189,0)),0),IFERROR(INDEX($G2201:$L2209,MATCH(L2215,$F2201:$F2209,0),MATCH(INICIO!$C$78,$G2200:$L2200,0)),0)))</f>
        <v>0</v>
      </c>
    </row>
    <row r="2216" spans="1:24" hidden="1" outlineLevel="2" x14ac:dyDescent="0.25">
      <c r="B2216" s="105">
        <f t="shared" si="3772"/>
        <v>5</v>
      </c>
      <c r="C2216" s="116">
        <f>IF($Q$2=2,IFERROR(INDEX($G2190:$L2196,MATCH(B2216,$F2190:$F2196,0),MATCH(INICIO!$C$78,$G2189:$L2189,0)),0),IF($Q$2=4,IFERROR(INDEX($P2190:$U2200,MATCH(B2216,$O2190:$O2200,0),MATCH(INICIO!$C$78,$P2189:$U2189,0)),0),IFERROR(INDEX($G2201:$L2209,MATCH(B2216,$F2201:$F2209,0),MATCH(INICIO!$C$78,$G2200:$L2200,0)),0)))</f>
        <v>0</v>
      </c>
      <c r="D2216" s="105">
        <f t="shared" si="3773"/>
        <v>0</v>
      </c>
      <c r="E2216" s="116">
        <f>IF($Q$2=2,IFERROR(INDEX($G2190:$L2196,MATCH(D2216,$F2190:$F2196,0),MATCH(INICIO!$C$78,$G2189:$L2189,0)),0),IF($Q$2=4,IFERROR(INDEX($P2190:$U2200,MATCH(D2216,$O2190:$O2200,0),MATCH(INICIO!$C$78,$P2189:$U2189,0)),0),IFERROR(INDEX($G2201:$L2209,MATCH(D2216,$F2201:$F2209,0),MATCH(INICIO!$C$78,$G2200:$L2200,0)),0)))</f>
        <v>0</v>
      </c>
      <c r="F2216" s="105">
        <f t="shared" si="3774"/>
        <v>0</v>
      </c>
      <c r="G2216" s="116">
        <f>IF($Q$2=2,IFERROR(INDEX($G2190:$L2196,MATCH(F2216,$F2190:$F2196,0),MATCH(INICIO!$C$78,$G2189:$L2189,0)),0),IF($Q$2=4,IFERROR(INDEX($P2190:$U2200,MATCH(F2216,$O2190:$O2200,0),MATCH(INICIO!$C$78,$P2189:$U2189,0)),0),IFERROR(INDEX($G2201:$L2209,MATCH(F2216,$F2201:$F2209,0),MATCH(INICIO!$C$78,$G2200:$L2200,0)),0)))</f>
        <v>0</v>
      </c>
      <c r="H2216" s="105">
        <f t="shared" si="3775"/>
        <v>0</v>
      </c>
      <c r="I2216" s="116">
        <f>IF($Q$2=2,IFERROR(INDEX($G2190:$L2196,MATCH(H2216,$F2190:$F2196,0),MATCH(INICIO!$C$78,$G2189:$L2189,0)),0),IF($Q$2=4,IFERROR(INDEX($P2190:$U2200,MATCH(H2216,$O2190:$O2200,0),MATCH(INICIO!$C$78,$P2189:$U2189,0)),0),IFERROR(INDEX($G2201:$L2209,MATCH(H2216,$F2201:$F2209,0),MATCH(INICIO!$C$78,$G2200:$L2200,0)),0)))</f>
        <v>0</v>
      </c>
      <c r="J2216" s="105">
        <f t="shared" si="3776"/>
        <v>0</v>
      </c>
      <c r="K2216" s="116">
        <f>IF($Q$2=2,IFERROR(INDEX($G2190:$L2196,MATCH(J2216,$F2190:$F2196,0),MATCH(INICIO!$C$78,$G2189:$L2189,0)),0),IF($Q$2=4,IFERROR(INDEX($P2190:$U2200,MATCH(J2216,$O2190:$O2200,0),MATCH(INICIO!$C$78,$P2189:$U2189,0)),0),IFERROR(INDEX($G2201:$L2209,MATCH(J2216,$F2201:$F2209,0),MATCH(INICIO!$C$78,$G2200:$L2200,0)),0)))</f>
        <v>0</v>
      </c>
      <c r="L2216" s="105">
        <f t="shared" si="3777"/>
        <v>0</v>
      </c>
      <c r="M2216" s="116">
        <f>IF($Q$2=2,IFERROR(INDEX($G2190:$L2196,MATCH(L2216,$F2190:$F2196,0),MATCH(INICIO!$C$78,$G2189:$L2189,0)),0),IF($Q$2=4,IFERROR(INDEX($P2190:$U2200,MATCH(L2216,$O2190:$O2200,0),MATCH(INICIO!$C$78,$P2189:$U2189,0)),0),IFERROR(INDEX($G2201:$L2209,MATCH(L2216,$F2201:$F2209,0),MATCH(INICIO!$C$78,$G2200:$L2200,0)),0)))</f>
        <v>0</v>
      </c>
    </row>
    <row r="2217" spans="1:24" hidden="1" outlineLevel="2" x14ac:dyDescent="0.25">
      <c r="B2217" s="105">
        <f t="shared" si="3772"/>
        <v>6</v>
      </c>
      <c r="C2217" s="116">
        <f>IF($Q$2=2,IFERROR(INDEX($G2190:$L2196,MATCH(B2217,$F2190:$F2196,0),MATCH(INICIO!$C$78,$G2189:$L2189,0)),0),IF($Q$2=4,IFERROR(INDEX($P2190:$U2200,MATCH(B2217,$O2190:$O2200,0),MATCH(INICIO!$C$78,$P2189:$U2189,0)),0),IFERROR(INDEX($G2201:$L2209,MATCH(B2217,$F2201:$F2209,0),MATCH(INICIO!$C$78,$G2200:$L2200,0)),0)))</f>
        <v>0</v>
      </c>
      <c r="D2217" s="105">
        <f t="shared" si="3773"/>
        <v>0</v>
      </c>
      <c r="E2217" s="116">
        <f>IF($Q$2=2,IFERROR(INDEX($G2190:$L2196,MATCH(D2217,$F2190:$F2196,0),MATCH(INICIO!$C$78,$G2189:$L2189,0)),0),IF($Q$2=4,IFERROR(INDEX($P2190:$U2200,MATCH(D2217,$O2190:$O2200,0),MATCH(INICIO!$C$78,$P2189:$U2189,0)),0),IFERROR(INDEX($G2201:$L2209,MATCH(D2217,$F2201:$F2209,0),MATCH(INICIO!$C$78,$G2200:$L2200,0)),0)))</f>
        <v>0</v>
      </c>
      <c r="F2217" s="105">
        <f t="shared" si="3774"/>
        <v>0</v>
      </c>
      <c r="G2217" s="116">
        <f>IF($Q$2=2,IFERROR(INDEX($G2190:$L2196,MATCH(F2217,$F2190:$F2196,0),MATCH(INICIO!$C$78,$G2189:$L2189,0)),0),IF($Q$2=4,IFERROR(INDEX($P2190:$U2200,MATCH(F2217,$O2190:$O2200,0),MATCH(INICIO!$C$78,$P2189:$U2189,0)),0),IFERROR(INDEX($G2201:$L2209,MATCH(F2217,$F2201:$F2209,0),MATCH(INICIO!$C$78,$G2200:$L2200,0)),0)))</f>
        <v>0</v>
      </c>
      <c r="H2217" s="105">
        <f t="shared" si="3775"/>
        <v>0</v>
      </c>
      <c r="I2217" s="116">
        <f>IF($Q$2=2,IFERROR(INDEX($G2190:$L2196,MATCH(H2217,$F2190:$F2196,0),MATCH(INICIO!$C$78,$G2189:$L2189,0)),0),IF($Q$2=4,IFERROR(INDEX($P2190:$U2200,MATCH(H2217,$O2190:$O2200,0),MATCH(INICIO!$C$78,$P2189:$U2189,0)),0),IFERROR(INDEX($G2201:$L2209,MATCH(H2217,$F2201:$F2209,0),MATCH(INICIO!$C$78,$G2200:$L2200,0)),0)))</f>
        <v>0</v>
      </c>
      <c r="J2217" s="105">
        <f t="shared" si="3776"/>
        <v>0</v>
      </c>
      <c r="K2217" s="116">
        <f>IF($Q$2=2,IFERROR(INDEX($G2190:$L2196,MATCH(J2217,$F2190:$F2196,0),MATCH(INICIO!$C$78,$G2189:$L2189,0)),0),IF($Q$2=4,IFERROR(INDEX($P2190:$U2200,MATCH(J2217,$O2190:$O2200,0),MATCH(INICIO!$C$78,$P2189:$U2189,0)),0),IFERROR(INDEX($G2201:$L2209,MATCH(J2217,$F2201:$F2209,0),MATCH(INICIO!$C$78,$G2200:$L2200,0)),0)))</f>
        <v>0</v>
      </c>
      <c r="L2217" s="105">
        <f t="shared" si="3777"/>
        <v>0</v>
      </c>
      <c r="M2217" s="116">
        <f>IF($Q$2=2,IFERROR(INDEX($G2190:$L2196,MATCH(L2217,$F2190:$F2196,0),MATCH(INICIO!$C$78,$G2189:$L2189,0)),0),IF($Q$2=4,IFERROR(INDEX($P2190:$U2200,MATCH(L2217,$O2190:$O2200,0),MATCH(INICIO!$C$78,$P2189:$U2189,0)),0),IFERROR(INDEX($G2201:$L2209,MATCH(L2217,$F2201:$F2209,0),MATCH(INICIO!$C$78,$G2200:$L2200,0)),0)))</f>
        <v>0</v>
      </c>
    </row>
    <row r="2218" spans="1:24" hidden="1" outlineLevel="2" x14ac:dyDescent="0.25">
      <c r="B2218" s="105">
        <f t="shared" si="3772"/>
        <v>2</v>
      </c>
      <c r="C2218" s="116">
        <f>IF($Q$2=2,IFERROR(INDEX($G2190:$L2196,MATCH(B2218,$F2190:$F2196,0),MATCH(INICIO!$C$78,$G2189:$L2189,0)),0),IF($Q$2=4,IFERROR(INDEX($P2190:$U2200,MATCH(B2218,$O2190:$O2200,0),MATCH(INICIO!$C$78,$P2189:$U2189,0)),0),IFERROR(INDEX($G2201:$L2209,MATCH(B2218,$F2201:$F2209,0),MATCH(INICIO!$C$78,$G2200:$L2200,0)),0)))</f>
        <v>0</v>
      </c>
      <c r="D2218" s="105">
        <f t="shared" si="3773"/>
        <v>0</v>
      </c>
      <c r="E2218" s="116">
        <f>IF($Q$2=2,IFERROR(INDEX($G2190:$L2196,MATCH(D2218,$F2190:$F2196,0),MATCH(INICIO!$C$78,$G2189:$L2189,0)),0),IF($Q$2=4,IFERROR(INDEX($P2190:$U2200,MATCH(D2218,$O2190:$O2200,0),MATCH(INICIO!$C$78,$P2189:$U2189,0)),0),IFERROR(INDEX($G2201:$L2209,MATCH(D2218,$F2201:$F2209,0),MATCH(INICIO!$C$78,$G2200:$L2200,0)),0)))</f>
        <v>0</v>
      </c>
      <c r="F2218" s="105">
        <f t="shared" si="3774"/>
        <v>0</v>
      </c>
      <c r="G2218" s="116">
        <f>IF($Q$2=2,IFERROR(INDEX($G2190:$L2196,MATCH(F2218,$F2190:$F2196,0),MATCH(INICIO!$C$78,$G2189:$L2189,0)),0),IF($Q$2=4,IFERROR(INDEX($P2190:$U2200,MATCH(F2218,$O2190:$O2200,0),MATCH(INICIO!$C$78,$P2189:$U2189,0)),0),IFERROR(INDEX($G2201:$L2209,MATCH(F2218,$F2201:$F2209,0),MATCH(INICIO!$C$78,$G2200:$L2200,0)),0)))</f>
        <v>0</v>
      </c>
      <c r="H2218" s="105">
        <f t="shared" si="3775"/>
        <v>0</v>
      </c>
      <c r="I2218" s="116">
        <f>IF($Q$2=2,IFERROR(INDEX($G2190:$L2196,MATCH(H2218,$F2190:$F2196,0),MATCH(INICIO!$C$78,$G2189:$L2189,0)),0),IF($Q$2=4,IFERROR(INDEX($P2190:$U2200,MATCH(H2218,$O2190:$O2200,0),MATCH(INICIO!$C$78,$P2189:$U2189,0)),0),IFERROR(INDEX($G2201:$L2209,MATCH(H2218,$F2201:$F2209,0),MATCH(INICIO!$C$78,$G2200:$L2200,0)),0)))</f>
        <v>0</v>
      </c>
      <c r="J2218" s="105">
        <f t="shared" si="3776"/>
        <v>0</v>
      </c>
      <c r="K2218" s="116">
        <f>IF($Q$2=2,IFERROR(INDEX($G2190:$L2196,MATCH(J2218,$F2190:$F2196,0),MATCH(INICIO!$C$78,$G2189:$L2189,0)),0),IF($Q$2=4,IFERROR(INDEX($P2190:$U2200,MATCH(J2218,$O2190:$O2200,0),MATCH(INICIO!$C$78,$P2189:$U2189,0)),0),IFERROR(INDEX($G2201:$L2209,MATCH(J2218,$F2201:$F2209,0),MATCH(INICIO!$C$78,$G2200:$L2200,0)),0)))</f>
        <v>0</v>
      </c>
      <c r="L2218" s="105">
        <f t="shared" si="3777"/>
        <v>0</v>
      </c>
      <c r="M2218" s="116">
        <f>IF($Q$2=2,IFERROR(INDEX($G2190:$L2196,MATCH(L2218,$F2190:$F2196,0),MATCH(INICIO!$C$78,$G2189:$L2189,0)),0),IF($Q$2=4,IFERROR(INDEX($P2190:$U2200,MATCH(L2218,$O2190:$O2200,0),MATCH(INICIO!$C$78,$P2189:$U2189,0)),0),IFERROR(INDEX($G2201:$L2209,MATCH(L2218,$F2201:$F2209,0),MATCH(INICIO!$C$78,$G2200:$L2200,0)),0)))</f>
        <v>0</v>
      </c>
    </row>
    <row r="2219" spans="1:24" hidden="1" outlineLevel="2" x14ac:dyDescent="0.25"/>
    <row r="2220" spans="1:24" s="119" customFormat="1" hidden="1" outlineLevel="2" x14ac:dyDescent="0.25">
      <c r="A2220" s="118" t="s">
        <v>43</v>
      </c>
    </row>
    <row r="2221" spans="1:24" hidden="1" outlineLevel="2" x14ac:dyDescent="0.25">
      <c r="C2221" s="121">
        <f t="shared" ref="C2221:H2221" si="3778">E$2</f>
        <v>1</v>
      </c>
      <c r="D2221" s="121">
        <f t="shared" si="3778"/>
        <v>2</v>
      </c>
      <c r="E2221" s="121">
        <f t="shared" si="3778"/>
        <v>3</v>
      </c>
      <c r="F2221" s="121">
        <f t="shared" si="3778"/>
        <v>4</v>
      </c>
      <c r="G2221" s="121">
        <f t="shared" si="3778"/>
        <v>5</v>
      </c>
      <c r="H2221" s="121">
        <f t="shared" si="3778"/>
        <v>6</v>
      </c>
    </row>
    <row r="2222" spans="1:24" hidden="1" outlineLevel="2" x14ac:dyDescent="0.25">
      <c r="B2222" s="122" t="s">
        <v>44</v>
      </c>
      <c r="C2222" s="123">
        <f t="array" ref="C2222:C2227">MMULT(MMULT(C$8:H$13,$AZ$8:$BE$13),C2213:C2218)+MMULT(MINVERSE(TRANSPOSE($AZ$8:$BE$13)),C2180:C2185)</f>
        <v>0</v>
      </c>
      <c r="D2222" s="123">
        <f t="array" ref="D2222:D2227">MMULT(MMULT(K$8:P$13,$AZ$8:$BE$13),E2213:E2218)+MMULT(MINVERSE(TRANSPOSE($AZ$8:$BE$13)),E2180:E2185)</f>
        <v>0</v>
      </c>
      <c r="E2222" s="123">
        <f t="array" ref="E2222:E2227">MMULT(MMULT(S$8:X$13,$AZ$8:$BE$13),G2213:G2218)+MMULT(MINVERSE(TRANSPOSE($AZ$8:$BE$13)),G2180:G2185)</f>
        <v>0</v>
      </c>
      <c r="F2222" s="123" t="e">
        <f t="array" ref="F2222:F2227">MMULT(MMULT(AA$8:AF$13,$AZ$8:$BE$13),I2213:I2218)+MMULT(MINVERSE(TRANSPOSE($AZ$8:$BE$13)),I2180:I2185)</f>
        <v>#DIV/0!</v>
      </c>
      <c r="G2222" s="123">
        <f t="array" ref="G2222:G2227">MMULT(MMULT(AI$8:AN$13,$AZ$8:$BE$13),K2213:K2218)+MMULT(MINVERSE(TRANSPOSE($AZ$8:$BE$13)),K2180:K2185)</f>
        <v>0</v>
      </c>
      <c r="H2222" s="123">
        <f t="array" ref="H2222:H2227">MMULT(MMULT(AQ$8:AV$13,$AZ$8:$BE$13),M2213:M2218)+MMULT(MINVERSE(TRANSPOSE($AZ$8:$BE$13)),M2180:M2185)</f>
        <v>0</v>
      </c>
      <c r="N2222" s="124"/>
      <c r="P2222" s="124"/>
    </row>
    <row r="2223" spans="1:24" hidden="1" outlineLevel="2" x14ac:dyDescent="0.25">
      <c r="B2223" s="122" t="s">
        <v>45</v>
      </c>
      <c r="C2223" s="123">
        <v>0</v>
      </c>
      <c r="D2223" s="123">
        <v>0</v>
      </c>
      <c r="E2223" s="123">
        <v>0</v>
      </c>
      <c r="F2223" s="123" t="e">
        <v>#DIV/0!</v>
      </c>
      <c r="G2223" s="123">
        <v>0</v>
      </c>
      <c r="H2223" s="123">
        <v>0</v>
      </c>
      <c r="N2223" s="124"/>
      <c r="P2223" s="124"/>
    </row>
    <row r="2224" spans="1:24" hidden="1" outlineLevel="2" x14ac:dyDescent="0.25">
      <c r="B2224" s="122" t="s">
        <v>46</v>
      </c>
      <c r="C2224" s="123">
        <v>0</v>
      </c>
      <c r="D2224" s="123">
        <v>0</v>
      </c>
      <c r="E2224" s="123">
        <v>0</v>
      </c>
      <c r="F2224" s="123" t="e">
        <v>#DIV/0!</v>
      </c>
      <c r="G2224" s="123">
        <v>0</v>
      </c>
      <c r="H2224" s="123">
        <v>0</v>
      </c>
      <c r="N2224" s="124"/>
      <c r="P2224" s="124"/>
    </row>
    <row r="2225" spans="1:93" hidden="1" outlineLevel="2" x14ac:dyDescent="0.25">
      <c r="B2225" s="122" t="s">
        <v>47</v>
      </c>
      <c r="C2225" s="123">
        <v>0</v>
      </c>
      <c r="D2225" s="123">
        <v>0</v>
      </c>
      <c r="E2225" s="123">
        <v>0</v>
      </c>
      <c r="F2225" s="123" t="e">
        <v>#DIV/0!</v>
      </c>
      <c r="G2225" s="123">
        <v>0</v>
      </c>
      <c r="H2225" s="123">
        <v>0</v>
      </c>
      <c r="N2225" s="124"/>
      <c r="P2225" s="124"/>
    </row>
    <row r="2226" spans="1:93" hidden="1" outlineLevel="2" x14ac:dyDescent="0.25">
      <c r="B2226" s="122" t="s">
        <v>48</v>
      </c>
      <c r="C2226" s="123">
        <v>0</v>
      </c>
      <c r="D2226" s="123">
        <v>0</v>
      </c>
      <c r="E2226" s="123">
        <v>0</v>
      </c>
      <c r="F2226" s="123" t="e">
        <v>#DIV/0!</v>
      </c>
      <c r="G2226" s="123">
        <v>0</v>
      </c>
      <c r="H2226" s="123">
        <v>0</v>
      </c>
      <c r="N2226" s="124"/>
      <c r="P2226" s="124"/>
    </row>
    <row r="2227" spans="1:93" hidden="1" outlineLevel="2" x14ac:dyDescent="0.25">
      <c r="B2227" s="122" t="s">
        <v>49</v>
      </c>
      <c r="C2227" s="123">
        <v>0</v>
      </c>
      <c r="D2227" s="123">
        <v>0</v>
      </c>
      <c r="E2227" s="123">
        <v>0</v>
      </c>
      <c r="F2227" s="123" t="e">
        <v>#DIV/0!</v>
      </c>
      <c r="G2227" s="123">
        <v>0</v>
      </c>
      <c r="H2227" s="123">
        <v>0</v>
      </c>
      <c r="N2227" s="124"/>
      <c r="P2227" s="124"/>
    </row>
    <row r="2228" spans="1:93" hidden="1" outlineLevel="2" x14ac:dyDescent="0.25"/>
    <row r="2229" spans="1:93" hidden="1" outlineLevel="2" x14ac:dyDescent="0.25">
      <c r="B2229" s="318" t="s">
        <v>50</v>
      </c>
      <c r="C2229" s="319"/>
      <c r="D2229" s="319"/>
      <c r="E2229" s="319"/>
      <c r="F2229" s="319"/>
      <c r="G2229" s="319"/>
      <c r="H2229" s="319"/>
      <c r="I2229" s="319"/>
      <c r="J2229" s="319"/>
      <c r="K2229" s="319"/>
      <c r="L2229" s="320"/>
      <c r="M2229" s="321" t="s">
        <v>51</v>
      </c>
      <c r="N2229" s="322"/>
      <c r="O2229" s="322"/>
      <c r="P2229" s="322"/>
      <c r="Q2229" s="322"/>
      <c r="R2229" s="322"/>
      <c r="S2229" s="322"/>
      <c r="T2229" s="322"/>
      <c r="U2229" s="322"/>
      <c r="V2229" s="323"/>
      <c r="W2229" s="321" t="s">
        <v>52</v>
      </c>
      <c r="X2229" s="322"/>
      <c r="Y2229" s="322"/>
      <c r="Z2229" s="322"/>
      <c r="AA2229" s="322"/>
      <c r="AB2229" s="322"/>
      <c r="AC2229" s="322"/>
      <c r="AD2229" s="322"/>
      <c r="AE2229" s="322"/>
      <c r="AF2229" s="323"/>
      <c r="AG2229" s="321" t="s">
        <v>53</v>
      </c>
      <c r="AH2229" s="322"/>
      <c r="AI2229" s="322"/>
      <c r="AJ2229" s="322"/>
      <c r="AK2229" s="322"/>
      <c r="AL2229" s="322"/>
      <c r="AM2229" s="322"/>
      <c r="AN2229" s="322"/>
      <c r="AO2229" s="322"/>
      <c r="AP2229" s="323"/>
      <c r="AQ2229" s="321" t="s">
        <v>54</v>
      </c>
      <c r="AR2229" s="322"/>
      <c r="AS2229" s="322"/>
      <c r="AT2229" s="322"/>
      <c r="AU2229" s="322"/>
      <c r="AV2229" s="322"/>
      <c r="AW2229" s="322"/>
      <c r="AX2229" s="322"/>
      <c r="AY2229" s="322"/>
      <c r="AZ2229" s="323"/>
      <c r="BA2229" s="321" t="s">
        <v>55</v>
      </c>
      <c r="BB2229" s="322"/>
      <c r="BC2229" s="322"/>
      <c r="BD2229" s="322"/>
      <c r="BE2229" s="322"/>
      <c r="BF2229" s="322"/>
      <c r="BG2229" s="322"/>
      <c r="BH2229" s="322"/>
      <c r="BI2229" s="322"/>
      <c r="BJ2229" s="323"/>
    </row>
    <row r="2230" spans="1:93" hidden="1" outlineLevel="2" x14ac:dyDescent="0.25">
      <c r="B2230" s="186">
        <f t="shared" ref="B2230" si="3779">E$2</f>
        <v>1</v>
      </c>
      <c r="C2230" s="187">
        <f t="shared" ref="C2230:L2233" si="3780">B2230</f>
        <v>1</v>
      </c>
      <c r="D2230" s="187">
        <f t="shared" si="3780"/>
        <v>1</v>
      </c>
      <c r="E2230" s="187">
        <f t="shared" si="3780"/>
        <v>1</v>
      </c>
      <c r="F2230" s="187">
        <f t="shared" si="3780"/>
        <v>1</v>
      </c>
      <c r="G2230" s="187">
        <f t="shared" si="3780"/>
        <v>1</v>
      </c>
      <c r="H2230" s="187">
        <f t="shared" si="3780"/>
        <v>1</v>
      </c>
      <c r="I2230" s="187">
        <f t="shared" si="3780"/>
        <v>1</v>
      </c>
      <c r="J2230" s="187">
        <f t="shared" si="3780"/>
        <v>1</v>
      </c>
      <c r="K2230" s="187">
        <f t="shared" si="3780"/>
        <v>1</v>
      </c>
      <c r="L2230" s="188">
        <f t="shared" si="3780"/>
        <v>1</v>
      </c>
      <c r="M2230" s="189">
        <f t="shared" ref="M2230" si="3781">F$2</f>
        <v>2</v>
      </c>
      <c r="N2230" s="187">
        <f t="shared" ref="N2230:V2233" si="3782">M2230</f>
        <v>2</v>
      </c>
      <c r="O2230" s="187">
        <f t="shared" si="3782"/>
        <v>2</v>
      </c>
      <c r="P2230" s="187">
        <f t="shared" si="3782"/>
        <v>2</v>
      </c>
      <c r="Q2230" s="187">
        <f t="shared" si="3782"/>
        <v>2</v>
      </c>
      <c r="R2230" s="187">
        <f t="shared" si="3782"/>
        <v>2</v>
      </c>
      <c r="S2230" s="187">
        <f t="shared" si="3782"/>
        <v>2</v>
      </c>
      <c r="T2230" s="187">
        <f t="shared" si="3782"/>
        <v>2</v>
      </c>
      <c r="U2230" s="187">
        <f t="shared" si="3782"/>
        <v>2</v>
      </c>
      <c r="V2230" s="188">
        <f t="shared" si="3782"/>
        <v>2</v>
      </c>
      <c r="W2230" s="189">
        <f>G$2</f>
        <v>3</v>
      </c>
      <c r="X2230" s="187">
        <f t="shared" ref="X2230:AF2233" si="3783">W2230</f>
        <v>3</v>
      </c>
      <c r="Y2230" s="187">
        <f t="shared" si="3783"/>
        <v>3</v>
      </c>
      <c r="Z2230" s="187">
        <f t="shared" si="3783"/>
        <v>3</v>
      </c>
      <c r="AA2230" s="187">
        <f t="shared" si="3783"/>
        <v>3</v>
      </c>
      <c r="AB2230" s="187">
        <f t="shared" si="3783"/>
        <v>3</v>
      </c>
      <c r="AC2230" s="187">
        <f t="shared" si="3783"/>
        <v>3</v>
      </c>
      <c r="AD2230" s="187">
        <f t="shared" si="3783"/>
        <v>3</v>
      </c>
      <c r="AE2230" s="187">
        <f t="shared" si="3783"/>
        <v>3</v>
      </c>
      <c r="AF2230" s="188">
        <f t="shared" si="3783"/>
        <v>3</v>
      </c>
      <c r="AG2230" s="189">
        <f>H$2</f>
        <v>4</v>
      </c>
      <c r="AH2230" s="187">
        <f t="shared" ref="AH2230:AP2233" si="3784">AG2230</f>
        <v>4</v>
      </c>
      <c r="AI2230" s="187">
        <f t="shared" si="3784"/>
        <v>4</v>
      </c>
      <c r="AJ2230" s="187">
        <f t="shared" si="3784"/>
        <v>4</v>
      </c>
      <c r="AK2230" s="187">
        <f t="shared" si="3784"/>
        <v>4</v>
      </c>
      <c r="AL2230" s="187">
        <f t="shared" si="3784"/>
        <v>4</v>
      </c>
      <c r="AM2230" s="187">
        <f t="shared" si="3784"/>
        <v>4</v>
      </c>
      <c r="AN2230" s="187">
        <f t="shared" si="3784"/>
        <v>4</v>
      </c>
      <c r="AO2230" s="187">
        <f t="shared" si="3784"/>
        <v>4</v>
      </c>
      <c r="AP2230" s="188">
        <f t="shared" si="3784"/>
        <v>4</v>
      </c>
      <c r="AQ2230" s="189">
        <f>I$2</f>
        <v>5</v>
      </c>
      <c r="AR2230" s="187">
        <f t="shared" ref="AR2230:AZ2233" si="3785">AQ2230</f>
        <v>5</v>
      </c>
      <c r="AS2230" s="187">
        <f t="shared" si="3785"/>
        <v>5</v>
      </c>
      <c r="AT2230" s="187">
        <f t="shared" si="3785"/>
        <v>5</v>
      </c>
      <c r="AU2230" s="187">
        <f t="shared" si="3785"/>
        <v>5</v>
      </c>
      <c r="AV2230" s="187">
        <f t="shared" si="3785"/>
        <v>5</v>
      </c>
      <c r="AW2230" s="187">
        <f t="shared" si="3785"/>
        <v>5</v>
      </c>
      <c r="AX2230" s="187">
        <f t="shared" si="3785"/>
        <v>5</v>
      </c>
      <c r="AY2230" s="187">
        <f t="shared" si="3785"/>
        <v>5</v>
      </c>
      <c r="AZ2230" s="188">
        <f t="shared" si="3785"/>
        <v>5</v>
      </c>
      <c r="BA2230" s="189">
        <f>J$2</f>
        <v>6</v>
      </c>
      <c r="BB2230" s="187">
        <f t="shared" ref="BB2230:BJ2233" si="3786">BA2230</f>
        <v>6</v>
      </c>
      <c r="BC2230" s="187">
        <f t="shared" si="3786"/>
        <v>6</v>
      </c>
      <c r="BD2230" s="187">
        <f t="shared" si="3786"/>
        <v>6</v>
      </c>
      <c r="BE2230" s="187">
        <f t="shared" si="3786"/>
        <v>6</v>
      </c>
      <c r="BF2230" s="187">
        <f t="shared" si="3786"/>
        <v>6</v>
      </c>
      <c r="BG2230" s="187">
        <f t="shared" si="3786"/>
        <v>6</v>
      </c>
      <c r="BH2230" s="187">
        <f t="shared" si="3786"/>
        <v>6</v>
      </c>
      <c r="BI2230" s="187">
        <f t="shared" si="3786"/>
        <v>6</v>
      </c>
      <c r="BJ2230" s="188">
        <f t="shared" si="3786"/>
        <v>6</v>
      </c>
    </row>
    <row r="2231" spans="1:93" s="2" customFormat="1" ht="15" hidden="1" customHeight="1" outlineLevel="2" x14ac:dyDescent="0.25">
      <c r="A2231" s="152" t="s">
        <v>192</v>
      </c>
      <c r="B2231" s="129">
        <f>C2224</f>
        <v>0</v>
      </c>
      <c r="C2231" s="130">
        <f t="shared" si="3780"/>
        <v>0</v>
      </c>
      <c r="D2231" s="130">
        <f t="shared" si="3780"/>
        <v>0</v>
      </c>
      <c r="E2231" s="130">
        <f t="shared" si="3780"/>
        <v>0</v>
      </c>
      <c r="F2231" s="130">
        <f t="shared" si="3780"/>
        <v>0</v>
      </c>
      <c r="G2231" s="130">
        <f t="shared" si="3780"/>
        <v>0</v>
      </c>
      <c r="H2231" s="130">
        <f t="shared" si="3780"/>
        <v>0</v>
      </c>
      <c r="I2231" s="130">
        <f t="shared" si="3780"/>
        <v>0</v>
      </c>
      <c r="J2231" s="190">
        <f t="shared" si="3780"/>
        <v>0</v>
      </c>
      <c r="K2231" s="130">
        <f t="shared" si="3780"/>
        <v>0</v>
      </c>
      <c r="L2231" s="131">
        <f t="shared" si="3780"/>
        <v>0</v>
      </c>
      <c r="M2231" s="129">
        <f>D2224</f>
        <v>0</v>
      </c>
      <c r="N2231" s="130">
        <f t="shared" si="3782"/>
        <v>0</v>
      </c>
      <c r="O2231" s="130">
        <f t="shared" si="3782"/>
        <v>0</v>
      </c>
      <c r="P2231" s="130">
        <f t="shared" si="3782"/>
        <v>0</v>
      </c>
      <c r="Q2231" s="130">
        <f t="shared" si="3782"/>
        <v>0</v>
      </c>
      <c r="R2231" s="130">
        <f t="shared" si="3782"/>
        <v>0</v>
      </c>
      <c r="S2231" s="130">
        <f t="shared" si="3782"/>
        <v>0</v>
      </c>
      <c r="T2231" s="130">
        <f t="shared" si="3782"/>
        <v>0</v>
      </c>
      <c r="U2231" s="130">
        <f t="shared" si="3782"/>
        <v>0</v>
      </c>
      <c r="V2231" s="131">
        <f t="shared" si="3782"/>
        <v>0</v>
      </c>
      <c r="W2231" s="129">
        <f>E2224</f>
        <v>0</v>
      </c>
      <c r="X2231" s="130">
        <f t="shared" si="3783"/>
        <v>0</v>
      </c>
      <c r="Y2231" s="130">
        <f t="shared" si="3783"/>
        <v>0</v>
      </c>
      <c r="Z2231" s="130">
        <f t="shared" si="3783"/>
        <v>0</v>
      </c>
      <c r="AA2231" s="130">
        <f t="shared" si="3783"/>
        <v>0</v>
      </c>
      <c r="AB2231" s="130">
        <f t="shared" si="3783"/>
        <v>0</v>
      </c>
      <c r="AC2231" s="130">
        <f t="shared" si="3783"/>
        <v>0</v>
      </c>
      <c r="AD2231" s="130">
        <f t="shared" si="3783"/>
        <v>0</v>
      </c>
      <c r="AE2231" s="130">
        <f t="shared" si="3783"/>
        <v>0</v>
      </c>
      <c r="AF2231" s="131">
        <f t="shared" si="3783"/>
        <v>0</v>
      </c>
      <c r="AG2231" s="129" t="e">
        <f>F2224</f>
        <v>#DIV/0!</v>
      </c>
      <c r="AH2231" s="130" t="e">
        <f t="shared" si="3784"/>
        <v>#DIV/0!</v>
      </c>
      <c r="AI2231" s="130" t="e">
        <f t="shared" si="3784"/>
        <v>#DIV/0!</v>
      </c>
      <c r="AJ2231" s="130" t="e">
        <f t="shared" si="3784"/>
        <v>#DIV/0!</v>
      </c>
      <c r="AK2231" s="130" t="e">
        <f t="shared" si="3784"/>
        <v>#DIV/0!</v>
      </c>
      <c r="AL2231" s="130" t="e">
        <f t="shared" si="3784"/>
        <v>#DIV/0!</v>
      </c>
      <c r="AM2231" s="130" t="e">
        <f t="shared" si="3784"/>
        <v>#DIV/0!</v>
      </c>
      <c r="AN2231" s="130" t="e">
        <f t="shared" si="3784"/>
        <v>#DIV/0!</v>
      </c>
      <c r="AO2231" s="130" t="e">
        <f t="shared" si="3784"/>
        <v>#DIV/0!</v>
      </c>
      <c r="AP2231" s="131" t="e">
        <f t="shared" si="3784"/>
        <v>#DIV/0!</v>
      </c>
      <c r="AQ2231" s="129">
        <f>G2224</f>
        <v>0</v>
      </c>
      <c r="AR2231" s="130">
        <f t="shared" si="3785"/>
        <v>0</v>
      </c>
      <c r="AS2231" s="130">
        <f t="shared" si="3785"/>
        <v>0</v>
      </c>
      <c r="AT2231" s="130">
        <f t="shared" si="3785"/>
        <v>0</v>
      </c>
      <c r="AU2231" s="130">
        <f t="shared" si="3785"/>
        <v>0</v>
      </c>
      <c r="AV2231" s="130">
        <f t="shared" si="3785"/>
        <v>0</v>
      </c>
      <c r="AW2231" s="130">
        <f t="shared" si="3785"/>
        <v>0</v>
      </c>
      <c r="AX2231" s="130">
        <f t="shared" si="3785"/>
        <v>0</v>
      </c>
      <c r="AY2231" s="130">
        <f t="shared" si="3785"/>
        <v>0</v>
      </c>
      <c r="AZ2231" s="131">
        <f t="shared" si="3785"/>
        <v>0</v>
      </c>
      <c r="BA2231" s="129">
        <f>H2224</f>
        <v>0</v>
      </c>
      <c r="BB2231" s="130">
        <f t="shared" si="3786"/>
        <v>0</v>
      </c>
      <c r="BC2231" s="130">
        <f t="shared" si="3786"/>
        <v>0</v>
      </c>
      <c r="BD2231" s="130">
        <f t="shared" si="3786"/>
        <v>0</v>
      </c>
      <c r="BE2231" s="130">
        <f t="shared" si="3786"/>
        <v>0</v>
      </c>
      <c r="BF2231" s="130">
        <f t="shared" si="3786"/>
        <v>0</v>
      </c>
      <c r="BG2231" s="130">
        <f t="shared" si="3786"/>
        <v>0</v>
      </c>
      <c r="BH2231" s="130">
        <f t="shared" si="3786"/>
        <v>0</v>
      </c>
      <c r="BI2231" s="130">
        <f t="shared" si="3786"/>
        <v>0</v>
      </c>
      <c r="BJ2231" s="131">
        <f t="shared" si="3786"/>
        <v>0</v>
      </c>
      <c r="BK2231"/>
      <c r="BL2231"/>
      <c r="BM2231"/>
      <c r="BN2231"/>
      <c r="BO2231"/>
      <c r="BP2231"/>
      <c r="BQ2231"/>
      <c r="BR2231"/>
      <c r="BS2231"/>
      <c r="BT2231"/>
      <c r="BU2231"/>
      <c r="BV2231"/>
      <c r="BW2231"/>
      <c r="BX2231"/>
      <c r="BY2231"/>
      <c r="BZ2231"/>
      <c r="CA2231"/>
      <c r="CB2231"/>
      <c r="CC2231"/>
      <c r="CD2231"/>
      <c r="CE2231"/>
      <c r="CF2231"/>
      <c r="CG2231"/>
      <c r="CH2231"/>
      <c r="CI2231"/>
      <c r="CJ2231"/>
      <c r="CK2231"/>
      <c r="CL2231"/>
      <c r="CM2231"/>
      <c r="CN2231"/>
      <c r="CO2231"/>
    </row>
    <row r="2232" spans="1:93" s="2" customFormat="1" ht="15" hidden="1" customHeight="1" outlineLevel="2" x14ac:dyDescent="0.25">
      <c r="A2232" s="152" t="s">
        <v>47</v>
      </c>
      <c r="B2232" s="129">
        <f>C2225</f>
        <v>0</v>
      </c>
      <c r="C2232" s="130">
        <f t="shared" si="3780"/>
        <v>0</v>
      </c>
      <c r="D2232" s="130">
        <f t="shared" si="3780"/>
        <v>0</v>
      </c>
      <c r="E2232" s="130">
        <f t="shared" si="3780"/>
        <v>0</v>
      </c>
      <c r="F2232" s="130">
        <f t="shared" si="3780"/>
        <v>0</v>
      </c>
      <c r="G2232" s="130">
        <f t="shared" si="3780"/>
        <v>0</v>
      </c>
      <c r="H2232" s="130">
        <f t="shared" si="3780"/>
        <v>0</v>
      </c>
      <c r="I2232" s="130">
        <f t="shared" si="3780"/>
        <v>0</v>
      </c>
      <c r="J2232" s="190">
        <f t="shared" si="3780"/>
        <v>0</v>
      </c>
      <c r="K2232" s="130">
        <f t="shared" si="3780"/>
        <v>0</v>
      </c>
      <c r="L2232" s="131">
        <f t="shared" si="3780"/>
        <v>0</v>
      </c>
      <c r="M2232" s="129">
        <f>D2225</f>
        <v>0</v>
      </c>
      <c r="N2232" s="130">
        <f t="shared" si="3782"/>
        <v>0</v>
      </c>
      <c r="O2232" s="130">
        <f t="shared" si="3782"/>
        <v>0</v>
      </c>
      <c r="P2232" s="130">
        <f t="shared" si="3782"/>
        <v>0</v>
      </c>
      <c r="Q2232" s="130">
        <f t="shared" si="3782"/>
        <v>0</v>
      </c>
      <c r="R2232" s="130">
        <f t="shared" si="3782"/>
        <v>0</v>
      </c>
      <c r="S2232" s="130">
        <f t="shared" si="3782"/>
        <v>0</v>
      </c>
      <c r="T2232" s="130">
        <f t="shared" si="3782"/>
        <v>0</v>
      </c>
      <c r="U2232" s="130">
        <f t="shared" si="3782"/>
        <v>0</v>
      </c>
      <c r="V2232" s="131">
        <f t="shared" si="3782"/>
        <v>0</v>
      </c>
      <c r="W2232" s="129">
        <f>E2225</f>
        <v>0</v>
      </c>
      <c r="X2232" s="130">
        <f t="shared" si="3783"/>
        <v>0</v>
      </c>
      <c r="Y2232" s="130">
        <f t="shared" si="3783"/>
        <v>0</v>
      </c>
      <c r="Z2232" s="130">
        <f t="shared" si="3783"/>
        <v>0</v>
      </c>
      <c r="AA2232" s="130">
        <f t="shared" si="3783"/>
        <v>0</v>
      </c>
      <c r="AB2232" s="130">
        <f t="shared" si="3783"/>
        <v>0</v>
      </c>
      <c r="AC2232" s="130">
        <f t="shared" si="3783"/>
        <v>0</v>
      </c>
      <c r="AD2232" s="130">
        <f t="shared" si="3783"/>
        <v>0</v>
      </c>
      <c r="AE2232" s="130">
        <f t="shared" si="3783"/>
        <v>0</v>
      </c>
      <c r="AF2232" s="131">
        <f t="shared" si="3783"/>
        <v>0</v>
      </c>
      <c r="AG2232" s="129" t="e">
        <f>F2225</f>
        <v>#DIV/0!</v>
      </c>
      <c r="AH2232" s="130" t="e">
        <f t="shared" si="3784"/>
        <v>#DIV/0!</v>
      </c>
      <c r="AI2232" s="130" t="e">
        <f t="shared" si="3784"/>
        <v>#DIV/0!</v>
      </c>
      <c r="AJ2232" s="130" t="e">
        <f t="shared" si="3784"/>
        <v>#DIV/0!</v>
      </c>
      <c r="AK2232" s="130" t="e">
        <f t="shared" si="3784"/>
        <v>#DIV/0!</v>
      </c>
      <c r="AL2232" s="130" t="e">
        <f t="shared" si="3784"/>
        <v>#DIV/0!</v>
      </c>
      <c r="AM2232" s="130" t="e">
        <f t="shared" si="3784"/>
        <v>#DIV/0!</v>
      </c>
      <c r="AN2232" s="130" t="e">
        <f t="shared" si="3784"/>
        <v>#DIV/0!</v>
      </c>
      <c r="AO2232" s="130" t="e">
        <f t="shared" si="3784"/>
        <v>#DIV/0!</v>
      </c>
      <c r="AP2232" s="131" t="e">
        <f t="shared" si="3784"/>
        <v>#DIV/0!</v>
      </c>
      <c r="AQ2232" s="129">
        <f>G2225</f>
        <v>0</v>
      </c>
      <c r="AR2232" s="130">
        <f t="shared" si="3785"/>
        <v>0</v>
      </c>
      <c r="AS2232" s="130">
        <f t="shared" si="3785"/>
        <v>0</v>
      </c>
      <c r="AT2232" s="130">
        <f t="shared" si="3785"/>
        <v>0</v>
      </c>
      <c r="AU2232" s="130">
        <f t="shared" si="3785"/>
        <v>0</v>
      </c>
      <c r="AV2232" s="130">
        <f t="shared" si="3785"/>
        <v>0</v>
      </c>
      <c r="AW2232" s="130">
        <f t="shared" si="3785"/>
        <v>0</v>
      </c>
      <c r="AX2232" s="130">
        <f t="shared" si="3785"/>
        <v>0</v>
      </c>
      <c r="AY2232" s="130">
        <f t="shared" si="3785"/>
        <v>0</v>
      </c>
      <c r="AZ2232" s="131">
        <f t="shared" si="3785"/>
        <v>0</v>
      </c>
      <c r="BA2232" s="129">
        <f>H2225</f>
        <v>0</v>
      </c>
      <c r="BB2232" s="130">
        <f t="shared" si="3786"/>
        <v>0</v>
      </c>
      <c r="BC2232" s="130">
        <f t="shared" si="3786"/>
        <v>0</v>
      </c>
      <c r="BD2232" s="130">
        <f t="shared" si="3786"/>
        <v>0</v>
      </c>
      <c r="BE2232" s="130">
        <f t="shared" si="3786"/>
        <v>0</v>
      </c>
      <c r="BF2232" s="130">
        <f t="shared" si="3786"/>
        <v>0</v>
      </c>
      <c r="BG2232" s="130">
        <f t="shared" si="3786"/>
        <v>0</v>
      </c>
      <c r="BH2232" s="130">
        <f t="shared" si="3786"/>
        <v>0</v>
      </c>
      <c r="BI2232" s="130">
        <f t="shared" si="3786"/>
        <v>0</v>
      </c>
      <c r="BJ2232" s="131">
        <f t="shared" si="3786"/>
        <v>0</v>
      </c>
      <c r="BK2232"/>
      <c r="BL2232"/>
      <c r="BM2232"/>
      <c r="BN2232"/>
      <c r="BO2232"/>
      <c r="BP2232"/>
      <c r="BQ2232"/>
      <c r="BR2232"/>
      <c r="BS2232"/>
      <c r="BT2232"/>
      <c r="BU2232"/>
      <c r="BV2232"/>
      <c r="BW2232"/>
      <c r="BX2232"/>
      <c r="BY2232"/>
      <c r="BZ2232"/>
      <c r="CA2232"/>
      <c r="CB2232"/>
      <c r="CC2232"/>
      <c r="CD2232"/>
      <c r="CE2232"/>
      <c r="CF2232"/>
      <c r="CG2232"/>
      <c r="CH2232"/>
      <c r="CI2232"/>
      <c r="CJ2232"/>
      <c r="CK2232"/>
      <c r="CL2232"/>
      <c r="CM2232"/>
      <c r="CN2232"/>
      <c r="CO2232"/>
    </row>
    <row r="2233" spans="1:93" s="2" customFormat="1" ht="15" hidden="1" customHeight="1" outlineLevel="2" x14ac:dyDescent="0.25">
      <c r="A2233" s="152" t="s">
        <v>57</v>
      </c>
      <c r="B2233" s="129">
        <f t="shared" ref="B2233" si="3787">E$3</f>
        <v>43</v>
      </c>
      <c r="C2233" s="130">
        <f t="shared" si="3780"/>
        <v>43</v>
      </c>
      <c r="D2233" s="130">
        <f t="shared" si="3780"/>
        <v>43</v>
      </c>
      <c r="E2233" s="130">
        <f t="shared" si="3780"/>
        <v>43</v>
      </c>
      <c r="F2233" s="130">
        <f t="shared" si="3780"/>
        <v>43</v>
      </c>
      <c r="G2233" s="130">
        <f t="shared" si="3780"/>
        <v>43</v>
      </c>
      <c r="H2233" s="130">
        <f t="shared" si="3780"/>
        <v>43</v>
      </c>
      <c r="I2233" s="130">
        <f t="shared" si="3780"/>
        <v>43</v>
      </c>
      <c r="J2233" s="190">
        <f t="shared" si="3780"/>
        <v>43</v>
      </c>
      <c r="K2233" s="130">
        <f t="shared" si="3780"/>
        <v>43</v>
      </c>
      <c r="L2233" s="131">
        <f t="shared" si="3780"/>
        <v>43</v>
      </c>
      <c r="M2233" s="129">
        <f t="shared" ref="M2233" si="3788">F$3</f>
        <v>0</v>
      </c>
      <c r="N2233" s="130">
        <f t="shared" si="3782"/>
        <v>0</v>
      </c>
      <c r="O2233" s="130">
        <f t="shared" si="3782"/>
        <v>0</v>
      </c>
      <c r="P2233" s="130">
        <f t="shared" si="3782"/>
        <v>0</v>
      </c>
      <c r="Q2233" s="130">
        <f t="shared" si="3782"/>
        <v>0</v>
      </c>
      <c r="R2233" s="130">
        <f t="shared" si="3782"/>
        <v>0</v>
      </c>
      <c r="S2233" s="130">
        <f t="shared" si="3782"/>
        <v>0</v>
      </c>
      <c r="T2233" s="130">
        <f t="shared" si="3782"/>
        <v>0</v>
      </c>
      <c r="U2233" s="130">
        <f t="shared" si="3782"/>
        <v>0</v>
      </c>
      <c r="V2233" s="131">
        <f t="shared" si="3782"/>
        <v>0</v>
      </c>
      <c r="W2233" s="129">
        <f t="shared" ref="W2233" si="3789">G$3</f>
        <v>0</v>
      </c>
      <c r="X2233" s="130">
        <f t="shared" si="3783"/>
        <v>0</v>
      </c>
      <c r="Y2233" s="130">
        <f t="shared" si="3783"/>
        <v>0</v>
      </c>
      <c r="Z2233" s="130">
        <f t="shared" si="3783"/>
        <v>0</v>
      </c>
      <c r="AA2233" s="130">
        <f t="shared" si="3783"/>
        <v>0</v>
      </c>
      <c r="AB2233" s="130">
        <f t="shared" si="3783"/>
        <v>0</v>
      </c>
      <c r="AC2233" s="130">
        <f t="shared" si="3783"/>
        <v>0</v>
      </c>
      <c r="AD2233" s="130">
        <f t="shared" si="3783"/>
        <v>0</v>
      </c>
      <c r="AE2233" s="130">
        <f t="shared" si="3783"/>
        <v>0</v>
      </c>
      <c r="AF2233" s="131">
        <f t="shared" si="3783"/>
        <v>0</v>
      </c>
      <c r="AG2233" s="129">
        <f t="shared" ref="AG2233" si="3790">H$3</f>
        <v>0</v>
      </c>
      <c r="AH2233" s="130">
        <f t="shared" si="3784"/>
        <v>0</v>
      </c>
      <c r="AI2233" s="130">
        <f t="shared" si="3784"/>
        <v>0</v>
      </c>
      <c r="AJ2233" s="130">
        <f t="shared" si="3784"/>
        <v>0</v>
      </c>
      <c r="AK2233" s="130">
        <f t="shared" si="3784"/>
        <v>0</v>
      </c>
      <c r="AL2233" s="130">
        <f t="shared" si="3784"/>
        <v>0</v>
      </c>
      <c r="AM2233" s="130">
        <f t="shared" si="3784"/>
        <v>0</v>
      </c>
      <c r="AN2233" s="130">
        <f t="shared" si="3784"/>
        <v>0</v>
      </c>
      <c r="AO2233" s="130">
        <f t="shared" si="3784"/>
        <v>0</v>
      </c>
      <c r="AP2233" s="131">
        <f t="shared" si="3784"/>
        <v>0</v>
      </c>
      <c r="AQ2233" s="129">
        <f t="shared" ref="AQ2233" si="3791">I$3</f>
        <v>0</v>
      </c>
      <c r="AR2233" s="130">
        <f t="shared" si="3785"/>
        <v>0</v>
      </c>
      <c r="AS2233" s="130">
        <f t="shared" si="3785"/>
        <v>0</v>
      </c>
      <c r="AT2233" s="130">
        <f t="shared" si="3785"/>
        <v>0</v>
      </c>
      <c r="AU2233" s="130">
        <f t="shared" si="3785"/>
        <v>0</v>
      </c>
      <c r="AV2233" s="130">
        <f t="shared" si="3785"/>
        <v>0</v>
      </c>
      <c r="AW2233" s="130">
        <f t="shared" si="3785"/>
        <v>0</v>
      </c>
      <c r="AX2233" s="130">
        <f t="shared" si="3785"/>
        <v>0</v>
      </c>
      <c r="AY2233" s="130">
        <f t="shared" si="3785"/>
        <v>0</v>
      </c>
      <c r="AZ2233" s="131">
        <f t="shared" si="3785"/>
        <v>0</v>
      </c>
      <c r="BA2233" s="129">
        <f t="shared" ref="BA2233" si="3792">J$3</f>
        <v>0</v>
      </c>
      <c r="BB2233" s="130">
        <f t="shared" si="3786"/>
        <v>0</v>
      </c>
      <c r="BC2233" s="130">
        <f t="shared" si="3786"/>
        <v>0</v>
      </c>
      <c r="BD2233" s="130">
        <f t="shared" si="3786"/>
        <v>0</v>
      </c>
      <c r="BE2233" s="130">
        <f t="shared" si="3786"/>
        <v>0</v>
      </c>
      <c r="BF2233" s="130">
        <f t="shared" si="3786"/>
        <v>0</v>
      </c>
      <c r="BG2233" s="130">
        <f t="shared" si="3786"/>
        <v>0</v>
      </c>
      <c r="BH2233" s="130">
        <f t="shared" si="3786"/>
        <v>0</v>
      </c>
      <c r="BI2233" s="130">
        <f t="shared" si="3786"/>
        <v>0</v>
      </c>
      <c r="BJ2233" s="131">
        <f t="shared" si="3786"/>
        <v>0</v>
      </c>
      <c r="BK2233"/>
      <c r="BL2233"/>
      <c r="BM2233"/>
      <c r="BN2233"/>
      <c r="BO2233"/>
      <c r="BP2233"/>
      <c r="BQ2233"/>
      <c r="BR2233"/>
      <c r="BS2233"/>
      <c r="BT2233"/>
      <c r="BU2233"/>
      <c r="BV2233"/>
      <c r="BW2233"/>
      <c r="BX2233"/>
      <c r="BY2233"/>
      <c r="BZ2233"/>
      <c r="CA2233"/>
      <c r="CB2233"/>
      <c r="CC2233"/>
      <c r="CD2233"/>
      <c r="CE2233"/>
      <c r="CF2233"/>
      <c r="CG2233"/>
      <c r="CH2233"/>
      <c r="CI2233"/>
      <c r="CJ2233"/>
      <c r="CK2233"/>
      <c r="CL2233"/>
      <c r="CM2233"/>
      <c r="CN2233"/>
      <c r="CO2233"/>
    </row>
    <row r="2234" spans="1:93" s="2" customFormat="1" ht="15" hidden="1" customHeight="1" outlineLevel="2" x14ac:dyDescent="0.25">
      <c r="A2234" s="152" t="s">
        <v>58</v>
      </c>
      <c r="B2234" s="132">
        <f t="shared" ref="B2234" si="3793">B2233/10*0</f>
        <v>0</v>
      </c>
      <c r="C2234" s="133">
        <f t="shared" ref="C2234" si="3794">C2233/10*1</f>
        <v>4.3</v>
      </c>
      <c r="D2234" s="133">
        <f t="shared" ref="D2234" si="3795">D2233/10*2</f>
        <v>8.6</v>
      </c>
      <c r="E2234" s="133">
        <f t="shared" ref="E2234" si="3796">E2233/10*3</f>
        <v>12.899999999999999</v>
      </c>
      <c r="F2234" s="133">
        <f t="shared" ref="F2234" si="3797">F2233/10*4</f>
        <v>17.2</v>
      </c>
      <c r="G2234" s="133">
        <f t="shared" ref="G2234" si="3798">G2233/10*5</f>
        <v>21.5</v>
      </c>
      <c r="H2234" s="133">
        <f t="shared" ref="H2234" si="3799">H2233/10*6</f>
        <v>25.799999999999997</v>
      </c>
      <c r="I2234" s="133">
        <f t="shared" ref="I2234" si="3800">I2233/10*7</f>
        <v>30.099999999999998</v>
      </c>
      <c r="J2234" s="191">
        <f t="shared" ref="J2234" si="3801">J2233/10*8</f>
        <v>34.4</v>
      </c>
      <c r="K2234" s="133">
        <f t="shared" ref="K2234" si="3802">K2233/10*9</f>
        <v>38.699999999999996</v>
      </c>
      <c r="L2234" s="134">
        <f t="shared" ref="L2234" si="3803">L2233/10*10</f>
        <v>43</v>
      </c>
      <c r="M2234" s="133">
        <f t="shared" ref="M2234" si="3804">M2233/10*1</f>
        <v>0</v>
      </c>
      <c r="N2234" s="133">
        <f t="shared" ref="N2234" si="3805">N2233/10*2</f>
        <v>0</v>
      </c>
      <c r="O2234" s="133">
        <f t="shared" ref="O2234" si="3806">O2233/10*3</f>
        <v>0</v>
      </c>
      <c r="P2234" s="133">
        <f t="shared" ref="P2234" si="3807">P2233/10*4</f>
        <v>0</v>
      </c>
      <c r="Q2234" s="133">
        <f t="shared" ref="Q2234" si="3808">Q2233/10*5</f>
        <v>0</v>
      </c>
      <c r="R2234" s="133">
        <f t="shared" ref="R2234" si="3809">R2233/10*6</f>
        <v>0</v>
      </c>
      <c r="S2234" s="133">
        <f t="shared" ref="S2234" si="3810">S2233/10*7</f>
        <v>0</v>
      </c>
      <c r="T2234" s="133">
        <f t="shared" ref="T2234" si="3811">T2233/10*8</f>
        <v>0</v>
      </c>
      <c r="U2234" s="133">
        <f t="shared" ref="U2234" si="3812">U2233/10*9</f>
        <v>0</v>
      </c>
      <c r="V2234" s="134">
        <f t="shared" ref="V2234" si="3813">V2233/10*10</f>
        <v>0</v>
      </c>
      <c r="W2234" s="133">
        <f t="shared" ref="W2234" si="3814">W2233/10*1</f>
        <v>0</v>
      </c>
      <c r="X2234" s="133">
        <f t="shared" ref="X2234" si="3815">X2233/10*2</f>
        <v>0</v>
      </c>
      <c r="Y2234" s="133">
        <f t="shared" ref="Y2234" si="3816">Y2233/10*3</f>
        <v>0</v>
      </c>
      <c r="Z2234" s="133">
        <f t="shared" ref="Z2234" si="3817">Z2233/10*4</f>
        <v>0</v>
      </c>
      <c r="AA2234" s="133">
        <f t="shared" ref="AA2234" si="3818">AA2233/10*5</f>
        <v>0</v>
      </c>
      <c r="AB2234" s="133">
        <f t="shared" ref="AB2234" si="3819">AB2233/10*6</f>
        <v>0</v>
      </c>
      <c r="AC2234" s="133">
        <f t="shared" ref="AC2234" si="3820">AC2233/10*7</f>
        <v>0</v>
      </c>
      <c r="AD2234" s="133">
        <f t="shared" ref="AD2234" si="3821">AD2233/10*8</f>
        <v>0</v>
      </c>
      <c r="AE2234" s="134">
        <f t="shared" ref="AE2234" si="3822">AE2233/10*9</f>
        <v>0</v>
      </c>
      <c r="AF2234" s="134">
        <f t="shared" ref="AF2234" si="3823">AF2233/10*10</f>
        <v>0</v>
      </c>
      <c r="AG2234" s="133">
        <f t="shared" ref="AG2234" si="3824">AG2233/10*1</f>
        <v>0</v>
      </c>
      <c r="AH2234" s="133">
        <f t="shared" ref="AH2234" si="3825">AH2233/10*2</f>
        <v>0</v>
      </c>
      <c r="AI2234" s="133">
        <f t="shared" ref="AI2234" si="3826">AI2233/10*3</f>
        <v>0</v>
      </c>
      <c r="AJ2234" s="133">
        <f t="shared" ref="AJ2234" si="3827">AJ2233/10*4</f>
        <v>0</v>
      </c>
      <c r="AK2234" s="133">
        <f t="shared" ref="AK2234" si="3828">AK2233/10*5</f>
        <v>0</v>
      </c>
      <c r="AL2234" s="133">
        <f t="shared" ref="AL2234" si="3829">AL2233/10*6</f>
        <v>0</v>
      </c>
      <c r="AM2234" s="133">
        <f t="shared" ref="AM2234" si="3830">AM2233/10*7</f>
        <v>0</v>
      </c>
      <c r="AN2234" s="133">
        <f t="shared" ref="AN2234" si="3831">AN2233/10*8</f>
        <v>0</v>
      </c>
      <c r="AO2234" s="134">
        <f t="shared" ref="AO2234" si="3832">AO2233/10*9</f>
        <v>0</v>
      </c>
      <c r="AP2234" s="134">
        <f t="shared" ref="AP2234" si="3833">AP2233/10*10</f>
        <v>0</v>
      </c>
      <c r="AQ2234" s="133">
        <f t="shared" ref="AQ2234" si="3834">AQ2233/10*1</f>
        <v>0</v>
      </c>
      <c r="AR2234" s="133">
        <f t="shared" ref="AR2234" si="3835">AR2233/10*2</f>
        <v>0</v>
      </c>
      <c r="AS2234" s="133">
        <f t="shared" ref="AS2234" si="3836">AS2233/10*3</f>
        <v>0</v>
      </c>
      <c r="AT2234" s="133">
        <f t="shared" ref="AT2234" si="3837">AT2233/10*4</f>
        <v>0</v>
      </c>
      <c r="AU2234" s="133">
        <f t="shared" ref="AU2234" si="3838">AU2233/10*5</f>
        <v>0</v>
      </c>
      <c r="AV2234" s="133">
        <f t="shared" ref="AV2234" si="3839">AV2233/10*6</f>
        <v>0</v>
      </c>
      <c r="AW2234" s="133">
        <f t="shared" ref="AW2234" si="3840">AW2233/10*7</f>
        <v>0</v>
      </c>
      <c r="AX2234" s="133">
        <f t="shared" ref="AX2234" si="3841">AX2233/10*8</f>
        <v>0</v>
      </c>
      <c r="AY2234" s="134">
        <f t="shared" ref="AY2234" si="3842">AY2233/10*9</f>
        <v>0</v>
      </c>
      <c r="AZ2234" s="134">
        <f t="shared" ref="AZ2234" si="3843">AZ2233/10*10</f>
        <v>0</v>
      </c>
      <c r="BA2234" s="133">
        <f t="shared" ref="BA2234" si="3844">BA2233/10*1</f>
        <v>0</v>
      </c>
      <c r="BB2234" s="133">
        <f t="shared" ref="BB2234" si="3845">BB2233/10*2</f>
        <v>0</v>
      </c>
      <c r="BC2234" s="133">
        <f t="shared" ref="BC2234" si="3846">BC2233/10*3</f>
        <v>0</v>
      </c>
      <c r="BD2234" s="133">
        <f t="shared" ref="BD2234" si="3847">BD2233/10*4</f>
        <v>0</v>
      </c>
      <c r="BE2234" s="133">
        <f t="shared" ref="BE2234" si="3848">BE2233/10*5</f>
        <v>0</v>
      </c>
      <c r="BF2234" s="133">
        <f t="shared" ref="BF2234" si="3849">BF2233/10*6</f>
        <v>0</v>
      </c>
      <c r="BG2234" s="133">
        <f t="shared" ref="BG2234" si="3850">BG2233/10*7</f>
        <v>0</v>
      </c>
      <c r="BH2234" s="133">
        <f t="shared" ref="BH2234" si="3851">BH2233/10*8</f>
        <v>0</v>
      </c>
      <c r="BI2234" s="134">
        <f t="shared" ref="BI2234" si="3852">BI2233/10*9</f>
        <v>0</v>
      </c>
      <c r="BJ2234" s="134">
        <f t="shared" ref="BJ2234" si="3853">BJ2233/10*10</f>
        <v>0</v>
      </c>
      <c r="BK2234"/>
      <c r="BL2234"/>
      <c r="BM2234"/>
      <c r="BN2234"/>
      <c r="BO2234"/>
      <c r="BP2234"/>
      <c r="BQ2234"/>
      <c r="BR2234"/>
      <c r="BS2234"/>
      <c r="BT2234"/>
      <c r="BU2234"/>
      <c r="BV2234"/>
      <c r="BW2234"/>
      <c r="BX2234"/>
      <c r="BY2234"/>
      <c r="BZ2234"/>
      <c r="CA2234"/>
      <c r="CB2234"/>
      <c r="CC2234"/>
      <c r="CD2234"/>
      <c r="CE2234"/>
      <c r="CF2234"/>
      <c r="CG2234"/>
      <c r="CH2234"/>
      <c r="CI2234"/>
      <c r="CJ2234"/>
      <c r="CK2234"/>
      <c r="CL2234"/>
      <c r="CM2234"/>
      <c r="CN2234"/>
      <c r="CO2234"/>
    </row>
    <row r="2235" spans="1:93" ht="15.75" hidden="1" outlineLevel="2" thickBot="1" x14ac:dyDescent="0.3">
      <c r="A2235" s="152" t="s">
        <v>60</v>
      </c>
      <c r="B2235" s="192">
        <f t="shared" ref="B2235:BJ2235" si="3854">-B2232+B2231*B2234-1*IF(AND($A1882=B2230,B2234&gt;=$A2178),B2234-$A2178,0)</f>
        <v>0</v>
      </c>
      <c r="C2235" s="193">
        <f t="shared" si="3854"/>
        <v>0</v>
      </c>
      <c r="D2235" s="193">
        <f t="shared" si="3854"/>
        <v>0</v>
      </c>
      <c r="E2235" s="193">
        <f t="shared" si="3854"/>
        <v>0</v>
      </c>
      <c r="F2235" s="193">
        <f t="shared" si="3854"/>
        <v>0</v>
      </c>
      <c r="G2235" s="193">
        <f t="shared" si="3854"/>
        <v>0</v>
      </c>
      <c r="H2235" s="193">
        <f t="shared" si="3854"/>
        <v>0</v>
      </c>
      <c r="I2235" s="193">
        <f t="shared" si="3854"/>
        <v>0</v>
      </c>
      <c r="J2235" s="193">
        <f t="shared" si="3854"/>
        <v>0</v>
      </c>
      <c r="K2235" s="193">
        <f t="shared" si="3854"/>
        <v>0</v>
      </c>
      <c r="L2235" s="194">
        <f t="shared" si="3854"/>
        <v>0</v>
      </c>
      <c r="M2235" s="192">
        <f t="shared" si="3854"/>
        <v>0</v>
      </c>
      <c r="N2235" s="193">
        <f t="shared" si="3854"/>
        <v>0</v>
      </c>
      <c r="O2235" s="193">
        <f t="shared" si="3854"/>
        <v>0</v>
      </c>
      <c r="P2235" s="193">
        <f t="shared" si="3854"/>
        <v>0</v>
      </c>
      <c r="Q2235" s="193">
        <f t="shared" si="3854"/>
        <v>0</v>
      </c>
      <c r="R2235" s="193">
        <f t="shared" si="3854"/>
        <v>0</v>
      </c>
      <c r="S2235" s="193">
        <f t="shared" si="3854"/>
        <v>0</v>
      </c>
      <c r="T2235" s="193">
        <f t="shared" si="3854"/>
        <v>0</v>
      </c>
      <c r="U2235" s="193">
        <f t="shared" si="3854"/>
        <v>0</v>
      </c>
      <c r="V2235" s="194">
        <f t="shared" si="3854"/>
        <v>0</v>
      </c>
      <c r="W2235" s="192">
        <f t="shared" si="3854"/>
        <v>0</v>
      </c>
      <c r="X2235" s="193">
        <f t="shared" si="3854"/>
        <v>0</v>
      </c>
      <c r="Y2235" s="193">
        <f t="shared" si="3854"/>
        <v>0</v>
      </c>
      <c r="Z2235" s="193">
        <f t="shared" si="3854"/>
        <v>0</v>
      </c>
      <c r="AA2235" s="193">
        <f t="shared" si="3854"/>
        <v>0</v>
      </c>
      <c r="AB2235" s="193">
        <f t="shared" si="3854"/>
        <v>0</v>
      </c>
      <c r="AC2235" s="193">
        <f t="shared" si="3854"/>
        <v>0</v>
      </c>
      <c r="AD2235" s="193">
        <f t="shared" si="3854"/>
        <v>0</v>
      </c>
      <c r="AE2235" s="193">
        <f t="shared" si="3854"/>
        <v>0</v>
      </c>
      <c r="AF2235" s="194">
        <f t="shared" si="3854"/>
        <v>0</v>
      </c>
      <c r="AG2235" s="192" t="e">
        <f t="shared" si="3854"/>
        <v>#DIV/0!</v>
      </c>
      <c r="AH2235" s="193" t="e">
        <f t="shared" si="3854"/>
        <v>#DIV/0!</v>
      </c>
      <c r="AI2235" s="193" t="e">
        <f t="shared" si="3854"/>
        <v>#DIV/0!</v>
      </c>
      <c r="AJ2235" s="193" t="e">
        <f t="shared" si="3854"/>
        <v>#DIV/0!</v>
      </c>
      <c r="AK2235" s="193" t="e">
        <f t="shared" si="3854"/>
        <v>#DIV/0!</v>
      </c>
      <c r="AL2235" s="193" t="e">
        <f t="shared" si="3854"/>
        <v>#DIV/0!</v>
      </c>
      <c r="AM2235" s="193" t="e">
        <f t="shared" si="3854"/>
        <v>#DIV/0!</v>
      </c>
      <c r="AN2235" s="193" t="e">
        <f t="shared" si="3854"/>
        <v>#DIV/0!</v>
      </c>
      <c r="AO2235" s="193" t="e">
        <f t="shared" si="3854"/>
        <v>#DIV/0!</v>
      </c>
      <c r="AP2235" s="194" t="e">
        <f t="shared" si="3854"/>
        <v>#DIV/0!</v>
      </c>
      <c r="AQ2235" s="192">
        <f t="shared" si="3854"/>
        <v>0</v>
      </c>
      <c r="AR2235" s="193">
        <f t="shared" si="3854"/>
        <v>0</v>
      </c>
      <c r="AS2235" s="193">
        <f t="shared" si="3854"/>
        <v>0</v>
      </c>
      <c r="AT2235" s="193">
        <f t="shared" si="3854"/>
        <v>0</v>
      </c>
      <c r="AU2235" s="193">
        <f t="shared" si="3854"/>
        <v>0</v>
      </c>
      <c r="AV2235" s="193">
        <f t="shared" si="3854"/>
        <v>0</v>
      </c>
      <c r="AW2235" s="193">
        <f t="shared" si="3854"/>
        <v>0</v>
      </c>
      <c r="AX2235" s="193">
        <f t="shared" si="3854"/>
        <v>0</v>
      </c>
      <c r="AY2235" s="193">
        <f t="shared" si="3854"/>
        <v>0</v>
      </c>
      <c r="AZ2235" s="194">
        <f t="shared" si="3854"/>
        <v>0</v>
      </c>
      <c r="BA2235" s="192">
        <f t="shared" si="3854"/>
        <v>0</v>
      </c>
      <c r="BB2235" s="193">
        <f t="shared" si="3854"/>
        <v>0</v>
      </c>
      <c r="BC2235" s="193">
        <f t="shared" si="3854"/>
        <v>0</v>
      </c>
      <c r="BD2235" s="193">
        <f t="shared" si="3854"/>
        <v>0</v>
      </c>
      <c r="BE2235" s="193">
        <f t="shared" si="3854"/>
        <v>0</v>
      </c>
      <c r="BF2235" s="193">
        <f t="shared" si="3854"/>
        <v>0</v>
      </c>
      <c r="BG2235" s="193">
        <f t="shared" si="3854"/>
        <v>0</v>
      </c>
      <c r="BH2235" s="193">
        <f t="shared" si="3854"/>
        <v>0</v>
      </c>
      <c r="BI2235" s="193">
        <f t="shared" si="3854"/>
        <v>0</v>
      </c>
      <c r="BJ2235" s="194">
        <f t="shared" si="3854"/>
        <v>0</v>
      </c>
    </row>
    <row r="2236" spans="1:93" hidden="1" outlineLevel="2" x14ac:dyDescent="0.25"/>
    <row r="2237" spans="1:93" hidden="1" outlineLevel="1" collapsed="1" x14ac:dyDescent="0.25">
      <c r="A2237" s="181">
        <f>7*B1882/10</f>
        <v>0</v>
      </c>
      <c r="B2237" s="180"/>
      <c r="C2237" s="180"/>
      <c r="D2237" s="180"/>
    </row>
    <row r="2238" spans="1:93" hidden="1" outlineLevel="2" x14ac:dyDescent="0.25">
      <c r="B2238" s="316">
        <f>'Calculo VIGA'!E$2</f>
        <v>1</v>
      </c>
      <c r="C2238" s="317"/>
      <c r="D2238" s="316">
        <f>'Calculo VIGA'!F$2</f>
        <v>2</v>
      </c>
      <c r="E2238" s="317"/>
      <c r="F2238" s="316">
        <f>'Calculo VIGA'!G$2</f>
        <v>3</v>
      </c>
      <c r="G2238" s="317"/>
      <c r="H2238" s="316">
        <f>'Calculo VIGA'!H$2</f>
        <v>4</v>
      </c>
      <c r="I2238" s="317"/>
      <c r="J2238" s="316">
        <f>'Calculo VIGA'!I$2</f>
        <v>5</v>
      </c>
      <c r="K2238" s="317"/>
      <c r="L2238" s="316">
        <f>'Calculo VIGA'!J$2</f>
        <v>6</v>
      </c>
      <c r="M2238" s="317"/>
    </row>
    <row r="2239" spans="1:93" hidden="1" outlineLevel="2" x14ac:dyDescent="0.25">
      <c r="B2239" s="105">
        <f>'Calculo VIGA'!B$18</f>
        <v>3</v>
      </c>
      <c r="C2239" s="106">
        <v>0</v>
      </c>
      <c r="D2239" s="107">
        <f>'Calculo VIGA'!J$18</f>
        <v>0</v>
      </c>
      <c r="E2239" s="106">
        <v>0</v>
      </c>
      <c r="F2239" s="107">
        <f>'Calculo VIGA'!R$18</f>
        <v>0</v>
      </c>
      <c r="G2239" s="106">
        <v>0</v>
      </c>
      <c r="H2239" s="107">
        <f>'Calculo VIGA'!Z$18</f>
        <v>0</v>
      </c>
      <c r="I2239" s="106">
        <v>0</v>
      </c>
      <c r="J2239" s="107">
        <f>'Calculo VIGA'!AH$18</f>
        <v>0</v>
      </c>
      <c r="K2239" s="106">
        <v>0</v>
      </c>
      <c r="L2239" s="107">
        <f>'Calculo VIGA'!AP$18</f>
        <v>0</v>
      </c>
      <c r="M2239" s="106">
        <v>0</v>
      </c>
      <c r="X2239" s="146"/>
      <c r="Y2239" s="147"/>
    </row>
    <row r="2240" spans="1:93" hidden="1" outlineLevel="2" x14ac:dyDescent="0.25">
      <c r="B2240" s="105">
        <f>'Calculo VIGA'!B$19</f>
        <v>4</v>
      </c>
      <c r="C2240" s="106">
        <f>IF($A1882=B2238,1*($B1882-$A2237)^2*(2*$A2237+$B1882)/$B1882^3,0)</f>
        <v>0</v>
      </c>
      <c r="D2240" s="107">
        <f>'Calculo VIGA'!J$19</f>
        <v>0</v>
      </c>
      <c r="E2240" s="106">
        <f>IF($A1882=D2238,1*($B1882-$A2237)^2*(2*$A2237+$B1882)/$B1882^3,0)</f>
        <v>0</v>
      </c>
      <c r="F2240" s="107">
        <f>'Calculo VIGA'!R$19</f>
        <v>0</v>
      </c>
      <c r="G2240" s="106">
        <f>IF($A1882=F2238,1*($B1882-$A2237)^2*(2*$A2237+$B1882)/$B1882^3,0)</f>
        <v>0</v>
      </c>
      <c r="H2240" s="107">
        <f>'Calculo VIGA'!Z$19</f>
        <v>0</v>
      </c>
      <c r="I2240" s="106" t="e">
        <f>IF($A1882=H2238,1*($B1882-$A2237)^2*(2*$A2237+$B1882)/$B1882^3,0)</f>
        <v>#DIV/0!</v>
      </c>
      <c r="J2240" s="107">
        <f>'Calculo VIGA'!AH$19</f>
        <v>0</v>
      </c>
      <c r="K2240" s="106">
        <f>IF($A1882=J2238,1*($B1882-$A2237)^2*(2*$A2237+$B1882)/$B1882^3,0)</f>
        <v>0</v>
      </c>
      <c r="L2240" s="107">
        <f>'Calculo VIGA'!AP$19</f>
        <v>0</v>
      </c>
      <c r="M2240" s="106">
        <f>IF($A1882=L2238,1*($B1882-$A2237)^2*(2*$A2237+$B1882)/$B1882^3,0)</f>
        <v>0</v>
      </c>
    </row>
    <row r="2241" spans="1:34" hidden="1" outlineLevel="2" x14ac:dyDescent="0.25">
      <c r="A2241" t="s">
        <v>36</v>
      </c>
      <c r="B2241" s="105">
        <f>'Calculo VIGA'!B$20</f>
        <v>1</v>
      </c>
      <c r="C2241" s="106">
        <f>IF($A1882=B2238,1*$A2237*($B1882-$A2237)^2/$B1882^2,0)</f>
        <v>0</v>
      </c>
      <c r="D2241" s="107">
        <f>'Calculo VIGA'!J$20</f>
        <v>0</v>
      </c>
      <c r="E2241" s="106">
        <f>IF($A1882=D2238,1*$A2237*($B1882-$A2237)^2/$B1882^2,0)</f>
        <v>0</v>
      </c>
      <c r="F2241" s="107">
        <f>'Calculo VIGA'!R$20</f>
        <v>0</v>
      </c>
      <c r="G2241" s="106">
        <f>IF($A1882=F2238,1*$A2237*($B1882-$A2237)^2/$B1882^2,0)</f>
        <v>0</v>
      </c>
      <c r="H2241" s="107">
        <f>'Calculo VIGA'!Z$20</f>
        <v>0</v>
      </c>
      <c r="I2241" s="106" t="e">
        <f>IF($A1882=H2238,1*$A2237*($B1882-$A2237)^2/$B1882^2,0)</f>
        <v>#DIV/0!</v>
      </c>
      <c r="J2241" s="107">
        <f>'Calculo VIGA'!AH$20</f>
        <v>0</v>
      </c>
      <c r="K2241" s="106">
        <f>IF($A1882=J2238,1*$A2237*($B1882-$A2237)^2/$B1882^2,0)</f>
        <v>0</v>
      </c>
      <c r="L2241" s="107">
        <f>'Calculo VIGA'!AP$20</f>
        <v>0</v>
      </c>
      <c r="M2241" s="106">
        <f>IF($A1882=L2238,1*$A2237*($B1882-$A2237)^2/$B1882^2,0)</f>
        <v>0</v>
      </c>
      <c r="X2241" s="149"/>
    </row>
    <row r="2242" spans="1:34" hidden="1" outlineLevel="2" x14ac:dyDescent="0.25">
      <c r="B2242" s="105">
        <f>'Calculo VIGA'!B$21</f>
        <v>5</v>
      </c>
      <c r="C2242" s="108">
        <v>0</v>
      </c>
      <c r="D2242" s="107">
        <f>'Calculo VIGA'!J$21</f>
        <v>0</v>
      </c>
      <c r="E2242" s="108">
        <v>0</v>
      </c>
      <c r="F2242" s="107">
        <f>'Calculo VIGA'!R$21</f>
        <v>0</v>
      </c>
      <c r="G2242" s="108">
        <v>0</v>
      </c>
      <c r="H2242" s="107">
        <f>'Calculo VIGA'!Z$21</f>
        <v>0</v>
      </c>
      <c r="I2242" s="108">
        <v>0</v>
      </c>
      <c r="J2242" s="107">
        <f>'Calculo VIGA'!AH$21</f>
        <v>0</v>
      </c>
      <c r="K2242" s="108">
        <v>0</v>
      </c>
      <c r="L2242" s="107">
        <f>'Calculo VIGA'!AP$21</f>
        <v>0</v>
      </c>
      <c r="M2242" s="108">
        <v>0</v>
      </c>
    </row>
    <row r="2243" spans="1:34" hidden="1" outlineLevel="2" x14ac:dyDescent="0.25">
      <c r="B2243" s="105">
        <f>'Calculo VIGA'!B$22</f>
        <v>6</v>
      </c>
      <c r="C2243" s="106">
        <f>IF($A1882=B2238,1*($A2237)^2*(3*$B1882-2*$A2237)/$B1882^3,0)</f>
        <v>0</v>
      </c>
      <c r="D2243" s="107">
        <f>'Calculo VIGA'!J$22</f>
        <v>0</v>
      </c>
      <c r="E2243" s="106">
        <f>IF($A1882=D2238,1*($A2237)^2*(3*$B1882-2*$A2237)/$B1882^3,0)</f>
        <v>0</v>
      </c>
      <c r="F2243" s="107">
        <f>'Calculo VIGA'!R$22</f>
        <v>0</v>
      </c>
      <c r="G2243" s="106">
        <f>IF($A1882=F2238,1*($A2237)^2*(3*$B1882-2*$A2237)/$B1882^3,0)</f>
        <v>0</v>
      </c>
      <c r="H2243" s="107">
        <f>'Calculo VIGA'!Z$22</f>
        <v>0</v>
      </c>
      <c r="I2243" s="106" t="e">
        <f>IF($A1882=H2238,1*($A2237)^2*(3*$B1882-2*$A2237)/$B1882^3,0)</f>
        <v>#DIV/0!</v>
      </c>
      <c r="J2243" s="107">
        <f>'Calculo VIGA'!AH$22</f>
        <v>0</v>
      </c>
      <c r="K2243" s="106">
        <f>IF($A1882=J2238,1*($A2237)^2*(3*$B1882-2*$A2237)/$B1882^3,0)</f>
        <v>0</v>
      </c>
      <c r="L2243" s="107">
        <f>'Calculo VIGA'!AP$22</f>
        <v>0</v>
      </c>
      <c r="M2243" s="106">
        <f>IF($A1882=L2238,1*($A2237)^2*(3*$B1882-2*$A2237)/$B1882^3,0)</f>
        <v>0</v>
      </c>
    </row>
    <row r="2244" spans="1:34" hidden="1" outlineLevel="2" x14ac:dyDescent="0.25">
      <c r="B2244" s="105">
        <f>'Calculo VIGA'!B$23</f>
        <v>2</v>
      </c>
      <c r="C2244" s="108">
        <f>IF($A1882=B2238,-1*($B1882-$A2237)*$A2237^2/$B1882^2,0)</f>
        <v>0</v>
      </c>
      <c r="D2244" s="107">
        <f>'Calculo VIGA'!J$23</f>
        <v>0</v>
      </c>
      <c r="E2244" s="108">
        <f>IF($A1882=D2238,-1*($B1882-$A2237)*$A2237^2/$B1882^2,0)</f>
        <v>0</v>
      </c>
      <c r="F2244" s="107">
        <f>'Calculo VIGA'!R$23</f>
        <v>0</v>
      </c>
      <c r="G2244" s="108">
        <f>IF($A1882=F2238,-1*($B1882-$A2237)*$A2237^2/$B1882^2,0)</f>
        <v>0</v>
      </c>
      <c r="H2244" s="107">
        <f>'Calculo VIGA'!Z$23</f>
        <v>0</v>
      </c>
      <c r="I2244" s="108" t="e">
        <f>IF($A1882=H2238,-1*($B1882-$A2237)*$A2237^2/$B1882^2,0)</f>
        <v>#DIV/0!</v>
      </c>
      <c r="J2244" s="107">
        <f>'Calculo VIGA'!AH$23</f>
        <v>0</v>
      </c>
      <c r="K2244" s="108">
        <f>IF($A1882=J2238,-1*($B1882-$A2237)*$A2237^2/$B1882^2,0)</f>
        <v>0</v>
      </c>
      <c r="L2244" s="107">
        <f>'Calculo VIGA'!AP$23</f>
        <v>0</v>
      </c>
      <c r="M2244" s="108">
        <f>IF($A1882=L2238,-1*($B1882-$A2237)*$A2237^2/$B1882^2,0)</f>
        <v>0</v>
      </c>
    </row>
    <row r="2245" spans="1:34" hidden="1" outlineLevel="2" x14ac:dyDescent="0.25">
      <c r="C2245" t="s">
        <v>61</v>
      </c>
      <c r="D2245" s="182"/>
      <c r="E2245" s="183"/>
      <c r="F2245" s="182"/>
      <c r="G2245" s="183"/>
      <c r="H2245" s="182"/>
      <c r="I2245" s="183"/>
      <c r="J2245" s="182"/>
      <c r="K2245" s="183"/>
      <c r="L2245" s="182"/>
      <c r="M2245" s="183"/>
      <c r="N2245" s="182"/>
      <c r="O2245" s="183"/>
      <c r="P2245" s="182"/>
      <c r="Q2245" s="183"/>
      <c r="R2245" s="182"/>
      <c r="S2245" s="183"/>
    </row>
    <row r="2246" spans="1:34" hidden="1" outlineLevel="2" x14ac:dyDescent="0.25">
      <c r="B2246" s="105">
        <v>1</v>
      </c>
      <c r="C2246" s="108">
        <f t="shared" ref="C2246" si="3855">-(IFERROR(VLOOKUP($B2246,$B2239:$C2244,2,0),0)+IFERROR(VLOOKUP($B2246,$D2239:$E2244,2,0),0)+IFERROR(VLOOKUP($B2246,$F2239:$G2244,2,0),0)+IFERROR(VLOOKUP($B2246,$H2239:$I2244,2,0),0)+IFERROR(VLOOKUP($B2246,$J2239:$K2244,2,0),0)+IFERROR(VLOOKUP($B2246,$L2239:$M2244,2,0),0)+IFERROR(VLOOKUP($B2246,$N2239:$O2244,2,0),0)+IFERROR(VLOOKUP($B2246,$P2239:$Q2244,2,0),0)+IFERROR(VLOOKUP($B2246,$R2239:$S2244,2,0),0))</f>
        <v>0</v>
      </c>
      <c r="E2246" s="109"/>
      <c r="F2246" s="325" t="s">
        <v>37</v>
      </c>
      <c r="G2246" s="325"/>
      <c r="H2246" s="325"/>
      <c r="I2246" s="325"/>
      <c r="J2246" s="325"/>
      <c r="K2246" s="325"/>
      <c r="L2246" s="325"/>
      <c r="M2246" s="325"/>
      <c r="N2246" s="325"/>
      <c r="O2246" s="325"/>
      <c r="P2246" s="325"/>
      <c r="Q2246" s="325"/>
      <c r="R2246" s="325"/>
      <c r="S2246" s="325"/>
      <c r="T2246" s="325"/>
      <c r="U2246" s="325"/>
      <c r="V2246" s="325"/>
      <c r="W2246" s="325"/>
      <c r="X2246" s="325"/>
      <c r="Y2246" s="325"/>
      <c r="Z2246" s="325"/>
      <c r="AA2246" s="325"/>
      <c r="AB2246" s="110"/>
      <c r="AC2246" s="110"/>
      <c r="AD2246" s="110"/>
      <c r="AE2246" s="110"/>
      <c r="AF2246" s="110"/>
      <c r="AG2246" s="110"/>
      <c r="AH2246" s="110"/>
    </row>
    <row r="2247" spans="1:34" hidden="1" outlineLevel="2" x14ac:dyDescent="0.25">
      <c r="B2247" s="105">
        <v>2</v>
      </c>
      <c r="C2247" s="108">
        <f t="shared" ref="C2247" si="3856">-(IFERROR(VLOOKUP($B2247,$B2239:$C2244,2,0),0)+IFERROR(VLOOKUP($B2247,$D2239:$E2244,2,0),0)+IFERROR(VLOOKUP($B2247,$F2239:$G2244,2,0),0)+IFERROR(VLOOKUP($B2247,$H2239:$I2244,2,0),0)+IFERROR(VLOOKUP($B2247,$J2239:$K2244,2,0),0)+IFERROR(VLOOKUP($B2247,$L2239:$M2244,2,0),0)+IFERROR(VLOOKUP($B2247,$N2239:$O2244,2,0),0)+IFERROR(VLOOKUP($B2247,$P2239:$Q2244,2,0),0)+IFERROR(VLOOKUP($B2247,$R2239:$S2244,2,0),0))</f>
        <v>0</v>
      </c>
      <c r="E2247" s="110"/>
      <c r="F2247" s="110"/>
      <c r="G2247" s="326" t="s">
        <v>38</v>
      </c>
      <c r="H2247" s="326"/>
      <c r="I2247" s="326"/>
      <c r="J2247" s="326"/>
      <c r="K2247" s="326"/>
      <c r="L2247" s="326"/>
      <c r="M2247" s="110"/>
      <c r="N2247" s="110"/>
      <c r="O2247" s="110"/>
      <c r="P2247" s="327" t="s">
        <v>39</v>
      </c>
      <c r="Q2247" s="327"/>
      <c r="R2247" s="327"/>
      <c r="S2247" s="327"/>
      <c r="T2247" s="327"/>
      <c r="U2247" s="327"/>
      <c r="V2247" s="110"/>
      <c r="W2247" s="110"/>
      <c r="X2247" s="110"/>
      <c r="Y2247" s="110"/>
      <c r="Z2247" s="110"/>
      <c r="AA2247" s="110"/>
      <c r="AB2247" s="110"/>
      <c r="AC2247" s="110"/>
      <c r="AD2247" s="110"/>
      <c r="AE2247" s="110"/>
      <c r="AF2247" s="110"/>
      <c r="AG2247" s="110"/>
      <c r="AH2247" s="110"/>
    </row>
    <row r="2248" spans="1:34" hidden="1" outlineLevel="2" x14ac:dyDescent="0.25">
      <c r="B2248" s="105">
        <v>3</v>
      </c>
      <c r="C2248" s="108">
        <f t="shared" ref="C2248" si="3857">-(IFERROR(VLOOKUP($B2248,$B2239:$C2244,2,0),0)+IFERROR(VLOOKUP($B2248,$D2239:$E2244,2,0),0)+IFERROR(VLOOKUP($B2248,$F2239:$G2244,2,0),0)+IFERROR(VLOOKUP($B2248,$H2239:$I2244,2,0),0)+IFERROR(VLOOKUP($B2248,$J2239:$K2244,2,0),0)+IFERROR(VLOOKUP($B2248,$L2239:$M2244,2,0),0)+IFERROR(VLOOKUP($B2248,$N2239:$O2244,2,0),0)+IFERROR(VLOOKUP($B2248,$P2239:$Q2244,2,0),0)+IFERROR(VLOOKUP($B2248,$R2239:$S2244,2,0),0))</f>
        <v>0</v>
      </c>
      <c r="E2248" s="110"/>
      <c r="F2248" s="110"/>
      <c r="G2248" s="112">
        <v>6</v>
      </c>
      <c r="H2248" s="112">
        <v>5</v>
      </c>
      <c r="I2248" s="112">
        <v>4</v>
      </c>
      <c r="J2248" s="112">
        <v>3</v>
      </c>
      <c r="K2248" s="112">
        <v>2</v>
      </c>
      <c r="L2248" s="112">
        <v>1</v>
      </c>
      <c r="M2248" s="110"/>
      <c r="O2248" s="110"/>
      <c r="P2248" s="112">
        <v>6</v>
      </c>
      <c r="Q2248" s="112">
        <v>5</v>
      </c>
      <c r="R2248" s="112">
        <v>4</v>
      </c>
      <c r="S2248" s="112">
        <v>3</v>
      </c>
      <c r="T2248" s="112">
        <v>2</v>
      </c>
      <c r="U2248" s="112">
        <v>1</v>
      </c>
      <c r="AB2248" s="110"/>
      <c r="AC2248" s="110"/>
      <c r="AD2248" s="110"/>
      <c r="AE2248" s="110"/>
      <c r="AF2248" s="110"/>
      <c r="AG2248" s="110"/>
      <c r="AH2248" s="110"/>
    </row>
    <row r="2249" spans="1:34" hidden="1" outlineLevel="2" x14ac:dyDescent="0.25">
      <c r="B2249" s="105">
        <v>4</v>
      </c>
      <c r="C2249" s="108">
        <f t="shared" ref="C2249" si="3858">-(IFERROR(VLOOKUP($B2249,$B2239:$C2244,2,0),0)+IFERROR(VLOOKUP($B2249,$D2239:$E2244,2,0),0)+IFERROR(VLOOKUP($B2249,$F2239:$G2244,2,0),0)+IFERROR(VLOOKUP($B2249,$H2239:$I2244,2,0),0)+IFERROR(VLOOKUP($B2249,$J2239:$K2244,2,0),0)+IFERROR(VLOOKUP($B2249,$L2239:$M2244,2,0),0)+IFERROR(VLOOKUP($B2249,$N2239:$O2244,2,0),0)+IFERROR(VLOOKUP($B2249,$P2239:$Q2244,2,0),0)+IFERROR(VLOOKUP($B2249,$R2239:$S2244,2,0),0))</f>
        <v>0</v>
      </c>
      <c r="E2249" s="110"/>
      <c r="F2249" s="105">
        <v>1</v>
      </c>
      <c r="G2249" s="184" t="e">
        <f t="array" ref="G2249:G2255">MMULT(MINVERSE($C$24:$I$30),$C2246:$C2252)</f>
        <v>#NUM!</v>
      </c>
      <c r="H2249" s="184" t="e">
        <f t="array" ref="H2249:H2254">MMULT(MINVERSE($C$24:$H$29),$C2246:$C2251)</f>
        <v>#NUM!</v>
      </c>
      <c r="I2249" s="184" t="e">
        <f t="array" ref="I2249:I2253">MMULT(MINVERSE($C$24:$G$28),$C2246:$C2250)</f>
        <v>#NUM!</v>
      </c>
      <c r="J2249" s="184">
        <f t="array" ref="J2249:J2252">MMULT(MINVERSE($C$24:$F$27),$C2246:$C2249)</f>
        <v>0</v>
      </c>
      <c r="K2249" s="184">
        <f t="array" ref="K2249:K2251">MMULT(MINVERSE($C$24:$E$26),$C2246:$C2248)</f>
        <v>0</v>
      </c>
      <c r="L2249" s="184">
        <f t="array" ref="L2249:L2250">MMULT(MINVERSE($C$24:$D$25),$C2246:$C2247)</f>
        <v>0</v>
      </c>
      <c r="M2249" s="110"/>
      <c r="O2249" s="105">
        <v>1</v>
      </c>
      <c r="P2249" s="184" t="e">
        <f t="array" ref="P2249:P2259">MMULT(MINVERSE($C$24:$M$34),$C2246:$C2256)</f>
        <v>#NUM!</v>
      </c>
      <c r="Q2249" s="184" t="e">
        <f t="array" ref="Q2249:Q2258">MMULT(MINVERSE($C$24:$L$33),$C2246:$C2255)</f>
        <v>#NUM!</v>
      </c>
      <c r="R2249" s="184" t="e">
        <f t="array" ref="R2249:R2257">MMULT(MINVERSE($C$24:$K$32),$C2246:$C2254)</f>
        <v>#NUM!</v>
      </c>
      <c r="S2249" s="184" t="e">
        <f t="array" ref="S2249:S2256">MMULT(MINVERSE($C$24:$J$31),$C2246:$C2253)</f>
        <v>#NUM!</v>
      </c>
      <c r="T2249" s="114"/>
      <c r="U2249" s="114"/>
      <c r="V2249" s="110"/>
      <c r="W2249" s="110"/>
      <c r="X2249" s="110"/>
      <c r="Y2249" s="110"/>
      <c r="Z2249" s="110"/>
      <c r="AA2249" s="110"/>
      <c r="AB2249" s="110"/>
      <c r="AC2249" s="110"/>
      <c r="AD2249" s="110"/>
      <c r="AE2249" s="110"/>
      <c r="AF2249" s="110"/>
      <c r="AG2249" s="110"/>
      <c r="AH2249" s="110"/>
    </row>
    <row r="2250" spans="1:34" hidden="1" outlineLevel="2" x14ac:dyDescent="0.25">
      <c r="B2250" s="105">
        <v>5</v>
      </c>
      <c r="C2250" s="108">
        <f t="shared" ref="C2250" si="3859">-(IFERROR(VLOOKUP($B2250,$B2239:$C2244,2,0),0)+IFERROR(VLOOKUP($B2250,$D2239:$E2244,2,0),0)+IFERROR(VLOOKUP($B2250,$F2239:$G2244,2,0),0)+IFERROR(VLOOKUP($B2250,$H2239:$I2244,2,0),0)+IFERROR(VLOOKUP($B2250,$J2239:$K2244,2,0),0)+IFERROR(VLOOKUP($B2250,$L2239:$M2244,2,0),0)+IFERROR(VLOOKUP($B2250,$N2239:$O2244,2,0),0)+IFERROR(VLOOKUP($B2250,$P2239:$Q2244,2,0),0)+IFERROR(VLOOKUP($B2250,$R2239:$S2244,2,0),0))</f>
        <v>0</v>
      </c>
      <c r="E2250" s="110"/>
      <c r="F2250" s="105">
        <v>2</v>
      </c>
      <c r="G2250" s="185" t="e">
        <v>#NUM!</v>
      </c>
      <c r="H2250" s="185" t="e">
        <v>#NUM!</v>
      </c>
      <c r="I2250" s="185" t="e">
        <v>#NUM!</v>
      </c>
      <c r="J2250" s="185">
        <v>0</v>
      </c>
      <c r="K2250" s="185">
        <v>0</v>
      </c>
      <c r="L2250" s="185">
        <v>0</v>
      </c>
      <c r="M2250" s="110"/>
      <c r="O2250" s="105">
        <v>2</v>
      </c>
      <c r="P2250" s="185" t="e">
        <v>#NUM!</v>
      </c>
      <c r="Q2250" s="185" t="e">
        <v>#NUM!</v>
      </c>
      <c r="R2250" s="185" t="e">
        <v>#NUM!</v>
      </c>
      <c r="S2250" s="185" t="e">
        <v>#NUM!</v>
      </c>
      <c r="T2250" s="114"/>
      <c r="U2250" s="114"/>
    </row>
    <row r="2251" spans="1:34" hidden="1" outlineLevel="2" x14ac:dyDescent="0.25">
      <c r="B2251" s="105">
        <v>6</v>
      </c>
      <c r="C2251" s="108">
        <f t="shared" ref="C2251" si="3860">-(IFERROR(VLOOKUP($B2251,$B2239:$C2244,2,0),0)+IFERROR(VLOOKUP($B2251,$D2239:$E2244,2,0),0)+IFERROR(VLOOKUP($B2251,$F2239:$G2244,2,0),0)+IFERROR(VLOOKUP($B2251,$H2239:$I2244,2,0),0)+IFERROR(VLOOKUP($B2251,$J2239:$K2244,2,0),0)+IFERROR(VLOOKUP($B2251,$L2239:$M2244,2,0),0)+IFERROR(VLOOKUP($B2251,$N2239:$O2244,2,0),0)+IFERROR(VLOOKUP($B2251,$P2239:$Q2244,2,0),0)+IFERROR(VLOOKUP($B2251,$R2239:$S2244,2,0),0))</f>
        <v>0</v>
      </c>
      <c r="E2251" s="110"/>
      <c r="F2251" s="105">
        <v>3</v>
      </c>
      <c r="G2251" s="185" t="e">
        <v>#NUM!</v>
      </c>
      <c r="H2251" s="185" t="e">
        <v>#NUM!</v>
      </c>
      <c r="I2251" s="185" t="e">
        <v>#NUM!</v>
      </c>
      <c r="J2251" s="185">
        <v>0</v>
      </c>
      <c r="K2251" s="185">
        <v>0</v>
      </c>
      <c r="L2251" s="185"/>
      <c r="M2251" s="110"/>
      <c r="O2251" s="105">
        <v>3</v>
      </c>
      <c r="P2251" s="185" t="e">
        <v>#NUM!</v>
      </c>
      <c r="Q2251" s="185" t="e">
        <v>#NUM!</v>
      </c>
      <c r="R2251" s="185" t="e">
        <v>#NUM!</v>
      </c>
      <c r="S2251" s="185" t="e">
        <v>#NUM!</v>
      </c>
      <c r="T2251" s="114"/>
      <c r="U2251" s="114"/>
    </row>
    <row r="2252" spans="1:34" hidden="1" outlineLevel="2" x14ac:dyDescent="0.25">
      <c r="B2252" s="105">
        <v>7</v>
      </c>
      <c r="C2252" s="108">
        <f t="shared" ref="C2252" si="3861">-(IFERROR(VLOOKUP($B2252,$B2239:$C2244,2,0),0)+IFERROR(VLOOKUP($B2252,$D2239:$E2244,2,0),0)+IFERROR(VLOOKUP($B2252,$F2239:$G2244,2,0),0)+IFERROR(VLOOKUP($B2252,$H2239:$I2244,2,0),0)+IFERROR(VLOOKUP($B2252,$J2239:$K2244,2,0),0)+IFERROR(VLOOKUP($B2252,$L2239:$M2244,2,0),0)+IFERROR(VLOOKUP($B2252,$N2239:$O2244,2,0),0)+IFERROR(VLOOKUP($B2252,$P2239:$Q2244,2,0),0)+IFERROR(VLOOKUP($B2252,$R2239:$S2244,2,0),0))</f>
        <v>0</v>
      </c>
      <c r="E2252" s="110"/>
      <c r="F2252" s="105">
        <v>4</v>
      </c>
      <c r="G2252" s="185" t="e">
        <v>#NUM!</v>
      </c>
      <c r="H2252" s="185" t="e">
        <v>#NUM!</v>
      </c>
      <c r="I2252" s="185" t="e">
        <v>#NUM!</v>
      </c>
      <c r="J2252" s="185">
        <v>0</v>
      </c>
      <c r="K2252" s="185"/>
      <c r="L2252" s="185"/>
      <c r="M2252" s="110"/>
      <c r="O2252" s="105">
        <v>4</v>
      </c>
      <c r="P2252" s="185" t="e">
        <v>#NUM!</v>
      </c>
      <c r="Q2252" s="185" t="e">
        <v>#NUM!</v>
      </c>
      <c r="R2252" s="185" t="e">
        <v>#NUM!</v>
      </c>
      <c r="S2252" s="185" t="e">
        <v>#NUM!</v>
      </c>
      <c r="T2252" s="114"/>
      <c r="U2252" s="114"/>
    </row>
    <row r="2253" spans="1:34" hidden="1" outlineLevel="2" x14ac:dyDescent="0.25">
      <c r="B2253" s="105">
        <v>8</v>
      </c>
      <c r="C2253" s="108">
        <f t="shared" ref="C2253" si="3862">-(IFERROR(VLOOKUP($B2253,$B2239:$C2244,2,0),0)+IFERROR(VLOOKUP($B2253,$D2239:$E2244,2,0),0)+IFERROR(VLOOKUP($B2253,$F2239:$G2244,2,0),0)+IFERROR(VLOOKUP($B2253,$H2239:$I2244,2,0),0)+IFERROR(VLOOKUP($B2253,$J2239:$K2244,2,0),0)+IFERROR(VLOOKUP($B2253,$L2239:$M2244,2,0),0)+IFERROR(VLOOKUP($B2253,$N2239:$O2244,2,0),0)+IFERROR(VLOOKUP($B2253,$P2239:$Q2244,2,0),0)+IFERROR(VLOOKUP($B2253,$R2239:$S2244,2,0),0))</f>
        <v>0</v>
      </c>
      <c r="E2253" s="110" t="s">
        <v>40</v>
      </c>
      <c r="F2253" s="105">
        <v>5</v>
      </c>
      <c r="G2253" s="185" t="e">
        <v>#NUM!</v>
      </c>
      <c r="H2253" s="185" t="e">
        <v>#NUM!</v>
      </c>
      <c r="I2253" s="185" t="e">
        <v>#NUM!</v>
      </c>
      <c r="J2253" s="185"/>
      <c r="K2253" s="185"/>
      <c r="L2253" s="185"/>
      <c r="M2253" s="110"/>
      <c r="O2253" s="105">
        <v>5</v>
      </c>
      <c r="P2253" s="185" t="e">
        <v>#NUM!</v>
      </c>
      <c r="Q2253" s="185" t="e">
        <v>#NUM!</v>
      </c>
      <c r="R2253" s="185" t="e">
        <v>#NUM!</v>
      </c>
      <c r="S2253" s="185" t="e">
        <v>#NUM!</v>
      </c>
      <c r="T2253" s="114"/>
      <c r="U2253" s="114"/>
    </row>
    <row r="2254" spans="1:34" hidden="1" outlineLevel="2" x14ac:dyDescent="0.25">
      <c r="B2254" s="105">
        <v>9</v>
      </c>
      <c r="C2254" s="108">
        <f t="shared" ref="C2254" si="3863">-(IFERROR(VLOOKUP($B2254,$B2239:$C2244,2,0),0)+IFERROR(VLOOKUP($B2254,$D2239:$E2244,2,0),0)+IFERROR(VLOOKUP($B2254,$F2239:$G2244,2,0),0)+IFERROR(VLOOKUP($B2254,$H2239:$I2244,2,0),0)+IFERROR(VLOOKUP($B2254,$J2239:$K2244,2,0),0)+IFERROR(VLOOKUP($B2254,$L2239:$M2244,2,0),0)+IFERROR(VLOOKUP($B2254,$N2239:$O2244,2,0),0)+IFERROR(VLOOKUP($B2254,$P2239:$Q2244,2,0),0)+IFERROR(VLOOKUP($B2254,$R2239:$S2244,2,0),0))</f>
        <v>0</v>
      </c>
      <c r="E2254" s="110"/>
      <c r="F2254" s="105">
        <v>6</v>
      </c>
      <c r="G2254" s="185" t="e">
        <v>#NUM!</v>
      </c>
      <c r="H2254" s="185" t="e">
        <v>#NUM!</v>
      </c>
      <c r="I2254" s="185"/>
      <c r="J2254" s="185"/>
      <c r="K2254" s="185"/>
      <c r="L2254" s="185"/>
      <c r="M2254" s="110"/>
      <c r="O2254" s="105">
        <v>6</v>
      </c>
      <c r="P2254" s="185" t="e">
        <v>#NUM!</v>
      </c>
      <c r="Q2254" s="185" t="e">
        <v>#NUM!</v>
      </c>
      <c r="R2254" s="185" t="e">
        <v>#NUM!</v>
      </c>
      <c r="S2254" s="185" t="e">
        <v>#NUM!</v>
      </c>
      <c r="T2254" s="114"/>
      <c r="U2254" s="114"/>
    </row>
    <row r="2255" spans="1:34" hidden="1" outlineLevel="2" x14ac:dyDescent="0.25">
      <c r="B2255" s="105">
        <v>10</v>
      </c>
      <c r="C2255" s="108">
        <f t="shared" ref="C2255" si="3864">-(IFERROR(VLOOKUP($B2255,$B2239:$C2244,2,0),0)+IFERROR(VLOOKUP($B2255,$D2239:$E2244,2,0),0)+IFERROR(VLOOKUP($B2255,$F2239:$G2244,2,0),0)+IFERROR(VLOOKUP($B2255,$H2239:$I2244,2,0),0)+IFERROR(VLOOKUP($B2255,$J2239:$K2244,2,0),0)+IFERROR(VLOOKUP($B2255,$L2239:$M2244,2,0),0)+IFERROR(VLOOKUP($B2255,$N2239:$O2244,2,0),0)+IFERROR(VLOOKUP($B2255,$P2239:$Q2244,2,0),0)+IFERROR(VLOOKUP($B2255,$R2239:$S2244,2,0),0))</f>
        <v>0</v>
      </c>
      <c r="E2255" s="110"/>
      <c r="F2255" s="105">
        <v>7</v>
      </c>
      <c r="G2255" s="185" t="e">
        <v>#NUM!</v>
      </c>
      <c r="H2255" s="185"/>
      <c r="I2255" s="185"/>
      <c r="J2255" s="185"/>
      <c r="K2255" s="185"/>
      <c r="L2255" s="185"/>
      <c r="M2255" s="110"/>
      <c r="N2255" s="110" t="s">
        <v>40</v>
      </c>
      <c r="O2255" s="105">
        <v>7</v>
      </c>
      <c r="P2255" s="185" t="e">
        <v>#NUM!</v>
      </c>
      <c r="Q2255" s="185" t="e">
        <v>#NUM!</v>
      </c>
      <c r="R2255" s="185" t="e">
        <v>#NUM!</v>
      </c>
      <c r="S2255" s="185" t="e">
        <v>#NUM!</v>
      </c>
      <c r="T2255" s="114"/>
      <c r="U2255" s="114"/>
    </row>
    <row r="2256" spans="1:34" hidden="1" outlineLevel="2" x14ac:dyDescent="0.25">
      <c r="B2256" s="105">
        <v>11</v>
      </c>
      <c r="C2256" s="108">
        <f t="shared" ref="C2256" si="3865">-(IFERROR(VLOOKUP($B2256,$B2239:$C2244,2,0),0)+IFERROR(VLOOKUP($B2256,$D2239:$E2244,2,0),0)+IFERROR(VLOOKUP($B2256,$F2239:$G2244,2,0),0)+IFERROR(VLOOKUP($B2256,$H2239:$I2244,2,0),0)+IFERROR(VLOOKUP($B2256,$J2239:$K2244,2,0),0)+IFERROR(VLOOKUP($B2256,$L2239:$M2244,2,0),0)+IFERROR(VLOOKUP($B2256,$N2239:$O2244,2,0),0)+IFERROR(VLOOKUP($B2256,$P2239:$Q2244,2,0),0)+IFERROR(VLOOKUP($B2256,$R2239:$S2244,2,0),0))</f>
        <v>0</v>
      </c>
      <c r="E2256" s="110"/>
      <c r="M2256" s="110"/>
      <c r="O2256" s="105">
        <v>8</v>
      </c>
      <c r="P2256" s="185" t="e">
        <v>#NUM!</v>
      </c>
      <c r="Q2256" s="185" t="e">
        <v>#NUM!</v>
      </c>
      <c r="R2256" s="185" t="e">
        <v>#NUM!</v>
      </c>
      <c r="S2256" s="185" t="e">
        <v>#NUM!</v>
      </c>
      <c r="T2256" s="114"/>
      <c r="U2256" s="114"/>
    </row>
    <row r="2257" spans="1:24" hidden="1" outlineLevel="2" x14ac:dyDescent="0.25">
      <c r="B2257" s="105">
        <v>12</v>
      </c>
      <c r="C2257" s="108">
        <f t="shared" ref="C2257" si="3866">-(IFERROR(VLOOKUP($B2257,$B2239:$C2244,2,0),0)+IFERROR(VLOOKUP($B2257,$D2239:$E2244,2,0),0)+IFERROR(VLOOKUP($B2257,$F2239:$G2244,2,0),0)+IFERROR(VLOOKUP($B2257,$H2239:$I2244,2,0),0)+IFERROR(VLOOKUP($B2257,$J2239:$K2244,2,0),0)+IFERROR(VLOOKUP($B2257,$L2239:$M2244,2,0),0)+IFERROR(VLOOKUP($B2257,$N2239:$O2244,2,0),0)+IFERROR(VLOOKUP($B2257,$P2239:$Q2244,2,0),0)+IFERROR(VLOOKUP($B2257,$R2239:$S2244,2,0),0))</f>
        <v>0</v>
      </c>
      <c r="E2257" s="110"/>
      <c r="M2257" s="110"/>
      <c r="O2257" s="105">
        <v>9</v>
      </c>
      <c r="P2257" s="185" t="e">
        <v>#NUM!</v>
      </c>
      <c r="Q2257" s="185" t="e">
        <v>#NUM!</v>
      </c>
      <c r="R2257" s="185" t="e">
        <v>#NUM!</v>
      </c>
      <c r="S2257" s="185"/>
      <c r="T2257" s="114"/>
      <c r="U2257" s="114"/>
    </row>
    <row r="2258" spans="1:24" hidden="1" outlineLevel="2" x14ac:dyDescent="0.25">
      <c r="B2258" s="105">
        <v>13</v>
      </c>
      <c r="C2258" s="108">
        <f t="shared" ref="C2258" si="3867">-(IFERROR(VLOOKUP($B2258,$B2239:$C2244,2,0),0)+IFERROR(VLOOKUP($B2258,$D2239:$E2244,2,0),0)+IFERROR(VLOOKUP($B2258,$F2239:$G2244,2,0),0)+IFERROR(VLOOKUP($B2258,$H2239:$I2244,2,0),0)+IFERROR(VLOOKUP($B2258,$J2239:$K2244,2,0),0)+IFERROR(VLOOKUP($B2258,$L2239:$M2244,2,0),0)+IFERROR(VLOOKUP($B2258,$N2239:$O2244,2,0),0)+IFERROR(VLOOKUP($B2258,$P2239:$Q2244,2,0),0)+IFERROR(VLOOKUP($B2258,$R2239:$S2244,2,0),0))</f>
        <v>0</v>
      </c>
      <c r="E2258" s="110"/>
      <c r="F2258" s="110"/>
      <c r="G2258" s="324" t="s">
        <v>42</v>
      </c>
      <c r="H2258" s="324"/>
      <c r="I2258" s="324"/>
      <c r="J2258" s="324"/>
      <c r="K2258" s="324"/>
      <c r="L2258" s="324"/>
      <c r="M2258" s="110"/>
      <c r="O2258" s="105">
        <v>10</v>
      </c>
      <c r="P2258" s="185" t="e">
        <v>#NUM!</v>
      </c>
      <c r="Q2258" s="185" t="e">
        <v>#NUM!</v>
      </c>
      <c r="R2258" s="185"/>
      <c r="S2258" s="185"/>
      <c r="T2258" s="114"/>
      <c r="U2258" s="114"/>
    </row>
    <row r="2259" spans="1:24" hidden="1" outlineLevel="2" x14ac:dyDescent="0.25">
      <c r="B2259" s="105">
        <v>14</v>
      </c>
      <c r="C2259" s="108">
        <f t="shared" ref="C2259" si="3868">-(IFERROR(VLOOKUP($B2259,$B2239:$C2244,2,0),0)+IFERROR(VLOOKUP($B2259,$D2239:$E2244,2,0),0)+IFERROR(VLOOKUP($B2259,$F2239:$G2244,2,0),0)+IFERROR(VLOOKUP($B2259,$H2239:$I2244,2,0),0)+IFERROR(VLOOKUP($B2259,$J2239:$K2244,2,0),0)+IFERROR(VLOOKUP($B2259,$L2239:$M2244,2,0),0)+IFERROR(VLOOKUP($B2259,$N2239:$O2244,2,0),0)+IFERROR(VLOOKUP($B2259,$P2239:$Q2244,2,0),0)+IFERROR(VLOOKUP($B2259,$R2239:$S2244,2,0),0))</f>
        <v>0</v>
      </c>
      <c r="E2259" s="110"/>
      <c r="F2259" s="110"/>
      <c r="G2259" s="112">
        <v>6</v>
      </c>
      <c r="H2259" s="112">
        <v>5</v>
      </c>
      <c r="I2259" s="112">
        <v>4</v>
      </c>
      <c r="J2259" s="112">
        <v>3</v>
      </c>
      <c r="K2259" s="112">
        <v>2</v>
      </c>
      <c r="L2259" s="112">
        <v>1</v>
      </c>
      <c r="M2259" s="110"/>
      <c r="O2259" s="105">
        <v>11</v>
      </c>
      <c r="P2259" s="185" t="e">
        <v>#NUM!</v>
      </c>
      <c r="Q2259" s="185"/>
      <c r="R2259" s="185"/>
      <c r="S2259" s="185"/>
      <c r="T2259" s="114"/>
      <c r="U2259" s="114"/>
    </row>
    <row r="2260" spans="1:24" hidden="1" outlineLevel="2" x14ac:dyDescent="0.25">
      <c r="A2260" s="68" t="s">
        <v>41</v>
      </c>
      <c r="B2260" s="105">
        <v>15</v>
      </c>
      <c r="C2260" s="108">
        <f t="shared" ref="C2260" si="3869">-(IFERROR(VLOOKUP($B2260,$B2239:$C2244,2,0),0)+IFERROR(VLOOKUP($B2260,$D2239:$E2244,2,0),0)+IFERROR(VLOOKUP($B2260,$F2239:$G2244,2,0),0)+IFERROR(VLOOKUP($B2260,$H2239:$I2244,2,0),0)+IFERROR(VLOOKUP($B2260,$J2239:$K2244,2,0),0)+IFERROR(VLOOKUP($B2260,$L2239:$M2244,2,0),0)+IFERROR(VLOOKUP($B2260,$N2239:$O2244,2,0),0)+IFERROR(VLOOKUP($B2260,$P2239:$Q2244,2,0),0)+IFERROR(VLOOKUP($B2260,$R2239:$S2244,2,0),0))</f>
        <v>0</v>
      </c>
      <c r="E2260" s="110"/>
      <c r="F2260" s="105">
        <v>1</v>
      </c>
      <c r="G2260" s="184" t="e">
        <f t="array" ref="G2260:G2268">MMULT(MINVERSE($C$24:$K$32),$C2246:$C2254)</f>
        <v>#NUM!</v>
      </c>
      <c r="H2260" s="184" t="e">
        <f t="array" ref="H2260:H2267">MMULT(MINVERSE($C$24:$J$31),$C2246:$C2253)</f>
        <v>#NUM!</v>
      </c>
      <c r="I2260" s="184" t="e">
        <f t="array" ref="I2260:I2266">MMULT(MINVERSE($C$24:$I$30),$C2246:$C2252)</f>
        <v>#NUM!</v>
      </c>
      <c r="J2260" s="184" t="e">
        <f t="array" ref="J2260:J2265">MMULT(MINVERSE($C$24:$H$29),$C2246:$C2251)</f>
        <v>#NUM!</v>
      </c>
      <c r="K2260" s="184" t="e">
        <f t="array" ref="K2260:K2264">MMULT(MINVERSE($C$24:$G$28),$C2246:$C2250)</f>
        <v>#NUM!</v>
      </c>
      <c r="L2260" s="113"/>
      <c r="M2260" s="110"/>
      <c r="N2260" s="110"/>
      <c r="O2260" s="110"/>
      <c r="P2260" s="110"/>
    </row>
    <row r="2261" spans="1:24" hidden="1" outlineLevel="2" x14ac:dyDescent="0.25">
      <c r="B2261" s="105">
        <v>16</v>
      </c>
      <c r="C2261" s="108">
        <f t="shared" ref="C2261" si="3870">-(IFERROR(VLOOKUP($B2261,$B2239:$C2244,2,0),0)+IFERROR(VLOOKUP($B2261,$D2239:$E2244,2,0),0)+IFERROR(VLOOKUP($B2261,$F2239:$G2244,2,0),0)+IFERROR(VLOOKUP($B2261,$H2239:$I2244,2,0),0)+IFERROR(VLOOKUP($B2261,$J2239:$K2244,2,0),0)+IFERROR(VLOOKUP($B2261,$L2239:$M2244,2,0),0)+IFERROR(VLOOKUP($B2261,$N2239:$O2244,2,0),0)+IFERROR(VLOOKUP($B2261,$P2239:$Q2244,2,0),0)+IFERROR(VLOOKUP($B2261,$R2239:$S2244,2,0),0))</f>
        <v>0</v>
      </c>
      <c r="E2261" s="110"/>
      <c r="F2261" s="105">
        <v>2</v>
      </c>
      <c r="G2261" s="185" t="e">
        <v>#NUM!</v>
      </c>
      <c r="H2261" s="185" t="e">
        <v>#NUM!</v>
      </c>
      <c r="I2261" s="185" t="e">
        <v>#NUM!</v>
      </c>
      <c r="J2261" s="185" t="e">
        <v>#NUM!</v>
      </c>
      <c r="K2261" s="185" t="e">
        <v>#NUM!</v>
      </c>
      <c r="L2261" s="114"/>
      <c r="M2261" s="110"/>
      <c r="N2261" s="110"/>
      <c r="O2261" s="110"/>
      <c r="P2261" s="110"/>
    </row>
    <row r="2262" spans="1:24" hidden="1" outlineLevel="2" x14ac:dyDescent="0.25">
      <c r="B2262" s="105">
        <v>17</v>
      </c>
      <c r="C2262" s="108">
        <f t="shared" ref="C2262" si="3871">-(IFERROR(VLOOKUP($B2262,$B2239:$C2244,2,0),0)+IFERROR(VLOOKUP($B2262,$D2239:$E2244,2,0),0)+IFERROR(VLOOKUP($B2262,$F2239:$G2244,2,0),0)+IFERROR(VLOOKUP($B2262,$H2239:$I2244,2,0),0)+IFERROR(VLOOKUP($B2262,$J2239:$K2244,2,0),0)+IFERROR(VLOOKUP($B2262,$L2239:$M2244,2,0),0)+IFERROR(VLOOKUP($B2262,$N2239:$O2244,2,0),0)+IFERROR(VLOOKUP($B2262,$P2239:$Q2244,2,0),0)+IFERROR(VLOOKUP($B2262,$R2239:$S2244,2,0),0))</f>
        <v>0</v>
      </c>
      <c r="E2262" s="110"/>
      <c r="F2262" s="105">
        <v>3</v>
      </c>
      <c r="G2262" s="185" t="e">
        <v>#NUM!</v>
      </c>
      <c r="H2262" s="185" t="e">
        <v>#NUM!</v>
      </c>
      <c r="I2262" s="185" t="e">
        <v>#NUM!</v>
      </c>
      <c r="J2262" s="185" t="e">
        <v>#NUM!</v>
      </c>
      <c r="K2262" s="185" t="e">
        <v>#NUM!</v>
      </c>
      <c r="L2262" s="114"/>
      <c r="M2262" s="110"/>
    </row>
    <row r="2263" spans="1:24" hidden="1" outlineLevel="2" x14ac:dyDescent="0.25">
      <c r="B2263" s="105">
        <v>18</v>
      </c>
      <c r="C2263" s="108">
        <f t="shared" ref="C2263" si="3872">-(IFERROR(VLOOKUP($B2263,$B2239:$C2244,2,0),0)+IFERROR(VLOOKUP($B2263,$D2239:$E2244,2,0),0)+IFERROR(VLOOKUP($B2263,$F2239:$G2244,2,0),0)+IFERROR(VLOOKUP($B2263,$H2239:$I2244,2,0),0)+IFERROR(VLOOKUP($B2263,$J2239:$K2244,2,0),0)+IFERROR(VLOOKUP($B2263,$L2239:$M2244,2,0),0)+IFERROR(VLOOKUP($B2263,$N2239:$O2244,2,0),0)+IFERROR(VLOOKUP($B2263,$P2239:$Q2244,2,0),0)+IFERROR(VLOOKUP($B2263,$R2239:$S2244,2,0),0))</f>
        <v>0</v>
      </c>
      <c r="E2263" s="110"/>
      <c r="F2263" s="105">
        <v>4</v>
      </c>
      <c r="G2263" s="185" t="e">
        <v>#NUM!</v>
      </c>
      <c r="H2263" s="185" t="e">
        <v>#NUM!</v>
      </c>
      <c r="I2263" s="185" t="e">
        <v>#NUM!</v>
      </c>
      <c r="J2263" s="185" t="e">
        <v>#NUM!</v>
      </c>
      <c r="K2263" s="185" t="e">
        <v>#NUM!</v>
      </c>
      <c r="L2263" s="114"/>
      <c r="M2263" s="110"/>
    </row>
    <row r="2264" spans="1:24" hidden="1" outlineLevel="2" x14ac:dyDescent="0.25">
      <c r="B2264" s="105">
        <v>19</v>
      </c>
      <c r="C2264" s="108">
        <f t="shared" ref="C2264" si="3873">-(IFERROR(VLOOKUP($B2264,$B2239:$C2244,2,0),0)+IFERROR(VLOOKUP($B2264,$D2239:$E2244,2,0),0)+IFERROR(VLOOKUP($B2264,$F2239:$G2244,2,0),0)+IFERROR(VLOOKUP($B2264,$H2239:$I2244,2,0),0)+IFERROR(VLOOKUP($B2264,$J2239:$K2244,2,0),0)+IFERROR(VLOOKUP($B2264,$L2239:$M2244,2,0),0)+IFERROR(VLOOKUP($B2264,$N2239:$O2244,2,0),0)+IFERROR(VLOOKUP($B2264,$P2239:$Q2244,2,0),0)+IFERROR(VLOOKUP($B2264,$R2239:$S2244,2,0),0))</f>
        <v>0</v>
      </c>
      <c r="E2264" s="110"/>
      <c r="F2264" s="105">
        <v>5</v>
      </c>
      <c r="G2264" s="185" t="e">
        <v>#NUM!</v>
      </c>
      <c r="H2264" s="185" t="e">
        <v>#NUM!</v>
      </c>
      <c r="I2264" s="185" t="e">
        <v>#NUM!</v>
      </c>
      <c r="J2264" s="185" t="e">
        <v>#NUM!</v>
      </c>
      <c r="K2264" s="185" t="e">
        <v>#NUM!</v>
      </c>
      <c r="L2264" s="114"/>
      <c r="M2264" s="110"/>
    </row>
    <row r="2265" spans="1:24" hidden="1" outlineLevel="2" x14ac:dyDescent="0.25">
      <c r="B2265" s="105">
        <v>20</v>
      </c>
      <c r="C2265" s="108">
        <f t="shared" ref="C2265" si="3874">-(IFERROR(VLOOKUP($B2265,$B2239:$C2244,2,0),0)+IFERROR(VLOOKUP($B2265,$D2239:$E2244,2,0),0)+IFERROR(VLOOKUP($B2265,$F2239:$G2244,2,0),0)+IFERROR(VLOOKUP($B2265,$H2239:$I2244,2,0),0)+IFERROR(VLOOKUP($B2265,$J2239:$K2244,2,0),0)+IFERROR(VLOOKUP($B2265,$L2239:$M2244,2,0),0)+IFERROR(VLOOKUP($B2265,$N2239:$O2244,2,0),0)+IFERROR(VLOOKUP($B2265,$P2239:$Q2244,2,0),0)+IFERROR(VLOOKUP($B2265,$R2239:$S2244,2,0),0))</f>
        <v>0</v>
      </c>
      <c r="E2265" s="110" t="s">
        <v>40</v>
      </c>
      <c r="F2265" s="105">
        <v>6</v>
      </c>
      <c r="G2265" s="185" t="e">
        <v>#NUM!</v>
      </c>
      <c r="H2265" s="185" t="e">
        <v>#NUM!</v>
      </c>
      <c r="I2265" s="185" t="e">
        <v>#NUM!</v>
      </c>
      <c r="J2265" s="185" t="e">
        <v>#NUM!</v>
      </c>
      <c r="K2265" s="185"/>
      <c r="L2265" s="114"/>
      <c r="M2265" s="110"/>
    </row>
    <row r="2266" spans="1:24" hidden="1" outlineLevel="2" x14ac:dyDescent="0.25">
      <c r="B2266" s="105">
        <v>21</v>
      </c>
      <c r="C2266" s="108">
        <f t="shared" ref="C2266" si="3875">-(IFERROR(VLOOKUP($B2266,$B2239:$C2244,2,0),0)+IFERROR(VLOOKUP($B2266,$D2239:$E2244,2,0),0)+IFERROR(VLOOKUP($B2266,$F2239:$G2244,2,0),0)+IFERROR(VLOOKUP($B2266,$H2239:$I2244,2,0),0)+IFERROR(VLOOKUP($B2266,$J2239:$K2244,2,0),0)+IFERROR(VLOOKUP($B2266,$L2239:$M2244,2,0),0)+IFERROR(VLOOKUP($B2266,$N2239:$O2244,2,0),0)+IFERROR(VLOOKUP($B2266,$P2239:$Q2244,2,0),0)+IFERROR(VLOOKUP($B2266,$R2239:$S2244,2,0),0))</f>
        <v>0</v>
      </c>
      <c r="E2266" s="110"/>
      <c r="F2266" s="105">
        <v>7</v>
      </c>
      <c r="G2266" s="185" t="e">
        <v>#NUM!</v>
      </c>
      <c r="H2266" s="185" t="e">
        <v>#NUM!</v>
      </c>
      <c r="I2266" s="185" t="e">
        <v>#NUM!</v>
      </c>
      <c r="J2266" s="185"/>
      <c r="K2266" s="185"/>
      <c r="L2266" s="114"/>
      <c r="M2266" s="110"/>
    </row>
    <row r="2267" spans="1:24" hidden="1" outlineLevel="2" x14ac:dyDescent="0.25">
      <c r="E2267" s="110"/>
      <c r="F2267" s="105">
        <v>8</v>
      </c>
      <c r="G2267" s="185" t="e">
        <v>#NUM!</v>
      </c>
      <c r="H2267" s="185" t="e">
        <v>#NUM!</v>
      </c>
      <c r="I2267" s="185"/>
      <c r="J2267" s="185"/>
      <c r="K2267" s="185"/>
      <c r="L2267" s="114"/>
      <c r="M2267" s="110"/>
      <c r="X2267" s="110"/>
    </row>
    <row r="2268" spans="1:24" hidden="1" outlineLevel="2" x14ac:dyDescent="0.25">
      <c r="E2268" s="110"/>
      <c r="F2268" s="105">
        <v>9</v>
      </c>
      <c r="G2268" s="185" t="e">
        <v>#NUM!</v>
      </c>
      <c r="H2268" s="185"/>
      <c r="I2268" s="185"/>
      <c r="J2268" s="185"/>
      <c r="K2268" s="185"/>
      <c r="L2268" s="114"/>
      <c r="M2268" s="110"/>
      <c r="X2268" s="110"/>
    </row>
    <row r="2269" spans="1:24" hidden="1" outlineLevel="2" x14ac:dyDescent="0.25">
      <c r="A2269" s="117"/>
    </row>
    <row r="2270" spans="1:24" s="119" customFormat="1" hidden="1" outlineLevel="2" x14ac:dyDescent="0.25">
      <c r="A2270" s="118" t="s">
        <v>37</v>
      </c>
    </row>
    <row r="2271" spans="1:24" hidden="1" outlineLevel="2" x14ac:dyDescent="0.25">
      <c r="B2271" s="316">
        <f t="shared" ref="B2271:B2277" si="3876">B2238</f>
        <v>1</v>
      </c>
      <c r="C2271" s="316"/>
      <c r="D2271" s="316">
        <f t="shared" ref="D2271:D2277" si="3877">D2238</f>
        <v>2</v>
      </c>
      <c r="E2271" s="316"/>
      <c r="F2271" s="316">
        <f t="shared" ref="F2271:F2277" si="3878">F2238</f>
        <v>3</v>
      </c>
      <c r="G2271" s="316"/>
      <c r="H2271" s="316">
        <f t="shared" ref="H2271:H2277" si="3879">H2238</f>
        <v>4</v>
      </c>
      <c r="I2271" s="316"/>
      <c r="J2271" s="316">
        <f t="shared" ref="J2271:J2277" si="3880">J2238</f>
        <v>5</v>
      </c>
      <c r="K2271" s="316"/>
      <c r="L2271" s="316">
        <f t="shared" ref="L2271:L2277" si="3881">L2238</f>
        <v>6</v>
      </c>
      <c r="M2271" s="316"/>
    </row>
    <row r="2272" spans="1:24" hidden="1" outlineLevel="2" x14ac:dyDescent="0.25">
      <c r="B2272" s="105">
        <f t="shared" si="3876"/>
        <v>3</v>
      </c>
      <c r="C2272" s="116">
        <f>IF($Q$2=2,IFERROR(INDEX($G2249:$L2255,MATCH(B2272,$F2249:$F2255,0),MATCH(INICIO!$C$78,$G2248:$L2248,0)),0),IF($Q$2=4,IFERROR(INDEX($P2249:$U2259,MATCH(B2272,$O2249:$O2259,0),MATCH(INICIO!$C$78,$P2248:$U2248,0)),0),IFERROR(INDEX($G2260:$L2268,MATCH(B2272,$F2260:$F2268,0),MATCH(INICIO!$C$78,$G2259:$L2259,0)),0)))</f>
        <v>0</v>
      </c>
      <c r="D2272" s="105">
        <f t="shared" si="3877"/>
        <v>0</v>
      </c>
      <c r="E2272" s="116">
        <f>IF($Q$2=2,IFERROR(INDEX($G2249:$L2255,MATCH(D2272,$F2249:$F2255,0),MATCH(INICIO!$C$78,$G2248:$L2248,0)),0),IF($Q$2=4,IFERROR(INDEX($P2249:$U2259,MATCH(D2272,$O2249:$O2259,0),MATCH(INICIO!$C$78,$P2248:$U2248,0)),0),IFERROR(INDEX($G2260:$L2268,MATCH(D2272,$F2260:$F2268,0),MATCH(INICIO!$C$78,$G2259:$L2259,0)),0)))</f>
        <v>0</v>
      </c>
      <c r="F2272" s="105">
        <f t="shared" si="3878"/>
        <v>0</v>
      </c>
      <c r="G2272" s="116">
        <f>IF($Q$2=2,IFERROR(INDEX($G2249:$L2255,MATCH(F2272,$F2249:$F2255,0),MATCH(INICIO!$C$78,$G2248:$L2248,0)),0),IF($Q$2=4,IFERROR(INDEX($P2249:$U2259,MATCH(F2272,$O2249:$O2259,0),MATCH(INICIO!$C$78,$P2248:$U2248,0)),0),IFERROR(INDEX($G2260:$L2268,MATCH(F2272,$F2260:$F2268,0),MATCH(INICIO!$C$78,$G2259:$L2259,0)),0)))</f>
        <v>0</v>
      </c>
      <c r="H2272" s="105">
        <f t="shared" si="3879"/>
        <v>0</v>
      </c>
      <c r="I2272" s="116">
        <f>IF($Q$2=2,IFERROR(INDEX($G2249:$L2255,MATCH(H2272,$F2249:$F2255,0),MATCH(INICIO!$C$78,$G2248:$L2248,0)),0),IF($Q$2=4,IFERROR(INDEX($P2249:$U2259,MATCH(H2272,$O2249:$O2259,0),MATCH(INICIO!$C$78,$P2248:$U2248,0)),0),IFERROR(INDEX($G2260:$L2268,MATCH(H2272,$F2260:$F2268,0),MATCH(INICIO!$C$78,$G2259:$L2259,0)),0)))</f>
        <v>0</v>
      </c>
      <c r="J2272" s="105">
        <f t="shared" si="3880"/>
        <v>0</v>
      </c>
      <c r="K2272" s="116">
        <f>IF($Q$2=2,IFERROR(INDEX($G2249:$L2255,MATCH(J2272,$F2249:$F2255,0),MATCH(INICIO!$C$78,$G2248:$L2248,0)),0),IF($Q$2=4,IFERROR(INDEX($P2249:$U2259,MATCH(J2272,$O2249:$O2259,0),MATCH(INICIO!$C$78,$P2248:$U2248,0)),0),IFERROR(INDEX($G2260:$L2268,MATCH(J2272,$F2260:$F2268,0),MATCH(INICIO!$C$78,$G2259:$L2259,0)),0)))</f>
        <v>0</v>
      </c>
      <c r="L2272" s="105">
        <f t="shared" si="3881"/>
        <v>0</v>
      </c>
      <c r="M2272" s="116">
        <f>IF($Q$2=2,IFERROR(INDEX($G2249:$L2255,MATCH(L2272,$F2249:$F2255,0),MATCH(INICIO!$C$78,$G2248:$L2248,0)),0),IF($Q$2=4,IFERROR(INDEX($P2249:$U2259,MATCH(L2272,$O2249:$O2259,0),MATCH(INICIO!$C$78,$P2248:$U2248,0)),0),IFERROR(INDEX($G2260:$L2268,MATCH(L2272,$F2260:$F2268,0),MATCH(INICIO!$C$78,$G2259:$L2259,0)),0)))</f>
        <v>0</v>
      </c>
    </row>
    <row r="2273" spans="1:62" hidden="1" outlineLevel="2" x14ac:dyDescent="0.25">
      <c r="B2273" s="105">
        <f t="shared" si="3876"/>
        <v>4</v>
      </c>
      <c r="C2273" s="116">
        <f>IF($Q$2=2,IFERROR(INDEX($G2249:$L2255,MATCH(B2273,$F2249:$F2255,0),MATCH(INICIO!$C$78,$G2248:$L2248,0)),0),IF($Q$2=4,IFERROR(INDEX($P2249:$U2259,MATCH(B2273,$O2249:$O2259,0),MATCH(INICIO!$C$78,$P2248:$U2248,0)),0),IFERROR(INDEX($G2260:$L2268,MATCH(B2273,$F2260:$F2268,0),MATCH(INICIO!$C$78,$G2259:$L2259,0)),0)))</f>
        <v>0</v>
      </c>
      <c r="D2273" s="105">
        <f t="shared" si="3877"/>
        <v>0</v>
      </c>
      <c r="E2273" s="116">
        <f>IF($Q$2=2,IFERROR(INDEX($G2249:$L2255,MATCH(D2273,$F2249:$F2255,0),MATCH(INICIO!$C$78,$G2248:$L2248,0)),0),IF($Q$2=4,IFERROR(INDEX($P2249:$U2259,MATCH(D2273,$O2249:$O2259,0),MATCH(INICIO!$C$78,$P2248:$U2248,0)),0),IFERROR(INDEX($G2260:$L2268,MATCH(D2273,$F2260:$F2268,0),MATCH(INICIO!$C$78,$G2259:$L2259,0)),0)))</f>
        <v>0</v>
      </c>
      <c r="F2273" s="105">
        <f t="shared" si="3878"/>
        <v>0</v>
      </c>
      <c r="G2273" s="116">
        <f>IF($Q$2=2,IFERROR(INDEX($G2249:$L2255,MATCH(F2273,$F2249:$F2255,0),MATCH(INICIO!$C$78,$G2248:$L2248,0)),0),IF($Q$2=4,IFERROR(INDEX($P2249:$U2259,MATCH(F2273,$O2249:$O2259,0),MATCH(INICIO!$C$78,$P2248:$U2248,0)),0),IFERROR(INDEX($G2260:$L2268,MATCH(F2273,$F2260:$F2268,0),MATCH(INICIO!$C$78,$G2259:$L2259,0)),0)))</f>
        <v>0</v>
      </c>
      <c r="H2273" s="105">
        <f t="shared" si="3879"/>
        <v>0</v>
      </c>
      <c r="I2273" s="116">
        <f>IF($Q$2=2,IFERROR(INDEX($G2249:$L2255,MATCH(H2273,$F2249:$F2255,0),MATCH(INICIO!$C$78,$G2248:$L2248,0)),0),IF($Q$2=4,IFERROR(INDEX($P2249:$U2259,MATCH(H2273,$O2249:$O2259,0),MATCH(INICIO!$C$78,$P2248:$U2248,0)),0),IFERROR(INDEX($G2260:$L2268,MATCH(H2273,$F2260:$F2268,0),MATCH(INICIO!$C$78,$G2259:$L2259,0)),0)))</f>
        <v>0</v>
      </c>
      <c r="J2273" s="105">
        <f t="shared" si="3880"/>
        <v>0</v>
      </c>
      <c r="K2273" s="116">
        <f>IF($Q$2=2,IFERROR(INDEX($G2249:$L2255,MATCH(J2273,$F2249:$F2255,0),MATCH(INICIO!$C$78,$G2248:$L2248,0)),0),IF($Q$2=4,IFERROR(INDEX($P2249:$U2259,MATCH(J2273,$O2249:$O2259,0),MATCH(INICIO!$C$78,$P2248:$U2248,0)),0),IFERROR(INDEX($G2260:$L2268,MATCH(J2273,$F2260:$F2268,0),MATCH(INICIO!$C$78,$G2259:$L2259,0)),0)))</f>
        <v>0</v>
      </c>
      <c r="L2273" s="105">
        <f t="shared" si="3881"/>
        <v>0</v>
      </c>
      <c r="M2273" s="116">
        <f>IF($Q$2=2,IFERROR(INDEX($G2249:$L2255,MATCH(L2273,$F2249:$F2255,0),MATCH(INICIO!$C$78,$G2248:$L2248,0)),0),IF($Q$2=4,IFERROR(INDEX($P2249:$U2259,MATCH(L2273,$O2249:$O2259,0),MATCH(INICIO!$C$78,$P2248:$U2248,0)),0),IFERROR(INDEX($G2260:$L2268,MATCH(L2273,$F2260:$F2268,0),MATCH(INICIO!$C$78,$G2259:$L2259,0)),0)))</f>
        <v>0</v>
      </c>
    </row>
    <row r="2274" spans="1:62" hidden="1" outlineLevel="2" x14ac:dyDescent="0.25">
      <c r="B2274" s="105">
        <f t="shared" si="3876"/>
        <v>1</v>
      </c>
      <c r="C2274" s="116">
        <f>IF($Q$2=2,IFERROR(INDEX($G2249:$L2255,MATCH(B2274,$F2249:$F2255,0),MATCH(INICIO!$C$78,$G2248:$L2248,0)),0),IF($Q$2=4,IFERROR(INDEX($P2249:$U2259,MATCH(B2274,$O2249:$O2259,0),MATCH(INICIO!$C$78,$P2248:$U2248,0)),0),IFERROR(INDEX($G2260:$L2268,MATCH(B2274,$F2260:$F2268,0),MATCH(INICIO!$C$78,$G2259:$L2259,0)),0)))</f>
        <v>0</v>
      </c>
      <c r="D2274" s="105">
        <f t="shared" si="3877"/>
        <v>0</v>
      </c>
      <c r="E2274" s="116">
        <f>IF($Q$2=2,IFERROR(INDEX($G2249:$L2255,MATCH(D2274,$F2249:$F2255,0),MATCH(INICIO!$C$78,$G2248:$L2248,0)),0),IF($Q$2=4,IFERROR(INDEX($P2249:$U2259,MATCH(D2274,$O2249:$O2259,0),MATCH(INICIO!$C$78,$P2248:$U2248,0)),0),IFERROR(INDEX($G2260:$L2268,MATCH(D2274,$F2260:$F2268,0),MATCH(INICIO!$C$78,$G2259:$L2259,0)),0)))</f>
        <v>0</v>
      </c>
      <c r="F2274" s="105">
        <f t="shared" si="3878"/>
        <v>0</v>
      </c>
      <c r="G2274" s="116">
        <f>IF($Q$2=2,IFERROR(INDEX($G2249:$L2255,MATCH(F2274,$F2249:$F2255,0),MATCH(INICIO!$C$78,$G2248:$L2248,0)),0),IF($Q$2=4,IFERROR(INDEX($P2249:$U2259,MATCH(F2274,$O2249:$O2259,0),MATCH(INICIO!$C$78,$P2248:$U2248,0)),0),IFERROR(INDEX($G2260:$L2268,MATCH(F2274,$F2260:$F2268,0),MATCH(INICIO!$C$78,$G2259:$L2259,0)),0)))</f>
        <v>0</v>
      </c>
      <c r="H2274" s="105">
        <f t="shared" si="3879"/>
        <v>0</v>
      </c>
      <c r="I2274" s="116">
        <f>IF($Q$2=2,IFERROR(INDEX($G2249:$L2255,MATCH(H2274,$F2249:$F2255,0),MATCH(INICIO!$C$78,$G2248:$L2248,0)),0),IF($Q$2=4,IFERROR(INDEX($P2249:$U2259,MATCH(H2274,$O2249:$O2259,0),MATCH(INICIO!$C$78,$P2248:$U2248,0)),0),IFERROR(INDEX($G2260:$L2268,MATCH(H2274,$F2260:$F2268,0),MATCH(INICIO!$C$78,$G2259:$L2259,0)),0)))</f>
        <v>0</v>
      </c>
      <c r="J2274" s="105">
        <f t="shared" si="3880"/>
        <v>0</v>
      </c>
      <c r="K2274" s="116">
        <f>IF($Q$2=2,IFERROR(INDEX($G2249:$L2255,MATCH(J2274,$F2249:$F2255,0),MATCH(INICIO!$C$78,$G2248:$L2248,0)),0),IF($Q$2=4,IFERROR(INDEX($P2249:$U2259,MATCH(J2274,$O2249:$O2259,0),MATCH(INICIO!$C$78,$P2248:$U2248,0)),0),IFERROR(INDEX($G2260:$L2268,MATCH(J2274,$F2260:$F2268,0),MATCH(INICIO!$C$78,$G2259:$L2259,0)),0)))</f>
        <v>0</v>
      </c>
      <c r="L2274" s="105">
        <f t="shared" si="3881"/>
        <v>0</v>
      </c>
      <c r="M2274" s="116">
        <f>IF($Q$2=2,IFERROR(INDEX($G2249:$L2255,MATCH(L2274,$F2249:$F2255,0),MATCH(INICIO!$C$78,$G2248:$L2248,0)),0),IF($Q$2=4,IFERROR(INDEX($P2249:$U2259,MATCH(L2274,$O2249:$O2259,0),MATCH(INICIO!$C$78,$P2248:$U2248,0)),0),IFERROR(INDEX($G2260:$L2268,MATCH(L2274,$F2260:$F2268,0),MATCH(INICIO!$C$78,$G2259:$L2259,0)),0)))</f>
        <v>0</v>
      </c>
    </row>
    <row r="2275" spans="1:62" hidden="1" outlineLevel="2" x14ac:dyDescent="0.25">
      <c r="B2275" s="105">
        <f t="shared" si="3876"/>
        <v>5</v>
      </c>
      <c r="C2275" s="116">
        <f>IF($Q$2=2,IFERROR(INDEX($G2249:$L2255,MATCH(B2275,$F2249:$F2255,0),MATCH(INICIO!$C$78,$G2248:$L2248,0)),0),IF($Q$2=4,IFERROR(INDEX($P2249:$U2259,MATCH(B2275,$O2249:$O2259,0),MATCH(INICIO!$C$78,$P2248:$U2248,0)),0),IFERROR(INDEX($G2260:$L2268,MATCH(B2275,$F2260:$F2268,0),MATCH(INICIO!$C$78,$G2259:$L2259,0)),0)))</f>
        <v>0</v>
      </c>
      <c r="D2275" s="105">
        <f t="shared" si="3877"/>
        <v>0</v>
      </c>
      <c r="E2275" s="116">
        <f>IF($Q$2=2,IFERROR(INDEX($G2249:$L2255,MATCH(D2275,$F2249:$F2255,0),MATCH(INICIO!$C$78,$G2248:$L2248,0)),0),IF($Q$2=4,IFERROR(INDEX($P2249:$U2259,MATCH(D2275,$O2249:$O2259,0),MATCH(INICIO!$C$78,$P2248:$U2248,0)),0),IFERROR(INDEX($G2260:$L2268,MATCH(D2275,$F2260:$F2268,0),MATCH(INICIO!$C$78,$G2259:$L2259,0)),0)))</f>
        <v>0</v>
      </c>
      <c r="F2275" s="105">
        <f t="shared" si="3878"/>
        <v>0</v>
      </c>
      <c r="G2275" s="116">
        <f>IF($Q$2=2,IFERROR(INDEX($G2249:$L2255,MATCH(F2275,$F2249:$F2255,0),MATCH(INICIO!$C$78,$G2248:$L2248,0)),0),IF($Q$2=4,IFERROR(INDEX($P2249:$U2259,MATCH(F2275,$O2249:$O2259,0),MATCH(INICIO!$C$78,$P2248:$U2248,0)),0),IFERROR(INDEX($G2260:$L2268,MATCH(F2275,$F2260:$F2268,0),MATCH(INICIO!$C$78,$G2259:$L2259,0)),0)))</f>
        <v>0</v>
      </c>
      <c r="H2275" s="105">
        <f t="shared" si="3879"/>
        <v>0</v>
      </c>
      <c r="I2275" s="116">
        <f>IF($Q$2=2,IFERROR(INDEX($G2249:$L2255,MATCH(H2275,$F2249:$F2255,0),MATCH(INICIO!$C$78,$G2248:$L2248,0)),0),IF($Q$2=4,IFERROR(INDEX($P2249:$U2259,MATCH(H2275,$O2249:$O2259,0),MATCH(INICIO!$C$78,$P2248:$U2248,0)),0),IFERROR(INDEX($G2260:$L2268,MATCH(H2275,$F2260:$F2268,0),MATCH(INICIO!$C$78,$G2259:$L2259,0)),0)))</f>
        <v>0</v>
      </c>
      <c r="J2275" s="105">
        <f t="shared" si="3880"/>
        <v>0</v>
      </c>
      <c r="K2275" s="116">
        <f>IF($Q$2=2,IFERROR(INDEX($G2249:$L2255,MATCH(J2275,$F2249:$F2255,0),MATCH(INICIO!$C$78,$G2248:$L2248,0)),0),IF($Q$2=4,IFERROR(INDEX($P2249:$U2259,MATCH(J2275,$O2249:$O2259,0),MATCH(INICIO!$C$78,$P2248:$U2248,0)),0),IFERROR(INDEX($G2260:$L2268,MATCH(J2275,$F2260:$F2268,0),MATCH(INICIO!$C$78,$G2259:$L2259,0)),0)))</f>
        <v>0</v>
      </c>
      <c r="L2275" s="105">
        <f t="shared" si="3881"/>
        <v>0</v>
      </c>
      <c r="M2275" s="116">
        <f>IF($Q$2=2,IFERROR(INDEX($G2249:$L2255,MATCH(L2275,$F2249:$F2255,0),MATCH(INICIO!$C$78,$G2248:$L2248,0)),0),IF($Q$2=4,IFERROR(INDEX($P2249:$U2259,MATCH(L2275,$O2249:$O2259,0),MATCH(INICIO!$C$78,$P2248:$U2248,0)),0),IFERROR(INDEX($G2260:$L2268,MATCH(L2275,$F2260:$F2268,0),MATCH(INICIO!$C$78,$G2259:$L2259,0)),0)))</f>
        <v>0</v>
      </c>
    </row>
    <row r="2276" spans="1:62" hidden="1" outlineLevel="2" x14ac:dyDescent="0.25">
      <c r="B2276" s="105">
        <f t="shared" si="3876"/>
        <v>6</v>
      </c>
      <c r="C2276" s="116">
        <f>IF($Q$2=2,IFERROR(INDEX($G2249:$L2255,MATCH(B2276,$F2249:$F2255,0),MATCH(INICIO!$C$78,$G2248:$L2248,0)),0),IF($Q$2=4,IFERROR(INDEX($P2249:$U2259,MATCH(B2276,$O2249:$O2259,0),MATCH(INICIO!$C$78,$P2248:$U2248,0)),0),IFERROR(INDEX($G2260:$L2268,MATCH(B2276,$F2260:$F2268,0),MATCH(INICIO!$C$78,$G2259:$L2259,0)),0)))</f>
        <v>0</v>
      </c>
      <c r="D2276" s="105">
        <f t="shared" si="3877"/>
        <v>0</v>
      </c>
      <c r="E2276" s="116">
        <f>IF($Q$2=2,IFERROR(INDEX($G2249:$L2255,MATCH(D2276,$F2249:$F2255,0),MATCH(INICIO!$C$78,$G2248:$L2248,0)),0),IF($Q$2=4,IFERROR(INDEX($P2249:$U2259,MATCH(D2276,$O2249:$O2259,0),MATCH(INICIO!$C$78,$P2248:$U2248,0)),0),IFERROR(INDEX($G2260:$L2268,MATCH(D2276,$F2260:$F2268,0),MATCH(INICIO!$C$78,$G2259:$L2259,0)),0)))</f>
        <v>0</v>
      </c>
      <c r="F2276" s="105">
        <f t="shared" si="3878"/>
        <v>0</v>
      </c>
      <c r="G2276" s="116">
        <f>IF($Q$2=2,IFERROR(INDEX($G2249:$L2255,MATCH(F2276,$F2249:$F2255,0),MATCH(INICIO!$C$78,$G2248:$L2248,0)),0),IF($Q$2=4,IFERROR(INDEX($P2249:$U2259,MATCH(F2276,$O2249:$O2259,0),MATCH(INICIO!$C$78,$P2248:$U2248,0)),0),IFERROR(INDEX($G2260:$L2268,MATCH(F2276,$F2260:$F2268,0),MATCH(INICIO!$C$78,$G2259:$L2259,0)),0)))</f>
        <v>0</v>
      </c>
      <c r="H2276" s="105">
        <f t="shared" si="3879"/>
        <v>0</v>
      </c>
      <c r="I2276" s="116">
        <f>IF($Q$2=2,IFERROR(INDEX($G2249:$L2255,MATCH(H2276,$F2249:$F2255,0),MATCH(INICIO!$C$78,$G2248:$L2248,0)),0),IF($Q$2=4,IFERROR(INDEX($P2249:$U2259,MATCH(H2276,$O2249:$O2259,0),MATCH(INICIO!$C$78,$P2248:$U2248,0)),0),IFERROR(INDEX($G2260:$L2268,MATCH(H2276,$F2260:$F2268,0),MATCH(INICIO!$C$78,$G2259:$L2259,0)),0)))</f>
        <v>0</v>
      </c>
      <c r="J2276" s="105">
        <f t="shared" si="3880"/>
        <v>0</v>
      </c>
      <c r="K2276" s="116">
        <f>IF($Q$2=2,IFERROR(INDEX($G2249:$L2255,MATCH(J2276,$F2249:$F2255,0),MATCH(INICIO!$C$78,$G2248:$L2248,0)),0),IF($Q$2=4,IFERROR(INDEX($P2249:$U2259,MATCH(J2276,$O2249:$O2259,0),MATCH(INICIO!$C$78,$P2248:$U2248,0)),0),IFERROR(INDEX($G2260:$L2268,MATCH(J2276,$F2260:$F2268,0),MATCH(INICIO!$C$78,$G2259:$L2259,0)),0)))</f>
        <v>0</v>
      </c>
      <c r="L2276" s="105">
        <f t="shared" si="3881"/>
        <v>0</v>
      </c>
      <c r="M2276" s="116">
        <f>IF($Q$2=2,IFERROR(INDEX($G2249:$L2255,MATCH(L2276,$F2249:$F2255,0),MATCH(INICIO!$C$78,$G2248:$L2248,0)),0),IF($Q$2=4,IFERROR(INDEX($P2249:$U2259,MATCH(L2276,$O2249:$O2259,0),MATCH(INICIO!$C$78,$P2248:$U2248,0)),0),IFERROR(INDEX($G2260:$L2268,MATCH(L2276,$F2260:$F2268,0),MATCH(INICIO!$C$78,$G2259:$L2259,0)),0)))</f>
        <v>0</v>
      </c>
    </row>
    <row r="2277" spans="1:62" hidden="1" outlineLevel="2" x14ac:dyDescent="0.25">
      <c r="B2277" s="105">
        <f t="shared" si="3876"/>
        <v>2</v>
      </c>
      <c r="C2277" s="116">
        <f>IF($Q$2=2,IFERROR(INDEX($G2249:$L2255,MATCH(B2277,$F2249:$F2255,0),MATCH(INICIO!$C$78,$G2248:$L2248,0)),0),IF($Q$2=4,IFERROR(INDEX($P2249:$U2259,MATCH(B2277,$O2249:$O2259,0),MATCH(INICIO!$C$78,$P2248:$U2248,0)),0),IFERROR(INDEX($G2260:$L2268,MATCH(B2277,$F2260:$F2268,0),MATCH(INICIO!$C$78,$G2259:$L2259,0)),0)))</f>
        <v>0</v>
      </c>
      <c r="D2277" s="105">
        <f t="shared" si="3877"/>
        <v>0</v>
      </c>
      <c r="E2277" s="116">
        <f>IF($Q$2=2,IFERROR(INDEX($G2249:$L2255,MATCH(D2277,$F2249:$F2255,0),MATCH(INICIO!$C$78,$G2248:$L2248,0)),0),IF($Q$2=4,IFERROR(INDEX($P2249:$U2259,MATCH(D2277,$O2249:$O2259,0),MATCH(INICIO!$C$78,$P2248:$U2248,0)),0),IFERROR(INDEX($G2260:$L2268,MATCH(D2277,$F2260:$F2268,0),MATCH(INICIO!$C$78,$G2259:$L2259,0)),0)))</f>
        <v>0</v>
      </c>
      <c r="F2277" s="105">
        <f t="shared" si="3878"/>
        <v>0</v>
      </c>
      <c r="G2277" s="116">
        <f>IF($Q$2=2,IFERROR(INDEX($G2249:$L2255,MATCH(F2277,$F2249:$F2255,0),MATCH(INICIO!$C$78,$G2248:$L2248,0)),0),IF($Q$2=4,IFERROR(INDEX($P2249:$U2259,MATCH(F2277,$O2249:$O2259,0),MATCH(INICIO!$C$78,$P2248:$U2248,0)),0),IFERROR(INDEX($G2260:$L2268,MATCH(F2277,$F2260:$F2268,0),MATCH(INICIO!$C$78,$G2259:$L2259,0)),0)))</f>
        <v>0</v>
      </c>
      <c r="H2277" s="105">
        <f t="shared" si="3879"/>
        <v>0</v>
      </c>
      <c r="I2277" s="116">
        <f>IF($Q$2=2,IFERROR(INDEX($G2249:$L2255,MATCH(H2277,$F2249:$F2255,0),MATCH(INICIO!$C$78,$G2248:$L2248,0)),0),IF($Q$2=4,IFERROR(INDEX($P2249:$U2259,MATCH(H2277,$O2249:$O2259,0),MATCH(INICIO!$C$78,$P2248:$U2248,0)),0),IFERROR(INDEX($G2260:$L2268,MATCH(H2277,$F2260:$F2268,0),MATCH(INICIO!$C$78,$G2259:$L2259,0)),0)))</f>
        <v>0</v>
      </c>
      <c r="J2277" s="105">
        <f t="shared" si="3880"/>
        <v>0</v>
      </c>
      <c r="K2277" s="116">
        <f>IF($Q$2=2,IFERROR(INDEX($G2249:$L2255,MATCH(J2277,$F2249:$F2255,0),MATCH(INICIO!$C$78,$G2248:$L2248,0)),0),IF($Q$2=4,IFERROR(INDEX($P2249:$U2259,MATCH(J2277,$O2249:$O2259,0),MATCH(INICIO!$C$78,$P2248:$U2248,0)),0),IFERROR(INDEX($G2260:$L2268,MATCH(J2277,$F2260:$F2268,0),MATCH(INICIO!$C$78,$G2259:$L2259,0)),0)))</f>
        <v>0</v>
      </c>
      <c r="L2277" s="105">
        <f t="shared" si="3881"/>
        <v>0</v>
      </c>
      <c r="M2277" s="116">
        <f>IF($Q$2=2,IFERROR(INDEX($G2249:$L2255,MATCH(L2277,$F2249:$F2255,0),MATCH(INICIO!$C$78,$G2248:$L2248,0)),0),IF($Q$2=4,IFERROR(INDEX($P2249:$U2259,MATCH(L2277,$O2249:$O2259,0),MATCH(INICIO!$C$78,$P2248:$U2248,0)),0),IFERROR(INDEX($G2260:$L2268,MATCH(L2277,$F2260:$F2268,0),MATCH(INICIO!$C$78,$G2259:$L2259,0)),0)))</f>
        <v>0</v>
      </c>
    </row>
    <row r="2278" spans="1:62" hidden="1" outlineLevel="2" x14ac:dyDescent="0.25"/>
    <row r="2279" spans="1:62" s="119" customFormat="1" hidden="1" outlineLevel="2" x14ac:dyDescent="0.25">
      <c r="A2279" s="118" t="s">
        <v>43</v>
      </c>
    </row>
    <row r="2280" spans="1:62" hidden="1" outlineLevel="2" x14ac:dyDescent="0.25">
      <c r="C2280" s="121">
        <f t="shared" ref="C2280:H2280" si="3882">E$2</f>
        <v>1</v>
      </c>
      <c r="D2280" s="121">
        <f t="shared" si="3882"/>
        <v>2</v>
      </c>
      <c r="E2280" s="121">
        <f t="shared" si="3882"/>
        <v>3</v>
      </c>
      <c r="F2280" s="121">
        <f t="shared" si="3882"/>
        <v>4</v>
      </c>
      <c r="G2280" s="121">
        <f t="shared" si="3882"/>
        <v>5</v>
      </c>
      <c r="H2280" s="121">
        <f t="shared" si="3882"/>
        <v>6</v>
      </c>
    </row>
    <row r="2281" spans="1:62" hidden="1" outlineLevel="2" x14ac:dyDescent="0.25">
      <c r="B2281" s="122" t="s">
        <v>44</v>
      </c>
      <c r="C2281" s="123">
        <f t="array" ref="C2281:C2286">MMULT(MMULT(C$8:H$13,$AZ$8:$BE$13),C2272:C2277)+MMULT(MINVERSE(TRANSPOSE($AZ$8:$BE$13)),C2239:C2244)</f>
        <v>0</v>
      </c>
      <c r="D2281" s="123">
        <f t="array" ref="D2281:D2286">MMULT(MMULT(K$8:P$13,$AZ$8:$BE$13),E2272:E2277)+MMULT(MINVERSE(TRANSPOSE($AZ$8:$BE$13)),E2239:E2244)</f>
        <v>0</v>
      </c>
      <c r="E2281" s="123">
        <f t="array" ref="E2281:E2286">MMULT(MMULT(S$8:X$13,$AZ$8:$BE$13),G2272:G2277)+MMULT(MINVERSE(TRANSPOSE($AZ$8:$BE$13)),G2239:G2244)</f>
        <v>0</v>
      </c>
      <c r="F2281" s="123" t="e">
        <f t="array" ref="F2281:F2286">MMULT(MMULT(AA$8:AF$13,$AZ$8:$BE$13),I2272:I2277)+MMULT(MINVERSE(TRANSPOSE($AZ$8:$BE$13)),I2239:I2244)</f>
        <v>#DIV/0!</v>
      </c>
      <c r="G2281" s="123">
        <f t="array" ref="G2281:G2286">MMULT(MMULT(AI$8:AN$13,$AZ$8:$BE$13),K2272:K2277)+MMULT(MINVERSE(TRANSPOSE($AZ$8:$BE$13)),K2239:K2244)</f>
        <v>0</v>
      </c>
      <c r="H2281" s="123">
        <f t="array" ref="H2281:H2286">MMULT(MMULT(AQ$8:AV$13,$AZ$8:$BE$13),M2272:M2277)+MMULT(MINVERSE(TRANSPOSE($AZ$8:$BE$13)),M2239:M2244)</f>
        <v>0</v>
      </c>
      <c r="N2281" s="124"/>
      <c r="P2281" s="124"/>
    </row>
    <row r="2282" spans="1:62" hidden="1" outlineLevel="2" x14ac:dyDescent="0.25">
      <c r="B2282" s="122" t="s">
        <v>45</v>
      </c>
      <c r="C2282" s="123">
        <v>0</v>
      </c>
      <c r="D2282" s="123">
        <v>0</v>
      </c>
      <c r="E2282" s="123">
        <v>0</v>
      </c>
      <c r="F2282" s="123" t="e">
        <v>#DIV/0!</v>
      </c>
      <c r="G2282" s="123">
        <v>0</v>
      </c>
      <c r="H2282" s="123">
        <v>0</v>
      </c>
      <c r="N2282" s="124"/>
      <c r="P2282" s="124"/>
    </row>
    <row r="2283" spans="1:62" hidden="1" outlineLevel="2" x14ac:dyDescent="0.25">
      <c r="B2283" s="122" t="s">
        <v>46</v>
      </c>
      <c r="C2283" s="123">
        <v>0</v>
      </c>
      <c r="D2283" s="123">
        <v>0</v>
      </c>
      <c r="E2283" s="123">
        <v>0</v>
      </c>
      <c r="F2283" s="123" t="e">
        <v>#DIV/0!</v>
      </c>
      <c r="G2283" s="123">
        <v>0</v>
      </c>
      <c r="H2283" s="123">
        <v>0</v>
      </c>
      <c r="N2283" s="124"/>
      <c r="P2283" s="124"/>
    </row>
    <row r="2284" spans="1:62" hidden="1" outlineLevel="2" x14ac:dyDescent="0.25">
      <c r="B2284" s="122" t="s">
        <v>47</v>
      </c>
      <c r="C2284" s="123">
        <v>0</v>
      </c>
      <c r="D2284" s="123">
        <v>0</v>
      </c>
      <c r="E2284" s="123">
        <v>0</v>
      </c>
      <c r="F2284" s="123" t="e">
        <v>#DIV/0!</v>
      </c>
      <c r="G2284" s="123">
        <v>0</v>
      </c>
      <c r="H2284" s="123">
        <v>0</v>
      </c>
      <c r="N2284" s="124"/>
      <c r="P2284" s="124"/>
    </row>
    <row r="2285" spans="1:62" hidden="1" outlineLevel="2" x14ac:dyDescent="0.25">
      <c r="B2285" s="122" t="s">
        <v>48</v>
      </c>
      <c r="C2285" s="123">
        <v>0</v>
      </c>
      <c r="D2285" s="123">
        <v>0</v>
      </c>
      <c r="E2285" s="123">
        <v>0</v>
      </c>
      <c r="F2285" s="123" t="e">
        <v>#DIV/0!</v>
      </c>
      <c r="G2285" s="123">
        <v>0</v>
      </c>
      <c r="H2285" s="123">
        <v>0</v>
      </c>
      <c r="N2285" s="124"/>
      <c r="P2285" s="124"/>
    </row>
    <row r="2286" spans="1:62" hidden="1" outlineLevel="2" x14ac:dyDescent="0.25">
      <c r="B2286" s="122" t="s">
        <v>49</v>
      </c>
      <c r="C2286" s="123">
        <v>0</v>
      </c>
      <c r="D2286" s="123">
        <v>0</v>
      </c>
      <c r="E2286" s="123">
        <v>0</v>
      </c>
      <c r="F2286" s="123" t="e">
        <v>#DIV/0!</v>
      </c>
      <c r="G2286" s="123">
        <v>0</v>
      </c>
      <c r="H2286" s="123">
        <v>0</v>
      </c>
      <c r="N2286" s="124"/>
      <c r="P2286" s="124"/>
    </row>
    <row r="2287" spans="1:62" hidden="1" outlineLevel="2" x14ac:dyDescent="0.25"/>
    <row r="2288" spans="1:62" hidden="1" outlineLevel="2" x14ac:dyDescent="0.25">
      <c r="B2288" s="318" t="s">
        <v>50</v>
      </c>
      <c r="C2288" s="319"/>
      <c r="D2288" s="319"/>
      <c r="E2288" s="319"/>
      <c r="F2288" s="319"/>
      <c r="G2288" s="319"/>
      <c r="H2288" s="319"/>
      <c r="I2288" s="319"/>
      <c r="J2288" s="319"/>
      <c r="K2288" s="319"/>
      <c r="L2288" s="320"/>
      <c r="M2288" s="321" t="s">
        <v>51</v>
      </c>
      <c r="N2288" s="322"/>
      <c r="O2288" s="322"/>
      <c r="P2288" s="322"/>
      <c r="Q2288" s="322"/>
      <c r="R2288" s="322"/>
      <c r="S2288" s="322"/>
      <c r="T2288" s="322"/>
      <c r="U2288" s="322"/>
      <c r="V2288" s="323"/>
      <c r="W2288" s="321" t="s">
        <v>52</v>
      </c>
      <c r="X2288" s="322"/>
      <c r="Y2288" s="322"/>
      <c r="Z2288" s="322"/>
      <c r="AA2288" s="322"/>
      <c r="AB2288" s="322"/>
      <c r="AC2288" s="322"/>
      <c r="AD2288" s="322"/>
      <c r="AE2288" s="322"/>
      <c r="AF2288" s="323"/>
      <c r="AG2288" s="321" t="s">
        <v>53</v>
      </c>
      <c r="AH2288" s="322"/>
      <c r="AI2288" s="322"/>
      <c r="AJ2288" s="322"/>
      <c r="AK2288" s="322"/>
      <c r="AL2288" s="322"/>
      <c r="AM2288" s="322"/>
      <c r="AN2288" s="322"/>
      <c r="AO2288" s="322"/>
      <c r="AP2288" s="323"/>
      <c r="AQ2288" s="321" t="s">
        <v>54</v>
      </c>
      <c r="AR2288" s="322"/>
      <c r="AS2288" s="322"/>
      <c r="AT2288" s="322"/>
      <c r="AU2288" s="322"/>
      <c r="AV2288" s="322"/>
      <c r="AW2288" s="322"/>
      <c r="AX2288" s="322"/>
      <c r="AY2288" s="322"/>
      <c r="AZ2288" s="323"/>
      <c r="BA2288" s="321" t="s">
        <v>55</v>
      </c>
      <c r="BB2288" s="322"/>
      <c r="BC2288" s="322"/>
      <c r="BD2288" s="322"/>
      <c r="BE2288" s="322"/>
      <c r="BF2288" s="322"/>
      <c r="BG2288" s="322"/>
      <c r="BH2288" s="322"/>
      <c r="BI2288" s="322"/>
      <c r="BJ2288" s="323"/>
    </row>
    <row r="2289" spans="1:93" hidden="1" outlineLevel="2" x14ac:dyDescent="0.25">
      <c r="B2289" s="186">
        <f t="shared" ref="B2289" si="3883">E$2</f>
        <v>1</v>
      </c>
      <c r="C2289" s="187">
        <f t="shared" ref="C2289:L2292" si="3884">B2289</f>
        <v>1</v>
      </c>
      <c r="D2289" s="187">
        <f t="shared" si="3884"/>
        <v>1</v>
      </c>
      <c r="E2289" s="187">
        <f t="shared" si="3884"/>
        <v>1</v>
      </c>
      <c r="F2289" s="187">
        <f t="shared" si="3884"/>
        <v>1</v>
      </c>
      <c r="G2289" s="187">
        <f t="shared" si="3884"/>
        <v>1</v>
      </c>
      <c r="H2289" s="187">
        <f t="shared" si="3884"/>
        <v>1</v>
      </c>
      <c r="I2289" s="187">
        <f t="shared" si="3884"/>
        <v>1</v>
      </c>
      <c r="J2289" s="187">
        <f t="shared" si="3884"/>
        <v>1</v>
      </c>
      <c r="K2289" s="187">
        <f t="shared" si="3884"/>
        <v>1</v>
      </c>
      <c r="L2289" s="188">
        <f t="shared" si="3884"/>
        <v>1</v>
      </c>
      <c r="M2289" s="189">
        <f t="shared" ref="M2289" si="3885">F$2</f>
        <v>2</v>
      </c>
      <c r="N2289" s="187">
        <f t="shared" ref="N2289:V2292" si="3886">M2289</f>
        <v>2</v>
      </c>
      <c r="O2289" s="187">
        <f t="shared" si="3886"/>
        <v>2</v>
      </c>
      <c r="P2289" s="187">
        <f t="shared" si="3886"/>
        <v>2</v>
      </c>
      <c r="Q2289" s="187">
        <f t="shared" si="3886"/>
        <v>2</v>
      </c>
      <c r="R2289" s="187">
        <f t="shared" si="3886"/>
        <v>2</v>
      </c>
      <c r="S2289" s="187">
        <f t="shared" si="3886"/>
        <v>2</v>
      </c>
      <c r="T2289" s="187">
        <f t="shared" si="3886"/>
        <v>2</v>
      </c>
      <c r="U2289" s="187">
        <f t="shared" si="3886"/>
        <v>2</v>
      </c>
      <c r="V2289" s="188">
        <f t="shared" si="3886"/>
        <v>2</v>
      </c>
      <c r="W2289" s="189">
        <f>G$2</f>
        <v>3</v>
      </c>
      <c r="X2289" s="187">
        <f t="shared" ref="X2289:AF2292" si="3887">W2289</f>
        <v>3</v>
      </c>
      <c r="Y2289" s="187">
        <f t="shared" si="3887"/>
        <v>3</v>
      </c>
      <c r="Z2289" s="187">
        <f t="shared" si="3887"/>
        <v>3</v>
      </c>
      <c r="AA2289" s="187">
        <f t="shared" si="3887"/>
        <v>3</v>
      </c>
      <c r="AB2289" s="187">
        <f t="shared" si="3887"/>
        <v>3</v>
      </c>
      <c r="AC2289" s="187">
        <f t="shared" si="3887"/>
        <v>3</v>
      </c>
      <c r="AD2289" s="187">
        <f t="shared" si="3887"/>
        <v>3</v>
      </c>
      <c r="AE2289" s="187">
        <f t="shared" si="3887"/>
        <v>3</v>
      </c>
      <c r="AF2289" s="188">
        <f t="shared" si="3887"/>
        <v>3</v>
      </c>
      <c r="AG2289" s="189">
        <f>H$2</f>
        <v>4</v>
      </c>
      <c r="AH2289" s="187">
        <f t="shared" ref="AH2289:AP2292" si="3888">AG2289</f>
        <v>4</v>
      </c>
      <c r="AI2289" s="187">
        <f t="shared" si="3888"/>
        <v>4</v>
      </c>
      <c r="AJ2289" s="187">
        <f t="shared" si="3888"/>
        <v>4</v>
      </c>
      <c r="AK2289" s="187">
        <f t="shared" si="3888"/>
        <v>4</v>
      </c>
      <c r="AL2289" s="187">
        <f t="shared" si="3888"/>
        <v>4</v>
      </c>
      <c r="AM2289" s="187">
        <f t="shared" si="3888"/>
        <v>4</v>
      </c>
      <c r="AN2289" s="187">
        <f t="shared" si="3888"/>
        <v>4</v>
      </c>
      <c r="AO2289" s="187">
        <f t="shared" si="3888"/>
        <v>4</v>
      </c>
      <c r="AP2289" s="188">
        <f t="shared" si="3888"/>
        <v>4</v>
      </c>
      <c r="AQ2289" s="189">
        <f>I$2</f>
        <v>5</v>
      </c>
      <c r="AR2289" s="187">
        <f t="shared" ref="AR2289:AZ2292" si="3889">AQ2289</f>
        <v>5</v>
      </c>
      <c r="AS2289" s="187">
        <f t="shared" si="3889"/>
        <v>5</v>
      </c>
      <c r="AT2289" s="187">
        <f t="shared" si="3889"/>
        <v>5</v>
      </c>
      <c r="AU2289" s="187">
        <f t="shared" si="3889"/>
        <v>5</v>
      </c>
      <c r="AV2289" s="187">
        <f t="shared" si="3889"/>
        <v>5</v>
      </c>
      <c r="AW2289" s="187">
        <f t="shared" si="3889"/>
        <v>5</v>
      </c>
      <c r="AX2289" s="187">
        <f t="shared" si="3889"/>
        <v>5</v>
      </c>
      <c r="AY2289" s="187">
        <f t="shared" si="3889"/>
        <v>5</v>
      </c>
      <c r="AZ2289" s="188">
        <f t="shared" si="3889"/>
        <v>5</v>
      </c>
      <c r="BA2289" s="189">
        <f>J$2</f>
        <v>6</v>
      </c>
      <c r="BB2289" s="187">
        <f t="shared" ref="BB2289:BJ2292" si="3890">BA2289</f>
        <v>6</v>
      </c>
      <c r="BC2289" s="187">
        <f t="shared" si="3890"/>
        <v>6</v>
      </c>
      <c r="BD2289" s="187">
        <f t="shared" si="3890"/>
        <v>6</v>
      </c>
      <c r="BE2289" s="187">
        <f t="shared" si="3890"/>
        <v>6</v>
      </c>
      <c r="BF2289" s="187">
        <f t="shared" si="3890"/>
        <v>6</v>
      </c>
      <c r="BG2289" s="187">
        <f t="shared" si="3890"/>
        <v>6</v>
      </c>
      <c r="BH2289" s="187">
        <f t="shared" si="3890"/>
        <v>6</v>
      </c>
      <c r="BI2289" s="187">
        <f t="shared" si="3890"/>
        <v>6</v>
      </c>
      <c r="BJ2289" s="188">
        <f t="shared" si="3890"/>
        <v>6</v>
      </c>
    </row>
    <row r="2290" spans="1:93" s="2" customFormat="1" ht="15" hidden="1" customHeight="1" outlineLevel="2" x14ac:dyDescent="0.25">
      <c r="A2290" s="152" t="s">
        <v>192</v>
      </c>
      <c r="B2290" s="129">
        <f>C2283</f>
        <v>0</v>
      </c>
      <c r="C2290" s="130">
        <f t="shared" si="3884"/>
        <v>0</v>
      </c>
      <c r="D2290" s="130">
        <f t="shared" si="3884"/>
        <v>0</v>
      </c>
      <c r="E2290" s="130">
        <f t="shared" si="3884"/>
        <v>0</v>
      </c>
      <c r="F2290" s="130">
        <f t="shared" si="3884"/>
        <v>0</v>
      </c>
      <c r="G2290" s="130">
        <f t="shared" si="3884"/>
        <v>0</v>
      </c>
      <c r="H2290" s="130">
        <f t="shared" si="3884"/>
        <v>0</v>
      </c>
      <c r="I2290" s="130">
        <f t="shared" si="3884"/>
        <v>0</v>
      </c>
      <c r="J2290" s="190">
        <f t="shared" si="3884"/>
        <v>0</v>
      </c>
      <c r="K2290" s="130">
        <f t="shared" si="3884"/>
        <v>0</v>
      </c>
      <c r="L2290" s="131">
        <f t="shared" si="3884"/>
        <v>0</v>
      </c>
      <c r="M2290" s="129">
        <f>D2283</f>
        <v>0</v>
      </c>
      <c r="N2290" s="130">
        <f t="shared" si="3886"/>
        <v>0</v>
      </c>
      <c r="O2290" s="130">
        <f t="shared" si="3886"/>
        <v>0</v>
      </c>
      <c r="P2290" s="130">
        <f t="shared" si="3886"/>
        <v>0</v>
      </c>
      <c r="Q2290" s="130">
        <f t="shared" si="3886"/>
        <v>0</v>
      </c>
      <c r="R2290" s="130">
        <f t="shared" si="3886"/>
        <v>0</v>
      </c>
      <c r="S2290" s="130">
        <f t="shared" si="3886"/>
        <v>0</v>
      </c>
      <c r="T2290" s="130">
        <f t="shared" si="3886"/>
        <v>0</v>
      </c>
      <c r="U2290" s="130">
        <f t="shared" si="3886"/>
        <v>0</v>
      </c>
      <c r="V2290" s="131">
        <f t="shared" si="3886"/>
        <v>0</v>
      </c>
      <c r="W2290" s="129">
        <f>E2283</f>
        <v>0</v>
      </c>
      <c r="X2290" s="130">
        <f t="shared" si="3887"/>
        <v>0</v>
      </c>
      <c r="Y2290" s="130">
        <f t="shared" si="3887"/>
        <v>0</v>
      </c>
      <c r="Z2290" s="130">
        <f t="shared" si="3887"/>
        <v>0</v>
      </c>
      <c r="AA2290" s="130">
        <f t="shared" si="3887"/>
        <v>0</v>
      </c>
      <c r="AB2290" s="130">
        <f t="shared" si="3887"/>
        <v>0</v>
      </c>
      <c r="AC2290" s="130">
        <f t="shared" si="3887"/>
        <v>0</v>
      </c>
      <c r="AD2290" s="130">
        <f t="shared" si="3887"/>
        <v>0</v>
      </c>
      <c r="AE2290" s="130">
        <f t="shared" si="3887"/>
        <v>0</v>
      </c>
      <c r="AF2290" s="131">
        <f t="shared" si="3887"/>
        <v>0</v>
      </c>
      <c r="AG2290" s="129" t="e">
        <f>F2283</f>
        <v>#DIV/0!</v>
      </c>
      <c r="AH2290" s="130" t="e">
        <f t="shared" si="3888"/>
        <v>#DIV/0!</v>
      </c>
      <c r="AI2290" s="130" t="e">
        <f t="shared" si="3888"/>
        <v>#DIV/0!</v>
      </c>
      <c r="AJ2290" s="130" t="e">
        <f t="shared" si="3888"/>
        <v>#DIV/0!</v>
      </c>
      <c r="AK2290" s="130" t="e">
        <f t="shared" si="3888"/>
        <v>#DIV/0!</v>
      </c>
      <c r="AL2290" s="130" t="e">
        <f t="shared" si="3888"/>
        <v>#DIV/0!</v>
      </c>
      <c r="AM2290" s="130" t="e">
        <f t="shared" si="3888"/>
        <v>#DIV/0!</v>
      </c>
      <c r="AN2290" s="130" t="e">
        <f t="shared" si="3888"/>
        <v>#DIV/0!</v>
      </c>
      <c r="AO2290" s="130" t="e">
        <f t="shared" si="3888"/>
        <v>#DIV/0!</v>
      </c>
      <c r="AP2290" s="131" t="e">
        <f t="shared" si="3888"/>
        <v>#DIV/0!</v>
      </c>
      <c r="AQ2290" s="129">
        <f>G2283</f>
        <v>0</v>
      </c>
      <c r="AR2290" s="130">
        <f t="shared" si="3889"/>
        <v>0</v>
      </c>
      <c r="AS2290" s="130">
        <f t="shared" si="3889"/>
        <v>0</v>
      </c>
      <c r="AT2290" s="130">
        <f t="shared" si="3889"/>
        <v>0</v>
      </c>
      <c r="AU2290" s="130">
        <f t="shared" si="3889"/>
        <v>0</v>
      </c>
      <c r="AV2290" s="130">
        <f t="shared" si="3889"/>
        <v>0</v>
      </c>
      <c r="AW2290" s="130">
        <f t="shared" si="3889"/>
        <v>0</v>
      </c>
      <c r="AX2290" s="130">
        <f t="shared" si="3889"/>
        <v>0</v>
      </c>
      <c r="AY2290" s="130">
        <f t="shared" si="3889"/>
        <v>0</v>
      </c>
      <c r="AZ2290" s="131">
        <f t="shared" si="3889"/>
        <v>0</v>
      </c>
      <c r="BA2290" s="129">
        <f>H2283</f>
        <v>0</v>
      </c>
      <c r="BB2290" s="130">
        <f t="shared" si="3890"/>
        <v>0</v>
      </c>
      <c r="BC2290" s="130">
        <f t="shared" si="3890"/>
        <v>0</v>
      </c>
      <c r="BD2290" s="130">
        <f t="shared" si="3890"/>
        <v>0</v>
      </c>
      <c r="BE2290" s="130">
        <f t="shared" si="3890"/>
        <v>0</v>
      </c>
      <c r="BF2290" s="130">
        <f t="shared" si="3890"/>
        <v>0</v>
      </c>
      <c r="BG2290" s="130">
        <f t="shared" si="3890"/>
        <v>0</v>
      </c>
      <c r="BH2290" s="130">
        <f t="shared" si="3890"/>
        <v>0</v>
      </c>
      <c r="BI2290" s="130">
        <f t="shared" si="3890"/>
        <v>0</v>
      </c>
      <c r="BJ2290" s="131">
        <f t="shared" si="3890"/>
        <v>0</v>
      </c>
      <c r="BK2290"/>
      <c r="BL2290"/>
      <c r="BM2290"/>
      <c r="BN2290"/>
      <c r="BO2290"/>
      <c r="BP2290"/>
      <c r="BQ2290"/>
      <c r="BR2290"/>
      <c r="BS2290"/>
      <c r="BT2290"/>
      <c r="BU2290"/>
      <c r="BV2290"/>
      <c r="BW2290"/>
      <c r="BX2290"/>
      <c r="BY2290"/>
      <c r="BZ2290"/>
      <c r="CA2290"/>
      <c r="CB2290"/>
      <c r="CC2290"/>
      <c r="CD2290"/>
      <c r="CE2290"/>
      <c r="CF2290"/>
      <c r="CG2290"/>
      <c r="CH2290"/>
      <c r="CI2290"/>
      <c r="CJ2290"/>
      <c r="CK2290"/>
      <c r="CL2290"/>
      <c r="CM2290"/>
      <c r="CN2290"/>
      <c r="CO2290"/>
    </row>
    <row r="2291" spans="1:93" s="2" customFormat="1" ht="15" hidden="1" customHeight="1" outlineLevel="2" x14ac:dyDescent="0.25">
      <c r="A2291" s="152" t="s">
        <v>47</v>
      </c>
      <c r="B2291" s="129">
        <f>C2284</f>
        <v>0</v>
      </c>
      <c r="C2291" s="130">
        <f t="shared" si="3884"/>
        <v>0</v>
      </c>
      <c r="D2291" s="130">
        <f t="shared" si="3884"/>
        <v>0</v>
      </c>
      <c r="E2291" s="130">
        <f t="shared" si="3884"/>
        <v>0</v>
      </c>
      <c r="F2291" s="130">
        <f t="shared" si="3884"/>
        <v>0</v>
      </c>
      <c r="G2291" s="130">
        <f t="shared" si="3884"/>
        <v>0</v>
      </c>
      <c r="H2291" s="130">
        <f t="shared" si="3884"/>
        <v>0</v>
      </c>
      <c r="I2291" s="130">
        <f t="shared" si="3884"/>
        <v>0</v>
      </c>
      <c r="J2291" s="190">
        <f t="shared" si="3884"/>
        <v>0</v>
      </c>
      <c r="K2291" s="130">
        <f t="shared" si="3884"/>
        <v>0</v>
      </c>
      <c r="L2291" s="131">
        <f t="shared" si="3884"/>
        <v>0</v>
      </c>
      <c r="M2291" s="129">
        <f>D2284</f>
        <v>0</v>
      </c>
      <c r="N2291" s="130">
        <f t="shared" si="3886"/>
        <v>0</v>
      </c>
      <c r="O2291" s="130">
        <f t="shared" si="3886"/>
        <v>0</v>
      </c>
      <c r="P2291" s="130">
        <f t="shared" si="3886"/>
        <v>0</v>
      </c>
      <c r="Q2291" s="130">
        <f t="shared" si="3886"/>
        <v>0</v>
      </c>
      <c r="R2291" s="130">
        <f t="shared" si="3886"/>
        <v>0</v>
      </c>
      <c r="S2291" s="130">
        <f t="shared" si="3886"/>
        <v>0</v>
      </c>
      <c r="T2291" s="130">
        <f t="shared" si="3886"/>
        <v>0</v>
      </c>
      <c r="U2291" s="130">
        <f t="shared" si="3886"/>
        <v>0</v>
      </c>
      <c r="V2291" s="131">
        <f t="shared" si="3886"/>
        <v>0</v>
      </c>
      <c r="W2291" s="129">
        <f>E2284</f>
        <v>0</v>
      </c>
      <c r="X2291" s="130">
        <f t="shared" si="3887"/>
        <v>0</v>
      </c>
      <c r="Y2291" s="130">
        <f t="shared" si="3887"/>
        <v>0</v>
      </c>
      <c r="Z2291" s="130">
        <f t="shared" si="3887"/>
        <v>0</v>
      </c>
      <c r="AA2291" s="130">
        <f t="shared" si="3887"/>
        <v>0</v>
      </c>
      <c r="AB2291" s="130">
        <f t="shared" si="3887"/>
        <v>0</v>
      </c>
      <c r="AC2291" s="130">
        <f t="shared" si="3887"/>
        <v>0</v>
      </c>
      <c r="AD2291" s="130">
        <f t="shared" si="3887"/>
        <v>0</v>
      </c>
      <c r="AE2291" s="130">
        <f t="shared" si="3887"/>
        <v>0</v>
      </c>
      <c r="AF2291" s="131">
        <f t="shared" si="3887"/>
        <v>0</v>
      </c>
      <c r="AG2291" s="129" t="e">
        <f>F2284</f>
        <v>#DIV/0!</v>
      </c>
      <c r="AH2291" s="130" t="e">
        <f t="shared" si="3888"/>
        <v>#DIV/0!</v>
      </c>
      <c r="AI2291" s="130" t="e">
        <f t="shared" si="3888"/>
        <v>#DIV/0!</v>
      </c>
      <c r="AJ2291" s="130" t="e">
        <f t="shared" si="3888"/>
        <v>#DIV/0!</v>
      </c>
      <c r="AK2291" s="130" t="e">
        <f t="shared" si="3888"/>
        <v>#DIV/0!</v>
      </c>
      <c r="AL2291" s="130" t="e">
        <f t="shared" si="3888"/>
        <v>#DIV/0!</v>
      </c>
      <c r="AM2291" s="130" t="e">
        <f t="shared" si="3888"/>
        <v>#DIV/0!</v>
      </c>
      <c r="AN2291" s="130" t="e">
        <f t="shared" si="3888"/>
        <v>#DIV/0!</v>
      </c>
      <c r="AO2291" s="130" t="e">
        <f t="shared" si="3888"/>
        <v>#DIV/0!</v>
      </c>
      <c r="AP2291" s="131" t="e">
        <f t="shared" si="3888"/>
        <v>#DIV/0!</v>
      </c>
      <c r="AQ2291" s="129">
        <f>G2284</f>
        <v>0</v>
      </c>
      <c r="AR2291" s="130">
        <f t="shared" si="3889"/>
        <v>0</v>
      </c>
      <c r="AS2291" s="130">
        <f t="shared" si="3889"/>
        <v>0</v>
      </c>
      <c r="AT2291" s="130">
        <f t="shared" si="3889"/>
        <v>0</v>
      </c>
      <c r="AU2291" s="130">
        <f t="shared" si="3889"/>
        <v>0</v>
      </c>
      <c r="AV2291" s="130">
        <f t="shared" si="3889"/>
        <v>0</v>
      </c>
      <c r="AW2291" s="130">
        <f t="shared" si="3889"/>
        <v>0</v>
      </c>
      <c r="AX2291" s="130">
        <f t="shared" si="3889"/>
        <v>0</v>
      </c>
      <c r="AY2291" s="130">
        <f t="shared" si="3889"/>
        <v>0</v>
      </c>
      <c r="AZ2291" s="131">
        <f t="shared" si="3889"/>
        <v>0</v>
      </c>
      <c r="BA2291" s="129">
        <f>H2284</f>
        <v>0</v>
      </c>
      <c r="BB2291" s="130">
        <f t="shared" si="3890"/>
        <v>0</v>
      </c>
      <c r="BC2291" s="130">
        <f t="shared" si="3890"/>
        <v>0</v>
      </c>
      <c r="BD2291" s="130">
        <f t="shared" si="3890"/>
        <v>0</v>
      </c>
      <c r="BE2291" s="130">
        <f t="shared" si="3890"/>
        <v>0</v>
      </c>
      <c r="BF2291" s="130">
        <f t="shared" si="3890"/>
        <v>0</v>
      </c>
      <c r="BG2291" s="130">
        <f t="shared" si="3890"/>
        <v>0</v>
      </c>
      <c r="BH2291" s="130">
        <f t="shared" si="3890"/>
        <v>0</v>
      </c>
      <c r="BI2291" s="130">
        <f t="shared" si="3890"/>
        <v>0</v>
      </c>
      <c r="BJ2291" s="131">
        <f t="shared" si="3890"/>
        <v>0</v>
      </c>
      <c r="BK2291"/>
      <c r="BL2291"/>
      <c r="BM2291"/>
      <c r="BN2291"/>
      <c r="BO2291"/>
      <c r="BP2291"/>
      <c r="BQ2291"/>
      <c r="BR2291"/>
      <c r="BS2291"/>
      <c r="BT2291"/>
      <c r="BU2291"/>
      <c r="BV2291"/>
      <c r="BW2291"/>
      <c r="BX2291"/>
      <c r="BY2291"/>
      <c r="BZ2291"/>
      <c r="CA2291"/>
      <c r="CB2291"/>
      <c r="CC2291"/>
      <c r="CD2291"/>
      <c r="CE2291"/>
      <c r="CF2291"/>
      <c r="CG2291"/>
      <c r="CH2291"/>
      <c r="CI2291"/>
      <c r="CJ2291"/>
      <c r="CK2291"/>
      <c r="CL2291"/>
      <c r="CM2291"/>
      <c r="CN2291"/>
      <c r="CO2291"/>
    </row>
    <row r="2292" spans="1:93" s="2" customFormat="1" ht="15" hidden="1" customHeight="1" outlineLevel="2" x14ac:dyDescent="0.25">
      <c r="A2292" s="152" t="s">
        <v>57</v>
      </c>
      <c r="B2292" s="129">
        <f t="shared" ref="B2292" si="3891">E$3</f>
        <v>43</v>
      </c>
      <c r="C2292" s="130">
        <f t="shared" si="3884"/>
        <v>43</v>
      </c>
      <c r="D2292" s="130">
        <f t="shared" si="3884"/>
        <v>43</v>
      </c>
      <c r="E2292" s="130">
        <f t="shared" si="3884"/>
        <v>43</v>
      </c>
      <c r="F2292" s="130">
        <f t="shared" si="3884"/>
        <v>43</v>
      </c>
      <c r="G2292" s="130">
        <f t="shared" si="3884"/>
        <v>43</v>
      </c>
      <c r="H2292" s="130">
        <f t="shared" si="3884"/>
        <v>43</v>
      </c>
      <c r="I2292" s="130">
        <f t="shared" si="3884"/>
        <v>43</v>
      </c>
      <c r="J2292" s="190">
        <f t="shared" si="3884"/>
        <v>43</v>
      </c>
      <c r="K2292" s="130">
        <f t="shared" si="3884"/>
        <v>43</v>
      </c>
      <c r="L2292" s="131">
        <f t="shared" si="3884"/>
        <v>43</v>
      </c>
      <c r="M2292" s="129">
        <f t="shared" ref="M2292" si="3892">F$3</f>
        <v>0</v>
      </c>
      <c r="N2292" s="130">
        <f t="shared" si="3886"/>
        <v>0</v>
      </c>
      <c r="O2292" s="130">
        <f t="shared" si="3886"/>
        <v>0</v>
      </c>
      <c r="P2292" s="130">
        <f t="shared" si="3886"/>
        <v>0</v>
      </c>
      <c r="Q2292" s="130">
        <f t="shared" si="3886"/>
        <v>0</v>
      </c>
      <c r="R2292" s="130">
        <f t="shared" si="3886"/>
        <v>0</v>
      </c>
      <c r="S2292" s="130">
        <f t="shared" si="3886"/>
        <v>0</v>
      </c>
      <c r="T2292" s="130">
        <f t="shared" si="3886"/>
        <v>0</v>
      </c>
      <c r="U2292" s="130">
        <f t="shared" si="3886"/>
        <v>0</v>
      </c>
      <c r="V2292" s="131">
        <f t="shared" si="3886"/>
        <v>0</v>
      </c>
      <c r="W2292" s="129">
        <f t="shared" ref="W2292" si="3893">G$3</f>
        <v>0</v>
      </c>
      <c r="X2292" s="130">
        <f t="shared" si="3887"/>
        <v>0</v>
      </c>
      <c r="Y2292" s="130">
        <f t="shared" si="3887"/>
        <v>0</v>
      </c>
      <c r="Z2292" s="130">
        <f t="shared" si="3887"/>
        <v>0</v>
      </c>
      <c r="AA2292" s="130">
        <f t="shared" si="3887"/>
        <v>0</v>
      </c>
      <c r="AB2292" s="130">
        <f t="shared" si="3887"/>
        <v>0</v>
      </c>
      <c r="AC2292" s="130">
        <f t="shared" si="3887"/>
        <v>0</v>
      </c>
      <c r="AD2292" s="130">
        <f t="shared" si="3887"/>
        <v>0</v>
      </c>
      <c r="AE2292" s="130">
        <f t="shared" si="3887"/>
        <v>0</v>
      </c>
      <c r="AF2292" s="131">
        <f t="shared" si="3887"/>
        <v>0</v>
      </c>
      <c r="AG2292" s="129">
        <f t="shared" ref="AG2292" si="3894">H$3</f>
        <v>0</v>
      </c>
      <c r="AH2292" s="130">
        <f t="shared" si="3888"/>
        <v>0</v>
      </c>
      <c r="AI2292" s="130">
        <f t="shared" si="3888"/>
        <v>0</v>
      </c>
      <c r="AJ2292" s="130">
        <f t="shared" si="3888"/>
        <v>0</v>
      </c>
      <c r="AK2292" s="130">
        <f t="shared" si="3888"/>
        <v>0</v>
      </c>
      <c r="AL2292" s="130">
        <f t="shared" si="3888"/>
        <v>0</v>
      </c>
      <c r="AM2292" s="130">
        <f t="shared" si="3888"/>
        <v>0</v>
      </c>
      <c r="AN2292" s="130">
        <f t="shared" si="3888"/>
        <v>0</v>
      </c>
      <c r="AO2292" s="130">
        <f t="shared" si="3888"/>
        <v>0</v>
      </c>
      <c r="AP2292" s="131">
        <f t="shared" si="3888"/>
        <v>0</v>
      </c>
      <c r="AQ2292" s="129">
        <f t="shared" ref="AQ2292" si="3895">I$3</f>
        <v>0</v>
      </c>
      <c r="AR2292" s="130">
        <f t="shared" si="3889"/>
        <v>0</v>
      </c>
      <c r="AS2292" s="130">
        <f t="shared" si="3889"/>
        <v>0</v>
      </c>
      <c r="AT2292" s="130">
        <f t="shared" si="3889"/>
        <v>0</v>
      </c>
      <c r="AU2292" s="130">
        <f t="shared" si="3889"/>
        <v>0</v>
      </c>
      <c r="AV2292" s="130">
        <f t="shared" si="3889"/>
        <v>0</v>
      </c>
      <c r="AW2292" s="130">
        <f t="shared" si="3889"/>
        <v>0</v>
      </c>
      <c r="AX2292" s="130">
        <f t="shared" si="3889"/>
        <v>0</v>
      </c>
      <c r="AY2292" s="130">
        <f t="shared" si="3889"/>
        <v>0</v>
      </c>
      <c r="AZ2292" s="131">
        <f t="shared" si="3889"/>
        <v>0</v>
      </c>
      <c r="BA2292" s="129">
        <f t="shared" ref="BA2292" si="3896">J$3</f>
        <v>0</v>
      </c>
      <c r="BB2292" s="130">
        <f t="shared" si="3890"/>
        <v>0</v>
      </c>
      <c r="BC2292" s="130">
        <f t="shared" si="3890"/>
        <v>0</v>
      </c>
      <c r="BD2292" s="130">
        <f t="shared" si="3890"/>
        <v>0</v>
      </c>
      <c r="BE2292" s="130">
        <f t="shared" si="3890"/>
        <v>0</v>
      </c>
      <c r="BF2292" s="130">
        <f t="shared" si="3890"/>
        <v>0</v>
      </c>
      <c r="BG2292" s="130">
        <f t="shared" si="3890"/>
        <v>0</v>
      </c>
      <c r="BH2292" s="130">
        <f t="shared" si="3890"/>
        <v>0</v>
      </c>
      <c r="BI2292" s="130">
        <f t="shared" si="3890"/>
        <v>0</v>
      </c>
      <c r="BJ2292" s="131">
        <f t="shared" si="3890"/>
        <v>0</v>
      </c>
      <c r="BK2292"/>
      <c r="BL2292"/>
      <c r="BM2292"/>
      <c r="BN2292"/>
      <c r="BO2292"/>
      <c r="BP2292"/>
      <c r="BQ2292"/>
      <c r="BR2292"/>
      <c r="BS2292"/>
      <c r="BT2292"/>
      <c r="BU2292"/>
      <c r="BV2292"/>
      <c r="BW2292"/>
      <c r="BX2292"/>
      <c r="BY2292"/>
      <c r="BZ2292"/>
      <c r="CA2292"/>
      <c r="CB2292"/>
      <c r="CC2292"/>
      <c r="CD2292"/>
      <c r="CE2292"/>
      <c r="CF2292"/>
      <c r="CG2292"/>
      <c r="CH2292"/>
      <c r="CI2292"/>
      <c r="CJ2292"/>
      <c r="CK2292"/>
      <c r="CL2292"/>
      <c r="CM2292"/>
      <c r="CN2292"/>
      <c r="CO2292"/>
    </row>
    <row r="2293" spans="1:93" s="2" customFormat="1" ht="15" hidden="1" customHeight="1" outlineLevel="2" x14ac:dyDescent="0.25">
      <c r="A2293" s="152" t="s">
        <v>58</v>
      </c>
      <c r="B2293" s="132">
        <f t="shared" ref="B2293" si="3897">B2292/10*0</f>
        <v>0</v>
      </c>
      <c r="C2293" s="133">
        <f t="shared" ref="C2293" si="3898">C2292/10*1</f>
        <v>4.3</v>
      </c>
      <c r="D2293" s="133">
        <f t="shared" ref="D2293" si="3899">D2292/10*2</f>
        <v>8.6</v>
      </c>
      <c r="E2293" s="133">
        <f t="shared" ref="E2293" si="3900">E2292/10*3</f>
        <v>12.899999999999999</v>
      </c>
      <c r="F2293" s="133">
        <f t="shared" ref="F2293" si="3901">F2292/10*4</f>
        <v>17.2</v>
      </c>
      <c r="G2293" s="133">
        <f t="shared" ref="G2293" si="3902">G2292/10*5</f>
        <v>21.5</v>
      </c>
      <c r="H2293" s="133">
        <f t="shared" ref="H2293" si="3903">H2292/10*6</f>
        <v>25.799999999999997</v>
      </c>
      <c r="I2293" s="133">
        <f t="shared" ref="I2293" si="3904">I2292/10*7</f>
        <v>30.099999999999998</v>
      </c>
      <c r="J2293" s="191">
        <f t="shared" ref="J2293" si="3905">J2292/10*8</f>
        <v>34.4</v>
      </c>
      <c r="K2293" s="133">
        <f t="shared" ref="K2293" si="3906">K2292/10*9</f>
        <v>38.699999999999996</v>
      </c>
      <c r="L2293" s="134">
        <f t="shared" ref="L2293" si="3907">L2292/10*10</f>
        <v>43</v>
      </c>
      <c r="M2293" s="133">
        <f t="shared" ref="M2293" si="3908">M2292/10*1</f>
        <v>0</v>
      </c>
      <c r="N2293" s="133">
        <f t="shared" ref="N2293" si="3909">N2292/10*2</f>
        <v>0</v>
      </c>
      <c r="O2293" s="133">
        <f t="shared" ref="O2293" si="3910">O2292/10*3</f>
        <v>0</v>
      </c>
      <c r="P2293" s="133">
        <f t="shared" ref="P2293" si="3911">P2292/10*4</f>
        <v>0</v>
      </c>
      <c r="Q2293" s="133">
        <f t="shared" ref="Q2293" si="3912">Q2292/10*5</f>
        <v>0</v>
      </c>
      <c r="R2293" s="133">
        <f t="shared" ref="R2293" si="3913">R2292/10*6</f>
        <v>0</v>
      </c>
      <c r="S2293" s="133">
        <f t="shared" ref="S2293" si="3914">S2292/10*7</f>
        <v>0</v>
      </c>
      <c r="T2293" s="133">
        <f t="shared" ref="T2293" si="3915">T2292/10*8</f>
        <v>0</v>
      </c>
      <c r="U2293" s="133">
        <f t="shared" ref="U2293" si="3916">U2292/10*9</f>
        <v>0</v>
      </c>
      <c r="V2293" s="134">
        <f t="shared" ref="V2293" si="3917">V2292/10*10</f>
        <v>0</v>
      </c>
      <c r="W2293" s="133">
        <f t="shared" ref="W2293" si="3918">W2292/10*1</f>
        <v>0</v>
      </c>
      <c r="X2293" s="133">
        <f t="shared" ref="X2293" si="3919">X2292/10*2</f>
        <v>0</v>
      </c>
      <c r="Y2293" s="133">
        <f t="shared" ref="Y2293" si="3920">Y2292/10*3</f>
        <v>0</v>
      </c>
      <c r="Z2293" s="133">
        <f t="shared" ref="Z2293" si="3921">Z2292/10*4</f>
        <v>0</v>
      </c>
      <c r="AA2293" s="133">
        <f t="shared" ref="AA2293" si="3922">AA2292/10*5</f>
        <v>0</v>
      </c>
      <c r="AB2293" s="133">
        <f t="shared" ref="AB2293" si="3923">AB2292/10*6</f>
        <v>0</v>
      </c>
      <c r="AC2293" s="133">
        <f t="shared" ref="AC2293" si="3924">AC2292/10*7</f>
        <v>0</v>
      </c>
      <c r="AD2293" s="133">
        <f t="shared" ref="AD2293" si="3925">AD2292/10*8</f>
        <v>0</v>
      </c>
      <c r="AE2293" s="134">
        <f t="shared" ref="AE2293" si="3926">AE2292/10*9</f>
        <v>0</v>
      </c>
      <c r="AF2293" s="134">
        <f t="shared" ref="AF2293" si="3927">AF2292/10*10</f>
        <v>0</v>
      </c>
      <c r="AG2293" s="133">
        <f t="shared" ref="AG2293" si="3928">AG2292/10*1</f>
        <v>0</v>
      </c>
      <c r="AH2293" s="133">
        <f t="shared" ref="AH2293" si="3929">AH2292/10*2</f>
        <v>0</v>
      </c>
      <c r="AI2293" s="133">
        <f t="shared" ref="AI2293" si="3930">AI2292/10*3</f>
        <v>0</v>
      </c>
      <c r="AJ2293" s="133">
        <f t="shared" ref="AJ2293" si="3931">AJ2292/10*4</f>
        <v>0</v>
      </c>
      <c r="AK2293" s="133">
        <f t="shared" ref="AK2293" si="3932">AK2292/10*5</f>
        <v>0</v>
      </c>
      <c r="AL2293" s="133">
        <f t="shared" ref="AL2293" si="3933">AL2292/10*6</f>
        <v>0</v>
      </c>
      <c r="AM2293" s="133">
        <f t="shared" ref="AM2293" si="3934">AM2292/10*7</f>
        <v>0</v>
      </c>
      <c r="AN2293" s="133">
        <f t="shared" ref="AN2293" si="3935">AN2292/10*8</f>
        <v>0</v>
      </c>
      <c r="AO2293" s="134">
        <f t="shared" ref="AO2293" si="3936">AO2292/10*9</f>
        <v>0</v>
      </c>
      <c r="AP2293" s="134">
        <f t="shared" ref="AP2293" si="3937">AP2292/10*10</f>
        <v>0</v>
      </c>
      <c r="AQ2293" s="133">
        <f t="shared" ref="AQ2293" si="3938">AQ2292/10*1</f>
        <v>0</v>
      </c>
      <c r="AR2293" s="133">
        <f t="shared" ref="AR2293" si="3939">AR2292/10*2</f>
        <v>0</v>
      </c>
      <c r="AS2293" s="133">
        <f t="shared" ref="AS2293" si="3940">AS2292/10*3</f>
        <v>0</v>
      </c>
      <c r="AT2293" s="133">
        <f t="shared" ref="AT2293" si="3941">AT2292/10*4</f>
        <v>0</v>
      </c>
      <c r="AU2293" s="133">
        <f t="shared" ref="AU2293" si="3942">AU2292/10*5</f>
        <v>0</v>
      </c>
      <c r="AV2293" s="133">
        <f t="shared" ref="AV2293" si="3943">AV2292/10*6</f>
        <v>0</v>
      </c>
      <c r="AW2293" s="133">
        <f t="shared" ref="AW2293" si="3944">AW2292/10*7</f>
        <v>0</v>
      </c>
      <c r="AX2293" s="133">
        <f t="shared" ref="AX2293" si="3945">AX2292/10*8</f>
        <v>0</v>
      </c>
      <c r="AY2293" s="134">
        <f t="shared" ref="AY2293" si="3946">AY2292/10*9</f>
        <v>0</v>
      </c>
      <c r="AZ2293" s="134">
        <f t="shared" ref="AZ2293" si="3947">AZ2292/10*10</f>
        <v>0</v>
      </c>
      <c r="BA2293" s="133">
        <f t="shared" ref="BA2293" si="3948">BA2292/10*1</f>
        <v>0</v>
      </c>
      <c r="BB2293" s="133">
        <f t="shared" ref="BB2293" si="3949">BB2292/10*2</f>
        <v>0</v>
      </c>
      <c r="BC2293" s="133">
        <f t="shared" ref="BC2293" si="3950">BC2292/10*3</f>
        <v>0</v>
      </c>
      <c r="BD2293" s="133">
        <f t="shared" ref="BD2293" si="3951">BD2292/10*4</f>
        <v>0</v>
      </c>
      <c r="BE2293" s="133">
        <f t="shared" ref="BE2293" si="3952">BE2292/10*5</f>
        <v>0</v>
      </c>
      <c r="BF2293" s="133">
        <f t="shared" ref="BF2293" si="3953">BF2292/10*6</f>
        <v>0</v>
      </c>
      <c r="BG2293" s="133">
        <f t="shared" ref="BG2293" si="3954">BG2292/10*7</f>
        <v>0</v>
      </c>
      <c r="BH2293" s="133">
        <f t="shared" ref="BH2293" si="3955">BH2292/10*8</f>
        <v>0</v>
      </c>
      <c r="BI2293" s="134">
        <f t="shared" ref="BI2293" si="3956">BI2292/10*9</f>
        <v>0</v>
      </c>
      <c r="BJ2293" s="134">
        <f t="shared" ref="BJ2293" si="3957">BJ2292/10*10</f>
        <v>0</v>
      </c>
      <c r="BK2293"/>
      <c r="BL2293"/>
      <c r="BM2293"/>
      <c r="BN2293"/>
      <c r="BO2293"/>
      <c r="BP2293"/>
      <c r="BQ2293"/>
      <c r="BR2293"/>
      <c r="BS2293"/>
      <c r="BT2293"/>
      <c r="BU2293"/>
      <c r="BV2293"/>
      <c r="BW2293"/>
      <c r="BX2293"/>
      <c r="BY2293"/>
      <c r="BZ2293"/>
      <c r="CA2293"/>
      <c r="CB2293"/>
      <c r="CC2293"/>
      <c r="CD2293"/>
      <c r="CE2293"/>
      <c r="CF2293"/>
      <c r="CG2293"/>
      <c r="CH2293"/>
      <c r="CI2293"/>
      <c r="CJ2293"/>
      <c r="CK2293"/>
      <c r="CL2293"/>
      <c r="CM2293"/>
      <c r="CN2293"/>
      <c r="CO2293"/>
    </row>
    <row r="2294" spans="1:93" ht="15.75" hidden="1" outlineLevel="2" thickBot="1" x14ac:dyDescent="0.3">
      <c r="A2294" s="152" t="s">
        <v>60</v>
      </c>
      <c r="B2294" s="192">
        <f t="shared" ref="B2294:BJ2294" si="3958">-B2291+B2290*B2293-1*IF(AND($A1882=B2289,B2293&gt;=$A2237),B2293-$A2237,0)</f>
        <v>0</v>
      </c>
      <c r="C2294" s="193">
        <f t="shared" si="3958"/>
        <v>0</v>
      </c>
      <c r="D2294" s="193">
        <f t="shared" si="3958"/>
        <v>0</v>
      </c>
      <c r="E2294" s="193">
        <f t="shared" si="3958"/>
        <v>0</v>
      </c>
      <c r="F2294" s="193">
        <f t="shared" si="3958"/>
        <v>0</v>
      </c>
      <c r="G2294" s="193">
        <f t="shared" si="3958"/>
        <v>0</v>
      </c>
      <c r="H2294" s="193">
        <f t="shared" si="3958"/>
        <v>0</v>
      </c>
      <c r="I2294" s="193">
        <f t="shared" si="3958"/>
        <v>0</v>
      </c>
      <c r="J2294" s="193">
        <f t="shared" si="3958"/>
        <v>0</v>
      </c>
      <c r="K2294" s="193">
        <f t="shared" si="3958"/>
        <v>0</v>
      </c>
      <c r="L2294" s="194">
        <f t="shared" si="3958"/>
        <v>0</v>
      </c>
      <c r="M2294" s="192">
        <f t="shared" si="3958"/>
        <v>0</v>
      </c>
      <c r="N2294" s="193">
        <f t="shared" si="3958"/>
        <v>0</v>
      </c>
      <c r="O2294" s="193">
        <f t="shared" si="3958"/>
        <v>0</v>
      </c>
      <c r="P2294" s="193">
        <f t="shared" si="3958"/>
        <v>0</v>
      </c>
      <c r="Q2294" s="193">
        <f t="shared" si="3958"/>
        <v>0</v>
      </c>
      <c r="R2294" s="193">
        <f t="shared" si="3958"/>
        <v>0</v>
      </c>
      <c r="S2294" s="193">
        <f t="shared" si="3958"/>
        <v>0</v>
      </c>
      <c r="T2294" s="193">
        <f t="shared" si="3958"/>
        <v>0</v>
      </c>
      <c r="U2294" s="193">
        <f t="shared" si="3958"/>
        <v>0</v>
      </c>
      <c r="V2294" s="194">
        <f t="shared" si="3958"/>
        <v>0</v>
      </c>
      <c r="W2294" s="192">
        <f t="shared" si="3958"/>
        <v>0</v>
      </c>
      <c r="X2294" s="193">
        <f t="shared" si="3958"/>
        <v>0</v>
      </c>
      <c r="Y2294" s="193">
        <f t="shared" si="3958"/>
        <v>0</v>
      </c>
      <c r="Z2294" s="193">
        <f t="shared" si="3958"/>
        <v>0</v>
      </c>
      <c r="AA2294" s="193">
        <f t="shared" si="3958"/>
        <v>0</v>
      </c>
      <c r="AB2294" s="193">
        <f t="shared" si="3958"/>
        <v>0</v>
      </c>
      <c r="AC2294" s="193">
        <f t="shared" si="3958"/>
        <v>0</v>
      </c>
      <c r="AD2294" s="193">
        <f t="shared" si="3958"/>
        <v>0</v>
      </c>
      <c r="AE2294" s="193">
        <f t="shared" si="3958"/>
        <v>0</v>
      </c>
      <c r="AF2294" s="194">
        <f t="shared" si="3958"/>
        <v>0</v>
      </c>
      <c r="AG2294" s="192" t="e">
        <f t="shared" si="3958"/>
        <v>#DIV/0!</v>
      </c>
      <c r="AH2294" s="193" t="e">
        <f t="shared" si="3958"/>
        <v>#DIV/0!</v>
      </c>
      <c r="AI2294" s="193" t="e">
        <f t="shared" si="3958"/>
        <v>#DIV/0!</v>
      </c>
      <c r="AJ2294" s="193" t="e">
        <f t="shared" si="3958"/>
        <v>#DIV/0!</v>
      </c>
      <c r="AK2294" s="193" t="e">
        <f t="shared" si="3958"/>
        <v>#DIV/0!</v>
      </c>
      <c r="AL2294" s="193" t="e">
        <f t="shared" si="3958"/>
        <v>#DIV/0!</v>
      </c>
      <c r="AM2294" s="193" t="e">
        <f t="shared" si="3958"/>
        <v>#DIV/0!</v>
      </c>
      <c r="AN2294" s="193" t="e">
        <f t="shared" si="3958"/>
        <v>#DIV/0!</v>
      </c>
      <c r="AO2294" s="193" t="e">
        <f t="shared" si="3958"/>
        <v>#DIV/0!</v>
      </c>
      <c r="AP2294" s="194" t="e">
        <f t="shared" si="3958"/>
        <v>#DIV/0!</v>
      </c>
      <c r="AQ2294" s="192">
        <f t="shared" si="3958"/>
        <v>0</v>
      </c>
      <c r="AR2294" s="193">
        <f t="shared" si="3958"/>
        <v>0</v>
      </c>
      <c r="AS2294" s="193">
        <f t="shared" si="3958"/>
        <v>0</v>
      </c>
      <c r="AT2294" s="193">
        <f t="shared" si="3958"/>
        <v>0</v>
      </c>
      <c r="AU2294" s="193">
        <f t="shared" si="3958"/>
        <v>0</v>
      </c>
      <c r="AV2294" s="193">
        <f t="shared" si="3958"/>
        <v>0</v>
      </c>
      <c r="AW2294" s="193">
        <f t="shared" si="3958"/>
        <v>0</v>
      </c>
      <c r="AX2294" s="193">
        <f t="shared" si="3958"/>
        <v>0</v>
      </c>
      <c r="AY2294" s="193">
        <f t="shared" si="3958"/>
        <v>0</v>
      </c>
      <c r="AZ2294" s="194">
        <f t="shared" si="3958"/>
        <v>0</v>
      </c>
      <c r="BA2294" s="192">
        <f t="shared" si="3958"/>
        <v>0</v>
      </c>
      <c r="BB2294" s="193">
        <f t="shared" si="3958"/>
        <v>0</v>
      </c>
      <c r="BC2294" s="193">
        <f t="shared" si="3958"/>
        <v>0</v>
      </c>
      <c r="BD2294" s="193">
        <f t="shared" si="3958"/>
        <v>0</v>
      </c>
      <c r="BE2294" s="193">
        <f t="shared" si="3958"/>
        <v>0</v>
      </c>
      <c r="BF2294" s="193">
        <f t="shared" si="3958"/>
        <v>0</v>
      </c>
      <c r="BG2294" s="193">
        <f t="shared" si="3958"/>
        <v>0</v>
      </c>
      <c r="BH2294" s="193">
        <f t="shared" si="3958"/>
        <v>0</v>
      </c>
      <c r="BI2294" s="193">
        <f t="shared" si="3958"/>
        <v>0</v>
      </c>
      <c r="BJ2294" s="194">
        <f t="shared" si="3958"/>
        <v>0</v>
      </c>
    </row>
    <row r="2295" spans="1:93" hidden="1" outlineLevel="2" x14ac:dyDescent="0.25"/>
    <row r="2296" spans="1:93" hidden="1" outlineLevel="1" collapsed="1" x14ac:dyDescent="0.25">
      <c r="A2296" s="181">
        <f>8*B1882/10</f>
        <v>0</v>
      </c>
      <c r="B2296" s="180"/>
      <c r="C2296" s="180"/>
      <c r="D2296" s="180"/>
    </row>
    <row r="2297" spans="1:93" hidden="1" outlineLevel="2" x14ac:dyDescent="0.25">
      <c r="B2297" s="316">
        <f>'Calculo VIGA'!E$2</f>
        <v>1</v>
      </c>
      <c r="C2297" s="317"/>
      <c r="D2297" s="316">
        <f>'Calculo VIGA'!F$2</f>
        <v>2</v>
      </c>
      <c r="E2297" s="317"/>
      <c r="F2297" s="316">
        <f>'Calculo VIGA'!G$2</f>
        <v>3</v>
      </c>
      <c r="G2297" s="317"/>
      <c r="H2297" s="316">
        <f>'Calculo VIGA'!H$2</f>
        <v>4</v>
      </c>
      <c r="I2297" s="317"/>
      <c r="J2297" s="316">
        <f>'Calculo VIGA'!I$2</f>
        <v>5</v>
      </c>
      <c r="K2297" s="317"/>
      <c r="L2297" s="316">
        <f>'Calculo VIGA'!J$2</f>
        <v>6</v>
      </c>
      <c r="M2297" s="317"/>
    </row>
    <row r="2298" spans="1:93" hidden="1" outlineLevel="2" x14ac:dyDescent="0.25">
      <c r="B2298" s="105">
        <f>'Calculo VIGA'!B$18</f>
        <v>3</v>
      </c>
      <c r="C2298" s="106">
        <v>0</v>
      </c>
      <c r="D2298" s="107">
        <f>'Calculo VIGA'!J$18</f>
        <v>0</v>
      </c>
      <c r="E2298" s="106">
        <v>0</v>
      </c>
      <c r="F2298" s="107">
        <f>'Calculo VIGA'!R$18</f>
        <v>0</v>
      </c>
      <c r="G2298" s="106">
        <v>0</v>
      </c>
      <c r="H2298" s="107">
        <f>'Calculo VIGA'!Z$18</f>
        <v>0</v>
      </c>
      <c r="I2298" s="106">
        <v>0</v>
      </c>
      <c r="J2298" s="107">
        <f>'Calculo VIGA'!AH$18</f>
        <v>0</v>
      </c>
      <c r="K2298" s="106">
        <v>0</v>
      </c>
      <c r="L2298" s="107">
        <f>'Calculo VIGA'!AP$18</f>
        <v>0</v>
      </c>
      <c r="M2298" s="108">
        <v>0</v>
      </c>
      <c r="X2298" s="146"/>
      <c r="Y2298" s="147"/>
    </row>
    <row r="2299" spans="1:93" hidden="1" outlineLevel="2" x14ac:dyDescent="0.25">
      <c r="B2299" s="105">
        <f>'Calculo VIGA'!B$19</f>
        <v>4</v>
      </c>
      <c r="C2299" s="106">
        <f>IF($A1882=B2297,1*($B1882-$A2296)^2*(2*$A2296+$B1882)/$B1882^3,0)</f>
        <v>0</v>
      </c>
      <c r="D2299" s="107">
        <f>'Calculo VIGA'!J$19</f>
        <v>0</v>
      </c>
      <c r="E2299" s="106">
        <f>IF($A1882=D2297,1*($B1882-$A2296)^2*(2*$A2296+$B1882)/$B1882^3,0)</f>
        <v>0</v>
      </c>
      <c r="F2299" s="107">
        <f>'Calculo VIGA'!R$19</f>
        <v>0</v>
      </c>
      <c r="G2299" s="106">
        <f>IF($A1882=F2297,1*($B1882-$A2296)^2*(2*$A2296+$B1882)/$B1882^3,0)</f>
        <v>0</v>
      </c>
      <c r="H2299" s="107">
        <f>'Calculo VIGA'!Z$19</f>
        <v>0</v>
      </c>
      <c r="I2299" s="106" t="e">
        <f>IF($A1882=H2297,1*($B1882-$A2296)^2*(2*$A2296+$B1882)/$B1882^3,0)</f>
        <v>#DIV/0!</v>
      </c>
      <c r="J2299" s="107">
        <f>'Calculo VIGA'!AH$19</f>
        <v>0</v>
      </c>
      <c r="K2299" s="106">
        <f>IF($A1882=J2297,1*($B1882-$A2296)^2*(2*$A2296+$B1882)/$B1882^3,0)</f>
        <v>0</v>
      </c>
      <c r="L2299" s="107">
        <f>'Calculo VIGA'!AP$19</f>
        <v>0</v>
      </c>
      <c r="M2299" s="108">
        <f>IF($A1882=L2297,1*($B1882-$A2296)^2*(2*$A2296+$B1882)/$B1882^3,0)</f>
        <v>0</v>
      </c>
    </row>
    <row r="2300" spans="1:93" hidden="1" outlineLevel="2" x14ac:dyDescent="0.25">
      <c r="A2300" t="s">
        <v>36</v>
      </c>
      <c r="B2300" s="105">
        <f>'Calculo VIGA'!B$20</f>
        <v>1</v>
      </c>
      <c r="C2300" s="106">
        <f>IF($A1882=B2297,1*$A2296*($B1882-$A2296)^2/$B1882^2,0)</f>
        <v>0</v>
      </c>
      <c r="D2300" s="107">
        <f>'Calculo VIGA'!J$20</f>
        <v>0</v>
      </c>
      <c r="E2300" s="106">
        <f>IF($A1882=D2297,1*$A2296*($B1882-$A2296)^2/$B1882^2,0)</f>
        <v>0</v>
      </c>
      <c r="F2300" s="107">
        <f>'Calculo VIGA'!R$20</f>
        <v>0</v>
      </c>
      <c r="G2300" s="106">
        <f>IF($A1882=F2297,1*$A2296*($B1882-$A2296)^2/$B1882^2,0)</f>
        <v>0</v>
      </c>
      <c r="H2300" s="107">
        <f>'Calculo VIGA'!Z$20</f>
        <v>0</v>
      </c>
      <c r="I2300" s="106" t="e">
        <f>IF($A1882=H2297,1*$A2296*($B1882-$A2296)^2/$B1882^2,0)</f>
        <v>#DIV/0!</v>
      </c>
      <c r="J2300" s="107">
        <f>'Calculo VIGA'!AH$20</f>
        <v>0</v>
      </c>
      <c r="K2300" s="106">
        <f>IF($A1882=J2297,1*$A2296*($B1882-$A2296)^2/$B1882^2,0)</f>
        <v>0</v>
      </c>
      <c r="L2300" s="107">
        <f>'Calculo VIGA'!AP$20</f>
        <v>0</v>
      </c>
      <c r="M2300" s="108">
        <f>IF($A1882=L2297,1*$A2296*($B1882-$A2296)^2/$B1882^2,0)</f>
        <v>0</v>
      </c>
      <c r="X2300" s="149"/>
    </row>
    <row r="2301" spans="1:93" hidden="1" outlineLevel="2" x14ac:dyDescent="0.25">
      <c r="B2301" s="105">
        <f>'Calculo VIGA'!B$21</f>
        <v>5</v>
      </c>
      <c r="C2301" s="108">
        <v>0</v>
      </c>
      <c r="D2301" s="107">
        <f>'Calculo VIGA'!J$21</f>
        <v>0</v>
      </c>
      <c r="E2301" s="108">
        <v>0</v>
      </c>
      <c r="F2301" s="107">
        <f>'Calculo VIGA'!R$21</f>
        <v>0</v>
      </c>
      <c r="G2301" s="108">
        <v>0</v>
      </c>
      <c r="H2301" s="107">
        <f>'Calculo VIGA'!Z$21</f>
        <v>0</v>
      </c>
      <c r="I2301" s="108">
        <v>0</v>
      </c>
      <c r="J2301" s="107">
        <f>'Calculo VIGA'!AH$21</f>
        <v>0</v>
      </c>
      <c r="K2301" s="108">
        <v>0</v>
      </c>
      <c r="L2301" s="107">
        <f>'Calculo VIGA'!AP$21</f>
        <v>0</v>
      </c>
      <c r="M2301" s="108">
        <v>0</v>
      </c>
    </row>
    <row r="2302" spans="1:93" hidden="1" outlineLevel="2" x14ac:dyDescent="0.25">
      <c r="B2302" s="105">
        <f>'Calculo VIGA'!B$22</f>
        <v>6</v>
      </c>
      <c r="C2302" s="106">
        <f>IF($A1882=B2297,1*($A2296)^2*(3*$B1882-2*$A2296)/$B1882^3,0)</f>
        <v>0</v>
      </c>
      <c r="D2302" s="107">
        <f>'Calculo VIGA'!J$22</f>
        <v>0</v>
      </c>
      <c r="E2302" s="106">
        <f>IF($A1882=D2297,1*($A2296)^2*(3*$B1882-2*$A2296)/$B1882^3,0)</f>
        <v>0</v>
      </c>
      <c r="F2302" s="107">
        <f>'Calculo VIGA'!R$22</f>
        <v>0</v>
      </c>
      <c r="G2302" s="106">
        <f>IF($A1882=F2297,1*($A2296)^2*(3*$B1882-2*$A2296)/$B1882^3,0)</f>
        <v>0</v>
      </c>
      <c r="H2302" s="107">
        <f>'Calculo VIGA'!Z$22</f>
        <v>0</v>
      </c>
      <c r="I2302" s="106" t="e">
        <f>IF($A1882=H2297,1*($A2296)^2*(3*$B1882-2*$A2296)/$B1882^3,0)</f>
        <v>#DIV/0!</v>
      </c>
      <c r="J2302" s="107">
        <f>'Calculo VIGA'!AH$22</f>
        <v>0</v>
      </c>
      <c r="K2302" s="106">
        <f>IF($A1882=J2297,1*($A2296)^2*(3*$B1882-2*$A2296)/$B1882^3,0)</f>
        <v>0</v>
      </c>
      <c r="L2302" s="107">
        <f>'Calculo VIGA'!AP$22</f>
        <v>0</v>
      </c>
      <c r="M2302" s="108">
        <f>IF($A1882=L2297,1*($A2296)^2*(3*$B1882-2*$A2296)/$B1882^3,0)</f>
        <v>0</v>
      </c>
    </row>
    <row r="2303" spans="1:93" hidden="1" outlineLevel="2" x14ac:dyDescent="0.25">
      <c r="B2303" s="105">
        <f>'Calculo VIGA'!B$23</f>
        <v>2</v>
      </c>
      <c r="C2303" s="108">
        <f>IF($A1882=B2297,-1*($B1882-$A2296)*$A2296^2/$B1882^2,0)</f>
        <v>0</v>
      </c>
      <c r="D2303" s="107">
        <f>'Calculo VIGA'!J$23</f>
        <v>0</v>
      </c>
      <c r="E2303" s="108">
        <f>IF($A1882=D2297,-1*($B1882-$A2296)*$A2296^2/$B1882^2,0)</f>
        <v>0</v>
      </c>
      <c r="F2303" s="107">
        <f>'Calculo VIGA'!R$23</f>
        <v>0</v>
      </c>
      <c r="G2303" s="108">
        <f>IF($A1882=F2297,-1*($B1882-$A2296)*$A2296^2/$B1882^2,0)</f>
        <v>0</v>
      </c>
      <c r="H2303" s="107">
        <f>'Calculo VIGA'!Z$23</f>
        <v>0</v>
      </c>
      <c r="I2303" s="108" t="e">
        <f>IF($A1882=H2297,-1*($B1882-$A2296)*$A2296^2/$B1882^2,0)</f>
        <v>#DIV/0!</v>
      </c>
      <c r="J2303" s="107">
        <f>'Calculo VIGA'!AH$23</f>
        <v>0</v>
      </c>
      <c r="K2303" s="108">
        <f>IF($A1882=J2297,-1*($B1882-$A2296)*$A2296^2/$B1882^2,0)</f>
        <v>0</v>
      </c>
      <c r="L2303" s="107">
        <f>'Calculo VIGA'!AP$23</f>
        <v>0</v>
      </c>
      <c r="M2303" s="108">
        <f>IF($A1882=L2297,-1*($B1882-$A2296)*$A2296^2/$B1882^2,0)</f>
        <v>0</v>
      </c>
    </row>
    <row r="2304" spans="1:93" hidden="1" outlineLevel="2" x14ac:dyDescent="0.25">
      <c r="C2304" t="s">
        <v>61</v>
      </c>
      <c r="D2304" s="182"/>
      <c r="E2304" s="183"/>
      <c r="F2304" s="182"/>
      <c r="G2304" s="183"/>
      <c r="H2304" s="182"/>
      <c r="I2304" s="183"/>
      <c r="J2304" s="182"/>
      <c r="K2304" s="183"/>
      <c r="L2304" s="182"/>
      <c r="M2304" s="183"/>
      <c r="N2304" s="182"/>
      <c r="O2304" s="183"/>
      <c r="P2304" s="182"/>
      <c r="Q2304" s="183"/>
      <c r="R2304" s="182"/>
      <c r="S2304" s="183"/>
    </row>
    <row r="2305" spans="1:34" hidden="1" outlineLevel="2" x14ac:dyDescent="0.25">
      <c r="B2305" s="105">
        <v>1</v>
      </c>
      <c r="C2305" s="108">
        <f t="shared" ref="C2305" si="3959">-(IFERROR(VLOOKUP($B2305,$B2298:$C2303,2,0),0)+IFERROR(VLOOKUP($B2305,$D2298:$E2303,2,0),0)+IFERROR(VLOOKUP($B2305,$F2298:$G2303,2,0),0)+IFERROR(VLOOKUP($B2305,$H2298:$I2303,2,0),0)+IFERROR(VLOOKUP($B2305,$J2298:$K2303,2,0),0)+IFERROR(VLOOKUP($B2305,$L2298:$M2303,2,0),0)+IFERROR(VLOOKUP($B2305,$N2298:$O2303,2,0),0)+IFERROR(VLOOKUP($B2305,$P2298:$Q2303,2,0),0)+IFERROR(VLOOKUP($B2305,$R2298:$S2303,2,0),0))</f>
        <v>0</v>
      </c>
      <c r="E2305" s="109"/>
      <c r="F2305" s="325" t="s">
        <v>37</v>
      </c>
      <c r="G2305" s="325"/>
      <c r="H2305" s="325"/>
      <c r="I2305" s="325"/>
      <c r="J2305" s="325"/>
      <c r="K2305" s="325"/>
      <c r="L2305" s="325"/>
      <c r="M2305" s="325"/>
      <c r="N2305" s="325"/>
      <c r="O2305" s="325"/>
      <c r="P2305" s="325"/>
      <c r="Q2305" s="325"/>
      <c r="R2305" s="325"/>
      <c r="S2305" s="325"/>
      <c r="T2305" s="325"/>
      <c r="U2305" s="325"/>
      <c r="V2305" s="325"/>
      <c r="W2305" s="325"/>
      <c r="X2305" s="325"/>
      <c r="Y2305" s="325"/>
      <c r="Z2305" s="325"/>
      <c r="AA2305" s="325"/>
      <c r="AB2305" s="110"/>
      <c r="AC2305" s="110"/>
      <c r="AD2305" s="110"/>
      <c r="AE2305" s="110"/>
      <c r="AF2305" s="110"/>
      <c r="AG2305" s="110"/>
      <c r="AH2305" s="110"/>
    </row>
    <row r="2306" spans="1:34" hidden="1" outlineLevel="2" x14ac:dyDescent="0.25">
      <c r="B2306" s="105">
        <v>2</v>
      </c>
      <c r="C2306" s="108">
        <f t="shared" ref="C2306" si="3960">-(IFERROR(VLOOKUP($B2306,$B2298:$C2303,2,0),0)+IFERROR(VLOOKUP($B2306,$D2298:$E2303,2,0),0)+IFERROR(VLOOKUP($B2306,$F2298:$G2303,2,0),0)+IFERROR(VLOOKUP($B2306,$H2298:$I2303,2,0),0)+IFERROR(VLOOKUP($B2306,$J2298:$K2303,2,0),0)+IFERROR(VLOOKUP($B2306,$L2298:$M2303,2,0),0)+IFERROR(VLOOKUP($B2306,$N2298:$O2303,2,0),0)+IFERROR(VLOOKUP($B2306,$P2298:$Q2303,2,0),0)+IFERROR(VLOOKUP($B2306,$R2298:$S2303,2,0),0))</f>
        <v>0</v>
      </c>
      <c r="E2306" s="110"/>
      <c r="F2306" s="110"/>
      <c r="G2306" s="326" t="s">
        <v>38</v>
      </c>
      <c r="H2306" s="326"/>
      <c r="I2306" s="326"/>
      <c r="J2306" s="326"/>
      <c r="K2306" s="326"/>
      <c r="L2306" s="326"/>
      <c r="M2306" s="110"/>
      <c r="N2306" s="110"/>
      <c r="O2306" s="110"/>
      <c r="P2306" s="327" t="s">
        <v>39</v>
      </c>
      <c r="Q2306" s="327"/>
      <c r="R2306" s="327"/>
      <c r="S2306" s="327"/>
      <c r="T2306" s="327"/>
      <c r="U2306" s="327"/>
      <c r="V2306" s="110"/>
      <c r="W2306" s="110"/>
      <c r="X2306" s="110"/>
      <c r="Y2306" s="110"/>
      <c r="Z2306" s="110"/>
      <c r="AA2306" s="110"/>
      <c r="AB2306" s="110"/>
      <c r="AC2306" s="110"/>
      <c r="AD2306" s="110"/>
      <c r="AE2306" s="110"/>
      <c r="AF2306" s="110"/>
      <c r="AG2306" s="110"/>
      <c r="AH2306" s="110"/>
    </row>
    <row r="2307" spans="1:34" hidden="1" outlineLevel="2" x14ac:dyDescent="0.25">
      <c r="B2307" s="105">
        <v>3</v>
      </c>
      <c r="C2307" s="108">
        <f t="shared" ref="C2307" si="3961">-(IFERROR(VLOOKUP($B2307,$B2298:$C2303,2,0),0)+IFERROR(VLOOKUP($B2307,$D2298:$E2303,2,0),0)+IFERROR(VLOOKUP($B2307,$F2298:$G2303,2,0),0)+IFERROR(VLOOKUP($B2307,$H2298:$I2303,2,0),0)+IFERROR(VLOOKUP($B2307,$J2298:$K2303,2,0),0)+IFERROR(VLOOKUP($B2307,$L2298:$M2303,2,0),0)+IFERROR(VLOOKUP($B2307,$N2298:$O2303,2,0),0)+IFERROR(VLOOKUP($B2307,$P2298:$Q2303,2,0),0)+IFERROR(VLOOKUP($B2307,$R2298:$S2303,2,0),0))</f>
        <v>0</v>
      </c>
      <c r="E2307" s="110"/>
      <c r="F2307" s="110"/>
      <c r="G2307" s="112">
        <v>6</v>
      </c>
      <c r="H2307" s="112">
        <v>5</v>
      </c>
      <c r="I2307" s="112">
        <v>4</v>
      </c>
      <c r="J2307" s="112">
        <v>3</v>
      </c>
      <c r="K2307" s="112">
        <v>2</v>
      </c>
      <c r="L2307" s="112">
        <v>1</v>
      </c>
      <c r="M2307" s="110"/>
      <c r="O2307" s="110"/>
      <c r="P2307" s="112">
        <v>6</v>
      </c>
      <c r="Q2307" s="112">
        <v>5</v>
      </c>
      <c r="R2307" s="112">
        <v>4</v>
      </c>
      <c r="S2307" s="112">
        <v>3</v>
      </c>
      <c r="T2307" s="112">
        <v>2</v>
      </c>
      <c r="U2307" s="112">
        <v>1</v>
      </c>
      <c r="AB2307" s="110"/>
      <c r="AC2307" s="110"/>
      <c r="AD2307" s="110"/>
      <c r="AE2307" s="110"/>
      <c r="AF2307" s="110"/>
      <c r="AG2307" s="110"/>
      <c r="AH2307" s="110"/>
    </row>
    <row r="2308" spans="1:34" hidden="1" outlineLevel="2" x14ac:dyDescent="0.25">
      <c r="B2308" s="105">
        <v>4</v>
      </c>
      <c r="C2308" s="108">
        <f t="shared" ref="C2308" si="3962">-(IFERROR(VLOOKUP($B2308,$B2298:$C2303,2,0),0)+IFERROR(VLOOKUP($B2308,$D2298:$E2303,2,0),0)+IFERROR(VLOOKUP($B2308,$F2298:$G2303,2,0),0)+IFERROR(VLOOKUP($B2308,$H2298:$I2303,2,0),0)+IFERROR(VLOOKUP($B2308,$J2298:$K2303,2,0),0)+IFERROR(VLOOKUP($B2308,$L2298:$M2303,2,0),0)+IFERROR(VLOOKUP($B2308,$N2298:$O2303,2,0),0)+IFERROR(VLOOKUP($B2308,$P2298:$Q2303,2,0),0)+IFERROR(VLOOKUP($B2308,$R2298:$S2303,2,0),0))</f>
        <v>0</v>
      </c>
      <c r="E2308" s="110"/>
      <c r="F2308" s="105">
        <v>1</v>
      </c>
      <c r="G2308" s="184" t="e">
        <f t="array" ref="G2308:G2314">MMULT(MINVERSE($C$24:$I$30),$C2305:$C2311)</f>
        <v>#NUM!</v>
      </c>
      <c r="H2308" s="184" t="e">
        <f t="array" ref="H2308:H2313">MMULT(MINVERSE($C$24:$H$29),$C2305:$C2310)</f>
        <v>#NUM!</v>
      </c>
      <c r="I2308" s="184" t="e">
        <f t="array" ref="I2308:I2312">MMULT(MINVERSE($C$24:$G$28),$C2305:$C2309)</f>
        <v>#NUM!</v>
      </c>
      <c r="J2308" s="184">
        <f t="array" ref="J2308:J2311">MMULT(MINVERSE($C$24:$F$27),$C2305:$C2308)</f>
        <v>0</v>
      </c>
      <c r="K2308" s="184">
        <f t="array" ref="K2308:K2310">MMULT(MINVERSE($C$24:$E$26),$C2305:$C2307)</f>
        <v>0</v>
      </c>
      <c r="L2308" s="184">
        <f t="array" ref="L2308:L2309">MMULT(MINVERSE($C$24:$D$25),$C2305:$C2306)</f>
        <v>0</v>
      </c>
      <c r="M2308" s="110"/>
      <c r="O2308" s="105">
        <v>1</v>
      </c>
      <c r="P2308" s="184" t="e">
        <f t="array" ref="P2308:P2318">MMULT(MINVERSE($C$24:$M$34),$C2305:$C2315)</f>
        <v>#NUM!</v>
      </c>
      <c r="Q2308" s="184" t="e">
        <f t="array" ref="Q2308:Q2317">MMULT(MINVERSE($C$24:$L$33),$C2305:$C2314)</f>
        <v>#NUM!</v>
      </c>
      <c r="R2308" s="184" t="e">
        <f t="array" ref="R2308:R2316">MMULT(MINVERSE($C$24:$K$32),$C2305:$C2313)</f>
        <v>#NUM!</v>
      </c>
      <c r="S2308" s="184" t="e">
        <f t="array" ref="S2308:S2315">MMULT(MINVERSE($C$24:$J$31),$C2305:$C2312)</f>
        <v>#NUM!</v>
      </c>
      <c r="T2308" s="114"/>
      <c r="U2308" s="114"/>
      <c r="V2308" s="110"/>
      <c r="W2308" s="110"/>
      <c r="X2308" s="110"/>
      <c r="Y2308" s="110"/>
      <c r="Z2308" s="110"/>
      <c r="AA2308" s="110"/>
      <c r="AB2308" s="110"/>
      <c r="AC2308" s="110"/>
      <c r="AD2308" s="110"/>
      <c r="AE2308" s="110"/>
      <c r="AF2308" s="110"/>
      <c r="AG2308" s="110"/>
      <c r="AH2308" s="110"/>
    </row>
    <row r="2309" spans="1:34" hidden="1" outlineLevel="2" x14ac:dyDescent="0.25">
      <c r="B2309" s="105">
        <v>5</v>
      </c>
      <c r="C2309" s="108">
        <f t="shared" ref="C2309" si="3963">-(IFERROR(VLOOKUP($B2309,$B2298:$C2303,2,0),0)+IFERROR(VLOOKUP($B2309,$D2298:$E2303,2,0),0)+IFERROR(VLOOKUP($B2309,$F2298:$G2303,2,0),0)+IFERROR(VLOOKUP($B2309,$H2298:$I2303,2,0),0)+IFERROR(VLOOKUP($B2309,$J2298:$K2303,2,0),0)+IFERROR(VLOOKUP($B2309,$L2298:$M2303,2,0),0)+IFERROR(VLOOKUP($B2309,$N2298:$O2303,2,0),0)+IFERROR(VLOOKUP($B2309,$P2298:$Q2303,2,0),0)+IFERROR(VLOOKUP($B2309,$R2298:$S2303,2,0),0))</f>
        <v>0</v>
      </c>
      <c r="E2309" s="110"/>
      <c r="F2309" s="105">
        <v>2</v>
      </c>
      <c r="G2309" s="185" t="e">
        <v>#NUM!</v>
      </c>
      <c r="H2309" s="185" t="e">
        <v>#NUM!</v>
      </c>
      <c r="I2309" s="185" t="e">
        <v>#NUM!</v>
      </c>
      <c r="J2309" s="185">
        <v>0</v>
      </c>
      <c r="K2309" s="185">
        <v>0</v>
      </c>
      <c r="L2309" s="185">
        <v>0</v>
      </c>
      <c r="M2309" s="110"/>
      <c r="O2309" s="105">
        <v>2</v>
      </c>
      <c r="P2309" s="185" t="e">
        <v>#NUM!</v>
      </c>
      <c r="Q2309" s="185" t="e">
        <v>#NUM!</v>
      </c>
      <c r="R2309" s="185" t="e">
        <v>#NUM!</v>
      </c>
      <c r="S2309" s="185" t="e">
        <v>#NUM!</v>
      </c>
      <c r="T2309" s="114"/>
      <c r="U2309" s="114"/>
    </row>
    <row r="2310" spans="1:34" hidden="1" outlineLevel="2" x14ac:dyDescent="0.25">
      <c r="B2310" s="105">
        <v>6</v>
      </c>
      <c r="C2310" s="108">
        <f t="shared" ref="C2310" si="3964">-(IFERROR(VLOOKUP($B2310,$B2298:$C2303,2,0),0)+IFERROR(VLOOKUP($B2310,$D2298:$E2303,2,0),0)+IFERROR(VLOOKUP($B2310,$F2298:$G2303,2,0),0)+IFERROR(VLOOKUP($B2310,$H2298:$I2303,2,0),0)+IFERROR(VLOOKUP($B2310,$J2298:$K2303,2,0),0)+IFERROR(VLOOKUP($B2310,$L2298:$M2303,2,0),0)+IFERROR(VLOOKUP($B2310,$N2298:$O2303,2,0),0)+IFERROR(VLOOKUP($B2310,$P2298:$Q2303,2,0),0)+IFERROR(VLOOKUP($B2310,$R2298:$S2303,2,0),0))</f>
        <v>0</v>
      </c>
      <c r="E2310" s="110"/>
      <c r="F2310" s="105">
        <v>3</v>
      </c>
      <c r="G2310" s="185" t="e">
        <v>#NUM!</v>
      </c>
      <c r="H2310" s="185" t="e">
        <v>#NUM!</v>
      </c>
      <c r="I2310" s="185" t="e">
        <v>#NUM!</v>
      </c>
      <c r="J2310" s="185">
        <v>0</v>
      </c>
      <c r="K2310" s="185">
        <v>0</v>
      </c>
      <c r="L2310" s="185"/>
      <c r="M2310" s="110"/>
      <c r="O2310" s="105">
        <v>3</v>
      </c>
      <c r="P2310" s="185" t="e">
        <v>#NUM!</v>
      </c>
      <c r="Q2310" s="185" t="e">
        <v>#NUM!</v>
      </c>
      <c r="R2310" s="185" t="e">
        <v>#NUM!</v>
      </c>
      <c r="S2310" s="185" t="e">
        <v>#NUM!</v>
      </c>
      <c r="T2310" s="114"/>
      <c r="U2310" s="114"/>
    </row>
    <row r="2311" spans="1:34" hidden="1" outlineLevel="2" x14ac:dyDescent="0.25">
      <c r="B2311" s="105">
        <v>7</v>
      </c>
      <c r="C2311" s="108">
        <f t="shared" ref="C2311" si="3965">-(IFERROR(VLOOKUP($B2311,$B2298:$C2303,2,0),0)+IFERROR(VLOOKUP($B2311,$D2298:$E2303,2,0),0)+IFERROR(VLOOKUP($B2311,$F2298:$G2303,2,0),0)+IFERROR(VLOOKUP($B2311,$H2298:$I2303,2,0),0)+IFERROR(VLOOKUP($B2311,$J2298:$K2303,2,0),0)+IFERROR(VLOOKUP($B2311,$L2298:$M2303,2,0),0)+IFERROR(VLOOKUP($B2311,$N2298:$O2303,2,0),0)+IFERROR(VLOOKUP($B2311,$P2298:$Q2303,2,0),0)+IFERROR(VLOOKUP($B2311,$R2298:$S2303,2,0),0))</f>
        <v>0</v>
      </c>
      <c r="E2311" s="110"/>
      <c r="F2311" s="105">
        <v>4</v>
      </c>
      <c r="G2311" s="185" t="e">
        <v>#NUM!</v>
      </c>
      <c r="H2311" s="185" t="e">
        <v>#NUM!</v>
      </c>
      <c r="I2311" s="185" t="e">
        <v>#NUM!</v>
      </c>
      <c r="J2311" s="185">
        <v>0</v>
      </c>
      <c r="K2311" s="185"/>
      <c r="L2311" s="185"/>
      <c r="M2311" s="110"/>
      <c r="O2311" s="105">
        <v>4</v>
      </c>
      <c r="P2311" s="185" t="e">
        <v>#NUM!</v>
      </c>
      <c r="Q2311" s="185" t="e">
        <v>#NUM!</v>
      </c>
      <c r="R2311" s="185" t="e">
        <v>#NUM!</v>
      </c>
      <c r="S2311" s="185" t="e">
        <v>#NUM!</v>
      </c>
      <c r="T2311" s="114"/>
      <c r="U2311" s="114"/>
    </row>
    <row r="2312" spans="1:34" hidden="1" outlineLevel="2" x14ac:dyDescent="0.25">
      <c r="B2312" s="105">
        <v>8</v>
      </c>
      <c r="C2312" s="108">
        <f t="shared" ref="C2312" si="3966">-(IFERROR(VLOOKUP($B2312,$B2298:$C2303,2,0),0)+IFERROR(VLOOKUP($B2312,$D2298:$E2303,2,0),0)+IFERROR(VLOOKUP($B2312,$F2298:$G2303,2,0),0)+IFERROR(VLOOKUP($B2312,$H2298:$I2303,2,0),0)+IFERROR(VLOOKUP($B2312,$J2298:$K2303,2,0),0)+IFERROR(VLOOKUP($B2312,$L2298:$M2303,2,0),0)+IFERROR(VLOOKUP($B2312,$N2298:$O2303,2,0),0)+IFERROR(VLOOKUP($B2312,$P2298:$Q2303,2,0),0)+IFERROR(VLOOKUP($B2312,$R2298:$S2303,2,0),0))</f>
        <v>0</v>
      </c>
      <c r="E2312" s="110" t="s">
        <v>40</v>
      </c>
      <c r="F2312" s="105">
        <v>5</v>
      </c>
      <c r="G2312" s="185" t="e">
        <v>#NUM!</v>
      </c>
      <c r="H2312" s="185" t="e">
        <v>#NUM!</v>
      </c>
      <c r="I2312" s="185" t="e">
        <v>#NUM!</v>
      </c>
      <c r="J2312" s="185"/>
      <c r="K2312" s="185"/>
      <c r="L2312" s="185"/>
      <c r="M2312" s="110"/>
      <c r="O2312" s="105">
        <v>5</v>
      </c>
      <c r="P2312" s="185" t="e">
        <v>#NUM!</v>
      </c>
      <c r="Q2312" s="185" t="e">
        <v>#NUM!</v>
      </c>
      <c r="R2312" s="185" t="e">
        <v>#NUM!</v>
      </c>
      <c r="S2312" s="185" t="e">
        <v>#NUM!</v>
      </c>
      <c r="T2312" s="114"/>
      <c r="U2312" s="114"/>
    </row>
    <row r="2313" spans="1:34" hidden="1" outlineLevel="2" x14ac:dyDescent="0.25">
      <c r="B2313" s="105">
        <v>9</v>
      </c>
      <c r="C2313" s="108">
        <f t="shared" ref="C2313" si="3967">-(IFERROR(VLOOKUP($B2313,$B2298:$C2303,2,0),0)+IFERROR(VLOOKUP($B2313,$D2298:$E2303,2,0),0)+IFERROR(VLOOKUP($B2313,$F2298:$G2303,2,0),0)+IFERROR(VLOOKUP($B2313,$H2298:$I2303,2,0),0)+IFERROR(VLOOKUP($B2313,$J2298:$K2303,2,0),0)+IFERROR(VLOOKUP($B2313,$L2298:$M2303,2,0),0)+IFERROR(VLOOKUP($B2313,$N2298:$O2303,2,0),0)+IFERROR(VLOOKUP($B2313,$P2298:$Q2303,2,0),0)+IFERROR(VLOOKUP($B2313,$R2298:$S2303,2,0),0))</f>
        <v>0</v>
      </c>
      <c r="E2313" s="110"/>
      <c r="F2313" s="105">
        <v>6</v>
      </c>
      <c r="G2313" s="185" t="e">
        <v>#NUM!</v>
      </c>
      <c r="H2313" s="185" t="e">
        <v>#NUM!</v>
      </c>
      <c r="I2313" s="185"/>
      <c r="J2313" s="185"/>
      <c r="K2313" s="185"/>
      <c r="L2313" s="185"/>
      <c r="M2313" s="110"/>
      <c r="O2313" s="105">
        <v>6</v>
      </c>
      <c r="P2313" s="185" t="e">
        <v>#NUM!</v>
      </c>
      <c r="Q2313" s="185" t="e">
        <v>#NUM!</v>
      </c>
      <c r="R2313" s="185" t="e">
        <v>#NUM!</v>
      </c>
      <c r="S2313" s="185" t="e">
        <v>#NUM!</v>
      </c>
      <c r="T2313" s="114"/>
      <c r="U2313" s="114"/>
    </row>
    <row r="2314" spans="1:34" hidden="1" outlineLevel="2" x14ac:dyDescent="0.25">
      <c r="B2314" s="105">
        <v>10</v>
      </c>
      <c r="C2314" s="108">
        <f t="shared" ref="C2314" si="3968">-(IFERROR(VLOOKUP($B2314,$B2298:$C2303,2,0),0)+IFERROR(VLOOKUP($B2314,$D2298:$E2303,2,0),0)+IFERROR(VLOOKUP($B2314,$F2298:$G2303,2,0),0)+IFERROR(VLOOKUP($B2314,$H2298:$I2303,2,0),0)+IFERROR(VLOOKUP($B2314,$J2298:$K2303,2,0),0)+IFERROR(VLOOKUP($B2314,$L2298:$M2303,2,0),0)+IFERROR(VLOOKUP($B2314,$N2298:$O2303,2,0),0)+IFERROR(VLOOKUP($B2314,$P2298:$Q2303,2,0),0)+IFERROR(VLOOKUP($B2314,$R2298:$S2303,2,0),0))</f>
        <v>0</v>
      </c>
      <c r="E2314" s="110"/>
      <c r="F2314" s="105">
        <v>7</v>
      </c>
      <c r="G2314" s="185" t="e">
        <v>#NUM!</v>
      </c>
      <c r="H2314" s="185"/>
      <c r="I2314" s="185"/>
      <c r="J2314" s="185"/>
      <c r="K2314" s="185"/>
      <c r="L2314" s="185"/>
      <c r="M2314" s="110"/>
      <c r="N2314" s="110" t="s">
        <v>40</v>
      </c>
      <c r="O2314" s="105">
        <v>7</v>
      </c>
      <c r="P2314" s="185" t="e">
        <v>#NUM!</v>
      </c>
      <c r="Q2314" s="185" t="e">
        <v>#NUM!</v>
      </c>
      <c r="R2314" s="185" t="e">
        <v>#NUM!</v>
      </c>
      <c r="S2314" s="185" t="e">
        <v>#NUM!</v>
      </c>
      <c r="T2314" s="114"/>
      <c r="U2314" s="114"/>
    </row>
    <row r="2315" spans="1:34" hidden="1" outlineLevel="2" x14ac:dyDescent="0.25">
      <c r="B2315" s="105">
        <v>11</v>
      </c>
      <c r="C2315" s="108">
        <f t="shared" ref="C2315" si="3969">-(IFERROR(VLOOKUP($B2315,$B2298:$C2303,2,0),0)+IFERROR(VLOOKUP($B2315,$D2298:$E2303,2,0),0)+IFERROR(VLOOKUP($B2315,$F2298:$G2303,2,0),0)+IFERROR(VLOOKUP($B2315,$H2298:$I2303,2,0),0)+IFERROR(VLOOKUP($B2315,$J2298:$K2303,2,0),0)+IFERROR(VLOOKUP($B2315,$L2298:$M2303,2,0),0)+IFERROR(VLOOKUP($B2315,$N2298:$O2303,2,0),0)+IFERROR(VLOOKUP($B2315,$P2298:$Q2303,2,0),0)+IFERROR(VLOOKUP($B2315,$R2298:$S2303,2,0),0))</f>
        <v>0</v>
      </c>
      <c r="E2315" s="110"/>
      <c r="M2315" s="110"/>
      <c r="O2315" s="105">
        <v>8</v>
      </c>
      <c r="P2315" s="185" t="e">
        <v>#NUM!</v>
      </c>
      <c r="Q2315" s="185" t="e">
        <v>#NUM!</v>
      </c>
      <c r="R2315" s="185" t="e">
        <v>#NUM!</v>
      </c>
      <c r="S2315" s="185" t="e">
        <v>#NUM!</v>
      </c>
      <c r="T2315" s="114"/>
      <c r="U2315" s="114"/>
    </row>
    <row r="2316" spans="1:34" hidden="1" outlineLevel="2" x14ac:dyDescent="0.25">
      <c r="B2316" s="105">
        <v>12</v>
      </c>
      <c r="C2316" s="108">
        <f t="shared" ref="C2316" si="3970">-(IFERROR(VLOOKUP($B2316,$B2298:$C2303,2,0),0)+IFERROR(VLOOKUP($B2316,$D2298:$E2303,2,0),0)+IFERROR(VLOOKUP($B2316,$F2298:$G2303,2,0),0)+IFERROR(VLOOKUP($B2316,$H2298:$I2303,2,0),0)+IFERROR(VLOOKUP($B2316,$J2298:$K2303,2,0),0)+IFERROR(VLOOKUP($B2316,$L2298:$M2303,2,0),0)+IFERROR(VLOOKUP($B2316,$N2298:$O2303,2,0),0)+IFERROR(VLOOKUP($B2316,$P2298:$Q2303,2,0),0)+IFERROR(VLOOKUP($B2316,$R2298:$S2303,2,0),0))</f>
        <v>0</v>
      </c>
      <c r="E2316" s="110"/>
      <c r="M2316" s="110"/>
      <c r="O2316" s="105">
        <v>9</v>
      </c>
      <c r="P2316" s="185" t="e">
        <v>#NUM!</v>
      </c>
      <c r="Q2316" s="185" t="e">
        <v>#NUM!</v>
      </c>
      <c r="R2316" s="185" t="e">
        <v>#NUM!</v>
      </c>
      <c r="S2316" s="185"/>
      <c r="T2316" s="114"/>
      <c r="U2316" s="114"/>
    </row>
    <row r="2317" spans="1:34" hidden="1" outlineLevel="2" x14ac:dyDescent="0.25">
      <c r="B2317" s="105">
        <v>13</v>
      </c>
      <c r="C2317" s="108">
        <f t="shared" ref="C2317" si="3971">-(IFERROR(VLOOKUP($B2317,$B2298:$C2303,2,0),0)+IFERROR(VLOOKUP($B2317,$D2298:$E2303,2,0),0)+IFERROR(VLOOKUP($B2317,$F2298:$G2303,2,0),0)+IFERROR(VLOOKUP($B2317,$H2298:$I2303,2,0),0)+IFERROR(VLOOKUP($B2317,$J2298:$K2303,2,0),0)+IFERROR(VLOOKUP($B2317,$L2298:$M2303,2,0),0)+IFERROR(VLOOKUP($B2317,$N2298:$O2303,2,0),0)+IFERROR(VLOOKUP($B2317,$P2298:$Q2303,2,0),0)+IFERROR(VLOOKUP($B2317,$R2298:$S2303,2,0),0))</f>
        <v>0</v>
      </c>
      <c r="E2317" s="110"/>
      <c r="F2317" s="110"/>
      <c r="G2317" s="324" t="s">
        <v>42</v>
      </c>
      <c r="H2317" s="324"/>
      <c r="I2317" s="324"/>
      <c r="J2317" s="324"/>
      <c r="K2317" s="324"/>
      <c r="L2317" s="324"/>
      <c r="M2317" s="110"/>
      <c r="O2317" s="105">
        <v>10</v>
      </c>
      <c r="P2317" s="185" t="e">
        <v>#NUM!</v>
      </c>
      <c r="Q2317" s="185" t="e">
        <v>#NUM!</v>
      </c>
      <c r="R2317" s="185"/>
      <c r="S2317" s="185"/>
      <c r="T2317" s="114"/>
      <c r="U2317" s="114"/>
    </row>
    <row r="2318" spans="1:34" hidden="1" outlineLevel="2" x14ac:dyDescent="0.25">
      <c r="B2318" s="105">
        <v>14</v>
      </c>
      <c r="C2318" s="108">
        <f t="shared" ref="C2318" si="3972">-(IFERROR(VLOOKUP($B2318,$B2298:$C2303,2,0),0)+IFERROR(VLOOKUP($B2318,$D2298:$E2303,2,0),0)+IFERROR(VLOOKUP($B2318,$F2298:$G2303,2,0),0)+IFERROR(VLOOKUP($B2318,$H2298:$I2303,2,0),0)+IFERROR(VLOOKUP($B2318,$J2298:$K2303,2,0),0)+IFERROR(VLOOKUP($B2318,$L2298:$M2303,2,0),0)+IFERROR(VLOOKUP($B2318,$N2298:$O2303,2,0),0)+IFERROR(VLOOKUP($B2318,$P2298:$Q2303,2,0),0)+IFERROR(VLOOKUP($B2318,$R2298:$S2303,2,0),0))</f>
        <v>0</v>
      </c>
      <c r="E2318" s="110"/>
      <c r="F2318" s="110"/>
      <c r="G2318" s="112">
        <v>6</v>
      </c>
      <c r="H2318" s="112">
        <v>5</v>
      </c>
      <c r="I2318" s="112">
        <v>4</v>
      </c>
      <c r="J2318" s="112">
        <v>3</v>
      </c>
      <c r="K2318" s="112">
        <v>2</v>
      </c>
      <c r="L2318" s="112">
        <v>1</v>
      </c>
      <c r="M2318" s="110"/>
      <c r="O2318" s="105">
        <v>11</v>
      </c>
      <c r="P2318" s="185" t="e">
        <v>#NUM!</v>
      </c>
      <c r="Q2318" s="185"/>
      <c r="R2318" s="185"/>
      <c r="S2318" s="185"/>
      <c r="T2318" s="114"/>
      <c r="U2318" s="114"/>
    </row>
    <row r="2319" spans="1:34" hidden="1" outlineLevel="2" x14ac:dyDescent="0.25">
      <c r="A2319" s="68" t="s">
        <v>41</v>
      </c>
      <c r="B2319" s="105">
        <v>15</v>
      </c>
      <c r="C2319" s="108">
        <f t="shared" ref="C2319" si="3973">-(IFERROR(VLOOKUP($B2319,$B2298:$C2303,2,0),0)+IFERROR(VLOOKUP($B2319,$D2298:$E2303,2,0),0)+IFERROR(VLOOKUP($B2319,$F2298:$G2303,2,0),0)+IFERROR(VLOOKUP($B2319,$H2298:$I2303,2,0),0)+IFERROR(VLOOKUP($B2319,$J2298:$K2303,2,0),0)+IFERROR(VLOOKUP($B2319,$L2298:$M2303,2,0),0)+IFERROR(VLOOKUP($B2319,$N2298:$O2303,2,0),0)+IFERROR(VLOOKUP($B2319,$P2298:$Q2303,2,0),0)+IFERROR(VLOOKUP($B2319,$R2298:$S2303,2,0),0))</f>
        <v>0</v>
      </c>
      <c r="E2319" s="110"/>
      <c r="F2319" s="105">
        <v>1</v>
      </c>
      <c r="G2319" s="184" t="e">
        <f t="array" ref="G2319:G2327">MMULT(MINVERSE($C$24:$K$32),$C2305:$C2313)</f>
        <v>#NUM!</v>
      </c>
      <c r="H2319" s="184" t="e">
        <f t="array" ref="H2319:H2326">MMULT(MINVERSE($C$24:$J$31),$C2305:$C2312)</f>
        <v>#NUM!</v>
      </c>
      <c r="I2319" s="184" t="e">
        <f t="array" ref="I2319:I2325">MMULT(MINVERSE($C$24:$I$30),$C2305:$C2311)</f>
        <v>#NUM!</v>
      </c>
      <c r="J2319" s="184" t="e">
        <f t="array" ref="J2319:J2324">MMULT(MINVERSE($C$24:$H$29),$C2305:$C2310)</f>
        <v>#NUM!</v>
      </c>
      <c r="K2319" s="184" t="e">
        <f t="array" ref="K2319:K2323">MMULT(MINVERSE($C$24:$G$28),$C2305:$C2309)</f>
        <v>#NUM!</v>
      </c>
      <c r="L2319" s="113"/>
      <c r="M2319" s="110"/>
      <c r="N2319" s="110"/>
      <c r="O2319" s="110"/>
      <c r="P2319" s="110"/>
    </row>
    <row r="2320" spans="1:34" hidden="1" outlineLevel="2" x14ac:dyDescent="0.25">
      <c r="B2320" s="105">
        <v>16</v>
      </c>
      <c r="C2320" s="108">
        <f t="shared" ref="C2320" si="3974">-(IFERROR(VLOOKUP($B2320,$B2298:$C2303,2,0),0)+IFERROR(VLOOKUP($B2320,$D2298:$E2303,2,0),0)+IFERROR(VLOOKUP($B2320,$F2298:$G2303,2,0),0)+IFERROR(VLOOKUP($B2320,$H2298:$I2303,2,0),0)+IFERROR(VLOOKUP($B2320,$J2298:$K2303,2,0),0)+IFERROR(VLOOKUP($B2320,$L2298:$M2303,2,0),0)+IFERROR(VLOOKUP($B2320,$N2298:$O2303,2,0),0)+IFERROR(VLOOKUP($B2320,$P2298:$Q2303,2,0),0)+IFERROR(VLOOKUP($B2320,$R2298:$S2303,2,0),0))</f>
        <v>0</v>
      </c>
      <c r="E2320" s="110"/>
      <c r="F2320" s="105">
        <v>2</v>
      </c>
      <c r="G2320" s="185" t="e">
        <v>#NUM!</v>
      </c>
      <c r="H2320" s="185" t="e">
        <v>#NUM!</v>
      </c>
      <c r="I2320" s="185" t="e">
        <v>#NUM!</v>
      </c>
      <c r="J2320" s="185" t="e">
        <v>#NUM!</v>
      </c>
      <c r="K2320" s="185" t="e">
        <v>#NUM!</v>
      </c>
      <c r="L2320" s="114"/>
      <c r="M2320" s="110"/>
      <c r="N2320" s="110"/>
      <c r="O2320" s="110"/>
      <c r="P2320" s="110"/>
    </row>
    <row r="2321" spans="1:24" hidden="1" outlineLevel="2" x14ac:dyDescent="0.25">
      <c r="B2321" s="105">
        <v>17</v>
      </c>
      <c r="C2321" s="108">
        <f t="shared" ref="C2321" si="3975">-(IFERROR(VLOOKUP($B2321,$B2298:$C2303,2,0),0)+IFERROR(VLOOKUP($B2321,$D2298:$E2303,2,0),0)+IFERROR(VLOOKUP($B2321,$F2298:$G2303,2,0),0)+IFERROR(VLOOKUP($B2321,$H2298:$I2303,2,0),0)+IFERROR(VLOOKUP($B2321,$J2298:$K2303,2,0),0)+IFERROR(VLOOKUP($B2321,$L2298:$M2303,2,0),0)+IFERROR(VLOOKUP($B2321,$N2298:$O2303,2,0),0)+IFERROR(VLOOKUP($B2321,$P2298:$Q2303,2,0),0)+IFERROR(VLOOKUP($B2321,$R2298:$S2303,2,0),0))</f>
        <v>0</v>
      </c>
      <c r="E2321" s="110"/>
      <c r="F2321" s="105">
        <v>3</v>
      </c>
      <c r="G2321" s="185" t="e">
        <v>#NUM!</v>
      </c>
      <c r="H2321" s="185" t="e">
        <v>#NUM!</v>
      </c>
      <c r="I2321" s="185" t="e">
        <v>#NUM!</v>
      </c>
      <c r="J2321" s="185" t="e">
        <v>#NUM!</v>
      </c>
      <c r="K2321" s="185" t="e">
        <v>#NUM!</v>
      </c>
      <c r="L2321" s="114"/>
      <c r="M2321" s="110"/>
    </row>
    <row r="2322" spans="1:24" hidden="1" outlineLevel="2" x14ac:dyDescent="0.25">
      <c r="B2322" s="105">
        <v>18</v>
      </c>
      <c r="C2322" s="108">
        <f t="shared" ref="C2322" si="3976">-(IFERROR(VLOOKUP($B2322,$B2298:$C2303,2,0),0)+IFERROR(VLOOKUP($B2322,$D2298:$E2303,2,0),0)+IFERROR(VLOOKUP($B2322,$F2298:$G2303,2,0),0)+IFERROR(VLOOKUP($B2322,$H2298:$I2303,2,0),0)+IFERROR(VLOOKUP($B2322,$J2298:$K2303,2,0),0)+IFERROR(VLOOKUP($B2322,$L2298:$M2303,2,0),0)+IFERROR(VLOOKUP($B2322,$N2298:$O2303,2,0),0)+IFERROR(VLOOKUP($B2322,$P2298:$Q2303,2,0),0)+IFERROR(VLOOKUP($B2322,$R2298:$S2303,2,0),0))</f>
        <v>0</v>
      </c>
      <c r="E2322" s="110"/>
      <c r="F2322" s="105">
        <v>4</v>
      </c>
      <c r="G2322" s="185" t="e">
        <v>#NUM!</v>
      </c>
      <c r="H2322" s="185" t="e">
        <v>#NUM!</v>
      </c>
      <c r="I2322" s="185" t="e">
        <v>#NUM!</v>
      </c>
      <c r="J2322" s="185" t="e">
        <v>#NUM!</v>
      </c>
      <c r="K2322" s="185" t="e">
        <v>#NUM!</v>
      </c>
      <c r="L2322" s="114"/>
      <c r="M2322" s="110"/>
    </row>
    <row r="2323" spans="1:24" hidden="1" outlineLevel="2" x14ac:dyDescent="0.25">
      <c r="B2323" s="105">
        <v>19</v>
      </c>
      <c r="C2323" s="108">
        <f t="shared" ref="C2323" si="3977">-(IFERROR(VLOOKUP($B2323,$B2298:$C2303,2,0),0)+IFERROR(VLOOKUP($B2323,$D2298:$E2303,2,0),0)+IFERROR(VLOOKUP($B2323,$F2298:$G2303,2,0),0)+IFERROR(VLOOKUP($B2323,$H2298:$I2303,2,0),0)+IFERROR(VLOOKUP($B2323,$J2298:$K2303,2,0),0)+IFERROR(VLOOKUP($B2323,$L2298:$M2303,2,0),0)+IFERROR(VLOOKUP($B2323,$N2298:$O2303,2,0),0)+IFERROR(VLOOKUP($B2323,$P2298:$Q2303,2,0),0)+IFERROR(VLOOKUP($B2323,$R2298:$S2303,2,0),0))</f>
        <v>0</v>
      </c>
      <c r="E2323" s="110"/>
      <c r="F2323" s="105">
        <v>5</v>
      </c>
      <c r="G2323" s="185" t="e">
        <v>#NUM!</v>
      </c>
      <c r="H2323" s="185" t="e">
        <v>#NUM!</v>
      </c>
      <c r="I2323" s="185" t="e">
        <v>#NUM!</v>
      </c>
      <c r="J2323" s="185" t="e">
        <v>#NUM!</v>
      </c>
      <c r="K2323" s="185" t="e">
        <v>#NUM!</v>
      </c>
      <c r="L2323" s="114"/>
      <c r="M2323" s="110"/>
    </row>
    <row r="2324" spans="1:24" hidden="1" outlineLevel="2" x14ac:dyDescent="0.25">
      <c r="B2324" s="105">
        <v>20</v>
      </c>
      <c r="C2324" s="108">
        <f t="shared" ref="C2324" si="3978">-(IFERROR(VLOOKUP($B2324,$B2298:$C2303,2,0),0)+IFERROR(VLOOKUP($B2324,$D2298:$E2303,2,0),0)+IFERROR(VLOOKUP($B2324,$F2298:$G2303,2,0),0)+IFERROR(VLOOKUP($B2324,$H2298:$I2303,2,0),0)+IFERROR(VLOOKUP($B2324,$J2298:$K2303,2,0),0)+IFERROR(VLOOKUP($B2324,$L2298:$M2303,2,0),0)+IFERROR(VLOOKUP($B2324,$N2298:$O2303,2,0),0)+IFERROR(VLOOKUP($B2324,$P2298:$Q2303,2,0),0)+IFERROR(VLOOKUP($B2324,$R2298:$S2303,2,0),0))</f>
        <v>0</v>
      </c>
      <c r="E2324" s="110" t="s">
        <v>40</v>
      </c>
      <c r="F2324" s="105">
        <v>6</v>
      </c>
      <c r="G2324" s="185" t="e">
        <v>#NUM!</v>
      </c>
      <c r="H2324" s="185" t="e">
        <v>#NUM!</v>
      </c>
      <c r="I2324" s="185" t="e">
        <v>#NUM!</v>
      </c>
      <c r="J2324" s="185" t="e">
        <v>#NUM!</v>
      </c>
      <c r="K2324" s="185"/>
      <c r="L2324" s="114"/>
      <c r="M2324" s="110"/>
    </row>
    <row r="2325" spans="1:24" hidden="1" outlineLevel="2" x14ac:dyDescent="0.25">
      <c r="B2325" s="105">
        <v>21</v>
      </c>
      <c r="C2325" s="108">
        <f t="shared" ref="C2325" si="3979">-(IFERROR(VLOOKUP($B2325,$B2298:$C2303,2,0),0)+IFERROR(VLOOKUP($B2325,$D2298:$E2303,2,0),0)+IFERROR(VLOOKUP($B2325,$F2298:$G2303,2,0),0)+IFERROR(VLOOKUP($B2325,$H2298:$I2303,2,0),0)+IFERROR(VLOOKUP($B2325,$J2298:$K2303,2,0),0)+IFERROR(VLOOKUP($B2325,$L2298:$M2303,2,0),0)+IFERROR(VLOOKUP($B2325,$N2298:$O2303,2,0),0)+IFERROR(VLOOKUP($B2325,$P2298:$Q2303,2,0),0)+IFERROR(VLOOKUP($B2325,$R2298:$S2303,2,0),0))</f>
        <v>0</v>
      </c>
      <c r="E2325" s="110"/>
      <c r="F2325" s="105">
        <v>7</v>
      </c>
      <c r="G2325" s="185" t="e">
        <v>#NUM!</v>
      </c>
      <c r="H2325" s="185" t="e">
        <v>#NUM!</v>
      </c>
      <c r="I2325" s="185" t="e">
        <v>#NUM!</v>
      </c>
      <c r="J2325" s="185"/>
      <c r="K2325" s="185"/>
      <c r="L2325" s="114"/>
      <c r="M2325" s="110"/>
    </row>
    <row r="2326" spans="1:24" hidden="1" outlineLevel="2" x14ac:dyDescent="0.25">
      <c r="E2326" s="110"/>
      <c r="F2326" s="105">
        <v>8</v>
      </c>
      <c r="G2326" s="185" t="e">
        <v>#NUM!</v>
      </c>
      <c r="H2326" s="185" t="e">
        <v>#NUM!</v>
      </c>
      <c r="I2326" s="185"/>
      <c r="J2326" s="185"/>
      <c r="K2326" s="185"/>
      <c r="L2326" s="114"/>
      <c r="M2326" s="110"/>
      <c r="X2326" s="110"/>
    </row>
    <row r="2327" spans="1:24" hidden="1" outlineLevel="2" x14ac:dyDescent="0.25">
      <c r="E2327" s="110"/>
      <c r="F2327" s="105">
        <v>9</v>
      </c>
      <c r="G2327" s="185" t="e">
        <v>#NUM!</v>
      </c>
      <c r="H2327" s="185"/>
      <c r="I2327" s="185"/>
      <c r="J2327" s="185"/>
      <c r="K2327" s="185"/>
      <c r="L2327" s="114"/>
      <c r="M2327" s="110"/>
      <c r="X2327" s="110"/>
    </row>
    <row r="2328" spans="1:24" hidden="1" outlineLevel="2" x14ac:dyDescent="0.25">
      <c r="A2328" s="117"/>
    </row>
    <row r="2329" spans="1:24" s="119" customFormat="1" hidden="1" outlineLevel="2" x14ac:dyDescent="0.25">
      <c r="A2329" s="118" t="s">
        <v>37</v>
      </c>
    </row>
    <row r="2330" spans="1:24" hidden="1" outlineLevel="2" x14ac:dyDescent="0.25">
      <c r="B2330" s="316">
        <f t="shared" ref="B2330:B2336" si="3980">B2297</f>
        <v>1</v>
      </c>
      <c r="C2330" s="316"/>
      <c r="D2330" s="316">
        <f t="shared" ref="D2330:D2336" si="3981">D2297</f>
        <v>2</v>
      </c>
      <c r="E2330" s="316"/>
      <c r="F2330" s="316">
        <f t="shared" ref="F2330:F2336" si="3982">F2297</f>
        <v>3</v>
      </c>
      <c r="G2330" s="316"/>
      <c r="H2330" s="316">
        <f t="shared" ref="H2330:H2336" si="3983">H2297</f>
        <v>4</v>
      </c>
      <c r="I2330" s="316"/>
      <c r="J2330" s="316">
        <f t="shared" ref="J2330:J2336" si="3984">J2297</f>
        <v>5</v>
      </c>
      <c r="K2330" s="316"/>
      <c r="L2330" s="316">
        <f t="shared" ref="L2330:L2336" si="3985">L2297</f>
        <v>6</v>
      </c>
      <c r="M2330" s="316"/>
    </row>
    <row r="2331" spans="1:24" hidden="1" outlineLevel="2" x14ac:dyDescent="0.25">
      <c r="B2331" s="105">
        <f t="shared" si="3980"/>
        <v>3</v>
      </c>
      <c r="C2331" s="116">
        <f>IF($Q$2=2,IFERROR(INDEX($G2308:$L2314,MATCH(B2331,$F2308:$F2314,0),MATCH(INICIO!$C$78,$G2307:$L2307,0)),0),IF($Q$2=4,IFERROR(INDEX($P2308:$U2318,MATCH(B2331,$O2308:$O2318,0),MATCH(INICIO!$C$78,$P2307:$U2307,0)),0),IFERROR(INDEX($G2319:$L2327,MATCH(B2331,$F2319:$F2327,0),MATCH(INICIO!$C$78,$G2318:$L2318,0)),0)))</f>
        <v>0</v>
      </c>
      <c r="D2331" s="105">
        <f t="shared" si="3981"/>
        <v>0</v>
      </c>
      <c r="E2331" s="116">
        <f>IF($Q$2=2,IFERROR(INDEX($G2308:$L2314,MATCH(D2331,$F2308:$F2314,0),MATCH(INICIO!$C$78,$G2307:$L2307,0)),0),IF($Q$2=4,IFERROR(INDEX($P2308:$U2318,MATCH(D2331,$O2308:$O2318,0),MATCH(INICIO!$C$78,$P2307:$U2307,0)),0),IFERROR(INDEX($G2319:$L2327,MATCH(D2331,$F2319:$F2327,0),MATCH(INICIO!$C$78,$G2318:$L2318,0)),0)))</f>
        <v>0</v>
      </c>
      <c r="F2331" s="105">
        <f t="shared" si="3982"/>
        <v>0</v>
      </c>
      <c r="G2331" s="116">
        <f>IF($Q$2=2,IFERROR(INDEX($G2308:$L2314,MATCH(F2331,$F2308:$F2314,0),MATCH(INICIO!$C$78,$G2307:$L2307,0)),0),IF($Q$2=4,IFERROR(INDEX($P2308:$U2318,MATCH(F2331,$O2308:$O2318,0),MATCH(INICIO!$C$78,$P2307:$U2307,0)),0),IFERROR(INDEX($G2319:$L2327,MATCH(F2331,$F2319:$F2327,0),MATCH(INICIO!$C$78,$G2318:$L2318,0)),0)))</f>
        <v>0</v>
      </c>
      <c r="H2331" s="105">
        <f t="shared" si="3983"/>
        <v>0</v>
      </c>
      <c r="I2331" s="116">
        <f>IF($Q$2=2,IFERROR(INDEX($G2308:$L2314,MATCH(H2331,$F2308:$F2314,0),MATCH(INICIO!$C$78,$G2307:$L2307,0)),0),IF($Q$2=4,IFERROR(INDEX($P2308:$U2318,MATCH(H2331,$O2308:$O2318,0),MATCH(INICIO!$C$78,$P2307:$U2307,0)),0),IFERROR(INDEX($G2319:$L2327,MATCH(H2331,$F2319:$F2327,0),MATCH(INICIO!$C$78,$G2318:$L2318,0)),0)))</f>
        <v>0</v>
      </c>
      <c r="J2331" s="105">
        <f t="shared" si="3984"/>
        <v>0</v>
      </c>
      <c r="K2331" s="116">
        <f>IF($Q$2=2,IFERROR(INDEX($G2308:$L2314,MATCH(J2331,$F2308:$F2314,0),MATCH(INICIO!$C$78,$G2307:$L2307,0)),0),IF($Q$2=4,IFERROR(INDEX($P2308:$U2318,MATCH(J2331,$O2308:$O2318,0),MATCH(INICIO!$C$78,$P2307:$U2307,0)),0),IFERROR(INDEX($G2319:$L2327,MATCH(J2331,$F2319:$F2327,0),MATCH(INICIO!$C$78,$G2318:$L2318,0)),0)))</f>
        <v>0</v>
      </c>
      <c r="L2331" s="105">
        <f t="shared" si="3985"/>
        <v>0</v>
      </c>
      <c r="M2331" s="116">
        <f>IF($Q$2=2,IFERROR(INDEX($G2308:$L2314,MATCH(L2331,$F2308:$F2314,0),MATCH(INICIO!$C$78,$G2307:$L2307,0)),0),IF($Q$2=4,IFERROR(INDEX($P2308:$U2318,MATCH(L2331,$O2308:$O2318,0),MATCH(INICIO!$C$78,$P2307:$U2307,0)),0),IFERROR(INDEX($G2319:$L2327,MATCH(L2331,$F2319:$F2327,0),MATCH(INICIO!$C$78,$G2318:$L2318,0)),0)))</f>
        <v>0</v>
      </c>
    </row>
    <row r="2332" spans="1:24" hidden="1" outlineLevel="2" x14ac:dyDescent="0.25">
      <c r="B2332" s="105">
        <f t="shared" si="3980"/>
        <v>4</v>
      </c>
      <c r="C2332" s="116">
        <f>IF($Q$2=2,IFERROR(INDEX($G2308:$L2314,MATCH(B2332,$F2308:$F2314,0),MATCH(INICIO!$C$78,$G2307:$L2307,0)),0),IF($Q$2=4,IFERROR(INDEX($P2308:$U2318,MATCH(B2332,$O2308:$O2318,0),MATCH(INICIO!$C$78,$P2307:$U2307,0)),0),IFERROR(INDEX($G2319:$L2327,MATCH(B2332,$F2319:$F2327,0),MATCH(INICIO!$C$78,$G2318:$L2318,0)),0)))</f>
        <v>0</v>
      </c>
      <c r="D2332" s="105">
        <f t="shared" si="3981"/>
        <v>0</v>
      </c>
      <c r="E2332" s="116">
        <f>IF($Q$2=2,IFERROR(INDEX($G2308:$L2314,MATCH(D2332,$F2308:$F2314,0),MATCH(INICIO!$C$78,$G2307:$L2307,0)),0),IF($Q$2=4,IFERROR(INDEX($P2308:$U2318,MATCH(D2332,$O2308:$O2318,0),MATCH(INICIO!$C$78,$P2307:$U2307,0)),0),IFERROR(INDEX($G2319:$L2327,MATCH(D2332,$F2319:$F2327,0),MATCH(INICIO!$C$78,$G2318:$L2318,0)),0)))</f>
        <v>0</v>
      </c>
      <c r="F2332" s="105">
        <f t="shared" si="3982"/>
        <v>0</v>
      </c>
      <c r="G2332" s="116">
        <f>IF($Q$2=2,IFERROR(INDEX($G2308:$L2314,MATCH(F2332,$F2308:$F2314,0),MATCH(INICIO!$C$78,$G2307:$L2307,0)),0),IF($Q$2=4,IFERROR(INDEX($P2308:$U2318,MATCH(F2332,$O2308:$O2318,0),MATCH(INICIO!$C$78,$P2307:$U2307,0)),0),IFERROR(INDEX($G2319:$L2327,MATCH(F2332,$F2319:$F2327,0),MATCH(INICIO!$C$78,$G2318:$L2318,0)),0)))</f>
        <v>0</v>
      </c>
      <c r="H2332" s="105">
        <f t="shared" si="3983"/>
        <v>0</v>
      </c>
      <c r="I2332" s="116">
        <f>IF($Q$2=2,IFERROR(INDEX($G2308:$L2314,MATCH(H2332,$F2308:$F2314,0),MATCH(INICIO!$C$78,$G2307:$L2307,0)),0),IF($Q$2=4,IFERROR(INDEX($P2308:$U2318,MATCH(H2332,$O2308:$O2318,0),MATCH(INICIO!$C$78,$P2307:$U2307,0)),0),IFERROR(INDEX($G2319:$L2327,MATCH(H2332,$F2319:$F2327,0),MATCH(INICIO!$C$78,$G2318:$L2318,0)),0)))</f>
        <v>0</v>
      </c>
      <c r="J2332" s="105">
        <f t="shared" si="3984"/>
        <v>0</v>
      </c>
      <c r="K2332" s="116">
        <f>IF($Q$2=2,IFERROR(INDEX($G2308:$L2314,MATCH(J2332,$F2308:$F2314,0),MATCH(INICIO!$C$78,$G2307:$L2307,0)),0),IF($Q$2=4,IFERROR(INDEX($P2308:$U2318,MATCH(J2332,$O2308:$O2318,0),MATCH(INICIO!$C$78,$P2307:$U2307,0)),0),IFERROR(INDEX($G2319:$L2327,MATCH(J2332,$F2319:$F2327,0),MATCH(INICIO!$C$78,$G2318:$L2318,0)),0)))</f>
        <v>0</v>
      </c>
      <c r="L2332" s="105">
        <f t="shared" si="3985"/>
        <v>0</v>
      </c>
      <c r="M2332" s="116">
        <f>IF($Q$2=2,IFERROR(INDEX($G2308:$L2314,MATCH(L2332,$F2308:$F2314,0),MATCH(INICIO!$C$78,$G2307:$L2307,0)),0),IF($Q$2=4,IFERROR(INDEX($P2308:$U2318,MATCH(L2332,$O2308:$O2318,0),MATCH(INICIO!$C$78,$P2307:$U2307,0)),0),IFERROR(INDEX($G2319:$L2327,MATCH(L2332,$F2319:$F2327,0),MATCH(INICIO!$C$78,$G2318:$L2318,0)),0)))</f>
        <v>0</v>
      </c>
    </row>
    <row r="2333" spans="1:24" hidden="1" outlineLevel="2" x14ac:dyDescent="0.25">
      <c r="B2333" s="105">
        <f t="shared" si="3980"/>
        <v>1</v>
      </c>
      <c r="C2333" s="116">
        <f>IF($Q$2=2,IFERROR(INDEX($G2308:$L2314,MATCH(B2333,$F2308:$F2314,0),MATCH(INICIO!$C$78,$G2307:$L2307,0)),0),IF($Q$2=4,IFERROR(INDEX($P2308:$U2318,MATCH(B2333,$O2308:$O2318,0),MATCH(INICIO!$C$78,$P2307:$U2307,0)),0),IFERROR(INDEX($G2319:$L2327,MATCH(B2333,$F2319:$F2327,0),MATCH(INICIO!$C$78,$G2318:$L2318,0)),0)))</f>
        <v>0</v>
      </c>
      <c r="D2333" s="105">
        <f t="shared" si="3981"/>
        <v>0</v>
      </c>
      <c r="E2333" s="116">
        <f>IF($Q$2=2,IFERROR(INDEX($G2308:$L2314,MATCH(D2333,$F2308:$F2314,0),MATCH(INICIO!$C$78,$G2307:$L2307,0)),0),IF($Q$2=4,IFERROR(INDEX($P2308:$U2318,MATCH(D2333,$O2308:$O2318,0),MATCH(INICIO!$C$78,$P2307:$U2307,0)),0),IFERROR(INDEX($G2319:$L2327,MATCH(D2333,$F2319:$F2327,0),MATCH(INICIO!$C$78,$G2318:$L2318,0)),0)))</f>
        <v>0</v>
      </c>
      <c r="F2333" s="105">
        <f t="shared" si="3982"/>
        <v>0</v>
      </c>
      <c r="G2333" s="116">
        <f>IF($Q$2=2,IFERROR(INDEX($G2308:$L2314,MATCH(F2333,$F2308:$F2314,0),MATCH(INICIO!$C$78,$G2307:$L2307,0)),0),IF($Q$2=4,IFERROR(INDEX($P2308:$U2318,MATCH(F2333,$O2308:$O2318,0),MATCH(INICIO!$C$78,$P2307:$U2307,0)),0),IFERROR(INDEX($G2319:$L2327,MATCH(F2333,$F2319:$F2327,0),MATCH(INICIO!$C$78,$G2318:$L2318,0)),0)))</f>
        <v>0</v>
      </c>
      <c r="H2333" s="105">
        <f t="shared" si="3983"/>
        <v>0</v>
      </c>
      <c r="I2333" s="116">
        <f>IF($Q$2=2,IFERROR(INDEX($G2308:$L2314,MATCH(H2333,$F2308:$F2314,0),MATCH(INICIO!$C$78,$G2307:$L2307,0)),0),IF($Q$2=4,IFERROR(INDEX($P2308:$U2318,MATCH(H2333,$O2308:$O2318,0),MATCH(INICIO!$C$78,$P2307:$U2307,0)),0),IFERROR(INDEX($G2319:$L2327,MATCH(H2333,$F2319:$F2327,0),MATCH(INICIO!$C$78,$G2318:$L2318,0)),0)))</f>
        <v>0</v>
      </c>
      <c r="J2333" s="105">
        <f t="shared" si="3984"/>
        <v>0</v>
      </c>
      <c r="K2333" s="116">
        <f>IF($Q$2=2,IFERROR(INDEX($G2308:$L2314,MATCH(J2333,$F2308:$F2314,0),MATCH(INICIO!$C$78,$G2307:$L2307,0)),0),IF($Q$2=4,IFERROR(INDEX($P2308:$U2318,MATCH(J2333,$O2308:$O2318,0),MATCH(INICIO!$C$78,$P2307:$U2307,0)),0),IFERROR(INDEX($G2319:$L2327,MATCH(J2333,$F2319:$F2327,0),MATCH(INICIO!$C$78,$G2318:$L2318,0)),0)))</f>
        <v>0</v>
      </c>
      <c r="L2333" s="105">
        <f t="shared" si="3985"/>
        <v>0</v>
      </c>
      <c r="M2333" s="116">
        <f>IF($Q$2=2,IFERROR(INDEX($G2308:$L2314,MATCH(L2333,$F2308:$F2314,0),MATCH(INICIO!$C$78,$G2307:$L2307,0)),0),IF($Q$2=4,IFERROR(INDEX($P2308:$U2318,MATCH(L2333,$O2308:$O2318,0),MATCH(INICIO!$C$78,$P2307:$U2307,0)),0),IFERROR(INDEX($G2319:$L2327,MATCH(L2333,$F2319:$F2327,0),MATCH(INICIO!$C$78,$G2318:$L2318,0)),0)))</f>
        <v>0</v>
      </c>
    </row>
    <row r="2334" spans="1:24" hidden="1" outlineLevel="2" x14ac:dyDescent="0.25">
      <c r="B2334" s="105">
        <f t="shared" si="3980"/>
        <v>5</v>
      </c>
      <c r="C2334" s="116">
        <f>IF($Q$2=2,IFERROR(INDEX($G2308:$L2314,MATCH(B2334,$F2308:$F2314,0),MATCH(INICIO!$C$78,$G2307:$L2307,0)),0),IF($Q$2=4,IFERROR(INDEX($P2308:$U2318,MATCH(B2334,$O2308:$O2318,0),MATCH(INICIO!$C$78,$P2307:$U2307,0)),0),IFERROR(INDEX($G2319:$L2327,MATCH(B2334,$F2319:$F2327,0),MATCH(INICIO!$C$78,$G2318:$L2318,0)),0)))</f>
        <v>0</v>
      </c>
      <c r="D2334" s="105">
        <f t="shared" si="3981"/>
        <v>0</v>
      </c>
      <c r="E2334" s="116">
        <f>IF($Q$2=2,IFERROR(INDEX($G2308:$L2314,MATCH(D2334,$F2308:$F2314,0),MATCH(INICIO!$C$78,$G2307:$L2307,0)),0),IF($Q$2=4,IFERROR(INDEX($P2308:$U2318,MATCH(D2334,$O2308:$O2318,0),MATCH(INICIO!$C$78,$P2307:$U2307,0)),0),IFERROR(INDEX($G2319:$L2327,MATCH(D2334,$F2319:$F2327,0),MATCH(INICIO!$C$78,$G2318:$L2318,0)),0)))</f>
        <v>0</v>
      </c>
      <c r="F2334" s="105">
        <f t="shared" si="3982"/>
        <v>0</v>
      </c>
      <c r="G2334" s="116">
        <f>IF($Q$2=2,IFERROR(INDEX($G2308:$L2314,MATCH(F2334,$F2308:$F2314,0),MATCH(INICIO!$C$78,$G2307:$L2307,0)),0),IF($Q$2=4,IFERROR(INDEX($P2308:$U2318,MATCH(F2334,$O2308:$O2318,0),MATCH(INICIO!$C$78,$P2307:$U2307,0)),0),IFERROR(INDEX($G2319:$L2327,MATCH(F2334,$F2319:$F2327,0),MATCH(INICIO!$C$78,$G2318:$L2318,0)),0)))</f>
        <v>0</v>
      </c>
      <c r="H2334" s="105">
        <f t="shared" si="3983"/>
        <v>0</v>
      </c>
      <c r="I2334" s="116">
        <f>IF($Q$2=2,IFERROR(INDEX($G2308:$L2314,MATCH(H2334,$F2308:$F2314,0),MATCH(INICIO!$C$78,$G2307:$L2307,0)),0),IF($Q$2=4,IFERROR(INDEX($P2308:$U2318,MATCH(H2334,$O2308:$O2318,0),MATCH(INICIO!$C$78,$P2307:$U2307,0)),0),IFERROR(INDEX($G2319:$L2327,MATCH(H2334,$F2319:$F2327,0),MATCH(INICIO!$C$78,$G2318:$L2318,0)),0)))</f>
        <v>0</v>
      </c>
      <c r="J2334" s="105">
        <f t="shared" si="3984"/>
        <v>0</v>
      </c>
      <c r="K2334" s="116">
        <f>IF($Q$2=2,IFERROR(INDEX($G2308:$L2314,MATCH(J2334,$F2308:$F2314,0),MATCH(INICIO!$C$78,$G2307:$L2307,0)),0),IF($Q$2=4,IFERROR(INDEX($P2308:$U2318,MATCH(J2334,$O2308:$O2318,0),MATCH(INICIO!$C$78,$P2307:$U2307,0)),0),IFERROR(INDEX($G2319:$L2327,MATCH(J2334,$F2319:$F2327,0),MATCH(INICIO!$C$78,$G2318:$L2318,0)),0)))</f>
        <v>0</v>
      </c>
      <c r="L2334" s="105">
        <f t="shared" si="3985"/>
        <v>0</v>
      </c>
      <c r="M2334" s="116">
        <f>IF($Q$2=2,IFERROR(INDEX($G2308:$L2314,MATCH(L2334,$F2308:$F2314,0),MATCH(INICIO!$C$78,$G2307:$L2307,0)),0),IF($Q$2=4,IFERROR(INDEX($P2308:$U2318,MATCH(L2334,$O2308:$O2318,0),MATCH(INICIO!$C$78,$P2307:$U2307,0)),0),IFERROR(INDEX($G2319:$L2327,MATCH(L2334,$F2319:$F2327,0),MATCH(INICIO!$C$78,$G2318:$L2318,0)),0)))</f>
        <v>0</v>
      </c>
    </row>
    <row r="2335" spans="1:24" hidden="1" outlineLevel="2" x14ac:dyDescent="0.25">
      <c r="B2335" s="105">
        <f t="shared" si="3980"/>
        <v>6</v>
      </c>
      <c r="C2335" s="116">
        <f>IF($Q$2=2,IFERROR(INDEX($G2308:$L2314,MATCH(B2335,$F2308:$F2314,0),MATCH(INICIO!$C$78,$G2307:$L2307,0)),0),IF($Q$2=4,IFERROR(INDEX($P2308:$U2318,MATCH(B2335,$O2308:$O2318,0),MATCH(INICIO!$C$78,$P2307:$U2307,0)),0),IFERROR(INDEX($G2319:$L2327,MATCH(B2335,$F2319:$F2327,0),MATCH(INICIO!$C$78,$G2318:$L2318,0)),0)))</f>
        <v>0</v>
      </c>
      <c r="D2335" s="105">
        <f t="shared" si="3981"/>
        <v>0</v>
      </c>
      <c r="E2335" s="116">
        <f>IF($Q$2=2,IFERROR(INDEX($G2308:$L2314,MATCH(D2335,$F2308:$F2314,0),MATCH(INICIO!$C$78,$G2307:$L2307,0)),0),IF($Q$2=4,IFERROR(INDEX($P2308:$U2318,MATCH(D2335,$O2308:$O2318,0),MATCH(INICIO!$C$78,$P2307:$U2307,0)),0),IFERROR(INDEX($G2319:$L2327,MATCH(D2335,$F2319:$F2327,0),MATCH(INICIO!$C$78,$G2318:$L2318,0)),0)))</f>
        <v>0</v>
      </c>
      <c r="F2335" s="105">
        <f t="shared" si="3982"/>
        <v>0</v>
      </c>
      <c r="G2335" s="116">
        <f>IF($Q$2=2,IFERROR(INDEX($G2308:$L2314,MATCH(F2335,$F2308:$F2314,0),MATCH(INICIO!$C$78,$G2307:$L2307,0)),0),IF($Q$2=4,IFERROR(INDEX($P2308:$U2318,MATCH(F2335,$O2308:$O2318,0),MATCH(INICIO!$C$78,$P2307:$U2307,0)),0),IFERROR(INDEX($G2319:$L2327,MATCH(F2335,$F2319:$F2327,0),MATCH(INICIO!$C$78,$G2318:$L2318,0)),0)))</f>
        <v>0</v>
      </c>
      <c r="H2335" s="105">
        <f t="shared" si="3983"/>
        <v>0</v>
      </c>
      <c r="I2335" s="116">
        <f>IF($Q$2=2,IFERROR(INDEX($G2308:$L2314,MATCH(H2335,$F2308:$F2314,0),MATCH(INICIO!$C$78,$G2307:$L2307,0)),0),IF($Q$2=4,IFERROR(INDEX($P2308:$U2318,MATCH(H2335,$O2308:$O2318,0),MATCH(INICIO!$C$78,$P2307:$U2307,0)),0),IFERROR(INDEX($G2319:$L2327,MATCH(H2335,$F2319:$F2327,0),MATCH(INICIO!$C$78,$G2318:$L2318,0)),0)))</f>
        <v>0</v>
      </c>
      <c r="J2335" s="105">
        <f t="shared" si="3984"/>
        <v>0</v>
      </c>
      <c r="K2335" s="116">
        <f>IF($Q$2=2,IFERROR(INDEX($G2308:$L2314,MATCH(J2335,$F2308:$F2314,0),MATCH(INICIO!$C$78,$G2307:$L2307,0)),0),IF($Q$2=4,IFERROR(INDEX($P2308:$U2318,MATCH(J2335,$O2308:$O2318,0),MATCH(INICIO!$C$78,$P2307:$U2307,0)),0),IFERROR(INDEX($G2319:$L2327,MATCH(J2335,$F2319:$F2327,0),MATCH(INICIO!$C$78,$G2318:$L2318,0)),0)))</f>
        <v>0</v>
      </c>
      <c r="L2335" s="105">
        <f t="shared" si="3985"/>
        <v>0</v>
      </c>
      <c r="M2335" s="116">
        <f>IF($Q$2=2,IFERROR(INDEX($G2308:$L2314,MATCH(L2335,$F2308:$F2314,0),MATCH(INICIO!$C$78,$G2307:$L2307,0)),0),IF($Q$2=4,IFERROR(INDEX($P2308:$U2318,MATCH(L2335,$O2308:$O2318,0),MATCH(INICIO!$C$78,$P2307:$U2307,0)),0),IFERROR(INDEX($G2319:$L2327,MATCH(L2335,$F2319:$F2327,0),MATCH(INICIO!$C$78,$G2318:$L2318,0)),0)))</f>
        <v>0</v>
      </c>
    </row>
    <row r="2336" spans="1:24" hidden="1" outlineLevel="2" x14ac:dyDescent="0.25">
      <c r="B2336" s="105">
        <f t="shared" si="3980"/>
        <v>2</v>
      </c>
      <c r="C2336" s="116">
        <f>IF($Q$2=2,IFERROR(INDEX($G2308:$L2314,MATCH(B2336,$F2308:$F2314,0),MATCH(INICIO!$C$78,$G2307:$L2307,0)),0),IF($Q$2=4,IFERROR(INDEX($P2308:$U2318,MATCH(B2336,$O2308:$O2318,0),MATCH(INICIO!$C$78,$P2307:$U2307,0)),0),IFERROR(INDEX($G2319:$L2327,MATCH(B2336,$F2319:$F2327,0),MATCH(INICIO!$C$78,$G2318:$L2318,0)),0)))</f>
        <v>0</v>
      </c>
      <c r="D2336" s="105">
        <f t="shared" si="3981"/>
        <v>0</v>
      </c>
      <c r="E2336" s="116">
        <f>IF($Q$2=2,IFERROR(INDEX($G2308:$L2314,MATCH(D2336,$F2308:$F2314,0),MATCH(INICIO!$C$78,$G2307:$L2307,0)),0),IF($Q$2=4,IFERROR(INDEX($P2308:$U2318,MATCH(D2336,$O2308:$O2318,0),MATCH(INICIO!$C$78,$P2307:$U2307,0)),0),IFERROR(INDEX($G2319:$L2327,MATCH(D2336,$F2319:$F2327,0),MATCH(INICIO!$C$78,$G2318:$L2318,0)),0)))</f>
        <v>0</v>
      </c>
      <c r="F2336" s="105">
        <f t="shared" si="3982"/>
        <v>0</v>
      </c>
      <c r="G2336" s="116">
        <f>IF($Q$2=2,IFERROR(INDEX($G2308:$L2314,MATCH(F2336,$F2308:$F2314,0),MATCH(INICIO!$C$78,$G2307:$L2307,0)),0),IF($Q$2=4,IFERROR(INDEX($P2308:$U2318,MATCH(F2336,$O2308:$O2318,0),MATCH(INICIO!$C$78,$P2307:$U2307,0)),0),IFERROR(INDEX($G2319:$L2327,MATCH(F2336,$F2319:$F2327,0),MATCH(INICIO!$C$78,$G2318:$L2318,0)),0)))</f>
        <v>0</v>
      </c>
      <c r="H2336" s="105">
        <f t="shared" si="3983"/>
        <v>0</v>
      </c>
      <c r="I2336" s="116">
        <f>IF($Q$2=2,IFERROR(INDEX($G2308:$L2314,MATCH(H2336,$F2308:$F2314,0),MATCH(INICIO!$C$78,$G2307:$L2307,0)),0),IF($Q$2=4,IFERROR(INDEX($P2308:$U2318,MATCH(H2336,$O2308:$O2318,0),MATCH(INICIO!$C$78,$P2307:$U2307,0)),0),IFERROR(INDEX($G2319:$L2327,MATCH(H2336,$F2319:$F2327,0),MATCH(INICIO!$C$78,$G2318:$L2318,0)),0)))</f>
        <v>0</v>
      </c>
      <c r="J2336" s="105">
        <f t="shared" si="3984"/>
        <v>0</v>
      </c>
      <c r="K2336" s="116">
        <f>IF($Q$2=2,IFERROR(INDEX($G2308:$L2314,MATCH(J2336,$F2308:$F2314,0),MATCH(INICIO!$C$78,$G2307:$L2307,0)),0),IF($Q$2=4,IFERROR(INDEX($P2308:$U2318,MATCH(J2336,$O2308:$O2318,0),MATCH(INICIO!$C$78,$P2307:$U2307,0)),0),IFERROR(INDEX($G2319:$L2327,MATCH(J2336,$F2319:$F2327,0),MATCH(INICIO!$C$78,$G2318:$L2318,0)),0)))</f>
        <v>0</v>
      </c>
      <c r="L2336" s="105">
        <f t="shared" si="3985"/>
        <v>0</v>
      </c>
      <c r="M2336" s="116">
        <f>IF($Q$2=2,IFERROR(INDEX($G2308:$L2314,MATCH(L2336,$F2308:$F2314,0),MATCH(INICIO!$C$78,$G2307:$L2307,0)),0),IF($Q$2=4,IFERROR(INDEX($P2308:$U2318,MATCH(L2336,$O2308:$O2318,0),MATCH(INICIO!$C$78,$P2307:$U2307,0)),0),IFERROR(INDEX($G2319:$L2327,MATCH(L2336,$F2319:$F2327,0),MATCH(INICIO!$C$78,$G2318:$L2318,0)),0)))</f>
        <v>0</v>
      </c>
    </row>
    <row r="2337" spans="1:93" hidden="1" outlineLevel="2" x14ac:dyDescent="0.25"/>
    <row r="2338" spans="1:93" s="119" customFormat="1" hidden="1" outlineLevel="2" x14ac:dyDescent="0.25">
      <c r="A2338" s="118" t="s">
        <v>43</v>
      </c>
    </row>
    <row r="2339" spans="1:93" hidden="1" outlineLevel="2" x14ac:dyDescent="0.25">
      <c r="C2339" s="121">
        <f t="shared" ref="C2339:H2339" si="3986">E$2</f>
        <v>1</v>
      </c>
      <c r="D2339" s="121">
        <f t="shared" si="3986"/>
        <v>2</v>
      </c>
      <c r="E2339" s="121">
        <f t="shared" si="3986"/>
        <v>3</v>
      </c>
      <c r="F2339" s="121">
        <f t="shared" si="3986"/>
        <v>4</v>
      </c>
      <c r="G2339" s="121">
        <f t="shared" si="3986"/>
        <v>5</v>
      </c>
      <c r="H2339" s="121">
        <f t="shared" si="3986"/>
        <v>6</v>
      </c>
    </row>
    <row r="2340" spans="1:93" hidden="1" outlineLevel="2" x14ac:dyDescent="0.25">
      <c r="B2340" s="122" t="s">
        <v>44</v>
      </c>
      <c r="C2340" s="123">
        <f t="array" ref="C2340:C2345">MMULT(MMULT(C$8:H$13,$AZ$8:$BE$13),C2331:C2336)+MMULT(MINVERSE(TRANSPOSE($AZ$8:$BE$13)),C2298:C2303)</f>
        <v>0</v>
      </c>
      <c r="D2340" s="123">
        <f t="array" ref="D2340:D2345">MMULT(MMULT(K$8:P$13,$AZ$8:$BE$13),E2331:E2336)+MMULT(MINVERSE(TRANSPOSE($AZ$8:$BE$13)),E2298:E2303)</f>
        <v>0</v>
      </c>
      <c r="E2340" s="123">
        <f t="array" ref="E2340:E2345">MMULT(MMULT(S$8:X$13,$AZ$8:$BE$13),G2331:G2336)+MMULT(MINVERSE(TRANSPOSE($AZ$8:$BE$13)),G2298:G2303)</f>
        <v>0</v>
      </c>
      <c r="F2340" s="123" t="e">
        <f t="array" ref="F2340:F2345">MMULT(MMULT(AA$8:AF$13,$AZ$8:$BE$13),I2331:I2336)+MMULT(MINVERSE(TRANSPOSE($AZ$8:$BE$13)),I2298:I2303)</f>
        <v>#DIV/0!</v>
      </c>
      <c r="G2340" s="123">
        <f t="array" ref="G2340:G2345">MMULT(MMULT(AI$8:AN$13,$AZ$8:$BE$13),K2331:K2336)+MMULT(MINVERSE(TRANSPOSE($AZ$8:$BE$13)),K2298:K2303)</f>
        <v>0</v>
      </c>
      <c r="H2340" s="123">
        <f t="array" ref="H2340:H2345">MMULT(MMULT(AQ$8:AV$13,$AZ$8:$BE$13),M2331:M2336)+MMULT(MINVERSE(TRANSPOSE($AZ$8:$BE$13)),M2298:M2303)</f>
        <v>0</v>
      </c>
      <c r="N2340" s="124"/>
      <c r="P2340" s="124"/>
    </row>
    <row r="2341" spans="1:93" hidden="1" outlineLevel="2" x14ac:dyDescent="0.25">
      <c r="B2341" s="122" t="s">
        <v>45</v>
      </c>
      <c r="C2341" s="123">
        <v>0</v>
      </c>
      <c r="D2341" s="123">
        <v>0</v>
      </c>
      <c r="E2341" s="123">
        <v>0</v>
      </c>
      <c r="F2341" s="123" t="e">
        <v>#DIV/0!</v>
      </c>
      <c r="G2341" s="123">
        <v>0</v>
      </c>
      <c r="H2341" s="123">
        <v>0</v>
      </c>
      <c r="N2341" s="124"/>
      <c r="P2341" s="124"/>
    </row>
    <row r="2342" spans="1:93" hidden="1" outlineLevel="2" x14ac:dyDescent="0.25">
      <c r="B2342" s="122" t="s">
        <v>46</v>
      </c>
      <c r="C2342" s="123">
        <v>0</v>
      </c>
      <c r="D2342" s="123">
        <v>0</v>
      </c>
      <c r="E2342" s="123">
        <v>0</v>
      </c>
      <c r="F2342" s="123" t="e">
        <v>#DIV/0!</v>
      </c>
      <c r="G2342" s="123">
        <v>0</v>
      </c>
      <c r="H2342" s="123">
        <v>0</v>
      </c>
      <c r="N2342" s="124"/>
      <c r="P2342" s="124"/>
    </row>
    <row r="2343" spans="1:93" hidden="1" outlineLevel="2" x14ac:dyDescent="0.25">
      <c r="B2343" s="122" t="s">
        <v>47</v>
      </c>
      <c r="C2343" s="123">
        <v>0</v>
      </c>
      <c r="D2343" s="123">
        <v>0</v>
      </c>
      <c r="E2343" s="123">
        <v>0</v>
      </c>
      <c r="F2343" s="123" t="e">
        <v>#DIV/0!</v>
      </c>
      <c r="G2343" s="123">
        <v>0</v>
      </c>
      <c r="H2343" s="123">
        <v>0</v>
      </c>
      <c r="N2343" s="124"/>
      <c r="P2343" s="124"/>
    </row>
    <row r="2344" spans="1:93" hidden="1" outlineLevel="2" x14ac:dyDescent="0.25">
      <c r="B2344" s="122" t="s">
        <v>48</v>
      </c>
      <c r="C2344" s="123">
        <v>0</v>
      </c>
      <c r="D2344" s="123">
        <v>0</v>
      </c>
      <c r="E2344" s="123">
        <v>0</v>
      </c>
      <c r="F2344" s="123" t="e">
        <v>#DIV/0!</v>
      </c>
      <c r="G2344" s="123">
        <v>0</v>
      </c>
      <c r="H2344" s="123">
        <v>0</v>
      </c>
      <c r="N2344" s="124"/>
      <c r="P2344" s="124"/>
    </row>
    <row r="2345" spans="1:93" hidden="1" outlineLevel="2" x14ac:dyDescent="0.25">
      <c r="B2345" s="122" t="s">
        <v>49</v>
      </c>
      <c r="C2345" s="123">
        <v>0</v>
      </c>
      <c r="D2345" s="123">
        <v>0</v>
      </c>
      <c r="E2345" s="123">
        <v>0</v>
      </c>
      <c r="F2345" s="123" t="e">
        <v>#DIV/0!</v>
      </c>
      <c r="G2345" s="123">
        <v>0</v>
      </c>
      <c r="H2345" s="123">
        <v>0</v>
      </c>
      <c r="N2345" s="124"/>
      <c r="P2345" s="124"/>
    </row>
    <row r="2346" spans="1:93" hidden="1" outlineLevel="2" x14ac:dyDescent="0.25"/>
    <row r="2347" spans="1:93" hidden="1" outlineLevel="2" x14ac:dyDescent="0.25">
      <c r="B2347" s="318" t="s">
        <v>50</v>
      </c>
      <c r="C2347" s="319"/>
      <c r="D2347" s="319"/>
      <c r="E2347" s="319"/>
      <c r="F2347" s="319"/>
      <c r="G2347" s="319"/>
      <c r="H2347" s="319"/>
      <c r="I2347" s="319"/>
      <c r="J2347" s="319"/>
      <c r="K2347" s="319"/>
      <c r="L2347" s="320"/>
      <c r="M2347" s="321" t="s">
        <v>51</v>
      </c>
      <c r="N2347" s="322"/>
      <c r="O2347" s="322"/>
      <c r="P2347" s="322"/>
      <c r="Q2347" s="322"/>
      <c r="R2347" s="322"/>
      <c r="S2347" s="322"/>
      <c r="T2347" s="322"/>
      <c r="U2347" s="322"/>
      <c r="V2347" s="323"/>
      <c r="W2347" s="321" t="s">
        <v>52</v>
      </c>
      <c r="X2347" s="322"/>
      <c r="Y2347" s="322"/>
      <c r="Z2347" s="322"/>
      <c r="AA2347" s="322"/>
      <c r="AB2347" s="322"/>
      <c r="AC2347" s="322"/>
      <c r="AD2347" s="322"/>
      <c r="AE2347" s="322"/>
      <c r="AF2347" s="323"/>
      <c r="AG2347" s="321" t="s">
        <v>53</v>
      </c>
      <c r="AH2347" s="322"/>
      <c r="AI2347" s="322"/>
      <c r="AJ2347" s="322"/>
      <c r="AK2347" s="322"/>
      <c r="AL2347" s="322"/>
      <c r="AM2347" s="322"/>
      <c r="AN2347" s="322"/>
      <c r="AO2347" s="322"/>
      <c r="AP2347" s="323"/>
      <c r="AQ2347" s="321" t="s">
        <v>54</v>
      </c>
      <c r="AR2347" s="322"/>
      <c r="AS2347" s="322"/>
      <c r="AT2347" s="322"/>
      <c r="AU2347" s="322"/>
      <c r="AV2347" s="322"/>
      <c r="AW2347" s="322"/>
      <c r="AX2347" s="322"/>
      <c r="AY2347" s="322"/>
      <c r="AZ2347" s="323"/>
      <c r="BA2347" s="321" t="s">
        <v>55</v>
      </c>
      <c r="BB2347" s="322"/>
      <c r="BC2347" s="322"/>
      <c r="BD2347" s="322"/>
      <c r="BE2347" s="322"/>
      <c r="BF2347" s="322"/>
      <c r="BG2347" s="322"/>
      <c r="BH2347" s="322"/>
      <c r="BI2347" s="322"/>
      <c r="BJ2347" s="323"/>
    </row>
    <row r="2348" spans="1:93" hidden="1" outlineLevel="2" x14ac:dyDescent="0.25">
      <c r="B2348" s="186">
        <f t="shared" ref="B2348" si="3987">E$2</f>
        <v>1</v>
      </c>
      <c r="C2348" s="187">
        <f t="shared" ref="C2348:L2351" si="3988">B2348</f>
        <v>1</v>
      </c>
      <c r="D2348" s="187">
        <f t="shared" si="3988"/>
        <v>1</v>
      </c>
      <c r="E2348" s="187">
        <f t="shared" si="3988"/>
        <v>1</v>
      </c>
      <c r="F2348" s="187">
        <f t="shared" si="3988"/>
        <v>1</v>
      </c>
      <c r="G2348" s="187">
        <f t="shared" si="3988"/>
        <v>1</v>
      </c>
      <c r="H2348" s="187">
        <f t="shared" si="3988"/>
        <v>1</v>
      </c>
      <c r="I2348" s="187">
        <f t="shared" si="3988"/>
        <v>1</v>
      </c>
      <c r="J2348" s="187">
        <f t="shared" si="3988"/>
        <v>1</v>
      </c>
      <c r="K2348" s="187">
        <f t="shared" si="3988"/>
        <v>1</v>
      </c>
      <c r="L2348" s="188">
        <f t="shared" si="3988"/>
        <v>1</v>
      </c>
      <c r="M2348" s="189">
        <f t="shared" ref="M2348" si="3989">F$2</f>
        <v>2</v>
      </c>
      <c r="N2348" s="187">
        <f t="shared" ref="N2348:V2351" si="3990">M2348</f>
        <v>2</v>
      </c>
      <c r="O2348" s="187">
        <f t="shared" si="3990"/>
        <v>2</v>
      </c>
      <c r="P2348" s="187">
        <f t="shared" si="3990"/>
        <v>2</v>
      </c>
      <c r="Q2348" s="187">
        <f t="shared" si="3990"/>
        <v>2</v>
      </c>
      <c r="R2348" s="187">
        <f t="shared" si="3990"/>
        <v>2</v>
      </c>
      <c r="S2348" s="187">
        <f t="shared" si="3990"/>
        <v>2</v>
      </c>
      <c r="T2348" s="187">
        <f t="shared" si="3990"/>
        <v>2</v>
      </c>
      <c r="U2348" s="187">
        <f t="shared" si="3990"/>
        <v>2</v>
      </c>
      <c r="V2348" s="188">
        <f t="shared" si="3990"/>
        <v>2</v>
      </c>
      <c r="W2348" s="189">
        <f>G$2</f>
        <v>3</v>
      </c>
      <c r="X2348" s="187">
        <f t="shared" ref="X2348:AF2351" si="3991">W2348</f>
        <v>3</v>
      </c>
      <c r="Y2348" s="187">
        <f t="shared" si="3991"/>
        <v>3</v>
      </c>
      <c r="Z2348" s="187">
        <f t="shared" si="3991"/>
        <v>3</v>
      </c>
      <c r="AA2348" s="187">
        <f t="shared" si="3991"/>
        <v>3</v>
      </c>
      <c r="AB2348" s="187">
        <f t="shared" si="3991"/>
        <v>3</v>
      </c>
      <c r="AC2348" s="187">
        <f t="shared" si="3991"/>
        <v>3</v>
      </c>
      <c r="AD2348" s="187">
        <f t="shared" si="3991"/>
        <v>3</v>
      </c>
      <c r="AE2348" s="187">
        <f t="shared" si="3991"/>
        <v>3</v>
      </c>
      <c r="AF2348" s="188">
        <f t="shared" si="3991"/>
        <v>3</v>
      </c>
      <c r="AG2348" s="189">
        <f>H$2</f>
        <v>4</v>
      </c>
      <c r="AH2348" s="187">
        <f t="shared" ref="AH2348:AP2351" si="3992">AG2348</f>
        <v>4</v>
      </c>
      <c r="AI2348" s="187">
        <f t="shared" si="3992"/>
        <v>4</v>
      </c>
      <c r="AJ2348" s="187">
        <f t="shared" si="3992"/>
        <v>4</v>
      </c>
      <c r="AK2348" s="187">
        <f t="shared" si="3992"/>
        <v>4</v>
      </c>
      <c r="AL2348" s="187">
        <f t="shared" si="3992"/>
        <v>4</v>
      </c>
      <c r="AM2348" s="187">
        <f t="shared" si="3992"/>
        <v>4</v>
      </c>
      <c r="AN2348" s="187">
        <f t="shared" si="3992"/>
        <v>4</v>
      </c>
      <c r="AO2348" s="187">
        <f t="shared" si="3992"/>
        <v>4</v>
      </c>
      <c r="AP2348" s="188">
        <f t="shared" si="3992"/>
        <v>4</v>
      </c>
      <c r="AQ2348" s="189">
        <f>I$2</f>
        <v>5</v>
      </c>
      <c r="AR2348" s="187">
        <f t="shared" ref="AR2348:AZ2351" si="3993">AQ2348</f>
        <v>5</v>
      </c>
      <c r="AS2348" s="187">
        <f t="shared" si="3993"/>
        <v>5</v>
      </c>
      <c r="AT2348" s="187">
        <f t="shared" si="3993"/>
        <v>5</v>
      </c>
      <c r="AU2348" s="187">
        <f t="shared" si="3993"/>
        <v>5</v>
      </c>
      <c r="AV2348" s="187">
        <f t="shared" si="3993"/>
        <v>5</v>
      </c>
      <c r="AW2348" s="187">
        <f t="shared" si="3993"/>
        <v>5</v>
      </c>
      <c r="AX2348" s="187">
        <f t="shared" si="3993"/>
        <v>5</v>
      </c>
      <c r="AY2348" s="187">
        <f t="shared" si="3993"/>
        <v>5</v>
      </c>
      <c r="AZ2348" s="188">
        <f t="shared" si="3993"/>
        <v>5</v>
      </c>
      <c r="BA2348" s="189">
        <f>J$2</f>
        <v>6</v>
      </c>
      <c r="BB2348" s="187">
        <f t="shared" ref="BB2348:BJ2351" si="3994">BA2348</f>
        <v>6</v>
      </c>
      <c r="BC2348" s="187">
        <f t="shared" si="3994"/>
        <v>6</v>
      </c>
      <c r="BD2348" s="187">
        <f t="shared" si="3994"/>
        <v>6</v>
      </c>
      <c r="BE2348" s="187">
        <f t="shared" si="3994"/>
        <v>6</v>
      </c>
      <c r="BF2348" s="187">
        <f t="shared" si="3994"/>
        <v>6</v>
      </c>
      <c r="BG2348" s="187">
        <f t="shared" si="3994"/>
        <v>6</v>
      </c>
      <c r="BH2348" s="187">
        <f t="shared" si="3994"/>
        <v>6</v>
      </c>
      <c r="BI2348" s="187">
        <f t="shared" si="3994"/>
        <v>6</v>
      </c>
      <c r="BJ2348" s="188">
        <f t="shared" si="3994"/>
        <v>6</v>
      </c>
    </row>
    <row r="2349" spans="1:93" s="2" customFormat="1" ht="15" hidden="1" customHeight="1" outlineLevel="2" x14ac:dyDescent="0.25">
      <c r="A2349" s="152" t="s">
        <v>192</v>
      </c>
      <c r="B2349" s="129">
        <f>C2342</f>
        <v>0</v>
      </c>
      <c r="C2349" s="130">
        <f t="shared" si="3988"/>
        <v>0</v>
      </c>
      <c r="D2349" s="130">
        <f t="shared" si="3988"/>
        <v>0</v>
      </c>
      <c r="E2349" s="130">
        <f t="shared" si="3988"/>
        <v>0</v>
      </c>
      <c r="F2349" s="130">
        <f t="shared" si="3988"/>
        <v>0</v>
      </c>
      <c r="G2349" s="130">
        <f t="shared" si="3988"/>
        <v>0</v>
      </c>
      <c r="H2349" s="130">
        <f t="shared" si="3988"/>
        <v>0</v>
      </c>
      <c r="I2349" s="130">
        <f t="shared" si="3988"/>
        <v>0</v>
      </c>
      <c r="J2349" s="190">
        <f t="shared" si="3988"/>
        <v>0</v>
      </c>
      <c r="K2349" s="130">
        <f t="shared" si="3988"/>
        <v>0</v>
      </c>
      <c r="L2349" s="131">
        <f t="shared" si="3988"/>
        <v>0</v>
      </c>
      <c r="M2349" s="129">
        <f>D2342</f>
        <v>0</v>
      </c>
      <c r="N2349" s="130">
        <f t="shared" si="3990"/>
        <v>0</v>
      </c>
      <c r="O2349" s="130">
        <f t="shared" si="3990"/>
        <v>0</v>
      </c>
      <c r="P2349" s="130">
        <f t="shared" si="3990"/>
        <v>0</v>
      </c>
      <c r="Q2349" s="130">
        <f t="shared" si="3990"/>
        <v>0</v>
      </c>
      <c r="R2349" s="130">
        <f t="shared" si="3990"/>
        <v>0</v>
      </c>
      <c r="S2349" s="130">
        <f t="shared" si="3990"/>
        <v>0</v>
      </c>
      <c r="T2349" s="130">
        <f t="shared" si="3990"/>
        <v>0</v>
      </c>
      <c r="U2349" s="130">
        <f t="shared" si="3990"/>
        <v>0</v>
      </c>
      <c r="V2349" s="131">
        <f t="shared" si="3990"/>
        <v>0</v>
      </c>
      <c r="W2349" s="129">
        <f>E2342</f>
        <v>0</v>
      </c>
      <c r="X2349" s="130">
        <f t="shared" si="3991"/>
        <v>0</v>
      </c>
      <c r="Y2349" s="130">
        <f t="shared" si="3991"/>
        <v>0</v>
      </c>
      <c r="Z2349" s="130">
        <f t="shared" si="3991"/>
        <v>0</v>
      </c>
      <c r="AA2349" s="130">
        <f t="shared" si="3991"/>
        <v>0</v>
      </c>
      <c r="AB2349" s="130">
        <f t="shared" si="3991"/>
        <v>0</v>
      </c>
      <c r="AC2349" s="130">
        <f t="shared" si="3991"/>
        <v>0</v>
      </c>
      <c r="AD2349" s="130">
        <f t="shared" si="3991"/>
        <v>0</v>
      </c>
      <c r="AE2349" s="130">
        <f t="shared" si="3991"/>
        <v>0</v>
      </c>
      <c r="AF2349" s="131">
        <f t="shared" si="3991"/>
        <v>0</v>
      </c>
      <c r="AG2349" s="129" t="e">
        <f>F2342</f>
        <v>#DIV/0!</v>
      </c>
      <c r="AH2349" s="130" t="e">
        <f t="shared" si="3992"/>
        <v>#DIV/0!</v>
      </c>
      <c r="AI2349" s="130" t="e">
        <f t="shared" si="3992"/>
        <v>#DIV/0!</v>
      </c>
      <c r="AJ2349" s="130" t="e">
        <f t="shared" si="3992"/>
        <v>#DIV/0!</v>
      </c>
      <c r="AK2349" s="130" t="e">
        <f t="shared" si="3992"/>
        <v>#DIV/0!</v>
      </c>
      <c r="AL2349" s="130" t="e">
        <f t="shared" si="3992"/>
        <v>#DIV/0!</v>
      </c>
      <c r="AM2349" s="130" t="e">
        <f t="shared" si="3992"/>
        <v>#DIV/0!</v>
      </c>
      <c r="AN2349" s="130" t="e">
        <f t="shared" si="3992"/>
        <v>#DIV/0!</v>
      </c>
      <c r="AO2349" s="130" t="e">
        <f t="shared" si="3992"/>
        <v>#DIV/0!</v>
      </c>
      <c r="AP2349" s="131" t="e">
        <f t="shared" si="3992"/>
        <v>#DIV/0!</v>
      </c>
      <c r="AQ2349" s="129">
        <f>G2342</f>
        <v>0</v>
      </c>
      <c r="AR2349" s="130">
        <f t="shared" si="3993"/>
        <v>0</v>
      </c>
      <c r="AS2349" s="130">
        <f t="shared" si="3993"/>
        <v>0</v>
      </c>
      <c r="AT2349" s="130">
        <f t="shared" si="3993"/>
        <v>0</v>
      </c>
      <c r="AU2349" s="130">
        <f t="shared" si="3993"/>
        <v>0</v>
      </c>
      <c r="AV2349" s="130">
        <f t="shared" si="3993"/>
        <v>0</v>
      </c>
      <c r="AW2349" s="130">
        <f t="shared" si="3993"/>
        <v>0</v>
      </c>
      <c r="AX2349" s="130">
        <f t="shared" si="3993"/>
        <v>0</v>
      </c>
      <c r="AY2349" s="130">
        <f t="shared" si="3993"/>
        <v>0</v>
      </c>
      <c r="AZ2349" s="131">
        <f t="shared" si="3993"/>
        <v>0</v>
      </c>
      <c r="BA2349" s="129">
        <f>H2342</f>
        <v>0</v>
      </c>
      <c r="BB2349" s="130">
        <f t="shared" si="3994"/>
        <v>0</v>
      </c>
      <c r="BC2349" s="130">
        <f t="shared" si="3994"/>
        <v>0</v>
      </c>
      <c r="BD2349" s="130">
        <f t="shared" si="3994"/>
        <v>0</v>
      </c>
      <c r="BE2349" s="130">
        <f t="shared" si="3994"/>
        <v>0</v>
      </c>
      <c r="BF2349" s="130">
        <f t="shared" si="3994"/>
        <v>0</v>
      </c>
      <c r="BG2349" s="130">
        <f t="shared" si="3994"/>
        <v>0</v>
      </c>
      <c r="BH2349" s="130">
        <f t="shared" si="3994"/>
        <v>0</v>
      </c>
      <c r="BI2349" s="130">
        <f t="shared" si="3994"/>
        <v>0</v>
      </c>
      <c r="BJ2349" s="131">
        <f t="shared" si="3994"/>
        <v>0</v>
      </c>
      <c r="BK2349"/>
      <c r="BL2349"/>
      <c r="BM2349"/>
      <c r="BN2349"/>
      <c r="BO2349"/>
      <c r="BP2349"/>
      <c r="BQ2349"/>
      <c r="BR2349"/>
      <c r="BS2349"/>
      <c r="BT2349"/>
      <c r="BU2349"/>
      <c r="BV2349"/>
      <c r="BW2349"/>
      <c r="BX2349"/>
      <c r="BY2349"/>
      <c r="BZ2349"/>
      <c r="CA2349"/>
      <c r="CB2349"/>
      <c r="CC2349"/>
      <c r="CD2349"/>
      <c r="CE2349"/>
      <c r="CF2349"/>
      <c r="CG2349"/>
      <c r="CH2349"/>
      <c r="CI2349"/>
      <c r="CJ2349"/>
      <c r="CK2349"/>
      <c r="CL2349"/>
      <c r="CM2349"/>
      <c r="CN2349"/>
      <c r="CO2349"/>
    </row>
    <row r="2350" spans="1:93" s="2" customFormat="1" ht="15" hidden="1" customHeight="1" outlineLevel="2" x14ac:dyDescent="0.25">
      <c r="A2350" s="152" t="s">
        <v>47</v>
      </c>
      <c r="B2350" s="129">
        <f>C2343</f>
        <v>0</v>
      </c>
      <c r="C2350" s="130">
        <f t="shared" si="3988"/>
        <v>0</v>
      </c>
      <c r="D2350" s="130">
        <f t="shared" si="3988"/>
        <v>0</v>
      </c>
      <c r="E2350" s="130">
        <f t="shared" si="3988"/>
        <v>0</v>
      </c>
      <c r="F2350" s="130">
        <f t="shared" si="3988"/>
        <v>0</v>
      </c>
      <c r="G2350" s="130">
        <f t="shared" si="3988"/>
        <v>0</v>
      </c>
      <c r="H2350" s="130">
        <f t="shared" si="3988"/>
        <v>0</v>
      </c>
      <c r="I2350" s="130">
        <f t="shared" si="3988"/>
        <v>0</v>
      </c>
      <c r="J2350" s="190">
        <f t="shared" si="3988"/>
        <v>0</v>
      </c>
      <c r="K2350" s="130">
        <f t="shared" si="3988"/>
        <v>0</v>
      </c>
      <c r="L2350" s="131">
        <f t="shared" si="3988"/>
        <v>0</v>
      </c>
      <c r="M2350" s="129">
        <f>D2343</f>
        <v>0</v>
      </c>
      <c r="N2350" s="130">
        <f t="shared" si="3990"/>
        <v>0</v>
      </c>
      <c r="O2350" s="130">
        <f t="shared" si="3990"/>
        <v>0</v>
      </c>
      <c r="P2350" s="130">
        <f t="shared" si="3990"/>
        <v>0</v>
      </c>
      <c r="Q2350" s="130">
        <f t="shared" si="3990"/>
        <v>0</v>
      </c>
      <c r="R2350" s="130">
        <f t="shared" si="3990"/>
        <v>0</v>
      </c>
      <c r="S2350" s="130">
        <f t="shared" si="3990"/>
        <v>0</v>
      </c>
      <c r="T2350" s="130">
        <f t="shared" si="3990"/>
        <v>0</v>
      </c>
      <c r="U2350" s="130">
        <f t="shared" si="3990"/>
        <v>0</v>
      </c>
      <c r="V2350" s="131">
        <f t="shared" si="3990"/>
        <v>0</v>
      </c>
      <c r="W2350" s="129">
        <f>E2343</f>
        <v>0</v>
      </c>
      <c r="X2350" s="130">
        <f t="shared" si="3991"/>
        <v>0</v>
      </c>
      <c r="Y2350" s="130">
        <f t="shared" si="3991"/>
        <v>0</v>
      </c>
      <c r="Z2350" s="130">
        <f t="shared" si="3991"/>
        <v>0</v>
      </c>
      <c r="AA2350" s="130">
        <f t="shared" si="3991"/>
        <v>0</v>
      </c>
      <c r="AB2350" s="130">
        <f t="shared" si="3991"/>
        <v>0</v>
      </c>
      <c r="AC2350" s="130">
        <f t="shared" si="3991"/>
        <v>0</v>
      </c>
      <c r="AD2350" s="130">
        <f t="shared" si="3991"/>
        <v>0</v>
      </c>
      <c r="AE2350" s="130">
        <f t="shared" si="3991"/>
        <v>0</v>
      </c>
      <c r="AF2350" s="131">
        <f t="shared" si="3991"/>
        <v>0</v>
      </c>
      <c r="AG2350" s="129" t="e">
        <f>F2343</f>
        <v>#DIV/0!</v>
      </c>
      <c r="AH2350" s="130" t="e">
        <f t="shared" si="3992"/>
        <v>#DIV/0!</v>
      </c>
      <c r="AI2350" s="130" t="e">
        <f t="shared" si="3992"/>
        <v>#DIV/0!</v>
      </c>
      <c r="AJ2350" s="130" t="e">
        <f t="shared" si="3992"/>
        <v>#DIV/0!</v>
      </c>
      <c r="AK2350" s="130" t="e">
        <f t="shared" si="3992"/>
        <v>#DIV/0!</v>
      </c>
      <c r="AL2350" s="130" t="e">
        <f t="shared" si="3992"/>
        <v>#DIV/0!</v>
      </c>
      <c r="AM2350" s="130" t="e">
        <f t="shared" si="3992"/>
        <v>#DIV/0!</v>
      </c>
      <c r="AN2350" s="130" t="e">
        <f t="shared" si="3992"/>
        <v>#DIV/0!</v>
      </c>
      <c r="AO2350" s="130" t="e">
        <f t="shared" si="3992"/>
        <v>#DIV/0!</v>
      </c>
      <c r="AP2350" s="131" t="e">
        <f t="shared" si="3992"/>
        <v>#DIV/0!</v>
      </c>
      <c r="AQ2350" s="129">
        <f>G2343</f>
        <v>0</v>
      </c>
      <c r="AR2350" s="130">
        <f t="shared" si="3993"/>
        <v>0</v>
      </c>
      <c r="AS2350" s="130">
        <f t="shared" si="3993"/>
        <v>0</v>
      </c>
      <c r="AT2350" s="130">
        <f t="shared" si="3993"/>
        <v>0</v>
      </c>
      <c r="AU2350" s="130">
        <f t="shared" si="3993"/>
        <v>0</v>
      </c>
      <c r="AV2350" s="130">
        <f t="shared" si="3993"/>
        <v>0</v>
      </c>
      <c r="AW2350" s="130">
        <f t="shared" si="3993"/>
        <v>0</v>
      </c>
      <c r="AX2350" s="130">
        <f t="shared" si="3993"/>
        <v>0</v>
      </c>
      <c r="AY2350" s="130">
        <f t="shared" si="3993"/>
        <v>0</v>
      </c>
      <c r="AZ2350" s="131">
        <f t="shared" si="3993"/>
        <v>0</v>
      </c>
      <c r="BA2350" s="129">
        <f>H2343</f>
        <v>0</v>
      </c>
      <c r="BB2350" s="130">
        <f t="shared" si="3994"/>
        <v>0</v>
      </c>
      <c r="BC2350" s="130">
        <f t="shared" si="3994"/>
        <v>0</v>
      </c>
      <c r="BD2350" s="130">
        <f t="shared" si="3994"/>
        <v>0</v>
      </c>
      <c r="BE2350" s="130">
        <f t="shared" si="3994"/>
        <v>0</v>
      </c>
      <c r="BF2350" s="130">
        <f t="shared" si="3994"/>
        <v>0</v>
      </c>
      <c r="BG2350" s="130">
        <f t="shared" si="3994"/>
        <v>0</v>
      </c>
      <c r="BH2350" s="130">
        <f t="shared" si="3994"/>
        <v>0</v>
      </c>
      <c r="BI2350" s="130">
        <f t="shared" si="3994"/>
        <v>0</v>
      </c>
      <c r="BJ2350" s="131">
        <f t="shared" si="3994"/>
        <v>0</v>
      </c>
      <c r="BK2350"/>
      <c r="BL2350"/>
      <c r="BM2350"/>
      <c r="BN2350"/>
      <c r="BO2350"/>
      <c r="BP2350"/>
      <c r="BQ2350"/>
      <c r="BR2350"/>
      <c r="BS2350"/>
      <c r="BT2350"/>
      <c r="BU2350"/>
      <c r="BV2350"/>
      <c r="BW2350"/>
      <c r="BX2350"/>
      <c r="BY2350"/>
      <c r="BZ2350"/>
      <c r="CA2350"/>
      <c r="CB2350"/>
      <c r="CC2350"/>
      <c r="CD2350"/>
      <c r="CE2350"/>
      <c r="CF2350"/>
      <c r="CG2350"/>
      <c r="CH2350"/>
      <c r="CI2350"/>
      <c r="CJ2350"/>
      <c r="CK2350"/>
      <c r="CL2350"/>
      <c r="CM2350"/>
      <c r="CN2350"/>
      <c r="CO2350"/>
    </row>
    <row r="2351" spans="1:93" s="2" customFormat="1" ht="15" hidden="1" customHeight="1" outlineLevel="2" x14ac:dyDescent="0.25">
      <c r="A2351" s="152" t="s">
        <v>57</v>
      </c>
      <c r="B2351" s="129">
        <f t="shared" ref="B2351" si="3995">E$3</f>
        <v>43</v>
      </c>
      <c r="C2351" s="130">
        <f t="shared" si="3988"/>
        <v>43</v>
      </c>
      <c r="D2351" s="130">
        <f t="shared" si="3988"/>
        <v>43</v>
      </c>
      <c r="E2351" s="130">
        <f t="shared" si="3988"/>
        <v>43</v>
      </c>
      <c r="F2351" s="130">
        <f t="shared" si="3988"/>
        <v>43</v>
      </c>
      <c r="G2351" s="130">
        <f t="shared" si="3988"/>
        <v>43</v>
      </c>
      <c r="H2351" s="130">
        <f t="shared" si="3988"/>
        <v>43</v>
      </c>
      <c r="I2351" s="130">
        <f t="shared" si="3988"/>
        <v>43</v>
      </c>
      <c r="J2351" s="190">
        <f t="shared" si="3988"/>
        <v>43</v>
      </c>
      <c r="K2351" s="130">
        <f t="shared" si="3988"/>
        <v>43</v>
      </c>
      <c r="L2351" s="131">
        <f t="shared" si="3988"/>
        <v>43</v>
      </c>
      <c r="M2351" s="129">
        <f t="shared" ref="M2351" si="3996">F$3</f>
        <v>0</v>
      </c>
      <c r="N2351" s="130">
        <f t="shared" si="3990"/>
        <v>0</v>
      </c>
      <c r="O2351" s="130">
        <f t="shared" si="3990"/>
        <v>0</v>
      </c>
      <c r="P2351" s="130">
        <f t="shared" si="3990"/>
        <v>0</v>
      </c>
      <c r="Q2351" s="130">
        <f t="shared" si="3990"/>
        <v>0</v>
      </c>
      <c r="R2351" s="130">
        <f t="shared" si="3990"/>
        <v>0</v>
      </c>
      <c r="S2351" s="130">
        <f t="shared" si="3990"/>
        <v>0</v>
      </c>
      <c r="T2351" s="130">
        <f t="shared" si="3990"/>
        <v>0</v>
      </c>
      <c r="U2351" s="130">
        <f t="shared" si="3990"/>
        <v>0</v>
      </c>
      <c r="V2351" s="131">
        <f t="shared" si="3990"/>
        <v>0</v>
      </c>
      <c r="W2351" s="129">
        <f t="shared" ref="W2351" si="3997">G$3</f>
        <v>0</v>
      </c>
      <c r="X2351" s="130">
        <f t="shared" si="3991"/>
        <v>0</v>
      </c>
      <c r="Y2351" s="130">
        <f t="shared" si="3991"/>
        <v>0</v>
      </c>
      <c r="Z2351" s="130">
        <f t="shared" si="3991"/>
        <v>0</v>
      </c>
      <c r="AA2351" s="130">
        <f t="shared" si="3991"/>
        <v>0</v>
      </c>
      <c r="AB2351" s="130">
        <f t="shared" si="3991"/>
        <v>0</v>
      </c>
      <c r="AC2351" s="130">
        <f t="shared" si="3991"/>
        <v>0</v>
      </c>
      <c r="AD2351" s="130">
        <f t="shared" si="3991"/>
        <v>0</v>
      </c>
      <c r="AE2351" s="130">
        <f t="shared" si="3991"/>
        <v>0</v>
      </c>
      <c r="AF2351" s="131">
        <f t="shared" si="3991"/>
        <v>0</v>
      </c>
      <c r="AG2351" s="129">
        <f t="shared" ref="AG2351" si="3998">H$3</f>
        <v>0</v>
      </c>
      <c r="AH2351" s="130">
        <f t="shared" si="3992"/>
        <v>0</v>
      </c>
      <c r="AI2351" s="130">
        <f t="shared" si="3992"/>
        <v>0</v>
      </c>
      <c r="AJ2351" s="130">
        <f t="shared" si="3992"/>
        <v>0</v>
      </c>
      <c r="AK2351" s="130">
        <f t="shared" si="3992"/>
        <v>0</v>
      </c>
      <c r="AL2351" s="130">
        <f t="shared" si="3992"/>
        <v>0</v>
      </c>
      <c r="AM2351" s="130">
        <f t="shared" si="3992"/>
        <v>0</v>
      </c>
      <c r="AN2351" s="130">
        <f t="shared" si="3992"/>
        <v>0</v>
      </c>
      <c r="AO2351" s="130">
        <f t="shared" si="3992"/>
        <v>0</v>
      </c>
      <c r="AP2351" s="131">
        <f t="shared" si="3992"/>
        <v>0</v>
      </c>
      <c r="AQ2351" s="129">
        <f t="shared" ref="AQ2351" si="3999">I$3</f>
        <v>0</v>
      </c>
      <c r="AR2351" s="130">
        <f t="shared" si="3993"/>
        <v>0</v>
      </c>
      <c r="AS2351" s="130">
        <f t="shared" si="3993"/>
        <v>0</v>
      </c>
      <c r="AT2351" s="130">
        <f t="shared" si="3993"/>
        <v>0</v>
      </c>
      <c r="AU2351" s="130">
        <f t="shared" si="3993"/>
        <v>0</v>
      </c>
      <c r="AV2351" s="130">
        <f t="shared" si="3993"/>
        <v>0</v>
      </c>
      <c r="AW2351" s="130">
        <f t="shared" si="3993"/>
        <v>0</v>
      </c>
      <c r="AX2351" s="130">
        <f t="shared" si="3993"/>
        <v>0</v>
      </c>
      <c r="AY2351" s="130">
        <f t="shared" si="3993"/>
        <v>0</v>
      </c>
      <c r="AZ2351" s="131">
        <f t="shared" si="3993"/>
        <v>0</v>
      </c>
      <c r="BA2351" s="129">
        <f t="shared" ref="BA2351" si="4000">J$3</f>
        <v>0</v>
      </c>
      <c r="BB2351" s="130">
        <f t="shared" si="3994"/>
        <v>0</v>
      </c>
      <c r="BC2351" s="130">
        <f t="shared" si="3994"/>
        <v>0</v>
      </c>
      <c r="BD2351" s="130">
        <f t="shared" si="3994"/>
        <v>0</v>
      </c>
      <c r="BE2351" s="130">
        <f t="shared" si="3994"/>
        <v>0</v>
      </c>
      <c r="BF2351" s="130">
        <f t="shared" si="3994"/>
        <v>0</v>
      </c>
      <c r="BG2351" s="130">
        <f t="shared" si="3994"/>
        <v>0</v>
      </c>
      <c r="BH2351" s="130">
        <f t="shared" si="3994"/>
        <v>0</v>
      </c>
      <c r="BI2351" s="130">
        <f t="shared" si="3994"/>
        <v>0</v>
      </c>
      <c r="BJ2351" s="131">
        <f t="shared" si="3994"/>
        <v>0</v>
      </c>
      <c r="BK2351"/>
      <c r="BL2351"/>
      <c r="BM2351"/>
      <c r="BN2351"/>
      <c r="BO2351"/>
      <c r="BP2351"/>
      <c r="BQ2351"/>
      <c r="BR2351"/>
      <c r="BS2351"/>
      <c r="BT2351"/>
      <c r="BU2351"/>
      <c r="BV2351"/>
      <c r="BW2351"/>
      <c r="BX2351"/>
      <c r="BY2351"/>
      <c r="BZ2351"/>
      <c r="CA2351"/>
      <c r="CB2351"/>
      <c r="CC2351"/>
      <c r="CD2351"/>
      <c r="CE2351"/>
      <c r="CF2351"/>
      <c r="CG2351"/>
      <c r="CH2351"/>
      <c r="CI2351"/>
      <c r="CJ2351"/>
      <c r="CK2351"/>
      <c r="CL2351"/>
      <c r="CM2351"/>
      <c r="CN2351"/>
      <c r="CO2351"/>
    </row>
    <row r="2352" spans="1:93" s="2" customFormat="1" ht="15" hidden="1" customHeight="1" outlineLevel="2" x14ac:dyDescent="0.25">
      <c r="A2352" s="152" t="s">
        <v>58</v>
      </c>
      <c r="B2352" s="132">
        <f t="shared" ref="B2352" si="4001">B2351/10*0</f>
        <v>0</v>
      </c>
      <c r="C2352" s="133">
        <f t="shared" ref="C2352" si="4002">C2351/10*1</f>
        <v>4.3</v>
      </c>
      <c r="D2352" s="133">
        <f t="shared" ref="D2352" si="4003">D2351/10*2</f>
        <v>8.6</v>
      </c>
      <c r="E2352" s="133">
        <f t="shared" ref="E2352" si="4004">E2351/10*3</f>
        <v>12.899999999999999</v>
      </c>
      <c r="F2352" s="133">
        <f t="shared" ref="F2352" si="4005">F2351/10*4</f>
        <v>17.2</v>
      </c>
      <c r="G2352" s="133">
        <f t="shared" ref="G2352" si="4006">G2351/10*5</f>
        <v>21.5</v>
      </c>
      <c r="H2352" s="133">
        <f t="shared" ref="H2352" si="4007">H2351/10*6</f>
        <v>25.799999999999997</v>
      </c>
      <c r="I2352" s="133">
        <f t="shared" ref="I2352" si="4008">I2351/10*7</f>
        <v>30.099999999999998</v>
      </c>
      <c r="J2352" s="191">
        <f t="shared" ref="J2352" si="4009">J2351/10*8</f>
        <v>34.4</v>
      </c>
      <c r="K2352" s="133">
        <f t="shared" ref="K2352" si="4010">K2351/10*9</f>
        <v>38.699999999999996</v>
      </c>
      <c r="L2352" s="134">
        <f t="shared" ref="L2352" si="4011">L2351/10*10</f>
        <v>43</v>
      </c>
      <c r="M2352" s="133">
        <f t="shared" ref="M2352" si="4012">M2351/10*1</f>
        <v>0</v>
      </c>
      <c r="N2352" s="133">
        <f t="shared" ref="N2352" si="4013">N2351/10*2</f>
        <v>0</v>
      </c>
      <c r="O2352" s="133">
        <f t="shared" ref="O2352" si="4014">O2351/10*3</f>
        <v>0</v>
      </c>
      <c r="P2352" s="133">
        <f t="shared" ref="P2352" si="4015">P2351/10*4</f>
        <v>0</v>
      </c>
      <c r="Q2352" s="133">
        <f t="shared" ref="Q2352" si="4016">Q2351/10*5</f>
        <v>0</v>
      </c>
      <c r="R2352" s="133">
        <f t="shared" ref="R2352" si="4017">R2351/10*6</f>
        <v>0</v>
      </c>
      <c r="S2352" s="133">
        <f t="shared" ref="S2352" si="4018">S2351/10*7</f>
        <v>0</v>
      </c>
      <c r="T2352" s="133">
        <f t="shared" ref="T2352" si="4019">T2351/10*8</f>
        <v>0</v>
      </c>
      <c r="U2352" s="133">
        <f t="shared" ref="U2352" si="4020">U2351/10*9</f>
        <v>0</v>
      </c>
      <c r="V2352" s="134">
        <f t="shared" ref="V2352" si="4021">V2351/10*10</f>
        <v>0</v>
      </c>
      <c r="W2352" s="133">
        <f t="shared" ref="W2352" si="4022">W2351/10*1</f>
        <v>0</v>
      </c>
      <c r="X2352" s="133">
        <f t="shared" ref="X2352" si="4023">X2351/10*2</f>
        <v>0</v>
      </c>
      <c r="Y2352" s="133">
        <f t="shared" ref="Y2352" si="4024">Y2351/10*3</f>
        <v>0</v>
      </c>
      <c r="Z2352" s="133">
        <f t="shared" ref="Z2352" si="4025">Z2351/10*4</f>
        <v>0</v>
      </c>
      <c r="AA2352" s="133">
        <f t="shared" ref="AA2352" si="4026">AA2351/10*5</f>
        <v>0</v>
      </c>
      <c r="AB2352" s="133">
        <f t="shared" ref="AB2352" si="4027">AB2351/10*6</f>
        <v>0</v>
      </c>
      <c r="AC2352" s="133">
        <f t="shared" ref="AC2352" si="4028">AC2351/10*7</f>
        <v>0</v>
      </c>
      <c r="AD2352" s="133">
        <f t="shared" ref="AD2352" si="4029">AD2351/10*8</f>
        <v>0</v>
      </c>
      <c r="AE2352" s="134">
        <f t="shared" ref="AE2352" si="4030">AE2351/10*9</f>
        <v>0</v>
      </c>
      <c r="AF2352" s="134">
        <f t="shared" ref="AF2352" si="4031">AF2351/10*10</f>
        <v>0</v>
      </c>
      <c r="AG2352" s="133">
        <f t="shared" ref="AG2352" si="4032">AG2351/10*1</f>
        <v>0</v>
      </c>
      <c r="AH2352" s="133">
        <f t="shared" ref="AH2352" si="4033">AH2351/10*2</f>
        <v>0</v>
      </c>
      <c r="AI2352" s="133">
        <f t="shared" ref="AI2352" si="4034">AI2351/10*3</f>
        <v>0</v>
      </c>
      <c r="AJ2352" s="133">
        <f t="shared" ref="AJ2352" si="4035">AJ2351/10*4</f>
        <v>0</v>
      </c>
      <c r="AK2352" s="133">
        <f t="shared" ref="AK2352" si="4036">AK2351/10*5</f>
        <v>0</v>
      </c>
      <c r="AL2352" s="133">
        <f t="shared" ref="AL2352" si="4037">AL2351/10*6</f>
        <v>0</v>
      </c>
      <c r="AM2352" s="133">
        <f t="shared" ref="AM2352" si="4038">AM2351/10*7</f>
        <v>0</v>
      </c>
      <c r="AN2352" s="133">
        <f t="shared" ref="AN2352" si="4039">AN2351/10*8</f>
        <v>0</v>
      </c>
      <c r="AO2352" s="134">
        <f t="shared" ref="AO2352" si="4040">AO2351/10*9</f>
        <v>0</v>
      </c>
      <c r="AP2352" s="134">
        <f t="shared" ref="AP2352" si="4041">AP2351/10*10</f>
        <v>0</v>
      </c>
      <c r="AQ2352" s="133">
        <f t="shared" ref="AQ2352" si="4042">AQ2351/10*1</f>
        <v>0</v>
      </c>
      <c r="AR2352" s="133">
        <f t="shared" ref="AR2352" si="4043">AR2351/10*2</f>
        <v>0</v>
      </c>
      <c r="AS2352" s="133">
        <f t="shared" ref="AS2352" si="4044">AS2351/10*3</f>
        <v>0</v>
      </c>
      <c r="AT2352" s="133">
        <f t="shared" ref="AT2352" si="4045">AT2351/10*4</f>
        <v>0</v>
      </c>
      <c r="AU2352" s="133">
        <f t="shared" ref="AU2352" si="4046">AU2351/10*5</f>
        <v>0</v>
      </c>
      <c r="AV2352" s="133">
        <f t="shared" ref="AV2352" si="4047">AV2351/10*6</f>
        <v>0</v>
      </c>
      <c r="AW2352" s="133">
        <f t="shared" ref="AW2352" si="4048">AW2351/10*7</f>
        <v>0</v>
      </c>
      <c r="AX2352" s="133">
        <f t="shared" ref="AX2352" si="4049">AX2351/10*8</f>
        <v>0</v>
      </c>
      <c r="AY2352" s="134">
        <f t="shared" ref="AY2352" si="4050">AY2351/10*9</f>
        <v>0</v>
      </c>
      <c r="AZ2352" s="134">
        <f t="shared" ref="AZ2352" si="4051">AZ2351/10*10</f>
        <v>0</v>
      </c>
      <c r="BA2352" s="133">
        <f t="shared" ref="BA2352" si="4052">BA2351/10*1</f>
        <v>0</v>
      </c>
      <c r="BB2352" s="133">
        <f t="shared" ref="BB2352" si="4053">BB2351/10*2</f>
        <v>0</v>
      </c>
      <c r="BC2352" s="133">
        <f t="shared" ref="BC2352" si="4054">BC2351/10*3</f>
        <v>0</v>
      </c>
      <c r="BD2352" s="133">
        <f t="shared" ref="BD2352" si="4055">BD2351/10*4</f>
        <v>0</v>
      </c>
      <c r="BE2352" s="133">
        <f t="shared" ref="BE2352" si="4056">BE2351/10*5</f>
        <v>0</v>
      </c>
      <c r="BF2352" s="133">
        <f t="shared" ref="BF2352" si="4057">BF2351/10*6</f>
        <v>0</v>
      </c>
      <c r="BG2352" s="133">
        <f t="shared" ref="BG2352" si="4058">BG2351/10*7</f>
        <v>0</v>
      </c>
      <c r="BH2352" s="133">
        <f t="shared" ref="BH2352" si="4059">BH2351/10*8</f>
        <v>0</v>
      </c>
      <c r="BI2352" s="134">
        <f t="shared" ref="BI2352" si="4060">BI2351/10*9</f>
        <v>0</v>
      </c>
      <c r="BJ2352" s="134">
        <f t="shared" ref="BJ2352" si="4061">BJ2351/10*10</f>
        <v>0</v>
      </c>
      <c r="BK2352"/>
      <c r="BL2352"/>
      <c r="BM2352"/>
      <c r="BN2352"/>
      <c r="BO2352"/>
      <c r="BP2352"/>
      <c r="BQ2352"/>
      <c r="BR2352"/>
      <c r="BS2352"/>
      <c r="BT2352"/>
      <c r="BU2352"/>
      <c r="BV2352"/>
      <c r="BW2352"/>
      <c r="BX2352"/>
      <c r="BY2352"/>
      <c r="BZ2352"/>
      <c r="CA2352"/>
      <c r="CB2352"/>
      <c r="CC2352"/>
      <c r="CD2352"/>
      <c r="CE2352"/>
      <c r="CF2352"/>
      <c r="CG2352"/>
      <c r="CH2352"/>
      <c r="CI2352"/>
      <c r="CJ2352"/>
      <c r="CK2352"/>
      <c r="CL2352"/>
      <c r="CM2352"/>
      <c r="CN2352"/>
      <c r="CO2352"/>
    </row>
    <row r="2353" spans="1:62" ht="15.75" hidden="1" outlineLevel="2" thickBot="1" x14ac:dyDescent="0.3">
      <c r="A2353" s="152" t="s">
        <v>60</v>
      </c>
      <c r="B2353" s="192">
        <f t="shared" ref="B2353:BJ2353" si="4062">-B2350+B2349*B2352-1*IF(AND($A1882=B2348,B2352&gt;=$A2296),B2352-$A2296,0)</f>
        <v>0</v>
      </c>
      <c r="C2353" s="193">
        <f t="shared" si="4062"/>
        <v>0</v>
      </c>
      <c r="D2353" s="193">
        <f t="shared" si="4062"/>
        <v>0</v>
      </c>
      <c r="E2353" s="193">
        <f t="shared" si="4062"/>
        <v>0</v>
      </c>
      <c r="F2353" s="193">
        <f t="shared" si="4062"/>
        <v>0</v>
      </c>
      <c r="G2353" s="193">
        <f t="shared" si="4062"/>
        <v>0</v>
      </c>
      <c r="H2353" s="193">
        <f t="shared" si="4062"/>
        <v>0</v>
      </c>
      <c r="I2353" s="193">
        <f t="shared" si="4062"/>
        <v>0</v>
      </c>
      <c r="J2353" s="193">
        <f t="shared" si="4062"/>
        <v>0</v>
      </c>
      <c r="K2353" s="193">
        <f t="shared" si="4062"/>
        <v>0</v>
      </c>
      <c r="L2353" s="194">
        <f t="shared" si="4062"/>
        <v>0</v>
      </c>
      <c r="M2353" s="192">
        <f t="shared" si="4062"/>
        <v>0</v>
      </c>
      <c r="N2353" s="193">
        <f t="shared" si="4062"/>
        <v>0</v>
      </c>
      <c r="O2353" s="193">
        <f t="shared" si="4062"/>
        <v>0</v>
      </c>
      <c r="P2353" s="193">
        <f t="shared" si="4062"/>
        <v>0</v>
      </c>
      <c r="Q2353" s="193">
        <f t="shared" si="4062"/>
        <v>0</v>
      </c>
      <c r="R2353" s="193">
        <f t="shared" si="4062"/>
        <v>0</v>
      </c>
      <c r="S2353" s="193">
        <f t="shared" si="4062"/>
        <v>0</v>
      </c>
      <c r="T2353" s="193">
        <f t="shared" si="4062"/>
        <v>0</v>
      </c>
      <c r="U2353" s="193">
        <f t="shared" si="4062"/>
        <v>0</v>
      </c>
      <c r="V2353" s="194">
        <f t="shared" si="4062"/>
        <v>0</v>
      </c>
      <c r="W2353" s="192">
        <f t="shared" si="4062"/>
        <v>0</v>
      </c>
      <c r="X2353" s="193">
        <f t="shared" si="4062"/>
        <v>0</v>
      </c>
      <c r="Y2353" s="193">
        <f t="shared" si="4062"/>
        <v>0</v>
      </c>
      <c r="Z2353" s="193">
        <f t="shared" si="4062"/>
        <v>0</v>
      </c>
      <c r="AA2353" s="193">
        <f t="shared" si="4062"/>
        <v>0</v>
      </c>
      <c r="AB2353" s="193">
        <f t="shared" si="4062"/>
        <v>0</v>
      </c>
      <c r="AC2353" s="193">
        <f t="shared" si="4062"/>
        <v>0</v>
      </c>
      <c r="AD2353" s="193">
        <f t="shared" si="4062"/>
        <v>0</v>
      </c>
      <c r="AE2353" s="193">
        <f t="shared" si="4062"/>
        <v>0</v>
      </c>
      <c r="AF2353" s="194">
        <f t="shared" si="4062"/>
        <v>0</v>
      </c>
      <c r="AG2353" s="192" t="e">
        <f t="shared" si="4062"/>
        <v>#DIV/0!</v>
      </c>
      <c r="AH2353" s="193" t="e">
        <f t="shared" si="4062"/>
        <v>#DIV/0!</v>
      </c>
      <c r="AI2353" s="193" t="e">
        <f t="shared" si="4062"/>
        <v>#DIV/0!</v>
      </c>
      <c r="AJ2353" s="193" t="e">
        <f t="shared" si="4062"/>
        <v>#DIV/0!</v>
      </c>
      <c r="AK2353" s="193" t="e">
        <f t="shared" si="4062"/>
        <v>#DIV/0!</v>
      </c>
      <c r="AL2353" s="193" t="e">
        <f t="shared" si="4062"/>
        <v>#DIV/0!</v>
      </c>
      <c r="AM2353" s="193" t="e">
        <f t="shared" si="4062"/>
        <v>#DIV/0!</v>
      </c>
      <c r="AN2353" s="193" t="e">
        <f t="shared" si="4062"/>
        <v>#DIV/0!</v>
      </c>
      <c r="AO2353" s="193" t="e">
        <f t="shared" si="4062"/>
        <v>#DIV/0!</v>
      </c>
      <c r="AP2353" s="194" t="e">
        <f t="shared" si="4062"/>
        <v>#DIV/0!</v>
      </c>
      <c r="AQ2353" s="192">
        <f t="shared" si="4062"/>
        <v>0</v>
      </c>
      <c r="AR2353" s="193">
        <f t="shared" si="4062"/>
        <v>0</v>
      </c>
      <c r="AS2353" s="193">
        <f t="shared" si="4062"/>
        <v>0</v>
      </c>
      <c r="AT2353" s="193">
        <f t="shared" si="4062"/>
        <v>0</v>
      </c>
      <c r="AU2353" s="193">
        <f t="shared" si="4062"/>
        <v>0</v>
      </c>
      <c r="AV2353" s="193">
        <f t="shared" si="4062"/>
        <v>0</v>
      </c>
      <c r="AW2353" s="193">
        <f t="shared" si="4062"/>
        <v>0</v>
      </c>
      <c r="AX2353" s="193">
        <f t="shared" si="4062"/>
        <v>0</v>
      </c>
      <c r="AY2353" s="193">
        <f t="shared" si="4062"/>
        <v>0</v>
      </c>
      <c r="AZ2353" s="194">
        <f t="shared" si="4062"/>
        <v>0</v>
      </c>
      <c r="BA2353" s="192">
        <f t="shared" si="4062"/>
        <v>0</v>
      </c>
      <c r="BB2353" s="193">
        <f t="shared" si="4062"/>
        <v>0</v>
      </c>
      <c r="BC2353" s="193">
        <f t="shared" si="4062"/>
        <v>0</v>
      </c>
      <c r="BD2353" s="193">
        <f t="shared" si="4062"/>
        <v>0</v>
      </c>
      <c r="BE2353" s="193">
        <f t="shared" si="4062"/>
        <v>0</v>
      </c>
      <c r="BF2353" s="193">
        <f t="shared" si="4062"/>
        <v>0</v>
      </c>
      <c r="BG2353" s="193">
        <f t="shared" si="4062"/>
        <v>0</v>
      </c>
      <c r="BH2353" s="193">
        <f t="shared" si="4062"/>
        <v>0</v>
      </c>
      <c r="BI2353" s="193">
        <f t="shared" si="4062"/>
        <v>0</v>
      </c>
      <c r="BJ2353" s="194">
        <f t="shared" si="4062"/>
        <v>0</v>
      </c>
    </row>
    <row r="2354" spans="1:62" hidden="1" outlineLevel="2" x14ac:dyDescent="0.25"/>
    <row r="2355" spans="1:62" hidden="1" outlineLevel="1" collapsed="1" x14ac:dyDescent="0.25">
      <c r="A2355" s="181">
        <f>9*B1882/10</f>
        <v>0</v>
      </c>
      <c r="B2355" s="180"/>
      <c r="C2355" s="180"/>
      <c r="D2355" s="180"/>
    </row>
    <row r="2356" spans="1:62" hidden="1" outlineLevel="2" x14ac:dyDescent="0.25">
      <c r="B2356" s="316">
        <f>'Calculo VIGA'!E$2</f>
        <v>1</v>
      </c>
      <c r="C2356" s="317"/>
      <c r="D2356" s="316">
        <f>'Calculo VIGA'!F$2</f>
        <v>2</v>
      </c>
      <c r="E2356" s="317"/>
      <c r="F2356" s="316">
        <f>'Calculo VIGA'!G$2</f>
        <v>3</v>
      </c>
      <c r="G2356" s="317"/>
      <c r="H2356" s="316">
        <f>'Calculo VIGA'!H$2</f>
        <v>4</v>
      </c>
      <c r="I2356" s="317"/>
      <c r="J2356" s="316">
        <f>'Calculo VIGA'!I$2</f>
        <v>5</v>
      </c>
      <c r="K2356" s="317"/>
      <c r="L2356" s="316">
        <f>'Calculo VIGA'!J$2</f>
        <v>6</v>
      </c>
      <c r="M2356" s="317"/>
    </row>
    <row r="2357" spans="1:62" hidden="1" outlineLevel="2" x14ac:dyDescent="0.25">
      <c r="B2357" s="105">
        <f>'Calculo VIGA'!B$18</f>
        <v>3</v>
      </c>
      <c r="C2357" s="106">
        <v>0</v>
      </c>
      <c r="D2357" s="107">
        <f>'Calculo VIGA'!J$18</f>
        <v>0</v>
      </c>
      <c r="E2357" s="106">
        <v>0</v>
      </c>
      <c r="F2357" s="107">
        <f>'Calculo VIGA'!R$18</f>
        <v>0</v>
      </c>
      <c r="G2357" s="106">
        <v>0</v>
      </c>
      <c r="H2357" s="107">
        <f>'Calculo VIGA'!Z$18</f>
        <v>0</v>
      </c>
      <c r="I2357" s="106">
        <v>0</v>
      </c>
      <c r="J2357" s="107">
        <f>'Calculo VIGA'!AH$18</f>
        <v>0</v>
      </c>
      <c r="K2357" s="106">
        <v>0</v>
      </c>
      <c r="L2357" s="107">
        <f>'Calculo VIGA'!AP$18</f>
        <v>0</v>
      </c>
      <c r="M2357" s="106">
        <v>0</v>
      </c>
      <c r="X2357" s="146"/>
      <c r="Y2357" s="147"/>
    </row>
    <row r="2358" spans="1:62" hidden="1" outlineLevel="2" x14ac:dyDescent="0.25">
      <c r="B2358" s="105">
        <f>'Calculo VIGA'!B$19</f>
        <v>4</v>
      </c>
      <c r="C2358" s="106">
        <f>IF($A1882=B2356,1*($B1882-$A2355)^2*(2*$A2355+$B1882)/$B1882^3,0)</f>
        <v>0</v>
      </c>
      <c r="D2358" s="107">
        <f>'Calculo VIGA'!J$19</f>
        <v>0</v>
      </c>
      <c r="E2358" s="106">
        <f>IF($A1882=D2356,1*($B1882-$A2355)^2*(2*$A2355+$B1882)/$B1882^3,0)</f>
        <v>0</v>
      </c>
      <c r="F2358" s="107">
        <f>'Calculo VIGA'!R$19</f>
        <v>0</v>
      </c>
      <c r="G2358" s="106">
        <f>IF($A1882=F2356,1*($B1882-$A2355)^2*(2*$A2355+$B1882)/$B1882^3,0)</f>
        <v>0</v>
      </c>
      <c r="H2358" s="107">
        <f>'Calculo VIGA'!Z$19</f>
        <v>0</v>
      </c>
      <c r="I2358" s="106" t="e">
        <f>IF($A1882=H2356,1*($B1882-$A2355)^2*(2*$A2355+$B1882)/$B1882^3,0)</f>
        <v>#DIV/0!</v>
      </c>
      <c r="J2358" s="107">
        <f>'Calculo VIGA'!AH$19</f>
        <v>0</v>
      </c>
      <c r="K2358" s="106">
        <f>IF($A1882=J2356,1*($B1882-$A2355)^2*(2*$A2355+$B1882)/$B1882^3,0)</f>
        <v>0</v>
      </c>
      <c r="L2358" s="107">
        <f>'Calculo VIGA'!AP$19</f>
        <v>0</v>
      </c>
      <c r="M2358" s="106">
        <f>IF($A1882=L2356,1*($B1882-$A2355)^2*(2*$A2355+$B1882)/$B1882^3,0)</f>
        <v>0</v>
      </c>
    </row>
    <row r="2359" spans="1:62" hidden="1" outlineLevel="2" x14ac:dyDescent="0.25">
      <c r="A2359" t="s">
        <v>36</v>
      </c>
      <c r="B2359" s="105">
        <f>'Calculo VIGA'!B$20</f>
        <v>1</v>
      </c>
      <c r="C2359" s="106">
        <f>IF($A1882=B2356,1*$A2355*($B1882-$A2355)^2/$B1882^2,0)</f>
        <v>0</v>
      </c>
      <c r="D2359" s="107">
        <f>'Calculo VIGA'!J$20</f>
        <v>0</v>
      </c>
      <c r="E2359" s="106">
        <f>IF($A1882=D2356,1*$A2355*($B1882-$A2355)^2/$B1882^2,0)</f>
        <v>0</v>
      </c>
      <c r="F2359" s="107">
        <f>'Calculo VIGA'!R$20</f>
        <v>0</v>
      </c>
      <c r="G2359" s="106">
        <f>IF($A1882=F2356,1*$A2355*($B1882-$A2355)^2/$B1882^2,0)</f>
        <v>0</v>
      </c>
      <c r="H2359" s="107">
        <f>'Calculo VIGA'!Z$20</f>
        <v>0</v>
      </c>
      <c r="I2359" s="106" t="e">
        <f>IF($A1882=H2356,1*$A2355*($B1882-$A2355)^2/$B1882^2,0)</f>
        <v>#DIV/0!</v>
      </c>
      <c r="J2359" s="107">
        <f>'Calculo VIGA'!AH$20</f>
        <v>0</v>
      </c>
      <c r="K2359" s="106">
        <f>IF($A1882=J2356,1*$A2355*($B1882-$A2355)^2/$B1882^2,0)</f>
        <v>0</v>
      </c>
      <c r="L2359" s="107">
        <f>'Calculo VIGA'!AP$20</f>
        <v>0</v>
      </c>
      <c r="M2359" s="106">
        <f>IF($A1882=L2356,1*$A2355*($B1882-$A2355)^2/$B1882^2,0)</f>
        <v>0</v>
      </c>
      <c r="X2359" s="149"/>
    </row>
    <row r="2360" spans="1:62" hidden="1" outlineLevel="2" x14ac:dyDescent="0.25">
      <c r="B2360" s="105">
        <f>'Calculo VIGA'!B$21</f>
        <v>5</v>
      </c>
      <c r="C2360" s="108">
        <v>0</v>
      </c>
      <c r="D2360" s="107">
        <f>'Calculo VIGA'!J$21</f>
        <v>0</v>
      </c>
      <c r="E2360" s="108">
        <v>0</v>
      </c>
      <c r="F2360" s="107">
        <f>'Calculo VIGA'!R$21</f>
        <v>0</v>
      </c>
      <c r="G2360" s="108">
        <v>0</v>
      </c>
      <c r="H2360" s="107">
        <f>'Calculo VIGA'!Z$21</f>
        <v>0</v>
      </c>
      <c r="I2360" s="108">
        <v>0</v>
      </c>
      <c r="J2360" s="107">
        <f>'Calculo VIGA'!AH$21</f>
        <v>0</v>
      </c>
      <c r="K2360" s="108">
        <v>0</v>
      </c>
      <c r="L2360" s="107">
        <f>'Calculo VIGA'!AP$21</f>
        <v>0</v>
      </c>
      <c r="M2360" s="108">
        <v>0</v>
      </c>
    </row>
    <row r="2361" spans="1:62" hidden="1" outlineLevel="2" x14ac:dyDescent="0.25">
      <c r="B2361" s="105">
        <f>'Calculo VIGA'!B$22</f>
        <v>6</v>
      </c>
      <c r="C2361" s="106">
        <f>IF($A1882=B2356,1*($A2355)^2*(3*$B1882-2*$A2355)/$B1882^3,0)</f>
        <v>0</v>
      </c>
      <c r="D2361" s="107">
        <f>'Calculo VIGA'!J$22</f>
        <v>0</v>
      </c>
      <c r="E2361" s="106">
        <f>IF($A1882=D2356,1*($A2355)^2*(3*$B1882-2*$A2355)/$B1882^3,0)</f>
        <v>0</v>
      </c>
      <c r="F2361" s="107">
        <f>'Calculo VIGA'!R$22</f>
        <v>0</v>
      </c>
      <c r="G2361" s="106">
        <f>IF($A1882=F2356,1*($A2355)^2*(3*$B1882-2*$A2355)/$B1882^3,0)</f>
        <v>0</v>
      </c>
      <c r="H2361" s="107">
        <f>'Calculo VIGA'!Z$22</f>
        <v>0</v>
      </c>
      <c r="I2361" s="106" t="e">
        <f>IF($A1882=H2356,1*($A2355)^2*(3*$B1882-2*$A2355)/$B1882^3,0)</f>
        <v>#DIV/0!</v>
      </c>
      <c r="J2361" s="107">
        <f>'Calculo VIGA'!AH$22</f>
        <v>0</v>
      </c>
      <c r="K2361" s="106">
        <f>IF($A1882=J2356,1*($A2355)^2*(3*$B1882-2*$A2355)/$B1882^3,0)</f>
        <v>0</v>
      </c>
      <c r="L2361" s="107">
        <f>'Calculo VIGA'!AP$22</f>
        <v>0</v>
      </c>
      <c r="M2361" s="106">
        <f>IF($A1882=L2356,1*($A2355)^2*(3*$B1882-2*$A2355)/$B1882^3,0)</f>
        <v>0</v>
      </c>
    </row>
    <row r="2362" spans="1:62" hidden="1" outlineLevel="2" x14ac:dyDescent="0.25">
      <c r="B2362" s="105">
        <f>'Calculo VIGA'!B$23</f>
        <v>2</v>
      </c>
      <c r="C2362" s="108">
        <f>IF($A1882=B2356,-1*($B1882-$A2355)*$A2355^2/$B1882^2,0)</f>
        <v>0</v>
      </c>
      <c r="D2362" s="107">
        <f>'Calculo VIGA'!J$23</f>
        <v>0</v>
      </c>
      <c r="E2362" s="108">
        <f>IF($A1882=D2356,-1*($B1882-$A2355)*$A2355^2/$B1882^2,0)</f>
        <v>0</v>
      </c>
      <c r="F2362" s="107">
        <f>'Calculo VIGA'!R$23</f>
        <v>0</v>
      </c>
      <c r="G2362" s="108">
        <f>IF($A1882=F2356,-1*($B1882-$A2355)*$A2355^2/$B1882^2,0)</f>
        <v>0</v>
      </c>
      <c r="H2362" s="107">
        <f>'Calculo VIGA'!Z$23</f>
        <v>0</v>
      </c>
      <c r="I2362" s="108" t="e">
        <f>IF($A1882=H2356,-1*($B1882-$A2355)*$A2355^2/$B1882^2,0)</f>
        <v>#DIV/0!</v>
      </c>
      <c r="J2362" s="107">
        <f>'Calculo VIGA'!AH$23</f>
        <v>0</v>
      </c>
      <c r="K2362" s="108">
        <f>IF($A1882=J2356,-1*($B1882-$A2355)*$A2355^2/$B1882^2,0)</f>
        <v>0</v>
      </c>
      <c r="L2362" s="107">
        <f>'Calculo VIGA'!AP$23</f>
        <v>0</v>
      </c>
      <c r="M2362" s="108">
        <f>IF($A1882=L2356,-1*($B1882-$A2355)*$A2355^2/$B1882^2,0)</f>
        <v>0</v>
      </c>
    </row>
    <row r="2363" spans="1:62" hidden="1" outlineLevel="2" x14ac:dyDescent="0.25">
      <c r="C2363" t="s">
        <v>61</v>
      </c>
      <c r="D2363" s="182"/>
      <c r="E2363" s="183"/>
      <c r="F2363" s="182"/>
      <c r="G2363" s="183"/>
      <c r="H2363" s="182"/>
      <c r="I2363" s="183"/>
      <c r="J2363" s="182"/>
      <c r="K2363" s="183"/>
      <c r="L2363" s="182"/>
      <c r="M2363" s="183"/>
      <c r="N2363" s="182"/>
      <c r="O2363" s="183"/>
      <c r="P2363" s="182"/>
      <c r="Q2363" s="183"/>
      <c r="R2363" s="182"/>
      <c r="S2363" s="183"/>
    </row>
    <row r="2364" spans="1:62" hidden="1" outlineLevel="2" x14ac:dyDescent="0.25">
      <c r="B2364" s="105">
        <v>1</v>
      </c>
      <c r="C2364" s="108">
        <f t="shared" ref="C2364" si="4063">-(IFERROR(VLOOKUP($B2364,$B2357:$C2362,2,0),0)+IFERROR(VLOOKUP($B2364,$D2357:$E2362,2,0),0)+IFERROR(VLOOKUP($B2364,$F2357:$G2362,2,0),0)+IFERROR(VLOOKUP($B2364,$H2357:$I2362,2,0),0)+IFERROR(VLOOKUP($B2364,$J2357:$K2362,2,0),0)+IFERROR(VLOOKUP($B2364,$L2357:$M2362,2,0),0)+IFERROR(VLOOKUP($B2364,$N2357:$O2362,2,0),0)+IFERROR(VLOOKUP($B2364,$P2357:$Q2362,2,0),0)+IFERROR(VLOOKUP($B2364,$R2357:$S2362,2,0),0))</f>
        <v>0</v>
      </c>
      <c r="E2364" s="109"/>
      <c r="F2364" s="325" t="s">
        <v>37</v>
      </c>
      <c r="G2364" s="325"/>
      <c r="H2364" s="325"/>
      <c r="I2364" s="325"/>
      <c r="J2364" s="325"/>
      <c r="K2364" s="325"/>
      <c r="L2364" s="325"/>
      <c r="M2364" s="325"/>
      <c r="N2364" s="325"/>
      <c r="O2364" s="325"/>
      <c r="P2364" s="325"/>
      <c r="Q2364" s="325"/>
      <c r="R2364" s="325"/>
      <c r="S2364" s="325"/>
      <c r="T2364" s="325"/>
      <c r="U2364" s="325"/>
      <c r="V2364" s="325"/>
      <c r="W2364" s="325"/>
      <c r="X2364" s="325"/>
      <c r="Y2364" s="325"/>
      <c r="Z2364" s="325"/>
      <c r="AA2364" s="325"/>
      <c r="AB2364" s="110"/>
      <c r="AC2364" s="110"/>
      <c r="AD2364" s="110"/>
      <c r="AE2364" s="110"/>
      <c r="AF2364" s="110"/>
      <c r="AG2364" s="110"/>
      <c r="AH2364" s="110"/>
    </row>
    <row r="2365" spans="1:62" hidden="1" outlineLevel="2" x14ac:dyDescent="0.25">
      <c r="B2365" s="105">
        <v>2</v>
      </c>
      <c r="C2365" s="108">
        <f t="shared" ref="C2365" si="4064">-(IFERROR(VLOOKUP($B2365,$B2357:$C2362,2,0),0)+IFERROR(VLOOKUP($B2365,$D2357:$E2362,2,0),0)+IFERROR(VLOOKUP($B2365,$F2357:$G2362,2,0),0)+IFERROR(VLOOKUP($B2365,$H2357:$I2362,2,0),0)+IFERROR(VLOOKUP($B2365,$J2357:$K2362,2,0),0)+IFERROR(VLOOKUP($B2365,$L2357:$M2362,2,0),0)+IFERROR(VLOOKUP($B2365,$N2357:$O2362,2,0),0)+IFERROR(VLOOKUP($B2365,$P2357:$Q2362,2,0),0)+IFERROR(VLOOKUP($B2365,$R2357:$S2362,2,0),0))</f>
        <v>0</v>
      </c>
      <c r="E2365" s="110"/>
      <c r="F2365" s="110"/>
      <c r="G2365" s="326" t="s">
        <v>38</v>
      </c>
      <c r="H2365" s="326"/>
      <c r="I2365" s="326"/>
      <c r="J2365" s="326"/>
      <c r="K2365" s="326"/>
      <c r="L2365" s="326"/>
      <c r="M2365" s="110"/>
      <c r="N2365" s="110"/>
      <c r="O2365" s="110"/>
      <c r="P2365" s="327" t="s">
        <v>39</v>
      </c>
      <c r="Q2365" s="327"/>
      <c r="R2365" s="327"/>
      <c r="S2365" s="327"/>
      <c r="T2365" s="327"/>
      <c r="U2365" s="327"/>
      <c r="V2365" s="110"/>
      <c r="W2365" s="110"/>
      <c r="X2365" s="110"/>
      <c r="Y2365" s="110"/>
      <c r="Z2365" s="110"/>
      <c r="AA2365" s="110"/>
      <c r="AB2365" s="110"/>
      <c r="AC2365" s="110"/>
      <c r="AD2365" s="110"/>
      <c r="AE2365" s="110"/>
      <c r="AF2365" s="110"/>
      <c r="AG2365" s="110"/>
      <c r="AH2365" s="110"/>
    </row>
    <row r="2366" spans="1:62" hidden="1" outlineLevel="2" x14ac:dyDescent="0.25">
      <c r="B2366" s="105">
        <v>3</v>
      </c>
      <c r="C2366" s="108">
        <f t="shared" ref="C2366" si="4065">-(IFERROR(VLOOKUP($B2366,$B2357:$C2362,2,0),0)+IFERROR(VLOOKUP($B2366,$D2357:$E2362,2,0),0)+IFERROR(VLOOKUP($B2366,$F2357:$G2362,2,0),0)+IFERROR(VLOOKUP($B2366,$H2357:$I2362,2,0),0)+IFERROR(VLOOKUP($B2366,$J2357:$K2362,2,0),0)+IFERROR(VLOOKUP($B2366,$L2357:$M2362,2,0),0)+IFERROR(VLOOKUP($B2366,$N2357:$O2362,2,0),0)+IFERROR(VLOOKUP($B2366,$P2357:$Q2362,2,0),0)+IFERROR(VLOOKUP($B2366,$R2357:$S2362,2,0),0))</f>
        <v>0</v>
      </c>
      <c r="E2366" s="110"/>
      <c r="F2366" s="110"/>
      <c r="G2366" s="112">
        <v>6</v>
      </c>
      <c r="H2366" s="112">
        <v>5</v>
      </c>
      <c r="I2366" s="112">
        <v>4</v>
      </c>
      <c r="J2366" s="112">
        <v>3</v>
      </c>
      <c r="K2366" s="112">
        <v>2</v>
      </c>
      <c r="L2366" s="112">
        <v>1</v>
      </c>
      <c r="M2366" s="110"/>
      <c r="O2366" s="110"/>
      <c r="P2366" s="112">
        <v>6</v>
      </c>
      <c r="Q2366" s="112">
        <v>5</v>
      </c>
      <c r="R2366" s="112">
        <v>4</v>
      </c>
      <c r="S2366" s="112">
        <v>3</v>
      </c>
      <c r="T2366" s="112">
        <v>2</v>
      </c>
      <c r="U2366" s="112">
        <v>1</v>
      </c>
      <c r="AB2366" s="110"/>
      <c r="AC2366" s="110"/>
      <c r="AD2366" s="110"/>
      <c r="AE2366" s="110"/>
      <c r="AF2366" s="110"/>
      <c r="AG2366" s="110"/>
      <c r="AH2366" s="110"/>
    </row>
    <row r="2367" spans="1:62" hidden="1" outlineLevel="2" x14ac:dyDescent="0.25">
      <c r="B2367" s="105">
        <v>4</v>
      </c>
      <c r="C2367" s="108">
        <f t="shared" ref="C2367" si="4066">-(IFERROR(VLOOKUP($B2367,$B2357:$C2362,2,0),0)+IFERROR(VLOOKUP($B2367,$D2357:$E2362,2,0),0)+IFERROR(VLOOKUP($B2367,$F2357:$G2362,2,0),0)+IFERROR(VLOOKUP($B2367,$H2357:$I2362,2,0),0)+IFERROR(VLOOKUP($B2367,$J2357:$K2362,2,0),0)+IFERROR(VLOOKUP($B2367,$L2357:$M2362,2,0),0)+IFERROR(VLOOKUP($B2367,$N2357:$O2362,2,0),0)+IFERROR(VLOOKUP($B2367,$P2357:$Q2362,2,0),0)+IFERROR(VLOOKUP($B2367,$R2357:$S2362,2,0),0))</f>
        <v>0</v>
      </c>
      <c r="E2367" s="110"/>
      <c r="F2367" s="105">
        <v>1</v>
      </c>
      <c r="G2367" s="184" t="e">
        <f t="array" ref="G2367:G2373">MMULT(MINVERSE($C$24:$I$30),$C2364:$C2370)</f>
        <v>#NUM!</v>
      </c>
      <c r="H2367" s="184" t="e">
        <f t="array" ref="H2367:H2372">MMULT(MINVERSE($C$24:$H$29),$C2364:$C2369)</f>
        <v>#NUM!</v>
      </c>
      <c r="I2367" s="184" t="e">
        <f t="array" ref="I2367:I2371">MMULT(MINVERSE($C$24:$G$28),$C2364:$C2368)</f>
        <v>#NUM!</v>
      </c>
      <c r="J2367" s="184">
        <f t="array" ref="J2367:J2370">MMULT(MINVERSE($C$24:$F$27),$C2364:$C2367)</f>
        <v>0</v>
      </c>
      <c r="K2367" s="184">
        <f t="array" ref="K2367:K2369">MMULT(MINVERSE($C$24:$E$26),$C2364:$C2366)</f>
        <v>0</v>
      </c>
      <c r="L2367" s="184">
        <f t="array" ref="L2367:L2368">MMULT(MINVERSE($C$24:$D$25),$C2364:$C2365)</f>
        <v>0</v>
      </c>
      <c r="M2367" s="110"/>
      <c r="O2367" s="105">
        <v>1</v>
      </c>
      <c r="P2367" s="184" t="e">
        <f t="array" ref="P2367:P2377">MMULT(MINVERSE($C$24:$M$34),$C2364:$C2374)</f>
        <v>#NUM!</v>
      </c>
      <c r="Q2367" s="184" t="e">
        <f t="array" ref="Q2367:Q2376">MMULT(MINVERSE($C$24:$L$33),$C2364:$C2373)</f>
        <v>#NUM!</v>
      </c>
      <c r="R2367" s="184" t="e">
        <f t="array" ref="R2367:R2375">MMULT(MINVERSE($C$24:$K$32),$C2364:$C2372)</f>
        <v>#NUM!</v>
      </c>
      <c r="S2367" s="184" t="e">
        <f t="array" ref="S2367:S2374">MMULT(MINVERSE($C$24:$J$31),$C2364:$C2371)</f>
        <v>#NUM!</v>
      </c>
      <c r="T2367" s="114"/>
      <c r="U2367" s="114"/>
      <c r="V2367" s="110"/>
      <c r="W2367" s="110"/>
      <c r="X2367" s="110"/>
      <c r="Y2367" s="110"/>
      <c r="Z2367" s="110"/>
      <c r="AA2367" s="110"/>
      <c r="AB2367" s="110"/>
      <c r="AC2367" s="110"/>
      <c r="AD2367" s="110"/>
      <c r="AE2367" s="110"/>
      <c r="AF2367" s="110"/>
      <c r="AG2367" s="110"/>
      <c r="AH2367" s="110"/>
    </row>
    <row r="2368" spans="1:62" hidden="1" outlineLevel="2" x14ac:dyDescent="0.25">
      <c r="B2368" s="105">
        <v>5</v>
      </c>
      <c r="C2368" s="108">
        <f t="shared" ref="C2368" si="4067">-(IFERROR(VLOOKUP($B2368,$B2357:$C2362,2,0),0)+IFERROR(VLOOKUP($B2368,$D2357:$E2362,2,0),0)+IFERROR(VLOOKUP($B2368,$F2357:$G2362,2,0),0)+IFERROR(VLOOKUP($B2368,$H2357:$I2362,2,0),0)+IFERROR(VLOOKUP($B2368,$J2357:$K2362,2,0),0)+IFERROR(VLOOKUP($B2368,$L2357:$M2362,2,0),0)+IFERROR(VLOOKUP($B2368,$N2357:$O2362,2,0),0)+IFERROR(VLOOKUP($B2368,$P2357:$Q2362,2,0),0)+IFERROR(VLOOKUP($B2368,$R2357:$S2362,2,0),0))</f>
        <v>0</v>
      </c>
      <c r="E2368" s="110"/>
      <c r="F2368" s="105">
        <v>2</v>
      </c>
      <c r="G2368" s="185" t="e">
        <v>#NUM!</v>
      </c>
      <c r="H2368" s="185" t="e">
        <v>#NUM!</v>
      </c>
      <c r="I2368" s="185" t="e">
        <v>#NUM!</v>
      </c>
      <c r="J2368" s="185">
        <v>0</v>
      </c>
      <c r="K2368" s="185">
        <v>0</v>
      </c>
      <c r="L2368" s="185">
        <v>0</v>
      </c>
      <c r="M2368" s="110"/>
      <c r="O2368" s="105">
        <v>2</v>
      </c>
      <c r="P2368" s="185" t="e">
        <v>#NUM!</v>
      </c>
      <c r="Q2368" s="185" t="e">
        <v>#NUM!</v>
      </c>
      <c r="R2368" s="185" t="e">
        <v>#NUM!</v>
      </c>
      <c r="S2368" s="185" t="e">
        <v>#NUM!</v>
      </c>
      <c r="T2368" s="114"/>
      <c r="U2368" s="114"/>
    </row>
    <row r="2369" spans="1:21" hidden="1" outlineLevel="2" x14ac:dyDescent="0.25">
      <c r="B2369" s="105">
        <v>6</v>
      </c>
      <c r="C2369" s="108">
        <f t="shared" ref="C2369" si="4068">-(IFERROR(VLOOKUP($B2369,$B2357:$C2362,2,0),0)+IFERROR(VLOOKUP($B2369,$D2357:$E2362,2,0),0)+IFERROR(VLOOKUP($B2369,$F2357:$G2362,2,0),0)+IFERROR(VLOOKUP($B2369,$H2357:$I2362,2,0),0)+IFERROR(VLOOKUP($B2369,$J2357:$K2362,2,0),0)+IFERROR(VLOOKUP($B2369,$L2357:$M2362,2,0),0)+IFERROR(VLOOKUP($B2369,$N2357:$O2362,2,0),0)+IFERROR(VLOOKUP($B2369,$P2357:$Q2362,2,0),0)+IFERROR(VLOOKUP($B2369,$R2357:$S2362,2,0),0))</f>
        <v>0</v>
      </c>
      <c r="E2369" s="110"/>
      <c r="F2369" s="105">
        <v>3</v>
      </c>
      <c r="G2369" s="185" t="e">
        <v>#NUM!</v>
      </c>
      <c r="H2369" s="185" t="e">
        <v>#NUM!</v>
      </c>
      <c r="I2369" s="185" t="e">
        <v>#NUM!</v>
      </c>
      <c r="J2369" s="185">
        <v>0</v>
      </c>
      <c r="K2369" s="185">
        <v>0</v>
      </c>
      <c r="L2369" s="185"/>
      <c r="M2369" s="110"/>
      <c r="O2369" s="105">
        <v>3</v>
      </c>
      <c r="P2369" s="185" t="e">
        <v>#NUM!</v>
      </c>
      <c r="Q2369" s="185" t="e">
        <v>#NUM!</v>
      </c>
      <c r="R2369" s="185" t="e">
        <v>#NUM!</v>
      </c>
      <c r="S2369" s="185" t="e">
        <v>#NUM!</v>
      </c>
      <c r="T2369" s="114"/>
      <c r="U2369" s="114"/>
    </row>
    <row r="2370" spans="1:21" hidden="1" outlineLevel="2" x14ac:dyDescent="0.25">
      <c r="B2370" s="105">
        <v>7</v>
      </c>
      <c r="C2370" s="108">
        <f t="shared" ref="C2370" si="4069">-(IFERROR(VLOOKUP($B2370,$B2357:$C2362,2,0),0)+IFERROR(VLOOKUP($B2370,$D2357:$E2362,2,0),0)+IFERROR(VLOOKUP($B2370,$F2357:$G2362,2,0),0)+IFERROR(VLOOKUP($B2370,$H2357:$I2362,2,0),0)+IFERROR(VLOOKUP($B2370,$J2357:$K2362,2,0),0)+IFERROR(VLOOKUP($B2370,$L2357:$M2362,2,0),0)+IFERROR(VLOOKUP($B2370,$N2357:$O2362,2,0),0)+IFERROR(VLOOKUP($B2370,$P2357:$Q2362,2,0),0)+IFERROR(VLOOKUP($B2370,$R2357:$S2362,2,0),0))</f>
        <v>0</v>
      </c>
      <c r="E2370" s="110"/>
      <c r="F2370" s="105">
        <v>4</v>
      </c>
      <c r="G2370" s="185" t="e">
        <v>#NUM!</v>
      </c>
      <c r="H2370" s="185" t="e">
        <v>#NUM!</v>
      </c>
      <c r="I2370" s="185" t="e">
        <v>#NUM!</v>
      </c>
      <c r="J2370" s="185">
        <v>0</v>
      </c>
      <c r="K2370" s="185"/>
      <c r="L2370" s="185"/>
      <c r="M2370" s="110"/>
      <c r="O2370" s="105">
        <v>4</v>
      </c>
      <c r="P2370" s="185" t="e">
        <v>#NUM!</v>
      </c>
      <c r="Q2370" s="185" t="e">
        <v>#NUM!</v>
      </c>
      <c r="R2370" s="185" t="e">
        <v>#NUM!</v>
      </c>
      <c r="S2370" s="185" t="e">
        <v>#NUM!</v>
      </c>
      <c r="T2370" s="114"/>
      <c r="U2370" s="114"/>
    </row>
    <row r="2371" spans="1:21" hidden="1" outlineLevel="2" x14ac:dyDescent="0.25">
      <c r="B2371" s="105">
        <v>8</v>
      </c>
      <c r="C2371" s="108">
        <f t="shared" ref="C2371" si="4070">-(IFERROR(VLOOKUP($B2371,$B2357:$C2362,2,0),0)+IFERROR(VLOOKUP($B2371,$D2357:$E2362,2,0),0)+IFERROR(VLOOKUP($B2371,$F2357:$G2362,2,0),0)+IFERROR(VLOOKUP($B2371,$H2357:$I2362,2,0),0)+IFERROR(VLOOKUP($B2371,$J2357:$K2362,2,0),0)+IFERROR(VLOOKUP($B2371,$L2357:$M2362,2,0),0)+IFERROR(VLOOKUP($B2371,$N2357:$O2362,2,0),0)+IFERROR(VLOOKUP($B2371,$P2357:$Q2362,2,0),0)+IFERROR(VLOOKUP($B2371,$R2357:$S2362,2,0),0))</f>
        <v>0</v>
      </c>
      <c r="E2371" s="110" t="s">
        <v>40</v>
      </c>
      <c r="F2371" s="105">
        <v>5</v>
      </c>
      <c r="G2371" s="185" t="e">
        <v>#NUM!</v>
      </c>
      <c r="H2371" s="185" t="e">
        <v>#NUM!</v>
      </c>
      <c r="I2371" s="185" t="e">
        <v>#NUM!</v>
      </c>
      <c r="J2371" s="185"/>
      <c r="K2371" s="185"/>
      <c r="L2371" s="185"/>
      <c r="M2371" s="110"/>
      <c r="O2371" s="105">
        <v>5</v>
      </c>
      <c r="P2371" s="185" t="e">
        <v>#NUM!</v>
      </c>
      <c r="Q2371" s="185" t="e">
        <v>#NUM!</v>
      </c>
      <c r="R2371" s="185" t="e">
        <v>#NUM!</v>
      </c>
      <c r="S2371" s="185" t="e">
        <v>#NUM!</v>
      </c>
      <c r="T2371" s="114"/>
      <c r="U2371" s="114"/>
    </row>
    <row r="2372" spans="1:21" hidden="1" outlineLevel="2" x14ac:dyDescent="0.25">
      <c r="B2372" s="105">
        <v>9</v>
      </c>
      <c r="C2372" s="108">
        <f t="shared" ref="C2372" si="4071">-(IFERROR(VLOOKUP($B2372,$B2357:$C2362,2,0),0)+IFERROR(VLOOKUP($B2372,$D2357:$E2362,2,0),0)+IFERROR(VLOOKUP($B2372,$F2357:$G2362,2,0),0)+IFERROR(VLOOKUP($B2372,$H2357:$I2362,2,0),0)+IFERROR(VLOOKUP($B2372,$J2357:$K2362,2,0),0)+IFERROR(VLOOKUP($B2372,$L2357:$M2362,2,0),0)+IFERROR(VLOOKUP($B2372,$N2357:$O2362,2,0),0)+IFERROR(VLOOKUP($B2372,$P2357:$Q2362,2,0),0)+IFERROR(VLOOKUP($B2372,$R2357:$S2362,2,0),0))</f>
        <v>0</v>
      </c>
      <c r="E2372" s="110"/>
      <c r="F2372" s="105">
        <v>6</v>
      </c>
      <c r="G2372" s="185" t="e">
        <v>#NUM!</v>
      </c>
      <c r="H2372" s="185" t="e">
        <v>#NUM!</v>
      </c>
      <c r="I2372" s="185"/>
      <c r="J2372" s="185"/>
      <c r="K2372" s="185"/>
      <c r="L2372" s="185"/>
      <c r="M2372" s="110"/>
      <c r="O2372" s="105">
        <v>6</v>
      </c>
      <c r="P2372" s="185" t="e">
        <v>#NUM!</v>
      </c>
      <c r="Q2372" s="185" t="e">
        <v>#NUM!</v>
      </c>
      <c r="R2372" s="185" t="e">
        <v>#NUM!</v>
      </c>
      <c r="S2372" s="185" t="e">
        <v>#NUM!</v>
      </c>
      <c r="T2372" s="114"/>
      <c r="U2372" s="114"/>
    </row>
    <row r="2373" spans="1:21" hidden="1" outlineLevel="2" x14ac:dyDescent="0.25">
      <c r="B2373" s="105">
        <v>10</v>
      </c>
      <c r="C2373" s="108">
        <f t="shared" ref="C2373" si="4072">-(IFERROR(VLOOKUP($B2373,$B2357:$C2362,2,0),0)+IFERROR(VLOOKUP($B2373,$D2357:$E2362,2,0),0)+IFERROR(VLOOKUP($B2373,$F2357:$G2362,2,0),0)+IFERROR(VLOOKUP($B2373,$H2357:$I2362,2,0),0)+IFERROR(VLOOKUP($B2373,$J2357:$K2362,2,0),0)+IFERROR(VLOOKUP($B2373,$L2357:$M2362,2,0),0)+IFERROR(VLOOKUP($B2373,$N2357:$O2362,2,0),0)+IFERROR(VLOOKUP($B2373,$P2357:$Q2362,2,0),0)+IFERROR(VLOOKUP($B2373,$R2357:$S2362,2,0),0))</f>
        <v>0</v>
      </c>
      <c r="E2373" s="110"/>
      <c r="F2373" s="105">
        <v>7</v>
      </c>
      <c r="G2373" s="185" t="e">
        <v>#NUM!</v>
      </c>
      <c r="H2373" s="185"/>
      <c r="I2373" s="185"/>
      <c r="J2373" s="185"/>
      <c r="K2373" s="185"/>
      <c r="L2373" s="185"/>
      <c r="M2373" s="110"/>
      <c r="N2373" s="110" t="s">
        <v>40</v>
      </c>
      <c r="O2373" s="105">
        <v>7</v>
      </c>
      <c r="P2373" s="185" t="e">
        <v>#NUM!</v>
      </c>
      <c r="Q2373" s="185" t="e">
        <v>#NUM!</v>
      </c>
      <c r="R2373" s="185" t="e">
        <v>#NUM!</v>
      </c>
      <c r="S2373" s="185" t="e">
        <v>#NUM!</v>
      </c>
      <c r="T2373" s="114"/>
      <c r="U2373" s="114"/>
    </row>
    <row r="2374" spans="1:21" hidden="1" outlineLevel="2" x14ac:dyDescent="0.25">
      <c r="B2374" s="105">
        <v>11</v>
      </c>
      <c r="C2374" s="108">
        <f t="shared" ref="C2374" si="4073">-(IFERROR(VLOOKUP($B2374,$B2357:$C2362,2,0),0)+IFERROR(VLOOKUP($B2374,$D2357:$E2362,2,0),0)+IFERROR(VLOOKUP($B2374,$F2357:$G2362,2,0),0)+IFERROR(VLOOKUP($B2374,$H2357:$I2362,2,0),0)+IFERROR(VLOOKUP($B2374,$J2357:$K2362,2,0),0)+IFERROR(VLOOKUP($B2374,$L2357:$M2362,2,0),0)+IFERROR(VLOOKUP($B2374,$N2357:$O2362,2,0),0)+IFERROR(VLOOKUP($B2374,$P2357:$Q2362,2,0),0)+IFERROR(VLOOKUP($B2374,$R2357:$S2362,2,0),0))</f>
        <v>0</v>
      </c>
      <c r="E2374" s="110"/>
      <c r="M2374" s="110"/>
      <c r="O2374" s="105">
        <v>8</v>
      </c>
      <c r="P2374" s="185" t="e">
        <v>#NUM!</v>
      </c>
      <c r="Q2374" s="185" t="e">
        <v>#NUM!</v>
      </c>
      <c r="R2374" s="185" t="e">
        <v>#NUM!</v>
      </c>
      <c r="S2374" s="185" t="e">
        <v>#NUM!</v>
      </c>
      <c r="T2374" s="114"/>
      <c r="U2374" s="114"/>
    </row>
    <row r="2375" spans="1:21" hidden="1" outlineLevel="2" x14ac:dyDescent="0.25">
      <c r="B2375" s="105">
        <v>12</v>
      </c>
      <c r="C2375" s="108">
        <f t="shared" ref="C2375" si="4074">-(IFERROR(VLOOKUP($B2375,$B2357:$C2362,2,0),0)+IFERROR(VLOOKUP($B2375,$D2357:$E2362,2,0),0)+IFERROR(VLOOKUP($B2375,$F2357:$G2362,2,0),0)+IFERROR(VLOOKUP($B2375,$H2357:$I2362,2,0),0)+IFERROR(VLOOKUP($B2375,$J2357:$K2362,2,0),0)+IFERROR(VLOOKUP($B2375,$L2357:$M2362,2,0),0)+IFERROR(VLOOKUP($B2375,$N2357:$O2362,2,0),0)+IFERROR(VLOOKUP($B2375,$P2357:$Q2362,2,0),0)+IFERROR(VLOOKUP($B2375,$R2357:$S2362,2,0),0))</f>
        <v>0</v>
      </c>
      <c r="E2375" s="110"/>
      <c r="M2375" s="110"/>
      <c r="O2375" s="105">
        <v>9</v>
      </c>
      <c r="P2375" s="185" t="e">
        <v>#NUM!</v>
      </c>
      <c r="Q2375" s="185" t="e">
        <v>#NUM!</v>
      </c>
      <c r="R2375" s="185" t="e">
        <v>#NUM!</v>
      </c>
      <c r="S2375" s="185"/>
      <c r="T2375" s="114"/>
      <c r="U2375" s="114"/>
    </row>
    <row r="2376" spans="1:21" hidden="1" outlineLevel="2" x14ac:dyDescent="0.25">
      <c r="B2376" s="105">
        <v>13</v>
      </c>
      <c r="C2376" s="108">
        <f t="shared" ref="C2376" si="4075">-(IFERROR(VLOOKUP($B2376,$B2357:$C2362,2,0),0)+IFERROR(VLOOKUP($B2376,$D2357:$E2362,2,0),0)+IFERROR(VLOOKUP($B2376,$F2357:$G2362,2,0),0)+IFERROR(VLOOKUP($B2376,$H2357:$I2362,2,0),0)+IFERROR(VLOOKUP($B2376,$J2357:$K2362,2,0),0)+IFERROR(VLOOKUP($B2376,$L2357:$M2362,2,0),0)+IFERROR(VLOOKUP($B2376,$N2357:$O2362,2,0),0)+IFERROR(VLOOKUP($B2376,$P2357:$Q2362,2,0),0)+IFERROR(VLOOKUP($B2376,$R2357:$S2362,2,0),0))</f>
        <v>0</v>
      </c>
      <c r="E2376" s="110"/>
      <c r="F2376" s="110"/>
      <c r="G2376" s="324" t="s">
        <v>42</v>
      </c>
      <c r="H2376" s="324"/>
      <c r="I2376" s="324"/>
      <c r="J2376" s="324"/>
      <c r="K2376" s="324"/>
      <c r="L2376" s="324"/>
      <c r="M2376" s="110"/>
      <c r="O2376" s="105">
        <v>10</v>
      </c>
      <c r="P2376" s="185" t="e">
        <v>#NUM!</v>
      </c>
      <c r="Q2376" s="185" t="e">
        <v>#NUM!</v>
      </c>
      <c r="R2376" s="185"/>
      <c r="S2376" s="185"/>
      <c r="T2376" s="114"/>
      <c r="U2376" s="114"/>
    </row>
    <row r="2377" spans="1:21" hidden="1" outlineLevel="2" x14ac:dyDescent="0.25">
      <c r="B2377" s="105">
        <v>14</v>
      </c>
      <c r="C2377" s="108">
        <f t="shared" ref="C2377" si="4076">-(IFERROR(VLOOKUP($B2377,$B2357:$C2362,2,0),0)+IFERROR(VLOOKUP($B2377,$D2357:$E2362,2,0),0)+IFERROR(VLOOKUP($B2377,$F2357:$G2362,2,0),0)+IFERROR(VLOOKUP($B2377,$H2357:$I2362,2,0),0)+IFERROR(VLOOKUP($B2377,$J2357:$K2362,2,0),0)+IFERROR(VLOOKUP($B2377,$L2357:$M2362,2,0),0)+IFERROR(VLOOKUP($B2377,$N2357:$O2362,2,0),0)+IFERROR(VLOOKUP($B2377,$P2357:$Q2362,2,0),0)+IFERROR(VLOOKUP($B2377,$R2357:$S2362,2,0),0))</f>
        <v>0</v>
      </c>
      <c r="E2377" s="110"/>
      <c r="F2377" s="110"/>
      <c r="G2377" s="112">
        <v>6</v>
      </c>
      <c r="H2377" s="112">
        <v>5</v>
      </c>
      <c r="I2377" s="112">
        <v>4</v>
      </c>
      <c r="J2377" s="112">
        <v>3</v>
      </c>
      <c r="K2377" s="112">
        <v>2</v>
      </c>
      <c r="L2377" s="112">
        <v>1</v>
      </c>
      <c r="M2377" s="110"/>
      <c r="O2377" s="105">
        <v>11</v>
      </c>
      <c r="P2377" s="185" t="e">
        <v>#NUM!</v>
      </c>
      <c r="Q2377" s="185"/>
      <c r="R2377" s="185"/>
      <c r="S2377" s="185"/>
      <c r="T2377" s="114"/>
      <c r="U2377" s="114"/>
    </row>
    <row r="2378" spans="1:21" hidden="1" outlineLevel="2" x14ac:dyDescent="0.25">
      <c r="A2378" s="68" t="s">
        <v>41</v>
      </c>
      <c r="B2378" s="105">
        <v>15</v>
      </c>
      <c r="C2378" s="108">
        <f t="shared" ref="C2378" si="4077">-(IFERROR(VLOOKUP($B2378,$B2357:$C2362,2,0),0)+IFERROR(VLOOKUP($B2378,$D2357:$E2362,2,0),0)+IFERROR(VLOOKUP($B2378,$F2357:$G2362,2,0),0)+IFERROR(VLOOKUP($B2378,$H2357:$I2362,2,0),0)+IFERROR(VLOOKUP($B2378,$J2357:$K2362,2,0),0)+IFERROR(VLOOKUP($B2378,$L2357:$M2362,2,0),0)+IFERROR(VLOOKUP($B2378,$N2357:$O2362,2,0),0)+IFERROR(VLOOKUP($B2378,$P2357:$Q2362,2,0),0)+IFERROR(VLOOKUP($B2378,$R2357:$S2362,2,0),0))</f>
        <v>0</v>
      </c>
      <c r="E2378" s="110"/>
      <c r="F2378" s="105">
        <v>1</v>
      </c>
      <c r="G2378" s="184" t="e">
        <f t="array" ref="G2378:G2386">MMULT(MINVERSE($C$24:$K$32),$C2364:$C2372)</f>
        <v>#NUM!</v>
      </c>
      <c r="H2378" s="184" t="e">
        <f t="array" ref="H2378:H2385">MMULT(MINVERSE($C$24:$J$31),$C2364:$C2371)</f>
        <v>#NUM!</v>
      </c>
      <c r="I2378" s="184" t="e">
        <f t="array" ref="I2378:I2384">MMULT(MINVERSE($C$24:$I$30),$C2364:$C2370)</f>
        <v>#NUM!</v>
      </c>
      <c r="J2378" s="184" t="e">
        <f t="array" ref="J2378:J2383">MMULT(MINVERSE($C$24:$H$29),$C2364:$C2369)</f>
        <v>#NUM!</v>
      </c>
      <c r="K2378" s="184" t="e">
        <f t="array" ref="K2378:K2382">MMULT(MINVERSE($C$24:$G$28),$C2364:$C2368)</f>
        <v>#NUM!</v>
      </c>
      <c r="L2378" s="113"/>
      <c r="M2378" s="110"/>
      <c r="N2378" s="110"/>
      <c r="O2378" s="110"/>
      <c r="P2378" s="110"/>
    </row>
    <row r="2379" spans="1:21" hidden="1" outlineLevel="2" x14ac:dyDescent="0.25">
      <c r="B2379" s="105">
        <v>16</v>
      </c>
      <c r="C2379" s="108">
        <f t="shared" ref="C2379" si="4078">-(IFERROR(VLOOKUP($B2379,$B2357:$C2362,2,0),0)+IFERROR(VLOOKUP($B2379,$D2357:$E2362,2,0),0)+IFERROR(VLOOKUP($B2379,$F2357:$G2362,2,0),0)+IFERROR(VLOOKUP($B2379,$H2357:$I2362,2,0),0)+IFERROR(VLOOKUP($B2379,$J2357:$K2362,2,0),0)+IFERROR(VLOOKUP($B2379,$L2357:$M2362,2,0),0)+IFERROR(VLOOKUP($B2379,$N2357:$O2362,2,0),0)+IFERROR(VLOOKUP($B2379,$P2357:$Q2362,2,0),0)+IFERROR(VLOOKUP($B2379,$R2357:$S2362,2,0),0))</f>
        <v>0</v>
      </c>
      <c r="E2379" s="110"/>
      <c r="F2379" s="105">
        <v>2</v>
      </c>
      <c r="G2379" s="185" t="e">
        <v>#NUM!</v>
      </c>
      <c r="H2379" s="185" t="e">
        <v>#NUM!</v>
      </c>
      <c r="I2379" s="185" t="e">
        <v>#NUM!</v>
      </c>
      <c r="J2379" s="185" t="e">
        <v>#NUM!</v>
      </c>
      <c r="K2379" s="185" t="e">
        <v>#NUM!</v>
      </c>
      <c r="L2379" s="114"/>
      <c r="M2379" s="110"/>
      <c r="N2379" s="110"/>
      <c r="O2379" s="110"/>
      <c r="P2379" s="110"/>
    </row>
    <row r="2380" spans="1:21" hidden="1" outlineLevel="2" x14ac:dyDescent="0.25">
      <c r="B2380" s="105">
        <v>17</v>
      </c>
      <c r="C2380" s="108">
        <f t="shared" ref="C2380" si="4079">-(IFERROR(VLOOKUP($B2380,$B2357:$C2362,2,0),0)+IFERROR(VLOOKUP($B2380,$D2357:$E2362,2,0),0)+IFERROR(VLOOKUP($B2380,$F2357:$G2362,2,0),0)+IFERROR(VLOOKUP($B2380,$H2357:$I2362,2,0),0)+IFERROR(VLOOKUP($B2380,$J2357:$K2362,2,0),0)+IFERROR(VLOOKUP($B2380,$L2357:$M2362,2,0),0)+IFERROR(VLOOKUP($B2380,$N2357:$O2362,2,0),0)+IFERROR(VLOOKUP($B2380,$P2357:$Q2362,2,0),0)+IFERROR(VLOOKUP($B2380,$R2357:$S2362,2,0),0))</f>
        <v>0</v>
      </c>
      <c r="E2380" s="110"/>
      <c r="F2380" s="105">
        <v>3</v>
      </c>
      <c r="G2380" s="185" t="e">
        <v>#NUM!</v>
      </c>
      <c r="H2380" s="185" t="e">
        <v>#NUM!</v>
      </c>
      <c r="I2380" s="185" t="e">
        <v>#NUM!</v>
      </c>
      <c r="J2380" s="185" t="e">
        <v>#NUM!</v>
      </c>
      <c r="K2380" s="185" t="e">
        <v>#NUM!</v>
      </c>
      <c r="L2380" s="114"/>
      <c r="M2380" s="110"/>
    </row>
    <row r="2381" spans="1:21" hidden="1" outlineLevel="2" x14ac:dyDescent="0.25">
      <c r="B2381" s="105">
        <v>18</v>
      </c>
      <c r="C2381" s="108">
        <f t="shared" ref="C2381" si="4080">-(IFERROR(VLOOKUP($B2381,$B2357:$C2362,2,0),0)+IFERROR(VLOOKUP($B2381,$D2357:$E2362,2,0),0)+IFERROR(VLOOKUP($B2381,$F2357:$G2362,2,0),0)+IFERROR(VLOOKUP($B2381,$H2357:$I2362,2,0),0)+IFERROR(VLOOKUP($B2381,$J2357:$K2362,2,0),0)+IFERROR(VLOOKUP($B2381,$L2357:$M2362,2,0),0)+IFERROR(VLOOKUP($B2381,$N2357:$O2362,2,0),0)+IFERROR(VLOOKUP($B2381,$P2357:$Q2362,2,0),0)+IFERROR(VLOOKUP($B2381,$R2357:$S2362,2,0),0))</f>
        <v>0</v>
      </c>
      <c r="E2381" s="110"/>
      <c r="F2381" s="105">
        <v>4</v>
      </c>
      <c r="G2381" s="185" t="e">
        <v>#NUM!</v>
      </c>
      <c r="H2381" s="185" t="e">
        <v>#NUM!</v>
      </c>
      <c r="I2381" s="185" t="e">
        <v>#NUM!</v>
      </c>
      <c r="J2381" s="185" t="e">
        <v>#NUM!</v>
      </c>
      <c r="K2381" s="185" t="e">
        <v>#NUM!</v>
      </c>
      <c r="L2381" s="114"/>
      <c r="M2381" s="110"/>
    </row>
    <row r="2382" spans="1:21" hidden="1" outlineLevel="2" x14ac:dyDescent="0.25">
      <c r="B2382" s="105">
        <v>19</v>
      </c>
      <c r="C2382" s="108">
        <f t="shared" ref="C2382" si="4081">-(IFERROR(VLOOKUP($B2382,$B2357:$C2362,2,0),0)+IFERROR(VLOOKUP($B2382,$D2357:$E2362,2,0),0)+IFERROR(VLOOKUP($B2382,$F2357:$G2362,2,0),0)+IFERROR(VLOOKUP($B2382,$H2357:$I2362,2,0),0)+IFERROR(VLOOKUP($B2382,$J2357:$K2362,2,0),0)+IFERROR(VLOOKUP($B2382,$L2357:$M2362,2,0),0)+IFERROR(VLOOKUP($B2382,$N2357:$O2362,2,0),0)+IFERROR(VLOOKUP($B2382,$P2357:$Q2362,2,0),0)+IFERROR(VLOOKUP($B2382,$R2357:$S2362,2,0),0))</f>
        <v>0</v>
      </c>
      <c r="E2382" s="110" t="s">
        <v>40</v>
      </c>
      <c r="F2382" s="105">
        <v>5</v>
      </c>
      <c r="G2382" s="185" t="e">
        <v>#NUM!</v>
      </c>
      <c r="H2382" s="185" t="e">
        <v>#NUM!</v>
      </c>
      <c r="I2382" s="185" t="e">
        <v>#NUM!</v>
      </c>
      <c r="J2382" s="185" t="e">
        <v>#NUM!</v>
      </c>
      <c r="K2382" s="185" t="e">
        <v>#NUM!</v>
      </c>
      <c r="L2382" s="114"/>
      <c r="M2382" s="110"/>
    </row>
    <row r="2383" spans="1:21" hidden="1" outlineLevel="2" x14ac:dyDescent="0.25">
      <c r="B2383" s="105">
        <v>20</v>
      </c>
      <c r="C2383" s="108">
        <f t="shared" ref="C2383" si="4082">-(IFERROR(VLOOKUP($B2383,$B2357:$C2362,2,0),0)+IFERROR(VLOOKUP($B2383,$D2357:$E2362,2,0),0)+IFERROR(VLOOKUP($B2383,$F2357:$G2362,2,0),0)+IFERROR(VLOOKUP($B2383,$H2357:$I2362,2,0),0)+IFERROR(VLOOKUP($B2383,$J2357:$K2362,2,0),0)+IFERROR(VLOOKUP($B2383,$L2357:$M2362,2,0),0)+IFERROR(VLOOKUP($B2383,$N2357:$O2362,2,0),0)+IFERROR(VLOOKUP($B2383,$P2357:$Q2362,2,0),0)+IFERROR(VLOOKUP($B2383,$R2357:$S2362,2,0),0))</f>
        <v>0</v>
      </c>
      <c r="F2383" s="105">
        <v>6</v>
      </c>
      <c r="G2383" s="185" t="e">
        <v>#NUM!</v>
      </c>
      <c r="H2383" s="185" t="e">
        <v>#NUM!</v>
      </c>
      <c r="I2383" s="185" t="e">
        <v>#NUM!</v>
      </c>
      <c r="J2383" s="185" t="e">
        <v>#NUM!</v>
      </c>
      <c r="K2383" s="185"/>
      <c r="L2383" s="114"/>
      <c r="M2383" s="110"/>
    </row>
    <row r="2384" spans="1:21" hidden="1" outlineLevel="2" x14ac:dyDescent="0.25">
      <c r="B2384" s="105">
        <v>21</v>
      </c>
      <c r="C2384" s="108">
        <f t="shared" ref="C2384" si="4083">-(IFERROR(VLOOKUP($B2384,$B2357:$C2362,2,0),0)+IFERROR(VLOOKUP($B2384,$D2357:$E2362,2,0),0)+IFERROR(VLOOKUP($B2384,$F2357:$G2362,2,0),0)+IFERROR(VLOOKUP($B2384,$H2357:$I2362,2,0),0)+IFERROR(VLOOKUP($B2384,$J2357:$K2362,2,0),0)+IFERROR(VLOOKUP($B2384,$L2357:$M2362,2,0),0)+IFERROR(VLOOKUP($B2384,$N2357:$O2362,2,0),0)+IFERROR(VLOOKUP($B2384,$P2357:$Q2362,2,0),0)+IFERROR(VLOOKUP($B2384,$R2357:$S2362,2,0),0))</f>
        <v>0</v>
      </c>
      <c r="E2384" s="110"/>
      <c r="F2384" s="105">
        <v>7</v>
      </c>
      <c r="G2384" s="185" t="e">
        <v>#NUM!</v>
      </c>
      <c r="H2384" s="185" t="e">
        <v>#NUM!</v>
      </c>
      <c r="I2384" s="185" t="e">
        <v>#NUM!</v>
      </c>
      <c r="J2384" s="185"/>
      <c r="K2384" s="185"/>
      <c r="L2384" s="114"/>
      <c r="M2384" s="110"/>
    </row>
    <row r="2385" spans="1:24" hidden="1" outlineLevel="2" x14ac:dyDescent="0.25">
      <c r="E2385" s="110"/>
      <c r="F2385" s="105">
        <v>8</v>
      </c>
      <c r="G2385" s="185" t="e">
        <v>#NUM!</v>
      </c>
      <c r="H2385" s="185" t="e">
        <v>#NUM!</v>
      </c>
      <c r="I2385" s="185"/>
      <c r="J2385" s="185"/>
      <c r="K2385" s="185"/>
      <c r="L2385" s="114"/>
      <c r="M2385" s="110"/>
      <c r="X2385" s="110"/>
    </row>
    <row r="2386" spans="1:24" hidden="1" outlineLevel="2" x14ac:dyDescent="0.25">
      <c r="E2386" s="110"/>
      <c r="F2386" s="105">
        <v>9</v>
      </c>
      <c r="G2386" s="185" t="e">
        <v>#NUM!</v>
      </c>
      <c r="H2386" s="185"/>
      <c r="I2386" s="185"/>
      <c r="J2386" s="185"/>
      <c r="K2386" s="185"/>
      <c r="L2386" s="114"/>
      <c r="M2386" s="110"/>
      <c r="X2386" s="110"/>
    </row>
    <row r="2387" spans="1:24" hidden="1" outlineLevel="2" x14ac:dyDescent="0.25">
      <c r="A2387" s="117"/>
    </row>
    <row r="2388" spans="1:24" s="119" customFormat="1" hidden="1" outlineLevel="2" x14ac:dyDescent="0.25">
      <c r="A2388" s="118" t="s">
        <v>37</v>
      </c>
    </row>
    <row r="2389" spans="1:24" hidden="1" outlineLevel="2" x14ac:dyDescent="0.25">
      <c r="B2389" s="316">
        <f t="shared" ref="B2389:B2395" si="4084">B2356</f>
        <v>1</v>
      </c>
      <c r="C2389" s="316"/>
      <c r="D2389" s="316">
        <f t="shared" ref="D2389:D2395" si="4085">D2356</f>
        <v>2</v>
      </c>
      <c r="E2389" s="316"/>
      <c r="F2389" s="316">
        <f t="shared" ref="F2389:F2395" si="4086">F2356</f>
        <v>3</v>
      </c>
      <c r="G2389" s="316"/>
      <c r="H2389" s="316">
        <f t="shared" ref="H2389:H2395" si="4087">H2356</f>
        <v>4</v>
      </c>
      <c r="I2389" s="316"/>
      <c r="J2389" s="316">
        <f t="shared" ref="J2389:J2395" si="4088">J2356</f>
        <v>5</v>
      </c>
      <c r="K2389" s="316"/>
      <c r="L2389" s="316">
        <f t="shared" ref="L2389:L2395" si="4089">L2356</f>
        <v>6</v>
      </c>
      <c r="M2389" s="316"/>
    </row>
    <row r="2390" spans="1:24" hidden="1" outlineLevel="2" x14ac:dyDescent="0.25">
      <c r="B2390" s="105">
        <f t="shared" si="4084"/>
        <v>3</v>
      </c>
      <c r="C2390" s="116">
        <f>IF($Q$2=2,IFERROR(INDEX($G2367:$L2373,MATCH(B2390,$F2367:$F2373,0),MATCH(INICIO!$C$78,$G2366:$L2366,0)),0),IF($Q$2=4,IFERROR(INDEX($P2367:$U2377,MATCH(B2390,$O2367:$O2377,0),MATCH(INICIO!$C$78,$P2366:$U2366,0)),0),IFERROR(INDEX($G2378:$L2386,MATCH(B2390,$F2378:$F2386,0),MATCH(INICIO!$C$78,$G2377:$L2377,0)),0)))</f>
        <v>0</v>
      </c>
      <c r="D2390" s="105">
        <f t="shared" si="4085"/>
        <v>0</v>
      </c>
      <c r="E2390" s="116">
        <f>IF($Q$2=2,IFERROR(INDEX($G2367:$L2373,MATCH(D2390,$F2367:$F2373,0),MATCH(INICIO!$C$78,$G2366:$L2366,0)),0),IF($Q$2=4,IFERROR(INDEX($P2367:$U2377,MATCH(D2390,$O2367:$O2377,0),MATCH(INICIO!$C$78,$P2366:$U2366,0)),0),IFERROR(INDEX($G2378:$L2386,MATCH(D2390,$F2378:$F2386,0),MATCH(INICIO!$C$78,$G2377:$L2377,0)),0)))</f>
        <v>0</v>
      </c>
      <c r="F2390" s="105">
        <f t="shared" si="4086"/>
        <v>0</v>
      </c>
      <c r="G2390" s="116">
        <f>IF($Q$2=2,IFERROR(INDEX($G2367:$L2373,MATCH(F2390,$F2367:$F2373,0),MATCH(INICIO!$C$78,$G2366:$L2366,0)),0),IF($Q$2=4,IFERROR(INDEX($P2367:$U2377,MATCH(F2390,$O2367:$O2377,0),MATCH(INICIO!$C$78,$P2366:$U2366,0)),0),IFERROR(INDEX($G2378:$L2386,MATCH(F2390,$F2378:$F2386,0),MATCH(INICIO!$C$78,$G2377:$L2377,0)),0)))</f>
        <v>0</v>
      </c>
      <c r="H2390" s="105">
        <f t="shared" si="4087"/>
        <v>0</v>
      </c>
      <c r="I2390" s="116">
        <f>IF($Q$2=2,IFERROR(INDEX($G2367:$L2373,MATCH(H2390,$F2367:$F2373,0),MATCH(INICIO!$C$78,$G2366:$L2366,0)),0),IF($Q$2=4,IFERROR(INDEX($P2367:$U2377,MATCH(H2390,$O2367:$O2377,0),MATCH(INICIO!$C$78,$P2366:$U2366,0)),0),IFERROR(INDEX($G2378:$L2386,MATCH(H2390,$F2378:$F2386,0),MATCH(INICIO!$C$78,$G2377:$L2377,0)),0)))</f>
        <v>0</v>
      </c>
      <c r="J2390" s="105">
        <f t="shared" si="4088"/>
        <v>0</v>
      </c>
      <c r="K2390" s="116">
        <f>IF($Q$2=2,IFERROR(INDEX($G2367:$L2373,MATCH(J2390,$F2367:$F2373,0),MATCH(INICIO!$C$78,$G2366:$L2366,0)),0),IF($Q$2=4,IFERROR(INDEX($P2367:$U2377,MATCH(J2390,$O2367:$O2377,0),MATCH(INICIO!$C$78,$P2366:$U2366,0)),0),IFERROR(INDEX($G2378:$L2386,MATCH(J2390,$F2378:$F2386,0),MATCH(INICIO!$C$78,$G2377:$L2377,0)),0)))</f>
        <v>0</v>
      </c>
      <c r="L2390" s="105">
        <f t="shared" si="4089"/>
        <v>0</v>
      </c>
      <c r="M2390" s="116">
        <f>IF($Q$2=2,IFERROR(INDEX($G2367:$L2373,MATCH(L2390,$F2367:$F2373,0),MATCH(INICIO!$C$78,$G2366:$L2366,0)),0),IF($Q$2=4,IFERROR(INDEX($P2367:$U2377,MATCH(L2390,$O2367:$O2377,0),MATCH(INICIO!$C$78,$P2366:$U2366,0)),0),IFERROR(INDEX($G2378:$L2386,MATCH(L2390,$F2378:$F2386,0),MATCH(INICIO!$C$78,$G2377:$L2377,0)),0)))</f>
        <v>0</v>
      </c>
    </row>
    <row r="2391" spans="1:24" hidden="1" outlineLevel="2" x14ac:dyDescent="0.25">
      <c r="B2391" s="105">
        <f t="shared" si="4084"/>
        <v>4</v>
      </c>
      <c r="C2391" s="116">
        <f>IF($Q$2=2,IFERROR(INDEX($G2367:$L2373,MATCH(B2391,$F2367:$F2373,0),MATCH(INICIO!$C$78,$G2366:$L2366,0)),0),IF($Q$2=4,IFERROR(INDEX($P2367:$U2377,MATCH(B2391,$O2367:$O2377,0),MATCH(INICIO!$C$78,$P2366:$U2366,0)),0),IFERROR(INDEX($G2378:$L2386,MATCH(B2391,$F2378:$F2386,0),MATCH(INICIO!$C$78,$G2377:$L2377,0)),0)))</f>
        <v>0</v>
      </c>
      <c r="D2391" s="105">
        <f t="shared" si="4085"/>
        <v>0</v>
      </c>
      <c r="E2391" s="116">
        <f>IF($Q$2=2,IFERROR(INDEX($G2367:$L2373,MATCH(D2391,$F2367:$F2373,0),MATCH(INICIO!$C$78,$G2366:$L2366,0)),0),IF($Q$2=4,IFERROR(INDEX($P2367:$U2377,MATCH(D2391,$O2367:$O2377,0),MATCH(INICIO!$C$78,$P2366:$U2366,0)),0),IFERROR(INDEX($G2378:$L2386,MATCH(D2391,$F2378:$F2386,0),MATCH(INICIO!$C$78,$G2377:$L2377,0)),0)))</f>
        <v>0</v>
      </c>
      <c r="F2391" s="105">
        <f t="shared" si="4086"/>
        <v>0</v>
      </c>
      <c r="G2391" s="116">
        <f>IF($Q$2=2,IFERROR(INDEX($G2367:$L2373,MATCH(F2391,$F2367:$F2373,0),MATCH(INICIO!$C$78,$G2366:$L2366,0)),0),IF($Q$2=4,IFERROR(INDEX($P2367:$U2377,MATCH(F2391,$O2367:$O2377,0),MATCH(INICIO!$C$78,$P2366:$U2366,0)),0),IFERROR(INDEX($G2378:$L2386,MATCH(F2391,$F2378:$F2386,0),MATCH(INICIO!$C$78,$G2377:$L2377,0)),0)))</f>
        <v>0</v>
      </c>
      <c r="H2391" s="105">
        <f t="shared" si="4087"/>
        <v>0</v>
      </c>
      <c r="I2391" s="116">
        <f>IF($Q$2=2,IFERROR(INDEX($G2367:$L2373,MATCH(H2391,$F2367:$F2373,0),MATCH(INICIO!$C$78,$G2366:$L2366,0)),0),IF($Q$2=4,IFERROR(INDEX($P2367:$U2377,MATCH(H2391,$O2367:$O2377,0),MATCH(INICIO!$C$78,$P2366:$U2366,0)),0),IFERROR(INDEX($G2378:$L2386,MATCH(H2391,$F2378:$F2386,0),MATCH(INICIO!$C$78,$G2377:$L2377,0)),0)))</f>
        <v>0</v>
      </c>
      <c r="J2391" s="105">
        <f t="shared" si="4088"/>
        <v>0</v>
      </c>
      <c r="K2391" s="116">
        <f>IF($Q$2=2,IFERROR(INDEX($G2367:$L2373,MATCH(J2391,$F2367:$F2373,0),MATCH(INICIO!$C$78,$G2366:$L2366,0)),0),IF($Q$2=4,IFERROR(INDEX($P2367:$U2377,MATCH(J2391,$O2367:$O2377,0),MATCH(INICIO!$C$78,$P2366:$U2366,0)),0),IFERROR(INDEX($G2378:$L2386,MATCH(J2391,$F2378:$F2386,0),MATCH(INICIO!$C$78,$G2377:$L2377,0)),0)))</f>
        <v>0</v>
      </c>
      <c r="L2391" s="105">
        <f t="shared" si="4089"/>
        <v>0</v>
      </c>
      <c r="M2391" s="116">
        <f>IF($Q$2=2,IFERROR(INDEX($G2367:$L2373,MATCH(L2391,$F2367:$F2373,0),MATCH(INICIO!$C$78,$G2366:$L2366,0)),0),IF($Q$2=4,IFERROR(INDEX($P2367:$U2377,MATCH(L2391,$O2367:$O2377,0),MATCH(INICIO!$C$78,$P2366:$U2366,0)),0),IFERROR(INDEX($G2378:$L2386,MATCH(L2391,$F2378:$F2386,0),MATCH(INICIO!$C$78,$G2377:$L2377,0)),0)))</f>
        <v>0</v>
      </c>
    </row>
    <row r="2392" spans="1:24" hidden="1" outlineLevel="2" x14ac:dyDescent="0.25">
      <c r="B2392" s="105">
        <f t="shared" si="4084"/>
        <v>1</v>
      </c>
      <c r="C2392" s="116">
        <f>IF($Q$2=2,IFERROR(INDEX($G2367:$L2373,MATCH(B2392,$F2367:$F2373,0),MATCH(INICIO!$C$78,$G2366:$L2366,0)),0),IF($Q$2=4,IFERROR(INDEX($P2367:$U2377,MATCH(B2392,$O2367:$O2377,0),MATCH(INICIO!$C$78,$P2366:$U2366,0)),0),IFERROR(INDEX($G2378:$L2386,MATCH(B2392,$F2378:$F2386,0),MATCH(INICIO!$C$78,$G2377:$L2377,0)),0)))</f>
        <v>0</v>
      </c>
      <c r="D2392" s="105">
        <f t="shared" si="4085"/>
        <v>0</v>
      </c>
      <c r="E2392" s="116">
        <f>IF($Q$2=2,IFERROR(INDEX($G2367:$L2373,MATCH(D2392,$F2367:$F2373,0),MATCH(INICIO!$C$78,$G2366:$L2366,0)),0),IF($Q$2=4,IFERROR(INDEX($P2367:$U2377,MATCH(D2392,$O2367:$O2377,0),MATCH(INICIO!$C$78,$P2366:$U2366,0)),0),IFERROR(INDEX($G2378:$L2386,MATCH(D2392,$F2378:$F2386,0),MATCH(INICIO!$C$78,$G2377:$L2377,0)),0)))</f>
        <v>0</v>
      </c>
      <c r="F2392" s="105">
        <f t="shared" si="4086"/>
        <v>0</v>
      </c>
      <c r="G2392" s="116">
        <f>IF($Q$2=2,IFERROR(INDEX($G2367:$L2373,MATCH(F2392,$F2367:$F2373,0),MATCH(INICIO!$C$78,$G2366:$L2366,0)),0),IF($Q$2=4,IFERROR(INDEX($P2367:$U2377,MATCH(F2392,$O2367:$O2377,0),MATCH(INICIO!$C$78,$P2366:$U2366,0)),0),IFERROR(INDEX($G2378:$L2386,MATCH(F2392,$F2378:$F2386,0),MATCH(INICIO!$C$78,$G2377:$L2377,0)),0)))</f>
        <v>0</v>
      </c>
      <c r="H2392" s="105">
        <f t="shared" si="4087"/>
        <v>0</v>
      </c>
      <c r="I2392" s="116">
        <f>IF($Q$2=2,IFERROR(INDEX($G2367:$L2373,MATCH(H2392,$F2367:$F2373,0),MATCH(INICIO!$C$78,$G2366:$L2366,0)),0),IF($Q$2=4,IFERROR(INDEX($P2367:$U2377,MATCH(H2392,$O2367:$O2377,0),MATCH(INICIO!$C$78,$P2366:$U2366,0)),0),IFERROR(INDEX($G2378:$L2386,MATCH(H2392,$F2378:$F2386,0),MATCH(INICIO!$C$78,$G2377:$L2377,0)),0)))</f>
        <v>0</v>
      </c>
      <c r="J2392" s="105">
        <f t="shared" si="4088"/>
        <v>0</v>
      </c>
      <c r="K2392" s="116">
        <f>IF($Q$2=2,IFERROR(INDEX($G2367:$L2373,MATCH(J2392,$F2367:$F2373,0),MATCH(INICIO!$C$78,$G2366:$L2366,0)),0),IF($Q$2=4,IFERROR(INDEX($P2367:$U2377,MATCH(J2392,$O2367:$O2377,0),MATCH(INICIO!$C$78,$P2366:$U2366,0)),0),IFERROR(INDEX($G2378:$L2386,MATCH(J2392,$F2378:$F2386,0),MATCH(INICIO!$C$78,$G2377:$L2377,0)),0)))</f>
        <v>0</v>
      </c>
      <c r="L2392" s="105">
        <f t="shared" si="4089"/>
        <v>0</v>
      </c>
      <c r="M2392" s="116">
        <f>IF($Q$2=2,IFERROR(INDEX($G2367:$L2373,MATCH(L2392,$F2367:$F2373,0),MATCH(INICIO!$C$78,$G2366:$L2366,0)),0),IF($Q$2=4,IFERROR(INDEX($P2367:$U2377,MATCH(L2392,$O2367:$O2377,0),MATCH(INICIO!$C$78,$P2366:$U2366,0)),0),IFERROR(INDEX($G2378:$L2386,MATCH(L2392,$F2378:$F2386,0),MATCH(INICIO!$C$78,$G2377:$L2377,0)),0)))</f>
        <v>0</v>
      </c>
    </row>
    <row r="2393" spans="1:24" hidden="1" outlineLevel="2" x14ac:dyDescent="0.25">
      <c r="B2393" s="105">
        <f t="shared" si="4084"/>
        <v>5</v>
      </c>
      <c r="C2393" s="116">
        <f>IF($Q$2=2,IFERROR(INDEX($G2367:$L2373,MATCH(B2393,$F2367:$F2373,0),MATCH(INICIO!$C$78,$G2366:$L2366,0)),0),IF($Q$2=4,IFERROR(INDEX($P2367:$U2377,MATCH(B2393,$O2367:$O2377,0),MATCH(INICIO!$C$78,$P2366:$U2366,0)),0),IFERROR(INDEX($G2378:$L2386,MATCH(B2393,$F2378:$F2386,0),MATCH(INICIO!$C$78,$G2377:$L2377,0)),0)))</f>
        <v>0</v>
      </c>
      <c r="D2393" s="105">
        <f t="shared" si="4085"/>
        <v>0</v>
      </c>
      <c r="E2393" s="116">
        <f>IF($Q$2=2,IFERROR(INDEX($G2367:$L2373,MATCH(D2393,$F2367:$F2373,0),MATCH(INICIO!$C$78,$G2366:$L2366,0)),0),IF($Q$2=4,IFERROR(INDEX($P2367:$U2377,MATCH(D2393,$O2367:$O2377,0),MATCH(INICIO!$C$78,$P2366:$U2366,0)),0),IFERROR(INDEX($G2378:$L2386,MATCH(D2393,$F2378:$F2386,0),MATCH(INICIO!$C$78,$G2377:$L2377,0)),0)))</f>
        <v>0</v>
      </c>
      <c r="F2393" s="105">
        <f t="shared" si="4086"/>
        <v>0</v>
      </c>
      <c r="G2393" s="116">
        <f>IF($Q$2=2,IFERROR(INDEX($G2367:$L2373,MATCH(F2393,$F2367:$F2373,0),MATCH(INICIO!$C$78,$G2366:$L2366,0)),0),IF($Q$2=4,IFERROR(INDEX($P2367:$U2377,MATCH(F2393,$O2367:$O2377,0),MATCH(INICIO!$C$78,$P2366:$U2366,0)),0),IFERROR(INDEX($G2378:$L2386,MATCH(F2393,$F2378:$F2386,0),MATCH(INICIO!$C$78,$G2377:$L2377,0)),0)))</f>
        <v>0</v>
      </c>
      <c r="H2393" s="105">
        <f t="shared" si="4087"/>
        <v>0</v>
      </c>
      <c r="I2393" s="116">
        <f>IF($Q$2=2,IFERROR(INDEX($G2367:$L2373,MATCH(H2393,$F2367:$F2373,0),MATCH(INICIO!$C$78,$G2366:$L2366,0)),0),IF($Q$2=4,IFERROR(INDEX($P2367:$U2377,MATCH(H2393,$O2367:$O2377,0),MATCH(INICIO!$C$78,$P2366:$U2366,0)),0),IFERROR(INDEX($G2378:$L2386,MATCH(H2393,$F2378:$F2386,0),MATCH(INICIO!$C$78,$G2377:$L2377,0)),0)))</f>
        <v>0</v>
      </c>
      <c r="J2393" s="105">
        <f t="shared" si="4088"/>
        <v>0</v>
      </c>
      <c r="K2393" s="116">
        <f>IF($Q$2=2,IFERROR(INDEX($G2367:$L2373,MATCH(J2393,$F2367:$F2373,0),MATCH(INICIO!$C$78,$G2366:$L2366,0)),0),IF($Q$2=4,IFERROR(INDEX($P2367:$U2377,MATCH(J2393,$O2367:$O2377,0),MATCH(INICIO!$C$78,$P2366:$U2366,0)),0),IFERROR(INDEX($G2378:$L2386,MATCH(J2393,$F2378:$F2386,0),MATCH(INICIO!$C$78,$G2377:$L2377,0)),0)))</f>
        <v>0</v>
      </c>
      <c r="L2393" s="105">
        <f t="shared" si="4089"/>
        <v>0</v>
      </c>
      <c r="M2393" s="116">
        <f>IF($Q$2=2,IFERROR(INDEX($G2367:$L2373,MATCH(L2393,$F2367:$F2373,0),MATCH(INICIO!$C$78,$G2366:$L2366,0)),0),IF($Q$2=4,IFERROR(INDEX($P2367:$U2377,MATCH(L2393,$O2367:$O2377,0),MATCH(INICIO!$C$78,$P2366:$U2366,0)),0),IFERROR(INDEX($G2378:$L2386,MATCH(L2393,$F2378:$F2386,0),MATCH(INICIO!$C$78,$G2377:$L2377,0)),0)))</f>
        <v>0</v>
      </c>
    </row>
    <row r="2394" spans="1:24" hidden="1" outlineLevel="2" x14ac:dyDescent="0.25">
      <c r="B2394" s="105">
        <f t="shared" si="4084"/>
        <v>6</v>
      </c>
      <c r="C2394" s="116">
        <f>IF($Q$2=2,IFERROR(INDEX($G2367:$L2373,MATCH(B2394,$F2367:$F2373,0),MATCH(INICIO!$C$78,$G2366:$L2366,0)),0),IF($Q$2=4,IFERROR(INDEX($P2367:$U2377,MATCH(B2394,$O2367:$O2377,0),MATCH(INICIO!$C$78,$P2366:$U2366,0)),0),IFERROR(INDEX($G2378:$L2386,MATCH(B2394,$F2378:$F2386,0),MATCH(INICIO!$C$78,$G2377:$L2377,0)),0)))</f>
        <v>0</v>
      </c>
      <c r="D2394" s="105">
        <f t="shared" si="4085"/>
        <v>0</v>
      </c>
      <c r="E2394" s="116">
        <f>IF($Q$2=2,IFERROR(INDEX($G2367:$L2373,MATCH(D2394,$F2367:$F2373,0),MATCH(INICIO!$C$78,$G2366:$L2366,0)),0),IF($Q$2=4,IFERROR(INDEX($P2367:$U2377,MATCH(D2394,$O2367:$O2377,0),MATCH(INICIO!$C$78,$P2366:$U2366,0)),0),IFERROR(INDEX($G2378:$L2386,MATCH(D2394,$F2378:$F2386,0),MATCH(INICIO!$C$78,$G2377:$L2377,0)),0)))</f>
        <v>0</v>
      </c>
      <c r="F2394" s="105">
        <f t="shared" si="4086"/>
        <v>0</v>
      </c>
      <c r="G2394" s="116">
        <f>IF($Q$2=2,IFERROR(INDEX($G2367:$L2373,MATCH(F2394,$F2367:$F2373,0),MATCH(INICIO!$C$78,$G2366:$L2366,0)),0),IF($Q$2=4,IFERROR(INDEX($P2367:$U2377,MATCH(F2394,$O2367:$O2377,0),MATCH(INICIO!$C$78,$P2366:$U2366,0)),0),IFERROR(INDEX($G2378:$L2386,MATCH(F2394,$F2378:$F2386,0),MATCH(INICIO!$C$78,$G2377:$L2377,0)),0)))</f>
        <v>0</v>
      </c>
      <c r="H2394" s="105">
        <f t="shared" si="4087"/>
        <v>0</v>
      </c>
      <c r="I2394" s="116">
        <f>IF($Q$2=2,IFERROR(INDEX($G2367:$L2373,MATCH(H2394,$F2367:$F2373,0),MATCH(INICIO!$C$78,$G2366:$L2366,0)),0),IF($Q$2=4,IFERROR(INDEX($P2367:$U2377,MATCH(H2394,$O2367:$O2377,0),MATCH(INICIO!$C$78,$P2366:$U2366,0)),0),IFERROR(INDEX($G2378:$L2386,MATCH(H2394,$F2378:$F2386,0),MATCH(INICIO!$C$78,$G2377:$L2377,0)),0)))</f>
        <v>0</v>
      </c>
      <c r="J2394" s="105">
        <f t="shared" si="4088"/>
        <v>0</v>
      </c>
      <c r="K2394" s="116">
        <f>IF($Q$2=2,IFERROR(INDEX($G2367:$L2373,MATCH(J2394,$F2367:$F2373,0),MATCH(INICIO!$C$78,$G2366:$L2366,0)),0),IF($Q$2=4,IFERROR(INDEX($P2367:$U2377,MATCH(J2394,$O2367:$O2377,0),MATCH(INICIO!$C$78,$P2366:$U2366,0)),0),IFERROR(INDEX($G2378:$L2386,MATCH(J2394,$F2378:$F2386,0),MATCH(INICIO!$C$78,$G2377:$L2377,0)),0)))</f>
        <v>0</v>
      </c>
      <c r="L2394" s="105">
        <f t="shared" si="4089"/>
        <v>0</v>
      </c>
      <c r="M2394" s="116">
        <f>IF($Q$2=2,IFERROR(INDEX($G2367:$L2373,MATCH(L2394,$F2367:$F2373,0),MATCH(INICIO!$C$78,$G2366:$L2366,0)),0),IF($Q$2=4,IFERROR(INDEX($P2367:$U2377,MATCH(L2394,$O2367:$O2377,0),MATCH(INICIO!$C$78,$P2366:$U2366,0)),0),IFERROR(INDEX($G2378:$L2386,MATCH(L2394,$F2378:$F2386,0),MATCH(INICIO!$C$78,$G2377:$L2377,0)),0)))</f>
        <v>0</v>
      </c>
    </row>
    <row r="2395" spans="1:24" hidden="1" outlineLevel="2" x14ac:dyDescent="0.25">
      <c r="B2395" s="105">
        <f t="shared" si="4084"/>
        <v>2</v>
      </c>
      <c r="C2395" s="116">
        <f>IF($Q$2=2,IFERROR(INDEX($G2367:$L2373,MATCH(B2395,$F2367:$F2373,0),MATCH(INICIO!$C$78,$G2366:$L2366,0)),0),IF($Q$2=4,IFERROR(INDEX($P2367:$U2377,MATCH(B2395,$O2367:$O2377,0),MATCH(INICIO!$C$78,$P2366:$U2366,0)),0),IFERROR(INDEX($G2378:$L2386,MATCH(B2395,$F2378:$F2386,0),MATCH(INICIO!$C$78,$G2377:$L2377,0)),0)))</f>
        <v>0</v>
      </c>
      <c r="D2395" s="105">
        <f t="shared" si="4085"/>
        <v>0</v>
      </c>
      <c r="E2395" s="116">
        <f>IF($Q$2=2,IFERROR(INDEX($G2367:$L2373,MATCH(D2395,$F2367:$F2373,0),MATCH(INICIO!$C$78,$G2366:$L2366,0)),0),IF($Q$2=4,IFERROR(INDEX($P2367:$U2377,MATCH(D2395,$O2367:$O2377,0),MATCH(INICIO!$C$78,$P2366:$U2366,0)),0),IFERROR(INDEX($G2378:$L2386,MATCH(D2395,$F2378:$F2386,0),MATCH(INICIO!$C$78,$G2377:$L2377,0)),0)))</f>
        <v>0</v>
      </c>
      <c r="F2395" s="105">
        <f t="shared" si="4086"/>
        <v>0</v>
      </c>
      <c r="G2395" s="116">
        <f>IF($Q$2=2,IFERROR(INDEX($G2367:$L2373,MATCH(F2395,$F2367:$F2373,0),MATCH(INICIO!$C$78,$G2366:$L2366,0)),0),IF($Q$2=4,IFERROR(INDEX($P2367:$U2377,MATCH(F2395,$O2367:$O2377,0),MATCH(INICIO!$C$78,$P2366:$U2366,0)),0),IFERROR(INDEX($G2378:$L2386,MATCH(F2395,$F2378:$F2386,0),MATCH(INICIO!$C$78,$G2377:$L2377,0)),0)))</f>
        <v>0</v>
      </c>
      <c r="H2395" s="105">
        <f t="shared" si="4087"/>
        <v>0</v>
      </c>
      <c r="I2395" s="116">
        <f>IF($Q$2=2,IFERROR(INDEX($G2367:$L2373,MATCH(H2395,$F2367:$F2373,0),MATCH(INICIO!$C$78,$G2366:$L2366,0)),0),IF($Q$2=4,IFERROR(INDEX($P2367:$U2377,MATCH(H2395,$O2367:$O2377,0),MATCH(INICIO!$C$78,$P2366:$U2366,0)),0),IFERROR(INDEX($G2378:$L2386,MATCH(H2395,$F2378:$F2386,0),MATCH(INICIO!$C$78,$G2377:$L2377,0)),0)))</f>
        <v>0</v>
      </c>
      <c r="J2395" s="105">
        <f t="shared" si="4088"/>
        <v>0</v>
      </c>
      <c r="K2395" s="116">
        <f>IF($Q$2=2,IFERROR(INDEX($G2367:$L2373,MATCH(J2395,$F2367:$F2373,0),MATCH(INICIO!$C$78,$G2366:$L2366,0)),0),IF($Q$2=4,IFERROR(INDEX($P2367:$U2377,MATCH(J2395,$O2367:$O2377,0),MATCH(INICIO!$C$78,$P2366:$U2366,0)),0),IFERROR(INDEX($G2378:$L2386,MATCH(J2395,$F2378:$F2386,0),MATCH(INICIO!$C$78,$G2377:$L2377,0)),0)))</f>
        <v>0</v>
      </c>
      <c r="L2395" s="105">
        <f t="shared" si="4089"/>
        <v>0</v>
      </c>
      <c r="M2395" s="116">
        <f>IF($Q$2=2,IFERROR(INDEX($G2367:$L2373,MATCH(L2395,$F2367:$F2373,0),MATCH(INICIO!$C$78,$G2366:$L2366,0)),0),IF($Q$2=4,IFERROR(INDEX($P2367:$U2377,MATCH(L2395,$O2367:$O2377,0),MATCH(INICIO!$C$78,$P2366:$U2366,0)),0),IFERROR(INDEX($G2378:$L2386,MATCH(L2395,$F2378:$F2386,0),MATCH(INICIO!$C$78,$G2377:$L2377,0)),0)))</f>
        <v>0</v>
      </c>
    </row>
    <row r="2396" spans="1:24" hidden="1" outlineLevel="2" x14ac:dyDescent="0.25"/>
    <row r="2397" spans="1:24" s="119" customFormat="1" hidden="1" outlineLevel="2" x14ac:dyDescent="0.25">
      <c r="A2397" s="118" t="s">
        <v>43</v>
      </c>
    </row>
    <row r="2398" spans="1:24" hidden="1" outlineLevel="2" x14ac:dyDescent="0.25">
      <c r="C2398" s="218">
        <f t="shared" ref="C2398:H2398" si="4090">E$2</f>
        <v>1</v>
      </c>
      <c r="D2398" s="218">
        <f t="shared" si="4090"/>
        <v>2</v>
      </c>
      <c r="E2398" s="218">
        <f t="shared" si="4090"/>
        <v>3</v>
      </c>
      <c r="F2398" s="218">
        <f t="shared" si="4090"/>
        <v>4</v>
      </c>
      <c r="G2398" s="218">
        <f t="shared" si="4090"/>
        <v>5</v>
      </c>
      <c r="H2398" s="218">
        <f t="shared" si="4090"/>
        <v>6</v>
      </c>
    </row>
    <row r="2399" spans="1:24" hidden="1" outlineLevel="2" x14ac:dyDescent="0.25">
      <c r="B2399" s="122" t="s">
        <v>44</v>
      </c>
      <c r="C2399" s="123">
        <f t="array" ref="C2399:C2404">MMULT(MMULT(C$8:H$13,$AZ$8:$BE$13),C2390:C2395)+MMULT(MINVERSE(TRANSPOSE($AZ$8:$BE$13)),C2357:C2362)</f>
        <v>0</v>
      </c>
      <c r="D2399" s="123">
        <f t="array" ref="D2399:D2404">MMULT(MMULT(K$8:P$13,$AZ$8:$BE$13),E2390:E2395)+MMULT(MINVERSE(TRANSPOSE($AZ$8:$BE$13)),E2357:E2362)</f>
        <v>0</v>
      </c>
      <c r="E2399" s="123">
        <f t="array" ref="E2399:E2404">MMULT(MMULT(S$8:X$13,$AZ$8:$BE$13),G2390:G2395)+MMULT(MINVERSE(TRANSPOSE($AZ$8:$BE$13)),G2357:G2362)</f>
        <v>0</v>
      </c>
      <c r="F2399" s="123" t="e">
        <f t="array" ref="F2399:F2404">MMULT(MMULT(AA$8:AF$13,$AZ$8:$BE$13),I2390:I2395)+MMULT(MINVERSE(TRANSPOSE($AZ$8:$BE$13)),I2357:I2362)</f>
        <v>#DIV/0!</v>
      </c>
      <c r="G2399" s="123">
        <f t="array" ref="G2399:G2404">MMULT(MMULT(AI$8:AN$13,$AZ$8:$BE$13),K2390:K2395)+MMULT(MINVERSE(TRANSPOSE($AZ$8:$BE$13)),K2357:K2362)</f>
        <v>0</v>
      </c>
      <c r="H2399" s="123">
        <f t="array" ref="H2399:H2404">MMULT(MMULT(AQ$8:AV$13,$AZ$8:$BE$13),M2390:M2395)+MMULT(MINVERSE(TRANSPOSE($AZ$8:$BE$13)),M2357:M2362)</f>
        <v>0</v>
      </c>
      <c r="N2399" s="124"/>
      <c r="P2399" s="124"/>
    </row>
    <row r="2400" spans="1:24" hidden="1" outlineLevel="2" x14ac:dyDescent="0.25">
      <c r="B2400" s="122" t="s">
        <v>45</v>
      </c>
      <c r="C2400" s="123">
        <v>0</v>
      </c>
      <c r="D2400" s="123">
        <v>0</v>
      </c>
      <c r="E2400" s="123">
        <v>0</v>
      </c>
      <c r="F2400" s="123" t="e">
        <v>#DIV/0!</v>
      </c>
      <c r="G2400" s="123">
        <v>0</v>
      </c>
      <c r="H2400" s="123">
        <v>0</v>
      </c>
      <c r="N2400" s="124"/>
      <c r="P2400" s="124"/>
    </row>
    <row r="2401" spans="1:93" hidden="1" outlineLevel="2" x14ac:dyDescent="0.25">
      <c r="B2401" s="122" t="s">
        <v>46</v>
      </c>
      <c r="C2401" s="123">
        <v>0</v>
      </c>
      <c r="D2401" s="195">
        <v>0</v>
      </c>
      <c r="E2401" s="123">
        <v>0</v>
      </c>
      <c r="F2401" s="123" t="e">
        <v>#DIV/0!</v>
      </c>
      <c r="G2401" s="123">
        <v>0</v>
      </c>
      <c r="H2401" s="123">
        <v>0</v>
      </c>
      <c r="N2401" s="124"/>
      <c r="P2401" s="124"/>
    </row>
    <row r="2402" spans="1:93" hidden="1" outlineLevel="2" x14ac:dyDescent="0.25">
      <c r="B2402" s="122" t="s">
        <v>47</v>
      </c>
      <c r="C2402" s="123">
        <v>0</v>
      </c>
      <c r="D2402" s="123">
        <v>0</v>
      </c>
      <c r="E2402" s="123">
        <v>0</v>
      </c>
      <c r="F2402" s="123" t="e">
        <v>#DIV/0!</v>
      </c>
      <c r="G2402" s="123">
        <v>0</v>
      </c>
      <c r="H2402" s="123">
        <v>0</v>
      </c>
      <c r="N2402" s="124"/>
      <c r="P2402" s="124"/>
    </row>
    <row r="2403" spans="1:93" hidden="1" outlineLevel="2" x14ac:dyDescent="0.25">
      <c r="B2403" s="122" t="s">
        <v>48</v>
      </c>
      <c r="C2403" s="123">
        <v>0</v>
      </c>
      <c r="D2403" s="123">
        <v>0</v>
      </c>
      <c r="E2403" s="123">
        <v>0</v>
      </c>
      <c r="F2403" s="123" t="e">
        <v>#DIV/0!</v>
      </c>
      <c r="G2403" s="123">
        <v>0</v>
      </c>
      <c r="H2403" s="123">
        <v>0</v>
      </c>
      <c r="N2403" s="124"/>
      <c r="P2403" s="124"/>
    </row>
    <row r="2404" spans="1:93" hidden="1" outlineLevel="2" x14ac:dyDescent="0.25">
      <c r="B2404" s="122" t="s">
        <v>49</v>
      </c>
      <c r="C2404" s="123">
        <v>0</v>
      </c>
      <c r="D2404" s="123">
        <v>0</v>
      </c>
      <c r="E2404" s="123">
        <v>0</v>
      </c>
      <c r="F2404" s="123" t="e">
        <v>#DIV/0!</v>
      </c>
      <c r="G2404" s="123">
        <v>0</v>
      </c>
      <c r="H2404" s="123">
        <v>0</v>
      </c>
      <c r="N2404" s="124"/>
      <c r="P2404" s="124"/>
    </row>
    <row r="2405" spans="1:93" hidden="1" outlineLevel="2" x14ac:dyDescent="0.25"/>
    <row r="2406" spans="1:93" hidden="1" outlineLevel="2" x14ac:dyDescent="0.25">
      <c r="B2406" s="318" t="s">
        <v>50</v>
      </c>
      <c r="C2406" s="319"/>
      <c r="D2406" s="319"/>
      <c r="E2406" s="319"/>
      <c r="F2406" s="319"/>
      <c r="G2406" s="319"/>
      <c r="H2406" s="319"/>
      <c r="I2406" s="319"/>
      <c r="J2406" s="319"/>
      <c r="K2406" s="319"/>
      <c r="L2406" s="320"/>
      <c r="M2406" s="321" t="s">
        <v>51</v>
      </c>
      <c r="N2406" s="322"/>
      <c r="O2406" s="322"/>
      <c r="P2406" s="322"/>
      <c r="Q2406" s="322"/>
      <c r="R2406" s="322"/>
      <c r="S2406" s="322"/>
      <c r="T2406" s="322"/>
      <c r="U2406" s="322"/>
      <c r="V2406" s="323"/>
      <c r="W2406" s="321" t="s">
        <v>52</v>
      </c>
      <c r="X2406" s="322"/>
      <c r="Y2406" s="322"/>
      <c r="Z2406" s="322"/>
      <c r="AA2406" s="322"/>
      <c r="AB2406" s="322"/>
      <c r="AC2406" s="322"/>
      <c r="AD2406" s="322"/>
      <c r="AE2406" s="322"/>
      <c r="AF2406" s="323"/>
      <c r="AG2406" s="321" t="s">
        <v>53</v>
      </c>
      <c r="AH2406" s="322"/>
      <c r="AI2406" s="322"/>
      <c r="AJ2406" s="322"/>
      <c r="AK2406" s="322"/>
      <c r="AL2406" s="322"/>
      <c r="AM2406" s="322"/>
      <c r="AN2406" s="322"/>
      <c r="AO2406" s="322"/>
      <c r="AP2406" s="323"/>
      <c r="AQ2406" s="321" t="s">
        <v>54</v>
      </c>
      <c r="AR2406" s="322"/>
      <c r="AS2406" s="322"/>
      <c r="AT2406" s="322"/>
      <c r="AU2406" s="322"/>
      <c r="AV2406" s="322"/>
      <c r="AW2406" s="322"/>
      <c r="AX2406" s="322"/>
      <c r="AY2406" s="322"/>
      <c r="AZ2406" s="323"/>
      <c r="BA2406" s="321" t="s">
        <v>55</v>
      </c>
      <c r="BB2406" s="322"/>
      <c r="BC2406" s="322"/>
      <c r="BD2406" s="322"/>
      <c r="BE2406" s="322"/>
      <c r="BF2406" s="322"/>
      <c r="BG2406" s="322"/>
      <c r="BH2406" s="322"/>
      <c r="BI2406" s="322"/>
      <c r="BJ2406" s="323"/>
    </row>
    <row r="2407" spans="1:93" hidden="1" outlineLevel="2" x14ac:dyDescent="0.25">
      <c r="B2407" s="186">
        <f t="shared" ref="B2407" si="4091">E$2</f>
        <v>1</v>
      </c>
      <c r="C2407" s="187">
        <f t="shared" ref="C2407:L2410" si="4092">B2407</f>
        <v>1</v>
      </c>
      <c r="D2407" s="187">
        <f t="shared" si="4092"/>
        <v>1</v>
      </c>
      <c r="E2407" s="187">
        <f t="shared" si="4092"/>
        <v>1</v>
      </c>
      <c r="F2407" s="187">
        <f t="shared" si="4092"/>
        <v>1</v>
      </c>
      <c r="G2407" s="187">
        <f t="shared" si="4092"/>
        <v>1</v>
      </c>
      <c r="H2407" s="187">
        <f t="shared" si="4092"/>
        <v>1</v>
      </c>
      <c r="I2407" s="187">
        <f t="shared" si="4092"/>
        <v>1</v>
      </c>
      <c r="J2407" s="187">
        <f t="shared" si="4092"/>
        <v>1</v>
      </c>
      <c r="K2407" s="187">
        <f t="shared" si="4092"/>
        <v>1</v>
      </c>
      <c r="L2407" s="188">
        <f t="shared" si="4092"/>
        <v>1</v>
      </c>
      <c r="M2407" s="189">
        <f t="shared" ref="M2407" si="4093">F$2</f>
        <v>2</v>
      </c>
      <c r="N2407" s="187">
        <f t="shared" ref="N2407:V2410" si="4094">M2407</f>
        <v>2</v>
      </c>
      <c r="O2407" s="187">
        <f t="shared" si="4094"/>
        <v>2</v>
      </c>
      <c r="P2407" s="187">
        <f t="shared" si="4094"/>
        <v>2</v>
      </c>
      <c r="Q2407" s="187">
        <f t="shared" si="4094"/>
        <v>2</v>
      </c>
      <c r="R2407" s="187">
        <f t="shared" si="4094"/>
        <v>2</v>
      </c>
      <c r="S2407" s="187">
        <f t="shared" si="4094"/>
        <v>2</v>
      </c>
      <c r="T2407" s="187">
        <f t="shared" si="4094"/>
        <v>2</v>
      </c>
      <c r="U2407" s="187">
        <f t="shared" si="4094"/>
        <v>2</v>
      </c>
      <c r="V2407" s="188">
        <f t="shared" si="4094"/>
        <v>2</v>
      </c>
      <c r="W2407" s="189">
        <f>G$2</f>
        <v>3</v>
      </c>
      <c r="X2407" s="187">
        <f t="shared" ref="X2407:AF2410" si="4095">W2407</f>
        <v>3</v>
      </c>
      <c r="Y2407" s="187">
        <f t="shared" si="4095"/>
        <v>3</v>
      </c>
      <c r="Z2407" s="187">
        <f t="shared" si="4095"/>
        <v>3</v>
      </c>
      <c r="AA2407" s="187">
        <f t="shared" si="4095"/>
        <v>3</v>
      </c>
      <c r="AB2407" s="187">
        <f t="shared" si="4095"/>
        <v>3</v>
      </c>
      <c r="AC2407" s="187">
        <f t="shared" si="4095"/>
        <v>3</v>
      </c>
      <c r="AD2407" s="187">
        <f t="shared" si="4095"/>
        <v>3</v>
      </c>
      <c r="AE2407" s="187">
        <f t="shared" si="4095"/>
        <v>3</v>
      </c>
      <c r="AF2407" s="188">
        <f t="shared" si="4095"/>
        <v>3</v>
      </c>
      <c r="AG2407" s="189">
        <f>H$2</f>
        <v>4</v>
      </c>
      <c r="AH2407" s="187">
        <f t="shared" ref="AH2407:AP2410" si="4096">AG2407</f>
        <v>4</v>
      </c>
      <c r="AI2407" s="187">
        <f t="shared" si="4096"/>
        <v>4</v>
      </c>
      <c r="AJ2407" s="187">
        <f t="shared" si="4096"/>
        <v>4</v>
      </c>
      <c r="AK2407" s="187">
        <f t="shared" si="4096"/>
        <v>4</v>
      </c>
      <c r="AL2407" s="187">
        <f t="shared" si="4096"/>
        <v>4</v>
      </c>
      <c r="AM2407" s="187">
        <f t="shared" si="4096"/>
        <v>4</v>
      </c>
      <c r="AN2407" s="187">
        <f t="shared" si="4096"/>
        <v>4</v>
      </c>
      <c r="AO2407" s="187">
        <f t="shared" si="4096"/>
        <v>4</v>
      </c>
      <c r="AP2407" s="188">
        <f t="shared" si="4096"/>
        <v>4</v>
      </c>
      <c r="AQ2407" s="189">
        <f>I$2</f>
        <v>5</v>
      </c>
      <c r="AR2407" s="187">
        <f t="shared" ref="AR2407:AZ2410" si="4097">AQ2407</f>
        <v>5</v>
      </c>
      <c r="AS2407" s="187">
        <f t="shared" si="4097"/>
        <v>5</v>
      </c>
      <c r="AT2407" s="187">
        <f t="shared" si="4097"/>
        <v>5</v>
      </c>
      <c r="AU2407" s="187">
        <f t="shared" si="4097"/>
        <v>5</v>
      </c>
      <c r="AV2407" s="187">
        <f t="shared" si="4097"/>
        <v>5</v>
      </c>
      <c r="AW2407" s="187">
        <f t="shared" si="4097"/>
        <v>5</v>
      </c>
      <c r="AX2407" s="187">
        <f t="shared" si="4097"/>
        <v>5</v>
      </c>
      <c r="AY2407" s="187">
        <f t="shared" si="4097"/>
        <v>5</v>
      </c>
      <c r="AZ2407" s="188">
        <f t="shared" si="4097"/>
        <v>5</v>
      </c>
      <c r="BA2407" s="189">
        <f>J$2</f>
        <v>6</v>
      </c>
      <c r="BB2407" s="187">
        <f t="shared" ref="BB2407:BJ2410" si="4098">BA2407</f>
        <v>6</v>
      </c>
      <c r="BC2407" s="187">
        <f t="shared" si="4098"/>
        <v>6</v>
      </c>
      <c r="BD2407" s="187">
        <f t="shared" si="4098"/>
        <v>6</v>
      </c>
      <c r="BE2407" s="187">
        <f t="shared" si="4098"/>
        <v>6</v>
      </c>
      <c r="BF2407" s="187">
        <f t="shared" si="4098"/>
        <v>6</v>
      </c>
      <c r="BG2407" s="187">
        <f t="shared" si="4098"/>
        <v>6</v>
      </c>
      <c r="BH2407" s="187">
        <f t="shared" si="4098"/>
        <v>6</v>
      </c>
      <c r="BI2407" s="187">
        <f t="shared" si="4098"/>
        <v>6</v>
      </c>
      <c r="BJ2407" s="188">
        <f t="shared" si="4098"/>
        <v>6</v>
      </c>
    </row>
    <row r="2408" spans="1:93" s="2" customFormat="1" ht="15" hidden="1" customHeight="1" outlineLevel="2" x14ac:dyDescent="0.25">
      <c r="A2408" s="152" t="s">
        <v>192</v>
      </c>
      <c r="B2408" s="129">
        <f>C2401</f>
        <v>0</v>
      </c>
      <c r="C2408" s="130">
        <f t="shared" si="4092"/>
        <v>0</v>
      </c>
      <c r="D2408" s="130">
        <f t="shared" si="4092"/>
        <v>0</v>
      </c>
      <c r="E2408" s="130">
        <f t="shared" si="4092"/>
        <v>0</v>
      </c>
      <c r="F2408" s="130">
        <f t="shared" si="4092"/>
        <v>0</v>
      </c>
      <c r="G2408" s="130">
        <f t="shared" si="4092"/>
        <v>0</v>
      </c>
      <c r="H2408" s="130">
        <f t="shared" si="4092"/>
        <v>0</v>
      </c>
      <c r="I2408" s="130">
        <f t="shared" si="4092"/>
        <v>0</v>
      </c>
      <c r="J2408" s="190">
        <f t="shared" si="4092"/>
        <v>0</v>
      </c>
      <c r="K2408" s="130">
        <f t="shared" si="4092"/>
        <v>0</v>
      </c>
      <c r="L2408" s="131">
        <f t="shared" si="4092"/>
        <v>0</v>
      </c>
      <c r="M2408" s="129">
        <f>D2401</f>
        <v>0</v>
      </c>
      <c r="N2408" s="130">
        <f t="shared" si="4094"/>
        <v>0</v>
      </c>
      <c r="O2408" s="130">
        <f t="shared" si="4094"/>
        <v>0</v>
      </c>
      <c r="P2408" s="130">
        <f t="shared" si="4094"/>
        <v>0</v>
      </c>
      <c r="Q2408" s="130">
        <f t="shared" si="4094"/>
        <v>0</v>
      </c>
      <c r="R2408" s="130">
        <f t="shared" si="4094"/>
        <v>0</v>
      </c>
      <c r="S2408" s="130">
        <f t="shared" si="4094"/>
        <v>0</v>
      </c>
      <c r="T2408" s="130">
        <f t="shared" si="4094"/>
        <v>0</v>
      </c>
      <c r="U2408" s="130">
        <f t="shared" si="4094"/>
        <v>0</v>
      </c>
      <c r="V2408" s="131">
        <f t="shared" si="4094"/>
        <v>0</v>
      </c>
      <c r="W2408" s="129">
        <f>E2401</f>
        <v>0</v>
      </c>
      <c r="X2408" s="130">
        <f t="shared" si="4095"/>
        <v>0</v>
      </c>
      <c r="Y2408" s="130">
        <f t="shared" si="4095"/>
        <v>0</v>
      </c>
      <c r="Z2408" s="130">
        <f t="shared" si="4095"/>
        <v>0</v>
      </c>
      <c r="AA2408" s="130">
        <f t="shared" si="4095"/>
        <v>0</v>
      </c>
      <c r="AB2408" s="130">
        <f t="shared" si="4095"/>
        <v>0</v>
      </c>
      <c r="AC2408" s="130">
        <f t="shared" si="4095"/>
        <v>0</v>
      </c>
      <c r="AD2408" s="130">
        <f t="shared" si="4095"/>
        <v>0</v>
      </c>
      <c r="AE2408" s="130">
        <f t="shared" si="4095"/>
        <v>0</v>
      </c>
      <c r="AF2408" s="131">
        <f t="shared" si="4095"/>
        <v>0</v>
      </c>
      <c r="AG2408" s="129" t="e">
        <f>F2401</f>
        <v>#DIV/0!</v>
      </c>
      <c r="AH2408" s="130" t="e">
        <f t="shared" si="4096"/>
        <v>#DIV/0!</v>
      </c>
      <c r="AI2408" s="130" t="e">
        <f t="shared" si="4096"/>
        <v>#DIV/0!</v>
      </c>
      <c r="AJ2408" s="130" t="e">
        <f t="shared" si="4096"/>
        <v>#DIV/0!</v>
      </c>
      <c r="AK2408" s="130" t="e">
        <f t="shared" si="4096"/>
        <v>#DIV/0!</v>
      </c>
      <c r="AL2408" s="130" t="e">
        <f t="shared" si="4096"/>
        <v>#DIV/0!</v>
      </c>
      <c r="AM2408" s="130" t="e">
        <f t="shared" si="4096"/>
        <v>#DIV/0!</v>
      </c>
      <c r="AN2408" s="130" t="e">
        <f t="shared" si="4096"/>
        <v>#DIV/0!</v>
      </c>
      <c r="AO2408" s="130" t="e">
        <f t="shared" si="4096"/>
        <v>#DIV/0!</v>
      </c>
      <c r="AP2408" s="131" t="e">
        <f t="shared" si="4096"/>
        <v>#DIV/0!</v>
      </c>
      <c r="AQ2408" s="129">
        <f>G2401</f>
        <v>0</v>
      </c>
      <c r="AR2408" s="130">
        <f t="shared" si="4097"/>
        <v>0</v>
      </c>
      <c r="AS2408" s="130">
        <f t="shared" si="4097"/>
        <v>0</v>
      </c>
      <c r="AT2408" s="130">
        <f t="shared" si="4097"/>
        <v>0</v>
      </c>
      <c r="AU2408" s="130">
        <f t="shared" si="4097"/>
        <v>0</v>
      </c>
      <c r="AV2408" s="130">
        <f t="shared" si="4097"/>
        <v>0</v>
      </c>
      <c r="AW2408" s="130">
        <f t="shared" si="4097"/>
        <v>0</v>
      </c>
      <c r="AX2408" s="130">
        <f t="shared" si="4097"/>
        <v>0</v>
      </c>
      <c r="AY2408" s="130">
        <f t="shared" si="4097"/>
        <v>0</v>
      </c>
      <c r="AZ2408" s="131">
        <f t="shared" si="4097"/>
        <v>0</v>
      </c>
      <c r="BA2408" s="129">
        <f>H2401</f>
        <v>0</v>
      </c>
      <c r="BB2408" s="130">
        <f t="shared" si="4098"/>
        <v>0</v>
      </c>
      <c r="BC2408" s="130">
        <f t="shared" si="4098"/>
        <v>0</v>
      </c>
      <c r="BD2408" s="130">
        <f t="shared" si="4098"/>
        <v>0</v>
      </c>
      <c r="BE2408" s="130">
        <f t="shared" si="4098"/>
        <v>0</v>
      </c>
      <c r="BF2408" s="130">
        <f t="shared" si="4098"/>
        <v>0</v>
      </c>
      <c r="BG2408" s="130">
        <f t="shared" si="4098"/>
        <v>0</v>
      </c>
      <c r="BH2408" s="130">
        <f t="shared" si="4098"/>
        <v>0</v>
      </c>
      <c r="BI2408" s="130">
        <f t="shared" si="4098"/>
        <v>0</v>
      </c>
      <c r="BJ2408" s="131">
        <f t="shared" si="4098"/>
        <v>0</v>
      </c>
      <c r="BK2408"/>
      <c r="BL2408"/>
      <c r="BM2408"/>
      <c r="BN2408"/>
      <c r="BO2408"/>
      <c r="BP2408"/>
      <c r="BQ2408"/>
      <c r="BR2408"/>
      <c r="BS2408"/>
      <c r="BT2408"/>
      <c r="BU2408"/>
      <c r="BV2408"/>
      <c r="BW2408"/>
      <c r="BX2408"/>
      <c r="BY2408"/>
      <c r="BZ2408"/>
      <c r="CA2408"/>
      <c r="CB2408"/>
      <c r="CC2408"/>
      <c r="CD2408"/>
      <c r="CE2408"/>
      <c r="CF2408"/>
      <c r="CG2408"/>
      <c r="CH2408"/>
      <c r="CI2408"/>
      <c r="CJ2408"/>
      <c r="CK2408"/>
      <c r="CL2408"/>
      <c r="CM2408"/>
      <c r="CN2408"/>
      <c r="CO2408"/>
    </row>
    <row r="2409" spans="1:93" s="2" customFormat="1" ht="15" hidden="1" customHeight="1" outlineLevel="2" x14ac:dyDescent="0.25">
      <c r="A2409" s="152" t="s">
        <v>47</v>
      </c>
      <c r="B2409" s="129">
        <f>C2402</f>
        <v>0</v>
      </c>
      <c r="C2409" s="130">
        <f t="shared" si="4092"/>
        <v>0</v>
      </c>
      <c r="D2409" s="130">
        <f t="shared" si="4092"/>
        <v>0</v>
      </c>
      <c r="E2409" s="130">
        <f t="shared" si="4092"/>
        <v>0</v>
      </c>
      <c r="F2409" s="130">
        <f t="shared" si="4092"/>
        <v>0</v>
      </c>
      <c r="G2409" s="130">
        <f t="shared" si="4092"/>
        <v>0</v>
      </c>
      <c r="H2409" s="130">
        <f t="shared" si="4092"/>
        <v>0</v>
      </c>
      <c r="I2409" s="130">
        <f t="shared" si="4092"/>
        <v>0</v>
      </c>
      <c r="J2409" s="190">
        <f t="shared" si="4092"/>
        <v>0</v>
      </c>
      <c r="K2409" s="130">
        <f t="shared" si="4092"/>
        <v>0</v>
      </c>
      <c r="L2409" s="131">
        <f t="shared" si="4092"/>
        <v>0</v>
      </c>
      <c r="M2409" s="129">
        <f>D2402</f>
        <v>0</v>
      </c>
      <c r="N2409" s="130">
        <f t="shared" si="4094"/>
        <v>0</v>
      </c>
      <c r="O2409" s="130">
        <f t="shared" si="4094"/>
        <v>0</v>
      </c>
      <c r="P2409" s="130">
        <f t="shared" si="4094"/>
        <v>0</v>
      </c>
      <c r="Q2409" s="130">
        <f t="shared" si="4094"/>
        <v>0</v>
      </c>
      <c r="R2409" s="130">
        <f t="shared" si="4094"/>
        <v>0</v>
      </c>
      <c r="S2409" s="130">
        <f t="shared" si="4094"/>
        <v>0</v>
      </c>
      <c r="T2409" s="130">
        <f t="shared" si="4094"/>
        <v>0</v>
      </c>
      <c r="U2409" s="130">
        <f t="shared" si="4094"/>
        <v>0</v>
      </c>
      <c r="V2409" s="131">
        <f t="shared" si="4094"/>
        <v>0</v>
      </c>
      <c r="W2409" s="129">
        <f>E2402</f>
        <v>0</v>
      </c>
      <c r="X2409" s="130">
        <f t="shared" si="4095"/>
        <v>0</v>
      </c>
      <c r="Y2409" s="130">
        <f t="shared" si="4095"/>
        <v>0</v>
      </c>
      <c r="Z2409" s="130">
        <f t="shared" si="4095"/>
        <v>0</v>
      </c>
      <c r="AA2409" s="130">
        <f t="shared" si="4095"/>
        <v>0</v>
      </c>
      <c r="AB2409" s="130">
        <f t="shared" si="4095"/>
        <v>0</v>
      </c>
      <c r="AC2409" s="130">
        <f t="shared" si="4095"/>
        <v>0</v>
      </c>
      <c r="AD2409" s="130">
        <f t="shared" si="4095"/>
        <v>0</v>
      </c>
      <c r="AE2409" s="130">
        <f t="shared" si="4095"/>
        <v>0</v>
      </c>
      <c r="AF2409" s="131">
        <f t="shared" si="4095"/>
        <v>0</v>
      </c>
      <c r="AG2409" s="129" t="e">
        <f>F2402</f>
        <v>#DIV/0!</v>
      </c>
      <c r="AH2409" s="130" t="e">
        <f t="shared" si="4096"/>
        <v>#DIV/0!</v>
      </c>
      <c r="AI2409" s="130" t="e">
        <f t="shared" si="4096"/>
        <v>#DIV/0!</v>
      </c>
      <c r="AJ2409" s="130" t="e">
        <f t="shared" si="4096"/>
        <v>#DIV/0!</v>
      </c>
      <c r="AK2409" s="130" t="e">
        <f t="shared" si="4096"/>
        <v>#DIV/0!</v>
      </c>
      <c r="AL2409" s="130" t="e">
        <f t="shared" si="4096"/>
        <v>#DIV/0!</v>
      </c>
      <c r="AM2409" s="130" t="e">
        <f t="shared" si="4096"/>
        <v>#DIV/0!</v>
      </c>
      <c r="AN2409" s="130" t="e">
        <f t="shared" si="4096"/>
        <v>#DIV/0!</v>
      </c>
      <c r="AO2409" s="130" t="e">
        <f t="shared" si="4096"/>
        <v>#DIV/0!</v>
      </c>
      <c r="AP2409" s="131" t="e">
        <f t="shared" si="4096"/>
        <v>#DIV/0!</v>
      </c>
      <c r="AQ2409" s="129">
        <f>G2402</f>
        <v>0</v>
      </c>
      <c r="AR2409" s="130">
        <f t="shared" si="4097"/>
        <v>0</v>
      </c>
      <c r="AS2409" s="130">
        <f t="shared" si="4097"/>
        <v>0</v>
      </c>
      <c r="AT2409" s="130">
        <f t="shared" si="4097"/>
        <v>0</v>
      </c>
      <c r="AU2409" s="130">
        <f t="shared" si="4097"/>
        <v>0</v>
      </c>
      <c r="AV2409" s="130">
        <f t="shared" si="4097"/>
        <v>0</v>
      </c>
      <c r="AW2409" s="130">
        <f t="shared" si="4097"/>
        <v>0</v>
      </c>
      <c r="AX2409" s="130">
        <f t="shared" si="4097"/>
        <v>0</v>
      </c>
      <c r="AY2409" s="130">
        <f t="shared" si="4097"/>
        <v>0</v>
      </c>
      <c r="AZ2409" s="131">
        <f t="shared" si="4097"/>
        <v>0</v>
      </c>
      <c r="BA2409" s="129">
        <f>H2402</f>
        <v>0</v>
      </c>
      <c r="BB2409" s="130">
        <f t="shared" si="4098"/>
        <v>0</v>
      </c>
      <c r="BC2409" s="130">
        <f t="shared" si="4098"/>
        <v>0</v>
      </c>
      <c r="BD2409" s="130">
        <f t="shared" si="4098"/>
        <v>0</v>
      </c>
      <c r="BE2409" s="130">
        <f t="shared" si="4098"/>
        <v>0</v>
      </c>
      <c r="BF2409" s="130">
        <f t="shared" si="4098"/>
        <v>0</v>
      </c>
      <c r="BG2409" s="130">
        <f t="shared" si="4098"/>
        <v>0</v>
      </c>
      <c r="BH2409" s="130">
        <f t="shared" si="4098"/>
        <v>0</v>
      </c>
      <c r="BI2409" s="130">
        <f t="shared" si="4098"/>
        <v>0</v>
      </c>
      <c r="BJ2409" s="131">
        <f t="shared" si="4098"/>
        <v>0</v>
      </c>
      <c r="BK2409"/>
      <c r="BL2409"/>
      <c r="BM2409"/>
      <c r="BN2409"/>
      <c r="BO2409"/>
      <c r="BP2409"/>
      <c r="BQ2409"/>
      <c r="BR2409"/>
      <c r="BS2409"/>
      <c r="BT2409"/>
      <c r="BU2409"/>
      <c r="BV2409"/>
      <c r="BW2409"/>
      <c r="BX2409"/>
      <c r="BY2409"/>
      <c r="BZ2409"/>
      <c r="CA2409"/>
      <c r="CB2409"/>
      <c r="CC2409"/>
      <c r="CD2409"/>
      <c r="CE2409"/>
      <c r="CF2409"/>
      <c r="CG2409"/>
      <c r="CH2409"/>
      <c r="CI2409"/>
      <c r="CJ2409"/>
      <c r="CK2409"/>
      <c r="CL2409"/>
      <c r="CM2409"/>
      <c r="CN2409"/>
      <c r="CO2409"/>
    </row>
    <row r="2410" spans="1:93" s="2" customFormat="1" ht="15" hidden="1" customHeight="1" outlineLevel="2" x14ac:dyDescent="0.25">
      <c r="A2410" s="152" t="s">
        <v>57</v>
      </c>
      <c r="B2410" s="129">
        <f t="shared" ref="B2410" si="4099">E$3</f>
        <v>43</v>
      </c>
      <c r="C2410" s="130">
        <f t="shared" si="4092"/>
        <v>43</v>
      </c>
      <c r="D2410" s="130">
        <f t="shared" si="4092"/>
        <v>43</v>
      </c>
      <c r="E2410" s="130">
        <f t="shared" si="4092"/>
        <v>43</v>
      </c>
      <c r="F2410" s="130">
        <f t="shared" si="4092"/>
        <v>43</v>
      </c>
      <c r="G2410" s="130">
        <f t="shared" si="4092"/>
        <v>43</v>
      </c>
      <c r="H2410" s="130">
        <f t="shared" si="4092"/>
        <v>43</v>
      </c>
      <c r="I2410" s="130">
        <f t="shared" si="4092"/>
        <v>43</v>
      </c>
      <c r="J2410" s="190">
        <f t="shared" si="4092"/>
        <v>43</v>
      </c>
      <c r="K2410" s="130">
        <f t="shared" si="4092"/>
        <v>43</v>
      </c>
      <c r="L2410" s="131">
        <f t="shared" si="4092"/>
        <v>43</v>
      </c>
      <c r="M2410" s="129">
        <f t="shared" ref="M2410" si="4100">F$3</f>
        <v>0</v>
      </c>
      <c r="N2410" s="130">
        <f t="shared" si="4094"/>
        <v>0</v>
      </c>
      <c r="O2410" s="130">
        <f t="shared" si="4094"/>
        <v>0</v>
      </c>
      <c r="P2410" s="130">
        <f t="shared" si="4094"/>
        <v>0</v>
      </c>
      <c r="Q2410" s="130">
        <f t="shared" si="4094"/>
        <v>0</v>
      </c>
      <c r="R2410" s="130">
        <f t="shared" si="4094"/>
        <v>0</v>
      </c>
      <c r="S2410" s="130">
        <f t="shared" si="4094"/>
        <v>0</v>
      </c>
      <c r="T2410" s="130">
        <f t="shared" si="4094"/>
        <v>0</v>
      </c>
      <c r="U2410" s="130">
        <f t="shared" si="4094"/>
        <v>0</v>
      </c>
      <c r="V2410" s="131">
        <f t="shared" si="4094"/>
        <v>0</v>
      </c>
      <c r="W2410" s="129">
        <f t="shared" ref="W2410" si="4101">G$3</f>
        <v>0</v>
      </c>
      <c r="X2410" s="130">
        <f t="shared" si="4095"/>
        <v>0</v>
      </c>
      <c r="Y2410" s="130">
        <f t="shared" si="4095"/>
        <v>0</v>
      </c>
      <c r="Z2410" s="130">
        <f t="shared" si="4095"/>
        <v>0</v>
      </c>
      <c r="AA2410" s="130">
        <f t="shared" si="4095"/>
        <v>0</v>
      </c>
      <c r="AB2410" s="130">
        <f t="shared" si="4095"/>
        <v>0</v>
      </c>
      <c r="AC2410" s="130">
        <f t="shared" si="4095"/>
        <v>0</v>
      </c>
      <c r="AD2410" s="130">
        <f t="shared" si="4095"/>
        <v>0</v>
      </c>
      <c r="AE2410" s="130">
        <f t="shared" si="4095"/>
        <v>0</v>
      </c>
      <c r="AF2410" s="131">
        <f t="shared" si="4095"/>
        <v>0</v>
      </c>
      <c r="AG2410" s="129">
        <f t="shared" ref="AG2410" si="4102">H$3</f>
        <v>0</v>
      </c>
      <c r="AH2410" s="130">
        <f t="shared" si="4096"/>
        <v>0</v>
      </c>
      <c r="AI2410" s="130">
        <f t="shared" si="4096"/>
        <v>0</v>
      </c>
      <c r="AJ2410" s="130">
        <f t="shared" si="4096"/>
        <v>0</v>
      </c>
      <c r="AK2410" s="130">
        <f t="shared" si="4096"/>
        <v>0</v>
      </c>
      <c r="AL2410" s="130">
        <f t="shared" si="4096"/>
        <v>0</v>
      </c>
      <c r="AM2410" s="130">
        <f t="shared" si="4096"/>
        <v>0</v>
      </c>
      <c r="AN2410" s="130">
        <f t="shared" si="4096"/>
        <v>0</v>
      </c>
      <c r="AO2410" s="130">
        <f t="shared" si="4096"/>
        <v>0</v>
      </c>
      <c r="AP2410" s="131">
        <f t="shared" si="4096"/>
        <v>0</v>
      </c>
      <c r="AQ2410" s="129">
        <f t="shared" ref="AQ2410" si="4103">I$3</f>
        <v>0</v>
      </c>
      <c r="AR2410" s="130">
        <f t="shared" si="4097"/>
        <v>0</v>
      </c>
      <c r="AS2410" s="130">
        <f t="shared" si="4097"/>
        <v>0</v>
      </c>
      <c r="AT2410" s="130">
        <f t="shared" si="4097"/>
        <v>0</v>
      </c>
      <c r="AU2410" s="130">
        <f t="shared" si="4097"/>
        <v>0</v>
      </c>
      <c r="AV2410" s="130">
        <f t="shared" si="4097"/>
        <v>0</v>
      </c>
      <c r="AW2410" s="130">
        <f t="shared" si="4097"/>
        <v>0</v>
      </c>
      <c r="AX2410" s="130">
        <f t="shared" si="4097"/>
        <v>0</v>
      </c>
      <c r="AY2410" s="130">
        <f t="shared" si="4097"/>
        <v>0</v>
      </c>
      <c r="AZ2410" s="131">
        <f t="shared" si="4097"/>
        <v>0</v>
      </c>
      <c r="BA2410" s="129">
        <f t="shared" ref="BA2410" si="4104">J$3</f>
        <v>0</v>
      </c>
      <c r="BB2410" s="130">
        <f t="shared" si="4098"/>
        <v>0</v>
      </c>
      <c r="BC2410" s="130">
        <f t="shared" si="4098"/>
        <v>0</v>
      </c>
      <c r="BD2410" s="130">
        <f t="shared" si="4098"/>
        <v>0</v>
      </c>
      <c r="BE2410" s="130">
        <f t="shared" si="4098"/>
        <v>0</v>
      </c>
      <c r="BF2410" s="130">
        <f t="shared" si="4098"/>
        <v>0</v>
      </c>
      <c r="BG2410" s="130">
        <f t="shared" si="4098"/>
        <v>0</v>
      </c>
      <c r="BH2410" s="130">
        <f t="shared" si="4098"/>
        <v>0</v>
      </c>
      <c r="BI2410" s="130">
        <f t="shared" si="4098"/>
        <v>0</v>
      </c>
      <c r="BJ2410" s="131">
        <f t="shared" si="4098"/>
        <v>0</v>
      </c>
      <c r="BK2410"/>
      <c r="BL2410"/>
      <c r="BM2410"/>
      <c r="BN2410"/>
      <c r="BO2410"/>
      <c r="BP2410"/>
      <c r="BQ2410"/>
      <c r="BR2410"/>
      <c r="BS2410"/>
      <c r="BT2410"/>
      <c r="BU2410"/>
      <c r="BV2410"/>
      <c r="BW2410"/>
      <c r="BX2410"/>
      <c r="BY2410"/>
      <c r="BZ2410"/>
      <c r="CA2410"/>
      <c r="CB2410"/>
      <c r="CC2410"/>
      <c r="CD2410"/>
      <c r="CE2410"/>
      <c r="CF2410"/>
      <c r="CG2410"/>
      <c r="CH2410"/>
      <c r="CI2410"/>
      <c r="CJ2410"/>
      <c r="CK2410"/>
      <c r="CL2410"/>
      <c r="CM2410"/>
      <c r="CN2410"/>
      <c r="CO2410"/>
    </row>
    <row r="2411" spans="1:93" s="2" customFormat="1" ht="15" hidden="1" customHeight="1" outlineLevel="2" x14ac:dyDescent="0.25">
      <c r="A2411" s="152" t="s">
        <v>58</v>
      </c>
      <c r="B2411" s="132">
        <f t="shared" ref="B2411" si="4105">B2410/10*0</f>
        <v>0</v>
      </c>
      <c r="C2411" s="133">
        <f t="shared" ref="C2411" si="4106">C2410/10*1</f>
        <v>4.3</v>
      </c>
      <c r="D2411" s="133">
        <f t="shared" ref="D2411" si="4107">D2410/10*2</f>
        <v>8.6</v>
      </c>
      <c r="E2411" s="133">
        <f t="shared" ref="E2411" si="4108">E2410/10*3</f>
        <v>12.899999999999999</v>
      </c>
      <c r="F2411" s="133">
        <f t="shared" ref="F2411" si="4109">F2410/10*4</f>
        <v>17.2</v>
      </c>
      <c r="G2411" s="133">
        <f t="shared" ref="G2411" si="4110">G2410/10*5</f>
        <v>21.5</v>
      </c>
      <c r="H2411" s="133">
        <f t="shared" ref="H2411" si="4111">H2410/10*6</f>
        <v>25.799999999999997</v>
      </c>
      <c r="I2411" s="133">
        <f t="shared" ref="I2411" si="4112">I2410/10*7</f>
        <v>30.099999999999998</v>
      </c>
      <c r="J2411" s="191">
        <f t="shared" ref="J2411" si="4113">J2410/10*8</f>
        <v>34.4</v>
      </c>
      <c r="K2411" s="133">
        <f t="shared" ref="K2411" si="4114">K2410/10*9</f>
        <v>38.699999999999996</v>
      </c>
      <c r="L2411" s="134">
        <f t="shared" ref="L2411" si="4115">L2410/10*10</f>
        <v>43</v>
      </c>
      <c r="M2411" s="133">
        <f t="shared" ref="M2411" si="4116">M2410/10*1</f>
        <v>0</v>
      </c>
      <c r="N2411" s="133">
        <f t="shared" ref="N2411" si="4117">N2410/10*2</f>
        <v>0</v>
      </c>
      <c r="O2411" s="133">
        <f t="shared" ref="O2411" si="4118">O2410/10*3</f>
        <v>0</v>
      </c>
      <c r="P2411" s="133">
        <f t="shared" ref="P2411" si="4119">P2410/10*4</f>
        <v>0</v>
      </c>
      <c r="Q2411" s="133">
        <f t="shared" ref="Q2411" si="4120">Q2410/10*5</f>
        <v>0</v>
      </c>
      <c r="R2411" s="133">
        <f t="shared" ref="R2411" si="4121">R2410/10*6</f>
        <v>0</v>
      </c>
      <c r="S2411" s="133">
        <f t="shared" ref="S2411" si="4122">S2410/10*7</f>
        <v>0</v>
      </c>
      <c r="T2411" s="133">
        <f t="shared" ref="T2411" si="4123">T2410/10*8</f>
        <v>0</v>
      </c>
      <c r="U2411" s="133">
        <f t="shared" ref="U2411" si="4124">U2410/10*9</f>
        <v>0</v>
      </c>
      <c r="V2411" s="134">
        <f t="shared" ref="V2411" si="4125">V2410/10*10</f>
        <v>0</v>
      </c>
      <c r="W2411" s="133">
        <f t="shared" ref="W2411" si="4126">W2410/10*1</f>
        <v>0</v>
      </c>
      <c r="X2411" s="133">
        <f t="shared" ref="X2411" si="4127">X2410/10*2</f>
        <v>0</v>
      </c>
      <c r="Y2411" s="133">
        <f t="shared" ref="Y2411" si="4128">Y2410/10*3</f>
        <v>0</v>
      </c>
      <c r="Z2411" s="133">
        <f t="shared" ref="Z2411" si="4129">Z2410/10*4</f>
        <v>0</v>
      </c>
      <c r="AA2411" s="133">
        <f t="shared" ref="AA2411" si="4130">AA2410/10*5</f>
        <v>0</v>
      </c>
      <c r="AB2411" s="133">
        <f t="shared" ref="AB2411" si="4131">AB2410/10*6</f>
        <v>0</v>
      </c>
      <c r="AC2411" s="133">
        <f t="shared" ref="AC2411" si="4132">AC2410/10*7</f>
        <v>0</v>
      </c>
      <c r="AD2411" s="133">
        <f t="shared" ref="AD2411" si="4133">AD2410/10*8</f>
        <v>0</v>
      </c>
      <c r="AE2411" s="134">
        <f t="shared" ref="AE2411" si="4134">AE2410/10*9</f>
        <v>0</v>
      </c>
      <c r="AF2411" s="134">
        <f t="shared" ref="AF2411" si="4135">AF2410/10*10</f>
        <v>0</v>
      </c>
      <c r="AG2411" s="133">
        <f t="shared" ref="AG2411" si="4136">AG2410/10*1</f>
        <v>0</v>
      </c>
      <c r="AH2411" s="133">
        <f t="shared" ref="AH2411" si="4137">AH2410/10*2</f>
        <v>0</v>
      </c>
      <c r="AI2411" s="133">
        <f t="shared" ref="AI2411" si="4138">AI2410/10*3</f>
        <v>0</v>
      </c>
      <c r="AJ2411" s="133">
        <f t="shared" ref="AJ2411" si="4139">AJ2410/10*4</f>
        <v>0</v>
      </c>
      <c r="AK2411" s="133">
        <f t="shared" ref="AK2411" si="4140">AK2410/10*5</f>
        <v>0</v>
      </c>
      <c r="AL2411" s="133">
        <f t="shared" ref="AL2411" si="4141">AL2410/10*6</f>
        <v>0</v>
      </c>
      <c r="AM2411" s="133">
        <f t="shared" ref="AM2411" si="4142">AM2410/10*7</f>
        <v>0</v>
      </c>
      <c r="AN2411" s="133">
        <f t="shared" ref="AN2411" si="4143">AN2410/10*8</f>
        <v>0</v>
      </c>
      <c r="AO2411" s="134">
        <f t="shared" ref="AO2411" si="4144">AO2410/10*9</f>
        <v>0</v>
      </c>
      <c r="AP2411" s="134">
        <f t="shared" ref="AP2411" si="4145">AP2410/10*10</f>
        <v>0</v>
      </c>
      <c r="AQ2411" s="133">
        <f t="shared" ref="AQ2411" si="4146">AQ2410/10*1</f>
        <v>0</v>
      </c>
      <c r="AR2411" s="133">
        <f t="shared" ref="AR2411" si="4147">AR2410/10*2</f>
        <v>0</v>
      </c>
      <c r="AS2411" s="133">
        <f t="shared" ref="AS2411" si="4148">AS2410/10*3</f>
        <v>0</v>
      </c>
      <c r="AT2411" s="133">
        <f t="shared" ref="AT2411" si="4149">AT2410/10*4</f>
        <v>0</v>
      </c>
      <c r="AU2411" s="133">
        <f t="shared" ref="AU2411" si="4150">AU2410/10*5</f>
        <v>0</v>
      </c>
      <c r="AV2411" s="133">
        <f t="shared" ref="AV2411" si="4151">AV2410/10*6</f>
        <v>0</v>
      </c>
      <c r="AW2411" s="133">
        <f t="shared" ref="AW2411" si="4152">AW2410/10*7</f>
        <v>0</v>
      </c>
      <c r="AX2411" s="133">
        <f t="shared" ref="AX2411" si="4153">AX2410/10*8</f>
        <v>0</v>
      </c>
      <c r="AY2411" s="134">
        <f t="shared" ref="AY2411" si="4154">AY2410/10*9</f>
        <v>0</v>
      </c>
      <c r="AZ2411" s="134">
        <f t="shared" ref="AZ2411" si="4155">AZ2410/10*10</f>
        <v>0</v>
      </c>
      <c r="BA2411" s="133">
        <f t="shared" ref="BA2411" si="4156">BA2410/10*1</f>
        <v>0</v>
      </c>
      <c r="BB2411" s="133">
        <f t="shared" ref="BB2411" si="4157">BB2410/10*2</f>
        <v>0</v>
      </c>
      <c r="BC2411" s="133">
        <f t="shared" ref="BC2411" si="4158">BC2410/10*3</f>
        <v>0</v>
      </c>
      <c r="BD2411" s="133">
        <f t="shared" ref="BD2411" si="4159">BD2410/10*4</f>
        <v>0</v>
      </c>
      <c r="BE2411" s="133">
        <f t="shared" ref="BE2411" si="4160">BE2410/10*5</f>
        <v>0</v>
      </c>
      <c r="BF2411" s="133">
        <f t="shared" ref="BF2411" si="4161">BF2410/10*6</f>
        <v>0</v>
      </c>
      <c r="BG2411" s="133">
        <f t="shared" ref="BG2411" si="4162">BG2410/10*7</f>
        <v>0</v>
      </c>
      <c r="BH2411" s="133">
        <f t="shared" ref="BH2411" si="4163">BH2410/10*8</f>
        <v>0</v>
      </c>
      <c r="BI2411" s="134">
        <f t="shared" ref="BI2411" si="4164">BI2410/10*9</f>
        <v>0</v>
      </c>
      <c r="BJ2411" s="134">
        <f t="shared" ref="BJ2411" si="4165">BJ2410/10*10</f>
        <v>0</v>
      </c>
      <c r="BK2411"/>
      <c r="BL2411"/>
      <c r="BM2411"/>
      <c r="BN2411"/>
      <c r="BO2411"/>
      <c r="BP2411"/>
      <c r="BQ2411"/>
      <c r="BR2411"/>
      <c r="BS2411"/>
      <c r="BT2411"/>
      <c r="BU2411"/>
      <c r="BV2411"/>
      <c r="BW2411"/>
      <c r="BX2411"/>
      <c r="BY2411"/>
      <c r="BZ2411"/>
      <c r="CA2411"/>
      <c r="CB2411"/>
      <c r="CC2411"/>
      <c r="CD2411"/>
      <c r="CE2411"/>
      <c r="CF2411"/>
      <c r="CG2411"/>
      <c r="CH2411"/>
      <c r="CI2411"/>
      <c r="CJ2411"/>
      <c r="CK2411"/>
      <c r="CL2411"/>
      <c r="CM2411"/>
      <c r="CN2411"/>
      <c r="CO2411"/>
    </row>
    <row r="2412" spans="1:93" ht="15.75" hidden="1" outlineLevel="2" thickBot="1" x14ac:dyDescent="0.3">
      <c r="A2412" s="152" t="s">
        <v>60</v>
      </c>
      <c r="B2412" s="192">
        <f t="shared" ref="B2412:L2412" si="4166">-B2409+B2408*B2411-1*IF(AND($A1882=B2407,B2411&gt;=$A2355),B2411-$A2355,0)</f>
        <v>0</v>
      </c>
      <c r="C2412" s="193">
        <f t="shared" si="4166"/>
        <v>0</v>
      </c>
      <c r="D2412" s="193">
        <f t="shared" si="4166"/>
        <v>0</v>
      </c>
      <c r="E2412" s="193">
        <f t="shared" si="4166"/>
        <v>0</v>
      </c>
      <c r="F2412" s="193">
        <f t="shared" si="4166"/>
        <v>0</v>
      </c>
      <c r="G2412" s="193">
        <f t="shared" si="4166"/>
        <v>0</v>
      </c>
      <c r="H2412" s="193">
        <f t="shared" si="4166"/>
        <v>0</v>
      </c>
      <c r="I2412" s="193">
        <f t="shared" si="4166"/>
        <v>0</v>
      </c>
      <c r="J2412" s="193">
        <f t="shared" si="4166"/>
        <v>0</v>
      </c>
      <c r="K2412" s="193">
        <f t="shared" si="4166"/>
        <v>0</v>
      </c>
      <c r="L2412" s="193">
        <f t="shared" si="4166"/>
        <v>0</v>
      </c>
      <c r="M2412" s="192">
        <f>-M2409+M2408*M2411-1*IF(AND($A1882=M2407,M2411&gt;=$A2355),M2411-$A2355,0)</f>
        <v>0</v>
      </c>
      <c r="N2412" s="193">
        <f>-N2409+N2408*N2411-1*IF(AND($A1882=N2407,N2411&gt;=$A2355),N2411-$A2355,0)</f>
        <v>0</v>
      </c>
      <c r="O2412" s="193">
        <f t="shared" ref="O2412:U2412" si="4167">-O2409+O2408*O2411-1*IF(AND($A1882=O2407,O2411&gt;=$A2355),O2411-$A2355,0)</f>
        <v>0</v>
      </c>
      <c r="P2412" s="193">
        <f t="shared" si="4167"/>
        <v>0</v>
      </c>
      <c r="Q2412" s="193">
        <f t="shared" si="4167"/>
        <v>0</v>
      </c>
      <c r="R2412" s="193">
        <f t="shared" si="4167"/>
        <v>0</v>
      </c>
      <c r="S2412" s="193">
        <f t="shared" si="4167"/>
        <v>0</v>
      </c>
      <c r="T2412" s="193">
        <f t="shared" si="4167"/>
        <v>0</v>
      </c>
      <c r="U2412" s="193">
        <f t="shared" si="4167"/>
        <v>0</v>
      </c>
      <c r="V2412" s="194">
        <f>-V2409+V2408*V2411-1*IF(AND($A1882=V2407,V2411&gt;=$A2355),V2411-$A2355,0)</f>
        <v>0</v>
      </c>
      <c r="W2412" s="192">
        <f t="shared" ref="W2412:BJ2412" si="4168">-W2409+W2408*W2411-1*IF(AND($A1882=W2407,W2411&gt;=$A2355),W2411-$A2355,0)</f>
        <v>0</v>
      </c>
      <c r="X2412" s="193">
        <f t="shared" si="4168"/>
        <v>0</v>
      </c>
      <c r="Y2412" s="193">
        <f t="shared" si="4168"/>
        <v>0</v>
      </c>
      <c r="Z2412" s="193">
        <f t="shared" si="4168"/>
        <v>0</v>
      </c>
      <c r="AA2412" s="193">
        <f t="shared" si="4168"/>
        <v>0</v>
      </c>
      <c r="AB2412" s="193">
        <f t="shared" si="4168"/>
        <v>0</v>
      </c>
      <c r="AC2412" s="193">
        <f t="shared" si="4168"/>
        <v>0</v>
      </c>
      <c r="AD2412" s="193">
        <f t="shared" si="4168"/>
        <v>0</v>
      </c>
      <c r="AE2412" s="193">
        <f t="shared" si="4168"/>
        <v>0</v>
      </c>
      <c r="AF2412" s="194">
        <f t="shared" si="4168"/>
        <v>0</v>
      </c>
      <c r="AG2412" s="192" t="e">
        <f t="shared" si="4168"/>
        <v>#DIV/0!</v>
      </c>
      <c r="AH2412" s="193" t="e">
        <f t="shared" si="4168"/>
        <v>#DIV/0!</v>
      </c>
      <c r="AI2412" s="193" t="e">
        <f t="shared" si="4168"/>
        <v>#DIV/0!</v>
      </c>
      <c r="AJ2412" s="193" t="e">
        <f t="shared" si="4168"/>
        <v>#DIV/0!</v>
      </c>
      <c r="AK2412" s="193" t="e">
        <f t="shared" si="4168"/>
        <v>#DIV/0!</v>
      </c>
      <c r="AL2412" s="193" t="e">
        <f t="shared" si="4168"/>
        <v>#DIV/0!</v>
      </c>
      <c r="AM2412" s="193" t="e">
        <f t="shared" si="4168"/>
        <v>#DIV/0!</v>
      </c>
      <c r="AN2412" s="193" t="e">
        <f t="shared" si="4168"/>
        <v>#DIV/0!</v>
      </c>
      <c r="AO2412" s="193" t="e">
        <f t="shared" si="4168"/>
        <v>#DIV/0!</v>
      </c>
      <c r="AP2412" s="194" t="e">
        <f t="shared" si="4168"/>
        <v>#DIV/0!</v>
      </c>
      <c r="AQ2412" s="192">
        <f t="shared" si="4168"/>
        <v>0</v>
      </c>
      <c r="AR2412" s="193">
        <f t="shared" si="4168"/>
        <v>0</v>
      </c>
      <c r="AS2412" s="193">
        <f t="shared" si="4168"/>
        <v>0</v>
      </c>
      <c r="AT2412" s="193">
        <f t="shared" si="4168"/>
        <v>0</v>
      </c>
      <c r="AU2412" s="193">
        <f t="shared" si="4168"/>
        <v>0</v>
      </c>
      <c r="AV2412" s="193">
        <f t="shared" si="4168"/>
        <v>0</v>
      </c>
      <c r="AW2412" s="193">
        <f t="shared" si="4168"/>
        <v>0</v>
      </c>
      <c r="AX2412" s="193">
        <f t="shared" si="4168"/>
        <v>0</v>
      </c>
      <c r="AY2412" s="193">
        <f t="shared" si="4168"/>
        <v>0</v>
      </c>
      <c r="AZ2412" s="194">
        <f t="shared" si="4168"/>
        <v>0</v>
      </c>
      <c r="BA2412" s="192">
        <f t="shared" si="4168"/>
        <v>0</v>
      </c>
      <c r="BB2412" s="193">
        <f t="shared" si="4168"/>
        <v>0</v>
      </c>
      <c r="BC2412" s="193">
        <f t="shared" si="4168"/>
        <v>0</v>
      </c>
      <c r="BD2412" s="193">
        <f t="shared" si="4168"/>
        <v>0</v>
      </c>
      <c r="BE2412" s="193">
        <f t="shared" si="4168"/>
        <v>0</v>
      </c>
      <c r="BF2412" s="193">
        <f t="shared" si="4168"/>
        <v>0</v>
      </c>
      <c r="BG2412" s="193">
        <f t="shared" si="4168"/>
        <v>0</v>
      </c>
      <c r="BH2412" s="193">
        <f t="shared" si="4168"/>
        <v>0</v>
      </c>
      <c r="BI2412" s="193">
        <f t="shared" si="4168"/>
        <v>0</v>
      </c>
      <c r="BJ2412" s="194">
        <f t="shared" si="4168"/>
        <v>0</v>
      </c>
    </row>
    <row r="2413" spans="1:93" hidden="1" outlineLevel="2" x14ac:dyDescent="0.25"/>
    <row r="2414" spans="1:93" hidden="1" outlineLevel="1" collapsed="1" x14ac:dyDescent="0.25">
      <c r="A2414" s="181">
        <f>10*B1882/10</f>
        <v>0</v>
      </c>
      <c r="B2414" s="180"/>
      <c r="C2414" s="180"/>
      <c r="D2414" s="180"/>
    </row>
    <row r="2415" spans="1:93" hidden="1" outlineLevel="2" x14ac:dyDescent="0.25">
      <c r="B2415" s="316">
        <f>'Calculo VIGA'!E$2</f>
        <v>1</v>
      </c>
      <c r="C2415" s="317"/>
      <c r="D2415" s="316">
        <f>'Calculo VIGA'!F$2</f>
        <v>2</v>
      </c>
      <c r="E2415" s="317"/>
      <c r="F2415" s="316">
        <f>'Calculo VIGA'!G$2</f>
        <v>3</v>
      </c>
      <c r="G2415" s="317"/>
      <c r="H2415" s="316">
        <f>'Calculo VIGA'!H$2</f>
        <v>4</v>
      </c>
      <c r="I2415" s="317"/>
      <c r="J2415" s="316">
        <f>'Calculo VIGA'!I$2</f>
        <v>5</v>
      </c>
      <c r="K2415" s="317"/>
      <c r="L2415" s="316">
        <f>'Calculo VIGA'!J$2</f>
        <v>6</v>
      </c>
      <c r="M2415" s="317"/>
    </row>
    <row r="2416" spans="1:93" hidden="1" outlineLevel="2" x14ac:dyDescent="0.25">
      <c r="B2416" s="105">
        <f>'Calculo VIGA'!B$18</f>
        <v>3</v>
      </c>
      <c r="C2416" s="106">
        <v>0</v>
      </c>
      <c r="D2416" s="107">
        <f>'Calculo VIGA'!J$18</f>
        <v>0</v>
      </c>
      <c r="E2416" s="106">
        <v>0</v>
      </c>
      <c r="F2416" s="107">
        <f>'Calculo VIGA'!R$18</f>
        <v>0</v>
      </c>
      <c r="G2416" s="106">
        <v>0</v>
      </c>
      <c r="H2416" s="107">
        <f>'Calculo VIGA'!Z$18</f>
        <v>0</v>
      </c>
      <c r="I2416" s="106">
        <v>0</v>
      </c>
      <c r="J2416" s="107">
        <f>'Calculo VIGA'!AH$18</f>
        <v>0</v>
      </c>
      <c r="K2416" s="106">
        <v>0</v>
      </c>
      <c r="L2416" s="107">
        <f>'Calculo VIGA'!AP$18</f>
        <v>0</v>
      </c>
      <c r="M2416" s="108">
        <v>0</v>
      </c>
      <c r="X2416" s="146"/>
      <c r="Y2416" s="147"/>
    </row>
    <row r="2417" spans="1:34" hidden="1" outlineLevel="2" x14ac:dyDescent="0.25">
      <c r="B2417" s="105">
        <f>'Calculo VIGA'!B$19</f>
        <v>4</v>
      </c>
      <c r="C2417" s="106">
        <f>IF($A1882=B2415,1*($B1882-$A2414)^2*(2*$A2414+$B1882)/$B1882^3,0)</f>
        <v>0</v>
      </c>
      <c r="D2417" s="107">
        <f>'Calculo VIGA'!J$19</f>
        <v>0</v>
      </c>
      <c r="E2417" s="106">
        <f>IF($A1882=D2415,1*($B1882-$A2414)^2*(2*$A2414+$B1882)/$B1882^3,0)</f>
        <v>0</v>
      </c>
      <c r="F2417" s="107">
        <f>'Calculo VIGA'!R$19</f>
        <v>0</v>
      </c>
      <c r="G2417" s="106">
        <f>IF($A1882=F2415,1*($B1882-$A2414)^2*(2*$A2414+$B1882)/$B1882^3,0)</f>
        <v>0</v>
      </c>
      <c r="H2417" s="107">
        <f>'Calculo VIGA'!Z$19</f>
        <v>0</v>
      </c>
      <c r="I2417" s="106" t="e">
        <f>IF($A1882=H2415,1*($B1882-$A2414)^2*(2*$A2414+$B1882)/$B1882^3,0)</f>
        <v>#DIV/0!</v>
      </c>
      <c r="J2417" s="107">
        <f>'Calculo VIGA'!AH$19</f>
        <v>0</v>
      </c>
      <c r="K2417" s="106">
        <f>IF($A1882=J2415,1*($B1882-$A2414)^2*(2*$A2414+$B1882)/$B1882^3,0)</f>
        <v>0</v>
      </c>
      <c r="L2417" s="107">
        <f>'Calculo VIGA'!AP$19</f>
        <v>0</v>
      </c>
      <c r="M2417" s="108">
        <f>IF($A1882=L2415,1*($B1882-$A2414)^2*(2*$A2414+$B1882)/$B1882^3,0)</f>
        <v>0</v>
      </c>
    </row>
    <row r="2418" spans="1:34" hidden="1" outlineLevel="2" x14ac:dyDescent="0.25">
      <c r="A2418" t="s">
        <v>36</v>
      </c>
      <c r="B2418" s="105">
        <f>'Calculo VIGA'!B$20</f>
        <v>1</v>
      </c>
      <c r="C2418" s="106">
        <f>IF($A1882=B2415,1*$A2414*($B1882-$A2414)^2/$B1882^2,0)</f>
        <v>0</v>
      </c>
      <c r="D2418" s="107">
        <f>'Calculo VIGA'!J$20</f>
        <v>0</v>
      </c>
      <c r="E2418" s="106">
        <f>IF($A1882=D2415,1*$A2414*($B1882-$A2414)^2/$B1882^2,0)</f>
        <v>0</v>
      </c>
      <c r="F2418" s="107">
        <f>'Calculo VIGA'!R$20</f>
        <v>0</v>
      </c>
      <c r="G2418" s="106">
        <f>IF($A1882=F2415,1*$A2414*($B1882-$A2414)^2/$B1882^2,0)</f>
        <v>0</v>
      </c>
      <c r="H2418" s="107">
        <f>'Calculo VIGA'!Z$20</f>
        <v>0</v>
      </c>
      <c r="I2418" s="106" t="e">
        <f>IF($A1882=H2415,1*$A2414*($B1882-$A2414)^2/$B1882^2,0)</f>
        <v>#DIV/0!</v>
      </c>
      <c r="J2418" s="107">
        <f>'Calculo VIGA'!AH$20</f>
        <v>0</v>
      </c>
      <c r="K2418" s="106">
        <f>IF($A1882=J2415,1*$A2414*($B1882-$A2414)^2/$B1882^2,0)</f>
        <v>0</v>
      </c>
      <c r="L2418" s="107">
        <f>'Calculo VIGA'!AP$20</f>
        <v>0</v>
      </c>
      <c r="M2418" s="108">
        <f>IF($A1882=L2415,1*$A2414*($B1882-$A2414)^2/$B1882^2,0)</f>
        <v>0</v>
      </c>
      <c r="X2418" s="149"/>
    </row>
    <row r="2419" spans="1:34" hidden="1" outlineLevel="2" x14ac:dyDescent="0.25">
      <c r="B2419" s="105">
        <f>'Calculo VIGA'!B$21</f>
        <v>5</v>
      </c>
      <c r="C2419" s="108">
        <v>0</v>
      </c>
      <c r="D2419" s="107">
        <f>'Calculo VIGA'!J$21</f>
        <v>0</v>
      </c>
      <c r="E2419" s="108">
        <v>0</v>
      </c>
      <c r="F2419" s="107">
        <f>'Calculo VIGA'!R$21</f>
        <v>0</v>
      </c>
      <c r="G2419" s="108">
        <v>0</v>
      </c>
      <c r="H2419" s="107">
        <f>'Calculo VIGA'!Z$21</f>
        <v>0</v>
      </c>
      <c r="I2419" s="108">
        <v>0</v>
      </c>
      <c r="J2419" s="107">
        <f>'Calculo VIGA'!AH$21</f>
        <v>0</v>
      </c>
      <c r="K2419" s="108">
        <v>0</v>
      </c>
      <c r="L2419" s="107">
        <f>'Calculo VIGA'!AP$21</f>
        <v>0</v>
      </c>
      <c r="M2419" s="108">
        <v>0</v>
      </c>
    </row>
    <row r="2420" spans="1:34" hidden="1" outlineLevel="2" x14ac:dyDescent="0.25">
      <c r="B2420" s="105">
        <f>'Calculo VIGA'!B$22</f>
        <v>6</v>
      </c>
      <c r="C2420" s="106">
        <f>IF($A1882=B2415,1*($A2414)^2*(3*$B1882-2*$A2414)/$B1882^3,0)</f>
        <v>0</v>
      </c>
      <c r="D2420" s="107">
        <f>'Calculo VIGA'!J$22</f>
        <v>0</v>
      </c>
      <c r="E2420" s="106">
        <f>IF($A1882=D2415,1*($A2414)^2*(3*$B1882-2*$A2414)/$B1882^3,0)</f>
        <v>0</v>
      </c>
      <c r="F2420" s="107">
        <f>'Calculo VIGA'!R$22</f>
        <v>0</v>
      </c>
      <c r="G2420" s="106">
        <f>IF($A1882=F2415,1*($A2414)^2*(3*$B1882-2*$A2414)/$B1882^3,0)</f>
        <v>0</v>
      </c>
      <c r="H2420" s="107">
        <f>'Calculo VIGA'!Z$22</f>
        <v>0</v>
      </c>
      <c r="I2420" s="106" t="e">
        <f>IF($A1882=H2415,1*($A2414)^2*(3*$B1882-2*$A2414)/$B1882^3,0)</f>
        <v>#DIV/0!</v>
      </c>
      <c r="J2420" s="107">
        <f>'Calculo VIGA'!AH$22</f>
        <v>0</v>
      </c>
      <c r="K2420" s="106">
        <f>IF($A1882=J2415,1*($A2414)^2*(3*$B1882-2*$A2414)/$B1882^3,0)</f>
        <v>0</v>
      </c>
      <c r="L2420" s="107">
        <f>'Calculo VIGA'!AP$22</f>
        <v>0</v>
      </c>
      <c r="M2420" s="108">
        <f>IF($A1882=L2415,1*($A2414)^2*(3*$B1882-2*$A2414)/$B1882^3,0)</f>
        <v>0</v>
      </c>
    </row>
    <row r="2421" spans="1:34" hidden="1" outlineLevel="2" x14ac:dyDescent="0.25">
      <c r="B2421" s="105">
        <f>'Calculo VIGA'!B$23</f>
        <v>2</v>
      </c>
      <c r="C2421" s="108">
        <f>IF($A1882=B2415,-1*($B1882-$A2414)*$A2414^2/$B1882^2,0)</f>
        <v>0</v>
      </c>
      <c r="D2421" s="107">
        <f>'Calculo VIGA'!J$23</f>
        <v>0</v>
      </c>
      <c r="E2421" s="108">
        <f>IF($A1882=D2415,-1*($B1882-$A2414)*$A2414^2/$B1882^2,0)</f>
        <v>0</v>
      </c>
      <c r="F2421" s="107">
        <f>'Calculo VIGA'!R$23</f>
        <v>0</v>
      </c>
      <c r="G2421" s="108">
        <f>IF($A1882=F2415,-1*($B1882-$A2414)*$A2414^2/$B1882^2,0)</f>
        <v>0</v>
      </c>
      <c r="H2421" s="107">
        <f>'Calculo VIGA'!Z$23</f>
        <v>0</v>
      </c>
      <c r="I2421" s="108" t="e">
        <f>IF($A1882=H2415,-1*($B1882-$A2414)*$A2414^2/$B1882^2,0)</f>
        <v>#DIV/0!</v>
      </c>
      <c r="J2421" s="107">
        <f>'Calculo VIGA'!AH$23</f>
        <v>0</v>
      </c>
      <c r="K2421" s="108">
        <f>IF($A1882=J2415,-1*($B1882-$A2414)*$A2414^2/$B1882^2,0)</f>
        <v>0</v>
      </c>
      <c r="L2421" s="107">
        <f>'Calculo VIGA'!AP$23</f>
        <v>0</v>
      </c>
      <c r="M2421" s="108">
        <f>IF($A1882=L2415,-1*($B1882-$A2414)*$A2414^2/$B1882^2,0)</f>
        <v>0</v>
      </c>
    </row>
    <row r="2422" spans="1:34" hidden="1" outlineLevel="2" x14ac:dyDescent="0.25">
      <c r="C2422" t="s">
        <v>61</v>
      </c>
      <c r="D2422" s="182"/>
      <c r="E2422" s="183"/>
      <c r="F2422" s="182"/>
      <c r="G2422" s="183"/>
      <c r="H2422" s="182"/>
      <c r="I2422" s="183"/>
      <c r="J2422" s="182"/>
      <c r="K2422" s="183"/>
      <c r="L2422" s="182"/>
      <c r="M2422" s="183"/>
      <c r="N2422" s="182"/>
      <c r="O2422" s="183"/>
      <c r="P2422" s="182"/>
      <c r="Q2422" s="183"/>
      <c r="R2422" s="182"/>
      <c r="S2422" s="183"/>
    </row>
    <row r="2423" spans="1:34" hidden="1" outlineLevel="2" x14ac:dyDescent="0.25">
      <c r="B2423" s="105">
        <v>1</v>
      </c>
      <c r="C2423" s="108">
        <f t="shared" ref="C2423" si="4169">-(IFERROR(VLOOKUP($B2423,$B2416:$C2421,2,0),0)+IFERROR(VLOOKUP($B2423,$D2416:$E2421,2,0),0)+IFERROR(VLOOKUP($B2423,$F2416:$G2421,2,0),0)+IFERROR(VLOOKUP($B2423,$H2416:$I2421,2,0),0)+IFERROR(VLOOKUP($B2423,$J2416:$K2421,2,0),0)+IFERROR(VLOOKUP($B2423,$L2416:$M2421,2,0),0)+IFERROR(VLOOKUP($B2423,$N2416:$O2421,2,0),0)+IFERROR(VLOOKUP($B2423,$P2416:$Q2421,2,0),0)+IFERROR(VLOOKUP($B2423,$R2416:$S2421,2,0),0))</f>
        <v>0</v>
      </c>
      <c r="E2423" s="109"/>
      <c r="F2423" s="325" t="s">
        <v>37</v>
      </c>
      <c r="G2423" s="325"/>
      <c r="H2423" s="325"/>
      <c r="I2423" s="325"/>
      <c r="J2423" s="325"/>
      <c r="K2423" s="325"/>
      <c r="L2423" s="325"/>
      <c r="M2423" s="325"/>
      <c r="N2423" s="325"/>
      <c r="O2423" s="325"/>
      <c r="P2423" s="325"/>
      <c r="Q2423" s="325"/>
      <c r="R2423" s="325"/>
      <c r="S2423" s="325"/>
      <c r="T2423" s="325"/>
      <c r="U2423" s="325"/>
      <c r="V2423" s="325"/>
      <c r="W2423" s="325"/>
      <c r="X2423" s="325"/>
      <c r="Y2423" s="325"/>
      <c r="Z2423" s="325"/>
      <c r="AA2423" s="325"/>
      <c r="AB2423" s="110"/>
      <c r="AC2423" s="110"/>
      <c r="AD2423" s="110"/>
      <c r="AE2423" s="110"/>
      <c r="AF2423" s="110"/>
      <c r="AG2423" s="110"/>
      <c r="AH2423" s="110"/>
    </row>
    <row r="2424" spans="1:34" hidden="1" outlineLevel="2" x14ac:dyDescent="0.25">
      <c r="B2424" s="105">
        <v>2</v>
      </c>
      <c r="C2424" s="108">
        <f t="shared" ref="C2424" si="4170">-(IFERROR(VLOOKUP($B2424,$B2416:$C2421,2,0),0)+IFERROR(VLOOKUP($B2424,$D2416:$E2421,2,0),0)+IFERROR(VLOOKUP($B2424,$F2416:$G2421,2,0),0)+IFERROR(VLOOKUP($B2424,$H2416:$I2421,2,0),0)+IFERROR(VLOOKUP($B2424,$J2416:$K2421,2,0),0)+IFERROR(VLOOKUP($B2424,$L2416:$M2421,2,0),0)+IFERROR(VLOOKUP($B2424,$N2416:$O2421,2,0),0)+IFERROR(VLOOKUP($B2424,$P2416:$Q2421,2,0),0)+IFERROR(VLOOKUP($B2424,$R2416:$S2421,2,0),0))</f>
        <v>0</v>
      </c>
      <c r="E2424" s="110"/>
      <c r="F2424" s="110"/>
      <c r="G2424" s="326" t="s">
        <v>38</v>
      </c>
      <c r="H2424" s="326"/>
      <c r="I2424" s="326"/>
      <c r="J2424" s="326"/>
      <c r="K2424" s="326"/>
      <c r="L2424" s="326"/>
      <c r="M2424" s="110"/>
      <c r="N2424" s="110"/>
      <c r="O2424" s="110"/>
      <c r="P2424" s="327" t="s">
        <v>39</v>
      </c>
      <c r="Q2424" s="327"/>
      <c r="R2424" s="327"/>
      <c r="S2424" s="327"/>
      <c r="T2424" s="327"/>
      <c r="U2424" s="327"/>
      <c r="V2424" s="110"/>
      <c r="W2424" s="110"/>
      <c r="X2424" s="110"/>
      <c r="Y2424" s="110"/>
      <c r="Z2424" s="110"/>
      <c r="AA2424" s="110"/>
      <c r="AB2424" s="110"/>
      <c r="AC2424" s="110"/>
      <c r="AD2424" s="110"/>
      <c r="AE2424" s="110"/>
      <c r="AF2424" s="110"/>
      <c r="AG2424" s="110"/>
      <c r="AH2424" s="110"/>
    </row>
    <row r="2425" spans="1:34" hidden="1" outlineLevel="2" x14ac:dyDescent="0.25">
      <c r="B2425" s="105">
        <v>3</v>
      </c>
      <c r="C2425" s="108">
        <f t="shared" ref="C2425" si="4171">-(IFERROR(VLOOKUP($B2425,$B2416:$C2421,2,0),0)+IFERROR(VLOOKUP($B2425,$D2416:$E2421,2,0),0)+IFERROR(VLOOKUP($B2425,$F2416:$G2421,2,0),0)+IFERROR(VLOOKUP($B2425,$H2416:$I2421,2,0),0)+IFERROR(VLOOKUP($B2425,$J2416:$K2421,2,0),0)+IFERROR(VLOOKUP($B2425,$L2416:$M2421,2,0),0)+IFERROR(VLOOKUP($B2425,$N2416:$O2421,2,0),0)+IFERROR(VLOOKUP($B2425,$P2416:$Q2421,2,0),0)+IFERROR(VLOOKUP($B2425,$R2416:$S2421,2,0),0))</f>
        <v>0</v>
      </c>
      <c r="E2425" s="110"/>
      <c r="F2425" s="110"/>
      <c r="G2425" s="112">
        <v>6</v>
      </c>
      <c r="H2425" s="112">
        <v>5</v>
      </c>
      <c r="I2425" s="112">
        <v>4</v>
      </c>
      <c r="J2425" s="112">
        <v>3</v>
      </c>
      <c r="K2425" s="112">
        <v>2</v>
      </c>
      <c r="L2425" s="112">
        <v>1</v>
      </c>
      <c r="M2425" s="110"/>
      <c r="O2425" s="110"/>
      <c r="P2425" s="112">
        <v>6</v>
      </c>
      <c r="Q2425" s="112">
        <v>5</v>
      </c>
      <c r="R2425" s="112">
        <v>4</v>
      </c>
      <c r="S2425" s="112">
        <v>3</v>
      </c>
      <c r="T2425" s="112">
        <v>2</v>
      </c>
      <c r="U2425" s="112">
        <v>1</v>
      </c>
      <c r="AB2425" s="110"/>
      <c r="AC2425" s="110"/>
      <c r="AD2425" s="110"/>
      <c r="AE2425" s="110"/>
      <c r="AF2425" s="110"/>
      <c r="AG2425" s="110"/>
      <c r="AH2425" s="110"/>
    </row>
    <row r="2426" spans="1:34" hidden="1" outlineLevel="2" x14ac:dyDescent="0.25">
      <c r="B2426" s="105">
        <v>4</v>
      </c>
      <c r="C2426" s="108">
        <f t="shared" ref="C2426" si="4172">-(IFERROR(VLOOKUP($B2426,$B2416:$C2421,2,0),0)+IFERROR(VLOOKUP($B2426,$D2416:$E2421,2,0),0)+IFERROR(VLOOKUP($B2426,$F2416:$G2421,2,0),0)+IFERROR(VLOOKUP($B2426,$H2416:$I2421,2,0),0)+IFERROR(VLOOKUP($B2426,$J2416:$K2421,2,0),0)+IFERROR(VLOOKUP($B2426,$L2416:$M2421,2,0),0)+IFERROR(VLOOKUP($B2426,$N2416:$O2421,2,0),0)+IFERROR(VLOOKUP($B2426,$P2416:$Q2421,2,0),0)+IFERROR(VLOOKUP($B2426,$R2416:$S2421,2,0),0))</f>
        <v>0</v>
      </c>
      <c r="E2426" s="110"/>
      <c r="F2426" s="105">
        <v>1</v>
      </c>
      <c r="G2426" s="184" t="e">
        <f t="array" ref="G2426:G2432">MMULT(MINVERSE($C$24:$I$30),$C2423:$C2429)</f>
        <v>#NUM!</v>
      </c>
      <c r="H2426" s="184" t="e">
        <f t="array" ref="H2426:H2431">MMULT(MINVERSE($C$24:$H$29),$C2423:$C2428)</f>
        <v>#NUM!</v>
      </c>
      <c r="I2426" s="184" t="e">
        <f t="array" ref="I2426:I2430">MMULT(MINVERSE($C$24:$G$28),$C2423:$C2427)</f>
        <v>#NUM!</v>
      </c>
      <c r="J2426" s="184">
        <f t="array" ref="J2426:J2429">MMULT(MINVERSE($C$24:$F$27),$C2423:$C2426)</f>
        <v>0</v>
      </c>
      <c r="K2426" s="184">
        <f t="array" ref="K2426:K2428">MMULT(MINVERSE($C$24:$E$26),$C2423:$C2425)</f>
        <v>0</v>
      </c>
      <c r="L2426" s="184">
        <f t="array" ref="L2426:L2427">MMULT(MINVERSE($C$24:$D$25),$C2423:$C2424)</f>
        <v>0</v>
      </c>
      <c r="M2426" s="110"/>
      <c r="O2426" s="105">
        <v>1</v>
      </c>
      <c r="P2426" s="184" t="e">
        <f t="array" ref="P2426:P2436">MMULT(MINVERSE($C$24:$M$34),$C2423:$C2433)</f>
        <v>#NUM!</v>
      </c>
      <c r="Q2426" s="184" t="e">
        <f t="array" ref="Q2426:Q2435">MMULT(MINVERSE($C$24:$L$33),$C2423:$C2432)</f>
        <v>#NUM!</v>
      </c>
      <c r="R2426" s="184" t="e">
        <f t="array" ref="R2426:R2434">MMULT(MINVERSE($C$24:$K$32),$C2423:$C2431)</f>
        <v>#NUM!</v>
      </c>
      <c r="S2426" s="184" t="e">
        <f t="array" ref="S2426:S2433">MMULT(MINVERSE($C$24:$J$31),$C2423:$C2430)</f>
        <v>#NUM!</v>
      </c>
      <c r="T2426" s="114"/>
      <c r="U2426" s="114"/>
      <c r="V2426" s="110"/>
      <c r="W2426" s="110"/>
      <c r="X2426" s="110"/>
      <c r="Y2426" s="110"/>
      <c r="Z2426" s="110"/>
      <c r="AA2426" s="110"/>
      <c r="AB2426" s="110"/>
      <c r="AC2426" s="110"/>
      <c r="AD2426" s="110"/>
      <c r="AE2426" s="110"/>
      <c r="AF2426" s="110"/>
      <c r="AG2426" s="110"/>
      <c r="AH2426" s="110"/>
    </row>
    <row r="2427" spans="1:34" hidden="1" outlineLevel="2" x14ac:dyDescent="0.25">
      <c r="B2427" s="105">
        <v>5</v>
      </c>
      <c r="C2427" s="108">
        <f t="shared" ref="C2427" si="4173">-(IFERROR(VLOOKUP($B2427,$B2416:$C2421,2,0),0)+IFERROR(VLOOKUP($B2427,$D2416:$E2421,2,0),0)+IFERROR(VLOOKUP($B2427,$F2416:$G2421,2,0),0)+IFERROR(VLOOKUP($B2427,$H2416:$I2421,2,0),0)+IFERROR(VLOOKUP($B2427,$J2416:$K2421,2,0),0)+IFERROR(VLOOKUP($B2427,$L2416:$M2421,2,0),0)+IFERROR(VLOOKUP($B2427,$N2416:$O2421,2,0),0)+IFERROR(VLOOKUP($B2427,$P2416:$Q2421,2,0),0)+IFERROR(VLOOKUP($B2427,$R2416:$S2421,2,0),0))</f>
        <v>0</v>
      </c>
      <c r="E2427" s="110"/>
      <c r="F2427" s="105">
        <v>2</v>
      </c>
      <c r="G2427" s="185" t="e">
        <v>#NUM!</v>
      </c>
      <c r="H2427" s="185" t="e">
        <v>#NUM!</v>
      </c>
      <c r="I2427" s="185" t="e">
        <v>#NUM!</v>
      </c>
      <c r="J2427" s="185">
        <v>0</v>
      </c>
      <c r="K2427" s="185">
        <v>0</v>
      </c>
      <c r="L2427" s="185">
        <v>0</v>
      </c>
      <c r="M2427" s="110"/>
      <c r="O2427" s="105">
        <v>2</v>
      </c>
      <c r="P2427" s="185" t="e">
        <v>#NUM!</v>
      </c>
      <c r="Q2427" s="185" t="e">
        <v>#NUM!</v>
      </c>
      <c r="R2427" s="185" t="e">
        <v>#NUM!</v>
      </c>
      <c r="S2427" s="185" t="e">
        <v>#NUM!</v>
      </c>
      <c r="T2427" s="114"/>
      <c r="U2427" s="114"/>
    </row>
    <row r="2428" spans="1:34" hidden="1" outlineLevel="2" x14ac:dyDescent="0.25">
      <c r="B2428" s="105">
        <v>6</v>
      </c>
      <c r="C2428" s="108">
        <f t="shared" ref="C2428" si="4174">-(IFERROR(VLOOKUP($B2428,$B2416:$C2421,2,0),0)+IFERROR(VLOOKUP($B2428,$D2416:$E2421,2,0),0)+IFERROR(VLOOKUP($B2428,$F2416:$G2421,2,0),0)+IFERROR(VLOOKUP($B2428,$H2416:$I2421,2,0),0)+IFERROR(VLOOKUP($B2428,$J2416:$K2421,2,0),0)+IFERROR(VLOOKUP($B2428,$L2416:$M2421,2,0),0)+IFERROR(VLOOKUP($B2428,$N2416:$O2421,2,0),0)+IFERROR(VLOOKUP($B2428,$P2416:$Q2421,2,0),0)+IFERROR(VLOOKUP($B2428,$R2416:$S2421,2,0),0))</f>
        <v>0</v>
      </c>
      <c r="E2428" s="110"/>
      <c r="F2428" s="105">
        <v>3</v>
      </c>
      <c r="G2428" s="185" t="e">
        <v>#NUM!</v>
      </c>
      <c r="H2428" s="185" t="e">
        <v>#NUM!</v>
      </c>
      <c r="I2428" s="185" t="e">
        <v>#NUM!</v>
      </c>
      <c r="J2428" s="185">
        <v>0</v>
      </c>
      <c r="K2428" s="185">
        <v>0</v>
      </c>
      <c r="L2428" s="185"/>
      <c r="M2428" s="110"/>
      <c r="O2428" s="105">
        <v>3</v>
      </c>
      <c r="P2428" s="185" t="e">
        <v>#NUM!</v>
      </c>
      <c r="Q2428" s="185" t="e">
        <v>#NUM!</v>
      </c>
      <c r="R2428" s="185" t="e">
        <v>#NUM!</v>
      </c>
      <c r="S2428" s="185" t="e">
        <v>#NUM!</v>
      </c>
      <c r="T2428" s="114"/>
      <c r="U2428" s="114"/>
    </row>
    <row r="2429" spans="1:34" hidden="1" outlineLevel="2" x14ac:dyDescent="0.25">
      <c r="B2429" s="105">
        <v>7</v>
      </c>
      <c r="C2429" s="108">
        <f t="shared" ref="C2429" si="4175">-(IFERROR(VLOOKUP($B2429,$B2416:$C2421,2,0),0)+IFERROR(VLOOKUP($B2429,$D2416:$E2421,2,0),0)+IFERROR(VLOOKUP($B2429,$F2416:$G2421,2,0),0)+IFERROR(VLOOKUP($B2429,$H2416:$I2421,2,0),0)+IFERROR(VLOOKUP($B2429,$J2416:$K2421,2,0),0)+IFERROR(VLOOKUP($B2429,$L2416:$M2421,2,0),0)+IFERROR(VLOOKUP($B2429,$N2416:$O2421,2,0),0)+IFERROR(VLOOKUP($B2429,$P2416:$Q2421,2,0),0)+IFERROR(VLOOKUP($B2429,$R2416:$S2421,2,0),0))</f>
        <v>0</v>
      </c>
      <c r="E2429" s="110"/>
      <c r="F2429" s="105">
        <v>4</v>
      </c>
      <c r="G2429" s="185" t="e">
        <v>#NUM!</v>
      </c>
      <c r="H2429" s="185" t="e">
        <v>#NUM!</v>
      </c>
      <c r="I2429" s="185" t="e">
        <v>#NUM!</v>
      </c>
      <c r="J2429" s="185">
        <v>0</v>
      </c>
      <c r="K2429" s="185"/>
      <c r="L2429" s="185"/>
      <c r="M2429" s="110"/>
      <c r="O2429" s="105">
        <v>4</v>
      </c>
      <c r="P2429" s="185" t="e">
        <v>#NUM!</v>
      </c>
      <c r="Q2429" s="185" t="e">
        <v>#NUM!</v>
      </c>
      <c r="R2429" s="185" t="e">
        <v>#NUM!</v>
      </c>
      <c r="S2429" s="185" t="e">
        <v>#NUM!</v>
      </c>
      <c r="T2429" s="114"/>
      <c r="U2429" s="114"/>
    </row>
    <row r="2430" spans="1:34" hidden="1" outlineLevel="2" x14ac:dyDescent="0.25">
      <c r="B2430" s="105">
        <v>8</v>
      </c>
      <c r="C2430" s="108">
        <f t="shared" ref="C2430" si="4176">-(IFERROR(VLOOKUP($B2430,$B2416:$C2421,2,0),0)+IFERROR(VLOOKUP($B2430,$D2416:$E2421,2,0),0)+IFERROR(VLOOKUP($B2430,$F2416:$G2421,2,0),0)+IFERROR(VLOOKUP($B2430,$H2416:$I2421,2,0),0)+IFERROR(VLOOKUP($B2430,$J2416:$K2421,2,0),0)+IFERROR(VLOOKUP($B2430,$L2416:$M2421,2,0),0)+IFERROR(VLOOKUP($B2430,$N2416:$O2421,2,0),0)+IFERROR(VLOOKUP($B2430,$P2416:$Q2421,2,0),0)+IFERROR(VLOOKUP($B2430,$R2416:$S2421,2,0),0))</f>
        <v>0</v>
      </c>
      <c r="E2430" s="110" t="s">
        <v>40</v>
      </c>
      <c r="F2430" s="105">
        <v>5</v>
      </c>
      <c r="G2430" s="185" t="e">
        <v>#NUM!</v>
      </c>
      <c r="H2430" s="185" t="e">
        <v>#NUM!</v>
      </c>
      <c r="I2430" s="185" t="e">
        <v>#NUM!</v>
      </c>
      <c r="J2430" s="185"/>
      <c r="K2430" s="185"/>
      <c r="L2430" s="185"/>
      <c r="M2430" s="110"/>
      <c r="O2430" s="105">
        <v>5</v>
      </c>
      <c r="P2430" s="185" t="e">
        <v>#NUM!</v>
      </c>
      <c r="Q2430" s="185" t="e">
        <v>#NUM!</v>
      </c>
      <c r="R2430" s="185" t="e">
        <v>#NUM!</v>
      </c>
      <c r="S2430" s="185" t="e">
        <v>#NUM!</v>
      </c>
      <c r="T2430" s="114"/>
      <c r="U2430" s="114"/>
    </row>
    <row r="2431" spans="1:34" hidden="1" outlineLevel="2" x14ac:dyDescent="0.25">
      <c r="B2431" s="105">
        <v>9</v>
      </c>
      <c r="C2431" s="108">
        <f t="shared" ref="C2431" si="4177">-(IFERROR(VLOOKUP($B2431,$B2416:$C2421,2,0),0)+IFERROR(VLOOKUP($B2431,$D2416:$E2421,2,0),0)+IFERROR(VLOOKUP($B2431,$F2416:$G2421,2,0),0)+IFERROR(VLOOKUP($B2431,$H2416:$I2421,2,0),0)+IFERROR(VLOOKUP($B2431,$J2416:$K2421,2,0),0)+IFERROR(VLOOKUP($B2431,$L2416:$M2421,2,0),0)+IFERROR(VLOOKUP($B2431,$N2416:$O2421,2,0),0)+IFERROR(VLOOKUP($B2431,$P2416:$Q2421,2,0),0)+IFERROR(VLOOKUP($B2431,$R2416:$S2421,2,0),0))</f>
        <v>0</v>
      </c>
      <c r="E2431" s="110"/>
      <c r="F2431" s="105">
        <v>6</v>
      </c>
      <c r="G2431" s="185" t="e">
        <v>#NUM!</v>
      </c>
      <c r="H2431" s="185" t="e">
        <v>#NUM!</v>
      </c>
      <c r="I2431" s="185"/>
      <c r="J2431" s="185"/>
      <c r="K2431" s="185"/>
      <c r="L2431" s="185"/>
      <c r="M2431" s="110"/>
      <c r="O2431" s="105">
        <v>6</v>
      </c>
      <c r="P2431" s="185" t="e">
        <v>#NUM!</v>
      </c>
      <c r="Q2431" s="185" t="e">
        <v>#NUM!</v>
      </c>
      <c r="R2431" s="185" t="e">
        <v>#NUM!</v>
      </c>
      <c r="S2431" s="185" t="e">
        <v>#NUM!</v>
      </c>
      <c r="T2431" s="114"/>
      <c r="U2431" s="114"/>
    </row>
    <row r="2432" spans="1:34" hidden="1" outlineLevel="2" x14ac:dyDescent="0.25">
      <c r="B2432" s="105">
        <v>10</v>
      </c>
      <c r="C2432" s="108">
        <f t="shared" ref="C2432" si="4178">-(IFERROR(VLOOKUP($B2432,$B2416:$C2421,2,0),0)+IFERROR(VLOOKUP($B2432,$D2416:$E2421,2,0),0)+IFERROR(VLOOKUP($B2432,$F2416:$G2421,2,0),0)+IFERROR(VLOOKUP($B2432,$H2416:$I2421,2,0),0)+IFERROR(VLOOKUP($B2432,$J2416:$K2421,2,0),0)+IFERROR(VLOOKUP($B2432,$L2416:$M2421,2,0),0)+IFERROR(VLOOKUP($B2432,$N2416:$O2421,2,0),0)+IFERROR(VLOOKUP($B2432,$P2416:$Q2421,2,0),0)+IFERROR(VLOOKUP($B2432,$R2416:$S2421,2,0),0))</f>
        <v>0</v>
      </c>
      <c r="E2432" s="110"/>
      <c r="F2432" s="105">
        <v>7</v>
      </c>
      <c r="G2432" s="185" t="e">
        <v>#NUM!</v>
      </c>
      <c r="H2432" s="185"/>
      <c r="I2432" s="185"/>
      <c r="J2432" s="185"/>
      <c r="K2432" s="185"/>
      <c r="L2432" s="185"/>
      <c r="M2432" s="110"/>
      <c r="N2432" s="110" t="s">
        <v>40</v>
      </c>
      <c r="O2432" s="105">
        <v>7</v>
      </c>
      <c r="P2432" s="185" t="e">
        <v>#NUM!</v>
      </c>
      <c r="Q2432" s="185" t="e">
        <v>#NUM!</v>
      </c>
      <c r="R2432" s="185" t="e">
        <v>#NUM!</v>
      </c>
      <c r="S2432" s="185" t="e">
        <v>#NUM!</v>
      </c>
      <c r="T2432" s="114"/>
      <c r="U2432" s="114"/>
    </row>
    <row r="2433" spans="1:24" hidden="1" outlineLevel="2" x14ac:dyDescent="0.25">
      <c r="B2433" s="105">
        <v>11</v>
      </c>
      <c r="C2433" s="108">
        <f t="shared" ref="C2433" si="4179">-(IFERROR(VLOOKUP($B2433,$B2416:$C2421,2,0),0)+IFERROR(VLOOKUP($B2433,$D2416:$E2421,2,0),0)+IFERROR(VLOOKUP($B2433,$F2416:$G2421,2,0),0)+IFERROR(VLOOKUP($B2433,$H2416:$I2421,2,0),0)+IFERROR(VLOOKUP($B2433,$J2416:$K2421,2,0),0)+IFERROR(VLOOKUP($B2433,$L2416:$M2421,2,0),0)+IFERROR(VLOOKUP($B2433,$N2416:$O2421,2,0),0)+IFERROR(VLOOKUP($B2433,$P2416:$Q2421,2,0),0)+IFERROR(VLOOKUP($B2433,$R2416:$S2421,2,0),0))</f>
        <v>0</v>
      </c>
      <c r="E2433" s="110"/>
      <c r="M2433" s="110"/>
      <c r="O2433" s="105">
        <v>8</v>
      </c>
      <c r="P2433" s="185" t="e">
        <v>#NUM!</v>
      </c>
      <c r="Q2433" s="185" t="e">
        <v>#NUM!</v>
      </c>
      <c r="R2433" s="185" t="e">
        <v>#NUM!</v>
      </c>
      <c r="S2433" s="185" t="e">
        <v>#NUM!</v>
      </c>
      <c r="T2433" s="114"/>
      <c r="U2433" s="114"/>
    </row>
    <row r="2434" spans="1:24" hidden="1" outlineLevel="2" x14ac:dyDescent="0.25">
      <c r="B2434" s="105">
        <v>12</v>
      </c>
      <c r="C2434" s="108">
        <f t="shared" ref="C2434" si="4180">-(IFERROR(VLOOKUP($B2434,$B2416:$C2421,2,0),0)+IFERROR(VLOOKUP($B2434,$D2416:$E2421,2,0),0)+IFERROR(VLOOKUP($B2434,$F2416:$G2421,2,0),0)+IFERROR(VLOOKUP($B2434,$H2416:$I2421,2,0),0)+IFERROR(VLOOKUP($B2434,$J2416:$K2421,2,0),0)+IFERROR(VLOOKUP($B2434,$L2416:$M2421,2,0),0)+IFERROR(VLOOKUP($B2434,$N2416:$O2421,2,0),0)+IFERROR(VLOOKUP($B2434,$P2416:$Q2421,2,0),0)+IFERROR(VLOOKUP($B2434,$R2416:$S2421,2,0),0))</f>
        <v>0</v>
      </c>
      <c r="E2434" s="110"/>
      <c r="M2434" s="110"/>
      <c r="O2434" s="105">
        <v>9</v>
      </c>
      <c r="P2434" s="185" t="e">
        <v>#NUM!</v>
      </c>
      <c r="Q2434" s="185" t="e">
        <v>#NUM!</v>
      </c>
      <c r="R2434" s="185" t="e">
        <v>#NUM!</v>
      </c>
      <c r="S2434" s="185"/>
      <c r="T2434" s="114"/>
      <c r="U2434" s="114"/>
    </row>
    <row r="2435" spans="1:24" hidden="1" outlineLevel="2" x14ac:dyDescent="0.25">
      <c r="B2435" s="105">
        <v>13</v>
      </c>
      <c r="C2435" s="108">
        <f t="shared" ref="C2435" si="4181">-(IFERROR(VLOOKUP($B2435,$B2416:$C2421,2,0),0)+IFERROR(VLOOKUP($B2435,$D2416:$E2421,2,0),0)+IFERROR(VLOOKUP($B2435,$F2416:$G2421,2,0),0)+IFERROR(VLOOKUP($B2435,$H2416:$I2421,2,0),0)+IFERROR(VLOOKUP($B2435,$J2416:$K2421,2,0),0)+IFERROR(VLOOKUP($B2435,$L2416:$M2421,2,0),0)+IFERROR(VLOOKUP($B2435,$N2416:$O2421,2,0),0)+IFERROR(VLOOKUP($B2435,$P2416:$Q2421,2,0),0)+IFERROR(VLOOKUP($B2435,$R2416:$S2421,2,0),0))</f>
        <v>0</v>
      </c>
      <c r="E2435" s="110"/>
      <c r="F2435" s="110"/>
      <c r="G2435" s="324" t="s">
        <v>42</v>
      </c>
      <c r="H2435" s="324"/>
      <c r="I2435" s="324"/>
      <c r="J2435" s="324"/>
      <c r="K2435" s="324"/>
      <c r="L2435" s="324"/>
      <c r="M2435" s="110"/>
      <c r="O2435" s="105">
        <v>10</v>
      </c>
      <c r="P2435" s="185" t="e">
        <v>#NUM!</v>
      </c>
      <c r="Q2435" s="185" t="e">
        <v>#NUM!</v>
      </c>
      <c r="R2435" s="185"/>
      <c r="S2435" s="185"/>
      <c r="T2435" s="114"/>
      <c r="U2435" s="114"/>
    </row>
    <row r="2436" spans="1:24" hidden="1" outlineLevel="2" x14ac:dyDescent="0.25">
      <c r="B2436" s="105">
        <v>14</v>
      </c>
      <c r="C2436" s="108">
        <f t="shared" ref="C2436" si="4182">-(IFERROR(VLOOKUP($B2436,$B2416:$C2421,2,0),0)+IFERROR(VLOOKUP($B2436,$D2416:$E2421,2,0),0)+IFERROR(VLOOKUP($B2436,$F2416:$G2421,2,0),0)+IFERROR(VLOOKUP($B2436,$H2416:$I2421,2,0),0)+IFERROR(VLOOKUP($B2436,$J2416:$K2421,2,0),0)+IFERROR(VLOOKUP($B2436,$L2416:$M2421,2,0),0)+IFERROR(VLOOKUP($B2436,$N2416:$O2421,2,0),0)+IFERROR(VLOOKUP($B2436,$P2416:$Q2421,2,0),0)+IFERROR(VLOOKUP($B2436,$R2416:$S2421,2,0),0))</f>
        <v>0</v>
      </c>
      <c r="E2436" s="110"/>
      <c r="F2436" s="110"/>
      <c r="G2436" s="112">
        <v>6</v>
      </c>
      <c r="H2436" s="112">
        <v>5</v>
      </c>
      <c r="I2436" s="112">
        <v>4</v>
      </c>
      <c r="J2436" s="112">
        <v>3</v>
      </c>
      <c r="K2436" s="112">
        <v>2</v>
      </c>
      <c r="L2436" s="112">
        <v>1</v>
      </c>
      <c r="M2436" s="110"/>
      <c r="O2436" s="105">
        <v>11</v>
      </c>
      <c r="P2436" s="185" t="e">
        <v>#NUM!</v>
      </c>
      <c r="Q2436" s="185"/>
      <c r="R2436" s="185"/>
      <c r="S2436" s="185"/>
      <c r="T2436" s="114"/>
      <c r="U2436" s="114"/>
    </row>
    <row r="2437" spans="1:24" hidden="1" outlineLevel="2" x14ac:dyDescent="0.25">
      <c r="A2437" s="68" t="s">
        <v>41</v>
      </c>
      <c r="B2437" s="105">
        <v>15</v>
      </c>
      <c r="C2437" s="108">
        <f t="shared" ref="C2437" si="4183">-(IFERROR(VLOOKUP($B2437,$B2416:$C2421,2,0),0)+IFERROR(VLOOKUP($B2437,$D2416:$E2421,2,0),0)+IFERROR(VLOOKUP($B2437,$F2416:$G2421,2,0),0)+IFERROR(VLOOKUP($B2437,$H2416:$I2421,2,0),0)+IFERROR(VLOOKUP($B2437,$J2416:$K2421,2,0),0)+IFERROR(VLOOKUP($B2437,$L2416:$M2421,2,0),0)+IFERROR(VLOOKUP($B2437,$N2416:$O2421,2,0),0)+IFERROR(VLOOKUP($B2437,$P2416:$Q2421,2,0),0)+IFERROR(VLOOKUP($B2437,$R2416:$S2421,2,0),0))</f>
        <v>0</v>
      </c>
      <c r="E2437" s="110"/>
      <c r="F2437" s="105">
        <v>1</v>
      </c>
      <c r="G2437" s="184" t="e">
        <f t="array" ref="G2437:G2445">MMULT(MINVERSE($C$24:$K$32),$C2423:$C2431)</f>
        <v>#NUM!</v>
      </c>
      <c r="H2437" s="184" t="e">
        <f t="array" ref="H2437:H2444">MMULT(MINVERSE($C$24:$J$31),$C2423:$C2430)</f>
        <v>#NUM!</v>
      </c>
      <c r="I2437" s="184" t="e">
        <f t="array" ref="I2437:I2443">MMULT(MINVERSE($C$24:$I$30),$C2423:$C2429)</f>
        <v>#NUM!</v>
      </c>
      <c r="J2437" s="184" t="e">
        <f t="array" ref="J2437:J2442">MMULT(MINVERSE($C$24:$H$29),$C2423:$C2428)</f>
        <v>#NUM!</v>
      </c>
      <c r="K2437" s="184" t="e">
        <f t="array" ref="K2437:K2441">MMULT(MINVERSE($C$24:$G$28),$C2423:$C2427)</f>
        <v>#NUM!</v>
      </c>
      <c r="L2437" s="113"/>
      <c r="M2437" s="110"/>
      <c r="N2437" s="110"/>
      <c r="O2437" s="110"/>
      <c r="P2437" s="110"/>
    </row>
    <row r="2438" spans="1:24" hidden="1" outlineLevel="2" x14ac:dyDescent="0.25">
      <c r="B2438" s="105">
        <v>16</v>
      </c>
      <c r="C2438" s="108">
        <f t="shared" ref="C2438" si="4184">-(IFERROR(VLOOKUP($B2438,$B2416:$C2421,2,0),0)+IFERROR(VLOOKUP($B2438,$D2416:$E2421,2,0),0)+IFERROR(VLOOKUP($B2438,$F2416:$G2421,2,0),0)+IFERROR(VLOOKUP($B2438,$H2416:$I2421,2,0),0)+IFERROR(VLOOKUP($B2438,$J2416:$K2421,2,0),0)+IFERROR(VLOOKUP($B2438,$L2416:$M2421,2,0),0)+IFERROR(VLOOKUP($B2438,$N2416:$O2421,2,0),0)+IFERROR(VLOOKUP($B2438,$P2416:$Q2421,2,0),0)+IFERROR(VLOOKUP($B2438,$R2416:$S2421,2,0),0))</f>
        <v>0</v>
      </c>
      <c r="E2438" s="110"/>
      <c r="F2438" s="105">
        <v>2</v>
      </c>
      <c r="G2438" s="185" t="e">
        <v>#NUM!</v>
      </c>
      <c r="H2438" s="185" t="e">
        <v>#NUM!</v>
      </c>
      <c r="I2438" s="185" t="e">
        <v>#NUM!</v>
      </c>
      <c r="J2438" s="185" t="e">
        <v>#NUM!</v>
      </c>
      <c r="K2438" s="185" t="e">
        <v>#NUM!</v>
      </c>
      <c r="L2438" s="114"/>
      <c r="M2438" s="110"/>
      <c r="N2438" s="110"/>
      <c r="O2438" s="110"/>
      <c r="P2438" s="110"/>
    </row>
    <row r="2439" spans="1:24" hidden="1" outlineLevel="2" x14ac:dyDescent="0.25">
      <c r="B2439" s="105">
        <v>17</v>
      </c>
      <c r="C2439" s="108">
        <f t="shared" ref="C2439" si="4185">-(IFERROR(VLOOKUP($B2439,$B2416:$C2421,2,0),0)+IFERROR(VLOOKUP($B2439,$D2416:$E2421,2,0),0)+IFERROR(VLOOKUP($B2439,$F2416:$G2421,2,0),0)+IFERROR(VLOOKUP($B2439,$H2416:$I2421,2,0),0)+IFERROR(VLOOKUP($B2439,$J2416:$K2421,2,0),0)+IFERROR(VLOOKUP($B2439,$L2416:$M2421,2,0),0)+IFERROR(VLOOKUP($B2439,$N2416:$O2421,2,0),0)+IFERROR(VLOOKUP($B2439,$P2416:$Q2421,2,0),0)+IFERROR(VLOOKUP($B2439,$R2416:$S2421,2,0),0))</f>
        <v>0</v>
      </c>
      <c r="E2439" s="110"/>
      <c r="F2439" s="105">
        <v>3</v>
      </c>
      <c r="G2439" s="185" t="e">
        <v>#NUM!</v>
      </c>
      <c r="H2439" s="185" t="e">
        <v>#NUM!</v>
      </c>
      <c r="I2439" s="185" t="e">
        <v>#NUM!</v>
      </c>
      <c r="J2439" s="185" t="e">
        <v>#NUM!</v>
      </c>
      <c r="K2439" s="185" t="e">
        <v>#NUM!</v>
      </c>
      <c r="L2439" s="114"/>
      <c r="M2439" s="110"/>
    </row>
    <row r="2440" spans="1:24" hidden="1" outlineLevel="2" x14ac:dyDescent="0.25">
      <c r="B2440" s="105">
        <v>18</v>
      </c>
      <c r="C2440" s="108">
        <f t="shared" ref="C2440" si="4186">-(IFERROR(VLOOKUP($B2440,$B2416:$C2421,2,0),0)+IFERROR(VLOOKUP($B2440,$D2416:$E2421,2,0),0)+IFERROR(VLOOKUP($B2440,$F2416:$G2421,2,0),0)+IFERROR(VLOOKUP($B2440,$H2416:$I2421,2,0),0)+IFERROR(VLOOKUP($B2440,$J2416:$K2421,2,0),0)+IFERROR(VLOOKUP($B2440,$L2416:$M2421,2,0),0)+IFERROR(VLOOKUP($B2440,$N2416:$O2421,2,0),0)+IFERROR(VLOOKUP($B2440,$P2416:$Q2421,2,0),0)+IFERROR(VLOOKUP($B2440,$R2416:$S2421,2,0),0))</f>
        <v>0</v>
      </c>
      <c r="E2440" s="110"/>
      <c r="F2440" s="105">
        <v>4</v>
      </c>
      <c r="G2440" s="185" t="e">
        <v>#NUM!</v>
      </c>
      <c r="H2440" s="185" t="e">
        <v>#NUM!</v>
      </c>
      <c r="I2440" s="185" t="e">
        <v>#NUM!</v>
      </c>
      <c r="J2440" s="185" t="e">
        <v>#NUM!</v>
      </c>
      <c r="K2440" s="185" t="e">
        <v>#NUM!</v>
      </c>
      <c r="L2440" s="114"/>
      <c r="M2440" s="110"/>
    </row>
    <row r="2441" spans="1:24" hidden="1" outlineLevel="2" x14ac:dyDescent="0.25">
      <c r="B2441" s="105">
        <v>19</v>
      </c>
      <c r="C2441" s="108">
        <f t="shared" ref="C2441" si="4187">-(IFERROR(VLOOKUP($B2441,$B2416:$C2421,2,0),0)+IFERROR(VLOOKUP($B2441,$D2416:$E2421,2,0),0)+IFERROR(VLOOKUP($B2441,$F2416:$G2421,2,0),0)+IFERROR(VLOOKUP($B2441,$H2416:$I2421,2,0),0)+IFERROR(VLOOKUP($B2441,$J2416:$K2421,2,0),0)+IFERROR(VLOOKUP($B2441,$L2416:$M2421,2,0),0)+IFERROR(VLOOKUP($B2441,$N2416:$O2421,2,0),0)+IFERROR(VLOOKUP($B2441,$P2416:$Q2421,2,0),0)+IFERROR(VLOOKUP($B2441,$R2416:$S2421,2,0),0))</f>
        <v>0</v>
      </c>
      <c r="E2441" s="110"/>
      <c r="F2441" s="105">
        <v>5</v>
      </c>
      <c r="G2441" s="185" t="e">
        <v>#NUM!</v>
      </c>
      <c r="H2441" s="185" t="e">
        <v>#NUM!</v>
      </c>
      <c r="I2441" s="185" t="e">
        <v>#NUM!</v>
      </c>
      <c r="J2441" s="185" t="e">
        <v>#NUM!</v>
      </c>
      <c r="K2441" s="185" t="e">
        <v>#NUM!</v>
      </c>
      <c r="L2441" s="114"/>
      <c r="M2441" s="110"/>
    </row>
    <row r="2442" spans="1:24" hidden="1" outlineLevel="2" x14ac:dyDescent="0.25">
      <c r="B2442" s="105">
        <v>20</v>
      </c>
      <c r="C2442" s="108">
        <f t="shared" ref="C2442" si="4188">-(IFERROR(VLOOKUP($B2442,$B2416:$C2421,2,0),0)+IFERROR(VLOOKUP($B2442,$D2416:$E2421,2,0),0)+IFERROR(VLOOKUP($B2442,$F2416:$G2421,2,0),0)+IFERROR(VLOOKUP($B2442,$H2416:$I2421,2,0),0)+IFERROR(VLOOKUP($B2442,$J2416:$K2421,2,0),0)+IFERROR(VLOOKUP($B2442,$L2416:$M2421,2,0),0)+IFERROR(VLOOKUP($B2442,$N2416:$O2421,2,0),0)+IFERROR(VLOOKUP($B2442,$P2416:$Q2421,2,0),0)+IFERROR(VLOOKUP($B2442,$R2416:$S2421,2,0),0))</f>
        <v>0</v>
      </c>
      <c r="E2442" s="110" t="s">
        <v>40</v>
      </c>
      <c r="F2442" s="105">
        <v>6</v>
      </c>
      <c r="G2442" s="185" t="e">
        <v>#NUM!</v>
      </c>
      <c r="H2442" s="185" t="e">
        <v>#NUM!</v>
      </c>
      <c r="I2442" s="185" t="e">
        <v>#NUM!</v>
      </c>
      <c r="J2442" s="185" t="e">
        <v>#NUM!</v>
      </c>
      <c r="K2442" s="185"/>
      <c r="L2442" s="114"/>
      <c r="M2442" s="110"/>
    </row>
    <row r="2443" spans="1:24" hidden="1" outlineLevel="2" x14ac:dyDescent="0.25">
      <c r="B2443" s="105">
        <v>21</v>
      </c>
      <c r="C2443" s="108">
        <f t="shared" ref="C2443" si="4189">-(IFERROR(VLOOKUP($B2443,$B2416:$C2421,2,0),0)+IFERROR(VLOOKUP($B2443,$D2416:$E2421,2,0),0)+IFERROR(VLOOKUP($B2443,$F2416:$G2421,2,0),0)+IFERROR(VLOOKUP($B2443,$H2416:$I2421,2,0),0)+IFERROR(VLOOKUP($B2443,$J2416:$K2421,2,0),0)+IFERROR(VLOOKUP($B2443,$L2416:$M2421,2,0),0)+IFERROR(VLOOKUP($B2443,$N2416:$O2421,2,0),0)+IFERROR(VLOOKUP($B2443,$P2416:$Q2421,2,0),0)+IFERROR(VLOOKUP($B2443,$R2416:$S2421,2,0),0))</f>
        <v>0</v>
      </c>
      <c r="E2443" s="110"/>
      <c r="F2443" s="105">
        <v>7</v>
      </c>
      <c r="G2443" s="185" t="e">
        <v>#NUM!</v>
      </c>
      <c r="H2443" s="185" t="e">
        <v>#NUM!</v>
      </c>
      <c r="I2443" s="185" t="e">
        <v>#NUM!</v>
      </c>
      <c r="J2443" s="185"/>
      <c r="K2443" s="185"/>
      <c r="L2443" s="114"/>
      <c r="M2443" s="110"/>
    </row>
    <row r="2444" spans="1:24" hidden="1" outlineLevel="2" x14ac:dyDescent="0.25">
      <c r="E2444" s="110"/>
      <c r="F2444" s="105">
        <v>8</v>
      </c>
      <c r="G2444" s="185" t="e">
        <v>#NUM!</v>
      </c>
      <c r="H2444" s="185" t="e">
        <v>#NUM!</v>
      </c>
      <c r="I2444" s="185"/>
      <c r="J2444" s="185"/>
      <c r="K2444" s="185"/>
      <c r="L2444" s="114"/>
      <c r="M2444" s="110"/>
      <c r="X2444" s="110"/>
    </row>
    <row r="2445" spans="1:24" hidden="1" outlineLevel="2" x14ac:dyDescent="0.25">
      <c r="E2445" s="110"/>
      <c r="F2445" s="105">
        <v>9</v>
      </c>
      <c r="G2445" s="185" t="e">
        <v>#NUM!</v>
      </c>
      <c r="H2445" s="185"/>
      <c r="I2445" s="185"/>
      <c r="J2445" s="185"/>
      <c r="K2445" s="185"/>
      <c r="L2445" s="114"/>
      <c r="M2445" s="110"/>
      <c r="X2445" s="110"/>
    </row>
    <row r="2446" spans="1:24" hidden="1" outlineLevel="2" x14ac:dyDescent="0.25">
      <c r="A2446" s="117"/>
    </row>
    <row r="2447" spans="1:24" s="119" customFormat="1" hidden="1" outlineLevel="2" x14ac:dyDescent="0.25">
      <c r="A2447" s="118" t="s">
        <v>37</v>
      </c>
    </row>
    <row r="2448" spans="1:24" hidden="1" outlineLevel="2" x14ac:dyDescent="0.25">
      <c r="B2448" s="316">
        <f t="shared" ref="B2448:B2454" si="4190">B2415</f>
        <v>1</v>
      </c>
      <c r="C2448" s="316"/>
      <c r="D2448" s="316">
        <f t="shared" ref="D2448:D2454" si="4191">D2415</f>
        <v>2</v>
      </c>
      <c r="E2448" s="316"/>
      <c r="F2448" s="316">
        <f t="shared" ref="F2448:F2454" si="4192">F2415</f>
        <v>3</v>
      </c>
      <c r="G2448" s="316"/>
      <c r="H2448" s="316">
        <f t="shared" ref="H2448:H2454" si="4193">H2415</f>
        <v>4</v>
      </c>
      <c r="I2448" s="316"/>
      <c r="J2448" s="316">
        <f t="shared" ref="J2448:J2454" si="4194">J2415</f>
        <v>5</v>
      </c>
      <c r="K2448" s="316"/>
      <c r="L2448" s="316">
        <f t="shared" ref="L2448:L2454" si="4195">L2415</f>
        <v>6</v>
      </c>
      <c r="M2448" s="316"/>
    </row>
    <row r="2449" spans="1:16" hidden="1" outlineLevel="2" x14ac:dyDescent="0.25">
      <c r="B2449" s="105">
        <f t="shared" si="4190"/>
        <v>3</v>
      </c>
      <c r="C2449" s="116">
        <f>IF($Q$2=2,IFERROR(INDEX($G2426:$L2432,MATCH(B2449,$F2426:$F2432,0),MATCH(INICIO!$C$78,$G2425:$L2425,0)),0),IF($Q$2=4,IFERROR(INDEX($P2426:$U2436,MATCH(B2449,$O2426:$O2436,0),MATCH(INICIO!$C$78,$P2425:$U2425,0)),0),IFERROR(INDEX($G2437:$L2445,MATCH(B2449,$F2437:$F2445,0),MATCH(INICIO!$C$78,$G2436:$L2436,0)),0)))</f>
        <v>0</v>
      </c>
      <c r="D2449" s="105">
        <f t="shared" si="4191"/>
        <v>0</v>
      </c>
      <c r="E2449" s="116">
        <f>IF($Q$2=2,IFERROR(INDEX($G2426:$L2432,MATCH(D2449,$F2426:$F2432,0),MATCH(INICIO!$C$78,$G2425:$L2425,0)),0),IF($Q$2=4,IFERROR(INDEX($P2426:$U2436,MATCH(D2449,$O2426:$O2436,0),MATCH(INICIO!$C$78,$P2425:$U2425,0)),0),IFERROR(INDEX($G2437:$L2445,MATCH(D2449,$F2437:$F2445,0),MATCH(INICIO!$C$78,$G2436:$L2436,0)),0)))</f>
        <v>0</v>
      </c>
      <c r="F2449" s="105">
        <f t="shared" si="4192"/>
        <v>0</v>
      </c>
      <c r="G2449" s="116">
        <f>IF($Q$2=2,IFERROR(INDEX($G2426:$L2432,MATCH(F2449,$F2426:$F2432,0),MATCH(INICIO!$C$78,$G2425:$L2425,0)),0),IF($Q$2=4,IFERROR(INDEX($P2426:$U2436,MATCH(F2449,$O2426:$O2436,0),MATCH(INICIO!$C$78,$P2425:$U2425,0)),0),IFERROR(INDEX($G2437:$L2445,MATCH(F2449,$F2437:$F2445,0),MATCH(INICIO!$C$78,$G2436:$L2436,0)),0)))</f>
        <v>0</v>
      </c>
      <c r="H2449" s="105">
        <f t="shared" si="4193"/>
        <v>0</v>
      </c>
      <c r="I2449" s="116">
        <f>IF($Q$2=2,IFERROR(INDEX($G2426:$L2432,MATCH(H2449,$F2426:$F2432,0),MATCH(INICIO!$C$78,$G2425:$L2425,0)),0),IF($Q$2=4,IFERROR(INDEX($P2426:$U2436,MATCH(H2449,$O2426:$O2436,0),MATCH(INICIO!$C$78,$P2425:$U2425,0)),0),IFERROR(INDEX($G2437:$L2445,MATCH(H2449,$F2437:$F2445,0),MATCH(INICIO!$C$78,$G2436:$L2436,0)),0)))</f>
        <v>0</v>
      </c>
      <c r="J2449" s="105">
        <f t="shared" si="4194"/>
        <v>0</v>
      </c>
      <c r="K2449" s="116">
        <f>IF($Q$2=2,IFERROR(INDEX($G2426:$L2432,MATCH(J2449,$F2426:$F2432,0),MATCH(INICIO!$C$78,$G2425:$L2425,0)),0),IF($Q$2=4,IFERROR(INDEX($P2426:$U2436,MATCH(J2449,$O2426:$O2436,0),MATCH(INICIO!$C$78,$P2425:$U2425,0)),0),IFERROR(INDEX($G2437:$L2445,MATCH(J2449,$F2437:$F2445,0),MATCH(INICIO!$C$78,$G2436:$L2436,0)),0)))</f>
        <v>0</v>
      </c>
      <c r="L2449" s="105">
        <f t="shared" si="4195"/>
        <v>0</v>
      </c>
      <c r="M2449" s="116">
        <f>IF($Q$2=2,IFERROR(INDEX($G2426:$L2432,MATCH(L2449,$F2426:$F2432,0),MATCH(INICIO!$C$78,$G2425:$L2425,0)),0),IF($Q$2=4,IFERROR(INDEX($P2426:$U2436,MATCH(L2449,$O2426:$O2436,0),MATCH(INICIO!$C$78,$P2425:$U2425,0)),0),IFERROR(INDEX($G2437:$L2445,MATCH(L2449,$F2437:$F2445,0),MATCH(INICIO!$C$78,$G2436:$L2436,0)),0)))</f>
        <v>0</v>
      </c>
    </row>
    <row r="2450" spans="1:16" hidden="1" outlineLevel="2" x14ac:dyDescent="0.25">
      <c r="B2450" s="105">
        <f t="shared" si="4190"/>
        <v>4</v>
      </c>
      <c r="C2450" s="116">
        <f>IF($Q$2=2,IFERROR(INDEX($G2426:$L2432,MATCH(B2450,$F2426:$F2432,0),MATCH(INICIO!$C$78,$G2425:$L2425,0)),0),IF($Q$2=4,IFERROR(INDEX($P2426:$U2436,MATCH(B2450,$O2426:$O2436,0),MATCH(INICIO!$C$78,$P2425:$U2425,0)),0),IFERROR(INDEX($G2437:$L2445,MATCH(B2450,$F2437:$F2445,0),MATCH(INICIO!$C$78,$G2436:$L2436,0)),0)))</f>
        <v>0</v>
      </c>
      <c r="D2450" s="105">
        <f t="shared" si="4191"/>
        <v>0</v>
      </c>
      <c r="E2450" s="116">
        <f>IF($Q$2=2,IFERROR(INDEX($G2426:$L2432,MATCH(D2450,$F2426:$F2432,0),MATCH(INICIO!$C$78,$G2425:$L2425,0)),0),IF($Q$2=4,IFERROR(INDEX($P2426:$U2436,MATCH(D2450,$O2426:$O2436,0),MATCH(INICIO!$C$78,$P2425:$U2425,0)),0),IFERROR(INDEX($G2437:$L2445,MATCH(D2450,$F2437:$F2445,0),MATCH(INICIO!$C$78,$G2436:$L2436,0)),0)))</f>
        <v>0</v>
      </c>
      <c r="F2450" s="105">
        <f t="shared" si="4192"/>
        <v>0</v>
      </c>
      <c r="G2450" s="116">
        <f>IF($Q$2=2,IFERROR(INDEX($G2426:$L2432,MATCH(F2450,$F2426:$F2432,0),MATCH(INICIO!$C$78,$G2425:$L2425,0)),0),IF($Q$2=4,IFERROR(INDEX($P2426:$U2436,MATCH(F2450,$O2426:$O2436,0),MATCH(INICIO!$C$78,$P2425:$U2425,0)),0),IFERROR(INDEX($G2437:$L2445,MATCH(F2450,$F2437:$F2445,0),MATCH(INICIO!$C$78,$G2436:$L2436,0)),0)))</f>
        <v>0</v>
      </c>
      <c r="H2450" s="105">
        <f t="shared" si="4193"/>
        <v>0</v>
      </c>
      <c r="I2450" s="116">
        <f>IF($Q$2=2,IFERROR(INDEX($G2426:$L2432,MATCH(H2450,$F2426:$F2432,0),MATCH(INICIO!$C$78,$G2425:$L2425,0)),0),IF($Q$2=4,IFERROR(INDEX($P2426:$U2436,MATCH(H2450,$O2426:$O2436,0),MATCH(INICIO!$C$78,$P2425:$U2425,0)),0),IFERROR(INDEX($G2437:$L2445,MATCH(H2450,$F2437:$F2445,0),MATCH(INICIO!$C$78,$G2436:$L2436,0)),0)))</f>
        <v>0</v>
      </c>
      <c r="J2450" s="105">
        <f t="shared" si="4194"/>
        <v>0</v>
      </c>
      <c r="K2450" s="116">
        <f>IF($Q$2=2,IFERROR(INDEX($G2426:$L2432,MATCH(J2450,$F2426:$F2432,0),MATCH(INICIO!$C$78,$G2425:$L2425,0)),0),IF($Q$2=4,IFERROR(INDEX($P2426:$U2436,MATCH(J2450,$O2426:$O2436,0),MATCH(INICIO!$C$78,$P2425:$U2425,0)),0),IFERROR(INDEX($G2437:$L2445,MATCH(J2450,$F2437:$F2445,0),MATCH(INICIO!$C$78,$G2436:$L2436,0)),0)))</f>
        <v>0</v>
      </c>
      <c r="L2450" s="105">
        <f t="shared" si="4195"/>
        <v>0</v>
      </c>
      <c r="M2450" s="116">
        <f>IF($Q$2=2,IFERROR(INDEX($G2426:$L2432,MATCH(L2450,$F2426:$F2432,0),MATCH(INICIO!$C$78,$G2425:$L2425,0)),0),IF($Q$2=4,IFERROR(INDEX($P2426:$U2436,MATCH(L2450,$O2426:$O2436,0),MATCH(INICIO!$C$78,$P2425:$U2425,0)),0),IFERROR(INDEX($G2437:$L2445,MATCH(L2450,$F2437:$F2445,0),MATCH(INICIO!$C$78,$G2436:$L2436,0)),0)))</f>
        <v>0</v>
      </c>
    </row>
    <row r="2451" spans="1:16" hidden="1" outlineLevel="2" x14ac:dyDescent="0.25">
      <c r="B2451" s="105">
        <f t="shared" si="4190"/>
        <v>1</v>
      </c>
      <c r="C2451" s="116">
        <f>IF($Q$2=2,IFERROR(INDEX($G2426:$L2432,MATCH(B2451,$F2426:$F2432,0),MATCH(INICIO!$C$78,$G2425:$L2425,0)),0),IF($Q$2=4,IFERROR(INDEX($P2426:$U2436,MATCH(B2451,$O2426:$O2436,0),MATCH(INICIO!$C$78,$P2425:$U2425,0)),0),IFERROR(INDEX($G2437:$L2445,MATCH(B2451,$F2437:$F2445,0),MATCH(INICIO!$C$78,$G2436:$L2436,0)),0)))</f>
        <v>0</v>
      </c>
      <c r="D2451" s="105">
        <f t="shared" si="4191"/>
        <v>0</v>
      </c>
      <c r="E2451" s="116">
        <f>IF($Q$2=2,IFERROR(INDEX($G2426:$L2432,MATCH(D2451,$F2426:$F2432,0),MATCH(INICIO!$C$78,$G2425:$L2425,0)),0),IF($Q$2=4,IFERROR(INDEX($P2426:$U2436,MATCH(D2451,$O2426:$O2436,0),MATCH(INICIO!$C$78,$P2425:$U2425,0)),0),IFERROR(INDEX($G2437:$L2445,MATCH(D2451,$F2437:$F2445,0),MATCH(INICIO!$C$78,$G2436:$L2436,0)),0)))</f>
        <v>0</v>
      </c>
      <c r="F2451" s="105">
        <f t="shared" si="4192"/>
        <v>0</v>
      </c>
      <c r="G2451" s="116">
        <f>IF($Q$2=2,IFERROR(INDEX($G2426:$L2432,MATCH(F2451,$F2426:$F2432,0),MATCH(INICIO!$C$78,$G2425:$L2425,0)),0),IF($Q$2=4,IFERROR(INDEX($P2426:$U2436,MATCH(F2451,$O2426:$O2436,0),MATCH(INICIO!$C$78,$P2425:$U2425,0)),0),IFERROR(INDEX($G2437:$L2445,MATCH(F2451,$F2437:$F2445,0),MATCH(INICIO!$C$78,$G2436:$L2436,0)),0)))</f>
        <v>0</v>
      </c>
      <c r="H2451" s="105">
        <f t="shared" si="4193"/>
        <v>0</v>
      </c>
      <c r="I2451" s="116">
        <f>IF($Q$2=2,IFERROR(INDEX($G2426:$L2432,MATCH(H2451,$F2426:$F2432,0),MATCH(INICIO!$C$78,$G2425:$L2425,0)),0),IF($Q$2=4,IFERROR(INDEX($P2426:$U2436,MATCH(H2451,$O2426:$O2436,0),MATCH(INICIO!$C$78,$P2425:$U2425,0)),0),IFERROR(INDEX($G2437:$L2445,MATCH(H2451,$F2437:$F2445,0),MATCH(INICIO!$C$78,$G2436:$L2436,0)),0)))</f>
        <v>0</v>
      </c>
      <c r="J2451" s="105">
        <f t="shared" si="4194"/>
        <v>0</v>
      </c>
      <c r="K2451" s="116">
        <f>IF($Q$2=2,IFERROR(INDEX($G2426:$L2432,MATCH(J2451,$F2426:$F2432,0),MATCH(INICIO!$C$78,$G2425:$L2425,0)),0),IF($Q$2=4,IFERROR(INDEX($P2426:$U2436,MATCH(J2451,$O2426:$O2436,0),MATCH(INICIO!$C$78,$P2425:$U2425,0)),0),IFERROR(INDEX($G2437:$L2445,MATCH(J2451,$F2437:$F2445,0),MATCH(INICIO!$C$78,$G2436:$L2436,0)),0)))</f>
        <v>0</v>
      </c>
      <c r="L2451" s="105">
        <f t="shared" si="4195"/>
        <v>0</v>
      </c>
      <c r="M2451" s="116">
        <f>IF($Q$2=2,IFERROR(INDEX($G2426:$L2432,MATCH(L2451,$F2426:$F2432,0),MATCH(INICIO!$C$78,$G2425:$L2425,0)),0),IF($Q$2=4,IFERROR(INDEX($P2426:$U2436,MATCH(L2451,$O2426:$O2436,0),MATCH(INICIO!$C$78,$P2425:$U2425,0)),0),IFERROR(INDEX($G2437:$L2445,MATCH(L2451,$F2437:$F2445,0),MATCH(INICIO!$C$78,$G2436:$L2436,0)),0)))</f>
        <v>0</v>
      </c>
    </row>
    <row r="2452" spans="1:16" hidden="1" outlineLevel="2" x14ac:dyDescent="0.25">
      <c r="B2452" s="105">
        <f t="shared" si="4190"/>
        <v>5</v>
      </c>
      <c r="C2452" s="116">
        <f>IF($Q$2=2,IFERROR(INDEX($G2426:$L2432,MATCH(B2452,$F2426:$F2432,0),MATCH(INICIO!$C$78,$G2425:$L2425,0)),0),IF($Q$2=4,IFERROR(INDEX($P2426:$U2436,MATCH(B2452,$O2426:$O2436,0),MATCH(INICIO!$C$78,$P2425:$U2425,0)),0),IFERROR(INDEX($G2437:$L2445,MATCH(B2452,$F2437:$F2445,0),MATCH(INICIO!$C$78,$G2436:$L2436,0)),0)))</f>
        <v>0</v>
      </c>
      <c r="D2452" s="105">
        <f t="shared" si="4191"/>
        <v>0</v>
      </c>
      <c r="E2452" s="116">
        <f>IF($Q$2=2,IFERROR(INDEX($G2426:$L2432,MATCH(D2452,$F2426:$F2432,0),MATCH(INICIO!$C$78,$G2425:$L2425,0)),0),IF($Q$2=4,IFERROR(INDEX($P2426:$U2436,MATCH(D2452,$O2426:$O2436,0),MATCH(INICIO!$C$78,$P2425:$U2425,0)),0),IFERROR(INDEX($G2437:$L2445,MATCH(D2452,$F2437:$F2445,0),MATCH(INICIO!$C$78,$G2436:$L2436,0)),0)))</f>
        <v>0</v>
      </c>
      <c r="F2452" s="105">
        <f t="shared" si="4192"/>
        <v>0</v>
      </c>
      <c r="G2452" s="116">
        <f>IF($Q$2=2,IFERROR(INDEX($G2426:$L2432,MATCH(F2452,$F2426:$F2432,0),MATCH(INICIO!$C$78,$G2425:$L2425,0)),0),IF($Q$2=4,IFERROR(INDEX($P2426:$U2436,MATCH(F2452,$O2426:$O2436,0),MATCH(INICIO!$C$78,$P2425:$U2425,0)),0),IFERROR(INDEX($G2437:$L2445,MATCH(F2452,$F2437:$F2445,0),MATCH(INICIO!$C$78,$G2436:$L2436,0)),0)))</f>
        <v>0</v>
      </c>
      <c r="H2452" s="105">
        <f t="shared" si="4193"/>
        <v>0</v>
      </c>
      <c r="I2452" s="116">
        <f>IF($Q$2=2,IFERROR(INDEX($G2426:$L2432,MATCH(H2452,$F2426:$F2432,0),MATCH(INICIO!$C$78,$G2425:$L2425,0)),0),IF($Q$2=4,IFERROR(INDEX($P2426:$U2436,MATCH(H2452,$O2426:$O2436,0),MATCH(INICIO!$C$78,$P2425:$U2425,0)),0),IFERROR(INDEX($G2437:$L2445,MATCH(H2452,$F2437:$F2445,0),MATCH(INICIO!$C$78,$G2436:$L2436,0)),0)))</f>
        <v>0</v>
      </c>
      <c r="J2452" s="105">
        <f t="shared" si="4194"/>
        <v>0</v>
      </c>
      <c r="K2452" s="116">
        <f>IF($Q$2=2,IFERROR(INDEX($G2426:$L2432,MATCH(J2452,$F2426:$F2432,0),MATCH(INICIO!$C$78,$G2425:$L2425,0)),0),IF($Q$2=4,IFERROR(INDEX($P2426:$U2436,MATCH(J2452,$O2426:$O2436,0),MATCH(INICIO!$C$78,$P2425:$U2425,0)),0),IFERROR(INDEX($G2437:$L2445,MATCH(J2452,$F2437:$F2445,0),MATCH(INICIO!$C$78,$G2436:$L2436,0)),0)))</f>
        <v>0</v>
      </c>
      <c r="L2452" s="105">
        <f t="shared" si="4195"/>
        <v>0</v>
      </c>
      <c r="M2452" s="116">
        <f>IF($Q$2=2,IFERROR(INDEX($G2426:$L2432,MATCH(L2452,$F2426:$F2432,0),MATCH(INICIO!$C$78,$G2425:$L2425,0)),0),IF($Q$2=4,IFERROR(INDEX($P2426:$U2436,MATCH(L2452,$O2426:$O2436,0),MATCH(INICIO!$C$78,$P2425:$U2425,0)),0),IFERROR(INDEX($G2437:$L2445,MATCH(L2452,$F2437:$F2445,0),MATCH(INICIO!$C$78,$G2436:$L2436,0)),0)))</f>
        <v>0</v>
      </c>
    </row>
    <row r="2453" spans="1:16" hidden="1" outlineLevel="2" x14ac:dyDescent="0.25">
      <c r="B2453" s="105">
        <f t="shared" si="4190"/>
        <v>6</v>
      </c>
      <c r="C2453" s="116">
        <f>IF($Q$2=2,IFERROR(INDEX($G2426:$L2432,MATCH(B2453,$F2426:$F2432,0),MATCH(INICIO!$C$78,$G2425:$L2425,0)),0),IF($Q$2=4,IFERROR(INDEX($P2426:$U2436,MATCH(B2453,$O2426:$O2436,0),MATCH(INICIO!$C$78,$P2425:$U2425,0)),0),IFERROR(INDEX($G2437:$L2445,MATCH(B2453,$F2437:$F2445,0),MATCH(INICIO!$C$78,$G2436:$L2436,0)),0)))</f>
        <v>0</v>
      </c>
      <c r="D2453" s="105">
        <f t="shared" si="4191"/>
        <v>0</v>
      </c>
      <c r="E2453" s="116">
        <f>IF($Q$2=2,IFERROR(INDEX($G2426:$L2432,MATCH(D2453,$F2426:$F2432,0),MATCH(INICIO!$C$78,$G2425:$L2425,0)),0),IF($Q$2=4,IFERROR(INDEX($P2426:$U2436,MATCH(D2453,$O2426:$O2436,0),MATCH(INICIO!$C$78,$P2425:$U2425,0)),0),IFERROR(INDEX($G2437:$L2445,MATCH(D2453,$F2437:$F2445,0),MATCH(INICIO!$C$78,$G2436:$L2436,0)),0)))</f>
        <v>0</v>
      </c>
      <c r="F2453" s="105">
        <f t="shared" si="4192"/>
        <v>0</v>
      </c>
      <c r="G2453" s="116">
        <f>IF($Q$2=2,IFERROR(INDEX($G2426:$L2432,MATCH(F2453,$F2426:$F2432,0),MATCH(INICIO!$C$78,$G2425:$L2425,0)),0),IF($Q$2=4,IFERROR(INDEX($P2426:$U2436,MATCH(F2453,$O2426:$O2436,0),MATCH(INICIO!$C$78,$P2425:$U2425,0)),0),IFERROR(INDEX($G2437:$L2445,MATCH(F2453,$F2437:$F2445,0),MATCH(INICIO!$C$78,$G2436:$L2436,0)),0)))</f>
        <v>0</v>
      </c>
      <c r="H2453" s="105">
        <f t="shared" si="4193"/>
        <v>0</v>
      </c>
      <c r="I2453" s="116">
        <f>IF($Q$2=2,IFERROR(INDEX($G2426:$L2432,MATCH(H2453,$F2426:$F2432,0),MATCH(INICIO!$C$78,$G2425:$L2425,0)),0),IF($Q$2=4,IFERROR(INDEX($P2426:$U2436,MATCH(H2453,$O2426:$O2436,0),MATCH(INICIO!$C$78,$P2425:$U2425,0)),0),IFERROR(INDEX($G2437:$L2445,MATCH(H2453,$F2437:$F2445,0),MATCH(INICIO!$C$78,$G2436:$L2436,0)),0)))</f>
        <v>0</v>
      </c>
      <c r="J2453" s="105">
        <f t="shared" si="4194"/>
        <v>0</v>
      </c>
      <c r="K2453" s="116">
        <f>IF($Q$2=2,IFERROR(INDEX($G2426:$L2432,MATCH(J2453,$F2426:$F2432,0),MATCH(INICIO!$C$78,$G2425:$L2425,0)),0),IF($Q$2=4,IFERROR(INDEX($P2426:$U2436,MATCH(J2453,$O2426:$O2436,0),MATCH(INICIO!$C$78,$P2425:$U2425,0)),0),IFERROR(INDEX($G2437:$L2445,MATCH(J2453,$F2437:$F2445,0),MATCH(INICIO!$C$78,$G2436:$L2436,0)),0)))</f>
        <v>0</v>
      </c>
      <c r="L2453" s="105">
        <f t="shared" si="4195"/>
        <v>0</v>
      </c>
      <c r="M2453" s="116">
        <f>IF($Q$2=2,IFERROR(INDEX($G2426:$L2432,MATCH(L2453,$F2426:$F2432,0),MATCH(INICIO!$C$78,$G2425:$L2425,0)),0),IF($Q$2=4,IFERROR(INDEX($P2426:$U2436,MATCH(L2453,$O2426:$O2436,0),MATCH(INICIO!$C$78,$P2425:$U2425,0)),0),IFERROR(INDEX($G2437:$L2445,MATCH(L2453,$F2437:$F2445,0),MATCH(INICIO!$C$78,$G2436:$L2436,0)),0)))</f>
        <v>0</v>
      </c>
    </row>
    <row r="2454" spans="1:16" hidden="1" outlineLevel="2" x14ac:dyDescent="0.25">
      <c r="B2454" s="105">
        <f t="shared" si="4190"/>
        <v>2</v>
      </c>
      <c r="C2454" s="116">
        <f>IF($Q$2=2,IFERROR(INDEX($G2426:$L2432,MATCH(B2454,$F2426:$F2432,0),MATCH(INICIO!$C$78,$G2425:$L2425,0)),0),IF($Q$2=4,IFERROR(INDEX($P2426:$U2436,MATCH(B2454,$O2426:$O2436,0),MATCH(INICIO!$C$78,$P2425:$U2425,0)),0),IFERROR(INDEX($G2437:$L2445,MATCH(B2454,$F2437:$F2445,0),MATCH(INICIO!$C$78,$G2436:$L2436,0)),0)))</f>
        <v>0</v>
      </c>
      <c r="D2454" s="105">
        <f t="shared" si="4191"/>
        <v>0</v>
      </c>
      <c r="E2454" s="116">
        <f>IF($Q$2=2,IFERROR(INDEX($G2426:$L2432,MATCH(D2454,$F2426:$F2432,0),MATCH(INICIO!$C$78,$G2425:$L2425,0)),0),IF($Q$2=4,IFERROR(INDEX($P2426:$U2436,MATCH(D2454,$O2426:$O2436,0),MATCH(INICIO!$C$78,$P2425:$U2425,0)),0),IFERROR(INDEX($G2437:$L2445,MATCH(D2454,$F2437:$F2445,0),MATCH(INICIO!$C$78,$G2436:$L2436,0)),0)))</f>
        <v>0</v>
      </c>
      <c r="F2454" s="105">
        <f t="shared" si="4192"/>
        <v>0</v>
      </c>
      <c r="G2454" s="116">
        <f>IF($Q$2=2,IFERROR(INDEX($G2426:$L2432,MATCH(F2454,$F2426:$F2432,0),MATCH(INICIO!$C$78,$G2425:$L2425,0)),0),IF($Q$2=4,IFERROR(INDEX($P2426:$U2436,MATCH(F2454,$O2426:$O2436,0),MATCH(INICIO!$C$78,$P2425:$U2425,0)),0),IFERROR(INDEX($G2437:$L2445,MATCH(F2454,$F2437:$F2445,0),MATCH(INICIO!$C$78,$G2436:$L2436,0)),0)))</f>
        <v>0</v>
      </c>
      <c r="H2454" s="105">
        <f t="shared" si="4193"/>
        <v>0</v>
      </c>
      <c r="I2454" s="116">
        <f>IF($Q$2=2,IFERROR(INDEX($G2426:$L2432,MATCH(H2454,$F2426:$F2432,0),MATCH(INICIO!$C$78,$G2425:$L2425,0)),0),IF($Q$2=4,IFERROR(INDEX($P2426:$U2436,MATCH(H2454,$O2426:$O2436,0),MATCH(INICIO!$C$78,$P2425:$U2425,0)),0),IFERROR(INDEX($G2437:$L2445,MATCH(H2454,$F2437:$F2445,0),MATCH(INICIO!$C$78,$G2436:$L2436,0)),0)))</f>
        <v>0</v>
      </c>
      <c r="J2454" s="105">
        <f t="shared" si="4194"/>
        <v>0</v>
      </c>
      <c r="K2454" s="116">
        <f>IF($Q$2=2,IFERROR(INDEX($G2426:$L2432,MATCH(J2454,$F2426:$F2432,0),MATCH(INICIO!$C$78,$G2425:$L2425,0)),0),IF($Q$2=4,IFERROR(INDEX($P2426:$U2436,MATCH(J2454,$O2426:$O2436,0),MATCH(INICIO!$C$78,$P2425:$U2425,0)),0),IFERROR(INDEX($G2437:$L2445,MATCH(J2454,$F2437:$F2445,0),MATCH(INICIO!$C$78,$G2436:$L2436,0)),0)))</f>
        <v>0</v>
      </c>
      <c r="L2454" s="105">
        <f t="shared" si="4195"/>
        <v>0</v>
      </c>
      <c r="M2454" s="116">
        <f>IF($Q$2=2,IFERROR(INDEX($G2426:$L2432,MATCH(L2454,$F2426:$F2432,0),MATCH(INICIO!$C$78,$G2425:$L2425,0)),0),IF($Q$2=4,IFERROR(INDEX($P2426:$U2436,MATCH(L2454,$O2426:$O2436,0),MATCH(INICIO!$C$78,$P2425:$U2425,0)),0),IFERROR(INDEX($G2437:$L2445,MATCH(L2454,$F2437:$F2445,0),MATCH(INICIO!$C$78,$G2436:$L2436,0)),0)))</f>
        <v>0</v>
      </c>
    </row>
    <row r="2455" spans="1:16" hidden="1" outlineLevel="2" x14ac:dyDescent="0.25"/>
    <row r="2456" spans="1:16" s="119" customFormat="1" hidden="1" outlineLevel="2" x14ac:dyDescent="0.25">
      <c r="A2456" s="118" t="s">
        <v>43</v>
      </c>
    </row>
    <row r="2457" spans="1:16" hidden="1" outlineLevel="2" x14ac:dyDescent="0.25">
      <c r="C2457" s="121">
        <f t="shared" ref="C2457:H2457" si="4196">E$2</f>
        <v>1</v>
      </c>
      <c r="D2457" s="121">
        <f t="shared" si="4196"/>
        <v>2</v>
      </c>
      <c r="E2457" s="121">
        <f t="shared" si="4196"/>
        <v>3</v>
      </c>
      <c r="F2457" s="121">
        <f t="shared" si="4196"/>
        <v>4</v>
      </c>
      <c r="G2457" s="121">
        <f t="shared" si="4196"/>
        <v>5</v>
      </c>
      <c r="H2457" s="121">
        <f t="shared" si="4196"/>
        <v>6</v>
      </c>
    </row>
    <row r="2458" spans="1:16" hidden="1" outlineLevel="2" x14ac:dyDescent="0.25">
      <c r="B2458" s="122" t="s">
        <v>44</v>
      </c>
      <c r="C2458" s="123">
        <f t="array" ref="C2458:C2463">MMULT(MMULT(C$8:H$13,$AZ$8:$BE$13),C2449:C2454)+MMULT(MINVERSE(TRANSPOSE($AZ$8:$BE$13)),C2416:C2421)</f>
        <v>0</v>
      </c>
      <c r="D2458" s="123">
        <f t="array" ref="D2458:D2463">MMULT(MMULT(K$8:P$13,$AZ$8:$BE$13),E2449:E2454)+MMULT(MINVERSE(TRANSPOSE($AZ$8:$BE$13)),E2416:E2421)</f>
        <v>0</v>
      </c>
      <c r="E2458" s="123">
        <f t="array" ref="E2458:E2463">MMULT(MMULT(S$8:X$13,$AZ$8:$BE$13),G2449:G2454)+MMULT(MINVERSE(TRANSPOSE($AZ$8:$BE$13)),G2416:G2421)</f>
        <v>0</v>
      </c>
      <c r="F2458" s="123" t="e">
        <f t="array" ref="F2458:F2463">MMULT(MMULT(AA$8:AF$13,$AZ$8:$BE$13),I2449:I2454)+MMULT(MINVERSE(TRANSPOSE($AZ$8:$BE$13)),I2416:I2421)</f>
        <v>#DIV/0!</v>
      </c>
      <c r="G2458" s="123">
        <f t="array" ref="G2458:G2463">MMULT(MMULT(AI$8:AN$13,$AZ$8:$BE$13),K2449:K2454)+MMULT(MINVERSE(TRANSPOSE($AZ$8:$BE$13)),K2416:K2421)</f>
        <v>0</v>
      </c>
      <c r="H2458" s="123">
        <f t="array" ref="H2458:H2463">MMULT(MMULT(AQ$8:AV$13,$AZ$8:$BE$13),M2449:M2454)+MMULT(MINVERSE(TRANSPOSE($AZ$8:$BE$13)),M2416:M2421)</f>
        <v>0</v>
      </c>
      <c r="N2458" s="124"/>
      <c r="P2458" s="124"/>
    </row>
    <row r="2459" spans="1:16" hidden="1" outlineLevel="2" x14ac:dyDescent="0.25">
      <c r="B2459" s="122" t="s">
        <v>45</v>
      </c>
      <c r="C2459" s="123">
        <v>0</v>
      </c>
      <c r="D2459" s="123">
        <v>0</v>
      </c>
      <c r="E2459" s="123">
        <v>0</v>
      </c>
      <c r="F2459" s="123" t="e">
        <v>#DIV/0!</v>
      </c>
      <c r="G2459" s="123">
        <v>0</v>
      </c>
      <c r="H2459" s="123">
        <v>0</v>
      </c>
      <c r="N2459" s="124"/>
      <c r="P2459" s="124"/>
    </row>
    <row r="2460" spans="1:16" hidden="1" outlineLevel="2" x14ac:dyDescent="0.25">
      <c r="B2460" s="122" t="s">
        <v>46</v>
      </c>
      <c r="C2460" s="123">
        <v>0</v>
      </c>
      <c r="D2460" s="123">
        <v>0</v>
      </c>
      <c r="E2460" s="123">
        <v>0</v>
      </c>
      <c r="F2460" s="123" t="e">
        <v>#DIV/0!</v>
      </c>
      <c r="G2460" s="123">
        <v>0</v>
      </c>
      <c r="H2460" s="123">
        <v>0</v>
      </c>
      <c r="N2460" s="124"/>
      <c r="P2460" s="124"/>
    </row>
    <row r="2461" spans="1:16" hidden="1" outlineLevel="2" x14ac:dyDescent="0.25">
      <c r="B2461" s="122" t="s">
        <v>47</v>
      </c>
      <c r="C2461" s="123">
        <v>0</v>
      </c>
      <c r="D2461" s="123">
        <v>0</v>
      </c>
      <c r="E2461" s="123">
        <v>0</v>
      </c>
      <c r="F2461" s="123" t="e">
        <v>#DIV/0!</v>
      </c>
      <c r="G2461" s="123">
        <v>0</v>
      </c>
      <c r="H2461" s="123">
        <v>0</v>
      </c>
      <c r="N2461" s="124"/>
      <c r="P2461" s="124"/>
    </row>
    <row r="2462" spans="1:16" hidden="1" outlineLevel="2" x14ac:dyDescent="0.25">
      <c r="B2462" s="122" t="s">
        <v>48</v>
      </c>
      <c r="C2462" s="123">
        <v>0</v>
      </c>
      <c r="D2462" s="123">
        <v>0</v>
      </c>
      <c r="E2462" s="123">
        <v>0</v>
      </c>
      <c r="F2462" s="123" t="e">
        <v>#DIV/0!</v>
      </c>
      <c r="G2462" s="123">
        <v>0</v>
      </c>
      <c r="H2462" s="123">
        <v>0</v>
      </c>
      <c r="N2462" s="124"/>
      <c r="P2462" s="124"/>
    </row>
    <row r="2463" spans="1:16" hidden="1" outlineLevel="2" x14ac:dyDescent="0.25">
      <c r="B2463" s="122" t="s">
        <v>49</v>
      </c>
      <c r="C2463" s="123">
        <v>0</v>
      </c>
      <c r="D2463" s="123">
        <v>0</v>
      </c>
      <c r="E2463" s="123">
        <v>0</v>
      </c>
      <c r="F2463" s="123" t="e">
        <v>#DIV/0!</v>
      </c>
      <c r="G2463" s="123">
        <v>0</v>
      </c>
      <c r="H2463" s="123">
        <v>0</v>
      </c>
      <c r="N2463" s="124"/>
      <c r="P2463" s="124"/>
    </row>
    <row r="2464" spans="1:16" hidden="1" outlineLevel="2" x14ac:dyDescent="0.25"/>
    <row r="2465" spans="1:93" hidden="1" outlineLevel="2" x14ac:dyDescent="0.25">
      <c r="B2465" s="318" t="s">
        <v>50</v>
      </c>
      <c r="C2465" s="319"/>
      <c r="D2465" s="319"/>
      <c r="E2465" s="319"/>
      <c r="F2465" s="319"/>
      <c r="G2465" s="319"/>
      <c r="H2465" s="319"/>
      <c r="I2465" s="319"/>
      <c r="J2465" s="319"/>
      <c r="K2465" s="319"/>
      <c r="L2465" s="320"/>
      <c r="M2465" s="321" t="s">
        <v>51</v>
      </c>
      <c r="N2465" s="322"/>
      <c r="O2465" s="322"/>
      <c r="P2465" s="322"/>
      <c r="Q2465" s="322"/>
      <c r="R2465" s="322"/>
      <c r="S2465" s="322"/>
      <c r="T2465" s="322"/>
      <c r="U2465" s="322"/>
      <c r="V2465" s="323"/>
      <c r="W2465" s="321" t="s">
        <v>52</v>
      </c>
      <c r="X2465" s="322"/>
      <c r="Y2465" s="322"/>
      <c r="Z2465" s="322"/>
      <c r="AA2465" s="322"/>
      <c r="AB2465" s="322"/>
      <c r="AC2465" s="322"/>
      <c r="AD2465" s="322"/>
      <c r="AE2465" s="322"/>
      <c r="AF2465" s="323"/>
      <c r="AG2465" s="321" t="s">
        <v>53</v>
      </c>
      <c r="AH2465" s="322"/>
      <c r="AI2465" s="322"/>
      <c r="AJ2465" s="322"/>
      <c r="AK2465" s="322"/>
      <c r="AL2465" s="322"/>
      <c r="AM2465" s="322"/>
      <c r="AN2465" s="322"/>
      <c r="AO2465" s="322"/>
      <c r="AP2465" s="323"/>
      <c r="AQ2465" s="321" t="s">
        <v>54</v>
      </c>
      <c r="AR2465" s="322"/>
      <c r="AS2465" s="322"/>
      <c r="AT2465" s="322"/>
      <c r="AU2465" s="322"/>
      <c r="AV2465" s="322"/>
      <c r="AW2465" s="322"/>
      <c r="AX2465" s="322"/>
      <c r="AY2465" s="322"/>
      <c r="AZ2465" s="323"/>
      <c r="BA2465" s="321" t="s">
        <v>55</v>
      </c>
      <c r="BB2465" s="322"/>
      <c r="BC2465" s="322"/>
      <c r="BD2465" s="322"/>
      <c r="BE2465" s="322"/>
      <c r="BF2465" s="322"/>
      <c r="BG2465" s="322"/>
      <c r="BH2465" s="322"/>
      <c r="BI2465" s="322"/>
      <c r="BJ2465" s="323"/>
    </row>
    <row r="2466" spans="1:93" hidden="1" outlineLevel="2" x14ac:dyDescent="0.25">
      <c r="B2466" s="186">
        <f t="shared" ref="B2466" si="4197">E$2</f>
        <v>1</v>
      </c>
      <c r="C2466" s="187">
        <f t="shared" ref="C2466:L2469" si="4198">B2466</f>
        <v>1</v>
      </c>
      <c r="D2466" s="187">
        <f t="shared" si="4198"/>
        <v>1</v>
      </c>
      <c r="E2466" s="187">
        <f t="shared" si="4198"/>
        <v>1</v>
      </c>
      <c r="F2466" s="187">
        <f t="shared" si="4198"/>
        <v>1</v>
      </c>
      <c r="G2466" s="187">
        <f t="shared" si="4198"/>
        <v>1</v>
      </c>
      <c r="H2466" s="187">
        <f t="shared" si="4198"/>
        <v>1</v>
      </c>
      <c r="I2466" s="187">
        <f t="shared" si="4198"/>
        <v>1</v>
      </c>
      <c r="J2466" s="187">
        <f t="shared" si="4198"/>
        <v>1</v>
      </c>
      <c r="K2466" s="187">
        <f t="shared" si="4198"/>
        <v>1</v>
      </c>
      <c r="L2466" s="188">
        <f t="shared" si="4198"/>
        <v>1</v>
      </c>
      <c r="M2466" s="189">
        <f t="shared" ref="M2466" si="4199">F$2</f>
        <v>2</v>
      </c>
      <c r="N2466" s="187">
        <f t="shared" ref="N2466:V2469" si="4200">M2466</f>
        <v>2</v>
      </c>
      <c r="O2466" s="187">
        <f t="shared" si="4200"/>
        <v>2</v>
      </c>
      <c r="P2466" s="187">
        <f t="shared" si="4200"/>
        <v>2</v>
      </c>
      <c r="Q2466" s="187">
        <f t="shared" si="4200"/>
        <v>2</v>
      </c>
      <c r="R2466" s="187">
        <f t="shared" si="4200"/>
        <v>2</v>
      </c>
      <c r="S2466" s="187">
        <f t="shared" si="4200"/>
        <v>2</v>
      </c>
      <c r="T2466" s="187">
        <f t="shared" si="4200"/>
        <v>2</v>
      </c>
      <c r="U2466" s="187">
        <f t="shared" si="4200"/>
        <v>2</v>
      </c>
      <c r="V2466" s="188">
        <f t="shared" si="4200"/>
        <v>2</v>
      </c>
      <c r="W2466" s="189">
        <f>G$2</f>
        <v>3</v>
      </c>
      <c r="X2466" s="187">
        <f t="shared" ref="X2466:AF2469" si="4201">W2466</f>
        <v>3</v>
      </c>
      <c r="Y2466" s="187">
        <f t="shared" si="4201"/>
        <v>3</v>
      </c>
      <c r="Z2466" s="187">
        <f t="shared" si="4201"/>
        <v>3</v>
      </c>
      <c r="AA2466" s="187">
        <f t="shared" si="4201"/>
        <v>3</v>
      </c>
      <c r="AB2466" s="187">
        <f t="shared" si="4201"/>
        <v>3</v>
      </c>
      <c r="AC2466" s="187">
        <f t="shared" si="4201"/>
        <v>3</v>
      </c>
      <c r="AD2466" s="187">
        <f t="shared" si="4201"/>
        <v>3</v>
      </c>
      <c r="AE2466" s="187">
        <f t="shared" si="4201"/>
        <v>3</v>
      </c>
      <c r="AF2466" s="188">
        <f t="shared" si="4201"/>
        <v>3</v>
      </c>
      <c r="AG2466" s="189">
        <f>H$2</f>
        <v>4</v>
      </c>
      <c r="AH2466" s="187">
        <f t="shared" ref="AH2466:AP2469" si="4202">AG2466</f>
        <v>4</v>
      </c>
      <c r="AI2466" s="187">
        <f t="shared" si="4202"/>
        <v>4</v>
      </c>
      <c r="AJ2466" s="187">
        <f t="shared" si="4202"/>
        <v>4</v>
      </c>
      <c r="AK2466" s="187">
        <f t="shared" si="4202"/>
        <v>4</v>
      </c>
      <c r="AL2466" s="187">
        <f t="shared" si="4202"/>
        <v>4</v>
      </c>
      <c r="AM2466" s="187">
        <f t="shared" si="4202"/>
        <v>4</v>
      </c>
      <c r="AN2466" s="187">
        <f t="shared" si="4202"/>
        <v>4</v>
      </c>
      <c r="AO2466" s="187">
        <f t="shared" si="4202"/>
        <v>4</v>
      </c>
      <c r="AP2466" s="188">
        <f t="shared" si="4202"/>
        <v>4</v>
      </c>
      <c r="AQ2466" s="189">
        <f>I$2</f>
        <v>5</v>
      </c>
      <c r="AR2466" s="187">
        <f t="shared" ref="AR2466:AZ2469" si="4203">AQ2466</f>
        <v>5</v>
      </c>
      <c r="AS2466" s="187">
        <f t="shared" si="4203"/>
        <v>5</v>
      </c>
      <c r="AT2466" s="187">
        <f t="shared" si="4203"/>
        <v>5</v>
      </c>
      <c r="AU2466" s="187">
        <f t="shared" si="4203"/>
        <v>5</v>
      </c>
      <c r="AV2466" s="187">
        <f t="shared" si="4203"/>
        <v>5</v>
      </c>
      <c r="AW2466" s="187">
        <f t="shared" si="4203"/>
        <v>5</v>
      </c>
      <c r="AX2466" s="187">
        <f t="shared" si="4203"/>
        <v>5</v>
      </c>
      <c r="AY2466" s="187">
        <f t="shared" si="4203"/>
        <v>5</v>
      </c>
      <c r="AZ2466" s="188">
        <f t="shared" si="4203"/>
        <v>5</v>
      </c>
      <c r="BA2466" s="189">
        <f>J$2</f>
        <v>6</v>
      </c>
      <c r="BB2466" s="187">
        <f t="shared" ref="BB2466:BJ2469" si="4204">BA2466</f>
        <v>6</v>
      </c>
      <c r="BC2466" s="187">
        <f t="shared" si="4204"/>
        <v>6</v>
      </c>
      <c r="BD2466" s="187">
        <f t="shared" si="4204"/>
        <v>6</v>
      </c>
      <c r="BE2466" s="187">
        <f t="shared" si="4204"/>
        <v>6</v>
      </c>
      <c r="BF2466" s="187">
        <f t="shared" si="4204"/>
        <v>6</v>
      </c>
      <c r="BG2466" s="187">
        <f t="shared" si="4204"/>
        <v>6</v>
      </c>
      <c r="BH2466" s="187">
        <f t="shared" si="4204"/>
        <v>6</v>
      </c>
      <c r="BI2466" s="187">
        <f t="shared" si="4204"/>
        <v>6</v>
      </c>
      <c r="BJ2466" s="188">
        <f t="shared" si="4204"/>
        <v>6</v>
      </c>
    </row>
    <row r="2467" spans="1:93" s="2" customFormat="1" ht="15" hidden="1" customHeight="1" outlineLevel="2" x14ac:dyDescent="0.25">
      <c r="A2467" s="152" t="s">
        <v>192</v>
      </c>
      <c r="B2467" s="129">
        <f>C2460</f>
        <v>0</v>
      </c>
      <c r="C2467" s="130">
        <f t="shared" si="4198"/>
        <v>0</v>
      </c>
      <c r="D2467" s="130">
        <f t="shared" si="4198"/>
        <v>0</v>
      </c>
      <c r="E2467" s="130">
        <f t="shared" si="4198"/>
        <v>0</v>
      </c>
      <c r="F2467" s="130">
        <f t="shared" si="4198"/>
        <v>0</v>
      </c>
      <c r="G2467" s="130">
        <f t="shared" si="4198"/>
        <v>0</v>
      </c>
      <c r="H2467" s="130">
        <f t="shared" si="4198"/>
        <v>0</v>
      </c>
      <c r="I2467" s="130">
        <f t="shared" si="4198"/>
        <v>0</v>
      </c>
      <c r="J2467" s="190">
        <f t="shared" si="4198"/>
        <v>0</v>
      </c>
      <c r="K2467" s="130">
        <f t="shared" si="4198"/>
        <v>0</v>
      </c>
      <c r="L2467" s="131">
        <f t="shared" si="4198"/>
        <v>0</v>
      </c>
      <c r="M2467" s="129">
        <f>D2460</f>
        <v>0</v>
      </c>
      <c r="N2467" s="130">
        <f t="shared" si="4200"/>
        <v>0</v>
      </c>
      <c r="O2467" s="130">
        <f t="shared" si="4200"/>
        <v>0</v>
      </c>
      <c r="P2467" s="130">
        <f t="shared" si="4200"/>
        <v>0</v>
      </c>
      <c r="Q2467" s="130">
        <f t="shared" si="4200"/>
        <v>0</v>
      </c>
      <c r="R2467" s="130">
        <f t="shared" si="4200"/>
        <v>0</v>
      </c>
      <c r="S2467" s="130">
        <f t="shared" si="4200"/>
        <v>0</v>
      </c>
      <c r="T2467" s="130">
        <f t="shared" si="4200"/>
        <v>0</v>
      </c>
      <c r="U2467" s="130">
        <f t="shared" si="4200"/>
        <v>0</v>
      </c>
      <c r="V2467" s="131">
        <f t="shared" si="4200"/>
        <v>0</v>
      </c>
      <c r="W2467" s="129">
        <f>E2460</f>
        <v>0</v>
      </c>
      <c r="X2467" s="130">
        <f t="shared" si="4201"/>
        <v>0</v>
      </c>
      <c r="Y2467" s="130">
        <f t="shared" si="4201"/>
        <v>0</v>
      </c>
      <c r="Z2467" s="130">
        <f t="shared" si="4201"/>
        <v>0</v>
      </c>
      <c r="AA2467" s="130">
        <f t="shared" si="4201"/>
        <v>0</v>
      </c>
      <c r="AB2467" s="130">
        <f t="shared" si="4201"/>
        <v>0</v>
      </c>
      <c r="AC2467" s="130">
        <f t="shared" si="4201"/>
        <v>0</v>
      </c>
      <c r="AD2467" s="130">
        <f t="shared" si="4201"/>
        <v>0</v>
      </c>
      <c r="AE2467" s="130">
        <f t="shared" si="4201"/>
        <v>0</v>
      </c>
      <c r="AF2467" s="131">
        <f t="shared" si="4201"/>
        <v>0</v>
      </c>
      <c r="AG2467" s="129" t="e">
        <f>F2460</f>
        <v>#DIV/0!</v>
      </c>
      <c r="AH2467" s="130" t="e">
        <f t="shared" si="4202"/>
        <v>#DIV/0!</v>
      </c>
      <c r="AI2467" s="130" t="e">
        <f t="shared" si="4202"/>
        <v>#DIV/0!</v>
      </c>
      <c r="AJ2467" s="130" t="e">
        <f t="shared" si="4202"/>
        <v>#DIV/0!</v>
      </c>
      <c r="AK2467" s="130" t="e">
        <f t="shared" si="4202"/>
        <v>#DIV/0!</v>
      </c>
      <c r="AL2467" s="130" t="e">
        <f t="shared" si="4202"/>
        <v>#DIV/0!</v>
      </c>
      <c r="AM2467" s="130" t="e">
        <f t="shared" si="4202"/>
        <v>#DIV/0!</v>
      </c>
      <c r="AN2467" s="130" t="e">
        <f t="shared" si="4202"/>
        <v>#DIV/0!</v>
      </c>
      <c r="AO2467" s="130" t="e">
        <f t="shared" si="4202"/>
        <v>#DIV/0!</v>
      </c>
      <c r="AP2467" s="131" t="e">
        <f t="shared" si="4202"/>
        <v>#DIV/0!</v>
      </c>
      <c r="AQ2467" s="129">
        <f>G2460</f>
        <v>0</v>
      </c>
      <c r="AR2467" s="130">
        <f t="shared" si="4203"/>
        <v>0</v>
      </c>
      <c r="AS2467" s="130">
        <f t="shared" si="4203"/>
        <v>0</v>
      </c>
      <c r="AT2467" s="130">
        <f t="shared" si="4203"/>
        <v>0</v>
      </c>
      <c r="AU2467" s="130">
        <f t="shared" si="4203"/>
        <v>0</v>
      </c>
      <c r="AV2467" s="130">
        <f t="shared" si="4203"/>
        <v>0</v>
      </c>
      <c r="AW2467" s="130">
        <f t="shared" si="4203"/>
        <v>0</v>
      </c>
      <c r="AX2467" s="130">
        <f t="shared" si="4203"/>
        <v>0</v>
      </c>
      <c r="AY2467" s="130">
        <f t="shared" si="4203"/>
        <v>0</v>
      </c>
      <c r="AZ2467" s="131">
        <f t="shared" si="4203"/>
        <v>0</v>
      </c>
      <c r="BA2467" s="129">
        <f>H2460</f>
        <v>0</v>
      </c>
      <c r="BB2467" s="130">
        <f t="shared" si="4204"/>
        <v>0</v>
      </c>
      <c r="BC2467" s="130">
        <f t="shared" si="4204"/>
        <v>0</v>
      </c>
      <c r="BD2467" s="130">
        <f t="shared" si="4204"/>
        <v>0</v>
      </c>
      <c r="BE2467" s="130">
        <f t="shared" si="4204"/>
        <v>0</v>
      </c>
      <c r="BF2467" s="130">
        <f t="shared" si="4204"/>
        <v>0</v>
      </c>
      <c r="BG2467" s="130">
        <f t="shared" si="4204"/>
        <v>0</v>
      </c>
      <c r="BH2467" s="130">
        <f t="shared" si="4204"/>
        <v>0</v>
      </c>
      <c r="BI2467" s="130">
        <f t="shared" si="4204"/>
        <v>0</v>
      </c>
      <c r="BJ2467" s="131">
        <f t="shared" si="4204"/>
        <v>0</v>
      </c>
      <c r="BK2467"/>
      <c r="BL2467"/>
      <c r="BM2467"/>
      <c r="BN2467"/>
      <c r="BO2467"/>
      <c r="BP2467"/>
      <c r="BQ2467"/>
      <c r="BR2467"/>
      <c r="BS2467"/>
      <c r="BT2467"/>
      <c r="BU2467"/>
      <c r="BV2467"/>
      <c r="BW2467"/>
      <c r="BX2467"/>
      <c r="BY2467"/>
      <c r="BZ2467"/>
      <c r="CA2467"/>
      <c r="CB2467"/>
      <c r="CC2467"/>
      <c r="CD2467"/>
      <c r="CE2467"/>
      <c r="CF2467"/>
      <c r="CG2467"/>
      <c r="CH2467"/>
      <c r="CI2467"/>
      <c r="CJ2467"/>
      <c r="CK2467"/>
      <c r="CL2467"/>
      <c r="CM2467"/>
      <c r="CN2467"/>
      <c r="CO2467"/>
    </row>
    <row r="2468" spans="1:93" s="2" customFormat="1" ht="15" hidden="1" customHeight="1" outlineLevel="2" x14ac:dyDescent="0.25">
      <c r="A2468" s="152" t="s">
        <v>47</v>
      </c>
      <c r="B2468" s="129">
        <f>C2461</f>
        <v>0</v>
      </c>
      <c r="C2468" s="130">
        <f t="shared" si="4198"/>
        <v>0</v>
      </c>
      <c r="D2468" s="130">
        <f t="shared" si="4198"/>
        <v>0</v>
      </c>
      <c r="E2468" s="130">
        <f t="shared" si="4198"/>
        <v>0</v>
      </c>
      <c r="F2468" s="130">
        <f t="shared" si="4198"/>
        <v>0</v>
      </c>
      <c r="G2468" s="130">
        <f t="shared" si="4198"/>
        <v>0</v>
      </c>
      <c r="H2468" s="130">
        <f t="shared" si="4198"/>
        <v>0</v>
      </c>
      <c r="I2468" s="130">
        <f t="shared" si="4198"/>
        <v>0</v>
      </c>
      <c r="J2468" s="190">
        <f t="shared" si="4198"/>
        <v>0</v>
      </c>
      <c r="K2468" s="130">
        <f t="shared" si="4198"/>
        <v>0</v>
      </c>
      <c r="L2468" s="131">
        <f t="shared" si="4198"/>
        <v>0</v>
      </c>
      <c r="M2468" s="129">
        <f>D2461</f>
        <v>0</v>
      </c>
      <c r="N2468" s="130">
        <f t="shared" si="4200"/>
        <v>0</v>
      </c>
      <c r="O2468" s="130">
        <f t="shared" si="4200"/>
        <v>0</v>
      </c>
      <c r="P2468" s="130">
        <f t="shared" si="4200"/>
        <v>0</v>
      </c>
      <c r="Q2468" s="130">
        <f t="shared" si="4200"/>
        <v>0</v>
      </c>
      <c r="R2468" s="130">
        <f t="shared" si="4200"/>
        <v>0</v>
      </c>
      <c r="S2468" s="130">
        <f t="shared" si="4200"/>
        <v>0</v>
      </c>
      <c r="T2468" s="130">
        <f t="shared" si="4200"/>
        <v>0</v>
      </c>
      <c r="U2468" s="130">
        <f t="shared" si="4200"/>
        <v>0</v>
      </c>
      <c r="V2468" s="131">
        <f t="shared" si="4200"/>
        <v>0</v>
      </c>
      <c r="W2468" s="129">
        <f>E2461</f>
        <v>0</v>
      </c>
      <c r="X2468" s="130">
        <f t="shared" si="4201"/>
        <v>0</v>
      </c>
      <c r="Y2468" s="130">
        <f t="shared" si="4201"/>
        <v>0</v>
      </c>
      <c r="Z2468" s="130">
        <f t="shared" si="4201"/>
        <v>0</v>
      </c>
      <c r="AA2468" s="130">
        <f t="shared" si="4201"/>
        <v>0</v>
      </c>
      <c r="AB2468" s="130">
        <f t="shared" si="4201"/>
        <v>0</v>
      </c>
      <c r="AC2468" s="130">
        <f t="shared" si="4201"/>
        <v>0</v>
      </c>
      <c r="AD2468" s="130">
        <f t="shared" si="4201"/>
        <v>0</v>
      </c>
      <c r="AE2468" s="130">
        <f t="shared" si="4201"/>
        <v>0</v>
      </c>
      <c r="AF2468" s="131">
        <f t="shared" si="4201"/>
        <v>0</v>
      </c>
      <c r="AG2468" s="129" t="e">
        <f>F2461</f>
        <v>#DIV/0!</v>
      </c>
      <c r="AH2468" s="130" t="e">
        <f t="shared" si="4202"/>
        <v>#DIV/0!</v>
      </c>
      <c r="AI2468" s="130" t="e">
        <f t="shared" si="4202"/>
        <v>#DIV/0!</v>
      </c>
      <c r="AJ2468" s="130" t="e">
        <f t="shared" si="4202"/>
        <v>#DIV/0!</v>
      </c>
      <c r="AK2468" s="130" t="e">
        <f t="shared" si="4202"/>
        <v>#DIV/0!</v>
      </c>
      <c r="AL2468" s="130" t="e">
        <f t="shared" si="4202"/>
        <v>#DIV/0!</v>
      </c>
      <c r="AM2468" s="130" t="e">
        <f t="shared" si="4202"/>
        <v>#DIV/0!</v>
      </c>
      <c r="AN2468" s="130" t="e">
        <f t="shared" si="4202"/>
        <v>#DIV/0!</v>
      </c>
      <c r="AO2468" s="130" t="e">
        <f t="shared" si="4202"/>
        <v>#DIV/0!</v>
      </c>
      <c r="AP2468" s="131" t="e">
        <f t="shared" si="4202"/>
        <v>#DIV/0!</v>
      </c>
      <c r="AQ2468" s="129">
        <f>G2461</f>
        <v>0</v>
      </c>
      <c r="AR2468" s="130">
        <f t="shared" si="4203"/>
        <v>0</v>
      </c>
      <c r="AS2468" s="130">
        <f t="shared" si="4203"/>
        <v>0</v>
      </c>
      <c r="AT2468" s="130">
        <f t="shared" si="4203"/>
        <v>0</v>
      </c>
      <c r="AU2468" s="130">
        <f t="shared" si="4203"/>
        <v>0</v>
      </c>
      <c r="AV2468" s="130">
        <f t="shared" si="4203"/>
        <v>0</v>
      </c>
      <c r="AW2468" s="130">
        <f t="shared" si="4203"/>
        <v>0</v>
      </c>
      <c r="AX2468" s="130">
        <f t="shared" si="4203"/>
        <v>0</v>
      </c>
      <c r="AY2468" s="130">
        <f t="shared" si="4203"/>
        <v>0</v>
      </c>
      <c r="AZ2468" s="131">
        <f t="shared" si="4203"/>
        <v>0</v>
      </c>
      <c r="BA2468" s="129">
        <f>H2461</f>
        <v>0</v>
      </c>
      <c r="BB2468" s="130">
        <f t="shared" si="4204"/>
        <v>0</v>
      </c>
      <c r="BC2468" s="130">
        <f t="shared" si="4204"/>
        <v>0</v>
      </c>
      <c r="BD2468" s="130">
        <f t="shared" si="4204"/>
        <v>0</v>
      </c>
      <c r="BE2468" s="130">
        <f t="shared" si="4204"/>
        <v>0</v>
      </c>
      <c r="BF2468" s="130">
        <f t="shared" si="4204"/>
        <v>0</v>
      </c>
      <c r="BG2468" s="130">
        <f t="shared" si="4204"/>
        <v>0</v>
      </c>
      <c r="BH2468" s="130">
        <f t="shared" si="4204"/>
        <v>0</v>
      </c>
      <c r="BI2468" s="130">
        <f t="shared" si="4204"/>
        <v>0</v>
      </c>
      <c r="BJ2468" s="131">
        <f t="shared" si="4204"/>
        <v>0</v>
      </c>
      <c r="BK2468"/>
      <c r="BL2468"/>
      <c r="BM2468"/>
      <c r="BN2468"/>
      <c r="BO2468"/>
      <c r="BP2468"/>
      <c r="BQ2468"/>
      <c r="BR2468"/>
      <c r="BS2468"/>
      <c r="BT2468"/>
      <c r="BU2468"/>
      <c r="BV2468"/>
      <c r="BW2468"/>
      <c r="BX2468"/>
      <c r="BY2468"/>
      <c r="BZ2468"/>
      <c r="CA2468"/>
      <c r="CB2468"/>
      <c r="CC2468"/>
      <c r="CD2468"/>
      <c r="CE2468"/>
      <c r="CF2468"/>
      <c r="CG2468"/>
      <c r="CH2468"/>
      <c r="CI2468"/>
      <c r="CJ2468"/>
      <c r="CK2468"/>
      <c r="CL2468"/>
      <c r="CM2468"/>
      <c r="CN2468"/>
      <c r="CO2468"/>
    </row>
    <row r="2469" spans="1:93" s="2" customFormat="1" ht="15" hidden="1" customHeight="1" outlineLevel="2" x14ac:dyDescent="0.25">
      <c r="A2469" s="152" t="s">
        <v>57</v>
      </c>
      <c r="B2469" s="129">
        <f t="shared" ref="B2469" si="4205">E$3</f>
        <v>43</v>
      </c>
      <c r="C2469" s="130">
        <f t="shared" si="4198"/>
        <v>43</v>
      </c>
      <c r="D2469" s="130">
        <f t="shared" si="4198"/>
        <v>43</v>
      </c>
      <c r="E2469" s="130">
        <f t="shared" si="4198"/>
        <v>43</v>
      </c>
      <c r="F2469" s="130">
        <f t="shared" si="4198"/>
        <v>43</v>
      </c>
      <c r="G2469" s="130">
        <f t="shared" si="4198"/>
        <v>43</v>
      </c>
      <c r="H2469" s="130">
        <f t="shared" si="4198"/>
        <v>43</v>
      </c>
      <c r="I2469" s="130">
        <f t="shared" si="4198"/>
        <v>43</v>
      </c>
      <c r="J2469" s="190">
        <f t="shared" si="4198"/>
        <v>43</v>
      </c>
      <c r="K2469" s="130">
        <f t="shared" si="4198"/>
        <v>43</v>
      </c>
      <c r="L2469" s="131">
        <f t="shared" si="4198"/>
        <v>43</v>
      </c>
      <c r="M2469" s="129">
        <f t="shared" ref="M2469" si="4206">F$3</f>
        <v>0</v>
      </c>
      <c r="N2469" s="130">
        <f t="shared" si="4200"/>
        <v>0</v>
      </c>
      <c r="O2469" s="130">
        <f t="shared" si="4200"/>
        <v>0</v>
      </c>
      <c r="P2469" s="130">
        <f t="shared" si="4200"/>
        <v>0</v>
      </c>
      <c r="Q2469" s="130">
        <f t="shared" si="4200"/>
        <v>0</v>
      </c>
      <c r="R2469" s="130">
        <f t="shared" si="4200"/>
        <v>0</v>
      </c>
      <c r="S2469" s="130">
        <f t="shared" si="4200"/>
        <v>0</v>
      </c>
      <c r="T2469" s="130">
        <f t="shared" si="4200"/>
        <v>0</v>
      </c>
      <c r="U2469" s="130">
        <f t="shared" si="4200"/>
        <v>0</v>
      </c>
      <c r="V2469" s="131">
        <f t="shared" si="4200"/>
        <v>0</v>
      </c>
      <c r="W2469" s="129">
        <f t="shared" ref="W2469" si="4207">G$3</f>
        <v>0</v>
      </c>
      <c r="X2469" s="130">
        <f t="shared" si="4201"/>
        <v>0</v>
      </c>
      <c r="Y2469" s="130">
        <f t="shared" si="4201"/>
        <v>0</v>
      </c>
      <c r="Z2469" s="130">
        <f t="shared" si="4201"/>
        <v>0</v>
      </c>
      <c r="AA2469" s="130">
        <f t="shared" si="4201"/>
        <v>0</v>
      </c>
      <c r="AB2469" s="130">
        <f t="shared" si="4201"/>
        <v>0</v>
      </c>
      <c r="AC2469" s="130">
        <f t="shared" si="4201"/>
        <v>0</v>
      </c>
      <c r="AD2469" s="130">
        <f t="shared" si="4201"/>
        <v>0</v>
      </c>
      <c r="AE2469" s="130">
        <f t="shared" si="4201"/>
        <v>0</v>
      </c>
      <c r="AF2469" s="131">
        <f t="shared" si="4201"/>
        <v>0</v>
      </c>
      <c r="AG2469" s="129">
        <f t="shared" ref="AG2469" si="4208">H$3</f>
        <v>0</v>
      </c>
      <c r="AH2469" s="130">
        <f t="shared" si="4202"/>
        <v>0</v>
      </c>
      <c r="AI2469" s="130">
        <f t="shared" si="4202"/>
        <v>0</v>
      </c>
      <c r="AJ2469" s="130">
        <f t="shared" si="4202"/>
        <v>0</v>
      </c>
      <c r="AK2469" s="130">
        <f t="shared" si="4202"/>
        <v>0</v>
      </c>
      <c r="AL2469" s="130">
        <f t="shared" si="4202"/>
        <v>0</v>
      </c>
      <c r="AM2469" s="130">
        <f t="shared" si="4202"/>
        <v>0</v>
      </c>
      <c r="AN2469" s="130">
        <f t="shared" si="4202"/>
        <v>0</v>
      </c>
      <c r="AO2469" s="130">
        <f t="shared" si="4202"/>
        <v>0</v>
      </c>
      <c r="AP2469" s="131">
        <f t="shared" si="4202"/>
        <v>0</v>
      </c>
      <c r="AQ2469" s="129">
        <f t="shared" ref="AQ2469" si="4209">I$3</f>
        <v>0</v>
      </c>
      <c r="AR2469" s="130">
        <f t="shared" si="4203"/>
        <v>0</v>
      </c>
      <c r="AS2469" s="130">
        <f t="shared" si="4203"/>
        <v>0</v>
      </c>
      <c r="AT2469" s="130">
        <f t="shared" si="4203"/>
        <v>0</v>
      </c>
      <c r="AU2469" s="130">
        <f t="shared" si="4203"/>
        <v>0</v>
      </c>
      <c r="AV2469" s="130">
        <f t="shared" si="4203"/>
        <v>0</v>
      </c>
      <c r="AW2469" s="130">
        <f t="shared" si="4203"/>
        <v>0</v>
      </c>
      <c r="AX2469" s="130">
        <f t="shared" si="4203"/>
        <v>0</v>
      </c>
      <c r="AY2469" s="130">
        <f t="shared" si="4203"/>
        <v>0</v>
      </c>
      <c r="AZ2469" s="131">
        <f t="shared" si="4203"/>
        <v>0</v>
      </c>
      <c r="BA2469" s="129">
        <f t="shared" ref="BA2469" si="4210">J$3</f>
        <v>0</v>
      </c>
      <c r="BB2469" s="130">
        <f t="shared" si="4204"/>
        <v>0</v>
      </c>
      <c r="BC2469" s="130">
        <f t="shared" si="4204"/>
        <v>0</v>
      </c>
      <c r="BD2469" s="130">
        <f t="shared" si="4204"/>
        <v>0</v>
      </c>
      <c r="BE2469" s="130">
        <f t="shared" si="4204"/>
        <v>0</v>
      </c>
      <c r="BF2469" s="130">
        <f t="shared" si="4204"/>
        <v>0</v>
      </c>
      <c r="BG2469" s="130">
        <f t="shared" si="4204"/>
        <v>0</v>
      </c>
      <c r="BH2469" s="130">
        <f t="shared" si="4204"/>
        <v>0</v>
      </c>
      <c r="BI2469" s="130">
        <f t="shared" si="4204"/>
        <v>0</v>
      </c>
      <c r="BJ2469" s="131">
        <f t="shared" si="4204"/>
        <v>0</v>
      </c>
      <c r="BK2469"/>
      <c r="BL2469"/>
      <c r="BM2469"/>
      <c r="BN2469"/>
      <c r="BO2469"/>
      <c r="BP2469"/>
      <c r="BQ2469"/>
      <c r="BR2469"/>
      <c r="BS2469"/>
      <c r="BT2469"/>
      <c r="BU2469"/>
      <c r="BV2469"/>
      <c r="BW2469"/>
      <c r="BX2469"/>
      <c r="BY2469"/>
      <c r="BZ2469"/>
      <c r="CA2469"/>
      <c r="CB2469"/>
      <c r="CC2469"/>
      <c r="CD2469"/>
      <c r="CE2469"/>
      <c r="CF2469"/>
      <c r="CG2469"/>
      <c r="CH2469"/>
      <c r="CI2469"/>
      <c r="CJ2469"/>
      <c r="CK2469"/>
      <c r="CL2469"/>
      <c r="CM2469"/>
      <c r="CN2469"/>
      <c r="CO2469"/>
    </row>
    <row r="2470" spans="1:93" s="2" customFormat="1" ht="15" hidden="1" customHeight="1" outlineLevel="2" x14ac:dyDescent="0.25">
      <c r="A2470" s="152" t="s">
        <v>58</v>
      </c>
      <c r="B2470" s="132">
        <f t="shared" ref="B2470" si="4211">B2469/10*0</f>
        <v>0</v>
      </c>
      <c r="C2470" s="133">
        <f t="shared" ref="C2470" si="4212">C2469/10*1</f>
        <v>4.3</v>
      </c>
      <c r="D2470" s="133">
        <f t="shared" ref="D2470" si="4213">D2469/10*2</f>
        <v>8.6</v>
      </c>
      <c r="E2470" s="133">
        <f t="shared" ref="E2470" si="4214">E2469/10*3</f>
        <v>12.899999999999999</v>
      </c>
      <c r="F2470" s="133">
        <f t="shared" ref="F2470" si="4215">F2469/10*4</f>
        <v>17.2</v>
      </c>
      <c r="G2470" s="133">
        <f t="shared" ref="G2470" si="4216">G2469/10*5</f>
        <v>21.5</v>
      </c>
      <c r="H2470" s="133">
        <f t="shared" ref="H2470" si="4217">H2469/10*6</f>
        <v>25.799999999999997</v>
      </c>
      <c r="I2470" s="133">
        <f t="shared" ref="I2470" si="4218">I2469/10*7</f>
        <v>30.099999999999998</v>
      </c>
      <c r="J2470" s="191">
        <f t="shared" ref="J2470" si="4219">J2469/10*8</f>
        <v>34.4</v>
      </c>
      <c r="K2470" s="133">
        <f t="shared" ref="K2470" si="4220">K2469/10*9</f>
        <v>38.699999999999996</v>
      </c>
      <c r="L2470" s="134">
        <f t="shared" ref="L2470" si="4221">L2469/10*10</f>
        <v>43</v>
      </c>
      <c r="M2470" s="133">
        <f t="shared" ref="M2470" si="4222">M2469/10*1</f>
        <v>0</v>
      </c>
      <c r="N2470" s="133">
        <f t="shared" ref="N2470" si="4223">N2469/10*2</f>
        <v>0</v>
      </c>
      <c r="O2470" s="133">
        <f t="shared" ref="O2470" si="4224">O2469/10*3</f>
        <v>0</v>
      </c>
      <c r="P2470" s="133">
        <f t="shared" ref="P2470" si="4225">P2469/10*4</f>
        <v>0</v>
      </c>
      <c r="Q2470" s="133">
        <f t="shared" ref="Q2470" si="4226">Q2469/10*5</f>
        <v>0</v>
      </c>
      <c r="R2470" s="133">
        <f t="shared" ref="R2470" si="4227">R2469/10*6</f>
        <v>0</v>
      </c>
      <c r="S2470" s="133">
        <f t="shared" ref="S2470" si="4228">S2469/10*7</f>
        <v>0</v>
      </c>
      <c r="T2470" s="133">
        <f t="shared" ref="T2470" si="4229">T2469/10*8</f>
        <v>0</v>
      </c>
      <c r="U2470" s="133">
        <f t="shared" ref="U2470" si="4230">U2469/10*9</f>
        <v>0</v>
      </c>
      <c r="V2470" s="134">
        <f t="shared" ref="V2470" si="4231">V2469/10*10</f>
        <v>0</v>
      </c>
      <c r="W2470" s="133">
        <f t="shared" ref="W2470" si="4232">W2469/10*1</f>
        <v>0</v>
      </c>
      <c r="X2470" s="133">
        <f t="shared" ref="X2470" si="4233">X2469/10*2</f>
        <v>0</v>
      </c>
      <c r="Y2470" s="133">
        <f t="shared" ref="Y2470" si="4234">Y2469/10*3</f>
        <v>0</v>
      </c>
      <c r="Z2470" s="133">
        <f t="shared" ref="Z2470" si="4235">Z2469/10*4</f>
        <v>0</v>
      </c>
      <c r="AA2470" s="133">
        <f t="shared" ref="AA2470" si="4236">AA2469/10*5</f>
        <v>0</v>
      </c>
      <c r="AB2470" s="133">
        <f t="shared" ref="AB2470" si="4237">AB2469/10*6</f>
        <v>0</v>
      </c>
      <c r="AC2470" s="133">
        <f t="shared" ref="AC2470" si="4238">AC2469/10*7</f>
        <v>0</v>
      </c>
      <c r="AD2470" s="133">
        <f t="shared" ref="AD2470" si="4239">AD2469/10*8</f>
        <v>0</v>
      </c>
      <c r="AE2470" s="134">
        <f t="shared" ref="AE2470" si="4240">AE2469/10*9</f>
        <v>0</v>
      </c>
      <c r="AF2470" s="134">
        <f t="shared" ref="AF2470" si="4241">AF2469/10*10</f>
        <v>0</v>
      </c>
      <c r="AG2470" s="133">
        <f t="shared" ref="AG2470" si="4242">AG2469/10*1</f>
        <v>0</v>
      </c>
      <c r="AH2470" s="133">
        <f t="shared" ref="AH2470" si="4243">AH2469/10*2</f>
        <v>0</v>
      </c>
      <c r="AI2470" s="133">
        <f t="shared" ref="AI2470" si="4244">AI2469/10*3</f>
        <v>0</v>
      </c>
      <c r="AJ2470" s="133">
        <f t="shared" ref="AJ2470" si="4245">AJ2469/10*4</f>
        <v>0</v>
      </c>
      <c r="AK2470" s="133">
        <f t="shared" ref="AK2470" si="4246">AK2469/10*5</f>
        <v>0</v>
      </c>
      <c r="AL2470" s="133">
        <f t="shared" ref="AL2470" si="4247">AL2469/10*6</f>
        <v>0</v>
      </c>
      <c r="AM2470" s="133">
        <f t="shared" ref="AM2470" si="4248">AM2469/10*7</f>
        <v>0</v>
      </c>
      <c r="AN2470" s="133">
        <f t="shared" ref="AN2470" si="4249">AN2469/10*8</f>
        <v>0</v>
      </c>
      <c r="AO2470" s="134">
        <f t="shared" ref="AO2470" si="4250">AO2469/10*9</f>
        <v>0</v>
      </c>
      <c r="AP2470" s="134">
        <f t="shared" ref="AP2470" si="4251">AP2469/10*10</f>
        <v>0</v>
      </c>
      <c r="AQ2470" s="133">
        <f t="shared" ref="AQ2470" si="4252">AQ2469/10*1</f>
        <v>0</v>
      </c>
      <c r="AR2470" s="133">
        <f t="shared" ref="AR2470" si="4253">AR2469/10*2</f>
        <v>0</v>
      </c>
      <c r="AS2470" s="133">
        <f t="shared" ref="AS2470" si="4254">AS2469/10*3</f>
        <v>0</v>
      </c>
      <c r="AT2470" s="133">
        <f t="shared" ref="AT2470" si="4255">AT2469/10*4</f>
        <v>0</v>
      </c>
      <c r="AU2470" s="133">
        <f t="shared" ref="AU2470" si="4256">AU2469/10*5</f>
        <v>0</v>
      </c>
      <c r="AV2470" s="133">
        <f t="shared" ref="AV2470" si="4257">AV2469/10*6</f>
        <v>0</v>
      </c>
      <c r="AW2470" s="133">
        <f t="shared" ref="AW2470" si="4258">AW2469/10*7</f>
        <v>0</v>
      </c>
      <c r="AX2470" s="133">
        <f t="shared" ref="AX2470" si="4259">AX2469/10*8</f>
        <v>0</v>
      </c>
      <c r="AY2470" s="134">
        <f t="shared" ref="AY2470" si="4260">AY2469/10*9</f>
        <v>0</v>
      </c>
      <c r="AZ2470" s="134">
        <f t="shared" ref="AZ2470" si="4261">AZ2469/10*10</f>
        <v>0</v>
      </c>
      <c r="BA2470" s="133">
        <f t="shared" ref="BA2470" si="4262">BA2469/10*1</f>
        <v>0</v>
      </c>
      <c r="BB2470" s="133">
        <f t="shared" ref="BB2470" si="4263">BB2469/10*2</f>
        <v>0</v>
      </c>
      <c r="BC2470" s="133">
        <f t="shared" ref="BC2470" si="4264">BC2469/10*3</f>
        <v>0</v>
      </c>
      <c r="BD2470" s="133">
        <f t="shared" ref="BD2470" si="4265">BD2469/10*4</f>
        <v>0</v>
      </c>
      <c r="BE2470" s="133">
        <f t="shared" ref="BE2470" si="4266">BE2469/10*5</f>
        <v>0</v>
      </c>
      <c r="BF2470" s="133">
        <f t="shared" ref="BF2470" si="4267">BF2469/10*6</f>
        <v>0</v>
      </c>
      <c r="BG2470" s="133">
        <f t="shared" ref="BG2470" si="4268">BG2469/10*7</f>
        <v>0</v>
      </c>
      <c r="BH2470" s="133">
        <f t="shared" ref="BH2470" si="4269">BH2469/10*8</f>
        <v>0</v>
      </c>
      <c r="BI2470" s="134">
        <f t="shared" ref="BI2470" si="4270">BI2469/10*9</f>
        <v>0</v>
      </c>
      <c r="BJ2470" s="134">
        <f t="shared" ref="BJ2470" si="4271">BJ2469/10*10</f>
        <v>0</v>
      </c>
      <c r="BK2470"/>
      <c r="BL2470"/>
      <c r="BM2470"/>
      <c r="BN2470"/>
      <c r="BO2470"/>
      <c r="BP2470"/>
      <c r="BQ2470"/>
      <c r="BR2470"/>
      <c r="BS2470"/>
      <c r="BT2470"/>
      <c r="BU2470"/>
      <c r="BV2470"/>
      <c r="BW2470"/>
      <c r="BX2470"/>
      <c r="BY2470"/>
      <c r="BZ2470"/>
      <c r="CA2470"/>
      <c r="CB2470"/>
      <c r="CC2470"/>
      <c r="CD2470"/>
      <c r="CE2470"/>
      <c r="CF2470"/>
      <c r="CG2470"/>
      <c r="CH2470"/>
      <c r="CI2470"/>
      <c r="CJ2470"/>
      <c r="CK2470"/>
      <c r="CL2470"/>
      <c r="CM2470"/>
      <c r="CN2470"/>
      <c r="CO2470"/>
    </row>
    <row r="2471" spans="1:93" ht="15.75" hidden="1" outlineLevel="2" thickBot="1" x14ac:dyDescent="0.3">
      <c r="A2471" s="152" t="s">
        <v>60</v>
      </c>
      <c r="B2471" s="192">
        <f t="shared" ref="B2471:BJ2471" si="4272">-B2468+B2467*B2470-1*IF(AND($A1882=B2466,B2470&gt;=$A2414),B2470-$A2414,0)</f>
        <v>0</v>
      </c>
      <c r="C2471" s="193">
        <f t="shared" si="4272"/>
        <v>0</v>
      </c>
      <c r="D2471" s="193">
        <f t="shared" si="4272"/>
        <v>0</v>
      </c>
      <c r="E2471" s="193">
        <f t="shared" si="4272"/>
        <v>0</v>
      </c>
      <c r="F2471" s="193">
        <f t="shared" si="4272"/>
        <v>0</v>
      </c>
      <c r="G2471" s="193">
        <f t="shared" si="4272"/>
        <v>0</v>
      </c>
      <c r="H2471" s="193">
        <f t="shared" si="4272"/>
        <v>0</v>
      </c>
      <c r="I2471" s="193">
        <f t="shared" si="4272"/>
        <v>0</v>
      </c>
      <c r="J2471" s="193">
        <f t="shared" si="4272"/>
        <v>0</v>
      </c>
      <c r="K2471" s="193">
        <f t="shared" si="4272"/>
        <v>0</v>
      </c>
      <c r="L2471" s="194">
        <f t="shared" si="4272"/>
        <v>0</v>
      </c>
      <c r="M2471" s="192">
        <f t="shared" si="4272"/>
        <v>0</v>
      </c>
      <c r="N2471" s="193">
        <f t="shared" si="4272"/>
        <v>0</v>
      </c>
      <c r="O2471" s="193">
        <f t="shared" si="4272"/>
        <v>0</v>
      </c>
      <c r="P2471" s="193">
        <f t="shared" si="4272"/>
        <v>0</v>
      </c>
      <c r="Q2471" s="193">
        <f t="shared" si="4272"/>
        <v>0</v>
      </c>
      <c r="R2471" s="193">
        <f t="shared" si="4272"/>
        <v>0</v>
      </c>
      <c r="S2471" s="193">
        <f t="shared" si="4272"/>
        <v>0</v>
      </c>
      <c r="T2471" s="193">
        <f t="shared" si="4272"/>
        <v>0</v>
      </c>
      <c r="U2471" s="193">
        <f t="shared" si="4272"/>
        <v>0</v>
      </c>
      <c r="V2471" s="194">
        <f t="shared" si="4272"/>
        <v>0</v>
      </c>
      <c r="W2471" s="192">
        <f t="shared" si="4272"/>
        <v>0</v>
      </c>
      <c r="X2471" s="193">
        <f t="shared" si="4272"/>
        <v>0</v>
      </c>
      <c r="Y2471" s="193">
        <f t="shared" si="4272"/>
        <v>0</v>
      </c>
      <c r="Z2471" s="193">
        <f t="shared" si="4272"/>
        <v>0</v>
      </c>
      <c r="AA2471" s="193">
        <f t="shared" si="4272"/>
        <v>0</v>
      </c>
      <c r="AB2471" s="193">
        <f t="shared" si="4272"/>
        <v>0</v>
      </c>
      <c r="AC2471" s="193">
        <f t="shared" si="4272"/>
        <v>0</v>
      </c>
      <c r="AD2471" s="193">
        <f t="shared" si="4272"/>
        <v>0</v>
      </c>
      <c r="AE2471" s="193">
        <f t="shared" si="4272"/>
        <v>0</v>
      </c>
      <c r="AF2471" s="194">
        <f t="shared" si="4272"/>
        <v>0</v>
      </c>
      <c r="AG2471" s="192" t="e">
        <f t="shared" si="4272"/>
        <v>#DIV/0!</v>
      </c>
      <c r="AH2471" s="193" t="e">
        <f t="shared" si="4272"/>
        <v>#DIV/0!</v>
      </c>
      <c r="AI2471" s="193" t="e">
        <f t="shared" si="4272"/>
        <v>#DIV/0!</v>
      </c>
      <c r="AJ2471" s="193" t="e">
        <f t="shared" si="4272"/>
        <v>#DIV/0!</v>
      </c>
      <c r="AK2471" s="193" t="e">
        <f t="shared" si="4272"/>
        <v>#DIV/0!</v>
      </c>
      <c r="AL2471" s="193" t="e">
        <f t="shared" si="4272"/>
        <v>#DIV/0!</v>
      </c>
      <c r="AM2471" s="193" t="e">
        <f t="shared" si="4272"/>
        <v>#DIV/0!</v>
      </c>
      <c r="AN2471" s="193" t="e">
        <f t="shared" si="4272"/>
        <v>#DIV/0!</v>
      </c>
      <c r="AO2471" s="193" t="e">
        <f t="shared" si="4272"/>
        <v>#DIV/0!</v>
      </c>
      <c r="AP2471" s="194" t="e">
        <f t="shared" si="4272"/>
        <v>#DIV/0!</v>
      </c>
      <c r="AQ2471" s="192">
        <f t="shared" si="4272"/>
        <v>0</v>
      </c>
      <c r="AR2471" s="193">
        <f t="shared" si="4272"/>
        <v>0</v>
      </c>
      <c r="AS2471" s="193">
        <f t="shared" si="4272"/>
        <v>0</v>
      </c>
      <c r="AT2471" s="193">
        <f t="shared" si="4272"/>
        <v>0</v>
      </c>
      <c r="AU2471" s="193">
        <f t="shared" si="4272"/>
        <v>0</v>
      </c>
      <c r="AV2471" s="193">
        <f t="shared" si="4272"/>
        <v>0</v>
      </c>
      <c r="AW2471" s="193">
        <f t="shared" si="4272"/>
        <v>0</v>
      </c>
      <c r="AX2471" s="193">
        <f t="shared" si="4272"/>
        <v>0</v>
      </c>
      <c r="AY2471" s="193">
        <f t="shared" si="4272"/>
        <v>0</v>
      </c>
      <c r="AZ2471" s="194">
        <f t="shared" si="4272"/>
        <v>0</v>
      </c>
      <c r="BA2471" s="192">
        <f t="shared" si="4272"/>
        <v>0</v>
      </c>
      <c r="BB2471" s="193">
        <f t="shared" si="4272"/>
        <v>0</v>
      </c>
      <c r="BC2471" s="193">
        <f t="shared" si="4272"/>
        <v>0</v>
      </c>
      <c r="BD2471" s="193">
        <f t="shared" si="4272"/>
        <v>0</v>
      </c>
      <c r="BE2471" s="193">
        <f t="shared" si="4272"/>
        <v>0</v>
      </c>
      <c r="BF2471" s="193">
        <f t="shared" si="4272"/>
        <v>0</v>
      </c>
      <c r="BG2471" s="193">
        <f t="shared" si="4272"/>
        <v>0</v>
      </c>
      <c r="BH2471" s="193">
        <f t="shared" si="4272"/>
        <v>0</v>
      </c>
      <c r="BI2471" s="193">
        <f t="shared" si="4272"/>
        <v>0</v>
      </c>
      <c r="BJ2471" s="194">
        <f t="shared" si="4272"/>
        <v>0</v>
      </c>
    </row>
    <row r="2472" spans="1:93" hidden="1" outlineLevel="2" x14ac:dyDescent="0.25"/>
    <row r="2473" spans="1:93" hidden="1" outlineLevel="1" collapsed="1" x14ac:dyDescent="0.25"/>
    <row r="2474" spans="1:93" hidden="1" outlineLevel="1" x14ac:dyDescent="0.25">
      <c r="A2474" s="61">
        <v>5</v>
      </c>
      <c r="B2474" s="179">
        <f>HLOOKUP(A2474,'Calculo VIGA'!E$2:M$3,2,TRUE)</f>
        <v>0</v>
      </c>
      <c r="C2474" s="180"/>
      <c r="D2474" s="180"/>
    </row>
    <row r="2475" spans="1:93" hidden="1" outlineLevel="1" x14ac:dyDescent="0.25">
      <c r="A2475" s="181">
        <f>1*B2474/10</f>
        <v>0</v>
      </c>
      <c r="B2475" s="180"/>
      <c r="C2475" s="180"/>
      <c r="D2475" s="180"/>
    </row>
    <row r="2476" spans="1:93" hidden="1" outlineLevel="2" x14ac:dyDescent="0.25">
      <c r="B2476" s="316">
        <f>'Calculo VIGA'!E$2</f>
        <v>1</v>
      </c>
      <c r="C2476" s="317"/>
      <c r="D2476" s="316">
        <f>'Calculo VIGA'!F$2</f>
        <v>2</v>
      </c>
      <c r="E2476" s="317"/>
      <c r="F2476" s="316">
        <f>'Calculo VIGA'!G$2</f>
        <v>3</v>
      </c>
      <c r="G2476" s="317"/>
      <c r="H2476" s="316">
        <f>'Calculo VIGA'!H$2</f>
        <v>4</v>
      </c>
      <c r="I2476" s="317"/>
      <c r="J2476" s="316">
        <f>'Calculo VIGA'!I$2</f>
        <v>5</v>
      </c>
      <c r="K2476" s="317"/>
      <c r="L2476" s="316">
        <f>'Calculo VIGA'!J$2</f>
        <v>6</v>
      </c>
      <c r="M2476" s="317"/>
    </row>
    <row r="2477" spans="1:93" hidden="1" outlineLevel="2" x14ac:dyDescent="0.25">
      <c r="B2477" s="105">
        <f>'Calculo VIGA'!B$18</f>
        <v>3</v>
      </c>
      <c r="C2477" s="106">
        <v>0</v>
      </c>
      <c r="D2477" s="107">
        <f>'Calculo VIGA'!J$18</f>
        <v>0</v>
      </c>
      <c r="E2477" s="106">
        <v>0</v>
      </c>
      <c r="F2477" s="107">
        <f>'Calculo VIGA'!R$18</f>
        <v>0</v>
      </c>
      <c r="G2477" s="106">
        <v>0</v>
      </c>
      <c r="H2477" s="107">
        <f>'Calculo VIGA'!Z$18</f>
        <v>0</v>
      </c>
      <c r="I2477" s="106">
        <v>0</v>
      </c>
      <c r="J2477" s="107">
        <f>'Calculo VIGA'!AH$18</f>
        <v>0</v>
      </c>
      <c r="K2477" s="106">
        <v>0</v>
      </c>
      <c r="L2477" s="107">
        <f>'Calculo VIGA'!AP$18</f>
        <v>0</v>
      </c>
      <c r="M2477" s="108">
        <v>0</v>
      </c>
      <c r="X2477" s="146"/>
      <c r="Y2477" s="147"/>
    </row>
    <row r="2478" spans="1:93" hidden="1" outlineLevel="2" x14ac:dyDescent="0.25">
      <c r="B2478" s="105">
        <f>'Calculo VIGA'!B$19</f>
        <v>4</v>
      </c>
      <c r="C2478" s="106">
        <f>IF($A2474=B2476,1*($B2474-$A2475)^2*(2*$A2475+$B2474)/$B2474^3,0)</f>
        <v>0</v>
      </c>
      <c r="D2478" s="107">
        <f>'Calculo VIGA'!J$19</f>
        <v>0</v>
      </c>
      <c r="E2478" s="106">
        <f>IF($A2474=D2476,1*($B2474-$A2475)^2*(2*$A2475+$B2474)/$B2474^3,0)</f>
        <v>0</v>
      </c>
      <c r="F2478" s="107">
        <f>'Calculo VIGA'!R$19</f>
        <v>0</v>
      </c>
      <c r="G2478" s="106">
        <f>IF($A2474=F2476,1*($B2474-$A2475)^2*(2*$A2475+$B2474)/$B2474^3,0)</f>
        <v>0</v>
      </c>
      <c r="H2478" s="107">
        <f>'Calculo VIGA'!Z$19</f>
        <v>0</v>
      </c>
      <c r="I2478" s="106">
        <f>IF($A2474=H2476,1*($B2474-$A2475)^2*(2*$A2475+$B2474)/$B2474^3,0)</f>
        <v>0</v>
      </c>
      <c r="J2478" s="107">
        <f>'Calculo VIGA'!AH$19</f>
        <v>0</v>
      </c>
      <c r="K2478" s="106" t="e">
        <f>IF($A2474=J2476,1*($B2474-$A2475)^2*(2*$A2475+$B2474)/$B2474^3,0)</f>
        <v>#DIV/0!</v>
      </c>
      <c r="L2478" s="107">
        <f>'Calculo VIGA'!AP$19</f>
        <v>0</v>
      </c>
      <c r="M2478" s="108">
        <f>IF($A2474=L2476,1*($B2474-$A2475)^2*(2*$A2475+$B2474)/$B2474^3,0)</f>
        <v>0</v>
      </c>
    </row>
    <row r="2479" spans="1:93" hidden="1" outlineLevel="2" x14ac:dyDescent="0.25">
      <c r="A2479" t="s">
        <v>36</v>
      </c>
      <c r="B2479" s="105">
        <f>'Calculo VIGA'!B$20</f>
        <v>1</v>
      </c>
      <c r="C2479" s="106">
        <f>IF($A2474=B2476,1*$A2475*($B2474-$A2475)^2/$B2474^2,0)</f>
        <v>0</v>
      </c>
      <c r="D2479" s="107">
        <f>'Calculo VIGA'!J$20</f>
        <v>0</v>
      </c>
      <c r="E2479" s="106">
        <f>IF($A2474=D2476,1*$A2475*($B2474-$A2475)^2/$B2474^2,0)</f>
        <v>0</v>
      </c>
      <c r="F2479" s="107">
        <f>'Calculo VIGA'!R$20</f>
        <v>0</v>
      </c>
      <c r="G2479" s="106">
        <f>IF($A2474=F2476,1*$A2475*($B2474-$A2475)^2/$B2474^2,0)</f>
        <v>0</v>
      </c>
      <c r="H2479" s="107">
        <f>'Calculo VIGA'!Z$20</f>
        <v>0</v>
      </c>
      <c r="I2479" s="106">
        <f>IF($A2474=H2476,1*$A2475*($B2474-$A2475)^2/$B2474^2,0)</f>
        <v>0</v>
      </c>
      <c r="J2479" s="107">
        <f>'Calculo VIGA'!AH$20</f>
        <v>0</v>
      </c>
      <c r="K2479" s="106" t="e">
        <f>IF($A2474=J2476,1*$A2475*($B2474-$A2475)^2/$B2474^2,0)</f>
        <v>#DIV/0!</v>
      </c>
      <c r="L2479" s="107">
        <f>'Calculo VIGA'!AP$20</f>
        <v>0</v>
      </c>
      <c r="M2479" s="108">
        <f>IF($A2474=L2476,1*$A2475*($B2474-$A2475)^2/$B2474^2,0)</f>
        <v>0</v>
      </c>
      <c r="X2479" s="149"/>
    </row>
    <row r="2480" spans="1:93" hidden="1" outlineLevel="2" x14ac:dyDescent="0.25">
      <c r="B2480" s="105">
        <f>'Calculo VIGA'!B$21</f>
        <v>5</v>
      </c>
      <c r="C2480" s="108">
        <v>0</v>
      </c>
      <c r="D2480" s="107">
        <f>'Calculo VIGA'!J$21</f>
        <v>0</v>
      </c>
      <c r="E2480" s="108">
        <v>0</v>
      </c>
      <c r="F2480" s="107">
        <f>'Calculo VIGA'!R$21</f>
        <v>0</v>
      </c>
      <c r="G2480" s="108">
        <v>0</v>
      </c>
      <c r="H2480" s="107">
        <f>'Calculo VIGA'!Z$21</f>
        <v>0</v>
      </c>
      <c r="I2480" s="108">
        <v>0</v>
      </c>
      <c r="J2480" s="107">
        <f>'Calculo VIGA'!AH$21</f>
        <v>0</v>
      </c>
      <c r="K2480" s="108">
        <v>0</v>
      </c>
      <c r="L2480" s="107">
        <f>'Calculo VIGA'!AP$21</f>
        <v>0</v>
      </c>
      <c r="M2480" s="108">
        <v>0</v>
      </c>
    </row>
    <row r="2481" spans="2:34" hidden="1" outlineLevel="2" x14ac:dyDescent="0.25">
      <c r="B2481" s="105">
        <f>'Calculo VIGA'!B$22</f>
        <v>6</v>
      </c>
      <c r="C2481" s="106">
        <f>IF($A2474=B2476,1*($A2475)^2*(3*$B2474-2*$A2475)/$B2474^3,0)</f>
        <v>0</v>
      </c>
      <c r="D2481" s="107">
        <f>'Calculo VIGA'!J$22</f>
        <v>0</v>
      </c>
      <c r="E2481" s="106">
        <f>IF($A2474=D2476,1*($A2475)^2*(3*$B2474-2*$A2475)/$B2474^3,0)</f>
        <v>0</v>
      </c>
      <c r="F2481" s="107">
        <f>'Calculo VIGA'!R$22</f>
        <v>0</v>
      </c>
      <c r="G2481" s="106">
        <f>IF($A2474=F2476,1*($A2475)^2*(3*$B2474-2*$A2475)/$B2474^3,0)</f>
        <v>0</v>
      </c>
      <c r="H2481" s="107">
        <f>'Calculo VIGA'!Z$22</f>
        <v>0</v>
      </c>
      <c r="I2481" s="106">
        <f>IF($A2474=H2476,1*($A2475)^2*(3*$B2474-2*$A2475)/$B2474^3,0)</f>
        <v>0</v>
      </c>
      <c r="J2481" s="107">
        <f>'Calculo VIGA'!AH$22</f>
        <v>0</v>
      </c>
      <c r="K2481" s="106" t="e">
        <f>IF($A2474=J2476,1*($A2475)^2*(3*$B2474-2*$A2475)/$B2474^3,0)</f>
        <v>#DIV/0!</v>
      </c>
      <c r="L2481" s="107">
        <f>'Calculo VIGA'!AP$22</f>
        <v>0</v>
      </c>
      <c r="M2481" s="108">
        <f>IF($A2474=L2476,1*($A2475)^2*(3*$B2474-2*$A2475)/$B2474^3,0)</f>
        <v>0</v>
      </c>
    </row>
    <row r="2482" spans="2:34" hidden="1" outlineLevel="2" x14ac:dyDescent="0.25">
      <c r="B2482" s="105">
        <f>'Calculo VIGA'!B$23</f>
        <v>2</v>
      </c>
      <c r="C2482" s="108">
        <f>IF($A2474=B2476,-1*($B2474-$A2475)*$A2475^2/$B2474^2,0)</f>
        <v>0</v>
      </c>
      <c r="D2482" s="107">
        <f>'Calculo VIGA'!J$23</f>
        <v>0</v>
      </c>
      <c r="E2482" s="108">
        <f>IF($A2474=D2476,-1*($B2474-$A2475)*$A2475^2/$B2474^2,0)</f>
        <v>0</v>
      </c>
      <c r="F2482" s="107">
        <f>'Calculo VIGA'!R$23</f>
        <v>0</v>
      </c>
      <c r="G2482" s="108">
        <f>IF($A2474=F2476,-1*($B2474-$A2475)*$A2475^2/$B2474^2,0)</f>
        <v>0</v>
      </c>
      <c r="H2482" s="107">
        <f>'Calculo VIGA'!Z$23</f>
        <v>0</v>
      </c>
      <c r="I2482" s="108">
        <f>IF($A2474=H2476,-1*($B2474-$A2475)*$A2475^2/$B2474^2,0)</f>
        <v>0</v>
      </c>
      <c r="J2482" s="107">
        <f>'Calculo VIGA'!AH$23</f>
        <v>0</v>
      </c>
      <c r="K2482" s="108" t="e">
        <f>IF($A2474=J2476,-1*($B2474-$A2475)*$A2475^2/$B2474^2,0)</f>
        <v>#DIV/0!</v>
      </c>
      <c r="L2482" s="107">
        <f>'Calculo VIGA'!AP$23</f>
        <v>0</v>
      </c>
      <c r="M2482" s="108">
        <f>IF($A2474=L2476,-1*($B2474-$A2475)*$A2475^2/$B2474^2,0)</f>
        <v>0</v>
      </c>
    </row>
    <row r="2483" spans="2:34" hidden="1" outlineLevel="2" x14ac:dyDescent="0.25">
      <c r="C2483" t="s">
        <v>61</v>
      </c>
      <c r="D2483" s="182"/>
      <c r="E2483" s="183"/>
      <c r="F2483" s="182"/>
      <c r="G2483" s="183"/>
      <c r="H2483" s="182"/>
      <c r="I2483" s="183"/>
      <c r="J2483" s="182"/>
      <c r="K2483" s="183"/>
      <c r="L2483" s="182"/>
      <c r="M2483" s="183"/>
      <c r="N2483" s="182"/>
      <c r="O2483" s="183"/>
      <c r="P2483" s="182"/>
      <c r="Q2483" s="183"/>
      <c r="R2483" s="182"/>
      <c r="S2483" s="183"/>
    </row>
    <row r="2484" spans="2:34" hidden="1" outlineLevel="2" x14ac:dyDescent="0.25">
      <c r="B2484" s="105">
        <v>1</v>
      </c>
      <c r="C2484" s="108">
        <f t="shared" ref="C2484" si="4273">-(IFERROR(VLOOKUP($B2484,$B2477:$C2482,2,0),0)+IFERROR(VLOOKUP($B2484,$D2477:$E2482,2,0),0)+IFERROR(VLOOKUP($B2484,$F2477:$G2482,2,0),0)+IFERROR(VLOOKUP($B2484,$H2477:$I2482,2,0),0)+IFERROR(VLOOKUP($B2484,$J2477:$K2482,2,0),0)+IFERROR(VLOOKUP($B2484,$L2477:$M2482,2,0),0)+IFERROR(VLOOKUP($B2484,$N2477:$O2482,2,0),0)+IFERROR(VLOOKUP($B2484,$P2477:$Q2482,2,0),0)+IFERROR(VLOOKUP($B2484,$R2477:$S2482,2,0),0))</f>
        <v>0</v>
      </c>
      <c r="E2484" s="109"/>
      <c r="F2484" s="325" t="s">
        <v>37</v>
      </c>
      <c r="G2484" s="325"/>
      <c r="H2484" s="325"/>
      <c r="I2484" s="325"/>
      <c r="J2484" s="325"/>
      <c r="K2484" s="325"/>
      <c r="L2484" s="325"/>
      <c r="M2484" s="325"/>
      <c r="N2484" s="325"/>
      <c r="O2484" s="325"/>
      <c r="P2484" s="325"/>
      <c r="Q2484" s="325"/>
      <c r="R2484" s="325"/>
      <c r="S2484" s="325"/>
      <c r="T2484" s="325"/>
      <c r="U2484" s="325"/>
      <c r="V2484" s="325"/>
      <c r="W2484" s="325"/>
      <c r="X2484" s="325"/>
      <c r="Y2484" s="325"/>
      <c r="Z2484" s="325"/>
      <c r="AA2484" s="325"/>
      <c r="AB2484" s="110"/>
      <c r="AC2484" s="110"/>
      <c r="AD2484" s="110"/>
      <c r="AE2484" s="110"/>
      <c r="AF2484" s="110"/>
      <c r="AG2484" s="110"/>
      <c r="AH2484" s="110"/>
    </row>
    <row r="2485" spans="2:34" hidden="1" outlineLevel="2" x14ac:dyDescent="0.25">
      <c r="B2485" s="105">
        <v>2</v>
      </c>
      <c r="C2485" s="108">
        <f t="shared" ref="C2485" si="4274">-(IFERROR(VLOOKUP($B2485,$B2477:$C2482,2,0),0)+IFERROR(VLOOKUP($B2485,$D2477:$E2482,2,0),0)+IFERROR(VLOOKUP($B2485,$F2477:$G2482,2,0),0)+IFERROR(VLOOKUP($B2485,$H2477:$I2482,2,0),0)+IFERROR(VLOOKUP($B2485,$J2477:$K2482,2,0),0)+IFERROR(VLOOKUP($B2485,$L2477:$M2482,2,0),0)+IFERROR(VLOOKUP($B2485,$N2477:$O2482,2,0),0)+IFERROR(VLOOKUP($B2485,$P2477:$Q2482,2,0),0)+IFERROR(VLOOKUP($B2485,$R2477:$S2482,2,0),0))</f>
        <v>0</v>
      </c>
      <c r="E2485" s="110"/>
      <c r="F2485" s="110"/>
      <c r="G2485" s="326" t="s">
        <v>38</v>
      </c>
      <c r="H2485" s="326"/>
      <c r="I2485" s="326"/>
      <c r="J2485" s="326"/>
      <c r="K2485" s="326"/>
      <c r="L2485" s="326"/>
      <c r="M2485" s="110"/>
      <c r="N2485" s="110"/>
      <c r="O2485" s="110"/>
      <c r="P2485" s="327" t="s">
        <v>39</v>
      </c>
      <c r="Q2485" s="327"/>
      <c r="R2485" s="327"/>
      <c r="S2485" s="327"/>
      <c r="T2485" s="327"/>
      <c r="U2485" s="327"/>
      <c r="V2485" s="110"/>
      <c r="W2485" s="110"/>
      <c r="X2485" s="110"/>
      <c r="Y2485" s="110"/>
      <c r="Z2485" s="110"/>
      <c r="AA2485" s="110"/>
      <c r="AB2485" s="110"/>
      <c r="AC2485" s="110"/>
      <c r="AD2485" s="110"/>
      <c r="AE2485" s="110"/>
      <c r="AF2485" s="110"/>
      <c r="AG2485" s="110"/>
      <c r="AH2485" s="110"/>
    </row>
    <row r="2486" spans="2:34" hidden="1" outlineLevel="2" x14ac:dyDescent="0.25">
      <c r="B2486" s="105">
        <v>3</v>
      </c>
      <c r="C2486" s="108">
        <f t="shared" ref="C2486" si="4275">-(IFERROR(VLOOKUP($B2486,$B2477:$C2482,2,0),0)+IFERROR(VLOOKUP($B2486,$D2477:$E2482,2,0),0)+IFERROR(VLOOKUP($B2486,$F2477:$G2482,2,0),0)+IFERROR(VLOOKUP($B2486,$H2477:$I2482,2,0),0)+IFERROR(VLOOKUP($B2486,$J2477:$K2482,2,0),0)+IFERROR(VLOOKUP($B2486,$L2477:$M2482,2,0),0)+IFERROR(VLOOKUP($B2486,$N2477:$O2482,2,0),0)+IFERROR(VLOOKUP($B2486,$P2477:$Q2482,2,0),0)+IFERROR(VLOOKUP($B2486,$R2477:$S2482,2,0),0))</f>
        <v>0</v>
      </c>
      <c r="E2486" s="110"/>
      <c r="F2486" s="110"/>
      <c r="G2486" s="112">
        <v>6</v>
      </c>
      <c r="H2486" s="112">
        <v>5</v>
      </c>
      <c r="I2486" s="112">
        <v>4</v>
      </c>
      <c r="J2486" s="112">
        <v>3</v>
      </c>
      <c r="K2486" s="112">
        <v>2</v>
      </c>
      <c r="L2486" s="112">
        <v>1</v>
      </c>
      <c r="M2486" s="110"/>
      <c r="O2486" s="110"/>
      <c r="P2486" s="112">
        <v>6</v>
      </c>
      <c r="Q2486" s="112">
        <v>5</v>
      </c>
      <c r="R2486" s="112">
        <v>4</v>
      </c>
      <c r="S2486" s="112">
        <v>3</v>
      </c>
      <c r="T2486" s="112">
        <v>2</v>
      </c>
      <c r="U2486" s="112">
        <v>1</v>
      </c>
      <c r="AB2486" s="110"/>
      <c r="AC2486" s="110"/>
      <c r="AD2486" s="110"/>
      <c r="AE2486" s="110"/>
      <c r="AF2486" s="110"/>
      <c r="AG2486" s="110"/>
      <c r="AH2486" s="110"/>
    </row>
    <row r="2487" spans="2:34" hidden="1" outlineLevel="2" x14ac:dyDescent="0.25">
      <c r="B2487" s="105">
        <v>4</v>
      </c>
      <c r="C2487" s="108">
        <f t="shared" ref="C2487" si="4276">-(IFERROR(VLOOKUP($B2487,$B2477:$C2482,2,0),0)+IFERROR(VLOOKUP($B2487,$D2477:$E2482,2,0),0)+IFERROR(VLOOKUP($B2487,$F2477:$G2482,2,0),0)+IFERROR(VLOOKUP($B2487,$H2477:$I2482,2,0),0)+IFERROR(VLOOKUP($B2487,$J2477:$K2482,2,0),0)+IFERROR(VLOOKUP($B2487,$L2477:$M2482,2,0),0)+IFERROR(VLOOKUP($B2487,$N2477:$O2482,2,0),0)+IFERROR(VLOOKUP($B2487,$P2477:$Q2482,2,0),0)+IFERROR(VLOOKUP($B2487,$R2477:$S2482,2,0),0))</f>
        <v>0</v>
      </c>
      <c r="E2487" s="110"/>
      <c r="F2487" s="105">
        <v>1</v>
      </c>
      <c r="G2487" s="184" t="e">
        <f t="array" ref="G2487:G2493">MMULT(MINVERSE($C$24:$I$30),$C2484:$C2490)</f>
        <v>#NUM!</v>
      </c>
      <c r="H2487" s="184" t="e">
        <f t="array" ref="H2487:H2492">MMULT(MINVERSE($C$24:$H$29),$C2484:$C2489)</f>
        <v>#NUM!</v>
      </c>
      <c r="I2487" s="184" t="e">
        <f t="array" ref="I2487:I2491">MMULT(MINVERSE($C$24:$G$28),$C2484:$C2488)</f>
        <v>#NUM!</v>
      </c>
      <c r="J2487" s="184">
        <f t="array" ref="J2487:J2490">MMULT(MINVERSE($C$24:$F$27),$C2484:$C2487)</f>
        <v>0</v>
      </c>
      <c r="K2487" s="184">
        <f t="array" ref="K2487:K2489">MMULT(MINVERSE($C$24:$E$26),$C2484:$C2486)</f>
        <v>0</v>
      </c>
      <c r="L2487" s="184">
        <f t="array" ref="L2487:L2488">MMULT(MINVERSE($C$24:$D$25),$C2484:$C2485)</f>
        <v>0</v>
      </c>
      <c r="M2487" s="110"/>
      <c r="O2487" s="105">
        <v>1</v>
      </c>
      <c r="P2487" s="184" t="e">
        <f t="array" ref="P2487:P2497">MMULT(MINVERSE($C$24:$M$34),$C2484:$C2494)</f>
        <v>#NUM!</v>
      </c>
      <c r="Q2487" s="184" t="e">
        <f t="array" ref="Q2487:Q2496">MMULT(MINVERSE($C$24:$L$33),$C2484:$C2493)</f>
        <v>#NUM!</v>
      </c>
      <c r="R2487" s="184" t="e">
        <f t="array" ref="R2487:R2495">MMULT(MINVERSE($C$24:$K$32),$C2484:$C2492)</f>
        <v>#NUM!</v>
      </c>
      <c r="S2487" s="184" t="e">
        <f t="array" ref="S2487:S2494">MMULT(MINVERSE($C$24:$J$31),$C2484:$C2491)</f>
        <v>#NUM!</v>
      </c>
      <c r="T2487" s="114"/>
      <c r="U2487" s="114"/>
      <c r="V2487" s="110"/>
      <c r="W2487" s="110"/>
      <c r="X2487" s="110"/>
      <c r="Y2487" s="110"/>
      <c r="Z2487" s="110"/>
      <c r="AA2487" s="110"/>
      <c r="AB2487" s="110"/>
      <c r="AC2487" s="110"/>
      <c r="AD2487" s="110"/>
      <c r="AE2487" s="110"/>
      <c r="AF2487" s="110"/>
      <c r="AG2487" s="110"/>
      <c r="AH2487" s="110"/>
    </row>
    <row r="2488" spans="2:34" hidden="1" outlineLevel="2" x14ac:dyDescent="0.25">
      <c r="B2488" s="105">
        <v>5</v>
      </c>
      <c r="C2488" s="108">
        <f t="shared" ref="C2488" si="4277">-(IFERROR(VLOOKUP($B2488,$B2477:$C2482,2,0),0)+IFERROR(VLOOKUP($B2488,$D2477:$E2482,2,0),0)+IFERROR(VLOOKUP($B2488,$F2477:$G2482,2,0),0)+IFERROR(VLOOKUP($B2488,$H2477:$I2482,2,0),0)+IFERROR(VLOOKUP($B2488,$J2477:$K2482,2,0),0)+IFERROR(VLOOKUP($B2488,$L2477:$M2482,2,0),0)+IFERROR(VLOOKUP($B2488,$N2477:$O2482,2,0),0)+IFERROR(VLOOKUP($B2488,$P2477:$Q2482,2,0),0)+IFERROR(VLOOKUP($B2488,$R2477:$S2482,2,0),0))</f>
        <v>0</v>
      </c>
      <c r="E2488" s="110"/>
      <c r="F2488" s="105">
        <v>2</v>
      </c>
      <c r="G2488" s="185" t="e">
        <v>#NUM!</v>
      </c>
      <c r="H2488" s="185" t="e">
        <v>#NUM!</v>
      </c>
      <c r="I2488" s="185" t="e">
        <v>#NUM!</v>
      </c>
      <c r="J2488" s="185">
        <v>0</v>
      </c>
      <c r="K2488" s="185">
        <v>0</v>
      </c>
      <c r="L2488" s="185">
        <v>0</v>
      </c>
      <c r="M2488" s="110"/>
      <c r="O2488" s="105">
        <v>2</v>
      </c>
      <c r="P2488" s="185" t="e">
        <v>#NUM!</v>
      </c>
      <c r="Q2488" s="185" t="e">
        <v>#NUM!</v>
      </c>
      <c r="R2488" s="185" t="e">
        <v>#NUM!</v>
      </c>
      <c r="S2488" s="185" t="e">
        <v>#NUM!</v>
      </c>
      <c r="T2488" s="114"/>
      <c r="U2488" s="114"/>
    </row>
    <row r="2489" spans="2:34" hidden="1" outlineLevel="2" x14ac:dyDescent="0.25">
      <c r="B2489" s="105">
        <v>6</v>
      </c>
      <c r="C2489" s="108">
        <f t="shared" ref="C2489" si="4278">-(IFERROR(VLOOKUP($B2489,$B2477:$C2482,2,0),0)+IFERROR(VLOOKUP($B2489,$D2477:$E2482,2,0),0)+IFERROR(VLOOKUP($B2489,$F2477:$G2482,2,0),0)+IFERROR(VLOOKUP($B2489,$H2477:$I2482,2,0),0)+IFERROR(VLOOKUP($B2489,$J2477:$K2482,2,0),0)+IFERROR(VLOOKUP($B2489,$L2477:$M2482,2,0),0)+IFERROR(VLOOKUP($B2489,$N2477:$O2482,2,0),0)+IFERROR(VLOOKUP($B2489,$P2477:$Q2482,2,0),0)+IFERROR(VLOOKUP($B2489,$R2477:$S2482,2,0),0))</f>
        <v>0</v>
      </c>
      <c r="E2489" s="110"/>
      <c r="F2489" s="105">
        <v>3</v>
      </c>
      <c r="G2489" s="185" t="e">
        <v>#NUM!</v>
      </c>
      <c r="H2489" s="185" t="e">
        <v>#NUM!</v>
      </c>
      <c r="I2489" s="185" t="e">
        <v>#NUM!</v>
      </c>
      <c r="J2489" s="185">
        <v>0</v>
      </c>
      <c r="K2489" s="185">
        <v>0</v>
      </c>
      <c r="L2489" s="185"/>
      <c r="M2489" s="110"/>
      <c r="O2489" s="105">
        <v>3</v>
      </c>
      <c r="P2489" s="185" t="e">
        <v>#NUM!</v>
      </c>
      <c r="Q2489" s="185" t="e">
        <v>#NUM!</v>
      </c>
      <c r="R2489" s="185" t="e">
        <v>#NUM!</v>
      </c>
      <c r="S2489" s="185" t="e">
        <v>#NUM!</v>
      </c>
      <c r="T2489" s="114"/>
      <c r="U2489" s="114"/>
    </row>
    <row r="2490" spans="2:34" hidden="1" outlineLevel="2" x14ac:dyDescent="0.25">
      <c r="B2490" s="105">
        <v>7</v>
      </c>
      <c r="C2490" s="108">
        <f t="shared" ref="C2490" si="4279">-(IFERROR(VLOOKUP($B2490,$B2477:$C2482,2,0),0)+IFERROR(VLOOKUP($B2490,$D2477:$E2482,2,0),0)+IFERROR(VLOOKUP($B2490,$F2477:$G2482,2,0),0)+IFERROR(VLOOKUP($B2490,$H2477:$I2482,2,0),0)+IFERROR(VLOOKUP($B2490,$J2477:$K2482,2,0),0)+IFERROR(VLOOKUP($B2490,$L2477:$M2482,2,0),0)+IFERROR(VLOOKUP($B2490,$N2477:$O2482,2,0),0)+IFERROR(VLOOKUP($B2490,$P2477:$Q2482,2,0),0)+IFERROR(VLOOKUP($B2490,$R2477:$S2482,2,0),0))</f>
        <v>0</v>
      </c>
      <c r="E2490" s="110"/>
      <c r="F2490" s="105">
        <v>4</v>
      </c>
      <c r="G2490" s="185" t="e">
        <v>#NUM!</v>
      </c>
      <c r="H2490" s="185" t="e">
        <v>#NUM!</v>
      </c>
      <c r="I2490" s="185" t="e">
        <v>#NUM!</v>
      </c>
      <c r="J2490" s="185">
        <v>0</v>
      </c>
      <c r="K2490" s="185"/>
      <c r="L2490" s="185"/>
      <c r="M2490" s="110"/>
      <c r="O2490" s="105">
        <v>4</v>
      </c>
      <c r="P2490" s="185" t="e">
        <v>#NUM!</v>
      </c>
      <c r="Q2490" s="185" t="e">
        <v>#NUM!</v>
      </c>
      <c r="R2490" s="185" t="e">
        <v>#NUM!</v>
      </c>
      <c r="S2490" s="185" t="e">
        <v>#NUM!</v>
      </c>
      <c r="T2490" s="114"/>
      <c r="U2490" s="114"/>
    </row>
    <row r="2491" spans="2:34" hidden="1" outlineLevel="2" x14ac:dyDescent="0.25">
      <c r="B2491" s="105">
        <v>8</v>
      </c>
      <c r="C2491" s="108">
        <f t="shared" ref="C2491" si="4280">-(IFERROR(VLOOKUP($B2491,$B2477:$C2482,2,0),0)+IFERROR(VLOOKUP($B2491,$D2477:$E2482,2,0),0)+IFERROR(VLOOKUP($B2491,$F2477:$G2482,2,0),0)+IFERROR(VLOOKUP($B2491,$H2477:$I2482,2,0),0)+IFERROR(VLOOKUP($B2491,$J2477:$K2482,2,0),0)+IFERROR(VLOOKUP($B2491,$L2477:$M2482,2,0),0)+IFERROR(VLOOKUP($B2491,$N2477:$O2482,2,0),0)+IFERROR(VLOOKUP($B2491,$P2477:$Q2482,2,0),0)+IFERROR(VLOOKUP($B2491,$R2477:$S2482,2,0),0))</f>
        <v>0</v>
      </c>
      <c r="E2491" s="110" t="s">
        <v>40</v>
      </c>
      <c r="F2491" s="105">
        <v>5</v>
      </c>
      <c r="G2491" s="185" t="e">
        <v>#NUM!</v>
      </c>
      <c r="H2491" s="185" t="e">
        <v>#NUM!</v>
      </c>
      <c r="I2491" s="185" t="e">
        <v>#NUM!</v>
      </c>
      <c r="J2491" s="185"/>
      <c r="K2491" s="185"/>
      <c r="L2491" s="185"/>
      <c r="M2491" s="110"/>
      <c r="O2491" s="105">
        <v>5</v>
      </c>
      <c r="P2491" s="185" t="e">
        <v>#NUM!</v>
      </c>
      <c r="Q2491" s="185" t="e">
        <v>#NUM!</v>
      </c>
      <c r="R2491" s="185" t="e">
        <v>#NUM!</v>
      </c>
      <c r="S2491" s="185" t="e">
        <v>#NUM!</v>
      </c>
      <c r="T2491" s="114"/>
      <c r="U2491" s="114"/>
    </row>
    <row r="2492" spans="2:34" hidden="1" outlineLevel="2" x14ac:dyDescent="0.25">
      <c r="B2492" s="105">
        <v>9</v>
      </c>
      <c r="C2492" s="108">
        <f t="shared" ref="C2492" si="4281">-(IFERROR(VLOOKUP($B2492,$B2477:$C2482,2,0),0)+IFERROR(VLOOKUP($B2492,$D2477:$E2482,2,0),0)+IFERROR(VLOOKUP($B2492,$F2477:$G2482,2,0),0)+IFERROR(VLOOKUP($B2492,$H2477:$I2482,2,0),0)+IFERROR(VLOOKUP($B2492,$J2477:$K2482,2,0),0)+IFERROR(VLOOKUP($B2492,$L2477:$M2482,2,0),0)+IFERROR(VLOOKUP($B2492,$N2477:$O2482,2,0),0)+IFERROR(VLOOKUP($B2492,$P2477:$Q2482,2,0),0)+IFERROR(VLOOKUP($B2492,$R2477:$S2482,2,0),0))</f>
        <v>0</v>
      </c>
      <c r="E2492" s="110"/>
      <c r="F2492" s="105">
        <v>6</v>
      </c>
      <c r="G2492" s="185" t="e">
        <v>#NUM!</v>
      </c>
      <c r="H2492" s="185" t="e">
        <v>#NUM!</v>
      </c>
      <c r="I2492" s="185"/>
      <c r="J2492" s="185"/>
      <c r="K2492" s="185"/>
      <c r="L2492" s="185"/>
      <c r="M2492" s="110"/>
      <c r="O2492" s="105">
        <v>6</v>
      </c>
      <c r="P2492" s="185" t="e">
        <v>#NUM!</v>
      </c>
      <c r="Q2492" s="185" t="e">
        <v>#NUM!</v>
      </c>
      <c r="R2492" s="185" t="e">
        <v>#NUM!</v>
      </c>
      <c r="S2492" s="185" t="e">
        <v>#NUM!</v>
      </c>
      <c r="T2492" s="114"/>
      <c r="U2492" s="114"/>
    </row>
    <row r="2493" spans="2:34" hidden="1" outlineLevel="2" x14ac:dyDescent="0.25">
      <c r="B2493" s="105">
        <v>10</v>
      </c>
      <c r="C2493" s="108">
        <f t="shared" ref="C2493" si="4282">-(IFERROR(VLOOKUP($B2493,$B2477:$C2482,2,0),0)+IFERROR(VLOOKUP($B2493,$D2477:$E2482,2,0),0)+IFERROR(VLOOKUP($B2493,$F2477:$G2482,2,0),0)+IFERROR(VLOOKUP($B2493,$H2477:$I2482,2,0),0)+IFERROR(VLOOKUP($B2493,$J2477:$K2482,2,0),0)+IFERROR(VLOOKUP($B2493,$L2477:$M2482,2,0),0)+IFERROR(VLOOKUP($B2493,$N2477:$O2482,2,0),0)+IFERROR(VLOOKUP($B2493,$P2477:$Q2482,2,0),0)+IFERROR(VLOOKUP($B2493,$R2477:$S2482,2,0),0))</f>
        <v>0</v>
      </c>
      <c r="E2493" s="110"/>
      <c r="F2493" s="105">
        <v>7</v>
      </c>
      <c r="G2493" s="185" t="e">
        <v>#NUM!</v>
      </c>
      <c r="H2493" s="185"/>
      <c r="I2493" s="185"/>
      <c r="J2493" s="185"/>
      <c r="K2493" s="185"/>
      <c r="L2493" s="185"/>
      <c r="M2493" s="110"/>
      <c r="N2493" s="110" t="s">
        <v>40</v>
      </c>
      <c r="O2493" s="105">
        <v>7</v>
      </c>
      <c r="P2493" s="185" t="e">
        <v>#NUM!</v>
      </c>
      <c r="Q2493" s="185" t="e">
        <v>#NUM!</v>
      </c>
      <c r="R2493" s="185" t="e">
        <v>#NUM!</v>
      </c>
      <c r="S2493" s="185" t="e">
        <v>#NUM!</v>
      </c>
      <c r="T2493" s="114"/>
      <c r="U2493" s="114"/>
    </row>
    <row r="2494" spans="2:34" hidden="1" outlineLevel="2" x14ac:dyDescent="0.25">
      <c r="B2494" s="105">
        <v>11</v>
      </c>
      <c r="C2494" s="108">
        <f t="shared" ref="C2494" si="4283">-(IFERROR(VLOOKUP($B2494,$B2477:$C2482,2,0),0)+IFERROR(VLOOKUP($B2494,$D2477:$E2482,2,0),0)+IFERROR(VLOOKUP($B2494,$F2477:$G2482,2,0),0)+IFERROR(VLOOKUP($B2494,$H2477:$I2482,2,0),0)+IFERROR(VLOOKUP($B2494,$J2477:$K2482,2,0),0)+IFERROR(VLOOKUP($B2494,$L2477:$M2482,2,0),0)+IFERROR(VLOOKUP($B2494,$N2477:$O2482,2,0),0)+IFERROR(VLOOKUP($B2494,$P2477:$Q2482,2,0),0)+IFERROR(VLOOKUP($B2494,$R2477:$S2482,2,0),0))</f>
        <v>0</v>
      </c>
      <c r="E2494" s="110"/>
      <c r="M2494" s="110"/>
      <c r="O2494" s="105">
        <v>8</v>
      </c>
      <c r="P2494" s="185" t="e">
        <v>#NUM!</v>
      </c>
      <c r="Q2494" s="185" t="e">
        <v>#NUM!</v>
      </c>
      <c r="R2494" s="185" t="e">
        <v>#NUM!</v>
      </c>
      <c r="S2494" s="185" t="e">
        <v>#NUM!</v>
      </c>
      <c r="T2494" s="114"/>
      <c r="U2494" s="114"/>
    </row>
    <row r="2495" spans="2:34" hidden="1" outlineLevel="2" x14ac:dyDescent="0.25">
      <c r="B2495" s="105">
        <v>12</v>
      </c>
      <c r="C2495" s="108">
        <f t="shared" ref="C2495" si="4284">-(IFERROR(VLOOKUP($B2495,$B2477:$C2482,2,0),0)+IFERROR(VLOOKUP($B2495,$D2477:$E2482,2,0),0)+IFERROR(VLOOKUP($B2495,$F2477:$G2482,2,0),0)+IFERROR(VLOOKUP($B2495,$H2477:$I2482,2,0),0)+IFERROR(VLOOKUP($B2495,$J2477:$K2482,2,0),0)+IFERROR(VLOOKUP($B2495,$L2477:$M2482,2,0),0)+IFERROR(VLOOKUP($B2495,$N2477:$O2482,2,0),0)+IFERROR(VLOOKUP($B2495,$P2477:$Q2482,2,0),0)+IFERROR(VLOOKUP($B2495,$R2477:$S2482,2,0),0))</f>
        <v>0</v>
      </c>
      <c r="E2495" s="110"/>
      <c r="M2495" s="110"/>
      <c r="O2495" s="105">
        <v>9</v>
      </c>
      <c r="P2495" s="185" t="e">
        <v>#NUM!</v>
      </c>
      <c r="Q2495" s="185" t="e">
        <v>#NUM!</v>
      </c>
      <c r="R2495" s="185" t="e">
        <v>#NUM!</v>
      </c>
      <c r="S2495" s="185"/>
      <c r="T2495" s="114"/>
      <c r="U2495" s="114"/>
    </row>
    <row r="2496" spans="2:34" hidden="1" outlineLevel="2" x14ac:dyDescent="0.25">
      <c r="B2496" s="105">
        <v>13</v>
      </c>
      <c r="C2496" s="108">
        <f t="shared" ref="C2496" si="4285">-(IFERROR(VLOOKUP($B2496,$B2477:$C2482,2,0),0)+IFERROR(VLOOKUP($B2496,$D2477:$E2482,2,0),0)+IFERROR(VLOOKUP($B2496,$F2477:$G2482,2,0),0)+IFERROR(VLOOKUP($B2496,$H2477:$I2482,2,0),0)+IFERROR(VLOOKUP($B2496,$J2477:$K2482,2,0),0)+IFERROR(VLOOKUP($B2496,$L2477:$M2482,2,0),0)+IFERROR(VLOOKUP($B2496,$N2477:$O2482,2,0),0)+IFERROR(VLOOKUP($B2496,$P2477:$Q2482,2,0),0)+IFERROR(VLOOKUP($B2496,$R2477:$S2482,2,0),0))</f>
        <v>0</v>
      </c>
      <c r="E2496" s="110"/>
      <c r="F2496" s="110"/>
      <c r="G2496" s="324" t="s">
        <v>42</v>
      </c>
      <c r="H2496" s="324"/>
      <c r="I2496" s="324"/>
      <c r="J2496" s="324"/>
      <c r="K2496" s="324"/>
      <c r="L2496" s="324"/>
      <c r="M2496" s="110"/>
      <c r="O2496" s="105">
        <v>10</v>
      </c>
      <c r="P2496" s="185" t="e">
        <v>#NUM!</v>
      </c>
      <c r="Q2496" s="185" t="e">
        <v>#NUM!</v>
      </c>
      <c r="R2496" s="185"/>
      <c r="S2496" s="185"/>
      <c r="T2496" s="114"/>
      <c r="U2496" s="114"/>
    </row>
    <row r="2497" spans="1:24" hidden="1" outlineLevel="2" x14ac:dyDescent="0.25">
      <c r="B2497" s="105">
        <v>14</v>
      </c>
      <c r="C2497" s="108">
        <f t="shared" ref="C2497" si="4286">-(IFERROR(VLOOKUP($B2497,$B2477:$C2482,2,0),0)+IFERROR(VLOOKUP($B2497,$D2477:$E2482,2,0),0)+IFERROR(VLOOKUP($B2497,$F2477:$G2482,2,0),0)+IFERROR(VLOOKUP($B2497,$H2477:$I2482,2,0),0)+IFERROR(VLOOKUP($B2497,$J2477:$K2482,2,0),0)+IFERROR(VLOOKUP($B2497,$L2477:$M2482,2,0),0)+IFERROR(VLOOKUP($B2497,$N2477:$O2482,2,0),0)+IFERROR(VLOOKUP($B2497,$P2477:$Q2482,2,0),0)+IFERROR(VLOOKUP($B2497,$R2477:$S2482,2,0),0))</f>
        <v>0</v>
      </c>
      <c r="E2497" s="110"/>
      <c r="F2497" s="110"/>
      <c r="G2497" s="112">
        <v>6</v>
      </c>
      <c r="H2497" s="112">
        <v>5</v>
      </c>
      <c r="I2497" s="112">
        <v>4</v>
      </c>
      <c r="J2497" s="112">
        <v>3</v>
      </c>
      <c r="K2497" s="112">
        <v>2</v>
      </c>
      <c r="L2497" s="112">
        <v>1</v>
      </c>
      <c r="M2497" s="110"/>
      <c r="O2497" s="105">
        <v>11</v>
      </c>
      <c r="P2497" s="185" t="e">
        <v>#NUM!</v>
      </c>
      <c r="Q2497" s="185"/>
      <c r="R2497" s="185"/>
      <c r="S2497" s="185"/>
      <c r="T2497" s="114"/>
      <c r="U2497" s="114"/>
    </row>
    <row r="2498" spans="1:24" hidden="1" outlineLevel="2" x14ac:dyDescent="0.25">
      <c r="A2498" s="68" t="s">
        <v>41</v>
      </c>
      <c r="B2498" s="105">
        <v>15</v>
      </c>
      <c r="C2498" s="108">
        <f t="shared" ref="C2498" si="4287">-(IFERROR(VLOOKUP($B2498,$B2477:$C2482,2,0),0)+IFERROR(VLOOKUP($B2498,$D2477:$E2482,2,0),0)+IFERROR(VLOOKUP($B2498,$F2477:$G2482,2,0),0)+IFERROR(VLOOKUP($B2498,$H2477:$I2482,2,0),0)+IFERROR(VLOOKUP($B2498,$J2477:$K2482,2,0),0)+IFERROR(VLOOKUP($B2498,$L2477:$M2482,2,0),0)+IFERROR(VLOOKUP($B2498,$N2477:$O2482,2,0),0)+IFERROR(VLOOKUP($B2498,$P2477:$Q2482,2,0),0)+IFERROR(VLOOKUP($B2498,$R2477:$S2482,2,0),0))</f>
        <v>0</v>
      </c>
      <c r="E2498" s="110"/>
      <c r="F2498" s="105">
        <v>1</v>
      </c>
      <c r="G2498" s="184" t="e">
        <f t="array" ref="G2498:G2506">MMULT(MINVERSE($C$24:$K$32),$C2484:$C2492)</f>
        <v>#NUM!</v>
      </c>
      <c r="H2498" s="184" t="e">
        <f t="array" ref="H2498:H2505">MMULT(MINVERSE($C$24:$J$31),$C2484:$C2491)</f>
        <v>#NUM!</v>
      </c>
      <c r="I2498" s="184" t="e">
        <f t="array" ref="I2498:I2504">MMULT(MINVERSE($C$24:$I$30),$C2484:$C2490)</f>
        <v>#NUM!</v>
      </c>
      <c r="J2498" s="184" t="e">
        <f t="array" ref="J2498:J2503">MMULT(MINVERSE($C$24:$H$29),$C2484:$C2489)</f>
        <v>#NUM!</v>
      </c>
      <c r="K2498" s="184" t="e">
        <f t="array" ref="K2498:K2502">MMULT(MINVERSE($C$24:$G$28),$C2484:$C2488)</f>
        <v>#NUM!</v>
      </c>
      <c r="L2498" s="113"/>
      <c r="M2498" s="110"/>
      <c r="N2498" s="110"/>
      <c r="O2498" s="110"/>
      <c r="P2498" s="110"/>
    </row>
    <row r="2499" spans="1:24" hidden="1" outlineLevel="2" x14ac:dyDescent="0.25">
      <c r="B2499" s="105">
        <v>16</v>
      </c>
      <c r="C2499" s="108">
        <f t="shared" ref="C2499" si="4288">-(IFERROR(VLOOKUP($B2499,$B2477:$C2482,2,0),0)+IFERROR(VLOOKUP($B2499,$D2477:$E2482,2,0),0)+IFERROR(VLOOKUP($B2499,$F2477:$G2482,2,0),0)+IFERROR(VLOOKUP($B2499,$H2477:$I2482,2,0),0)+IFERROR(VLOOKUP($B2499,$J2477:$K2482,2,0),0)+IFERROR(VLOOKUP($B2499,$L2477:$M2482,2,0),0)+IFERROR(VLOOKUP($B2499,$N2477:$O2482,2,0),0)+IFERROR(VLOOKUP($B2499,$P2477:$Q2482,2,0),0)+IFERROR(VLOOKUP($B2499,$R2477:$S2482,2,0),0))</f>
        <v>0</v>
      </c>
      <c r="E2499" s="110"/>
      <c r="F2499" s="105">
        <v>2</v>
      </c>
      <c r="G2499" s="185" t="e">
        <v>#NUM!</v>
      </c>
      <c r="H2499" s="185" t="e">
        <v>#NUM!</v>
      </c>
      <c r="I2499" s="185" t="e">
        <v>#NUM!</v>
      </c>
      <c r="J2499" s="185" t="e">
        <v>#NUM!</v>
      </c>
      <c r="K2499" s="185" t="e">
        <v>#NUM!</v>
      </c>
      <c r="L2499" s="114"/>
      <c r="M2499" s="110"/>
      <c r="N2499" s="110"/>
      <c r="O2499" s="110"/>
      <c r="P2499" s="110"/>
    </row>
    <row r="2500" spans="1:24" hidden="1" outlineLevel="2" x14ac:dyDescent="0.25">
      <c r="B2500" s="105">
        <v>17</v>
      </c>
      <c r="C2500" s="108">
        <f t="shared" ref="C2500" si="4289">-(IFERROR(VLOOKUP($B2500,$B2477:$C2482,2,0),0)+IFERROR(VLOOKUP($B2500,$D2477:$E2482,2,0),0)+IFERROR(VLOOKUP($B2500,$F2477:$G2482,2,0),0)+IFERROR(VLOOKUP($B2500,$H2477:$I2482,2,0),0)+IFERROR(VLOOKUP($B2500,$J2477:$K2482,2,0),0)+IFERROR(VLOOKUP($B2500,$L2477:$M2482,2,0),0)+IFERROR(VLOOKUP($B2500,$N2477:$O2482,2,0),0)+IFERROR(VLOOKUP($B2500,$P2477:$Q2482,2,0),0)+IFERROR(VLOOKUP($B2500,$R2477:$S2482,2,0),0))</f>
        <v>0</v>
      </c>
      <c r="E2500" s="110"/>
      <c r="F2500" s="105">
        <v>3</v>
      </c>
      <c r="G2500" s="185" t="e">
        <v>#NUM!</v>
      </c>
      <c r="H2500" s="185" t="e">
        <v>#NUM!</v>
      </c>
      <c r="I2500" s="185" t="e">
        <v>#NUM!</v>
      </c>
      <c r="J2500" s="185" t="e">
        <v>#NUM!</v>
      </c>
      <c r="K2500" s="185" t="e">
        <v>#NUM!</v>
      </c>
      <c r="L2500" s="114"/>
      <c r="M2500" s="110"/>
    </row>
    <row r="2501" spans="1:24" hidden="1" outlineLevel="2" x14ac:dyDescent="0.25">
      <c r="B2501" s="105">
        <v>18</v>
      </c>
      <c r="C2501" s="108">
        <f t="shared" ref="C2501" si="4290">-(IFERROR(VLOOKUP($B2501,$B2477:$C2482,2,0),0)+IFERROR(VLOOKUP($B2501,$D2477:$E2482,2,0),0)+IFERROR(VLOOKUP($B2501,$F2477:$G2482,2,0),0)+IFERROR(VLOOKUP($B2501,$H2477:$I2482,2,0),0)+IFERROR(VLOOKUP($B2501,$J2477:$K2482,2,0),0)+IFERROR(VLOOKUP($B2501,$L2477:$M2482,2,0),0)+IFERROR(VLOOKUP($B2501,$N2477:$O2482,2,0),0)+IFERROR(VLOOKUP($B2501,$P2477:$Q2482,2,0),0)+IFERROR(VLOOKUP($B2501,$R2477:$S2482,2,0),0))</f>
        <v>0</v>
      </c>
      <c r="E2501" s="110"/>
      <c r="F2501" s="105">
        <v>4</v>
      </c>
      <c r="G2501" s="185" t="e">
        <v>#NUM!</v>
      </c>
      <c r="H2501" s="185" t="e">
        <v>#NUM!</v>
      </c>
      <c r="I2501" s="185" t="e">
        <v>#NUM!</v>
      </c>
      <c r="J2501" s="185" t="e">
        <v>#NUM!</v>
      </c>
      <c r="K2501" s="185" t="e">
        <v>#NUM!</v>
      </c>
      <c r="L2501" s="114"/>
      <c r="M2501" s="110"/>
    </row>
    <row r="2502" spans="1:24" hidden="1" outlineLevel="2" x14ac:dyDescent="0.25">
      <c r="B2502" s="105">
        <v>19</v>
      </c>
      <c r="C2502" s="108">
        <f t="shared" ref="C2502" si="4291">-(IFERROR(VLOOKUP($B2502,$B2477:$C2482,2,0),0)+IFERROR(VLOOKUP($B2502,$D2477:$E2482,2,0),0)+IFERROR(VLOOKUP($B2502,$F2477:$G2482,2,0),0)+IFERROR(VLOOKUP($B2502,$H2477:$I2482,2,0),0)+IFERROR(VLOOKUP($B2502,$J2477:$K2482,2,0),0)+IFERROR(VLOOKUP($B2502,$L2477:$M2482,2,0),0)+IFERROR(VLOOKUP($B2502,$N2477:$O2482,2,0),0)+IFERROR(VLOOKUP($B2502,$P2477:$Q2482,2,0),0)+IFERROR(VLOOKUP($B2502,$R2477:$S2482,2,0),0))</f>
        <v>0</v>
      </c>
      <c r="E2502" s="110"/>
      <c r="F2502" s="105">
        <v>5</v>
      </c>
      <c r="G2502" s="185" t="e">
        <v>#NUM!</v>
      </c>
      <c r="H2502" s="185" t="e">
        <v>#NUM!</v>
      </c>
      <c r="I2502" s="185" t="e">
        <v>#NUM!</v>
      </c>
      <c r="J2502" s="185" t="e">
        <v>#NUM!</v>
      </c>
      <c r="K2502" s="185" t="e">
        <v>#NUM!</v>
      </c>
      <c r="L2502" s="114"/>
      <c r="M2502" s="110"/>
    </row>
    <row r="2503" spans="1:24" hidden="1" outlineLevel="2" x14ac:dyDescent="0.25">
      <c r="B2503" s="105">
        <v>20</v>
      </c>
      <c r="C2503" s="108">
        <f t="shared" ref="C2503" si="4292">-(IFERROR(VLOOKUP($B2503,$B2477:$C2482,2,0),0)+IFERROR(VLOOKUP($B2503,$D2477:$E2482,2,0),0)+IFERROR(VLOOKUP($B2503,$F2477:$G2482,2,0),0)+IFERROR(VLOOKUP($B2503,$H2477:$I2482,2,0),0)+IFERROR(VLOOKUP($B2503,$J2477:$K2482,2,0),0)+IFERROR(VLOOKUP($B2503,$L2477:$M2482,2,0),0)+IFERROR(VLOOKUP($B2503,$N2477:$O2482,2,0),0)+IFERROR(VLOOKUP($B2503,$P2477:$Q2482,2,0),0)+IFERROR(VLOOKUP($B2503,$R2477:$S2482,2,0),0))</f>
        <v>0</v>
      </c>
      <c r="E2503" s="110" t="s">
        <v>40</v>
      </c>
      <c r="F2503" s="105">
        <v>6</v>
      </c>
      <c r="G2503" s="185" t="e">
        <v>#NUM!</v>
      </c>
      <c r="H2503" s="185" t="e">
        <v>#NUM!</v>
      </c>
      <c r="I2503" s="185" t="e">
        <v>#NUM!</v>
      </c>
      <c r="J2503" s="185" t="e">
        <v>#NUM!</v>
      </c>
      <c r="K2503" s="185"/>
      <c r="L2503" s="114"/>
      <c r="M2503" s="110"/>
    </row>
    <row r="2504" spans="1:24" hidden="1" outlineLevel="2" x14ac:dyDescent="0.25">
      <c r="B2504" s="105">
        <v>21</v>
      </c>
      <c r="C2504" s="108">
        <f t="shared" ref="C2504" si="4293">-(IFERROR(VLOOKUP($B2504,$B2477:$C2482,2,0),0)+IFERROR(VLOOKUP($B2504,$D2477:$E2482,2,0),0)+IFERROR(VLOOKUP($B2504,$F2477:$G2482,2,0),0)+IFERROR(VLOOKUP($B2504,$H2477:$I2482,2,0),0)+IFERROR(VLOOKUP($B2504,$J2477:$K2482,2,0),0)+IFERROR(VLOOKUP($B2504,$L2477:$M2482,2,0),0)+IFERROR(VLOOKUP($B2504,$N2477:$O2482,2,0),0)+IFERROR(VLOOKUP($B2504,$P2477:$Q2482,2,0),0)+IFERROR(VLOOKUP($B2504,$R2477:$S2482,2,0),0))</f>
        <v>0</v>
      </c>
      <c r="E2504" s="110"/>
      <c r="F2504" s="105">
        <v>7</v>
      </c>
      <c r="G2504" s="185" t="e">
        <v>#NUM!</v>
      </c>
      <c r="H2504" s="185" t="e">
        <v>#NUM!</v>
      </c>
      <c r="I2504" s="185" t="e">
        <v>#NUM!</v>
      </c>
      <c r="J2504" s="185"/>
      <c r="K2504" s="185"/>
      <c r="L2504" s="114"/>
      <c r="M2504" s="110"/>
    </row>
    <row r="2505" spans="1:24" hidden="1" outlineLevel="2" x14ac:dyDescent="0.25">
      <c r="E2505" s="110"/>
      <c r="F2505" s="105">
        <v>8</v>
      </c>
      <c r="G2505" s="185" t="e">
        <v>#NUM!</v>
      </c>
      <c r="H2505" s="185" t="e">
        <v>#NUM!</v>
      </c>
      <c r="I2505" s="185"/>
      <c r="J2505" s="185"/>
      <c r="K2505" s="185"/>
      <c r="L2505" s="114"/>
      <c r="M2505" s="110"/>
      <c r="X2505" s="110"/>
    </row>
    <row r="2506" spans="1:24" hidden="1" outlineLevel="2" x14ac:dyDescent="0.25">
      <c r="E2506" s="110"/>
      <c r="F2506" s="105">
        <v>9</v>
      </c>
      <c r="G2506" s="185" t="e">
        <v>#NUM!</v>
      </c>
      <c r="H2506" s="185"/>
      <c r="I2506" s="185"/>
      <c r="J2506" s="185"/>
      <c r="K2506" s="185"/>
      <c r="L2506" s="114"/>
      <c r="M2506" s="110"/>
      <c r="X2506" s="110"/>
    </row>
    <row r="2507" spans="1:24" hidden="1" outlineLevel="2" x14ac:dyDescent="0.25">
      <c r="A2507" s="117"/>
    </row>
    <row r="2508" spans="1:24" s="119" customFormat="1" hidden="1" outlineLevel="2" x14ac:dyDescent="0.25">
      <c r="A2508" s="118" t="s">
        <v>37</v>
      </c>
    </row>
    <row r="2509" spans="1:24" hidden="1" outlineLevel="2" x14ac:dyDescent="0.25">
      <c r="B2509" s="316">
        <f t="shared" ref="B2509:B2515" si="4294">B2476</f>
        <v>1</v>
      </c>
      <c r="C2509" s="316"/>
      <c r="D2509" s="316">
        <f t="shared" ref="D2509:D2515" si="4295">D2476</f>
        <v>2</v>
      </c>
      <c r="E2509" s="316"/>
      <c r="F2509" s="316">
        <f t="shared" ref="F2509:F2515" si="4296">F2476</f>
        <v>3</v>
      </c>
      <c r="G2509" s="316"/>
      <c r="H2509" s="316">
        <f t="shared" ref="H2509:H2515" si="4297">H2476</f>
        <v>4</v>
      </c>
      <c r="I2509" s="316"/>
      <c r="J2509" s="316">
        <f t="shared" ref="J2509:J2515" si="4298">J2476</f>
        <v>5</v>
      </c>
      <c r="K2509" s="316"/>
      <c r="L2509" s="316">
        <f t="shared" ref="L2509:L2515" si="4299">L2476</f>
        <v>6</v>
      </c>
      <c r="M2509" s="316"/>
    </row>
    <row r="2510" spans="1:24" hidden="1" outlineLevel="2" x14ac:dyDescent="0.25">
      <c r="B2510" s="105">
        <f t="shared" si="4294"/>
        <v>3</v>
      </c>
      <c r="C2510" s="116">
        <f>IF($Q$2=2,IFERROR(INDEX($G2487:$L2493,MATCH(B2510,$F2487:$F2493,0),MATCH(INICIO!$C$78,$G2486:$L2486,0)),0),IF($Q$2=4,IFERROR(INDEX($P2487:$U2497,MATCH(B2510,$O2487:$O2497,0),MATCH(INICIO!$C$78,$P2486:$U2486,0)),0),IFERROR(INDEX($G2498:$L2506,MATCH(B2510,$F2498:$F2506,0),MATCH(INICIO!$C$78,$G2497:$L2497,0)),0)))</f>
        <v>0</v>
      </c>
      <c r="D2510" s="105">
        <f t="shared" si="4295"/>
        <v>0</v>
      </c>
      <c r="E2510" s="116">
        <f>IF($Q$2=2,IFERROR(INDEX($G2487:$L2493,MATCH(D2510,$F2487:$F2493,0),MATCH(INICIO!$C$78,$G2486:$L2486,0)),0),IF($Q$2=4,IFERROR(INDEX($P2487:$U2497,MATCH(D2510,$O2487:$O2497,0),MATCH(INICIO!$C$78,$P2486:$U2486,0)),0),IFERROR(INDEX($G2498:$L2506,MATCH(D2510,$F2498:$F2506,0),MATCH(INICIO!$C$78,$G2497:$L2497,0)),0)))</f>
        <v>0</v>
      </c>
      <c r="F2510" s="105">
        <f t="shared" si="4296"/>
        <v>0</v>
      </c>
      <c r="G2510" s="116">
        <f>IF($Q$2=2,IFERROR(INDEX($G2487:$L2493,MATCH(F2510,$F2487:$F2493,0),MATCH(INICIO!$C$78,$G2486:$L2486,0)),0),IF($Q$2=4,IFERROR(INDEX($P2487:$U2497,MATCH(F2510,$O2487:$O2497,0),MATCH(INICIO!$C$78,$P2486:$U2486,0)),0),IFERROR(INDEX($G2498:$L2506,MATCH(F2510,$F2498:$F2506,0),MATCH(INICIO!$C$78,$G2497:$L2497,0)),0)))</f>
        <v>0</v>
      </c>
      <c r="H2510" s="105">
        <f t="shared" si="4297"/>
        <v>0</v>
      </c>
      <c r="I2510" s="116">
        <f>IF($Q$2=2,IFERROR(INDEX($G2487:$L2493,MATCH(H2510,$F2487:$F2493,0),MATCH(INICIO!$C$78,$G2486:$L2486,0)),0),IF($Q$2=4,IFERROR(INDEX($P2487:$U2497,MATCH(H2510,$O2487:$O2497,0),MATCH(INICIO!$C$78,$P2486:$U2486,0)),0),IFERROR(INDEX($G2498:$L2506,MATCH(H2510,$F2498:$F2506,0),MATCH(INICIO!$C$78,$G2497:$L2497,0)),0)))</f>
        <v>0</v>
      </c>
      <c r="J2510" s="105">
        <f t="shared" si="4298"/>
        <v>0</v>
      </c>
      <c r="K2510" s="116">
        <f>IF($Q$2=2,IFERROR(INDEX($G2487:$L2493,MATCH(J2510,$F2487:$F2493,0),MATCH(INICIO!$C$78,$G2486:$L2486,0)),0),IF($Q$2=4,IFERROR(INDEX($P2487:$U2497,MATCH(J2510,$O2487:$O2497,0),MATCH(INICIO!$C$78,$P2486:$U2486,0)),0),IFERROR(INDEX($G2498:$L2506,MATCH(J2510,$F2498:$F2506,0),MATCH(INICIO!$C$78,$G2497:$L2497,0)),0)))</f>
        <v>0</v>
      </c>
      <c r="L2510" s="105">
        <f t="shared" si="4299"/>
        <v>0</v>
      </c>
      <c r="M2510" s="116">
        <f>IF($Q$2=2,IFERROR(INDEX($G2487:$L2493,MATCH(L2510,$F2487:$F2493,0),MATCH(INICIO!$C$78,$G2486:$L2486,0)),0),IF($Q$2=4,IFERROR(INDEX($P2487:$U2497,MATCH(L2510,$O2487:$O2497,0),MATCH(INICIO!$C$78,$P2486:$U2486,0)),0),IFERROR(INDEX($G2498:$L2506,MATCH(L2510,$F2498:$F2506,0),MATCH(INICIO!$C$78,$G2497:$L2497,0)),0)))</f>
        <v>0</v>
      </c>
    </row>
    <row r="2511" spans="1:24" hidden="1" outlineLevel="2" x14ac:dyDescent="0.25">
      <c r="B2511" s="105">
        <f t="shared" si="4294"/>
        <v>4</v>
      </c>
      <c r="C2511" s="116">
        <f>IF($Q$2=2,IFERROR(INDEX($G2487:$L2493,MATCH(B2511,$F2487:$F2493,0),MATCH(INICIO!$C$78,$G2486:$L2486,0)),0),IF($Q$2=4,IFERROR(INDEX($P2487:$U2497,MATCH(B2511,$O2487:$O2497,0),MATCH(INICIO!$C$78,$P2486:$U2486,0)),0),IFERROR(INDEX($G2498:$L2506,MATCH(B2511,$F2498:$F2506,0),MATCH(INICIO!$C$78,$G2497:$L2497,0)),0)))</f>
        <v>0</v>
      </c>
      <c r="D2511" s="105">
        <f t="shared" si="4295"/>
        <v>0</v>
      </c>
      <c r="E2511" s="116">
        <f>IF($Q$2=2,IFERROR(INDEX($G2487:$L2493,MATCH(D2511,$F2487:$F2493,0),MATCH(INICIO!$C$78,$G2486:$L2486,0)),0),IF($Q$2=4,IFERROR(INDEX($P2487:$U2497,MATCH(D2511,$O2487:$O2497,0),MATCH(INICIO!$C$78,$P2486:$U2486,0)),0),IFERROR(INDEX($G2498:$L2506,MATCH(D2511,$F2498:$F2506,0),MATCH(INICIO!$C$78,$G2497:$L2497,0)),0)))</f>
        <v>0</v>
      </c>
      <c r="F2511" s="105">
        <f t="shared" si="4296"/>
        <v>0</v>
      </c>
      <c r="G2511" s="116">
        <f>IF($Q$2=2,IFERROR(INDEX($G2487:$L2493,MATCH(F2511,$F2487:$F2493,0),MATCH(INICIO!$C$78,$G2486:$L2486,0)),0),IF($Q$2=4,IFERROR(INDEX($P2487:$U2497,MATCH(F2511,$O2487:$O2497,0),MATCH(INICIO!$C$78,$P2486:$U2486,0)),0),IFERROR(INDEX($G2498:$L2506,MATCH(F2511,$F2498:$F2506,0),MATCH(INICIO!$C$78,$G2497:$L2497,0)),0)))</f>
        <v>0</v>
      </c>
      <c r="H2511" s="105">
        <f t="shared" si="4297"/>
        <v>0</v>
      </c>
      <c r="I2511" s="116">
        <f>IF($Q$2=2,IFERROR(INDEX($G2487:$L2493,MATCH(H2511,$F2487:$F2493,0),MATCH(INICIO!$C$78,$G2486:$L2486,0)),0),IF($Q$2=4,IFERROR(INDEX($P2487:$U2497,MATCH(H2511,$O2487:$O2497,0),MATCH(INICIO!$C$78,$P2486:$U2486,0)),0),IFERROR(INDEX($G2498:$L2506,MATCH(H2511,$F2498:$F2506,0),MATCH(INICIO!$C$78,$G2497:$L2497,0)),0)))</f>
        <v>0</v>
      </c>
      <c r="J2511" s="105">
        <f t="shared" si="4298"/>
        <v>0</v>
      </c>
      <c r="K2511" s="116">
        <f>IF($Q$2=2,IFERROR(INDEX($G2487:$L2493,MATCH(J2511,$F2487:$F2493,0),MATCH(INICIO!$C$78,$G2486:$L2486,0)),0),IF($Q$2=4,IFERROR(INDEX($P2487:$U2497,MATCH(J2511,$O2487:$O2497,0),MATCH(INICIO!$C$78,$P2486:$U2486,0)),0),IFERROR(INDEX($G2498:$L2506,MATCH(J2511,$F2498:$F2506,0),MATCH(INICIO!$C$78,$G2497:$L2497,0)),0)))</f>
        <v>0</v>
      </c>
      <c r="L2511" s="105">
        <f t="shared" si="4299"/>
        <v>0</v>
      </c>
      <c r="M2511" s="116">
        <f>IF($Q$2=2,IFERROR(INDEX($G2487:$L2493,MATCH(L2511,$F2487:$F2493,0),MATCH(INICIO!$C$78,$G2486:$L2486,0)),0),IF($Q$2=4,IFERROR(INDEX($P2487:$U2497,MATCH(L2511,$O2487:$O2497,0),MATCH(INICIO!$C$78,$P2486:$U2486,0)),0),IFERROR(INDEX($G2498:$L2506,MATCH(L2511,$F2498:$F2506,0),MATCH(INICIO!$C$78,$G2497:$L2497,0)),0)))</f>
        <v>0</v>
      </c>
    </row>
    <row r="2512" spans="1:24" hidden="1" outlineLevel="2" x14ac:dyDescent="0.25">
      <c r="B2512" s="105">
        <f t="shared" si="4294"/>
        <v>1</v>
      </c>
      <c r="C2512" s="116">
        <f>IF($Q$2=2,IFERROR(INDEX($G2487:$L2493,MATCH(B2512,$F2487:$F2493,0),MATCH(INICIO!$C$78,$G2486:$L2486,0)),0),IF($Q$2=4,IFERROR(INDEX($P2487:$U2497,MATCH(B2512,$O2487:$O2497,0),MATCH(INICIO!$C$78,$P2486:$U2486,0)),0),IFERROR(INDEX($G2498:$L2506,MATCH(B2512,$F2498:$F2506,0),MATCH(INICIO!$C$78,$G2497:$L2497,0)),0)))</f>
        <v>0</v>
      </c>
      <c r="D2512" s="105">
        <f t="shared" si="4295"/>
        <v>0</v>
      </c>
      <c r="E2512" s="116">
        <f>IF($Q$2=2,IFERROR(INDEX($G2487:$L2493,MATCH(D2512,$F2487:$F2493,0),MATCH(INICIO!$C$78,$G2486:$L2486,0)),0),IF($Q$2=4,IFERROR(INDEX($P2487:$U2497,MATCH(D2512,$O2487:$O2497,0),MATCH(INICIO!$C$78,$P2486:$U2486,0)),0),IFERROR(INDEX($G2498:$L2506,MATCH(D2512,$F2498:$F2506,0),MATCH(INICIO!$C$78,$G2497:$L2497,0)),0)))</f>
        <v>0</v>
      </c>
      <c r="F2512" s="105">
        <f t="shared" si="4296"/>
        <v>0</v>
      </c>
      <c r="G2512" s="116">
        <f>IF($Q$2=2,IFERROR(INDEX($G2487:$L2493,MATCH(F2512,$F2487:$F2493,0),MATCH(INICIO!$C$78,$G2486:$L2486,0)),0),IF($Q$2=4,IFERROR(INDEX($P2487:$U2497,MATCH(F2512,$O2487:$O2497,0),MATCH(INICIO!$C$78,$P2486:$U2486,0)),0),IFERROR(INDEX($G2498:$L2506,MATCH(F2512,$F2498:$F2506,0),MATCH(INICIO!$C$78,$G2497:$L2497,0)),0)))</f>
        <v>0</v>
      </c>
      <c r="H2512" s="105">
        <f t="shared" si="4297"/>
        <v>0</v>
      </c>
      <c r="I2512" s="116">
        <f>IF($Q$2=2,IFERROR(INDEX($G2487:$L2493,MATCH(H2512,$F2487:$F2493,0),MATCH(INICIO!$C$78,$G2486:$L2486,0)),0),IF($Q$2=4,IFERROR(INDEX($P2487:$U2497,MATCH(H2512,$O2487:$O2497,0),MATCH(INICIO!$C$78,$P2486:$U2486,0)),0),IFERROR(INDEX($G2498:$L2506,MATCH(H2512,$F2498:$F2506,0),MATCH(INICIO!$C$78,$G2497:$L2497,0)),0)))</f>
        <v>0</v>
      </c>
      <c r="J2512" s="105">
        <f t="shared" si="4298"/>
        <v>0</v>
      </c>
      <c r="K2512" s="116">
        <f>IF($Q$2=2,IFERROR(INDEX($G2487:$L2493,MATCH(J2512,$F2487:$F2493,0),MATCH(INICIO!$C$78,$G2486:$L2486,0)),0),IF($Q$2=4,IFERROR(INDEX($P2487:$U2497,MATCH(J2512,$O2487:$O2497,0),MATCH(INICIO!$C$78,$P2486:$U2486,0)),0),IFERROR(INDEX($G2498:$L2506,MATCH(J2512,$F2498:$F2506,0),MATCH(INICIO!$C$78,$G2497:$L2497,0)),0)))</f>
        <v>0</v>
      </c>
      <c r="L2512" s="105">
        <f t="shared" si="4299"/>
        <v>0</v>
      </c>
      <c r="M2512" s="116">
        <f>IF($Q$2=2,IFERROR(INDEX($G2487:$L2493,MATCH(L2512,$F2487:$F2493,0),MATCH(INICIO!$C$78,$G2486:$L2486,0)),0),IF($Q$2=4,IFERROR(INDEX($P2487:$U2497,MATCH(L2512,$O2487:$O2497,0),MATCH(INICIO!$C$78,$P2486:$U2486,0)),0),IFERROR(INDEX($G2498:$L2506,MATCH(L2512,$F2498:$F2506,0),MATCH(INICIO!$C$78,$G2497:$L2497,0)),0)))</f>
        <v>0</v>
      </c>
    </row>
    <row r="2513" spans="1:93" hidden="1" outlineLevel="2" x14ac:dyDescent="0.25">
      <c r="B2513" s="105">
        <f t="shared" si="4294"/>
        <v>5</v>
      </c>
      <c r="C2513" s="116">
        <f>IF($Q$2=2,IFERROR(INDEX($G2487:$L2493,MATCH(B2513,$F2487:$F2493,0),MATCH(INICIO!$C$78,$G2486:$L2486,0)),0),IF($Q$2=4,IFERROR(INDEX($P2487:$U2497,MATCH(B2513,$O2487:$O2497,0),MATCH(INICIO!$C$78,$P2486:$U2486,0)),0),IFERROR(INDEX($G2498:$L2506,MATCH(B2513,$F2498:$F2506,0),MATCH(INICIO!$C$78,$G2497:$L2497,0)),0)))</f>
        <v>0</v>
      </c>
      <c r="D2513" s="105">
        <f t="shared" si="4295"/>
        <v>0</v>
      </c>
      <c r="E2513" s="116">
        <f>IF($Q$2=2,IFERROR(INDEX($G2487:$L2493,MATCH(D2513,$F2487:$F2493,0),MATCH(INICIO!$C$78,$G2486:$L2486,0)),0),IF($Q$2=4,IFERROR(INDEX($P2487:$U2497,MATCH(D2513,$O2487:$O2497,0),MATCH(INICIO!$C$78,$P2486:$U2486,0)),0),IFERROR(INDEX($G2498:$L2506,MATCH(D2513,$F2498:$F2506,0),MATCH(INICIO!$C$78,$G2497:$L2497,0)),0)))</f>
        <v>0</v>
      </c>
      <c r="F2513" s="105">
        <f t="shared" si="4296"/>
        <v>0</v>
      </c>
      <c r="G2513" s="116">
        <f>IF($Q$2=2,IFERROR(INDEX($G2487:$L2493,MATCH(F2513,$F2487:$F2493,0),MATCH(INICIO!$C$78,$G2486:$L2486,0)),0),IF($Q$2=4,IFERROR(INDEX($P2487:$U2497,MATCH(F2513,$O2487:$O2497,0),MATCH(INICIO!$C$78,$P2486:$U2486,0)),0),IFERROR(INDEX($G2498:$L2506,MATCH(F2513,$F2498:$F2506,0),MATCH(INICIO!$C$78,$G2497:$L2497,0)),0)))</f>
        <v>0</v>
      </c>
      <c r="H2513" s="105">
        <f t="shared" si="4297"/>
        <v>0</v>
      </c>
      <c r="I2513" s="116">
        <f>IF($Q$2=2,IFERROR(INDEX($G2487:$L2493,MATCH(H2513,$F2487:$F2493,0),MATCH(INICIO!$C$78,$G2486:$L2486,0)),0),IF($Q$2=4,IFERROR(INDEX($P2487:$U2497,MATCH(H2513,$O2487:$O2497,0),MATCH(INICIO!$C$78,$P2486:$U2486,0)),0),IFERROR(INDEX($G2498:$L2506,MATCH(H2513,$F2498:$F2506,0),MATCH(INICIO!$C$78,$G2497:$L2497,0)),0)))</f>
        <v>0</v>
      </c>
      <c r="J2513" s="105">
        <f t="shared" si="4298"/>
        <v>0</v>
      </c>
      <c r="K2513" s="116">
        <f>IF($Q$2=2,IFERROR(INDEX($G2487:$L2493,MATCH(J2513,$F2487:$F2493,0),MATCH(INICIO!$C$78,$G2486:$L2486,0)),0),IF($Q$2=4,IFERROR(INDEX($P2487:$U2497,MATCH(J2513,$O2487:$O2497,0),MATCH(INICIO!$C$78,$P2486:$U2486,0)),0),IFERROR(INDEX($G2498:$L2506,MATCH(J2513,$F2498:$F2506,0),MATCH(INICIO!$C$78,$G2497:$L2497,0)),0)))</f>
        <v>0</v>
      </c>
      <c r="L2513" s="105">
        <f t="shared" si="4299"/>
        <v>0</v>
      </c>
      <c r="M2513" s="116">
        <f>IF($Q$2=2,IFERROR(INDEX($G2487:$L2493,MATCH(L2513,$F2487:$F2493,0),MATCH(INICIO!$C$78,$G2486:$L2486,0)),0),IF($Q$2=4,IFERROR(INDEX($P2487:$U2497,MATCH(L2513,$O2487:$O2497,0),MATCH(INICIO!$C$78,$P2486:$U2486,0)),0),IFERROR(INDEX($G2498:$L2506,MATCH(L2513,$F2498:$F2506,0),MATCH(INICIO!$C$78,$G2497:$L2497,0)),0)))</f>
        <v>0</v>
      </c>
    </row>
    <row r="2514" spans="1:93" hidden="1" outlineLevel="2" x14ac:dyDescent="0.25">
      <c r="B2514" s="105">
        <f t="shared" si="4294"/>
        <v>6</v>
      </c>
      <c r="C2514" s="116">
        <f>IF($Q$2=2,IFERROR(INDEX($G2487:$L2493,MATCH(B2514,$F2487:$F2493,0),MATCH(INICIO!$C$78,$G2486:$L2486,0)),0),IF($Q$2=4,IFERROR(INDEX($P2487:$U2497,MATCH(B2514,$O2487:$O2497,0),MATCH(INICIO!$C$78,$P2486:$U2486,0)),0),IFERROR(INDEX($G2498:$L2506,MATCH(B2514,$F2498:$F2506,0),MATCH(INICIO!$C$78,$G2497:$L2497,0)),0)))</f>
        <v>0</v>
      </c>
      <c r="D2514" s="105">
        <f t="shared" si="4295"/>
        <v>0</v>
      </c>
      <c r="E2514" s="116">
        <f>IF($Q$2=2,IFERROR(INDEX($G2487:$L2493,MATCH(D2514,$F2487:$F2493,0),MATCH(INICIO!$C$78,$G2486:$L2486,0)),0),IF($Q$2=4,IFERROR(INDEX($P2487:$U2497,MATCH(D2514,$O2487:$O2497,0),MATCH(INICIO!$C$78,$P2486:$U2486,0)),0),IFERROR(INDEX($G2498:$L2506,MATCH(D2514,$F2498:$F2506,0),MATCH(INICIO!$C$78,$G2497:$L2497,0)),0)))</f>
        <v>0</v>
      </c>
      <c r="F2514" s="105">
        <f t="shared" si="4296"/>
        <v>0</v>
      </c>
      <c r="G2514" s="116">
        <f>IF($Q$2=2,IFERROR(INDEX($G2487:$L2493,MATCH(F2514,$F2487:$F2493,0),MATCH(INICIO!$C$78,$G2486:$L2486,0)),0),IF($Q$2=4,IFERROR(INDEX($P2487:$U2497,MATCH(F2514,$O2487:$O2497,0),MATCH(INICIO!$C$78,$P2486:$U2486,0)),0),IFERROR(INDEX($G2498:$L2506,MATCH(F2514,$F2498:$F2506,0),MATCH(INICIO!$C$78,$G2497:$L2497,0)),0)))</f>
        <v>0</v>
      </c>
      <c r="H2514" s="105">
        <f t="shared" si="4297"/>
        <v>0</v>
      </c>
      <c r="I2514" s="116">
        <f>IF($Q$2=2,IFERROR(INDEX($G2487:$L2493,MATCH(H2514,$F2487:$F2493,0),MATCH(INICIO!$C$78,$G2486:$L2486,0)),0),IF($Q$2=4,IFERROR(INDEX($P2487:$U2497,MATCH(H2514,$O2487:$O2497,0),MATCH(INICIO!$C$78,$P2486:$U2486,0)),0),IFERROR(INDEX($G2498:$L2506,MATCH(H2514,$F2498:$F2506,0),MATCH(INICIO!$C$78,$G2497:$L2497,0)),0)))</f>
        <v>0</v>
      </c>
      <c r="J2514" s="105">
        <f t="shared" si="4298"/>
        <v>0</v>
      </c>
      <c r="K2514" s="116">
        <f>IF($Q$2=2,IFERROR(INDEX($G2487:$L2493,MATCH(J2514,$F2487:$F2493,0),MATCH(INICIO!$C$78,$G2486:$L2486,0)),0),IF($Q$2=4,IFERROR(INDEX($P2487:$U2497,MATCH(J2514,$O2487:$O2497,0),MATCH(INICIO!$C$78,$P2486:$U2486,0)),0),IFERROR(INDEX($G2498:$L2506,MATCH(J2514,$F2498:$F2506,0),MATCH(INICIO!$C$78,$G2497:$L2497,0)),0)))</f>
        <v>0</v>
      </c>
      <c r="L2514" s="105">
        <f t="shared" si="4299"/>
        <v>0</v>
      </c>
      <c r="M2514" s="116">
        <f>IF($Q$2=2,IFERROR(INDEX($G2487:$L2493,MATCH(L2514,$F2487:$F2493,0),MATCH(INICIO!$C$78,$G2486:$L2486,0)),0),IF($Q$2=4,IFERROR(INDEX($P2487:$U2497,MATCH(L2514,$O2487:$O2497,0),MATCH(INICIO!$C$78,$P2486:$U2486,0)),0),IFERROR(INDEX($G2498:$L2506,MATCH(L2514,$F2498:$F2506,0),MATCH(INICIO!$C$78,$G2497:$L2497,0)),0)))</f>
        <v>0</v>
      </c>
    </row>
    <row r="2515" spans="1:93" hidden="1" outlineLevel="2" x14ac:dyDescent="0.25">
      <c r="B2515" s="105">
        <f t="shared" si="4294"/>
        <v>2</v>
      </c>
      <c r="C2515" s="116">
        <f>IF($Q$2=2,IFERROR(INDEX($G2487:$L2493,MATCH(B2515,$F2487:$F2493,0),MATCH(INICIO!$C$78,$G2486:$L2486,0)),0),IF($Q$2=4,IFERROR(INDEX($P2487:$U2497,MATCH(B2515,$O2487:$O2497,0),MATCH(INICIO!$C$78,$P2486:$U2486,0)),0),IFERROR(INDEX($G2498:$L2506,MATCH(B2515,$F2498:$F2506,0),MATCH(INICIO!$C$78,$G2497:$L2497,0)),0)))</f>
        <v>0</v>
      </c>
      <c r="D2515" s="105">
        <f t="shared" si="4295"/>
        <v>0</v>
      </c>
      <c r="E2515" s="116">
        <f>IF($Q$2=2,IFERROR(INDEX($G2487:$L2493,MATCH(D2515,$F2487:$F2493,0),MATCH(INICIO!$C$78,$G2486:$L2486,0)),0),IF($Q$2=4,IFERROR(INDEX($P2487:$U2497,MATCH(D2515,$O2487:$O2497,0),MATCH(INICIO!$C$78,$P2486:$U2486,0)),0),IFERROR(INDEX($G2498:$L2506,MATCH(D2515,$F2498:$F2506,0),MATCH(INICIO!$C$78,$G2497:$L2497,0)),0)))</f>
        <v>0</v>
      </c>
      <c r="F2515" s="105">
        <f t="shared" si="4296"/>
        <v>0</v>
      </c>
      <c r="G2515" s="116">
        <f>IF($Q$2=2,IFERROR(INDEX($G2487:$L2493,MATCH(F2515,$F2487:$F2493,0),MATCH(INICIO!$C$78,$G2486:$L2486,0)),0),IF($Q$2=4,IFERROR(INDEX($P2487:$U2497,MATCH(F2515,$O2487:$O2497,0),MATCH(INICIO!$C$78,$P2486:$U2486,0)),0),IFERROR(INDEX($G2498:$L2506,MATCH(F2515,$F2498:$F2506,0),MATCH(INICIO!$C$78,$G2497:$L2497,0)),0)))</f>
        <v>0</v>
      </c>
      <c r="H2515" s="105">
        <f t="shared" si="4297"/>
        <v>0</v>
      </c>
      <c r="I2515" s="116">
        <f>IF($Q$2=2,IFERROR(INDEX($G2487:$L2493,MATCH(H2515,$F2487:$F2493,0),MATCH(INICIO!$C$78,$G2486:$L2486,0)),0),IF($Q$2=4,IFERROR(INDEX($P2487:$U2497,MATCH(H2515,$O2487:$O2497,0),MATCH(INICIO!$C$78,$P2486:$U2486,0)),0),IFERROR(INDEX($G2498:$L2506,MATCH(H2515,$F2498:$F2506,0),MATCH(INICIO!$C$78,$G2497:$L2497,0)),0)))</f>
        <v>0</v>
      </c>
      <c r="J2515" s="105">
        <f t="shared" si="4298"/>
        <v>0</v>
      </c>
      <c r="K2515" s="116">
        <f>IF($Q$2=2,IFERROR(INDEX($G2487:$L2493,MATCH(J2515,$F2487:$F2493,0),MATCH(INICIO!$C$78,$G2486:$L2486,0)),0),IF($Q$2=4,IFERROR(INDEX($P2487:$U2497,MATCH(J2515,$O2487:$O2497,0),MATCH(INICIO!$C$78,$P2486:$U2486,0)),0),IFERROR(INDEX($G2498:$L2506,MATCH(J2515,$F2498:$F2506,0),MATCH(INICIO!$C$78,$G2497:$L2497,0)),0)))</f>
        <v>0</v>
      </c>
      <c r="L2515" s="105">
        <f t="shared" si="4299"/>
        <v>0</v>
      </c>
      <c r="M2515" s="116">
        <f>IF($Q$2=2,IFERROR(INDEX($G2487:$L2493,MATCH(L2515,$F2487:$F2493,0),MATCH(INICIO!$C$78,$G2486:$L2486,0)),0),IF($Q$2=4,IFERROR(INDEX($P2487:$U2497,MATCH(L2515,$O2487:$O2497,0),MATCH(INICIO!$C$78,$P2486:$U2486,0)),0),IFERROR(INDEX($G2498:$L2506,MATCH(L2515,$F2498:$F2506,0),MATCH(INICIO!$C$78,$G2497:$L2497,0)),0)))</f>
        <v>0</v>
      </c>
    </row>
    <row r="2516" spans="1:93" hidden="1" outlineLevel="2" x14ac:dyDescent="0.25"/>
    <row r="2517" spans="1:93" s="119" customFormat="1" hidden="1" outlineLevel="2" x14ac:dyDescent="0.25">
      <c r="A2517" s="118" t="s">
        <v>43</v>
      </c>
    </row>
    <row r="2518" spans="1:93" hidden="1" outlineLevel="2" x14ac:dyDescent="0.25">
      <c r="C2518" s="121">
        <f t="shared" ref="C2518:H2518" si="4300">E$2</f>
        <v>1</v>
      </c>
      <c r="D2518" s="121">
        <f t="shared" si="4300"/>
        <v>2</v>
      </c>
      <c r="E2518" s="121">
        <f t="shared" si="4300"/>
        <v>3</v>
      </c>
      <c r="F2518" s="121">
        <f t="shared" si="4300"/>
        <v>4</v>
      </c>
      <c r="G2518" s="121">
        <f t="shared" si="4300"/>
        <v>5</v>
      </c>
      <c r="H2518" s="121">
        <f t="shared" si="4300"/>
        <v>6</v>
      </c>
    </row>
    <row r="2519" spans="1:93" hidden="1" outlineLevel="2" x14ac:dyDescent="0.25">
      <c r="B2519" s="122" t="s">
        <v>44</v>
      </c>
      <c r="C2519" s="123">
        <f t="array" ref="C2519:C2524">MMULT(MMULT(C$8:H$13,$AZ$8:$BE$13),C2510:C2515)+MMULT(MINVERSE(TRANSPOSE($AZ$8:$BE$13)),C2477:C2482)</f>
        <v>0</v>
      </c>
      <c r="D2519" s="123">
        <f t="array" ref="D2519:D2524">MMULT(MMULT(K$8:P$13,$AZ$8:$BE$13),E2510:E2515)+MMULT(MINVERSE(TRANSPOSE($AZ$8:$BE$13)),E2477:E2482)</f>
        <v>0</v>
      </c>
      <c r="E2519" s="123">
        <f t="array" ref="E2519:E2524">MMULT(MMULT(S$8:X$13,$AZ$8:$BE$13),G2510:G2515)+MMULT(MINVERSE(TRANSPOSE($AZ$8:$BE$13)),G2477:G2482)</f>
        <v>0</v>
      </c>
      <c r="F2519" s="123">
        <f t="array" ref="F2519:F2524">MMULT(MMULT(AA$8:AF$13,$AZ$8:$BE$13),I2510:I2515)+MMULT(MINVERSE(TRANSPOSE($AZ$8:$BE$13)),I2477:I2482)</f>
        <v>0</v>
      </c>
      <c r="G2519" s="123" t="e">
        <f t="array" ref="G2519:G2524">MMULT(MMULT(AI$8:AN$13,$AZ$8:$BE$13),K2510:K2515)+MMULT(MINVERSE(TRANSPOSE($AZ$8:$BE$13)),K2477:K2482)</f>
        <v>#DIV/0!</v>
      </c>
      <c r="H2519" s="123">
        <f t="array" ref="H2519:H2524">MMULT(MMULT(AQ$8:AV$13,$AZ$8:$BE$13),M2510:M2515)+MMULT(MINVERSE(TRANSPOSE($AZ$8:$BE$13)),M2477:M2482)</f>
        <v>0</v>
      </c>
      <c r="N2519" s="124"/>
      <c r="P2519" s="124"/>
    </row>
    <row r="2520" spans="1:93" hidden="1" outlineLevel="2" x14ac:dyDescent="0.25">
      <c r="B2520" s="122" t="s">
        <v>45</v>
      </c>
      <c r="C2520" s="123">
        <v>0</v>
      </c>
      <c r="D2520" s="123">
        <v>0</v>
      </c>
      <c r="E2520" s="123">
        <v>0</v>
      </c>
      <c r="F2520" s="123">
        <v>0</v>
      </c>
      <c r="G2520" s="123" t="e">
        <v>#DIV/0!</v>
      </c>
      <c r="H2520" s="123">
        <v>0</v>
      </c>
      <c r="N2520" s="124"/>
      <c r="P2520" s="124"/>
    </row>
    <row r="2521" spans="1:93" hidden="1" outlineLevel="2" x14ac:dyDescent="0.25">
      <c r="B2521" s="122" t="s">
        <v>46</v>
      </c>
      <c r="C2521" s="123">
        <v>0</v>
      </c>
      <c r="D2521" s="123">
        <v>0</v>
      </c>
      <c r="E2521" s="123">
        <v>0</v>
      </c>
      <c r="F2521" s="123">
        <v>0</v>
      </c>
      <c r="G2521" s="123" t="e">
        <v>#DIV/0!</v>
      </c>
      <c r="H2521" s="123">
        <v>0</v>
      </c>
      <c r="N2521" s="124"/>
      <c r="P2521" s="124"/>
    </row>
    <row r="2522" spans="1:93" hidden="1" outlineLevel="2" x14ac:dyDescent="0.25">
      <c r="B2522" s="122" t="s">
        <v>47</v>
      </c>
      <c r="C2522" s="123">
        <v>0</v>
      </c>
      <c r="D2522" s="123">
        <v>0</v>
      </c>
      <c r="E2522" s="123">
        <v>0</v>
      </c>
      <c r="F2522" s="123">
        <v>0</v>
      </c>
      <c r="G2522" s="123" t="e">
        <v>#DIV/0!</v>
      </c>
      <c r="H2522" s="123">
        <v>0</v>
      </c>
      <c r="N2522" s="124"/>
      <c r="P2522" s="124"/>
    </row>
    <row r="2523" spans="1:93" hidden="1" outlineLevel="2" x14ac:dyDescent="0.25">
      <c r="B2523" s="122" t="s">
        <v>48</v>
      </c>
      <c r="C2523" s="123">
        <v>0</v>
      </c>
      <c r="D2523" s="123">
        <v>0</v>
      </c>
      <c r="E2523" s="123">
        <v>0</v>
      </c>
      <c r="F2523" s="123">
        <v>0</v>
      </c>
      <c r="G2523" s="123" t="e">
        <v>#DIV/0!</v>
      </c>
      <c r="H2523" s="123">
        <v>0</v>
      </c>
      <c r="N2523" s="124"/>
      <c r="P2523" s="124"/>
    </row>
    <row r="2524" spans="1:93" hidden="1" outlineLevel="2" x14ac:dyDescent="0.25">
      <c r="B2524" s="122" t="s">
        <v>49</v>
      </c>
      <c r="C2524" s="123">
        <v>0</v>
      </c>
      <c r="D2524" s="123">
        <v>0</v>
      </c>
      <c r="E2524" s="123">
        <v>0</v>
      </c>
      <c r="F2524" s="123">
        <v>0</v>
      </c>
      <c r="G2524" s="123" t="e">
        <v>#DIV/0!</v>
      </c>
      <c r="H2524" s="123">
        <v>0</v>
      </c>
      <c r="N2524" s="124"/>
      <c r="P2524" s="124"/>
    </row>
    <row r="2525" spans="1:93" hidden="1" outlineLevel="2" x14ac:dyDescent="0.25"/>
    <row r="2526" spans="1:93" hidden="1" outlineLevel="2" x14ac:dyDescent="0.25">
      <c r="B2526" s="318" t="s">
        <v>50</v>
      </c>
      <c r="C2526" s="319"/>
      <c r="D2526" s="319"/>
      <c r="E2526" s="319"/>
      <c r="F2526" s="319"/>
      <c r="G2526" s="319"/>
      <c r="H2526" s="319"/>
      <c r="I2526" s="319"/>
      <c r="J2526" s="319"/>
      <c r="K2526" s="319"/>
      <c r="L2526" s="320"/>
      <c r="M2526" s="321" t="s">
        <v>51</v>
      </c>
      <c r="N2526" s="322"/>
      <c r="O2526" s="322"/>
      <c r="P2526" s="322"/>
      <c r="Q2526" s="322"/>
      <c r="R2526" s="322"/>
      <c r="S2526" s="322"/>
      <c r="T2526" s="322"/>
      <c r="U2526" s="322"/>
      <c r="V2526" s="323"/>
      <c r="W2526" s="321" t="s">
        <v>52</v>
      </c>
      <c r="X2526" s="322"/>
      <c r="Y2526" s="322"/>
      <c r="Z2526" s="322"/>
      <c r="AA2526" s="322"/>
      <c r="AB2526" s="322"/>
      <c r="AC2526" s="322"/>
      <c r="AD2526" s="322"/>
      <c r="AE2526" s="322"/>
      <c r="AF2526" s="323"/>
      <c r="AG2526" s="321" t="s">
        <v>53</v>
      </c>
      <c r="AH2526" s="322"/>
      <c r="AI2526" s="322"/>
      <c r="AJ2526" s="322"/>
      <c r="AK2526" s="322"/>
      <c r="AL2526" s="322"/>
      <c r="AM2526" s="322"/>
      <c r="AN2526" s="322"/>
      <c r="AO2526" s="322"/>
      <c r="AP2526" s="323"/>
      <c r="AQ2526" s="321" t="s">
        <v>54</v>
      </c>
      <c r="AR2526" s="322"/>
      <c r="AS2526" s="322"/>
      <c r="AT2526" s="322"/>
      <c r="AU2526" s="322"/>
      <c r="AV2526" s="322"/>
      <c r="AW2526" s="322"/>
      <c r="AX2526" s="322"/>
      <c r="AY2526" s="322"/>
      <c r="AZ2526" s="323"/>
      <c r="BA2526" s="321" t="s">
        <v>55</v>
      </c>
      <c r="BB2526" s="322"/>
      <c r="BC2526" s="322"/>
      <c r="BD2526" s="322"/>
      <c r="BE2526" s="322"/>
      <c r="BF2526" s="322"/>
      <c r="BG2526" s="322"/>
      <c r="BH2526" s="322"/>
      <c r="BI2526" s="322"/>
      <c r="BJ2526" s="323"/>
    </row>
    <row r="2527" spans="1:93" hidden="1" outlineLevel="2" x14ac:dyDescent="0.25">
      <c r="B2527" s="186">
        <f t="shared" ref="B2527" si="4301">E$2</f>
        <v>1</v>
      </c>
      <c r="C2527" s="187">
        <f t="shared" ref="C2527:L2530" si="4302">B2527</f>
        <v>1</v>
      </c>
      <c r="D2527" s="187">
        <f t="shared" si="4302"/>
        <v>1</v>
      </c>
      <c r="E2527" s="187">
        <f t="shared" si="4302"/>
        <v>1</v>
      </c>
      <c r="F2527" s="187">
        <f t="shared" si="4302"/>
        <v>1</v>
      </c>
      <c r="G2527" s="187">
        <f t="shared" si="4302"/>
        <v>1</v>
      </c>
      <c r="H2527" s="187">
        <f t="shared" si="4302"/>
        <v>1</v>
      </c>
      <c r="I2527" s="187">
        <f t="shared" si="4302"/>
        <v>1</v>
      </c>
      <c r="J2527" s="187">
        <f t="shared" si="4302"/>
        <v>1</v>
      </c>
      <c r="K2527" s="187">
        <f t="shared" si="4302"/>
        <v>1</v>
      </c>
      <c r="L2527" s="188">
        <f t="shared" si="4302"/>
        <v>1</v>
      </c>
      <c r="M2527" s="189">
        <f t="shared" ref="M2527" si="4303">F$2</f>
        <v>2</v>
      </c>
      <c r="N2527" s="187">
        <f t="shared" ref="N2527:V2530" si="4304">M2527</f>
        <v>2</v>
      </c>
      <c r="O2527" s="187">
        <f t="shared" si="4304"/>
        <v>2</v>
      </c>
      <c r="P2527" s="187">
        <f t="shared" si="4304"/>
        <v>2</v>
      </c>
      <c r="Q2527" s="187">
        <f t="shared" si="4304"/>
        <v>2</v>
      </c>
      <c r="R2527" s="187">
        <f t="shared" si="4304"/>
        <v>2</v>
      </c>
      <c r="S2527" s="187">
        <f t="shared" si="4304"/>
        <v>2</v>
      </c>
      <c r="T2527" s="187">
        <f t="shared" si="4304"/>
        <v>2</v>
      </c>
      <c r="U2527" s="187">
        <f t="shared" si="4304"/>
        <v>2</v>
      </c>
      <c r="V2527" s="188">
        <f t="shared" si="4304"/>
        <v>2</v>
      </c>
      <c r="W2527" s="189">
        <f>G$2</f>
        <v>3</v>
      </c>
      <c r="X2527" s="187">
        <f t="shared" ref="X2527:AF2530" si="4305">W2527</f>
        <v>3</v>
      </c>
      <c r="Y2527" s="187">
        <f t="shared" si="4305"/>
        <v>3</v>
      </c>
      <c r="Z2527" s="187">
        <f t="shared" si="4305"/>
        <v>3</v>
      </c>
      <c r="AA2527" s="187">
        <f t="shared" si="4305"/>
        <v>3</v>
      </c>
      <c r="AB2527" s="187">
        <f t="shared" si="4305"/>
        <v>3</v>
      </c>
      <c r="AC2527" s="187">
        <f t="shared" si="4305"/>
        <v>3</v>
      </c>
      <c r="AD2527" s="187">
        <f t="shared" si="4305"/>
        <v>3</v>
      </c>
      <c r="AE2527" s="187">
        <f t="shared" si="4305"/>
        <v>3</v>
      </c>
      <c r="AF2527" s="188">
        <f t="shared" si="4305"/>
        <v>3</v>
      </c>
      <c r="AG2527" s="189">
        <f>H$2</f>
        <v>4</v>
      </c>
      <c r="AH2527" s="187">
        <f t="shared" ref="AH2527:AP2530" si="4306">AG2527</f>
        <v>4</v>
      </c>
      <c r="AI2527" s="187">
        <f t="shared" si="4306"/>
        <v>4</v>
      </c>
      <c r="AJ2527" s="187">
        <f t="shared" si="4306"/>
        <v>4</v>
      </c>
      <c r="AK2527" s="187">
        <f t="shared" si="4306"/>
        <v>4</v>
      </c>
      <c r="AL2527" s="187">
        <f t="shared" si="4306"/>
        <v>4</v>
      </c>
      <c r="AM2527" s="187">
        <f t="shared" si="4306"/>
        <v>4</v>
      </c>
      <c r="AN2527" s="187">
        <f t="shared" si="4306"/>
        <v>4</v>
      </c>
      <c r="AO2527" s="187">
        <f t="shared" si="4306"/>
        <v>4</v>
      </c>
      <c r="AP2527" s="188">
        <f t="shared" si="4306"/>
        <v>4</v>
      </c>
      <c r="AQ2527" s="189">
        <f>I$2</f>
        <v>5</v>
      </c>
      <c r="AR2527" s="187">
        <f t="shared" ref="AR2527:AZ2530" si="4307">AQ2527</f>
        <v>5</v>
      </c>
      <c r="AS2527" s="187">
        <f t="shared" si="4307"/>
        <v>5</v>
      </c>
      <c r="AT2527" s="187">
        <f t="shared" si="4307"/>
        <v>5</v>
      </c>
      <c r="AU2527" s="187">
        <f t="shared" si="4307"/>
        <v>5</v>
      </c>
      <c r="AV2527" s="187">
        <f t="shared" si="4307"/>
        <v>5</v>
      </c>
      <c r="AW2527" s="187">
        <f t="shared" si="4307"/>
        <v>5</v>
      </c>
      <c r="AX2527" s="187">
        <f t="shared" si="4307"/>
        <v>5</v>
      </c>
      <c r="AY2527" s="187">
        <f t="shared" si="4307"/>
        <v>5</v>
      </c>
      <c r="AZ2527" s="188">
        <f t="shared" si="4307"/>
        <v>5</v>
      </c>
      <c r="BA2527" s="189">
        <f>J$2</f>
        <v>6</v>
      </c>
      <c r="BB2527" s="187">
        <f t="shared" ref="BB2527:BJ2530" si="4308">BA2527</f>
        <v>6</v>
      </c>
      <c r="BC2527" s="187">
        <f t="shared" si="4308"/>
        <v>6</v>
      </c>
      <c r="BD2527" s="187">
        <f t="shared" si="4308"/>
        <v>6</v>
      </c>
      <c r="BE2527" s="187">
        <f t="shared" si="4308"/>
        <v>6</v>
      </c>
      <c r="BF2527" s="187">
        <f t="shared" si="4308"/>
        <v>6</v>
      </c>
      <c r="BG2527" s="187">
        <f t="shared" si="4308"/>
        <v>6</v>
      </c>
      <c r="BH2527" s="187">
        <f t="shared" si="4308"/>
        <v>6</v>
      </c>
      <c r="BI2527" s="187">
        <f t="shared" si="4308"/>
        <v>6</v>
      </c>
      <c r="BJ2527" s="188">
        <f t="shared" si="4308"/>
        <v>6</v>
      </c>
    </row>
    <row r="2528" spans="1:93" s="2" customFormat="1" ht="15" hidden="1" customHeight="1" outlineLevel="2" x14ac:dyDescent="0.25">
      <c r="A2528" s="152" t="s">
        <v>192</v>
      </c>
      <c r="B2528" s="129">
        <f>C2521</f>
        <v>0</v>
      </c>
      <c r="C2528" s="130">
        <f t="shared" si="4302"/>
        <v>0</v>
      </c>
      <c r="D2528" s="130">
        <f t="shared" si="4302"/>
        <v>0</v>
      </c>
      <c r="E2528" s="130">
        <f t="shared" si="4302"/>
        <v>0</v>
      </c>
      <c r="F2528" s="130">
        <f t="shared" si="4302"/>
        <v>0</v>
      </c>
      <c r="G2528" s="130">
        <f t="shared" si="4302"/>
        <v>0</v>
      </c>
      <c r="H2528" s="130">
        <f t="shared" si="4302"/>
        <v>0</v>
      </c>
      <c r="I2528" s="130">
        <f t="shared" si="4302"/>
        <v>0</v>
      </c>
      <c r="J2528" s="190">
        <f t="shared" si="4302"/>
        <v>0</v>
      </c>
      <c r="K2528" s="130">
        <f t="shared" si="4302"/>
        <v>0</v>
      </c>
      <c r="L2528" s="131">
        <f t="shared" si="4302"/>
        <v>0</v>
      </c>
      <c r="M2528" s="129">
        <f>D2521</f>
        <v>0</v>
      </c>
      <c r="N2528" s="130">
        <f t="shared" si="4304"/>
        <v>0</v>
      </c>
      <c r="O2528" s="130">
        <f t="shared" si="4304"/>
        <v>0</v>
      </c>
      <c r="P2528" s="130">
        <f t="shared" si="4304"/>
        <v>0</v>
      </c>
      <c r="Q2528" s="130">
        <f t="shared" si="4304"/>
        <v>0</v>
      </c>
      <c r="R2528" s="130">
        <f t="shared" si="4304"/>
        <v>0</v>
      </c>
      <c r="S2528" s="130">
        <f t="shared" si="4304"/>
        <v>0</v>
      </c>
      <c r="T2528" s="130">
        <f t="shared" si="4304"/>
        <v>0</v>
      </c>
      <c r="U2528" s="130">
        <f t="shared" si="4304"/>
        <v>0</v>
      </c>
      <c r="V2528" s="131">
        <f t="shared" si="4304"/>
        <v>0</v>
      </c>
      <c r="W2528" s="129">
        <f>E2521</f>
        <v>0</v>
      </c>
      <c r="X2528" s="130">
        <f t="shared" si="4305"/>
        <v>0</v>
      </c>
      <c r="Y2528" s="130">
        <f t="shared" si="4305"/>
        <v>0</v>
      </c>
      <c r="Z2528" s="130">
        <f t="shared" si="4305"/>
        <v>0</v>
      </c>
      <c r="AA2528" s="130">
        <f t="shared" si="4305"/>
        <v>0</v>
      </c>
      <c r="AB2528" s="130">
        <f t="shared" si="4305"/>
        <v>0</v>
      </c>
      <c r="AC2528" s="130">
        <f t="shared" si="4305"/>
        <v>0</v>
      </c>
      <c r="AD2528" s="130">
        <f t="shared" si="4305"/>
        <v>0</v>
      </c>
      <c r="AE2528" s="130">
        <f t="shared" si="4305"/>
        <v>0</v>
      </c>
      <c r="AF2528" s="131">
        <f t="shared" si="4305"/>
        <v>0</v>
      </c>
      <c r="AG2528" s="129">
        <f>F2521</f>
        <v>0</v>
      </c>
      <c r="AH2528" s="130">
        <f t="shared" si="4306"/>
        <v>0</v>
      </c>
      <c r="AI2528" s="130">
        <f t="shared" si="4306"/>
        <v>0</v>
      </c>
      <c r="AJ2528" s="130">
        <f t="shared" si="4306"/>
        <v>0</v>
      </c>
      <c r="AK2528" s="130">
        <f t="shared" si="4306"/>
        <v>0</v>
      </c>
      <c r="AL2528" s="130">
        <f t="shared" si="4306"/>
        <v>0</v>
      </c>
      <c r="AM2528" s="130">
        <f t="shared" si="4306"/>
        <v>0</v>
      </c>
      <c r="AN2528" s="130">
        <f t="shared" si="4306"/>
        <v>0</v>
      </c>
      <c r="AO2528" s="130">
        <f t="shared" si="4306"/>
        <v>0</v>
      </c>
      <c r="AP2528" s="131">
        <f t="shared" si="4306"/>
        <v>0</v>
      </c>
      <c r="AQ2528" s="129" t="e">
        <f>G2521</f>
        <v>#DIV/0!</v>
      </c>
      <c r="AR2528" s="130" t="e">
        <f t="shared" si="4307"/>
        <v>#DIV/0!</v>
      </c>
      <c r="AS2528" s="130" t="e">
        <f t="shared" si="4307"/>
        <v>#DIV/0!</v>
      </c>
      <c r="AT2528" s="130" t="e">
        <f t="shared" si="4307"/>
        <v>#DIV/0!</v>
      </c>
      <c r="AU2528" s="130" t="e">
        <f t="shared" si="4307"/>
        <v>#DIV/0!</v>
      </c>
      <c r="AV2528" s="130" t="e">
        <f t="shared" si="4307"/>
        <v>#DIV/0!</v>
      </c>
      <c r="AW2528" s="130" t="e">
        <f t="shared" si="4307"/>
        <v>#DIV/0!</v>
      </c>
      <c r="AX2528" s="130" t="e">
        <f t="shared" si="4307"/>
        <v>#DIV/0!</v>
      </c>
      <c r="AY2528" s="130" t="e">
        <f t="shared" si="4307"/>
        <v>#DIV/0!</v>
      </c>
      <c r="AZ2528" s="131" t="e">
        <f t="shared" si="4307"/>
        <v>#DIV/0!</v>
      </c>
      <c r="BA2528" s="129">
        <f>H2521</f>
        <v>0</v>
      </c>
      <c r="BB2528" s="130">
        <f t="shared" si="4308"/>
        <v>0</v>
      </c>
      <c r="BC2528" s="130">
        <f t="shared" si="4308"/>
        <v>0</v>
      </c>
      <c r="BD2528" s="130">
        <f t="shared" si="4308"/>
        <v>0</v>
      </c>
      <c r="BE2528" s="130">
        <f t="shared" si="4308"/>
        <v>0</v>
      </c>
      <c r="BF2528" s="130">
        <f t="shared" si="4308"/>
        <v>0</v>
      </c>
      <c r="BG2528" s="130">
        <f t="shared" si="4308"/>
        <v>0</v>
      </c>
      <c r="BH2528" s="130">
        <f t="shared" si="4308"/>
        <v>0</v>
      </c>
      <c r="BI2528" s="130">
        <f t="shared" si="4308"/>
        <v>0</v>
      </c>
      <c r="BJ2528" s="131">
        <f t="shared" si="4308"/>
        <v>0</v>
      </c>
      <c r="BK2528"/>
      <c r="BL2528"/>
      <c r="BM2528"/>
      <c r="BN2528"/>
      <c r="BO2528"/>
      <c r="BP2528"/>
      <c r="BQ2528"/>
      <c r="BR2528"/>
      <c r="BS2528"/>
      <c r="BT2528"/>
      <c r="BU2528"/>
      <c r="BV2528"/>
      <c r="BW2528"/>
      <c r="BX2528"/>
      <c r="BY2528"/>
      <c r="BZ2528"/>
      <c r="CA2528"/>
      <c r="CB2528"/>
      <c r="CC2528"/>
      <c r="CD2528"/>
      <c r="CE2528"/>
      <c r="CF2528"/>
      <c r="CG2528"/>
      <c r="CH2528"/>
      <c r="CI2528"/>
      <c r="CJ2528"/>
      <c r="CK2528"/>
      <c r="CL2528"/>
      <c r="CM2528"/>
      <c r="CN2528"/>
      <c r="CO2528"/>
    </row>
    <row r="2529" spans="1:93" s="2" customFormat="1" ht="15" hidden="1" customHeight="1" outlineLevel="2" x14ac:dyDescent="0.25">
      <c r="A2529" s="152" t="s">
        <v>47</v>
      </c>
      <c r="B2529" s="129">
        <f>C2522</f>
        <v>0</v>
      </c>
      <c r="C2529" s="130">
        <f t="shared" si="4302"/>
        <v>0</v>
      </c>
      <c r="D2529" s="130">
        <f t="shared" si="4302"/>
        <v>0</v>
      </c>
      <c r="E2529" s="130">
        <f t="shared" si="4302"/>
        <v>0</v>
      </c>
      <c r="F2529" s="130">
        <f t="shared" si="4302"/>
        <v>0</v>
      </c>
      <c r="G2529" s="130">
        <f t="shared" si="4302"/>
        <v>0</v>
      </c>
      <c r="H2529" s="130">
        <f t="shared" si="4302"/>
        <v>0</v>
      </c>
      <c r="I2529" s="130">
        <f t="shared" si="4302"/>
        <v>0</v>
      </c>
      <c r="J2529" s="190">
        <f t="shared" si="4302"/>
        <v>0</v>
      </c>
      <c r="K2529" s="130">
        <f t="shared" si="4302"/>
        <v>0</v>
      </c>
      <c r="L2529" s="131">
        <f t="shared" si="4302"/>
        <v>0</v>
      </c>
      <c r="M2529" s="129">
        <f>D2522</f>
        <v>0</v>
      </c>
      <c r="N2529" s="130">
        <f t="shared" si="4304"/>
        <v>0</v>
      </c>
      <c r="O2529" s="130">
        <f t="shared" si="4304"/>
        <v>0</v>
      </c>
      <c r="P2529" s="130">
        <f t="shared" si="4304"/>
        <v>0</v>
      </c>
      <c r="Q2529" s="130">
        <f t="shared" si="4304"/>
        <v>0</v>
      </c>
      <c r="R2529" s="130">
        <f t="shared" si="4304"/>
        <v>0</v>
      </c>
      <c r="S2529" s="130">
        <f t="shared" si="4304"/>
        <v>0</v>
      </c>
      <c r="T2529" s="130">
        <f t="shared" si="4304"/>
        <v>0</v>
      </c>
      <c r="U2529" s="130">
        <f t="shared" si="4304"/>
        <v>0</v>
      </c>
      <c r="V2529" s="131">
        <f t="shared" si="4304"/>
        <v>0</v>
      </c>
      <c r="W2529" s="129">
        <f>E2522</f>
        <v>0</v>
      </c>
      <c r="X2529" s="130">
        <f t="shared" si="4305"/>
        <v>0</v>
      </c>
      <c r="Y2529" s="130">
        <f t="shared" si="4305"/>
        <v>0</v>
      </c>
      <c r="Z2529" s="130">
        <f t="shared" si="4305"/>
        <v>0</v>
      </c>
      <c r="AA2529" s="130">
        <f t="shared" si="4305"/>
        <v>0</v>
      </c>
      <c r="AB2529" s="130">
        <f t="shared" si="4305"/>
        <v>0</v>
      </c>
      <c r="AC2529" s="130">
        <f t="shared" si="4305"/>
        <v>0</v>
      </c>
      <c r="AD2529" s="130">
        <f t="shared" si="4305"/>
        <v>0</v>
      </c>
      <c r="AE2529" s="130">
        <f t="shared" si="4305"/>
        <v>0</v>
      </c>
      <c r="AF2529" s="131">
        <f t="shared" si="4305"/>
        <v>0</v>
      </c>
      <c r="AG2529" s="129">
        <f>F2522</f>
        <v>0</v>
      </c>
      <c r="AH2529" s="130">
        <f t="shared" si="4306"/>
        <v>0</v>
      </c>
      <c r="AI2529" s="130">
        <f t="shared" si="4306"/>
        <v>0</v>
      </c>
      <c r="AJ2529" s="130">
        <f t="shared" si="4306"/>
        <v>0</v>
      </c>
      <c r="AK2529" s="130">
        <f t="shared" si="4306"/>
        <v>0</v>
      </c>
      <c r="AL2529" s="130">
        <f t="shared" si="4306"/>
        <v>0</v>
      </c>
      <c r="AM2529" s="130">
        <f t="shared" si="4306"/>
        <v>0</v>
      </c>
      <c r="AN2529" s="130">
        <f t="shared" si="4306"/>
        <v>0</v>
      </c>
      <c r="AO2529" s="130">
        <f t="shared" si="4306"/>
        <v>0</v>
      </c>
      <c r="AP2529" s="131">
        <f t="shared" si="4306"/>
        <v>0</v>
      </c>
      <c r="AQ2529" s="129" t="e">
        <f>G2522</f>
        <v>#DIV/0!</v>
      </c>
      <c r="AR2529" s="130" t="e">
        <f t="shared" si="4307"/>
        <v>#DIV/0!</v>
      </c>
      <c r="AS2529" s="130" t="e">
        <f t="shared" si="4307"/>
        <v>#DIV/0!</v>
      </c>
      <c r="AT2529" s="130" t="e">
        <f t="shared" si="4307"/>
        <v>#DIV/0!</v>
      </c>
      <c r="AU2529" s="130" t="e">
        <f t="shared" si="4307"/>
        <v>#DIV/0!</v>
      </c>
      <c r="AV2529" s="130" t="e">
        <f t="shared" si="4307"/>
        <v>#DIV/0!</v>
      </c>
      <c r="AW2529" s="130" t="e">
        <f t="shared" si="4307"/>
        <v>#DIV/0!</v>
      </c>
      <c r="AX2529" s="130" t="e">
        <f t="shared" si="4307"/>
        <v>#DIV/0!</v>
      </c>
      <c r="AY2529" s="130" t="e">
        <f t="shared" si="4307"/>
        <v>#DIV/0!</v>
      </c>
      <c r="AZ2529" s="131" t="e">
        <f t="shared" si="4307"/>
        <v>#DIV/0!</v>
      </c>
      <c r="BA2529" s="129">
        <f>H2522</f>
        <v>0</v>
      </c>
      <c r="BB2529" s="130">
        <f t="shared" si="4308"/>
        <v>0</v>
      </c>
      <c r="BC2529" s="130">
        <f t="shared" si="4308"/>
        <v>0</v>
      </c>
      <c r="BD2529" s="130">
        <f t="shared" si="4308"/>
        <v>0</v>
      </c>
      <c r="BE2529" s="130">
        <f t="shared" si="4308"/>
        <v>0</v>
      </c>
      <c r="BF2529" s="130">
        <f t="shared" si="4308"/>
        <v>0</v>
      </c>
      <c r="BG2529" s="130">
        <f t="shared" si="4308"/>
        <v>0</v>
      </c>
      <c r="BH2529" s="130">
        <f t="shared" si="4308"/>
        <v>0</v>
      </c>
      <c r="BI2529" s="130">
        <f t="shared" si="4308"/>
        <v>0</v>
      </c>
      <c r="BJ2529" s="131">
        <f t="shared" si="4308"/>
        <v>0</v>
      </c>
      <c r="BK2529"/>
      <c r="BL2529"/>
      <c r="BM2529"/>
      <c r="BN2529"/>
      <c r="BO2529"/>
      <c r="BP2529"/>
      <c r="BQ2529"/>
      <c r="BR2529"/>
      <c r="BS2529"/>
      <c r="BT2529"/>
      <c r="BU2529"/>
      <c r="BV2529"/>
      <c r="BW2529"/>
      <c r="BX2529"/>
      <c r="BY2529"/>
      <c r="BZ2529"/>
      <c r="CA2529"/>
      <c r="CB2529"/>
      <c r="CC2529"/>
      <c r="CD2529"/>
      <c r="CE2529"/>
      <c r="CF2529"/>
      <c r="CG2529"/>
      <c r="CH2529"/>
      <c r="CI2529"/>
      <c r="CJ2529"/>
      <c r="CK2529"/>
      <c r="CL2529"/>
      <c r="CM2529"/>
      <c r="CN2529"/>
      <c r="CO2529"/>
    </row>
    <row r="2530" spans="1:93" s="2" customFormat="1" ht="15" hidden="1" customHeight="1" outlineLevel="2" x14ac:dyDescent="0.25">
      <c r="A2530" s="152" t="s">
        <v>57</v>
      </c>
      <c r="B2530" s="129">
        <f t="shared" ref="B2530" si="4309">E$3</f>
        <v>43</v>
      </c>
      <c r="C2530" s="130">
        <f t="shared" si="4302"/>
        <v>43</v>
      </c>
      <c r="D2530" s="130">
        <f t="shared" si="4302"/>
        <v>43</v>
      </c>
      <c r="E2530" s="130">
        <f t="shared" si="4302"/>
        <v>43</v>
      </c>
      <c r="F2530" s="130">
        <f t="shared" si="4302"/>
        <v>43</v>
      </c>
      <c r="G2530" s="130">
        <f t="shared" si="4302"/>
        <v>43</v>
      </c>
      <c r="H2530" s="130">
        <f t="shared" si="4302"/>
        <v>43</v>
      </c>
      <c r="I2530" s="130">
        <f t="shared" si="4302"/>
        <v>43</v>
      </c>
      <c r="J2530" s="190">
        <f t="shared" si="4302"/>
        <v>43</v>
      </c>
      <c r="K2530" s="130">
        <f t="shared" si="4302"/>
        <v>43</v>
      </c>
      <c r="L2530" s="131">
        <f t="shared" si="4302"/>
        <v>43</v>
      </c>
      <c r="M2530" s="129">
        <f t="shared" ref="M2530" si="4310">F$3</f>
        <v>0</v>
      </c>
      <c r="N2530" s="130">
        <f t="shared" si="4304"/>
        <v>0</v>
      </c>
      <c r="O2530" s="130">
        <f t="shared" si="4304"/>
        <v>0</v>
      </c>
      <c r="P2530" s="130">
        <f t="shared" si="4304"/>
        <v>0</v>
      </c>
      <c r="Q2530" s="130">
        <f t="shared" si="4304"/>
        <v>0</v>
      </c>
      <c r="R2530" s="130">
        <f t="shared" si="4304"/>
        <v>0</v>
      </c>
      <c r="S2530" s="130">
        <f t="shared" si="4304"/>
        <v>0</v>
      </c>
      <c r="T2530" s="130">
        <f t="shared" si="4304"/>
        <v>0</v>
      </c>
      <c r="U2530" s="130">
        <f t="shared" si="4304"/>
        <v>0</v>
      </c>
      <c r="V2530" s="131">
        <f t="shared" si="4304"/>
        <v>0</v>
      </c>
      <c r="W2530" s="129">
        <f t="shared" ref="W2530" si="4311">G$3</f>
        <v>0</v>
      </c>
      <c r="X2530" s="130">
        <f t="shared" si="4305"/>
        <v>0</v>
      </c>
      <c r="Y2530" s="130">
        <f t="shared" si="4305"/>
        <v>0</v>
      </c>
      <c r="Z2530" s="130">
        <f t="shared" si="4305"/>
        <v>0</v>
      </c>
      <c r="AA2530" s="130">
        <f t="shared" si="4305"/>
        <v>0</v>
      </c>
      <c r="AB2530" s="130">
        <f t="shared" si="4305"/>
        <v>0</v>
      </c>
      <c r="AC2530" s="130">
        <f t="shared" si="4305"/>
        <v>0</v>
      </c>
      <c r="AD2530" s="130">
        <f t="shared" si="4305"/>
        <v>0</v>
      </c>
      <c r="AE2530" s="130">
        <f t="shared" si="4305"/>
        <v>0</v>
      </c>
      <c r="AF2530" s="131">
        <f t="shared" si="4305"/>
        <v>0</v>
      </c>
      <c r="AG2530" s="129">
        <f t="shared" ref="AG2530" si="4312">H$3</f>
        <v>0</v>
      </c>
      <c r="AH2530" s="130">
        <f t="shared" si="4306"/>
        <v>0</v>
      </c>
      <c r="AI2530" s="130">
        <f t="shared" si="4306"/>
        <v>0</v>
      </c>
      <c r="AJ2530" s="130">
        <f t="shared" si="4306"/>
        <v>0</v>
      </c>
      <c r="AK2530" s="130">
        <f t="shared" si="4306"/>
        <v>0</v>
      </c>
      <c r="AL2530" s="130">
        <f t="shared" si="4306"/>
        <v>0</v>
      </c>
      <c r="AM2530" s="130">
        <f t="shared" si="4306"/>
        <v>0</v>
      </c>
      <c r="AN2530" s="130">
        <f t="shared" si="4306"/>
        <v>0</v>
      </c>
      <c r="AO2530" s="130">
        <f t="shared" si="4306"/>
        <v>0</v>
      </c>
      <c r="AP2530" s="131">
        <f t="shared" si="4306"/>
        <v>0</v>
      </c>
      <c r="AQ2530" s="129">
        <f t="shared" ref="AQ2530" si="4313">I$3</f>
        <v>0</v>
      </c>
      <c r="AR2530" s="130">
        <f t="shared" si="4307"/>
        <v>0</v>
      </c>
      <c r="AS2530" s="130">
        <f t="shared" si="4307"/>
        <v>0</v>
      </c>
      <c r="AT2530" s="130">
        <f t="shared" si="4307"/>
        <v>0</v>
      </c>
      <c r="AU2530" s="130">
        <f t="shared" si="4307"/>
        <v>0</v>
      </c>
      <c r="AV2530" s="130">
        <f t="shared" si="4307"/>
        <v>0</v>
      </c>
      <c r="AW2530" s="130">
        <f t="shared" si="4307"/>
        <v>0</v>
      </c>
      <c r="AX2530" s="130">
        <f t="shared" si="4307"/>
        <v>0</v>
      </c>
      <c r="AY2530" s="130">
        <f t="shared" si="4307"/>
        <v>0</v>
      </c>
      <c r="AZ2530" s="131">
        <f t="shared" si="4307"/>
        <v>0</v>
      </c>
      <c r="BA2530" s="129">
        <f t="shared" ref="BA2530" si="4314">J$3</f>
        <v>0</v>
      </c>
      <c r="BB2530" s="130">
        <f t="shared" si="4308"/>
        <v>0</v>
      </c>
      <c r="BC2530" s="130">
        <f t="shared" si="4308"/>
        <v>0</v>
      </c>
      <c r="BD2530" s="130">
        <f t="shared" si="4308"/>
        <v>0</v>
      </c>
      <c r="BE2530" s="130">
        <f t="shared" si="4308"/>
        <v>0</v>
      </c>
      <c r="BF2530" s="130">
        <f t="shared" si="4308"/>
        <v>0</v>
      </c>
      <c r="BG2530" s="130">
        <f t="shared" si="4308"/>
        <v>0</v>
      </c>
      <c r="BH2530" s="130">
        <f t="shared" si="4308"/>
        <v>0</v>
      </c>
      <c r="BI2530" s="130">
        <f t="shared" si="4308"/>
        <v>0</v>
      </c>
      <c r="BJ2530" s="131">
        <f t="shared" si="4308"/>
        <v>0</v>
      </c>
      <c r="BK2530"/>
      <c r="BL2530"/>
      <c r="BM2530"/>
      <c r="BN2530"/>
      <c r="BO2530"/>
      <c r="BP2530"/>
      <c r="BQ2530"/>
      <c r="BR2530"/>
      <c r="BS2530"/>
      <c r="BT2530"/>
      <c r="BU2530"/>
      <c r="BV2530"/>
      <c r="BW2530"/>
      <c r="BX2530"/>
      <c r="BY2530"/>
      <c r="BZ2530"/>
      <c r="CA2530"/>
      <c r="CB2530"/>
      <c r="CC2530"/>
      <c r="CD2530"/>
      <c r="CE2530"/>
      <c r="CF2530"/>
      <c r="CG2530"/>
      <c r="CH2530"/>
      <c r="CI2530"/>
      <c r="CJ2530"/>
      <c r="CK2530"/>
      <c r="CL2530"/>
      <c r="CM2530"/>
      <c r="CN2530"/>
      <c r="CO2530"/>
    </row>
    <row r="2531" spans="1:93" s="2" customFormat="1" ht="15" hidden="1" customHeight="1" outlineLevel="2" x14ac:dyDescent="0.25">
      <c r="A2531" s="152" t="s">
        <v>58</v>
      </c>
      <c r="B2531" s="132">
        <f t="shared" ref="B2531" si="4315">B2530/10*0</f>
        <v>0</v>
      </c>
      <c r="C2531" s="133">
        <f t="shared" ref="C2531" si="4316">C2530/10*1</f>
        <v>4.3</v>
      </c>
      <c r="D2531" s="133">
        <f t="shared" ref="D2531" si="4317">D2530/10*2</f>
        <v>8.6</v>
      </c>
      <c r="E2531" s="133">
        <f t="shared" ref="E2531" si="4318">E2530/10*3</f>
        <v>12.899999999999999</v>
      </c>
      <c r="F2531" s="133">
        <f t="shared" ref="F2531" si="4319">F2530/10*4</f>
        <v>17.2</v>
      </c>
      <c r="G2531" s="133">
        <f t="shared" ref="G2531" si="4320">G2530/10*5</f>
        <v>21.5</v>
      </c>
      <c r="H2531" s="133">
        <f t="shared" ref="H2531" si="4321">H2530/10*6</f>
        <v>25.799999999999997</v>
      </c>
      <c r="I2531" s="133">
        <f t="shared" ref="I2531" si="4322">I2530/10*7</f>
        <v>30.099999999999998</v>
      </c>
      <c r="J2531" s="191">
        <f t="shared" ref="J2531" si="4323">J2530/10*8</f>
        <v>34.4</v>
      </c>
      <c r="K2531" s="133">
        <f t="shared" ref="K2531" si="4324">K2530/10*9</f>
        <v>38.699999999999996</v>
      </c>
      <c r="L2531" s="134">
        <f t="shared" ref="L2531" si="4325">L2530/10*10</f>
        <v>43</v>
      </c>
      <c r="M2531" s="133">
        <f t="shared" ref="M2531" si="4326">M2530/10*1</f>
        <v>0</v>
      </c>
      <c r="N2531" s="133">
        <f t="shared" ref="N2531" si="4327">N2530/10*2</f>
        <v>0</v>
      </c>
      <c r="O2531" s="133">
        <f t="shared" ref="O2531" si="4328">O2530/10*3</f>
        <v>0</v>
      </c>
      <c r="P2531" s="133">
        <f t="shared" ref="P2531" si="4329">P2530/10*4</f>
        <v>0</v>
      </c>
      <c r="Q2531" s="133">
        <f t="shared" ref="Q2531" si="4330">Q2530/10*5</f>
        <v>0</v>
      </c>
      <c r="R2531" s="133">
        <f t="shared" ref="R2531" si="4331">R2530/10*6</f>
        <v>0</v>
      </c>
      <c r="S2531" s="133">
        <f t="shared" ref="S2531" si="4332">S2530/10*7</f>
        <v>0</v>
      </c>
      <c r="T2531" s="133">
        <f t="shared" ref="T2531" si="4333">T2530/10*8</f>
        <v>0</v>
      </c>
      <c r="U2531" s="133">
        <f t="shared" ref="U2531" si="4334">U2530/10*9</f>
        <v>0</v>
      </c>
      <c r="V2531" s="134">
        <f t="shared" ref="V2531" si="4335">V2530/10*10</f>
        <v>0</v>
      </c>
      <c r="W2531" s="133">
        <f t="shared" ref="W2531" si="4336">W2530/10*1</f>
        <v>0</v>
      </c>
      <c r="X2531" s="133">
        <f t="shared" ref="X2531" si="4337">X2530/10*2</f>
        <v>0</v>
      </c>
      <c r="Y2531" s="133">
        <f t="shared" ref="Y2531" si="4338">Y2530/10*3</f>
        <v>0</v>
      </c>
      <c r="Z2531" s="133">
        <f t="shared" ref="Z2531" si="4339">Z2530/10*4</f>
        <v>0</v>
      </c>
      <c r="AA2531" s="133">
        <f t="shared" ref="AA2531" si="4340">AA2530/10*5</f>
        <v>0</v>
      </c>
      <c r="AB2531" s="133">
        <f t="shared" ref="AB2531" si="4341">AB2530/10*6</f>
        <v>0</v>
      </c>
      <c r="AC2531" s="133">
        <f t="shared" ref="AC2531" si="4342">AC2530/10*7</f>
        <v>0</v>
      </c>
      <c r="AD2531" s="133">
        <f t="shared" ref="AD2531" si="4343">AD2530/10*8</f>
        <v>0</v>
      </c>
      <c r="AE2531" s="134">
        <f t="shared" ref="AE2531" si="4344">AE2530/10*9</f>
        <v>0</v>
      </c>
      <c r="AF2531" s="134">
        <f t="shared" ref="AF2531" si="4345">AF2530/10*10</f>
        <v>0</v>
      </c>
      <c r="AG2531" s="133">
        <f t="shared" ref="AG2531" si="4346">AG2530/10*1</f>
        <v>0</v>
      </c>
      <c r="AH2531" s="133">
        <f t="shared" ref="AH2531" si="4347">AH2530/10*2</f>
        <v>0</v>
      </c>
      <c r="AI2531" s="133">
        <f t="shared" ref="AI2531" si="4348">AI2530/10*3</f>
        <v>0</v>
      </c>
      <c r="AJ2531" s="133">
        <f t="shared" ref="AJ2531" si="4349">AJ2530/10*4</f>
        <v>0</v>
      </c>
      <c r="AK2531" s="133">
        <f t="shared" ref="AK2531" si="4350">AK2530/10*5</f>
        <v>0</v>
      </c>
      <c r="AL2531" s="133">
        <f t="shared" ref="AL2531" si="4351">AL2530/10*6</f>
        <v>0</v>
      </c>
      <c r="AM2531" s="133">
        <f t="shared" ref="AM2531" si="4352">AM2530/10*7</f>
        <v>0</v>
      </c>
      <c r="AN2531" s="133">
        <f t="shared" ref="AN2531" si="4353">AN2530/10*8</f>
        <v>0</v>
      </c>
      <c r="AO2531" s="134">
        <f t="shared" ref="AO2531" si="4354">AO2530/10*9</f>
        <v>0</v>
      </c>
      <c r="AP2531" s="134">
        <f t="shared" ref="AP2531" si="4355">AP2530/10*10</f>
        <v>0</v>
      </c>
      <c r="AQ2531" s="133">
        <f t="shared" ref="AQ2531" si="4356">AQ2530/10*1</f>
        <v>0</v>
      </c>
      <c r="AR2531" s="133">
        <f t="shared" ref="AR2531" si="4357">AR2530/10*2</f>
        <v>0</v>
      </c>
      <c r="AS2531" s="133">
        <f t="shared" ref="AS2531" si="4358">AS2530/10*3</f>
        <v>0</v>
      </c>
      <c r="AT2531" s="133">
        <f t="shared" ref="AT2531" si="4359">AT2530/10*4</f>
        <v>0</v>
      </c>
      <c r="AU2531" s="133">
        <f t="shared" ref="AU2531" si="4360">AU2530/10*5</f>
        <v>0</v>
      </c>
      <c r="AV2531" s="133">
        <f t="shared" ref="AV2531" si="4361">AV2530/10*6</f>
        <v>0</v>
      </c>
      <c r="AW2531" s="133">
        <f t="shared" ref="AW2531" si="4362">AW2530/10*7</f>
        <v>0</v>
      </c>
      <c r="AX2531" s="133">
        <f t="shared" ref="AX2531" si="4363">AX2530/10*8</f>
        <v>0</v>
      </c>
      <c r="AY2531" s="134">
        <f t="shared" ref="AY2531" si="4364">AY2530/10*9</f>
        <v>0</v>
      </c>
      <c r="AZ2531" s="134">
        <f t="shared" ref="AZ2531" si="4365">AZ2530/10*10</f>
        <v>0</v>
      </c>
      <c r="BA2531" s="133">
        <f t="shared" ref="BA2531" si="4366">BA2530/10*1</f>
        <v>0</v>
      </c>
      <c r="BB2531" s="133">
        <f t="shared" ref="BB2531" si="4367">BB2530/10*2</f>
        <v>0</v>
      </c>
      <c r="BC2531" s="133">
        <f t="shared" ref="BC2531" si="4368">BC2530/10*3</f>
        <v>0</v>
      </c>
      <c r="BD2531" s="133">
        <f t="shared" ref="BD2531" si="4369">BD2530/10*4</f>
        <v>0</v>
      </c>
      <c r="BE2531" s="133">
        <f t="shared" ref="BE2531" si="4370">BE2530/10*5</f>
        <v>0</v>
      </c>
      <c r="BF2531" s="133">
        <f t="shared" ref="BF2531" si="4371">BF2530/10*6</f>
        <v>0</v>
      </c>
      <c r="BG2531" s="133">
        <f t="shared" ref="BG2531" si="4372">BG2530/10*7</f>
        <v>0</v>
      </c>
      <c r="BH2531" s="133">
        <f t="shared" ref="BH2531" si="4373">BH2530/10*8</f>
        <v>0</v>
      </c>
      <c r="BI2531" s="134">
        <f t="shared" ref="BI2531" si="4374">BI2530/10*9</f>
        <v>0</v>
      </c>
      <c r="BJ2531" s="134">
        <f t="shared" ref="BJ2531" si="4375">BJ2530/10*10</f>
        <v>0</v>
      </c>
      <c r="BK2531"/>
      <c r="BL2531"/>
      <c r="BM2531"/>
      <c r="BN2531"/>
      <c r="BO2531"/>
      <c r="BP2531"/>
      <c r="BQ2531"/>
      <c r="BR2531"/>
      <c r="BS2531"/>
      <c r="BT2531"/>
      <c r="BU2531"/>
      <c r="BV2531"/>
      <c r="BW2531"/>
      <c r="BX2531"/>
      <c r="BY2531"/>
      <c r="BZ2531"/>
      <c r="CA2531"/>
      <c r="CB2531"/>
      <c r="CC2531"/>
      <c r="CD2531"/>
      <c r="CE2531"/>
      <c r="CF2531"/>
      <c r="CG2531"/>
      <c r="CH2531"/>
      <c r="CI2531"/>
      <c r="CJ2531"/>
      <c r="CK2531"/>
      <c r="CL2531"/>
      <c r="CM2531"/>
      <c r="CN2531"/>
      <c r="CO2531"/>
    </row>
    <row r="2532" spans="1:93" ht="15.75" hidden="1" outlineLevel="2" thickBot="1" x14ac:dyDescent="0.3">
      <c r="A2532" s="152" t="s">
        <v>60</v>
      </c>
      <c r="B2532" s="192">
        <f t="shared" ref="B2532:BJ2532" si="4376">-B2529+B2528*B2531-1*IF(AND($A2474=B2527,B2531&gt;=$A2475),B2531-$A2475,0)</f>
        <v>0</v>
      </c>
      <c r="C2532" s="193">
        <f t="shared" si="4376"/>
        <v>0</v>
      </c>
      <c r="D2532" s="193">
        <f t="shared" si="4376"/>
        <v>0</v>
      </c>
      <c r="E2532" s="193">
        <f t="shared" si="4376"/>
        <v>0</v>
      </c>
      <c r="F2532" s="193">
        <f t="shared" si="4376"/>
        <v>0</v>
      </c>
      <c r="G2532" s="193">
        <f t="shared" si="4376"/>
        <v>0</v>
      </c>
      <c r="H2532" s="193">
        <f t="shared" si="4376"/>
        <v>0</v>
      </c>
      <c r="I2532" s="193">
        <f t="shared" si="4376"/>
        <v>0</v>
      </c>
      <c r="J2532" s="193">
        <f t="shared" si="4376"/>
        <v>0</v>
      </c>
      <c r="K2532" s="193">
        <f t="shared" si="4376"/>
        <v>0</v>
      </c>
      <c r="L2532" s="194">
        <f t="shared" si="4376"/>
        <v>0</v>
      </c>
      <c r="M2532" s="192">
        <f t="shared" si="4376"/>
        <v>0</v>
      </c>
      <c r="N2532" s="193">
        <f t="shared" si="4376"/>
        <v>0</v>
      </c>
      <c r="O2532" s="193">
        <f t="shared" si="4376"/>
        <v>0</v>
      </c>
      <c r="P2532" s="193">
        <f t="shared" si="4376"/>
        <v>0</v>
      </c>
      <c r="Q2532" s="193">
        <f t="shared" si="4376"/>
        <v>0</v>
      </c>
      <c r="R2532" s="193">
        <f t="shared" si="4376"/>
        <v>0</v>
      </c>
      <c r="S2532" s="193">
        <f t="shared" si="4376"/>
        <v>0</v>
      </c>
      <c r="T2532" s="193">
        <f t="shared" si="4376"/>
        <v>0</v>
      </c>
      <c r="U2532" s="193">
        <f t="shared" si="4376"/>
        <v>0</v>
      </c>
      <c r="V2532" s="194">
        <f t="shared" si="4376"/>
        <v>0</v>
      </c>
      <c r="W2532" s="192">
        <f t="shared" si="4376"/>
        <v>0</v>
      </c>
      <c r="X2532" s="193">
        <f t="shared" si="4376"/>
        <v>0</v>
      </c>
      <c r="Y2532" s="193">
        <f t="shared" si="4376"/>
        <v>0</v>
      </c>
      <c r="Z2532" s="193">
        <f t="shared" si="4376"/>
        <v>0</v>
      </c>
      <c r="AA2532" s="193">
        <f t="shared" si="4376"/>
        <v>0</v>
      </c>
      <c r="AB2532" s="193">
        <f t="shared" si="4376"/>
        <v>0</v>
      </c>
      <c r="AC2532" s="193">
        <f t="shared" si="4376"/>
        <v>0</v>
      </c>
      <c r="AD2532" s="193">
        <f t="shared" si="4376"/>
        <v>0</v>
      </c>
      <c r="AE2532" s="193">
        <f t="shared" si="4376"/>
        <v>0</v>
      </c>
      <c r="AF2532" s="194">
        <f t="shared" si="4376"/>
        <v>0</v>
      </c>
      <c r="AG2532" s="192">
        <f t="shared" si="4376"/>
        <v>0</v>
      </c>
      <c r="AH2532" s="193">
        <f t="shared" si="4376"/>
        <v>0</v>
      </c>
      <c r="AI2532" s="193">
        <f t="shared" si="4376"/>
        <v>0</v>
      </c>
      <c r="AJ2532" s="193">
        <f t="shared" si="4376"/>
        <v>0</v>
      </c>
      <c r="AK2532" s="193">
        <f t="shared" si="4376"/>
        <v>0</v>
      </c>
      <c r="AL2532" s="193">
        <f t="shared" si="4376"/>
        <v>0</v>
      </c>
      <c r="AM2532" s="193">
        <f t="shared" si="4376"/>
        <v>0</v>
      </c>
      <c r="AN2532" s="193">
        <f t="shared" si="4376"/>
        <v>0</v>
      </c>
      <c r="AO2532" s="193">
        <f t="shared" si="4376"/>
        <v>0</v>
      </c>
      <c r="AP2532" s="194">
        <f t="shared" si="4376"/>
        <v>0</v>
      </c>
      <c r="AQ2532" s="192" t="e">
        <f t="shared" si="4376"/>
        <v>#DIV/0!</v>
      </c>
      <c r="AR2532" s="193" t="e">
        <f t="shared" si="4376"/>
        <v>#DIV/0!</v>
      </c>
      <c r="AS2532" s="193" t="e">
        <f t="shared" si="4376"/>
        <v>#DIV/0!</v>
      </c>
      <c r="AT2532" s="193" t="e">
        <f t="shared" si="4376"/>
        <v>#DIV/0!</v>
      </c>
      <c r="AU2532" s="193" t="e">
        <f t="shared" si="4376"/>
        <v>#DIV/0!</v>
      </c>
      <c r="AV2532" s="193" t="e">
        <f t="shared" si="4376"/>
        <v>#DIV/0!</v>
      </c>
      <c r="AW2532" s="193" t="e">
        <f t="shared" si="4376"/>
        <v>#DIV/0!</v>
      </c>
      <c r="AX2532" s="193" t="e">
        <f t="shared" si="4376"/>
        <v>#DIV/0!</v>
      </c>
      <c r="AY2532" s="193" t="e">
        <f t="shared" si="4376"/>
        <v>#DIV/0!</v>
      </c>
      <c r="AZ2532" s="194" t="e">
        <f t="shared" si="4376"/>
        <v>#DIV/0!</v>
      </c>
      <c r="BA2532" s="192">
        <f t="shared" si="4376"/>
        <v>0</v>
      </c>
      <c r="BB2532" s="193">
        <f t="shared" si="4376"/>
        <v>0</v>
      </c>
      <c r="BC2532" s="193">
        <f t="shared" si="4376"/>
        <v>0</v>
      </c>
      <c r="BD2532" s="193">
        <f t="shared" si="4376"/>
        <v>0</v>
      </c>
      <c r="BE2532" s="193">
        <f t="shared" si="4376"/>
        <v>0</v>
      </c>
      <c r="BF2532" s="193">
        <f t="shared" si="4376"/>
        <v>0</v>
      </c>
      <c r="BG2532" s="193">
        <f t="shared" si="4376"/>
        <v>0</v>
      </c>
      <c r="BH2532" s="193">
        <f t="shared" si="4376"/>
        <v>0</v>
      </c>
      <c r="BI2532" s="193">
        <f t="shared" si="4376"/>
        <v>0</v>
      </c>
      <c r="BJ2532" s="194">
        <f t="shared" si="4376"/>
        <v>0</v>
      </c>
    </row>
    <row r="2533" spans="1:93" hidden="1" outlineLevel="2" x14ac:dyDescent="0.25"/>
    <row r="2534" spans="1:93" hidden="1" outlineLevel="1" collapsed="1" x14ac:dyDescent="0.25">
      <c r="A2534" s="181">
        <f>2*B2474/10</f>
        <v>0</v>
      </c>
      <c r="B2534" s="180"/>
      <c r="C2534" s="180"/>
      <c r="D2534" s="180"/>
    </row>
    <row r="2535" spans="1:93" hidden="1" outlineLevel="2" x14ac:dyDescent="0.25">
      <c r="B2535" s="316">
        <f>'Calculo VIGA'!E$2</f>
        <v>1</v>
      </c>
      <c r="C2535" s="317"/>
      <c r="D2535" s="316">
        <f>'Calculo VIGA'!F$2</f>
        <v>2</v>
      </c>
      <c r="E2535" s="317"/>
      <c r="F2535" s="316">
        <f>'Calculo VIGA'!G$2</f>
        <v>3</v>
      </c>
      <c r="G2535" s="317"/>
      <c r="H2535" s="316">
        <f>'Calculo VIGA'!H$2</f>
        <v>4</v>
      </c>
      <c r="I2535" s="317"/>
      <c r="J2535" s="316">
        <f>'Calculo VIGA'!I$2</f>
        <v>5</v>
      </c>
      <c r="K2535" s="317"/>
      <c r="L2535" s="316">
        <f>'Calculo VIGA'!J$2</f>
        <v>6</v>
      </c>
      <c r="M2535" s="317"/>
    </row>
    <row r="2536" spans="1:93" hidden="1" outlineLevel="2" x14ac:dyDescent="0.25">
      <c r="B2536" s="105">
        <f>'Calculo VIGA'!B$18</f>
        <v>3</v>
      </c>
      <c r="C2536" s="106">
        <v>0</v>
      </c>
      <c r="D2536" s="107">
        <f>'Calculo VIGA'!J$18</f>
        <v>0</v>
      </c>
      <c r="E2536" s="106">
        <v>0</v>
      </c>
      <c r="F2536" s="107">
        <f>'Calculo VIGA'!R$18</f>
        <v>0</v>
      </c>
      <c r="G2536" s="106">
        <v>0</v>
      </c>
      <c r="H2536" s="107">
        <f>'Calculo VIGA'!Z$18</f>
        <v>0</v>
      </c>
      <c r="I2536" s="106">
        <v>0</v>
      </c>
      <c r="J2536" s="107">
        <f>'Calculo VIGA'!AH$18</f>
        <v>0</v>
      </c>
      <c r="K2536" s="106">
        <v>0</v>
      </c>
      <c r="L2536" s="107">
        <f>'Calculo VIGA'!AP$18</f>
        <v>0</v>
      </c>
      <c r="M2536" s="108">
        <v>0</v>
      </c>
      <c r="X2536" s="146"/>
      <c r="Y2536" s="147"/>
    </row>
    <row r="2537" spans="1:93" hidden="1" outlineLevel="2" x14ac:dyDescent="0.25">
      <c r="B2537" s="105">
        <f>'Calculo VIGA'!B$19</f>
        <v>4</v>
      </c>
      <c r="C2537" s="106">
        <f>IF($A2474=B2535,1*($B2474-$A2534)^2*(2*$A2534+$B2474)/$B2474^3,0)</f>
        <v>0</v>
      </c>
      <c r="D2537" s="107">
        <f>'Calculo VIGA'!J$19</f>
        <v>0</v>
      </c>
      <c r="E2537" s="106">
        <f>IF($A2474=D2535,1*($B2474-$A2534)^2*(2*$A2534+$B2474)/$B2474^3,0)</f>
        <v>0</v>
      </c>
      <c r="F2537" s="107">
        <f>'Calculo VIGA'!R$19</f>
        <v>0</v>
      </c>
      <c r="G2537" s="106">
        <f>IF($A2474=F2535,1*($B2474-$A2534)^2*(2*$A2534+$B2474)/$B2474^3,0)</f>
        <v>0</v>
      </c>
      <c r="H2537" s="107">
        <f>'Calculo VIGA'!Z$19</f>
        <v>0</v>
      </c>
      <c r="I2537" s="106">
        <f>IF($A2474=H2535,1*($B2474-$A2534)^2*(2*$A2534+$B2474)/$B2474^3,0)</f>
        <v>0</v>
      </c>
      <c r="J2537" s="107">
        <f>'Calculo VIGA'!AH$19</f>
        <v>0</v>
      </c>
      <c r="K2537" s="106" t="e">
        <f>IF($A2474=J2535,1*($B2474-$A2534)^2*(2*$A2534+$B2474)/$B2474^3,0)</f>
        <v>#DIV/0!</v>
      </c>
      <c r="L2537" s="107">
        <f>'Calculo VIGA'!AP$19</f>
        <v>0</v>
      </c>
      <c r="M2537" s="108">
        <f>IF($A2474=L2535,1*($B2474-$A2534)^2*(2*$A2534+$B2474)/$B2474^3,0)</f>
        <v>0</v>
      </c>
    </row>
    <row r="2538" spans="1:93" hidden="1" outlineLevel="2" x14ac:dyDescent="0.25">
      <c r="A2538" t="s">
        <v>36</v>
      </c>
      <c r="B2538" s="105">
        <f>'Calculo VIGA'!B$20</f>
        <v>1</v>
      </c>
      <c r="C2538" s="106">
        <f>IF($A2474=B2535,1*$A2534*($B2474-$A2534)^2/$B2474^2,0)</f>
        <v>0</v>
      </c>
      <c r="D2538" s="107">
        <f>'Calculo VIGA'!J$20</f>
        <v>0</v>
      </c>
      <c r="E2538" s="106">
        <f>IF($A2474=D2535,1*$A2534*($B2474-$A2534)^2/$B2474^2,0)</f>
        <v>0</v>
      </c>
      <c r="F2538" s="107">
        <f>'Calculo VIGA'!R$20</f>
        <v>0</v>
      </c>
      <c r="G2538" s="106">
        <f>IF($A2474=F2535,1*$A2534*($B2474-$A2534)^2/$B2474^2,0)</f>
        <v>0</v>
      </c>
      <c r="H2538" s="107">
        <f>'Calculo VIGA'!Z$20</f>
        <v>0</v>
      </c>
      <c r="I2538" s="106">
        <f>IF($A2474=H2535,1*$A2534*($B2474-$A2534)^2/$B2474^2,0)</f>
        <v>0</v>
      </c>
      <c r="J2538" s="107">
        <f>'Calculo VIGA'!AH$20</f>
        <v>0</v>
      </c>
      <c r="K2538" s="106" t="e">
        <f>IF($A2474=J2535,1*$A2534*($B2474-$A2534)^2/$B2474^2,0)</f>
        <v>#DIV/0!</v>
      </c>
      <c r="L2538" s="107">
        <f>'Calculo VIGA'!AP$20</f>
        <v>0</v>
      </c>
      <c r="M2538" s="108">
        <f>IF($A2474=L2535,1*$A2534*($B2474-$A2534)^2/$B2474^2,0)</f>
        <v>0</v>
      </c>
      <c r="X2538" s="149"/>
    </row>
    <row r="2539" spans="1:93" hidden="1" outlineLevel="2" x14ac:dyDescent="0.25">
      <c r="B2539" s="105">
        <f>'Calculo VIGA'!B$21</f>
        <v>5</v>
      </c>
      <c r="C2539" s="108">
        <v>0</v>
      </c>
      <c r="D2539" s="107">
        <f>'Calculo VIGA'!J$21</f>
        <v>0</v>
      </c>
      <c r="E2539" s="108">
        <v>0</v>
      </c>
      <c r="F2539" s="107">
        <f>'Calculo VIGA'!R$21</f>
        <v>0</v>
      </c>
      <c r="G2539" s="108">
        <v>0</v>
      </c>
      <c r="H2539" s="107">
        <f>'Calculo VIGA'!Z$21</f>
        <v>0</v>
      </c>
      <c r="I2539" s="108">
        <v>0</v>
      </c>
      <c r="J2539" s="107">
        <f>'Calculo VIGA'!AH$21</f>
        <v>0</v>
      </c>
      <c r="K2539" s="108">
        <v>0</v>
      </c>
      <c r="L2539" s="107">
        <f>'Calculo VIGA'!AP$21</f>
        <v>0</v>
      </c>
      <c r="M2539" s="108">
        <v>0</v>
      </c>
    </row>
    <row r="2540" spans="1:93" hidden="1" outlineLevel="2" x14ac:dyDescent="0.25">
      <c r="B2540" s="105">
        <f>'Calculo VIGA'!B$22</f>
        <v>6</v>
      </c>
      <c r="C2540" s="106">
        <f>IF($A2474=B2535,1*($A2534)^2*(3*$B2474-2*$A2534)/$B2474^3,0)</f>
        <v>0</v>
      </c>
      <c r="D2540" s="107">
        <f>'Calculo VIGA'!J$22</f>
        <v>0</v>
      </c>
      <c r="E2540" s="106">
        <f>IF($A2474=D2535,1*($A2534)^2*(3*$B2474-2*$A2534)/$B2474^3,0)</f>
        <v>0</v>
      </c>
      <c r="F2540" s="107">
        <f>'Calculo VIGA'!R$22</f>
        <v>0</v>
      </c>
      <c r="G2540" s="106">
        <f>IF($A2474=F2535,1*($A2534)^2*(3*$B2474-2*$A2534)/$B2474^3,0)</f>
        <v>0</v>
      </c>
      <c r="H2540" s="107">
        <f>'Calculo VIGA'!Z$22</f>
        <v>0</v>
      </c>
      <c r="I2540" s="106">
        <f>IF($A2474=H2535,1*($A2534)^2*(3*$B2474-2*$A2534)/$B2474^3,0)</f>
        <v>0</v>
      </c>
      <c r="J2540" s="107">
        <f>'Calculo VIGA'!AH$22</f>
        <v>0</v>
      </c>
      <c r="K2540" s="106" t="e">
        <f>IF($A2474=J2535,1*($A2534)^2*(3*$B2474-2*$A2534)/$B2474^3,0)</f>
        <v>#DIV/0!</v>
      </c>
      <c r="L2540" s="107">
        <f>'Calculo VIGA'!AP$22</f>
        <v>0</v>
      </c>
      <c r="M2540" s="108">
        <f>IF($A2474=L2535,1*($A2534)^2*(3*$B2474-2*$A2534)/$B2474^3,0)</f>
        <v>0</v>
      </c>
    </row>
    <row r="2541" spans="1:93" hidden="1" outlineLevel="2" x14ac:dyDescent="0.25">
      <c r="B2541" s="105">
        <f>'Calculo VIGA'!B$23</f>
        <v>2</v>
      </c>
      <c r="C2541" s="108">
        <f>IF($A2474=B2535,-1*($B2474-$A2534)*$A2534^2/$B2474^2,0)</f>
        <v>0</v>
      </c>
      <c r="D2541" s="107">
        <f>'Calculo VIGA'!J$23</f>
        <v>0</v>
      </c>
      <c r="E2541" s="108">
        <f>IF($A2474=D2535,-1*($B2474-$A2534)*$A2534^2/$B2474^2,0)</f>
        <v>0</v>
      </c>
      <c r="F2541" s="107">
        <f>'Calculo VIGA'!R$23</f>
        <v>0</v>
      </c>
      <c r="G2541" s="108">
        <f>IF($A2474=F2535,-1*($B2474-$A2534)*$A2534^2/$B2474^2,0)</f>
        <v>0</v>
      </c>
      <c r="H2541" s="107">
        <f>'Calculo VIGA'!Z$23</f>
        <v>0</v>
      </c>
      <c r="I2541" s="108">
        <f>IF($A2474=H2535,-1*($B2474-$A2534)*$A2534^2/$B2474^2,0)</f>
        <v>0</v>
      </c>
      <c r="J2541" s="107">
        <f>'Calculo VIGA'!AH$23</f>
        <v>0</v>
      </c>
      <c r="K2541" s="108" t="e">
        <f>IF($A2474=J2535,-1*($B2474-$A2534)*$A2534^2/$B2474^2,0)</f>
        <v>#DIV/0!</v>
      </c>
      <c r="L2541" s="107">
        <f>'Calculo VIGA'!AP$23</f>
        <v>0</v>
      </c>
      <c r="M2541" s="108">
        <f>IF($A2474=L2535,-1*($B2474-$A2534)*$A2534^2/$B2474^2,0)</f>
        <v>0</v>
      </c>
    </row>
    <row r="2542" spans="1:93" hidden="1" outlineLevel="2" x14ac:dyDescent="0.25">
      <c r="C2542" t="s">
        <v>61</v>
      </c>
      <c r="D2542" s="182"/>
      <c r="E2542" s="183"/>
      <c r="F2542" s="182"/>
      <c r="G2542" s="183"/>
      <c r="H2542" s="182"/>
      <c r="I2542" s="183"/>
      <c r="J2542" s="182"/>
      <c r="K2542" s="183"/>
      <c r="L2542" s="182"/>
      <c r="M2542" s="183"/>
      <c r="N2542" s="182"/>
      <c r="O2542" s="183"/>
      <c r="P2542" s="182"/>
      <c r="Q2542" s="183"/>
      <c r="R2542" s="182"/>
      <c r="S2542" s="183"/>
    </row>
    <row r="2543" spans="1:93" hidden="1" outlineLevel="2" x14ac:dyDescent="0.25">
      <c r="B2543" s="105">
        <v>1</v>
      </c>
      <c r="C2543" s="108">
        <f t="shared" ref="C2543" si="4377">-(IFERROR(VLOOKUP($B2543,$B2536:$C2541,2,0),0)+IFERROR(VLOOKUP($B2543,$D2536:$E2541,2,0),0)+IFERROR(VLOOKUP($B2543,$F2536:$G2541,2,0),0)+IFERROR(VLOOKUP($B2543,$H2536:$I2541,2,0),0)+IFERROR(VLOOKUP($B2543,$J2536:$K2541,2,0),0)+IFERROR(VLOOKUP($B2543,$L2536:$M2541,2,0),0)+IFERROR(VLOOKUP($B2543,$N2536:$O2541,2,0),0)+IFERROR(VLOOKUP($B2543,$P2536:$Q2541,2,0),0)+IFERROR(VLOOKUP($B2543,$R2536:$S2541,2,0),0))</f>
        <v>0</v>
      </c>
      <c r="E2543" s="109"/>
      <c r="F2543" s="325" t="s">
        <v>37</v>
      </c>
      <c r="G2543" s="325"/>
      <c r="H2543" s="325"/>
      <c r="I2543" s="325"/>
      <c r="J2543" s="325"/>
      <c r="K2543" s="325"/>
      <c r="L2543" s="325"/>
      <c r="M2543" s="325"/>
      <c r="N2543" s="325"/>
      <c r="O2543" s="325"/>
      <c r="P2543" s="325"/>
      <c r="Q2543" s="325"/>
      <c r="R2543" s="325"/>
      <c r="S2543" s="325"/>
      <c r="T2543" s="325"/>
      <c r="U2543" s="325"/>
      <c r="V2543" s="325"/>
      <c r="W2543" s="325"/>
      <c r="X2543" s="325"/>
      <c r="Y2543" s="325"/>
      <c r="Z2543" s="325"/>
      <c r="AA2543" s="325"/>
      <c r="AB2543" s="110"/>
      <c r="AC2543" s="110"/>
      <c r="AD2543" s="110"/>
      <c r="AE2543" s="110"/>
      <c r="AF2543" s="110"/>
      <c r="AG2543" s="110"/>
      <c r="AH2543" s="110"/>
    </row>
    <row r="2544" spans="1:93" hidden="1" outlineLevel="2" x14ac:dyDescent="0.25">
      <c r="B2544" s="105">
        <v>2</v>
      </c>
      <c r="C2544" s="108">
        <f t="shared" ref="C2544" si="4378">-(IFERROR(VLOOKUP($B2544,$B2536:$C2541,2,0),0)+IFERROR(VLOOKUP($B2544,$D2536:$E2541,2,0),0)+IFERROR(VLOOKUP($B2544,$F2536:$G2541,2,0),0)+IFERROR(VLOOKUP($B2544,$H2536:$I2541,2,0),0)+IFERROR(VLOOKUP($B2544,$J2536:$K2541,2,0),0)+IFERROR(VLOOKUP($B2544,$L2536:$M2541,2,0),0)+IFERROR(VLOOKUP($B2544,$N2536:$O2541,2,0),0)+IFERROR(VLOOKUP($B2544,$P2536:$Q2541,2,0),0)+IFERROR(VLOOKUP($B2544,$R2536:$S2541,2,0),0))</f>
        <v>0</v>
      </c>
      <c r="E2544" s="110"/>
      <c r="F2544" s="110"/>
      <c r="G2544" s="326" t="s">
        <v>38</v>
      </c>
      <c r="H2544" s="326"/>
      <c r="I2544" s="326"/>
      <c r="J2544" s="326"/>
      <c r="K2544" s="326"/>
      <c r="L2544" s="326"/>
      <c r="M2544" s="110"/>
      <c r="N2544" s="110"/>
      <c r="O2544" s="110"/>
      <c r="P2544" s="327" t="s">
        <v>39</v>
      </c>
      <c r="Q2544" s="327"/>
      <c r="R2544" s="327"/>
      <c r="S2544" s="327"/>
      <c r="T2544" s="327"/>
      <c r="U2544" s="327"/>
      <c r="V2544" s="110"/>
      <c r="W2544" s="110"/>
      <c r="X2544" s="110"/>
      <c r="Y2544" s="110"/>
      <c r="Z2544" s="110"/>
      <c r="AA2544" s="110"/>
      <c r="AB2544" s="110"/>
      <c r="AC2544" s="110"/>
      <c r="AD2544" s="110"/>
      <c r="AE2544" s="110"/>
      <c r="AF2544" s="110"/>
      <c r="AG2544" s="110"/>
      <c r="AH2544" s="110"/>
    </row>
    <row r="2545" spans="1:34" hidden="1" outlineLevel="2" x14ac:dyDescent="0.25">
      <c r="B2545" s="105">
        <v>3</v>
      </c>
      <c r="C2545" s="108">
        <f t="shared" ref="C2545" si="4379">-(IFERROR(VLOOKUP($B2545,$B2536:$C2541,2,0),0)+IFERROR(VLOOKUP($B2545,$D2536:$E2541,2,0),0)+IFERROR(VLOOKUP($B2545,$F2536:$G2541,2,0),0)+IFERROR(VLOOKUP($B2545,$H2536:$I2541,2,0),0)+IFERROR(VLOOKUP($B2545,$J2536:$K2541,2,0),0)+IFERROR(VLOOKUP($B2545,$L2536:$M2541,2,0),0)+IFERROR(VLOOKUP($B2545,$N2536:$O2541,2,0),0)+IFERROR(VLOOKUP($B2545,$P2536:$Q2541,2,0),0)+IFERROR(VLOOKUP($B2545,$R2536:$S2541,2,0),0))</f>
        <v>0</v>
      </c>
      <c r="E2545" s="110"/>
      <c r="F2545" s="110"/>
      <c r="G2545" s="112">
        <v>6</v>
      </c>
      <c r="H2545" s="112">
        <v>5</v>
      </c>
      <c r="I2545" s="112">
        <v>4</v>
      </c>
      <c r="J2545" s="112">
        <v>3</v>
      </c>
      <c r="K2545" s="112">
        <v>2</v>
      </c>
      <c r="L2545" s="112">
        <v>1</v>
      </c>
      <c r="M2545" s="110"/>
      <c r="O2545" s="110"/>
      <c r="P2545" s="112">
        <v>6</v>
      </c>
      <c r="Q2545" s="112">
        <v>5</v>
      </c>
      <c r="R2545" s="112">
        <v>4</v>
      </c>
      <c r="S2545" s="112">
        <v>3</v>
      </c>
      <c r="T2545" s="112">
        <v>2</v>
      </c>
      <c r="U2545" s="112">
        <v>1</v>
      </c>
      <c r="AB2545" s="110"/>
      <c r="AC2545" s="110"/>
      <c r="AD2545" s="110"/>
      <c r="AE2545" s="110"/>
      <c r="AF2545" s="110"/>
      <c r="AG2545" s="110"/>
      <c r="AH2545" s="110"/>
    </row>
    <row r="2546" spans="1:34" hidden="1" outlineLevel="2" x14ac:dyDescent="0.25">
      <c r="B2546" s="105">
        <v>4</v>
      </c>
      <c r="C2546" s="108">
        <f t="shared" ref="C2546" si="4380">-(IFERROR(VLOOKUP($B2546,$B2536:$C2541,2,0),0)+IFERROR(VLOOKUP($B2546,$D2536:$E2541,2,0),0)+IFERROR(VLOOKUP($B2546,$F2536:$G2541,2,0),0)+IFERROR(VLOOKUP($B2546,$H2536:$I2541,2,0),0)+IFERROR(VLOOKUP($B2546,$J2536:$K2541,2,0),0)+IFERROR(VLOOKUP($B2546,$L2536:$M2541,2,0),0)+IFERROR(VLOOKUP($B2546,$N2536:$O2541,2,0),0)+IFERROR(VLOOKUP($B2546,$P2536:$Q2541,2,0),0)+IFERROR(VLOOKUP($B2546,$R2536:$S2541,2,0),0))</f>
        <v>0</v>
      </c>
      <c r="E2546" s="110"/>
      <c r="F2546" s="105">
        <v>1</v>
      </c>
      <c r="G2546" s="184" t="e">
        <f t="array" ref="G2546:G2552">MMULT(MINVERSE($C$24:$I$30),$C2543:$C2549)</f>
        <v>#NUM!</v>
      </c>
      <c r="H2546" s="184" t="e">
        <f t="array" ref="H2546:H2551">MMULT(MINVERSE($C$24:$H$29),$C2543:$C2548)</f>
        <v>#NUM!</v>
      </c>
      <c r="I2546" s="184" t="e">
        <f t="array" ref="I2546:I2550">MMULT(MINVERSE($C$24:$G$28),$C2543:$C2547)</f>
        <v>#NUM!</v>
      </c>
      <c r="J2546" s="184">
        <f t="array" ref="J2546:J2549">MMULT(MINVERSE($C$24:$F$27),$C2543:$C2546)</f>
        <v>0</v>
      </c>
      <c r="K2546" s="184">
        <f t="array" ref="K2546:K2548">MMULT(MINVERSE($C$24:$E$26),$C2543:$C2545)</f>
        <v>0</v>
      </c>
      <c r="L2546" s="184">
        <f t="array" ref="L2546:L2547">MMULT(MINVERSE($C$24:$D$25),$C2543:$C2544)</f>
        <v>0</v>
      </c>
      <c r="M2546" s="110"/>
      <c r="O2546" s="105">
        <v>1</v>
      </c>
      <c r="P2546" s="184" t="e">
        <f t="array" ref="P2546:P2556">MMULT(MINVERSE($C$24:$M$34),$C2543:$C2553)</f>
        <v>#NUM!</v>
      </c>
      <c r="Q2546" s="184" t="e">
        <f t="array" ref="Q2546:Q2555">MMULT(MINVERSE($C$24:$L$33),$C2543:$C2552)</f>
        <v>#NUM!</v>
      </c>
      <c r="R2546" s="184" t="e">
        <f t="array" ref="R2546:R2554">MMULT(MINVERSE($C$24:$K$32),$C2543:$C2551)</f>
        <v>#NUM!</v>
      </c>
      <c r="S2546" s="184" t="e">
        <f t="array" ref="S2546:S2553">MMULT(MINVERSE($C$24:$J$31),$C2543:$C2550)</f>
        <v>#NUM!</v>
      </c>
      <c r="T2546" s="114"/>
      <c r="U2546" s="114"/>
      <c r="V2546" s="110"/>
      <c r="W2546" s="110"/>
      <c r="X2546" s="110"/>
      <c r="Y2546" s="110"/>
      <c r="Z2546" s="110"/>
      <c r="AA2546" s="110"/>
      <c r="AB2546" s="110"/>
      <c r="AC2546" s="110"/>
      <c r="AD2546" s="110"/>
      <c r="AE2546" s="110"/>
      <c r="AF2546" s="110"/>
      <c r="AG2546" s="110"/>
      <c r="AH2546" s="110"/>
    </row>
    <row r="2547" spans="1:34" hidden="1" outlineLevel="2" x14ac:dyDescent="0.25">
      <c r="B2547" s="105">
        <v>5</v>
      </c>
      <c r="C2547" s="108">
        <f t="shared" ref="C2547" si="4381">-(IFERROR(VLOOKUP($B2547,$B2536:$C2541,2,0),0)+IFERROR(VLOOKUP($B2547,$D2536:$E2541,2,0),0)+IFERROR(VLOOKUP($B2547,$F2536:$G2541,2,0),0)+IFERROR(VLOOKUP($B2547,$H2536:$I2541,2,0),0)+IFERROR(VLOOKUP($B2547,$J2536:$K2541,2,0),0)+IFERROR(VLOOKUP($B2547,$L2536:$M2541,2,0),0)+IFERROR(VLOOKUP($B2547,$N2536:$O2541,2,0),0)+IFERROR(VLOOKUP($B2547,$P2536:$Q2541,2,0),0)+IFERROR(VLOOKUP($B2547,$R2536:$S2541,2,0),0))</f>
        <v>0</v>
      </c>
      <c r="E2547" s="110"/>
      <c r="F2547" s="105">
        <v>2</v>
      </c>
      <c r="G2547" s="185" t="e">
        <v>#NUM!</v>
      </c>
      <c r="H2547" s="185" t="e">
        <v>#NUM!</v>
      </c>
      <c r="I2547" s="185" t="e">
        <v>#NUM!</v>
      </c>
      <c r="J2547" s="185">
        <v>0</v>
      </c>
      <c r="K2547" s="185">
        <v>0</v>
      </c>
      <c r="L2547" s="185">
        <v>0</v>
      </c>
      <c r="M2547" s="110"/>
      <c r="O2547" s="105">
        <v>2</v>
      </c>
      <c r="P2547" s="185" t="e">
        <v>#NUM!</v>
      </c>
      <c r="Q2547" s="185" t="e">
        <v>#NUM!</v>
      </c>
      <c r="R2547" s="185" t="e">
        <v>#NUM!</v>
      </c>
      <c r="S2547" s="185" t="e">
        <v>#NUM!</v>
      </c>
      <c r="T2547" s="114"/>
      <c r="U2547" s="114"/>
    </row>
    <row r="2548" spans="1:34" hidden="1" outlineLevel="2" x14ac:dyDescent="0.25">
      <c r="B2548" s="105">
        <v>6</v>
      </c>
      <c r="C2548" s="108">
        <f t="shared" ref="C2548" si="4382">-(IFERROR(VLOOKUP($B2548,$B2536:$C2541,2,0),0)+IFERROR(VLOOKUP($B2548,$D2536:$E2541,2,0),0)+IFERROR(VLOOKUP($B2548,$F2536:$G2541,2,0),0)+IFERROR(VLOOKUP($B2548,$H2536:$I2541,2,0),0)+IFERROR(VLOOKUP($B2548,$J2536:$K2541,2,0),0)+IFERROR(VLOOKUP($B2548,$L2536:$M2541,2,0),0)+IFERROR(VLOOKUP($B2548,$N2536:$O2541,2,0),0)+IFERROR(VLOOKUP($B2548,$P2536:$Q2541,2,0),0)+IFERROR(VLOOKUP($B2548,$R2536:$S2541,2,0),0))</f>
        <v>0</v>
      </c>
      <c r="E2548" s="110"/>
      <c r="F2548" s="105">
        <v>3</v>
      </c>
      <c r="G2548" s="185" t="e">
        <v>#NUM!</v>
      </c>
      <c r="H2548" s="185" t="e">
        <v>#NUM!</v>
      </c>
      <c r="I2548" s="185" t="e">
        <v>#NUM!</v>
      </c>
      <c r="J2548" s="185">
        <v>0</v>
      </c>
      <c r="K2548" s="185">
        <v>0</v>
      </c>
      <c r="L2548" s="185"/>
      <c r="M2548" s="110"/>
      <c r="O2548" s="105">
        <v>3</v>
      </c>
      <c r="P2548" s="185" t="e">
        <v>#NUM!</v>
      </c>
      <c r="Q2548" s="185" t="e">
        <v>#NUM!</v>
      </c>
      <c r="R2548" s="185" t="e">
        <v>#NUM!</v>
      </c>
      <c r="S2548" s="185" t="e">
        <v>#NUM!</v>
      </c>
      <c r="T2548" s="114"/>
      <c r="U2548" s="114"/>
    </row>
    <row r="2549" spans="1:34" hidden="1" outlineLevel="2" x14ac:dyDescent="0.25">
      <c r="B2549" s="105">
        <v>7</v>
      </c>
      <c r="C2549" s="108">
        <f t="shared" ref="C2549" si="4383">-(IFERROR(VLOOKUP($B2549,$B2536:$C2541,2,0),0)+IFERROR(VLOOKUP($B2549,$D2536:$E2541,2,0),0)+IFERROR(VLOOKUP($B2549,$F2536:$G2541,2,0),0)+IFERROR(VLOOKUP($B2549,$H2536:$I2541,2,0),0)+IFERROR(VLOOKUP($B2549,$J2536:$K2541,2,0),0)+IFERROR(VLOOKUP($B2549,$L2536:$M2541,2,0),0)+IFERROR(VLOOKUP($B2549,$N2536:$O2541,2,0),0)+IFERROR(VLOOKUP($B2549,$P2536:$Q2541,2,0),0)+IFERROR(VLOOKUP($B2549,$R2536:$S2541,2,0),0))</f>
        <v>0</v>
      </c>
      <c r="E2549" s="110"/>
      <c r="F2549" s="105">
        <v>4</v>
      </c>
      <c r="G2549" s="185" t="e">
        <v>#NUM!</v>
      </c>
      <c r="H2549" s="185" t="e">
        <v>#NUM!</v>
      </c>
      <c r="I2549" s="185" t="e">
        <v>#NUM!</v>
      </c>
      <c r="J2549" s="185">
        <v>0</v>
      </c>
      <c r="K2549" s="185"/>
      <c r="L2549" s="185"/>
      <c r="M2549" s="110"/>
      <c r="O2549" s="105">
        <v>4</v>
      </c>
      <c r="P2549" s="185" t="e">
        <v>#NUM!</v>
      </c>
      <c r="Q2549" s="185" t="e">
        <v>#NUM!</v>
      </c>
      <c r="R2549" s="185" t="e">
        <v>#NUM!</v>
      </c>
      <c r="S2549" s="185" t="e">
        <v>#NUM!</v>
      </c>
      <c r="T2549" s="114"/>
      <c r="U2549" s="114"/>
    </row>
    <row r="2550" spans="1:34" hidden="1" outlineLevel="2" x14ac:dyDescent="0.25">
      <c r="B2550" s="105">
        <v>8</v>
      </c>
      <c r="C2550" s="108">
        <f t="shared" ref="C2550" si="4384">-(IFERROR(VLOOKUP($B2550,$B2536:$C2541,2,0),0)+IFERROR(VLOOKUP($B2550,$D2536:$E2541,2,0),0)+IFERROR(VLOOKUP($B2550,$F2536:$G2541,2,0),0)+IFERROR(VLOOKUP($B2550,$H2536:$I2541,2,0),0)+IFERROR(VLOOKUP($B2550,$J2536:$K2541,2,0),0)+IFERROR(VLOOKUP($B2550,$L2536:$M2541,2,0),0)+IFERROR(VLOOKUP($B2550,$N2536:$O2541,2,0),0)+IFERROR(VLOOKUP($B2550,$P2536:$Q2541,2,0),0)+IFERROR(VLOOKUP($B2550,$R2536:$S2541,2,0),0))</f>
        <v>0</v>
      </c>
      <c r="E2550" s="110" t="s">
        <v>40</v>
      </c>
      <c r="F2550" s="105">
        <v>5</v>
      </c>
      <c r="G2550" s="185" t="e">
        <v>#NUM!</v>
      </c>
      <c r="H2550" s="185" t="e">
        <v>#NUM!</v>
      </c>
      <c r="I2550" s="185" t="e">
        <v>#NUM!</v>
      </c>
      <c r="J2550" s="185"/>
      <c r="K2550" s="185"/>
      <c r="L2550" s="185"/>
      <c r="M2550" s="110"/>
      <c r="O2550" s="105">
        <v>5</v>
      </c>
      <c r="P2550" s="185" t="e">
        <v>#NUM!</v>
      </c>
      <c r="Q2550" s="185" t="e">
        <v>#NUM!</v>
      </c>
      <c r="R2550" s="185" t="e">
        <v>#NUM!</v>
      </c>
      <c r="S2550" s="185" t="e">
        <v>#NUM!</v>
      </c>
      <c r="T2550" s="114"/>
      <c r="U2550" s="114"/>
    </row>
    <row r="2551" spans="1:34" hidden="1" outlineLevel="2" x14ac:dyDescent="0.25">
      <c r="B2551" s="105">
        <v>9</v>
      </c>
      <c r="C2551" s="108">
        <f t="shared" ref="C2551" si="4385">-(IFERROR(VLOOKUP($B2551,$B2536:$C2541,2,0),0)+IFERROR(VLOOKUP($B2551,$D2536:$E2541,2,0),0)+IFERROR(VLOOKUP($B2551,$F2536:$G2541,2,0),0)+IFERROR(VLOOKUP($B2551,$H2536:$I2541,2,0),0)+IFERROR(VLOOKUP($B2551,$J2536:$K2541,2,0),0)+IFERROR(VLOOKUP($B2551,$L2536:$M2541,2,0),0)+IFERROR(VLOOKUP($B2551,$N2536:$O2541,2,0),0)+IFERROR(VLOOKUP($B2551,$P2536:$Q2541,2,0),0)+IFERROR(VLOOKUP($B2551,$R2536:$S2541,2,0),0))</f>
        <v>0</v>
      </c>
      <c r="E2551" s="110"/>
      <c r="F2551" s="105">
        <v>6</v>
      </c>
      <c r="G2551" s="185" t="e">
        <v>#NUM!</v>
      </c>
      <c r="H2551" s="185" t="e">
        <v>#NUM!</v>
      </c>
      <c r="I2551" s="185"/>
      <c r="J2551" s="185"/>
      <c r="K2551" s="185"/>
      <c r="L2551" s="185"/>
      <c r="M2551" s="110"/>
      <c r="O2551" s="105">
        <v>6</v>
      </c>
      <c r="P2551" s="185" t="e">
        <v>#NUM!</v>
      </c>
      <c r="Q2551" s="185" t="e">
        <v>#NUM!</v>
      </c>
      <c r="R2551" s="185" t="e">
        <v>#NUM!</v>
      </c>
      <c r="S2551" s="185" t="e">
        <v>#NUM!</v>
      </c>
      <c r="T2551" s="114"/>
      <c r="U2551" s="114"/>
    </row>
    <row r="2552" spans="1:34" hidden="1" outlineLevel="2" x14ac:dyDescent="0.25">
      <c r="B2552" s="105">
        <v>10</v>
      </c>
      <c r="C2552" s="108">
        <f t="shared" ref="C2552" si="4386">-(IFERROR(VLOOKUP($B2552,$B2536:$C2541,2,0),0)+IFERROR(VLOOKUP($B2552,$D2536:$E2541,2,0),0)+IFERROR(VLOOKUP($B2552,$F2536:$G2541,2,0),0)+IFERROR(VLOOKUP($B2552,$H2536:$I2541,2,0),0)+IFERROR(VLOOKUP($B2552,$J2536:$K2541,2,0),0)+IFERROR(VLOOKUP($B2552,$L2536:$M2541,2,0),0)+IFERROR(VLOOKUP($B2552,$N2536:$O2541,2,0),0)+IFERROR(VLOOKUP($B2552,$P2536:$Q2541,2,0),0)+IFERROR(VLOOKUP($B2552,$R2536:$S2541,2,0),0))</f>
        <v>0</v>
      </c>
      <c r="E2552" s="110"/>
      <c r="F2552" s="105">
        <v>7</v>
      </c>
      <c r="G2552" s="185" t="e">
        <v>#NUM!</v>
      </c>
      <c r="H2552" s="185"/>
      <c r="I2552" s="185"/>
      <c r="J2552" s="185"/>
      <c r="K2552" s="185"/>
      <c r="L2552" s="185"/>
      <c r="M2552" s="110"/>
      <c r="N2552" s="110" t="s">
        <v>40</v>
      </c>
      <c r="O2552" s="105">
        <v>7</v>
      </c>
      <c r="P2552" s="185" t="e">
        <v>#NUM!</v>
      </c>
      <c r="Q2552" s="185" t="e">
        <v>#NUM!</v>
      </c>
      <c r="R2552" s="185" t="e">
        <v>#NUM!</v>
      </c>
      <c r="S2552" s="185" t="e">
        <v>#NUM!</v>
      </c>
      <c r="T2552" s="114"/>
      <c r="U2552" s="114"/>
    </row>
    <row r="2553" spans="1:34" hidden="1" outlineLevel="2" x14ac:dyDescent="0.25">
      <c r="B2553" s="105">
        <v>11</v>
      </c>
      <c r="C2553" s="108">
        <f t="shared" ref="C2553" si="4387">-(IFERROR(VLOOKUP($B2553,$B2536:$C2541,2,0),0)+IFERROR(VLOOKUP($B2553,$D2536:$E2541,2,0),0)+IFERROR(VLOOKUP($B2553,$F2536:$G2541,2,0),0)+IFERROR(VLOOKUP($B2553,$H2536:$I2541,2,0),0)+IFERROR(VLOOKUP($B2553,$J2536:$K2541,2,0),0)+IFERROR(VLOOKUP($B2553,$L2536:$M2541,2,0),0)+IFERROR(VLOOKUP($B2553,$N2536:$O2541,2,0),0)+IFERROR(VLOOKUP($B2553,$P2536:$Q2541,2,0),0)+IFERROR(VLOOKUP($B2553,$R2536:$S2541,2,0),0))</f>
        <v>0</v>
      </c>
      <c r="E2553" s="110"/>
      <c r="M2553" s="110"/>
      <c r="O2553" s="105">
        <v>8</v>
      </c>
      <c r="P2553" s="185" t="e">
        <v>#NUM!</v>
      </c>
      <c r="Q2553" s="185" t="e">
        <v>#NUM!</v>
      </c>
      <c r="R2553" s="185" t="e">
        <v>#NUM!</v>
      </c>
      <c r="S2553" s="185" t="e">
        <v>#NUM!</v>
      </c>
      <c r="T2553" s="114"/>
      <c r="U2553" s="114"/>
    </row>
    <row r="2554" spans="1:34" hidden="1" outlineLevel="2" x14ac:dyDescent="0.25">
      <c r="B2554" s="105">
        <v>12</v>
      </c>
      <c r="C2554" s="108">
        <f t="shared" ref="C2554" si="4388">-(IFERROR(VLOOKUP($B2554,$B2536:$C2541,2,0),0)+IFERROR(VLOOKUP($B2554,$D2536:$E2541,2,0),0)+IFERROR(VLOOKUP($B2554,$F2536:$G2541,2,0),0)+IFERROR(VLOOKUP($B2554,$H2536:$I2541,2,0),0)+IFERROR(VLOOKUP($B2554,$J2536:$K2541,2,0),0)+IFERROR(VLOOKUP($B2554,$L2536:$M2541,2,0),0)+IFERROR(VLOOKUP($B2554,$N2536:$O2541,2,0),0)+IFERROR(VLOOKUP($B2554,$P2536:$Q2541,2,0),0)+IFERROR(VLOOKUP($B2554,$R2536:$S2541,2,0),0))</f>
        <v>0</v>
      </c>
      <c r="E2554" s="110"/>
      <c r="M2554" s="110"/>
      <c r="O2554" s="105">
        <v>9</v>
      </c>
      <c r="P2554" s="185" t="e">
        <v>#NUM!</v>
      </c>
      <c r="Q2554" s="185" t="e">
        <v>#NUM!</v>
      </c>
      <c r="R2554" s="185" t="e">
        <v>#NUM!</v>
      </c>
      <c r="S2554" s="185"/>
      <c r="T2554" s="114"/>
      <c r="U2554" s="114"/>
    </row>
    <row r="2555" spans="1:34" hidden="1" outlineLevel="2" x14ac:dyDescent="0.25">
      <c r="B2555" s="105">
        <v>13</v>
      </c>
      <c r="C2555" s="108">
        <f t="shared" ref="C2555" si="4389">-(IFERROR(VLOOKUP($B2555,$B2536:$C2541,2,0),0)+IFERROR(VLOOKUP($B2555,$D2536:$E2541,2,0),0)+IFERROR(VLOOKUP($B2555,$F2536:$G2541,2,0),0)+IFERROR(VLOOKUP($B2555,$H2536:$I2541,2,0),0)+IFERROR(VLOOKUP($B2555,$J2536:$K2541,2,0),0)+IFERROR(VLOOKUP($B2555,$L2536:$M2541,2,0),0)+IFERROR(VLOOKUP($B2555,$N2536:$O2541,2,0),0)+IFERROR(VLOOKUP($B2555,$P2536:$Q2541,2,0),0)+IFERROR(VLOOKUP($B2555,$R2536:$S2541,2,0),0))</f>
        <v>0</v>
      </c>
      <c r="E2555" s="110"/>
      <c r="F2555" s="110"/>
      <c r="G2555" s="324" t="s">
        <v>42</v>
      </c>
      <c r="H2555" s="324"/>
      <c r="I2555" s="324"/>
      <c r="J2555" s="324"/>
      <c r="K2555" s="324"/>
      <c r="L2555" s="324"/>
      <c r="M2555" s="110"/>
      <c r="O2555" s="105">
        <v>10</v>
      </c>
      <c r="P2555" s="185" t="e">
        <v>#NUM!</v>
      </c>
      <c r="Q2555" s="185" t="e">
        <v>#NUM!</v>
      </c>
      <c r="R2555" s="185"/>
      <c r="S2555" s="185"/>
      <c r="T2555" s="114"/>
      <c r="U2555" s="114"/>
    </row>
    <row r="2556" spans="1:34" hidden="1" outlineLevel="2" x14ac:dyDescent="0.25">
      <c r="B2556" s="105">
        <v>14</v>
      </c>
      <c r="C2556" s="108">
        <f t="shared" ref="C2556" si="4390">-(IFERROR(VLOOKUP($B2556,$B2536:$C2541,2,0),0)+IFERROR(VLOOKUP($B2556,$D2536:$E2541,2,0),0)+IFERROR(VLOOKUP($B2556,$F2536:$G2541,2,0),0)+IFERROR(VLOOKUP($B2556,$H2536:$I2541,2,0),0)+IFERROR(VLOOKUP($B2556,$J2536:$K2541,2,0),0)+IFERROR(VLOOKUP($B2556,$L2536:$M2541,2,0),0)+IFERROR(VLOOKUP($B2556,$N2536:$O2541,2,0),0)+IFERROR(VLOOKUP($B2556,$P2536:$Q2541,2,0),0)+IFERROR(VLOOKUP($B2556,$R2536:$S2541,2,0),0))</f>
        <v>0</v>
      </c>
      <c r="E2556" s="110"/>
      <c r="F2556" s="110"/>
      <c r="G2556" s="112">
        <v>6</v>
      </c>
      <c r="H2556" s="112">
        <v>5</v>
      </c>
      <c r="I2556" s="112">
        <v>4</v>
      </c>
      <c r="J2556" s="112">
        <v>3</v>
      </c>
      <c r="K2556" s="112">
        <v>2</v>
      </c>
      <c r="L2556" s="112">
        <v>1</v>
      </c>
      <c r="M2556" s="110"/>
      <c r="O2556" s="105">
        <v>11</v>
      </c>
      <c r="P2556" s="185" t="e">
        <v>#NUM!</v>
      </c>
      <c r="Q2556" s="185"/>
      <c r="R2556" s="185"/>
      <c r="S2556" s="185"/>
      <c r="T2556" s="114"/>
      <c r="U2556" s="114"/>
    </row>
    <row r="2557" spans="1:34" hidden="1" outlineLevel="2" x14ac:dyDescent="0.25">
      <c r="A2557" s="68" t="s">
        <v>41</v>
      </c>
      <c r="B2557" s="105">
        <v>15</v>
      </c>
      <c r="C2557" s="108">
        <f t="shared" ref="C2557" si="4391">-(IFERROR(VLOOKUP($B2557,$B2536:$C2541,2,0),0)+IFERROR(VLOOKUP($B2557,$D2536:$E2541,2,0),0)+IFERROR(VLOOKUP($B2557,$F2536:$G2541,2,0),0)+IFERROR(VLOOKUP($B2557,$H2536:$I2541,2,0),0)+IFERROR(VLOOKUP($B2557,$J2536:$K2541,2,0),0)+IFERROR(VLOOKUP($B2557,$L2536:$M2541,2,0),0)+IFERROR(VLOOKUP($B2557,$N2536:$O2541,2,0),0)+IFERROR(VLOOKUP($B2557,$P2536:$Q2541,2,0),0)+IFERROR(VLOOKUP($B2557,$R2536:$S2541,2,0),0))</f>
        <v>0</v>
      </c>
      <c r="E2557" s="110"/>
      <c r="F2557" s="105">
        <v>1</v>
      </c>
      <c r="G2557" s="184" t="e">
        <f t="array" ref="G2557:G2565">MMULT(MINVERSE($C$24:$K$32),$C2543:$C2551)</f>
        <v>#NUM!</v>
      </c>
      <c r="H2557" s="184" t="e">
        <f t="array" ref="H2557:H2564">MMULT(MINVERSE($C$24:$J$31),$C2543:$C2550)</f>
        <v>#NUM!</v>
      </c>
      <c r="I2557" s="184" t="e">
        <f t="array" ref="I2557:I2563">MMULT(MINVERSE($C$24:$I$30),$C2543:$C2549)</f>
        <v>#NUM!</v>
      </c>
      <c r="J2557" s="184" t="e">
        <f t="array" ref="J2557:J2562">MMULT(MINVERSE($C$24:$H$29),$C2543:$C2548)</f>
        <v>#NUM!</v>
      </c>
      <c r="K2557" s="184" t="e">
        <f t="array" ref="K2557:K2561">MMULT(MINVERSE($C$24:$G$28),$C2543:$C2547)</f>
        <v>#NUM!</v>
      </c>
      <c r="L2557" s="113"/>
      <c r="M2557" s="110"/>
      <c r="N2557" s="110"/>
      <c r="O2557" s="110"/>
      <c r="P2557" s="110"/>
    </row>
    <row r="2558" spans="1:34" hidden="1" outlineLevel="2" x14ac:dyDescent="0.25">
      <c r="B2558" s="105">
        <v>16</v>
      </c>
      <c r="C2558" s="108">
        <f t="shared" ref="C2558" si="4392">-(IFERROR(VLOOKUP($B2558,$B2536:$C2541,2,0),0)+IFERROR(VLOOKUP($B2558,$D2536:$E2541,2,0),0)+IFERROR(VLOOKUP($B2558,$F2536:$G2541,2,0),0)+IFERROR(VLOOKUP($B2558,$H2536:$I2541,2,0),0)+IFERROR(VLOOKUP($B2558,$J2536:$K2541,2,0),0)+IFERROR(VLOOKUP($B2558,$L2536:$M2541,2,0),0)+IFERROR(VLOOKUP($B2558,$N2536:$O2541,2,0),0)+IFERROR(VLOOKUP($B2558,$P2536:$Q2541,2,0),0)+IFERROR(VLOOKUP($B2558,$R2536:$S2541,2,0),0))</f>
        <v>0</v>
      </c>
      <c r="E2558" s="110"/>
      <c r="F2558" s="105">
        <v>2</v>
      </c>
      <c r="G2558" s="185" t="e">
        <v>#NUM!</v>
      </c>
      <c r="H2558" s="185" t="e">
        <v>#NUM!</v>
      </c>
      <c r="I2558" s="185" t="e">
        <v>#NUM!</v>
      </c>
      <c r="J2558" s="185" t="e">
        <v>#NUM!</v>
      </c>
      <c r="K2558" s="185" t="e">
        <v>#NUM!</v>
      </c>
      <c r="L2558" s="114"/>
      <c r="M2558" s="110"/>
      <c r="N2558" s="110"/>
      <c r="O2558" s="110"/>
      <c r="P2558" s="110"/>
    </row>
    <row r="2559" spans="1:34" hidden="1" outlineLevel="2" x14ac:dyDescent="0.25">
      <c r="B2559" s="105">
        <v>17</v>
      </c>
      <c r="C2559" s="108">
        <f t="shared" ref="C2559" si="4393">-(IFERROR(VLOOKUP($B2559,$B2536:$C2541,2,0),0)+IFERROR(VLOOKUP($B2559,$D2536:$E2541,2,0),0)+IFERROR(VLOOKUP($B2559,$F2536:$G2541,2,0),0)+IFERROR(VLOOKUP($B2559,$H2536:$I2541,2,0),0)+IFERROR(VLOOKUP($B2559,$J2536:$K2541,2,0),0)+IFERROR(VLOOKUP($B2559,$L2536:$M2541,2,0),0)+IFERROR(VLOOKUP($B2559,$N2536:$O2541,2,0),0)+IFERROR(VLOOKUP($B2559,$P2536:$Q2541,2,0),0)+IFERROR(VLOOKUP($B2559,$R2536:$S2541,2,0),0))</f>
        <v>0</v>
      </c>
      <c r="E2559" s="110"/>
      <c r="F2559" s="105">
        <v>3</v>
      </c>
      <c r="G2559" s="185" t="e">
        <v>#NUM!</v>
      </c>
      <c r="H2559" s="185" t="e">
        <v>#NUM!</v>
      </c>
      <c r="I2559" s="185" t="e">
        <v>#NUM!</v>
      </c>
      <c r="J2559" s="185" t="e">
        <v>#NUM!</v>
      </c>
      <c r="K2559" s="185" t="e">
        <v>#NUM!</v>
      </c>
      <c r="L2559" s="114"/>
      <c r="M2559" s="110"/>
    </row>
    <row r="2560" spans="1:34" hidden="1" outlineLevel="2" x14ac:dyDescent="0.25">
      <c r="B2560" s="105">
        <v>18</v>
      </c>
      <c r="C2560" s="108">
        <f t="shared" ref="C2560" si="4394">-(IFERROR(VLOOKUP($B2560,$B2536:$C2541,2,0),0)+IFERROR(VLOOKUP($B2560,$D2536:$E2541,2,0),0)+IFERROR(VLOOKUP($B2560,$F2536:$G2541,2,0),0)+IFERROR(VLOOKUP($B2560,$H2536:$I2541,2,0),0)+IFERROR(VLOOKUP($B2560,$J2536:$K2541,2,0),0)+IFERROR(VLOOKUP($B2560,$L2536:$M2541,2,0),0)+IFERROR(VLOOKUP($B2560,$N2536:$O2541,2,0),0)+IFERROR(VLOOKUP($B2560,$P2536:$Q2541,2,0),0)+IFERROR(VLOOKUP($B2560,$R2536:$S2541,2,0),0))</f>
        <v>0</v>
      </c>
      <c r="E2560" s="110"/>
      <c r="F2560" s="105">
        <v>4</v>
      </c>
      <c r="G2560" s="185" t="e">
        <v>#NUM!</v>
      </c>
      <c r="H2560" s="185" t="e">
        <v>#NUM!</v>
      </c>
      <c r="I2560" s="185" t="e">
        <v>#NUM!</v>
      </c>
      <c r="J2560" s="185" t="e">
        <v>#NUM!</v>
      </c>
      <c r="K2560" s="185" t="e">
        <v>#NUM!</v>
      </c>
      <c r="L2560" s="114"/>
      <c r="M2560" s="110"/>
    </row>
    <row r="2561" spans="1:24" hidden="1" outlineLevel="2" x14ac:dyDescent="0.25">
      <c r="B2561" s="105">
        <v>19</v>
      </c>
      <c r="C2561" s="108">
        <f t="shared" ref="C2561" si="4395">-(IFERROR(VLOOKUP($B2561,$B2536:$C2541,2,0),0)+IFERROR(VLOOKUP($B2561,$D2536:$E2541,2,0),0)+IFERROR(VLOOKUP($B2561,$F2536:$G2541,2,0),0)+IFERROR(VLOOKUP($B2561,$H2536:$I2541,2,0),0)+IFERROR(VLOOKUP($B2561,$J2536:$K2541,2,0),0)+IFERROR(VLOOKUP($B2561,$L2536:$M2541,2,0),0)+IFERROR(VLOOKUP($B2561,$N2536:$O2541,2,0),0)+IFERROR(VLOOKUP($B2561,$P2536:$Q2541,2,0),0)+IFERROR(VLOOKUP($B2561,$R2536:$S2541,2,0),0))</f>
        <v>0</v>
      </c>
      <c r="E2561" s="110"/>
      <c r="F2561" s="105">
        <v>5</v>
      </c>
      <c r="G2561" s="185" t="e">
        <v>#NUM!</v>
      </c>
      <c r="H2561" s="185" t="e">
        <v>#NUM!</v>
      </c>
      <c r="I2561" s="185" t="e">
        <v>#NUM!</v>
      </c>
      <c r="J2561" s="185" t="e">
        <v>#NUM!</v>
      </c>
      <c r="K2561" s="185" t="e">
        <v>#NUM!</v>
      </c>
      <c r="L2561" s="114"/>
      <c r="M2561" s="110"/>
    </row>
    <row r="2562" spans="1:24" hidden="1" outlineLevel="2" x14ac:dyDescent="0.25">
      <c r="B2562" s="105">
        <v>20</v>
      </c>
      <c r="C2562" s="108">
        <f t="shared" ref="C2562" si="4396">-(IFERROR(VLOOKUP($B2562,$B2536:$C2541,2,0),0)+IFERROR(VLOOKUP($B2562,$D2536:$E2541,2,0),0)+IFERROR(VLOOKUP($B2562,$F2536:$G2541,2,0),0)+IFERROR(VLOOKUP($B2562,$H2536:$I2541,2,0),0)+IFERROR(VLOOKUP($B2562,$J2536:$K2541,2,0),0)+IFERROR(VLOOKUP($B2562,$L2536:$M2541,2,0),0)+IFERROR(VLOOKUP($B2562,$N2536:$O2541,2,0),0)+IFERROR(VLOOKUP($B2562,$P2536:$Q2541,2,0),0)+IFERROR(VLOOKUP($B2562,$R2536:$S2541,2,0),0))</f>
        <v>0</v>
      </c>
      <c r="E2562" s="110" t="s">
        <v>40</v>
      </c>
      <c r="F2562" s="105">
        <v>6</v>
      </c>
      <c r="G2562" s="185" t="e">
        <v>#NUM!</v>
      </c>
      <c r="H2562" s="185" t="e">
        <v>#NUM!</v>
      </c>
      <c r="I2562" s="185" t="e">
        <v>#NUM!</v>
      </c>
      <c r="J2562" s="185" t="e">
        <v>#NUM!</v>
      </c>
      <c r="K2562" s="185"/>
      <c r="L2562" s="114"/>
      <c r="M2562" s="110"/>
    </row>
    <row r="2563" spans="1:24" hidden="1" outlineLevel="2" x14ac:dyDescent="0.25">
      <c r="B2563" s="105">
        <v>21</v>
      </c>
      <c r="C2563" s="108">
        <f t="shared" ref="C2563" si="4397">-(IFERROR(VLOOKUP($B2563,$B2536:$C2541,2,0),0)+IFERROR(VLOOKUP($B2563,$D2536:$E2541,2,0),0)+IFERROR(VLOOKUP($B2563,$F2536:$G2541,2,0),0)+IFERROR(VLOOKUP($B2563,$H2536:$I2541,2,0),0)+IFERROR(VLOOKUP($B2563,$J2536:$K2541,2,0),0)+IFERROR(VLOOKUP($B2563,$L2536:$M2541,2,0),0)+IFERROR(VLOOKUP($B2563,$N2536:$O2541,2,0),0)+IFERROR(VLOOKUP($B2563,$P2536:$Q2541,2,0),0)+IFERROR(VLOOKUP($B2563,$R2536:$S2541,2,0),0))</f>
        <v>0</v>
      </c>
      <c r="E2563" s="110"/>
      <c r="F2563" s="105">
        <v>7</v>
      </c>
      <c r="G2563" s="185" t="e">
        <v>#NUM!</v>
      </c>
      <c r="H2563" s="185" t="e">
        <v>#NUM!</v>
      </c>
      <c r="I2563" s="185" t="e">
        <v>#NUM!</v>
      </c>
      <c r="J2563" s="185"/>
      <c r="K2563" s="185"/>
      <c r="L2563" s="114"/>
      <c r="M2563" s="110"/>
    </row>
    <row r="2564" spans="1:24" hidden="1" outlineLevel="2" x14ac:dyDescent="0.25">
      <c r="E2564" s="110"/>
      <c r="F2564" s="105">
        <v>8</v>
      </c>
      <c r="G2564" s="185" t="e">
        <v>#NUM!</v>
      </c>
      <c r="H2564" s="185" t="e">
        <v>#NUM!</v>
      </c>
      <c r="I2564" s="185"/>
      <c r="J2564" s="185"/>
      <c r="K2564" s="185"/>
      <c r="L2564" s="114"/>
      <c r="M2564" s="110"/>
      <c r="X2564" s="110"/>
    </row>
    <row r="2565" spans="1:24" hidden="1" outlineLevel="2" x14ac:dyDescent="0.25">
      <c r="E2565" s="110"/>
      <c r="F2565" s="105">
        <v>9</v>
      </c>
      <c r="G2565" s="185" t="e">
        <v>#NUM!</v>
      </c>
      <c r="H2565" s="185"/>
      <c r="I2565" s="185"/>
      <c r="J2565" s="185"/>
      <c r="K2565" s="185"/>
      <c r="L2565" s="114"/>
      <c r="M2565" s="110"/>
      <c r="X2565" s="110"/>
    </row>
    <row r="2566" spans="1:24" hidden="1" outlineLevel="2" x14ac:dyDescent="0.25">
      <c r="A2566" s="117"/>
    </row>
    <row r="2567" spans="1:24" s="119" customFormat="1" hidden="1" outlineLevel="2" x14ac:dyDescent="0.25">
      <c r="A2567" s="118" t="s">
        <v>37</v>
      </c>
    </row>
    <row r="2568" spans="1:24" hidden="1" outlineLevel="2" x14ac:dyDescent="0.25">
      <c r="B2568" s="316">
        <f t="shared" ref="B2568:B2574" si="4398">B2535</f>
        <v>1</v>
      </c>
      <c r="C2568" s="316"/>
      <c r="D2568" s="316">
        <f t="shared" ref="D2568:D2574" si="4399">D2535</f>
        <v>2</v>
      </c>
      <c r="E2568" s="316"/>
      <c r="F2568" s="316">
        <f t="shared" ref="F2568:F2574" si="4400">F2535</f>
        <v>3</v>
      </c>
      <c r="G2568" s="316"/>
      <c r="H2568" s="316">
        <f t="shared" ref="H2568:H2574" si="4401">H2535</f>
        <v>4</v>
      </c>
      <c r="I2568" s="316"/>
      <c r="J2568" s="316">
        <f t="shared" ref="J2568:J2574" si="4402">J2535</f>
        <v>5</v>
      </c>
      <c r="K2568" s="316"/>
      <c r="L2568" s="316">
        <f t="shared" ref="L2568:L2574" si="4403">L2535</f>
        <v>6</v>
      </c>
      <c r="M2568" s="316"/>
    </row>
    <row r="2569" spans="1:24" hidden="1" outlineLevel="2" x14ac:dyDescent="0.25">
      <c r="B2569" s="105">
        <f t="shared" si="4398"/>
        <v>3</v>
      </c>
      <c r="C2569" s="116">
        <f>IF($Q$2=2,IFERROR(INDEX($G2546:$L2552,MATCH(B2569,$F2546:$F2552,0),MATCH(INICIO!$C$78,$G2545:$L2545,0)),0),IF($Q$2=4,IFERROR(INDEX($P2546:$U2556,MATCH(B2569,$O2546:$O2556,0),MATCH(INICIO!$C$78,$P2545:$U2545,0)),0),IFERROR(INDEX($G2557:$L2565,MATCH(B2569,$F2557:$F2565,0),MATCH(INICIO!$C$78,$G2556:$L2556,0)),0)))</f>
        <v>0</v>
      </c>
      <c r="D2569" s="105">
        <f t="shared" si="4399"/>
        <v>0</v>
      </c>
      <c r="E2569" s="116">
        <f>IF($Q$2=2,IFERROR(INDEX($G2546:$L2552,MATCH(D2569,$F2546:$F2552,0),MATCH(INICIO!$C$78,$G2545:$L2545,0)),0),IF($Q$2=4,IFERROR(INDEX($P2546:$U2556,MATCH(D2569,$O2546:$O2556,0),MATCH(INICIO!$C$78,$P2545:$U2545,0)),0),IFERROR(INDEX($G2557:$L2565,MATCH(D2569,$F2557:$F2565,0),MATCH(INICIO!$C$78,$G2556:$L2556,0)),0)))</f>
        <v>0</v>
      </c>
      <c r="F2569" s="105">
        <f t="shared" si="4400"/>
        <v>0</v>
      </c>
      <c r="G2569" s="116">
        <f>IF($Q$2=2,IFERROR(INDEX($G2546:$L2552,MATCH(F2569,$F2546:$F2552,0),MATCH(INICIO!$C$78,$G2545:$L2545,0)),0),IF($Q$2=4,IFERROR(INDEX($P2546:$U2556,MATCH(F2569,$O2546:$O2556,0),MATCH(INICIO!$C$78,$P2545:$U2545,0)),0),IFERROR(INDEX($G2557:$L2565,MATCH(F2569,$F2557:$F2565,0),MATCH(INICIO!$C$78,$G2556:$L2556,0)),0)))</f>
        <v>0</v>
      </c>
      <c r="H2569" s="105">
        <f t="shared" si="4401"/>
        <v>0</v>
      </c>
      <c r="I2569" s="116">
        <f>IF($Q$2=2,IFERROR(INDEX($G2546:$L2552,MATCH(H2569,$F2546:$F2552,0),MATCH(INICIO!$C$78,$G2545:$L2545,0)),0),IF($Q$2=4,IFERROR(INDEX($P2546:$U2556,MATCH(H2569,$O2546:$O2556,0),MATCH(INICIO!$C$78,$P2545:$U2545,0)),0),IFERROR(INDEX($G2557:$L2565,MATCH(H2569,$F2557:$F2565,0),MATCH(INICIO!$C$78,$G2556:$L2556,0)),0)))</f>
        <v>0</v>
      </c>
      <c r="J2569" s="105">
        <f t="shared" si="4402"/>
        <v>0</v>
      </c>
      <c r="K2569" s="116">
        <f>IF($Q$2=2,IFERROR(INDEX($G2546:$L2552,MATCH(J2569,$F2546:$F2552,0),MATCH(INICIO!$C$78,$G2545:$L2545,0)),0),IF($Q$2=4,IFERROR(INDEX($P2546:$U2556,MATCH(J2569,$O2546:$O2556,0),MATCH(INICIO!$C$78,$P2545:$U2545,0)),0),IFERROR(INDEX($G2557:$L2565,MATCH(J2569,$F2557:$F2565,0),MATCH(INICIO!$C$78,$G2556:$L2556,0)),0)))</f>
        <v>0</v>
      </c>
      <c r="L2569" s="105">
        <f t="shared" si="4403"/>
        <v>0</v>
      </c>
      <c r="M2569" s="116">
        <f>IF($Q$2=2,IFERROR(INDEX($G2546:$L2552,MATCH(L2569,$F2546:$F2552,0),MATCH(INICIO!$C$78,$G2545:$L2545,0)),0),IF($Q$2=4,IFERROR(INDEX($P2546:$U2556,MATCH(L2569,$O2546:$O2556,0),MATCH(INICIO!$C$78,$P2545:$U2545,0)),0),IFERROR(INDEX($G2557:$L2565,MATCH(L2569,$F2557:$F2565,0),MATCH(INICIO!$C$78,$G2556:$L2556,0)),0)))</f>
        <v>0</v>
      </c>
    </row>
    <row r="2570" spans="1:24" hidden="1" outlineLevel="2" x14ac:dyDescent="0.25">
      <c r="B2570" s="105">
        <f t="shared" si="4398"/>
        <v>4</v>
      </c>
      <c r="C2570" s="116">
        <f>IF($Q$2=2,IFERROR(INDEX($G2546:$L2552,MATCH(B2570,$F2546:$F2552,0),MATCH(INICIO!$C$78,$G2545:$L2545,0)),0),IF($Q$2=4,IFERROR(INDEX($P2546:$U2556,MATCH(B2570,$O2546:$O2556,0),MATCH(INICIO!$C$78,$P2545:$U2545,0)),0),IFERROR(INDEX($G2557:$L2565,MATCH(B2570,$F2557:$F2565,0),MATCH(INICIO!$C$78,$G2556:$L2556,0)),0)))</f>
        <v>0</v>
      </c>
      <c r="D2570" s="105">
        <f t="shared" si="4399"/>
        <v>0</v>
      </c>
      <c r="E2570" s="116">
        <f>IF($Q$2=2,IFERROR(INDEX($G2546:$L2552,MATCH(D2570,$F2546:$F2552,0),MATCH(INICIO!$C$78,$G2545:$L2545,0)),0),IF($Q$2=4,IFERROR(INDEX($P2546:$U2556,MATCH(D2570,$O2546:$O2556,0),MATCH(INICIO!$C$78,$P2545:$U2545,0)),0),IFERROR(INDEX($G2557:$L2565,MATCH(D2570,$F2557:$F2565,0),MATCH(INICIO!$C$78,$G2556:$L2556,0)),0)))</f>
        <v>0</v>
      </c>
      <c r="F2570" s="105">
        <f t="shared" si="4400"/>
        <v>0</v>
      </c>
      <c r="G2570" s="116">
        <f>IF($Q$2=2,IFERROR(INDEX($G2546:$L2552,MATCH(F2570,$F2546:$F2552,0),MATCH(INICIO!$C$78,$G2545:$L2545,0)),0),IF($Q$2=4,IFERROR(INDEX($P2546:$U2556,MATCH(F2570,$O2546:$O2556,0),MATCH(INICIO!$C$78,$P2545:$U2545,0)),0),IFERROR(INDEX($G2557:$L2565,MATCH(F2570,$F2557:$F2565,0),MATCH(INICIO!$C$78,$G2556:$L2556,0)),0)))</f>
        <v>0</v>
      </c>
      <c r="H2570" s="105">
        <f t="shared" si="4401"/>
        <v>0</v>
      </c>
      <c r="I2570" s="116">
        <f>IF($Q$2=2,IFERROR(INDEX($G2546:$L2552,MATCH(H2570,$F2546:$F2552,0),MATCH(INICIO!$C$78,$G2545:$L2545,0)),0),IF($Q$2=4,IFERROR(INDEX($P2546:$U2556,MATCH(H2570,$O2546:$O2556,0),MATCH(INICIO!$C$78,$P2545:$U2545,0)),0),IFERROR(INDEX($G2557:$L2565,MATCH(H2570,$F2557:$F2565,0),MATCH(INICIO!$C$78,$G2556:$L2556,0)),0)))</f>
        <v>0</v>
      </c>
      <c r="J2570" s="105">
        <f t="shared" si="4402"/>
        <v>0</v>
      </c>
      <c r="K2570" s="116">
        <f>IF($Q$2=2,IFERROR(INDEX($G2546:$L2552,MATCH(J2570,$F2546:$F2552,0),MATCH(INICIO!$C$78,$G2545:$L2545,0)),0),IF($Q$2=4,IFERROR(INDEX($P2546:$U2556,MATCH(J2570,$O2546:$O2556,0),MATCH(INICIO!$C$78,$P2545:$U2545,0)),0),IFERROR(INDEX($G2557:$L2565,MATCH(J2570,$F2557:$F2565,0),MATCH(INICIO!$C$78,$G2556:$L2556,0)),0)))</f>
        <v>0</v>
      </c>
      <c r="L2570" s="105">
        <f t="shared" si="4403"/>
        <v>0</v>
      </c>
      <c r="M2570" s="116">
        <f>IF($Q$2=2,IFERROR(INDEX($G2546:$L2552,MATCH(L2570,$F2546:$F2552,0),MATCH(INICIO!$C$78,$G2545:$L2545,0)),0),IF($Q$2=4,IFERROR(INDEX($P2546:$U2556,MATCH(L2570,$O2546:$O2556,0),MATCH(INICIO!$C$78,$P2545:$U2545,0)),0),IFERROR(INDEX($G2557:$L2565,MATCH(L2570,$F2557:$F2565,0),MATCH(INICIO!$C$78,$G2556:$L2556,0)),0)))</f>
        <v>0</v>
      </c>
    </row>
    <row r="2571" spans="1:24" hidden="1" outlineLevel="2" x14ac:dyDescent="0.25">
      <c r="B2571" s="105">
        <f t="shared" si="4398"/>
        <v>1</v>
      </c>
      <c r="C2571" s="116">
        <f>IF($Q$2=2,IFERROR(INDEX($G2546:$L2552,MATCH(B2571,$F2546:$F2552,0),MATCH(INICIO!$C$78,$G2545:$L2545,0)),0),IF($Q$2=4,IFERROR(INDEX($P2546:$U2556,MATCH(B2571,$O2546:$O2556,0),MATCH(INICIO!$C$78,$P2545:$U2545,0)),0),IFERROR(INDEX($G2557:$L2565,MATCH(B2571,$F2557:$F2565,0),MATCH(INICIO!$C$78,$G2556:$L2556,0)),0)))</f>
        <v>0</v>
      </c>
      <c r="D2571" s="105">
        <f t="shared" si="4399"/>
        <v>0</v>
      </c>
      <c r="E2571" s="116">
        <f>IF($Q$2=2,IFERROR(INDEX($G2546:$L2552,MATCH(D2571,$F2546:$F2552,0),MATCH(INICIO!$C$78,$G2545:$L2545,0)),0),IF($Q$2=4,IFERROR(INDEX($P2546:$U2556,MATCH(D2571,$O2546:$O2556,0),MATCH(INICIO!$C$78,$P2545:$U2545,0)),0),IFERROR(INDEX($G2557:$L2565,MATCH(D2571,$F2557:$F2565,0),MATCH(INICIO!$C$78,$G2556:$L2556,0)),0)))</f>
        <v>0</v>
      </c>
      <c r="F2571" s="105">
        <f t="shared" si="4400"/>
        <v>0</v>
      </c>
      <c r="G2571" s="116">
        <f>IF($Q$2=2,IFERROR(INDEX($G2546:$L2552,MATCH(F2571,$F2546:$F2552,0),MATCH(INICIO!$C$78,$G2545:$L2545,0)),0),IF($Q$2=4,IFERROR(INDEX($P2546:$U2556,MATCH(F2571,$O2546:$O2556,0),MATCH(INICIO!$C$78,$P2545:$U2545,0)),0),IFERROR(INDEX($G2557:$L2565,MATCH(F2571,$F2557:$F2565,0),MATCH(INICIO!$C$78,$G2556:$L2556,0)),0)))</f>
        <v>0</v>
      </c>
      <c r="H2571" s="105">
        <f t="shared" si="4401"/>
        <v>0</v>
      </c>
      <c r="I2571" s="116">
        <f>IF($Q$2=2,IFERROR(INDEX($G2546:$L2552,MATCH(H2571,$F2546:$F2552,0),MATCH(INICIO!$C$78,$G2545:$L2545,0)),0),IF($Q$2=4,IFERROR(INDEX($P2546:$U2556,MATCH(H2571,$O2546:$O2556,0),MATCH(INICIO!$C$78,$P2545:$U2545,0)),0),IFERROR(INDEX($G2557:$L2565,MATCH(H2571,$F2557:$F2565,0),MATCH(INICIO!$C$78,$G2556:$L2556,0)),0)))</f>
        <v>0</v>
      </c>
      <c r="J2571" s="105">
        <f t="shared" si="4402"/>
        <v>0</v>
      </c>
      <c r="K2571" s="116">
        <f>IF($Q$2=2,IFERROR(INDEX($G2546:$L2552,MATCH(J2571,$F2546:$F2552,0),MATCH(INICIO!$C$78,$G2545:$L2545,0)),0),IF($Q$2=4,IFERROR(INDEX($P2546:$U2556,MATCH(J2571,$O2546:$O2556,0),MATCH(INICIO!$C$78,$P2545:$U2545,0)),0),IFERROR(INDEX($G2557:$L2565,MATCH(J2571,$F2557:$F2565,0),MATCH(INICIO!$C$78,$G2556:$L2556,0)),0)))</f>
        <v>0</v>
      </c>
      <c r="L2571" s="105">
        <f t="shared" si="4403"/>
        <v>0</v>
      </c>
      <c r="M2571" s="116">
        <f>IF($Q$2=2,IFERROR(INDEX($G2546:$L2552,MATCH(L2571,$F2546:$F2552,0),MATCH(INICIO!$C$78,$G2545:$L2545,0)),0),IF($Q$2=4,IFERROR(INDEX($P2546:$U2556,MATCH(L2571,$O2546:$O2556,0),MATCH(INICIO!$C$78,$P2545:$U2545,0)),0),IFERROR(INDEX($G2557:$L2565,MATCH(L2571,$F2557:$F2565,0),MATCH(INICIO!$C$78,$G2556:$L2556,0)),0)))</f>
        <v>0</v>
      </c>
    </row>
    <row r="2572" spans="1:24" hidden="1" outlineLevel="2" x14ac:dyDescent="0.25">
      <c r="B2572" s="105">
        <f t="shared" si="4398"/>
        <v>5</v>
      </c>
      <c r="C2572" s="116">
        <f>IF($Q$2=2,IFERROR(INDEX($G2546:$L2552,MATCH(B2572,$F2546:$F2552,0),MATCH(INICIO!$C$78,$G2545:$L2545,0)),0),IF($Q$2=4,IFERROR(INDEX($P2546:$U2556,MATCH(B2572,$O2546:$O2556,0),MATCH(INICIO!$C$78,$P2545:$U2545,0)),0),IFERROR(INDEX($G2557:$L2565,MATCH(B2572,$F2557:$F2565,0),MATCH(INICIO!$C$78,$G2556:$L2556,0)),0)))</f>
        <v>0</v>
      </c>
      <c r="D2572" s="105">
        <f t="shared" si="4399"/>
        <v>0</v>
      </c>
      <c r="E2572" s="116">
        <f>IF($Q$2=2,IFERROR(INDEX($G2546:$L2552,MATCH(D2572,$F2546:$F2552,0),MATCH(INICIO!$C$78,$G2545:$L2545,0)),0),IF($Q$2=4,IFERROR(INDEX($P2546:$U2556,MATCH(D2572,$O2546:$O2556,0),MATCH(INICIO!$C$78,$P2545:$U2545,0)),0),IFERROR(INDEX($G2557:$L2565,MATCH(D2572,$F2557:$F2565,0),MATCH(INICIO!$C$78,$G2556:$L2556,0)),0)))</f>
        <v>0</v>
      </c>
      <c r="F2572" s="105">
        <f t="shared" si="4400"/>
        <v>0</v>
      </c>
      <c r="G2572" s="116">
        <f>IF($Q$2=2,IFERROR(INDEX($G2546:$L2552,MATCH(F2572,$F2546:$F2552,0),MATCH(INICIO!$C$78,$G2545:$L2545,0)),0),IF($Q$2=4,IFERROR(INDEX($P2546:$U2556,MATCH(F2572,$O2546:$O2556,0),MATCH(INICIO!$C$78,$P2545:$U2545,0)),0),IFERROR(INDEX($G2557:$L2565,MATCH(F2572,$F2557:$F2565,0),MATCH(INICIO!$C$78,$G2556:$L2556,0)),0)))</f>
        <v>0</v>
      </c>
      <c r="H2572" s="105">
        <f t="shared" si="4401"/>
        <v>0</v>
      </c>
      <c r="I2572" s="116">
        <f>IF($Q$2=2,IFERROR(INDEX($G2546:$L2552,MATCH(H2572,$F2546:$F2552,0),MATCH(INICIO!$C$78,$G2545:$L2545,0)),0),IF($Q$2=4,IFERROR(INDEX($P2546:$U2556,MATCH(H2572,$O2546:$O2556,0),MATCH(INICIO!$C$78,$P2545:$U2545,0)),0),IFERROR(INDEX($G2557:$L2565,MATCH(H2572,$F2557:$F2565,0),MATCH(INICIO!$C$78,$G2556:$L2556,0)),0)))</f>
        <v>0</v>
      </c>
      <c r="J2572" s="105">
        <f t="shared" si="4402"/>
        <v>0</v>
      </c>
      <c r="K2572" s="116">
        <f>IF($Q$2=2,IFERROR(INDEX($G2546:$L2552,MATCH(J2572,$F2546:$F2552,0),MATCH(INICIO!$C$78,$G2545:$L2545,0)),0),IF($Q$2=4,IFERROR(INDEX($P2546:$U2556,MATCH(J2572,$O2546:$O2556,0),MATCH(INICIO!$C$78,$P2545:$U2545,0)),0),IFERROR(INDEX($G2557:$L2565,MATCH(J2572,$F2557:$F2565,0),MATCH(INICIO!$C$78,$G2556:$L2556,0)),0)))</f>
        <v>0</v>
      </c>
      <c r="L2572" s="105">
        <f t="shared" si="4403"/>
        <v>0</v>
      </c>
      <c r="M2572" s="116">
        <f>IF($Q$2=2,IFERROR(INDEX($G2546:$L2552,MATCH(L2572,$F2546:$F2552,0),MATCH(INICIO!$C$78,$G2545:$L2545,0)),0),IF($Q$2=4,IFERROR(INDEX($P2546:$U2556,MATCH(L2572,$O2546:$O2556,0),MATCH(INICIO!$C$78,$P2545:$U2545,0)),0),IFERROR(INDEX($G2557:$L2565,MATCH(L2572,$F2557:$F2565,0),MATCH(INICIO!$C$78,$G2556:$L2556,0)),0)))</f>
        <v>0</v>
      </c>
    </row>
    <row r="2573" spans="1:24" hidden="1" outlineLevel="2" x14ac:dyDescent="0.25">
      <c r="B2573" s="105">
        <f t="shared" si="4398"/>
        <v>6</v>
      </c>
      <c r="C2573" s="116">
        <f>IF($Q$2=2,IFERROR(INDEX($G2546:$L2552,MATCH(B2573,$F2546:$F2552,0),MATCH(INICIO!$C$78,$G2545:$L2545,0)),0),IF($Q$2=4,IFERROR(INDEX($P2546:$U2556,MATCH(B2573,$O2546:$O2556,0),MATCH(INICIO!$C$78,$P2545:$U2545,0)),0),IFERROR(INDEX($G2557:$L2565,MATCH(B2573,$F2557:$F2565,0),MATCH(INICIO!$C$78,$G2556:$L2556,0)),0)))</f>
        <v>0</v>
      </c>
      <c r="D2573" s="105">
        <f t="shared" si="4399"/>
        <v>0</v>
      </c>
      <c r="E2573" s="116">
        <f>IF($Q$2=2,IFERROR(INDEX($G2546:$L2552,MATCH(D2573,$F2546:$F2552,0),MATCH(INICIO!$C$78,$G2545:$L2545,0)),0),IF($Q$2=4,IFERROR(INDEX($P2546:$U2556,MATCH(D2573,$O2546:$O2556,0),MATCH(INICIO!$C$78,$P2545:$U2545,0)),0),IFERROR(INDEX($G2557:$L2565,MATCH(D2573,$F2557:$F2565,0),MATCH(INICIO!$C$78,$G2556:$L2556,0)),0)))</f>
        <v>0</v>
      </c>
      <c r="F2573" s="105">
        <f t="shared" si="4400"/>
        <v>0</v>
      </c>
      <c r="G2573" s="116">
        <f>IF($Q$2=2,IFERROR(INDEX($G2546:$L2552,MATCH(F2573,$F2546:$F2552,0),MATCH(INICIO!$C$78,$G2545:$L2545,0)),0),IF($Q$2=4,IFERROR(INDEX($P2546:$U2556,MATCH(F2573,$O2546:$O2556,0),MATCH(INICIO!$C$78,$P2545:$U2545,0)),0),IFERROR(INDEX($G2557:$L2565,MATCH(F2573,$F2557:$F2565,0),MATCH(INICIO!$C$78,$G2556:$L2556,0)),0)))</f>
        <v>0</v>
      </c>
      <c r="H2573" s="105">
        <f t="shared" si="4401"/>
        <v>0</v>
      </c>
      <c r="I2573" s="116">
        <f>IF($Q$2=2,IFERROR(INDEX($G2546:$L2552,MATCH(H2573,$F2546:$F2552,0),MATCH(INICIO!$C$78,$G2545:$L2545,0)),0),IF($Q$2=4,IFERROR(INDEX($P2546:$U2556,MATCH(H2573,$O2546:$O2556,0),MATCH(INICIO!$C$78,$P2545:$U2545,0)),0),IFERROR(INDEX($G2557:$L2565,MATCH(H2573,$F2557:$F2565,0),MATCH(INICIO!$C$78,$G2556:$L2556,0)),0)))</f>
        <v>0</v>
      </c>
      <c r="J2573" s="105">
        <f t="shared" si="4402"/>
        <v>0</v>
      </c>
      <c r="K2573" s="116">
        <f>IF($Q$2=2,IFERROR(INDEX($G2546:$L2552,MATCH(J2573,$F2546:$F2552,0),MATCH(INICIO!$C$78,$G2545:$L2545,0)),0),IF($Q$2=4,IFERROR(INDEX($P2546:$U2556,MATCH(J2573,$O2546:$O2556,0),MATCH(INICIO!$C$78,$P2545:$U2545,0)),0),IFERROR(INDEX($G2557:$L2565,MATCH(J2573,$F2557:$F2565,0),MATCH(INICIO!$C$78,$G2556:$L2556,0)),0)))</f>
        <v>0</v>
      </c>
      <c r="L2573" s="105">
        <f t="shared" si="4403"/>
        <v>0</v>
      </c>
      <c r="M2573" s="116">
        <f>IF($Q$2=2,IFERROR(INDEX($G2546:$L2552,MATCH(L2573,$F2546:$F2552,0),MATCH(INICIO!$C$78,$G2545:$L2545,0)),0),IF($Q$2=4,IFERROR(INDEX($P2546:$U2556,MATCH(L2573,$O2546:$O2556,0),MATCH(INICIO!$C$78,$P2545:$U2545,0)),0),IFERROR(INDEX($G2557:$L2565,MATCH(L2573,$F2557:$F2565,0),MATCH(INICIO!$C$78,$G2556:$L2556,0)),0)))</f>
        <v>0</v>
      </c>
    </row>
    <row r="2574" spans="1:24" hidden="1" outlineLevel="2" x14ac:dyDescent="0.25">
      <c r="B2574" s="105">
        <f t="shared" si="4398"/>
        <v>2</v>
      </c>
      <c r="C2574" s="116">
        <f>IF($Q$2=2,IFERROR(INDEX($G2546:$L2552,MATCH(B2574,$F2546:$F2552,0),MATCH(INICIO!$C$78,$G2545:$L2545,0)),0),IF($Q$2=4,IFERROR(INDEX($P2546:$U2556,MATCH(B2574,$O2546:$O2556,0),MATCH(INICIO!$C$78,$P2545:$U2545,0)),0),IFERROR(INDEX($G2557:$L2565,MATCH(B2574,$F2557:$F2565,0),MATCH(INICIO!$C$78,$G2556:$L2556,0)),0)))</f>
        <v>0</v>
      </c>
      <c r="D2574" s="105">
        <f t="shared" si="4399"/>
        <v>0</v>
      </c>
      <c r="E2574" s="116">
        <f>IF($Q$2=2,IFERROR(INDEX($G2546:$L2552,MATCH(D2574,$F2546:$F2552,0),MATCH(INICIO!$C$78,$G2545:$L2545,0)),0),IF($Q$2=4,IFERROR(INDEX($P2546:$U2556,MATCH(D2574,$O2546:$O2556,0),MATCH(INICIO!$C$78,$P2545:$U2545,0)),0),IFERROR(INDEX($G2557:$L2565,MATCH(D2574,$F2557:$F2565,0),MATCH(INICIO!$C$78,$G2556:$L2556,0)),0)))</f>
        <v>0</v>
      </c>
      <c r="F2574" s="105">
        <f t="shared" si="4400"/>
        <v>0</v>
      </c>
      <c r="G2574" s="116">
        <f>IF($Q$2=2,IFERROR(INDEX($G2546:$L2552,MATCH(F2574,$F2546:$F2552,0),MATCH(INICIO!$C$78,$G2545:$L2545,0)),0),IF($Q$2=4,IFERROR(INDEX($P2546:$U2556,MATCH(F2574,$O2546:$O2556,0),MATCH(INICIO!$C$78,$P2545:$U2545,0)),0),IFERROR(INDEX($G2557:$L2565,MATCH(F2574,$F2557:$F2565,0),MATCH(INICIO!$C$78,$G2556:$L2556,0)),0)))</f>
        <v>0</v>
      </c>
      <c r="H2574" s="105">
        <f t="shared" si="4401"/>
        <v>0</v>
      </c>
      <c r="I2574" s="116">
        <f>IF($Q$2=2,IFERROR(INDEX($G2546:$L2552,MATCH(H2574,$F2546:$F2552,0),MATCH(INICIO!$C$78,$G2545:$L2545,0)),0),IF($Q$2=4,IFERROR(INDEX($P2546:$U2556,MATCH(H2574,$O2546:$O2556,0),MATCH(INICIO!$C$78,$P2545:$U2545,0)),0),IFERROR(INDEX($G2557:$L2565,MATCH(H2574,$F2557:$F2565,0),MATCH(INICIO!$C$78,$G2556:$L2556,0)),0)))</f>
        <v>0</v>
      </c>
      <c r="J2574" s="105">
        <f t="shared" si="4402"/>
        <v>0</v>
      </c>
      <c r="K2574" s="116">
        <f>IF($Q$2=2,IFERROR(INDEX($G2546:$L2552,MATCH(J2574,$F2546:$F2552,0),MATCH(INICIO!$C$78,$G2545:$L2545,0)),0),IF($Q$2=4,IFERROR(INDEX($P2546:$U2556,MATCH(J2574,$O2546:$O2556,0),MATCH(INICIO!$C$78,$P2545:$U2545,0)),0),IFERROR(INDEX($G2557:$L2565,MATCH(J2574,$F2557:$F2565,0),MATCH(INICIO!$C$78,$G2556:$L2556,0)),0)))</f>
        <v>0</v>
      </c>
      <c r="L2574" s="105">
        <f t="shared" si="4403"/>
        <v>0</v>
      </c>
      <c r="M2574" s="116">
        <f>IF($Q$2=2,IFERROR(INDEX($G2546:$L2552,MATCH(L2574,$F2546:$F2552,0),MATCH(INICIO!$C$78,$G2545:$L2545,0)),0),IF($Q$2=4,IFERROR(INDEX($P2546:$U2556,MATCH(L2574,$O2546:$O2556,0),MATCH(INICIO!$C$78,$P2545:$U2545,0)),0),IFERROR(INDEX($G2557:$L2565,MATCH(L2574,$F2557:$F2565,0),MATCH(INICIO!$C$78,$G2556:$L2556,0)),0)))</f>
        <v>0</v>
      </c>
    </row>
    <row r="2575" spans="1:24" hidden="1" outlineLevel="2" x14ac:dyDescent="0.25"/>
    <row r="2576" spans="1:24" s="119" customFormat="1" hidden="1" outlineLevel="2" x14ac:dyDescent="0.25">
      <c r="A2576" s="118" t="s">
        <v>43</v>
      </c>
    </row>
    <row r="2577" spans="1:93" hidden="1" outlineLevel="2" x14ac:dyDescent="0.25">
      <c r="C2577" s="121">
        <f t="shared" ref="C2577:H2577" si="4404">E$2</f>
        <v>1</v>
      </c>
      <c r="D2577" s="121">
        <f t="shared" si="4404"/>
        <v>2</v>
      </c>
      <c r="E2577" s="121">
        <f t="shared" si="4404"/>
        <v>3</v>
      </c>
      <c r="F2577" s="121">
        <f t="shared" si="4404"/>
        <v>4</v>
      </c>
      <c r="G2577" s="121">
        <f t="shared" si="4404"/>
        <v>5</v>
      </c>
      <c r="H2577" s="121">
        <f t="shared" si="4404"/>
        <v>6</v>
      </c>
    </row>
    <row r="2578" spans="1:93" hidden="1" outlineLevel="2" x14ac:dyDescent="0.25">
      <c r="B2578" s="122" t="s">
        <v>44</v>
      </c>
      <c r="C2578" s="123">
        <f t="array" ref="C2578:C2583">MMULT(MMULT(C$8:H$13,$AZ$8:$BE$13),C2569:C2574)+MMULT(MINVERSE(TRANSPOSE($AZ$8:$BE$13)),C2536:C2541)</f>
        <v>0</v>
      </c>
      <c r="D2578" s="123">
        <f t="array" ref="D2578:D2583">MMULT(MMULT(K$8:P$13,$AZ$8:$BE$13),E2569:E2574)+MMULT(MINVERSE(TRANSPOSE($AZ$8:$BE$13)),E2536:E2541)</f>
        <v>0</v>
      </c>
      <c r="E2578" s="123">
        <f t="array" ref="E2578:E2583">MMULT(MMULT(S$8:X$13,$AZ$8:$BE$13),G2569:G2574)+MMULT(MINVERSE(TRANSPOSE($AZ$8:$BE$13)),G2536:G2541)</f>
        <v>0</v>
      </c>
      <c r="F2578" s="123">
        <f t="array" ref="F2578:F2583">MMULT(MMULT(AA$8:AF$13,$AZ$8:$BE$13),I2569:I2574)+MMULT(MINVERSE(TRANSPOSE($AZ$8:$BE$13)),I2536:I2541)</f>
        <v>0</v>
      </c>
      <c r="G2578" s="123" t="e">
        <f t="array" ref="G2578:G2583">MMULT(MMULT(AI$8:AN$13,$AZ$8:$BE$13),K2569:K2574)+MMULT(MINVERSE(TRANSPOSE($AZ$8:$BE$13)),K2536:K2541)</f>
        <v>#DIV/0!</v>
      </c>
      <c r="H2578" s="123">
        <f t="array" ref="H2578:H2583">MMULT(MMULT(AQ$8:AV$13,$AZ$8:$BE$13),M2569:M2574)+MMULT(MINVERSE(TRANSPOSE($AZ$8:$BE$13)),M2536:M2541)</f>
        <v>0</v>
      </c>
      <c r="N2578" s="124"/>
      <c r="P2578" s="124"/>
    </row>
    <row r="2579" spans="1:93" hidden="1" outlineLevel="2" x14ac:dyDescent="0.25">
      <c r="B2579" s="122" t="s">
        <v>45</v>
      </c>
      <c r="C2579" s="123">
        <v>0</v>
      </c>
      <c r="D2579" s="123">
        <v>0</v>
      </c>
      <c r="E2579" s="123">
        <v>0</v>
      </c>
      <c r="F2579" s="123">
        <v>0</v>
      </c>
      <c r="G2579" s="123" t="e">
        <v>#DIV/0!</v>
      </c>
      <c r="H2579" s="123">
        <v>0</v>
      </c>
      <c r="N2579" s="124"/>
      <c r="P2579" s="124"/>
    </row>
    <row r="2580" spans="1:93" hidden="1" outlineLevel="2" x14ac:dyDescent="0.25">
      <c r="B2580" s="122" t="s">
        <v>46</v>
      </c>
      <c r="C2580" s="123">
        <v>0</v>
      </c>
      <c r="D2580" s="123">
        <v>0</v>
      </c>
      <c r="E2580" s="123">
        <v>0</v>
      </c>
      <c r="F2580" s="123">
        <v>0</v>
      </c>
      <c r="G2580" s="123" t="e">
        <v>#DIV/0!</v>
      </c>
      <c r="H2580" s="123">
        <v>0</v>
      </c>
      <c r="N2580" s="124"/>
      <c r="P2580" s="124"/>
    </row>
    <row r="2581" spans="1:93" hidden="1" outlineLevel="2" x14ac:dyDescent="0.25">
      <c r="B2581" s="122" t="s">
        <v>47</v>
      </c>
      <c r="C2581" s="123">
        <v>0</v>
      </c>
      <c r="D2581" s="123">
        <v>0</v>
      </c>
      <c r="E2581" s="123">
        <v>0</v>
      </c>
      <c r="F2581" s="123">
        <v>0</v>
      </c>
      <c r="G2581" s="123" t="e">
        <v>#DIV/0!</v>
      </c>
      <c r="H2581" s="123">
        <v>0</v>
      </c>
      <c r="N2581" s="124"/>
      <c r="P2581" s="124"/>
    </row>
    <row r="2582" spans="1:93" hidden="1" outlineLevel="2" x14ac:dyDescent="0.25">
      <c r="B2582" s="122" t="s">
        <v>48</v>
      </c>
      <c r="C2582" s="123">
        <v>0</v>
      </c>
      <c r="D2582" s="123">
        <v>0</v>
      </c>
      <c r="E2582" s="123">
        <v>0</v>
      </c>
      <c r="F2582" s="123">
        <v>0</v>
      </c>
      <c r="G2582" s="123" t="e">
        <v>#DIV/0!</v>
      </c>
      <c r="H2582" s="123">
        <v>0</v>
      </c>
      <c r="N2582" s="124"/>
      <c r="P2582" s="124"/>
    </row>
    <row r="2583" spans="1:93" hidden="1" outlineLevel="2" x14ac:dyDescent="0.25">
      <c r="B2583" s="122" t="s">
        <v>49</v>
      </c>
      <c r="C2583" s="123">
        <v>0</v>
      </c>
      <c r="D2583" s="123">
        <v>0</v>
      </c>
      <c r="E2583" s="123">
        <v>0</v>
      </c>
      <c r="F2583" s="123">
        <v>0</v>
      </c>
      <c r="G2583" s="123" t="e">
        <v>#DIV/0!</v>
      </c>
      <c r="H2583" s="123">
        <v>0</v>
      </c>
      <c r="N2583" s="124"/>
      <c r="P2583" s="124"/>
    </row>
    <row r="2584" spans="1:93" hidden="1" outlineLevel="2" x14ac:dyDescent="0.25"/>
    <row r="2585" spans="1:93" hidden="1" outlineLevel="2" x14ac:dyDescent="0.25">
      <c r="B2585" s="318" t="s">
        <v>50</v>
      </c>
      <c r="C2585" s="319"/>
      <c r="D2585" s="319"/>
      <c r="E2585" s="319"/>
      <c r="F2585" s="319"/>
      <c r="G2585" s="319"/>
      <c r="H2585" s="319"/>
      <c r="I2585" s="319"/>
      <c r="J2585" s="319"/>
      <c r="K2585" s="319"/>
      <c r="L2585" s="320"/>
      <c r="M2585" s="321" t="s">
        <v>51</v>
      </c>
      <c r="N2585" s="322"/>
      <c r="O2585" s="322"/>
      <c r="P2585" s="322"/>
      <c r="Q2585" s="322"/>
      <c r="R2585" s="322"/>
      <c r="S2585" s="322"/>
      <c r="T2585" s="322"/>
      <c r="U2585" s="322"/>
      <c r="V2585" s="323"/>
      <c r="W2585" s="321" t="s">
        <v>52</v>
      </c>
      <c r="X2585" s="322"/>
      <c r="Y2585" s="322"/>
      <c r="Z2585" s="322"/>
      <c r="AA2585" s="322"/>
      <c r="AB2585" s="322"/>
      <c r="AC2585" s="322"/>
      <c r="AD2585" s="322"/>
      <c r="AE2585" s="322"/>
      <c r="AF2585" s="323"/>
      <c r="AG2585" s="321" t="s">
        <v>53</v>
      </c>
      <c r="AH2585" s="322"/>
      <c r="AI2585" s="322"/>
      <c r="AJ2585" s="322"/>
      <c r="AK2585" s="322"/>
      <c r="AL2585" s="322"/>
      <c r="AM2585" s="322"/>
      <c r="AN2585" s="322"/>
      <c r="AO2585" s="322"/>
      <c r="AP2585" s="323"/>
      <c r="AQ2585" s="321" t="s">
        <v>54</v>
      </c>
      <c r="AR2585" s="322"/>
      <c r="AS2585" s="322"/>
      <c r="AT2585" s="322"/>
      <c r="AU2585" s="322"/>
      <c r="AV2585" s="322"/>
      <c r="AW2585" s="322"/>
      <c r="AX2585" s="322"/>
      <c r="AY2585" s="322"/>
      <c r="AZ2585" s="323"/>
      <c r="BA2585" s="321" t="s">
        <v>55</v>
      </c>
      <c r="BB2585" s="322"/>
      <c r="BC2585" s="322"/>
      <c r="BD2585" s="322"/>
      <c r="BE2585" s="322"/>
      <c r="BF2585" s="322"/>
      <c r="BG2585" s="322"/>
      <c r="BH2585" s="322"/>
      <c r="BI2585" s="322"/>
      <c r="BJ2585" s="323"/>
    </row>
    <row r="2586" spans="1:93" hidden="1" outlineLevel="2" x14ac:dyDescent="0.25">
      <c r="B2586" s="186">
        <f t="shared" ref="B2586" si="4405">E$2</f>
        <v>1</v>
      </c>
      <c r="C2586" s="187">
        <f t="shared" ref="C2586:L2589" si="4406">B2586</f>
        <v>1</v>
      </c>
      <c r="D2586" s="187">
        <f t="shared" si="4406"/>
        <v>1</v>
      </c>
      <c r="E2586" s="187">
        <f t="shared" si="4406"/>
        <v>1</v>
      </c>
      <c r="F2586" s="187">
        <f t="shared" si="4406"/>
        <v>1</v>
      </c>
      <c r="G2586" s="187">
        <f t="shared" si="4406"/>
        <v>1</v>
      </c>
      <c r="H2586" s="187">
        <f t="shared" si="4406"/>
        <v>1</v>
      </c>
      <c r="I2586" s="187">
        <f t="shared" si="4406"/>
        <v>1</v>
      </c>
      <c r="J2586" s="187">
        <f t="shared" si="4406"/>
        <v>1</v>
      </c>
      <c r="K2586" s="187">
        <f t="shared" si="4406"/>
        <v>1</v>
      </c>
      <c r="L2586" s="188">
        <f t="shared" si="4406"/>
        <v>1</v>
      </c>
      <c r="M2586" s="189">
        <f t="shared" ref="M2586" si="4407">F$2</f>
        <v>2</v>
      </c>
      <c r="N2586" s="187">
        <f t="shared" ref="N2586:V2589" si="4408">M2586</f>
        <v>2</v>
      </c>
      <c r="O2586" s="187">
        <f t="shared" si="4408"/>
        <v>2</v>
      </c>
      <c r="P2586" s="187">
        <f t="shared" si="4408"/>
        <v>2</v>
      </c>
      <c r="Q2586" s="187">
        <f t="shared" si="4408"/>
        <v>2</v>
      </c>
      <c r="R2586" s="187">
        <f t="shared" si="4408"/>
        <v>2</v>
      </c>
      <c r="S2586" s="187">
        <f t="shared" si="4408"/>
        <v>2</v>
      </c>
      <c r="T2586" s="187">
        <f t="shared" si="4408"/>
        <v>2</v>
      </c>
      <c r="U2586" s="187">
        <f t="shared" si="4408"/>
        <v>2</v>
      </c>
      <c r="V2586" s="188">
        <f t="shared" si="4408"/>
        <v>2</v>
      </c>
      <c r="W2586" s="189">
        <f>G$2</f>
        <v>3</v>
      </c>
      <c r="X2586" s="187">
        <f t="shared" ref="X2586:AF2589" si="4409">W2586</f>
        <v>3</v>
      </c>
      <c r="Y2586" s="187">
        <f t="shared" si="4409"/>
        <v>3</v>
      </c>
      <c r="Z2586" s="187">
        <f t="shared" si="4409"/>
        <v>3</v>
      </c>
      <c r="AA2586" s="187">
        <f t="shared" si="4409"/>
        <v>3</v>
      </c>
      <c r="AB2586" s="187">
        <f t="shared" si="4409"/>
        <v>3</v>
      </c>
      <c r="AC2586" s="187">
        <f t="shared" si="4409"/>
        <v>3</v>
      </c>
      <c r="AD2586" s="187">
        <f t="shared" si="4409"/>
        <v>3</v>
      </c>
      <c r="AE2586" s="187">
        <f t="shared" si="4409"/>
        <v>3</v>
      </c>
      <c r="AF2586" s="188">
        <f t="shared" si="4409"/>
        <v>3</v>
      </c>
      <c r="AG2586" s="189">
        <f>H$2</f>
        <v>4</v>
      </c>
      <c r="AH2586" s="187">
        <f t="shared" ref="AH2586:AP2589" si="4410">AG2586</f>
        <v>4</v>
      </c>
      <c r="AI2586" s="187">
        <f t="shared" si="4410"/>
        <v>4</v>
      </c>
      <c r="AJ2586" s="187">
        <f t="shared" si="4410"/>
        <v>4</v>
      </c>
      <c r="AK2586" s="187">
        <f t="shared" si="4410"/>
        <v>4</v>
      </c>
      <c r="AL2586" s="187">
        <f t="shared" si="4410"/>
        <v>4</v>
      </c>
      <c r="AM2586" s="187">
        <f t="shared" si="4410"/>
        <v>4</v>
      </c>
      <c r="AN2586" s="187">
        <f t="shared" si="4410"/>
        <v>4</v>
      </c>
      <c r="AO2586" s="187">
        <f t="shared" si="4410"/>
        <v>4</v>
      </c>
      <c r="AP2586" s="188">
        <f t="shared" si="4410"/>
        <v>4</v>
      </c>
      <c r="AQ2586" s="189">
        <f>I$2</f>
        <v>5</v>
      </c>
      <c r="AR2586" s="187">
        <f t="shared" ref="AR2586:AZ2589" si="4411">AQ2586</f>
        <v>5</v>
      </c>
      <c r="AS2586" s="187">
        <f t="shared" si="4411"/>
        <v>5</v>
      </c>
      <c r="AT2586" s="187">
        <f t="shared" si="4411"/>
        <v>5</v>
      </c>
      <c r="AU2586" s="187">
        <f t="shared" si="4411"/>
        <v>5</v>
      </c>
      <c r="AV2586" s="187">
        <f t="shared" si="4411"/>
        <v>5</v>
      </c>
      <c r="AW2586" s="187">
        <f t="shared" si="4411"/>
        <v>5</v>
      </c>
      <c r="AX2586" s="187">
        <f t="shared" si="4411"/>
        <v>5</v>
      </c>
      <c r="AY2586" s="187">
        <f t="shared" si="4411"/>
        <v>5</v>
      </c>
      <c r="AZ2586" s="188">
        <f t="shared" si="4411"/>
        <v>5</v>
      </c>
      <c r="BA2586" s="189">
        <f>J$2</f>
        <v>6</v>
      </c>
      <c r="BB2586" s="187">
        <f t="shared" ref="BB2586:BJ2589" si="4412">BA2586</f>
        <v>6</v>
      </c>
      <c r="BC2586" s="187">
        <f t="shared" si="4412"/>
        <v>6</v>
      </c>
      <c r="BD2586" s="187">
        <f t="shared" si="4412"/>
        <v>6</v>
      </c>
      <c r="BE2586" s="187">
        <f t="shared" si="4412"/>
        <v>6</v>
      </c>
      <c r="BF2586" s="187">
        <f t="shared" si="4412"/>
        <v>6</v>
      </c>
      <c r="BG2586" s="187">
        <f t="shared" si="4412"/>
        <v>6</v>
      </c>
      <c r="BH2586" s="187">
        <f t="shared" si="4412"/>
        <v>6</v>
      </c>
      <c r="BI2586" s="187">
        <f t="shared" si="4412"/>
        <v>6</v>
      </c>
      <c r="BJ2586" s="188">
        <f t="shared" si="4412"/>
        <v>6</v>
      </c>
    </row>
    <row r="2587" spans="1:93" s="2" customFormat="1" ht="15" hidden="1" customHeight="1" outlineLevel="2" x14ac:dyDescent="0.25">
      <c r="A2587" s="152" t="s">
        <v>192</v>
      </c>
      <c r="B2587" s="129">
        <f>C2580</f>
        <v>0</v>
      </c>
      <c r="C2587" s="130">
        <f t="shared" si="4406"/>
        <v>0</v>
      </c>
      <c r="D2587" s="130">
        <f t="shared" si="4406"/>
        <v>0</v>
      </c>
      <c r="E2587" s="130">
        <f t="shared" si="4406"/>
        <v>0</v>
      </c>
      <c r="F2587" s="130">
        <f t="shared" si="4406"/>
        <v>0</v>
      </c>
      <c r="G2587" s="130">
        <f t="shared" si="4406"/>
        <v>0</v>
      </c>
      <c r="H2587" s="130">
        <f t="shared" si="4406"/>
        <v>0</v>
      </c>
      <c r="I2587" s="130">
        <f t="shared" si="4406"/>
        <v>0</v>
      </c>
      <c r="J2587" s="190">
        <f t="shared" si="4406"/>
        <v>0</v>
      </c>
      <c r="K2587" s="130">
        <f t="shared" si="4406"/>
        <v>0</v>
      </c>
      <c r="L2587" s="131">
        <f t="shared" si="4406"/>
        <v>0</v>
      </c>
      <c r="M2587" s="129">
        <f>D2580</f>
        <v>0</v>
      </c>
      <c r="N2587" s="130">
        <f t="shared" si="4408"/>
        <v>0</v>
      </c>
      <c r="O2587" s="130">
        <f t="shared" si="4408"/>
        <v>0</v>
      </c>
      <c r="P2587" s="130">
        <f t="shared" si="4408"/>
        <v>0</v>
      </c>
      <c r="Q2587" s="130">
        <f t="shared" si="4408"/>
        <v>0</v>
      </c>
      <c r="R2587" s="130">
        <f t="shared" si="4408"/>
        <v>0</v>
      </c>
      <c r="S2587" s="130">
        <f t="shared" si="4408"/>
        <v>0</v>
      </c>
      <c r="T2587" s="130">
        <f t="shared" si="4408"/>
        <v>0</v>
      </c>
      <c r="U2587" s="130">
        <f t="shared" si="4408"/>
        <v>0</v>
      </c>
      <c r="V2587" s="131">
        <f t="shared" si="4408"/>
        <v>0</v>
      </c>
      <c r="W2587" s="129">
        <f>E2580</f>
        <v>0</v>
      </c>
      <c r="X2587" s="130">
        <f t="shared" si="4409"/>
        <v>0</v>
      </c>
      <c r="Y2587" s="130">
        <f t="shared" si="4409"/>
        <v>0</v>
      </c>
      <c r="Z2587" s="130">
        <f t="shared" si="4409"/>
        <v>0</v>
      </c>
      <c r="AA2587" s="130">
        <f t="shared" si="4409"/>
        <v>0</v>
      </c>
      <c r="AB2587" s="130">
        <f t="shared" si="4409"/>
        <v>0</v>
      </c>
      <c r="AC2587" s="130">
        <f t="shared" si="4409"/>
        <v>0</v>
      </c>
      <c r="AD2587" s="130">
        <f t="shared" si="4409"/>
        <v>0</v>
      </c>
      <c r="AE2587" s="130">
        <f t="shared" si="4409"/>
        <v>0</v>
      </c>
      <c r="AF2587" s="131">
        <f t="shared" si="4409"/>
        <v>0</v>
      </c>
      <c r="AG2587" s="129">
        <f>F2580</f>
        <v>0</v>
      </c>
      <c r="AH2587" s="130">
        <f t="shared" si="4410"/>
        <v>0</v>
      </c>
      <c r="AI2587" s="130">
        <f t="shared" si="4410"/>
        <v>0</v>
      </c>
      <c r="AJ2587" s="130">
        <f t="shared" si="4410"/>
        <v>0</v>
      </c>
      <c r="AK2587" s="130">
        <f t="shared" si="4410"/>
        <v>0</v>
      </c>
      <c r="AL2587" s="130">
        <f t="shared" si="4410"/>
        <v>0</v>
      </c>
      <c r="AM2587" s="130">
        <f t="shared" si="4410"/>
        <v>0</v>
      </c>
      <c r="AN2587" s="130">
        <f t="shared" si="4410"/>
        <v>0</v>
      </c>
      <c r="AO2587" s="130">
        <f t="shared" si="4410"/>
        <v>0</v>
      </c>
      <c r="AP2587" s="131">
        <f t="shared" si="4410"/>
        <v>0</v>
      </c>
      <c r="AQ2587" s="129" t="e">
        <f>G2580</f>
        <v>#DIV/0!</v>
      </c>
      <c r="AR2587" s="130" t="e">
        <f t="shared" si="4411"/>
        <v>#DIV/0!</v>
      </c>
      <c r="AS2587" s="130" t="e">
        <f t="shared" si="4411"/>
        <v>#DIV/0!</v>
      </c>
      <c r="AT2587" s="130" t="e">
        <f t="shared" si="4411"/>
        <v>#DIV/0!</v>
      </c>
      <c r="AU2587" s="130" t="e">
        <f t="shared" si="4411"/>
        <v>#DIV/0!</v>
      </c>
      <c r="AV2587" s="130" t="e">
        <f t="shared" si="4411"/>
        <v>#DIV/0!</v>
      </c>
      <c r="AW2587" s="130" t="e">
        <f t="shared" si="4411"/>
        <v>#DIV/0!</v>
      </c>
      <c r="AX2587" s="130" t="e">
        <f t="shared" si="4411"/>
        <v>#DIV/0!</v>
      </c>
      <c r="AY2587" s="130" t="e">
        <f t="shared" si="4411"/>
        <v>#DIV/0!</v>
      </c>
      <c r="AZ2587" s="131" t="e">
        <f t="shared" si="4411"/>
        <v>#DIV/0!</v>
      </c>
      <c r="BA2587" s="129">
        <f>H2580</f>
        <v>0</v>
      </c>
      <c r="BB2587" s="130">
        <f t="shared" si="4412"/>
        <v>0</v>
      </c>
      <c r="BC2587" s="130">
        <f t="shared" si="4412"/>
        <v>0</v>
      </c>
      <c r="BD2587" s="130">
        <f t="shared" si="4412"/>
        <v>0</v>
      </c>
      <c r="BE2587" s="130">
        <f t="shared" si="4412"/>
        <v>0</v>
      </c>
      <c r="BF2587" s="130">
        <f t="shared" si="4412"/>
        <v>0</v>
      </c>
      <c r="BG2587" s="130">
        <f t="shared" si="4412"/>
        <v>0</v>
      </c>
      <c r="BH2587" s="130">
        <f t="shared" si="4412"/>
        <v>0</v>
      </c>
      <c r="BI2587" s="130">
        <f t="shared" si="4412"/>
        <v>0</v>
      </c>
      <c r="BJ2587" s="131">
        <f t="shared" si="4412"/>
        <v>0</v>
      </c>
      <c r="BK2587"/>
      <c r="BL2587"/>
      <c r="BM2587"/>
      <c r="BN2587"/>
      <c r="BO2587"/>
      <c r="BP2587"/>
      <c r="BQ2587"/>
      <c r="BR2587"/>
      <c r="BS2587"/>
      <c r="BT2587"/>
      <c r="BU2587"/>
      <c r="BV2587"/>
      <c r="BW2587"/>
      <c r="BX2587"/>
      <c r="BY2587"/>
      <c r="BZ2587"/>
      <c r="CA2587"/>
      <c r="CB2587"/>
      <c r="CC2587"/>
      <c r="CD2587"/>
      <c r="CE2587"/>
      <c r="CF2587"/>
      <c r="CG2587"/>
      <c r="CH2587"/>
      <c r="CI2587"/>
      <c r="CJ2587"/>
      <c r="CK2587"/>
      <c r="CL2587"/>
      <c r="CM2587"/>
      <c r="CN2587"/>
      <c r="CO2587"/>
    </row>
    <row r="2588" spans="1:93" s="2" customFormat="1" ht="15" hidden="1" customHeight="1" outlineLevel="2" x14ac:dyDescent="0.25">
      <c r="A2588" s="152" t="s">
        <v>47</v>
      </c>
      <c r="B2588" s="129">
        <f>C2581</f>
        <v>0</v>
      </c>
      <c r="C2588" s="130">
        <f t="shared" si="4406"/>
        <v>0</v>
      </c>
      <c r="D2588" s="130">
        <f t="shared" si="4406"/>
        <v>0</v>
      </c>
      <c r="E2588" s="130">
        <f t="shared" si="4406"/>
        <v>0</v>
      </c>
      <c r="F2588" s="130">
        <f t="shared" si="4406"/>
        <v>0</v>
      </c>
      <c r="G2588" s="130">
        <f t="shared" si="4406"/>
        <v>0</v>
      </c>
      <c r="H2588" s="130">
        <f t="shared" si="4406"/>
        <v>0</v>
      </c>
      <c r="I2588" s="130">
        <f t="shared" si="4406"/>
        <v>0</v>
      </c>
      <c r="J2588" s="190">
        <f t="shared" si="4406"/>
        <v>0</v>
      </c>
      <c r="K2588" s="130">
        <f t="shared" si="4406"/>
        <v>0</v>
      </c>
      <c r="L2588" s="131">
        <f t="shared" si="4406"/>
        <v>0</v>
      </c>
      <c r="M2588" s="129">
        <f>D2581</f>
        <v>0</v>
      </c>
      <c r="N2588" s="130">
        <f t="shared" si="4408"/>
        <v>0</v>
      </c>
      <c r="O2588" s="130">
        <f t="shared" si="4408"/>
        <v>0</v>
      </c>
      <c r="P2588" s="130">
        <f t="shared" si="4408"/>
        <v>0</v>
      </c>
      <c r="Q2588" s="130">
        <f t="shared" si="4408"/>
        <v>0</v>
      </c>
      <c r="R2588" s="130">
        <f t="shared" si="4408"/>
        <v>0</v>
      </c>
      <c r="S2588" s="130">
        <f t="shared" si="4408"/>
        <v>0</v>
      </c>
      <c r="T2588" s="130">
        <f t="shared" si="4408"/>
        <v>0</v>
      </c>
      <c r="U2588" s="130">
        <f t="shared" si="4408"/>
        <v>0</v>
      </c>
      <c r="V2588" s="131">
        <f t="shared" si="4408"/>
        <v>0</v>
      </c>
      <c r="W2588" s="129">
        <f>E2581</f>
        <v>0</v>
      </c>
      <c r="X2588" s="130">
        <f t="shared" si="4409"/>
        <v>0</v>
      </c>
      <c r="Y2588" s="130">
        <f t="shared" si="4409"/>
        <v>0</v>
      </c>
      <c r="Z2588" s="130">
        <f t="shared" si="4409"/>
        <v>0</v>
      </c>
      <c r="AA2588" s="130">
        <f t="shared" si="4409"/>
        <v>0</v>
      </c>
      <c r="AB2588" s="130">
        <f t="shared" si="4409"/>
        <v>0</v>
      </c>
      <c r="AC2588" s="130">
        <f t="shared" si="4409"/>
        <v>0</v>
      </c>
      <c r="AD2588" s="130">
        <f t="shared" si="4409"/>
        <v>0</v>
      </c>
      <c r="AE2588" s="130">
        <f t="shared" si="4409"/>
        <v>0</v>
      </c>
      <c r="AF2588" s="131">
        <f t="shared" si="4409"/>
        <v>0</v>
      </c>
      <c r="AG2588" s="129">
        <f>F2581</f>
        <v>0</v>
      </c>
      <c r="AH2588" s="130">
        <f t="shared" si="4410"/>
        <v>0</v>
      </c>
      <c r="AI2588" s="130">
        <f t="shared" si="4410"/>
        <v>0</v>
      </c>
      <c r="AJ2588" s="130">
        <f t="shared" si="4410"/>
        <v>0</v>
      </c>
      <c r="AK2588" s="130">
        <f t="shared" si="4410"/>
        <v>0</v>
      </c>
      <c r="AL2588" s="130">
        <f t="shared" si="4410"/>
        <v>0</v>
      </c>
      <c r="AM2588" s="130">
        <f t="shared" si="4410"/>
        <v>0</v>
      </c>
      <c r="AN2588" s="130">
        <f t="shared" si="4410"/>
        <v>0</v>
      </c>
      <c r="AO2588" s="130">
        <f t="shared" si="4410"/>
        <v>0</v>
      </c>
      <c r="AP2588" s="131">
        <f t="shared" si="4410"/>
        <v>0</v>
      </c>
      <c r="AQ2588" s="129" t="e">
        <f>G2581</f>
        <v>#DIV/0!</v>
      </c>
      <c r="AR2588" s="130" t="e">
        <f t="shared" si="4411"/>
        <v>#DIV/0!</v>
      </c>
      <c r="AS2588" s="130" t="e">
        <f t="shared" si="4411"/>
        <v>#DIV/0!</v>
      </c>
      <c r="AT2588" s="130" t="e">
        <f t="shared" si="4411"/>
        <v>#DIV/0!</v>
      </c>
      <c r="AU2588" s="130" t="e">
        <f t="shared" si="4411"/>
        <v>#DIV/0!</v>
      </c>
      <c r="AV2588" s="130" t="e">
        <f t="shared" si="4411"/>
        <v>#DIV/0!</v>
      </c>
      <c r="AW2588" s="130" t="e">
        <f t="shared" si="4411"/>
        <v>#DIV/0!</v>
      </c>
      <c r="AX2588" s="130" t="e">
        <f t="shared" si="4411"/>
        <v>#DIV/0!</v>
      </c>
      <c r="AY2588" s="130" t="e">
        <f t="shared" si="4411"/>
        <v>#DIV/0!</v>
      </c>
      <c r="AZ2588" s="131" t="e">
        <f t="shared" si="4411"/>
        <v>#DIV/0!</v>
      </c>
      <c r="BA2588" s="129">
        <f>H2581</f>
        <v>0</v>
      </c>
      <c r="BB2588" s="130">
        <f t="shared" si="4412"/>
        <v>0</v>
      </c>
      <c r="BC2588" s="130">
        <f t="shared" si="4412"/>
        <v>0</v>
      </c>
      <c r="BD2588" s="130">
        <f t="shared" si="4412"/>
        <v>0</v>
      </c>
      <c r="BE2588" s="130">
        <f t="shared" si="4412"/>
        <v>0</v>
      </c>
      <c r="BF2588" s="130">
        <f t="shared" si="4412"/>
        <v>0</v>
      </c>
      <c r="BG2588" s="130">
        <f t="shared" si="4412"/>
        <v>0</v>
      </c>
      <c r="BH2588" s="130">
        <f t="shared" si="4412"/>
        <v>0</v>
      </c>
      <c r="BI2588" s="130">
        <f t="shared" si="4412"/>
        <v>0</v>
      </c>
      <c r="BJ2588" s="131">
        <f t="shared" si="4412"/>
        <v>0</v>
      </c>
      <c r="BK2588"/>
      <c r="BL2588"/>
      <c r="BM2588"/>
      <c r="BN2588"/>
      <c r="BO2588"/>
      <c r="BP2588"/>
      <c r="BQ2588"/>
      <c r="BR2588"/>
      <c r="BS2588"/>
      <c r="BT2588"/>
      <c r="BU2588"/>
      <c r="BV2588"/>
      <c r="BW2588"/>
      <c r="BX2588"/>
      <c r="BY2588"/>
      <c r="BZ2588"/>
      <c r="CA2588"/>
      <c r="CB2588"/>
      <c r="CC2588"/>
      <c r="CD2588"/>
      <c r="CE2588"/>
      <c r="CF2588"/>
      <c r="CG2588"/>
      <c r="CH2588"/>
      <c r="CI2588"/>
      <c r="CJ2588"/>
      <c r="CK2588"/>
      <c r="CL2588"/>
      <c r="CM2588"/>
      <c r="CN2588"/>
      <c r="CO2588"/>
    </row>
    <row r="2589" spans="1:93" s="2" customFormat="1" ht="15" hidden="1" customHeight="1" outlineLevel="2" x14ac:dyDescent="0.25">
      <c r="A2589" s="152" t="s">
        <v>57</v>
      </c>
      <c r="B2589" s="129">
        <f t="shared" ref="B2589" si="4413">E$3</f>
        <v>43</v>
      </c>
      <c r="C2589" s="130">
        <f t="shared" si="4406"/>
        <v>43</v>
      </c>
      <c r="D2589" s="130">
        <f t="shared" si="4406"/>
        <v>43</v>
      </c>
      <c r="E2589" s="130">
        <f t="shared" si="4406"/>
        <v>43</v>
      </c>
      <c r="F2589" s="130">
        <f t="shared" si="4406"/>
        <v>43</v>
      </c>
      <c r="G2589" s="130">
        <f t="shared" si="4406"/>
        <v>43</v>
      </c>
      <c r="H2589" s="130">
        <f t="shared" si="4406"/>
        <v>43</v>
      </c>
      <c r="I2589" s="130">
        <f t="shared" si="4406"/>
        <v>43</v>
      </c>
      <c r="J2589" s="190">
        <f t="shared" si="4406"/>
        <v>43</v>
      </c>
      <c r="K2589" s="130">
        <f t="shared" si="4406"/>
        <v>43</v>
      </c>
      <c r="L2589" s="131">
        <f t="shared" si="4406"/>
        <v>43</v>
      </c>
      <c r="M2589" s="129">
        <f t="shared" ref="M2589" si="4414">F$3</f>
        <v>0</v>
      </c>
      <c r="N2589" s="130">
        <f t="shared" si="4408"/>
        <v>0</v>
      </c>
      <c r="O2589" s="130">
        <f t="shared" si="4408"/>
        <v>0</v>
      </c>
      <c r="P2589" s="130">
        <f t="shared" si="4408"/>
        <v>0</v>
      </c>
      <c r="Q2589" s="130">
        <f t="shared" si="4408"/>
        <v>0</v>
      </c>
      <c r="R2589" s="130">
        <f t="shared" si="4408"/>
        <v>0</v>
      </c>
      <c r="S2589" s="130">
        <f t="shared" si="4408"/>
        <v>0</v>
      </c>
      <c r="T2589" s="130">
        <f t="shared" si="4408"/>
        <v>0</v>
      </c>
      <c r="U2589" s="130">
        <f t="shared" si="4408"/>
        <v>0</v>
      </c>
      <c r="V2589" s="131">
        <f t="shared" si="4408"/>
        <v>0</v>
      </c>
      <c r="W2589" s="129">
        <f t="shared" ref="W2589" si="4415">G$3</f>
        <v>0</v>
      </c>
      <c r="X2589" s="130">
        <f t="shared" si="4409"/>
        <v>0</v>
      </c>
      <c r="Y2589" s="130">
        <f t="shared" si="4409"/>
        <v>0</v>
      </c>
      <c r="Z2589" s="130">
        <f t="shared" si="4409"/>
        <v>0</v>
      </c>
      <c r="AA2589" s="130">
        <f t="shared" si="4409"/>
        <v>0</v>
      </c>
      <c r="AB2589" s="130">
        <f t="shared" si="4409"/>
        <v>0</v>
      </c>
      <c r="AC2589" s="130">
        <f t="shared" si="4409"/>
        <v>0</v>
      </c>
      <c r="AD2589" s="130">
        <f t="shared" si="4409"/>
        <v>0</v>
      </c>
      <c r="AE2589" s="130">
        <f t="shared" si="4409"/>
        <v>0</v>
      </c>
      <c r="AF2589" s="131">
        <f t="shared" si="4409"/>
        <v>0</v>
      </c>
      <c r="AG2589" s="129">
        <f t="shared" ref="AG2589" si="4416">H$3</f>
        <v>0</v>
      </c>
      <c r="AH2589" s="130">
        <f t="shared" si="4410"/>
        <v>0</v>
      </c>
      <c r="AI2589" s="130">
        <f t="shared" si="4410"/>
        <v>0</v>
      </c>
      <c r="AJ2589" s="130">
        <f t="shared" si="4410"/>
        <v>0</v>
      </c>
      <c r="AK2589" s="130">
        <f t="shared" si="4410"/>
        <v>0</v>
      </c>
      <c r="AL2589" s="130">
        <f t="shared" si="4410"/>
        <v>0</v>
      </c>
      <c r="AM2589" s="130">
        <f t="shared" si="4410"/>
        <v>0</v>
      </c>
      <c r="AN2589" s="130">
        <f t="shared" si="4410"/>
        <v>0</v>
      </c>
      <c r="AO2589" s="130">
        <f t="shared" si="4410"/>
        <v>0</v>
      </c>
      <c r="AP2589" s="131">
        <f t="shared" si="4410"/>
        <v>0</v>
      </c>
      <c r="AQ2589" s="129">
        <f t="shared" ref="AQ2589" si="4417">I$3</f>
        <v>0</v>
      </c>
      <c r="AR2589" s="130">
        <f t="shared" si="4411"/>
        <v>0</v>
      </c>
      <c r="AS2589" s="130">
        <f t="shared" si="4411"/>
        <v>0</v>
      </c>
      <c r="AT2589" s="130">
        <f t="shared" si="4411"/>
        <v>0</v>
      </c>
      <c r="AU2589" s="130">
        <f t="shared" si="4411"/>
        <v>0</v>
      </c>
      <c r="AV2589" s="130">
        <f t="shared" si="4411"/>
        <v>0</v>
      </c>
      <c r="AW2589" s="130">
        <f t="shared" si="4411"/>
        <v>0</v>
      </c>
      <c r="AX2589" s="130">
        <f t="shared" si="4411"/>
        <v>0</v>
      </c>
      <c r="AY2589" s="130">
        <f t="shared" si="4411"/>
        <v>0</v>
      </c>
      <c r="AZ2589" s="131">
        <f t="shared" si="4411"/>
        <v>0</v>
      </c>
      <c r="BA2589" s="129">
        <f t="shared" ref="BA2589" si="4418">J$3</f>
        <v>0</v>
      </c>
      <c r="BB2589" s="130">
        <f t="shared" si="4412"/>
        <v>0</v>
      </c>
      <c r="BC2589" s="130">
        <f t="shared" si="4412"/>
        <v>0</v>
      </c>
      <c r="BD2589" s="130">
        <f t="shared" si="4412"/>
        <v>0</v>
      </c>
      <c r="BE2589" s="130">
        <f t="shared" si="4412"/>
        <v>0</v>
      </c>
      <c r="BF2589" s="130">
        <f t="shared" si="4412"/>
        <v>0</v>
      </c>
      <c r="BG2589" s="130">
        <f t="shared" si="4412"/>
        <v>0</v>
      </c>
      <c r="BH2589" s="130">
        <f t="shared" si="4412"/>
        <v>0</v>
      </c>
      <c r="BI2589" s="130">
        <f t="shared" si="4412"/>
        <v>0</v>
      </c>
      <c r="BJ2589" s="131">
        <f t="shared" si="4412"/>
        <v>0</v>
      </c>
      <c r="BK2589"/>
      <c r="BL2589"/>
      <c r="BM2589"/>
      <c r="BN2589"/>
      <c r="BO2589"/>
      <c r="BP2589"/>
      <c r="BQ2589"/>
      <c r="BR2589"/>
      <c r="BS2589"/>
      <c r="BT2589"/>
      <c r="BU2589"/>
      <c r="BV2589"/>
      <c r="BW2589"/>
      <c r="BX2589"/>
      <c r="BY2589"/>
      <c r="BZ2589"/>
      <c r="CA2589"/>
      <c r="CB2589"/>
      <c r="CC2589"/>
      <c r="CD2589"/>
      <c r="CE2589"/>
      <c r="CF2589"/>
      <c r="CG2589"/>
      <c r="CH2589"/>
      <c r="CI2589"/>
      <c r="CJ2589"/>
      <c r="CK2589"/>
      <c r="CL2589"/>
      <c r="CM2589"/>
      <c r="CN2589"/>
      <c r="CO2589"/>
    </row>
    <row r="2590" spans="1:93" s="2" customFormat="1" ht="15" hidden="1" customHeight="1" outlineLevel="2" x14ac:dyDescent="0.25">
      <c r="A2590" s="152" t="s">
        <v>58</v>
      </c>
      <c r="B2590" s="132">
        <f t="shared" ref="B2590" si="4419">B2589/10*0</f>
        <v>0</v>
      </c>
      <c r="C2590" s="133">
        <f t="shared" ref="C2590" si="4420">C2589/10*1</f>
        <v>4.3</v>
      </c>
      <c r="D2590" s="133">
        <f t="shared" ref="D2590" si="4421">D2589/10*2</f>
        <v>8.6</v>
      </c>
      <c r="E2590" s="133">
        <f t="shared" ref="E2590" si="4422">E2589/10*3</f>
        <v>12.899999999999999</v>
      </c>
      <c r="F2590" s="133">
        <f t="shared" ref="F2590" si="4423">F2589/10*4</f>
        <v>17.2</v>
      </c>
      <c r="G2590" s="133">
        <f t="shared" ref="G2590" si="4424">G2589/10*5</f>
        <v>21.5</v>
      </c>
      <c r="H2590" s="133">
        <f t="shared" ref="H2590" si="4425">H2589/10*6</f>
        <v>25.799999999999997</v>
      </c>
      <c r="I2590" s="133">
        <f t="shared" ref="I2590" si="4426">I2589/10*7</f>
        <v>30.099999999999998</v>
      </c>
      <c r="J2590" s="191">
        <f t="shared" ref="J2590" si="4427">J2589/10*8</f>
        <v>34.4</v>
      </c>
      <c r="K2590" s="133">
        <f t="shared" ref="K2590" si="4428">K2589/10*9</f>
        <v>38.699999999999996</v>
      </c>
      <c r="L2590" s="134">
        <f t="shared" ref="L2590" si="4429">L2589/10*10</f>
        <v>43</v>
      </c>
      <c r="M2590" s="133">
        <f t="shared" ref="M2590" si="4430">M2589/10*1</f>
        <v>0</v>
      </c>
      <c r="N2590" s="133">
        <f t="shared" ref="N2590" si="4431">N2589/10*2</f>
        <v>0</v>
      </c>
      <c r="O2590" s="133">
        <f t="shared" ref="O2590" si="4432">O2589/10*3</f>
        <v>0</v>
      </c>
      <c r="P2590" s="133">
        <f t="shared" ref="P2590" si="4433">P2589/10*4</f>
        <v>0</v>
      </c>
      <c r="Q2590" s="133">
        <f t="shared" ref="Q2590" si="4434">Q2589/10*5</f>
        <v>0</v>
      </c>
      <c r="R2590" s="133">
        <f t="shared" ref="R2590" si="4435">R2589/10*6</f>
        <v>0</v>
      </c>
      <c r="S2590" s="133">
        <f t="shared" ref="S2590" si="4436">S2589/10*7</f>
        <v>0</v>
      </c>
      <c r="T2590" s="133">
        <f t="shared" ref="T2590" si="4437">T2589/10*8</f>
        <v>0</v>
      </c>
      <c r="U2590" s="133">
        <f t="shared" ref="U2590" si="4438">U2589/10*9</f>
        <v>0</v>
      </c>
      <c r="V2590" s="134">
        <f t="shared" ref="V2590" si="4439">V2589/10*10</f>
        <v>0</v>
      </c>
      <c r="W2590" s="133">
        <f t="shared" ref="W2590" si="4440">W2589/10*1</f>
        <v>0</v>
      </c>
      <c r="X2590" s="133">
        <f t="shared" ref="X2590" si="4441">X2589/10*2</f>
        <v>0</v>
      </c>
      <c r="Y2590" s="133">
        <f t="shared" ref="Y2590" si="4442">Y2589/10*3</f>
        <v>0</v>
      </c>
      <c r="Z2590" s="133">
        <f t="shared" ref="Z2590" si="4443">Z2589/10*4</f>
        <v>0</v>
      </c>
      <c r="AA2590" s="133">
        <f t="shared" ref="AA2590" si="4444">AA2589/10*5</f>
        <v>0</v>
      </c>
      <c r="AB2590" s="133">
        <f t="shared" ref="AB2590" si="4445">AB2589/10*6</f>
        <v>0</v>
      </c>
      <c r="AC2590" s="133">
        <f t="shared" ref="AC2590" si="4446">AC2589/10*7</f>
        <v>0</v>
      </c>
      <c r="AD2590" s="133">
        <f t="shared" ref="AD2590" si="4447">AD2589/10*8</f>
        <v>0</v>
      </c>
      <c r="AE2590" s="134">
        <f t="shared" ref="AE2590" si="4448">AE2589/10*9</f>
        <v>0</v>
      </c>
      <c r="AF2590" s="134">
        <f t="shared" ref="AF2590" si="4449">AF2589/10*10</f>
        <v>0</v>
      </c>
      <c r="AG2590" s="133">
        <f t="shared" ref="AG2590" si="4450">AG2589/10*1</f>
        <v>0</v>
      </c>
      <c r="AH2590" s="133">
        <f t="shared" ref="AH2590" si="4451">AH2589/10*2</f>
        <v>0</v>
      </c>
      <c r="AI2590" s="133">
        <f t="shared" ref="AI2590" si="4452">AI2589/10*3</f>
        <v>0</v>
      </c>
      <c r="AJ2590" s="133">
        <f t="shared" ref="AJ2590" si="4453">AJ2589/10*4</f>
        <v>0</v>
      </c>
      <c r="AK2590" s="133">
        <f t="shared" ref="AK2590" si="4454">AK2589/10*5</f>
        <v>0</v>
      </c>
      <c r="AL2590" s="133">
        <f t="shared" ref="AL2590" si="4455">AL2589/10*6</f>
        <v>0</v>
      </c>
      <c r="AM2590" s="133">
        <f t="shared" ref="AM2590" si="4456">AM2589/10*7</f>
        <v>0</v>
      </c>
      <c r="AN2590" s="133">
        <f t="shared" ref="AN2590" si="4457">AN2589/10*8</f>
        <v>0</v>
      </c>
      <c r="AO2590" s="134">
        <f t="shared" ref="AO2590" si="4458">AO2589/10*9</f>
        <v>0</v>
      </c>
      <c r="AP2590" s="134">
        <f t="shared" ref="AP2590" si="4459">AP2589/10*10</f>
        <v>0</v>
      </c>
      <c r="AQ2590" s="133">
        <f t="shared" ref="AQ2590" si="4460">AQ2589/10*1</f>
        <v>0</v>
      </c>
      <c r="AR2590" s="133">
        <f t="shared" ref="AR2590" si="4461">AR2589/10*2</f>
        <v>0</v>
      </c>
      <c r="AS2590" s="133">
        <f t="shared" ref="AS2590" si="4462">AS2589/10*3</f>
        <v>0</v>
      </c>
      <c r="AT2590" s="133">
        <f t="shared" ref="AT2590" si="4463">AT2589/10*4</f>
        <v>0</v>
      </c>
      <c r="AU2590" s="133">
        <f t="shared" ref="AU2590" si="4464">AU2589/10*5</f>
        <v>0</v>
      </c>
      <c r="AV2590" s="133">
        <f t="shared" ref="AV2590" si="4465">AV2589/10*6</f>
        <v>0</v>
      </c>
      <c r="AW2590" s="133">
        <f t="shared" ref="AW2590" si="4466">AW2589/10*7</f>
        <v>0</v>
      </c>
      <c r="AX2590" s="133">
        <f t="shared" ref="AX2590" si="4467">AX2589/10*8</f>
        <v>0</v>
      </c>
      <c r="AY2590" s="134">
        <f t="shared" ref="AY2590" si="4468">AY2589/10*9</f>
        <v>0</v>
      </c>
      <c r="AZ2590" s="134">
        <f t="shared" ref="AZ2590" si="4469">AZ2589/10*10</f>
        <v>0</v>
      </c>
      <c r="BA2590" s="133">
        <f t="shared" ref="BA2590" si="4470">BA2589/10*1</f>
        <v>0</v>
      </c>
      <c r="BB2590" s="133">
        <f t="shared" ref="BB2590" si="4471">BB2589/10*2</f>
        <v>0</v>
      </c>
      <c r="BC2590" s="133">
        <f t="shared" ref="BC2590" si="4472">BC2589/10*3</f>
        <v>0</v>
      </c>
      <c r="BD2590" s="133">
        <f t="shared" ref="BD2590" si="4473">BD2589/10*4</f>
        <v>0</v>
      </c>
      <c r="BE2590" s="133">
        <f t="shared" ref="BE2590" si="4474">BE2589/10*5</f>
        <v>0</v>
      </c>
      <c r="BF2590" s="133">
        <f t="shared" ref="BF2590" si="4475">BF2589/10*6</f>
        <v>0</v>
      </c>
      <c r="BG2590" s="133">
        <f t="shared" ref="BG2590" si="4476">BG2589/10*7</f>
        <v>0</v>
      </c>
      <c r="BH2590" s="133">
        <f t="shared" ref="BH2590" si="4477">BH2589/10*8</f>
        <v>0</v>
      </c>
      <c r="BI2590" s="134">
        <f t="shared" ref="BI2590" si="4478">BI2589/10*9</f>
        <v>0</v>
      </c>
      <c r="BJ2590" s="134">
        <f t="shared" ref="BJ2590" si="4479">BJ2589/10*10</f>
        <v>0</v>
      </c>
      <c r="BK2590"/>
      <c r="BL2590"/>
      <c r="BM2590"/>
      <c r="BN2590"/>
      <c r="BO2590"/>
      <c r="BP2590"/>
      <c r="BQ2590"/>
      <c r="BR2590"/>
      <c r="BS2590"/>
      <c r="BT2590"/>
      <c r="BU2590"/>
      <c r="BV2590"/>
      <c r="BW2590"/>
      <c r="BX2590"/>
      <c r="BY2590"/>
      <c r="BZ2590"/>
      <c r="CA2590"/>
      <c r="CB2590"/>
      <c r="CC2590"/>
      <c r="CD2590"/>
      <c r="CE2590"/>
      <c r="CF2590"/>
      <c r="CG2590"/>
      <c r="CH2590"/>
      <c r="CI2590"/>
      <c r="CJ2590"/>
      <c r="CK2590"/>
      <c r="CL2590"/>
      <c r="CM2590"/>
      <c r="CN2590"/>
      <c r="CO2590"/>
    </row>
    <row r="2591" spans="1:93" ht="15.75" hidden="1" outlineLevel="2" thickBot="1" x14ac:dyDescent="0.3">
      <c r="A2591" s="152" t="s">
        <v>60</v>
      </c>
      <c r="B2591" s="192">
        <f t="shared" ref="B2591:BJ2591" si="4480">-B2588+B2587*B2590-1*IF(AND($A2474=B2586,B2590&gt;=$A2534),B2590-$A2534,0)</f>
        <v>0</v>
      </c>
      <c r="C2591" s="193">
        <f t="shared" si="4480"/>
        <v>0</v>
      </c>
      <c r="D2591" s="193">
        <f t="shared" si="4480"/>
        <v>0</v>
      </c>
      <c r="E2591" s="193">
        <f t="shared" si="4480"/>
        <v>0</v>
      </c>
      <c r="F2591" s="193">
        <f t="shared" si="4480"/>
        <v>0</v>
      </c>
      <c r="G2591" s="193">
        <f t="shared" si="4480"/>
        <v>0</v>
      </c>
      <c r="H2591" s="193">
        <f t="shared" si="4480"/>
        <v>0</v>
      </c>
      <c r="I2591" s="193">
        <f t="shared" si="4480"/>
        <v>0</v>
      </c>
      <c r="J2591" s="193">
        <f t="shared" si="4480"/>
        <v>0</v>
      </c>
      <c r="K2591" s="193">
        <f t="shared" si="4480"/>
        <v>0</v>
      </c>
      <c r="L2591" s="194">
        <f t="shared" si="4480"/>
        <v>0</v>
      </c>
      <c r="M2591" s="192">
        <f t="shared" si="4480"/>
        <v>0</v>
      </c>
      <c r="N2591" s="193">
        <f t="shared" si="4480"/>
        <v>0</v>
      </c>
      <c r="O2591" s="193">
        <f t="shared" si="4480"/>
        <v>0</v>
      </c>
      <c r="P2591" s="193">
        <f t="shared" si="4480"/>
        <v>0</v>
      </c>
      <c r="Q2591" s="193">
        <f t="shared" si="4480"/>
        <v>0</v>
      </c>
      <c r="R2591" s="193">
        <f t="shared" si="4480"/>
        <v>0</v>
      </c>
      <c r="S2591" s="193">
        <f t="shared" si="4480"/>
        <v>0</v>
      </c>
      <c r="T2591" s="193">
        <f t="shared" si="4480"/>
        <v>0</v>
      </c>
      <c r="U2591" s="193">
        <f t="shared" si="4480"/>
        <v>0</v>
      </c>
      <c r="V2591" s="194">
        <f t="shared" si="4480"/>
        <v>0</v>
      </c>
      <c r="W2591" s="192">
        <f t="shared" si="4480"/>
        <v>0</v>
      </c>
      <c r="X2591" s="193">
        <f t="shared" si="4480"/>
        <v>0</v>
      </c>
      <c r="Y2591" s="193">
        <f t="shared" si="4480"/>
        <v>0</v>
      </c>
      <c r="Z2591" s="193">
        <f t="shared" si="4480"/>
        <v>0</v>
      </c>
      <c r="AA2591" s="193">
        <f t="shared" si="4480"/>
        <v>0</v>
      </c>
      <c r="AB2591" s="193">
        <f t="shared" si="4480"/>
        <v>0</v>
      </c>
      <c r="AC2591" s="193">
        <f t="shared" si="4480"/>
        <v>0</v>
      </c>
      <c r="AD2591" s="193">
        <f t="shared" si="4480"/>
        <v>0</v>
      </c>
      <c r="AE2591" s="193">
        <f t="shared" si="4480"/>
        <v>0</v>
      </c>
      <c r="AF2591" s="194">
        <f t="shared" si="4480"/>
        <v>0</v>
      </c>
      <c r="AG2591" s="192">
        <f t="shared" si="4480"/>
        <v>0</v>
      </c>
      <c r="AH2591" s="193">
        <f t="shared" si="4480"/>
        <v>0</v>
      </c>
      <c r="AI2591" s="193">
        <f t="shared" si="4480"/>
        <v>0</v>
      </c>
      <c r="AJ2591" s="193">
        <f t="shared" si="4480"/>
        <v>0</v>
      </c>
      <c r="AK2591" s="193">
        <f t="shared" si="4480"/>
        <v>0</v>
      </c>
      <c r="AL2591" s="193">
        <f t="shared" si="4480"/>
        <v>0</v>
      </c>
      <c r="AM2591" s="193">
        <f t="shared" si="4480"/>
        <v>0</v>
      </c>
      <c r="AN2591" s="193">
        <f t="shared" si="4480"/>
        <v>0</v>
      </c>
      <c r="AO2591" s="193">
        <f t="shared" si="4480"/>
        <v>0</v>
      </c>
      <c r="AP2591" s="194">
        <f t="shared" si="4480"/>
        <v>0</v>
      </c>
      <c r="AQ2591" s="192" t="e">
        <f t="shared" si="4480"/>
        <v>#DIV/0!</v>
      </c>
      <c r="AR2591" s="193" t="e">
        <f t="shared" si="4480"/>
        <v>#DIV/0!</v>
      </c>
      <c r="AS2591" s="193" t="e">
        <f t="shared" si="4480"/>
        <v>#DIV/0!</v>
      </c>
      <c r="AT2591" s="193" t="e">
        <f t="shared" si="4480"/>
        <v>#DIV/0!</v>
      </c>
      <c r="AU2591" s="193" t="e">
        <f t="shared" si="4480"/>
        <v>#DIV/0!</v>
      </c>
      <c r="AV2591" s="193" t="e">
        <f t="shared" si="4480"/>
        <v>#DIV/0!</v>
      </c>
      <c r="AW2591" s="193" t="e">
        <f t="shared" si="4480"/>
        <v>#DIV/0!</v>
      </c>
      <c r="AX2591" s="193" t="e">
        <f t="shared" si="4480"/>
        <v>#DIV/0!</v>
      </c>
      <c r="AY2591" s="193" t="e">
        <f t="shared" si="4480"/>
        <v>#DIV/0!</v>
      </c>
      <c r="AZ2591" s="194" t="e">
        <f t="shared" si="4480"/>
        <v>#DIV/0!</v>
      </c>
      <c r="BA2591" s="192">
        <f t="shared" si="4480"/>
        <v>0</v>
      </c>
      <c r="BB2591" s="193">
        <f t="shared" si="4480"/>
        <v>0</v>
      </c>
      <c r="BC2591" s="193">
        <f t="shared" si="4480"/>
        <v>0</v>
      </c>
      <c r="BD2591" s="193">
        <f t="shared" si="4480"/>
        <v>0</v>
      </c>
      <c r="BE2591" s="193">
        <f t="shared" si="4480"/>
        <v>0</v>
      </c>
      <c r="BF2591" s="193">
        <f t="shared" si="4480"/>
        <v>0</v>
      </c>
      <c r="BG2591" s="193">
        <f t="shared" si="4480"/>
        <v>0</v>
      </c>
      <c r="BH2591" s="193">
        <f t="shared" si="4480"/>
        <v>0</v>
      </c>
      <c r="BI2591" s="193">
        <f t="shared" si="4480"/>
        <v>0</v>
      </c>
      <c r="BJ2591" s="194">
        <f t="shared" si="4480"/>
        <v>0</v>
      </c>
    </row>
    <row r="2592" spans="1:93" hidden="1" outlineLevel="2" x14ac:dyDescent="0.25"/>
    <row r="2593" spans="1:34" hidden="1" outlineLevel="1" collapsed="1" x14ac:dyDescent="0.25">
      <c r="A2593" s="181">
        <f>3*B2474/10</f>
        <v>0</v>
      </c>
      <c r="B2593" s="180"/>
      <c r="C2593" s="180"/>
      <c r="D2593" s="180"/>
    </row>
    <row r="2594" spans="1:34" hidden="1" outlineLevel="2" x14ac:dyDescent="0.25">
      <c r="B2594" s="316">
        <f>'Calculo VIGA'!E$2</f>
        <v>1</v>
      </c>
      <c r="C2594" s="317"/>
      <c r="D2594" s="316">
        <f>'Calculo VIGA'!F$2</f>
        <v>2</v>
      </c>
      <c r="E2594" s="317"/>
      <c r="F2594" s="316">
        <f>'Calculo VIGA'!G$2</f>
        <v>3</v>
      </c>
      <c r="G2594" s="317"/>
      <c r="H2594" s="316">
        <f>'Calculo VIGA'!H$2</f>
        <v>4</v>
      </c>
      <c r="I2594" s="317"/>
      <c r="J2594" s="316">
        <f>'Calculo VIGA'!I$2</f>
        <v>5</v>
      </c>
      <c r="K2594" s="317"/>
      <c r="L2594" s="316">
        <f>'Calculo VIGA'!J$2</f>
        <v>6</v>
      </c>
      <c r="M2594" s="317"/>
    </row>
    <row r="2595" spans="1:34" hidden="1" outlineLevel="2" x14ac:dyDescent="0.25">
      <c r="B2595" s="105">
        <f>'Calculo VIGA'!B$18</f>
        <v>3</v>
      </c>
      <c r="C2595" s="108">
        <v>0</v>
      </c>
      <c r="D2595" s="107">
        <f>'Calculo VIGA'!J$18</f>
        <v>0</v>
      </c>
      <c r="E2595" s="108">
        <v>0</v>
      </c>
      <c r="F2595" s="107">
        <f>'Calculo VIGA'!R$18</f>
        <v>0</v>
      </c>
      <c r="G2595" s="108">
        <v>0</v>
      </c>
      <c r="H2595" s="107">
        <f>'Calculo VIGA'!Z$18</f>
        <v>0</v>
      </c>
      <c r="I2595" s="108">
        <v>0</v>
      </c>
      <c r="J2595" s="107">
        <f>'Calculo VIGA'!AH$18</f>
        <v>0</v>
      </c>
      <c r="K2595" s="108">
        <v>0</v>
      </c>
      <c r="L2595" s="107">
        <f>'Calculo VIGA'!AP$18</f>
        <v>0</v>
      </c>
      <c r="M2595" s="108">
        <v>0</v>
      </c>
      <c r="X2595" s="146"/>
      <c r="Y2595" s="147"/>
    </row>
    <row r="2596" spans="1:34" hidden="1" outlineLevel="2" x14ac:dyDescent="0.25">
      <c r="B2596" s="105">
        <f>'Calculo VIGA'!B$19</f>
        <v>4</v>
      </c>
      <c r="C2596" s="108">
        <f>IF($A2474=B2594,1*($B2474-$A2593)^2*(2*$A2593+$B2474)/$B2474^3,0)</f>
        <v>0</v>
      </c>
      <c r="D2596" s="107">
        <f>'Calculo VIGA'!J$19</f>
        <v>0</v>
      </c>
      <c r="E2596" s="108">
        <f>IF($A2474=D2594,1*($B2474-$A2593)^2*(2*$A2593+$B2474)/$B2474^3,0)</f>
        <v>0</v>
      </c>
      <c r="F2596" s="107">
        <f>'Calculo VIGA'!R$19</f>
        <v>0</v>
      </c>
      <c r="G2596" s="108">
        <f>IF($A2474=F2594,1*($B2474-$A2593)^2*(2*$A2593+$B2474)/$B2474^3,0)</f>
        <v>0</v>
      </c>
      <c r="H2596" s="107">
        <f>'Calculo VIGA'!Z$19</f>
        <v>0</v>
      </c>
      <c r="I2596" s="108">
        <f>IF($A2474=H2594,1*($B2474-$A2593)^2*(2*$A2593+$B2474)/$B2474^3,0)</f>
        <v>0</v>
      </c>
      <c r="J2596" s="107">
        <f>'Calculo VIGA'!AH$19</f>
        <v>0</v>
      </c>
      <c r="K2596" s="108" t="e">
        <f>IF($A2474=J2594,1*($B2474-$A2593)^2*(2*$A2593+$B2474)/$B2474^3,0)</f>
        <v>#DIV/0!</v>
      </c>
      <c r="L2596" s="107">
        <f>'Calculo VIGA'!AP$19</f>
        <v>0</v>
      </c>
      <c r="M2596" s="108">
        <f>IF($A2474=L2594,1*($B2474-$A2593)^2*(2*$A2593+$B2474)/$B2474^3,0)</f>
        <v>0</v>
      </c>
    </row>
    <row r="2597" spans="1:34" hidden="1" outlineLevel="2" x14ac:dyDescent="0.25">
      <c r="A2597" t="s">
        <v>36</v>
      </c>
      <c r="B2597" s="105">
        <f>'Calculo VIGA'!B$20</f>
        <v>1</v>
      </c>
      <c r="C2597" s="108">
        <f>IF($A2474=B2594,1*$A2593*($B2474-$A2593)^2/$B2474^2,0)</f>
        <v>0</v>
      </c>
      <c r="D2597" s="107">
        <f>'Calculo VIGA'!J$20</f>
        <v>0</v>
      </c>
      <c r="E2597" s="108">
        <f>IF($A2474=D2594,1*$A2593*($B2474-$A2593)^2/$B2474^2,0)</f>
        <v>0</v>
      </c>
      <c r="F2597" s="107">
        <f>'Calculo VIGA'!R$20</f>
        <v>0</v>
      </c>
      <c r="G2597" s="108">
        <f>IF($A2474=F2594,1*$A2593*($B2474-$A2593)^2/$B2474^2,0)</f>
        <v>0</v>
      </c>
      <c r="H2597" s="107">
        <f>'Calculo VIGA'!Z$20</f>
        <v>0</v>
      </c>
      <c r="I2597" s="108">
        <f>IF($A2474=H2594,1*$A2593*($B2474-$A2593)^2/$B2474^2,0)</f>
        <v>0</v>
      </c>
      <c r="J2597" s="107">
        <f>'Calculo VIGA'!AH$20</f>
        <v>0</v>
      </c>
      <c r="K2597" s="108" t="e">
        <f>IF($A2474=J2594,1*$A2593*($B2474-$A2593)^2/$B2474^2,0)</f>
        <v>#DIV/0!</v>
      </c>
      <c r="L2597" s="107">
        <f>'Calculo VIGA'!AP$20</f>
        <v>0</v>
      </c>
      <c r="M2597" s="108">
        <f>IF($A2474=L2594,1*$A2593*($B2474-$A2593)^2/$B2474^2,0)</f>
        <v>0</v>
      </c>
      <c r="X2597" s="149"/>
    </row>
    <row r="2598" spans="1:34" hidden="1" outlineLevel="2" x14ac:dyDescent="0.25">
      <c r="B2598" s="105">
        <f>'Calculo VIGA'!B$21</f>
        <v>5</v>
      </c>
      <c r="C2598" s="108">
        <v>0</v>
      </c>
      <c r="D2598" s="107">
        <f>'Calculo VIGA'!J$21</f>
        <v>0</v>
      </c>
      <c r="E2598" s="108">
        <v>0</v>
      </c>
      <c r="F2598" s="107">
        <f>'Calculo VIGA'!R$21</f>
        <v>0</v>
      </c>
      <c r="G2598" s="108">
        <v>0</v>
      </c>
      <c r="H2598" s="107">
        <f>'Calculo VIGA'!Z$21</f>
        <v>0</v>
      </c>
      <c r="I2598" s="108">
        <v>0</v>
      </c>
      <c r="J2598" s="107">
        <f>'Calculo VIGA'!AH$21</f>
        <v>0</v>
      </c>
      <c r="K2598" s="108">
        <v>0</v>
      </c>
      <c r="L2598" s="107">
        <f>'Calculo VIGA'!AP$21</f>
        <v>0</v>
      </c>
      <c r="M2598" s="108">
        <v>0</v>
      </c>
    </row>
    <row r="2599" spans="1:34" hidden="1" outlineLevel="2" x14ac:dyDescent="0.25">
      <c r="B2599" s="105">
        <f>'Calculo VIGA'!B$22</f>
        <v>6</v>
      </c>
      <c r="C2599" s="108">
        <f>IF($A2474=B2594,1*($A2593)^2*(3*$B2474-2*$A2593)/$B2474^3,0)</f>
        <v>0</v>
      </c>
      <c r="D2599" s="107">
        <f>'Calculo VIGA'!J$22</f>
        <v>0</v>
      </c>
      <c r="E2599" s="108">
        <f>IF($A2474=D2594,1*($A2593)^2*(3*$B2474-2*$A2593)/$B2474^3,0)</f>
        <v>0</v>
      </c>
      <c r="F2599" s="107">
        <f>'Calculo VIGA'!R$22</f>
        <v>0</v>
      </c>
      <c r="G2599" s="108">
        <f>IF($A2474=F2594,1*($A2593)^2*(3*$B2474-2*$A2593)/$B2474^3,0)</f>
        <v>0</v>
      </c>
      <c r="H2599" s="107">
        <f>'Calculo VIGA'!Z$22</f>
        <v>0</v>
      </c>
      <c r="I2599" s="108">
        <f>IF($A2474=H2594,1*($A2593)^2*(3*$B2474-2*$A2593)/$B2474^3,0)</f>
        <v>0</v>
      </c>
      <c r="J2599" s="107">
        <f>'Calculo VIGA'!AH$22</f>
        <v>0</v>
      </c>
      <c r="K2599" s="108" t="e">
        <f>IF($A2474=J2594,1*($A2593)^2*(3*$B2474-2*$A2593)/$B2474^3,0)</f>
        <v>#DIV/0!</v>
      </c>
      <c r="L2599" s="107">
        <f>'Calculo VIGA'!AP$22</f>
        <v>0</v>
      </c>
      <c r="M2599" s="108">
        <f>IF($A2474=L2594,1*($A2593)^2*(3*$B2474-2*$A2593)/$B2474^3,0)</f>
        <v>0</v>
      </c>
    </row>
    <row r="2600" spans="1:34" hidden="1" outlineLevel="2" x14ac:dyDescent="0.25">
      <c r="B2600" s="105">
        <f>'Calculo VIGA'!B$23</f>
        <v>2</v>
      </c>
      <c r="C2600" s="108">
        <f>IF($A2474=B2594,-1*($B2474-$A2593)*$A2593^2/$B2474^2,0)</f>
        <v>0</v>
      </c>
      <c r="D2600" s="107">
        <f>'Calculo VIGA'!J$23</f>
        <v>0</v>
      </c>
      <c r="E2600" s="108">
        <f>IF($A2474=D2594,-1*($B2474-$A2593)*$A2593^2/$B2474^2,0)</f>
        <v>0</v>
      </c>
      <c r="F2600" s="107">
        <f>'Calculo VIGA'!R$23</f>
        <v>0</v>
      </c>
      <c r="G2600" s="108">
        <f>IF($A2474=F2594,-1*($B2474-$A2593)*$A2593^2/$B2474^2,0)</f>
        <v>0</v>
      </c>
      <c r="H2600" s="107">
        <f>'Calculo VIGA'!Z$23</f>
        <v>0</v>
      </c>
      <c r="I2600" s="108">
        <f>IF($A2474=H2594,-1*($B2474-$A2593)*$A2593^2/$B2474^2,0)</f>
        <v>0</v>
      </c>
      <c r="J2600" s="107">
        <f>'Calculo VIGA'!AH$23</f>
        <v>0</v>
      </c>
      <c r="K2600" s="108" t="e">
        <f>IF($A2474=J2594,-1*($B2474-$A2593)*$A2593^2/$B2474^2,0)</f>
        <v>#DIV/0!</v>
      </c>
      <c r="L2600" s="107">
        <f>'Calculo VIGA'!AP$23</f>
        <v>0</v>
      </c>
      <c r="M2600" s="108">
        <f>IF($A2474=L2594,-1*($B2474-$A2593)*$A2593^2/$B2474^2,0)</f>
        <v>0</v>
      </c>
    </row>
    <row r="2601" spans="1:34" hidden="1" outlineLevel="2" x14ac:dyDescent="0.25">
      <c r="C2601" t="s">
        <v>61</v>
      </c>
      <c r="D2601" s="182"/>
      <c r="E2601" s="183"/>
      <c r="F2601" s="182"/>
      <c r="G2601" s="183"/>
      <c r="H2601" s="182"/>
      <c r="I2601" s="183"/>
      <c r="J2601" s="182"/>
      <c r="K2601" s="183"/>
      <c r="L2601" s="182"/>
      <c r="M2601" s="183"/>
      <c r="N2601" s="182"/>
      <c r="O2601" s="183"/>
      <c r="P2601" s="182"/>
      <c r="Q2601" s="183"/>
      <c r="R2601" s="182"/>
      <c r="S2601" s="183"/>
    </row>
    <row r="2602" spans="1:34" hidden="1" outlineLevel="2" x14ac:dyDescent="0.25">
      <c r="B2602" s="105">
        <v>1</v>
      </c>
      <c r="C2602" s="108">
        <f t="shared" ref="C2602" si="4481">-(IFERROR(VLOOKUP($B2602,$B2595:$C2600,2,0),0)+IFERROR(VLOOKUP($B2602,$D2595:$E2600,2,0),0)+IFERROR(VLOOKUP($B2602,$F2595:$G2600,2,0),0)+IFERROR(VLOOKUP($B2602,$H2595:$I2600,2,0),0)+IFERROR(VLOOKUP($B2602,$J2595:$K2600,2,0),0)+IFERROR(VLOOKUP($B2602,$L2595:$M2600,2,0),0)+IFERROR(VLOOKUP($B2602,$N2595:$O2600,2,0),0)+IFERROR(VLOOKUP($B2602,$P2595:$Q2600,2,0),0)+IFERROR(VLOOKUP($B2602,$R2595:$S2600,2,0),0))</f>
        <v>0</v>
      </c>
      <c r="E2602" s="109"/>
      <c r="F2602" s="325" t="s">
        <v>37</v>
      </c>
      <c r="G2602" s="325"/>
      <c r="H2602" s="325"/>
      <c r="I2602" s="325"/>
      <c r="J2602" s="325"/>
      <c r="K2602" s="325"/>
      <c r="L2602" s="325"/>
      <c r="M2602" s="325"/>
      <c r="N2602" s="325"/>
      <c r="O2602" s="325"/>
      <c r="P2602" s="325"/>
      <c r="Q2602" s="325"/>
      <c r="R2602" s="325"/>
      <c r="S2602" s="325"/>
      <c r="T2602" s="325"/>
      <c r="U2602" s="325"/>
      <c r="V2602" s="325"/>
      <c r="W2602" s="325"/>
      <c r="X2602" s="325"/>
      <c r="Y2602" s="325"/>
      <c r="Z2602" s="325"/>
      <c r="AA2602" s="325"/>
      <c r="AB2602" s="110"/>
      <c r="AC2602" s="110"/>
      <c r="AD2602" s="110"/>
      <c r="AE2602" s="110"/>
      <c r="AF2602" s="110"/>
      <c r="AG2602" s="110"/>
      <c r="AH2602" s="110"/>
    </row>
    <row r="2603" spans="1:34" hidden="1" outlineLevel="2" x14ac:dyDescent="0.25">
      <c r="B2603" s="105">
        <v>2</v>
      </c>
      <c r="C2603" s="108">
        <f t="shared" ref="C2603" si="4482">-(IFERROR(VLOOKUP($B2603,$B2595:$C2600,2,0),0)+IFERROR(VLOOKUP($B2603,$D2595:$E2600,2,0),0)+IFERROR(VLOOKUP($B2603,$F2595:$G2600,2,0),0)+IFERROR(VLOOKUP($B2603,$H2595:$I2600,2,0),0)+IFERROR(VLOOKUP($B2603,$J2595:$K2600,2,0),0)+IFERROR(VLOOKUP($B2603,$L2595:$M2600,2,0),0)+IFERROR(VLOOKUP($B2603,$N2595:$O2600,2,0),0)+IFERROR(VLOOKUP($B2603,$P2595:$Q2600,2,0),0)+IFERROR(VLOOKUP($B2603,$R2595:$S2600,2,0),0))</f>
        <v>0</v>
      </c>
      <c r="E2603" s="110"/>
      <c r="F2603" s="110"/>
      <c r="G2603" s="326" t="s">
        <v>38</v>
      </c>
      <c r="H2603" s="326"/>
      <c r="I2603" s="326"/>
      <c r="J2603" s="326"/>
      <c r="K2603" s="326"/>
      <c r="L2603" s="326"/>
      <c r="M2603" s="110"/>
      <c r="N2603" s="110"/>
      <c r="O2603" s="110"/>
      <c r="P2603" s="327" t="s">
        <v>39</v>
      </c>
      <c r="Q2603" s="327"/>
      <c r="R2603" s="327"/>
      <c r="S2603" s="327"/>
      <c r="T2603" s="327"/>
      <c r="U2603" s="327"/>
      <c r="V2603" s="110"/>
      <c r="W2603" s="110"/>
      <c r="X2603" s="110"/>
      <c r="Y2603" s="110"/>
      <c r="Z2603" s="110"/>
      <c r="AA2603" s="110"/>
      <c r="AB2603" s="110"/>
      <c r="AC2603" s="110"/>
      <c r="AD2603" s="110"/>
      <c r="AE2603" s="110"/>
      <c r="AF2603" s="110"/>
      <c r="AG2603" s="110"/>
      <c r="AH2603" s="110"/>
    </row>
    <row r="2604" spans="1:34" hidden="1" outlineLevel="2" x14ac:dyDescent="0.25">
      <c r="B2604" s="105">
        <v>3</v>
      </c>
      <c r="C2604" s="108">
        <f t="shared" ref="C2604" si="4483">-(IFERROR(VLOOKUP($B2604,$B2595:$C2600,2,0),0)+IFERROR(VLOOKUP($B2604,$D2595:$E2600,2,0),0)+IFERROR(VLOOKUP($B2604,$F2595:$G2600,2,0),0)+IFERROR(VLOOKUP($B2604,$H2595:$I2600,2,0),0)+IFERROR(VLOOKUP($B2604,$J2595:$K2600,2,0),0)+IFERROR(VLOOKUP($B2604,$L2595:$M2600,2,0),0)+IFERROR(VLOOKUP($B2604,$N2595:$O2600,2,0),0)+IFERROR(VLOOKUP($B2604,$P2595:$Q2600,2,0),0)+IFERROR(VLOOKUP($B2604,$R2595:$S2600,2,0),0))</f>
        <v>0</v>
      </c>
      <c r="E2604" s="110"/>
      <c r="F2604" s="110"/>
      <c r="G2604" s="112">
        <v>6</v>
      </c>
      <c r="H2604" s="112">
        <v>5</v>
      </c>
      <c r="I2604" s="112">
        <v>4</v>
      </c>
      <c r="J2604" s="112">
        <v>3</v>
      </c>
      <c r="K2604" s="112">
        <v>2</v>
      </c>
      <c r="L2604" s="112">
        <v>1</v>
      </c>
      <c r="M2604" s="110"/>
      <c r="O2604" s="110"/>
      <c r="P2604" s="112">
        <v>6</v>
      </c>
      <c r="Q2604" s="112">
        <v>5</v>
      </c>
      <c r="R2604" s="112">
        <v>4</v>
      </c>
      <c r="S2604" s="112">
        <v>3</v>
      </c>
      <c r="T2604" s="112">
        <v>2</v>
      </c>
      <c r="U2604" s="112">
        <v>1</v>
      </c>
      <c r="AB2604" s="110"/>
      <c r="AC2604" s="110"/>
      <c r="AD2604" s="110"/>
      <c r="AE2604" s="110"/>
      <c r="AF2604" s="110"/>
      <c r="AG2604" s="110"/>
      <c r="AH2604" s="110"/>
    </row>
    <row r="2605" spans="1:34" hidden="1" outlineLevel="2" x14ac:dyDescent="0.25">
      <c r="B2605" s="105">
        <v>4</v>
      </c>
      <c r="C2605" s="108">
        <f t="shared" ref="C2605" si="4484">-(IFERROR(VLOOKUP($B2605,$B2595:$C2600,2,0),0)+IFERROR(VLOOKUP($B2605,$D2595:$E2600,2,0),0)+IFERROR(VLOOKUP($B2605,$F2595:$G2600,2,0),0)+IFERROR(VLOOKUP($B2605,$H2595:$I2600,2,0),0)+IFERROR(VLOOKUP($B2605,$J2595:$K2600,2,0),0)+IFERROR(VLOOKUP($B2605,$L2595:$M2600,2,0),0)+IFERROR(VLOOKUP($B2605,$N2595:$O2600,2,0),0)+IFERROR(VLOOKUP($B2605,$P2595:$Q2600,2,0),0)+IFERROR(VLOOKUP($B2605,$R2595:$S2600,2,0),0))</f>
        <v>0</v>
      </c>
      <c r="E2605" s="110"/>
      <c r="F2605" s="105">
        <v>1</v>
      </c>
      <c r="G2605" s="184" t="e">
        <f t="array" ref="G2605:G2611">MMULT(MINVERSE($C$24:$I$30),$C2602:$C2608)</f>
        <v>#NUM!</v>
      </c>
      <c r="H2605" s="184" t="e">
        <f t="array" ref="H2605:H2610">MMULT(MINVERSE($C$24:$H$29),$C2602:$C2607)</f>
        <v>#NUM!</v>
      </c>
      <c r="I2605" s="184" t="e">
        <f t="array" ref="I2605:I2609">MMULT(MINVERSE($C$24:$G$28),$C2602:$C2606)</f>
        <v>#NUM!</v>
      </c>
      <c r="J2605" s="184">
        <f t="array" ref="J2605:J2608">MMULT(MINVERSE($C$24:$F$27),$C2602:$C2605)</f>
        <v>0</v>
      </c>
      <c r="K2605" s="184">
        <f t="array" ref="K2605:K2607">MMULT(MINVERSE($C$24:$E$26),$C2602:$C2604)</f>
        <v>0</v>
      </c>
      <c r="L2605" s="184">
        <f t="array" ref="L2605:L2606">MMULT(MINVERSE($C$24:$D$25),$C2602:$C2603)</f>
        <v>0</v>
      </c>
      <c r="M2605" s="110"/>
      <c r="O2605" s="105">
        <v>1</v>
      </c>
      <c r="P2605" s="184" t="e">
        <f t="array" ref="P2605:P2615">MMULT(MINVERSE($C$24:$M$34),$C2602:$C2612)</f>
        <v>#NUM!</v>
      </c>
      <c r="Q2605" s="184" t="e">
        <f t="array" ref="Q2605:Q2614">MMULT(MINVERSE($C$24:$L$33),$C2602:$C2611)</f>
        <v>#NUM!</v>
      </c>
      <c r="R2605" s="184" t="e">
        <f t="array" ref="R2605:R2613">MMULT(MINVERSE($C$24:$K$32),$C2602:$C2610)</f>
        <v>#NUM!</v>
      </c>
      <c r="S2605" s="184" t="e">
        <f t="array" ref="S2605:S2612">MMULT(MINVERSE($C$24:$J$31),$C2602:$C2609)</f>
        <v>#NUM!</v>
      </c>
      <c r="T2605" s="114"/>
      <c r="U2605" s="114"/>
      <c r="V2605" s="110"/>
      <c r="W2605" s="110"/>
      <c r="X2605" s="110"/>
      <c r="Y2605" s="110"/>
      <c r="Z2605" s="110"/>
      <c r="AA2605" s="110"/>
      <c r="AB2605" s="110"/>
      <c r="AC2605" s="110"/>
      <c r="AD2605" s="110"/>
      <c r="AE2605" s="110"/>
      <c r="AF2605" s="110"/>
      <c r="AG2605" s="110"/>
      <c r="AH2605" s="110"/>
    </row>
    <row r="2606" spans="1:34" hidden="1" outlineLevel="2" x14ac:dyDescent="0.25">
      <c r="B2606" s="105">
        <v>5</v>
      </c>
      <c r="C2606" s="108">
        <f t="shared" ref="C2606" si="4485">-(IFERROR(VLOOKUP($B2606,$B2595:$C2600,2,0),0)+IFERROR(VLOOKUP($B2606,$D2595:$E2600,2,0),0)+IFERROR(VLOOKUP($B2606,$F2595:$G2600,2,0),0)+IFERROR(VLOOKUP($B2606,$H2595:$I2600,2,0),0)+IFERROR(VLOOKUP($B2606,$J2595:$K2600,2,0),0)+IFERROR(VLOOKUP($B2606,$L2595:$M2600,2,0),0)+IFERROR(VLOOKUP($B2606,$N2595:$O2600,2,0),0)+IFERROR(VLOOKUP($B2606,$P2595:$Q2600,2,0),0)+IFERROR(VLOOKUP($B2606,$R2595:$S2600,2,0),0))</f>
        <v>0</v>
      </c>
      <c r="E2606" s="110"/>
      <c r="F2606" s="105">
        <v>2</v>
      </c>
      <c r="G2606" s="185" t="e">
        <v>#NUM!</v>
      </c>
      <c r="H2606" s="185" t="e">
        <v>#NUM!</v>
      </c>
      <c r="I2606" s="185" t="e">
        <v>#NUM!</v>
      </c>
      <c r="J2606" s="185">
        <v>0</v>
      </c>
      <c r="K2606" s="185">
        <v>0</v>
      </c>
      <c r="L2606" s="185">
        <v>0</v>
      </c>
      <c r="M2606" s="110"/>
      <c r="O2606" s="105">
        <v>2</v>
      </c>
      <c r="P2606" s="185" t="e">
        <v>#NUM!</v>
      </c>
      <c r="Q2606" s="185" t="e">
        <v>#NUM!</v>
      </c>
      <c r="R2606" s="185" t="e">
        <v>#NUM!</v>
      </c>
      <c r="S2606" s="185" t="e">
        <v>#NUM!</v>
      </c>
      <c r="T2606" s="114"/>
      <c r="U2606" s="114"/>
    </row>
    <row r="2607" spans="1:34" hidden="1" outlineLevel="2" x14ac:dyDescent="0.25">
      <c r="B2607" s="105">
        <v>6</v>
      </c>
      <c r="C2607" s="108">
        <f t="shared" ref="C2607" si="4486">-(IFERROR(VLOOKUP($B2607,$B2595:$C2600,2,0),0)+IFERROR(VLOOKUP($B2607,$D2595:$E2600,2,0),0)+IFERROR(VLOOKUP($B2607,$F2595:$G2600,2,0),0)+IFERROR(VLOOKUP($B2607,$H2595:$I2600,2,0),0)+IFERROR(VLOOKUP($B2607,$J2595:$K2600,2,0),0)+IFERROR(VLOOKUP($B2607,$L2595:$M2600,2,0),0)+IFERROR(VLOOKUP($B2607,$N2595:$O2600,2,0),0)+IFERROR(VLOOKUP($B2607,$P2595:$Q2600,2,0),0)+IFERROR(VLOOKUP($B2607,$R2595:$S2600,2,0),0))</f>
        <v>0</v>
      </c>
      <c r="E2607" s="110"/>
      <c r="F2607" s="105">
        <v>3</v>
      </c>
      <c r="G2607" s="185" t="e">
        <v>#NUM!</v>
      </c>
      <c r="H2607" s="185" t="e">
        <v>#NUM!</v>
      </c>
      <c r="I2607" s="185" t="e">
        <v>#NUM!</v>
      </c>
      <c r="J2607" s="185">
        <v>0</v>
      </c>
      <c r="K2607" s="185">
        <v>0</v>
      </c>
      <c r="L2607" s="185"/>
      <c r="M2607" s="110"/>
      <c r="O2607" s="105">
        <v>3</v>
      </c>
      <c r="P2607" s="185" t="e">
        <v>#NUM!</v>
      </c>
      <c r="Q2607" s="185" t="e">
        <v>#NUM!</v>
      </c>
      <c r="R2607" s="185" t="e">
        <v>#NUM!</v>
      </c>
      <c r="S2607" s="185" t="e">
        <v>#NUM!</v>
      </c>
      <c r="T2607" s="114"/>
      <c r="U2607" s="114"/>
    </row>
    <row r="2608" spans="1:34" hidden="1" outlineLevel="2" x14ac:dyDescent="0.25">
      <c r="B2608" s="105">
        <v>7</v>
      </c>
      <c r="C2608" s="108">
        <f t="shared" ref="C2608" si="4487">-(IFERROR(VLOOKUP($B2608,$B2595:$C2600,2,0),0)+IFERROR(VLOOKUP($B2608,$D2595:$E2600,2,0),0)+IFERROR(VLOOKUP($B2608,$F2595:$G2600,2,0),0)+IFERROR(VLOOKUP($B2608,$H2595:$I2600,2,0),0)+IFERROR(VLOOKUP($B2608,$J2595:$K2600,2,0),0)+IFERROR(VLOOKUP($B2608,$L2595:$M2600,2,0),0)+IFERROR(VLOOKUP($B2608,$N2595:$O2600,2,0),0)+IFERROR(VLOOKUP($B2608,$P2595:$Q2600,2,0),0)+IFERROR(VLOOKUP($B2608,$R2595:$S2600,2,0),0))</f>
        <v>0</v>
      </c>
      <c r="E2608" s="110"/>
      <c r="F2608" s="105">
        <v>4</v>
      </c>
      <c r="G2608" s="185" t="e">
        <v>#NUM!</v>
      </c>
      <c r="H2608" s="185" t="e">
        <v>#NUM!</v>
      </c>
      <c r="I2608" s="185" t="e">
        <v>#NUM!</v>
      </c>
      <c r="J2608" s="185">
        <v>0</v>
      </c>
      <c r="K2608" s="185"/>
      <c r="L2608" s="185"/>
      <c r="M2608" s="110"/>
      <c r="O2608" s="105">
        <v>4</v>
      </c>
      <c r="P2608" s="185" t="e">
        <v>#NUM!</v>
      </c>
      <c r="Q2608" s="185" t="e">
        <v>#NUM!</v>
      </c>
      <c r="R2608" s="185" t="e">
        <v>#NUM!</v>
      </c>
      <c r="S2608" s="185" t="e">
        <v>#NUM!</v>
      </c>
      <c r="T2608" s="114"/>
      <c r="U2608" s="114"/>
    </row>
    <row r="2609" spans="1:24" hidden="1" outlineLevel="2" x14ac:dyDescent="0.25">
      <c r="B2609" s="105">
        <v>8</v>
      </c>
      <c r="C2609" s="108">
        <f t="shared" ref="C2609" si="4488">-(IFERROR(VLOOKUP($B2609,$B2595:$C2600,2,0),0)+IFERROR(VLOOKUP($B2609,$D2595:$E2600,2,0),0)+IFERROR(VLOOKUP($B2609,$F2595:$G2600,2,0),0)+IFERROR(VLOOKUP($B2609,$H2595:$I2600,2,0),0)+IFERROR(VLOOKUP($B2609,$J2595:$K2600,2,0),0)+IFERROR(VLOOKUP($B2609,$L2595:$M2600,2,0),0)+IFERROR(VLOOKUP($B2609,$N2595:$O2600,2,0),0)+IFERROR(VLOOKUP($B2609,$P2595:$Q2600,2,0),0)+IFERROR(VLOOKUP($B2609,$R2595:$S2600,2,0),0))</f>
        <v>0</v>
      </c>
      <c r="E2609" s="110" t="s">
        <v>40</v>
      </c>
      <c r="F2609" s="105">
        <v>5</v>
      </c>
      <c r="G2609" s="185" t="e">
        <v>#NUM!</v>
      </c>
      <c r="H2609" s="185" t="e">
        <v>#NUM!</v>
      </c>
      <c r="I2609" s="185" t="e">
        <v>#NUM!</v>
      </c>
      <c r="J2609" s="185"/>
      <c r="K2609" s="185"/>
      <c r="L2609" s="185"/>
      <c r="M2609" s="110"/>
      <c r="O2609" s="105">
        <v>5</v>
      </c>
      <c r="P2609" s="185" t="e">
        <v>#NUM!</v>
      </c>
      <c r="Q2609" s="185" t="e">
        <v>#NUM!</v>
      </c>
      <c r="R2609" s="185" t="e">
        <v>#NUM!</v>
      </c>
      <c r="S2609" s="185" t="e">
        <v>#NUM!</v>
      </c>
      <c r="T2609" s="114"/>
      <c r="U2609" s="114"/>
    </row>
    <row r="2610" spans="1:24" hidden="1" outlineLevel="2" x14ac:dyDescent="0.25">
      <c r="B2610" s="105">
        <v>9</v>
      </c>
      <c r="C2610" s="108">
        <f t="shared" ref="C2610" si="4489">-(IFERROR(VLOOKUP($B2610,$B2595:$C2600,2,0),0)+IFERROR(VLOOKUP($B2610,$D2595:$E2600,2,0),0)+IFERROR(VLOOKUP($B2610,$F2595:$G2600,2,0),0)+IFERROR(VLOOKUP($B2610,$H2595:$I2600,2,0),0)+IFERROR(VLOOKUP($B2610,$J2595:$K2600,2,0),0)+IFERROR(VLOOKUP($B2610,$L2595:$M2600,2,0),0)+IFERROR(VLOOKUP($B2610,$N2595:$O2600,2,0),0)+IFERROR(VLOOKUP($B2610,$P2595:$Q2600,2,0),0)+IFERROR(VLOOKUP($B2610,$R2595:$S2600,2,0),0))</f>
        <v>0</v>
      </c>
      <c r="E2610" s="110"/>
      <c r="F2610" s="105">
        <v>6</v>
      </c>
      <c r="G2610" s="185" t="e">
        <v>#NUM!</v>
      </c>
      <c r="H2610" s="185" t="e">
        <v>#NUM!</v>
      </c>
      <c r="I2610" s="185"/>
      <c r="J2610" s="185"/>
      <c r="K2610" s="185"/>
      <c r="L2610" s="185"/>
      <c r="M2610" s="110"/>
      <c r="O2610" s="105">
        <v>6</v>
      </c>
      <c r="P2610" s="185" t="e">
        <v>#NUM!</v>
      </c>
      <c r="Q2610" s="185" t="e">
        <v>#NUM!</v>
      </c>
      <c r="R2610" s="185" t="e">
        <v>#NUM!</v>
      </c>
      <c r="S2610" s="185" t="e">
        <v>#NUM!</v>
      </c>
      <c r="T2610" s="114"/>
      <c r="U2610" s="114"/>
    </row>
    <row r="2611" spans="1:24" hidden="1" outlineLevel="2" x14ac:dyDescent="0.25">
      <c r="B2611" s="105">
        <v>10</v>
      </c>
      <c r="C2611" s="108">
        <f t="shared" ref="C2611" si="4490">-(IFERROR(VLOOKUP($B2611,$B2595:$C2600,2,0),0)+IFERROR(VLOOKUP($B2611,$D2595:$E2600,2,0),0)+IFERROR(VLOOKUP($B2611,$F2595:$G2600,2,0),0)+IFERROR(VLOOKUP($B2611,$H2595:$I2600,2,0),0)+IFERROR(VLOOKUP($B2611,$J2595:$K2600,2,0),0)+IFERROR(VLOOKUP($B2611,$L2595:$M2600,2,0),0)+IFERROR(VLOOKUP($B2611,$N2595:$O2600,2,0),0)+IFERROR(VLOOKUP($B2611,$P2595:$Q2600,2,0),0)+IFERROR(VLOOKUP($B2611,$R2595:$S2600,2,0),0))</f>
        <v>0</v>
      </c>
      <c r="E2611" s="110"/>
      <c r="F2611" s="105">
        <v>7</v>
      </c>
      <c r="G2611" s="185" t="e">
        <v>#NUM!</v>
      </c>
      <c r="H2611" s="185"/>
      <c r="I2611" s="185"/>
      <c r="J2611" s="185"/>
      <c r="K2611" s="185"/>
      <c r="L2611" s="185"/>
      <c r="M2611" s="110"/>
      <c r="N2611" s="110" t="s">
        <v>40</v>
      </c>
      <c r="O2611" s="105">
        <v>7</v>
      </c>
      <c r="P2611" s="185" t="e">
        <v>#NUM!</v>
      </c>
      <c r="Q2611" s="185" t="e">
        <v>#NUM!</v>
      </c>
      <c r="R2611" s="185" t="e">
        <v>#NUM!</v>
      </c>
      <c r="S2611" s="185" t="e">
        <v>#NUM!</v>
      </c>
      <c r="T2611" s="114"/>
      <c r="U2611" s="114"/>
    </row>
    <row r="2612" spans="1:24" hidden="1" outlineLevel="2" x14ac:dyDescent="0.25">
      <c r="B2612" s="105">
        <v>11</v>
      </c>
      <c r="C2612" s="108">
        <f t="shared" ref="C2612" si="4491">-(IFERROR(VLOOKUP($B2612,$B2595:$C2600,2,0),0)+IFERROR(VLOOKUP($B2612,$D2595:$E2600,2,0),0)+IFERROR(VLOOKUP($B2612,$F2595:$G2600,2,0),0)+IFERROR(VLOOKUP($B2612,$H2595:$I2600,2,0),0)+IFERROR(VLOOKUP($B2612,$J2595:$K2600,2,0),0)+IFERROR(VLOOKUP($B2612,$L2595:$M2600,2,0),0)+IFERROR(VLOOKUP($B2612,$N2595:$O2600,2,0),0)+IFERROR(VLOOKUP($B2612,$P2595:$Q2600,2,0),0)+IFERROR(VLOOKUP($B2612,$R2595:$S2600,2,0),0))</f>
        <v>0</v>
      </c>
      <c r="E2612" s="110"/>
      <c r="M2612" s="110"/>
      <c r="O2612" s="105">
        <v>8</v>
      </c>
      <c r="P2612" s="185" t="e">
        <v>#NUM!</v>
      </c>
      <c r="Q2612" s="185" t="e">
        <v>#NUM!</v>
      </c>
      <c r="R2612" s="185" t="e">
        <v>#NUM!</v>
      </c>
      <c r="S2612" s="185" t="e">
        <v>#NUM!</v>
      </c>
      <c r="T2612" s="114"/>
      <c r="U2612" s="114"/>
    </row>
    <row r="2613" spans="1:24" hidden="1" outlineLevel="2" x14ac:dyDescent="0.25">
      <c r="B2613" s="105">
        <v>12</v>
      </c>
      <c r="C2613" s="108">
        <f t="shared" ref="C2613" si="4492">-(IFERROR(VLOOKUP($B2613,$B2595:$C2600,2,0),0)+IFERROR(VLOOKUP($B2613,$D2595:$E2600,2,0),0)+IFERROR(VLOOKUP($B2613,$F2595:$G2600,2,0),0)+IFERROR(VLOOKUP($B2613,$H2595:$I2600,2,0),0)+IFERROR(VLOOKUP($B2613,$J2595:$K2600,2,0),0)+IFERROR(VLOOKUP($B2613,$L2595:$M2600,2,0),0)+IFERROR(VLOOKUP($B2613,$N2595:$O2600,2,0),0)+IFERROR(VLOOKUP($B2613,$P2595:$Q2600,2,0),0)+IFERROR(VLOOKUP($B2613,$R2595:$S2600,2,0),0))</f>
        <v>0</v>
      </c>
      <c r="E2613" s="110"/>
      <c r="M2613" s="110"/>
      <c r="O2613" s="105">
        <v>9</v>
      </c>
      <c r="P2613" s="185" t="e">
        <v>#NUM!</v>
      </c>
      <c r="Q2613" s="185" t="e">
        <v>#NUM!</v>
      </c>
      <c r="R2613" s="185" t="e">
        <v>#NUM!</v>
      </c>
      <c r="S2613" s="185"/>
      <c r="T2613" s="114"/>
      <c r="U2613" s="114"/>
    </row>
    <row r="2614" spans="1:24" hidden="1" outlineLevel="2" x14ac:dyDescent="0.25">
      <c r="B2614" s="105">
        <v>13</v>
      </c>
      <c r="C2614" s="108">
        <f t="shared" ref="C2614" si="4493">-(IFERROR(VLOOKUP($B2614,$B2595:$C2600,2,0),0)+IFERROR(VLOOKUP($B2614,$D2595:$E2600,2,0),0)+IFERROR(VLOOKUP($B2614,$F2595:$G2600,2,0),0)+IFERROR(VLOOKUP($B2614,$H2595:$I2600,2,0),0)+IFERROR(VLOOKUP($B2614,$J2595:$K2600,2,0),0)+IFERROR(VLOOKUP($B2614,$L2595:$M2600,2,0),0)+IFERROR(VLOOKUP($B2614,$N2595:$O2600,2,0),0)+IFERROR(VLOOKUP($B2614,$P2595:$Q2600,2,0),0)+IFERROR(VLOOKUP($B2614,$R2595:$S2600,2,0),0))</f>
        <v>0</v>
      </c>
      <c r="E2614" s="110"/>
      <c r="F2614" s="110"/>
      <c r="G2614" s="324" t="s">
        <v>42</v>
      </c>
      <c r="H2614" s="324"/>
      <c r="I2614" s="324"/>
      <c r="J2614" s="324"/>
      <c r="K2614" s="324"/>
      <c r="L2614" s="324"/>
      <c r="M2614" s="110"/>
      <c r="O2614" s="105">
        <v>10</v>
      </c>
      <c r="P2614" s="185" t="e">
        <v>#NUM!</v>
      </c>
      <c r="Q2614" s="185" t="e">
        <v>#NUM!</v>
      </c>
      <c r="R2614" s="185"/>
      <c r="S2614" s="185"/>
      <c r="T2614" s="114"/>
      <c r="U2614" s="114"/>
    </row>
    <row r="2615" spans="1:24" hidden="1" outlineLevel="2" x14ac:dyDescent="0.25">
      <c r="B2615" s="105">
        <v>14</v>
      </c>
      <c r="C2615" s="108">
        <f t="shared" ref="C2615" si="4494">-(IFERROR(VLOOKUP($B2615,$B2595:$C2600,2,0),0)+IFERROR(VLOOKUP($B2615,$D2595:$E2600,2,0),0)+IFERROR(VLOOKUP($B2615,$F2595:$G2600,2,0),0)+IFERROR(VLOOKUP($B2615,$H2595:$I2600,2,0),0)+IFERROR(VLOOKUP($B2615,$J2595:$K2600,2,0),0)+IFERROR(VLOOKUP($B2615,$L2595:$M2600,2,0),0)+IFERROR(VLOOKUP($B2615,$N2595:$O2600,2,0),0)+IFERROR(VLOOKUP($B2615,$P2595:$Q2600,2,0),0)+IFERROR(VLOOKUP($B2615,$R2595:$S2600,2,0),0))</f>
        <v>0</v>
      </c>
      <c r="E2615" s="110"/>
      <c r="F2615" s="110"/>
      <c r="G2615" s="112">
        <v>6</v>
      </c>
      <c r="H2615" s="112">
        <v>5</v>
      </c>
      <c r="I2615" s="112">
        <v>4</v>
      </c>
      <c r="J2615" s="112">
        <v>3</v>
      </c>
      <c r="K2615" s="112">
        <v>2</v>
      </c>
      <c r="L2615" s="112">
        <v>1</v>
      </c>
      <c r="M2615" s="110"/>
      <c r="O2615" s="105">
        <v>11</v>
      </c>
      <c r="P2615" s="185" t="e">
        <v>#NUM!</v>
      </c>
      <c r="Q2615" s="185"/>
      <c r="R2615" s="185"/>
      <c r="S2615" s="185"/>
      <c r="T2615" s="114"/>
      <c r="U2615" s="114"/>
    </row>
    <row r="2616" spans="1:24" hidden="1" outlineLevel="2" x14ac:dyDescent="0.25">
      <c r="A2616" s="68" t="s">
        <v>41</v>
      </c>
      <c r="B2616" s="105">
        <v>15</v>
      </c>
      <c r="C2616" s="108">
        <f t="shared" ref="C2616" si="4495">-(IFERROR(VLOOKUP($B2616,$B2595:$C2600,2,0),0)+IFERROR(VLOOKUP($B2616,$D2595:$E2600,2,0),0)+IFERROR(VLOOKUP($B2616,$F2595:$G2600,2,0),0)+IFERROR(VLOOKUP($B2616,$H2595:$I2600,2,0),0)+IFERROR(VLOOKUP($B2616,$J2595:$K2600,2,0),0)+IFERROR(VLOOKUP($B2616,$L2595:$M2600,2,0),0)+IFERROR(VLOOKUP($B2616,$N2595:$O2600,2,0),0)+IFERROR(VLOOKUP($B2616,$P2595:$Q2600,2,0),0)+IFERROR(VLOOKUP($B2616,$R2595:$S2600,2,0),0))</f>
        <v>0</v>
      </c>
      <c r="E2616" s="110"/>
      <c r="F2616" s="105">
        <v>1</v>
      </c>
      <c r="G2616" s="184" t="e">
        <f t="array" ref="G2616:G2624">MMULT(MINVERSE($C$24:$K$32),$C2602:$C2610)</f>
        <v>#NUM!</v>
      </c>
      <c r="H2616" s="184" t="e">
        <f t="array" ref="H2616:H2623">MMULT(MINVERSE($C$24:$J$31),$C2602:$C2609)</f>
        <v>#NUM!</v>
      </c>
      <c r="I2616" s="184" t="e">
        <f t="array" ref="I2616:I2622">MMULT(MINVERSE($C$24:$I$30),$C2602:$C2608)</f>
        <v>#NUM!</v>
      </c>
      <c r="J2616" s="184" t="e">
        <f t="array" ref="J2616:J2621">MMULT(MINVERSE($C$24:$H$29),$C2602:$C2607)</f>
        <v>#NUM!</v>
      </c>
      <c r="K2616" s="184" t="e">
        <f t="array" ref="K2616:K2620">MMULT(MINVERSE($C$24:$G$28),$C2602:$C2606)</f>
        <v>#NUM!</v>
      </c>
      <c r="L2616" s="113"/>
      <c r="M2616" s="110"/>
      <c r="N2616" s="110"/>
      <c r="O2616" s="110"/>
      <c r="P2616" s="110"/>
    </row>
    <row r="2617" spans="1:24" hidden="1" outlineLevel="2" x14ac:dyDescent="0.25">
      <c r="B2617" s="105">
        <v>16</v>
      </c>
      <c r="C2617" s="108">
        <f t="shared" ref="C2617" si="4496">-(IFERROR(VLOOKUP($B2617,$B2595:$C2600,2,0),0)+IFERROR(VLOOKUP($B2617,$D2595:$E2600,2,0),0)+IFERROR(VLOOKUP($B2617,$F2595:$G2600,2,0),0)+IFERROR(VLOOKUP($B2617,$H2595:$I2600,2,0),0)+IFERROR(VLOOKUP($B2617,$J2595:$K2600,2,0),0)+IFERROR(VLOOKUP($B2617,$L2595:$M2600,2,0),0)+IFERROR(VLOOKUP($B2617,$N2595:$O2600,2,0),0)+IFERROR(VLOOKUP($B2617,$P2595:$Q2600,2,0),0)+IFERROR(VLOOKUP($B2617,$R2595:$S2600,2,0),0))</f>
        <v>0</v>
      </c>
      <c r="E2617" s="110"/>
      <c r="F2617" s="105">
        <v>2</v>
      </c>
      <c r="G2617" s="185" t="e">
        <v>#NUM!</v>
      </c>
      <c r="H2617" s="185" t="e">
        <v>#NUM!</v>
      </c>
      <c r="I2617" s="185" t="e">
        <v>#NUM!</v>
      </c>
      <c r="J2617" s="185" t="e">
        <v>#NUM!</v>
      </c>
      <c r="K2617" s="185" t="e">
        <v>#NUM!</v>
      </c>
      <c r="L2617" s="114"/>
      <c r="M2617" s="110"/>
      <c r="N2617" s="110"/>
      <c r="O2617" s="110"/>
      <c r="P2617" s="110"/>
    </row>
    <row r="2618" spans="1:24" hidden="1" outlineLevel="2" x14ac:dyDescent="0.25">
      <c r="B2618" s="105">
        <v>17</v>
      </c>
      <c r="C2618" s="108">
        <f t="shared" ref="C2618" si="4497">-(IFERROR(VLOOKUP($B2618,$B2595:$C2600,2,0),0)+IFERROR(VLOOKUP($B2618,$D2595:$E2600,2,0),0)+IFERROR(VLOOKUP($B2618,$F2595:$G2600,2,0),0)+IFERROR(VLOOKUP($B2618,$H2595:$I2600,2,0),0)+IFERROR(VLOOKUP($B2618,$J2595:$K2600,2,0),0)+IFERROR(VLOOKUP($B2618,$L2595:$M2600,2,0),0)+IFERROR(VLOOKUP($B2618,$N2595:$O2600,2,0),0)+IFERROR(VLOOKUP($B2618,$P2595:$Q2600,2,0),0)+IFERROR(VLOOKUP($B2618,$R2595:$S2600,2,0),0))</f>
        <v>0</v>
      </c>
      <c r="E2618" s="110"/>
      <c r="F2618" s="105">
        <v>3</v>
      </c>
      <c r="G2618" s="185" t="e">
        <v>#NUM!</v>
      </c>
      <c r="H2618" s="185" t="e">
        <v>#NUM!</v>
      </c>
      <c r="I2618" s="185" t="e">
        <v>#NUM!</v>
      </c>
      <c r="J2618" s="185" t="e">
        <v>#NUM!</v>
      </c>
      <c r="K2618" s="185" t="e">
        <v>#NUM!</v>
      </c>
      <c r="L2618" s="114"/>
      <c r="M2618" s="110"/>
    </row>
    <row r="2619" spans="1:24" hidden="1" outlineLevel="2" x14ac:dyDescent="0.25">
      <c r="B2619" s="105">
        <v>18</v>
      </c>
      <c r="C2619" s="108">
        <f t="shared" ref="C2619" si="4498">-(IFERROR(VLOOKUP($B2619,$B2595:$C2600,2,0),0)+IFERROR(VLOOKUP($B2619,$D2595:$E2600,2,0),0)+IFERROR(VLOOKUP($B2619,$F2595:$G2600,2,0),0)+IFERROR(VLOOKUP($B2619,$H2595:$I2600,2,0),0)+IFERROR(VLOOKUP($B2619,$J2595:$K2600,2,0),0)+IFERROR(VLOOKUP($B2619,$L2595:$M2600,2,0),0)+IFERROR(VLOOKUP($B2619,$N2595:$O2600,2,0),0)+IFERROR(VLOOKUP($B2619,$P2595:$Q2600,2,0),0)+IFERROR(VLOOKUP($B2619,$R2595:$S2600,2,0),0))</f>
        <v>0</v>
      </c>
      <c r="E2619" s="110"/>
      <c r="F2619" s="105">
        <v>4</v>
      </c>
      <c r="G2619" s="185" t="e">
        <v>#NUM!</v>
      </c>
      <c r="H2619" s="185" t="e">
        <v>#NUM!</v>
      </c>
      <c r="I2619" s="185" t="e">
        <v>#NUM!</v>
      </c>
      <c r="J2619" s="185" t="e">
        <v>#NUM!</v>
      </c>
      <c r="K2619" s="185" t="e">
        <v>#NUM!</v>
      </c>
      <c r="L2619" s="114"/>
      <c r="M2619" s="110"/>
    </row>
    <row r="2620" spans="1:24" hidden="1" outlineLevel="2" x14ac:dyDescent="0.25">
      <c r="B2620" s="105">
        <v>19</v>
      </c>
      <c r="C2620" s="108">
        <f t="shared" ref="C2620" si="4499">-(IFERROR(VLOOKUP($B2620,$B2595:$C2600,2,0),0)+IFERROR(VLOOKUP($B2620,$D2595:$E2600,2,0),0)+IFERROR(VLOOKUP($B2620,$F2595:$G2600,2,0),0)+IFERROR(VLOOKUP($B2620,$H2595:$I2600,2,0),0)+IFERROR(VLOOKUP($B2620,$J2595:$K2600,2,0),0)+IFERROR(VLOOKUP($B2620,$L2595:$M2600,2,0),0)+IFERROR(VLOOKUP($B2620,$N2595:$O2600,2,0),0)+IFERROR(VLOOKUP($B2620,$P2595:$Q2600,2,0),0)+IFERROR(VLOOKUP($B2620,$R2595:$S2600,2,0),0))</f>
        <v>0</v>
      </c>
      <c r="E2620" s="110"/>
      <c r="F2620" s="105">
        <v>5</v>
      </c>
      <c r="G2620" s="185" t="e">
        <v>#NUM!</v>
      </c>
      <c r="H2620" s="185" t="e">
        <v>#NUM!</v>
      </c>
      <c r="I2620" s="185" t="e">
        <v>#NUM!</v>
      </c>
      <c r="J2620" s="185" t="e">
        <v>#NUM!</v>
      </c>
      <c r="K2620" s="185" t="e">
        <v>#NUM!</v>
      </c>
      <c r="L2620" s="114"/>
      <c r="M2620" s="110"/>
    </row>
    <row r="2621" spans="1:24" hidden="1" outlineLevel="2" x14ac:dyDescent="0.25">
      <c r="B2621" s="105">
        <v>20</v>
      </c>
      <c r="C2621" s="108">
        <f t="shared" ref="C2621" si="4500">-(IFERROR(VLOOKUP($B2621,$B2595:$C2600,2,0),0)+IFERROR(VLOOKUP($B2621,$D2595:$E2600,2,0),0)+IFERROR(VLOOKUP($B2621,$F2595:$G2600,2,0),0)+IFERROR(VLOOKUP($B2621,$H2595:$I2600,2,0),0)+IFERROR(VLOOKUP($B2621,$J2595:$K2600,2,0),0)+IFERROR(VLOOKUP($B2621,$L2595:$M2600,2,0),0)+IFERROR(VLOOKUP($B2621,$N2595:$O2600,2,0),0)+IFERROR(VLOOKUP($B2621,$P2595:$Q2600,2,0),0)+IFERROR(VLOOKUP($B2621,$R2595:$S2600,2,0),0))</f>
        <v>0</v>
      </c>
      <c r="E2621" s="110" t="s">
        <v>40</v>
      </c>
      <c r="F2621" s="105">
        <v>6</v>
      </c>
      <c r="G2621" s="185" t="e">
        <v>#NUM!</v>
      </c>
      <c r="H2621" s="185" t="e">
        <v>#NUM!</v>
      </c>
      <c r="I2621" s="185" t="e">
        <v>#NUM!</v>
      </c>
      <c r="J2621" s="185" t="e">
        <v>#NUM!</v>
      </c>
      <c r="K2621" s="185"/>
      <c r="L2621" s="114"/>
      <c r="M2621" s="110"/>
    </row>
    <row r="2622" spans="1:24" hidden="1" outlineLevel="2" x14ac:dyDescent="0.25">
      <c r="B2622" s="105">
        <v>21</v>
      </c>
      <c r="C2622" s="108">
        <f t="shared" ref="C2622" si="4501">-(IFERROR(VLOOKUP($B2622,$B2595:$C2600,2,0),0)+IFERROR(VLOOKUP($B2622,$D2595:$E2600,2,0),0)+IFERROR(VLOOKUP($B2622,$F2595:$G2600,2,0),0)+IFERROR(VLOOKUP($B2622,$H2595:$I2600,2,0),0)+IFERROR(VLOOKUP($B2622,$J2595:$K2600,2,0),0)+IFERROR(VLOOKUP($B2622,$L2595:$M2600,2,0),0)+IFERROR(VLOOKUP($B2622,$N2595:$O2600,2,0),0)+IFERROR(VLOOKUP($B2622,$P2595:$Q2600,2,0),0)+IFERROR(VLOOKUP($B2622,$R2595:$S2600,2,0),0))</f>
        <v>0</v>
      </c>
      <c r="E2622" s="110"/>
      <c r="F2622" s="105">
        <v>7</v>
      </c>
      <c r="G2622" s="185" t="e">
        <v>#NUM!</v>
      </c>
      <c r="H2622" s="185" t="e">
        <v>#NUM!</v>
      </c>
      <c r="I2622" s="185" t="e">
        <v>#NUM!</v>
      </c>
      <c r="J2622" s="185"/>
      <c r="K2622" s="185"/>
      <c r="L2622" s="114"/>
      <c r="M2622" s="110"/>
    </row>
    <row r="2623" spans="1:24" hidden="1" outlineLevel="2" x14ac:dyDescent="0.25">
      <c r="E2623" s="110"/>
      <c r="F2623" s="105">
        <v>8</v>
      </c>
      <c r="G2623" s="185" t="e">
        <v>#NUM!</v>
      </c>
      <c r="H2623" s="185" t="e">
        <v>#NUM!</v>
      </c>
      <c r="I2623" s="185"/>
      <c r="J2623" s="185"/>
      <c r="K2623" s="185"/>
      <c r="L2623" s="114"/>
      <c r="M2623" s="110"/>
      <c r="X2623" s="110"/>
    </row>
    <row r="2624" spans="1:24" hidden="1" outlineLevel="2" x14ac:dyDescent="0.25">
      <c r="E2624" s="110"/>
      <c r="F2624" s="105">
        <v>9</v>
      </c>
      <c r="G2624" s="185" t="e">
        <v>#NUM!</v>
      </c>
      <c r="H2624" s="185"/>
      <c r="I2624" s="185"/>
      <c r="J2624" s="185"/>
      <c r="K2624" s="185"/>
      <c r="L2624" s="114"/>
      <c r="M2624" s="110"/>
      <c r="X2624" s="110"/>
    </row>
    <row r="2625" spans="1:16" hidden="1" outlineLevel="2" x14ac:dyDescent="0.25">
      <c r="A2625" s="117"/>
    </row>
    <row r="2626" spans="1:16" s="119" customFormat="1" hidden="1" outlineLevel="2" x14ac:dyDescent="0.25">
      <c r="A2626" s="118" t="s">
        <v>37</v>
      </c>
    </row>
    <row r="2627" spans="1:16" hidden="1" outlineLevel="2" x14ac:dyDescent="0.25">
      <c r="B2627" s="316">
        <f t="shared" ref="B2627:B2633" si="4502">B2594</f>
        <v>1</v>
      </c>
      <c r="C2627" s="316"/>
      <c r="D2627" s="316">
        <f t="shared" ref="D2627:D2633" si="4503">D2594</f>
        <v>2</v>
      </c>
      <c r="E2627" s="316"/>
      <c r="F2627" s="316">
        <f t="shared" ref="F2627:F2633" si="4504">F2594</f>
        <v>3</v>
      </c>
      <c r="G2627" s="316"/>
      <c r="H2627" s="316">
        <f t="shared" ref="H2627:H2633" si="4505">H2594</f>
        <v>4</v>
      </c>
      <c r="I2627" s="316"/>
      <c r="J2627" s="316">
        <f t="shared" ref="J2627:J2633" si="4506">J2594</f>
        <v>5</v>
      </c>
      <c r="K2627" s="316"/>
      <c r="L2627" s="316">
        <f t="shared" ref="L2627:L2633" si="4507">L2594</f>
        <v>6</v>
      </c>
      <c r="M2627" s="316"/>
    </row>
    <row r="2628" spans="1:16" hidden="1" outlineLevel="2" x14ac:dyDescent="0.25">
      <c r="B2628" s="105">
        <f t="shared" si="4502"/>
        <v>3</v>
      </c>
      <c r="C2628" s="116">
        <f>IF($Q$2=2,IFERROR(INDEX($G2605:$L2611,MATCH(B2628,$F2605:$F2611,0),MATCH(INICIO!$C$78,$G2604:$L2604,0)),0),IF($Q$2=4,IFERROR(INDEX($P2605:$U2615,MATCH(B2628,$O2605:$O2615,0),MATCH(INICIO!$C$78,$P2604:$U2604,0)),0),IFERROR(INDEX($G2616:$L2624,MATCH(B2628,$F2616:$F2624,0),MATCH(INICIO!$C$78,$G2615:$L2615,0)),0)))</f>
        <v>0</v>
      </c>
      <c r="D2628" s="105">
        <f t="shared" si="4503"/>
        <v>0</v>
      </c>
      <c r="E2628" s="116">
        <f>IF($Q$2=2,IFERROR(INDEX($G2605:$L2611,MATCH(D2628,$F2605:$F2611,0),MATCH(INICIO!$C$78,$G2604:$L2604,0)),0),IF($Q$2=4,IFERROR(INDEX($P2605:$U2615,MATCH(D2628,$O2605:$O2615,0),MATCH(INICIO!$C$78,$P2604:$U2604,0)),0),IFERROR(INDEX($G2616:$L2624,MATCH(D2628,$F2616:$F2624,0),MATCH(INICIO!$C$78,$G2615:$L2615,0)),0)))</f>
        <v>0</v>
      </c>
      <c r="F2628" s="105">
        <f t="shared" si="4504"/>
        <v>0</v>
      </c>
      <c r="G2628" s="116">
        <f>IF($Q$2=2,IFERROR(INDEX($G2605:$L2611,MATCH(F2628,$F2605:$F2611,0),MATCH(INICIO!$C$78,$G2604:$L2604,0)),0),IF($Q$2=4,IFERROR(INDEX($P2605:$U2615,MATCH(F2628,$O2605:$O2615,0),MATCH(INICIO!$C$78,$P2604:$U2604,0)),0),IFERROR(INDEX($G2616:$L2624,MATCH(F2628,$F2616:$F2624,0),MATCH(INICIO!$C$78,$G2615:$L2615,0)),0)))</f>
        <v>0</v>
      </c>
      <c r="H2628" s="105">
        <f t="shared" si="4505"/>
        <v>0</v>
      </c>
      <c r="I2628" s="116">
        <f>IF($Q$2=2,IFERROR(INDEX($G2605:$L2611,MATCH(H2628,$F2605:$F2611,0),MATCH(INICIO!$C$78,$G2604:$L2604,0)),0),IF($Q$2=4,IFERROR(INDEX($P2605:$U2615,MATCH(H2628,$O2605:$O2615,0),MATCH(INICIO!$C$78,$P2604:$U2604,0)),0),IFERROR(INDEX($G2616:$L2624,MATCH(H2628,$F2616:$F2624,0),MATCH(INICIO!$C$78,$G2615:$L2615,0)),0)))</f>
        <v>0</v>
      </c>
      <c r="J2628" s="105">
        <f t="shared" si="4506"/>
        <v>0</v>
      </c>
      <c r="K2628" s="116">
        <f>IF($Q$2=2,IFERROR(INDEX($G2605:$L2611,MATCH(J2628,$F2605:$F2611,0),MATCH(INICIO!$C$78,$G2604:$L2604,0)),0),IF($Q$2=4,IFERROR(INDEX($P2605:$U2615,MATCH(J2628,$O2605:$O2615,0),MATCH(INICIO!$C$78,$P2604:$U2604,0)),0),IFERROR(INDEX($G2616:$L2624,MATCH(J2628,$F2616:$F2624,0),MATCH(INICIO!$C$78,$G2615:$L2615,0)),0)))</f>
        <v>0</v>
      </c>
      <c r="L2628" s="105">
        <f t="shared" si="4507"/>
        <v>0</v>
      </c>
      <c r="M2628" s="116">
        <f>IF($Q$2=2,IFERROR(INDEX($G2605:$L2611,MATCH(L2628,$F2605:$F2611,0),MATCH(INICIO!$C$78,$G2604:$L2604,0)),0),IF($Q$2=4,IFERROR(INDEX($P2605:$U2615,MATCH(L2628,$O2605:$O2615,0),MATCH(INICIO!$C$78,$P2604:$U2604,0)),0),IFERROR(INDEX($G2616:$L2624,MATCH(L2628,$F2616:$F2624,0),MATCH(INICIO!$C$78,$G2615:$L2615,0)),0)))</f>
        <v>0</v>
      </c>
    </row>
    <row r="2629" spans="1:16" hidden="1" outlineLevel="2" x14ac:dyDescent="0.25">
      <c r="B2629" s="105">
        <f t="shared" si="4502"/>
        <v>4</v>
      </c>
      <c r="C2629" s="116">
        <f>IF($Q$2=2,IFERROR(INDEX($G2605:$L2611,MATCH(B2629,$F2605:$F2611,0),MATCH(INICIO!$C$78,$G2604:$L2604,0)),0),IF($Q$2=4,IFERROR(INDEX($P2605:$U2615,MATCH(B2629,$O2605:$O2615,0),MATCH(INICIO!$C$78,$P2604:$U2604,0)),0),IFERROR(INDEX($G2616:$L2624,MATCH(B2629,$F2616:$F2624,0),MATCH(INICIO!$C$78,$G2615:$L2615,0)),0)))</f>
        <v>0</v>
      </c>
      <c r="D2629" s="105">
        <f t="shared" si="4503"/>
        <v>0</v>
      </c>
      <c r="E2629" s="116">
        <f>IF($Q$2=2,IFERROR(INDEX($G2605:$L2611,MATCH(D2629,$F2605:$F2611,0),MATCH(INICIO!$C$78,$G2604:$L2604,0)),0),IF($Q$2=4,IFERROR(INDEX($P2605:$U2615,MATCH(D2629,$O2605:$O2615,0),MATCH(INICIO!$C$78,$P2604:$U2604,0)),0),IFERROR(INDEX($G2616:$L2624,MATCH(D2629,$F2616:$F2624,0),MATCH(INICIO!$C$78,$G2615:$L2615,0)),0)))</f>
        <v>0</v>
      </c>
      <c r="F2629" s="105">
        <f t="shared" si="4504"/>
        <v>0</v>
      </c>
      <c r="G2629" s="116">
        <f>IF($Q$2=2,IFERROR(INDEX($G2605:$L2611,MATCH(F2629,$F2605:$F2611,0),MATCH(INICIO!$C$78,$G2604:$L2604,0)),0),IF($Q$2=4,IFERROR(INDEX($P2605:$U2615,MATCH(F2629,$O2605:$O2615,0),MATCH(INICIO!$C$78,$P2604:$U2604,0)),0),IFERROR(INDEX($G2616:$L2624,MATCH(F2629,$F2616:$F2624,0),MATCH(INICIO!$C$78,$G2615:$L2615,0)),0)))</f>
        <v>0</v>
      </c>
      <c r="H2629" s="105">
        <f t="shared" si="4505"/>
        <v>0</v>
      </c>
      <c r="I2629" s="116">
        <f>IF($Q$2=2,IFERROR(INDEX($G2605:$L2611,MATCH(H2629,$F2605:$F2611,0),MATCH(INICIO!$C$78,$G2604:$L2604,0)),0),IF($Q$2=4,IFERROR(INDEX($P2605:$U2615,MATCH(H2629,$O2605:$O2615,0),MATCH(INICIO!$C$78,$P2604:$U2604,0)),0),IFERROR(INDEX($G2616:$L2624,MATCH(H2629,$F2616:$F2624,0),MATCH(INICIO!$C$78,$G2615:$L2615,0)),0)))</f>
        <v>0</v>
      </c>
      <c r="J2629" s="105">
        <f t="shared" si="4506"/>
        <v>0</v>
      </c>
      <c r="K2629" s="116">
        <f>IF($Q$2=2,IFERROR(INDEX($G2605:$L2611,MATCH(J2629,$F2605:$F2611,0),MATCH(INICIO!$C$78,$G2604:$L2604,0)),0),IF($Q$2=4,IFERROR(INDEX($P2605:$U2615,MATCH(J2629,$O2605:$O2615,0),MATCH(INICIO!$C$78,$P2604:$U2604,0)),0),IFERROR(INDEX($G2616:$L2624,MATCH(J2629,$F2616:$F2624,0),MATCH(INICIO!$C$78,$G2615:$L2615,0)),0)))</f>
        <v>0</v>
      </c>
      <c r="L2629" s="105">
        <f t="shared" si="4507"/>
        <v>0</v>
      </c>
      <c r="M2629" s="116">
        <f>IF($Q$2=2,IFERROR(INDEX($G2605:$L2611,MATCH(L2629,$F2605:$F2611,0),MATCH(INICIO!$C$78,$G2604:$L2604,0)),0),IF($Q$2=4,IFERROR(INDEX($P2605:$U2615,MATCH(L2629,$O2605:$O2615,0),MATCH(INICIO!$C$78,$P2604:$U2604,0)),0),IFERROR(INDEX($G2616:$L2624,MATCH(L2629,$F2616:$F2624,0),MATCH(INICIO!$C$78,$G2615:$L2615,0)),0)))</f>
        <v>0</v>
      </c>
    </row>
    <row r="2630" spans="1:16" hidden="1" outlineLevel="2" x14ac:dyDescent="0.25">
      <c r="B2630" s="105">
        <f t="shared" si="4502"/>
        <v>1</v>
      </c>
      <c r="C2630" s="116">
        <f>IF($Q$2=2,IFERROR(INDEX($G2605:$L2611,MATCH(B2630,$F2605:$F2611,0),MATCH(INICIO!$C$78,$G2604:$L2604,0)),0),IF($Q$2=4,IFERROR(INDEX($P2605:$U2615,MATCH(B2630,$O2605:$O2615,0),MATCH(INICIO!$C$78,$P2604:$U2604,0)),0),IFERROR(INDEX($G2616:$L2624,MATCH(B2630,$F2616:$F2624,0),MATCH(INICIO!$C$78,$G2615:$L2615,0)),0)))</f>
        <v>0</v>
      </c>
      <c r="D2630" s="105">
        <f t="shared" si="4503"/>
        <v>0</v>
      </c>
      <c r="E2630" s="116">
        <f>IF($Q$2=2,IFERROR(INDEX($G2605:$L2611,MATCH(D2630,$F2605:$F2611,0),MATCH(INICIO!$C$78,$G2604:$L2604,0)),0),IF($Q$2=4,IFERROR(INDEX($P2605:$U2615,MATCH(D2630,$O2605:$O2615,0),MATCH(INICIO!$C$78,$P2604:$U2604,0)),0),IFERROR(INDEX($G2616:$L2624,MATCH(D2630,$F2616:$F2624,0),MATCH(INICIO!$C$78,$G2615:$L2615,0)),0)))</f>
        <v>0</v>
      </c>
      <c r="F2630" s="105">
        <f t="shared" si="4504"/>
        <v>0</v>
      </c>
      <c r="G2630" s="116">
        <f>IF($Q$2=2,IFERROR(INDEX($G2605:$L2611,MATCH(F2630,$F2605:$F2611,0),MATCH(INICIO!$C$78,$G2604:$L2604,0)),0),IF($Q$2=4,IFERROR(INDEX($P2605:$U2615,MATCH(F2630,$O2605:$O2615,0),MATCH(INICIO!$C$78,$P2604:$U2604,0)),0),IFERROR(INDEX($G2616:$L2624,MATCH(F2630,$F2616:$F2624,0),MATCH(INICIO!$C$78,$G2615:$L2615,0)),0)))</f>
        <v>0</v>
      </c>
      <c r="H2630" s="105">
        <f t="shared" si="4505"/>
        <v>0</v>
      </c>
      <c r="I2630" s="116">
        <f>IF($Q$2=2,IFERROR(INDEX($G2605:$L2611,MATCH(H2630,$F2605:$F2611,0),MATCH(INICIO!$C$78,$G2604:$L2604,0)),0),IF($Q$2=4,IFERROR(INDEX($P2605:$U2615,MATCH(H2630,$O2605:$O2615,0),MATCH(INICIO!$C$78,$P2604:$U2604,0)),0),IFERROR(INDEX($G2616:$L2624,MATCH(H2630,$F2616:$F2624,0),MATCH(INICIO!$C$78,$G2615:$L2615,0)),0)))</f>
        <v>0</v>
      </c>
      <c r="J2630" s="105">
        <f t="shared" si="4506"/>
        <v>0</v>
      </c>
      <c r="K2630" s="116">
        <f>IF($Q$2=2,IFERROR(INDEX($G2605:$L2611,MATCH(J2630,$F2605:$F2611,0),MATCH(INICIO!$C$78,$G2604:$L2604,0)),0),IF($Q$2=4,IFERROR(INDEX($P2605:$U2615,MATCH(J2630,$O2605:$O2615,0),MATCH(INICIO!$C$78,$P2604:$U2604,0)),0),IFERROR(INDEX($G2616:$L2624,MATCH(J2630,$F2616:$F2624,0),MATCH(INICIO!$C$78,$G2615:$L2615,0)),0)))</f>
        <v>0</v>
      </c>
      <c r="L2630" s="105">
        <f t="shared" si="4507"/>
        <v>0</v>
      </c>
      <c r="M2630" s="116">
        <f>IF($Q$2=2,IFERROR(INDEX($G2605:$L2611,MATCH(L2630,$F2605:$F2611,0),MATCH(INICIO!$C$78,$G2604:$L2604,0)),0),IF($Q$2=4,IFERROR(INDEX($P2605:$U2615,MATCH(L2630,$O2605:$O2615,0),MATCH(INICIO!$C$78,$P2604:$U2604,0)),0),IFERROR(INDEX($G2616:$L2624,MATCH(L2630,$F2616:$F2624,0),MATCH(INICIO!$C$78,$G2615:$L2615,0)),0)))</f>
        <v>0</v>
      </c>
    </row>
    <row r="2631" spans="1:16" hidden="1" outlineLevel="2" x14ac:dyDescent="0.25">
      <c r="B2631" s="105">
        <f t="shared" si="4502"/>
        <v>5</v>
      </c>
      <c r="C2631" s="116">
        <f>IF($Q$2=2,IFERROR(INDEX($G2605:$L2611,MATCH(B2631,$F2605:$F2611,0),MATCH(INICIO!$C$78,$G2604:$L2604,0)),0),IF($Q$2=4,IFERROR(INDEX($P2605:$U2615,MATCH(B2631,$O2605:$O2615,0),MATCH(INICIO!$C$78,$P2604:$U2604,0)),0),IFERROR(INDEX($G2616:$L2624,MATCH(B2631,$F2616:$F2624,0),MATCH(INICIO!$C$78,$G2615:$L2615,0)),0)))</f>
        <v>0</v>
      </c>
      <c r="D2631" s="105">
        <f t="shared" si="4503"/>
        <v>0</v>
      </c>
      <c r="E2631" s="116">
        <f>IF($Q$2=2,IFERROR(INDEX($G2605:$L2611,MATCH(D2631,$F2605:$F2611,0),MATCH(INICIO!$C$78,$G2604:$L2604,0)),0),IF($Q$2=4,IFERROR(INDEX($P2605:$U2615,MATCH(D2631,$O2605:$O2615,0),MATCH(INICIO!$C$78,$P2604:$U2604,0)),0),IFERROR(INDEX($G2616:$L2624,MATCH(D2631,$F2616:$F2624,0),MATCH(INICIO!$C$78,$G2615:$L2615,0)),0)))</f>
        <v>0</v>
      </c>
      <c r="F2631" s="105">
        <f t="shared" si="4504"/>
        <v>0</v>
      </c>
      <c r="G2631" s="116">
        <f>IF($Q$2=2,IFERROR(INDEX($G2605:$L2611,MATCH(F2631,$F2605:$F2611,0),MATCH(INICIO!$C$78,$G2604:$L2604,0)),0),IF($Q$2=4,IFERROR(INDEX($P2605:$U2615,MATCH(F2631,$O2605:$O2615,0),MATCH(INICIO!$C$78,$P2604:$U2604,0)),0),IFERROR(INDEX($G2616:$L2624,MATCH(F2631,$F2616:$F2624,0),MATCH(INICIO!$C$78,$G2615:$L2615,0)),0)))</f>
        <v>0</v>
      </c>
      <c r="H2631" s="105">
        <f t="shared" si="4505"/>
        <v>0</v>
      </c>
      <c r="I2631" s="116">
        <f>IF($Q$2=2,IFERROR(INDEX($G2605:$L2611,MATCH(H2631,$F2605:$F2611,0),MATCH(INICIO!$C$78,$G2604:$L2604,0)),0),IF($Q$2=4,IFERROR(INDEX($P2605:$U2615,MATCH(H2631,$O2605:$O2615,0),MATCH(INICIO!$C$78,$P2604:$U2604,0)),0),IFERROR(INDEX($G2616:$L2624,MATCH(H2631,$F2616:$F2624,0),MATCH(INICIO!$C$78,$G2615:$L2615,0)),0)))</f>
        <v>0</v>
      </c>
      <c r="J2631" s="105">
        <f t="shared" si="4506"/>
        <v>0</v>
      </c>
      <c r="K2631" s="116">
        <f>IF($Q$2=2,IFERROR(INDEX($G2605:$L2611,MATCH(J2631,$F2605:$F2611,0),MATCH(INICIO!$C$78,$G2604:$L2604,0)),0),IF($Q$2=4,IFERROR(INDEX($P2605:$U2615,MATCH(J2631,$O2605:$O2615,0),MATCH(INICIO!$C$78,$P2604:$U2604,0)),0),IFERROR(INDEX($G2616:$L2624,MATCH(J2631,$F2616:$F2624,0),MATCH(INICIO!$C$78,$G2615:$L2615,0)),0)))</f>
        <v>0</v>
      </c>
      <c r="L2631" s="105">
        <f t="shared" si="4507"/>
        <v>0</v>
      </c>
      <c r="M2631" s="116">
        <f>IF($Q$2=2,IFERROR(INDEX($G2605:$L2611,MATCH(L2631,$F2605:$F2611,0),MATCH(INICIO!$C$78,$G2604:$L2604,0)),0),IF($Q$2=4,IFERROR(INDEX($P2605:$U2615,MATCH(L2631,$O2605:$O2615,0),MATCH(INICIO!$C$78,$P2604:$U2604,0)),0),IFERROR(INDEX($G2616:$L2624,MATCH(L2631,$F2616:$F2624,0),MATCH(INICIO!$C$78,$G2615:$L2615,0)),0)))</f>
        <v>0</v>
      </c>
    </row>
    <row r="2632" spans="1:16" hidden="1" outlineLevel="2" x14ac:dyDescent="0.25">
      <c r="B2632" s="105">
        <f t="shared" si="4502"/>
        <v>6</v>
      </c>
      <c r="C2632" s="116">
        <f>IF($Q$2=2,IFERROR(INDEX($G2605:$L2611,MATCH(B2632,$F2605:$F2611,0),MATCH(INICIO!$C$78,$G2604:$L2604,0)),0),IF($Q$2=4,IFERROR(INDEX($P2605:$U2615,MATCH(B2632,$O2605:$O2615,0),MATCH(INICIO!$C$78,$P2604:$U2604,0)),0),IFERROR(INDEX($G2616:$L2624,MATCH(B2632,$F2616:$F2624,0),MATCH(INICIO!$C$78,$G2615:$L2615,0)),0)))</f>
        <v>0</v>
      </c>
      <c r="D2632" s="105">
        <f t="shared" si="4503"/>
        <v>0</v>
      </c>
      <c r="E2632" s="116">
        <f>IF($Q$2=2,IFERROR(INDEX($G2605:$L2611,MATCH(D2632,$F2605:$F2611,0),MATCH(INICIO!$C$78,$G2604:$L2604,0)),0),IF($Q$2=4,IFERROR(INDEX($P2605:$U2615,MATCH(D2632,$O2605:$O2615,0),MATCH(INICIO!$C$78,$P2604:$U2604,0)),0),IFERROR(INDEX($G2616:$L2624,MATCH(D2632,$F2616:$F2624,0),MATCH(INICIO!$C$78,$G2615:$L2615,0)),0)))</f>
        <v>0</v>
      </c>
      <c r="F2632" s="105">
        <f t="shared" si="4504"/>
        <v>0</v>
      </c>
      <c r="G2632" s="116">
        <f>IF($Q$2=2,IFERROR(INDEX($G2605:$L2611,MATCH(F2632,$F2605:$F2611,0),MATCH(INICIO!$C$78,$G2604:$L2604,0)),0),IF($Q$2=4,IFERROR(INDEX($P2605:$U2615,MATCH(F2632,$O2605:$O2615,0),MATCH(INICIO!$C$78,$P2604:$U2604,0)),0),IFERROR(INDEX($G2616:$L2624,MATCH(F2632,$F2616:$F2624,0),MATCH(INICIO!$C$78,$G2615:$L2615,0)),0)))</f>
        <v>0</v>
      </c>
      <c r="H2632" s="105">
        <f t="shared" si="4505"/>
        <v>0</v>
      </c>
      <c r="I2632" s="116">
        <f>IF($Q$2=2,IFERROR(INDEX($G2605:$L2611,MATCH(H2632,$F2605:$F2611,0),MATCH(INICIO!$C$78,$G2604:$L2604,0)),0),IF($Q$2=4,IFERROR(INDEX($P2605:$U2615,MATCH(H2632,$O2605:$O2615,0),MATCH(INICIO!$C$78,$P2604:$U2604,0)),0),IFERROR(INDEX($G2616:$L2624,MATCH(H2632,$F2616:$F2624,0),MATCH(INICIO!$C$78,$G2615:$L2615,0)),0)))</f>
        <v>0</v>
      </c>
      <c r="J2632" s="105">
        <f t="shared" si="4506"/>
        <v>0</v>
      </c>
      <c r="K2632" s="116">
        <f>IF($Q$2=2,IFERROR(INDEX($G2605:$L2611,MATCH(J2632,$F2605:$F2611,0),MATCH(INICIO!$C$78,$G2604:$L2604,0)),0),IF($Q$2=4,IFERROR(INDEX($P2605:$U2615,MATCH(J2632,$O2605:$O2615,0),MATCH(INICIO!$C$78,$P2604:$U2604,0)),0),IFERROR(INDEX($G2616:$L2624,MATCH(J2632,$F2616:$F2624,0),MATCH(INICIO!$C$78,$G2615:$L2615,0)),0)))</f>
        <v>0</v>
      </c>
      <c r="L2632" s="105">
        <f t="shared" si="4507"/>
        <v>0</v>
      </c>
      <c r="M2632" s="116">
        <f>IF($Q$2=2,IFERROR(INDEX($G2605:$L2611,MATCH(L2632,$F2605:$F2611,0),MATCH(INICIO!$C$78,$G2604:$L2604,0)),0),IF($Q$2=4,IFERROR(INDEX($P2605:$U2615,MATCH(L2632,$O2605:$O2615,0),MATCH(INICIO!$C$78,$P2604:$U2604,0)),0),IFERROR(INDEX($G2616:$L2624,MATCH(L2632,$F2616:$F2624,0),MATCH(INICIO!$C$78,$G2615:$L2615,0)),0)))</f>
        <v>0</v>
      </c>
    </row>
    <row r="2633" spans="1:16" hidden="1" outlineLevel="2" x14ac:dyDescent="0.25">
      <c r="B2633" s="105">
        <f t="shared" si="4502"/>
        <v>2</v>
      </c>
      <c r="C2633" s="116">
        <f>IF($Q$2=2,IFERROR(INDEX($G2605:$L2611,MATCH(B2633,$F2605:$F2611,0),MATCH(INICIO!$C$78,$G2604:$L2604,0)),0),IF($Q$2=4,IFERROR(INDEX($P2605:$U2615,MATCH(B2633,$O2605:$O2615,0),MATCH(INICIO!$C$78,$P2604:$U2604,0)),0),IFERROR(INDEX($G2616:$L2624,MATCH(B2633,$F2616:$F2624,0),MATCH(INICIO!$C$78,$G2615:$L2615,0)),0)))</f>
        <v>0</v>
      </c>
      <c r="D2633" s="105">
        <f t="shared" si="4503"/>
        <v>0</v>
      </c>
      <c r="E2633" s="116">
        <f>IF($Q$2=2,IFERROR(INDEX($G2605:$L2611,MATCH(D2633,$F2605:$F2611,0),MATCH(INICIO!$C$78,$G2604:$L2604,0)),0),IF($Q$2=4,IFERROR(INDEX($P2605:$U2615,MATCH(D2633,$O2605:$O2615,0),MATCH(INICIO!$C$78,$P2604:$U2604,0)),0),IFERROR(INDEX($G2616:$L2624,MATCH(D2633,$F2616:$F2624,0),MATCH(INICIO!$C$78,$G2615:$L2615,0)),0)))</f>
        <v>0</v>
      </c>
      <c r="F2633" s="105">
        <f t="shared" si="4504"/>
        <v>0</v>
      </c>
      <c r="G2633" s="116">
        <f>IF($Q$2=2,IFERROR(INDEX($G2605:$L2611,MATCH(F2633,$F2605:$F2611,0),MATCH(INICIO!$C$78,$G2604:$L2604,0)),0),IF($Q$2=4,IFERROR(INDEX($P2605:$U2615,MATCH(F2633,$O2605:$O2615,0),MATCH(INICIO!$C$78,$P2604:$U2604,0)),0),IFERROR(INDEX($G2616:$L2624,MATCH(F2633,$F2616:$F2624,0),MATCH(INICIO!$C$78,$G2615:$L2615,0)),0)))</f>
        <v>0</v>
      </c>
      <c r="H2633" s="105">
        <f t="shared" si="4505"/>
        <v>0</v>
      </c>
      <c r="I2633" s="116">
        <f>IF($Q$2=2,IFERROR(INDEX($G2605:$L2611,MATCH(H2633,$F2605:$F2611,0),MATCH(INICIO!$C$78,$G2604:$L2604,0)),0),IF($Q$2=4,IFERROR(INDEX($P2605:$U2615,MATCH(H2633,$O2605:$O2615,0),MATCH(INICIO!$C$78,$P2604:$U2604,0)),0),IFERROR(INDEX($G2616:$L2624,MATCH(H2633,$F2616:$F2624,0),MATCH(INICIO!$C$78,$G2615:$L2615,0)),0)))</f>
        <v>0</v>
      </c>
      <c r="J2633" s="105">
        <f t="shared" si="4506"/>
        <v>0</v>
      </c>
      <c r="K2633" s="116">
        <f>IF($Q$2=2,IFERROR(INDEX($G2605:$L2611,MATCH(J2633,$F2605:$F2611,0),MATCH(INICIO!$C$78,$G2604:$L2604,0)),0),IF($Q$2=4,IFERROR(INDEX($P2605:$U2615,MATCH(J2633,$O2605:$O2615,0),MATCH(INICIO!$C$78,$P2604:$U2604,0)),0),IFERROR(INDEX($G2616:$L2624,MATCH(J2633,$F2616:$F2624,0),MATCH(INICIO!$C$78,$G2615:$L2615,0)),0)))</f>
        <v>0</v>
      </c>
      <c r="L2633" s="105">
        <f t="shared" si="4507"/>
        <v>0</v>
      </c>
      <c r="M2633" s="116">
        <f>IF($Q$2=2,IFERROR(INDEX($G2605:$L2611,MATCH(L2633,$F2605:$F2611,0),MATCH(INICIO!$C$78,$G2604:$L2604,0)),0),IF($Q$2=4,IFERROR(INDEX($P2605:$U2615,MATCH(L2633,$O2605:$O2615,0),MATCH(INICIO!$C$78,$P2604:$U2604,0)),0),IFERROR(INDEX($G2616:$L2624,MATCH(L2633,$F2616:$F2624,0),MATCH(INICIO!$C$78,$G2615:$L2615,0)),0)))</f>
        <v>0</v>
      </c>
    </row>
    <row r="2634" spans="1:16" hidden="1" outlineLevel="2" x14ac:dyDescent="0.25"/>
    <row r="2635" spans="1:16" s="119" customFormat="1" hidden="1" outlineLevel="2" x14ac:dyDescent="0.25">
      <c r="A2635" s="118" t="s">
        <v>43</v>
      </c>
    </row>
    <row r="2636" spans="1:16" hidden="1" outlineLevel="2" x14ac:dyDescent="0.25">
      <c r="C2636" s="121">
        <f t="shared" ref="C2636:H2636" si="4508">E$2</f>
        <v>1</v>
      </c>
      <c r="D2636" s="121">
        <f t="shared" si="4508"/>
        <v>2</v>
      </c>
      <c r="E2636" s="121">
        <f t="shared" si="4508"/>
        <v>3</v>
      </c>
      <c r="F2636" s="121">
        <f t="shared" si="4508"/>
        <v>4</v>
      </c>
      <c r="G2636" s="121">
        <f t="shared" si="4508"/>
        <v>5</v>
      </c>
      <c r="H2636" s="121">
        <f t="shared" si="4508"/>
        <v>6</v>
      </c>
    </row>
    <row r="2637" spans="1:16" hidden="1" outlineLevel="2" x14ac:dyDescent="0.25">
      <c r="B2637" s="122" t="s">
        <v>44</v>
      </c>
      <c r="C2637" s="123">
        <f t="array" ref="C2637:C2642">MMULT(MMULT(C$8:H$13,$AZ$8:$BE$13),C2628:C2633)+MMULT(MINVERSE(TRANSPOSE($AZ$8:$BE$13)),C2595:C2600)</f>
        <v>0</v>
      </c>
      <c r="D2637" s="123">
        <f t="array" ref="D2637:D2642">MMULT(MMULT(K$8:P$13,$AZ$8:$BE$13),E2628:E2633)+MMULT(MINVERSE(TRANSPOSE($AZ$8:$BE$13)),E2595:E2600)</f>
        <v>0</v>
      </c>
      <c r="E2637" s="123">
        <f t="array" ref="E2637:E2642">MMULT(MMULT(S$8:X$13,$AZ$8:$BE$13),G2628:G2633)+MMULT(MINVERSE(TRANSPOSE($AZ$8:$BE$13)),G2595:G2600)</f>
        <v>0</v>
      </c>
      <c r="F2637" s="123">
        <f t="array" ref="F2637:F2642">MMULT(MMULT(AA$8:AF$13,$AZ$8:$BE$13),I2628:I2633)+MMULT(MINVERSE(TRANSPOSE($AZ$8:$BE$13)),I2595:I2600)</f>
        <v>0</v>
      </c>
      <c r="G2637" s="123" t="e">
        <f t="array" ref="G2637:G2642">MMULT(MMULT(AI$8:AN$13,$AZ$8:$BE$13),K2628:K2633)+MMULT(MINVERSE(TRANSPOSE($AZ$8:$BE$13)),K2595:K2600)</f>
        <v>#DIV/0!</v>
      </c>
      <c r="H2637" s="123">
        <f t="array" ref="H2637:H2642">MMULT(MMULT(AQ$8:AV$13,$AZ$8:$BE$13),M2628:M2633)+MMULT(MINVERSE(TRANSPOSE($AZ$8:$BE$13)),M2595:M2600)</f>
        <v>0</v>
      </c>
      <c r="N2637" s="124"/>
      <c r="P2637" s="124"/>
    </row>
    <row r="2638" spans="1:16" hidden="1" outlineLevel="2" x14ac:dyDescent="0.25">
      <c r="B2638" s="122" t="s">
        <v>45</v>
      </c>
      <c r="C2638" s="123">
        <v>0</v>
      </c>
      <c r="D2638" s="123">
        <v>0</v>
      </c>
      <c r="E2638" s="123">
        <v>0</v>
      </c>
      <c r="F2638" s="123">
        <v>0</v>
      </c>
      <c r="G2638" s="123" t="e">
        <v>#DIV/0!</v>
      </c>
      <c r="H2638" s="123">
        <v>0</v>
      </c>
      <c r="N2638" s="124"/>
      <c r="P2638" s="124"/>
    </row>
    <row r="2639" spans="1:16" hidden="1" outlineLevel="2" x14ac:dyDescent="0.25">
      <c r="B2639" s="122" t="s">
        <v>46</v>
      </c>
      <c r="C2639" s="123">
        <v>0</v>
      </c>
      <c r="D2639" s="123">
        <v>0</v>
      </c>
      <c r="E2639" s="123">
        <v>0</v>
      </c>
      <c r="F2639" s="123">
        <v>0</v>
      </c>
      <c r="G2639" s="123" t="e">
        <v>#DIV/0!</v>
      </c>
      <c r="H2639" s="123">
        <v>0</v>
      </c>
      <c r="N2639" s="124"/>
      <c r="P2639" s="124"/>
    </row>
    <row r="2640" spans="1:16" hidden="1" outlineLevel="2" x14ac:dyDescent="0.25">
      <c r="B2640" s="122" t="s">
        <v>47</v>
      </c>
      <c r="C2640" s="123">
        <v>0</v>
      </c>
      <c r="D2640" s="123">
        <v>0</v>
      </c>
      <c r="E2640" s="123">
        <v>0</v>
      </c>
      <c r="F2640" s="123">
        <v>0</v>
      </c>
      <c r="G2640" s="123" t="e">
        <v>#DIV/0!</v>
      </c>
      <c r="H2640" s="123">
        <v>0</v>
      </c>
      <c r="N2640" s="124"/>
      <c r="P2640" s="124"/>
    </row>
    <row r="2641" spans="1:93" hidden="1" outlineLevel="2" x14ac:dyDescent="0.25">
      <c r="B2641" s="122" t="s">
        <v>48</v>
      </c>
      <c r="C2641" s="123">
        <v>0</v>
      </c>
      <c r="D2641" s="123">
        <v>0</v>
      </c>
      <c r="E2641" s="123">
        <v>0</v>
      </c>
      <c r="F2641" s="123">
        <v>0</v>
      </c>
      <c r="G2641" s="123" t="e">
        <v>#DIV/0!</v>
      </c>
      <c r="H2641" s="123">
        <v>0</v>
      </c>
      <c r="N2641" s="124"/>
      <c r="P2641" s="124"/>
    </row>
    <row r="2642" spans="1:93" hidden="1" outlineLevel="2" x14ac:dyDescent="0.25">
      <c r="B2642" s="122" t="s">
        <v>49</v>
      </c>
      <c r="C2642" s="123">
        <v>0</v>
      </c>
      <c r="D2642" s="123">
        <v>0</v>
      </c>
      <c r="E2642" s="123">
        <v>0</v>
      </c>
      <c r="F2642" s="123">
        <v>0</v>
      </c>
      <c r="G2642" s="123" t="e">
        <v>#DIV/0!</v>
      </c>
      <c r="H2642" s="123">
        <v>0</v>
      </c>
      <c r="N2642" s="124"/>
      <c r="P2642" s="124"/>
    </row>
    <row r="2643" spans="1:93" hidden="1" outlineLevel="2" x14ac:dyDescent="0.25"/>
    <row r="2644" spans="1:93" hidden="1" outlineLevel="2" x14ac:dyDescent="0.25">
      <c r="B2644" s="318" t="s">
        <v>50</v>
      </c>
      <c r="C2644" s="319"/>
      <c r="D2644" s="319"/>
      <c r="E2644" s="319"/>
      <c r="F2644" s="319"/>
      <c r="G2644" s="319"/>
      <c r="H2644" s="319"/>
      <c r="I2644" s="319"/>
      <c r="J2644" s="319"/>
      <c r="K2644" s="319"/>
      <c r="L2644" s="320"/>
      <c r="M2644" s="321" t="s">
        <v>51</v>
      </c>
      <c r="N2644" s="322"/>
      <c r="O2644" s="322"/>
      <c r="P2644" s="322"/>
      <c r="Q2644" s="322"/>
      <c r="R2644" s="322"/>
      <c r="S2644" s="322"/>
      <c r="T2644" s="322"/>
      <c r="U2644" s="322"/>
      <c r="V2644" s="323"/>
      <c r="W2644" s="321" t="s">
        <v>52</v>
      </c>
      <c r="X2644" s="322"/>
      <c r="Y2644" s="322"/>
      <c r="Z2644" s="322"/>
      <c r="AA2644" s="322"/>
      <c r="AB2644" s="322"/>
      <c r="AC2644" s="322"/>
      <c r="AD2644" s="322"/>
      <c r="AE2644" s="322"/>
      <c r="AF2644" s="323"/>
      <c r="AG2644" s="321" t="s">
        <v>53</v>
      </c>
      <c r="AH2644" s="322"/>
      <c r="AI2644" s="322"/>
      <c r="AJ2644" s="322"/>
      <c r="AK2644" s="322"/>
      <c r="AL2644" s="322"/>
      <c r="AM2644" s="322"/>
      <c r="AN2644" s="322"/>
      <c r="AO2644" s="322"/>
      <c r="AP2644" s="323"/>
      <c r="AQ2644" s="321" t="s">
        <v>54</v>
      </c>
      <c r="AR2644" s="322"/>
      <c r="AS2644" s="322"/>
      <c r="AT2644" s="322"/>
      <c r="AU2644" s="322"/>
      <c r="AV2644" s="322"/>
      <c r="AW2644" s="322"/>
      <c r="AX2644" s="322"/>
      <c r="AY2644" s="322"/>
      <c r="AZ2644" s="323"/>
      <c r="BA2644" s="321" t="s">
        <v>55</v>
      </c>
      <c r="BB2644" s="322"/>
      <c r="BC2644" s="322"/>
      <c r="BD2644" s="322"/>
      <c r="BE2644" s="322"/>
      <c r="BF2644" s="322"/>
      <c r="BG2644" s="322"/>
      <c r="BH2644" s="322"/>
      <c r="BI2644" s="322"/>
      <c r="BJ2644" s="323"/>
    </row>
    <row r="2645" spans="1:93" hidden="1" outlineLevel="2" x14ac:dyDescent="0.25">
      <c r="B2645" s="186">
        <f t="shared" ref="B2645" si="4509">E$2</f>
        <v>1</v>
      </c>
      <c r="C2645" s="187">
        <f t="shared" ref="C2645:L2648" si="4510">B2645</f>
        <v>1</v>
      </c>
      <c r="D2645" s="187">
        <f t="shared" si="4510"/>
        <v>1</v>
      </c>
      <c r="E2645" s="187">
        <f t="shared" si="4510"/>
        <v>1</v>
      </c>
      <c r="F2645" s="187">
        <f t="shared" si="4510"/>
        <v>1</v>
      </c>
      <c r="G2645" s="187">
        <f t="shared" si="4510"/>
        <v>1</v>
      </c>
      <c r="H2645" s="187">
        <f t="shared" si="4510"/>
        <v>1</v>
      </c>
      <c r="I2645" s="187">
        <f t="shared" si="4510"/>
        <v>1</v>
      </c>
      <c r="J2645" s="187">
        <f t="shared" si="4510"/>
        <v>1</v>
      </c>
      <c r="K2645" s="187">
        <f t="shared" si="4510"/>
        <v>1</v>
      </c>
      <c r="L2645" s="188">
        <f t="shared" si="4510"/>
        <v>1</v>
      </c>
      <c r="M2645" s="189">
        <f t="shared" ref="M2645" si="4511">F$2</f>
        <v>2</v>
      </c>
      <c r="N2645" s="187">
        <f t="shared" ref="N2645:V2648" si="4512">M2645</f>
        <v>2</v>
      </c>
      <c r="O2645" s="187">
        <f t="shared" si="4512"/>
        <v>2</v>
      </c>
      <c r="P2645" s="187">
        <f t="shared" si="4512"/>
        <v>2</v>
      </c>
      <c r="Q2645" s="187">
        <f t="shared" si="4512"/>
        <v>2</v>
      </c>
      <c r="R2645" s="187">
        <f t="shared" si="4512"/>
        <v>2</v>
      </c>
      <c r="S2645" s="187">
        <f t="shared" si="4512"/>
        <v>2</v>
      </c>
      <c r="T2645" s="187">
        <f t="shared" si="4512"/>
        <v>2</v>
      </c>
      <c r="U2645" s="187">
        <f t="shared" si="4512"/>
        <v>2</v>
      </c>
      <c r="V2645" s="188">
        <f t="shared" si="4512"/>
        <v>2</v>
      </c>
      <c r="W2645" s="189">
        <f>G$2</f>
        <v>3</v>
      </c>
      <c r="X2645" s="187">
        <f t="shared" ref="X2645:AF2648" si="4513">W2645</f>
        <v>3</v>
      </c>
      <c r="Y2645" s="187">
        <f t="shared" si="4513"/>
        <v>3</v>
      </c>
      <c r="Z2645" s="187">
        <f t="shared" si="4513"/>
        <v>3</v>
      </c>
      <c r="AA2645" s="187">
        <f t="shared" si="4513"/>
        <v>3</v>
      </c>
      <c r="AB2645" s="187">
        <f t="shared" si="4513"/>
        <v>3</v>
      </c>
      <c r="AC2645" s="187">
        <f t="shared" si="4513"/>
        <v>3</v>
      </c>
      <c r="AD2645" s="187">
        <f t="shared" si="4513"/>
        <v>3</v>
      </c>
      <c r="AE2645" s="187">
        <f t="shared" si="4513"/>
        <v>3</v>
      </c>
      <c r="AF2645" s="188">
        <f t="shared" si="4513"/>
        <v>3</v>
      </c>
      <c r="AG2645" s="189">
        <f>H$2</f>
        <v>4</v>
      </c>
      <c r="AH2645" s="187">
        <f t="shared" ref="AH2645:AP2648" si="4514">AG2645</f>
        <v>4</v>
      </c>
      <c r="AI2645" s="187">
        <f t="shared" si="4514"/>
        <v>4</v>
      </c>
      <c r="AJ2645" s="187">
        <f t="shared" si="4514"/>
        <v>4</v>
      </c>
      <c r="AK2645" s="187">
        <f t="shared" si="4514"/>
        <v>4</v>
      </c>
      <c r="AL2645" s="187">
        <f t="shared" si="4514"/>
        <v>4</v>
      </c>
      <c r="AM2645" s="187">
        <f t="shared" si="4514"/>
        <v>4</v>
      </c>
      <c r="AN2645" s="187">
        <f t="shared" si="4514"/>
        <v>4</v>
      </c>
      <c r="AO2645" s="187">
        <f t="shared" si="4514"/>
        <v>4</v>
      </c>
      <c r="AP2645" s="188">
        <f t="shared" si="4514"/>
        <v>4</v>
      </c>
      <c r="AQ2645" s="189">
        <f>I$2</f>
        <v>5</v>
      </c>
      <c r="AR2645" s="187">
        <f t="shared" ref="AR2645:AZ2648" si="4515">AQ2645</f>
        <v>5</v>
      </c>
      <c r="AS2645" s="187">
        <f t="shared" si="4515"/>
        <v>5</v>
      </c>
      <c r="AT2645" s="187">
        <f t="shared" si="4515"/>
        <v>5</v>
      </c>
      <c r="AU2645" s="187">
        <f t="shared" si="4515"/>
        <v>5</v>
      </c>
      <c r="AV2645" s="187">
        <f t="shared" si="4515"/>
        <v>5</v>
      </c>
      <c r="AW2645" s="187">
        <f t="shared" si="4515"/>
        <v>5</v>
      </c>
      <c r="AX2645" s="187">
        <f t="shared" si="4515"/>
        <v>5</v>
      </c>
      <c r="AY2645" s="187">
        <f t="shared" si="4515"/>
        <v>5</v>
      </c>
      <c r="AZ2645" s="188">
        <f t="shared" si="4515"/>
        <v>5</v>
      </c>
      <c r="BA2645" s="189">
        <f>J$2</f>
        <v>6</v>
      </c>
      <c r="BB2645" s="187">
        <f t="shared" ref="BB2645:BJ2648" si="4516">BA2645</f>
        <v>6</v>
      </c>
      <c r="BC2645" s="187">
        <f t="shared" si="4516"/>
        <v>6</v>
      </c>
      <c r="BD2645" s="187">
        <f t="shared" si="4516"/>
        <v>6</v>
      </c>
      <c r="BE2645" s="187">
        <f t="shared" si="4516"/>
        <v>6</v>
      </c>
      <c r="BF2645" s="187">
        <f t="shared" si="4516"/>
        <v>6</v>
      </c>
      <c r="BG2645" s="187">
        <f t="shared" si="4516"/>
        <v>6</v>
      </c>
      <c r="BH2645" s="187">
        <f t="shared" si="4516"/>
        <v>6</v>
      </c>
      <c r="BI2645" s="187">
        <f t="shared" si="4516"/>
        <v>6</v>
      </c>
      <c r="BJ2645" s="188">
        <f t="shared" si="4516"/>
        <v>6</v>
      </c>
    </row>
    <row r="2646" spans="1:93" s="2" customFormat="1" ht="15" hidden="1" customHeight="1" outlineLevel="2" x14ac:dyDescent="0.25">
      <c r="A2646" s="152" t="s">
        <v>192</v>
      </c>
      <c r="B2646" s="129">
        <f>C2639</f>
        <v>0</v>
      </c>
      <c r="C2646" s="130">
        <f t="shared" si="4510"/>
        <v>0</v>
      </c>
      <c r="D2646" s="130">
        <f t="shared" si="4510"/>
        <v>0</v>
      </c>
      <c r="E2646" s="130">
        <f t="shared" si="4510"/>
        <v>0</v>
      </c>
      <c r="F2646" s="130">
        <f t="shared" si="4510"/>
        <v>0</v>
      </c>
      <c r="G2646" s="130">
        <f t="shared" si="4510"/>
        <v>0</v>
      </c>
      <c r="H2646" s="130">
        <f t="shared" si="4510"/>
        <v>0</v>
      </c>
      <c r="I2646" s="130">
        <f t="shared" si="4510"/>
        <v>0</v>
      </c>
      <c r="J2646" s="190">
        <f t="shared" si="4510"/>
        <v>0</v>
      </c>
      <c r="K2646" s="130">
        <f t="shared" si="4510"/>
        <v>0</v>
      </c>
      <c r="L2646" s="131">
        <f t="shared" si="4510"/>
        <v>0</v>
      </c>
      <c r="M2646" s="129">
        <f>D2639</f>
        <v>0</v>
      </c>
      <c r="N2646" s="130">
        <f t="shared" si="4512"/>
        <v>0</v>
      </c>
      <c r="O2646" s="130">
        <f t="shared" si="4512"/>
        <v>0</v>
      </c>
      <c r="P2646" s="130">
        <f t="shared" si="4512"/>
        <v>0</v>
      </c>
      <c r="Q2646" s="130">
        <f t="shared" si="4512"/>
        <v>0</v>
      </c>
      <c r="R2646" s="130">
        <f t="shared" si="4512"/>
        <v>0</v>
      </c>
      <c r="S2646" s="130">
        <f t="shared" si="4512"/>
        <v>0</v>
      </c>
      <c r="T2646" s="130">
        <f t="shared" si="4512"/>
        <v>0</v>
      </c>
      <c r="U2646" s="130">
        <f t="shared" si="4512"/>
        <v>0</v>
      </c>
      <c r="V2646" s="131">
        <f t="shared" si="4512"/>
        <v>0</v>
      </c>
      <c r="W2646" s="129">
        <f>E2639</f>
        <v>0</v>
      </c>
      <c r="X2646" s="130">
        <f t="shared" si="4513"/>
        <v>0</v>
      </c>
      <c r="Y2646" s="130">
        <f t="shared" si="4513"/>
        <v>0</v>
      </c>
      <c r="Z2646" s="130">
        <f t="shared" si="4513"/>
        <v>0</v>
      </c>
      <c r="AA2646" s="130">
        <f t="shared" si="4513"/>
        <v>0</v>
      </c>
      <c r="AB2646" s="130">
        <f t="shared" si="4513"/>
        <v>0</v>
      </c>
      <c r="AC2646" s="130">
        <f t="shared" si="4513"/>
        <v>0</v>
      </c>
      <c r="AD2646" s="130">
        <f t="shared" si="4513"/>
        <v>0</v>
      </c>
      <c r="AE2646" s="130">
        <f t="shared" si="4513"/>
        <v>0</v>
      </c>
      <c r="AF2646" s="131">
        <f t="shared" si="4513"/>
        <v>0</v>
      </c>
      <c r="AG2646" s="129">
        <f>F2639</f>
        <v>0</v>
      </c>
      <c r="AH2646" s="130">
        <f t="shared" si="4514"/>
        <v>0</v>
      </c>
      <c r="AI2646" s="130">
        <f t="shared" si="4514"/>
        <v>0</v>
      </c>
      <c r="AJ2646" s="130">
        <f t="shared" si="4514"/>
        <v>0</v>
      </c>
      <c r="AK2646" s="130">
        <f t="shared" si="4514"/>
        <v>0</v>
      </c>
      <c r="AL2646" s="130">
        <f t="shared" si="4514"/>
        <v>0</v>
      </c>
      <c r="AM2646" s="130">
        <f t="shared" si="4514"/>
        <v>0</v>
      </c>
      <c r="AN2646" s="130">
        <f t="shared" si="4514"/>
        <v>0</v>
      </c>
      <c r="AO2646" s="130">
        <f t="shared" si="4514"/>
        <v>0</v>
      </c>
      <c r="AP2646" s="131">
        <f t="shared" si="4514"/>
        <v>0</v>
      </c>
      <c r="AQ2646" s="129" t="e">
        <f>G2639</f>
        <v>#DIV/0!</v>
      </c>
      <c r="AR2646" s="130" t="e">
        <f t="shared" si="4515"/>
        <v>#DIV/0!</v>
      </c>
      <c r="AS2646" s="130" t="e">
        <f t="shared" si="4515"/>
        <v>#DIV/0!</v>
      </c>
      <c r="AT2646" s="130" t="e">
        <f t="shared" si="4515"/>
        <v>#DIV/0!</v>
      </c>
      <c r="AU2646" s="130" t="e">
        <f t="shared" si="4515"/>
        <v>#DIV/0!</v>
      </c>
      <c r="AV2646" s="130" t="e">
        <f t="shared" si="4515"/>
        <v>#DIV/0!</v>
      </c>
      <c r="AW2646" s="130" t="e">
        <f t="shared" si="4515"/>
        <v>#DIV/0!</v>
      </c>
      <c r="AX2646" s="130" t="e">
        <f t="shared" si="4515"/>
        <v>#DIV/0!</v>
      </c>
      <c r="AY2646" s="130" t="e">
        <f t="shared" si="4515"/>
        <v>#DIV/0!</v>
      </c>
      <c r="AZ2646" s="131" t="e">
        <f t="shared" si="4515"/>
        <v>#DIV/0!</v>
      </c>
      <c r="BA2646" s="129">
        <f>H2639</f>
        <v>0</v>
      </c>
      <c r="BB2646" s="130">
        <f t="shared" si="4516"/>
        <v>0</v>
      </c>
      <c r="BC2646" s="130">
        <f t="shared" si="4516"/>
        <v>0</v>
      </c>
      <c r="BD2646" s="130">
        <f t="shared" si="4516"/>
        <v>0</v>
      </c>
      <c r="BE2646" s="130">
        <f t="shared" si="4516"/>
        <v>0</v>
      </c>
      <c r="BF2646" s="130">
        <f t="shared" si="4516"/>
        <v>0</v>
      </c>
      <c r="BG2646" s="130">
        <f t="shared" si="4516"/>
        <v>0</v>
      </c>
      <c r="BH2646" s="130">
        <f t="shared" si="4516"/>
        <v>0</v>
      </c>
      <c r="BI2646" s="130">
        <f t="shared" si="4516"/>
        <v>0</v>
      </c>
      <c r="BJ2646" s="131">
        <f t="shared" si="4516"/>
        <v>0</v>
      </c>
      <c r="BK2646"/>
      <c r="BL2646"/>
      <c r="BM2646"/>
      <c r="BN2646"/>
      <c r="BO2646"/>
      <c r="BP2646"/>
      <c r="BQ2646"/>
      <c r="BR2646"/>
      <c r="BS2646"/>
      <c r="BT2646"/>
      <c r="BU2646"/>
      <c r="BV2646"/>
      <c r="BW2646"/>
      <c r="BX2646"/>
      <c r="BY2646"/>
      <c r="BZ2646"/>
      <c r="CA2646"/>
      <c r="CB2646"/>
      <c r="CC2646"/>
      <c r="CD2646"/>
      <c r="CE2646"/>
      <c r="CF2646"/>
      <c r="CG2646"/>
      <c r="CH2646"/>
      <c r="CI2646"/>
      <c r="CJ2646"/>
      <c r="CK2646"/>
      <c r="CL2646"/>
      <c r="CM2646"/>
      <c r="CN2646"/>
      <c r="CO2646"/>
    </row>
    <row r="2647" spans="1:93" s="2" customFormat="1" ht="15" hidden="1" customHeight="1" outlineLevel="2" x14ac:dyDescent="0.25">
      <c r="A2647" s="152" t="s">
        <v>47</v>
      </c>
      <c r="B2647" s="129">
        <f>C2640</f>
        <v>0</v>
      </c>
      <c r="C2647" s="130">
        <f t="shared" si="4510"/>
        <v>0</v>
      </c>
      <c r="D2647" s="130">
        <f t="shared" si="4510"/>
        <v>0</v>
      </c>
      <c r="E2647" s="130">
        <f t="shared" si="4510"/>
        <v>0</v>
      </c>
      <c r="F2647" s="130">
        <f t="shared" si="4510"/>
        <v>0</v>
      </c>
      <c r="G2647" s="130">
        <f t="shared" si="4510"/>
        <v>0</v>
      </c>
      <c r="H2647" s="130">
        <f t="shared" si="4510"/>
        <v>0</v>
      </c>
      <c r="I2647" s="130">
        <f t="shared" si="4510"/>
        <v>0</v>
      </c>
      <c r="J2647" s="190">
        <f t="shared" si="4510"/>
        <v>0</v>
      </c>
      <c r="K2647" s="130">
        <f t="shared" si="4510"/>
        <v>0</v>
      </c>
      <c r="L2647" s="131">
        <f t="shared" si="4510"/>
        <v>0</v>
      </c>
      <c r="M2647" s="129">
        <f>D2640</f>
        <v>0</v>
      </c>
      <c r="N2647" s="130">
        <f t="shared" si="4512"/>
        <v>0</v>
      </c>
      <c r="O2647" s="130">
        <f t="shared" si="4512"/>
        <v>0</v>
      </c>
      <c r="P2647" s="130">
        <f t="shared" si="4512"/>
        <v>0</v>
      </c>
      <c r="Q2647" s="130">
        <f t="shared" si="4512"/>
        <v>0</v>
      </c>
      <c r="R2647" s="130">
        <f t="shared" si="4512"/>
        <v>0</v>
      </c>
      <c r="S2647" s="130">
        <f t="shared" si="4512"/>
        <v>0</v>
      </c>
      <c r="T2647" s="130">
        <f t="shared" si="4512"/>
        <v>0</v>
      </c>
      <c r="U2647" s="130">
        <f t="shared" si="4512"/>
        <v>0</v>
      </c>
      <c r="V2647" s="131">
        <f t="shared" si="4512"/>
        <v>0</v>
      </c>
      <c r="W2647" s="129">
        <f>E2640</f>
        <v>0</v>
      </c>
      <c r="X2647" s="130">
        <f t="shared" si="4513"/>
        <v>0</v>
      </c>
      <c r="Y2647" s="130">
        <f t="shared" si="4513"/>
        <v>0</v>
      </c>
      <c r="Z2647" s="130">
        <f t="shared" si="4513"/>
        <v>0</v>
      </c>
      <c r="AA2647" s="130">
        <f t="shared" si="4513"/>
        <v>0</v>
      </c>
      <c r="AB2647" s="130">
        <f t="shared" si="4513"/>
        <v>0</v>
      </c>
      <c r="AC2647" s="130">
        <f t="shared" si="4513"/>
        <v>0</v>
      </c>
      <c r="AD2647" s="130">
        <f t="shared" si="4513"/>
        <v>0</v>
      </c>
      <c r="AE2647" s="130">
        <f t="shared" si="4513"/>
        <v>0</v>
      </c>
      <c r="AF2647" s="131">
        <f t="shared" si="4513"/>
        <v>0</v>
      </c>
      <c r="AG2647" s="129">
        <f>F2640</f>
        <v>0</v>
      </c>
      <c r="AH2647" s="130">
        <f t="shared" si="4514"/>
        <v>0</v>
      </c>
      <c r="AI2647" s="130">
        <f t="shared" si="4514"/>
        <v>0</v>
      </c>
      <c r="AJ2647" s="130">
        <f t="shared" si="4514"/>
        <v>0</v>
      </c>
      <c r="AK2647" s="130">
        <f t="shared" si="4514"/>
        <v>0</v>
      </c>
      <c r="AL2647" s="130">
        <f t="shared" si="4514"/>
        <v>0</v>
      </c>
      <c r="AM2647" s="130">
        <f t="shared" si="4514"/>
        <v>0</v>
      </c>
      <c r="AN2647" s="130">
        <f t="shared" si="4514"/>
        <v>0</v>
      </c>
      <c r="AO2647" s="130">
        <f t="shared" si="4514"/>
        <v>0</v>
      </c>
      <c r="AP2647" s="131">
        <f t="shared" si="4514"/>
        <v>0</v>
      </c>
      <c r="AQ2647" s="129" t="e">
        <f>G2640</f>
        <v>#DIV/0!</v>
      </c>
      <c r="AR2647" s="130" t="e">
        <f t="shared" si="4515"/>
        <v>#DIV/0!</v>
      </c>
      <c r="AS2647" s="130" t="e">
        <f t="shared" si="4515"/>
        <v>#DIV/0!</v>
      </c>
      <c r="AT2647" s="130" t="e">
        <f t="shared" si="4515"/>
        <v>#DIV/0!</v>
      </c>
      <c r="AU2647" s="130" t="e">
        <f t="shared" si="4515"/>
        <v>#DIV/0!</v>
      </c>
      <c r="AV2647" s="130" t="e">
        <f t="shared" si="4515"/>
        <v>#DIV/0!</v>
      </c>
      <c r="AW2647" s="130" t="e">
        <f t="shared" si="4515"/>
        <v>#DIV/0!</v>
      </c>
      <c r="AX2647" s="130" t="e">
        <f t="shared" si="4515"/>
        <v>#DIV/0!</v>
      </c>
      <c r="AY2647" s="130" t="e">
        <f t="shared" si="4515"/>
        <v>#DIV/0!</v>
      </c>
      <c r="AZ2647" s="131" t="e">
        <f t="shared" si="4515"/>
        <v>#DIV/0!</v>
      </c>
      <c r="BA2647" s="129">
        <f>H2640</f>
        <v>0</v>
      </c>
      <c r="BB2647" s="130">
        <f t="shared" si="4516"/>
        <v>0</v>
      </c>
      <c r="BC2647" s="130">
        <f t="shared" si="4516"/>
        <v>0</v>
      </c>
      <c r="BD2647" s="130">
        <f t="shared" si="4516"/>
        <v>0</v>
      </c>
      <c r="BE2647" s="130">
        <f t="shared" si="4516"/>
        <v>0</v>
      </c>
      <c r="BF2647" s="130">
        <f t="shared" si="4516"/>
        <v>0</v>
      </c>
      <c r="BG2647" s="130">
        <f t="shared" si="4516"/>
        <v>0</v>
      </c>
      <c r="BH2647" s="130">
        <f t="shared" si="4516"/>
        <v>0</v>
      </c>
      <c r="BI2647" s="130">
        <f t="shared" si="4516"/>
        <v>0</v>
      </c>
      <c r="BJ2647" s="131">
        <f t="shared" si="4516"/>
        <v>0</v>
      </c>
      <c r="BK2647"/>
      <c r="BL2647"/>
      <c r="BM2647"/>
      <c r="BN2647"/>
      <c r="BO2647"/>
      <c r="BP2647"/>
      <c r="BQ2647"/>
      <c r="BR2647"/>
      <c r="BS2647"/>
      <c r="BT2647"/>
      <c r="BU2647"/>
      <c r="BV2647"/>
      <c r="BW2647"/>
      <c r="BX2647"/>
      <c r="BY2647"/>
      <c r="BZ2647"/>
      <c r="CA2647"/>
      <c r="CB2647"/>
      <c r="CC2647"/>
      <c r="CD2647"/>
      <c r="CE2647"/>
      <c r="CF2647"/>
      <c r="CG2647"/>
      <c r="CH2647"/>
      <c r="CI2647"/>
      <c r="CJ2647"/>
      <c r="CK2647"/>
      <c r="CL2647"/>
      <c r="CM2647"/>
      <c r="CN2647"/>
      <c r="CO2647"/>
    </row>
    <row r="2648" spans="1:93" s="2" customFormat="1" ht="15" hidden="1" customHeight="1" outlineLevel="2" x14ac:dyDescent="0.25">
      <c r="A2648" s="152" t="s">
        <v>57</v>
      </c>
      <c r="B2648" s="129">
        <f t="shared" ref="B2648" si="4517">E$3</f>
        <v>43</v>
      </c>
      <c r="C2648" s="130">
        <f t="shared" si="4510"/>
        <v>43</v>
      </c>
      <c r="D2648" s="130">
        <f t="shared" si="4510"/>
        <v>43</v>
      </c>
      <c r="E2648" s="130">
        <f t="shared" si="4510"/>
        <v>43</v>
      </c>
      <c r="F2648" s="130">
        <f t="shared" si="4510"/>
        <v>43</v>
      </c>
      <c r="G2648" s="130">
        <f t="shared" si="4510"/>
        <v>43</v>
      </c>
      <c r="H2648" s="130">
        <f t="shared" si="4510"/>
        <v>43</v>
      </c>
      <c r="I2648" s="130">
        <f t="shared" si="4510"/>
        <v>43</v>
      </c>
      <c r="J2648" s="190">
        <f t="shared" si="4510"/>
        <v>43</v>
      </c>
      <c r="K2648" s="130">
        <f t="shared" si="4510"/>
        <v>43</v>
      </c>
      <c r="L2648" s="131">
        <f t="shared" si="4510"/>
        <v>43</v>
      </c>
      <c r="M2648" s="129">
        <f t="shared" ref="M2648" si="4518">F$3</f>
        <v>0</v>
      </c>
      <c r="N2648" s="130">
        <f t="shared" si="4512"/>
        <v>0</v>
      </c>
      <c r="O2648" s="130">
        <f t="shared" si="4512"/>
        <v>0</v>
      </c>
      <c r="P2648" s="130">
        <f t="shared" si="4512"/>
        <v>0</v>
      </c>
      <c r="Q2648" s="130">
        <f t="shared" si="4512"/>
        <v>0</v>
      </c>
      <c r="R2648" s="130">
        <f t="shared" si="4512"/>
        <v>0</v>
      </c>
      <c r="S2648" s="130">
        <f t="shared" si="4512"/>
        <v>0</v>
      </c>
      <c r="T2648" s="130">
        <f t="shared" si="4512"/>
        <v>0</v>
      </c>
      <c r="U2648" s="130">
        <f t="shared" si="4512"/>
        <v>0</v>
      </c>
      <c r="V2648" s="131">
        <f t="shared" si="4512"/>
        <v>0</v>
      </c>
      <c r="W2648" s="129">
        <f t="shared" ref="W2648" si="4519">G$3</f>
        <v>0</v>
      </c>
      <c r="X2648" s="130">
        <f t="shared" si="4513"/>
        <v>0</v>
      </c>
      <c r="Y2648" s="130">
        <f t="shared" si="4513"/>
        <v>0</v>
      </c>
      <c r="Z2648" s="130">
        <f t="shared" si="4513"/>
        <v>0</v>
      </c>
      <c r="AA2648" s="130">
        <f t="shared" si="4513"/>
        <v>0</v>
      </c>
      <c r="AB2648" s="130">
        <f t="shared" si="4513"/>
        <v>0</v>
      </c>
      <c r="AC2648" s="130">
        <f t="shared" si="4513"/>
        <v>0</v>
      </c>
      <c r="AD2648" s="130">
        <f t="shared" si="4513"/>
        <v>0</v>
      </c>
      <c r="AE2648" s="130">
        <f t="shared" si="4513"/>
        <v>0</v>
      </c>
      <c r="AF2648" s="131">
        <f t="shared" si="4513"/>
        <v>0</v>
      </c>
      <c r="AG2648" s="129">
        <f t="shared" ref="AG2648" si="4520">H$3</f>
        <v>0</v>
      </c>
      <c r="AH2648" s="130">
        <f t="shared" si="4514"/>
        <v>0</v>
      </c>
      <c r="AI2648" s="130">
        <f t="shared" si="4514"/>
        <v>0</v>
      </c>
      <c r="AJ2648" s="130">
        <f t="shared" si="4514"/>
        <v>0</v>
      </c>
      <c r="AK2648" s="130">
        <f t="shared" si="4514"/>
        <v>0</v>
      </c>
      <c r="AL2648" s="130">
        <f t="shared" si="4514"/>
        <v>0</v>
      </c>
      <c r="AM2648" s="130">
        <f t="shared" si="4514"/>
        <v>0</v>
      </c>
      <c r="AN2648" s="130">
        <f t="shared" si="4514"/>
        <v>0</v>
      </c>
      <c r="AO2648" s="130">
        <f t="shared" si="4514"/>
        <v>0</v>
      </c>
      <c r="AP2648" s="131">
        <f t="shared" si="4514"/>
        <v>0</v>
      </c>
      <c r="AQ2648" s="129">
        <f t="shared" ref="AQ2648" si="4521">I$3</f>
        <v>0</v>
      </c>
      <c r="AR2648" s="130">
        <f t="shared" si="4515"/>
        <v>0</v>
      </c>
      <c r="AS2648" s="130">
        <f t="shared" si="4515"/>
        <v>0</v>
      </c>
      <c r="AT2648" s="130">
        <f t="shared" si="4515"/>
        <v>0</v>
      </c>
      <c r="AU2648" s="130">
        <f t="shared" si="4515"/>
        <v>0</v>
      </c>
      <c r="AV2648" s="130">
        <f t="shared" si="4515"/>
        <v>0</v>
      </c>
      <c r="AW2648" s="130">
        <f t="shared" si="4515"/>
        <v>0</v>
      </c>
      <c r="AX2648" s="130">
        <f t="shared" si="4515"/>
        <v>0</v>
      </c>
      <c r="AY2648" s="130">
        <f t="shared" si="4515"/>
        <v>0</v>
      </c>
      <c r="AZ2648" s="131">
        <f t="shared" si="4515"/>
        <v>0</v>
      </c>
      <c r="BA2648" s="129">
        <f t="shared" ref="BA2648" si="4522">J$3</f>
        <v>0</v>
      </c>
      <c r="BB2648" s="130">
        <f t="shared" si="4516"/>
        <v>0</v>
      </c>
      <c r="BC2648" s="130">
        <f t="shared" si="4516"/>
        <v>0</v>
      </c>
      <c r="BD2648" s="130">
        <f t="shared" si="4516"/>
        <v>0</v>
      </c>
      <c r="BE2648" s="130">
        <f t="shared" si="4516"/>
        <v>0</v>
      </c>
      <c r="BF2648" s="130">
        <f t="shared" si="4516"/>
        <v>0</v>
      </c>
      <c r="BG2648" s="130">
        <f t="shared" si="4516"/>
        <v>0</v>
      </c>
      <c r="BH2648" s="130">
        <f t="shared" si="4516"/>
        <v>0</v>
      </c>
      <c r="BI2648" s="130">
        <f t="shared" si="4516"/>
        <v>0</v>
      </c>
      <c r="BJ2648" s="131">
        <f t="shared" si="4516"/>
        <v>0</v>
      </c>
      <c r="BK2648"/>
      <c r="BL2648"/>
      <c r="BM2648"/>
      <c r="BN2648"/>
      <c r="BO2648"/>
      <c r="BP2648"/>
      <c r="BQ2648"/>
      <c r="BR2648"/>
      <c r="BS2648"/>
      <c r="BT2648"/>
      <c r="BU2648"/>
      <c r="BV2648"/>
      <c r="BW2648"/>
      <c r="BX2648"/>
      <c r="BY2648"/>
      <c r="BZ2648"/>
      <c r="CA2648"/>
      <c r="CB2648"/>
      <c r="CC2648"/>
      <c r="CD2648"/>
      <c r="CE2648"/>
      <c r="CF2648"/>
      <c r="CG2648"/>
      <c r="CH2648"/>
      <c r="CI2648"/>
      <c r="CJ2648"/>
      <c r="CK2648"/>
      <c r="CL2648"/>
      <c r="CM2648"/>
      <c r="CN2648"/>
      <c r="CO2648"/>
    </row>
    <row r="2649" spans="1:93" s="2" customFormat="1" ht="15" hidden="1" customHeight="1" outlineLevel="2" x14ac:dyDescent="0.25">
      <c r="A2649" s="152" t="s">
        <v>58</v>
      </c>
      <c r="B2649" s="132">
        <f t="shared" ref="B2649" si="4523">B2648/10*0</f>
        <v>0</v>
      </c>
      <c r="C2649" s="133">
        <f t="shared" ref="C2649" si="4524">C2648/10*1</f>
        <v>4.3</v>
      </c>
      <c r="D2649" s="133">
        <f t="shared" ref="D2649" si="4525">D2648/10*2</f>
        <v>8.6</v>
      </c>
      <c r="E2649" s="133">
        <f t="shared" ref="E2649" si="4526">E2648/10*3</f>
        <v>12.899999999999999</v>
      </c>
      <c r="F2649" s="133">
        <f t="shared" ref="F2649" si="4527">F2648/10*4</f>
        <v>17.2</v>
      </c>
      <c r="G2649" s="133">
        <f t="shared" ref="G2649" si="4528">G2648/10*5</f>
        <v>21.5</v>
      </c>
      <c r="H2649" s="133">
        <f t="shared" ref="H2649" si="4529">H2648/10*6</f>
        <v>25.799999999999997</v>
      </c>
      <c r="I2649" s="133">
        <f t="shared" ref="I2649" si="4530">I2648/10*7</f>
        <v>30.099999999999998</v>
      </c>
      <c r="J2649" s="191">
        <f t="shared" ref="J2649" si="4531">J2648/10*8</f>
        <v>34.4</v>
      </c>
      <c r="K2649" s="133">
        <f t="shared" ref="K2649" si="4532">K2648/10*9</f>
        <v>38.699999999999996</v>
      </c>
      <c r="L2649" s="134">
        <f t="shared" ref="L2649" si="4533">L2648/10*10</f>
        <v>43</v>
      </c>
      <c r="M2649" s="133">
        <f t="shared" ref="M2649" si="4534">M2648/10*1</f>
        <v>0</v>
      </c>
      <c r="N2649" s="133">
        <f t="shared" ref="N2649" si="4535">N2648/10*2</f>
        <v>0</v>
      </c>
      <c r="O2649" s="133">
        <f t="shared" ref="O2649" si="4536">O2648/10*3</f>
        <v>0</v>
      </c>
      <c r="P2649" s="133">
        <f t="shared" ref="P2649" si="4537">P2648/10*4</f>
        <v>0</v>
      </c>
      <c r="Q2649" s="133">
        <f t="shared" ref="Q2649" si="4538">Q2648/10*5</f>
        <v>0</v>
      </c>
      <c r="R2649" s="133">
        <f t="shared" ref="R2649" si="4539">R2648/10*6</f>
        <v>0</v>
      </c>
      <c r="S2649" s="133">
        <f t="shared" ref="S2649" si="4540">S2648/10*7</f>
        <v>0</v>
      </c>
      <c r="T2649" s="133">
        <f t="shared" ref="T2649" si="4541">T2648/10*8</f>
        <v>0</v>
      </c>
      <c r="U2649" s="133">
        <f t="shared" ref="U2649" si="4542">U2648/10*9</f>
        <v>0</v>
      </c>
      <c r="V2649" s="134">
        <f t="shared" ref="V2649" si="4543">V2648/10*10</f>
        <v>0</v>
      </c>
      <c r="W2649" s="133">
        <f t="shared" ref="W2649" si="4544">W2648/10*1</f>
        <v>0</v>
      </c>
      <c r="X2649" s="133">
        <f t="shared" ref="X2649" si="4545">X2648/10*2</f>
        <v>0</v>
      </c>
      <c r="Y2649" s="133">
        <f t="shared" ref="Y2649" si="4546">Y2648/10*3</f>
        <v>0</v>
      </c>
      <c r="Z2649" s="133">
        <f t="shared" ref="Z2649" si="4547">Z2648/10*4</f>
        <v>0</v>
      </c>
      <c r="AA2649" s="133">
        <f t="shared" ref="AA2649" si="4548">AA2648/10*5</f>
        <v>0</v>
      </c>
      <c r="AB2649" s="133">
        <f t="shared" ref="AB2649" si="4549">AB2648/10*6</f>
        <v>0</v>
      </c>
      <c r="AC2649" s="133">
        <f t="shared" ref="AC2649" si="4550">AC2648/10*7</f>
        <v>0</v>
      </c>
      <c r="AD2649" s="133">
        <f t="shared" ref="AD2649" si="4551">AD2648/10*8</f>
        <v>0</v>
      </c>
      <c r="AE2649" s="134">
        <f t="shared" ref="AE2649" si="4552">AE2648/10*9</f>
        <v>0</v>
      </c>
      <c r="AF2649" s="134">
        <f t="shared" ref="AF2649" si="4553">AF2648/10*10</f>
        <v>0</v>
      </c>
      <c r="AG2649" s="133">
        <f t="shared" ref="AG2649" si="4554">AG2648/10*1</f>
        <v>0</v>
      </c>
      <c r="AH2649" s="133">
        <f t="shared" ref="AH2649" si="4555">AH2648/10*2</f>
        <v>0</v>
      </c>
      <c r="AI2649" s="133">
        <f t="shared" ref="AI2649" si="4556">AI2648/10*3</f>
        <v>0</v>
      </c>
      <c r="AJ2649" s="133">
        <f t="shared" ref="AJ2649" si="4557">AJ2648/10*4</f>
        <v>0</v>
      </c>
      <c r="AK2649" s="133">
        <f t="shared" ref="AK2649" si="4558">AK2648/10*5</f>
        <v>0</v>
      </c>
      <c r="AL2649" s="133">
        <f t="shared" ref="AL2649" si="4559">AL2648/10*6</f>
        <v>0</v>
      </c>
      <c r="AM2649" s="133">
        <f t="shared" ref="AM2649" si="4560">AM2648/10*7</f>
        <v>0</v>
      </c>
      <c r="AN2649" s="133">
        <f t="shared" ref="AN2649" si="4561">AN2648/10*8</f>
        <v>0</v>
      </c>
      <c r="AO2649" s="134">
        <f t="shared" ref="AO2649" si="4562">AO2648/10*9</f>
        <v>0</v>
      </c>
      <c r="AP2649" s="134">
        <f t="shared" ref="AP2649" si="4563">AP2648/10*10</f>
        <v>0</v>
      </c>
      <c r="AQ2649" s="133">
        <f t="shared" ref="AQ2649" si="4564">AQ2648/10*1</f>
        <v>0</v>
      </c>
      <c r="AR2649" s="133">
        <f t="shared" ref="AR2649" si="4565">AR2648/10*2</f>
        <v>0</v>
      </c>
      <c r="AS2649" s="133">
        <f t="shared" ref="AS2649" si="4566">AS2648/10*3</f>
        <v>0</v>
      </c>
      <c r="AT2649" s="133">
        <f t="shared" ref="AT2649" si="4567">AT2648/10*4</f>
        <v>0</v>
      </c>
      <c r="AU2649" s="133">
        <f t="shared" ref="AU2649" si="4568">AU2648/10*5</f>
        <v>0</v>
      </c>
      <c r="AV2649" s="133">
        <f t="shared" ref="AV2649" si="4569">AV2648/10*6</f>
        <v>0</v>
      </c>
      <c r="AW2649" s="133">
        <f t="shared" ref="AW2649" si="4570">AW2648/10*7</f>
        <v>0</v>
      </c>
      <c r="AX2649" s="133">
        <f t="shared" ref="AX2649" si="4571">AX2648/10*8</f>
        <v>0</v>
      </c>
      <c r="AY2649" s="134">
        <f t="shared" ref="AY2649" si="4572">AY2648/10*9</f>
        <v>0</v>
      </c>
      <c r="AZ2649" s="134">
        <f t="shared" ref="AZ2649" si="4573">AZ2648/10*10</f>
        <v>0</v>
      </c>
      <c r="BA2649" s="133">
        <f t="shared" ref="BA2649" si="4574">BA2648/10*1</f>
        <v>0</v>
      </c>
      <c r="BB2649" s="133">
        <f t="shared" ref="BB2649" si="4575">BB2648/10*2</f>
        <v>0</v>
      </c>
      <c r="BC2649" s="133">
        <f t="shared" ref="BC2649" si="4576">BC2648/10*3</f>
        <v>0</v>
      </c>
      <c r="BD2649" s="133">
        <f t="shared" ref="BD2649" si="4577">BD2648/10*4</f>
        <v>0</v>
      </c>
      <c r="BE2649" s="133">
        <f t="shared" ref="BE2649" si="4578">BE2648/10*5</f>
        <v>0</v>
      </c>
      <c r="BF2649" s="133">
        <f t="shared" ref="BF2649" si="4579">BF2648/10*6</f>
        <v>0</v>
      </c>
      <c r="BG2649" s="133">
        <f t="shared" ref="BG2649" si="4580">BG2648/10*7</f>
        <v>0</v>
      </c>
      <c r="BH2649" s="133">
        <f t="shared" ref="BH2649" si="4581">BH2648/10*8</f>
        <v>0</v>
      </c>
      <c r="BI2649" s="134">
        <f t="shared" ref="BI2649" si="4582">BI2648/10*9</f>
        <v>0</v>
      </c>
      <c r="BJ2649" s="134">
        <f t="shared" ref="BJ2649" si="4583">BJ2648/10*10</f>
        <v>0</v>
      </c>
      <c r="BK2649"/>
      <c r="BL2649"/>
      <c r="BM2649"/>
      <c r="BN2649"/>
      <c r="BO2649"/>
      <c r="BP2649"/>
      <c r="BQ2649"/>
      <c r="BR2649"/>
      <c r="BS2649"/>
      <c r="BT2649"/>
      <c r="BU2649"/>
      <c r="BV2649"/>
      <c r="BW2649"/>
      <c r="BX2649"/>
      <c r="BY2649"/>
      <c r="BZ2649"/>
      <c r="CA2649"/>
      <c r="CB2649"/>
      <c r="CC2649"/>
      <c r="CD2649"/>
      <c r="CE2649"/>
      <c r="CF2649"/>
      <c r="CG2649"/>
      <c r="CH2649"/>
      <c r="CI2649"/>
      <c r="CJ2649"/>
      <c r="CK2649"/>
      <c r="CL2649"/>
      <c r="CM2649"/>
      <c r="CN2649"/>
      <c r="CO2649"/>
    </row>
    <row r="2650" spans="1:93" ht="15.75" hidden="1" outlineLevel="2" thickBot="1" x14ac:dyDescent="0.3">
      <c r="A2650" s="152" t="s">
        <v>60</v>
      </c>
      <c r="B2650" s="192">
        <f t="shared" ref="B2650:BJ2650" si="4584">-B2647+B2646*B2649-1*IF(AND($A2474=B2645,B2649&gt;=$A2593),B2649-$A2593,0)</f>
        <v>0</v>
      </c>
      <c r="C2650" s="193">
        <f t="shared" si="4584"/>
        <v>0</v>
      </c>
      <c r="D2650" s="193">
        <f t="shared" si="4584"/>
        <v>0</v>
      </c>
      <c r="E2650" s="193">
        <f t="shared" si="4584"/>
        <v>0</v>
      </c>
      <c r="F2650" s="193">
        <f t="shared" si="4584"/>
        <v>0</v>
      </c>
      <c r="G2650" s="193">
        <f t="shared" si="4584"/>
        <v>0</v>
      </c>
      <c r="H2650" s="193">
        <f t="shared" si="4584"/>
        <v>0</v>
      </c>
      <c r="I2650" s="193">
        <f t="shared" si="4584"/>
        <v>0</v>
      </c>
      <c r="J2650" s="193">
        <f t="shared" si="4584"/>
        <v>0</v>
      </c>
      <c r="K2650" s="193">
        <f t="shared" si="4584"/>
        <v>0</v>
      </c>
      <c r="L2650" s="194">
        <f t="shared" si="4584"/>
        <v>0</v>
      </c>
      <c r="M2650" s="192">
        <f t="shared" si="4584"/>
        <v>0</v>
      </c>
      <c r="N2650" s="193">
        <f t="shared" si="4584"/>
        <v>0</v>
      </c>
      <c r="O2650" s="193">
        <f t="shared" si="4584"/>
        <v>0</v>
      </c>
      <c r="P2650" s="193">
        <f t="shared" si="4584"/>
        <v>0</v>
      </c>
      <c r="Q2650" s="193">
        <f t="shared" si="4584"/>
        <v>0</v>
      </c>
      <c r="R2650" s="193">
        <f t="shared" si="4584"/>
        <v>0</v>
      </c>
      <c r="S2650" s="193">
        <f t="shared" si="4584"/>
        <v>0</v>
      </c>
      <c r="T2650" s="193">
        <f t="shared" si="4584"/>
        <v>0</v>
      </c>
      <c r="U2650" s="193">
        <f t="shared" si="4584"/>
        <v>0</v>
      </c>
      <c r="V2650" s="194">
        <f t="shared" si="4584"/>
        <v>0</v>
      </c>
      <c r="W2650" s="192">
        <f t="shared" si="4584"/>
        <v>0</v>
      </c>
      <c r="X2650" s="193">
        <f t="shared" si="4584"/>
        <v>0</v>
      </c>
      <c r="Y2650" s="193">
        <f t="shared" si="4584"/>
        <v>0</v>
      </c>
      <c r="Z2650" s="193">
        <f t="shared" si="4584"/>
        <v>0</v>
      </c>
      <c r="AA2650" s="193">
        <f t="shared" si="4584"/>
        <v>0</v>
      </c>
      <c r="AB2650" s="193">
        <f t="shared" si="4584"/>
        <v>0</v>
      </c>
      <c r="AC2650" s="193">
        <f t="shared" si="4584"/>
        <v>0</v>
      </c>
      <c r="AD2650" s="193">
        <f t="shared" si="4584"/>
        <v>0</v>
      </c>
      <c r="AE2650" s="193">
        <f t="shared" si="4584"/>
        <v>0</v>
      </c>
      <c r="AF2650" s="194">
        <f t="shared" si="4584"/>
        <v>0</v>
      </c>
      <c r="AG2650" s="192">
        <f t="shared" si="4584"/>
        <v>0</v>
      </c>
      <c r="AH2650" s="193">
        <f t="shared" si="4584"/>
        <v>0</v>
      </c>
      <c r="AI2650" s="193">
        <f t="shared" si="4584"/>
        <v>0</v>
      </c>
      <c r="AJ2650" s="193">
        <f t="shared" si="4584"/>
        <v>0</v>
      </c>
      <c r="AK2650" s="193">
        <f t="shared" si="4584"/>
        <v>0</v>
      </c>
      <c r="AL2650" s="193">
        <f t="shared" si="4584"/>
        <v>0</v>
      </c>
      <c r="AM2650" s="193">
        <f t="shared" si="4584"/>
        <v>0</v>
      </c>
      <c r="AN2650" s="193">
        <f t="shared" si="4584"/>
        <v>0</v>
      </c>
      <c r="AO2650" s="193">
        <f t="shared" si="4584"/>
        <v>0</v>
      </c>
      <c r="AP2650" s="194">
        <f t="shared" si="4584"/>
        <v>0</v>
      </c>
      <c r="AQ2650" s="192" t="e">
        <f t="shared" si="4584"/>
        <v>#DIV/0!</v>
      </c>
      <c r="AR2650" s="193" t="e">
        <f t="shared" si="4584"/>
        <v>#DIV/0!</v>
      </c>
      <c r="AS2650" s="193" t="e">
        <f t="shared" si="4584"/>
        <v>#DIV/0!</v>
      </c>
      <c r="AT2650" s="193" t="e">
        <f t="shared" si="4584"/>
        <v>#DIV/0!</v>
      </c>
      <c r="AU2650" s="193" t="e">
        <f t="shared" si="4584"/>
        <v>#DIV/0!</v>
      </c>
      <c r="AV2650" s="193" t="e">
        <f t="shared" si="4584"/>
        <v>#DIV/0!</v>
      </c>
      <c r="AW2650" s="193" t="e">
        <f t="shared" si="4584"/>
        <v>#DIV/0!</v>
      </c>
      <c r="AX2650" s="193" t="e">
        <f t="shared" si="4584"/>
        <v>#DIV/0!</v>
      </c>
      <c r="AY2650" s="193" t="e">
        <f t="shared" si="4584"/>
        <v>#DIV/0!</v>
      </c>
      <c r="AZ2650" s="194" t="e">
        <f t="shared" si="4584"/>
        <v>#DIV/0!</v>
      </c>
      <c r="BA2650" s="192">
        <f t="shared" si="4584"/>
        <v>0</v>
      </c>
      <c r="BB2650" s="193">
        <f t="shared" si="4584"/>
        <v>0</v>
      </c>
      <c r="BC2650" s="193">
        <f t="shared" si="4584"/>
        <v>0</v>
      </c>
      <c r="BD2650" s="193">
        <f t="shared" si="4584"/>
        <v>0</v>
      </c>
      <c r="BE2650" s="193">
        <f t="shared" si="4584"/>
        <v>0</v>
      </c>
      <c r="BF2650" s="193">
        <f t="shared" si="4584"/>
        <v>0</v>
      </c>
      <c r="BG2650" s="193">
        <f t="shared" si="4584"/>
        <v>0</v>
      </c>
      <c r="BH2650" s="193">
        <f t="shared" si="4584"/>
        <v>0</v>
      </c>
      <c r="BI2650" s="193">
        <f t="shared" si="4584"/>
        <v>0</v>
      </c>
      <c r="BJ2650" s="194">
        <f t="shared" si="4584"/>
        <v>0</v>
      </c>
    </row>
    <row r="2651" spans="1:93" hidden="1" outlineLevel="2" x14ac:dyDescent="0.25"/>
    <row r="2652" spans="1:93" hidden="1" outlineLevel="1" collapsed="1" x14ac:dyDescent="0.25">
      <c r="A2652" s="181">
        <f>4*B2474/10</f>
        <v>0</v>
      </c>
      <c r="B2652" s="180"/>
      <c r="C2652" s="180"/>
      <c r="D2652" s="180"/>
    </row>
    <row r="2653" spans="1:93" hidden="1" outlineLevel="2" x14ac:dyDescent="0.25">
      <c r="B2653" s="316">
        <f>'Calculo VIGA'!E$2</f>
        <v>1</v>
      </c>
      <c r="C2653" s="317"/>
      <c r="D2653" s="316">
        <f>'Calculo VIGA'!F$2</f>
        <v>2</v>
      </c>
      <c r="E2653" s="317"/>
      <c r="F2653" s="316">
        <f>'Calculo VIGA'!G$2</f>
        <v>3</v>
      </c>
      <c r="G2653" s="317"/>
      <c r="H2653" s="316">
        <f>'Calculo VIGA'!H$2</f>
        <v>4</v>
      </c>
      <c r="I2653" s="317"/>
      <c r="J2653" s="316">
        <f>'Calculo VIGA'!I$2</f>
        <v>5</v>
      </c>
      <c r="K2653" s="317"/>
      <c r="L2653" s="316">
        <f>'Calculo VIGA'!J$2</f>
        <v>6</v>
      </c>
      <c r="M2653" s="317"/>
    </row>
    <row r="2654" spans="1:93" hidden="1" outlineLevel="2" x14ac:dyDescent="0.25">
      <c r="B2654" s="105">
        <f>'Calculo VIGA'!B$18</f>
        <v>3</v>
      </c>
      <c r="C2654" s="106">
        <v>0</v>
      </c>
      <c r="D2654" s="107">
        <f>'Calculo VIGA'!J$18</f>
        <v>0</v>
      </c>
      <c r="E2654" s="106">
        <v>0</v>
      </c>
      <c r="F2654" s="107">
        <f>'Calculo VIGA'!R$18</f>
        <v>0</v>
      </c>
      <c r="G2654" s="106">
        <v>0</v>
      </c>
      <c r="H2654" s="107">
        <f>'Calculo VIGA'!Z$18</f>
        <v>0</v>
      </c>
      <c r="I2654" s="106">
        <v>0</v>
      </c>
      <c r="J2654" s="107">
        <f>'Calculo VIGA'!AH$18</f>
        <v>0</v>
      </c>
      <c r="K2654" s="106">
        <v>0</v>
      </c>
      <c r="L2654" s="107">
        <f>'Calculo VIGA'!AP$18</f>
        <v>0</v>
      </c>
      <c r="M2654" s="106">
        <v>0</v>
      </c>
      <c r="X2654" s="146"/>
      <c r="Y2654" s="147"/>
    </row>
    <row r="2655" spans="1:93" hidden="1" outlineLevel="2" x14ac:dyDescent="0.25">
      <c r="B2655" s="105">
        <f>'Calculo VIGA'!B$19</f>
        <v>4</v>
      </c>
      <c r="C2655" s="106">
        <f>IF($A2474=B2653,1*($B2474-$A2652)^2*(2*$A2652+$B2474)/$B2474^3,0)</f>
        <v>0</v>
      </c>
      <c r="D2655" s="107">
        <f>'Calculo VIGA'!J$19</f>
        <v>0</v>
      </c>
      <c r="E2655" s="106">
        <f>IF($A2474=D2653,1*($B2474-$A2652)^2*(2*$A2652+$B2474)/$B2474^3,0)</f>
        <v>0</v>
      </c>
      <c r="F2655" s="107">
        <f>'Calculo VIGA'!R$19</f>
        <v>0</v>
      </c>
      <c r="G2655" s="106">
        <f>IF($A2474=F2653,1*($B2474-$A2652)^2*(2*$A2652+$B2474)/$B2474^3,0)</f>
        <v>0</v>
      </c>
      <c r="H2655" s="107">
        <f>'Calculo VIGA'!Z$19</f>
        <v>0</v>
      </c>
      <c r="I2655" s="106">
        <f>IF($A2474=H2653,1*($B2474-$A2652)^2*(2*$A2652+$B2474)/$B2474^3,0)</f>
        <v>0</v>
      </c>
      <c r="J2655" s="107">
        <f>'Calculo VIGA'!AH$19</f>
        <v>0</v>
      </c>
      <c r="K2655" s="106" t="e">
        <f>IF($A2474=J2653,1*($B2474-$A2652)^2*(2*$A2652+$B2474)/$B2474^3,0)</f>
        <v>#DIV/0!</v>
      </c>
      <c r="L2655" s="107">
        <f>'Calculo VIGA'!AP$19</f>
        <v>0</v>
      </c>
      <c r="M2655" s="106">
        <f>IF($A2474=L2653,1*($B2474-$A2652)^2*(2*$A2652+$B2474)/$B2474^3,0)</f>
        <v>0</v>
      </c>
    </row>
    <row r="2656" spans="1:93" hidden="1" outlineLevel="2" x14ac:dyDescent="0.25">
      <c r="A2656" t="s">
        <v>36</v>
      </c>
      <c r="B2656" s="105">
        <f>'Calculo VIGA'!B$20</f>
        <v>1</v>
      </c>
      <c r="C2656" s="106">
        <f>IF($A2474=B2653,1*$A2652*($B2474-$A2652)^2/$B2474^2,0)</f>
        <v>0</v>
      </c>
      <c r="D2656" s="107">
        <f>'Calculo VIGA'!J$20</f>
        <v>0</v>
      </c>
      <c r="E2656" s="106">
        <f>IF($A2474=D2653,1*$A2652*($B2474-$A2652)^2/$B2474^2,0)</f>
        <v>0</v>
      </c>
      <c r="F2656" s="107">
        <f>'Calculo VIGA'!R$20</f>
        <v>0</v>
      </c>
      <c r="G2656" s="106">
        <f>IF($A2474=F2653,1*$A2652*($B2474-$A2652)^2/$B2474^2,0)</f>
        <v>0</v>
      </c>
      <c r="H2656" s="107">
        <f>'Calculo VIGA'!Z$20</f>
        <v>0</v>
      </c>
      <c r="I2656" s="106">
        <f>IF($A2474=H2653,1*$A2652*($B2474-$A2652)^2/$B2474^2,0)</f>
        <v>0</v>
      </c>
      <c r="J2656" s="107">
        <f>'Calculo VIGA'!AH$20</f>
        <v>0</v>
      </c>
      <c r="K2656" s="106" t="e">
        <f>IF($A2474=J2653,1*$A2652*($B2474-$A2652)^2/$B2474^2,0)</f>
        <v>#DIV/0!</v>
      </c>
      <c r="L2656" s="107">
        <f>'Calculo VIGA'!AP$20</f>
        <v>0</v>
      </c>
      <c r="M2656" s="106">
        <f>IF($A2474=L2653,1*$A2652*($B2474-$A2652)^2/$B2474^2,0)</f>
        <v>0</v>
      </c>
      <c r="X2656" s="149"/>
    </row>
    <row r="2657" spans="2:34" hidden="1" outlineLevel="2" x14ac:dyDescent="0.25">
      <c r="B2657" s="105">
        <f>'Calculo VIGA'!B$21</f>
        <v>5</v>
      </c>
      <c r="C2657" s="108">
        <v>0</v>
      </c>
      <c r="D2657" s="107">
        <f>'Calculo VIGA'!J$21</f>
        <v>0</v>
      </c>
      <c r="E2657" s="108">
        <v>0</v>
      </c>
      <c r="F2657" s="107">
        <f>'Calculo VIGA'!R$21</f>
        <v>0</v>
      </c>
      <c r="G2657" s="108">
        <v>0</v>
      </c>
      <c r="H2657" s="107">
        <f>'Calculo VIGA'!Z$21</f>
        <v>0</v>
      </c>
      <c r="I2657" s="108">
        <v>0</v>
      </c>
      <c r="J2657" s="107">
        <f>'Calculo VIGA'!AH$21</f>
        <v>0</v>
      </c>
      <c r="K2657" s="108">
        <v>0</v>
      </c>
      <c r="L2657" s="107">
        <f>'Calculo VIGA'!AP$21</f>
        <v>0</v>
      </c>
      <c r="M2657" s="108">
        <v>0</v>
      </c>
    </row>
    <row r="2658" spans="2:34" hidden="1" outlineLevel="2" x14ac:dyDescent="0.25">
      <c r="B2658" s="105">
        <f>'Calculo VIGA'!B$22</f>
        <v>6</v>
      </c>
      <c r="C2658" s="106">
        <f>IF($A2474=B2653,1*($A2652)^2*(3*$B2474-2*$A2652)/$B2474^3,0)</f>
        <v>0</v>
      </c>
      <c r="D2658" s="107">
        <f>'Calculo VIGA'!J$22</f>
        <v>0</v>
      </c>
      <c r="E2658" s="106">
        <f>IF($A2474=D2653,1*($A2652)^2*(3*$B2474-2*$A2652)/$B2474^3,0)</f>
        <v>0</v>
      </c>
      <c r="F2658" s="107">
        <f>'Calculo VIGA'!R$22</f>
        <v>0</v>
      </c>
      <c r="G2658" s="106">
        <f>IF($A2474=F2653,1*($A2652)^2*(3*$B2474-2*$A2652)/$B2474^3,0)</f>
        <v>0</v>
      </c>
      <c r="H2658" s="107">
        <f>'Calculo VIGA'!Z$22</f>
        <v>0</v>
      </c>
      <c r="I2658" s="106">
        <f>IF($A2474=H2653,1*($A2652)^2*(3*$B2474-2*$A2652)/$B2474^3,0)</f>
        <v>0</v>
      </c>
      <c r="J2658" s="107">
        <f>'Calculo VIGA'!AH$22</f>
        <v>0</v>
      </c>
      <c r="K2658" s="106" t="e">
        <f>IF($A2474=J2653,1*($A2652)^2*(3*$B2474-2*$A2652)/$B2474^3,0)</f>
        <v>#DIV/0!</v>
      </c>
      <c r="L2658" s="107">
        <f>'Calculo VIGA'!AP$22</f>
        <v>0</v>
      </c>
      <c r="M2658" s="106">
        <f>IF($A2474=L2653,1*($A2652)^2*(3*$B2474-2*$A2652)/$B2474^3,0)</f>
        <v>0</v>
      </c>
    </row>
    <row r="2659" spans="2:34" hidden="1" outlineLevel="2" x14ac:dyDescent="0.25">
      <c r="B2659" s="105">
        <f>'Calculo VIGA'!B$23</f>
        <v>2</v>
      </c>
      <c r="C2659" s="108">
        <f>IF($A2474=B2653,-1*($B2474-$A2652)*$A2652^2/$B2474^2,0)</f>
        <v>0</v>
      </c>
      <c r="D2659" s="107">
        <f>'Calculo VIGA'!J$23</f>
        <v>0</v>
      </c>
      <c r="E2659" s="108">
        <f>IF($A2474=D2653,-1*($B2474-$A2652)*$A2652^2/$B2474^2,0)</f>
        <v>0</v>
      </c>
      <c r="F2659" s="107">
        <f>'Calculo VIGA'!R$23</f>
        <v>0</v>
      </c>
      <c r="G2659" s="108">
        <f>IF($A2474=F2653,-1*($B2474-$A2652)*$A2652^2/$B2474^2,0)</f>
        <v>0</v>
      </c>
      <c r="H2659" s="107">
        <f>'Calculo VIGA'!Z$23</f>
        <v>0</v>
      </c>
      <c r="I2659" s="108">
        <f>IF($A2474=H2653,-1*($B2474-$A2652)*$A2652^2/$B2474^2,0)</f>
        <v>0</v>
      </c>
      <c r="J2659" s="107">
        <f>'Calculo VIGA'!AH$23</f>
        <v>0</v>
      </c>
      <c r="K2659" s="108" t="e">
        <f>IF($A2474=J2653,-1*($B2474-$A2652)*$A2652^2/$B2474^2,0)</f>
        <v>#DIV/0!</v>
      </c>
      <c r="L2659" s="107">
        <f>'Calculo VIGA'!AP$23</f>
        <v>0</v>
      </c>
      <c r="M2659" s="108">
        <f>IF($A2474=L2653,-1*($B2474-$A2652)*$A2652^2/$B2474^2,0)</f>
        <v>0</v>
      </c>
    </row>
    <row r="2660" spans="2:34" hidden="1" outlineLevel="2" x14ac:dyDescent="0.25">
      <c r="C2660" t="s">
        <v>61</v>
      </c>
      <c r="D2660" s="182"/>
      <c r="E2660" s="183"/>
      <c r="F2660" s="182"/>
      <c r="G2660" s="183"/>
      <c r="H2660" s="182"/>
      <c r="I2660" s="183"/>
      <c r="J2660" s="182"/>
      <c r="K2660" s="183"/>
      <c r="L2660" s="182"/>
      <c r="M2660" s="183"/>
      <c r="N2660" s="182"/>
      <c r="O2660" s="183"/>
      <c r="P2660" s="182"/>
      <c r="Q2660" s="183"/>
      <c r="R2660" s="182"/>
      <c r="S2660" s="183"/>
    </row>
    <row r="2661" spans="2:34" hidden="1" outlineLevel="2" x14ac:dyDescent="0.25">
      <c r="B2661" s="105">
        <v>1</v>
      </c>
      <c r="C2661" s="108">
        <f t="shared" ref="C2661" si="4585">-(IFERROR(VLOOKUP($B2661,$B2654:$C2659,2,0),0)+IFERROR(VLOOKUP($B2661,$D2654:$E2659,2,0),0)+IFERROR(VLOOKUP($B2661,$F2654:$G2659,2,0),0)+IFERROR(VLOOKUP($B2661,$H2654:$I2659,2,0),0)+IFERROR(VLOOKUP($B2661,$J2654:$K2659,2,0),0)+IFERROR(VLOOKUP($B2661,$L2654:$M2659,2,0),0)+IFERROR(VLOOKUP($B2661,$N2654:$O2659,2,0),0)+IFERROR(VLOOKUP($B2661,$P2654:$Q2659,2,0),0)+IFERROR(VLOOKUP($B2661,$R2654:$S2659,2,0),0))</f>
        <v>0</v>
      </c>
      <c r="E2661" s="109"/>
      <c r="F2661" s="325" t="s">
        <v>37</v>
      </c>
      <c r="G2661" s="325"/>
      <c r="H2661" s="325"/>
      <c r="I2661" s="325"/>
      <c r="J2661" s="325"/>
      <c r="K2661" s="325"/>
      <c r="L2661" s="325"/>
      <c r="M2661" s="325"/>
      <c r="N2661" s="325"/>
      <c r="O2661" s="325"/>
      <c r="P2661" s="325"/>
      <c r="Q2661" s="325"/>
      <c r="R2661" s="325"/>
      <c r="S2661" s="325"/>
      <c r="T2661" s="325"/>
      <c r="U2661" s="325"/>
      <c r="V2661" s="325"/>
      <c r="W2661" s="325"/>
      <c r="X2661" s="325"/>
      <c r="Y2661" s="325"/>
      <c r="Z2661" s="325"/>
      <c r="AA2661" s="325"/>
      <c r="AB2661" s="110"/>
      <c r="AC2661" s="110"/>
      <c r="AD2661" s="110"/>
      <c r="AE2661" s="110"/>
      <c r="AF2661" s="110"/>
      <c r="AG2661" s="110"/>
      <c r="AH2661" s="110"/>
    </row>
    <row r="2662" spans="2:34" hidden="1" outlineLevel="2" x14ac:dyDescent="0.25">
      <c r="B2662" s="105">
        <v>2</v>
      </c>
      <c r="C2662" s="108">
        <f t="shared" ref="C2662" si="4586">-(IFERROR(VLOOKUP($B2662,$B2654:$C2659,2,0),0)+IFERROR(VLOOKUP($B2662,$D2654:$E2659,2,0),0)+IFERROR(VLOOKUP($B2662,$F2654:$G2659,2,0),0)+IFERROR(VLOOKUP($B2662,$H2654:$I2659,2,0),0)+IFERROR(VLOOKUP($B2662,$J2654:$K2659,2,0),0)+IFERROR(VLOOKUP($B2662,$L2654:$M2659,2,0),0)+IFERROR(VLOOKUP($B2662,$N2654:$O2659,2,0),0)+IFERROR(VLOOKUP($B2662,$P2654:$Q2659,2,0),0)+IFERROR(VLOOKUP($B2662,$R2654:$S2659,2,0),0))</f>
        <v>0</v>
      </c>
      <c r="E2662" s="110"/>
      <c r="F2662" s="110"/>
      <c r="G2662" s="326" t="s">
        <v>38</v>
      </c>
      <c r="H2662" s="326"/>
      <c r="I2662" s="326"/>
      <c r="J2662" s="326"/>
      <c r="K2662" s="326"/>
      <c r="L2662" s="326"/>
      <c r="M2662" s="110"/>
      <c r="N2662" s="110"/>
      <c r="O2662" s="110"/>
      <c r="P2662" s="327" t="s">
        <v>39</v>
      </c>
      <c r="Q2662" s="327"/>
      <c r="R2662" s="327"/>
      <c r="S2662" s="327"/>
      <c r="T2662" s="327"/>
      <c r="U2662" s="327"/>
      <c r="V2662" s="110"/>
      <c r="W2662" s="110"/>
      <c r="X2662" s="110"/>
      <c r="Y2662" s="110"/>
      <c r="Z2662" s="110"/>
      <c r="AA2662" s="110"/>
      <c r="AB2662" s="110"/>
      <c r="AC2662" s="110"/>
      <c r="AD2662" s="110"/>
      <c r="AE2662" s="110"/>
      <c r="AF2662" s="110"/>
      <c r="AG2662" s="110"/>
      <c r="AH2662" s="110"/>
    </row>
    <row r="2663" spans="2:34" hidden="1" outlineLevel="2" x14ac:dyDescent="0.25">
      <c r="B2663" s="105">
        <v>3</v>
      </c>
      <c r="C2663" s="108">
        <f t="shared" ref="C2663" si="4587">-(IFERROR(VLOOKUP($B2663,$B2654:$C2659,2,0),0)+IFERROR(VLOOKUP($B2663,$D2654:$E2659,2,0),0)+IFERROR(VLOOKUP($B2663,$F2654:$G2659,2,0),0)+IFERROR(VLOOKUP($B2663,$H2654:$I2659,2,0),0)+IFERROR(VLOOKUP($B2663,$J2654:$K2659,2,0),0)+IFERROR(VLOOKUP($B2663,$L2654:$M2659,2,0),0)+IFERROR(VLOOKUP($B2663,$N2654:$O2659,2,0),0)+IFERROR(VLOOKUP($B2663,$P2654:$Q2659,2,0),0)+IFERROR(VLOOKUP($B2663,$R2654:$S2659,2,0),0))</f>
        <v>0</v>
      </c>
      <c r="E2663" s="110"/>
      <c r="F2663" s="110"/>
      <c r="G2663" s="112">
        <v>6</v>
      </c>
      <c r="H2663" s="112">
        <v>5</v>
      </c>
      <c r="I2663" s="112">
        <v>4</v>
      </c>
      <c r="J2663" s="112">
        <v>3</v>
      </c>
      <c r="K2663" s="112">
        <v>2</v>
      </c>
      <c r="L2663" s="112">
        <v>1</v>
      </c>
      <c r="M2663" s="110"/>
      <c r="O2663" s="110"/>
      <c r="P2663" s="112">
        <v>6</v>
      </c>
      <c r="Q2663" s="112">
        <v>5</v>
      </c>
      <c r="R2663" s="112">
        <v>4</v>
      </c>
      <c r="S2663" s="112">
        <v>3</v>
      </c>
      <c r="T2663" s="112">
        <v>2</v>
      </c>
      <c r="U2663" s="112">
        <v>1</v>
      </c>
      <c r="AB2663" s="110"/>
      <c r="AC2663" s="110"/>
      <c r="AD2663" s="110"/>
      <c r="AE2663" s="110"/>
      <c r="AF2663" s="110"/>
      <c r="AG2663" s="110"/>
      <c r="AH2663" s="110"/>
    </row>
    <row r="2664" spans="2:34" hidden="1" outlineLevel="2" x14ac:dyDescent="0.25">
      <c r="B2664" s="105">
        <v>4</v>
      </c>
      <c r="C2664" s="108">
        <f t="shared" ref="C2664" si="4588">-(IFERROR(VLOOKUP($B2664,$B2654:$C2659,2,0),0)+IFERROR(VLOOKUP($B2664,$D2654:$E2659,2,0),0)+IFERROR(VLOOKUP($B2664,$F2654:$G2659,2,0),0)+IFERROR(VLOOKUP($B2664,$H2654:$I2659,2,0),0)+IFERROR(VLOOKUP($B2664,$J2654:$K2659,2,0),0)+IFERROR(VLOOKUP($B2664,$L2654:$M2659,2,0),0)+IFERROR(VLOOKUP($B2664,$N2654:$O2659,2,0),0)+IFERROR(VLOOKUP($B2664,$P2654:$Q2659,2,0),0)+IFERROR(VLOOKUP($B2664,$R2654:$S2659,2,0),0))</f>
        <v>0</v>
      </c>
      <c r="E2664" s="110"/>
      <c r="F2664" s="105">
        <v>1</v>
      </c>
      <c r="G2664" s="184" t="e">
        <f t="array" ref="G2664:G2670">MMULT(MINVERSE($C$24:$I$30),$C2661:$C2667)</f>
        <v>#NUM!</v>
      </c>
      <c r="H2664" s="184" t="e">
        <f t="array" ref="H2664:H2669">MMULT(MINVERSE($C$24:$H$29),$C2661:$C2666)</f>
        <v>#NUM!</v>
      </c>
      <c r="I2664" s="184" t="e">
        <f t="array" ref="I2664:I2668">MMULT(MINVERSE($C$24:$G$28),$C2661:$C2665)</f>
        <v>#NUM!</v>
      </c>
      <c r="J2664" s="184">
        <f t="array" ref="J2664:J2667">MMULT(MINVERSE($C$24:$F$27),$C2661:$C2664)</f>
        <v>0</v>
      </c>
      <c r="K2664" s="184">
        <f t="array" ref="K2664:K2666">MMULT(MINVERSE($C$24:$E$26),$C2661:$C2663)</f>
        <v>0</v>
      </c>
      <c r="L2664" s="184">
        <f t="array" ref="L2664:L2665">MMULT(MINVERSE($C$24:$D$25),$C2661:$C2662)</f>
        <v>0</v>
      </c>
      <c r="M2664" s="110"/>
      <c r="O2664" s="105">
        <v>1</v>
      </c>
      <c r="P2664" s="184" t="e">
        <f t="array" ref="P2664:P2674">MMULT(MINVERSE($C$24:$M$34),$C2661:$C2671)</f>
        <v>#NUM!</v>
      </c>
      <c r="Q2664" s="184" t="e">
        <f t="array" ref="Q2664:Q2673">MMULT(MINVERSE($C$24:$L$33),$C2661:$C2670)</f>
        <v>#NUM!</v>
      </c>
      <c r="R2664" s="184" t="e">
        <f t="array" ref="R2664:R2672">MMULT(MINVERSE($C$24:$K$32),$C2661:$C2669)</f>
        <v>#NUM!</v>
      </c>
      <c r="S2664" s="184" t="e">
        <f t="array" ref="S2664:S2671">MMULT(MINVERSE($C$24:$J$31),$C2661:$C2668)</f>
        <v>#NUM!</v>
      </c>
      <c r="T2664" s="114"/>
      <c r="U2664" s="114"/>
      <c r="V2664" s="110"/>
      <c r="W2664" s="110"/>
      <c r="X2664" s="110"/>
      <c r="Y2664" s="110"/>
      <c r="Z2664" s="110"/>
      <c r="AA2664" s="110"/>
      <c r="AB2664" s="110"/>
      <c r="AC2664" s="110"/>
      <c r="AD2664" s="110"/>
      <c r="AE2664" s="110"/>
      <c r="AF2664" s="110"/>
      <c r="AG2664" s="110"/>
      <c r="AH2664" s="110"/>
    </row>
    <row r="2665" spans="2:34" hidden="1" outlineLevel="2" x14ac:dyDescent="0.25">
      <c r="B2665" s="105">
        <v>5</v>
      </c>
      <c r="C2665" s="108">
        <f t="shared" ref="C2665" si="4589">-(IFERROR(VLOOKUP($B2665,$B2654:$C2659,2,0),0)+IFERROR(VLOOKUP($B2665,$D2654:$E2659,2,0),0)+IFERROR(VLOOKUP($B2665,$F2654:$G2659,2,0),0)+IFERROR(VLOOKUP($B2665,$H2654:$I2659,2,0),0)+IFERROR(VLOOKUP($B2665,$J2654:$K2659,2,0),0)+IFERROR(VLOOKUP($B2665,$L2654:$M2659,2,0),0)+IFERROR(VLOOKUP($B2665,$N2654:$O2659,2,0),0)+IFERROR(VLOOKUP($B2665,$P2654:$Q2659,2,0),0)+IFERROR(VLOOKUP($B2665,$R2654:$S2659,2,0),0))</f>
        <v>0</v>
      </c>
      <c r="E2665" s="110"/>
      <c r="F2665" s="105">
        <v>2</v>
      </c>
      <c r="G2665" s="185" t="e">
        <v>#NUM!</v>
      </c>
      <c r="H2665" s="185" t="e">
        <v>#NUM!</v>
      </c>
      <c r="I2665" s="185" t="e">
        <v>#NUM!</v>
      </c>
      <c r="J2665" s="185">
        <v>0</v>
      </c>
      <c r="K2665" s="185">
        <v>0</v>
      </c>
      <c r="L2665" s="185">
        <v>0</v>
      </c>
      <c r="M2665" s="110"/>
      <c r="O2665" s="105">
        <v>2</v>
      </c>
      <c r="P2665" s="185" t="e">
        <v>#NUM!</v>
      </c>
      <c r="Q2665" s="185" t="e">
        <v>#NUM!</v>
      </c>
      <c r="R2665" s="185" t="e">
        <v>#NUM!</v>
      </c>
      <c r="S2665" s="185" t="e">
        <v>#NUM!</v>
      </c>
      <c r="T2665" s="114"/>
      <c r="U2665" s="114"/>
    </row>
    <row r="2666" spans="2:34" hidden="1" outlineLevel="2" x14ac:dyDescent="0.25">
      <c r="B2666" s="105">
        <v>6</v>
      </c>
      <c r="C2666" s="108">
        <f t="shared" ref="C2666" si="4590">-(IFERROR(VLOOKUP($B2666,$B2654:$C2659,2,0),0)+IFERROR(VLOOKUP($B2666,$D2654:$E2659,2,0),0)+IFERROR(VLOOKUP($B2666,$F2654:$G2659,2,0),0)+IFERROR(VLOOKUP($B2666,$H2654:$I2659,2,0),0)+IFERROR(VLOOKUP($B2666,$J2654:$K2659,2,0),0)+IFERROR(VLOOKUP($B2666,$L2654:$M2659,2,0),0)+IFERROR(VLOOKUP($B2666,$N2654:$O2659,2,0),0)+IFERROR(VLOOKUP($B2666,$P2654:$Q2659,2,0),0)+IFERROR(VLOOKUP($B2666,$R2654:$S2659,2,0),0))</f>
        <v>0</v>
      </c>
      <c r="E2666" s="110"/>
      <c r="F2666" s="105">
        <v>3</v>
      </c>
      <c r="G2666" s="185" t="e">
        <v>#NUM!</v>
      </c>
      <c r="H2666" s="185" t="e">
        <v>#NUM!</v>
      </c>
      <c r="I2666" s="185" t="e">
        <v>#NUM!</v>
      </c>
      <c r="J2666" s="185">
        <v>0</v>
      </c>
      <c r="K2666" s="185">
        <v>0</v>
      </c>
      <c r="L2666" s="185"/>
      <c r="M2666" s="110"/>
      <c r="O2666" s="105">
        <v>3</v>
      </c>
      <c r="P2666" s="185" t="e">
        <v>#NUM!</v>
      </c>
      <c r="Q2666" s="185" t="e">
        <v>#NUM!</v>
      </c>
      <c r="R2666" s="185" t="e">
        <v>#NUM!</v>
      </c>
      <c r="S2666" s="185" t="e">
        <v>#NUM!</v>
      </c>
      <c r="T2666" s="114"/>
      <c r="U2666" s="114"/>
    </row>
    <row r="2667" spans="2:34" hidden="1" outlineLevel="2" x14ac:dyDescent="0.25">
      <c r="B2667" s="105">
        <v>7</v>
      </c>
      <c r="C2667" s="108">
        <f t="shared" ref="C2667" si="4591">-(IFERROR(VLOOKUP($B2667,$B2654:$C2659,2,0),0)+IFERROR(VLOOKUP($B2667,$D2654:$E2659,2,0),0)+IFERROR(VLOOKUP($B2667,$F2654:$G2659,2,0),0)+IFERROR(VLOOKUP($B2667,$H2654:$I2659,2,0),0)+IFERROR(VLOOKUP($B2667,$J2654:$K2659,2,0),0)+IFERROR(VLOOKUP($B2667,$L2654:$M2659,2,0),0)+IFERROR(VLOOKUP($B2667,$N2654:$O2659,2,0),0)+IFERROR(VLOOKUP($B2667,$P2654:$Q2659,2,0),0)+IFERROR(VLOOKUP($B2667,$R2654:$S2659,2,0),0))</f>
        <v>0</v>
      </c>
      <c r="E2667" s="110"/>
      <c r="F2667" s="105">
        <v>4</v>
      </c>
      <c r="G2667" s="185" t="e">
        <v>#NUM!</v>
      </c>
      <c r="H2667" s="185" t="e">
        <v>#NUM!</v>
      </c>
      <c r="I2667" s="185" t="e">
        <v>#NUM!</v>
      </c>
      <c r="J2667" s="185">
        <v>0</v>
      </c>
      <c r="K2667" s="185"/>
      <c r="L2667" s="185"/>
      <c r="M2667" s="110"/>
      <c r="O2667" s="105">
        <v>4</v>
      </c>
      <c r="P2667" s="185" t="e">
        <v>#NUM!</v>
      </c>
      <c r="Q2667" s="185" t="e">
        <v>#NUM!</v>
      </c>
      <c r="R2667" s="185" t="e">
        <v>#NUM!</v>
      </c>
      <c r="S2667" s="185" t="e">
        <v>#NUM!</v>
      </c>
      <c r="T2667" s="114"/>
      <c r="U2667" s="114"/>
    </row>
    <row r="2668" spans="2:34" hidden="1" outlineLevel="2" x14ac:dyDescent="0.25">
      <c r="B2668" s="105">
        <v>8</v>
      </c>
      <c r="C2668" s="108">
        <f t="shared" ref="C2668" si="4592">-(IFERROR(VLOOKUP($B2668,$B2654:$C2659,2,0),0)+IFERROR(VLOOKUP($B2668,$D2654:$E2659,2,0),0)+IFERROR(VLOOKUP($B2668,$F2654:$G2659,2,0),0)+IFERROR(VLOOKUP($B2668,$H2654:$I2659,2,0),0)+IFERROR(VLOOKUP($B2668,$J2654:$K2659,2,0),0)+IFERROR(VLOOKUP($B2668,$L2654:$M2659,2,0),0)+IFERROR(VLOOKUP($B2668,$N2654:$O2659,2,0),0)+IFERROR(VLOOKUP($B2668,$P2654:$Q2659,2,0),0)+IFERROR(VLOOKUP($B2668,$R2654:$S2659,2,0),0))</f>
        <v>0</v>
      </c>
      <c r="E2668" s="110" t="s">
        <v>40</v>
      </c>
      <c r="F2668" s="105">
        <v>5</v>
      </c>
      <c r="G2668" s="185" t="e">
        <v>#NUM!</v>
      </c>
      <c r="H2668" s="185" t="e">
        <v>#NUM!</v>
      </c>
      <c r="I2668" s="185" t="e">
        <v>#NUM!</v>
      </c>
      <c r="J2668" s="185"/>
      <c r="K2668" s="185"/>
      <c r="L2668" s="185"/>
      <c r="M2668" s="110"/>
      <c r="O2668" s="105">
        <v>5</v>
      </c>
      <c r="P2668" s="185" t="e">
        <v>#NUM!</v>
      </c>
      <c r="Q2668" s="185" t="e">
        <v>#NUM!</v>
      </c>
      <c r="R2668" s="185" t="e">
        <v>#NUM!</v>
      </c>
      <c r="S2668" s="185" t="e">
        <v>#NUM!</v>
      </c>
      <c r="T2668" s="114"/>
      <c r="U2668" s="114"/>
    </row>
    <row r="2669" spans="2:34" hidden="1" outlineLevel="2" x14ac:dyDescent="0.25">
      <c r="B2669" s="105">
        <v>9</v>
      </c>
      <c r="C2669" s="108">
        <f t="shared" ref="C2669" si="4593">-(IFERROR(VLOOKUP($B2669,$B2654:$C2659,2,0),0)+IFERROR(VLOOKUP($B2669,$D2654:$E2659,2,0),0)+IFERROR(VLOOKUP($B2669,$F2654:$G2659,2,0),0)+IFERROR(VLOOKUP($B2669,$H2654:$I2659,2,0),0)+IFERROR(VLOOKUP($B2669,$J2654:$K2659,2,0),0)+IFERROR(VLOOKUP($B2669,$L2654:$M2659,2,0),0)+IFERROR(VLOOKUP($B2669,$N2654:$O2659,2,0),0)+IFERROR(VLOOKUP($B2669,$P2654:$Q2659,2,0),0)+IFERROR(VLOOKUP($B2669,$R2654:$S2659,2,0),0))</f>
        <v>0</v>
      </c>
      <c r="E2669" s="110"/>
      <c r="F2669" s="105">
        <v>6</v>
      </c>
      <c r="G2669" s="185" t="e">
        <v>#NUM!</v>
      </c>
      <c r="H2669" s="185" t="e">
        <v>#NUM!</v>
      </c>
      <c r="I2669" s="185"/>
      <c r="J2669" s="185"/>
      <c r="K2669" s="185"/>
      <c r="L2669" s="185"/>
      <c r="M2669" s="110"/>
      <c r="O2669" s="105">
        <v>6</v>
      </c>
      <c r="P2669" s="185" t="e">
        <v>#NUM!</v>
      </c>
      <c r="Q2669" s="185" t="e">
        <v>#NUM!</v>
      </c>
      <c r="R2669" s="185" t="e">
        <v>#NUM!</v>
      </c>
      <c r="S2669" s="185" t="e">
        <v>#NUM!</v>
      </c>
      <c r="T2669" s="114"/>
      <c r="U2669" s="114"/>
    </row>
    <row r="2670" spans="2:34" hidden="1" outlineLevel="2" x14ac:dyDescent="0.25">
      <c r="B2670" s="105">
        <v>10</v>
      </c>
      <c r="C2670" s="108">
        <f t="shared" ref="C2670" si="4594">-(IFERROR(VLOOKUP($B2670,$B2654:$C2659,2,0),0)+IFERROR(VLOOKUP($B2670,$D2654:$E2659,2,0),0)+IFERROR(VLOOKUP($B2670,$F2654:$G2659,2,0),0)+IFERROR(VLOOKUP($B2670,$H2654:$I2659,2,0),0)+IFERROR(VLOOKUP($B2670,$J2654:$K2659,2,0),0)+IFERROR(VLOOKUP($B2670,$L2654:$M2659,2,0),0)+IFERROR(VLOOKUP($B2670,$N2654:$O2659,2,0),0)+IFERROR(VLOOKUP($B2670,$P2654:$Q2659,2,0),0)+IFERROR(VLOOKUP($B2670,$R2654:$S2659,2,0),0))</f>
        <v>0</v>
      </c>
      <c r="E2670" s="110"/>
      <c r="F2670" s="105">
        <v>7</v>
      </c>
      <c r="G2670" s="185" t="e">
        <v>#NUM!</v>
      </c>
      <c r="H2670" s="185"/>
      <c r="I2670" s="185"/>
      <c r="J2670" s="185"/>
      <c r="K2670" s="185"/>
      <c r="L2670" s="185"/>
      <c r="M2670" s="110"/>
      <c r="N2670" s="110" t="s">
        <v>40</v>
      </c>
      <c r="O2670" s="105">
        <v>7</v>
      </c>
      <c r="P2670" s="185" t="e">
        <v>#NUM!</v>
      </c>
      <c r="Q2670" s="185" t="e">
        <v>#NUM!</v>
      </c>
      <c r="R2670" s="185" t="e">
        <v>#NUM!</v>
      </c>
      <c r="S2670" s="185" t="e">
        <v>#NUM!</v>
      </c>
      <c r="T2670" s="114"/>
      <c r="U2670" s="114"/>
    </row>
    <row r="2671" spans="2:34" hidden="1" outlineLevel="2" x14ac:dyDescent="0.25">
      <c r="B2671" s="105">
        <v>11</v>
      </c>
      <c r="C2671" s="108">
        <f t="shared" ref="C2671" si="4595">-(IFERROR(VLOOKUP($B2671,$B2654:$C2659,2,0),0)+IFERROR(VLOOKUP($B2671,$D2654:$E2659,2,0),0)+IFERROR(VLOOKUP($B2671,$F2654:$G2659,2,0),0)+IFERROR(VLOOKUP($B2671,$H2654:$I2659,2,0),0)+IFERROR(VLOOKUP($B2671,$J2654:$K2659,2,0),0)+IFERROR(VLOOKUP($B2671,$L2654:$M2659,2,0),0)+IFERROR(VLOOKUP($B2671,$N2654:$O2659,2,0),0)+IFERROR(VLOOKUP($B2671,$P2654:$Q2659,2,0),0)+IFERROR(VLOOKUP($B2671,$R2654:$S2659,2,0),0))</f>
        <v>0</v>
      </c>
      <c r="E2671" s="110"/>
      <c r="M2671" s="110"/>
      <c r="O2671" s="105">
        <v>8</v>
      </c>
      <c r="P2671" s="185" t="e">
        <v>#NUM!</v>
      </c>
      <c r="Q2671" s="185" t="e">
        <v>#NUM!</v>
      </c>
      <c r="R2671" s="185" t="e">
        <v>#NUM!</v>
      </c>
      <c r="S2671" s="185" t="e">
        <v>#NUM!</v>
      </c>
      <c r="T2671" s="114"/>
      <c r="U2671" s="114"/>
    </row>
    <row r="2672" spans="2:34" hidden="1" outlineLevel="2" x14ac:dyDescent="0.25">
      <c r="B2672" s="105">
        <v>12</v>
      </c>
      <c r="C2672" s="108">
        <f t="shared" ref="C2672" si="4596">-(IFERROR(VLOOKUP($B2672,$B2654:$C2659,2,0),0)+IFERROR(VLOOKUP($B2672,$D2654:$E2659,2,0),0)+IFERROR(VLOOKUP($B2672,$F2654:$G2659,2,0),0)+IFERROR(VLOOKUP($B2672,$H2654:$I2659,2,0),0)+IFERROR(VLOOKUP($B2672,$J2654:$K2659,2,0),0)+IFERROR(VLOOKUP($B2672,$L2654:$M2659,2,0),0)+IFERROR(VLOOKUP($B2672,$N2654:$O2659,2,0),0)+IFERROR(VLOOKUP($B2672,$P2654:$Q2659,2,0),0)+IFERROR(VLOOKUP($B2672,$R2654:$S2659,2,0),0))</f>
        <v>0</v>
      </c>
      <c r="E2672" s="110"/>
      <c r="M2672" s="110"/>
      <c r="O2672" s="105">
        <v>9</v>
      </c>
      <c r="P2672" s="185" t="e">
        <v>#NUM!</v>
      </c>
      <c r="Q2672" s="185" t="e">
        <v>#NUM!</v>
      </c>
      <c r="R2672" s="185" t="e">
        <v>#NUM!</v>
      </c>
      <c r="S2672" s="185"/>
      <c r="T2672" s="114"/>
      <c r="U2672" s="114"/>
    </row>
    <row r="2673" spans="1:24" hidden="1" outlineLevel="2" x14ac:dyDescent="0.25">
      <c r="B2673" s="105">
        <v>13</v>
      </c>
      <c r="C2673" s="108">
        <f t="shared" ref="C2673" si="4597">-(IFERROR(VLOOKUP($B2673,$B2654:$C2659,2,0),0)+IFERROR(VLOOKUP($B2673,$D2654:$E2659,2,0),0)+IFERROR(VLOOKUP($B2673,$F2654:$G2659,2,0),0)+IFERROR(VLOOKUP($B2673,$H2654:$I2659,2,0),0)+IFERROR(VLOOKUP($B2673,$J2654:$K2659,2,0),0)+IFERROR(VLOOKUP($B2673,$L2654:$M2659,2,0),0)+IFERROR(VLOOKUP($B2673,$N2654:$O2659,2,0),0)+IFERROR(VLOOKUP($B2673,$P2654:$Q2659,2,0),0)+IFERROR(VLOOKUP($B2673,$R2654:$S2659,2,0),0))</f>
        <v>0</v>
      </c>
      <c r="E2673" s="110"/>
      <c r="F2673" s="110"/>
      <c r="G2673" s="324" t="s">
        <v>42</v>
      </c>
      <c r="H2673" s="324"/>
      <c r="I2673" s="324"/>
      <c r="J2673" s="324"/>
      <c r="K2673" s="324"/>
      <c r="L2673" s="324"/>
      <c r="M2673" s="110"/>
      <c r="O2673" s="105">
        <v>10</v>
      </c>
      <c r="P2673" s="185" t="e">
        <v>#NUM!</v>
      </c>
      <c r="Q2673" s="185" t="e">
        <v>#NUM!</v>
      </c>
      <c r="R2673" s="185"/>
      <c r="S2673" s="185"/>
      <c r="T2673" s="114"/>
      <c r="U2673" s="114"/>
    </row>
    <row r="2674" spans="1:24" hidden="1" outlineLevel="2" x14ac:dyDescent="0.25">
      <c r="B2674" s="105">
        <v>14</v>
      </c>
      <c r="C2674" s="108">
        <f t="shared" ref="C2674" si="4598">-(IFERROR(VLOOKUP($B2674,$B2654:$C2659,2,0),0)+IFERROR(VLOOKUP($B2674,$D2654:$E2659,2,0),0)+IFERROR(VLOOKUP($B2674,$F2654:$G2659,2,0),0)+IFERROR(VLOOKUP($B2674,$H2654:$I2659,2,0),0)+IFERROR(VLOOKUP($B2674,$J2654:$K2659,2,0),0)+IFERROR(VLOOKUP($B2674,$L2654:$M2659,2,0),0)+IFERROR(VLOOKUP($B2674,$N2654:$O2659,2,0),0)+IFERROR(VLOOKUP($B2674,$P2654:$Q2659,2,0),0)+IFERROR(VLOOKUP($B2674,$R2654:$S2659,2,0),0))</f>
        <v>0</v>
      </c>
      <c r="E2674" s="110"/>
      <c r="F2674" s="110"/>
      <c r="G2674" s="112">
        <v>6</v>
      </c>
      <c r="H2674" s="112">
        <v>5</v>
      </c>
      <c r="I2674" s="112">
        <v>4</v>
      </c>
      <c r="J2674" s="112">
        <v>3</v>
      </c>
      <c r="K2674" s="112">
        <v>2</v>
      </c>
      <c r="L2674" s="112">
        <v>1</v>
      </c>
      <c r="M2674" s="110"/>
      <c r="O2674" s="105">
        <v>11</v>
      </c>
      <c r="P2674" s="185" t="e">
        <v>#NUM!</v>
      </c>
      <c r="Q2674" s="185"/>
      <c r="R2674" s="185"/>
      <c r="S2674" s="185"/>
      <c r="T2674" s="114"/>
      <c r="U2674" s="114"/>
    </row>
    <row r="2675" spans="1:24" hidden="1" outlineLevel="2" x14ac:dyDescent="0.25">
      <c r="A2675" s="68" t="s">
        <v>41</v>
      </c>
      <c r="B2675" s="105">
        <v>15</v>
      </c>
      <c r="C2675" s="108">
        <f t="shared" ref="C2675" si="4599">-(IFERROR(VLOOKUP($B2675,$B2654:$C2659,2,0),0)+IFERROR(VLOOKUP($B2675,$D2654:$E2659,2,0),0)+IFERROR(VLOOKUP($B2675,$F2654:$G2659,2,0),0)+IFERROR(VLOOKUP($B2675,$H2654:$I2659,2,0),0)+IFERROR(VLOOKUP($B2675,$J2654:$K2659,2,0),0)+IFERROR(VLOOKUP($B2675,$L2654:$M2659,2,0),0)+IFERROR(VLOOKUP($B2675,$N2654:$O2659,2,0),0)+IFERROR(VLOOKUP($B2675,$P2654:$Q2659,2,0),0)+IFERROR(VLOOKUP($B2675,$R2654:$S2659,2,0),0))</f>
        <v>0</v>
      </c>
      <c r="E2675" s="110"/>
      <c r="F2675" s="105">
        <v>1</v>
      </c>
      <c r="G2675" s="184" t="e">
        <f t="array" ref="G2675:G2683">MMULT(MINVERSE($C$24:$K$32),$C2661:$C2669)</f>
        <v>#NUM!</v>
      </c>
      <c r="H2675" s="184" t="e">
        <f t="array" ref="H2675:H2682">MMULT(MINVERSE($C$24:$J$31),$C2661:$C2668)</f>
        <v>#NUM!</v>
      </c>
      <c r="I2675" s="184" t="e">
        <f t="array" ref="I2675:I2681">MMULT(MINVERSE($C$24:$I$30),$C2661:$C2667)</f>
        <v>#NUM!</v>
      </c>
      <c r="J2675" s="184" t="e">
        <f t="array" ref="J2675:J2680">MMULT(MINVERSE($C$24:$H$29),$C2661:$C2666)</f>
        <v>#NUM!</v>
      </c>
      <c r="K2675" s="184" t="e">
        <f t="array" ref="K2675:K2679">MMULT(MINVERSE($C$24:$G$28),$C2661:$C2665)</f>
        <v>#NUM!</v>
      </c>
      <c r="L2675" s="113"/>
      <c r="M2675" s="110"/>
      <c r="N2675" s="110"/>
      <c r="O2675" s="110"/>
      <c r="P2675" s="110"/>
    </row>
    <row r="2676" spans="1:24" hidden="1" outlineLevel="2" x14ac:dyDescent="0.25">
      <c r="B2676" s="105">
        <v>16</v>
      </c>
      <c r="C2676" s="108">
        <f t="shared" ref="C2676" si="4600">-(IFERROR(VLOOKUP($B2676,$B2654:$C2659,2,0),0)+IFERROR(VLOOKUP($B2676,$D2654:$E2659,2,0),0)+IFERROR(VLOOKUP($B2676,$F2654:$G2659,2,0),0)+IFERROR(VLOOKUP($B2676,$H2654:$I2659,2,0),0)+IFERROR(VLOOKUP($B2676,$J2654:$K2659,2,0),0)+IFERROR(VLOOKUP($B2676,$L2654:$M2659,2,0),0)+IFERROR(VLOOKUP($B2676,$N2654:$O2659,2,0),0)+IFERROR(VLOOKUP($B2676,$P2654:$Q2659,2,0),0)+IFERROR(VLOOKUP($B2676,$R2654:$S2659,2,0),0))</f>
        <v>0</v>
      </c>
      <c r="E2676" s="110"/>
      <c r="F2676" s="105">
        <v>2</v>
      </c>
      <c r="G2676" s="185" t="e">
        <v>#NUM!</v>
      </c>
      <c r="H2676" s="185" t="e">
        <v>#NUM!</v>
      </c>
      <c r="I2676" s="185" t="e">
        <v>#NUM!</v>
      </c>
      <c r="J2676" s="185" t="e">
        <v>#NUM!</v>
      </c>
      <c r="K2676" s="185" t="e">
        <v>#NUM!</v>
      </c>
      <c r="L2676" s="114"/>
      <c r="M2676" s="110"/>
      <c r="N2676" s="110"/>
      <c r="O2676" s="110"/>
      <c r="P2676" s="110"/>
    </row>
    <row r="2677" spans="1:24" hidden="1" outlineLevel="2" x14ac:dyDescent="0.25">
      <c r="B2677" s="105">
        <v>17</v>
      </c>
      <c r="C2677" s="108">
        <f t="shared" ref="C2677" si="4601">-(IFERROR(VLOOKUP($B2677,$B2654:$C2659,2,0),0)+IFERROR(VLOOKUP($B2677,$D2654:$E2659,2,0),0)+IFERROR(VLOOKUP($B2677,$F2654:$G2659,2,0),0)+IFERROR(VLOOKUP($B2677,$H2654:$I2659,2,0),0)+IFERROR(VLOOKUP($B2677,$J2654:$K2659,2,0),0)+IFERROR(VLOOKUP($B2677,$L2654:$M2659,2,0),0)+IFERROR(VLOOKUP($B2677,$N2654:$O2659,2,0),0)+IFERROR(VLOOKUP($B2677,$P2654:$Q2659,2,0),0)+IFERROR(VLOOKUP($B2677,$R2654:$S2659,2,0),0))</f>
        <v>0</v>
      </c>
      <c r="E2677" s="110"/>
      <c r="F2677" s="105">
        <v>3</v>
      </c>
      <c r="G2677" s="185" t="e">
        <v>#NUM!</v>
      </c>
      <c r="H2677" s="185" t="e">
        <v>#NUM!</v>
      </c>
      <c r="I2677" s="185" t="e">
        <v>#NUM!</v>
      </c>
      <c r="J2677" s="185" t="e">
        <v>#NUM!</v>
      </c>
      <c r="K2677" s="185" t="e">
        <v>#NUM!</v>
      </c>
      <c r="L2677" s="114"/>
      <c r="M2677" s="110"/>
    </row>
    <row r="2678" spans="1:24" hidden="1" outlineLevel="2" x14ac:dyDescent="0.25">
      <c r="B2678" s="105">
        <v>18</v>
      </c>
      <c r="C2678" s="108">
        <f t="shared" ref="C2678" si="4602">-(IFERROR(VLOOKUP($B2678,$B2654:$C2659,2,0),0)+IFERROR(VLOOKUP($B2678,$D2654:$E2659,2,0),0)+IFERROR(VLOOKUP($B2678,$F2654:$G2659,2,0),0)+IFERROR(VLOOKUP($B2678,$H2654:$I2659,2,0),0)+IFERROR(VLOOKUP($B2678,$J2654:$K2659,2,0),0)+IFERROR(VLOOKUP($B2678,$L2654:$M2659,2,0),0)+IFERROR(VLOOKUP($B2678,$N2654:$O2659,2,0),0)+IFERROR(VLOOKUP($B2678,$P2654:$Q2659,2,0),0)+IFERROR(VLOOKUP($B2678,$R2654:$S2659,2,0),0))</f>
        <v>0</v>
      </c>
      <c r="E2678" s="110"/>
      <c r="F2678" s="105">
        <v>4</v>
      </c>
      <c r="G2678" s="185" t="e">
        <v>#NUM!</v>
      </c>
      <c r="H2678" s="185" t="e">
        <v>#NUM!</v>
      </c>
      <c r="I2678" s="185" t="e">
        <v>#NUM!</v>
      </c>
      <c r="J2678" s="185" t="e">
        <v>#NUM!</v>
      </c>
      <c r="K2678" s="185" t="e">
        <v>#NUM!</v>
      </c>
      <c r="L2678" s="114"/>
      <c r="M2678" s="110"/>
    </row>
    <row r="2679" spans="1:24" hidden="1" outlineLevel="2" x14ac:dyDescent="0.25">
      <c r="B2679" s="105">
        <v>19</v>
      </c>
      <c r="C2679" s="108">
        <f t="shared" ref="C2679" si="4603">-(IFERROR(VLOOKUP($B2679,$B2654:$C2659,2,0),0)+IFERROR(VLOOKUP($B2679,$D2654:$E2659,2,0),0)+IFERROR(VLOOKUP($B2679,$F2654:$G2659,2,0),0)+IFERROR(VLOOKUP($B2679,$H2654:$I2659,2,0),0)+IFERROR(VLOOKUP($B2679,$J2654:$K2659,2,0),0)+IFERROR(VLOOKUP($B2679,$L2654:$M2659,2,0),0)+IFERROR(VLOOKUP($B2679,$N2654:$O2659,2,0),0)+IFERROR(VLOOKUP($B2679,$P2654:$Q2659,2,0),0)+IFERROR(VLOOKUP($B2679,$R2654:$S2659,2,0),0))</f>
        <v>0</v>
      </c>
      <c r="E2679" s="110"/>
      <c r="F2679" s="105">
        <v>5</v>
      </c>
      <c r="G2679" s="185" t="e">
        <v>#NUM!</v>
      </c>
      <c r="H2679" s="185" t="e">
        <v>#NUM!</v>
      </c>
      <c r="I2679" s="185" t="e">
        <v>#NUM!</v>
      </c>
      <c r="J2679" s="185" t="e">
        <v>#NUM!</v>
      </c>
      <c r="K2679" s="185" t="e">
        <v>#NUM!</v>
      </c>
      <c r="L2679" s="114"/>
      <c r="M2679" s="110"/>
    </row>
    <row r="2680" spans="1:24" hidden="1" outlineLevel="2" x14ac:dyDescent="0.25">
      <c r="B2680" s="105">
        <v>20</v>
      </c>
      <c r="C2680" s="108">
        <f t="shared" ref="C2680" si="4604">-(IFERROR(VLOOKUP($B2680,$B2654:$C2659,2,0),0)+IFERROR(VLOOKUP($B2680,$D2654:$E2659,2,0),0)+IFERROR(VLOOKUP($B2680,$F2654:$G2659,2,0),0)+IFERROR(VLOOKUP($B2680,$H2654:$I2659,2,0),0)+IFERROR(VLOOKUP($B2680,$J2654:$K2659,2,0),0)+IFERROR(VLOOKUP($B2680,$L2654:$M2659,2,0),0)+IFERROR(VLOOKUP($B2680,$N2654:$O2659,2,0),0)+IFERROR(VLOOKUP($B2680,$P2654:$Q2659,2,0),0)+IFERROR(VLOOKUP($B2680,$R2654:$S2659,2,0),0))</f>
        <v>0</v>
      </c>
      <c r="E2680" s="110" t="s">
        <v>40</v>
      </c>
      <c r="F2680" s="105">
        <v>6</v>
      </c>
      <c r="G2680" s="185" t="e">
        <v>#NUM!</v>
      </c>
      <c r="H2680" s="185" t="e">
        <v>#NUM!</v>
      </c>
      <c r="I2680" s="185" t="e">
        <v>#NUM!</v>
      </c>
      <c r="J2680" s="185" t="e">
        <v>#NUM!</v>
      </c>
      <c r="K2680" s="185"/>
      <c r="L2680" s="114"/>
      <c r="M2680" s="110"/>
    </row>
    <row r="2681" spans="1:24" hidden="1" outlineLevel="2" x14ac:dyDescent="0.25">
      <c r="B2681" s="105">
        <v>21</v>
      </c>
      <c r="C2681" s="108">
        <f t="shared" ref="C2681" si="4605">-(IFERROR(VLOOKUP($B2681,$B2654:$C2659,2,0),0)+IFERROR(VLOOKUP($B2681,$D2654:$E2659,2,0),0)+IFERROR(VLOOKUP($B2681,$F2654:$G2659,2,0),0)+IFERROR(VLOOKUP($B2681,$H2654:$I2659,2,0),0)+IFERROR(VLOOKUP($B2681,$J2654:$K2659,2,0),0)+IFERROR(VLOOKUP($B2681,$L2654:$M2659,2,0),0)+IFERROR(VLOOKUP($B2681,$N2654:$O2659,2,0),0)+IFERROR(VLOOKUP($B2681,$P2654:$Q2659,2,0),0)+IFERROR(VLOOKUP($B2681,$R2654:$S2659,2,0),0))</f>
        <v>0</v>
      </c>
      <c r="E2681" s="110"/>
      <c r="F2681" s="105">
        <v>7</v>
      </c>
      <c r="G2681" s="185" t="e">
        <v>#NUM!</v>
      </c>
      <c r="H2681" s="185" t="e">
        <v>#NUM!</v>
      </c>
      <c r="I2681" s="185" t="e">
        <v>#NUM!</v>
      </c>
      <c r="J2681" s="185"/>
      <c r="K2681" s="185"/>
      <c r="L2681" s="114"/>
      <c r="M2681" s="110"/>
    </row>
    <row r="2682" spans="1:24" hidden="1" outlineLevel="2" x14ac:dyDescent="0.25">
      <c r="E2682" s="110"/>
      <c r="F2682" s="105">
        <v>8</v>
      </c>
      <c r="G2682" s="185" t="e">
        <v>#NUM!</v>
      </c>
      <c r="H2682" s="185" t="e">
        <v>#NUM!</v>
      </c>
      <c r="I2682" s="185"/>
      <c r="J2682" s="185"/>
      <c r="K2682" s="185"/>
      <c r="L2682" s="114"/>
      <c r="M2682" s="110"/>
      <c r="X2682" s="110"/>
    </row>
    <row r="2683" spans="1:24" hidden="1" outlineLevel="2" x14ac:dyDescent="0.25">
      <c r="E2683" s="110"/>
      <c r="F2683" s="105">
        <v>9</v>
      </c>
      <c r="G2683" s="185" t="e">
        <v>#NUM!</v>
      </c>
      <c r="H2683" s="185"/>
      <c r="I2683" s="185"/>
      <c r="J2683" s="185"/>
      <c r="K2683" s="185"/>
      <c r="L2683" s="114"/>
      <c r="M2683" s="110"/>
      <c r="X2683" s="110"/>
    </row>
    <row r="2684" spans="1:24" hidden="1" outlineLevel="2" x14ac:dyDescent="0.25">
      <c r="A2684" s="117"/>
    </row>
    <row r="2685" spans="1:24" s="119" customFormat="1" hidden="1" outlineLevel="2" x14ac:dyDescent="0.25">
      <c r="A2685" s="118" t="s">
        <v>37</v>
      </c>
    </row>
    <row r="2686" spans="1:24" hidden="1" outlineLevel="2" x14ac:dyDescent="0.25">
      <c r="B2686" s="316">
        <f t="shared" ref="B2686:B2692" si="4606">B2653</f>
        <v>1</v>
      </c>
      <c r="C2686" s="316"/>
      <c r="D2686" s="316">
        <f t="shared" ref="D2686:D2692" si="4607">D2653</f>
        <v>2</v>
      </c>
      <c r="E2686" s="316"/>
      <c r="F2686" s="316">
        <f t="shared" ref="F2686:F2692" si="4608">F2653</f>
        <v>3</v>
      </c>
      <c r="G2686" s="316"/>
      <c r="H2686" s="316">
        <f t="shared" ref="H2686:H2692" si="4609">H2653</f>
        <v>4</v>
      </c>
      <c r="I2686" s="316"/>
      <c r="J2686" s="316">
        <f t="shared" ref="J2686:J2692" si="4610">J2653</f>
        <v>5</v>
      </c>
      <c r="K2686" s="316"/>
      <c r="L2686" s="316">
        <f t="shared" ref="L2686:L2692" si="4611">L2653</f>
        <v>6</v>
      </c>
      <c r="M2686" s="316"/>
    </row>
    <row r="2687" spans="1:24" hidden="1" outlineLevel="2" x14ac:dyDescent="0.25">
      <c r="B2687" s="105">
        <f t="shared" si="4606"/>
        <v>3</v>
      </c>
      <c r="C2687" s="116">
        <f>IF($Q$2=2,IFERROR(INDEX($G2664:$L2670,MATCH(B2687,$F2664:$F2670,0),MATCH(INICIO!$C$78,$G2663:$L2663,0)),0),IF($Q$2=4,IFERROR(INDEX($P2664:$U2674,MATCH(B2687,$O2664:$O2674,0),MATCH(INICIO!$C$78,$P2663:$U2663,0)),0),IFERROR(INDEX($G2675:$L2683,MATCH(B2687,$F2675:$F2683,0),MATCH(INICIO!$C$78,$G2674:$L2674,0)),0)))</f>
        <v>0</v>
      </c>
      <c r="D2687" s="105">
        <f t="shared" si="4607"/>
        <v>0</v>
      </c>
      <c r="E2687" s="116">
        <f>IF($Q$2=2,IFERROR(INDEX($G2664:$L2670,MATCH(D2687,$F2664:$F2670,0),MATCH(INICIO!$C$78,$G2663:$L2663,0)),0),IF($Q$2=4,IFERROR(INDEX($P2664:$U2674,MATCH(D2687,$O2664:$O2674,0),MATCH(INICIO!$C$78,$P2663:$U2663,0)),0),IFERROR(INDEX($G2675:$L2683,MATCH(D2687,$F2675:$F2683,0),MATCH(INICIO!$C$78,$G2674:$L2674,0)),0)))</f>
        <v>0</v>
      </c>
      <c r="F2687" s="105">
        <f t="shared" si="4608"/>
        <v>0</v>
      </c>
      <c r="G2687" s="116">
        <f>IF($Q$2=2,IFERROR(INDEX($G2664:$L2670,MATCH(F2687,$F2664:$F2670,0),MATCH(INICIO!$C$78,$G2663:$L2663,0)),0),IF($Q$2=4,IFERROR(INDEX($P2664:$U2674,MATCH(F2687,$O2664:$O2674,0),MATCH(INICIO!$C$78,$P2663:$U2663,0)),0),IFERROR(INDEX($G2675:$L2683,MATCH(F2687,$F2675:$F2683,0),MATCH(INICIO!$C$78,$G2674:$L2674,0)),0)))</f>
        <v>0</v>
      </c>
      <c r="H2687" s="105">
        <f t="shared" si="4609"/>
        <v>0</v>
      </c>
      <c r="I2687" s="116">
        <f>IF($Q$2=2,IFERROR(INDEX($G2664:$L2670,MATCH(H2687,$F2664:$F2670,0),MATCH(INICIO!$C$78,$G2663:$L2663,0)),0),IF($Q$2=4,IFERROR(INDEX($P2664:$U2674,MATCH(H2687,$O2664:$O2674,0),MATCH(INICIO!$C$78,$P2663:$U2663,0)),0),IFERROR(INDEX($G2675:$L2683,MATCH(H2687,$F2675:$F2683,0),MATCH(INICIO!$C$78,$G2674:$L2674,0)),0)))</f>
        <v>0</v>
      </c>
      <c r="J2687" s="105">
        <f t="shared" si="4610"/>
        <v>0</v>
      </c>
      <c r="K2687" s="116">
        <f>IF($Q$2=2,IFERROR(INDEX($G2664:$L2670,MATCH(J2687,$F2664:$F2670,0),MATCH(INICIO!$C$78,$G2663:$L2663,0)),0),IF($Q$2=4,IFERROR(INDEX($P2664:$U2674,MATCH(J2687,$O2664:$O2674,0),MATCH(INICIO!$C$78,$P2663:$U2663,0)),0),IFERROR(INDEX($G2675:$L2683,MATCH(J2687,$F2675:$F2683,0),MATCH(INICIO!$C$78,$G2674:$L2674,0)),0)))</f>
        <v>0</v>
      </c>
      <c r="L2687" s="105">
        <f t="shared" si="4611"/>
        <v>0</v>
      </c>
      <c r="M2687" s="116">
        <f>IF($Q$2=2,IFERROR(INDEX($G2664:$L2670,MATCH(L2687,$F2664:$F2670,0),MATCH(INICIO!$C$78,$G2663:$L2663,0)),0),IF($Q$2=4,IFERROR(INDEX($P2664:$U2674,MATCH(L2687,$O2664:$O2674,0),MATCH(INICIO!$C$78,$P2663:$U2663,0)),0),IFERROR(INDEX($G2675:$L2683,MATCH(L2687,$F2675:$F2683,0),MATCH(INICIO!$C$78,$G2674:$L2674,0)),0)))</f>
        <v>0</v>
      </c>
    </row>
    <row r="2688" spans="1:24" hidden="1" outlineLevel="2" x14ac:dyDescent="0.25">
      <c r="B2688" s="105">
        <f t="shared" si="4606"/>
        <v>4</v>
      </c>
      <c r="C2688" s="116">
        <f>IF($Q$2=2,IFERROR(INDEX($G2664:$L2670,MATCH(B2688,$F2664:$F2670,0),MATCH(INICIO!$C$78,$G2663:$L2663,0)),0),IF($Q$2=4,IFERROR(INDEX($P2664:$U2674,MATCH(B2688,$O2664:$O2674,0),MATCH(INICIO!$C$78,$P2663:$U2663,0)),0),IFERROR(INDEX($G2675:$L2683,MATCH(B2688,$F2675:$F2683,0),MATCH(INICIO!$C$78,$G2674:$L2674,0)),0)))</f>
        <v>0</v>
      </c>
      <c r="D2688" s="105">
        <f t="shared" si="4607"/>
        <v>0</v>
      </c>
      <c r="E2688" s="116">
        <f>IF($Q$2=2,IFERROR(INDEX($G2664:$L2670,MATCH(D2688,$F2664:$F2670,0),MATCH(INICIO!$C$78,$G2663:$L2663,0)),0),IF($Q$2=4,IFERROR(INDEX($P2664:$U2674,MATCH(D2688,$O2664:$O2674,0),MATCH(INICIO!$C$78,$P2663:$U2663,0)),0),IFERROR(INDEX($G2675:$L2683,MATCH(D2688,$F2675:$F2683,0),MATCH(INICIO!$C$78,$G2674:$L2674,0)),0)))</f>
        <v>0</v>
      </c>
      <c r="F2688" s="105">
        <f t="shared" si="4608"/>
        <v>0</v>
      </c>
      <c r="G2688" s="116">
        <f>IF($Q$2=2,IFERROR(INDEX($G2664:$L2670,MATCH(F2688,$F2664:$F2670,0),MATCH(INICIO!$C$78,$G2663:$L2663,0)),0),IF($Q$2=4,IFERROR(INDEX($P2664:$U2674,MATCH(F2688,$O2664:$O2674,0),MATCH(INICIO!$C$78,$P2663:$U2663,0)),0),IFERROR(INDEX($G2675:$L2683,MATCH(F2688,$F2675:$F2683,0),MATCH(INICIO!$C$78,$G2674:$L2674,0)),0)))</f>
        <v>0</v>
      </c>
      <c r="H2688" s="105">
        <f t="shared" si="4609"/>
        <v>0</v>
      </c>
      <c r="I2688" s="116">
        <f>IF($Q$2=2,IFERROR(INDEX($G2664:$L2670,MATCH(H2688,$F2664:$F2670,0),MATCH(INICIO!$C$78,$G2663:$L2663,0)),0),IF($Q$2=4,IFERROR(INDEX($P2664:$U2674,MATCH(H2688,$O2664:$O2674,0),MATCH(INICIO!$C$78,$P2663:$U2663,0)),0),IFERROR(INDEX($G2675:$L2683,MATCH(H2688,$F2675:$F2683,0),MATCH(INICIO!$C$78,$G2674:$L2674,0)),0)))</f>
        <v>0</v>
      </c>
      <c r="J2688" s="105">
        <f t="shared" si="4610"/>
        <v>0</v>
      </c>
      <c r="K2688" s="116">
        <f>IF($Q$2=2,IFERROR(INDEX($G2664:$L2670,MATCH(J2688,$F2664:$F2670,0),MATCH(INICIO!$C$78,$G2663:$L2663,0)),0),IF($Q$2=4,IFERROR(INDEX($P2664:$U2674,MATCH(J2688,$O2664:$O2674,0),MATCH(INICIO!$C$78,$P2663:$U2663,0)),0),IFERROR(INDEX($G2675:$L2683,MATCH(J2688,$F2675:$F2683,0),MATCH(INICIO!$C$78,$G2674:$L2674,0)),0)))</f>
        <v>0</v>
      </c>
      <c r="L2688" s="105">
        <f t="shared" si="4611"/>
        <v>0</v>
      </c>
      <c r="M2688" s="116">
        <f>IF($Q$2=2,IFERROR(INDEX($G2664:$L2670,MATCH(L2688,$F2664:$F2670,0),MATCH(INICIO!$C$78,$G2663:$L2663,0)),0),IF($Q$2=4,IFERROR(INDEX($P2664:$U2674,MATCH(L2688,$O2664:$O2674,0),MATCH(INICIO!$C$78,$P2663:$U2663,0)),0),IFERROR(INDEX($G2675:$L2683,MATCH(L2688,$F2675:$F2683,0),MATCH(INICIO!$C$78,$G2674:$L2674,0)),0)))</f>
        <v>0</v>
      </c>
    </row>
    <row r="2689" spans="1:62" hidden="1" outlineLevel="2" x14ac:dyDescent="0.25">
      <c r="B2689" s="105">
        <f t="shared" si="4606"/>
        <v>1</v>
      </c>
      <c r="C2689" s="116">
        <f>IF($Q$2=2,IFERROR(INDEX($G2664:$L2670,MATCH(B2689,$F2664:$F2670,0),MATCH(INICIO!$C$78,$G2663:$L2663,0)),0),IF($Q$2=4,IFERROR(INDEX($P2664:$U2674,MATCH(B2689,$O2664:$O2674,0),MATCH(INICIO!$C$78,$P2663:$U2663,0)),0),IFERROR(INDEX($G2675:$L2683,MATCH(B2689,$F2675:$F2683,0),MATCH(INICIO!$C$78,$G2674:$L2674,0)),0)))</f>
        <v>0</v>
      </c>
      <c r="D2689" s="105">
        <f t="shared" si="4607"/>
        <v>0</v>
      </c>
      <c r="E2689" s="116">
        <f>IF($Q$2=2,IFERROR(INDEX($G2664:$L2670,MATCH(D2689,$F2664:$F2670,0),MATCH(INICIO!$C$78,$G2663:$L2663,0)),0),IF($Q$2=4,IFERROR(INDEX($P2664:$U2674,MATCH(D2689,$O2664:$O2674,0),MATCH(INICIO!$C$78,$P2663:$U2663,0)),0),IFERROR(INDEX($G2675:$L2683,MATCH(D2689,$F2675:$F2683,0),MATCH(INICIO!$C$78,$G2674:$L2674,0)),0)))</f>
        <v>0</v>
      </c>
      <c r="F2689" s="105">
        <f t="shared" si="4608"/>
        <v>0</v>
      </c>
      <c r="G2689" s="116">
        <f>IF($Q$2=2,IFERROR(INDEX($G2664:$L2670,MATCH(F2689,$F2664:$F2670,0),MATCH(INICIO!$C$78,$G2663:$L2663,0)),0),IF($Q$2=4,IFERROR(INDEX($P2664:$U2674,MATCH(F2689,$O2664:$O2674,0),MATCH(INICIO!$C$78,$P2663:$U2663,0)),0),IFERROR(INDEX($G2675:$L2683,MATCH(F2689,$F2675:$F2683,0),MATCH(INICIO!$C$78,$G2674:$L2674,0)),0)))</f>
        <v>0</v>
      </c>
      <c r="H2689" s="105">
        <f t="shared" si="4609"/>
        <v>0</v>
      </c>
      <c r="I2689" s="116">
        <f>IF($Q$2=2,IFERROR(INDEX($G2664:$L2670,MATCH(H2689,$F2664:$F2670,0),MATCH(INICIO!$C$78,$G2663:$L2663,0)),0),IF($Q$2=4,IFERROR(INDEX($P2664:$U2674,MATCH(H2689,$O2664:$O2674,0),MATCH(INICIO!$C$78,$P2663:$U2663,0)),0),IFERROR(INDEX($G2675:$L2683,MATCH(H2689,$F2675:$F2683,0),MATCH(INICIO!$C$78,$G2674:$L2674,0)),0)))</f>
        <v>0</v>
      </c>
      <c r="J2689" s="105">
        <f t="shared" si="4610"/>
        <v>0</v>
      </c>
      <c r="K2689" s="116">
        <f>IF($Q$2=2,IFERROR(INDEX($G2664:$L2670,MATCH(J2689,$F2664:$F2670,0),MATCH(INICIO!$C$78,$G2663:$L2663,0)),0),IF($Q$2=4,IFERROR(INDEX($P2664:$U2674,MATCH(J2689,$O2664:$O2674,0),MATCH(INICIO!$C$78,$P2663:$U2663,0)),0),IFERROR(INDEX($G2675:$L2683,MATCH(J2689,$F2675:$F2683,0),MATCH(INICIO!$C$78,$G2674:$L2674,0)),0)))</f>
        <v>0</v>
      </c>
      <c r="L2689" s="105">
        <f t="shared" si="4611"/>
        <v>0</v>
      </c>
      <c r="M2689" s="116">
        <f>IF($Q$2=2,IFERROR(INDEX($G2664:$L2670,MATCH(L2689,$F2664:$F2670,0),MATCH(INICIO!$C$78,$G2663:$L2663,0)),0),IF($Q$2=4,IFERROR(INDEX($P2664:$U2674,MATCH(L2689,$O2664:$O2674,0),MATCH(INICIO!$C$78,$P2663:$U2663,0)),0),IFERROR(INDEX($G2675:$L2683,MATCH(L2689,$F2675:$F2683,0),MATCH(INICIO!$C$78,$G2674:$L2674,0)),0)))</f>
        <v>0</v>
      </c>
    </row>
    <row r="2690" spans="1:62" hidden="1" outlineLevel="2" x14ac:dyDescent="0.25">
      <c r="B2690" s="105">
        <f t="shared" si="4606"/>
        <v>5</v>
      </c>
      <c r="C2690" s="116">
        <f>IF($Q$2=2,IFERROR(INDEX($G2664:$L2670,MATCH(B2690,$F2664:$F2670,0),MATCH(INICIO!$C$78,$G2663:$L2663,0)),0),IF($Q$2=4,IFERROR(INDEX($P2664:$U2674,MATCH(B2690,$O2664:$O2674,0),MATCH(INICIO!$C$78,$P2663:$U2663,0)),0),IFERROR(INDEX($G2675:$L2683,MATCH(B2690,$F2675:$F2683,0),MATCH(INICIO!$C$78,$G2674:$L2674,0)),0)))</f>
        <v>0</v>
      </c>
      <c r="D2690" s="105">
        <f t="shared" si="4607"/>
        <v>0</v>
      </c>
      <c r="E2690" s="116">
        <f>IF($Q$2=2,IFERROR(INDEX($G2664:$L2670,MATCH(D2690,$F2664:$F2670,0),MATCH(INICIO!$C$78,$G2663:$L2663,0)),0),IF($Q$2=4,IFERROR(INDEX($P2664:$U2674,MATCH(D2690,$O2664:$O2674,0),MATCH(INICIO!$C$78,$P2663:$U2663,0)),0),IFERROR(INDEX($G2675:$L2683,MATCH(D2690,$F2675:$F2683,0),MATCH(INICIO!$C$78,$G2674:$L2674,0)),0)))</f>
        <v>0</v>
      </c>
      <c r="F2690" s="105">
        <f t="shared" si="4608"/>
        <v>0</v>
      </c>
      <c r="G2690" s="116">
        <f>IF($Q$2=2,IFERROR(INDEX($G2664:$L2670,MATCH(F2690,$F2664:$F2670,0),MATCH(INICIO!$C$78,$G2663:$L2663,0)),0),IF($Q$2=4,IFERROR(INDEX($P2664:$U2674,MATCH(F2690,$O2664:$O2674,0),MATCH(INICIO!$C$78,$P2663:$U2663,0)),0),IFERROR(INDEX($G2675:$L2683,MATCH(F2690,$F2675:$F2683,0),MATCH(INICIO!$C$78,$G2674:$L2674,0)),0)))</f>
        <v>0</v>
      </c>
      <c r="H2690" s="105">
        <f t="shared" si="4609"/>
        <v>0</v>
      </c>
      <c r="I2690" s="116">
        <f>IF($Q$2=2,IFERROR(INDEX($G2664:$L2670,MATCH(H2690,$F2664:$F2670,0),MATCH(INICIO!$C$78,$G2663:$L2663,0)),0),IF($Q$2=4,IFERROR(INDEX($P2664:$U2674,MATCH(H2690,$O2664:$O2674,0),MATCH(INICIO!$C$78,$P2663:$U2663,0)),0),IFERROR(INDEX($G2675:$L2683,MATCH(H2690,$F2675:$F2683,0),MATCH(INICIO!$C$78,$G2674:$L2674,0)),0)))</f>
        <v>0</v>
      </c>
      <c r="J2690" s="105">
        <f t="shared" si="4610"/>
        <v>0</v>
      </c>
      <c r="K2690" s="116">
        <f>IF($Q$2=2,IFERROR(INDEX($G2664:$L2670,MATCH(J2690,$F2664:$F2670,0),MATCH(INICIO!$C$78,$G2663:$L2663,0)),0),IF($Q$2=4,IFERROR(INDEX($P2664:$U2674,MATCH(J2690,$O2664:$O2674,0),MATCH(INICIO!$C$78,$P2663:$U2663,0)),0),IFERROR(INDEX($G2675:$L2683,MATCH(J2690,$F2675:$F2683,0),MATCH(INICIO!$C$78,$G2674:$L2674,0)),0)))</f>
        <v>0</v>
      </c>
      <c r="L2690" s="105">
        <f t="shared" si="4611"/>
        <v>0</v>
      </c>
      <c r="M2690" s="116">
        <f>IF($Q$2=2,IFERROR(INDEX($G2664:$L2670,MATCH(L2690,$F2664:$F2670,0),MATCH(INICIO!$C$78,$G2663:$L2663,0)),0),IF($Q$2=4,IFERROR(INDEX($P2664:$U2674,MATCH(L2690,$O2664:$O2674,0),MATCH(INICIO!$C$78,$P2663:$U2663,0)),0),IFERROR(INDEX($G2675:$L2683,MATCH(L2690,$F2675:$F2683,0),MATCH(INICIO!$C$78,$G2674:$L2674,0)),0)))</f>
        <v>0</v>
      </c>
    </row>
    <row r="2691" spans="1:62" hidden="1" outlineLevel="2" x14ac:dyDescent="0.25">
      <c r="B2691" s="105">
        <f t="shared" si="4606"/>
        <v>6</v>
      </c>
      <c r="C2691" s="116">
        <f>IF($Q$2=2,IFERROR(INDEX($G2664:$L2670,MATCH(B2691,$F2664:$F2670,0),MATCH(INICIO!$C$78,$G2663:$L2663,0)),0),IF($Q$2=4,IFERROR(INDEX($P2664:$U2674,MATCH(B2691,$O2664:$O2674,0),MATCH(INICIO!$C$78,$P2663:$U2663,0)),0),IFERROR(INDEX($G2675:$L2683,MATCH(B2691,$F2675:$F2683,0),MATCH(INICIO!$C$78,$G2674:$L2674,0)),0)))</f>
        <v>0</v>
      </c>
      <c r="D2691" s="105">
        <f t="shared" si="4607"/>
        <v>0</v>
      </c>
      <c r="E2691" s="116">
        <f>IF($Q$2=2,IFERROR(INDEX($G2664:$L2670,MATCH(D2691,$F2664:$F2670,0),MATCH(INICIO!$C$78,$G2663:$L2663,0)),0),IF($Q$2=4,IFERROR(INDEX($P2664:$U2674,MATCH(D2691,$O2664:$O2674,0),MATCH(INICIO!$C$78,$P2663:$U2663,0)),0),IFERROR(INDEX($G2675:$L2683,MATCH(D2691,$F2675:$F2683,0),MATCH(INICIO!$C$78,$G2674:$L2674,0)),0)))</f>
        <v>0</v>
      </c>
      <c r="F2691" s="105">
        <f t="shared" si="4608"/>
        <v>0</v>
      </c>
      <c r="G2691" s="116">
        <f>IF($Q$2=2,IFERROR(INDEX($G2664:$L2670,MATCH(F2691,$F2664:$F2670,0),MATCH(INICIO!$C$78,$G2663:$L2663,0)),0),IF($Q$2=4,IFERROR(INDEX($P2664:$U2674,MATCH(F2691,$O2664:$O2674,0),MATCH(INICIO!$C$78,$P2663:$U2663,0)),0),IFERROR(INDEX($G2675:$L2683,MATCH(F2691,$F2675:$F2683,0),MATCH(INICIO!$C$78,$G2674:$L2674,0)),0)))</f>
        <v>0</v>
      </c>
      <c r="H2691" s="105">
        <f t="shared" si="4609"/>
        <v>0</v>
      </c>
      <c r="I2691" s="116">
        <f>IF($Q$2=2,IFERROR(INDEX($G2664:$L2670,MATCH(H2691,$F2664:$F2670,0),MATCH(INICIO!$C$78,$G2663:$L2663,0)),0),IF($Q$2=4,IFERROR(INDEX($P2664:$U2674,MATCH(H2691,$O2664:$O2674,0),MATCH(INICIO!$C$78,$P2663:$U2663,0)),0),IFERROR(INDEX($G2675:$L2683,MATCH(H2691,$F2675:$F2683,0),MATCH(INICIO!$C$78,$G2674:$L2674,0)),0)))</f>
        <v>0</v>
      </c>
      <c r="J2691" s="105">
        <f t="shared" si="4610"/>
        <v>0</v>
      </c>
      <c r="K2691" s="116">
        <f>IF($Q$2=2,IFERROR(INDEX($G2664:$L2670,MATCH(J2691,$F2664:$F2670,0),MATCH(INICIO!$C$78,$G2663:$L2663,0)),0),IF($Q$2=4,IFERROR(INDEX($P2664:$U2674,MATCH(J2691,$O2664:$O2674,0),MATCH(INICIO!$C$78,$P2663:$U2663,0)),0),IFERROR(INDEX($G2675:$L2683,MATCH(J2691,$F2675:$F2683,0),MATCH(INICIO!$C$78,$G2674:$L2674,0)),0)))</f>
        <v>0</v>
      </c>
      <c r="L2691" s="105">
        <f t="shared" si="4611"/>
        <v>0</v>
      </c>
      <c r="M2691" s="116">
        <f>IF($Q$2=2,IFERROR(INDEX($G2664:$L2670,MATCH(L2691,$F2664:$F2670,0),MATCH(INICIO!$C$78,$G2663:$L2663,0)),0),IF($Q$2=4,IFERROR(INDEX($P2664:$U2674,MATCH(L2691,$O2664:$O2674,0),MATCH(INICIO!$C$78,$P2663:$U2663,0)),0),IFERROR(INDEX($G2675:$L2683,MATCH(L2691,$F2675:$F2683,0),MATCH(INICIO!$C$78,$G2674:$L2674,0)),0)))</f>
        <v>0</v>
      </c>
    </row>
    <row r="2692" spans="1:62" hidden="1" outlineLevel="2" x14ac:dyDescent="0.25">
      <c r="B2692" s="105">
        <f t="shared" si="4606"/>
        <v>2</v>
      </c>
      <c r="C2692" s="116">
        <f>IF($Q$2=2,IFERROR(INDEX($G2664:$L2670,MATCH(B2692,$F2664:$F2670,0),MATCH(INICIO!$C$78,$G2663:$L2663,0)),0),IF($Q$2=4,IFERROR(INDEX($P2664:$U2674,MATCH(B2692,$O2664:$O2674,0),MATCH(INICIO!$C$78,$P2663:$U2663,0)),0),IFERROR(INDEX($G2675:$L2683,MATCH(B2692,$F2675:$F2683,0),MATCH(INICIO!$C$78,$G2674:$L2674,0)),0)))</f>
        <v>0</v>
      </c>
      <c r="D2692" s="105">
        <f t="shared" si="4607"/>
        <v>0</v>
      </c>
      <c r="E2692" s="116">
        <f>IF($Q$2=2,IFERROR(INDEX($G2664:$L2670,MATCH(D2692,$F2664:$F2670,0),MATCH(INICIO!$C$78,$G2663:$L2663,0)),0),IF($Q$2=4,IFERROR(INDEX($P2664:$U2674,MATCH(D2692,$O2664:$O2674,0),MATCH(INICIO!$C$78,$P2663:$U2663,0)),0),IFERROR(INDEX($G2675:$L2683,MATCH(D2692,$F2675:$F2683,0),MATCH(INICIO!$C$78,$G2674:$L2674,0)),0)))</f>
        <v>0</v>
      </c>
      <c r="F2692" s="105">
        <f t="shared" si="4608"/>
        <v>0</v>
      </c>
      <c r="G2692" s="116">
        <f>IF($Q$2=2,IFERROR(INDEX($G2664:$L2670,MATCH(F2692,$F2664:$F2670,0),MATCH(INICIO!$C$78,$G2663:$L2663,0)),0),IF($Q$2=4,IFERROR(INDEX($P2664:$U2674,MATCH(F2692,$O2664:$O2674,0),MATCH(INICIO!$C$78,$P2663:$U2663,0)),0),IFERROR(INDEX($G2675:$L2683,MATCH(F2692,$F2675:$F2683,0),MATCH(INICIO!$C$78,$G2674:$L2674,0)),0)))</f>
        <v>0</v>
      </c>
      <c r="H2692" s="105">
        <f t="shared" si="4609"/>
        <v>0</v>
      </c>
      <c r="I2692" s="116">
        <f>IF($Q$2=2,IFERROR(INDEX($G2664:$L2670,MATCH(H2692,$F2664:$F2670,0),MATCH(INICIO!$C$78,$G2663:$L2663,0)),0),IF($Q$2=4,IFERROR(INDEX($P2664:$U2674,MATCH(H2692,$O2664:$O2674,0),MATCH(INICIO!$C$78,$P2663:$U2663,0)),0),IFERROR(INDEX($G2675:$L2683,MATCH(H2692,$F2675:$F2683,0),MATCH(INICIO!$C$78,$G2674:$L2674,0)),0)))</f>
        <v>0</v>
      </c>
      <c r="J2692" s="105">
        <f t="shared" si="4610"/>
        <v>0</v>
      </c>
      <c r="K2692" s="116">
        <f>IF($Q$2=2,IFERROR(INDEX($G2664:$L2670,MATCH(J2692,$F2664:$F2670,0),MATCH(INICIO!$C$78,$G2663:$L2663,0)),0),IF($Q$2=4,IFERROR(INDEX($P2664:$U2674,MATCH(J2692,$O2664:$O2674,0),MATCH(INICIO!$C$78,$P2663:$U2663,0)),0),IFERROR(INDEX($G2675:$L2683,MATCH(J2692,$F2675:$F2683,0),MATCH(INICIO!$C$78,$G2674:$L2674,0)),0)))</f>
        <v>0</v>
      </c>
      <c r="L2692" s="105">
        <f t="shared" si="4611"/>
        <v>0</v>
      </c>
      <c r="M2692" s="116">
        <f>IF($Q$2=2,IFERROR(INDEX($G2664:$L2670,MATCH(L2692,$F2664:$F2670,0),MATCH(INICIO!$C$78,$G2663:$L2663,0)),0),IF($Q$2=4,IFERROR(INDEX($P2664:$U2674,MATCH(L2692,$O2664:$O2674,0),MATCH(INICIO!$C$78,$P2663:$U2663,0)),0),IFERROR(INDEX($G2675:$L2683,MATCH(L2692,$F2675:$F2683,0),MATCH(INICIO!$C$78,$G2674:$L2674,0)),0)))</f>
        <v>0</v>
      </c>
    </row>
    <row r="2693" spans="1:62" hidden="1" outlineLevel="2" x14ac:dyDescent="0.25"/>
    <row r="2694" spans="1:62" s="119" customFormat="1" hidden="1" outlineLevel="2" x14ac:dyDescent="0.25">
      <c r="A2694" s="118" t="s">
        <v>43</v>
      </c>
    </row>
    <row r="2695" spans="1:62" hidden="1" outlineLevel="2" x14ac:dyDescent="0.25">
      <c r="C2695" s="121">
        <f t="shared" ref="C2695:H2695" si="4612">E$2</f>
        <v>1</v>
      </c>
      <c r="D2695" s="121">
        <f t="shared" si="4612"/>
        <v>2</v>
      </c>
      <c r="E2695" s="121">
        <f t="shared" si="4612"/>
        <v>3</v>
      </c>
      <c r="F2695" s="121">
        <f t="shared" si="4612"/>
        <v>4</v>
      </c>
      <c r="G2695" s="121">
        <f t="shared" si="4612"/>
        <v>5</v>
      </c>
      <c r="H2695" s="121">
        <f t="shared" si="4612"/>
        <v>6</v>
      </c>
    </row>
    <row r="2696" spans="1:62" hidden="1" outlineLevel="2" x14ac:dyDescent="0.25">
      <c r="B2696" s="122" t="s">
        <v>44</v>
      </c>
      <c r="C2696" s="123">
        <f t="array" ref="C2696:C2701">MMULT(MMULT(C$8:H$13,$AZ$8:$BE$13),C2687:C2692)+MMULT(MINVERSE(TRANSPOSE($AZ$8:$BE$13)),C2654:C2659)</f>
        <v>0</v>
      </c>
      <c r="D2696" s="123">
        <f t="array" ref="D2696:D2701">MMULT(MMULT(K$8:P$13,$AZ$8:$BE$13),E2687:E2692)+MMULT(MINVERSE(TRANSPOSE($AZ$8:$BE$13)),E2654:E2659)</f>
        <v>0</v>
      </c>
      <c r="E2696" s="123">
        <f t="array" ref="E2696:E2701">MMULT(MMULT(S$8:X$13,$AZ$8:$BE$13),G2687:G2692)+MMULT(MINVERSE(TRANSPOSE($AZ$8:$BE$13)),G2654:G2659)</f>
        <v>0</v>
      </c>
      <c r="F2696" s="123">
        <f t="array" ref="F2696:F2701">MMULT(MMULT(AA$8:AF$13,$AZ$8:$BE$13),I2687:I2692)+MMULT(MINVERSE(TRANSPOSE($AZ$8:$BE$13)),I2654:I2659)</f>
        <v>0</v>
      </c>
      <c r="G2696" s="123" t="e">
        <f t="array" ref="G2696:G2701">MMULT(MMULT(AI$8:AN$13,$AZ$8:$BE$13),K2687:K2692)+MMULT(MINVERSE(TRANSPOSE($AZ$8:$BE$13)),K2654:K2659)</f>
        <v>#DIV/0!</v>
      </c>
      <c r="H2696" s="123">
        <f t="array" ref="H2696:H2701">MMULT(MMULT(AQ$8:AV$13,$AZ$8:$BE$13),M2687:M2692)+MMULT(MINVERSE(TRANSPOSE($AZ$8:$BE$13)),M2654:M2659)</f>
        <v>0</v>
      </c>
      <c r="N2696" s="124"/>
      <c r="P2696" s="124"/>
    </row>
    <row r="2697" spans="1:62" hidden="1" outlineLevel="2" x14ac:dyDescent="0.25">
      <c r="B2697" s="122" t="s">
        <v>45</v>
      </c>
      <c r="C2697" s="123">
        <v>0</v>
      </c>
      <c r="D2697" s="123">
        <v>0</v>
      </c>
      <c r="E2697" s="123">
        <v>0</v>
      </c>
      <c r="F2697" s="123">
        <v>0</v>
      </c>
      <c r="G2697" s="123" t="e">
        <v>#DIV/0!</v>
      </c>
      <c r="H2697" s="123">
        <v>0</v>
      </c>
      <c r="N2697" s="124"/>
      <c r="P2697" s="124"/>
    </row>
    <row r="2698" spans="1:62" hidden="1" outlineLevel="2" x14ac:dyDescent="0.25">
      <c r="B2698" s="122" t="s">
        <v>46</v>
      </c>
      <c r="C2698" s="123">
        <v>0</v>
      </c>
      <c r="D2698" s="123">
        <v>0</v>
      </c>
      <c r="E2698" s="123">
        <v>0</v>
      </c>
      <c r="F2698" s="123">
        <v>0</v>
      </c>
      <c r="G2698" s="123" t="e">
        <v>#DIV/0!</v>
      </c>
      <c r="H2698" s="123">
        <v>0</v>
      </c>
      <c r="N2698" s="124"/>
      <c r="P2698" s="124"/>
    </row>
    <row r="2699" spans="1:62" hidden="1" outlineLevel="2" x14ac:dyDescent="0.25">
      <c r="B2699" s="122" t="s">
        <v>47</v>
      </c>
      <c r="C2699" s="123">
        <v>0</v>
      </c>
      <c r="D2699" s="123">
        <v>0</v>
      </c>
      <c r="E2699" s="123">
        <v>0</v>
      </c>
      <c r="F2699" s="123">
        <v>0</v>
      </c>
      <c r="G2699" s="123" t="e">
        <v>#DIV/0!</v>
      </c>
      <c r="H2699" s="123">
        <v>0</v>
      </c>
      <c r="N2699" s="124"/>
      <c r="P2699" s="124"/>
    </row>
    <row r="2700" spans="1:62" hidden="1" outlineLevel="2" x14ac:dyDescent="0.25">
      <c r="B2700" s="122" t="s">
        <v>48</v>
      </c>
      <c r="C2700" s="123">
        <v>0</v>
      </c>
      <c r="D2700" s="123">
        <v>0</v>
      </c>
      <c r="E2700" s="123">
        <v>0</v>
      </c>
      <c r="F2700" s="123">
        <v>0</v>
      </c>
      <c r="G2700" s="123" t="e">
        <v>#DIV/0!</v>
      </c>
      <c r="H2700" s="123">
        <v>0</v>
      </c>
      <c r="N2700" s="124"/>
      <c r="P2700" s="124"/>
    </row>
    <row r="2701" spans="1:62" hidden="1" outlineLevel="2" x14ac:dyDescent="0.25">
      <c r="B2701" s="122" t="s">
        <v>49</v>
      </c>
      <c r="C2701" s="123">
        <v>0</v>
      </c>
      <c r="D2701" s="123">
        <v>0</v>
      </c>
      <c r="E2701" s="123">
        <v>0</v>
      </c>
      <c r="F2701" s="123">
        <v>0</v>
      </c>
      <c r="G2701" s="123" t="e">
        <v>#DIV/0!</v>
      </c>
      <c r="H2701" s="123">
        <v>0</v>
      </c>
      <c r="N2701" s="124"/>
      <c r="P2701" s="124"/>
    </row>
    <row r="2702" spans="1:62" hidden="1" outlineLevel="2" x14ac:dyDescent="0.25"/>
    <row r="2703" spans="1:62" hidden="1" outlineLevel="2" x14ac:dyDescent="0.25">
      <c r="B2703" s="318" t="s">
        <v>50</v>
      </c>
      <c r="C2703" s="319"/>
      <c r="D2703" s="319"/>
      <c r="E2703" s="319"/>
      <c r="F2703" s="319"/>
      <c r="G2703" s="319"/>
      <c r="H2703" s="319"/>
      <c r="I2703" s="319"/>
      <c r="J2703" s="319"/>
      <c r="K2703" s="319"/>
      <c r="L2703" s="320"/>
      <c r="M2703" s="321" t="s">
        <v>51</v>
      </c>
      <c r="N2703" s="322"/>
      <c r="O2703" s="322"/>
      <c r="P2703" s="322"/>
      <c r="Q2703" s="322"/>
      <c r="R2703" s="322"/>
      <c r="S2703" s="322"/>
      <c r="T2703" s="322"/>
      <c r="U2703" s="322"/>
      <c r="V2703" s="323"/>
      <c r="W2703" s="321" t="s">
        <v>52</v>
      </c>
      <c r="X2703" s="322"/>
      <c r="Y2703" s="322"/>
      <c r="Z2703" s="322"/>
      <c r="AA2703" s="322"/>
      <c r="AB2703" s="322"/>
      <c r="AC2703" s="322"/>
      <c r="AD2703" s="322"/>
      <c r="AE2703" s="322"/>
      <c r="AF2703" s="323"/>
      <c r="AG2703" s="321" t="s">
        <v>53</v>
      </c>
      <c r="AH2703" s="322"/>
      <c r="AI2703" s="322"/>
      <c r="AJ2703" s="322"/>
      <c r="AK2703" s="322"/>
      <c r="AL2703" s="322"/>
      <c r="AM2703" s="322"/>
      <c r="AN2703" s="322"/>
      <c r="AO2703" s="322"/>
      <c r="AP2703" s="323"/>
      <c r="AQ2703" s="321" t="s">
        <v>54</v>
      </c>
      <c r="AR2703" s="322"/>
      <c r="AS2703" s="322"/>
      <c r="AT2703" s="322"/>
      <c r="AU2703" s="322"/>
      <c r="AV2703" s="322"/>
      <c r="AW2703" s="322"/>
      <c r="AX2703" s="322"/>
      <c r="AY2703" s="322"/>
      <c r="AZ2703" s="323"/>
      <c r="BA2703" s="321" t="s">
        <v>55</v>
      </c>
      <c r="BB2703" s="322"/>
      <c r="BC2703" s="322"/>
      <c r="BD2703" s="322"/>
      <c r="BE2703" s="322"/>
      <c r="BF2703" s="322"/>
      <c r="BG2703" s="322"/>
      <c r="BH2703" s="322"/>
      <c r="BI2703" s="322"/>
      <c r="BJ2703" s="323"/>
    </row>
    <row r="2704" spans="1:62" hidden="1" outlineLevel="2" x14ac:dyDescent="0.25">
      <c r="B2704" s="186">
        <f t="shared" ref="B2704" si="4613">E$2</f>
        <v>1</v>
      </c>
      <c r="C2704" s="187">
        <f t="shared" ref="C2704:L2707" si="4614">B2704</f>
        <v>1</v>
      </c>
      <c r="D2704" s="187">
        <f t="shared" si="4614"/>
        <v>1</v>
      </c>
      <c r="E2704" s="187">
        <f t="shared" si="4614"/>
        <v>1</v>
      </c>
      <c r="F2704" s="187">
        <f t="shared" si="4614"/>
        <v>1</v>
      </c>
      <c r="G2704" s="187">
        <f t="shared" si="4614"/>
        <v>1</v>
      </c>
      <c r="H2704" s="187">
        <f t="shared" si="4614"/>
        <v>1</v>
      </c>
      <c r="I2704" s="187">
        <f t="shared" si="4614"/>
        <v>1</v>
      </c>
      <c r="J2704" s="187">
        <f t="shared" si="4614"/>
        <v>1</v>
      </c>
      <c r="K2704" s="187">
        <f t="shared" si="4614"/>
        <v>1</v>
      </c>
      <c r="L2704" s="188">
        <f t="shared" si="4614"/>
        <v>1</v>
      </c>
      <c r="M2704" s="189">
        <f t="shared" ref="M2704" si="4615">F$2</f>
        <v>2</v>
      </c>
      <c r="N2704" s="187">
        <f t="shared" ref="N2704:V2707" si="4616">M2704</f>
        <v>2</v>
      </c>
      <c r="O2704" s="187">
        <f t="shared" si="4616"/>
        <v>2</v>
      </c>
      <c r="P2704" s="187">
        <f t="shared" si="4616"/>
        <v>2</v>
      </c>
      <c r="Q2704" s="187">
        <f t="shared" si="4616"/>
        <v>2</v>
      </c>
      <c r="R2704" s="187">
        <f t="shared" si="4616"/>
        <v>2</v>
      </c>
      <c r="S2704" s="187">
        <f t="shared" si="4616"/>
        <v>2</v>
      </c>
      <c r="T2704" s="187">
        <f t="shared" si="4616"/>
        <v>2</v>
      </c>
      <c r="U2704" s="187">
        <f t="shared" si="4616"/>
        <v>2</v>
      </c>
      <c r="V2704" s="188">
        <f t="shared" si="4616"/>
        <v>2</v>
      </c>
      <c r="W2704" s="189">
        <f>G$2</f>
        <v>3</v>
      </c>
      <c r="X2704" s="187">
        <f t="shared" ref="X2704:AF2707" si="4617">W2704</f>
        <v>3</v>
      </c>
      <c r="Y2704" s="187">
        <f t="shared" si="4617"/>
        <v>3</v>
      </c>
      <c r="Z2704" s="187">
        <f t="shared" si="4617"/>
        <v>3</v>
      </c>
      <c r="AA2704" s="187">
        <f t="shared" si="4617"/>
        <v>3</v>
      </c>
      <c r="AB2704" s="187">
        <f t="shared" si="4617"/>
        <v>3</v>
      </c>
      <c r="AC2704" s="187">
        <f t="shared" si="4617"/>
        <v>3</v>
      </c>
      <c r="AD2704" s="187">
        <f t="shared" si="4617"/>
        <v>3</v>
      </c>
      <c r="AE2704" s="187">
        <f t="shared" si="4617"/>
        <v>3</v>
      </c>
      <c r="AF2704" s="188">
        <f t="shared" si="4617"/>
        <v>3</v>
      </c>
      <c r="AG2704" s="189">
        <f>H$2</f>
        <v>4</v>
      </c>
      <c r="AH2704" s="187">
        <f t="shared" ref="AH2704:AP2707" si="4618">AG2704</f>
        <v>4</v>
      </c>
      <c r="AI2704" s="187">
        <f t="shared" si="4618"/>
        <v>4</v>
      </c>
      <c r="AJ2704" s="187">
        <f t="shared" si="4618"/>
        <v>4</v>
      </c>
      <c r="AK2704" s="187">
        <f t="shared" si="4618"/>
        <v>4</v>
      </c>
      <c r="AL2704" s="187">
        <f t="shared" si="4618"/>
        <v>4</v>
      </c>
      <c r="AM2704" s="187">
        <f t="shared" si="4618"/>
        <v>4</v>
      </c>
      <c r="AN2704" s="187">
        <f t="shared" si="4618"/>
        <v>4</v>
      </c>
      <c r="AO2704" s="187">
        <f t="shared" si="4618"/>
        <v>4</v>
      </c>
      <c r="AP2704" s="188">
        <f t="shared" si="4618"/>
        <v>4</v>
      </c>
      <c r="AQ2704" s="189">
        <f>I$2</f>
        <v>5</v>
      </c>
      <c r="AR2704" s="187">
        <f t="shared" ref="AR2704:AZ2707" si="4619">AQ2704</f>
        <v>5</v>
      </c>
      <c r="AS2704" s="187">
        <f t="shared" si="4619"/>
        <v>5</v>
      </c>
      <c r="AT2704" s="187">
        <f t="shared" si="4619"/>
        <v>5</v>
      </c>
      <c r="AU2704" s="187">
        <f t="shared" si="4619"/>
        <v>5</v>
      </c>
      <c r="AV2704" s="187">
        <f t="shared" si="4619"/>
        <v>5</v>
      </c>
      <c r="AW2704" s="187">
        <f t="shared" si="4619"/>
        <v>5</v>
      </c>
      <c r="AX2704" s="187">
        <f t="shared" si="4619"/>
        <v>5</v>
      </c>
      <c r="AY2704" s="187">
        <f t="shared" si="4619"/>
        <v>5</v>
      </c>
      <c r="AZ2704" s="188">
        <f t="shared" si="4619"/>
        <v>5</v>
      </c>
      <c r="BA2704" s="189">
        <f>J$2</f>
        <v>6</v>
      </c>
      <c r="BB2704" s="187">
        <f t="shared" ref="BB2704:BJ2707" si="4620">BA2704</f>
        <v>6</v>
      </c>
      <c r="BC2704" s="187">
        <f t="shared" si="4620"/>
        <v>6</v>
      </c>
      <c r="BD2704" s="187">
        <f t="shared" si="4620"/>
        <v>6</v>
      </c>
      <c r="BE2704" s="187">
        <f t="shared" si="4620"/>
        <v>6</v>
      </c>
      <c r="BF2704" s="187">
        <f t="shared" si="4620"/>
        <v>6</v>
      </c>
      <c r="BG2704" s="187">
        <f t="shared" si="4620"/>
        <v>6</v>
      </c>
      <c r="BH2704" s="187">
        <f t="shared" si="4620"/>
        <v>6</v>
      </c>
      <c r="BI2704" s="187">
        <f t="shared" si="4620"/>
        <v>6</v>
      </c>
      <c r="BJ2704" s="188">
        <f t="shared" si="4620"/>
        <v>6</v>
      </c>
    </row>
    <row r="2705" spans="1:93" s="2" customFormat="1" ht="15" hidden="1" customHeight="1" outlineLevel="2" x14ac:dyDescent="0.25">
      <c r="A2705" s="152" t="s">
        <v>192</v>
      </c>
      <c r="B2705" s="129">
        <f>C2698</f>
        <v>0</v>
      </c>
      <c r="C2705" s="130">
        <f t="shared" si="4614"/>
        <v>0</v>
      </c>
      <c r="D2705" s="130">
        <f t="shared" si="4614"/>
        <v>0</v>
      </c>
      <c r="E2705" s="130">
        <f t="shared" si="4614"/>
        <v>0</v>
      </c>
      <c r="F2705" s="130">
        <f t="shared" si="4614"/>
        <v>0</v>
      </c>
      <c r="G2705" s="130">
        <f t="shared" si="4614"/>
        <v>0</v>
      </c>
      <c r="H2705" s="130">
        <f t="shared" si="4614"/>
        <v>0</v>
      </c>
      <c r="I2705" s="130">
        <f t="shared" si="4614"/>
        <v>0</v>
      </c>
      <c r="J2705" s="190">
        <f t="shared" si="4614"/>
        <v>0</v>
      </c>
      <c r="K2705" s="130">
        <f t="shared" si="4614"/>
        <v>0</v>
      </c>
      <c r="L2705" s="131">
        <f t="shared" si="4614"/>
        <v>0</v>
      </c>
      <c r="M2705" s="129">
        <f>D2698</f>
        <v>0</v>
      </c>
      <c r="N2705" s="130">
        <f t="shared" si="4616"/>
        <v>0</v>
      </c>
      <c r="O2705" s="130">
        <f t="shared" si="4616"/>
        <v>0</v>
      </c>
      <c r="P2705" s="130">
        <f t="shared" si="4616"/>
        <v>0</v>
      </c>
      <c r="Q2705" s="130">
        <f t="shared" si="4616"/>
        <v>0</v>
      </c>
      <c r="R2705" s="130">
        <f t="shared" si="4616"/>
        <v>0</v>
      </c>
      <c r="S2705" s="130">
        <f t="shared" si="4616"/>
        <v>0</v>
      </c>
      <c r="T2705" s="130">
        <f t="shared" si="4616"/>
        <v>0</v>
      </c>
      <c r="U2705" s="130">
        <f t="shared" si="4616"/>
        <v>0</v>
      </c>
      <c r="V2705" s="131">
        <f t="shared" si="4616"/>
        <v>0</v>
      </c>
      <c r="W2705" s="129">
        <f>E2698</f>
        <v>0</v>
      </c>
      <c r="X2705" s="130">
        <f t="shared" si="4617"/>
        <v>0</v>
      </c>
      <c r="Y2705" s="130">
        <f t="shared" si="4617"/>
        <v>0</v>
      </c>
      <c r="Z2705" s="130">
        <f t="shared" si="4617"/>
        <v>0</v>
      </c>
      <c r="AA2705" s="130">
        <f t="shared" si="4617"/>
        <v>0</v>
      </c>
      <c r="AB2705" s="130">
        <f t="shared" si="4617"/>
        <v>0</v>
      </c>
      <c r="AC2705" s="130">
        <f t="shared" si="4617"/>
        <v>0</v>
      </c>
      <c r="AD2705" s="130">
        <f t="shared" si="4617"/>
        <v>0</v>
      </c>
      <c r="AE2705" s="130">
        <f t="shared" si="4617"/>
        <v>0</v>
      </c>
      <c r="AF2705" s="131">
        <f t="shared" si="4617"/>
        <v>0</v>
      </c>
      <c r="AG2705" s="129">
        <f>F2698</f>
        <v>0</v>
      </c>
      <c r="AH2705" s="130">
        <f t="shared" si="4618"/>
        <v>0</v>
      </c>
      <c r="AI2705" s="130">
        <f t="shared" si="4618"/>
        <v>0</v>
      </c>
      <c r="AJ2705" s="130">
        <f t="shared" si="4618"/>
        <v>0</v>
      </c>
      <c r="AK2705" s="130">
        <f t="shared" si="4618"/>
        <v>0</v>
      </c>
      <c r="AL2705" s="130">
        <f t="shared" si="4618"/>
        <v>0</v>
      </c>
      <c r="AM2705" s="130">
        <f t="shared" si="4618"/>
        <v>0</v>
      </c>
      <c r="AN2705" s="130">
        <f t="shared" si="4618"/>
        <v>0</v>
      </c>
      <c r="AO2705" s="130">
        <f t="shared" si="4618"/>
        <v>0</v>
      </c>
      <c r="AP2705" s="131">
        <f t="shared" si="4618"/>
        <v>0</v>
      </c>
      <c r="AQ2705" s="129" t="e">
        <f>G2698</f>
        <v>#DIV/0!</v>
      </c>
      <c r="AR2705" s="130" t="e">
        <f t="shared" si="4619"/>
        <v>#DIV/0!</v>
      </c>
      <c r="AS2705" s="130" t="e">
        <f t="shared" si="4619"/>
        <v>#DIV/0!</v>
      </c>
      <c r="AT2705" s="130" t="e">
        <f t="shared" si="4619"/>
        <v>#DIV/0!</v>
      </c>
      <c r="AU2705" s="130" t="e">
        <f t="shared" si="4619"/>
        <v>#DIV/0!</v>
      </c>
      <c r="AV2705" s="130" t="e">
        <f t="shared" si="4619"/>
        <v>#DIV/0!</v>
      </c>
      <c r="AW2705" s="130" t="e">
        <f t="shared" si="4619"/>
        <v>#DIV/0!</v>
      </c>
      <c r="AX2705" s="130" t="e">
        <f t="shared" si="4619"/>
        <v>#DIV/0!</v>
      </c>
      <c r="AY2705" s="130" t="e">
        <f t="shared" si="4619"/>
        <v>#DIV/0!</v>
      </c>
      <c r="AZ2705" s="131" t="e">
        <f t="shared" si="4619"/>
        <v>#DIV/0!</v>
      </c>
      <c r="BA2705" s="129">
        <f>H2698</f>
        <v>0</v>
      </c>
      <c r="BB2705" s="130">
        <f t="shared" si="4620"/>
        <v>0</v>
      </c>
      <c r="BC2705" s="130">
        <f t="shared" si="4620"/>
        <v>0</v>
      </c>
      <c r="BD2705" s="130">
        <f t="shared" si="4620"/>
        <v>0</v>
      </c>
      <c r="BE2705" s="130">
        <f t="shared" si="4620"/>
        <v>0</v>
      </c>
      <c r="BF2705" s="130">
        <f t="shared" si="4620"/>
        <v>0</v>
      </c>
      <c r="BG2705" s="130">
        <f t="shared" si="4620"/>
        <v>0</v>
      </c>
      <c r="BH2705" s="130">
        <f t="shared" si="4620"/>
        <v>0</v>
      </c>
      <c r="BI2705" s="130">
        <f t="shared" si="4620"/>
        <v>0</v>
      </c>
      <c r="BJ2705" s="131">
        <f t="shared" si="4620"/>
        <v>0</v>
      </c>
      <c r="BK2705"/>
      <c r="BL2705"/>
      <c r="BM2705"/>
      <c r="BN2705"/>
      <c r="BO2705"/>
      <c r="BP2705"/>
      <c r="BQ2705"/>
      <c r="BR2705"/>
      <c r="BS2705"/>
      <c r="BT2705"/>
      <c r="BU2705"/>
      <c r="BV2705"/>
      <c r="BW2705"/>
      <c r="BX2705"/>
      <c r="BY2705"/>
      <c r="BZ2705"/>
      <c r="CA2705"/>
      <c r="CB2705"/>
      <c r="CC2705"/>
      <c r="CD2705"/>
      <c r="CE2705"/>
      <c r="CF2705"/>
      <c r="CG2705"/>
      <c r="CH2705"/>
      <c r="CI2705"/>
      <c r="CJ2705"/>
      <c r="CK2705"/>
      <c r="CL2705"/>
      <c r="CM2705"/>
      <c r="CN2705"/>
      <c r="CO2705"/>
    </row>
    <row r="2706" spans="1:93" s="2" customFormat="1" ht="15" hidden="1" customHeight="1" outlineLevel="2" x14ac:dyDescent="0.25">
      <c r="A2706" s="152" t="s">
        <v>47</v>
      </c>
      <c r="B2706" s="129">
        <f>C2699</f>
        <v>0</v>
      </c>
      <c r="C2706" s="130">
        <f t="shared" si="4614"/>
        <v>0</v>
      </c>
      <c r="D2706" s="130">
        <f t="shared" si="4614"/>
        <v>0</v>
      </c>
      <c r="E2706" s="130">
        <f t="shared" si="4614"/>
        <v>0</v>
      </c>
      <c r="F2706" s="130">
        <f t="shared" si="4614"/>
        <v>0</v>
      </c>
      <c r="G2706" s="130">
        <f t="shared" si="4614"/>
        <v>0</v>
      </c>
      <c r="H2706" s="130">
        <f t="shared" si="4614"/>
        <v>0</v>
      </c>
      <c r="I2706" s="130">
        <f t="shared" si="4614"/>
        <v>0</v>
      </c>
      <c r="J2706" s="190">
        <f t="shared" si="4614"/>
        <v>0</v>
      </c>
      <c r="K2706" s="130">
        <f t="shared" si="4614"/>
        <v>0</v>
      </c>
      <c r="L2706" s="131">
        <f t="shared" si="4614"/>
        <v>0</v>
      </c>
      <c r="M2706" s="129">
        <f>D2699</f>
        <v>0</v>
      </c>
      <c r="N2706" s="130">
        <f t="shared" si="4616"/>
        <v>0</v>
      </c>
      <c r="O2706" s="130">
        <f t="shared" si="4616"/>
        <v>0</v>
      </c>
      <c r="P2706" s="130">
        <f t="shared" si="4616"/>
        <v>0</v>
      </c>
      <c r="Q2706" s="130">
        <f t="shared" si="4616"/>
        <v>0</v>
      </c>
      <c r="R2706" s="130">
        <f t="shared" si="4616"/>
        <v>0</v>
      </c>
      <c r="S2706" s="130">
        <f t="shared" si="4616"/>
        <v>0</v>
      </c>
      <c r="T2706" s="130">
        <f t="shared" si="4616"/>
        <v>0</v>
      </c>
      <c r="U2706" s="130">
        <f t="shared" si="4616"/>
        <v>0</v>
      </c>
      <c r="V2706" s="131">
        <f t="shared" si="4616"/>
        <v>0</v>
      </c>
      <c r="W2706" s="129">
        <f>E2699</f>
        <v>0</v>
      </c>
      <c r="X2706" s="130">
        <f t="shared" si="4617"/>
        <v>0</v>
      </c>
      <c r="Y2706" s="130">
        <f t="shared" si="4617"/>
        <v>0</v>
      </c>
      <c r="Z2706" s="130">
        <f t="shared" si="4617"/>
        <v>0</v>
      </c>
      <c r="AA2706" s="130">
        <f t="shared" si="4617"/>
        <v>0</v>
      </c>
      <c r="AB2706" s="130">
        <f t="shared" si="4617"/>
        <v>0</v>
      </c>
      <c r="AC2706" s="130">
        <f t="shared" si="4617"/>
        <v>0</v>
      </c>
      <c r="AD2706" s="130">
        <f t="shared" si="4617"/>
        <v>0</v>
      </c>
      <c r="AE2706" s="130">
        <f t="shared" si="4617"/>
        <v>0</v>
      </c>
      <c r="AF2706" s="131">
        <f t="shared" si="4617"/>
        <v>0</v>
      </c>
      <c r="AG2706" s="129">
        <f>F2699</f>
        <v>0</v>
      </c>
      <c r="AH2706" s="130">
        <f t="shared" si="4618"/>
        <v>0</v>
      </c>
      <c r="AI2706" s="130">
        <f t="shared" si="4618"/>
        <v>0</v>
      </c>
      <c r="AJ2706" s="130">
        <f t="shared" si="4618"/>
        <v>0</v>
      </c>
      <c r="AK2706" s="130">
        <f t="shared" si="4618"/>
        <v>0</v>
      </c>
      <c r="AL2706" s="130">
        <f t="shared" si="4618"/>
        <v>0</v>
      </c>
      <c r="AM2706" s="130">
        <f t="shared" si="4618"/>
        <v>0</v>
      </c>
      <c r="AN2706" s="130">
        <f t="shared" si="4618"/>
        <v>0</v>
      </c>
      <c r="AO2706" s="130">
        <f t="shared" si="4618"/>
        <v>0</v>
      </c>
      <c r="AP2706" s="131">
        <f t="shared" si="4618"/>
        <v>0</v>
      </c>
      <c r="AQ2706" s="129" t="e">
        <f>G2699</f>
        <v>#DIV/0!</v>
      </c>
      <c r="AR2706" s="130" t="e">
        <f t="shared" si="4619"/>
        <v>#DIV/0!</v>
      </c>
      <c r="AS2706" s="130" t="e">
        <f t="shared" si="4619"/>
        <v>#DIV/0!</v>
      </c>
      <c r="AT2706" s="130" t="e">
        <f t="shared" si="4619"/>
        <v>#DIV/0!</v>
      </c>
      <c r="AU2706" s="130" t="e">
        <f t="shared" si="4619"/>
        <v>#DIV/0!</v>
      </c>
      <c r="AV2706" s="130" t="e">
        <f t="shared" si="4619"/>
        <v>#DIV/0!</v>
      </c>
      <c r="AW2706" s="130" t="e">
        <f t="shared" si="4619"/>
        <v>#DIV/0!</v>
      </c>
      <c r="AX2706" s="130" t="e">
        <f t="shared" si="4619"/>
        <v>#DIV/0!</v>
      </c>
      <c r="AY2706" s="130" t="e">
        <f t="shared" si="4619"/>
        <v>#DIV/0!</v>
      </c>
      <c r="AZ2706" s="131" t="e">
        <f t="shared" si="4619"/>
        <v>#DIV/0!</v>
      </c>
      <c r="BA2706" s="129">
        <f>H2699</f>
        <v>0</v>
      </c>
      <c r="BB2706" s="130">
        <f t="shared" si="4620"/>
        <v>0</v>
      </c>
      <c r="BC2706" s="130">
        <f t="shared" si="4620"/>
        <v>0</v>
      </c>
      <c r="BD2706" s="130">
        <f t="shared" si="4620"/>
        <v>0</v>
      </c>
      <c r="BE2706" s="130">
        <f t="shared" si="4620"/>
        <v>0</v>
      </c>
      <c r="BF2706" s="130">
        <f t="shared" si="4620"/>
        <v>0</v>
      </c>
      <c r="BG2706" s="130">
        <f t="shared" si="4620"/>
        <v>0</v>
      </c>
      <c r="BH2706" s="130">
        <f t="shared" si="4620"/>
        <v>0</v>
      </c>
      <c r="BI2706" s="130">
        <f t="shared" si="4620"/>
        <v>0</v>
      </c>
      <c r="BJ2706" s="131">
        <f t="shared" si="4620"/>
        <v>0</v>
      </c>
      <c r="BK2706"/>
      <c r="BL2706"/>
      <c r="BM2706"/>
      <c r="BN2706"/>
      <c r="BO2706"/>
      <c r="BP2706"/>
      <c r="BQ2706"/>
      <c r="BR2706"/>
      <c r="BS2706"/>
      <c r="BT2706"/>
      <c r="BU2706"/>
      <c r="BV2706"/>
      <c r="BW2706"/>
      <c r="BX2706"/>
      <c r="BY2706"/>
      <c r="BZ2706"/>
      <c r="CA2706"/>
      <c r="CB2706"/>
      <c r="CC2706"/>
      <c r="CD2706"/>
      <c r="CE2706"/>
      <c r="CF2706"/>
      <c r="CG2706"/>
      <c r="CH2706"/>
      <c r="CI2706"/>
      <c r="CJ2706"/>
      <c r="CK2706"/>
      <c r="CL2706"/>
      <c r="CM2706"/>
      <c r="CN2706"/>
      <c r="CO2706"/>
    </row>
    <row r="2707" spans="1:93" s="2" customFormat="1" ht="15" hidden="1" customHeight="1" outlineLevel="2" x14ac:dyDescent="0.25">
      <c r="A2707" s="152" t="s">
        <v>57</v>
      </c>
      <c r="B2707" s="129">
        <f t="shared" ref="B2707" si="4621">E$3</f>
        <v>43</v>
      </c>
      <c r="C2707" s="130">
        <f t="shared" si="4614"/>
        <v>43</v>
      </c>
      <c r="D2707" s="130">
        <f t="shared" si="4614"/>
        <v>43</v>
      </c>
      <c r="E2707" s="130">
        <f t="shared" si="4614"/>
        <v>43</v>
      </c>
      <c r="F2707" s="130">
        <f t="shared" si="4614"/>
        <v>43</v>
      </c>
      <c r="G2707" s="130">
        <f t="shared" si="4614"/>
        <v>43</v>
      </c>
      <c r="H2707" s="130">
        <f t="shared" si="4614"/>
        <v>43</v>
      </c>
      <c r="I2707" s="130">
        <f t="shared" si="4614"/>
        <v>43</v>
      </c>
      <c r="J2707" s="190">
        <f t="shared" si="4614"/>
        <v>43</v>
      </c>
      <c r="K2707" s="130">
        <f t="shared" si="4614"/>
        <v>43</v>
      </c>
      <c r="L2707" s="131">
        <f t="shared" si="4614"/>
        <v>43</v>
      </c>
      <c r="M2707" s="129">
        <f t="shared" ref="M2707" si="4622">F$3</f>
        <v>0</v>
      </c>
      <c r="N2707" s="130">
        <f t="shared" si="4616"/>
        <v>0</v>
      </c>
      <c r="O2707" s="130">
        <f t="shared" si="4616"/>
        <v>0</v>
      </c>
      <c r="P2707" s="130">
        <f t="shared" si="4616"/>
        <v>0</v>
      </c>
      <c r="Q2707" s="130">
        <f t="shared" si="4616"/>
        <v>0</v>
      </c>
      <c r="R2707" s="130">
        <f t="shared" si="4616"/>
        <v>0</v>
      </c>
      <c r="S2707" s="130">
        <f t="shared" si="4616"/>
        <v>0</v>
      </c>
      <c r="T2707" s="130">
        <f t="shared" si="4616"/>
        <v>0</v>
      </c>
      <c r="U2707" s="130">
        <f t="shared" si="4616"/>
        <v>0</v>
      </c>
      <c r="V2707" s="131">
        <f t="shared" si="4616"/>
        <v>0</v>
      </c>
      <c r="W2707" s="129">
        <f t="shared" ref="W2707" si="4623">G$3</f>
        <v>0</v>
      </c>
      <c r="X2707" s="130">
        <f t="shared" si="4617"/>
        <v>0</v>
      </c>
      <c r="Y2707" s="130">
        <f t="shared" si="4617"/>
        <v>0</v>
      </c>
      <c r="Z2707" s="130">
        <f t="shared" si="4617"/>
        <v>0</v>
      </c>
      <c r="AA2707" s="130">
        <f t="shared" si="4617"/>
        <v>0</v>
      </c>
      <c r="AB2707" s="130">
        <f t="shared" si="4617"/>
        <v>0</v>
      </c>
      <c r="AC2707" s="130">
        <f t="shared" si="4617"/>
        <v>0</v>
      </c>
      <c r="AD2707" s="130">
        <f t="shared" si="4617"/>
        <v>0</v>
      </c>
      <c r="AE2707" s="130">
        <f t="shared" si="4617"/>
        <v>0</v>
      </c>
      <c r="AF2707" s="131">
        <f t="shared" si="4617"/>
        <v>0</v>
      </c>
      <c r="AG2707" s="129">
        <f t="shared" ref="AG2707" si="4624">H$3</f>
        <v>0</v>
      </c>
      <c r="AH2707" s="130">
        <f t="shared" si="4618"/>
        <v>0</v>
      </c>
      <c r="AI2707" s="130">
        <f t="shared" si="4618"/>
        <v>0</v>
      </c>
      <c r="AJ2707" s="130">
        <f t="shared" si="4618"/>
        <v>0</v>
      </c>
      <c r="AK2707" s="130">
        <f t="shared" si="4618"/>
        <v>0</v>
      </c>
      <c r="AL2707" s="130">
        <f t="shared" si="4618"/>
        <v>0</v>
      </c>
      <c r="AM2707" s="130">
        <f t="shared" si="4618"/>
        <v>0</v>
      </c>
      <c r="AN2707" s="130">
        <f t="shared" si="4618"/>
        <v>0</v>
      </c>
      <c r="AO2707" s="130">
        <f t="shared" si="4618"/>
        <v>0</v>
      </c>
      <c r="AP2707" s="131">
        <f t="shared" si="4618"/>
        <v>0</v>
      </c>
      <c r="AQ2707" s="129">
        <f t="shared" ref="AQ2707" si="4625">I$3</f>
        <v>0</v>
      </c>
      <c r="AR2707" s="130">
        <f t="shared" si="4619"/>
        <v>0</v>
      </c>
      <c r="AS2707" s="130">
        <f t="shared" si="4619"/>
        <v>0</v>
      </c>
      <c r="AT2707" s="130">
        <f t="shared" si="4619"/>
        <v>0</v>
      </c>
      <c r="AU2707" s="130">
        <f t="shared" si="4619"/>
        <v>0</v>
      </c>
      <c r="AV2707" s="130">
        <f t="shared" si="4619"/>
        <v>0</v>
      </c>
      <c r="AW2707" s="130">
        <f t="shared" si="4619"/>
        <v>0</v>
      </c>
      <c r="AX2707" s="130">
        <f t="shared" si="4619"/>
        <v>0</v>
      </c>
      <c r="AY2707" s="130">
        <f t="shared" si="4619"/>
        <v>0</v>
      </c>
      <c r="AZ2707" s="131">
        <f t="shared" si="4619"/>
        <v>0</v>
      </c>
      <c r="BA2707" s="129">
        <f t="shared" ref="BA2707" si="4626">J$3</f>
        <v>0</v>
      </c>
      <c r="BB2707" s="130">
        <f t="shared" si="4620"/>
        <v>0</v>
      </c>
      <c r="BC2707" s="130">
        <f t="shared" si="4620"/>
        <v>0</v>
      </c>
      <c r="BD2707" s="130">
        <f t="shared" si="4620"/>
        <v>0</v>
      </c>
      <c r="BE2707" s="130">
        <f t="shared" si="4620"/>
        <v>0</v>
      </c>
      <c r="BF2707" s="130">
        <f t="shared" si="4620"/>
        <v>0</v>
      </c>
      <c r="BG2707" s="130">
        <f t="shared" si="4620"/>
        <v>0</v>
      </c>
      <c r="BH2707" s="130">
        <f t="shared" si="4620"/>
        <v>0</v>
      </c>
      <c r="BI2707" s="130">
        <f t="shared" si="4620"/>
        <v>0</v>
      </c>
      <c r="BJ2707" s="131">
        <f t="shared" si="4620"/>
        <v>0</v>
      </c>
      <c r="BK2707"/>
      <c r="BL2707"/>
      <c r="BM2707"/>
      <c r="BN2707"/>
      <c r="BO2707"/>
      <c r="BP2707"/>
      <c r="BQ2707"/>
      <c r="BR2707"/>
      <c r="BS2707"/>
      <c r="BT2707"/>
      <c r="BU2707"/>
      <c r="BV2707"/>
      <c r="BW2707"/>
      <c r="BX2707"/>
      <c r="BY2707"/>
      <c r="BZ2707"/>
      <c r="CA2707"/>
      <c r="CB2707"/>
      <c r="CC2707"/>
      <c r="CD2707"/>
      <c r="CE2707"/>
      <c r="CF2707"/>
      <c r="CG2707"/>
      <c r="CH2707"/>
      <c r="CI2707"/>
      <c r="CJ2707"/>
      <c r="CK2707"/>
      <c r="CL2707"/>
      <c r="CM2707"/>
      <c r="CN2707"/>
      <c r="CO2707"/>
    </row>
    <row r="2708" spans="1:93" s="2" customFormat="1" ht="15" hidden="1" customHeight="1" outlineLevel="2" x14ac:dyDescent="0.25">
      <c r="A2708" s="152" t="s">
        <v>58</v>
      </c>
      <c r="B2708" s="132">
        <f t="shared" ref="B2708" si="4627">B2707/10*0</f>
        <v>0</v>
      </c>
      <c r="C2708" s="133">
        <f t="shared" ref="C2708" si="4628">C2707/10*1</f>
        <v>4.3</v>
      </c>
      <c r="D2708" s="133">
        <f t="shared" ref="D2708" si="4629">D2707/10*2</f>
        <v>8.6</v>
      </c>
      <c r="E2708" s="133">
        <f t="shared" ref="E2708" si="4630">E2707/10*3</f>
        <v>12.899999999999999</v>
      </c>
      <c r="F2708" s="133">
        <f t="shared" ref="F2708" si="4631">F2707/10*4</f>
        <v>17.2</v>
      </c>
      <c r="G2708" s="133">
        <f t="shared" ref="G2708" si="4632">G2707/10*5</f>
        <v>21.5</v>
      </c>
      <c r="H2708" s="133">
        <f t="shared" ref="H2708" si="4633">H2707/10*6</f>
        <v>25.799999999999997</v>
      </c>
      <c r="I2708" s="133">
        <f t="shared" ref="I2708" si="4634">I2707/10*7</f>
        <v>30.099999999999998</v>
      </c>
      <c r="J2708" s="191">
        <f t="shared" ref="J2708" si="4635">J2707/10*8</f>
        <v>34.4</v>
      </c>
      <c r="K2708" s="133">
        <f t="shared" ref="K2708" si="4636">K2707/10*9</f>
        <v>38.699999999999996</v>
      </c>
      <c r="L2708" s="134">
        <f t="shared" ref="L2708" si="4637">L2707/10*10</f>
        <v>43</v>
      </c>
      <c r="M2708" s="133">
        <f t="shared" ref="M2708" si="4638">M2707/10*1</f>
        <v>0</v>
      </c>
      <c r="N2708" s="133">
        <f t="shared" ref="N2708" si="4639">N2707/10*2</f>
        <v>0</v>
      </c>
      <c r="O2708" s="133">
        <f t="shared" ref="O2708" si="4640">O2707/10*3</f>
        <v>0</v>
      </c>
      <c r="P2708" s="133">
        <f t="shared" ref="P2708" si="4641">P2707/10*4</f>
        <v>0</v>
      </c>
      <c r="Q2708" s="133">
        <f t="shared" ref="Q2708" si="4642">Q2707/10*5</f>
        <v>0</v>
      </c>
      <c r="R2708" s="133">
        <f t="shared" ref="R2708" si="4643">R2707/10*6</f>
        <v>0</v>
      </c>
      <c r="S2708" s="133">
        <f t="shared" ref="S2708" si="4644">S2707/10*7</f>
        <v>0</v>
      </c>
      <c r="T2708" s="133">
        <f t="shared" ref="T2708" si="4645">T2707/10*8</f>
        <v>0</v>
      </c>
      <c r="U2708" s="133">
        <f t="shared" ref="U2708" si="4646">U2707/10*9</f>
        <v>0</v>
      </c>
      <c r="V2708" s="134">
        <f t="shared" ref="V2708" si="4647">V2707/10*10</f>
        <v>0</v>
      </c>
      <c r="W2708" s="133">
        <f t="shared" ref="W2708" si="4648">W2707/10*1</f>
        <v>0</v>
      </c>
      <c r="X2708" s="133">
        <f t="shared" ref="X2708" si="4649">X2707/10*2</f>
        <v>0</v>
      </c>
      <c r="Y2708" s="133">
        <f t="shared" ref="Y2708" si="4650">Y2707/10*3</f>
        <v>0</v>
      </c>
      <c r="Z2708" s="133">
        <f t="shared" ref="Z2708" si="4651">Z2707/10*4</f>
        <v>0</v>
      </c>
      <c r="AA2708" s="133">
        <f t="shared" ref="AA2708" si="4652">AA2707/10*5</f>
        <v>0</v>
      </c>
      <c r="AB2708" s="133">
        <f t="shared" ref="AB2708" si="4653">AB2707/10*6</f>
        <v>0</v>
      </c>
      <c r="AC2708" s="133">
        <f t="shared" ref="AC2708" si="4654">AC2707/10*7</f>
        <v>0</v>
      </c>
      <c r="AD2708" s="133">
        <f t="shared" ref="AD2708" si="4655">AD2707/10*8</f>
        <v>0</v>
      </c>
      <c r="AE2708" s="134">
        <f t="shared" ref="AE2708" si="4656">AE2707/10*9</f>
        <v>0</v>
      </c>
      <c r="AF2708" s="134">
        <f t="shared" ref="AF2708" si="4657">AF2707/10*10</f>
        <v>0</v>
      </c>
      <c r="AG2708" s="133">
        <f t="shared" ref="AG2708" si="4658">AG2707/10*1</f>
        <v>0</v>
      </c>
      <c r="AH2708" s="133">
        <f t="shared" ref="AH2708" si="4659">AH2707/10*2</f>
        <v>0</v>
      </c>
      <c r="AI2708" s="133">
        <f t="shared" ref="AI2708" si="4660">AI2707/10*3</f>
        <v>0</v>
      </c>
      <c r="AJ2708" s="133">
        <f t="shared" ref="AJ2708" si="4661">AJ2707/10*4</f>
        <v>0</v>
      </c>
      <c r="AK2708" s="133">
        <f t="shared" ref="AK2708" si="4662">AK2707/10*5</f>
        <v>0</v>
      </c>
      <c r="AL2708" s="133">
        <f t="shared" ref="AL2708" si="4663">AL2707/10*6</f>
        <v>0</v>
      </c>
      <c r="AM2708" s="133">
        <f t="shared" ref="AM2708" si="4664">AM2707/10*7</f>
        <v>0</v>
      </c>
      <c r="AN2708" s="133">
        <f t="shared" ref="AN2708" si="4665">AN2707/10*8</f>
        <v>0</v>
      </c>
      <c r="AO2708" s="134">
        <f t="shared" ref="AO2708" si="4666">AO2707/10*9</f>
        <v>0</v>
      </c>
      <c r="AP2708" s="134">
        <f t="shared" ref="AP2708" si="4667">AP2707/10*10</f>
        <v>0</v>
      </c>
      <c r="AQ2708" s="133">
        <f t="shared" ref="AQ2708" si="4668">AQ2707/10*1</f>
        <v>0</v>
      </c>
      <c r="AR2708" s="133">
        <f t="shared" ref="AR2708" si="4669">AR2707/10*2</f>
        <v>0</v>
      </c>
      <c r="AS2708" s="133">
        <f t="shared" ref="AS2708" si="4670">AS2707/10*3</f>
        <v>0</v>
      </c>
      <c r="AT2708" s="133">
        <f t="shared" ref="AT2708" si="4671">AT2707/10*4</f>
        <v>0</v>
      </c>
      <c r="AU2708" s="133">
        <f t="shared" ref="AU2708" si="4672">AU2707/10*5</f>
        <v>0</v>
      </c>
      <c r="AV2708" s="133">
        <f t="shared" ref="AV2708" si="4673">AV2707/10*6</f>
        <v>0</v>
      </c>
      <c r="AW2708" s="133">
        <f t="shared" ref="AW2708" si="4674">AW2707/10*7</f>
        <v>0</v>
      </c>
      <c r="AX2708" s="133">
        <f t="shared" ref="AX2708" si="4675">AX2707/10*8</f>
        <v>0</v>
      </c>
      <c r="AY2708" s="134">
        <f t="shared" ref="AY2708" si="4676">AY2707/10*9</f>
        <v>0</v>
      </c>
      <c r="AZ2708" s="134">
        <f t="shared" ref="AZ2708" si="4677">AZ2707/10*10</f>
        <v>0</v>
      </c>
      <c r="BA2708" s="133">
        <f t="shared" ref="BA2708" si="4678">BA2707/10*1</f>
        <v>0</v>
      </c>
      <c r="BB2708" s="133">
        <f t="shared" ref="BB2708" si="4679">BB2707/10*2</f>
        <v>0</v>
      </c>
      <c r="BC2708" s="133">
        <f t="shared" ref="BC2708" si="4680">BC2707/10*3</f>
        <v>0</v>
      </c>
      <c r="BD2708" s="133">
        <f t="shared" ref="BD2708" si="4681">BD2707/10*4</f>
        <v>0</v>
      </c>
      <c r="BE2708" s="133">
        <f t="shared" ref="BE2708" si="4682">BE2707/10*5</f>
        <v>0</v>
      </c>
      <c r="BF2708" s="133">
        <f t="shared" ref="BF2708" si="4683">BF2707/10*6</f>
        <v>0</v>
      </c>
      <c r="BG2708" s="133">
        <f t="shared" ref="BG2708" si="4684">BG2707/10*7</f>
        <v>0</v>
      </c>
      <c r="BH2708" s="133">
        <f t="shared" ref="BH2708" si="4685">BH2707/10*8</f>
        <v>0</v>
      </c>
      <c r="BI2708" s="134">
        <f t="shared" ref="BI2708" si="4686">BI2707/10*9</f>
        <v>0</v>
      </c>
      <c r="BJ2708" s="134">
        <f t="shared" ref="BJ2708" si="4687">BJ2707/10*10</f>
        <v>0</v>
      </c>
      <c r="BK2708"/>
      <c r="BL2708"/>
      <c r="BM2708"/>
      <c r="BN2708"/>
      <c r="BO2708"/>
      <c r="BP2708"/>
      <c r="BQ2708"/>
      <c r="BR2708"/>
      <c r="BS2708"/>
      <c r="BT2708"/>
      <c r="BU2708"/>
      <c r="BV2708"/>
      <c r="BW2708"/>
      <c r="BX2708"/>
      <c r="BY2708"/>
      <c r="BZ2708"/>
      <c r="CA2708"/>
      <c r="CB2708"/>
      <c r="CC2708"/>
      <c r="CD2708"/>
      <c r="CE2708"/>
      <c r="CF2708"/>
      <c r="CG2708"/>
      <c r="CH2708"/>
      <c r="CI2708"/>
      <c r="CJ2708"/>
      <c r="CK2708"/>
      <c r="CL2708"/>
      <c r="CM2708"/>
      <c r="CN2708"/>
      <c r="CO2708"/>
    </row>
    <row r="2709" spans="1:93" ht="15.75" hidden="1" outlineLevel="2" thickBot="1" x14ac:dyDescent="0.3">
      <c r="A2709" s="152" t="s">
        <v>60</v>
      </c>
      <c r="B2709" s="192">
        <f t="shared" ref="B2709:BJ2709" si="4688">-B2706+B2705*B2708-1*IF(AND($A2474=B2704,B2708&gt;=$A2652),B2708-$A2652,0)</f>
        <v>0</v>
      </c>
      <c r="C2709" s="193">
        <f t="shared" si="4688"/>
        <v>0</v>
      </c>
      <c r="D2709" s="193">
        <f t="shared" si="4688"/>
        <v>0</v>
      </c>
      <c r="E2709" s="193">
        <f t="shared" si="4688"/>
        <v>0</v>
      </c>
      <c r="F2709" s="193">
        <f t="shared" si="4688"/>
        <v>0</v>
      </c>
      <c r="G2709" s="193">
        <f t="shared" si="4688"/>
        <v>0</v>
      </c>
      <c r="H2709" s="193">
        <f t="shared" si="4688"/>
        <v>0</v>
      </c>
      <c r="I2709" s="193">
        <f t="shared" si="4688"/>
        <v>0</v>
      </c>
      <c r="J2709" s="193">
        <f t="shared" si="4688"/>
        <v>0</v>
      </c>
      <c r="K2709" s="193">
        <f t="shared" si="4688"/>
        <v>0</v>
      </c>
      <c r="L2709" s="194">
        <f t="shared" si="4688"/>
        <v>0</v>
      </c>
      <c r="M2709" s="192">
        <f t="shared" si="4688"/>
        <v>0</v>
      </c>
      <c r="N2709" s="193">
        <f t="shared" si="4688"/>
        <v>0</v>
      </c>
      <c r="O2709" s="193">
        <f t="shared" si="4688"/>
        <v>0</v>
      </c>
      <c r="P2709" s="193">
        <f t="shared" si="4688"/>
        <v>0</v>
      </c>
      <c r="Q2709" s="193">
        <f t="shared" si="4688"/>
        <v>0</v>
      </c>
      <c r="R2709" s="193">
        <f t="shared" si="4688"/>
        <v>0</v>
      </c>
      <c r="S2709" s="193">
        <f t="shared" si="4688"/>
        <v>0</v>
      </c>
      <c r="T2709" s="193">
        <f t="shared" si="4688"/>
        <v>0</v>
      </c>
      <c r="U2709" s="193">
        <f t="shared" si="4688"/>
        <v>0</v>
      </c>
      <c r="V2709" s="194">
        <f t="shared" si="4688"/>
        <v>0</v>
      </c>
      <c r="W2709" s="192">
        <f t="shared" si="4688"/>
        <v>0</v>
      </c>
      <c r="X2709" s="193">
        <f t="shared" si="4688"/>
        <v>0</v>
      </c>
      <c r="Y2709" s="193">
        <f t="shared" si="4688"/>
        <v>0</v>
      </c>
      <c r="Z2709" s="193">
        <f t="shared" si="4688"/>
        <v>0</v>
      </c>
      <c r="AA2709" s="193">
        <f t="shared" si="4688"/>
        <v>0</v>
      </c>
      <c r="AB2709" s="193">
        <f t="shared" si="4688"/>
        <v>0</v>
      </c>
      <c r="AC2709" s="193">
        <f t="shared" si="4688"/>
        <v>0</v>
      </c>
      <c r="AD2709" s="193">
        <f t="shared" si="4688"/>
        <v>0</v>
      </c>
      <c r="AE2709" s="193">
        <f t="shared" si="4688"/>
        <v>0</v>
      </c>
      <c r="AF2709" s="194">
        <f t="shared" si="4688"/>
        <v>0</v>
      </c>
      <c r="AG2709" s="192">
        <f t="shared" si="4688"/>
        <v>0</v>
      </c>
      <c r="AH2709" s="193">
        <f t="shared" si="4688"/>
        <v>0</v>
      </c>
      <c r="AI2709" s="193">
        <f t="shared" si="4688"/>
        <v>0</v>
      </c>
      <c r="AJ2709" s="193">
        <f t="shared" si="4688"/>
        <v>0</v>
      </c>
      <c r="AK2709" s="193">
        <f t="shared" si="4688"/>
        <v>0</v>
      </c>
      <c r="AL2709" s="193">
        <f t="shared" si="4688"/>
        <v>0</v>
      </c>
      <c r="AM2709" s="193">
        <f t="shared" si="4688"/>
        <v>0</v>
      </c>
      <c r="AN2709" s="193">
        <f t="shared" si="4688"/>
        <v>0</v>
      </c>
      <c r="AO2709" s="193">
        <f t="shared" si="4688"/>
        <v>0</v>
      </c>
      <c r="AP2709" s="194">
        <f t="shared" si="4688"/>
        <v>0</v>
      </c>
      <c r="AQ2709" s="192" t="e">
        <f t="shared" si="4688"/>
        <v>#DIV/0!</v>
      </c>
      <c r="AR2709" s="193" t="e">
        <f t="shared" si="4688"/>
        <v>#DIV/0!</v>
      </c>
      <c r="AS2709" s="193" t="e">
        <f t="shared" si="4688"/>
        <v>#DIV/0!</v>
      </c>
      <c r="AT2709" s="193" t="e">
        <f t="shared" si="4688"/>
        <v>#DIV/0!</v>
      </c>
      <c r="AU2709" s="193" t="e">
        <f t="shared" si="4688"/>
        <v>#DIV/0!</v>
      </c>
      <c r="AV2709" s="193" t="e">
        <f t="shared" si="4688"/>
        <v>#DIV/0!</v>
      </c>
      <c r="AW2709" s="193" t="e">
        <f t="shared" si="4688"/>
        <v>#DIV/0!</v>
      </c>
      <c r="AX2709" s="193" t="e">
        <f t="shared" si="4688"/>
        <v>#DIV/0!</v>
      </c>
      <c r="AY2709" s="193" t="e">
        <f t="shared" si="4688"/>
        <v>#DIV/0!</v>
      </c>
      <c r="AZ2709" s="194" t="e">
        <f t="shared" si="4688"/>
        <v>#DIV/0!</v>
      </c>
      <c r="BA2709" s="192">
        <f t="shared" si="4688"/>
        <v>0</v>
      </c>
      <c r="BB2709" s="193">
        <f t="shared" si="4688"/>
        <v>0</v>
      </c>
      <c r="BC2709" s="193">
        <f t="shared" si="4688"/>
        <v>0</v>
      </c>
      <c r="BD2709" s="193">
        <f t="shared" si="4688"/>
        <v>0</v>
      </c>
      <c r="BE2709" s="193">
        <f t="shared" si="4688"/>
        <v>0</v>
      </c>
      <c r="BF2709" s="193">
        <f t="shared" si="4688"/>
        <v>0</v>
      </c>
      <c r="BG2709" s="193">
        <f t="shared" si="4688"/>
        <v>0</v>
      </c>
      <c r="BH2709" s="193">
        <f t="shared" si="4688"/>
        <v>0</v>
      </c>
      <c r="BI2709" s="193">
        <f t="shared" si="4688"/>
        <v>0</v>
      </c>
      <c r="BJ2709" s="194">
        <f t="shared" si="4688"/>
        <v>0</v>
      </c>
    </row>
    <row r="2710" spans="1:93" hidden="1" outlineLevel="2" x14ac:dyDescent="0.25"/>
    <row r="2711" spans="1:93" hidden="1" outlineLevel="1" collapsed="1" x14ac:dyDescent="0.25">
      <c r="A2711" s="181">
        <f>5*B2474/10</f>
        <v>0</v>
      </c>
      <c r="B2711" s="180"/>
      <c r="C2711" s="180"/>
      <c r="D2711" s="180"/>
    </row>
    <row r="2712" spans="1:93" hidden="1" outlineLevel="2" x14ac:dyDescent="0.25">
      <c r="B2712" s="316">
        <f>'Calculo VIGA'!E$2</f>
        <v>1</v>
      </c>
      <c r="C2712" s="317"/>
      <c r="D2712" s="316">
        <f>'Calculo VIGA'!F$2</f>
        <v>2</v>
      </c>
      <c r="E2712" s="317"/>
      <c r="F2712" s="316">
        <f>'Calculo VIGA'!G$2</f>
        <v>3</v>
      </c>
      <c r="G2712" s="317"/>
      <c r="H2712" s="316">
        <f>'Calculo VIGA'!H$2</f>
        <v>4</v>
      </c>
      <c r="I2712" s="317"/>
      <c r="J2712" s="316">
        <f>'Calculo VIGA'!I$2</f>
        <v>5</v>
      </c>
      <c r="K2712" s="317"/>
      <c r="L2712" s="316">
        <f>'Calculo VIGA'!J$2</f>
        <v>6</v>
      </c>
      <c r="M2712" s="317"/>
    </row>
    <row r="2713" spans="1:93" hidden="1" outlineLevel="2" x14ac:dyDescent="0.25">
      <c r="B2713" s="105">
        <f>'Calculo VIGA'!B$18</f>
        <v>3</v>
      </c>
      <c r="C2713" s="106">
        <v>0</v>
      </c>
      <c r="D2713" s="107">
        <f>'Calculo VIGA'!J$18</f>
        <v>0</v>
      </c>
      <c r="E2713" s="106">
        <v>0</v>
      </c>
      <c r="F2713" s="107">
        <f>'Calculo VIGA'!R$18</f>
        <v>0</v>
      </c>
      <c r="G2713" s="106">
        <v>0</v>
      </c>
      <c r="H2713" s="107">
        <f>'Calculo VIGA'!Z$18</f>
        <v>0</v>
      </c>
      <c r="I2713" s="106">
        <v>0</v>
      </c>
      <c r="J2713" s="107">
        <f>'Calculo VIGA'!AH$18</f>
        <v>0</v>
      </c>
      <c r="K2713" s="106">
        <v>0</v>
      </c>
      <c r="L2713" s="107">
        <f>'Calculo VIGA'!AP$18</f>
        <v>0</v>
      </c>
      <c r="M2713" s="106">
        <v>0</v>
      </c>
      <c r="X2713" s="146"/>
      <c r="Y2713" s="147"/>
    </row>
    <row r="2714" spans="1:93" hidden="1" outlineLevel="2" x14ac:dyDescent="0.25">
      <c r="B2714" s="105">
        <f>'Calculo VIGA'!B$19</f>
        <v>4</v>
      </c>
      <c r="C2714" s="106">
        <f>IF($A2474=B2712,1*($B2474-$A2711)^2*(2*$A2711+$B2474)/$B2474^3,0)</f>
        <v>0</v>
      </c>
      <c r="D2714" s="107">
        <f>'Calculo VIGA'!J$19</f>
        <v>0</v>
      </c>
      <c r="E2714" s="106">
        <f>IF($A2474=D2712,1*($B2474-$A2711)^2*(2*$A2711+$B2474)/$B2474^3,0)</f>
        <v>0</v>
      </c>
      <c r="F2714" s="107">
        <f>'Calculo VIGA'!R$19</f>
        <v>0</v>
      </c>
      <c r="G2714" s="106">
        <f>IF($A2474=F2712,1*($B2474-$A2711)^2*(2*$A2711+$B2474)/$B2474^3,0)</f>
        <v>0</v>
      </c>
      <c r="H2714" s="107">
        <f>'Calculo VIGA'!Z$19</f>
        <v>0</v>
      </c>
      <c r="I2714" s="106">
        <f>IF($A2474=H2712,1*($B2474-$A2711)^2*(2*$A2711+$B2474)/$B2474^3,0)</f>
        <v>0</v>
      </c>
      <c r="J2714" s="107">
        <f>'Calculo VIGA'!AH$19</f>
        <v>0</v>
      </c>
      <c r="K2714" s="106" t="e">
        <f>IF($A2474=J2712,1*($B2474-$A2711)^2*(2*$A2711+$B2474)/$B2474^3,0)</f>
        <v>#DIV/0!</v>
      </c>
      <c r="L2714" s="107">
        <f>'Calculo VIGA'!AP$19</f>
        <v>0</v>
      </c>
      <c r="M2714" s="106">
        <f>IF($A2474=L2712,1*($B2474-$A2711)^2*(2*$A2711+$B2474)/$B2474^3,0)</f>
        <v>0</v>
      </c>
    </row>
    <row r="2715" spans="1:93" hidden="1" outlineLevel="2" x14ac:dyDescent="0.25">
      <c r="A2715" t="s">
        <v>36</v>
      </c>
      <c r="B2715" s="105">
        <f>'Calculo VIGA'!B$20</f>
        <v>1</v>
      </c>
      <c r="C2715" s="106">
        <f>IF($A2474=B2712,1*$A2711*($B2474-$A2711)^2/$B2474^2,0)</f>
        <v>0</v>
      </c>
      <c r="D2715" s="107">
        <f>'Calculo VIGA'!J$20</f>
        <v>0</v>
      </c>
      <c r="E2715" s="106">
        <f>IF($A2474=D2712,1*$A2711*($B2474-$A2711)^2/$B2474^2,0)</f>
        <v>0</v>
      </c>
      <c r="F2715" s="107">
        <f>'Calculo VIGA'!R$20</f>
        <v>0</v>
      </c>
      <c r="G2715" s="106">
        <f>IF($A2474=F2712,1*$A2711*($B2474-$A2711)^2/$B2474^2,0)</f>
        <v>0</v>
      </c>
      <c r="H2715" s="107">
        <f>'Calculo VIGA'!Z$20</f>
        <v>0</v>
      </c>
      <c r="I2715" s="106">
        <f>IF($A2474=H2712,1*$A2711*($B2474-$A2711)^2/$B2474^2,0)</f>
        <v>0</v>
      </c>
      <c r="J2715" s="107">
        <f>'Calculo VIGA'!AH$20</f>
        <v>0</v>
      </c>
      <c r="K2715" s="106" t="e">
        <f>IF($A2474=J2712,1*$A2711*($B2474-$A2711)^2/$B2474^2,0)</f>
        <v>#DIV/0!</v>
      </c>
      <c r="L2715" s="107">
        <f>'Calculo VIGA'!AP$20</f>
        <v>0</v>
      </c>
      <c r="M2715" s="106">
        <f>IF($A2474=L2712,1*$A2711*($B2474-$A2711)^2/$B2474^2,0)</f>
        <v>0</v>
      </c>
      <c r="X2715" s="149"/>
    </row>
    <row r="2716" spans="1:93" hidden="1" outlineLevel="2" x14ac:dyDescent="0.25">
      <c r="B2716" s="105">
        <f>'Calculo VIGA'!B$21</f>
        <v>5</v>
      </c>
      <c r="C2716" s="108">
        <v>0</v>
      </c>
      <c r="D2716" s="107">
        <f>'Calculo VIGA'!J$21</f>
        <v>0</v>
      </c>
      <c r="E2716" s="108">
        <v>0</v>
      </c>
      <c r="F2716" s="107">
        <f>'Calculo VIGA'!R$21</f>
        <v>0</v>
      </c>
      <c r="G2716" s="108">
        <v>0</v>
      </c>
      <c r="H2716" s="107">
        <f>'Calculo VIGA'!Z$21</f>
        <v>0</v>
      </c>
      <c r="I2716" s="108">
        <v>0</v>
      </c>
      <c r="J2716" s="107">
        <f>'Calculo VIGA'!AH$21</f>
        <v>0</v>
      </c>
      <c r="K2716" s="108">
        <v>0</v>
      </c>
      <c r="L2716" s="107">
        <f>'Calculo VIGA'!AP$21</f>
        <v>0</v>
      </c>
      <c r="M2716" s="108">
        <v>0</v>
      </c>
    </row>
    <row r="2717" spans="1:93" hidden="1" outlineLevel="2" x14ac:dyDescent="0.25">
      <c r="B2717" s="105">
        <f>'Calculo VIGA'!B$22</f>
        <v>6</v>
      </c>
      <c r="C2717" s="106">
        <f>IF($A2474=B2712,1*($A2711)^2*(3*$B2474-2*$A2711)/$B2474^3,0)</f>
        <v>0</v>
      </c>
      <c r="D2717" s="107">
        <f>'Calculo VIGA'!J$22</f>
        <v>0</v>
      </c>
      <c r="E2717" s="106">
        <f>IF($A2474=D2712,1*($A2711)^2*(3*$B2474-2*$A2711)/$B2474^3,0)</f>
        <v>0</v>
      </c>
      <c r="F2717" s="107">
        <f>'Calculo VIGA'!R$22</f>
        <v>0</v>
      </c>
      <c r="G2717" s="106">
        <f>IF($A2474=F2712,1*($A2711)^2*(3*$B2474-2*$A2711)/$B2474^3,0)</f>
        <v>0</v>
      </c>
      <c r="H2717" s="107">
        <f>'Calculo VIGA'!Z$22</f>
        <v>0</v>
      </c>
      <c r="I2717" s="106">
        <f>IF($A2474=H2712,1*($A2711)^2*(3*$B2474-2*$A2711)/$B2474^3,0)</f>
        <v>0</v>
      </c>
      <c r="J2717" s="107">
        <f>'Calculo VIGA'!AH$22</f>
        <v>0</v>
      </c>
      <c r="K2717" s="106" t="e">
        <f>IF($A2474=J2712,1*($A2711)^2*(3*$B2474-2*$A2711)/$B2474^3,0)</f>
        <v>#DIV/0!</v>
      </c>
      <c r="L2717" s="107">
        <f>'Calculo VIGA'!AP$22</f>
        <v>0</v>
      </c>
      <c r="M2717" s="106">
        <f>IF($A2474=L2712,1*($A2711)^2*(3*$B2474-2*$A2711)/$B2474^3,0)</f>
        <v>0</v>
      </c>
    </row>
    <row r="2718" spans="1:93" hidden="1" outlineLevel="2" x14ac:dyDescent="0.25">
      <c r="B2718" s="105">
        <f>'Calculo VIGA'!B$23</f>
        <v>2</v>
      </c>
      <c r="C2718" s="108">
        <f>IF($A2474=B2712,-1*($B2474-$A2711)*$A2711^2/$B2474^2,0)</f>
        <v>0</v>
      </c>
      <c r="D2718" s="107">
        <f>'Calculo VIGA'!J$23</f>
        <v>0</v>
      </c>
      <c r="E2718" s="108">
        <f>IF($A2474=D2712,-1*($B2474-$A2711)*$A2711^2/$B2474^2,0)</f>
        <v>0</v>
      </c>
      <c r="F2718" s="107">
        <f>'Calculo VIGA'!R$23</f>
        <v>0</v>
      </c>
      <c r="G2718" s="108">
        <f>IF($A2474=F2712,-1*($B2474-$A2711)*$A2711^2/$B2474^2,0)</f>
        <v>0</v>
      </c>
      <c r="H2718" s="107">
        <f>'Calculo VIGA'!Z$23</f>
        <v>0</v>
      </c>
      <c r="I2718" s="108">
        <f>IF($A2474=H2712,-1*($B2474-$A2711)*$A2711^2/$B2474^2,0)</f>
        <v>0</v>
      </c>
      <c r="J2718" s="107">
        <f>'Calculo VIGA'!AH$23</f>
        <v>0</v>
      </c>
      <c r="K2718" s="108" t="e">
        <f>IF($A2474=J2712,-1*($B2474-$A2711)*$A2711^2/$B2474^2,0)</f>
        <v>#DIV/0!</v>
      </c>
      <c r="L2718" s="107">
        <f>'Calculo VIGA'!AP$23</f>
        <v>0</v>
      </c>
      <c r="M2718" s="108">
        <f>IF($A2474=L2712,-1*($B2474-$A2711)*$A2711^2/$B2474^2,0)</f>
        <v>0</v>
      </c>
    </row>
    <row r="2719" spans="1:93" hidden="1" outlineLevel="2" x14ac:dyDescent="0.25">
      <c r="C2719" t="s">
        <v>61</v>
      </c>
      <c r="D2719" s="182"/>
      <c r="E2719" s="183"/>
      <c r="F2719" s="182"/>
      <c r="G2719" s="183"/>
      <c r="H2719" s="182"/>
      <c r="I2719" s="183"/>
      <c r="J2719" s="182"/>
      <c r="K2719" s="183"/>
      <c r="L2719" s="182"/>
      <c r="M2719" s="183"/>
      <c r="N2719" s="182"/>
      <c r="O2719" s="183"/>
      <c r="P2719" s="182"/>
      <c r="Q2719" s="183"/>
      <c r="R2719" s="182"/>
      <c r="S2719" s="183"/>
    </row>
    <row r="2720" spans="1:93" hidden="1" outlineLevel="2" x14ac:dyDescent="0.25">
      <c r="B2720" s="105">
        <v>1</v>
      </c>
      <c r="C2720" s="108">
        <f t="shared" ref="C2720" si="4689">-(IFERROR(VLOOKUP($B2720,$B2713:$C2718,2,0),0)+IFERROR(VLOOKUP($B2720,$D2713:$E2718,2,0),0)+IFERROR(VLOOKUP($B2720,$F2713:$G2718,2,0),0)+IFERROR(VLOOKUP($B2720,$H2713:$I2718,2,0),0)+IFERROR(VLOOKUP($B2720,$J2713:$K2718,2,0),0)+IFERROR(VLOOKUP($B2720,$L2713:$M2718,2,0),0)+IFERROR(VLOOKUP($B2720,$N2713:$O2718,2,0),0)+IFERROR(VLOOKUP($B2720,$P2713:$Q2718,2,0),0)+IFERROR(VLOOKUP($B2720,$R2713:$S2718,2,0),0))</f>
        <v>0</v>
      </c>
      <c r="E2720" s="109"/>
      <c r="F2720" s="325" t="s">
        <v>37</v>
      </c>
      <c r="G2720" s="325"/>
      <c r="H2720" s="325"/>
      <c r="I2720" s="325"/>
      <c r="J2720" s="325"/>
      <c r="K2720" s="325"/>
      <c r="L2720" s="325"/>
      <c r="M2720" s="325"/>
      <c r="N2720" s="325"/>
      <c r="O2720" s="325"/>
      <c r="P2720" s="325"/>
      <c r="Q2720" s="325"/>
      <c r="R2720" s="325"/>
      <c r="S2720" s="325"/>
      <c r="T2720" s="325"/>
      <c r="U2720" s="325"/>
      <c r="V2720" s="325"/>
      <c r="W2720" s="325"/>
      <c r="X2720" s="325"/>
      <c r="Y2720" s="325"/>
      <c r="Z2720" s="325"/>
      <c r="AA2720" s="325"/>
      <c r="AB2720" s="110"/>
      <c r="AC2720" s="110"/>
      <c r="AD2720" s="110"/>
      <c r="AE2720" s="110"/>
      <c r="AF2720" s="110"/>
      <c r="AG2720" s="110"/>
      <c r="AH2720" s="110"/>
    </row>
    <row r="2721" spans="1:34" hidden="1" outlineLevel="2" x14ac:dyDescent="0.25">
      <c r="B2721" s="105">
        <v>2</v>
      </c>
      <c r="C2721" s="108">
        <f t="shared" ref="C2721" si="4690">-(IFERROR(VLOOKUP($B2721,$B2713:$C2718,2,0),0)+IFERROR(VLOOKUP($B2721,$D2713:$E2718,2,0),0)+IFERROR(VLOOKUP($B2721,$F2713:$G2718,2,0),0)+IFERROR(VLOOKUP($B2721,$H2713:$I2718,2,0),0)+IFERROR(VLOOKUP($B2721,$J2713:$K2718,2,0),0)+IFERROR(VLOOKUP($B2721,$L2713:$M2718,2,0),0)+IFERROR(VLOOKUP($B2721,$N2713:$O2718,2,0),0)+IFERROR(VLOOKUP($B2721,$P2713:$Q2718,2,0),0)+IFERROR(VLOOKUP($B2721,$R2713:$S2718,2,0),0))</f>
        <v>0</v>
      </c>
      <c r="E2721" s="110"/>
      <c r="F2721" s="110"/>
      <c r="G2721" s="326" t="s">
        <v>38</v>
      </c>
      <c r="H2721" s="326"/>
      <c r="I2721" s="326"/>
      <c r="J2721" s="326"/>
      <c r="K2721" s="326"/>
      <c r="L2721" s="326"/>
      <c r="M2721" s="110"/>
      <c r="N2721" s="110"/>
      <c r="O2721" s="110"/>
      <c r="P2721" s="327" t="s">
        <v>39</v>
      </c>
      <c r="Q2721" s="327"/>
      <c r="R2721" s="327"/>
      <c r="S2721" s="327"/>
      <c r="T2721" s="327"/>
      <c r="U2721" s="327"/>
      <c r="V2721" s="110"/>
      <c r="W2721" s="110"/>
      <c r="X2721" s="110"/>
      <c r="Y2721" s="110"/>
      <c r="Z2721" s="110"/>
      <c r="AA2721" s="110"/>
      <c r="AB2721" s="110"/>
      <c r="AC2721" s="110"/>
      <c r="AD2721" s="110"/>
      <c r="AE2721" s="110"/>
      <c r="AF2721" s="110"/>
      <c r="AG2721" s="110"/>
      <c r="AH2721" s="110"/>
    </row>
    <row r="2722" spans="1:34" hidden="1" outlineLevel="2" x14ac:dyDescent="0.25">
      <c r="B2722" s="105">
        <v>3</v>
      </c>
      <c r="C2722" s="108">
        <f t="shared" ref="C2722" si="4691">-(IFERROR(VLOOKUP($B2722,$B2713:$C2718,2,0),0)+IFERROR(VLOOKUP($B2722,$D2713:$E2718,2,0),0)+IFERROR(VLOOKUP($B2722,$F2713:$G2718,2,0),0)+IFERROR(VLOOKUP($B2722,$H2713:$I2718,2,0),0)+IFERROR(VLOOKUP($B2722,$J2713:$K2718,2,0),0)+IFERROR(VLOOKUP($B2722,$L2713:$M2718,2,0),0)+IFERROR(VLOOKUP($B2722,$N2713:$O2718,2,0),0)+IFERROR(VLOOKUP($B2722,$P2713:$Q2718,2,0),0)+IFERROR(VLOOKUP($B2722,$R2713:$S2718,2,0),0))</f>
        <v>0</v>
      </c>
      <c r="E2722" s="110"/>
      <c r="F2722" s="110"/>
      <c r="G2722" s="112">
        <v>6</v>
      </c>
      <c r="H2722" s="112">
        <v>5</v>
      </c>
      <c r="I2722" s="112">
        <v>4</v>
      </c>
      <c r="J2722" s="112">
        <v>3</v>
      </c>
      <c r="K2722" s="112">
        <v>2</v>
      </c>
      <c r="L2722" s="112">
        <v>1</v>
      </c>
      <c r="M2722" s="110"/>
      <c r="O2722" s="110"/>
      <c r="P2722" s="112">
        <v>6</v>
      </c>
      <c r="Q2722" s="112">
        <v>5</v>
      </c>
      <c r="R2722" s="112">
        <v>4</v>
      </c>
      <c r="S2722" s="112">
        <v>3</v>
      </c>
      <c r="T2722" s="112">
        <v>2</v>
      </c>
      <c r="U2722" s="112">
        <v>1</v>
      </c>
      <c r="AB2722" s="110"/>
      <c r="AC2722" s="110"/>
      <c r="AD2722" s="110"/>
      <c r="AE2722" s="110"/>
      <c r="AF2722" s="110"/>
      <c r="AG2722" s="110"/>
      <c r="AH2722" s="110"/>
    </row>
    <row r="2723" spans="1:34" hidden="1" outlineLevel="2" x14ac:dyDescent="0.25">
      <c r="B2723" s="105">
        <v>4</v>
      </c>
      <c r="C2723" s="108">
        <f t="shared" ref="C2723" si="4692">-(IFERROR(VLOOKUP($B2723,$B2713:$C2718,2,0),0)+IFERROR(VLOOKUP($B2723,$D2713:$E2718,2,0),0)+IFERROR(VLOOKUP($B2723,$F2713:$G2718,2,0),0)+IFERROR(VLOOKUP($B2723,$H2713:$I2718,2,0),0)+IFERROR(VLOOKUP($B2723,$J2713:$K2718,2,0),0)+IFERROR(VLOOKUP($B2723,$L2713:$M2718,2,0),0)+IFERROR(VLOOKUP($B2723,$N2713:$O2718,2,0),0)+IFERROR(VLOOKUP($B2723,$P2713:$Q2718,2,0),0)+IFERROR(VLOOKUP($B2723,$R2713:$S2718,2,0),0))</f>
        <v>0</v>
      </c>
      <c r="E2723" s="110"/>
      <c r="F2723" s="105">
        <v>1</v>
      </c>
      <c r="G2723" s="184" t="e">
        <f t="array" ref="G2723:G2729">MMULT(MINVERSE($C$24:$I$30),$C2720:$C2726)</f>
        <v>#NUM!</v>
      </c>
      <c r="H2723" s="184" t="e">
        <f t="array" ref="H2723:H2728">MMULT(MINVERSE($C$24:$H$29),$C2720:$C2725)</f>
        <v>#NUM!</v>
      </c>
      <c r="I2723" s="184" t="e">
        <f t="array" ref="I2723:I2727">MMULT(MINVERSE($C$24:$G$28),$C2720:$C2724)</f>
        <v>#NUM!</v>
      </c>
      <c r="J2723" s="184">
        <f t="array" ref="J2723:J2726">MMULT(MINVERSE($C$24:$F$27),$C2720:$C2723)</f>
        <v>0</v>
      </c>
      <c r="K2723" s="184">
        <f t="array" ref="K2723:K2725">MMULT(MINVERSE($C$24:$E$26),$C2720:$C2722)</f>
        <v>0</v>
      </c>
      <c r="L2723" s="184">
        <f t="array" ref="L2723:L2724">MMULT(MINVERSE($C$24:$D$25),$C2720:$C2721)</f>
        <v>0</v>
      </c>
      <c r="M2723" s="110"/>
      <c r="O2723" s="105">
        <v>1</v>
      </c>
      <c r="P2723" s="184" t="e">
        <f t="array" ref="P2723:P2733">MMULT(MINVERSE($C$24:$M$34),$C2720:$C2730)</f>
        <v>#NUM!</v>
      </c>
      <c r="Q2723" s="184" t="e">
        <f t="array" ref="Q2723:Q2732">MMULT(MINVERSE($C$24:$L$33),$C2720:$C2729)</f>
        <v>#NUM!</v>
      </c>
      <c r="R2723" s="184" t="e">
        <f t="array" ref="R2723:R2731">MMULT(MINVERSE($C$24:$K$32),$C2720:$C2728)</f>
        <v>#NUM!</v>
      </c>
      <c r="S2723" s="184" t="e">
        <f t="array" ref="S2723:S2730">MMULT(MINVERSE($C$24:$J$31),$C2720:$C2727)</f>
        <v>#NUM!</v>
      </c>
      <c r="T2723" s="114"/>
      <c r="U2723" s="114"/>
      <c r="V2723" s="110"/>
      <c r="W2723" s="110"/>
      <c r="X2723" s="110"/>
      <c r="Y2723" s="110"/>
      <c r="Z2723" s="110"/>
      <c r="AA2723" s="110"/>
      <c r="AB2723" s="110"/>
      <c r="AC2723" s="110"/>
      <c r="AD2723" s="110"/>
      <c r="AE2723" s="110"/>
      <c r="AF2723" s="110"/>
      <c r="AG2723" s="110"/>
      <c r="AH2723" s="110"/>
    </row>
    <row r="2724" spans="1:34" hidden="1" outlineLevel="2" x14ac:dyDescent="0.25">
      <c r="B2724" s="105">
        <v>5</v>
      </c>
      <c r="C2724" s="108">
        <f t="shared" ref="C2724" si="4693">-(IFERROR(VLOOKUP($B2724,$B2713:$C2718,2,0),0)+IFERROR(VLOOKUP($B2724,$D2713:$E2718,2,0),0)+IFERROR(VLOOKUP($B2724,$F2713:$G2718,2,0),0)+IFERROR(VLOOKUP($B2724,$H2713:$I2718,2,0),0)+IFERROR(VLOOKUP($B2724,$J2713:$K2718,2,0),0)+IFERROR(VLOOKUP($B2724,$L2713:$M2718,2,0),0)+IFERROR(VLOOKUP($B2724,$N2713:$O2718,2,0),0)+IFERROR(VLOOKUP($B2724,$P2713:$Q2718,2,0),0)+IFERROR(VLOOKUP($B2724,$R2713:$S2718,2,0),0))</f>
        <v>0</v>
      </c>
      <c r="E2724" s="110"/>
      <c r="F2724" s="105">
        <v>2</v>
      </c>
      <c r="G2724" s="185" t="e">
        <v>#NUM!</v>
      </c>
      <c r="H2724" s="185" t="e">
        <v>#NUM!</v>
      </c>
      <c r="I2724" s="185" t="e">
        <v>#NUM!</v>
      </c>
      <c r="J2724" s="185">
        <v>0</v>
      </c>
      <c r="K2724" s="185">
        <v>0</v>
      </c>
      <c r="L2724" s="185">
        <v>0</v>
      </c>
      <c r="M2724" s="110"/>
      <c r="O2724" s="105">
        <v>2</v>
      </c>
      <c r="P2724" s="185" t="e">
        <v>#NUM!</v>
      </c>
      <c r="Q2724" s="185" t="e">
        <v>#NUM!</v>
      </c>
      <c r="R2724" s="185" t="e">
        <v>#NUM!</v>
      </c>
      <c r="S2724" s="185" t="e">
        <v>#NUM!</v>
      </c>
      <c r="T2724" s="114"/>
      <c r="U2724" s="114"/>
    </row>
    <row r="2725" spans="1:34" hidden="1" outlineLevel="2" x14ac:dyDescent="0.25">
      <c r="B2725" s="105">
        <v>6</v>
      </c>
      <c r="C2725" s="108">
        <f t="shared" ref="C2725" si="4694">-(IFERROR(VLOOKUP($B2725,$B2713:$C2718,2,0),0)+IFERROR(VLOOKUP($B2725,$D2713:$E2718,2,0),0)+IFERROR(VLOOKUP($B2725,$F2713:$G2718,2,0),0)+IFERROR(VLOOKUP($B2725,$H2713:$I2718,2,0),0)+IFERROR(VLOOKUP($B2725,$J2713:$K2718,2,0),0)+IFERROR(VLOOKUP($B2725,$L2713:$M2718,2,0),0)+IFERROR(VLOOKUP($B2725,$N2713:$O2718,2,0),0)+IFERROR(VLOOKUP($B2725,$P2713:$Q2718,2,0),0)+IFERROR(VLOOKUP($B2725,$R2713:$S2718,2,0),0))</f>
        <v>0</v>
      </c>
      <c r="E2725" s="110"/>
      <c r="F2725" s="105">
        <v>3</v>
      </c>
      <c r="G2725" s="185" t="e">
        <v>#NUM!</v>
      </c>
      <c r="H2725" s="185" t="e">
        <v>#NUM!</v>
      </c>
      <c r="I2725" s="185" t="e">
        <v>#NUM!</v>
      </c>
      <c r="J2725" s="185">
        <v>0</v>
      </c>
      <c r="K2725" s="185">
        <v>0</v>
      </c>
      <c r="L2725" s="185"/>
      <c r="M2725" s="110"/>
      <c r="O2725" s="105">
        <v>3</v>
      </c>
      <c r="P2725" s="185" t="e">
        <v>#NUM!</v>
      </c>
      <c r="Q2725" s="185" t="e">
        <v>#NUM!</v>
      </c>
      <c r="R2725" s="185" t="e">
        <v>#NUM!</v>
      </c>
      <c r="S2725" s="185" t="e">
        <v>#NUM!</v>
      </c>
      <c r="T2725" s="114"/>
      <c r="U2725" s="114"/>
    </row>
    <row r="2726" spans="1:34" hidden="1" outlineLevel="2" x14ac:dyDescent="0.25">
      <c r="B2726" s="105">
        <v>7</v>
      </c>
      <c r="C2726" s="108">
        <f t="shared" ref="C2726" si="4695">-(IFERROR(VLOOKUP($B2726,$B2713:$C2718,2,0),0)+IFERROR(VLOOKUP($B2726,$D2713:$E2718,2,0),0)+IFERROR(VLOOKUP($B2726,$F2713:$G2718,2,0),0)+IFERROR(VLOOKUP($B2726,$H2713:$I2718,2,0),0)+IFERROR(VLOOKUP($B2726,$J2713:$K2718,2,0),0)+IFERROR(VLOOKUP($B2726,$L2713:$M2718,2,0),0)+IFERROR(VLOOKUP($B2726,$N2713:$O2718,2,0),0)+IFERROR(VLOOKUP($B2726,$P2713:$Q2718,2,0),0)+IFERROR(VLOOKUP($B2726,$R2713:$S2718,2,0),0))</f>
        <v>0</v>
      </c>
      <c r="E2726" s="110"/>
      <c r="F2726" s="105">
        <v>4</v>
      </c>
      <c r="G2726" s="185" t="e">
        <v>#NUM!</v>
      </c>
      <c r="H2726" s="185" t="e">
        <v>#NUM!</v>
      </c>
      <c r="I2726" s="185" t="e">
        <v>#NUM!</v>
      </c>
      <c r="J2726" s="185">
        <v>0</v>
      </c>
      <c r="K2726" s="185"/>
      <c r="L2726" s="185"/>
      <c r="M2726" s="110"/>
      <c r="O2726" s="105">
        <v>4</v>
      </c>
      <c r="P2726" s="185" t="e">
        <v>#NUM!</v>
      </c>
      <c r="Q2726" s="185" t="e">
        <v>#NUM!</v>
      </c>
      <c r="R2726" s="185" t="e">
        <v>#NUM!</v>
      </c>
      <c r="S2726" s="185" t="e">
        <v>#NUM!</v>
      </c>
      <c r="T2726" s="114"/>
      <c r="U2726" s="114"/>
    </row>
    <row r="2727" spans="1:34" hidden="1" outlineLevel="2" x14ac:dyDescent="0.25">
      <c r="B2727" s="105">
        <v>8</v>
      </c>
      <c r="C2727" s="108">
        <f t="shared" ref="C2727" si="4696">-(IFERROR(VLOOKUP($B2727,$B2713:$C2718,2,0),0)+IFERROR(VLOOKUP($B2727,$D2713:$E2718,2,0),0)+IFERROR(VLOOKUP($B2727,$F2713:$G2718,2,0),0)+IFERROR(VLOOKUP($B2727,$H2713:$I2718,2,0),0)+IFERROR(VLOOKUP($B2727,$J2713:$K2718,2,0),0)+IFERROR(VLOOKUP($B2727,$L2713:$M2718,2,0),0)+IFERROR(VLOOKUP($B2727,$N2713:$O2718,2,0),0)+IFERROR(VLOOKUP($B2727,$P2713:$Q2718,2,0),0)+IFERROR(VLOOKUP($B2727,$R2713:$S2718,2,0),0))</f>
        <v>0</v>
      </c>
      <c r="E2727" s="110" t="s">
        <v>40</v>
      </c>
      <c r="F2727" s="105">
        <v>5</v>
      </c>
      <c r="G2727" s="185" t="e">
        <v>#NUM!</v>
      </c>
      <c r="H2727" s="185" t="e">
        <v>#NUM!</v>
      </c>
      <c r="I2727" s="185" t="e">
        <v>#NUM!</v>
      </c>
      <c r="J2727" s="185"/>
      <c r="K2727" s="185"/>
      <c r="L2727" s="185"/>
      <c r="M2727" s="110"/>
      <c r="O2727" s="105">
        <v>5</v>
      </c>
      <c r="P2727" s="185" t="e">
        <v>#NUM!</v>
      </c>
      <c r="Q2727" s="185" t="e">
        <v>#NUM!</v>
      </c>
      <c r="R2727" s="185" t="e">
        <v>#NUM!</v>
      </c>
      <c r="S2727" s="185" t="e">
        <v>#NUM!</v>
      </c>
      <c r="T2727" s="114"/>
      <c r="U2727" s="114"/>
    </row>
    <row r="2728" spans="1:34" hidden="1" outlineLevel="2" x14ac:dyDescent="0.25">
      <c r="B2728" s="105">
        <v>9</v>
      </c>
      <c r="C2728" s="108">
        <f t="shared" ref="C2728" si="4697">-(IFERROR(VLOOKUP($B2728,$B2713:$C2718,2,0),0)+IFERROR(VLOOKUP($B2728,$D2713:$E2718,2,0),0)+IFERROR(VLOOKUP($B2728,$F2713:$G2718,2,0),0)+IFERROR(VLOOKUP($B2728,$H2713:$I2718,2,0),0)+IFERROR(VLOOKUP($B2728,$J2713:$K2718,2,0),0)+IFERROR(VLOOKUP($B2728,$L2713:$M2718,2,0),0)+IFERROR(VLOOKUP($B2728,$N2713:$O2718,2,0),0)+IFERROR(VLOOKUP($B2728,$P2713:$Q2718,2,0),0)+IFERROR(VLOOKUP($B2728,$R2713:$S2718,2,0),0))</f>
        <v>0</v>
      </c>
      <c r="E2728" s="110"/>
      <c r="F2728" s="105">
        <v>6</v>
      </c>
      <c r="G2728" s="185" t="e">
        <v>#NUM!</v>
      </c>
      <c r="H2728" s="185" t="e">
        <v>#NUM!</v>
      </c>
      <c r="I2728" s="185"/>
      <c r="J2728" s="185"/>
      <c r="K2728" s="185"/>
      <c r="L2728" s="185"/>
      <c r="M2728" s="110"/>
      <c r="O2728" s="105">
        <v>6</v>
      </c>
      <c r="P2728" s="185" t="e">
        <v>#NUM!</v>
      </c>
      <c r="Q2728" s="185" t="e">
        <v>#NUM!</v>
      </c>
      <c r="R2728" s="185" t="e">
        <v>#NUM!</v>
      </c>
      <c r="S2728" s="185" t="e">
        <v>#NUM!</v>
      </c>
      <c r="T2728" s="114"/>
      <c r="U2728" s="114"/>
    </row>
    <row r="2729" spans="1:34" hidden="1" outlineLevel="2" x14ac:dyDescent="0.25">
      <c r="B2729" s="105">
        <v>10</v>
      </c>
      <c r="C2729" s="108">
        <f t="shared" ref="C2729" si="4698">-(IFERROR(VLOOKUP($B2729,$B2713:$C2718,2,0),0)+IFERROR(VLOOKUP($B2729,$D2713:$E2718,2,0),0)+IFERROR(VLOOKUP($B2729,$F2713:$G2718,2,0),0)+IFERROR(VLOOKUP($B2729,$H2713:$I2718,2,0),0)+IFERROR(VLOOKUP($B2729,$J2713:$K2718,2,0),0)+IFERROR(VLOOKUP($B2729,$L2713:$M2718,2,0),0)+IFERROR(VLOOKUP($B2729,$N2713:$O2718,2,0),0)+IFERROR(VLOOKUP($B2729,$P2713:$Q2718,2,0),0)+IFERROR(VLOOKUP($B2729,$R2713:$S2718,2,0),0))</f>
        <v>0</v>
      </c>
      <c r="E2729" s="110"/>
      <c r="F2729" s="105">
        <v>7</v>
      </c>
      <c r="G2729" s="185" t="e">
        <v>#NUM!</v>
      </c>
      <c r="H2729" s="185"/>
      <c r="I2729" s="185"/>
      <c r="J2729" s="185"/>
      <c r="K2729" s="185"/>
      <c r="L2729" s="185"/>
      <c r="M2729" s="110"/>
      <c r="N2729" s="110" t="s">
        <v>40</v>
      </c>
      <c r="O2729" s="105">
        <v>7</v>
      </c>
      <c r="P2729" s="185" t="e">
        <v>#NUM!</v>
      </c>
      <c r="Q2729" s="185" t="e">
        <v>#NUM!</v>
      </c>
      <c r="R2729" s="185" t="e">
        <v>#NUM!</v>
      </c>
      <c r="S2729" s="185" t="e">
        <v>#NUM!</v>
      </c>
      <c r="T2729" s="114"/>
      <c r="U2729" s="114"/>
    </row>
    <row r="2730" spans="1:34" hidden="1" outlineLevel="2" x14ac:dyDescent="0.25">
      <c r="B2730" s="105">
        <v>11</v>
      </c>
      <c r="C2730" s="108">
        <f t="shared" ref="C2730" si="4699">-(IFERROR(VLOOKUP($B2730,$B2713:$C2718,2,0),0)+IFERROR(VLOOKUP($B2730,$D2713:$E2718,2,0),0)+IFERROR(VLOOKUP($B2730,$F2713:$G2718,2,0),0)+IFERROR(VLOOKUP($B2730,$H2713:$I2718,2,0),0)+IFERROR(VLOOKUP($B2730,$J2713:$K2718,2,0),0)+IFERROR(VLOOKUP($B2730,$L2713:$M2718,2,0),0)+IFERROR(VLOOKUP($B2730,$N2713:$O2718,2,0),0)+IFERROR(VLOOKUP($B2730,$P2713:$Q2718,2,0),0)+IFERROR(VLOOKUP($B2730,$R2713:$S2718,2,0),0))</f>
        <v>0</v>
      </c>
      <c r="E2730" s="110"/>
      <c r="M2730" s="110"/>
      <c r="O2730" s="105">
        <v>8</v>
      </c>
      <c r="P2730" s="185" t="e">
        <v>#NUM!</v>
      </c>
      <c r="Q2730" s="185" t="e">
        <v>#NUM!</v>
      </c>
      <c r="R2730" s="185" t="e">
        <v>#NUM!</v>
      </c>
      <c r="S2730" s="185" t="e">
        <v>#NUM!</v>
      </c>
      <c r="T2730" s="114"/>
      <c r="U2730" s="114"/>
    </row>
    <row r="2731" spans="1:34" hidden="1" outlineLevel="2" x14ac:dyDescent="0.25">
      <c r="B2731" s="105">
        <v>12</v>
      </c>
      <c r="C2731" s="108">
        <f t="shared" ref="C2731" si="4700">-(IFERROR(VLOOKUP($B2731,$B2713:$C2718,2,0),0)+IFERROR(VLOOKUP($B2731,$D2713:$E2718,2,0),0)+IFERROR(VLOOKUP($B2731,$F2713:$G2718,2,0),0)+IFERROR(VLOOKUP($B2731,$H2713:$I2718,2,0),0)+IFERROR(VLOOKUP($B2731,$J2713:$K2718,2,0),0)+IFERROR(VLOOKUP($B2731,$L2713:$M2718,2,0),0)+IFERROR(VLOOKUP($B2731,$N2713:$O2718,2,0),0)+IFERROR(VLOOKUP($B2731,$P2713:$Q2718,2,0),0)+IFERROR(VLOOKUP($B2731,$R2713:$S2718,2,0),0))</f>
        <v>0</v>
      </c>
      <c r="E2731" s="110"/>
      <c r="M2731" s="110"/>
      <c r="O2731" s="105">
        <v>9</v>
      </c>
      <c r="P2731" s="185" t="e">
        <v>#NUM!</v>
      </c>
      <c r="Q2731" s="185" t="e">
        <v>#NUM!</v>
      </c>
      <c r="R2731" s="185" t="e">
        <v>#NUM!</v>
      </c>
      <c r="S2731" s="185"/>
      <c r="T2731" s="114"/>
      <c r="U2731" s="114"/>
    </row>
    <row r="2732" spans="1:34" hidden="1" outlineLevel="2" x14ac:dyDescent="0.25">
      <c r="B2732" s="105">
        <v>13</v>
      </c>
      <c r="C2732" s="108">
        <f t="shared" ref="C2732" si="4701">-(IFERROR(VLOOKUP($B2732,$B2713:$C2718,2,0),0)+IFERROR(VLOOKUP($B2732,$D2713:$E2718,2,0),0)+IFERROR(VLOOKUP($B2732,$F2713:$G2718,2,0),0)+IFERROR(VLOOKUP($B2732,$H2713:$I2718,2,0),0)+IFERROR(VLOOKUP($B2732,$J2713:$K2718,2,0),0)+IFERROR(VLOOKUP($B2732,$L2713:$M2718,2,0),0)+IFERROR(VLOOKUP($B2732,$N2713:$O2718,2,0),0)+IFERROR(VLOOKUP($B2732,$P2713:$Q2718,2,0),0)+IFERROR(VLOOKUP($B2732,$R2713:$S2718,2,0),0))</f>
        <v>0</v>
      </c>
      <c r="E2732" s="110"/>
      <c r="F2732" s="110"/>
      <c r="G2732" s="324" t="s">
        <v>42</v>
      </c>
      <c r="H2732" s="324"/>
      <c r="I2732" s="324"/>
      <c r="J2732" s="324"/>
      <c r="K2732" s="324"/>
      <c r="L2732" s="324"/>
      <c r="M2732" s="110"/>
      <c r="O2732" s="105">
        <v>10</v>
      </c>
      <c r="P2732" s="185" t="e">
        <v>#NUM!</v>
      </c>
      <c r="Q2732" s="185" t="e">
        <v>#NUM!</v>
      </c>
      <c r="R2732" s="185"/>
      <c r="S2732" s="185"/>
      <c r="T2732" s="114"/>
      <c r="U2732" s="114"/>
    </row>
    <row r="2733" spans="1:34" hidden="1" outlineLevel="2" x14ac:dyDescent="0.25">
      <c r="B2733" s="105">
        <v>14</v>
      </c>
      <c r="C2733" s="108">
        <f t="shared" ref="C2733" si="4702">-(IFERROR(VLOOKUP($B2733,$B2713:$C2718,2,0),0)+IFERROR(VLOOKUP($B2733,$D2713:$E2718,2,0),0)+IFERROR(VLOOKUP($B2733,$F2713:$G2718,2,0),0)+IFERROR(VLOOKUP($B2733,$H2713:$I2718,2,0),0)+IFERROR(VLOOKUP($B2733,$J2713:$K2718,2,0),0)+IFERROR(VLOOKUP($B2733,$L2713:$M2718,2,0),0)+IFERROR(VLOOKUP($B2733,$N2713:$O2718,2,0),0)+IFERROR(VLOOKUP($B2733,$P2713:$Q2718,2,0),0)+IFERROR(VLOOKUP($B2733,$R2713:$S2718,2,0),0))</f>
        <v>0</v>
      </c>
      <c r="E2733" s="110"/>
      <c r="F2733" s="110"/>
      <c r="G2733" s="112">
        <v>6</v>
      </c>
      <c r="H2733" s="112">
        <v>5</v>
      </c>
      <c r="I2733" s="112">
        <v>4</v>
      </c>
      <c r="J2733" s="112">
        <v>3</v>
      </c>
      <c r="K2733" s="112">
        <v>2</v>
      </c>
      <c r="L2733" s="112">
        <v>1</v>
      </c>
      <c r="M2733" s="110"/>
      <c r="O2733" s="105">
        <v>11</v>
      </c>
      <c r="P2733" s="185" t="e">
        <v>#NUM!</v>
      </c>
      <c r="Q2733" s="185"/>
      <c r="R2733" s="185"/>
      <c r="S2733" s="185"/>
      <c r="T2733" s="114"/>
      <c r="U2733" s="114"/>
    </row>
    <row r="2734" spans="1:34" hidden="1" outlineLevel="2" x14ac:dyDescent="0.25">
      <c r="A2734" s="68" t="s">
        <v>41</v>
      </c>
      <c r="B2734" s="105">
        <v>15</v>
      </c>
      <c r="C2734" s="108">
        <f t="shared" ref="C2734" si="4703">-(IFERROR(VLOOKUP($B2734,$B2713:$C2718,2,0),0)+IFERROR(VLOOKUP($B2734,$D2713:$E2718,2,0),0)+IFERROR(VLOOKUP($B2734,$F2713:$G2718,2,0),0)+IFERROR(VLOOKUP($B2734,$H2713:$I2718,2,0),0)+IFERROR(VLOOKUP($B2734,$J2713:$K2718,2,0),0)+IFERROR(VLOOKUP($B2734,$L2713:$M2718,2,0),0)+IFERROR(VLOOKUP($B2734,$N2713:$O2718,2,0),0)+IFERROR(VLOOKUP($B2734,$P2713:$Q2718,2,0),0)+IFERROR(VLOOKUP($B2734,$R2713:$S2718,2,0),0))</f>
        <v>0</v>
      </c>
      <c r="E2734" s="110"/>
      <c r="F2734" s="105">
        <v>1</v>
      </c>
      <c r="G2734" s="184" t="e">
        <f t="array" ref="G2734:G2742">MMULT(MINVERSE($C$24:$K$32),$C2720:$C2728)</f>
        <v>#NUM!</v>
      </c>
      <c r="H2734" s="184" t="e">
        <f t="array" ref="H2734:H2741">MMULT(MINVERSE($C$24:$J$31),$C2720:$C2727)</f>
        <v>#NUM!</v>
      </c>
      <c r="I2734" s="184" t="e">
        <f t="array" ref="I2734:I2740">MMULT(MINVERSE($C$24:$I$30),$C2720:$C2726)</f>
        <v>#NUM!</v>
      </c>
      <c r="J2734" s="184" t="e">
        <f t="array" ref="J2734:J2739">MMULT(MINVERSE($C$24:$H$29),$C2720:$C2725)</f>
        <v>#NUM!</v>
      </c>
      <c r="K2734" s="184" t="e">
        <f t="array" ref="K2734:K2738">MMULT(MINVERSE($C$24:$G$28),$C2720:$C2724)</f>
        <v>#NUM!</v>
      </c>
      <c r="L2734" s="113"/>
      <c r="M2734" s="110"/>
      <c r="N2734" s="110"/>
      <c r="O2734" s="110"/>
      <c r="P2734" s="110"/>
    </row>
    <row r="2735" spans="1:34" hidden="1" outlineLevel="2" x14ac:dyDescent="0.25">
      <c r="B2735" s="105">
        <v>16</v>
      </c>
      <c r="C2735" s="108">
        <f t="shared" ref="C2735" si="4704">-(IFERROR(VLOOKUP($B2735,$B2713:$C2718,2,0),0)+IFERROR(VLOOKUP($B2735,$D2713:$E2718,2,0),0)+IFERROR(VLOOKUP($B2735,$F2713:$G2718,2,0),0)+IFERROR(VLOOKUP($B2735,$H2713:$I2718,2,0),0)+IFERROR(VLOOKUP($B2735,$J2713:$K2718,2,0),0)+IFERROR(VLOOKUP($B2735,$L2713:$M2718,2,0),0)+IFERROR(VLOOKUP($B2735,$N2713:$O2718,2,0),0)+IFERROR(VLOOKUP($B2735,$P2713:$Q2718,2,0),0)+IFERROR(VLOOKUP($B2735,$R2713:$S2718,2,0),0))</f>
        <v>0</v>
      </c>
      <c r="E2735" s="110"/>
      <c r="F2735" s="105">
        <v>2</v>
      </c>
      <c r="G2735" s="185" t="e">
        <v>#NUM!</v>
      </c>
      <c r="H2735" s="185" t="e">
        <v>#NUM!</v>
      </c>
      <c r="I2735" s="185" t="e">
        <v>#NUM!</v>
      </c>
      <c r="J2735" s="185" t="e">
        <v>#NUM!</v>
      </c>
      <c r="K2735" s="185" t="e">
        <v>#NUM!</v>
      </c>
      <c r="L2735" s="114"/>
      <c r="M2735" s="110"/>
      <c r="N2735" s="110"/>
      <c r="O2735" s="110"/>
      <c r="P2735" s="110"/>
    </row>
    <row r="2736" spans="1:34" hidden="1" outlineLevel="2" x14ac:dyDescent="0.25">
      <c r="B2736" s="105">
        <v>17</v>
      </c>
      <c r="C2736" s="108">
        <f t="shared" ref="C2736" si="4705">-(IFERROR(VLOOKUP($B2736,$B2713:$C2718,2,0),0)+IFERROR(VLOOKUP($B2736,$D2713:$E2718,2,0),0)+IFERROR(VLOOKUP($B2736,$F2713:$G2718,2,0),0)+IFERROR(VLOOKUP($B2736,$H2713:$I2718,2,0),0)+IFERROR(VLOOKUP($B2736,$J2713:$K2718,2,0),0)+IFERROR(VLOOKUP($B2736,$L2713:$M2718,2,0),0)+IFERROR(VLOOKUP($B2736,$N2713:$O2718,2,0),0)+IFERROR(VLOOKUP($B2736,$P2713:$Q2718,2,0),0)+IFERROR(VLOOKUP($B2736,$R2713:$S2718,2,0),0))</f>
        <v>0</v>
      </c>
      <c r="E2736" s="110"/>
      <c r="F2736" s="105">
        <v>3</v>
      </c>
      <c r="G2736" s="185" t="e">
        <v>#NUM!</v>
      </c>
      <c r="H2736" s="185" t="e">
        <v>#NUM!</v>
      </c>
      <c r="I2736" s="185" t="e">
        <v>#NUM!</v>
      </c>
      <c r="J2736" s="185" t="e">
        <v>#NUM!</v>
      </c>
      <c r="K2736" s="185" t="e">
        <v>#NUM!</v>
      </c>
      <c r="L2736" s="114"/>
      <c r="M2736" s="110"/>
    </row>
    <row r="2737" spans="1:24" hidden="1" outlineLevel="2" x14ac:dyDescent="0.25">
      <c r="B2737" s="105">
        <v>18</v>
      </c>
      <c r="C2737" s="108">
        <f t="shared" ref="C2737" si="4706">-(IFERROR(VLOOKUP($B2737,$B2713:$C2718,2,0),0)+IFERROR(VLOOKUP($B2737,$D2713:$E2718,2,0),0)+IFERROR(VLOOKUP($B2737,$F2713:$G2718,2,0),0)+IFERROR(VLOOKUP($B2737,$H2713:$I2718,2,0),0)+IFERROR(VLOOKUP($B2737,$J2713:$K2718,2,0),0)+IFERROR(VLOOKUP($B2737,$L2713:$M2718,2,0),0)+IFERROR(VLOOKUP($B2737,$N2713:$O2718,2,0),0)+IFERROR(VLOOKUP($B2737,$P2713:$Q2718,2,0),0)+IFERROR(VLOOKUP($B2737,$R2713:$S2718,2,0),0))</f>
        <v>0</v>
      </c>
      <c r="E2737" s="110"/>
      <c r="F2737" s="105">
        <v>4</v>
      </c>
      <c r="G2737" s="185" t="e">
        <v>#NUM!</v>
      </c>
      <c r="H2737" s="185" t="e">
        <v>#NUM!</v>
      </c>
      <c r="I2737" s="185" t="e">
        <v>#NUM!</v>
      </c>
      <c r="J2737" s="185" t="e">
        <v>#NUM!</v>
      </c>
      <c r="K2737" s="185" t="e">
        <v>#NUM!</v>
      </c>
      <c r="L2737" s="114"/>
      <c r="M2737" s="110"/>
    </row>
    <row r="2738" spans="1:24" hidden="1" outlineLevel="2" x14ac:dyDescent="0.25">
      <c r="B2738" s="105">
        <v>19</v>
      </c>
      <c r="C2738" s="108">
        <f t="shared" ref="C2738" si="4707">-(IFERROR(VLOOKUP($B2738,$B2713:$C2718,2,0),0)+IFERROR(VLOOKUP($B2738,$D2713:$E2718,2,0),0)+IFERROR(VLOOKUP($B2738,$F2713:$G2718,2,0),0)+IFERROR(VLOOKUP($B2738,$H2713:$I2718,2,0),0)+IFERROR(VLOOKUP($B2738,$J2713:$K2718,2,0),0)+IFERROR(VLOOKUP($B2738,$L2713:$M2718,2,0),0)+IFERROR(VLOOKUP($B2738,$N2713:$O2718,2,0),0)+IFERROR(VLOOKUP($B2738,$P2713:$Q2718,2,0),0)+IFERROR(VLOOKUP($B2738,$R2713:$S2718,2,0),0))</f>
        <v>0</v>
      </c>
      <c r="E2738" s="110"/>
      <c r="F2738" s="105">
        <v>5</v>
      </c>
      <c r="G2738" s="185" t="e">
        <v>#NUM!</v>
      </c>
      <c r="H2738" s="185" t="e">
        <v>#NUM!</v>
      </c>
      <c r="I2738" s="185" t="e">
        <v>#NUM!</v>
      </c>
      <c r="J2738" s="185" t="e">
        <v>#NUM!</v>
      </c>
      <c r="K2738" s="185" t="e">
        <v>#NUM!</v>
      </c>
      <c r="L2738" s="114"/>
      <c r="M2738" s="110"/>
    </row>
    <row r="2739" spans="1:24" hidden="1" outlineLevel="2" x14ac:dyDescent="0.25">
      <c r="B2739" s="105">
        <v>20</v>
      </c>
      <c r="C2739" s="108">
        <f t="shared" ref="C2739" si="4708">-(IFERROR(VLOOKUP($B2739,$B2713:$C2718,2,0),0)+IFERROR(VLOOKUP($B2739,$D2713:$E2718,2,0),0)+IFERROR(VLOOKUP($B2739,$F2713:$G2718,2,0),0)+IFERROR(VLOOKUP($B2739,$H2713:$I2718,2,0),0)+IFERROR(VLOOKUP($B2739,$J2713:$K2718,2,0),0)+IFERROR(VLOOKUP($B2739,$L2713:$M2718,2,0),0)+IFERROR(VLOOKUP($B2739,$N2713:$O2718,2,0),0)+IFERROR(VLOOKUP($B2739,$P2713:$Q2718,2,0),0)+IFERROR(VLOOKUP($B2739,$R2713:$S2718,2,0),0))</f>
        <v>0</v>
      </c>
      <c r="E2739" s="110" t="s">
        <v>40</v>
      </c>
      <c r="F2739" s="105">
        <v>6</v>
      </c>
      <c r="G2739" s="185" t="e">
        <v>#NUM!</v>
      </c>
      <c r="H2739" s="185" t="e">
        <v>#NUM!</v>
      </c>
      <c r="I2739" s="185" t="e">
        <v>#NUM!</v>
      </c>
      <c r="J2739" s="185" t="e">
        <v>#NUM!</v>
      </c>
      <c r="K2739" s="185"/>
      <c r="L2739" s="114"/>
      <c r="M2739" s="110"/>
    </row>
    <row r="2740" spans="1:24" hidden="1" outlineLevel="2" x14ac:dyDescent="0.25">
      <c r="B2740" s="105">
        <v>21</v>
      </c>
      <c r="C2740" s="108">
        <f t="shared" ref="C2740" si="4709">-(IFERROR(VLOOKUP($B2740,$B2713:$C2718,2,0),0)+IFERROR(VLOOKUP($B2740,$D2713:$E2718,2,0),0)+IFERROR(VLOOKUP($B2740,$F2713:$G2718,2,0),0)+IFERROR(VLOOKUP($B2740,$H2713:$I2718,2,0),0)+IFERROR(VLOOKUP($B2740,$J2713:$K2718,2,0),0)+IFERROR(VLOOKUP($B2740,$L2713:$M2718,2,0),0)+IFERROR(VLOOKUP($B2740,$N2713:$O2718,2,0),0)+IFERROR(VLOOKUP($B2740,$P2713:$Q2718,2,0),0)+IFERROR(VLOOKUP($B2740,$R2713:$S2718,2,0),0))</f>
        <v>0</v>
      </c>
      <c r="E2740" s="110"/>
      <c r="F2740" s="105">
        <v>7</v>
      </c>
      <c r="G2740" s="185" t="e">
        <v>#NUM!</v>
      </c>
      <c r="H2740" s="185" t="e">
        <v>#NUM!</v>
      </c>
      <c r="I2740" s="185" t="e">
        <v>#NUM!</v>
      </c>
      <c r="J2740" s="185"/>
      <c r="K2740" s="185"/>
      <c r="L2740" s="114"/>
      <c r="M2740" s="110"/>
    </row>
    <row r="2741" spans="1:24" hidden="1" outlineLevel="2" x14ac:dyDescent="0.25">
      <c r="E2741" s="110"/>
      <c r="F2741" s="105">
        <v>8</v>
      </c>
      <c r="G2741" s="185" t="e">
        <v>#NUM!</v>
      </c>
      <c r="H2741" s="185" t="e">
        <v>#NUM!</v>
      </c>
      <c r="I2741" s="185"/>
      <c r="J2741" s="185"/>
      <c r="K2741" s="185"/>
      <c r="L2741" s="114"/>
      <c r="M2741" s="110"/>
      <c r="X2741" s="110"/>
    </row>
    <row r="2742" spans="1:24" hidden="1" outlineLevel="2" x14ac:dyDescent="0.25">
      <c r="E2742" s="110"/>
      <c r="F2742" s="105">
        <v>9</v>
      </c>
      <c r="G2742" s="185" t="e">
        <v>#NUM!</v>
      </c>
      <c r="H2742" s="185"/>
      <c r="I2742" s="185"/>
      <c r="J2742" s="185"/>
      <c r="K2742" s="185"/>
      <c r="L2742" s="114"/>
      <c r="M2742" s="110"/>
      <c r="X2742" s="110"/>
    </row>
    <row r="2743" spans="1:24" hidden="1" outlineLevel="2" x14ac:dyDescent="0.25">
      <c r="A2743" s="117"/>
    </row>
    <row r="2744" spans="1:24" s="119" customFormat="1" hidden="1" outlineLevel="2" x14ac:dyDescent="0.25">
      <c r="A2744" s="118" t="s">
        <v>37</v>
      </c>
    </row>
    <row r="2745" spans="1:24" hidden="1" outlineLevel="2" x14ac:dyDescent="0.25">
      <c r="B2745" s="316">
        <f t="shared" ref="B2745:B2751" si="4710">B2712</f>
        <v>1</v>
      </c>
      <c r="C2745" s="316"/>
      <c r="D2745" s="316">
        <f t="shared" ref="D2745:D2751" si="4711">D2712</f>
        <v>2</v>
      </c>
      <c r="E2745" s="316"/>
      <c r="F2745" s="316">
        <f t="shared" ref="F2745:F2751" si="4712">F2712</f>
        <v>3</v>
      </c>
      <c r="G2745" s="316"/>
      <c r="H2745" s="316">
        <f t="shared" ref="H2745:H2751" si="4713">H2712</f>
        <v>4</v>
      </c>
      <c r="I2745" s="316"/>
      <c r="J2745" s="316">
        <f t="shared" ref="J2745:J2751" si="4714">J2712</f>
        <v>5</v>
      </c>
      <c r="K2745" s="316"/>
      <c r="L2745" s="316">
        <f t="shared" ref="L2745:L2751" si="4715">L2712</f>
        <v>6</v>
      </c>
      <c r="M2745" s="316"/>
    </row>
    <row r="2746" spans="1:24" hidden="1" outlineLevel="2" x14ac:dyDescent="0.25">
      <c r="B2746" s="105">
        <f t="shared" si="4710"/>
        <v>3</v>
      </c>
      <c r="C2746" s="116">
        <f>IF($Q$2=2,IFERROR(INDEX($G2723:$L2729,MATCH(B2746,$F2723:$F2729,0),MATCH(INICIO!$C$78,$G2722:$L2722,0)),0),IF($Q$2=4,IFERROR(INDEX($P2723:$U2733,MATCH(B2746,$O2723:$O2733,0),MATCH(INICIO!$C$78,$P2722:$U2722,0)),0),IFERROR(INDEX($G2734:$L2742,MATCH(B2746,$F2734:$F2742,0),MATCH(INICIO!$C$78,$G2733:$L2733,0)),0)))</f>
        <v>0</v>
      </c>
      <c r="D2746" s="105">
        <f t="shared" si="4711"/>
        <v>0</v>
      </c>
      <c r="E2746" s="116">
        <f>IF($Q$2=2,IFERROR(INDEX($G2723:$L2729,MATCH(D2746,$F2723:$F2729,0),MATCH(INICIO!$C$78,$G2722:$L2722,0)),0),IF($Q$2=4,IFERROR(INDEX($P2723:$U2733,MATCH(D2746,$O2723:$O2733,0),MATCH(INICIO!$C$78,$P2722:$U2722,0)),0),IFERROR(INDEX($G2734:$L2742,MATCH(D2746,$F2734:$F2742,0),MATCH(INICIO!$C$78,$G2733:$L2733,0)),0)))</f>
        <v>0</v>
      </c>
      <c r="F2746" s="105">
        <f t="shared" si="4712"/>
        <v>0</v>
      </c>
      <c r="G2746" s="116">
        <f>IF($Q$2=2,IFERROR(INDEX($G2723:$L2729,MATCH(F2746,$F2723:$F2729,0),MATCH(INICIO!$C$78,$G2722:$L2722,0)),0),IF($Q$2=4,IFERROR(INDEX($P2723:$U2733,MATCH(F2746,$O2723:$O2733,0),MATCH(INICIO!$C$78,$P2722:$U2722,0)),0),IFERROR(INDEX($G2734:$L2742,MATCH(F2746,$F2734:$F2742,0),MATCH(INICIO!$C$78,$G2733:$L2733,0)),0)))</f>
        <v>0</v>
      </c>
      <c r="H2746" s="105">
        <f t="shared" si="4713"/>
        <v>0</v>
      </c>
      <c r="I2746" s="116">
        <f>IF($Q$2=2,IFERROR(INDEX($G2723:$L2729,MATCH(H2746,$F2723:$F2729,0),MATCH(INICIO!$C$78,$G2722:$L2722,0)),0),IF($Q$2=4,IFERROR(INDEX($P2723:$U2733,MATCH(H2746,$O2723:$O2733,0),MATCH(INICIO!$C$78,$P2722:$U2722,0)),0),IFERROR(INDEX($G2734:$L2742,MATCH(H2746,$F2734:$F2742,0),MATCH(INICIO!$C$78,$G2733:$L2733,0)),0)))</f>
        <v>0</v>
      </c>
      <c r="J2746" s="105">
        <f t="shared" si="4714"/>
        <v>0</v>
      </c>
      <c r="K2746" s="116">
        <f>IF($Q$2=2,IFERROR(INDEX($G2723:$L2729,MATCH(J2746,$F2723:$F2729,0),MATCH(INICIO!$C$78,$G2722:$L2722,0)),0),IF($Q$2=4,IFERROR(INDEX($P2723:$U2733,MATCH(J2746,$O2723:$O2733,0),MATCH(INICIO!$C$78,$P2722:$U2722,0)),0),IFERROR(INDEX($G2734:$L2742,MATCH(J2746,$F2734:$F2742,0),MATCH(INICIO!$C$78,$G2733:$L2733,0)),0)))</f>
        <v>0</v>
      </c>
      <c r="L2746" s="105">
        <f t="shared" si="4715"/>
        <v>0</v>
      </c>
      <c r="M2746" s="116">
        <f>IF($Q$2=2,IFERROR(INDEX($G2723:$L2729,MATCH(L2746,$F2723:$F2729,0),MATCH(INICIO!$C$78,$G2722:$L2722,0)),0),IF($Q$2=4,IFERROR(INDEX($P2723:$U2733,MATCH(L2746,$O2723:$O2733,0),MATCH(INICIO!$C$78,$P2722:$U2722,0)),0),IFERROR(INDEX($G2734:$L2742,MATCH(L2746,$F2734:$F2742,0),MATCH(INICIO!$C$78,$G2733:$L2733,0)),0)))</f>
        <v>0</v>
      </c>
    </row>
    <row r="2747" spans="1:24" hidden="1" outlineLevel="2" x14ac:dyDescent="0.25">
      <c r="B2747" s="105">
        <f t="shared" si="4710"/>
        <v>4</v>
      </c>
      <c r="C2747" s="116">
        <f>IF($Q$2=2,IFERROR(INDEX($G2723:$L2729,MATCH(B2747,$F2723:$F2729,0),MATCH(INICIO!$C$78,$G2722:$L2722,0)),0),IF($Q$2=4,IFERROR(INDEX($P2723:$U2733,MATCH(B2747,$O2723:$O2733,0),MATCH(INICIO!$C$78,$P2722:$U2722,0)),0),IFERROR(INDEX($G2734:$L2742,MATCH(B2747,$F2734:$F2742,0),MATCH(INICIO!$C$78,$G2733:$L2733,0)),0)))</f>
        <v>0</v>
      </c>
      <c r="D2747" s="105">
        <f t="shared" si="4711"/>
        <v>0</v>
      </c>
      <c r="E2747" s="116">
        <f>IF($Q$2=2,IFERROR(INDEX($G2723:$L2729,MATCH(D2747,$F2723:$F2729,0),MATCH(INICIO!$C$78,$G2722:$L2722,0)),0),IF($Q$2=4,IFERROR(INDEX($P2723:$U2733,MATCH(D2747,$O2723:$O2733,0),MATCH(INICIO!$C$78,$P2722:$U2722,0)),0),IFERROR(INDEX($G2734:$L2742,MATCH(D2747,$F2734:$F2742,0),MATCH(INICIO!$C$78,$G2733:$L2733,0)),0)))</f>
        <v>0</v>
      </c>
      <c r="F2747" s="105">
        <f t="shared" si="4712"/>
        <v>0</v>
      </c>
      <c r="G2747" s="116">
        <f>IF($Q$2=2,IFERROR(INDEX($G2723:$L2729,MATCH(F2747,$F2723:$F2729,0),MATCH(INICIO!$C$78,$G2722:$L2722,0)),0),IF($Q$2=4,IFERROR(INDEX($P2723:$U2733,MATCH(F2747,$O2723:$O2733,0),MATCH(INICIO!$C$78,$P2722:$U2722,0)),0),IFERROR(INDEX($G2734:$L2742,MATCH(F2747,$F2734:$F2742,0),MATCH(INICIO!$C$78,$G2733:$L2733,0)),0)))</f>
        <v>0</v>
      </c>
      <c r="H2747" s="105">
        <f t="shared" si="4713"/>
        <v>0</v>
      </c>
      <c r="I2747" s="116">
        <f>IF($Q$2=2,IFERROR(INDEX($G2723:$L2729,MATCH(H2747,$F2723:$F2729,0),MATCH(INICIO!$C$78,$G2722:$L2722,0)),0),IF($Q$2=4,IFERROR(INDEX($P2723:$U2733,MATCH(H2747,$O2723:$O2733,0),MATCH(INICIO!$C$78,$P2722:$U2722,0)),0),IFERROR(INDEX($G2734:$L2742,MATCH(H2747,$F2734:$F2742,0),MATCH(INICIO!$C$78,$G2733:$L2733,0)),0)))</f>
        <v>0</v>
      </c>
      <c r="J2747" s="105">
        <f t="shared" si="4714"/>
        <v>0</v>
      </c>
      <c r="K2747" s="116">
        <f>IF($Q$2=2,IFERROR(INDEX($G2723:$L2729,MATCH(J2747,$F2723:$F2729,0),MATCH(INICIO!$C$78,$G2722:$L2722,0)),0),IF($Q$2=4,IFERROR(INDEX($P2723:$U2733,MATCH(J2747,$O2723:$O2733,0),MATCH(INICIO!$C$78,$P2722:$U2722,0)),0),IFERROR(INDEX($G2734:$L2742,MATCH(J2747,$F2734:$F2742,0),MATCH(INICIO!$C$78,$G2733:$L2733,0)),0)))</f>
        <v>0</v>
      </c>
      <c r="L2747" s="105">
        <f t="shared" si="4715"/>
        <v>0</v>
      </c>
      <c r="M2747" s="116">
        <f>IF($Q$2=2,IFERROR(INDEX($G2723:$L2729,MATCH(L2747,$F2723:$F2729,0),MATCH(INICIO!$C$78,$G2722:$L2722,0)),0),IF($Q$2=4,IFERROR(INDEX($P2723:$U2733,MATCH(L2747,$O2723:$O2733,0),MATCH(INICIO!$C$78,$P2722:$U2722,0)),0),IFERROR(INDEX($G2734:$L2742,MATCH(L2747,$F2734:$F2742,0),MATCH(INICIO!$C$78,$G2733:$L2733,0)),0)))</f>
        <v>0</v>
      </c>
    </row>
    <row r="2748" spans="1:24" hidden="1" outlineLevel="2" x14ac:dyDescent="0.25">
      <c r="B2748" s="105">
        <f t="shared" si="4710"/>
        <v>1</v>
      </c>
      <c r="C2748" s="116">
        <f>IF($Q$2=2,IFERROR(INDEX($G2723:$L2729,MATCH(B2748,$F2723:$F2729,0),MATCH(INICIO!$C$78,$G2722:$L2722,0)),0),IF($Q$2=4,IFERROR(INDEX($P2723:$U2733,MATCH(B2748,$O2723:$O2733,0),MATCH(INICIO!$C$78,$P2722:$U2722,0)),0),IFERROR(INDEX($G2734:$L2742,MATCH(B2748,$F2734:$F2742,0),MATCH(INICIO!$C$78,$G2733:$L2733,0)),0)))</f>
        <v>0</v>
      </c>
      <c r="D2748" s="105">
        <f t="shared" si="4711"/>
        <v>0</v>
      </c>
      <c r="E2748" s="116">
        <f>IF($Q$2=2,IFERROR(INDEX($G2723:$L2729,MATCH(D2748,$F2723:$F2729,0),MATCH(INICIO!$C$78,$G2722:$L2722,0)),0),IF($Q$2=4,IFERROR(INDEX($P2723:$U2733,MATCH(D2748,$O2723:$O2733,0),MATCH(INICIO!$C$78,$P2722:$U2722,0)),0),IFERROR(INDEX($G2734:$L2742,MATCH(D2748,$F2734:$F2742,0),MATCH(INICIO!$C$78,$G2733:$L2733,0)),0)))</f>
        <v>0</v>
      </c>
      <c r="F2748" s="105">
        <f t="shared" si="4712"/>
        <v>0</v>
      </c>
      <c r="G2748" s="116">
        <f>IF($Q$2=2,IFERROR(INDEX($G2723:$L2729,MATCH(F2748,$F2723:$F2729,0),MATCH(INICIO!$C$78,$G2722:$L2722,0)),0),IF($Q$2=4,IFERROR(INDEX($P2723:$U2733,MATCH(F2748,$O2723:$O2733,0),MATCH(INICIO!$C$78,$P2722:$U2722,0)),0),IFERROR(INDEX($G2734:$L2742,MATCH(F2748,$F2734:$F2742,0),MATCH(INICIO!$C$78,$G2733:$L2733,0)),0)))</f>
        <v>0</v>
      </c>
      <c r="H2748" s="105">
        <f t="shared" si="4713"/>
        <v>0</v>
      </c>
      <c r="I2748" s="116">
        <f>IF($Q$2=2,IFERROR(INDEX($G2723:$L2729,MATCH(H2748,$F2723:$F2729,0),MATCH(INICIO!$C$78,$G2722:$L2722,0)),0),IF($Q$2=4,IFERROR(INDEX($P2723:$U2733,MATCH(H2748,$O2723:$O2733,0),MATCH(INICIO!$C$78,$P2722:$U2722,0)),0),IFERROR(INDEX($G2734:$L2742,MATCH(H2748,$F2734:$F2742,0),MATCH(INICIO!$C$78,$G2733:$L2733,0)),0)))</f>
        <v>0</v>
      </c>
      <c r="J2748" s="105">
        <f t="shared" si="4714"/>
        <v>0</v>
      </c>
      <c r="K2748" s="116">
        <f>IF($Q$2=2,IFERROR(INDEX($G2723:$L2729,MATCH(J2748,$F2723:$F2729,0),MATCH(INICIO!$C$78,$G2722:$L2722,0)),0),IF($Q$2=4,IFERROR(INDEX($P2723:$U2733,MATCH(J2748,$O2723:$O2733,0),MATCH(INICIO!$C$78,$P2722:$U2722,0)),0),IFERROR(INDEX($G2734:$L2742,MATCH(J2748,$F2734:$F2742,0),MATCH(INICIO!$C$78,$G2733:$L2733,0)),0)))</f>
        <v>0</v>
      </c>
      <c r="L2748" s="105">
        <f t="shared" si="4715"/>
        <v>0</v>
      </c>
      <c r="M2748" s="116">
        <f>IF($Q$2=2,IFERROR(INDEX($G2723:$L2729,MATCH(L2748,$F2723:$F2729,0),MATCH(INICIO!$C$78,$G2722:$L2722,0)),0),IF($Q$2=4,IFERROR(INDEX($P2723:$U2733,MATCH(L2748,$O2723:$O2733,0),MATCH(INICIO!$C$78,$P2722:$U2722,0)),0),IFERROR(INDEX($G2734:$L2742,MATCH(L2748,$F2734:$F2742,0),MATCH(INICIO!$C$78,$G2733:$L2733,0)),0)))</f>
        <v>0</v>
      </c>
    </row>
    <row r="2749" spans="1:24" hidden="1" outlineLevel="2" x14ac:dyDescent="0.25">
      <c r="B2749" s="105">
        <f t="shared" si="4710"/>
        <v>5</v>
      </c>
      <c r="C2749" s="116">
        <f>IF($Q$2=2,IFERROR(INDEX($G2723:$L2729,MATCH(B2749,$F2723:$F2729,0),MATCH(INICIO!$C$78,$G2722:$L2722,0)),0),IF($Q$2=4,IFERROR(INDEX($P2723:$U2733,MATCH(B2749,$O2723:$O2733,0),MATCH(INICIO!$C$78,$P2722:$U2722,0)),0),IFERROR(INDEX($G2734:$L2742,MATCH(B2749,$F2734:$F2742,0),MATCH(INICIO!$C$78,$G2733:$L2733,0)),0)))</f>
        <v>0</v>
      </c>
      <c r="D2749" s="105">
        <f t="shared" si="4711"/>
        <v>0</v>
      </c>
      <c r="E2749" s="116">
        <f>IF($Q$2=2,IFERROR(INDEX($G2723:$L2729,MATCH(D2749,$F2723:$F2729,0),MATCH(INICIO!$C$78,$G2722:$L2722,0)),0),IF($Q$2=4,IFERROR(INDEX($P2723:$U2733,MATCH(D2749,$O2723:$O2733,0),MATCH(INICIO!$C$78,$P2722:$U2722,0)),0),IFERROR(INDEX($G2734:$L2742,MATCH(D2749,$F2734:$F2742,0),MATCH(INICIO!$C$78,$G2733:$L2733,0)),0)))</f>
        <v>0</v>
      </c>
      <c r="F2749" s="105">
        <f t="shared" si="4712"/>
        <v>0</v>
      </c>
      <c r="G2749" s="116">
        <f>IF($Q$2=2,IFERROR(INDEX($G2723:$L2729,MATCH(F2749,$F2723:$F2729,0),MATCH(INICIO!$C$78,$G2722:$L2722,0)),0),IF($Q$2=4,IFERROR(INDEX($P2723:$U2733,MATCH(F2749,$O2723:$O2733,0),MATCH(INICIO!$C$78,$P2722:$U2722,0)),0),IFERROR(INDEX($G2734:$L2742,MATCH(F2749,$F2734:$F2742,0),MATCH(INICIO!$C$78,$G2733:$L2733,0)),0)))</f>
        <v>0</v>
      </c>
      <c r="H2749" s="105">
        <f t="shared" si="4713"/>
        <v>0</v>
      </c>
      <c r="I2749" s="116">
        <f>IF($Q$2=2,IFERROR(INDEX($G2723:$L2729,MATCH(H2749,$F2723:$F2729,0),MATCH(INICIO!$C$78,$G2722:$L2722,0)),0),IF($Q$2=4,IFERROR(INDEX($P2723:$U2733,MATCH(H2749,$O2723:$O2733,0),MATCH(INICIO!$C$78,$P2722:$U2722,0)),0),IFERROR(INDEX($G2734:$L2742,MATCH(H2749,$F2734:$F2742,0),MATCH(INICIO!$C$78,$G2733:$L2733,0)),0)))</f>
        <v>0</v>
      </c>
      <c r="J2749" s="105">
        <f t="shared" si="4714"/>
        <v>0</v>
      </c>
      <c r="K2749" s="116">
        <f>IF($Q$2=2,IFERROR(INDEX($G2723:$L2729,MATCH(J2749,$F2723:$F2729,0),MATCH(INICIO!$C$78,$G2722:$L2722,0)),0),IF($Q$2=4,IFERROR(INDEX($P2723:$U2733,MATCH(J2749,$O2723:$O2733,0),MATCH(INICIO!$C$78,$P2722:$U2722,0)),0),IFERROR(INDEX($G2734:$L2742,MATCH(J2749,$F2734:$F2742,0),MATCH(INICIO!$C$78,$G2733:$L2733,0)),0)))</f>
        <v>0</v>
      </c>
      <c r="L2749" s="105">
        <f t="shared" si="4715"/>
        <v>0</v>
      </c>
      <c r="M2749" s="116">
        <f>IF($Q$2=2,IFERROR(INDEX($G2723:$L2729,MATCH(L2749,$F2723:$F2729,0),MATCH(INICIO!$C$78,$G2722:$L2722,0)),0),IF($Q$2=4,IFERROR(INDEX($P2723:$U2733,MATCH(L2749,$O2723:$O2733,0),MATCH(INICIO!$C$78,$P2722:$U2722,0)),0),IFERROR(INDEX($G2734:$L2742,MATCH(L2749,$F2734:$F2742,0),MATCH(INICIO!$C$78,$G2733:$L2733,0)),0)))</f>
        <v>0</v>
      </c>
    </row>
    <row r="2750" spans="1:24" hidden="1" outlineLevel="2" x14ac:dyDescent="0.25">
      <c r="B2750" s="105">
        <f t="shared" si="4710"/>
        <v>6</v>
      </c>
      <c r="C2750" s="116">
        <f>IF($Q$2=2,IFERROR(INDEX($G2723:$L2729,MATCH(B2750,$F2723:$F2729,0),MATCH(INICIO!$C$78,$G2722:$L2722,0)),0),IF($Q$2=4,IFERROR(INDEX($P2723:$U2733,MATCH(B2750,$O2723:$O2733,0),MATCH(INICIO!$C$78,$P2722:$U2722,0)),0),IFERROR(INDEX($G2734:$L2742,MATCH(B2750,$F2734:$F2742,0),MATCH(INICIO!$C$78,$G2733:$L2733,0)),0)))</f>
        <v>0</v>
      </c>
      <c r="D2750" s="105">
        <f t="shared" si="4711"/>
        <v>0</v>
      </c>
      <c r="E2750" s="116">
        <f>IF($Q$2=2,IFERROR(INDEX($G2723:$L2729,MATCH(D2750,$F2723:$F2729,0),MATCH(INICIO!$C$78,$G2722:$L2722,0)),0),IF($Q$2=4,IFERROR(INDEX($P2723:$U2733,MATCH(D2750,$O2723:$O2733,0),MATCH(INICIO!$C$78,$P2722:$U2722,0)),0),IFERROR(INDEX($G2734:$L2742,MATCH(D2750,$F2734:$F2742,0),MATCH(INICIO!$C$78,$G2733:$L2733,0)),0)))</f>
        <v>0</v>
      </c>
      <c r="F2750" s="105">
        <f t="shared" si="4712"/>
        <v>0</v>
      </c>
      <c r="G2750" s="116">
        <f>IF($Q$2=2,IFERROR(INDEX($G2723:$L2729,MATCH(F2750,$F2723:$F2729,0),MATCH(INICIO!$C$78,$G2722:$L2722,0)),0),IF($Q$2=4,IFERROR(INDEX($P2723:$U2733,MATCH(F2750,$O2723:$O2733,0),MATCH(INICIO!$C$78,$P2722:$U2722,0)),0),IFERROR(INDEX($G2734:$L2742,MATCH(F2750,$F2734:$F2742,0),MATCH(INICIO!$C$78,$G2733:$L2733,0)),0)))</f>
        <v>0</v>
      </c>
      <c r="H2750" s="105">
        <f t="shared" si="4713"/>
        <v>0</v>
      </c>
      <c r="I2750" s="116">
        <f>IF($Q$2=2,IFERROR(INDEX($G2723:$L2729,MATCH(H2750,$F2723:$F2729,0),MATCH(INICIO!$C$78,$G2722:$L2722,0)),0),IF($Q$2=4,IFERROR(INDEX($P2723:$U2733,MATCH(H2750,$O2723:$O2733,0),MATCH(INICIO!$C$78,$P2722:$U2722,0)),0),IFERROR(INDEX($G2734:$L2742,MATCH(H2750,$F2734:$F2742,0),MATCH(INICIO!$C$78,$G2733:$L2733,0)),0)))</f>
        <v>0</v>
      </c>
      <c r="J2750" s="105">
        <f t="shared" si="4714"/>
        <v>0</v>
      </c>
      <c r="K2750" s="116">
        <f>IF($Q$2=2,IFERROR(INDEX($G2723:$L2729,MATCH(J2750,$F2723:$F2729,0),MATCH(INICIO!$C$78,$G2722:$L2722,0)),0),IF($Q$2=4,IFERROR(INDEX($P2723:$U2733,MATCH(J2750,$O2723:$O2733,0),MATCH(INICIO!$C$78,$P2722:$U2722,0)),0),IFERROR(INDEX($G2734:$L2742,MATCH(J2750,$F2734:$F2742,0),MATCH(INICIO!$C$78,$G2733:$L2733,0)),0)))</f>
        <v>0</v>
      </c>
      <c r="L2750" s="105">
        <f t="shared" si="4715"/>
        <v>0</v>
      </c>
      <c r="M2750" s="116">
        <f>IF($Q$2=2,IFERROR(INDEX($G2723:$L2729,MATCH(L2750,$F2723:$F2729,0),MATCH(INICIO!$C$78,$G2722:$L2722,0)),0),IF($Q$2=4,IFERROR(INDEX($P2723:$U2733,MATCH(L2750,$O2723:$O2733,0),MATCH(INICIO!$C$78,$P2722:$U2722,0)),0),IFERROR(INDEX($G2734:$L2742,MATCH(L2750,$F2734:$F2742,0),MATCH(INICIO!$C$78,$G2733:$L2733,0)),0)))</f>
        <v>0</v>
      </c>
    </row>
    <row r="2751" spans="1:24" hidden="1" outlineLevel="2" x14ac:dyDescent="0.25">
      <c r="B2751" s="105">
        <f t="shared" si="4710"/>
        <v>2</v>
      </c>
      <c r="C2751" s="116">
        <f>IF($Q$2=2,IFERROR(INDEX($G2723:$L2729,MATCH(B2751,$F2723:$F2729,0),MATCH(INICIO!$C$78,$G2722:$L2722,0)),0),IF($Q$2=4,IFERROR(INDEX($P2723:$U2733,MATCH(B2751,$O2723:$O2733,0),MATCH(INICIO!$C$78,$P2722:$U2722,0)),0),IFERROR(INDEX($G2734:$L2742,MATCH(B2751,$F2734:$F2742,0),MATCH(INICIO!$C$78,$G2733:$L2733,0)),0)))</f>
        <v>0</v>
      </c>
      <c r="D2751" s="105">
        <f t="shared" si="4711"/>
        <v>0</v>
      </c>
      <c r="E2751" s="116">
        <f>IF($Q$2=2,IFERROR(INDEX($G2723:$L2729,MATCH(D2751,$F2723:$F2729,0),MATCH(INICIO!$C$78,$G2722:$L2722,0)),0),IF($Q$2=4,IFERROR(INDEX($P2723:$U2733,MATCH(D2751,$O2723:$O2733,0),MATCH(INICIO!$C$78,$P2722:$U2722,0)),0),IFERROR(INDEX($G2734:$L2742,MATCH(D2751,$F2734:$F2742,0),MATCH(INICIO!$C$78,$G2733:$L2733,0)),0)))</f>
        <v>0</v>
      </c>
      <c r="F2751" s="105">
        <f t="shared" si="4712"/>
        <v>0</v>
      </c>
      <c r="G2751" s="116">
        <f>IF($Q$2=2,IFERROR(INDEX($G2723:$L2729,MATCH(F2751,$F2723:$F2729,0),MATCH(INICIO!$C$78,$G2722:$L2722,0)),0),IF($Q$2=4,IFERROR(INDEX($P2723:$U2733,MATCH(F2751,$O2723:$O2733,0),MATCH(INICIO!$C$78,$P2722:$U2722,0)),0),IFERROR(INDEX($G2734:$L2742,MATCH(F2751,$F2734:$F2742,0),MATCH(INICIO!$C$78,$G2733:$L2733,0)),0)))</f>
        <v>0</v>
      </c>
      <c r="H2751" s="105">
        <f t="shared" si="4713"/>
        <v>0</v>
      </c>
      <c r="I2751" s="116">
        <f>IF($Q$2=2,IFERROR(INDEX($G2723:$L2729,MATCH(H2751,$F2723:$F2729,0),MATCH(INICIO!$C$78,$G2722:$L2722,0)),0),IF($Q$2=4,IFERROR(INDEX($P2723:$U2733,MATCH(H2751,$O2723:$O2733,0),MATCH(INICIO!$C$78,$P2722:$U2722,0)),0),IFERROR(INDEX($G2734:$L2742,MATCH(H2751,$F2734:$F2742,0),MATCH(INICIO!$C$78,$G2733:$L2733,0)),0)))</f>
        <v>0</v>
      </c>
      <c r="J2751" s="105">
        <f t="shared" si="4714"/>
        <v>0</v>
      </c>
      <c r="K2751" s="116">
        <f>IF($Q$2=2,IFERROR(INDEX($G2723:$L2729,MATCH(J2751,$F2723:$F2729,0),MATCH(INICIO!$C$78,$G2722:$L2722,0)),0),IF($Q$2=4,IFERROR(INDEX($P2723:$U2733,MATCH(J2751,$O2723:$O2733,0),MATCH(INICIO!$C$78,$P2722:$U2722,0)),0),IFERROR(INDEX($G2734:$L2742,MATCH(J2751,$F2734:$F2742,0),MATCH(INICIO!$C$78,$G2733:$L2733,0)),0)))</f>
        <v>0</v>
      </c>
      <c r="L2751" s="105">
        <f t="shared" si="4715"/>
        <v>0</v>
      </c>
      <c r="M2751" s="116">
        <f>IF($Q$2=2,IFERROR(INDEX($G2723:$L2729,MATCH(L2751,$F2723:$F2729,0),MATCH(INICIO!$C$78,$G2722:$L2722,0)),0),IF($Q$2=4,IFERROR(INDEX($P2723:$U2733,MATCH(L2751,$O2723:$O2733,0),MATCH(INICIO!$C$78,$P2722:$U2722,0)),0),IFERROR(INDEX($G2734:$L2742,MATCH(L2751,$F2734:$F2742,0),MATCH(INICIO!$C$78,$G2733:$L2733,0)),0)))</f>
        <v>0</v>
      </c>
    </row>
    <row r="2752" spans="1:24" hidden="1" outlineLevel="2" x14ac:dyDescent="0.25"/>
    <row r="2753" spans="1:93" s="119" customFormat="1" hidden="1" outlineLevel="2" x14ac:dyDescent="0.25">
      <c r="A2753" s="118" t="s">
        <v>43</v>
      </c>
    </row>
    <row r="2754" spans="1:93" hidden="1" outlineLevel="2" x14ac:dyDescent="0.25">
      <c r="C2754" s="121">
        <f t="shared" ref="C2754:H2754" si="4716">E$2</f>
        <v>1</v>
      </c>
      <c r="D2754" s="121">
        <f t="shared" si="4716"/>
        <v>2</v>
      </c>
      <c r="E2754" s="121">
        <f t="shared" si="4716"/>
        <v>3</v>
      </c>
      <c r="F2754" s="121">
        <f t="shared" si="4716"/>
        <v>4</v>
      </c>
      <c r="G2754" s="121">
        <f t="shared" si="4716"/>
        <v>5</v>
      </c>
      <c r="H2754" s="121">
        <f t="shared" si="4716"/>
        <v>6</v>
      </c>
    </row>
    <row r="2755" spans="1:93" hidden="1" outlineLevel="2" x14ac:dyDescent="0.25">
      <c r="B2755" s="122" t="s">
        <v>44</v>
      </c>
      <c r="C2755" s="123">
        <f t="array" ref="C2755:C2760">MMULT(MMULT(C$8:H$13,$AZ$8:$BE$13),C2746:C2751)+MMULT(MINVERSE(TRANSPOSE($AZ$8:$BE$13)),C2713:C2718)</f>
        <v>0</v>
      </c>
      <c r="D2755" s="123">
        <f t="array" ref="D2755:D2760">MMULT(MMULT(K$8:P$13,$AZ$8:$BE$13),E2746:E2751)+MMULT(MINVERSE(TRANSPOSE($AZ$8:$BE$13)),E2713:E2718)</f>
        <v>0</v>
      </c>
      <c r="E2755" s="123">
        <f t="array" ref="E2755:E2760">MMULT(MMULT(S$8:X$13,$AZ$8:$BE$13),G2746:G2751)+MMULT(MINVERSE(TRANSPOSE($AZ$8:$BE$13)),G2713:G2718)</f>
        <v>0</v>
      </c>
      <c r="F2755" s="123">
        <f t="array" ref="F2755:F2760">MMULT(MMULT(AA$8:AF$13,$AZ$8:$BE$13),I2746:I2751)+MMULT(MINVERSE(TRANSPOSE($AZ$8:$BE$13)),I2713:I2718)</f>
        <v>0</v>
      </c>
      <c r="G2755" s="123" t="e">
        <f t="array" ref="G2755:G2760">MMULT(MMULT(AI$8:AN$13,$AZ$8:$BE$13),K2746:K2751)+MMULT(MINVERSE(TRANSPOSE($AZ$8:$BE$13)),K2713:K2718)</f>
        <v>#DIV/0!</v>
      </c>
      <c r="H2755" s="123">
        <f t="array" ref="H2755:H2760">MMULT(MMULT(AQ$8:AV$13,$AZ$8:$BE$13),M2746:M2751)+MMULT(MINVERSE(TRANSPOSE($AZ$8:$BE$13)),M2713:M2718)</f>
        <v>0</v>
      </c>
      <c r="N2755" s="124"/>
      <c r="P2755" s="124"/>
    </row>
    <row r="2756" spans="1:93" hidden="1" outlineLevel="2" x14ac:dyDescent="0.25">
      <c r="B2756" s="122" t="s">
        <v>45</v>
      </c>
      <c r="C2756" s="123">
        <v>0</v>
      </c>
      <c r="D2756" s="123">
        <v>0</v>
      </c>
      <c r="E2756" s="123">
        <v>0</v>
      </c>
      <c r="F2756" s="123">
        <v>0</v>
      </c>
      <c r="G2756" s="123" t="e">
        <v>#DIV/0!</v>
      </c>
      <c r="H2756" s="123">
        <v>0</v>
      </c>
      <c r="N2756" s="124"/>
      <c r="P2756" s="124"/>
    </row>
    <row r="2757" spans="1:93" hidden="1" outlineLevel="2" x14ac:dyDescent="0.25">
      <c r="B2757" s="122" t="s">
        <v>46</v>
      </c>
      <c r="C2757" s="123">
        <v>0</v>
      </c>
      <c r="D2757" s="123">
        <v>0</v>
      </c>
      <c r="E2757" s="123">
        <v>0</v>
      </c>
      <c r="F2757" s="123">
        <v>0</v>
      </c>
      <c r="G2757" s="123" t="e">
        <v>#DIV/0!</v>
      </c>
      <c r="H2757" s="123">
        <v>0</v>
      </c>
      <c r="N2757" s="124"/>
      <c r="P2757" s="124"/>
    </row>
    <row r="2758" spans="1:93" hidden="1" outlineLevel="2" x14ac:dyDescent="0.25">
      <c r="B2758" s="122" t="s">
        <v>47</v>
      </c>
      <c r="C2758" s="123">
        <v>0</v>
      </c>
      <c r="D2758" s="123">
        <v>0</v>
      </c>
      <c r="E2758" s="123">
        <v>0</v>
      </c>
      <c r="F2758" s="123">
        <v>0</v>
      </c>
      <c r="G2758" s="123" t="e">
        <v>#DIV/0!</v>
      </c>
      <c r="H2758" s="123">
        <v>0</v>
      </c>
      <c r="N2758" s="124"/>
      <c r="P2758" s="124"/>
    </row>
    <row r="2759" spans="1:93" hidden="1" outlineLevel="2" x14ac:dyDescent="0.25">
      <c r="B2759" s="122" t="s">
        <v>48</v>
      </c>
      <c r="C2759" s="123">
        <v>0</v>
      </c>
      <c r="D2759" s="123">
        <v>0</v>
      </c>
      <c r="E2759" s="123">
        <v>0</v>
      </c>
      <c r="F2759" s="123">
        <v>0</v>
      </c>
      <c r="G2759" s="123" t="e">
        <v>#DIV/0!</v>
      </c>
      <c r="H2759" s="123">
        <v>0</v>
      </c>
      <c r="N2759" s="124"/>
      <c r="P2759" s="124"/>
    </row>
    <row r="2760" spans="1:93" hidden="1" outlineLevel="2" x14ac:dyDescent="0.25">
      <c r="B2760" s="122" t="s">
        <v>49</v>
      </c>
      <c r="C2760" s="123">
        <v>0</v>
      </c>
      <c r="D2760" s="123">
        <v>0</v>
      </c>
      <c r="E2760" s="123">
        <v>0</v>
      </c>
      <c r="F2760" s="123">
        <v>0</v>
      </c>
      <c r="G2760" s="123" t="e">
        <v>#DIV/0!</v>
      </c>
      <c r="H2760" s="123">
        <v>0</v>
      </c>
      <c r="N2760" s="124"/>
      <c r="P2760" s="124"/>
    </row>
    <row r="2761" spans="1:93" hidden="1" outlineLevel="2" x14ac:dyDescent="0.25"/>
    <row r="2762" spans="1:93" hidden="1" outlineLevel="2" x14ac:dyDescent="0.25">
      <c r="B2762" s="318" t="s">
        <v>50</v>
      </c>
      <c r="C2762" s="319"/>
      <c r="D2762" s="319"/>
      <c r="E2762" s="319"/>
      <c r="F2762" s="319"/>
      <c r="G2762" s="319"/>
      <c r="H2762" s="319"/>
      <c r="I2762" s="319"/>
      <c r="J2762" s="319"/>
      <c r="K2762" s="319"/>
      <c r="L2762" s="320"/>
      <c r="M2762" s="321" t="s">
        <v>51</v>
      </c>
      <c r="N2762" s="322"/>
      <c r="O2762" s="322"/>
      <c r="P2762" s="322"/>
      <c r="Q2762" s="322"/>
      <c r="R2762" s="322"/>
      <c r="S2762" s="322"/>
      <c r="T2762" s="322"/>
      <c r="U2762" s="322"/>
      <c r="V2762" s="323"/>
      <c r="W2762" s="321" t="s">
        <v>52</v>
      </c>
      <c r="X2762" s="322"/>
      <c r="Y2762" s="322"/>
      <c r="Z2762" s="322"/>
      <c r="AA2762" s="322"/>
      <c r="AB2762" s="322"/>
      <c r="AC2762" s="322"/>
      <c r="AD2762" s="322"/>
      <c r="AE2762" s="322"/>
      <c r="AF2762" s="323"/>
      <c r="AG2762" s="321" t="s">
        <v>53</v>
      </c>
      <c r="AH2762" s="322"/>
      <c r="AI2762" s="322"/>
      <c r="AJ2762" s="322"/>
      <c r="AK2762" s="322"/>
      <c r="AL2762" s="322"/>
      <c r="AM2762" s="322"/>
      <c r="AN2762" s="322"/>
      <c r="AO2762" s="322"/>
      <c r="AP2762" s="323"/>
      <c r="AQ2762" s="321" t="s">
        <v>54</v>
      </c>
      <c r="AR2762" s="322"/>
      <c r="AS2762" s="322"/>
      <c r="AT2762" s="322"/>
      <c r="AU2762" s="322"/>
      <c r="AV2762" s="322"/>
      <c r="AW2762" s="322"/>
      <c r="AX2762" s="322"/>
      <c r="AY2762" s="322"/>
      <c r="AZ2762" s="323"/>
      <c r="BA2762" s="321" t="s">
        <v>55</v>
      </c>
      <c r="BB2762" s="322"/>
      <c r="BC2762" s="322"/>
      <c r="BD2762" s="322"/>
      <c r="BE2762" s="322"/>
      <c r="BF2762" s="322"/>
      <c r="BG2762" s="322"/>
      <c r="BH2762" s="322"/>
      <c r="BI2762" s="322"/>
      <c r="BJ2762" s="323"/>
    </row>
    <row r="2763" spans="1:93" hidden="1" outlineLevel="2" x14ac:dyDescent="0.25">
      <c r="B2763" s="186">
        <f t="shared" ref="B2763" si="4717">E$2</f>
        <v>1</v>
      </c>
      <c r="C2763" s="187">
        <f t="shared" ref="C2763:L2766" si="4718">B2763</f>
        <v>1</v>
      </c>
      <c r="D2763" s="187">
        <f t="shared" si="4718"/>
        <v>1</v>
      </c>
      <c r="E2763" s="187">
        <f t="shared" si="4718"/>
        <v>1</v>
      </c>
      <c r="F2763" s="187">
        <f t="shared" si="4718"/>
        <v>1</v>
      </c>
      <c r="G2763" s="187">
        <f t="shared" si="4718"/>
        <v>1</v>
      </c>
      <c r="H2763" s="187">
        <f t="shared" si="4718"/>
        <v>1</v>
      </c>
      <c r="I2763" s="187">
        <f t="shared" si="4718"/>
        <v>1</v>
      </c>
      <c r="J2763" s="187">
        <f t="shared" si="4718"/>
        <v>1</v>
      </c>
      <c r="K2763" s="187">
        <f t="shared" si="4718"/>
        <v>1</v>
      </c>
      <c r="L2763" s="188">
        <f t="shared" si="4718"/>
        <v>1</v>
      </c>
      <c r="M2763" s="189">
        <f t="shared" ref="M2763" si="4719">F$2</f>
        <v>2</v>
      </c>
      <c r="N2763" s="187">
        <f t="shared" ref="N2763:V2766" si="4720">M2763</f>
        <v>2</v>
      </c>
      <c r="O2763" s="187">
        <f t="shared" si="4720"/>
        <v>2</v>
      </c>
      <c r="P2763" s="187">
        <f t="shared" si="4720"/>
        <v>2</v>
      </c>
      <c r="Q2763" s="187">
        <f t="shared" si="4720"/>
        <v>2</v>
      </c>
      <c r="R2763" s="187">
        <f t="shared" si="4720"/>
        <v>2</v>
      </c>
      <c r="S2763" s="187">
        <f t="shared" si="4720"/>
        <v>2</v>
      </c>
      <c r="T2763" s="187">
        <f t="shared" si="4720"/>
        <v>2</v>
      </c>
      <c r="U2763" s="187">
        <f t="shared" si="4720"/>
        <v>2</v>
      </c>
      <c r="V2763" s="188">
        <f t="shared" si="4720"/>
        <v>2</v>
      </c>
      <c r="W2763" s="189">
        <f>G$2</f>
        <v>3</v>
      </c>
      <c r="X2763" s="187">
        <f t="shared" ref="X2763:AF2766" si="4721">W2763</f>
        <v>3</v>
      </c>
      <c r="Y2763" s="187">
        <f t="shared" si="4721"/>
        <v>3</v>
      </c>
      <c r="Z2763" s="187">
        <f t="shared" si="4721"/>
        <v>3</v>
      </c>
      <c r="AA2763" s="187">
        <f t="shared" si="4721"/>
        <v>3</v>
      </c>
      <c r="AB2763" s="187">
        <f t="shared" si="4721"/>
        <v>3</v>
      </c>
      <c r="AC2763" s="187">
        <f t="shared" si="4721"/>
        <v>3</v>
      </c>
      <c r="AD2763" s="187">
        <f t="shared" si="4721"/>
        <v>3</v>
      </c>
      <c r="AE2763" s="187">
        <f t="shared" si="4721"/>
        <v>3</v>
      </c>
      <c r="AF2763" s="188">
        <f t="shared" si="4721"/>
        <v>3</v>
      </c>
      <c r="AG2763" s="189">
        <f>H$2</f>
        <v>4</v>
      </c>
      <c r="AH2763" s="187">
        <f t="shared" ref="AH2763:AP2766" si="4722">AG2763</f>
        <v>4</v>
      </c>
      <c r="AI2763" s="187">
        <f t="shared" si="4722"/>
        <v>4</v>
      </c>
      <c r="AJ2763" s="187">
        <f t="shared" si="4722"/>
        <v>4</v>
      </c>
      <c r="AK2763" s="187">
        <f t="shared" si="4722"/>
        <v>4</v>
      </c>
      <c r="AL2763" s="187">
        <f t="shared" si="4722"/>
        <v>4</v>
      </c>
      <c r="AM2763" s="187">
        <f t="shared" si="4722"/>
        <v>4</v>
      </c>
      <c r="AN2763" s="187">
        <f t="shared" si="4722"/>
        <v>4</v>
      </c>
      <c r="AO2763" s="187">
        <f t="shared" si="4722"/>
        <v>4</v>
      </c>
      <c r="AP2763" s="188">
        <f t="shared" si="4722"/>
        <v>4</v>
      </c>
      <c r="AQ2763" s="189">
        <f>I$2</f>
        <v>5</v>
      </c>
      <c r="AR2763" s="187">
        <f t="shared" ref="AR2763:AZ2766" si="4723">AQ2763</f>
        <v>5</v>
      </c>
      <c r="AS2763" s="187">
        <f t="shared" si="4723"/>
        <v>5</v>
      </c>
      <c r="AT2763" s="187">
        <f t="shared" si="4723"/>
        <v>5</v>
      </c>
      <c r="AU2763" s="187">
        <f t="shared" si="4723"/>
        <v>5</v>
      </c>
      <c r="AV2763" s="187">
        <f t="shared" si="4723"/>
        <v>5</v>
      </c>
      <c r="AW2763" s="187">
        <f t="shared" si="4723"/>
        <v>5</v>
      </c>
      <c r="AX2763" s="187">
        <f t="shared" si="4723"/>
        <v>5</v>
      </c>
      <c r="AY2763" s="187">
        <f t="shared" si="4723"/>
        <v>5</v>
      </c>
      <c r="AZ2763" s="188">
        <f t="shared" si="4723"/>
        <v>5</v>
      </c>
      <c r="BA2763" s="189">
        <f>J$2</f>
        <v>6</v>
      </c>
      <c r="BB2763" s="187">
        <f t="shared" ref="BB2763:BJ2766" si="4724">BA2763</f>
        <v>6</v>
      </c>
      <c r="BC2763" s="187">
        <f t="shared" si="4724"/>
        <v>6</v>
      </c>
      <c r="BD2763" s="187">
        <f t="shared" si="4724"/>
        <v>6</v>
      </c>
      <c r="BE2763" s="187">
        <f t="shared" si="4724"/>
        <v>6</v>
      </c>
      <c r="BF2763" s="187">
        <f t="shared" si="4724"/>
        <v>6</v>
      </c>
      <c r="BG2763" s="187">
        <f t="shared" si="4724"/>
        <v>6</v>
      </c>
      <c r="BH2763" s="187">
        <f t="shared" si="4724"/>
        <v>6</v>
      </c>
      <c r="BI2763" s="187">
        <f t="shared" si="4724"/>
        <v>6</v>
      </c>
      <c r="BJ2763" s="188">
        <f t="shared" si="4724"/>
        <v>6</v>
      </c>
    </row>
    <row r="2764" spans="1:93" s="2" customFormat="1" ht="15" hidden="1" customHeight="1" outlineLevel="2" x14ac:dyDescent="0.25">
      <c r="A2764" s="152" t="s">
        <v>192</v>
      </c>
      <c r="B2764" s="129">
        <f>C2757</f>
        <v>0</v>
      </c>
      <c r="C2764" s="130">
        <f t="shared" si="4718"/>
        <v>0</v>
      </c>
      <c r="D2764" s="130">
        <f t="shared" si="4718"/>
        <v>0</v>
      </c>
      <c r="E2764" s="130">
        <f t="shared" si="4718"/>
        <v>0</v>
      </c>
      <c r="F2764" s="130">
        <f t="shared" si="4718"/>
        <v>0</v>
      </c>
      <c r="G2764" s="130">
        <f t="shared" si="4718"/>
        <v>0</v>
      </c>
      <c r="H2764" s="130">
        <f t="shared" si="4718"/>
        <v>0</v>
      </c>
      <c r="I2764" s="130">
        <f t="shared" si="4718"/>
        <v>0</v>
      </c>
      <c r="J2764" s="190">
        <f t="shared" si="4718"/>
        <v>0</v>
      </c>
      <c r="K2764" s="130">
        <f t="shared" si="4718"/>
        <v>0</v>
      </c>
      <c r="L2764" s="131">
        <f t="shared" si="4718"/>
        <v>0</v>
      </c>
      <c r="M2764" s="129">
        <f>D2757</f>
        <v>0</v>
      </c>
      <c r="N2764" s="130">
        <f t="shared" si="4720"/>
        <v>0</v>
      </c>
      <c r="O2764" s="130">
        <f t="shared" si="4720"/>
        <v>0</v>
      </c>
      <c r="P2764" s="130">
        <f t="shared" si="4720"/>
        <v>0</v>
      </c>
      <c r="Q2764" s="130">
        <f t="shared" si="4720"/>
        <v>0</v>
      </c>
      <c r="R2764" s="130">
        <f t="shared" si="4720"/>
        <v>0</v>
      </c>
      <c r="S2764" s="130">
        <f t="shared" si="4720"/>
        <v>0</v>
      </c>
      <c r="T2764" s="130">
        <f t="shared" si="4720"/>
        <v>0</v>
      </c>
      <c r="U2764" s="130">
        <f t="shared" si="4720"/>
        <v>0</v>
      </c>
      <c r="V2764" s="131">
        <f t="shared" si="4720"/>
        <v>0</v>
      </c>
      <c r="W2764" s="129">
        <f>E2757</f>
        <v>0</v>
      </c>
      <c r="X2764" s="130">
        <f t="shared" si="4721"/>
        <v>0</v>
      </c>
      <c r="Y2764" s="130">
        <f t="shared" si="4721"/>
        <v>0</v>
      </c>
      <c r="Z2764" s="130">
        <f t="shared" si="4721"/>
        <v>0</v>
      </c>
      <c r="AA2764" s="130">
        <f t="shared" si="4721"/>
        <v>0</v>
      </c>
      <c r="AB2764" s="130">
        <f t="shared" si="4721"/>
        <v>0</v>
      </c>
      <c r="AC2764" s="130">
        <f t="shared" si="4721"/>
        <v>0</v>
      </c>
      <c r="AD2764" s="130">
        <f t="shared" si="4721"/>
        <v>0</v>
      </c>
      <c r="AE2764" s="130">
        <f t="shared" si="4721"/>
        <v>0</v>
      </c>
      <c r="AF2764" s="131">
        <f t="shared" si="4721"/>
        <v>0</v>
      </c>
      <c r="AG2764" s="129">
        <f>F2757</f>
        <v>0</v>
      </c>
      <c r="AH2764" s="130">
        <f t="shared" si="4722"/>
        <v>0</v>
      </c>
      <c r="AI2764" s="130">
        <f t="shared" si="4722"/>
        <v>0</v>
      </c>
      <c r="AJ2764" s="130">
        <f t="shared" si="4722"/>
        <v>0</v>
      </c>
      <c r="AK2764" s="130">
        <f t="shared" si="4722"/>
        <v>0</v>
      </c>
      <c r="AL2764" s="130">
        <f t="shared" si="4722"/>
        <v>0</v>
      </c>
      <c r="AM2764" s="130">
        <f t="shared" si="4722"/>
        <v>0</v>
      </c>
      <c r="AN2764" s="130">
        <f t="shared" si="4722"/>
        <v>0</v>
      </c>
      <c r="AO2764" s="130">
        <f t="shared" si="4722"/>
        <v>0</v>
      </c>
      <c r="AP2764" s="131">
        <f t="shared" si="4722"/>
        <v>0</v>
      </c>
      <c r="AQ2764" s="129" t="e">
        <f>G2757</f>
        <v>#DIV/0!</v>
      </c>
      <c r="AR2764" s="130" t="e">
        <f t="shared" si="4723"/>
        <v>#DIV/0!</v>
      </c>
      <c r="AS2764" s="130" t="e">
        <f t="shared" si="4723"/>
        <v>#DIV/0!</v>
      </c>
      <c r="AT2764" s="130" t="e">
        <f t="shared" si="4723"/>
        <v>#DIV/0!</v>
      </c>
      <c r="AU2764" s="130" t="e">
        <f t="shared" si="4723"/>
        <v>#DIV/0!</v>
      </c>
      <c r="AV2764" s="130" t="e">
        <f t="shared" si="4723"/>
        <v>#DIV/0!</v>
      </c>
      <c r="AW2764" s="130" t="e">
        <f t="shared" si="4723"/>
        <v>#DIV/0!</v>
      </c>
      <c r="AX2764" s="130" t="e">
        <f t="shared" si="4723"/>
        <v>#DIV/0!</v>
      </c>
      <c r="AY2764" s="130" t="e">
        <f t="shared" si="4723"/>
        <v>#DIV/0!</v>
      </c>
      <c r="AZ2764" s="131" t="e">
        <f t="shared" si="4723"/>
        <v>#DIV/0!</v>
      </c>
      <c r="BA2764" s="129">
        <f>H2757</f>
        <v>0</v>
      </c>
      <c r="BB2764" s="130">
        <f t="shared" si="4724"/>
        <v>0</v>
      </c>
      <c r="BC2764" s="130">
        <f t="shared" si="4724"/>
        <v>0</v>
      </c>
      <c r="BD2764" s="130">
        <f t="shared" si="4724"/>
        <v>0</v>
      </c>
      <c r="BE2764" s="130">
        <f t="shared" si="4724"/>
        <v>0</v>
      </c>
      <c r="BF2764" s="130">
        <f t="shared" si="4724"/>
        <v>0</v>
      </c>
      <c r="BG2764" s="130">
        <f t="shared" si="4724"/>
        <v>0</v>
      </c>
      <c r="BH2764" s="130">
        <f t="shared" si="4724"/>
        <v>0</v>
      </c>
      <c r="BI2764" s="130">
        <f t="shared" si="4724"/>
        <v>0</v>
      </c>
      <c r="BJ2764" s="131">
        <f t="shared" si="4724"/>
        <v>0</v>
      </c>
      <c r="BK2764"/>
      <c r="BL2764"/>
      <c r="BM2764"/>
      <c r="BN2764"/>
      <c r="BO2764"/>
      <c r="BP2764"/>
      <c r="BQ2764"/>
      <c r="BR2764"/>
      <c r="BS2764"/>
      <c r="BT2764"/>
      <c r="BU2764"/>
      <c r="BV2764"/>
      <c r="BW2764"/>
      <c r="BX2764"/>
      <c r="BY2764"/>
      <c r="BZ2764"/>
      <c r="CA2764"/>
      <c r="CB2764"/>
      <c r="CC2764"/>
      <c r="CD2764"/>
      <c r="CE2764"/>
      <c r="CF2764"/>
      <c r="CG2764"/>
      <c r="CH2764"/>
      <c r="CI2764"/>
      <c r="CJ2764"/>
      <c r="CK2764"/>
      <c r="CL2764"/>
      <c r="CM2764"/>
      <c r="CN2764"/>
      <c r="CO2764"/>
    </row>
    <row r="2765" spans="1:93" s="2" customFormat="1" ht="15" hidden="1" customHeight="1" outlineLevel="2" x14ac:dyDescent="0.25">
      <c r="A2765" s="152" t="s">
        <v>47</v>
      </c>
      <c r="B2765" s="129">
        <f>C2758</f>
        <v>0</v>
      </c>
      <c r="C2765" s="130">
        <f t="shared" si="4718"/>
        <v>0</v>
      </c>
      <c r="D2765" s="130">
        <f t="shared" si="4718"/>
        <v>0</v>
      </c>
      <c r="E2765" s="130">
        <f t="shared" si="4718"/>
        <v>0</v>
      </c>
      <c r="F2765" s="130">
        <f t="shared" si="4718"/>
        <v>0</v>
      </c>
      <c r="G2765" s="130">
        <f t="shared" si="4718"/>
        <v>0</v>
      </c>
      <c r="H2765" s="130">
        <f t="shared" si="4718"/>
        <v>0</v>
      </c>
      <c r="I2765" s="130">
        <f t="shared" si="4718"/>
        <v>0</v>
      </c>
      <c r="J2765" s="190">
        <f t="shared" si="4718"/>
        <v>0</v>
      </c>
      <c r="K2765" s="130">
        <f t="shared" si="4718"/>
        <v>0</v>
      </c>
      <c r="L2765" s="131">
        <f t="shared" si="4718"/>
        <v>0</v>
      </c>
      <c r="M2765" s="129">
        <f>D2758</f>
        <v>0</v>
      </c>
      <c r="N2765" s="130">
        <f t="shared" si="4720"/>
        <v>0</v>
      </c>
      <c r="O2765" s="130">
        <f t="shared" si="4720"/>
        <v>0</v>
      </c>
      <c r="P2765" s="130">
        <f t="shared" si="4720"/>
        <v>0</v>
      </c>
      <c r="Q2765" s="130">
        <f t="shared" si="4720"/>
        <v>0</v>
      </c>
      <c r="R2765" s="130">
        <f t="shared" si="4720"/>
        <v>0</v>
      </c>
      <c r="S2765" s="130">
        <f t="shared" si="4720"/>
        <v>0</v>
      </c>
      <c r="T2765" s="130">
        <f t="shared" si="4720"/>
        <v>0</v>
      </c>
      <c r="U2765" s="130">
        <f t="shared" si="4720"/>
        <v>0</v>
      </c>
      <c r="V2765" s="131">
        <f t="shared" si="4720"/>
        <v>0</v>
      </c>
      <c r="W2765" s="129">
        <f>E2758</f>
        <v>0</v>
      </c>
      <c r="X2765" s="130">
        <f t="shared" si="4721"/>
        <v>0</v>
      </c>
      <c r="Y2765" s="130">
        <f t="shared" si="4721"/>
        <v>0</v>
      </c>
      <c r="Z2765" s="130">
        <f t="shared" si="4721"/>
        <v>0</v>
      </c>
      <c r="AA2765" s="130">
        <f t="shared" si="4721"/>
        <v>0</v>
      </c>
      <c r="AB2765" s="130">
        <f t="shared" si="4721"/>
        <v>0</v>
      </c>
      <c r="AC2765" s="130">
        <f t="shared" si="4721"/>
        <v>0</v>
      </c>
      <c r="AD2765" s="130">
        <f t="shared" si="4721"/>
        <v>0</v>
      </c>
      <c r="AE2765" s="130">
        <f t="shared" si="4721"/>
        <v>0</v>
      </c>
      <c r="AF2765" s="131">
        <f t="shared" si="4721"/>
        <v>0</v>
      </c>
      <c r="AG2765" s="129">
        <f>F2758</f>
        <v>0</v>
      </c>
      <c r="AH2765" s="130">
        <f t="shared" si="4722"/>
        <v>0</v>
      </c>
      <c r="AI2765" s="130">
        <f t="shared" si="4722"/>
        <v>0</v>
      </c>
      <c r="AJ2765" s="130">
        <f t="shared" si="4722"/>
        <v>0</v>
      </c>
      <c r="AK2765" s="130">
        <f t="shared" si="4722"/>
        <v>0</v>
      </c>
      <c r="AL2765" s="130">
        <f t="shared" si="4722"/>
        <v>0</v>
      </c>
      <c r="AM2765" s="130">
        <f t="shared" si="4722"/>
        <v>0</v>
      </c>
      <c r="AN2765" s="130">
        <f t="shared" si="4722"/>
        <v>0</v>
      </c>
      <c r="AO2765" s="130">
        <f t="shared" si="4722"/>
        <v>0</v>
      </c>
      <c r="AP2765" s="131">
        <f t="shared" si="4722"/>
        <v>0</v>
      </c>
      <c r="AQ2765" s="129" t="e">
        <f>G2758</f>
        <v>#DIV/0!</v>
      </c>
      <c r="AR2765" s="130" t="e">
        <f t="shared" si="4723"/>
        <v>#DIV/0!</v>
      </c>
      <c r="AS2765" s="130" t="e">
        <f t="shared" si="4723"/>
        <v>#DIV/0!</v>
      </c>
      <c r="AT2765" s="130" t="e">
        <f t="shared" si="4723"/>
        <v>#DIV/0!</v>
      </c>
      <c r="AU2765" s="130" t="e">
        <f t="shared" si="4723"/>
        <v>#DIV/0!</v>
      </c>
      <c r="AV2765" s="130" t="e">
        <f t="shared" si="4723"/>
        <v>#DIV/0!</v>
      </c>
      <c r="AW2765" s="130" t="e">
        <f t="shared" si="4723"/>
        <v>#DIV/0!</v>
      </c>
      <c r="AX2765" s="130" t="e">
        <f t="shared" si="4723"/>
        <v>#DIV/0!</v>
      </c>
      <c r="AY2765" s="130" t="e">
        <f t="shared" si="4723"/>
        <v>#DIV/0!</v>
      </c>
      <c r="AZ2765" s="131" t="e">
        <f t="shared" si="4723"/>
        <v>#DIV/0!</v>
      </c>
      <c r="BA2765" s="129">
        <f>H2758</f>
        <v>0</v>
      </c>
      <c r="BB2765" s="130">
        <f t="shared" si="4724"/>
        <v>0</v>
      </c>
      <c r="BC2765" s="130">
        <f t="shared" si="4724"/>
        <v>0</v>
      </c>
      <c r="BD2765" s="130">
        <f t="shared" si="4724"/>
        <v>0</v>
      </c>
      <c r="BE2765" s="130">
        <f t="shared" si="4724"/>
        <v>0</v>
      </c>
      <c r="BF2765" s="130">
        <f t="shared" si="4724"/>
        <v>0</v>
      </c>
      <c r="BG2765" s="130">
        <f t="shared" si="4724"/>
        <v>0</v>
      </c>
      <c r="BH2765" s="130">
        <f t="shared" si="4724"/>
        <v>0</v>
      </c>
      <c r="BI2765" s="130">
        <f t="shared" si="4724"/>
        <v>0</v>
      </c>
      <c r="BJ2765" s="131">
        <f t="shared" si="4724"/>
        <v>0</v>
      </c>
      <c r="BK2765"/>
      <c r="BL2765"/>
      <c r="BM2765"/>
      <c r="BN2765"/>
      <c r="BO2765"/>
      <c r="BP2765"/>
      <c r="BQ2765"/>
      <c r="BR2765"/>
      <c r="BS2765"/>
      <c r="BT2765"/>
      <c r="BU2765"/>
      <c r="BV2765"/>
      <c r="BW2765"/>
      <c r="BX2765"/>
      <c r="BY2765"/>
      <c r="BZ2765"/>
      <c r="CA2765"/>
      <c r="CB2765"/>
      <c r="CC2765"/>
      <c r="CD2765"/>
      <c r="CE2765"/>
      <c r="CF2765"/>
      <c r="CG2765"/>
      <c r="CH2765"/>
      <c r="CI2765"/>
      <c r="CJ2765"/>
      <c r="CK2765"/>
      <c r="CL2765"/>
      <c r="CM2765"/>
      <c r="CN2765"/>
      <c r="CO2765"/>
    </row>
    <row r="2766" spans="1:93" s="2" customFormat="1" ht="15" hidden="1" customHeight="1" outlineLevel="2" x14ac:dyDescent="0.25">
      <c r="A2766" s="152" t="s">
        <v>57</v>
      </c>
      <c r="B2766" s="129">
        <f t="shared" ref="B2766" si="4725">E$3</f>
        <v>43</v>
      </c>
      <c r="C2766" s="130">
        <f t="shared" si="4718"/>
        <v>43</v>
      </c>
      <c r="D2766" s="130">
        <f t="shared" si="4718"/>
        <v>43</v>
      </c>
      <c r="E2766" s="130">
        <f t="shared" si="4718"/>
        <v>43</v>
      </c>
      <c r="F2766" s="130">
        <f t="shared" si="4718"/>
        <v>43</v>
      </c>
      <c r="G2766" s="130">
        <f t="shared" si="4718"/>
        <v>43</v>
      </c>
      <c r="H2766" s="130">
        <f t="shared" si="4718"/>
        <v>43</v>
      </c>
      <c r="I2766" s="130">
        <f t="shared" si="4718"/>
        <v>43</v>
      </c>
      <c r="J2766" s="190">
        <f t="shared" si="4718"/>
        <v>43</v>
      </c>
      <c r="K2766" s="130">
        <f t="shared" si="4718"/>
        <v>43</v>
      </c>
      <c r="L2766" s="131">
        <f t="shared" si="4718"/>
        <v>43</v>
      </c>
      <c r="M2766" s="129">
        <f t="shared" ref="M2766" si="4726">F$3</f>
        <v>0</v>
      </c>
      <c r="N2766" s="130">
        <f t="shared" si="4720"/>
        <v>0</v>
      </c>
      <c r="O2766" s="130">
        <f t="shared" si="4720"/>
        <v>0</v>
      </c>
      <c r="P2766" s="130">
        <f t="shared" si="4720"/>
        <v>0</v>
      </c>
      <c r="Q2766" s="130">
        <f t="shared" si="4720"/>
        <v>0</v>
      </c>
      <c r="R2766" s="130">
        <f t="shared" si="4720"/>
        <v>0</v>
      </c>
      <c r="S2766" s="130">
        <f t="shared" si="4720"/>
        <v>0</v>
      </c>
      <c r="T2766" s="130">
        <f t="shared" si="4720"/>
        <v>0</v>
      </c>
      <c r="U2766" s="130">
        <f t="shared" si="4720"/>
        <v>0</v>
      </c>
      <c r="V2766" s="131">
        <f t="shared" si="4720"/>
        <v>0</v>
      </c>
      <c r="W2766" s="129">
        <f t="shared" ref="W2766" si="4727">G$3</f>
        <v>0</v>
      </c>
      <c r="X2766" s="130">
        <f t="shared" si="4721"/>
        <v>0</v>
      </c>
      <c r="Y2766" s="130">
        <f t="shared" si="4721"/>
        <v>0</v>
      </c>
      <c r="Z2766" s="130">
        <f t="shared" si="4721"/>
        <v>0</v>
      </c>
      <c r="AA2766" s="130">
        <f t="shared" si="4721"/>
        <v>0</v>
      </c>
      <c r="AB2766" s="130">
        <f t="shared" si="4721"/>
        <v>0</v>
      </c>
      <c r="AC2766" s="130">
        <f t="shared" si="4721"/>
        <v>0</v>
      </c>
      <c r="AD2766" s="130">
        <f t="shared" si="4721"/>
        <v>0</v>
      </c>
      <c r="AE2766" s="130">
        <f t="shared" si="4721"/>
        <v>0</v>
      </c>
      <c r="AF2766" s="131">
        <f t="shared" si="4721"/>
        <v>0</v>
      </c>
      <c r="AG2766" s="129">
        <f t="shared" ref="AG2766" si="4728">H$3</f>
        <v>0</v>
      </c>
      <c r="AH2766" s="130">
        <f t="shared" si="4722"/>
        <v>0</v>
      </c>
      <c r="AI2766" s="130">
        <f t="shared" si="4722"/>
        <v>0</v>
      </c>
      <c r="AJ2766" s="130">
        <f t="shared" si="4722"/>
        <v>0</v>
      </c>
      <c r="AK2766" s="130">
        <f t="shared" si="4722"/>
        <v>0</v>
      </c>
      <c r="AL2766" s="130">
        <f t="shared" si="4722"/>
        <v>0</v>
      </c>
      <c r="AM2766" s="130">
        <f t="shared" si="4722"/>
        <v>0</v>
      </c>
      <c r="AN2766" s="130">
        <f t="shared" si="4722"/>
        <v>0</v>
      </c>
      <c r="AO2766" s="130">
        <f t="shared" si="4722"/>
        <v>0</v>
      </c>
      <c r="AP2766" s="131">
        <f t="shared" si="4722"/>
        <v>0</v>
      </c>
      <c r="AQ2766" s="129">
        <f t="shared" ref="AQ2766" si="4729">I$3</f>
        <v>0</v>
      </c>
      <c r="AR2766" s="130">
        <f t="shared" si="4723"/>
        <v>0</v>
      </c>
      <c r="AS2766" s="130">
        <f t="shared" si="4723"/>
        <v>0</v>
      </c>
      <c r="AT2766" s="130">
        <f t="shared" si="4723"/>
        <v>0</v>
      </c>
      <c r="AU2766" s="130">
        <f t="shared" si="4723"/>
        <v>0</v>
      </c>
      <c r="AV2766" s="130">
        <f t="shared" si="4723"/>
        <v>0</v>
      </c>
      <c r="AW2766" s="130">
        <f t="shared" si="4723"/>
        <v>0</v>
      </c>
      <c r="AX2766" s="130">
        <f t="shared" si="4723"/>
        <v>0</v>
      </c>
      <c r="AY2766" s="130">
        <f t="shared" si="4723"/>
        <v>0</v>
      </c>
      <c r="AZ2766" s="131">
        <f t="shared" si="4723"/>
        <v>0</v>
      </c>
      <c r="BA2766" s="129">
        <f t="shared" ref="BA2766" si="4730">J$3</f>
        <v>0</v>
      </c>
      <c r="BB2766" s="130">
        <f t="shared" si="4724"/>
        <v>0</v>
      </c>
      <c r="BC2766" s="130">
        <f t="shared" si="4724"/>
        <v>0</v>
      </c>
      <c r="BD2766" s="130">
        <f t="shared" si="4724"/>
        <v>0</v>
      </c>
      <c r="BE2766" s="130">
        <f t="shared" si="4724"/>
        <v>0</v>
      </c>
      <c r="BF2766" s="130">
        <f t="shared" si="4724"/>
        <v>0</v>
      </c>
      <c r="BG2766" s="130">
        <f t="shared" si="4724"/>
        <v>0</v>
      </c>
      <c r="BH2766" s="130">
        <f t="shared" si="4724"/>
        <v>0</v>
      </c>
      <c r="BI2766" s="130">
        <f t="shared" si="4724"/>
        <v>0</v>
      </c>
      <c r="BJ2766" s="131">
        <f t="shared" si="4724"/>
        <v>0</v>
      </c>
      <c r="BK2766"/>
      <c r="BL2766"/>
      <c r="BM2766"/>
      <c r="BN2766"/>
      <c r="BO2766"/>
      <c r="BP2766"/>
      <c r="BQ2766"/>
      <c r="BR2766"/>
      <c r="BS2766"/>
      <c r="BT2766"/>
      <c r="BU2766"/>
      <c r="BV2766"/>
      <c r="BW2766"/>
      <c r="BX2766"/>
      <c r="BY2766"/>
      <c r="BZ2766"/>
      <c r="CA2766"/>
      <c r="CB2766"/>
      <c r="CC2766"/>
      <c r="CD2766"/>
      <c r="CE2766"/>
      <c r="CF2766"/>
      <c r="CG2766"/>
      <c r="CH2766"/>
      <c r="CI2766"/>
      <c r="CJ2766"/>
      <c r="CK2766"/>
      <c r="CL2766"/>
      <c r="CM2766"/>
      <c r="CN2766"/>
      <c r="CO2766"/>
    </row>
    <row r="2767" spans="1:93" s="2" customFormat="1" ht="15" hidden="1" customHeight="1" outlineLevel="2" x14ac:dyDescent="0.25">
      <c r="A2767" s="152" t="s">
        <v>58</v>
      </c>
      <c r="B2767" s="132">
        <f t="shared" ref="B2767" si="4731">B2766/10*0</f>
        <v>0</v>
      </c>
      <c r="C2767" s="133">
        <f t="shared" ref="C2767" si="4732">C2766/10*1</f>
        <v>4.3</v>
      </c>
      <c r="D2767" s="133">
        <f t="shared" ref="D2767" si="4733">D2766/10*2</f>
        <v>8.6</v>
      </c>
      <c r="E2767" s="133">
        <f t="shared" ref="E2767" si="4734">E2766/10*3</f>
        <v>12.899999999999999</v>
      </c>
      <c r="F2767" s="133">
        <f t="shared" ref="F2767" si="4735">F2766/10*4</f>
        <v>17.2</v>
      </c>
      <c r="G2767" s="133">
        <f t="shared" ref="G2767" si="4736">G2766/10*5</f>
        <v>21.5</v>
      </c>
      <c r="H2767" s="133">
        <f t="shared" ref="H2767" si="4737">H2766/10*6</f>
        <v>25.799999999999997</v>
      </c>
      <c r="I2767" s="133">
        <f t="shared" ref="I2767" si="4738">I2766/10*7</f>
        <v>30.099999999999998</v>
      </c>
      <c r="J2767" s="191">
        <f t="shared" ref="J2767" si="4739">J2766/10*8</f>
        <v>34.4</v>
      </c>
      <c r="K2767" s="133">
        <f t="shared" ref="K2767" si="4740">K2766/10*9</f>
        <v>38.699999999999996</v>
      </c>
      <c r="L2767" s="134">
        <f t="shared" ref="L2767" si="4741">L2766/10*10</f>
        <v>43</v>
      </c>
      <c r="M2767" s="133">
        <f t="shared" ref="M2767" si="4742">M2766/10*1</f>
        <v>0</v>
      </c>
      <c r="N2767" s="133">
        <f t="shared" ref="N2767" si="4743">N2766/10*2</f>
        <v>0</v>
      </c>
      <c r="O2767" s="133">
        <f t="shared" ref="O2767" si="4744">O2766/10*3</f>
        <v>0</v>
      </c>
      <c r="P2767" s="133">
        <f t="shared" ref="P2767" si="4745">P2766/10*4</f>
        <v>0</v>
      </c>
      <c r="Q2767" s="133">
        <f t="shared" ref="Q2767" si="4746">Q2766/10*5</f>
        <v>0</v>
      </c>
      <c r="R2767" s="133">
        <f t="shared" ref="R2767" si="4747">R2766/10*6</f>
        <v>0</v>
      </c>
      <c r="S2767" s="133">
        <f t="shared" ref="S2767" si="4748">S2766/10*7</f>
        <v>0</v>
      </c>
      <c r="T2767" s="133">
        <f t="shared" ref="T2767" si="4749">T2766/10*8</f>
        <v>0</v>
      </c>
      <c r="U2767" s="133">
        <f t="shared" ref="U2767" si="4750">U2766/10*9</f>
        <v>0</v>
      </c>
      <c r="V2767" s="134">
        <f t="shared" ref="V2767" si="4751">V2766/10*10</f>
        <v>0</v>
      </c>
      <c r="W2767" s="133">
        <f t="shared" ref="W2767" si="4752">W2766/10*1</f>
        <v>0</v>
      </c>
      <c r="X2767" s="133">
        <f t="shared" ref="X2767" si="4753">X2766/10*2</f>
        <v>0</v>
      </c>
      <c r="Y2767" s="133">
        <f t="shared" ref="Y2767" si="4754">Y2766/10*3</f>
        <v>0</v>
      </c>
      <c r="Z2767" s="133">
        <f t="shared" ref="Z2767" si="4755">Z2766/10*4</f>
        <v>0</v>
      </c>
      <c r="AA2767" s="133">
        <f t="shared" ref="AA2767" si="4756">AA2766/10*5</f>
        <v>0</v>
      </c>
      <c r="AB2767" s="133">
        <f t="shared" ref="AB2767" si="4757">AB2766/10*6</f>
        <v>0</v>
      </c>
      <c r="AC2767" s="133">
        <f t="shared" ref="AC2767" si="4758">AC2766/10*7</f>
        <v>0</v>
      </c>
      <c r="AD2767" s="133">
        <f t="shared" ref="AD2767" si="4759">AD2766/10*8</f>
        <v>0</v>
      </c>
      <c r="AE2767" s="134">
        <f t="shared" ref="AE2767" si="4760">AE2766/10*9</f>
        <v>0</v>
      </c>
      <c r="AF2767" s="134">
        <f t="shared" ref="AF2767" si="4761">AF2766/10*10</f>
        <v>0</v>
      </c>
      <c r="AG2767" s="133">
        <f t="shared" ref="AG2767" si="4762">AG2766/10*1</f>
        <v>0</v>
      </c>
      <c r="AH2767" s="133">
        <f t="shared" ref="AH2767" si="4763">AH2766/10*2</f>
        <v>0</v>
      </c>
      <c r="AI2767" s="133">
        <f t="shared" ref="AI2767" si="4764">AI2766/10*3</f>
        <v>0</v>
      </c>
      <c r="AJ2767" s="133">
        <f t="shared" ref="AJ2767" si="4765">AJ2766/10*4</f>
        <v>0</v>
      </c>
      <c r="AK2767" s="133">
        <f t="shared" ref="AK2767" si="4766">AK2766/10*5</f>
        <v>0</v>
      </c>
      <c r="AL2767" s="133">
        <f t="shared" ref="AL2767" si="4767">AL2766/10*6</f>
        <v>0</v>
      </c>
      <c r="AM2767" s="133">
        <f t="shared" ref="AM2767" si="4768">AM2766/10*7</f>
        <v>0</v>
      </c>
      <c r="AN2767" s="133">
        <f t="shared" ref="AN2767" si="4769">AN2766/10*8</f>
        <v>0</v>
      </c>
      <c r="AO2767" s="134">
        <f t="shared" ref="AO2767" si="4770">AO2766/10*9</f>
        <v>0</v>
      </c>
      <c r="AP2767" s="134">
        <f t="shared" ref="AP2767" si="4771">AP2766/10*10</f>
        <v>0</v>
      </c>
      <c r="AQ2767" s="133">
        <f t="shared" ref="AQ2767" si="4772">AQ2766/10*1</f>
        <v>0</v>
      </c>
      <c r="AR2767" s="133">
        <f t="shared" ref="AR2767" si="4773">AR2766/10*2</f>
        <v>0</v>
      </c>
      <c r="AS2767" s="133">
        <f t="shared" ref="AS2767" si="4774">AS2766/10*3</f>
        <v>0</v>
      </c>
      <c r="AT2767" s="133">
        <f t="shared" ref="AT2767" si="4775">AT2766/10*4</f>
        <v>0</v>
      </c>
      <c r="AU2767" s="133">
        <f t="shared" ref="AU2767" si="4776">AU2766/10*5</f>
        <v>0</v>
      </c>
      <c r="AV2767" s="133">
        <f t="shared" ref="AV2767" si="4777">AV2766/10*6</f>
        <v>0</v>
      </c>
      <c r="AW2767" s="133">
        <f t="shared" ref="AW2767" si="4778">AW2766/10*7</f>
        <v>0</v>
      </c>
      <c r="AX2767" s="133">
        <f t="shared" ref="AX2767" si="4779">AX2766/10*8</f>
        <v>0</v>
      </c>
      <c r="AY2767" s="134">
        <f t="shared" ref="AY2767" si="4780">AY2766/10*9</f>
        <v>0</v>
      </c>
      <c r="AZ2767" s="134">
        <f t="shared" ref="AZ2767" si="4781">AZ2766/10*10</f>
        <v>0</v>
      </c>
      <c r="BA2767" s="133">
        <f t="shared" ref="BA2767" si="4782">BA2766/10*1</f>
        <v>0</v>
      </c>
      <c r="BB2767" s="133">
        <f t="shared" ref="BB2767" si="4783">BB2766/10*2</f>
        <v>0</v>
      </c>
      <c r="BC2767" s="133">
        <f t="shared" ref="BC2767" si="4784">BC2766/10*3</f>
        <v>0</v>
      </c>
      <c r="BD2767" s="133">
        <f t="shared" ref="BD2767" si="4785">BD2766/10*4</f>
        <v>0</v>
      </c>
      <c r="BE2767" s="133">
        <f t="shared" ref="BE2767" si="4786">BE2766/10*5</f>
        <v>0</v>
      </c>
      <c r="BF2767" s="133">
        <f t="shared" ref="BF2767" si="4787">BF2766/10*6</f>
        <v>0</v>
      </c>
      <c r="BG2767" s="133">
        <f t="shared" ref="BG2767" si="4788">BG2766/10*7</f>
        <v>0</v>
      </c>
      <c r="BH2767" s="133">
        <f t="shared" ref="BH2767" si="4789">BH2766/10*8</f>
        <v>0</v>
      </c>
      <c r="BI2767" s="134">
        <f t="shared" ref="BI2767" si="4790">BI2766/10*9</f>
        <v>0</v>
      </c>
      <c r="BJ2767" s="134">
        <f t="shared" ref="BJ2767" si="4791">BJ2766/10*10</f>
        <v>0</v>
      </c>
      <c r="BK2767"/>
      <c r="BL2767"/>
      <c r="BM2767"/>
      <c r="BN2767"/>
      <c r="BO2767"/>
      <c r="BP2767"/>
      <c r="BQ2767"/>
      <c r="BR2767"/>
      <c r="BS2767"/>
      <c r="BT2767"/>
      <c r="BU2767"/>
      <c r="BV2767"/>
      <c r="BW2767"/>
      <c r="BX2767"/>
      <c r="BY2767"/>
      <c r="BZ2767"/>
      <c r="CA2767"/>
      <c r="CB2767"/>
      <c r="CC2767"/>
      <c r="CD2767"/>
      <c r="CE2767"/>
      <c r="CF2767"/>
      <c r="CG2767"/>
      <c r="CH2767"/>
      <c r="CI2767"/>
      <c r="CJ2767"/>
      <c r="CK2767"/>
      <c r="CL2767"/>
      <c r="CM2767"/>
      <c r="CN2767"/>
      <c r="CO2767"/>
    </row>
    <row r="2768" spans="1:93" ht="15.75" hidden="1" outlineLevel="2" thickBot="1" x14ac:dyDescent="0.3">
      <c r="A2768" s="152" t="s">
        <v>60</v>
      </c>
      <c r="B2768" s="192">
        <f t="shared" ref="B2768:BJ2768" si="4792">-B2765+B2764*B2767-1*IF(AND($A2474=B2763,B2767&gt;=$A2711),B2767-$A2711,0)</f>
        <v>0</v>
      </c>
      <c r="C2768" s="193">
        <f t="shared" si="4792"/>
        <v>0</v>
      </c>
      <c r="D2768" s="193">
        <f t="shared" si="4792"/>
        <v>0</v>
      </c>
      <c r="E2768" s="193">
        <f t="shared" si="4792"/>
        <v>0</v>
      </c>
      <c r="F2768" s="193">
        <f t="shared" si="4792"/>
        <v>0</v>
      </c>
      <c r="G2768" s="193">
        <f t="shared" si="4792"/>
        <v>0</v>
      </c>
      <c r="H2768" s="193">
        <f t="shared" si="4792"/>
        <v>0</v>
      </c>
      <c r="I2768" s="193">
        <f t="shared" si="4792"/>
        <v>0</v>
      </c>
      <c r="J2768" s="193">
        <f t="shared" si="4792"/>
        <v>0</v>
      </c>
      <c r="K2768" s="193">
        <f t="shared" si="4792"/>
        <v>0</v>
      </c>
      <c r="L2768" s="194">
        <f t="shared" si="4792"/>
        <v>0</v>
      </c>
      <c r="M2768" s="192">
        <f t="shared" si="4792"/>
        <v>0</v>
      </c>
      <c r="N2768" s="193">
        <f t="shared" si="4792"/>
        <v>0</v>
      </c>
      <c r="O2768" s="193">
        <f t="shared" si="4792"/>
        <v>0</v>
      </c>
      <c r="P2768" s="193">
        <f t="shared" si="4792"/>
        <v>0</v>
      </c>
      <c r="Q2768" s="193">
        <f t="shared" si="4792"/>
        <v>0</v>
      </c>
      <c r="R2768" s="193">
        <f t="shared" si="4792"/>
        <v>0</v>
      </c>
      <c r="S2768" s="193">
        <f t="shared" si="4792"/>
        <v>0</v>
      </c>
      <c r="T2768" s="193">
        <f t="shared" si="4792"/>
        <v>0</v>
      </c>
      <c r="U2768" s="193">
        <f t="shared" si="4792"/>
        <v>0</v>
      </c>
      <c r="V2768" s="194">
        <f t="shared" si="4792"/>
        <v>0</v>
      </c>
      <c r="W2768" s="192">
        <f t="shared" si="4792"/>
        <v>0</v>
      </c>
      <c r="X2768" s="193">
        <f t="shared" si="4792"/>
        <v>0</v>
      </c>
      <c r="Y2768" s="193">
        <f t="shared" si="4792"/>
        <v>0</v>
      </c>
      <c r="Z2768" s="193">
        <f t="shared" si="4792"/>
        <v>0</v>
      </c>
      <c r="AA2768" s="193">
        <f t="shared" si="4792"/>
        <v>0</v>
      </c>
      <c r="AB2768" s="193">
        <f t="shared" si="4792"/>
        <v>0</v>
      </c>
      <c r="AC2768" s="193">
        <f t="shared" si="4792"/>
        <v>0</v>
      </c>
      <c r="AD2768" s="193">
        <f t="shared" si="4792"/>
        <v>0</v>
      </c>
      <c r="AE2768" s="193">
        <f t="shared" si="4792"/>
        <v>0</v>
      </c>
      <c r="AF2768" s="194">
        <f t="shared" si="4792"/>
        <v>0</v>
      </c>
      <c r="AG2768" s="192">
        <f t="shared" si="4792"/>
        <v>0</v>
      </c>
      <c r="AH2768" s="193">
        <f t="shared" si="4792"/>
        <v>0</v>
      </c>
      <c r="AI2768" s="193">
        <f t="shared" si="4792"/>
        <v>0</v>
      </c>
      <c r="AJ2768" s="193">
        <f t="shared" si="4792"/>
        <v>0</v>
      </c>
      <c r="AK2768" s="193">
        <f t="shared" si="4792"/>
        <v>0</v>
      </c>
      <c r="AL2768" s="193">
        <f t="shared" si="4792"/>
        <v>0</v>
      </c>
      <c r="AM2768" s="193">
        <f t="shared" si="4792"/>
        <v>0</v>
      </c>
      <c r="AN2768" s="193">
        <f t="shared" si="4792"/>
        <v>0</v>
      </c>
      <c r="AO2768" s="193">
        <f t="shared" si="4792"/>
        <v>0</v>
      </c>
      <c r="AP2768" s="194">
        <f t="shared" si="4792"/>
        <v>0</v>
      </c>
      <c r="AQ2768" s="192" t="e">
        <f t="shared" si="4792"/>
        <v>#DIV/0!</v>
      </c>
      <c r="AR2768" s="193" t="e">
        <f t="shared" si="4792"/>
        <v>#DIV/0!</v>
      </c>
      <c r="AS2768" s="193" t="e">
        <f t="shared" si="4792"/>
        <v>#DIV/0!</v>
      </c>
      <c r="AT2768" s="193" t="e">
        <f t="shared" si="4792"/>
        <v>#DIV/0!</v>
      </c>
      <c r="AU2768" s="193" t="e">
        <f t="shared" si="4792"/>
        <v>#DIV/0!</v>
      </c>
      <c r="AV2768" s="193" t="e">
        <f t="shared" si="4792"/>
        <v>#DIV/0!</v>
      </c>
      <c r="AW2768" s="193" t="e">
        <f t="shared" si="4792"/>
        <v>#DIV/0!</v>
      </c>
      <c r="AX2768" s="193" t="e">
        <f t="shared" si="4792"/>
        <v>#DIV/0!</v>
      </c>
      <c r="AY2768" s="193" t="e">
        <f t="shared" si="4792"/>
        <v>#DIV/0!</v>
      </c>
      <c r="AZ2768" s="194" t="e">
        <f t="shared" si="4792"/>
        <v>#DIV/0!</v>
      </c>
      <c r="BA2768" s="192">
        <f t="shared" si="4792"/>
        <v>0</v>
      </c>
      <c r="BB2768" s="193">
        <f t="shared" si="4792"/>
        <v>0</v>
      </c>
      <c r="BC2768" s="193">
        <f t="shared" si="4792"/>
        <v>0</v>
      </c>
      <c r="BD2768" s="193">
        <f t="shared" si="4792"/>
        <v>0</v>
      </c>
      <c r="BE2768" s="193">
        <f t="shared" si="4792"/>
        <v>0</v>
      </c>
      <c r="BF2768" s="193">
        <f t="shared" si="4792"/>
        <v>0</v>
      </c>
      <c r="BG2768" s="193">
        <f t="shared" si="4792"/>
        <v>0</v>
      </c>
      <c r="BH2768" s="193">
        <f t="shared" si="4792"/>
        <v>0</v>
      </c>
      <c r="BI2768" s="193">
        <f t="shared" si="4792"/>
        <v>0</v>
      </c>
      <c r="BJ2768" s="194">
        <f t="shared" si="4792"/>
        <v>0</v>
      </c>
    </row>
    <row r="2769" spans="1:34" hidden="1" outlineLevel="2" x14ac:dyDescent="0.25"/>
    <row r="2770" spans="1:34" hidden="1" outlineLevel="1" collapsed="1" x14ac:dyDescent="0.25">
      <c r="A2770" s="181">
        <f>6*B2474/10</f>
        <v>0</v>
      </c>
      <c r="B2770" s="180"/>
      <c r="C2770" s="180"/>
      <c r="D2770" s="180"/>
    </row>
    <row r="2771" spans="1:34" hidden="1" outlineLevel="2" x14ac:dyDescent="0.25">
      <c r="B2771" s="316">
        <f>'Calculo VIGA'!E$2</f>
        <v>1</v>
      </c>
      <c r="C2771" s="317"/>
      <c r="D2771" s="316">
        <f>'Calculo VIGA'!F$2</f>
        <v>2</v>
      </c>
      <c r="E2771" s="317"/>
      <c r="F2771" s="316">
        <f>'Calculo VIGA'!G$2</f>
        <v>3</v>
      </c>
      <c r="G2771" s="317"/>
      <c r="H2771" s="316">
        <f>'Calculo VIGA'!H$2</f>
        <v>4</v>
      </c>
      <c r="I2771" s="317"/>
      <c r="J2771" s="316">
        <f>'Calculo VIGA'!I$2</f>
        <v>5</v>
      </c>
      <c r="K2771" s="317"/>
      <c r="L2771" s="316">
        <f>'Calculo VIGA'!J$2</f>
        <v>6</v>
      </c>
      <c r="M2771" s="317"/>
    </row>
    <row r="2772" spans="1:34" hidden="1" outlineLevel="2" x14ac:dyDescent="0.25">
      <c r="B2772" s="105">
        <f>'Calculo VIGA'!B$18</f>
        <v>3</v>
      </c>
      <c r="C2772" s="106">
        <v>0</v>
      </c>
      <c r="D2772" s="107">
        <f>'Calculo VIGA'!J$18</f>
        <v>0</v>
      </c>
      <c r="E2772" s="106">
        <v>0</v>
      </c>
      <c r="F2772" s="107">
        <f>'Calculo VIGA'!R$18</f>
        <v>0</v>
      </c>
      <c r="G2772" s="106">
        <v>0</v>
      </c>
      <c r="H2772" s="107">
        <f>'Calculo VIGA'!Z$18</f>
        <v>0</v>
      </c>
      <c r="I2772" s="106">
        <v>0</v>
      </c>
      <c r="J2772" s="107">
        <f>'Calculo VIGA'!AH$18</f>
        <v>0</v>
      </c>
      <c r="K2772" s="106">
        <v>0</v>
      </c>
      <c r="L2772" s="107">
        <f>'Calculo VIGA'!AP$18</f>
        <v>0</v>
      </c>
      <c r="M2772" s="106">
        <v>0</v>
      </c>
      <c r="X2772" s="146"/>
      <c r="Y2772" s="147"/>
    </row>
    <row r="2773" spans="1:34" hidden="1" outlineLevel="2" x14ac:dyDescent="0.25">
      <c r="B2773" s="105">
        <f>'Calculo VIGA'!B$19</f>
        <v>4</v>
      </c>
      <c r="C2773" s="106">
        <f>IF($A2474=B2771,1*($B2474-$A2770)^2*(2*$A2770+$B2474)/$B2474^3,0)</f>
        <v>0</v>
      </c>
      <c r="D2773" s="107">
        <f>'Calculo VIGA'!J$19</f>
        <v>0</v>
      </c>
      <c r="E2773" s="106">
        <f>IF($A2474=D2771,1*($B2474-$A2770)^2*(2*$A2770+$B2474)/$B2474^3,0)</f>
        <v>0</v>
      </c>
      <c r="F2773" s="107">
        <f>'Calculo VIGA'!R$19</f>
        <v>0</v>
      </c>
      <c r="G2773" s="106">
        <f>IF($A2474=F2771,1*($B2474-$A2770)^2*(2*$A2770+$B2474)/$B2474^3,0)</f>
        <v>0</v>
      </c>
      <c r="H2773" s="107">
        <f>'Calculo VIGA'!Z$19</f>
        <v>0</v>
      </c>
      <c r="I2773" s="106">
        <f>IF($A2474=H2771,1*($B2474-$A2770)^2*(2*$A2770+$B2474)/$B2474^3,0)</f>
        <v>0</v>
      </c>
      <c r="J2773" s="107">
        <f>'Calculo VIGA'!AH$19</f>
        <v>0</v>
      </c>
      <c r="K2773" s="106" t="e">
        <f>IF($A2474=J2771,1*($B2474-$A2770)^2*(2*$A2770+$B2474)/$B2474^3,0)</f>
        <v>#DIV/0!</v>
      </c>
      <c r="L2773" s="107">
        <f>'Calculo VIGA'!AP$19</f>
        <v>0</v>
      </c>
      <c r="M2773" s="106">
        <f>IF($A2474=L2771,1*($B2474-$A2770)^2*(2*$A2770+$B2474)/$B2474^3,0)</f>
        <v>0</v>
      </c>
    </row>
    <row r="2774" spans="1:34" hidden="1" outlineLevel="2" x14ac:dyDescent="0.25">
      <c r="A2774" t="s">
        <v>36</v>
      </c>
      <c r="B2774" s="105">
        <f>'Calculo VIGA'!B$20</f>
        <v>1</v>
      </c>
      <c r="C2774" s="106">
        <f>IF($A2474=B2771,1*$A2770*($B2474-$A2770)^2/$B2474^2,0)</f>
        <v>0</v>
      </c>
      <c r="D2774" s="107">
        <f>'Calculo VIGA'!J$20</f>
        <v>0</v>
      </c>
      <c r="E2774" s="106">
        <f>IF($A2474=D2771,1*$A2770*($B2474-$A2770)^2/$B2474^2,0)</f>
        <v>0</v>
      </c>
      <c r="F2774" s="107">
        <f>'Calculo VIGA'!R$20</f>
        <v>0</v>
      </c>
      <c r="G2774" s="106">
        <f>IF($A2474=F2771,1*$A2770*($B2474-$A2770)^2/$B2474^2,0)</f>
        <v>0</v>
      </c>
      <c r="H2774" s="107">
        <f>'Calculo VIGA'!Z$20</f>
        <v>0</v>
      </c>
      <c r="I2774" s="106">
        <f>IF($A2474=H2771,1*$A2770*($B2474-$A2770)^2/$B2474^2,0)</f>
        <v>0</v>
      </c>
      <c r="J2774" s="107">
        <f>'Calculo VIGA'!AH$20</f>
        <v>0</v>
      </c>
      <c r="K2774" s="106" t="e">
        <f>IF($A2474=J2771,1*$A2770*($B2474-$A2770)^2/$B2474^2,0)</f>
        <v>#DIV/0!</v>
      </c>
      <c r="L2774" s="107">
        <f>'Calculo VIGA'!AP$20</f>
        <v>0</v>
      </c>
      <c r="M2774" s="106">
        <f>IF($A2474=L2771,1*$A2770*($B2474-$A2770)^2/$B2474^2,0)</f>
        <v>0</v>
      </c>
      <c r="X2774" s="149"/>
    </row>
    <row r="2775" spans="1:34" hidden="1" outlineLevel="2" x14ac:dyDescent="0.25">
      <c r="B2775" s="105">
        <f>'Calculo VIGA'!B$21</f>
        <v>5</v>
      </c>
      <c r="C2775" s="108">
        <v>0</v>
      </c>
      <c r="D2775" s="107">
        <f>'Calculo VIGA'!J$21</f>
        <v>0</v>
      </c>
      <c r="E2775" s="108">
        <v>0</v>
      </c>
      <c r="F2775" s="107">
        <f>'Calculo VIGA'!R$21</f>
        <v>0</v>
      </c>
      <c r="G2775" s="108">
        <v>0</v>
      </c>
      <c r="H2775" s="107">
        <f>'Calculo VIGA'!Z$21</f>
        <v>0</v>
      </c>
      <c r="I2775" s="108">
        <v>0</v>
      </c>
      <c r="J2775" s="107">
        <f>'Calculo VIGA'!AH$21</f>
        <v>0</v>
      </c>
      <c r="K2775" s="108">
        <v>0</v>
      </c>
      <c r="L2775" s="107">
        <f>'Calculo VIGA'!AP$21</f>
        <v>0</v>
      </c>
      <c r="M2775" s="108">
        <v>0</v>
      </c>
    </row>
    <row r="2776" spans="1:34" hidden="1" outlineLevel="2" x14ac:dyDescent="0.25">
      <c r="B2776" s="105">
        <f>'Calculo VIGA'!B$22</f>
        <v>6</v>
      </c>
      <c r="C2776" s="106">
        <f>IF($A2474=B2771,1*($A2770)^2*(3*$B2474-2*$A2770)/$B2474^3,0)</f>
        <v>0</v>
      </c>
      <c r="D2776" s="107">
        <f>'Calculo VIGA'!J$22</f>
        <v>0</v>
      </c>
      <c r="E2776" s="106">
        <f>IF($A2474=D2771,1*($A2770)^2*(3*$B2474-2*$A2770)/$B2474^3,0)</f>
        <v>0</v>
      </c>
      <c r="F2776" s="107">
        <f>'Calculo VIGA'!R$22</f>
        <v>0</v>
      </c>
      <c r="G2776" s="106">
        <f>IF($A2474=F2771,1*($A2770)^2*(3*$B2474-2*$A2770)/$B2474^3,0)</f>
        <v>0</v>
      </c>
      <c r="H2776" s="107">
        <f>'Calculo VIGA'!Z$22</f>
        <v>0</v>
      </c>
      <c r="I2776" s="106">
        <f>IF($A2474=H2771,1*($A2770)^2*(3*$B2474-2*$A2770)/$B2474^3,0)</f>
        <v>0</v>
      </c>
      <c r="J2776" s="107">
        <f>'Calculo VIGA'!AH$22</f>
        <v>0</v>
      </c>
      <c r="K2776" s="106" t="e">
        <f>IF($A2474=J2771,1*($A2770)^2*(3*$B2474-2*$A2770)/$B2474^3,0)</f>
        <v>#DIV/0!</v>
      </c>
      <c r="L2776" s="107">
        <f>'Calculo VIGA'!AP$22</f>
        <v>0</v>
      </c>
      <c r="M2776" s="106">
        <f>IF($A2474=L2771,1*($A2770)^2*(3*$B2474-2*$A2770)/$B2474^3,0)</f>
        <v>0</v>
      </c>
    </row>
    <row r="2777" spans="1:34" hidden="1" outlineLevel="2" x14ac:dyDescent="0.25">
      <c r="B2777" s="105">
        <f>'Calculo VIGA'!B$23</f>
        <v>2</v>
      </c>
      <c r="C2777" s="108">
        <f>IF($A2474=B2771,-1*($B2474-$A2770)*$A2770^2/$B2474^2,0)</f>
        <v>0</v>
      </c>
      <c r="D2777" s="107">
        <f>'Calculo VIGA'!J$23</f>
        <v>0</v>
      </c>
      <c r="E2777" s="108">
        <f>IF($A2474=D2771,-1*($B2474-$A2770)*$A2770^2/$B2474^2,0)</f>
        <v>0</v>
      </c>
      <c r="F2777" s="107">
        <f>'Calculo VIGA'!R$23</f>
        <v>0</v>
      </c>
      <c r="G2777" s="108">
        <f>IF($A2474=F2771,-1*($B2474-$A2770)*$A2770^2/$B2474^2,0)</f>
        <v>0</v>
      </c>
      <c r="H2777" s="107">
        <f>'Calculo VIGA'!Z$23</f>
        <v>0</v>
      </c>
      <c r="I2777" s="108">
        <f>IF($A2474=H2771,-1*($B2474-$A2770)*$A2770^2/$B2474^2,0)</f>
        <v>0</v>
      </c>
      <c r="J2777" s="107">
        <f>'Calculo VIGA'!AH$23</f>
        <v>0</v>
      </c>
      <c r="K2777" s="108" t="e">
        <f>IF($A2474=J2771,-1*($B2474-$A2770)*$A2770^2/$B2474^2,0)</f>
        <v>#DIV/0!</v>
      </c>
      <c r="L2777" s="107">
        <f>'Calculo VIGA'!AP$23</f>
        <v>0</v>
      </c>
      <c r="M2777" s="108">
        <f>IF($A2474=L2771,-1*($B2474-$A2770)*$A2770^2/$B2474^2,0)</f>
        <v>0</v>
      </c>
    </row>
    <row r="2778" spans="1:34" hidden="1" outlineLevel="2" x14ac:dyDescent="0.25">
      <c r="C2778" t="s">
        <v>61</v>
      </c>
      <c r="D2778" s="182"/>
      <c r="E2778" s="183"/>
      <c r="F2778" s="182"/>
      <c r="G2778" s="183"/>
      <c r="H2778" s="182"/>
      <c r="I2778" s="183"/>
      <c r="J2778" s="182"/>
      <c r="K2778" s="183"/>
      <c r="L2778" s="182"/>
      <c r="M2778" s="183"/>
      <c r="N2778" s="182"/>
      <c r="O2778" s="183"/>
      <c r="P2778" s="182"/>
      <c r="Q2778" s="183"/>
      <c r="R2778" s="182"/>
      <c r="S2778" s="183"/>
    </row>
    <row r="2779" spans="1:34" hidden="1" outlineLevel="2" x14ac:dyDescent="0.25">
      <c r="B2779" s="105">
        <v>1</v>
      </c>
      <c r="C2779" s="108">
        <f t="shared" ref="C2779" si="4793">-(IFERROR(VLOOKUP($B2779,$B2772:$C2777,2,0),0)+IFERROR(VLOOKUP($B2779,$D2772:$E2777,2,0),0)+IFERROR(VLOOKUP($B2779,$F2772:$G2777,2,0),0)+IFERROR(VLOOKUP($B2779,$H2772:$I2777,2,0),0)+IFERROR(VLOOKUP($B2779,$J2772:$K2777,2,0),0)+IFERROR(VLOOKUP($B2779,$L2772:$M2777,2,0),0)+IFERROR(VLOOKUP($B2779,$N2772:$O2777,2,0),0)+IFERROR(VLOOKUP($B2779,$P2772:$Q2777,2,0),0)+IFERROR(VLOOKUP($B2779,$R2772:$S2777,2,0),0))</f>
        <v>0</v>
      </c>
      <c r="E2779" s="109"/>
      <c r="F2779" s="325" t="s">
        <v>37</v>
      </c>
      <c r="G2779" s="325"/>
      <c r="H2779" s="325"/>
      <c r="I2779" s="325"/>
      <c r="J2779" s="325"/>
      <c r="K2779" s="325"/>
      <c r="L2779" s="325"/>
      <c r="M2779" s="325"/>
      <c r="N2779" s="325"/>
      <c r="O2779" s="325"/>
      <c r="P2779" s="325"/>
      <c r="Q2779" s="325"/>
      <c r="R2779" s="325"/>
      <c r="S2779" s="325"/>
      <c r="T2779" s="325"/>
      <c r="U2779" s="325"/>
      <c r="V2779" s="325"/>
      <c r="W2779" s="325"/>
      <c r="X2779" s="325"/>
      <c r="Y2779" s="325"/>
      <c r="Z2779" s="325"/>
      <c r="AA2779" s="325"/>
      <c r="AB2779" s="110"/>
      <c r="AC2779" s="110"/>
      <c r="AD2779" s="110"/>
      <c r="AE2779" s="110"/>
      <c r="AF2779" s="110"/>
      <c r="AG2779" s="110"/>
      <c r="AH2779" s="110"/>
    </row>
    <row r="2780" spans="1:34" hidden="1" outlineLevel="2" x14ac:dyDescent="0.25">
      <c r="B2780" s="105">
        <v>2</v>
      </c>
      <c r="C2780" s="108">
        <f t="shared" ref="C2780" si="4794">-(IFERROR(VLOOKUP($B2780,$B2772:$C2777,2,0),0)+IFERROR(VLOOKUP($B2780,$D2772:$E2777,2,0),0)+IFERROR(VLOOKUP($B2780,$F2772:$G2777,2,0),0)+IFERROR(VLOOKUP($B2780,$H2772:$I2777,2,0),0)+IFERROR(VLOOKUP($B2780,$J2772:$K2777,2,0),0)+IFERROR(VLOOKUP($B2780,$L2772:$M2777,2,0),0)+IFERROR(VLOOKUP($B2780,$N2772:$O2777,2,0),0)+IFERROR(VLOOKUP($B2780,$P2772:$Q2777,2,0),0)+IFERROR(VLOOKUP($B2780,$R2772:$S2777,2,0),0))</f>
        <v>0</v>
      </c>
      <c r="E2780" s="110"/>
      <c r="F2780" s="110"/>
      <c r="G2780" s="326" t="s">
        <v>38</v>
      </c>
      <c r="H2780" s="326"/>
      <c r="I2780" s="326"/>
      <c r="J2780" s="326"/>
      <c r="K2780" s="326"/>
      <c r="L2780" s="326"/>
      <c r="M2780" s="110"/>
      <c r="N2780" s="110"/>
      <c r="O2780" s="110"/>
      <c r="P2780" s="327" t="s">
        <v>39</v>
      </c>
      <c r="Q2780" s="327"/>
      <c r="R2780" s="327"/>
      <c r="S2780" s="327"/>
      <c r="T2780" s="327"/>
      <c r="U2780" s="327"/>
      <c r="V2780" s="110"/>
      <c r="W2780" s="110"/>
      <c r="X2780" s="110"/>
      <c r="Y2780" s="110"/>
      <c r="Z2780" s="110"/>
      <c r="AA2780" s="110"/>
      <c r="AB2780" s="110"/>
      <c r="AC2780" s="110"/>
      <c r="AD2780" s="110"/>
      <c r="AE2780" s="110"/>
      <c r="AF2780" s="110"/>
      <c r="AG2780" s="110"/>
      <c r="AH2780" s="110"/>
    </row>
    <row r="2781" spans="1:34" hidden="1" outlineLevel="2" x14ac:dyDescent="0.25">
      <c r="B2781" s="105">
        <v>3</v>
      </c>
      <c r="C2781" s="108">
        <f t="shared" ref="C2781" si="4795">-(IFERROR(VLOOKUP($B2781,$B2772:$C2777,2,0),0)+IFERROR(VLOOKUP($B2781,$D2772:$E2777,2,0),0)+IFERROR(VLOOKUP($B2781,$F2772:$G2777,2,0),0)+IFERROR(VLOOKUP($B2781,$H2772:$I2777,2,0),0)+IFERROR(VLOOKUP($B2781,$J2772:$K2777,2,0),0)+IFERROR(VLOOKUP($B2781,$L2772:$M2777,2,0),0)+IFERROR(VLOOKUP($B2781,$N2772:$O2777,2,0),0)+IFERROR(VLOOKUP($B2781,$P2772:$Q2777,2,0),0)+IFERROR(VLOOKUP($B2781,$R2772:$S2777,2,0),0))</f>
        <v>0</v>
      </c>
      <c r="E2781" s="110"/>
      <c r="F2781" s="110"/>
      <c r="G2781" s="112">
        <v>6</v>
      </c>
      <c r="H2781" s="112">
        <v>5</v>
      </c>
      <c r="I2781" s="112">
        <v>4</v>
      </c>
      <c r="J2781" s="112">
        <v>3</v>
      </c>
      <c r="K2781" s="112">
        <v>2</v>
      </c>
      <c r="L2781" s="112">
        <v>1</v>
      </c>
      <c r="M2781" s="110"/>
      <c r="O2781" s="110"/>
      <c r="P2781" s="112">
        <v>6</v>
      </c>
      <c r="Q2781" s="112">
        <v>5</v>
      </c>
      <c r="R2781" s="112">
        <v>4</v>
      </c>
      <c r="S2781" s="112">
        <v>3</v>
      </c>
      <c r="T2781" s="112">
        <v>2</v>
      </c>
      <c r="U2781" s="112">
        <v>1</v>
      </c>
      <c r="AB2781" s="110"/>
      <c r="AC2781" s="110"/>
      <c r="AD2781" s="110"/>
      <c r="AE2781" s="110"/>
      <c r="AF2781" s="110"/>
      <c r="AG2781" s="110"/>
      <c r="AH2781" s="110"/>
    </row>
    <row r="2782" spans="1:34" hidden="1" outlineLevel="2" x14ac:dyDescent="0.25">
      <c r="B2782" s="105">
        <v>4</v>
      </c>
      <c r="C2782" s="108">
        <f t="shared" ref="C2782" si="4796">-(IFERROR(VLOOKUP($B2782,$B2772:$C2777,2,0),0)+IFERROR(VLOOKUP($B2782,$D2772:$E2777,2,0),0)+IFERROR(VLOOKUP($B2782,$F2772:$G2777,2,0),0)+IFERROR(VLOOKUP($B2782,$H2772:$I2777,2,0),0)+IFERROR(VLOOKUP($B2782,$J2772:$K2777,2,0),0)+IFERROR(VLOOKUP($B2782,$L2772:$M2777,2,0),0)+IFERROR(VLOOKUP($B2782,$N2772:$O2777,2,0),0)+IFERROR(VLOOKUP($B2782,$P2772:$Q2777,2,0),0)+IFERROR(VLOOKUP($B2782,$R2772:$S2777,2,0),0))</f>
        <v>0</v>
      </c>
      <c r="E2782" s="110"/>
      <c r="F2782" s="105">
        <v>1</v>
      </c>
      <c r="G2782" s="184" t="e">
        <f t="array" ref="G2782:G2788">MMULT(MINVERSE($C$24:$I$30),$C2779:$C2785)</f>
        <v>#NUM!</v>
      </c>
      <c r="H2782" s="184" t="e">
        <f t="array" ref="H2782:H2787">MMULT(MINVERSE($C$24:$H$29),$C2779:$C2784)</f>
        <v>#NUM!</v>
      </c>
      <c r="I2782" s="184" t="e">
        <f t="array" ref="I2782:I2786">MMULT(MINVERSE($C$24:$G$28),$C2779:$C2783)</f>
        <v>#NUM!</v>
      </c>
      <c r="J2782" s="184">
        <f t="array" ref="J2782:J2785">MMULT(MINVERSE($C$24:$F$27),$C2779:$C2782)</f>
        <v>0</v>
      </c>
      <c r="K2782" s="184">
        <f t="array" ref="K2782:K2784">MMULT(MINVERSE($C$24:$E$26),$C2779:$C2781)</f>
        <v>0</v>
      </c>
      <c r="L2782" s="184">
        <f t="array" ref="L2782:L2783">MMULT(MINVERSE($C$24:$D$25),$C2779:$C2780)</f>
        <v>0</v>
      </c>
      <c r="M2782" s="110"/>
      <c r="O2782" s="105">
        <v>1</v>
      </c>
      <c r="P2782" s="184" t="e">
        <f t="array" ref="P2782:P2792">MMULT(MINVERSE($C$24:$M$34),$C2779:$C2789)</f>
        <v>#NUM!</v>
      </c>
      <c r="Q2782" s="184" t="e">
        <f t="array" ref="Q2782:Q2791">MMULT(MINVERSE($C$24:$L$33),$C2779:$C2788)</f>
        <v>#NUM!</v>
      </c>
      <c r="R2782" s="184" t="e">
        <f t="array" ref="R2782:R2790">MMULT(MINVERSE($C$24:$K$32),$C2779:$C2787)</f>
        <v>#NUM!</v>
      </c>
      <c r="S2782" s="184" t="e">
        <f t="array" ref="S2782:S2789">MMULT(MINVERSE($C$24:$J$31),$C2779:$C2786)</f>
        <v>#NUM!</v>
      </c>
      <c r="T2782" s="114"/>
      <c r="U2782" s="114"/>
      <c r="V2782" s="110"/>
      <c r="W2782" s="110"/>
      <c r="X2782" s="110"/>
      <c r="Y2782" s="110"/>
      <c r="Z2782" s="110"/>
      <c r="AA2782" s="110"/>
      <c r="AB2782" s="110"/>
      <c r="AC2782" s="110"/>
      <c r="AD2782" s="110"/>
      <c r="AE2782" s="110"/>
      <c r="AF2782" s="110"/>
      <c r="AG2782" s="110"/>
      <c r="AH2782" s="110"/>
    </row>
    <row r="2783" spans="1:34" hidden="1" outlineLevel="2" x14ac:dyDescent="0.25">
      <c r="B2783" s="105">
        <v>5</v>
      </c>
      <c r="C2783" s="108">
        <f t="shared" ref="C2783" si="4797">-(IFERROR(VLOOKUP($B2783,$B2772:$C2777,2,0),0)+IFERROR(VLOOKUP($B2783,$D2772:$E2777,2,0),0)+IFERROR(VLOOKUP($B2783,$F2772:$G2777,2,0),0)+IFERROR(VLOOKUP($B2783,$H2772:$I2777,2,0),0)+IFERROR(VLOOKUP($B2783,$J2772:$K2777,2,0),0)+IFERROR(VLOOKUP($B2783,$L2772:$M2777,2,0),0)+IFERROR(VLOOKUP($B2783,$N2772:$O2777,2,0),0)+IFERROR(VLOOKUP($B2783,$P2772:$Q2777,2,0),0)+IFERROR(VLOOKUP($B2783,$R2772:$S2777,2,0),0))</f>
        <v>0</v>
      </c>
      <c r="E2783" s="110"/>
      <c r="F2783" s="105">
        <v>2</v>
      </c>
      <c r="G2783" s="185" t="e">
        <v>#NUM!</v>
      </c>
      <c r="H2783" s="185" t="e">
        <v>#NUM!</v>
      </c>
      <c r="I2783" s="185" t="e">
        <v>#NUM!</v>
      </c>
      <c r="J2783" s="185">
        <v>0</v>
      </c>
      <c r="K2783" s="185">
        <v>0</v>
      </c>
      <c r="L2783" s="185">
        <v>0</v>
      </c>
      <c r="M2783" s="110"/>
      <c r="O2783" s="105">
        <v>2</v>
      </c>
      <c r="P2783" s="185" t="e">
        <v>#NUM!</v>
      </c>
      <c r="Q2783" s="185" t="e">
        <v>#NUM!</v>
      </c>
      <c r="R2783" s="185" t="e">
        <v>#NUM!</v>
      </c>
      <c r="S2783" s="185" t="e">
        <v>#NUM!</v>
      </c>
      <c r="T2783" s="114"/>
      <c r="U2783" s="114"/>
    </row>
    <row r="2784" spans="1:34" hidden="1" outlineLevel="2" x14ac:dyDescent="0.25">
      <c r="B2784" s="105">
        <v>6</v>
      </c>
      <c r="C2784" s="108">
        <f t="shared" ref="C2784" si="4798">-(IFERROR(VLOOKUP($B2784,$B2772:$C2777,2,0),0)+IFERROR(VLOOKUP($B2784,$D2772:$E2777,2,0),0)+IFERROR(VLOOKUP($B2784,$F2772:$G2777,2,0),0)+IFERROR(VLOOKUP($B2784,$H2772:$I2777,2,0),0)+IFERROR(VLOOKUP($B2784,$J2772:$K2777,2,0),0)+IFERROR(VLOOKUP($B2784,$L2772:$M2777,2,0),0)+IFERROR(VLOOKUP($B2784,$N2772:$O2777,2,0),0)+IFERROR(VLOOKUP($B2784,$P2772:$Q2777,2,0),0)+IFERROR(VLOOKUP($B2784,$R2772:$S2777,2,0),0))</f>
        <v>0</v>
      </c>
      <c r="E2784" s="110"/>
      <c r="F2784" s="105">
        <v>3</v>
      </c>
      <c r="G2784" s="185" t="e">
        <v>#NUM!</v>
      </c>
      <c r="H2784" s="185" t="e">
        <v>#NUM!</v>
      </c>
      <c r="I2784" s="185" t="e">
        <v>#NUM!</v>
      </c>
      <c r="J2784" s="185">
        <v>0</v>
      </c>
      <c r="K2784" s="185">
        <v>0</v>
      </c>
      <c r="L2784" s="185"/>
      <c r="M2784" s="110"/>
      <c r="O2784" s="105">
        <v>3</v>
      </c>
      <c r="P2784" s="185" t="e">
        <v>#NUM!</v>
      </c>
      <c r="Q2784" s="185" t="e">
        <v>#NUM!</v>
      </c>
      <c r="R2784" s="185" t="e">
        <v>#NUM!</v>
      </c>
      <c r="S2784" s="185" t="e">
        <v>#NUM!</v>
      </c>
      <c r="T2784" s="114"/>
      <c r="U2784" s="114"/>
    </row>
    <row r="2785" spans="1:24" hidden="1" outlineLevel="2" x14ac:dyDescent="0.25">
      <c r="B2785" s="105">
        <v>7</v>
      </c>
      <c r="C2785" s="108">
        <f t="shared" ref="C2785" si="4799">-(IFERROR(VLOOKUP($B2785,$B2772:$C2777,2,0),0)+IFERROR(VLOOKUP($B2785,$D2772:$E2777,2,0),0)+IFERROR(VLOOKUP($B2785,$F2772:$G2777,2,0),0)+IFERROR(VLOOKUP($B2785,$H2772:$I2777,2,0),0)+IFERROR(VLOOKUP($B2785,$J2772:$K2777,2,0),0)+IFERROR(VLOOKUP($B2785,$L2772:$M2777,2,0),0)+IFERROR(VLOOKUP($B2785,$N2772:$O2777,2,0),0)+IFERROR(VLOOKUP($B2785,$P2772:$Q2777,2,0),0)+IFERROR(VLOOKUP($B2785,$R2772:$S2777,2,0),0))</f>
        <v>0</v>
      </c>
      <c r="E2785" s="110"/>
      <c r="F2785" s="105">
        <v>4</v>
      </c>
      <c r="G2785" s="185" t="e">
        <v>#NUM!</v>
      </c>
      <c r="H2785" s="185" t="e">
        <v>#NUM!</v>
      </c>
      <c r="I2785" s="185" t="e">
        <v>#NUM!</v>
      </c>
      <c r="J2785" s="185">
        <v>0</v>
      </c>
      <c r="K2785" s="185"/>
      <c r="L2785" s="185"/>
      <c r="M2785" s="110"/>
      <c r="O2785" s="105">
        <v>4</v>
      </c>
      <c r="P2785" s="185" t="e">
        <v>#NUM!</v>
      </c>
      <c r="Q2785" s="185" t="e">
        <v>#NUM!</v>
      </c>
      <c r="R2785" s="185" t="e">
        <v>#NUM!</v>
      </c>
      <c r="S2785" s="185" t="e">
        <v>#NUM!</v>
      </c>
      <c r="T2785" s="114"/>
      <c r="U2785" s="114"/>
    </row>
    <row r="2786" spans="1:24" hidden="1" outlineLevel="2" x14ac:dyDescent="0.25">
      <c r="B2786" s="105">
        <v>8</v>
      </c>
      <c r="C2786" s="108">
        <f t="shared" ref="C2786" si="4800">-(IFERROR(VLOOKUP($B2786,$B2772:$C2777,2,0),0)+IFERROR(VLOOKUP($B2786,$D2772:$E2777,2,0),0)+IFERROR(VLOOKUP($B2786,$F2772:$G2777,2,0),0)+IFERROR(VLOOKUP($B2786,$H2772:$I2777,2,0),0)+IFERROR(VLOOKUP($B2786,$J2772:$K2777,2,0),0)+IFERROR(VLOOKUP($B2786,$L2772:$M2777,2,0),0)+IFERROR(VLOOKUP($B2786,$N2772:$O2777,2,0),0)+IFERROR(VLOOKUP($B2786,$P2772:$Q2777,2,0),0)+IFERROR(VLOOKUP($B2786,$R2772:$S2777,2,0),0))</f>
        <v>0</v>
      </c>
      <c r="E2786" s="110" t="s">
        <v>40</v>
      </c>
      <c r="F2786" s="105">
        <v>5</v>
      </c>
      <c r="G2786" s="185" t="e">
        <v>#NUM!</v>
      </c>
      <c r="H2786" s="185" t="e">
        <v>#NUM!</v>
      </c>
      <c r="I2786" s="185" t="e">
        <v>#NUM!</v>
      </c>
      <c r="J2786" s="185"/>
      <c r="K2786" s="185"/>
      <c r="L2786" s="185"/>
      <c r="M2786" s="110"/>
      <c r="O2786" s="105">
        <v>5</v>
      </c>
      <c r="P2786" s="185" t="e">
        <v>#NUM!</v>
      </c>
      <c r="Q2786" s="185" t="e">
        <v>#NUM!</v>
      </c>
      <c r="R2786" s="185" t="e">
        <v>#NUM!</v>
      </c>
      <c r="S2786" s="185" t="e">
        <v>#NUM!</v>
      </c>
      <c r="T2786" s="114"/>
      <c r="U2786" s="114"/>
    </row>
    <row r="2787" spans="1:24" hidden="1" outlineLevel="2" x14ac:dyDescent="0.25">
      <c r="B2787" s="105">
        <v>9</v>
      </c>
      <c r="C2787" s="108">
        <f t="shared" ref="C2787" si="4801">-(IFERROR(VLOOKUP($B2787,$B2772:$C2777,2,0),0)+IFERROR(VLOOKUP($B2787,$D2772:$E2777,2,0),0)+IFERROR(VLOOKUP($B2787,$F2772:$G2777,2,0),0)+IFERROR(VLOOKUP($B2787,$H2772:$I2777,2,0),0)+IFERROR(VLOOKUP($B2787,$J2772:$K2777,2,0),0)+IFERROR(VLOOKUP($B2787,$L2772:$M2777,2,0),0)+IFERROR(VLOOKUP($B2787,$N2772:$O2777,2,0),0)+IFERROR(VLOOKUP($B2787,$P2772:$Q2777,2,0),0)+IFERROR(VLOOKUP($B2787,$R2772:$S2777,2,0),0))</f>
        <v>0</v>
      </c>
      <c r="E2787" s="110"/>
      <c r="F2787" s="105">
        <v>6</v>
      </c>
      <c r="G2787" s="185" t="e">
        <v>#NUM!</v>
      </c>
      <c r="H2787" s="185" t="e">
        <v>#NUM!</v>
      </c>
      <c r="I2787" s="185"/>
      <c r="J2787" s="185"/>
      <c r="K2787" s="185"/>
      <c r="L2787" s="185"/>
      <c r="M2787" s="110"/>
      <c r="O2787" s="105">
        <v>6</v>
      </c>
      <c r="P2787" s="185" t="e">
        <v>#NUM!</v>
      </c>
      <c r="Q2787" s="185" t="e">
        <v>#NUM!</v>
      </c>
      <c r="R2787" s="185" t="e">
        <v>#NUM!</v>
      </c>
      <c r="S2787" s="185" t="e">
        <v>#NUM!</v>
      </c>
      <c r="T2787" s="114"/>
      <c r="U2787" s="114"/>
    </row>
    <row r="2788" spans="1:24" hidden="1" outlineLevel="2" x14ac:dyDescent="0.25">
      <c r="B2788" s="105">
        <v>10</v>
      </c>
      <c r="C2788" s="108">
        <f t="shared" ref="C2788" si="4802">-(IFERROR(VLOOKUP($B2788,$B2772:$C2777,2,0),0)+IFERROR(VLOOKUP($B2788,$D2772:$E2777,2,0),0)+IFERROR(VLOOKUP($B2788,$F2772:$G2777,2,0),0)+IFERROR(VLOOKUP($B2788,$H2772:$I2777,2,0),0)+IFERROR(VLOOKUP($B2788,$J2772:$K2777,2,0),0)+IFERROR(VLOOKUP($B2788,$L2772:$M2777,2,0),0)+IFERROR(VLOOKUP($B2788,$N2772:$O2777,2,0),0)+IFERROR(VLOOKUP($B2788,$P2772:$Q2777,2,0),0)+IFERROR(VLOOKUP($B2788,$R2772:$S2777,2,0),0))</f>
        <v>0</v>
      </c>
      <c r="E2788" s="110"/>
      <c r="F2788" s="105">
        <v>7</v>
      </c>
      <c r="G2788" s="185" t="e">
        <v>#NUM!</v>
      </c>
      <c r="H2788" s="185"/>
      <c r="I2788" s="185"/>
      <c r="J2788" s="185"/>
      <c r="K2788" s="185"/>
      <c r="L2788" s="185"/>
      <c r="M2788" s="110"/>
      <c r="N2788" s="110" t="s">
        <v>40</v>
      </c>
      <c r="O2788" s="105">
        <v>7</v>
      </c>
      <c r="P2788" s="185" t="e">
        <v>#NUM!</v>
      </c>
      <c r="Q2788" s="185" t="e">
        <v>#NUM!</v>
      </c>
      <c r="R2788" s="185" t="e">
        <v>#NUM!</v>
      </c>
      <c r="S2788" s="185" t="e">
        <v>#NUM!</v>
      </c>
      <c r="T2788" s="114"/>
      <c r="U2788" s="114"/>
    </row>
    <row r="2789" spans="1:24" hidden="1" outlineLevel="2" x14ac:dyDescent="0.25">
      <c r="B2789" s="105">
        <v>11</v>
      </c>
      <c r="C2789" s="108">
        <f t="shared" ref="C2789" si="4803">-(IFERROR(VLOOKUP($B2789,$B2772:$C2777,2,0),0)+IFERROR(VLOOKUP($B2789,$D2772:$E2777,2,0),0)+IFERROR(VLOOKUP($B2789,$F2772:$G2777,2,0),0)+IFERROR(VLOOKUP($B2789,$H2772:$I2777,2,0),0)+IFERROR(VLOOKUP($B2789,$J2772:$K2777,2,0),0)+IFERROR(VLOOKUP($B2789,$L2772:$M2777,2,0),0)+IFERROR(VLOOKUP($B2789,$N2772:$O2777,2,0),0)+IFERROR(VLOOKUP($B2789,$P2772:$Q2777,2,0),0)+IFERROR(VLOOKUP($B2789,$R2772:$S2777,2,0),0))</f>
        <v>0</v>
      </c>
      <c r="E2789" s="110"/>
      <c r="M2789" s="110"/>
      <c r="O2789" s="105">
        <v>8</v>
      </c>
      <c r="P2789" s="185" t="e">
        <v>#NUM!</v>
      </c>
      <c r="Q2789" s="185" t="e">
        <v>#NUM!</v>
      </c>
      <c r="R2789" s="185" t="e">
        <v>#NUM!</v>
      </c>
      <c r="S2789" s="185" t="e">
        <v>#NUM!</v>
      </c>
      <c r="T2789" s="114"/>
      <c r="U2789" s="114"/>
    </row>
    <row r="2790" spans="1:24" hidden="1" outlineLevel="2" x14ac:dyDescent="0.25">
      <c r="B2790" s="105">
        <v>12</v>
      </c>
      <c r="C2790" s="108">
        <f t="shared" ref="C2790" si="4804">-(IFERROR(VLOOKUP($B2790,$B2772:$C2777,2,0),0)+IFERROR(VLOOKUP($B2790,$D2772:$E2777,2,0),0)+IFERROR(VLOOKUP($B2790,$F2772:$G2777,2,0),0)+IFERROR(VLOOKUP($B2790,$H2772:$I2777,2,0),0)+IFERROR(VLOOKUP($B2790,$J2772:$K2777,2,0),0)+IFERROR(VLOOKUP($B2790,$L2772:$M2777,2,0),0)+IFERROR(VLOOKUP($B2790,$N2772:$O2777,2,0),0)+IFERROR(VLOOKUP($B2790,$P2772:$Q2777,2,0),0)+IFERROR(VLOOKUP($B2790,$R2772:$S2777,2,0),0))</f>
        <v>0</v>
      </c>
      <c r="E2790" s="110"/>
      <c r="M2790" s="110"/>
      <c r="O2790" s="105">
        <v>9</v>
      </c>
      <c r="P2790" s="185" t="e">
        <v>#NUM!</v>
      </c>
      <c r="Q2790" s="185" t="e">
        <v>#NUM!</v>
      </c>
      <c r="R2790" s="185" t="e">
        <v>#NUM!</v>
      </c>
      <c r="S2790" s="185"/>
      <c r="T2790" s="114"/>
      <c r="U2790" s="114"/>
    </row>
    <row r="2791" spans="1:24" hidden="1" outlineLevel="2" x14ac:dyDescent="0.25">
      <c r="B2791" s="105">
        <v>13</v>
      </c>
      <c r="C2791" s="108">
        <f t="shared" ref="C2791" si="4805">-(IFERROR(VLOOKUP($B2791,$B2772:$C2777,2,0),0)+IFERROR(VLOOKUP($B2791,$D2772:$E2777,2,0),0)+IFERROR(VLOOKUP($B2791,$F2772:$G2777,2,0),0)+IFERROR(VLOOKUP($B2791,$H2772:$I2777,2,0),0)+IFERROR(VLOOKUP($B2791,$J2772:$K2777,2,0),0)+IFERROR(VLOOKUP($B2791,$L2772:$M2777,2,0),0)+IFERROR(VLOOKUP($B2791,$N2772:$O2777,2,0),0)+IFERROR(VLOOKUP($B2791,$P2772:$Q2777,2,0),0)+IFERROR(VLOOKUP($B2791,$R2772:$S2777,2,0),0))</f>
        <v>0</v>
      </c>
      <c r="E2791" s="110"/>
      <c r="F2791" s="110"/>
      <c r="G2791" s="324" t="s">
        <v>42</v>
      </c>
      <c r="H2791" s="324"/>
      <c r="I2791" s="324"/>
      <c r="J2791" s="324"/>
      <c r="K2791" s="324"/>
      <c r="L2791" s="324"/>
      <c r="M2791" s="110"/>
      <c r="O2791" s="105">
        <v>10</v>
      </c>
      <c r="P2791" s="185" t="e">
        <v>#NUM!</v>
      </c>
      <c r="Q2791" s="185" t="e">
        <v>#NUM!</v>
      </c>
      <c r="R2791" s="185"/>
      <c r="S2791" s="185"/>
      <c r="T2791" s="114"/>
      <c r="U2791" s="114"/>
    </row>
    <row r="2792" spans="1:24" hidden="1" outlineLevel="2" x14ac:dyDescent="0.25">
      <c r="B2792" s="105">
        <v>14</v>
      </c>
      <c r="C2792" s="108">
        <f t="shared" ref="C2792" si="4806">-(IFERROR(VLOOKUP($B2792,$B2772:$C2777,2,0),0)+IFERROR(VLOOKUP($B2792,$D2772:$E2777,2,0),0)+IFERROR(VLOOKUP($B2792,$F2772:$G2777,2,0),0)+IFERROR(VLOOKUP($B2792,$H2772:$I2777,2,0),0)+IFERROR(VLOOKUP($B2792,$J2772:$K2777,2,0),0)+IFERROR(VLOOKUP($B2792,$L2772:$M2777,2,0),0)+IFERROR(VLOOKUP($B2792,$N2772:$O2777,2,0),0)+IFERROR(VLOOKUP($B2792,$P2772:$Q2777,2,0),0)+IFERROR(VLOOKUP($B2792,$R2772:$S2777,2,0),0))</f>
        <v>0</v>
      </c>
      <c r="E2792" s="110"/>
      <c r="F2792" s="110"/>
      <c r="G2792" s="112">
        <v>6</v>
      </c>
      <c r="H2792" s="112">
        <v>5</v>
      </c>
      <c r="I2792" s="112">
        <v>4</v>
      </c>
      <c r="J2792" s="112">
        <v>3</v>
      </c>
      <c r="K2792" s="112">
        <v>2</v>
      </c>
      <c r="L2792" s="112">
        <v>1</v>
      </c>
      <c r="M2792" s="110"/>
      <c r="O2792" s="105">
        <v>11</v>
      </c>
      <c r="P2792" s="185" t="e">
        <v>#NUM!</v>
      </c>
      <c r="Q2792" s="185"/>
      <c r="R2792" s="185"/>
      <c r="S2792" s="185"/>
      <c r="T2792" s="114"/>
      <c r="U2792" s="114"/>
    </row>
    <row r="2793" spans="1:24" hidden="1" outlineLevel="2" x14ac:dyDescent="0.25">
      <c r="A2793" s="68" t="s">
        <v>41</v>
      </c>
      <c r="B2793" s="105">
        <v>15</v>
      </c>
      <c r="C2793" s="108">
        <f t="shared" ref="C2793" si="4807">-(IFERROR(VLOOKUP($B2793,$B2772:$C2777,2,0),0)+IFERROR(VLOOKUP($B2793,$D2772:$E2777,2,0),0)+IFERROR(VLOOKUP($B2793,$F2772:$G2777,2,0),0)+IFERROR(VLOOKUP($B2793,$H2772:$I2777,2,0),0)+IFERROR(VLOOKUP($B2793,$J2772:$K2777,2,0),0)+IFERROR(VLOOKUP($B2793,$L2772:$M2777,2,0),0)+IFERROR(VLOOKUP($B2793,$N2772:$O2777,2,0),0)+IFERROR(VLOOKUP($B2793,$P2772:$Q2777,2,0),0)+IFERROR(VLOOKUP($B2793,$R2772:$S2777,2,0),0))</f>
        <v>0</v>
      </c>
      <c r="E2793" s="110"/>
      <c r="F2793" s="105">
        <v>1</v>
      </c>
      <c r="G2793" s="184" t="e">
        <f t="array" ref="G2793:G2801">MMULT(MINVERSE($C$24:$K$32),$C2779:$C2787)</f>
        <v>#NUM!</v>
      </c>
      <c r="H2793" s="184" t="e">
        <f t="array" ref="H2793:H2800">MMULT(MINVERSE($C$24:$J$31),$C2779:$C2786)</f>
        <v>#NUM!</v>
      </c>
      <c r="I2793" s="184" t="e">
        <f t="array" ref="I2793:I2799">MMULT(MINVERSE($C$24:$I$30),$C2779:$C2785)</f>
        <v>#NUM!</v>
      </c>
      <c r="J2793" s="184" t="e">
        <f t="array" ref="J2793:J2798">MMULT(MINVERSE($C$24:$H$29),$C2779:$C2784)</f>
        <v>#NUM!</v>
      </c>
      <c r="K2793" s="184" t="e">
        <f t="array" ref="K2793:K2797">MMULT(MINVERSE($C$24:$G$28),$C2779:$C2783)</f>
        <v>#NUM!</v>
      </c>
      <c r="L2793" s="113"/>
      <c r="M2793" s="110"/>
      <c r="N2793" s="110"/>
      <c r="O2793" s="110"/>
      <c r="P2793" s="110"/>
    </row>
    <row r="2794" spans="1:24" hidden="1" outlineLevel="2" x14ac:dyDescent="0.25">
      <c r="B2794" s="105">
        <v>16</v>
      </c>
      <c r="C2794" s="108">
        <f t="shared" ref="C2794" si="4808">-(IFERROR(VLOOKUP($B2794,$B2772:$C2777,2,0),0)+IFERROR(VLOOKUP($B2794,$D2772:$E2777,2,0),0)+IFERROR(VLOOKUP($B2794,$F2772:$G2777,2,0),0)+IFERROR(VLOOKUP($B2794,$H2772:$I2777,2,0),0)+IFERROR(VLOOKUP($B2794,$J2772:$K2777,2,0),0)+IFERROR(VLOOKUP($B2794,$L2772:$M2777,2,0),0)+IFERROR(VLOOKUP($B2794,$N2772:$O2777,2,0),0)+IFERROR(VLOOKUP($B2794,$P2772:$Q2777,2,0),0)+IFERROR(VLOOKUP($B2794,$R2772:$S2777,2,0),0))</f>
        <v>0</v>
      </c>
      <c r="E2794" s="110"/>
      <c r="F2794" s="105">
        <v>2</v>
      </c>
      <c r="G2794" s="185" t="e">
        <v>#NUM!</v>
      </c>
      <c r="H2794" s="185" t="e">
        <v>#NUM!</v>
      </c>
      <c r="I2794" s="185" t="e">
        <v>#NUM!</v>
      </c>
      <c r="J2794" s="185" t="e">
        <v>#NUM!</v>
      </c>
      <c r="K2794" s="185" t="e">
        <v>#NUM!</v>
      </c>
      <c r="L2794" s="114"/>
      <c r="M2794" s="110"/>
      <c r="N2794" s="110"/>
      <c r="O2794" s="110"/>
      <c r="P2794" s="110"/>
    </row>
    <row r="2795" spans="1:24" hidden="1" outlineLevel="2" x14ac:dyDescent="0.25">
      <c r="B2795" s="105">
        <v>17</v>
      </c>
      <c r="C2795" s="108">
        <f t="shared" ref="C2795" si="4809">-(IFERROR(VLOOKUP($B2795,$B2772:$C2777,2,0),0)+IFERROR(VLOOKUP($B2795,$D2772:$E2777,2,0),0)+IFERROR(VLOOKUP($B2795,$F2772:$G2777,2,0),0)+IFERROR(VLOOKUP($B2795,$H2772:$I2777,2,0),0)+IFERROR(VLOOKUP($B2795,$J2772:$K2777,2,0),0)+IFERROR(VLOOKUP($B2795,$L2772:$M2777,2,0),0)+IFERROR(VLOOKUP($B2795,$N2772:$O2777,2,0),0)+IFERROR(VLOOKUP($B2795,$P2772:$Q2777,2,0),0)+IFERROR(VLOOKUP($B2795,$R2772:$S2777,2,0),0))</f>
        <v>0</v>
      </c>
      <c r="E2795" s="110"/>
      <c r="F2795" s="105">
        <v>3</v>
      </c>
      <c r="G2795" s="185" t="e">
        <v>#NUM!</v>
      </c>
      <c r="H2795" s="185" t="e">
        <v>#NUM!</v>
      </c>
      <c r="I2795" s="185" t="e">
        <v>#NUM!</v>
      </c>
      <c r="J2795" s="185" t="e">
        <v>#NUM!</v>
      </c>
      <c r="K2795" s="185" t="e">
        <v>#NUM!</v>
      </c>
      <c r="L2795" s="114"/>
      <c r="M2795" s="110"/>
    </row>
    <row r="2796" spans="1:24" hidden="1" outlineLevel="2" x14ac:dyDescent="0.25">
      <c r="B2796" s="105">
        <v>18</v>
      </c>
      <c r="C2796" s="108">
        <f t="shared" ref="C2796" si="4810">-(IFERROR(VLOOKUP($B2796,$B2772:$C2777,2,0),0)+IFERROR(VLOOKUP($B2796,$D2772:$E2777,2,0),0)+IFERROR(VLOOKUP($B2796,$F2772:$G2777,2,0),0)+IFERROR(VLOOKUP($B2796,$H2772:$I2777,2,0),0)+IFERROR(VLOOKUP($B2796,$J2772:$K2777,2,0),0)+IFERROR(VLOOKUP($B2796,$L2772:$M2777,2,0),0)+IFERROR(VLOOKUP($B2796,$N2772:$O2777,2,0),0)+IFERROR(VLOOKUP($B2796,$P2772:$Q2777,2,0),0)+IFERROR(VLOOKUP($B2796,$R2772:$S2777,2,0),0))</f>
        <v>0</v>
      </c>
      <c r="E2796" s="110"/>
      <c r="F2796" s="105">
        <v>4</v>
      </c>
      <c r="G2796" s="185" t="e">
        <v>#NUM!</v>
      </c>
      <c r="H2796" s="185" t="e">
        <v>#NUM!</v>
      </c>
      <c r="I2796" s="185" t="e">
        <v>#NUM!</v>
      </c>
      <c r="J2796" s="185" t="e">
        <v>#NUM!</v>
      </c>
      <c r="K2796" s="185" t="e">
        <v>#NUM!</v>
      </c>
      <c r="L2796" s="114"/>
      <c r="M2796" s="110"/>
    </row>
    <row r="2797" spans="1:24" hidden="1" outlineLevel="2" x14ac:dyDescent="0.25">
      <c r="B2797" s="105">
        <v>19</v>
      </c>
      <c r="C2797" s="108">
        <f t="shared" ref="C2797" si="4811">-(IFERROR(VLOOKUP($B2797,$B2772:$C2777,2,0),0)+IFERROR(VLOOKUP($B2797,$D2772:$E2777,2,0),0)+IFERROR(VLOOKUP($B2797,$F2772:$G2777,2,0),0)+IFERROR(VLOOKUP($B2797,$H2772:$I2777,2,0),0)+IFERROR(VLOOKUP($B2797,$J2772:$K2777,2,0),0)+IFERROR(VLOOKUP($B2797,$L2772:$M2777,2,0),0)+IFERROR(VLOOKUP($B2797,$N2772:$O2777,2,0),0)+IFERROR(VLOOKUP($B2797,$P2772:$Q2777,2,0),0)+IFERROR(VLOOKUP($B2797,$R2772:$S2777,2,0),0))</f>
        <v>0</v>
      </c>
      <c r="E2797" s="110"/>
      <c r="F2797" s="105">
        <v>5</v>
      </c>
      <c r="G2797" s="185" t="e">
        <v>#NUM!</v>
      </c>
      <c r="H2797" s="185" t="e">
        <v>#NUM!</v>
      </c>
      <c r="I2797" s="185" t="e">
        <v>#NUM!</v>
      </c>
      <c r="J2797" s="185" t="e">
        <v>#NUM!</v>
      </c>
      <c r="K2797" s="185" t="e">
        <v>#NUM!</v>
      </c>
      <c r="L2797" s="114"/>
      <c r="M2797" s="110"/>
    </row>
    <row r="2798" spans="1:24" hidden="1" outlineLevel="2" x14ac:dyDescent="0.25">
      <c r="B2798" s="105">
        <v>20</v>
      </c>
      <c r="C2798" s="108">
        <f t="shared" ref="C2798" si="4812">-(IFERROR(VLOOKUP($B2798,$B2772:$C2777,2,0),0)+IFERROR(VLOOKUP($B2798,$D2772:$E2777,2,0),0)+IFERROR(VLOOKUP($B2798,$F2772:$G2777,2,0),0)+IFERROR(VLOOKUP($B2798,$H2772:$I2777,2,0),0)+IFERROR(VLOOKUP($B2798,$J2772:$K2777,2,0),0)+IFERROR(VLOOKUP($B2798,$L2772:$M2777,2,0),0)+IFERROR(VLOOKUP($B2798,$N2772:$O2777,2,0),0)+IFERROR(VLOOKUP($B2798,$P2772:$Q2777,2,0),0)+IFERROR(VLOOKUP($B2798,$R2772:$S2777,2,0),0))</f>
        <v>0</v>
      </c>
      <c r="E2798" s="110" t="s">
        <v>40</v>
      </c>
      <c r="F2798" s="105">
        <v>6</v>
      </c>
      <c r="G2798" s="185" t="e">
        <v>#NUM!</v>
      </c>
      <c r="H2798" s="185" t="e">
        <v>#NUM!</v>
      </c>
      <c r="I2798" s="185" t="e">
        <v>#NUM!</v>
      </c>
      <c r="J2798" s="185" t="e">
        <v>#NUM!</v>
      </c>
      <c r="K2798" s="185"/>
      <c r="L2798" s="114"/>
      <c r="M2798" s="110"/>
    </row>
    <row r="2799" spans="1:24" hidden="1" outlineLevel="2" x14ac:dyDescent="0.25">
      <c r="B2799" s="105">
        <v>21</v>
      </c>
      <c r="C2799" s="108">
        <f t="shared" ref="C2799" si="4813">-(IFERROR(VLOOKUP($B2799,$B2772:$C2777,2,0),0)+IFERROR(VLOOKUP($B2799,$D2772:$E2777,2,0),0)+IFERROR(VLOOKUP($B2799,$F2772:$G2777,2,0),0)+IFERROR(VLOOKUP($B2799,$H2772:$I2777,2,0),0)+IFERROR(VLOOKUP($B2799,$J2772:$K2777,2,0),0)+IFERROR(VLOOKUP($B2799,$L2772:$M2777,2,0),0)+IFERROR(VLOOKUP($B2799,$N2772:$O2777,2,0),0)+IFERROR(VLOOKUP($B2799,$P2772:$Q2777,2,0),0)+IFERROR(VLOOKUP($B2799,$R2772:$S2777,2,0),0))</f>
        <v>0</v>
      </c>
      <c r="E2799" s="110"/>
      <c r="F2799" s="105">
        <v>7</v>
      </c>
      <c r="G2799" s="185" t="e">
        <v>#NUM!</v>
      </c>
      <c r="H2799" s="185" t="e">
        <v>#NUM!</v>
      </c>
      <c r="I2799" s="185" t="e">
        <v>#NUM!</v>
      </c>
      <c r="J2799" s="185"/>
      <c r="K2799" s="185"/>
      <c r="L2799" s="114"/>
      <c r="M2799" s="110"/>
    </row>
    <row r="2800" spans="1:24" hidden="1" outlineLevel="2" x14ac:dyDescent="0.25">
      <c r="E2800" s="110"/>
      <c r="F2800" s="105">
        <v>8</v>
      </c>
      <c r="G2800" s="185" t="e">
        <v>#NUM!</v>
      </c>
      <c r="H2800" s="185" t="e">
        <v>#NUM!</v>
      </c>
      <c r="I2800" s="185"/>
      <c r="J2800" s="185"/>
      <c r="K2800" s="185"/>
      <c r="L2800" s="114"/>
      <c r="M2800" s="110"/>
      <c r="X2800" s="110"/>
    </row>
    <row r="2801" spans="1:24" hidden="1" outlineLevel="2" x14ac:dyDescent="0.25">
      <c r="E2801" s="110"/>
      <c r="F2801" s="105">
        <v>9</v>
      </c>
      <c r="G2801" s="185" t="e">
        <v>#NUM!</v>
      </c>
      <c r="H2801" s="185"/>
      <c r="I2801" s="185"/>
      <c r="J2801" s="185"/>
      <c r="K2801" s="185"/>
      <c r="L2801" s="114"/>
      <c r="M2801" s="110"/>
      <c r="X2801" s="110"/>
    </row>
    <row r="2802" spans="1:24" hidden="1" outlineLevel="2" x14ac:dyDescent="0.25">
      <c r="A2802" s="117"/>
    </row>
    <row r="2803" spans="1:24" s="119" customFormat="1" hidden="1" outlineLevel="2" x14ac:dyDescent="0.25">
      <c r="A2803" s="118" t="s">
        <v>37</v>
      </c>
    </row>
    <row r="2804" spans="1:24" hidden="1" outlineLevel="2" x14ac:dyDescent="0.25">
      <c r="B2804" s="316">
        <f t="shared" ref="B2804:B2810" si="4814">B2771</f>
        <v>1</v>
      </c>
      <c r="C2804" s="316"/>
      <c r="D2804" s="316">
        <f t="shared" ref="D2804:D2810" si="4815">D2771</f>
        <v>2</v>
      </c>
      <c r="E2804" s="316"/>
      <c r="F2804" s="316">
        <f t="shared" ref="F2804:F2810" si="4816">F2771</f>
        <v>3</v>
      </c>
      <c r="G2804" s="316"/>
      <c r="H2804" s="316">
        <f t="shared" ref="H2804:H2810" si="4817">H2771</f>
        <v>4</v>
      </c>
      <c r="I2804" s="316"/>
      <c r="J2804" s="316">
        <f t="shared" ref="J2804:J2810" si="4818">J2771</f>
        <v>5</v>
      </c>
      <c r="K2804" s="316"/>
      <c r="L2804" s="316">
        <f t="shared" ref="L2804:L2810" si="4819">L2771</f>
        <v>6</v>
      </c>
      <c r="M2804" s="316"/>
    </row>
    <row r="2805" spans="1:24" hidden="1" outlineLevel="2" x14ac:dyDescent="0.25">
      <c r="B2805" s="105">
        <f t="shared" si="4814"/>
        <v>3</v>
      </c>
      <c r="C2805" s="116">
        <f>IF($Q$2=2,IFERROR(INDEX($G2782:$L2788,MATCH(B2805,$F2782:$F2788,0),MATCH(INICIO!$C$78,$G2781:$L2781,0)),0),IF($Q$2=4,IFERROR(INDEX($P2782:$U2792,MATCH(B2805,$O2782:$O2792,0),MATCH(INICIO!$C$78,$P2781:$U2781,0)),0),IFERROR(INDEX($G2793:$L2801,MATCH(B2805,$F2793:$F2801,0),MATCH(INICIO!$C$78,$G2792:$L2792,0)),0)))</f>
        <v>0</v>
      </c>
      <c r="D2805" s="105">
        <f t="shared" si="4815"/>
        <v>0</v>
      </c>
      <c r="E2805" s="116">
        <f>IF($Q$2=2,IFERROR(INDEX($G2782:$L2788,MATCH(D2805,$F2782:$F2788,0),MATCH(INICIO!$C$78,$G2781:$L2781,0)),0),IF($Q$2=4,IFERROR(INDEX($P2782:$U2792,MATCH(D2805,$O2782:$O2792,0),MATCH(INICIO!$C$78,$P2781:$U2781,0)),0),IFERROR(INDEX($G2793:$L2801,MATCH(D2805,$F2793:$F2801,0),MATCH(INICIO!$C$78,$G2792:$L2792,0)),0)))</f>
        <v>0</v>
      </c>
      <c r="F2805" s="105">
        <f t="shared" si="4816"/>
        <v>0</v>
      </c>
      <c r="G2805" s="116">
        <f>IF($Q$2=2,IFERROR(INDEX($G2782:$L2788,MATCH(F2805,$F2782:$F2788,0),MATCH(INICIO!$C$78,$G2781:$L2781,0)),0),IF($Q$2=4,IFERROR(INDEX($P2782:$U2792,MATCH(F2805,$O2782:$O2792,0),MATCH(INICIO!$C$78,$P2781:$U2781,0)),0),IFERROR(INDEX($G2793:$L2801,MATCH(F2805,$F2793:$F2801,0),MATCH(INICIO!$C$78,$G2792:$L2792,0)),0)))</f>
        <v>0</v>
      </c>
      <c r="H2805" s="105">
        <f t="shared" si="4817"/>
        <v>0</v>
      </c>
      <c r="I2805" s="116">
        <f>IF($Q$2=2,IFERROR(INDEX($G2782:$L2788,MATCH(H2805,$F2782:$F2788,0),MATCH(INICIO!$C$78,$G2781:$L2781,0)),0),IF($Q$2=4,IFERROR(INDEX($P2782:$U2792,MATCH(H2805,$O2782:$O2792,0),MATCH(INICIO!$C$78,$P2781:$U2781,0)),0),IFERROR(INDEX($G2793:$L2801,MATCH(H2805,$F2793:$F2801,0),MATCH(INICIO!$C$78,$G2792:$L2792,0)),0)))</f>
        <v>0</v>
      </c>
      <c r="J2805" s="105">
        <f t="shared" si="4818"/>
        <v>0</v>
      </c>
      <c r="K2805" s="116">
        <f>IF($Q$2=2,IFERROR(INDEX($G2782:$L2788,MATCH(J2805,$F2782:$F2788,0),MATCH(INICIO!$C$78,$G2781:$L2781,0)),0),IF($Q$2=4,IFERROR(INDEX($P2782:$U2792,MATCH(J2805,$O2782:$O2792,0),MATCH(INICIO!$C$78,$P2781:$U2781,0)),0),IFERROR(INDEX($G2793:$L2801,MATCH(J2805,$F2793:$F2801,0),MATCH(INICIO!$C$78,$G2792:$L2792,0)),0)))</f>
        <v>0</v>
      </c>
      <c r="L2805" s="105">
        <f t="shared" si="4819"/>
        <v>0</v>
      </c>
      <c r="M2805" s="116">
        <f>IF($Q$2=2,IFERROR(INDEX($G2782:$L2788,MATCH(L2805,$F2782:$F2788,0),MATCH(INICIO!$C$78,$G2781:$L2781,0)),0),IF($Q$2=4,IFERROR(INDEX($P2782:$U2792,MATCH(L2805,$O2782:$O2792,0),MATCH(INICIO!$C$78,$P2781:$U2781,0)),0),IFERROR(INDEX($G2793:$L2801,MATCH(L2805,$F2793:$F2801,0),MATCH(INICIO!$C$78,$G2792:$L2792,0)),0)))</f>
        <v>0</v>
      </c>
    </row>
    <row r="2806" spans="1:24" hidden="1" outlineLevel="2" x14ac:dyDescent="0.25">
      <c r="B2806" s="105">
        <f t="shared" si="4814"/>
        <v>4</v>
      </c>
      <c r="C2806" s="116">
        <f>IF($Q$2=2,IFERROR(INDEX($G2782:$L2788,MATCH(B2806,$F2782:$F2788,0),MATCH(INICIO!$C$78,$G2781:$L2781,0)),0),IF($Q$2=4,IFERROR(INDEX($P2782:$U2792,MATCH(B2806,$O2782:$O2792,0),MATCH(INICIO!$C$78,$P2781:$U2781,0)),0),IFERROR(INDEX($G2793:$L2801,MATCH(B2806,$F2793:$F2801,0),MATCH(INICIO!$C$78,$G2792:$L2792,0)),0)))</f>
        <v>0</v>
      </c>
      <c r="D2806" s="105">
        <f t="shared" si="4815"/>
        <v>0</v>
      </c>
      <c r="E2806" s="116">
        <f>IF($Q$2=2,IFERROR(INDEX($G2782:$L2788,MATCH(D2806,$F2782:$F2788,0),MATCH(INICIO!$C$78,$G2781:$L2781,0)),0),IF($Q$2=4,IFERROR(INDEX($P2782:$U2792,MATCH(D2806,$O2782:$O2792,0),MATCH(INICIO!$C$78,$P2781:$U2781,0)),0),IFERROR(INDEX($G2793:$L2801,MATCH(D2806,$F2793:$F2801,0),MATCH(INICIO!$C$78,$G2792:$L2792,0)),0)))</f>
        <v>0</v>
      </c>
      <c r="F2806" s="105">
        <f t="shared" si="4816"/>
        <v>0</v>
      </c>
      <c r="G2806" s="116">
        <f>IF($Q$2=2,IFERROR(INDEX($G2782:$L2788,MATCH(F2806,$F2782:$F2788,0),MATCH(INICIO!$C$78,$G2781:$L2781,0)),0),IF($Q$2=4,IFERROR(INDEX($P2782:$U2792,MATCH(F2806,$O2782:$O2792,0),MATCH(INICIO!$C$78,$P2781:$U2781,0)),0),IFERROR(INDEX($G2793:$L2801,MATCH(F2806,$F2793:$F2801,0),MATCH(INICIO!$C$78,$G2792:$L2792,0)),0)))</f>
        <v>0</v>
      </c>
      <c r="H2806" s="105">
        <f t="shared" si="4817"/>
        <v>0</v>
      </c>
      <c r="I2806" s="116">
        <f>IF($Q$2=2,IFERROR(INDEX($G2782:$L2788,MATCH(H2806,$F2782:$F2788,0),MATCH(INICIO!$C$78,$G2781:$L2781,0)),0),IF($Q$2=4,IFERROR(INDEX($P2782:$U2792,MATCH(H2806,$O2782:$O2792,0),MATCH(INICIO!$C$78,$P2781:$U2781,0)),0),IFERROR(INDEX($G2793:$L2801,MATCH(H2806,$F2793:$F2801,0),MATCH(INICIO!$C$78,$G2792:$L2792,0)),0)))</f>
        <v>0</v>
      </c>
      <c r="J2806" s="105">
        <f t="shared" si="4818"/>
        <v>0</v>
      </c>
      <c r="K2806" s="116">
        <f>IF($Q$2=2,IFERROR(INDEX($G2782:$L2788,MATCH(J2806,$F2782:$F2788,0),MATCH(INICIO!$C$78,$G2781:$L2781,0)),0),IF($Q$2=4,IFERROR(INDEX($P2782:$U2792,MATCH(J2806,$O2782:$O2792,0),MATCH(INICIO!$C$78,$P2781:$U2781,0)),0),IFERROR(INDEX($G2793:$L2801,MATCH(J2806,$F2793:$F2801,0),MATCH(INICIO!$C$78,$G2792:$L2792,0)),0)))</f>
        <v>0</v>
      </c>
      <c r="L2806" s="105">
        <f t="shared" si="4819"/>
        <v>0</v>
      </c>
      <c r="M2806" s="116">
        <f>IF($Q$2=2,IFERROR(INDEX($G2782:$L2788,MATCH(L2806,$F2782:$F2788,0),MATCH(INICIO!$C$78,$G2781:$L2781,0)),0),IF($Q$2=4,IFERROR(INDEX($P2782:$U2792,MATCH(L2806,$O2782:$O2792,0),MATCH(INICIO!$C$78,$P2781:$U2781,0)),0),IFERROR(INDEX($G2793:$L2801,MATCH(L2806,$F2793:$F2801,0),MATCH(INICIO!$C$78,$G2792:$L2792,0)),0)))</f>
        <v>0</v>
      </c>
    </row>
    <row r="2807" spans="1:24" hidden="1" outlineLevel="2" x14ac:dyDescent="0.25">
      <c r="B2807" s="105">
        <f t="shared" si="4814"/>
        <v>1</v>
      </c>
      <c r="C2807" s="116">
        <f>IF($Q$2=2,IFERROR(INDEX($G2782:$L2788,MATCH(B2807,$F2782:$F2788,0),MATCH(INICIO!$C$78,$G2781:$L2781,0)),0),IF($Q$2=4,IFERROR(INDEX($P2782:$U2792,MATCH(B2807,$O2782:$O2792,0),MATCH(INICIO!$C$78,$P2781:$U2781,0)),0),IFERROR(INDEX($G2793:$L2801,MATCH(B2807,$F2793:$F2801,0),MATCH(INICIO!$C$78,$G2792:$L2792,0)),0)))</f>
        <v>0</v>
      </c>
      <c r="D2807" s="105">
        <f t="shared" si="4815"/>
        <v>0</v>
      </c>
      <c r="E2807" s="116">
        <f>IF($Q$2=2,IFERROR(INDEX($G2782:$L2788,MATCH(D2807,$F2782:$F2788,0),MATCH(INICIO!$C$78,$G2781:$L2781,0)),0),IF($Q$2=4,IFERROR(INDEX($P2782:$U2792,MATCH(D2807,$O2782:$O2792,0),MATCH(INICIO!$C$78,$P2781:$U2781,0)),0),IFERROR(INDEX($G2793:$L2801,MATCH(D2807,$F2793:$F2801,0),MATCH(INICIO!$C$78,$G2792:$L2792,0)),0)))</f>
        <v>0</v>
      </c>
      <c r="F2807" s="105">
        <f t="shared" si="4816"/>
        <v>0</v>
      </c>
      <c r="G2807" s="116">
        <f>IF($Q$2=2,IFERROR(INDEX($G2782:$L2788,MATCH(F2807,$F2782:$F2788,0),MATCH(INICIO!$C$78,$G2781:$L2781,0)),0),IF($Q$2=4,IFERROR(INDEX($P2782:$U2792,MATCH(F2807,$O2782:$O2792,0),MATCH(INICIO!$C$78,$P2781:$U2781,0)),0),IFERROR(INDEX($G2793:$L2801,MATCH(F2807,$F2793:$F2801,0),MATCH(INICIO!$C$78,$G2792:$L2792,0)),0)))</f>
        <v>0</v>
      </c>
      <c r="H2807" s="105">
        <f t="shared" si="4817"/>
        <v>0</v>
      </c>
      <c r="I2807" s="116">
        <f>IF($Q$2=2,IFERROR(INDEX($G2782:$L2788,MATCH(H2807,$F2782:$F2788,0),MATCH(INICIO!$C$78,$G2781:$L2781,0)),0),IF($Q$2=4,IFERROR(INDEX($P2782:$U2792,MATCH(H2807,$O2782:$O2792,0),MATCH(INICIO!$C$78,$P2781:$U2781,0)),0),IFERROR(INDEX($G2793:$L2801,MATCH(H2807,$F2793:$F2801,0),MATCH(INICIO!$C$78,$G2792:$L2792,0)),0)))</f>
        <v>0</v>
      </c>
      <c r="J2807" s="105">
        <f t="shared" si="4818"/>
        <v>0</v>
      </c>
      <c r="K2807" s="116">
        <f>IF($Q$2=2,IFERROR(INDEX($G2782:$L2788,MATCH(J2807,$F2782:$F2788,0),MATCH(INICIO!$C$78,$G2781:$L2781,0)),0),IF($Q$2=4,IFERROR(INDEX($P2782:$U2792,MATCH(J2807,$O2782:$O2792,0),MATCH(INICIO!$C$78,$P2781:$U2781,0)),0),IFERROR(INDEX($G2793:$L2801,MATCH(J2807,$F2793:$F2801,0),MATCH(INICIO!$C$78,$G2792:$L2792,0)),0)))</f>
        <v>0</v>
      </c>
      <c r="L2807" s="105">
        <f t="shared" si="4819"/>
        <v>0</v>
      </c>
      <c r="M2807" s="116">
        <f>IF($Q$2=2,IFERROR(INDEX($G2782:$L2788,MATCH(L2807,$F2782:$F2788,0),MATCH(INICIO!$C$78,$G2781:$L2781,0)),0),IF($Q$2=4,IFERROR(INDEX($P2782:$U2792,MATCH(L2807,$O2782:$O2792,0),MATCH(INICIO!$C$78,$P2781:$U2781,0)),0),IFERROR(INDEX($G2793:$L2801,MATCH(L2807,$F2793:$F2801,0),MATCH(INICIO!$C$78,$G2792:$L2792,0)),0)))</f>
        <v>0</v>
      </c>
    </row>
    <row r="2808" spans="1:24" hidden="1" outlineLevel="2" x14ac:dyDescent="0.25">
      <c r="B2808" s="105">
        <f t="shared" si="4814"/>
        <v>5</v>
      </c>
      <c r="C2808" s="116">
        <f>IF($Q$2=2,IFERROR(INDEX($G2782:$L2788,MATCH(B2808,$F2782:$F2788,0),MATCH(INICIO!$C$78,$G2781:$L2781,0)),0),IF($Q$2=4,IFERROR(INDEX($P2782:$U2792,MATCH(B2808,$O2782:$O2792,0),MATCH(INICIO!$C$78,$P2781:$U2781,0)),0),IFERROR(INDEX($G2793:$L2801,MATCH(B2808,$F2793:$F2801,0),MATCH(INICIO!$C$78,$G2792:$L2792,0)),0)))</f>
        <v>0</v>
      </c>
      <c r="D2808" s="105">
        <f t="shared" si="4815"/>
        <v>0</v>
      </c>
      <c r="E2808" s="116">
        <f>IF($Q$2=2,IFERROR(INDEX($G2782:$L2788,MATCH(D2808,$F2782:$F2788,0),MATCH(INICIO!$C$78,$G2781:$L2781,0)),0),IF($Q$2=4,IFERROR(INDEX($P2782:$U2792,MATCH(D2808,$O2782:$O2792,0),MATCH(INICIO!$C$78,$P2781:$U2781,0)),0),IFERROR(INDEX($G2793:$L2801,MATCH(D2808,$F2793:$F2801,0),MATCH(INICIO!$C$78,$G2792:$L2792,0)),0)))</f>
        <v>0</v>
      </c>
      <c r="F2808" s="105">
        <f t="shared" si="4816"/>
        <v>0</v>
      </c>
      <c r="G2808" s="116">
        <f>IF($Q$2=2,IFERROR(INDEX($G2782:$L2788,MATCH(F2808,$F2782:$F2788,0),MATCH(INICIO!$C$78,$G2781:$L2781,0)),0),IF($Q$2=4,IFERROR(INDEX($P2782:$U2792,MATCH(F2808,$O2782:$O2792,0),MATCH(INICIO!$C$78,$P2781:$U2781,0)),0),IFERROR(INDEX($G2793:$L2801,MATCH(F2808,$F2793:$F2801,0),MATCH(INICIO!$C$78,$G2792:$L2792,0)),0)))</f>
        <v>0</v>
      </c>
      <c r="H2808" s="105">
        <f t="shared" si="4817"/>
        <v>0</v>
      </c>
      <c r="I2808" s="116">
        <f>IF($Q$2=2,IFERROR(INDEX($G2782:$L2788,MATCH(H2808,$F2782:$F2788,0),MATCH(INICIO!$C$78,$G2781:$L2781,0)),0),IF($Q$2=4,IFERROR(INDEX($P2782:$U2792,MATCH(H2808,$O2782:$O2792,0),MATCH(INICIO!$C$78,$P2781:$U2781,0)),0),IFERROR(INDEX($G2793:$L2801,MATCH(H2808,$F2793:$F2801,0),MATCH(INICIO!$C$78,$G2792:$L2792,0)),0)))</f>
        <v>0</v>
      </c>
      <c r="J2808" s="105">
        <f t="shared" si="4818"/>
        <v>0</v>
      </c>
      <c r="K2808" s="116">
        <f>IF($Q$2=2,IFERROR(INDEX($G2782:$L2788,MATCH(J2808,$F2782:$F2788,0),MATCH(INICIO!$C$78,$G2781:$L2781,0)),0),IF($Q$2=4,IFERROR(INDEX($P2782:$U2792,MATCH(J2808,$O2782:$O2792,0),MATCH(INICIO!$C$78,$P2781:$U2781,0)),0),IFERROR(INDEX($G2793:$L2801,MATCH(J2808,$F2793:$F2801,0),MATCH(INICIO!$C$78,$G2792:$L2792,0)),0)))</f>
        <v>0</v>
      </c>
      <c r="L2808" s="105">
        <f t="shared" si="4819"/>
        <v>0</v>
      </c>
      <c r="M2808" s="116">
        <f>IF($Q$2=2,IFERROR(INDEX($G2782:$L2788,MATCH(L2808,$F2782:$F2788,0),MATCH(INICIO!$C$78,$G2781:$L2781,0)),0),IF($Q$2=4,IFERROR(INDEX($P2782:$U2792,MATCH(L2808,$O2782:$O2792,0),MATCH(INICIO!$C$78,$P2781:$U2781,0)),0),IFERROR(INDEX($G2793:$L2801,MATCH(L2808,$F2793:$F2801,0),MATCH(INICIO!$C$78,$G2792:$L2792,0)),0)))</f>
        <v>0</v>
      </c>
    </row>
    <row r="2809" spans="1:24" hidden="1" outlineLevel="2" x14ac:dyDescent="0.25">
      <c r="B2809" s="105">
        <f t="shared" si="4814"/>
        <v>6</v>
      </c>
      <c r="C2809" s="116">
        <f>IF($Q$2=2,IFERROR(INDEX($G2782:$L2788,MATCH(B2809,$F2782:$F2788,0),MATCH(INICIO!$C$78,$G2781:$L2781,0)),0),IF($Q$2=4,IFERROR(INDEX($P2782:$U2792,MATCH(B2809,$O2782:$O2792,0),MATCH(INICIO!$C$78,$P2781:$U2781,0)),0),IFERROR(INDEX($G2793:$L2801,MATCH(B2809,$F2793:$F2801,0),MATCH(INICIO!$C$78,$G2792:$L2792,0)),0)))</f>
        <v>0</v>
      </c>
      <c r="D2809" s="105">
        <f t="shared" si="4815"/>
        <v>0</v>
      </c>
      <c r="E2809" s="116">
        <f>IF($Q$2=2,IFERROR(INDEX($G2782:$L2788,MATCH(D2809,$F2782:$F2788,0),MATCH(INICIO!$C$78,$G2781:$L2781,0)),0),IF($Q$2=4,IFERROR(INDEX($P2782:$U2792,MATCH(D2809,$O2782:$O2792,0),MATCH(INICIO!$C$78,$P2781:$U2781,0)),0),IFERROR(INDEX($G2793:$L2801,MATCH(D2809,$F2793:$F2801,0),MATCH(INICIO!$C$78,$G2792:$L2792,0)),0)))</f>
        <v>0</v>
      </c>
      <c r="F2809" s="105">
        <f t="shared" si="4816"/>
        <v>0</v>
      </c>
      <c r="G2809" s="116">
        <f>IF($Q$2=2,IFERROR(INDEX($G2782:$L2788,MATCH(F2809,$F2782:$F2788,0),MATCH(INICIO!$C$78,$G2781:$L2781,0)),0),IF($Q$2=4,IFERROR(INDEX($P2782:$U2792,MATCH(F2809,$O2782:$O2792,0),MATCH(INICIO!$C$78,$P2781:$U2781,0)),0),IFERROR(INDEX($G2793:$L2801,MATCH(F2809,$F2793:$F2801,0),MATCH(INICIO!$C$78,$G2792:$L2792,0)),0)))</f>
        <v>0</v>
      </c>
      <c r="H2809" s="105">
        <f t="shared" si="4817"/>
        <v>0</v>
      </c>
      <c r="I2809" s="116">
        <f>IF($Q$2=2,IFERROR(INDEX($G2782:$L2788,MATCH(H2809,$F2782:$F2788,0),MATCH(INICIO!$C$78,$G2781:$L2781,0)),0),IF($Q$2=4,IFERROR(INDEX($P2782:$U2792,MATCH(H2809,$O2782:$O2792,0),MATCH(INICIO!$C$78,$P2781:$U2781,0)),0),IFERROR(INDEX($G2793:$L2801,MATCH(H2809,$F2793:$F2801,0),MATCH(INICIO!$C$78,$G2792:$L2792,0)),0)))</f>
        <v>0</v>
      </c>
      <c r="J2809" s="105">
        <f t="shared" si="4818"/>
        <v>0</v>
      </c>
      <c r="K2809" s="116">
        <f>IF($Q$2=2,IFERROR(INDEX($G2782:$L2788,MATCH(J2809,$F2782:$F2788,0),MATCH(INICIO!$C$78,$G2781:$L2781,0)),0),IF($Q$2=4,IFERROR(INDEX($P2782:$U2792,MATCH(J2809,$O2782:$O2792,0),MATCH(INICIO!$C$78,$P2781:$U2781,0)),0),IFERROR(INDEX($G2793:$L2801,MATCH(J2809,$F2793:$F2801,0),MATCH(INICIO!$C$78,$G2792:$L2792,0)),0)))</f>
        <v>0</v>
      </c>
      <c r="L2809" s="105">
        <f t="shared" si="4819"/>
        <v>0</v>
      </c>
      <c r="M2809" s="116">
        <f>IF($Q$2=2,IFERROR(INDEX($G2782:$L2788,MATCH(L2809,$F2782:$F2788,0),MATCH(INICIO!$C$78,$G2781:$L2781,0)),0),IF($Q$2=4,IFERROR(INDEX($P2782:$U2792,MATCH(L2809,$O2782:$O2792,0),MATCH(INICIO!$C$78,$P2781:$U2781,0)),0),IFERROR(INDEX($G2793:$L2801,MATCH(L2809,$F2793:$F2801,0),MATCH(INICIO!$C$78,$G2792:$L2792,0)),0)))</f>
        <v>0</v>
      </c>
    </row>
    <row r="2810" spans="1:24" hidden="1" outlineLevel="2" x14ac:dyDescent="0.25">
      <c r="B2810" s="105">
        <f t="shared" si="4814"/>
        <v>2</v>
      </c>
      <c r="C2810" s="116">
        <f>IF($Q$2=2,IFERROR(INDEX($G2782:$L2788,MATCH(B2810,$F2782:$F2788,0),MATCH(INICIO!$C$78,$G2781:$L2781,0)),0),IF($Q$2=4,IFERROR(INDEX($P2782:$U2792,MATCH(B2810,$O2782:$O2792,0),MATCH(INICIO!$C$78,$P2781:$U2781,0)),0),IFERROR(INDEX($G2793:$L2801,MATCH(B2810,$F2793:$F2801,0),MATCH(INICIO!$C$78,$G2792:$L2792,0)),0)))</f>
        <v>0</v>
      </c>
      <c r="D2810" s="105">
        <f t="shared" si="4815"/>
        <v>0</v>
      </c>
      <c r="E2810" s="116">
        <f>IF($Q$2=2,IFERROR(INDEX($G2782:$L2788,MATCH(D2810,$F2782:$F2788,0),MATCH(INICIO!$C$78,$G2781:$L2781,0)),0),IF($Q$2=4,IFERROR(INDEX($P2782:$U2792,MATCH(D2810,$O2782:$O2792,0),MATCH(INICIO!$C$78,$P2781:$U2781,0)),0),IFERROR(INDEX($G2793:$L2801,MATCH(D2810,$F2793:$F2801,0),MATCH(INICIO!$C$78,$G2792:$L2792,0)),0)))</f>
        <v>0</v>
      </c>
      <c r="F2810" s="105">
        <f t="shared" si="4816"/>
        <v>0</v>
      </c>
      <c r="G2810" s="116">
        <f>IF($Q$2=2,IFERROR(INDEX($G2782:$L2788,MATCH(F2810,$F2782:$F2788,0),MATCH(INICIO!$C$78,$G2781:$L2781,0)),0),IF($Q$2=4,IFERROR(INDEX($P2782:$U2792,MATCH(F2810,$O2782:$O2792,0),MATCH(INICIO!$C$78,$P2781:$U2781,0)),0),IFERROR(INDEX($G2793:$L2801,MATCH(F2810,$F2793:$F2801,0),MATCH(INICIO!$C$78,$G2792:$L2792,0)),0)))</f>
        <v>0</v>
      </c>
      <c r="H2810" s="105">
        <f t="shared" si="4817"/>
        <v>0</v>
      </c>
      <c r="I2810" s="116">
        <f>IF($Q$2=2,IFERROR(INDEX($G2782:$L2788,MATCH(H2810,$F2782:$F2788,0),MATCH(INICIO!$C$78,$G2781:$L2781,0)),0),IF($Q$2=4,IFERROR(INDEX($P2782:$U2792,MATCH(H2810,$O2782:$O2792,0),MATCH(INICIO!$C$78,$P2781:$U2781,0)),0),IFERROR(INDEX($G2793:$L2801,MATCH(H2810,$F2793:$F2801,0),MATCH(INICIO!$C$78,$G2792:$L2792,0)),0)))</f>
        <v>0</v>
      </c>
      <c r="J2810" s="105">
        <f t="shared" si="4818"/>
        <v>0</v>
      </c>
      <c r="K2810" s="116">
        <f>IF($Q$2=2,IFERROR(INDEX($G2782:$L2788,MATCH(J2810,$F2782:$F2788,0),MATCH(INICIO!$C$78,$G2781:$L2781,0)),0),IF($Q$2=4,IFERROR(INDEX($P2782:$U2792,MATCH(J2810,$O2782:$O2792,0),MATCH(INICIO!$C$78,$P2781:$U2781,0)),0),IFERROR(INDEX($G2793:$L2801,MATCH(J2810,$F2793:$F2801,0),MATCH(INICIO!$C$78,$G2792:$L2792,0)),0)))</f>
        <v>0</v>
      </c>
      <c r="L2810" s="105">
        <f t="shared" si="4819"/>
        <v>0</v>
      </c>
      <c r="M2810" s="116">
        <f>IF($Q$2=2,IFERROR(INDEX($G2782:$L2788,MATCH(L2810,$F2782:$F2788,0),MATCH(INICIO!$C$78,$G2781:$L2781,0)),0),IF($Q$2=4,IFERROR(INDEX($P2782:$U2792,MATCH(L2810,$O2782:$O2792,0),MATCH(INICIO!$C$78,$P2781:$U2781,0)),0),IFERROR(INDEX($G2793:$L2801,MATCH(L2810,$F2793:$F2801,0),MATCH(INICIO!$C$78,$G2792:$L2792,0)),0)))</f>
        <v>0</v>
      </c>
    </row>
    <row r="2811" spans="1:24" hidden="1" outlineLevel="2" x14ac:dyDescent="0.25"/>
    <row r="2812" spans="1:24" s="119" customFormat="1" hidden="1" outlineLevel="2" x14ac:dyDescent="0.25">
      <c r="A2812" s="118" t="s">
        <v>43</v>
      </c>
    </row>
    <row r="2813" spans="1:24" hidden="1" outlineLevel="2" x14ac:dyDescent="0.25">
      <c r="C2813" s="121">
        <f t="shared" ref="C2813:H2813" si="4820">E$2</f>
        <v>1</v>
      </c>
      <c r="D2813" s="121">
        <f t="shared" si="4820"/>
        <v>2</v>
      </c>
      <c r="E2813" s="121">
        <f t="shared" si="4820"/>
        <v>3</v>
      </c>
      <c r="F2813" s="121">
        <f t="shared" si="4820"/>
        <v>4</v>
      </c>
      <c r="G2813" s="121">
        <f t="shared" si="4820"/>
        <v>5</v>
      </c>
      <c r="H2813" s="121">
        <f t="shared" si="4820"/>
        <v>6</v>
      </c>
    </row>
    <row r="2814" spans="1:24" hidden="1" outlineLevel="2" x14ac:dyDescent="0.25">
      <c r="B2814" s="122" t="s">
        <v>44</v>
      </c>
      <c r="C2814" s="123">
        <f t="array" ref="C2814:C2819">MMULT(MMULT(C$8:H$13,$AZ$8:$BE$13),C2805:C2810)+MMULT(MINVERSE(TRANSPOSE($AZ$8:$BE$13)),C2772:C2777)</f>
        <v>0</v>
      </c>
      <c r="D2814" s="123">
        <f t="array" ref="D2814:D2819">MMULT(MMULT(K$8:P$13,$AZ$8:$BE$13),E2805:E2810)+MMULT(MINVERSE(TRANSPOSE($AZ$8:$BE$13)),E2772:E2777)</f>
        <v>0</v>
      </c>
      <c r="E2814" s="123">
        <f t="array" ref="E2814:E2819">MMULT(MMULT(S$8:X$13,$AZ$8:$BE$13),G2805:G2810)+MMULT(MINVERSE(TRANSPOSE($AZ$8:$BE$13)),G2772:G2777)</f>
        <v>0</v>
      </c>
      <c r="F2814" s="123">
        <f t="array" ref="F2814:F2819">MMULT(MMULT(AA$8:AF$13,$AZ$8:$BE$13),I2805:I2810)+MMULT(MINVERSE(TRANSPOSE($AZ$8:$BE$13)),I2772:I2777)</f>
        <v>0</v>
      </c>
      <c r="G2814" s="123" t="e">
        <f t="array" ref="G2814:G2819">MMULT(MMULT(AI$8:AN$13,$AZ$8:$BE$13),K2805:K2810)+MMULT(MINVERSE(TRANSPOSE($AZ$8:$BE$13)),K2772:K2777)</f>
        <v>#DIV/0!</v>
      </c>
      <c r="H2814" s="123">
        <f t="array" ref="H2814:H2819">MMULT(MMULT(AQ$8:AV$13,$AZ$8:$BE$13),M2805:M2810)+MMULT(MINVERSE(TRANSPOSE($AZ$8:$BE$13)),M2772:M2777)</f>
        <v>0</v>
      </c>
      <c r="N2814" s="124"/>
      <c r="P2814" s="124"/>
    </row>
    <row r="2815" spans="1:24" hidden="1" outlineLevel="2" x14ac:dyDescent="0.25">
      <c r="B2815" s="122" t="s">
        <v>45</v>
      </c>
      <c r="C2815" s="123">
        <v>0</v>
      </c>
      <c r="D2815" s="123">
        <v>0</v>
      </c>
      <c r="E2815" s="123">
        <v>0</v>
      </c>
      <c r="F2815" s="123">
        <v>0</v>
      </c>
      <c r="G2815" s="123" t="e">
        <v>#DIV/0!</v>
      </c>
      <c r="H2815" s="123">
        <v>0</v>
      </c>
      <c r="N2815" s="124"/>
      <c r="P2815" s="124"/>
    </row>
    <row r="2816" spans="1:24" hidden="1" outlineLevel="2" x14ac:dyDescent="0.25">
      <c r="B2816" s="122" t="s">
        <v>46</v>
      </c>
      <c r="C2816" s="123">
        <v>0</v>
      </c>
      <c r="D2816" s="123">
        <v>0</v>
      </c>
      <c r="E2816" s="123">
        <v>0</v>
      </c>
      <c r="F2816" s="123">
        <v>0</v>
      </c>
      <c r="G2816" s="123" t="e">
        <v>#DIV/0!</v>
      </c>
      <c r="H2816" s="123">
        <v>0</v>
      </c>
      <c r="N2816" s="124"/>
      <c r="P2816" s="124"/>
    </row>
    <row r="2817" spans="1:93" hidden="1" outlineLevel="2" x14ac:dyDescent="0.25">
      <c r="B2817" s="122" t="s">
        <v>47</v>
      </c>
      <c r="C2817" s="123">
        <v>0</v>
      </c>
      <c r="D2817" s="123">
        <v>0</v>
      </c>
      <c r="E2817" s="123">
        <v>0</v>
      </c>
      <c r="F2817" s="123">
        <v>0</v>
      </c>
      <c r="G2817" s="123" t="e">
        <v>#DIV/0!</v>
      </c>
      <c r="H2817" s="123">
        <v>0</v>
      </c>
      <c r="N2817" s="124"/>
      <c r="P2817" s="124"/>
    </row>
    <row r="2818" spans="1:93" hidden="1" outlineLevel="2" x14ac:dyDescent="0.25">
      <c r="B2818" s="122" t="s">
        <v>48</v>
      </c>
      <c r="C2818" s="123">
        <v>0</v>
      </c>
      <c r="D2818" s="123">
        <v>0</v>
      </c>
      <c r="E2818" s="123">
        <v>0</v>
      </c>
      <c r="F2818" s="123">
        <v>0</v>
      </c>
      <c r="G2818" s="123" t="e">
        <v>#DIV/0!</v>
      </c>
      <c r="H2818" s="123">
        <v>0</v>
      </c>
      <c r="N2818" s="124"/>
      <c r="P2818" s="124"/>
    </row>
    <row r="2819" spans="1:93" hidden="1" outlineLevel="2" x14ac:dyDescent="0.25">
      <c r="B2819" s="122" t="s">
        <v>49</v>
      </c>
      <c r="C2819" s="123">
        <v>0</v>
      </c>
      <c r="D2819" s="123">
        <v>0</v>
      </c>
      <c r="E2819" s="123">
        <v>0</v>
      </c>
      <c r="F2819" s="123">
        <v>0</v>
      </c>
      <c r="G2819" s="123" t="e">
        <v>#DIV/0!</v>
      </c>
      <c r="H2819" s="123">
        <v>0</v>
      </c>
      <c r="N2819" s="124"/>
      <c r="P2819" s="124"/>
    </row>
    <row r="2820" spans="1:93" hidden="1" outlineLevel="2" x14ac:dyDescent="0.25"/>
    <row r="2821" spans="1:93" hidden="1" outlineLevel="2" x14ac:dyDescent="0.25">
      <c r="B2821" s="318" t="s">
        <v>50</v>
      </c>
      <c r="C2821" s="319"/>
      <c r="D2821" s="319"/>
      <c r="E2821" s="319"/>
      <c r="F2821" s="319"/>
      <c r="G2821" s="319"/>
      <c r="H2821" s="319"/>
      <c r="I2821" s="319"/>
      <c r="J2821" s="319"/>
      <c r="K2821" s="319"/>
      <c r="L2821" s="320"/>
      <c r="M2821" s="321" t="s">
        <v>51</v>
      </c>
      <c r="N2821" s="322"/>
      <c r="O2821" s="322"/>
      <c r="P2821" s="322"/>
      <c r="Q2821" s="322"/>
      <c r="R2821" s="322"/>
      <c r="S2821" s="322"/>
      <c r="T2821" s="322"/>
      <c r="U2821" s="322"/>
      <c r="V2821" s="323"/>
      <c r="W2821" s="321" t="s">
        <v>52</v>
      </c>
      <c r="X2821" s="322"/>
      <c r="Y2821" s="322"/>
      <c r="Z2821" s="322"/>
      <c r="AA2821" s="322"/>
      <c r="AB2821" s="322"/>
      <c r="AC2821" s="322"/>
      <c r="AD2821" s="322"/>
      <c r="AE2821" s="322"/>
      <c r="AF2821" s="323"/>
      <c r="AG2821" s="321" t="s">
        <v>53</v>
      </c>
      <c r="AH2821" s="322"/>
      <c r="AI2821" s="322"/>
      <c r="AJ2821" s="322"/>
      <c r="AK2821" s="322"/>
      <c r="AL2821" s="322"/>
      <c r="AM2821" s="322"/>
      <c r="AN2821" s="322"/>
      <c r="AO2821" s="322"/>
      <c r="AP2821" s="323"/>
      <c r="AQ2821" s="321" t="s">
        <v>54</v>
      </c>
      <c r="AR2821" s="322"/>
      <c r="AS2821" s="322"/>
      <c r="AT2821" s="322"/>
      <c r="AU2821" s="322"/>
      <c r="AV2821" s="322"/>
      <c r="AW2821" s="322"/>
      <c r="AX2821" s="322"/>
      <c r="AY2821" s="322"/>
      <c r="AZ2821" s="323"/>
      <c r="BA2821" s="321" t="s">
        <v>55</v>
      </c>
      <c r="BB2821" s="322"/>
      <c r="BC2821" s="322"/>
      <c r="BD2821" s="322"/>
      <c r="BE2821" s="322"/>
      <c r="BF2821" s="322"/>
      <c r="BG2821" s="322"/>
      <c r="BH2821" s="322"/>
      <c r="BI2821" s="322"/>
      <c r="BJ2821" s="323"/>
    </row>
    <row r="2822" spans="1:93" hidden="1" outlineLevel="2" x14ac:dyDescent="0.25">
      <c r="B2822" s="186">
        <f t="shared" ref="B2822" si="4821">E$2</f>
        <v>1</v>
      </c>
      <c r="C2822" s="187">
        <f t="shared" ref="C2822:L2825" si="4822">B2822</f>
        <v>1</v>
      </c>
      <c r="D2822" s="187">
        <f t="shared" si="4822"/>
        <v>1</v>
      </c>
      <c r="E2822" s="187">
        <f t="shared" si="4822"/>
        <v>1</v>
      </c>
      <c r="F2822" s="187">
        <f t="shared" si="4822"/>
        <v>1</v>
      </c>
      <c r="G2822" s="187">
        <f t="shared" si="4822"/>
        <v>1</v>
      </c>
      <c r="H2822" s="187">
        <f t="shared" si="4822"/>
        <v>1</v>
      </c>
      <c r="I2822" s="187">
        <f t="shared" si="4822"/>
        <v>1</v>
      </c>
      <c r="J2822" s="187">
        <f t="shared" si="4822"/>
        <v>1</v>
      </c>
      <c r="K2822" s="187">
        <f t="shared" si="4822"/>
        <v>1</v>
      </c>
      <c r="L2822" s="188">
        <f t="shared" si="4822"/>
        <v>1</v>
      </c>
      <c r="M2822" s="189">
        <f t="shared" ref="M2822" si="4823">F$2</f>
        <v>2</v>
      </c>
      <c r="N2822" s="187">
        <f t="shared" ref="N2822:V2825" si="4824">M2822</f>
        <v>2</v>
      </c>
      <c r="O2822" s="187">
        <f t="shared" si="4824"/>
        <v>2</v>
      </c>
      <c r="P2822" s="187">
        <f t="shared" si="4824"/>
        <v>2</v>
      </c>
      <c r="Q2822" s="187">
        <f t="shared" si="4824"/>
        <v>2</v>
      </c>
      <c r="R2822" s="187">
        <f t="shared" si="4824"/>
        <v>2</v>
      </c>
      <c r="S2822" s="187">
        <f t="shared" si="4824"/>
        <v>2</v>
      </c>
      <c r="T2822" s="187">
        <f t="shared" si="4824"/>
        <v>2</v>
      </c>
      <c r="U2822" s="187">
        <f t="shared" si="4824"/>
        <v>2</v>
      </c>
      <c r="V2822" s="188">
        <f t="shared" si="4824"/>
        <v>2</v>
      </c>
      <c r="W2822" s="189">
        <f>G$2</f>
        <v>3</v>
      </c>
      <c r="X2822" s="187">
        <f t="shared" ref="X2822:AF2825" si="4825">W2822</f>
        <v>3</v>
      </c>
      <c r="Y2822" s="187">
        <f t="shared" si="4825"/>
        <v>3</v>
      </c>
      <c r="Z2822" s="187">
        <f t="shared" si="4825"/>
        <v>3</v>
      </c>
      <c r="AA2822" s="187">
        <f t="shared" si="4825"/>
        <v>3</v>
      </c>
      <c r="AB2822" s="187">
        <f t="shared" si="4825"/>
        <v>3</v>
      </c>
      <c r="AC2822" s="187">
        <f t="shared" si="4825"/>
        <v>3</v>
      </c>
      <c r="AD2822" s="187">
        <f t="shared" si="4825"/>
        <v>3</v>
      </c>
      <c r="AE2822" s="187">
        <f t="shared" si="4825"/>
        <v>3</v>
      </c>
      <c r="AF2822" s="188">
        <f t="shared" si="4825"/>
        <v>3</v>
      </c>
      <c r="AG2822" s="189">
        <f>H$2</f>
        <v>4</v>
      </c>
      <c r="AH2822" s="187">
        <f t="shared" ref="AH2822:AP2825" si="4826">AG2822</f>
        <v>4</v>
      </c>
      <c r="AI2822" s="187">
        <f t="shared" si="4826"/>
        <v>4</v>
      </c>
      <c r="AJ2822" s="187">
        <f t="shared" si="4826"/>
        <v>4</v>
      </c>
      <c r="AK2822" s="187">
        <f t="shared" si="4826"/>
        <v>4</v>
      </c>
      <c r="AL2822" s="187">
        <f t="shared" si="4826"/>
        <v>4</v>
      </c>
      <c r="AM2822" s="187">
        <f t="shared" si="4826"/>
        <v>4</v>
      </c>
      <c r="AN2822" s="187">
        <f t="shared" si="4826"/>
        <v>4</v>
      </c>
      <c r="AO2822" s="187">
        <f t="shared" si="4826"/>
        <v>4</v>
      </c>
      <c r="AP2822" s="188">
        <f t="shared" si="4826"/>
        <v>4</v>
      </c>
      <c r="AQ2822" s="189">
        <f>I$2</f>
        <v>5</v>
      </c>
      <c r="AR2822" s="187">
        <f t="shared" ref="AR2822:AZ2825" si="4827">AQ2822</f>
        <v>5</v>
      </c>
      <c r="AS2822" s="187">
        <f t="shared" si="4827"/>
        <v>5</v>
      </c>
      <c r="AT2822" s="187">
        <f t="shared" si="4827"/>
        <v>5</v>
      </c>
      <c r="AU2822" s="187">
        <f t="shared" si="4827"/>
        <v>5</v>
      </c>
      <c r="AV2822" s="187">
        <f t="shared" si="4827"/>
        <v>5</v>
      </c>
      <c r="AW2822" s="187">
        <f t="shared" si="4827"/>
        <v>5</v>
      </c>
      <c r="AX2822" s="187">
        <f t="shared" si="4827"/>
        <v>5</v>
      </c>
      <c r="AY2822" s="187">
        <f t="shared" si="4827"/>
        <v>5</v>
      </c>
      <c r="AZ2822" s="188">
        <f t="shared" si="4827"/>
        <v>5</v>
      </c>
      <c r="BA2822" s="189">
        <f>J$2</f>
        <v>6</v>
      </c>
      <c r="BB2822" s="187">
        <f t="shared" ref="BB2822:BJ2825" si="4828">BA2822</f>
        <v>6</v>
      </c>
      <c r="BC2822" s="187">
        <f t="shared" si="4828"/>
        <v>6</v>
      </c>
      <c r="BD2822" s="187">
        <f t="shared" si="4828"/>
        <v>6</v>
      </c>
      <c r="BE2822" s="187">
        <f t="shared" si="4828"/>
        <v>6</v>
      </c>
      <c r="BF2822" s="187">
        <f t="shared" si="4828"/>
        <v>6</v>
      </c>
      <c r="BG2822" s="187">
        <f t="shared" si="4828"/>
        <v>6</v>
      </c>
      <c r="BH2822" s="187">
        <f t="shared" si="4828"/>
        <v>6</v>
      </c>
      <c r="BI2822" s="187">
        <f t="shared" si="4828"/>
        <v>6</v>
      </c>
      <c r="BJ2822" s="188">
        <f t="shared" si="4828"/>
        <v>6</v>
      </c>
    </row>
    <row r="2823" spans="1:93" s="2" customFormat="1" ht="15" hidden="1" customHeight="1" outlineLevel="2" x14ac:dyDescent="0.25">
      <c r="A2823" s="152" t="s">
        <v>192</v>
      </c>
      <c r="B2823" s="129">
        <f>C2816</f>
        <v>0</v>
      </c>
      <c r="C2823" s="130">
        <f t="shared" si="4822"/>
        <v>0</v>
      </c>
      <c r="D2823" s="130">
        <f t="shared" si="4822"/>
        <v>0</v>
      </c>
      <c r="E2823" s="130">
        <f t="shared" si="4822"/>
        <v>0</v>
      </c>
      <c r="F2823" s="130">
        <f t="shared" si="4822"/>
        <v>0</v>
      </c>
      <c r="G2823" s="130">
        <f t="shared" si="4822"/>
        <v>0</v>
      </c>
      <c r="H2823" s="130">
        <f t="shared" si="4822"/>
        <v>0</v>
      </c>
      <c r="I2823" s="130">
        <f t="shared" si="4822"/>
        <v>0</v>
      </c>
      <c r="J2823" s="190">
        <f t="shared" si="4822"/>
        <v>0</v>
      </c>
      <c r="K2823" s="130">
        <f t="shared" si="4822"/>
        <v>0</v>
      </c>
      <c r="L2823" s="131">
        <f t="shared" si="4822"/>
        <v>0</v>
      </c>
      <c r="M2823" s="129">
        <f>D2816</f>
        <v>0</v>
      </c>
      <c r="N2823" s="130">
        <f t="shared" si="4824"/>
        <v>0</v>
      </c>
      <c r="O2823" s="130">
        <f t="shared" si="4824"/>
        <v>0</v>
      </c>
      <c r="P2823" s="130">
        <f t="shared" si="4824"/>
        <v>0</v>
      </c>
      <c r="Q2823" s="130">
        <f t="shared" si="4824"/>
        <v>0</v>
      </c>
      <c r="R2823" s="130">
        <f t="shared" si="4824"/>
        <v>0</v>
      </c>
      <c r="S2823" s="130">
        <f t="shared" si="4824"/>
        <v>0</v>
      </c>
      <c r="T2823" s="130">
        <f t="shared" si="4824"/>
        <v>0</v>
      </c>
      <c r="U2823" s="130">
        <f t="shared" si="4824"/>
        <v>0</v>
      </c>
      <c r="V2823" s="131">
        <f t="shared" si="4824"/>
        <v>0</v>
      </c>
      <c r="W2823" s="129">
        <f>E2816</f>
        <v>0</v>
      </c>
      <c r="X2823" s="130">
        <f t="shared" si="4825"/>
        <v>0</v>
      </c>
      <c r="Y2823" s="130">
        <f t="shared" si="4825"/>
        <v>0</v>
      </c>
      <c r="Z2823" s="130">
        <f t="shared" si="4825"/>
        <v>0</v>
      </c>
      <c r="AA2823" s="130">
        <f t="shared" si="4825"/>
        <v>0</v>
      </c>
      <c r="AB2823" s="130">
        <f t="shared" si="4825"/>
        <v>0</v>
      </c>
      <c r="AC2823" s="130">
        <f t="shared" si="4825"/>
        <v>0</v>
      </c>
      <c r="AD2823" s="130">
        <f t="shared" si="4825"/>
        <v>0</v>
      </c>
      <c r="AE2823" s="130">
        <f t="shared" si="4825"/>
        <v>0</v>
      </c>
      <c r="AF2823" s="131">
        <f t="shared" si="4825"/>
        <v>0</v>
      </c>
      <c r="AG2823" s="129">
        <f>F2816</f>
        <v>0</v>
      </c>
      <c r="AH2823" s="130">
        <f t="shared" si="4826"/>
        <v>0</v>
      </c>
      <c r="AI2823" s="130">
        <f t="shared" si="4826"/>
        <v>0</v>
      </c>
      <c r="AJ2823" s="130">
        <f t="shared" si="4826"/>
        <v>0</v>
      </c>
      <c r="AK2823" s="130">
        <f t="shared" si="4826"/>
        <v>0</v>
      </c>
      <c r="AL2823" s="130">
        <f t="shared" si="4826"/>
        <v>0</v>
      </c>
      <c r="AM2823" s="130">
        <f t="shared" si="4826"/>
        <v>0</v>
      </c>
      <c r="AN2823" s="130">
        <f t="shared" si="4826"/>
        <v>0</v>
      </c>
      <c r="AO2823" s="130">
        <f t="shared" si="4826"/>
        <v>0</v>
      </c>
      <c r="AP2823" s="131">
        <f t="shared" si="4826"/>
        <v>0</v>
      </c>
      <c r="AQ2823" s="129" t="e">
        <f>G2816</f>
        <v>#DIV/0!</v>
      </c>
      <c r="AR2823" s="130" t="e">
        <f t="shared" si="4827"/>
        <v>#DIV/0!</v>
      </c>
      <c r="AS2823" s="130" t="e">
        <f t="shared" si="4827"/>
        <v>#DIV/0!</v>
      </c>
      <c r="AT2823" s="130" t="e">
        <f t="shared" si="4827"/>
        <v>#DIV/0!</v>
      </c>
      <c r="AU2823" s="130" t="e">
        <f t="shared" si="4827"/>
        <v>#DIV/0!</v>
      </c>
      <c r="AV2823" s="130" t="e">
        <f t="shared" si="4827"/>
        <v>#DIV/0!</v>
      </c>
      <c r="AW2823" s="130" t="e">
        <f t="shared" si="4827"/>
        <v>#DIV/0!</v>
      </c>
      <c r="AX2823" s="130" t="e">
        <f t="shared" si="4827"/>
        <v>#DIV/0!</v>
      </c>
      <c r="AY2823" s="130" t="e">
        <f t="shared" si="4827"/>
        <v>#DIV/0!</v>
      </c>
      <c r="AZ2823" s="131" t="e">
        <f t="shared" si="4827"/>
        <v>#DIV/0!</v>
      </c>
      <c r="BA2823" s="129">
        <f>H2816</f>
        <v>0</v>
      </c>
      <c r="BB2823" s="130">
        <f t="shared" si="4828"/>
        <v>0</v>
      </c>
      <c r="BC2823" s="130">
        <f t="shared" si="4828"/>
        <v>0</v>
      </c>
      <c r="BD2823" s="130">
        <f t="shared" si="4828"/>
        <v>0</v>
      </c>
      <c r="BE2823" s="130">
        <f t="shared" si="4828"/>
        <v>0</v>
      </c>
      <c r="BF2823" s="130">
        <f t="shared" si="4828"/>
        <v>0</v>
      </c>
      <c r="BG2823" s="130">
        <f t="shared" si="4828"/>
        <v>0</v>
      </c>
      <c r="BH2823" s="130">
        <f t="shared" si="4828"/>
        <v>0</v>
      </c>
      <c r="BI2823" s="130">
        <f t="shared" si="4828"/>
        <v>0</v>
      </c>
      <c r="BJ2823" s="131">
        <f t="shared" si="4828"/>
        <v>0</v>
      </c>
      <c r="BK2823"/>
      <c r="BL2823"/>
      <c r="BM2823"/>
      <c r="BN2823"/>
      <c r="BO2823"/>
      <c r="BP2823"/>
      <c r="BQ2823"/>
      <c r="BR2823"/>
      <c r="BS2823"/>
      <c r="BT2823"/>
      <c r="BU2823"/>
      <c r="BV2823"/>
      <c r="BW2823"/>
      <c r="BX2823"/>
      <c r="BY2823"/>
      <c r="BZ2823"/>
      <c r="CA2823"/>
      <c r="CB2823"/>
      <c r="CC2823"/>
      <c r="CD2823"/>
      <c r="CE2823"/>
      <c r="CF2823"/>
      <c r="CG2823"/>
      <c r="CH2823"/>
      <c r="CI2823"/>
      <c r="CJ2823"/>
      <c r="CK2823"/>
      <c r="CL2823"/>
      <c r="CM2823"/>
      <c r="CN2823"/>
      <c r="CO2823"/>
    </row>
    <row r="2824" spans="1:93" s="2" customFormat="1" ht="15" hidden="1" customHeight="1" outlineLevel="2" x14ac:dyDescent="0.25">
      <c r="A2824" s="152" t="s">
        <v>47</v>
      </c>
      <c r="B2824" s="129">
        <f>C2817</f>
        <v>0</v>
      </c>
      <c r="C2824" s="130">
        <f t="shared" si="4822"/>
        <v>0</v>
      </c>
      <c r="D2824" s="130">
        <f t="shared" si="4822"/>
        <v>0</v>
      </c>
      <c r="E2824" s="130">
        <f t="shared" si="4822"/>
        <v>0</v>
      </c>
      <c r="F2824" s="130">
        <f t="shared" si="4822"/>
        <v>0</v>
      </c>
      <c r="G2824" s="130">
        <f t="shared" si="4822"/>
        <v>0</v>
      </c>
      <c r="H2824" s="130">
        <f t="shared" si="4822"/>
        <v>0</v>
      </c>
      <c r="I2824" s="130">
        <f t="shared" si="4822"/>
        <v>0</v>
      </c>
      <c r="J2824" s="190">
        <f t="shared" si="4822"/>
        <v>0</v>
      </c>
      <c r="K2824" s="130">
        <f t="shared" si="4822"/>
        <v>0</v>
      </c>
      <c r="L2824" s="131">
        <f t="shared" si="4822"/>
        <v>0</v>
      </c>
      <c r="M2824" s="129">
        <f>D2817</f>
        <v>0</v>
      </c>
      <c r="N2824" s="130">
        <f t="shared" si="4824"/>
        <v>0</v>
      </c>
      <c r="O2824" s="130">
        <f t="shared" si="4824"/>
        <v>0</v>
      </c>
      <c r="P2824" s="130">
        <f t="shared" si="4824"/>
        <v>0</v>
      </c>
      <c r="Q2824" s="130">
        <f t="shared" si="4824"/>
        <v>0</v>
      </c>
      <c r="R2824" s="130">
        <f t="shared" si="4824"/>
        <v>0</v>
      </c>
      <c r="S2824" s="130">
        <f t="shared" si="4824"/>
        <v>0</v>
      </c>
      <c r="T2824" s="130">
        <f t="shared" si="4824"/>
        <v>0</v>
      </c>
      <c r="U2824" s="130">
        <f t="shared" si="4824"/>
        <v>0</v>
      </c>
      <c r="V2824" s="131">
        <f t="shared" si="4824"/>
        <v>0</v>
      </c>
      <c r="W2824" s="129">
        <f>E2817</f>
        <v>0</v>
      </c>
      <c r="X2824" s="130">
        <f t="shared" si="4825"/>
        <v>0</v>
      </c>
      <c r="Y2824" s="130">
        <f t="shared" si="4825"/>
        <v>0</v>
      </c>
      <c r="Z2824" s="130">
        <f t="shared" si="4825"/>
        <v>0</v>
      </c>
      <c r="AA2824" s="130">
        <f t="shared" si="4825"/>
        <v>0</v>
      </c>
      <c r="AB2824" s="130">
        <f t="shared" si="4825"/>
        <v>0</v>
      </c>
      <c r="AC2824" s="130">
        <f t="shared" si="4825"/>
        <v>0</v>
      </c>
      <c r="AD2824" s="130">
        <f t="shared" si="4825"/>
        <v>0</v>
      </c>
      <c r="AE2824" s="130">
        <f t="shared" si="4825"/>
        <v>0</v>
      </c>
      <c r="AF2824" s="131">
        <f t="shared" si="4825"/>
        <v>0</v>
      </c>
      <c r="AG2824" s="129">
        <f>F2817</f>
        <v>0</v>
      </c>
      <c r="AH2824" s="130">
        <f t="shared" si="4826"/>
        <v>0</v>
      </c>
      <c r="AI2824" s="130">
        <f t="shared" si="4826"/>
        <v>0</v>
      </c>
      <c r="AJ2824" s="130">
        <f t="shared" si="4826"/>
        <v>0</v>
      </c>
      <c r="AK2824" s="130">
        <f t="shared" si="4826"/>
        <v>0</v>
      </c>
      <c r="AL2824" s="130">
        <f t="shared" si="4826"/>
        <v>0</v>
      </c>
      <c r="AM2824" s="130">
        <f t="shared" si="4826"/>
        <v>0</v>
      </c>
      <c r="AN2824" s="130">
        <f t="shared" si="4826"/>
        <v>0</v>
      </c>
      <c r="AO2824" s="130">
        <f t="shared" si="4826"/>
        <v>0</v>
      </c>
      <c r="AP2824" s="131">
        <f t="shared" si="4826"/>
        <v>0</v>
      </c>
      <c r="AQ2824" s="129" t="e">
        <f>G2817</f>
        <v>#DIV/0!</v>
      </c>
      <c r="AR2824" s="130" t="e">
        <f t="shared" si="4827"/>
        <v>#DIV/0!</v>
      </c>
      <c r="AS2824" s="130" t="e">
        <f t="shared" si="4827"/>
        <v>#DIV/0!</v>
      </c>
      <c r="AT2824" s="130" t="e">
        <f t="shared" si="4827"/>
        <v>#DIV/0!</v>
      </c>
      <c r="AU2824" s="130" t="e">
        <f t="shared" si="4827"/>
        <v>#DIV/0!</v>
      </c>
      <c r="AV2824" s="130" t="e">
        <f t="shared" si="4827"/>
        <v>#DIV/0!</v>
      </c>
      <c r="AW2824" s="130" t="e">
        <f t="shared" si="4827"/>
        <v>#DIV/0!</v>
      </c>
      <c r="AX2824" s="130" t="e">
        <f t="shared" si="4827"/>
        <v>#DIV/0!</v>
      </c>
      <c r="AY2824" s="130" t="e">
        <f t="shared" si="4827"/>
        <v>#DIV/0!</v>
      </c>
      <c r="AZ2824" s="131" t="e">
        <f t="shared" si="4827"/>
        <v>#DIV/0!</v>
      </c>
      <c r="BA2824" s="129">
        <f>H2817</f>
        <v>0</v>
      </c>
      <c r="BB2824" s="130">
        <f t="shared" si="4828"/>
        <v>0</v>
      </c>
      <c r="BC2824" s="130">
        <f t="shared" si="4828"/>
        <v>0</v>
      </c>
      <c r="BD2824" s="130">
        <f t="shared" si="4828"/>
        <v>0</v>
      </c>
      <c r="BE2824" s="130">
        <f t="shared" si="4828"/>
        <v>0</v>
      </c>
      <c r="BF2824" s="130">
        <f t="shared" si="4828"/>
        <v>0</v>
      </c>
      <c r="BG2824" s="130">
        <f t="shared" si="4828"/>
        <v>0</v>
      </c>
      <c r="BH2824" s="130">
        <f t="shared" si="4828"/>
        <v>0</v>
      </c>
      <c r="BI2824" s="130">
        <f t="shared" si="4828"/>
        <v>0</v>
      </c>
      <c r="BJ2824" s="131">
        <f t="shared" si="4828"/>
        <v>0</v>
      </c>
      <c r="BK2824"/>
      <c r="BL2824"/>
      <c r="BM2824"/>
      <c r="BN2824"/>
      <c r="BO2824"/>
      <c r="BP2824"/>
      <c r="BQ2824"/>
      <c r="BR2824"/>
      <c r="BS2824"/>
      <c r="BT2824"/>
      <c r="BU2824"/>
      <c r="BV2824"/>
      <c r="BW2824"/>
      <c r="BX2824"/>
      <c r="BY2824"/>
      <c r="BZ2824"/>
      <c r="CA2824"/>
      <c r="CB2824"/>
      <c r="CC2824"/>
      <c r="CD2824"/>
      <c r="CE2824"/>
      <c r="CF2824"/>
      <c r="CG2824"/>
      <c r="CH2824"/>
      <c r="CI2824"/>
      <c r="CJ2824"/>
      <c r="CK2824"/>
      <c r="CL2824"/>
      <c r="CM2824"/>
      <c r="CN2824"/>
      <c r="CO2824"/>
    </row>
    <row r="2825" spans="1:93" s="2" customFormat="1" ht="15" hidden="1" customHeight="1" outlineLevel="2" x14ac:dyDescent="0.25">
      <c r="A2825" s="152" t="s">
        <v>57</v>
      </c>
      <c r="B2825" s="129">
        <f t="shared" ref="B2825" si="4829">E$3</f>
        <v>43</v>
      </c>
      <c r="C2825" s="130">
        <f t="shared" si="4822"/>
        <v>43</v>
      </c>
      <c r="D2825" s="130">
        <f t="shared" si="4822"/>
        <v>43</v>
      </c>
      <c r="E2825" s="130">
        <f t="shared" si="4822"/>
        <v>43</v>
      </c>
      <c r="F2825" s="130">
        <f t="shared" si="4822"/>
        <v>43</v>
      </c>
      <c r="G2825" s="130">
        <f t="shared" si="4822"/>
        <v>43</v>
      </c>
      <c r="H2825" s="130">
        <f t="shared" si="4822"/>
        <v>43</v>
      </c>
      <c r="I2825" s="130">
        <f t="shared" si="4822"/>
        <v>43</v>
      </c>
      <c r="J2825" s="190">
        <f t="shared" si="4822"/>
        <v>43</v>
      </c>
      <c r="K2825" s="130">
        <f t="shared" si="4822"/>
        <v>43</v>
      </c>
      <c r="L2825" s="131">
        <f t="shared" si="4822"/>
        <v>43</v>
      </c>
      <c r="M2825" s="129">
        <f t="shared" ref="M2825" si="4830">F$3</f>
        <v>0</v>
      </c>
      <c r="N2825" s="130">
        <f t="shared" si="4824"/>
        <v>0</v>
      </c>
      <c r="O2825" s="130">
        <f t="shared" si="4824"/>
        <v>0</v>
      </c>
      <c r="P2825" s="130">
        <f t="shared" si="4824"/>
        <v>0</v>
      </c>
      <c r="Q2825" s="130">
        <f t="shared" si="4824"/>
        <v>0</v>
      </c>
      <c r="R2825" s="130">
        <f t="shared" si="4824"/>
        <v>0</v>
      </c>
      <c r="S2825" s="130">
        <f t="shared" si="4824"/>
        <v>0</v>
      </c>
      <c r="T2825" s="130">
        <f t="shared" si="4824"/>
        <v>0</v>
      </c>
      <c r="U2825" s="130">
        <f t="shared" si="4824"/>
        <v>0</v>
      </c>
      <c r="V2825" s="131">
        <f t="shared" si="4824"/>
        <v>0</v>
      </c>
      <c r="W2825" s="129">
        <f t="shared" ref="W2825" si="4831">G$3</f>
        <v>0</v>
      </c>
      <c r="X2825" s="130">
        <f t="shared" si="4825"/>
        <v>0</v>
      </c>
      <c r="Y2825" s="130">
        <f t="shared" si="4825"/>
        <v>0</v>
      </c>
      <c r="Z2825" s="130">
        <f t="shared" si="4825"/>
        <v>0</v>
      </c>
      <c r="AA2825" s="130">
        <f t="shared" si="4825"/>
        <v>0</v>
      </c>
      <c r="AB2825" s="130">
        <f t="shared" si="4825"/>
        <v>0</v>
      </c>
      <c r="AC2825" s="130">
        <f t="shared" si="4825"/>
        <v>0</v>
      </c>
      <c r="AD2825" s="130">
        <f t="shared" si="4825"/>
        <v>0</v>
      </c>
      <c r="AE2825" s="130">
        <f t="shared" si="4825"/>
        <v>0</v>
      </c>
      <c r="AF2825" s="131">
        <f t="shared" si="4825"/>
        <v>0</v>
      </c>
      <c r="AG2825" s="129">
        <f t="shared" ref="AG2825" si="4832">H$3</f>
        <v>0</v>
      </c>
      <c r="AH2825" s="130">
        <f t="shared" si="4826"/>
        <v>0</v>
      </c>
      <c r="AI2825" s="130">
        <f t="shared" si="4826"/>
        <v>0</v>
      </c>
      <c r="AJ2825" s="130">
        <f t="shared" si="4826"/>
        <v>0</v>
      </c>
      <c r="AK2825" s="130">
        <f t="shared" si="4826"/>
        <v>0</v>
      </c>
      <c r="AL2825" s="130">
        <f t="shared" si="4826"/>
        <v>0</v>
      </c>
      <c r="AM2825" s="130">
        <f t="shared" si="4826"/>
        <v>0</v>
      </c>
      <c r="AN2825" s="130">
        <f t="shared" si="4826"/>
        <v>0</v>
      </c>
      <c r="AO2825" s="130">
        <f t="shared" si="4826"/>
        <v>0</v>
      </c>
      <c r="AP2825" s="131">
        <f t="shared" si="4826"/>
        <v>0</v>
      </c>
      <c r="AQ2825" s="129">
        <f t="shared" ref="AQ2825" si="4833">I$3</f>
        <v>0</v>
      </c>
      <c r="AR2825" s="130">
        <f t="shared" si="4827"/>
        <v>0</v>
      </c>
      <c r="AS2825" s="130">
        <f t="shared" si="4827"/>
        <v>0</v>
      </c>
      <c r="AT2825" s="130">
        <f t="shared" si="4827"/>
        <v>0</v>
      </c>
      <c r="AU2825" s="130">
        <f t="shared" si="4827"/>
        <v>0</v>
      </c>
      <c r="AV2825" s="130">
        <f t="shared" si="4827"/>
        <v>0</v>
      </c>
      <c r="AW2825" s="130">
        <f t="shared" si="4827"/>
        <v>0</v>
      </c>
      <c r="AX2825" s="130">
        <f t="shared" si="4827"/>
        <v>0</v>
      </c>
      <c r="AY2825" s="130">
        <f t="shared" si="4827"/>
        <v>0</v>
      </c>
      <c r="AZ2825" s="131">
        <f t="shared" si="4827"/>
        <v>0</v>
      </c>
      <c r="BA2825" s="129">
        <f t="shared" ref="BA2825" si="4834">J$3</f>
        <v>0</v>
      </c>
      <c r="BB2825" s="130">
        <f t="shared" si="4828"/>
        <v>0</v>
      </c>
      <c r="BC2825" s="130">
        <f t="shared" si="4828"/>
        <v>0</v>
      </c>
      <c r="BD2825" s="130">
        <f t="shared" si="4828"/>
        <v>0</v>
      </c>
      <c r="BE2825" s="130">
        <f t="shared" si="4828"/>
        <v>0</v>
      </c>
      <c r="BF2825" s="130">
        <f t="shared" si="4828"/>
        <v>0</v>
      </c>
      <c r="BG2825" s="130">
        <f t="shared" si="4828"/>
        <v>0</v>
      </c>
      <c r="BH2825" s="130">
        <f t="shared" si="4828"/>
        <v>0</v>
      </c>
      <c r="BI2825" s="130">
        <f t="shared" si="4828"/>
        <v>0</v>
      </c>
      <c r="BJ2825" s="131">
        <f t="shared" si="4828"/>
        <v>0</v>
      </c>
      <c r="BK2825"/>
      <c r="BL2825"/>
      <c r="BM2825"/>
      <c r="BN2825"/>
      <c r="BO2825"/>
      <c r="BP2825"/>
      <c r="BQ2825"/>
      <c r="BR2825"/>
      <c r="BS2825"/>
      <c r="BT2825"/>
      <c r="BU2825"/>
      <c r="BV2825"/>
      <c r="BW2825"/>
      <c r="BX2825"/>
      <c r="BY2825"/>
      <c r="BZ2825"/>
      <c r="CA2825"/>
      <c r="CB2825"/>
      <c r="CC2825"/>
      <c r="CD2825"/>
      <c r="CE2825"/>
      <c r="CF2825"/>
      <c r="CG2825"/>
      <c r="CH2825"/>
      <c r="CI2825"/>
      <c r="CJ2825"/>
      <c r="CK2825"/>
      <c r="CL2825"/>
      <c r="CM2825"/>
      <c r="CN2825"/>
      <c r="CO2825"/>
    </row>
    <row r="2826" spans="1:93" s="2" customFormat="1" ht="15" hidden="1" customHeight="1" outlineLevel="2" x14ac:dyDescent="0.25">
      <c r="A2826" s="152" t="s">
        <v>58</v>
      </c>
      <c r="B2826" s="132">
        <f t="shared" ref="B2826" si="4835">B2825/10*0</f>
        <v>0</v>
      </c>
      <c r="C2826" s="133">
        <f t="shared" ref="C2826" si="4836">C2825/10*1</f>
        <v>4.3</v>
      </c>
      <c r="D2826" s="133">
        <f t="shared" ref="D2826" si="4837">D2825/10*2</f>
        <v>8.6</v>
      </c>
      <c r="E2826" s="133">
        <f t="shared" ref="E2826" si="4838">E2825/10*3</f>
        <v>12.899999999999999</v>
      </c>
      <c r="F2826" s="133">
        <f t="shared" ref="F2826" si="4839">F2825/10*4</f>
        <v>17.2</v>
      </c>
      <c r="G2826" s="133">
        <f t="shared" ref="G2826" si="4840">G2825/10*5</f>
        <v>21.5</v>
      </c>
      <c r="H2826" s="133">
        <f t="shared" ref="H2826" si="4841">H2825/10*6</f>
        <v>25.799999999999997</v>
      </c>
      <c r="I2826" s="133">
        <f t="shared" ref="I2826" si="4842">I2825/10*7</f>
        <v>30.099999999999998</v>
      </c>
      <c r="J2826" s="191">
        <f t="shared" ref="J2826" si="4843">J2825/10*8</f>
        <v>34.4</v>
      </c>
      <c r="K2826" s="133">
        <f t="shared" ref="K2826" si="4844">K2825/10*9</f>
        <v>38.699999999999996</v>
      </c>
      <c r="L2826" s="134">
        <f t="shared" ref="L2826" si="4845">L2825/10*10</f>
        <v>43</v>
      </c>
      <c r="M2826" s="133">
        <f t="shared" ref="M2826" si="4846">M2825/10*1</f>
        <v>0</v>
      </c>
      <c r="N2826" s="133">
        <f t="shared" ref="N2826" si="4847">N2825/10*2</f>
        <v>0</v>
      </c>
      <c r="O2826" s="133">
        <f t="shared" ref="O2826" si="4848">O2825/10*3</f>
        <v>0</v>
      </c>
      <c r="P2826" s="133">
        <f t="shared" ref="P2826" si="4849">P2825/10*4</f>
        <v>0</v>
      </c>
      <c r="Q2826" s="133">
        <f t="shared" ref="Q2826" si="4850">Q2825/10*5</f>
        <v>0</v>
      </c>
      <c r="R2826" s="133">
        <f t="shared" ref="R2826" si="4851">R2825/10*6</f>
        <v>0</v>
      </c>
      <c r="S2826" s="133">
        <f t="shared" ref="S2826" si="4852">S2825/10*7</f>
        <v>0</v>
      </c>
      <c r="T2826" s="133">
        <f t="shared" ref="T2826" si="4853">T2825/10*8</f>
        <v>0</v>
      </c>
      <c r="U2826" s="133">
        <f t="shared" ref="U2826" si="4854">U2825/10*9</f>
        <v>0</v>
      </c>
      <c r="V2826" s="134">
        <f t="shared" ref="V2826" si="4855">V2825/10*10</f>
        <v>0</v>
      </c>
      <c r="W2826" s="133">
        <f t="shared" ref="W2826" si="4856">W2825/10*1</f>
        <v>0</v>
      </c>
      <c r="X2826" s="133">
        <f t="shared" ref="X2826" si="4857">X2825/10*2</f>
        <v>0</v>
      </c>
      <c r="Y2826" s="133">
        <f t="shared" ref="Y2826" si="4858">Y2825/10*3</f>
        <v>0</v>
      </c>
      <c r="Z2826" s="133">
        <f t="shared" ref="Z2826" si="4859">Z2825/10*4</f>
        <v>0</v>
      </c>
      <c r="AA2826" s="133">
        <f t="shared" ref="AA2826" si="4860">AA2825/10*5</f>
        <v>0</v>
      </c>
      <c r="AB2826" s="133">
        <f t="shared" ref="AB2826" si="4861">AB2825/10*6</f>
        <v>0</v>
      </c>
      <c r="AC2826" s="133">
        <f t="shared" ref="AC2826" si="4862">AC2825/10*7</f>
        <v>0</v>
      </c>
      <c r="AD2826" s="133">
        <f t="shared" ref="AD2826" si="4863">AD2825/10*8</f>
        <v>0</v>
      </c>
      <c r="AE2826" s="134">
        <f t="shared" ref="AE2826" si="4864">AE2825/10*9</f>
        <v>0</v>
      </c>
      <c r="AF2826" s="134">
        <f t="shared" ref="AF2826" si="4865">AF2825/10*10</f>
        <v>0</v>
      </c>
      <c r="AG2826" s="133">
        <f t="shared" ref="AG2826" si="4866">AG2825/10*1</f>
        <v>0</v>
      </c>
      <c r="AH2826" s="133">
        <f t="shared" ref="AH2826" si="4867">AH2825/10*2</f>
        <v>0</v>
      </c>
      <c r="AI2826" s="133">
        <f t="shared" ref="AI2826" si="4868">AI2825/10*3</f>
        <v>0</v>
      </c>
      <c r="AJ2826" s="133">
        <f t="shared" ref="AJ2826" si="4869">AJ2825/10*4</f>
        <v>0</v>
      </c>
      <c r="AK2826" s="133">
        <f t="shared" ref="AK2826" si="4870">AK2825/10*5</f>
        <v>0</v>
      </c>
      <c r="AL2826" s="133">
        <f t="shared" ref="AL2826" si="4871">AL2825/10*6</f>
        <v>0</v>
      </c>
      <c r="AM2826" s="133">
        <f t="shared" ref="AM2826" si="4872">AM2825/10*7</f>
        <v>0</v>
      </c>
      <c r="AN2826" s="133">
        <f t="shared" ref="AN2826" si="4873">AN2825/10*8</f>
        <v>0</v>
      </c>
      <c r="AO2826" s="134">
        <f t="shared" ref="AO2826" si="4874">AO2825/10*9</f>
        <v>0</v>
      </c>
      <c r="AP2826" s="134">
        <f t="shared" ref="AP2826" si="4875">AP2825/10*10</f>
        <v>0</v>
      </c>
      <c r="AQ2826" s="133">
        <f t="shared" ref="AQ2826" si="4876">AQ2825/10*1</f>
        <v>0</v>
      </c>
      <c r="AR2826" s="133">
        <f t="shared" ref="AR2826" si="4877">AR2825/10*2</f>
        <v>0</v>
      </c>
      <c r="AS2826" s="133">
        <f t="shared" ref="AS2826" si="4878">AS2825/10*3</f>
        <v>0</v>
      </c>
      <c r="AT2826" s="133">
        <f t="shared" ref="AT2826" si="4879">AT2825/10*4</f>
        <v>0</v>
      </c>
      <c r="AU2826" s="133">
        <f t="shared" ref="AU2826" si="4880">AU2825/10*5</f>
        <v>0</v>
      </c>
      <c r="AV2826" s="133">
        <f t="shared" ref="AV2826" si="4881">AV2825/10*6</f>
        <v>0</v>
      </c>
      <c r="AW2826" s="133">
        <f t="shared" ref="AW2826" si="4882">AW2825/10*7</f>
        <v>0</v>
      </c>
      <c r="AX2826" s="133">
        <f t="shared" ref="AX2826" si="4883">AX2825/10*8</f>
        <v>0</v>
      </c>
      <c r="AY2826" s="134">
        <f t="shared" ref="AY2826" si="4884">AY2825/10*9</f>
        <v>0</v>
      </c>
      <c r="AZ2826" s="134">
        <f t="shared" ref="AZ2826" si="4885">AZ2825/10*10</f>
        <v>0</v>
      </c>
      <c r="BA2826" s="133">
        <f t="shared" ref="BA2826" si="4886">BA2825/10*1</f>
        <v>0</v>
      </c>
      <c r="BB2826" s="133">
        <f t="shared" ref="BB2826" si="4887">BB2825/10*2</f>
        <v>0</v>
      </c>
      <c r="BC2826" s="133">
        <f t="shared" ref="BC2826" si="4888">BC2825/10*3</f>
        <v>0</v>
      </c>
      <c r="BD2826" s="133">
        <f t="shared" ref="BD2826" si="4889">BD2825/10*4</f>
        <v>0</v>
      </c>
      <c r="BE2826" s="133">
        <f t="shared" ref="BE2826" si="4890">BE2825/10*5</f>
        <v>0</v>
      </c>
      <c r="BF2826" s="133">
        <f t="shared" ref="BF2826" si="4891">BF2825/10*6</f>
        <v>0</v>
      </c>
      <c r="BG2826" s="133">
        <f t="shared" ref="BG2826" si="4892">BG2825/10*7</f>
        <v>0</v>
      </c>
      <c r="BH2826" s="133">
        <f t="shared" ref="BH2826" si="4893">BH2825/10*8</f>
        <v>0</v>
      </c>
      <c r="BI2826" s="134">
        <f t="shared" ref="BI2826" si="4894">BI2825/10*9</f>
        <v>0</v>
      </c>
      <c r="BJ2826" s="134">
        <f t="shared" ref="BJ2826" si="4895">BJ2825/10*10</f>
        <v>0</v>
      </c>
      <c r="BK2826"/>
      <c r="BL2826"/>
      <c r="BM2826"/>
      <c r="BN2826"/>
      <c r="BO2826"/>
      <c r="BP2826"/>
      <c r="BQ2826"/>
      <c r="BR2826"/>
      <c r="BS2826"/>
      <c r="BT2826"/>
      <c r="BU2826"/>
      <c r="BV2826"/>
      <c r="BW2826"/>
      <c r="BX2826"/>
      <c r="BY2826"/>
      <c r="BZ2826"/>
      <c r="CA2826"/>
      <c r="CB2826"/>
      <c r="CC2826"/>
      <c r="CD2826"/>
      <c r="CE2826"/>
      <c r="CF2826"/>
      <c r="CG2826"/>
      <c r="CH2826"/>
      <c r="CI2826"/>
      <c r="CJ2826"/>
      <c r="CK2826"/>
      <c r="CL2826"/>
      <c r="CM2826"/>
      <c r="CN2826"/>
      <c r="CO2826"/>
    </row>
    <row r="2827" spans="1:93" ht="15.75" hidden="1" outlineLevel="2" thickBot="1" x14ac:dyDescent="0.3">
      <c r="A2827" s="152" t="s">
        <v>60</v>
      </c>
      <c r="B2827" s="192">
        <f t="shared" ref="B2827:BJ2827" si="4896">-B2824+B2823*B2826-1*IF(AND($A2474=B2822,B2826&gt;=$A2770),B2826-$A2770,0)</f>
        <v>0</v>
      </c>
      <c r="C2827" s="193">
        <f t="shared" si="4896"/>
        <v>0</v>
      </c>
      <c r="D2827" s="193">
        <f t="shared" si="4896"/>
        <v>0</v>
      </c>
      <c r="E2827" s="193">
        <f t="shared" si="4896"/>
        <v>0</v>
      </c>
      <c r="F2827" s="193">
        <f t="shared" si="4896"/>
        <v>0</v>
      </c>
      <c r="G2827" s="193">
        <f t="shared" si="4896"/>
        <v>0</v>
      </c>
      <c r="H2827" s="193">
        <f t="shared" si="4896"/>
        <v>0</v>
      </c>
      <c r="I2827" s="193">
        <f t="shared" si="4896"/>
        <v>0</v>
      </c>
      <c r="J2827" s="193">
        <f t="shared" si="4896"/>
        <v>0</v>
      </c>
      <c r="K2827" s="193">
        <f t="shared" si="4896"/>
        <v>0</v>
      </c>
      <c r="L2827" s="194">
        <f t="shared" si="4896"/>
        <v>0</v>
      </c>
      <c r="M2827" s="192">
        <f t="shared" si="4896"/>
        <v>0</v>
      </c>
      <c r="N2827" s="193">
        <f t="shared" si="4896"/>
        <v>0</v>
      </c>
      <c r="O2827" s="193">
        <f t="shared" si="4896"/>
        <v>0</v>
      </c>
      <c r="P2827" s="193">
        <f t="shared" si="4896"/>
        <v>0</v>
      </c>
      <c r="Q2827" s="193">
        <f t="shared" si="4896"/>
        <v>0</v>
      </c>
      <c r="R2827" s="193">
        <f t="shared" si="4896"/>
        <v>0</v>
      </c>
      <c r="S2827" s="193">
        <f t="shared" si="4896"/>
        <v>0</v>
      </c>
      <c r="T2827" s="193">
        <f t="shared" si="4896"/>
        <v>0</v>
      </c>
      <c r="U2827" s="193">
        <f t="shared" si="4896"/>
        <v>0</v>
      </c>
      <c r="V2827" s="194">
        <f t="shared" si="4896"/>
        <v>0</v>
      </c>
      <c r="W2827" s="192">
        <f t="shared" si="4896"/>
        <v>0</v>
      </c>
      <c r="X2827" s="193">
        <f t="shared" si="4896"/>
        <v>0</v>
      </c>
      <c r="Y2827" s="193">
        <f t="shared" si="4896"/>
        <v>0</v>
      </c>
      <c r="Z2827" s="193">
        <f t="shared" si="4896"/>
        <v>0</v>
      </c>
      <c r="AA2827" s="193">
        <f t="shared" si="4896"/>
        <v>0</v>
      </c>
      <c r="AB2827" s="193">
        <f t="shared" si="4896"/>
        <v>0</v>
      </c>
      <c r="AC2827" s="193">
        <f t="shared" si="4896"/>
        <v>0</v>
      </c>
      <c r="AD2827" s="193">
        <f t="shared" si="4896"/>
        <v>0</v>
      </c>
      <c r="AE2827" s="193">
        <f t="shared" si="4896"/>
        <v>0</v>
      </c>
      <c r="AF2827" s="194">
        <f t="shared" si="4896"/>
        <v>0</v>
      </c>
      <c r="AG2827" s="192">
        <f t="shared" si="4896"/>
        <v>0</v>
      </c>
      <c r="AH2827" s="193">
        <f t="shared" si="4896"/>
        <v>0</v>
      </c>
      <c r="AI2827" s="193">
        <f t="shared" si="4896"/>
        <v>0</v>
      </c>
      <c r="AJ2827" s="193">
        <f t="shared" si="4896"/>
        <v>0</v>
      </c>
      <c r="AK2827" s="193">
        <f t="shared" si="4896"/>
        <v>0</v>
      </c>
      <c r="AL2827" s="193">
        <f t="shared" si="4896"/>
        <v>0</v>
      </c>
      <c r="AM2827" s="193">
        <f t="shared" si="4896"/>
        <v>0</v>
      </c>
      <c r="AN2827" s="193">
        <f t="shared" si="4896"/>
        <v>0</v>
      </c>
      <c r="AO2827" s="193">
        <f t="shared" si="4896"/>
        <v>0</v>
      </c>
      <c r="AP2827" s="194">
        <f t="shared" si="4896"/>
        <v>0</v>
      </c>
      <c r="AQ2827" s="192" t="e">
        <f t="shared" si="4896"/>
        <v>#DIV/0!</v>
      </c>
      <c r="AR2827" s="193" t="e">
        <f t="shared" si="4896"/>
        <v>#DIV/0!</v>
      </c>
      <c r="AS2827" s="193" t="e">
        <f t="shared" si="4896"/>
        <v>#DIV/0!</v>
      </c>
      <c r="AT2827" s="193" t="e">
        <f t="shared" si="4896"/>
        <v>#DIV/0!</v>
      </c>
      <c r="AU2827" s="193" t="e">
        <f t="shared" si="4896"/>
        <v>#DIV/0!</v>
      </c>
      <c r="AV2827" s="193" t="e">
        <f t="shared" si="4896"/>
        <v>#DIV/0!</v>
      </c>
      <c r="AW2827" s="193" t="e">
        <f t="shared" si="4896"/>
        <v>#DIV/0!</v>
      </c>
      <c r="AX2827" s="193" t="e">
        <f t="shared" si="4896"/>
        <v>#DIV/0!</v>
      </c>
      <c r="AY2827" s="193" t="e">
        <f t="shared" si="4896"/>
        <v>#DIV/0!</v>
      </c>
      <c r="AZ2827" s="194" t="e">
        <f t="shared" si="4896"/>
        <v>#DIV/0!</v>
      </c>
      <c r="BA2827" s="192">
        <f t="shared" si="4896"/>
        <v>0</v>
      </c>
      <c r="BB2827" s="193">
        <f t="shared" si="4896"/>
        <v>0</v>
      </c>
      <c r="BC2827" s="193">
        <f t="shared" si="4896"/>
        <v>0</v>
      </c>
      <c r="BD2827" s="193">
        <f t="shared" si="4896"/>
        <v>0</v>
      </c>
      <c r="BE2827" s="193">
        <f t="shared" si="4896"/>
        <v>0</v>
      </c>
      <c r="BF2827" s="193">
        <f t="shared" si="4896"/>
        <v>0</v>
      </c>
      <c r="BG2827" s="193">
        <f t="shared" si="4896"/>
        <v>0</v>
      </c>
      <c r="BH2827" s="193">
        <f t="shared" si="4896"/>
        <v>0</v>
      </c>
      <c r="BI2827" s="193">
        <f t="shared" si="4896"/>
        <v>0</v>
      </c>
      <c r="BJ2827" s="194">
        <f t="shared" si="4896"/>
        <v>0</v>
      </c>
    </row>
    <row r="2828" spans="1:93" hidden="1" outlineLevel="2" x14ac:dyDescent="0.25"/>
    <row r="2829" spans="1:93" hidden="1" outlineLevel="1" collapsed="1" x14ac:dyDescent="0.25">
      <c r="A2829" s="181">
        <f>7*B2474/10</f>
        <v>0</v>
      </c>
      <c r="B2829" s="180"/>
      <c r="C2829" s="180"/>
      <c r="D2829" s="180"/>
    </row>
    <row r="2830" spans="1:93" hidden="1" outlineLevel="2" x14ac:dyDescent="0.25">
      <c r="B2830" s="316">
        <f>'Calculo VIGA'!E$2</f>
        <v>1</v>
      </c>
      <c r="C2830" s="317"/>
      <c r="D2830" s="316">
        <f>'Calculo VIGA'!F$2</f>
        <v>2</v>
      </c>
      <c r="E2830" s="317"/>
      <c r="F2830" s="316">
        <f>'Calculo VIGA'!G$2</f>
        <v>3</v>
      </c>
      <c r="G2830" s="317"/>
      <c r="H2830" s="316">
        <f>'Calculo VIGA'!H$2</f>
        <v>4</v>
      </c>
      <c r="I2830" s="317"/>
      <c r="J2830" s="316">
        <f>'Calculo VIGA'!I$2</f>
        <v>5</v>
      </c>
      <c r="K2830" s="317"/>
      <c r="L2830" s="316">
        <f>'Calculo VIGA'!J$2</f>
        <v>6</v>
      </c>
      <c r="M2830" s="317"/>
    </row>
    <row r="2831" spans="1:93" hidden="1" outlineLevel="2" x14ac:dyDescent="0.25">
      <c r="B2831" s="105">
        <f>'Calculo VIGA'!B$18</f>
        <v>3</v>
      </c>
      <c r="C2831" s="106">
        <v>0</v>
      </c>
      <c r="D2831" s="107">
        <f>'Calculo VIGA'!J$18</f>
        <v>0</v>
      </c>
      <c r="E2831" s="106">
        <v>0</v>
      </c>
      <c r="F2831" s="107">
        <f>'Calculo VIGA'!R$18</f>
        <v>0</v>
      </c>
      <c r="G2831" s="106">
        <v>0</v>
      </c>
      <c r="H2831" s="107">
        <f>'Calculo VIGA'!Z$18</f>
        <v>0</v>
      </c>
      <c r="I2831" s="106">
        <v>0</v>
      </c>
      <c r="J2831" s="107">
        <f>'Calculo VIGA'!AH$18</f>
        <v>0</v>
      </c>
      <c r="K2831" s="106">
        <v>0</v>
      </c>
      <c r="L2831" s="107">
        <f>'Calculo VIGA'!AP$18</f>
        <v>0</v>
      </c>
      <c r="M2831" s="106">
        <v>0</v>
      </c>
      <c r="X2831" s="146"/>
      <c r="Y2831" s="147"/>
    </row>
    <row r="2832" spans="1:93" hidden="1" outlineLevel="2" x14ac:dyDescent="0.25">
      <c r="B2832" s="105">
        <f>'Calculo VIGA'!B$19</f>
        <v>4</v>
      </c>
      <c r="C2832" s="106">
        <f>IF($A2474=B2830,1*($B2474-$A2829)^2*(2*$A2829+$B2474)/$B2474^3,0)</f>
        <v>0</v>
      </c>
      <c r="D2832" s="107">
        <f>'Calculo VIGA'!J$19</f>
        <v>0</v>
      </c>
      <c r="E2832" s="106">
        <f>IF($A2474=D2830,1*($B2474-$A2829)^2*(2*$A2829+$B2474)/$B2474^3,0)</f>
        <v>0</v>
      </c>
      <c r="F2832" s="107">
        <f>'Calculo VIGA'!R$19</f>
        <v>0</v>
      </c>
      <c r="G2832" s="106">
        <f>IF($A2474=F2830,1*($B2474-$A2829)^2*(2*$A2829+$B2474)/$B2474^3,0)</f>
        <v>0</v>
      </c>
      <c r="H2832" s="107">
        <f>'Calculo VIGA'!Z$19</f>
        <v>0</v>
      </c>
      <c r="I2832" s="106">
        <f>IF($A2474=H2830,1*($B2474-$A2829)^2*(2*$A2829+$B2474)/$B2474^3,0)</f>
        <v>0</v>
      </c>
      <c r="J2832" s="107">
        <f>'Calculo VIGA'!AH$19</f>
        <v>0</v>
      </c>
      <c r="K2832" s="106" t="e">
        <f>IF($A2474=J2830,1*($B2474-$A2829)^2*(2*$A2829+$B2474)/$B2474^3,0)</f>
        <v>#DIV/0!</v>
      </c>
      <c r="L2832" s="107">
        <f>'Calculo VIGA'!AP$19</f>
        <v>0</v>
      </c>
      <c r="M2832" s="106">
        <f>IF($A2474=L2830,1*($B2474-$A2829)^2*(2*$A2829+$B2474)/$B2474^3,0)</f>
        <v>0</v>
      </c>
    </row>
    <row r="2833" spans="1:34" hidden="1" outlineLevel="2" x14ac:dyDescent="0.25">
      <c r="A2833" t="s">
        <v>36</v>
      </c>
      <c r="B2833" s="105">
        <f>'Calculo VIGA'!B$20</f>
        <v>1</v>
      </c>
      <c r="C2833" s="106">
        <f>IF($A2474=B2830,1*$A2829*($B2474-$A2829)^2/$B2474^2,0)</f>
        <v>0</v>
      </c>
      <c r="D2833" s="107">
        <f>'Calculo VIGA'!J$20</f>
        <v>0</v>
      </c>
      <c r="E2833" s="106">
        <f>IF($A2474=D2830,1*$A2829*($B2474-$A2829)^2/$B2474^2,0)</f>
        <v>0</v>
      </c>
      <c r="F2833" s="107">
        <f>'Calculo VIGA'!R$20</f>
        <v>0</v>
      </c>
      <c r="G2833" s="106">
        <f>IF($A2474=F2830,1*$A2829*($B2474-$A2829)^2/$B2474^2,0)</f>
        <v>0</v>
      </c>
      <c r="H2833" s="107">
        <f>'Calculo VIGA'!Z$20</f>
        <v>0</v>
      </c>
      <c r="I2833" s="106">
        <f>IF($A2474=H2830,1*$A2829*($B2474-$A2829)^2/$B2474^2,0)</f>
        <v>0</v>
      </c>
      <c r="J2833" s="107">
        <f>'Calculo VIGA'!AH$20</f>
        <v>0</v>
      </c>
      <c r="K2833" s="106" t="e">
        <f>IF($A2474=J2830,1*$A2829*($B2474-$A2829)^2/$B2474^2,0)</f>
        <v>#DIV/0!</v>
      </c>
      <c r="L2833" s="107">
        <f>'Calculo VIGA'!AP$20</f>
        <v>0</v>
      </c>
      <c r="M2833" s="106">
        <f>IF($A2474=L2830,1*$A2829*($B2474-$A2829)^2/$B2474^2,0)</f>
        <v>0</v>
      </c>
      <c r="X2833" s="149"/>
    </row>
    <row r="2834" spans="1:34" hidden="1" outlineLevel="2" x14ac:dyDescent="0.25">
      <c r="B2834" s="105">
        <f>'Calculo VIGA'!B$21</f>
        <v>5</v>
      </c>
      <c r="C2834" s="108">
        <v>0</v>
      </c>
      <c r="D2834" s="107">
        <f>'Calculo VIGA'!J$21</f>
        <v>0</v>
      </c>
      <c r="E2834" s="108">
        <v>0</v>
      </c>
      <c r="F2834" s="107">
        <f>'Calculo VIGA'!R$21</f>
        <v>0</v>
      </c>
      <c r="G2834" s="108">
        <v>0</v>
      </c>
      <c r="H2834" s="107">
        <f>'Calculo VIGA'!Z$21</f>
        <v>0</v>
      </c>
      <c r="I2834" s="108">
        <v>0</v>
      </c>
      <c r="J2834" s="107">
        <f>'Calculo VIGA'!AH$21</f>
        <v>0</v>
      </c>
      <c r="K2834" s="108">
        <v>0</v>
      </c>
      <c r="L2834" s="107">
        <f>'Calculo VIGA'!AP$21</f>
        <v>0</v>
      </c>
      <c r="M2834" s="108">
        <v>0</v>
      </c>
    </row>
    <row r="2835" spans="1:34" hidden="1" outlineLevel="2" x14ac:dyDescent="0.25">
      <c r="B2835" s="105">
        <f>'Calculo VIGA'!B$22</f>
        <v>6</v>
      </c>
      <c r="C2835" s="106">
        <f>IF($A2474=B2830,1*($A2829)^2*(3*$B2474-2*$A2829)/$B2474^3,0)</f>
        <v>0</v>
      </c>
      <c r="D2835" s="107">
        <f>'Calculo VIGA'!J$22</f>
        <v>0</v>
      </c>
      <c r="E2835" s="106">
        <f>IF($A2474=D2830,1*($A2829)^2*(3*$B2474-2*$A2829)/$B2474^3,0)</f>
        <v>0</v>
      </c>
      <c r="F2835" s="107">
        <f>'Calculo VIGA'!R$22</f>
        <v>0</v>
      </c>
      <c r="G2835" s="106">
        <f>IF($A2474=F2830,1*($A2829)^2*(3*$B2474-2*$A2829)/$B2474^3,0)</f>
        <v>0</v>
      </c>
      <c r="H2835" s="107">
        <f>'Calculo VIGA'!Z$22</f>
        <v>0</v>
      </c>
      <c r="I2835" s="106">
        <f>IF($A2474=H2830,1*($A2829)^2*(3*$B2474-2*$A2829)/$B2474^3,0)</f>
        <v>0</v>
      </c>
      <c r="J2835" s="107">
        <f>'Calculo VIGA'!AH$22</f>
        <v>0</v>
      </c>
      <c r="K2835" s="106" t="e">
        <f>IF($A2474=J2830,1*($A2829)^2*(3*$B2474-2*$A2829)/$B2474^3,0)</f>
        <v>#DIV/0!</v>
      </c>
      <c r="L2835" s="107">
        <f>'Calculo VIGA'!AP$22</f>
        <v>0</v>
      </c>
      <c r="M2835" s="106">
        <f>IF($A2474=L2830,1*($A2829)^2*(3*$B2474-2*$A2829)/$B2474^3,0)</f>
        <v>0</v>
      </c>
    </row>
    <row r="2836" spans="1:34" hidden="1" outlineLevel="2" x14ac:dyDescent="0.25">
      <c r="B2836" s="105">
        <f>'Calculo VIGA'!B$23</f>
        <v>2</v>
      </c>
      <c r="C2836" s="108">
        <f>IF($A2474=B2830,-1*($B2474-$A2829)*$A2829^2/$B2474^2,0)</f>
        <v>0</v>
      </c>
      <c r="D2836" s="107">
        <f>'Calculo VIGA'!J$23</f>
        <v>0</v>
      </c>
      <c r="E2836" s="108">
        <f>IF($A2474=D2830,-1*($B2474-$A2829)*$A2829^2/$B2474^2,0)</f>
        <v>0</v>
      </c>
      <c r="F2836" s="107">
        <f>'Calculo VIGA'!R$23</f>
        <v>0</v>
      </c>
      <c r="G2836" s="108">
        <f>IF($A2474=F2830,-1*($B2474-$A2829)*$A2829^2/$B2474^2,0)</f>
        <v>0</v>
      </c>
      <c r="H2836" s="107">
        <f>'Calculo VIGA'!Z$23</f>
        <v>0</v>
      </c>
      <c r="I2836" s="108">
        <f>IF($A2474=H2830,-1*($B2474-$A2829)*$A2829^2/$B2474^2,0)</f>
        <v>0</v>
      </c>
      <c r="J2836" s="107">
        <f>'Calculo VIGA'!AH$23</f>
        <v>0</v>
      </c>
      <c r="K2836" s="108" t="e">
        <f>IF($A2474=J2830,-1*($B2474-$A2829)*$A2829^2/$B2474^2,0)</f>
        <v>#DIV/0!</v>
      </c>
      <c r="L2836" s="107">
        <f>'Calculo VIGA'!AP$23</f>
        <v>0</v>
      </c>
      <c r="M2836" s="108">
        <f>IF($A2474=L2830,-1*($B2474-$A2829)*$A2829^2/$B2474^2,0)</f>
        <v>0</v>
      </c>
    </row>
    <row r="2837" spans="1:34" hidden="1" outlineLevel="2" x14ac:dyDescent="0.25">
      <c r="C2837" t="s">
        <v>61</v>
      </c>
      <c r="D2837" s="182"/>
      <c r="E2837" s="183"/>
      <c r="F2837" s="182"/>
      <c r="G2837" s="183"/>
      <c r="H2837" s="182"/>
      <c r="I2837" s="183"/>
      <c r="J2837" s="182"/>
      <c r="K2837" s="183"/>
      <c r="L2837" s="182"/>
      <c r="M2837" s="183"/>
      <c r="N2837" s="182"/>
      <c r="O2837" s="183"/>
      <c r="P2837" s="182"/>
      <c r="Q2837" s="183"/>
      <c r="R2837" s="182"/>
      <c r="S2837" s="183"/>
    </row>
    <row r="2838" spans="1:34" hidden="1" outlineLevel="2" x14ac:dyDescent="0.25">
      <c r="B2838" s="105">
        <v>1</v>
      </c>
      <c r="C2838" s="108">
        <f t="shared" ref="C2838" si="4897">-(IFERROR(VLOOKUP($B2838,$B2831:$C2836,2,0),0)+IFERROR(VLOOKUP($B2838,$D2831:$E2836,2,0),0)+IFERROR(VLOOKUP($B2838,$F2831:$G2836,2,0),0)+IFERROR(VLOOKUP($B2838,$H2831:$I2836,2,0),0)+IFERROR(VLOOKUP($B2838,$J2831:$K2836,2,0),0)+IFERROR(VLOOKUP($B2838,$L2831:$M2836,2,0),0)+IFERROR(VLOOKUP($B2838,$N2831:$O2836,2,0),0)+IFERROR(VLOOKUP($B2838,$P2831:$Q2836,2,0),0)+IFERROR(VLOOKUP($B2838,$R2831:$S2836,2,0),0))</f>
        <v>0</v>
      </c>
      <c r="E2838" s="109"/>
      <c r="F2838" s="325" t="s">
        <v>37</v>
      </c>
      <c r="G2838" s="325"/>
      <c r="H2838" s="325"/>
      <c r="I2838" s="325"/>
      <c r="J2838" s="325"/>
      <c r="K2838" s="325"/>
      <c r="L2838" s="325"/>
      <c r="M2838" s="325"/>
      <c r="N2838" s="325"/>
      <c r="O2838" s="325"/>
      <c r="P2838" s="325"/>
      <c r="Q2838" s="325"/>
      <c r="R2838" s="325"/>
      <c r="S2838" s="325"/>
      <c r="T2838" s="325"/>
      <c r="U2838" s="325"/>
      <c r="V2838" s="325"/>
      <c r="W2838" s="325"/>
      <c r="X2838" s="325"/>
      <c r="Y2838" s="325"/>
      <c r="Z2838" s="325"/>
      <c r="AA2838" s="325"/>
      <c r="AB2838" s="110"/>
      <c r="AC2838" s="110"/>
      <c r="AD2838" s="110"/>
      <c r="AE2838" s="110"/>
      <c r="AF2838" s="110"/>
      <c r="AG2838" s="110"/>
      <c r="AH2838" s="110"/>
    </row>
    <row r="2839" spans="1:34" hidden="1" outlineLevel="2" x14ac:dyDescent="0.25">
      <c r="B2839" s="105">
        <v>2</v>
      </c>
      <c r="C2839" s="108">
        <f t="shared" ref="C2839" si="4898">-(IFERROR(VLOOKUP($B2839,$B2831:$C2836,2,0),0)+IFERROR(VLOOKUP($B2839,$D2831:$E2836,2,0),0)+IFERROR(VLOOKUP($B2839,$F2831:$G2836,2,0),0)+IFERROR(VLOOKUP($B2839,$H2831:$I2836,2,0),0)+IFERROR(VLOOKUP($B2839,$J2831:$K2836,2,0),0)+IFERROR(VLOOKUP($B2839,$L2831:$M2836,2,0),0)+IFERROR(VLOOKUP($B2839,$N2831:$O2836,2,0),0)+IFERROR(VLOOKUP($B2839,$P2831:$Q2836,2,0),0)+IFERROR(VLOOKUP($B2839,$R2831:$S2836,2,0),0))</f>
        <v>0</v>
      </c>
      <c r="E2839" s="110"/>
      <c r="F2839" s="110"/>
      <c r="G2839" s="326" t="s">
        <v>38</v>
      </c>
      <c r="H2839" s="326"/>
      <c r="I2839" s="326"/>
      <c r="J2839" s="326"/>
      <c r="K2839" s="326"/>
      <c r="L2839" s="326"/>
      <c r="M2839" s="110"/>
      <c r="N2839" s="110"/>
      <c r="O2839" s="110"/>
      <c r="P2839" s="327" t="s">
        <v>39</v>
      </c>
      <c r="Q2839" s="327"/>
      <c r="R2839" s="327"/>
      <c r="S2839" s="327"/>
      <c r="T2839" s="327"/>
      <c r="U2839" s="327"/>
      <c r="V2839" s="110"/>
      <c r="W2839" s="110"/>
      <c r="X2839" s="110"/>
      <c r="Y2839" s="110"/>
      <c r="Z2839" s="110"/>
      <c r="AA2839" s="110"/>
      <c r="AB2839" s="110"/>
      <c r="AC2839" s="110"/>
      <c r="AD2839" s="110"/>
      <c r="AE2839" s="110"/>
      <c r="AF2839" s="110"/>
      <c r="AG2839" s="110"/>
      <c r="AH2839" s="110"/>
    </row>
    <row r="2840" spans="1:34" hidden="1" outlineLevel="2" x14ac:dyDescent="0.25">
      <c r="B2840" s="105">
        <v>3</v>
      </c>
      <c r="C2840" s="108">
        <f t="shared" ref="C2840" si="4899">-(IFERROR(VLOOKUP($B2840,$B2831:$C2836,2,0),0)+IFERROR(VLOOKUP($B2840,$D2831:$E2836,2,0),0)+IFERROR(VLOOKUP($B2840,$F2831:$G2836,2,0),0)+IFERROR(VLOOKUP($B2840,$H2831:$I2836,2,0),0)+IFERROR(VLOOKUP($B2840,$J2831:$K2836,2,0),0)+IFERROR(VLOOKUP($B2840,$L2831:$M2836,2,0),0)+IFERROR(VLOOKUP($B2840,$N2831:$O2836,2,0),0)+IFERROR(VLOOKUP($B2840,$P2831:$Q2836,2,0),0)+IFERROR(VLOOKUP($B2840,$R2831:$S2836,2,0),0))</f>
        <v>0</v>
      </c>
      <c r="E2840" s="110"/>
      <c r="F2840" s="110"/>
      <c r="G2840" s="112">
        <v>6</v>
      </c>
      <c r="H2840" s="112">
        <v>5</v>
      </c>
      <c r="I2840" s="112">
        <v>4</v>
      </c>
      <c r="J2840" s="112">
        <v>3</v>
      </c>
      <c r="K2840" s="112">
        <v>2</v>
      </c>
      <c r="L2840" s="112">
        <v>1</v>
      </c>
      <c r="M2840" s="110"/>
      <c r="O2840" s="110"/>
      <c r="P2840" s="112">
        <v>6</v>
      </c>
      <c r="Q2840" s="112">
        <v>5</v>
      </c>
      <c r="R2840" s="112">
        <v>4</v>
      </c>
      <c r="S2840" s="112">
        <v>3</v>
      </c>
      <c r="T2840" s="112">
        <v>2</v>
      </c>
      <c r="U2840" s="112">
        <v>1</v>
      </c>
      <c r="AB2840" s="110"/>
      <c r="AC2840" s="110"/>
      <c r="AD2840" s="110"/>
      <c r="AE2840" s="110"/>
      <c r="AF2840" s="110"/>
      <c r="AG2840" s="110"/>
      <c r="AH2840" s="110"/>
    </row>
    <row r="2841" spans="1:34" hidden="1" outlineLevel="2" x14ac:dyDescent="0.25">
      <c r="B2841" s="105">
        <v>4</v>
      </c>
      <c r="C2841" s="108">
        <f t="shared" ref="C2841" si="4900">-(IFERROR(VLOOKUP($B2841,$B2831:$C2836,2,0),0)+IFERROR(VLOOKUP($B2841,$D2831:$E2836,2,0),0)+IFERROR(VLOOKUP($B2841,$F2831:$G2836,2,0),0)+IFERROR(VLOOKUP($B2841,$H2831:$I2836,2,0),0)+IFERROR(VLOOKUP($B2841,$J2831:$K2836,2,0),0)+IFERROR(VLOOKUP($B2841,$L2831:$M2836,2,0),0)+IFERROR(VLOOKUP($B2841,$N2831:$O2836,2,0),0)+IFERROR(VLOOKUP($B2841,$P2831:$Q2836,2,0),0)+IFERROR(VLOOKUP($B2841,$R2831:$S2836,2,0),0))</f>
        <v>0</v>
      </c>
      <c r="E2841" s="110"/>
      <c r="F2841" s="105">
        <v>1</v>
      </c>
      <c r="G2841" s="184" t="e">
        <f t="array" ref="G2841:G2847">MMULT(MINVERSE($C$24:$I$30),$C2838:$C2844)</f>
        <v>#NUM!</v>
      </c>
      <c r="H2841" s="184" t="e">
        <f t="array" ref="H2841:H2846">MMULT(MINVERSE($C$24:$H$29),$C2838:$C2843)</f>
        <v>#NUM!</v>
      </c>
      <c r="I2841" s="184" t="e">
        <f t="array" ref="I2841:I2845">MMULT(MINVERSE($C$24:$G$28),$C2838:$C2842)</f>
        <v>#NUM!</v>
      </c>
      <c r="J2841" s="184">
        <f t="array" ref="J2841:J2844">MMULT(MINVERSE($C$24:$F$27),$C2838:$C2841)</f>
        <v>0</v>
      </c>
      <c r="K2841" s="184">
        <f t="array" ref="K2841:K2843">MMULT(MINVERSE($C$24:$E$26),$C2838:$C2840)</f>
        <v>0</v>
      </c>
      <c r="L2841" s="184">
        <f t="array" ref="L2841:L2842">MMULT(MINVERSE($C$24:$D$25),$C2838:$C2839)</f>
        <v>0</v>
      </c>
      <c r="M2841" s="110"/>
      <c r="O2841" s="105">
        <v>1</v>
      </c>
      <c r="P2841" s="184" t="e">
        <f t="array" ref="P2841:P2851">MMULT(MINVERSE($C$24:$M$34),$C2838:$C2848)</f>
        <v>#NUM!</v>
      </c>
      <c r="Q2841" s="184" t="e">
        <f t="array" ref="Q2841:Q2850">MMULT(MINVERSE($C$24:$L$33),$C2838:$C2847)</f>
        <v>#NUM!</v>
      </c>
      <c r="R2841" s="184" t="e">
        <f t="array" ref="R2841:R2849">MMULT(MINVERSE($C$24:$K$32),$C2838:$C2846)</f>
        <v>#NUM!</v>
      </c>
      <c r="S2841" s="184" t="e">
        <f t="array" ref="S2841:S2848">MMULT(MINVERSE($C$24:$J$31),$C2838:$C2845)</f>
        <v>#NUM!</v>
      </c>
      <c r="T2841" s="114"/>
      <c r="U2841" s="114"/>
      <c r="V2841" s="110"/>
      <c r="W2841" s="110"/>
      <c r="X2841" s="110"/>
      <c r="Y2841" s="110"/>
      <c r="Z2841" s="110"/>
      <c r="AA2841" s="110"/>
      <c r="AB2841" s="110"/>
      <c r="AC2841" s="110"/>
      <c r="AD2841" s="110"/>
      <c r="AE2841" s="110"/>
      <c r="AF2841" s="110"/>
      <c r="AG2841" s="110"/>
      <c r="AH2841" s="110"/>
    </row>
    <row r="2842" spans="1:34" hidden="1" outlineLevel="2" x14ac:dyDescent="0.25">
      <c r="B2842" s="105">
        <v>5</v>
      </c>
      <c r="C2842" s="108">
        <f t="shared" ref="C2842" si="4901">-(IFERROR(VLOOKUP($B2842,$B2831:$C2836,2,0),0)+IFERROR(VLOOKUP($B2842,$D2831:$E2836,2,0),0)+IFERROR(VLOOKUP($B2842,$F2831:$G2836,2,0),0)+IFERROR(VLOOKUP($B2842,$H2831:$I2836,2,0),0)+IFERROR(VLOOKUP($B2842,$J2831:$K2836,2,0),0)+IFERROR(VLOOKUP($B2842,$L2831:$M2836,2,0),0)+IFERROR(VLOOKUP($B2842,$N2831:$O2836,2,0),0)+IFERROR(VLOOKUP($B2842,$P2831:$Q2836,2,0),0)+IFERROR(VLOOKUP($B2842,$R2831:$S2836,2,0),0))</f>
        <v>0</v>
      </c>
      <c r="E2842" s="110"/>
      <c r="F2842" s="105">
        <v>2</v>
      </c>
      <c r="G2842" s="185" t="e">
        <v>#NUM!</v>
      </c>
      <c r="H2842" s="185" t="e">
        <v>#NUM!</v>
      </c>
      <c r="I2842" s="185" t="e">
        <v>#NUM!</v>
      </c>
      <c r="J2842" s="185">
        <v>0</v>
      </c>
      <c r="K2842" s="185">
        <v>0</v>
      </c>
      <c r="L2842" s="185">
        <v>0</v>
      </c>
      <c r="M2842" s="110"/>
      <c r="O2842" s="105">
        <v>2</v>
      </c>
      <c r="P2842" s="185" t="e">
        <v>#NUM!</v>
      </c>
      <c r="Q2842" s="185" t="e">
        <v>#NUM!</v>
      </c>
      <c r="R2842" s="185" t="e">
        <v>#NUM!</v>
      </c>
      <c r="S2842" s="185" t="e">
        <v>#NUM!</v>
      </c>
      <c r="T2842" s="114"/>
      <c r="U2842" s="114"/>
    </row>
    <row r="2843" spans="1:34" hidden="1" outlineLevel="2" x14ac:dyDescent="0.25">
      <c r="B2843" s="105">
        <v>6</v>
      </c>
      <c r="C2843" s="108">
        <f t="shared" ref="C2843" si="4902">-(IFERROR(VLOOKUP($B2843,$B2831:$C2836,2,0),0)+IFERROR(VLOOKUP($B2843,$D2831:$E2836,2,0),0)+IFERROR(VLOOKUP($B2843,$F2831:$G2836,2,0),0)+IFERROR(VLOOKUP($B2843,$H2831:$I2836,2,0),0)+IFERROR(VLOOKUP($B2843,$J2831:$K2836,2,0),0)+IFERROR(VLOOKUP($B2843,$L2831:$M2836,2,0),0)+IFERROR(VLOOKUP($B2843,$N2831:$O2836,2,0),0)+IFERROR(VLOOKUP($B2843,$P2831:$Q2836,2,0),0)+IFERROR(VLOOKUP($B2843,$R2831:$S2836,2,0),0))</f>
        <v>0</v>
      </c>
      <c r="E2843" s="110"/>
      <c r="F2843" s="105">
        <v>3</v>
      </c>
      <c r="G2843" s="185" t="e">
        <v>#NUM!</v>
      </c>
      <c r="H2843" s="185" t="e">
        <v>#NUM!</v>
      </c>
      <c r="I2843" s="185" t="e">
        <v>#NUM!</v>
      </c>
      <c r="J2843" s="185">
        <v>0</v>
      </c>
      <c r="K2843" s="185">
        <v>0</v>
      </c>
      <c r="L2843" s="185"/>
      <c r="M2843" s="110"/>
      <c r="O2843" s="105">
        <v>3</v>
      </c>
      <c r="P2843" s="185" t="e">
        <v>#NUM!</v>
      </c>
      <c r="Q2843" s="185" t="e">
        <v>#NUM!</v>
      </c>
      <c r="R2843" s="185" t="e">
        <v>#NUM!</v>
      </c>
      <c r="S2843" s="185" t="e">
        <v>#NUM!</v>
      </c>
      <c r="T2843" s="114"/>
      <c r="U2843" s="114"/>
    </row>
    <row r="2844" spans="1:34" hidden="1" outlineLevel="2" x14ac:dyDescent="0.25">
      <c r="B2844" s="105">
        <v>7</v>
      </c>
      <c r="C2844" s="108">
        <f t="shared" ref="C2844" si="4903">-(IFERROR(VLOOKUP($B2844,$B2831:$C2836,2,0),0)+IFERROR(VLOOKUP($B2844,$D2831:$E2836,2,0),0)+IFERROR(VLOOKUP($B2844,$F2831:$G2836,2,0),0)+IFERROR(VLOOKUP($B2844,$H2831:$I2836,2,0),0)+IFERROR(VLOOKUP($B2844,$J2831:$K2836,2,0),0)+IFERROR(VLOOKUP($B2844,$L2831:$M2836,2,0),0)+IFERROR(VLOOKUP($B2844,$N2831:$O2836,2,0),0)+IFERROR(VLOOKUP($B2844,$P2831:$Q2836,2,0),0)+IFERROR(VLOOKUP($B2844,$R2831:$S2836,2,0),0))</f>
        <v>0</v>
      </c>
      <c r="E2844" s="110"/>
      <c r="F2844" s="105">
        <v>4</v>
      </c>
      <c r="G2844" s="185" t="e">
        <v>#NUM!</v>
      </c>
      <c r="H2844" s="185" t="e">
        <v>#NUM!</v>
      </c>
      <c r="I2844" s="185" t="e">
        <v>#NUM!</v>
      </c>
      <c r="J2844" s="185">
        <v>0</v>
      </c>
      <c r="K2844" s="185"/>
      <c r="L2844" s="185"/>
      <c r="M2844" s="110"/>
      <c r="O2844" s="105">
        <v>4</v>
      </c>
      <c r="P2844" s="185" t="e">
        <v>#NUM!</v>
      </c>
      <c r="Q2844" s="185" t="e">
        <v>#NUM!</v>
      </c>
      <c r="R2844" s="185" t="e">
        <v>#NUM!</v>
      </c>
      <c r="S2844" s="185" t="e">
        <v>#NUM!</v>
      </c>
      <c r="T2844" s="114"/>
      <c r="U2844" s="114"/>
    </row>
    <row r="2845" spans="1:34" hidden="1" outlineLevel="2" x14ac:dyDescent="0.25">
      <c r="B2845" s="105">
        <v>8</v>
      </c>
      <c r="C2845" s="108">
        <f t="shared" ref="C2845" si="4904">-(IFERROR(VLOOKUP($B2845,$B2831:$C2836,2,0),0)+IFERROR(VLOOKUP($B2845,$D2831:$E2836,2,0),0)+IFERROR(VLOOKUP($B2845,$F2831:$G2836,2,0),0)+IFERROR(VLOOKUP($B2845,$H2831:$I2836,2,0),0)+IFERROR(VLOOKUP($B2845,$J2831:$K2836,2,0),0)+IFERROR(VLOOKUP($B2845,$L2831:$M2836,2,0),0)+IFERROR(VLOOKUP($B2845,$N2831:$O2836,2,0),0)+IFERROR(VLOOKUP($B2845,$P2831:$Q2836,2,0),0)+IFERROR(VLOOKUP($B2845,$R2831:$S2836,2,0),0))</f>
        <v>0</v>
      </c>
      <c r="E2845" s="110" t="s">
        <v>40</v>
      </c>
      <c r="F2845" s="105">
        <v>5</v>
      </c>
      <c r="G2845" s="185" t="e">
        <v>#NUM!</v>
      </c>
      <c r="H2845" s="185" t="e">
        <v>#NUM!</v>
      </c>
      <c r="I2845" s="185" t="e">
        <v>#NUM!</v>
      </c>
      <c r="J2845" s="185"/>
      <c r="K2845" s="185"/>
      <c r="L2845" s="185"/>
      <c r="M2845" s="110"/>
      <c r="O2845" s="105">
        <v>5</v>
      </c>
      <c r="P2845" s="185" t="e">
        <v>#NUM!</v>
      </c>
      <c r="Q2845" s="185" t="e">
        <v>#NUM!</v>
      </c>
      <c r="R2845" s="185" t="e">
        <v>#NUM!</v>
      </c>
      <c r="S2845" s="185" t="e">
        <v>#NUM!</v>
      </c>
      <c r="T2845" s="114"/>
      <c r="U2845" s="114"/>
    </row>
    <row r="2846" spans="1:34" hidden="1" outlineLevel="2" x14ac:dyDescent="0.25">
      <c r="B2846" s="105">
        <v>9</v>
      </c>
      <c r="C2846" s="108">
        <f t="shared" ref="C2846" si="4905">-(IFERROR(VLOOKUP($B2846,$B2831:$C2836,2,0),0)+IFERROR(VLOOKUP($B2846,$D2831:$E2836,2,0),0)+IFERROR(VLOOKUP($B2846,$F2831:$G2836,2,0),0)+IFERROR(VLOOKUP($B2846,$H2831:$I2836,2,0),0)+IFERROR(VLOOKUP($B2846,$J2831:$K2836,2,0),0)+IFERROR(VLOOKUP($B2846,$L2831:$M2836,2,0),0)+IFERROR(VLOOKUP($B2846,$N2831:$O2836,2,0),0)+IFERROR(VLOOKUP($B2846,$P2831:$Q2836,2,0),0)+IFERROR(VLOOKUP($B2846,$R2831:$S2836,2,0),0))</f>
        <v>0</v>
      </c>
      <c r="E2846" s="110"/>
      <c r="F2846" s="105">
        <v>6</v>
      </c>
      <c r="G2846" s="185" t="e">
        <v>#NUM!</v>
      </c>
      <c r="H2846" s="185" t="e">
        <v>#NUM!</v>
      </c>
      <c r="I2846" s="185"/>
      <c r="J2846" s="185"/>
      <c r="K2846" s="185"/>
      <c r="L2846" s="185"/>
      <c r="M2846" s="110"/>
      <c r="O2846" s="105">
        <v>6</v>
      </c>
      <c r="P2846" s="185" t="e">
        <v>#NUM!</v>
      </c>
      <c r="Q2846" s="185" t="e">
        <v>#NUM!</v>
      </c>
      <c r="R2846" s="185" t="e">
        <v>#NUM!</v>
      </c>
      <c r="S2846" s="185" t="e">
        <v>#NUM!</v>
      </c>
      <c r="T2846" s="114"/>
      <c r="U2846" s="114"/>
    </row>
    <row r="2847" spans="1:34" hidden="1" outlineLevel="2" x14ac:dyDescent="0.25">
      <c r="B2847" s="105">
        <v>10</v>
      </c>
      <c r="C2847" s="108">
        <f t="shared" ref="C2847" si="4906">-(IFERROR(VLOOKUP($B2847,$B2831:$C2836,2,0),0)+IFERROR(VLOOKUP($B2847,$D2831:$E2836,2,0),0)+IFERROR(VLOOKUP($B2847,$F2831:$G2836,2,0),0)+IFERROR(VLOOKUP($B2847,$H2831:$I2836,2,0),0)+IFERROR(VLOOKUP($B2847,$J2831:$K2836,2,0),0)+IFERROR(VLOOKUP($B2847,$L2831:$M2836,2,0),0)+IFERROR(VLOOKUP($B2847,$N2831:$O2836,2,0),0)+IFERROR(VLOOKUP($B2847,$P2831:$Q2836,2,0),0)+IFERROR(VLOOKUP($B2847,$R2831:$S2836,2,0),0))</f>
        <v>0</v>
      </c>
      <c r="E2847" s="110"/>
      <c r="F2847" s="105">
        <v>7</v>
      </c>
      <c r="G2847" s="185" t="e">
        <v>#NUM!</v>
      </c>
      <c r="H2847" s="185"/>
      <c r="I2847" s="185"/>
      <c r="J2847" s="185"/>
      <c r="K2847" s="185"/>
      <c r="L2847" s="185"/>
      <c r="M2847" s="110"/>
      <c r="N2847" s="110" t="s">
        <v>40</v>
      </c>
      <c r="O2847" s="105">
        <v>7</v>
      </c>
      <c r="P2847" s="185" t="e">
        <v>#NUM!</v>
      </c>
      <c r="Q2847" s="185" t="e">
        <v>#NUM!</v>
      </c>
      <c r="R2847" s="185" t="e">
        <v>#NUM!</v>
      </c>
      <c r="S2847" s="185" t="e">
        <v>#NUM!</v>
      </c>
      <c r="T2847" s="114"/>
      <c r="U2847" s="114"/>
    </row>
    <row r="2848" spans="1:34" hidden="1" outlineLevel="2" x14ac:dyDescent="0.25">
      <c r="B2848" s="105">
        <v>11</v>
      </c>
      <c r="C2848" s="108">
        <f t="shared" ref="C2848" si="4907">-(IFERROR(VLOOKUP($B2848,$B2831:$C2836,2,0),0)+IFERROR(VLOOKUP($B2848,$D2831:$E2836,2,0),0)+IFERROR(VLOOKUP($B2848,$F2831:$G2836,2,0),0)+IFERROR(VLOOKUP($B2848,$H2831:$I2836,2,0),0)+IFERROR(VLOOKUP($B2848,$J2831:$K2836,2,0),0)+IFERROR(VLOOKUP($B2848,$L2831:$M2836,2,0),0)+IFERROR(VLOOKUP($B2848,$N2831:$O2836,2,0),0)+IFERROR(VLOOKUP($B2848,$P2831:$Q2836,2,0),0)+IFERROR(VLOOKUP($B2848,$R2831:$S2836,2,0),0))</f>
        <v>0</v>
      </c>
      <c r="E2848" s="110"/>
      <c r="M2848" s="110"/>
      <c r="O2848" s="105">
        <v>8</v>
      </c>
      <c r="P2848" s="185" t="e">
        <v>#NUM!</v>
      </c>
      <c r="Q2848" s="185" t="e">
        <v>#NUM!</v>
      </c>
      <c r="R2848" s="185" t="e">
        <v>#NUM!</v>
      </c>
      <c r="S2848" s="185" t="e">
        <v>#NUM!</v>
      </c>
      <c r="T2848" s="114"/>
      <c r="U2848" s="114"/>
    </row>
    <row r="2849" spans="1:24" hidden="1" outlineLevel="2" x14ac:dyDescent="0.25">
      <c r="B2849" s="105">
        <v>12</v>
      </c>
      <c r="C2849" s="108">
        <f t="shared" ref="C2849" si="4908">-(IFERROR(VLOOKUP($B2849,$B2831:$C2836,2,0),0)+IFERROR(VLOOKUP($B2849,$D2831:$E2836,2,0),0)+IFERROR(VLOOKUP($B2849,$F2831:$G2836,2,0),0)+IFERROR(VLOOKUP($B2849,$H2831:$I2836,2,0),0)+IFERROR(VLOOKUP($B2849,$J2831:$K2836,2,0),0)+IFERROR(VLOOKUP($B2849,$L2831:$M2836,2,0),0)+IFERROR(VLOOKUP($B2849,$N2831:$O2836,2,0),0)+IFERROR(VLOOKUP($B2849,$P2831:$Q2836,2,0),0)+IFERROR(VLOOKUP($B2849,$R2831:$S2836,2,0),0))</f>
        <v>0</v>
      </c>
      <c r="E2849" s="110"/>
      <c r="M2849" s="110"/>
      <c r="O2849" s="105">
        <v>9</v>
      </c>
      <c r="P2849" s="185" t="e">
        <v>#NUM!</v>
      </c>
      <c r="Q2849" s="185" t="e">
        <v>#NUM!</v>
      </c>
      <c r="R2849" s="185" t="e">
        <v>#NUM!</v>
      </c>
      <c r="S2849" s="185"/>
      <c r="T2849" s="114"/>
      <c r="U2849" s="114"/>
    </row>
    <row r="2850" spans="1:24" hidden="1" outlineLevel="2" x14ac:dyDescent="0.25">
      <c r="B2850" s="105">
        <v>13</v>
      </c>
      <c r="C2850" s="108">
        <f t="shared" ref="C2850" si="4909">-(IFERROR(VLOOKUP($B2850,$B2831:$C2836,2,0),0)+IFERROR(VLOOKUP($B2850,$D2831:$E2836,2,0),0)+IFERROR(VLOOKUP($B2850,$F2831:$G2836,2,0),0)+IFERROR(VLOOKUP($B2850,$H2831:$I2836,2,0),0)+IFERROR(VLOOKUP($B2850,$J2831:$K2836,2,0),0)+IFERROR(VLOOKUP($B2850,$L2831:$M2836,2,0),0)+IFERROR(VLOOKUP($B2850,$N2831:$O2836,2,0),0)+IFERROR(VLOOKUP($B2850,$P2831:$Q2836,2,0),0)+IFERROR(VLOOKUP($B2850,$R2831:$S2836,2,0),0))</f>
        <v>0</v>
      </c>
      <c r="E2850" s="110"/>
      <c r="F2850" s="110"/>
      <c r="G2850" s="324" t="s">
        <v>42</v>
      </c>
      <c r="H2850" s="324"/>
      <c r="I2850" s="324"/>
      <c r="J2850" s="324"/>
      <c r="K2850" s="324"/>
      <c r="L2850" s="324"/>
      <c r="M2850" s="110"/>
      <c r="O2850" s="105">
        <v>10</v>
      </c>
      <c r="P2850" s="185" t="e">
        <v>#NUM!</v>
      </c>
      <c r="Q2850" s="185" t="e">
        <v>#NUM!</v>
      </c>
      <c r="R2850" s="185"/>
      <c r="S2850" s="185"/>
      <c r="T2850" s="114"/>
      <c r="U2850" s="114"/>
    </row>
    <row r="2851" spans="1:24" hidden="1" outlineLevel="2" x14ac:dyDescent="0.25">
      <c r="B2851" s="105">
        <v>14</v>
      </c>
      <c r="C2851" s="108">
        <f t="shared" ref="C2851" si="4910">-(IFERROR(VLOOKUP($B2851,$B2831:$C2836,2,0),0)+IFERROR(VLOOKUP($B2851,$D2831:$E2836,2,0),0)+IFERROR(VLOOKUP($B2851,$F2831:$G2836,2,0),0)+IFERROR(VLOOKUP($B2851,$H2831:$I2836,2,0),0)+IFERROR(VLOOKUP($B2851,$J2831:$K2836,2,0),0)+IFERROR(VLOOKUP($B2851,$L2831:$M2836,2,0),0)+IFERROR(VLOOKUP($B2851,$N2831:$O2836,2,0),0)+IFERROR(VLOOKUP($B2851,$P2831:$Q2836,2,0),0)+IFERROR(VLOOKUP($B2851,$R2831:$S2836,2,0),0))</f>
        <v>0</v>
      </c>
      <c r="E2851" s="110"/>
      <c r="F2851" s="110"/>
      <c r="G2851" s="112">
        <v>6</v>
      </c>
      <c r="H2851" s="112">
        <v>5</v>
      </c>
      <c r="I2851" s="112">
        <v>4</v>
      </c>
      <c r="J2851" s="112">
        <v>3</v>
      </c>
      <c r="K2851" s="112">
        <v>2</v>
      </c>
      <c r="L2851" s="112">
        <v>1</v>
      </c>
      <c r="M2851" s="110"/>
      <c r="O2851" s="105">
        <v>11</v>
      </c>
      <c r="P2851" s="185" t="e">
        <v>#NUM!</v>
      </c>
      <c r="Q2851" s="185"/>
      <c r="R2851" s="185"/>
      <c r="S2851" s="185"/>
      <c r="T2851" s="114"/>
      <c r="U2851" s="114"/>
    </row>
    <row r="2852" spans="1:24" hidden="1" outlineLevel="2" x14ac:dyDescent="0.25">
      <c r="A2852" s="68" t="s">
        <v>41</v>
      </c>
      <c r="B2852" s="105">
        <v>15</v>
      </c>
      <c r="C2852" s="108">
        <f t="shared" ref="C2852" si="4911">-(IFERROR(VLOOKUP($B2852,$B2831:$C2836,2,0),0)+IFERROR(VLOOKUP($B2852,$D2831:$E2836,2,0),0)+IFERROR(VLOOKUP($B2852,$F2831:$G2836,2,0),0)+IFERROR(VLOOKUP($B2852,$H2831:$I2836,2,0),0)+IFERROR(VLOOKUP($B2852,$J2831:$K2836,2,0),0)+IFERROR(VLOOKUP($B2852,$L2831:$M2836,2,0),0)+IFERROR(VLOOKUP($B2852,$N2831:$O2836,2,0),0)+IFERROR(VLOOKUP($B2852,$P2831:$Q2836,2,0),0)+IFERROR(VLOOKUP($B2852,$R2831:$S2836,2,0),0))</f>
        <v>0</v>
      </c>
      <c r="E2852" s="110"/>
      <c r="F2852" s="105">
        <v>1</v>
      </c>
      <c r="G2852" s="184" t="e">
        <f t="array" ref="G2852:G2860">MMULT(MINVERSE($C$24:$K$32),$C2838:$C2846)</f>
        <v>#NUM!</v>
      </c>
      <c r="H2852" s="184" t="e">
        <f t="array" ref="H2852:H2859">MMULT(MINVERSE($C$24:$J$31),$C2838:$C2845)</f>
        <v>#NUM!</v>
      </c>
      <c r="I2852" s="184" t="e">
        <f t="array" ref="I2852:I2858">MMULT(MINVERSE($C$24:$I$30),$C2838:$C2844)</f>
        <v>#NUM!</v>
      </c>
      <c r="J2852" s="184" t="e">
        <f t="array" ref="J2852:J2857">MMULT(MINVERSE($C$24:$H$29),$C2838:$C2843)</f>
        <v>#NUM!</v>
      </c>
      <c r="K2852" s="184" t="e">
        <f t="array" ref="K2852:K2856">MMULT(MINVERSE($C$24:$G$28),$C2838:$C2842)</f>
        <v>#NUM!</v>
      </c>
      <c r="L2852" s="113"/>
      <c r="M2852" s="110"/>
      <c r="N2852" s="110"/>
      <c r="O2852" s="110"/>
      <c r="P2852" s="110"/>
    </row>
    <row r="2853" spans="1:24" hidden="1" outlineLevel="2" x14ac:dyDescent="0.25">
      <c r="B2853" s="105">
        <v>16</v>
      </c>
      <c r="C2853" s="108">
        <f t="shared" ref="C2853" si="4912">-(IFERROR(VLOOKUP($B2853,$B2831:$C2836,2,0),0)+IFERROR(VLOOKUP($B2853,$D2831:$E2836,2,0),0)+IFERROR(VLOOKUP($B2853,$F2831:$G2836,2,0),0)+IFERROR(VLOOKUP($B2853,$H2831:$I2836,2,0),0)+IFERROR(VLOOKUP($B2853,$J2831:$K2836,2,0),0)+IFERROR(VLOOKUP($B2853,$L2831:$M2836,2,0),0)+IFERROR(VLOOKUP($B2853,$N2831:$O2836,2,0),0)+IFERROR(VLOOKUP($B2853,$P2831:$Q2836,2,0),0)+IFERROR(VLOOKUP($B2853,$R2831:$S2836,2,0),0))</f>
        <v>0</v>
      </c>
      <c r="E2853" s="110"/>
      <c r="F2853" s="105">
        <v>2</v>
      </c>
      <c r="G2853" s="185" t="e">
        <v>#NUM!</v>
      </c>
      <c r="H2853" s="185" t="e">
        <v>#NUM!</v>
      </c>
      <c r="I2853" s="185" t="e">
        <v>#NUM!</v>
      </c>
      <c r="J2853" s="185" t="e">
        <v>#NUM!</v>
      </c>
      <c r="K2853" s="185" t="e">
        <v>#NUM!</v>
      </c>
      <c r="L2853" s="114"/>
      <c r="M2853" s="110"/>
      <c r="N2853" s="110"/>
      <c r="O2853" s="110"/>
      <c r="P2853" s="110"/>
    </row>
    <row r="2854" spans="1:24" hidden="1" outlineLevel="2" x14ac:dyDescent="0.25">
      <c r="B2854" s="105">
        <v>17</v>
      </c>
      <c r="C2854" s="108">
        <f t="shared" ref="C2854" si="4913">-(IFERROR(VLOOKUP($B2854,$B2831:$C2836,2,0),0)+IFERROR(VLOOKUP($B2854,$D2831:$E2836,2,0),0)+IFERROR(VLOOKUP($B2854,$F2831:$G2836,2,0),0)+IFERROR(VLOOKUP($B2854,$H2831:$I2836,2,0),0)+IFERROR(VLOOKUP($B2854,$J2831:$K2836,2,0),0)+IFERROR(VLOOKUP($B2854,$L2831:$M2836,2,0),0)+IFERROR(VLOOKUP($B2854,$N2831:$O2836,2,0),0)+IFERROR(VLOOKUP($B2854,$P2831:$Q2836,2,0),0)+IFERROR(VLOOKUP($B2854,$R2831:$S2836,2,0),0))</f>
        <v>0</v>
      </c>
      <c r="E2854" s="110"/>
      <c r="F2854" s="105">
        <v>3</v>
      </c>
      <c r="G2854" s="185" t="e">
        <v>#NUM!</v>
      </c>
      <c r="H2854" s="185" t="e">
        <v>#NUM!</v>
      </c>
      <c r="I2854" s="185" t="e">
        <v>#NUM!</v>
      </c>
      <c r="J2854" s="185" t="e">
        <v>#NUM!</v>
      </c>
      <c r="K2854" s="185" t="e">
        <v>#NUM!</v>
      </c>
      <c r="L2854" s="114"/>
      <c r="M2854" s="110"/>
    </row>
    <row r="2855" spans="1:24" hidden="1" outlineLevel="2" x14ac:dyDescent="0.25">
      <c r="B2855" s="105">
        <v>18</v>
      </c>
      <c r="C2855" s="108">
        <f t="shared" ref="C2855" si="4914">-(IFERROR(VLOOKUP($B2855,$B2831:$C2836,2,0),0)+IFERROR(VLOOKUP($B2855,$D2831:$E2836,2,0),0)+IFERROR(VLOOKUP($B2855,$F2831:$G2836,2,0),0)+IFERROR(VLOOKUP($B2855,$H2831:$I2836,2,0),0)+IFERROR(VLOOKUP($B2855,$J2831:$K2836,2,0),0)+IFERROR(VLOOKUP($B2855,$L2831:$M2836,2,0),0)+IFERROR(VLOOKUP($B2855,$N2831:$O2836,2,0),0)+IFERROR(VLOOKUP($B2855,$P2831:$Q2836,2,0),0)+IFERROR(VLOOKUP($B2855,$R2831:$S2836,2,0),0))</f>
        <v>0</v>
      </c>
      <c r="E2855" s="110"/>
      <c r="F2855" s="105">
        <v>4</v>
      </c>
      <c r="G2855" s="185" t="e">
        <v>#NUM!</v>
      </c>
      <c r="H2855" s="185" t="e">
        <v>#NUM!</v>
      </c>
      <c r="I2855" s="185" t="e">
        <v>#NUM!</v>
      </c>
      <c r="J2855" s="185" t="e">
        <v>#NUM!</v>
      </c>
      <c r="K2855" s="185" t="e">
        <v>#NUM!</v>
      </c>
      <c r="L2855" s="114"/>
      <c r="M2855" s="110"/>
    </row>
    <row r="2856" spans="1:24" hidden="1" outlineLevel="2" x14ac:dyDescent="0.25">
      <c r="B2856" s="105">
        <v>19</v>
      </c>
      <c r="C2856" s="108">
        <f t="shared" ref="C2856" si="4915">-(IFERROR(VLOOKUP($B2856,$B2831:$C2836,2,0),0)+IFERROR(VLOOKUP($B2856,$D2831:$E2836,2,0),0)+IFERROR(VLOOKUP($B2856,$F2831:$G2836,2,0),0)+IFERROR(VLOOKUP($B2856,$H2831:$I2836,2,0),0)+IFERROR(VLOOKUP($B2856,$J2831:$K2836,2,0),0)+IFERROR(VLOOKUP($B2856,$L2831:$M2836,2,0),0)+IFERROR(VLOOKUP($B2856,$N2831:$O2836,2,0),0)+IFERROR(VLOOKUP($B2856,$P2831:$Q2836,2,0),0)+IFERROR(VLOOKUP($B2856,$R2831:$S2836,2,0),0))</f>
        <v>0</v>
      </c>
      <c r="E2856" s="110"/>
      <c r="F2856" s="105">
        <v>5</v>
      </c>
      <c r="G2856" s="185" t="e">
        <v>#NUM!</v>
      </c>
      <c r="H2856" s="185" t="e">
        <v>#NUM!</v>
      </c>
      <c r="I2856" s="185" t="e">
        <v>#NUM!</v>
      </c>
      <c r="J2856" s="185" t="e">
        <v>#NUM!</v>
      </c>
      <c r="K2856" s="185" t="e">
        <v>#NUM!</v>
      </c>
      <c r="L2856" s="114"/>
      <c r="M2856" s="110"/>
    </row>
    <row r="2857" spans="1:24" hidden="1" outlineLevel="2" x14ac:dyDescent="0.25">
      <c r="B2857" s="105">
        <v>20</v>
      </c>
      <c r="C2857" s="108">
        <f t="shared" ref="C2857" si="4916">-(IFERROR(VLOOKUP($B2857,$B2831:$C2836,2,0),0)+IFERROR(VLOOKUP($B2857,$D2831:$E2836,2,0),0)+IFERROR(VLOOKUP($B2857,$F2831:$G2836,2,0),0)+IFERROR(VLOOKUP($B2857,$H2831:$I2836,2,0),0)+IFERROR(VLOOKUP($B2857,$J2831:$K2836,2,0),0)+IFERROR(VLOOKUP($B2857,$L2831:$M2836,2,0),0)+IFERROR(VLOOKUP($B2857,$N2831:$O2836,2,0),0)+IFERROR(VLOOKUP($B2857,$P2831:$Q2836,2,0),0)+IFERROR(VLOOKUP($B2857,$R2831:$S2836,2,0),0))</f>
        <v>0</v>
      </c>
      <c r="E2857" s="110" t="s">
        <v>40</v>
      </c>
      <c r="F2857" s="105">
        <v>6</v>
      </c>
      <c r="G2857" s="185" t="e">
        <v>#NUM!</v>
      </c>
      <c r="H2857" s="185" t="e">
        <v>#NUM!</v>
      </c>
      <c r="I2857" s="185" t="e">
        <v>#NUM!</v>
      </c>
      <c r="J2857" s="185" t="e">
        <v>#NUM!</v>
      </c>
      <c r="K2857" s="185"/>
      <c r="L2857" s="114"/>
      <c r="M2857" s="110"/>
    </row>
    <row r="2858" spans="1:24" hidden="1" outlineLevel="2" x14ac:dyDescent="0.25">
      <c r="B2858" s="105">
        <v>21</v>
      </c>
      <c r="C2858" s="108">
        <f t="shared" ref="C2858" si="4917">-(IFERROR(VLOOKUP($B2858,$B2831:$C2836,2,0),0)+IFERROR(VLOOKUP($B2858,$D2831:$E2836,2,0),0)+IFERROR(VLOOKUP($B2858,$F2831:$G2836,2,0),0)+IFERROR(VLOOKUP($B2858,$H2831:$I2836,2,0),0)+IFERROR(VLOOKUP($B2858,$J2831:$K2836,2,0),0)+IFERROR(VLOOKUP($B2858,$L2831:$M2836,2,0),0)+IFERROR(VLOOKUP($B2858,$N2831:$O2836,2,0),0)+IFERROR(VLOOKUP($B2858,$P2831:$Q2836,2,0),0)+IFERROR(VLOOKUP($B2858,$R2831:$S2836,2,0),0))</f>
        <v>0</v>
      </c>
      <c r="E2858" s="110"/>
      <c r="F2858" s="105">
        <v>7</v>
      </c>
      <c r="G2858" s="185" t="e">
        <v>#NUM!</v>
      </c>
      <c r="H2858" s="185" t="e">
        <v>#NUM!</v>
      </c>
      <c r="I2858" s="185" t="e">
        <v>#NUM!</v>
      </c>
      <c r="J2858" s="185"/>
      <c r="K2858" s="185"/>
      <c r="L2858" s="114"/>
      <c r="M2858" s="110"/>
    </row>
    <row r="2859" spans="1:24" hidden="1" outlineLevel="2" x14ac:dyDescent="0.25">
      <c r="E2859" s="110"/>
      <c r="F2859" s="105">
        <v>8</v>
      </c>
      <c r="G2859" s="185" t="e">
        <v>#NUM!</v>
      </c>
      <c r="H2859" s="185" t="e">
        <v>#NUM!</v>
      </c>
      <c r="I2859" s="185"/>
      <c r="J2859" s="185"/>
      <c r="K2859" s="185"/>
      <c r="L2859" s="114"/>
      <c r="M2859" s="110"/>
      <c r="X2859" s="110"/>
    </row>
    <row r="2860" spans="1:24" hidden="1" outlineLevel="2" x14ac:dyDescent="0.25">
      <c r="E2860" s="110"/>
      <c r="F2860" s="105">
        <v>9</v>
      </c>
      <c r="G2860" s="185" t="e">
        <v>#NUM!</v>
      </c>
      <c r="H2860" s="185"/>
      <c r="I2860" s="185"/>
      <c r="J2860" s="185"/>
      <c r="K2860" s="185"/>
      <c r="L2860" s="114"/>
      <c r="M2860" s="110"/>
      <c r="X2860" s="110"/>
    </row>
    <row r="2861" spans="1:24" hidden="1" outlineLevel="2" x14ac:dyDescent="0.25">
      <c r="A2861" s="117"/>
    </row>
    <row r="2862" spans="1:24" s="119" customFormat="1" hidden="1" outlineLevel="2" x14ac:dyDescent="0.25">
      <c r="A2862" s="118" t="s">
        <v>37</v>
      </c>
    </row>
    <row r="2863" spans="1:24" hidden="1" outlineLevel="2" x14ac:dyDescent="0.25">
      <c r="B2863" s="316">
        <f t="shared" ref="B2863:B2869" si="4918">B2830</f>
        <v>1</v>
      </c>
      <c r="C2863" s="316"/>
      <c r="D2863" s="316">
        <f t="shared" ref="D2863:D2869" si="4919">D2830</f>
        <v>2</v>
      </c>
      <c r="E2863" s="316"/>
      <c r="F2863" s="316">
        <f t="shared" ref="F2863:F2869" si="4920">F2830</f>
        <v>3</v>
      </c>
      <c r="G2863" s="316"/>
      <c r="H2863" s="316">
        <f t="shared" ref="H2863:H2869" si="4921">H2830</f>
        <v>4</v>
      </c>
      <c r="I2863" s="316"/>
      <c r="J2863" s="316">
        <f t="shared" ref="J2863:J2869" si="4922">J2830</f>
        <v>5</v>
      </c>
      <c r="K2863" s="316"/>
      <c r="L2863" s="316">
        <f t="shared" ref="L2863:L2869" si="4923">L2830</f>
        <v>6</v>
      </c>
      <c r="M2863" s="316"/>
    </row>
    <row r="2864" spans="1:24" hidden="1" outlineLevel="2" x14ac:dyDescent="0.25">
      <c r="B2864" s="105">
        <f t="shared" si="4918"/>
        <v>3</v>
      </c>
      <c r="C2864" s="116">
        <f>IF($Q$2=2,IFERROR(INDEX($G2841:$L2847,MATCH(B2864,$F2841:$F2847,0),MATCH(INICIO!$C$78,$G2840:$L2840,0)),0),IF($Q$2=4,IFERROR(INDEX($P2841:$U2851,MATCH(B2864,$O2841:$O2851,0),MATCH(INICIO!$C$78,$P2840:$U2840,0)),0),IFERROR(INDEX($G2852:$L2860,MATCH(B2864,$F2852:$F2860,0),MATCH(INICIO!$C$78,$G2851:$L2851,0)),0)))</f>
        <v>0</v>
      </c>
      <c r="D2864" s="105">
        <f t="shared" si="4919"/>
        <v>0</v>
      </c>
      <c r="E2864" s="116">
        <f>IF($Q$2=2,IFERROR(INDEX($G2841:$L2847,MATCH(D2864,$F2841:$F2847,0),MATCH(INICIO!$C$78,$G2840:$L2840,0)),0),IF($Q$2=4,IFERROR(INDEX($P2841:$U2851,MATCH(D2864,$O2841:$O2851,0),MATCH(INICIO!$C$78,$P2840:$U2840,0)),0),IFERROR(INDEX($G2852:$L2860,MATCH(D2864,$F2852:$F2860,0),MATCH(INICIO!$C$78,$G2851:$L2851,0)),0)))</f>
        <v>0</v>
      </c>
      <c r="F2864" s="105">
        <f t="shared" si="4920"/>
        <v>0</v>
      </c>
      <c r="G2864" s="116">
        <f>IF($Q$2=2,IFERROR(INDEX($G2841:$L2847,MATCH(F2864,$F2841:$F2847,0),MATCH(INICIO!$C$78,$G2840:$L2840,0)),0),IF($Q$2=4,IFERROR(INDEX($P2841:$U2851,MATCH(F2864,$O2841:$O2851,0),MATCH(INICIO!$C$78,$P2840:$U2840,0)),0),IFERROR(INDEX($G2852:$L2860,MATCH(F2864,$F2852:$F2860,0),MATCH(INICIO!$C$78,$G2851:$L2851,0)),0)))</f>
        <v>0</v>
      </c>
      <c r="H2864" s="105">
        <f t="shared" si="4921"/>
        <v>0</v>
      </c>
      <c r="I2864" s="116">
        <f>IF($Q$2=2,IFERROR(INDEX($G2841:$L2847,MATCH(H2864,$F2841:$F2847,0),MATCH(INICIO!$C$78,$G2840:$L2840,0)),0),IF($Q$2=4,IFERROR(INDEX($P2841:$U2851,MATCH(H2864,$O2841:$O2851,0),MATCH(INICIO!$C$78,$P2840:$U2840,0)),0),IFERROR(INDEX($G2852:$L2860,MATCH(H2864,$F2852:$F2860,0),MATCH(INICIO!$C$78,$G2851:$L2851,0)),0)))</f>
        <v>0</v>
      </c>
      <c r="J2864" s="105">
        <f t="shared" si="4922"/>
        <v>0</v>
      </c>
      <c r="K2864" s="116">
        <f>IF($Q$2=2,IFERROR(INDEX($G2841:$L2847,MATCH(J2864,$F2841:$F2847,0),MATCH(INICIO!$C$78,$G2840:$L2840,0)),0),IF($Q$2=4,IFERROR(INDEX($P2841:$U2851,MATCH(J2864,$O2841:$O2851,0),MATCH(INICIO!$C$78,$P2840:$U2840,0)),0),IFERROR(INDEX($G2852:$L2860,MATCH(J2864,$F2852:$F2860,0),MATCH(INICIO!$C$78,$G2851:$L2851,0)),0)))</f>
        <v>0</v>
      </c>
      <c r="L2864" s="105">
        <f t="shared" si="4923"/>
        <v>0</v>
      </c>
      <c r="M2864" s="116">
        <f>IF($Q$2=2,IFERROR(INDEX($G2841:$L2847,MATCH(L2864,$F2841:$F2847,0),MATCH(INICIO!$C$78,$G2840:$L2840,0)),0),IF($Q$2=4,IFERROR(INDEX($P2841:$U2851,MATCH(L2864,$O2841:$O2851,0),MATCH(INICIO!$C$78,$P2840:$U2840,0)),0),IFERROR(INDEX($G2852:$L2860,MATCH(L2864,$F2852:$F2860,0),MATCH(INICIO!$C$78,$G2851:$L2851,0)),0)))</f>
        <v>0</v>
      </c>
    </row>
    <row r="2865" spans="1:62" hidden="1" outlineLevel="2" x14ac:dyDescent="0.25">
      <c r="B2865" s="105">
        <f t="shared" si="4918"/>
        <v>4</v>
      </c>
      <c r="C2865" s="116">
        <f>IF($Q$2=2,IFERROR(INDEX($G2841:$L2847,MATCH(B2865,$F2841:$F2847,0),MATCH(INICIO!$C$78,$G2840:$L2840,0)),0),IF($Q$2=4,IFERROR(INDEX($P2841:$U2851,MATCH(B2865,$O2841:$O2851,0),MATCH(INICIO!$C$78,$P2840:$U2840,0)),0),IFERROR(INDEX($G2852:$L2860,MATCH(B2865,$F2852:$F2860,0),MATCH(INICIO!$C$78,$G2851:$L2851,0)),0)))</f>
        <v>0</v>
      </c>
      <c r="D2865" s="105">
        <f t="shared" si="4919"/>
        <v>0</v>
      </c>
      <c r="E2865" s="116">
        <f>IF($Q$2=2,IFERROR(INDEX($G2841:$L2847,MATCH(D2865,$F2841:$F2847,0),MATCH(INICIO!$C$78,$G2840:$L2840,0)),0),IF($Q$2=4,IFERROR(INDEX($P2841:$U2851,MATCH(D2865,$O2841:$O2851,0),MATCH(INICIO!$C$78,$P2840:$U2840,0)),0),IFERROR(INDEX($G2852:$L2860,MATCH(D2865,$F2852:$F2860,0),MATCH(INICIO!$C$78,$G2851:$L2851,0)),0)))</f>
        <v>0</v>
      </c>
      <c r="F2865" s="105">
        <f t="shared" si="4920"/>
        <v>0</v>
      </c>
      <c r="G2865" s="116">
        <f>IF($Q$2=2,IFERROR(INDEX($G2841:$L2847,MATCH(F2865,$F2841:$F2847,0),MATCH(INICIO!$C$78,$G2840:$L2840,0)),0),IF($Q$2=4,IFERROR(INDEX($P2841:$U2851,MATCH(F2865,$O2841:$O2851,0),MATCH(INICIO!$C$78,$P2840:$U2840,0)),0),IFERROR(INDEX($G2852:$L2860,MATCH(F2865,$F2852:$F2860,0),MATCH(INICIO!$C$78,$G2851:$L2851,0)),0)))</f>
        <v>0</v>
      </c>
      <c r="H2865" s="105">
        <f t="shared" si="4921"/>
        <v>0</v>
      </c>
      <c r="I2865" s="116">
        <f>IF($Q$2=2,IFERROR(INDEX($G2841:$L2847,MATCH(H2865,$F2841:$F2847,0),MATCH(INICIO!$C$78,$G2840:$L2840,0)),0),IF($Q$2=4,IFERROR(INDEX($P2841:$U2851,MATCH(H2865,$O2841:$O2851,0),MATCH(INICIO!$C$78,$P2840:$U2840,0)),0),IFERROR(INDEX($G2852:$L2860,MATCH(H2865,$F2852:$F2860,0),MATCH(INICIO!$C$78,$G2851:$L2851,0)),0)))</f>
        <v>0</v>
      </c>
      <c r="J2865" s="105">
        <f t="shared" si="4922"/>
        <v>0</v>
      </c>
      <c r="K2865" s="116">
        <f>IF($Q$2=2,IFERROR(INDEX($G2841:$L2847,MATCH(J2865,$F2841:$F2847,0),MATCH(INICIO!$C$78,$G2840:$L2840,0)),0),IF($Q$2=4,IFERROR(INDEX($P2841:$U2851,MATCH(J2865,$O2841:$O2851,0),MATCH(INICIO!$C$78,$P2840:$U2840,0)),0),IFERROR(INDEX($G2852:$L2860,MATCH(J2865,$F2852:$F2860,0),MATCH(INICIO!$C$78,$G2851:$L2851,0)),0)))</f>
        <v>0</v>
      </c>
      <c r="L2865" s="105">
        <f t="shared" si="4923"/>
        <v>0</v>
      </c>
      <c r="M2865" s="116">
        <f>IF($Q$2=2,IFERROR(INDEX($G2841:$L2847,MATCH(L2865,$F2841:$F2847,0),MATCH(INICIO!$C$78,$G2840:$L2840,0)),0),IF($Q$2=4,IFERROR(INDEX($P2841:$U2851,MATCH(L2865,$O2841:$O2851,0),MATCH(INICIO!$C$78,$P2840:$U2840,0)),0),IFERROR(INDEX($G2852:$L2860,MATCH(L2865,$F2852:$F2860,0),MATCH(INICIO!$C$78,$G2851:$L2851,0)),0)))</f>
        <v>0</v>
      </c>
    </row>
    <row r="2866" spans="1:62" hidden="1" outlineLevel="2" x14ac:dyDescent="0.25">
      <c r="B2866" s="105">
        <f t="shared" si="4918"/>
        <v>1</v>
      </c>
      <c r="C2866" s="116">
        <f>IF($Q$2=2,IFERROR(INDEX($G2841:$L2847,MATCH(B2866,$F2841:$F2847,0),MATCH(INICIO!$C$78,$G2840:$L2840,0)),0),IF($Q$2=4,IFERROR(INDEX($P2841:$U2851,MATCH(B2866,$O2841:$O2851,0),MATCH(INICIO!$C$78,$P2840:$U2840,0)),0),IFERROR(INDEX($G2852:$L2860,MATCH(B2866,$F2852:$F2860,0),MATCH(INICIO!$C$78,$G2851:$L2851,0)),0)))</f>
        <v>0</v>
      </c>
      <c r="D2866" s="105">
        <f t="shared" si="4919"/>
        <v>0</v>
      </c>
      <c r="E2866" s="116">
        <f>IF($Q$2=2,IFERROR(INDEX($G2841:$L2847,MATCH(D2866,$F2841:$F2847,0),MATCH(INICIO!$C$78,$G2840:$L2840,0)),0),IF($Q$2=4,IFERROR(INDEX($P2841:$U2851,MATCH(D2866,$O2841:$O2851,0),MATCH(INICIO!$C$78,$P2840:$U2840,0)),0),IFERROR(INDEX($G2852:$L2860,MATCH(D2866,$F2852:$F2860,0),MATCH(INICIO!$C$78,$G2851:$L2851,0)),0)))</f>
        <v>0</v>
      </c>
      <c r="F2866" s="105">
        <f t="shared" si="4920"/>
        <v>0</v>
      </c>
      <c r="G2866" s="116">
        <f>IF($Q$2=2,IFERROR(INDEX($G2841:$L2847,MATCH(F2866,$F2841:$F2847,0),MATCH(INICIO!$C$78,$G2840:$L2840,0)),0),IF($Q$2=4,IFERROR(INDEX($P2841:$U2851,MATCH(F2866,$O2841:$O2851,0),MATCH(INICIO!$C$78,$P2840:$U2840,0)),0),IFERROR(INDEX($G2852:$L2860,MATCH(F2866,$F2852:$F2860,0),MATCH(INICIO!$C$78,$G2851:$L2851,0)),0)))</f>
        <v>0</v>
      </c>
      <c r="H2866" s="105">
        <f t="shared" si="4921"/>
        <v>0</v>
      </c>
      <c r="I2866" s="116">
        <f>IF($Q$2=2,IFERROR(INDEX($G2841:$L2847,MATCH(H2866,$F2841:$F2847,0),MATCH(INICIO!$C$78,$G2840:$L2840,0)),0),IF($Q$2=4,IFERROR(INDEX($P2841:$U2851,MATCH(H2866,$O2841:$O2851,0),MATCH(INICIO!$C$78,$P2840:$U2840,0)),0),IFERROR(INDEX($G2852:$L2860,MATCH(H2866,$F2852:$F2860,0),MATCH(INICIO!$C$78,$G2851:$L2851,0)),0)))</f>
        <v>0</v>
      </c>
      <c r="J2866" s="105">
        <f t="shared" si="4922"/>
        <v>0</v>
      </c>
      <c r="K2866" s="116">
        <f>IF($Q$2=2,IFERROR(INDEX($G2841:$L2847,MATCH(J2866,$F2841:$F2847,0),MATCH(INICIO!$C$78,$G2840:$L2840,0)),0),IF($Q$2=4,IFERROR(INDEX($P2841:$U2851,MATCH(J2866,$O2841:$O2851,0),MATCH(INICIO!$C$78,$P2840:$U2840,0)),0),IFERROR(INDEX($G2852:$L2860,MATCH(J2866,$F2852:$F2860,0),MATCH(INICIO!$C$78,$G2851:$L2851,0)),0)))</f>
        <v>0</v>
      </c>
      <c r="L2866" s="105">
        <f t="shared" si="4923"/>
        <v>0</v>
      </c>
      <c r="M2866" s="116">
        <f>IF($Q$2=2,IFERROR(INDEX($G2841:$L2847,MATCH(L2866,$F2841:$F2847,0),MATCH(INICIO!$C$78,$G2840:$L2840,0)),0),IF($Q$2=4,IFERROR(INDEX($P2841:$U2851,MATCH(L2866,$O2841:$O2851,0),MATCH(INICIO!$C$78,$P2840:$U2840,0)),0),IFERROR(INDEX($G2852:$L2860,MATCH(L2866,$F2852:$F2860,0),MATCH(INICIO!$C$78,$G2851:$L2851,0)),0)))</f>
        <v>0</v>
      </c>
    </row>
    <row r="2867" spans="1:62" hidden="1" outlineLevel="2" x14ac:dyDescent="0.25">
      <c r="B2867" s="105">
        <f t="shared" si="4918"/>
        <v>5</v>
      </c>
      <c r="C2867" s="116">
        <f>IF($Q$2=2,IFERROR(INDEX($G2841:$L2847,MATCH(B2867,$F2841:$F2847,0),MATCH(INICIO!$C$78,$G2840:$L2840,0)),0),IF($Q$2=4,IFERROR(INDEX($P2841:$U2851,MATCH(B2867,$O2841:$O2851,0),MATCH(INICIO!$C$78,$P2840:$U2840,0)),0),IFERROR(INDEX($G2852:$L2860,MATCH(B2867,$F2852:$F2860,0),MATCH(INICIO!$C$78,$G2851:$L2851,0)),0)))</f>
        <v>0</v>
      </c>
      <c r="D2867" s="105">
        <f t="shared" si="4919"/>
        <v>0</v>
      </c>
      <c r="E2867" s="116">
        <f>IF($Q$2=2,IFERROR(INDEX($G2841:$L2847,MATCH(D2867,$F2841:$F2847,0),MATCH(INICIO!$C$78,$G2840:$L2840,0)),0),IF($Q$2=4,IFERROR(INDEX($P2841:$U2851,MATCH(D2867,$O2841:$O2851,0),MATCH(INICIO!$C$78,$P2840:$U2840,0)),0),IFERROR(INDEX($G2852:$L2860,MATCH(D2867,$F2852:$F2860,0),MATCH(INICIO!$C$78,$G2851:$L2851,0)),0)))</f>
        <v>0</v>
      </c>
      <c r="F2867" s="105">
        <f t="shared" si="4920"/>
        <v>0</v>
      </c>
      <c r="G2867" s="116">
        <f>IF($Q$2=2,IFERROR(INDEX($G2841:$L2847,MATCH(F2867,$F2841:$F2847,0),MATCH(INICIO!$C$78,$G2840:$L2840,0)),0),IF($Q$2=4,IFERROR(INDEX($P2841:$U2851,MATCH(F2867,$O2841:$O2851,0),MATCH(INICIO!$C$78,$P2840:$U2840,0)),0),IFERROR(INDEX($G2852:$L2860,MATCH(F2867,$F2852:$F2860,0),MATCH(INICIO!$C$78,$G2851:$L2851,0)),0)))</f>
        <v>0</v>
      </c>
      <c r="H2867" s="105">
        <f t="shared" si="4921"/>
        <v>0</v>
      </c>
      <c r="I2867" s="116">
        <f>IF($Q$2=2,IFERROR(INDEX($G2841:$L2847,MATCH(H2867,$F2841:$F2847,0),MATCH(INICIO!$C$78,$G2840:$L2840,0)),0),IF($Q$2=4,IFERROR(INDEX($P2841:$U2851,MATCH(H2867,$O2841:$O2851,0),MATCH(INICIO!$C$78,$P2840:$U2840,0)),0),IFERROR(INDEX($G2852:$L2860,MATCH(H2867,$F2852:$F2860,0),MATCH(INICIO!$C$78,$G2851:$L2851,0)),0)))</f>
        <v>0</v>
      </c>
      <c r="J2867" s="105">
        <f t="shared" si="4922"/>
        <v>0</v>
      </c>
      <c r="K2867" s="116">
        <f>IF($Q$2=2,IFERROR(INDEX($G2841:$L2847,MATCH(J2867,$F2841:$F2847,0),MATCH(INICIO!$C$78,$G2840:$L2840,0)),0),IF($Q$2=4,IFERROR(INDEX($P2841:$U2851,MATCH(J2867,$O2841:$O2851,0),MATCH(INICIO!$C$78,$P2840:$U2840,0)),0),IFERROR(INDEX($G2852:$L2860,MATCH(J2867,$F2852:$F2860,0),MATCH(INICIO!$C$78,$G2851:$L2851,0)),0)))</f>
        <v>0</v>
      </c>
      <c r="L2867" s="105">
        <f t="shared" si="4923"/>
        <v>0</v>
      </c>
      <c r="M2867" s="116">
        <f>IF($Q$2=2,IFERROR(INDEX($G2841:$L2847,MATCH(L2867,$F2841:$F2847,0),MATCH(INICIO!$C$78,$G2840:$L2840,0)),0),IF($Q$2=4,IFERROR(INDEX($P2841:$U2851,MATCH(L2867,$O2841:$O2851,0),MATCH(INICIO!$C$78,$P2840:$U2840,0)),0),IFERROR(INDEX($G2852:$L2860,MATCH(L2867,$F2852:$F2860,0),MATCH(INICIO!$C$78,$G2851:$L2851,0)),0)))</f>
        <v>0</v>
      </c>
    </row>
    <row r="2868" spans="1:62" hidden="1" outlineLevel="2" x14ac:dyDescent="0.25">
      <c r="B2868" s="105">
        <f t="shared" si="4918"/>
        <v>6</v>
      </c>
      <c r="C2868" s="116">
        <f>IF($Q$2=2,IFERROR(INDEX($G2841:$L2847,MATCH(B2868,$F2841:$F2847,0),MATCH(INICIO!$C$78,$G2840:$L2840,0)),0),IF($Q$2=4,IFERROR(INDEX($P2841:$U2851,MATCH(B2868,$O2841:$O2851,0),MATCH(INICIO!$C$78,$P2840:$U2840,0)),0),IFERROR(INDEX($G2852:$L2860,MATCH(B2868,$F2852:$F2860,0),MATCH(INICIO!$C$78,$G2851:$L2851,0)),0)))</f>
        <v>0</v>
      </c>
      <c r="D2868" s="105">
        <f t="shared" si="4919"/>
        <v>0</v>
      </c>
      <c r="E2868" s="116">
        <f>IF($Q$2=2,IFERROR(INDEX($G2841:$L2847,MATCH(D2868,$F2841:$F2847,0),MATCH(INICIO!$C$78,$G2840:$L2840,0)),0),IF($Q$2=4,IFERROR(INDEX($P2841:$U2851,MATCH(D2868,$O2841:$O2851,0),MATCH(INICIO!$C$78,$P2840:$U2840,0)),0),IFERROR(INDEX($G2852:$L2860,MATCH(D2868,$F2852:$F2860,0),MATCH(INICIO!$C$78,$G2851:$L2851,0)),0)))</f>
        <v>0</v>
      </c>
      <c r="F2868" s="105">
        <f t="shared" si="4920"/>
        <v>0</v>
      </c>
      <c r="G2868" s="116">
        <f>IF($Q$2=2,IFERROR(INDEX($G2841:$L2847,MATCH(F2868,$F2841:$F2847,0),MATCH(INICIO!$C$78,$G2840:$L2840,0)),0),IF($Q$2=4,IFERROR(INDEX($P2841:$U2851,MATCH(F2868,$O2841:$O2851,0),MATCH(INICIO!$C$78,$P2840:$U2840,0)),0),IFERROR(INDEX($G2852:$L2860,MATCH(F2868,$F2852:$F2860,0),MATCH(INICIO!$C$78,$G2851:$L2851,0)),0)))</f>
        <v>0</v>
      </c>
      <c r="H2868" s="105">
        <f t="shared" si="4921"/>
        <v>0</v>
      </c>
      <c r="I2868" s="116">
        <f>IF($Q$2=2,IFERROR(INDEX($G2841:$L2847,MATCH(H2868,$F2841:$F2847,0),MATCH(INICIO!$C$78,$G2840:$L2840,0)),0),IF($Q$2=4,IFERROR(INDEX($P2841:$U2851,MATCH(H2868,$O2841:$O2851,0),MATCH(INICIO!$C$78,$P2840:$U2840,0)),0),IFERROR(INDEX($G2852:$L2860,MATCH(H2868,$F2852:$F2860,0),MATCH(INICIO!$C$78,$G2851:$L2851,0)),0)))</f>
        <v>0</v>
      </c>
      <c r="J2868" s="105">
        <f t="shared" si="4922"/>
        <v>0</v>
      </c>
      <c r="K2868" s="116">
        <f>IF($Q$2=2,IFERROR(INDEX($G2841:$L2847,MATCH(J2868,$F2841:$F2847,0),MATCH(INICIO!$C$78,$G2840:$L2840,0)),0),IF($Q$2=4,IFERROR(INDEX($P2841:$U2851,MATCH(J2868,$O2841:$O2851,0),MATCH(INICIO!$C$78,$P2840:$U2840,0)),0),IFERROR(INDEX($G2852:$L2860,MATCH(J2868,$F2852:$F2860,0),MATCH(INICIO!$C$78,$G2851:$L2851,0)),0)))</f>
        <v>0</v>
      </c>
      <c r="L2868" s="105">
        <f t="shared" si="4923"/>
        <v>0</v>
      </c>
      <c r="M2868" s="116">
        <f>IF($Q$2=2,IFERROR(INDEX($G2841:$L2847,MATCH(L2868,$F2841:$F2847,0),MATCH(INICIO!$C$78,$G2840:$L2840,0)),0),IF($Q$2=4,IFERROR(INDEX($P2841:$U2851,MATCH(L2868,$O2841:$O2851,0),MATCH(INICIO!$C$78,$P2840:$U2840,0)),0),IFERROR(INDEX($G2852:$L2860,MATCH(L2868,$F2852:$F2860,0),MATCH(INICIO!$C$78,$G2851:$L2851,0)),0)))</f>
        <v>0</v>
      </c>
    </row>
    <row r="2869" spans="1:62" hidden="1" outlineLevel="2" x14ac:dyDescent="0.25">
      <c r="B2869" s="105">
        <f t="shared" si="4918"/>
        <v>2</v>
      </c>
      <c r="C2869" s="116">
        <f>IF($Q$2=2,IFERROR(INDEX($G2841:$L2847,MATCH(B2869,$F2841:$F2847,0),MATCH(INICIO!$C$78,$G2840:$L2840,0)),0),IF($Q$2=4,IFERROR(INDEX($P2841:$U2851,MATCH(B2869,$O2841:$O2851,0),MATCH(INICIO!$C$78,$P2840:$U2840,0)),0),IFERROR(INDEX($G2852:$L2860,MATCH(B2869,$F2852:$F2860,0),MATCH(INICIO!$C$78,$G2851:$L2851,0)),0)))</f>
        <v>0</v>
      </c>
      <c r="D2869" s="105">
        <f t="shared" si="4919"/>
        <v>0</v>
      </c>
      <c r="E2869" s="116">
        <f>IF($Q$2=2,IFERROR(INDEX($G2841:$L2847,MATCH(D2869,$F2841:$F2847,0),MATCH(INICIO!$C$78,$G2840:$L2840,0)),0),IF($Q$2=4,IFERROR(INDEX($P2841:$U2851,MATCH(D2869,$O2841:$O2851,0),MATCH(INICIO!$C$78,$P2840:$U2840,0)),0),IFERROR(INDEX($G2852:$L2860,MATCH(D2869,$F2852:$F2860,0),MATCH(INICIO!$C$78,$G2851:$L2851,0)),0)))</f>
        <v>0</v>
      </c>
      <c r="F2869" s="105">
        <f t="shared" si="4920"/>
        <v>0</v>
      </c>
      <c r="G2869" s="116">
        <f>IF($Q$2=2,IFERROR(INDEX($G2841:$L2847,MATCH(F2869,$F2841:$F2847,0),MATCH(INICIO!$C$78,$G2840:$L2840,0)),0),IF($Q$2=4,IFERROR(INDEX($P2841:$U2851,MATCH(F2869,$O2841:$O2851,0),MATCH(INICIO!$C$78,$P2840:$U2840,0)),0),IFERROR(INDEX($G2852:$L2860,MATCH(F2869,$F2852:$F2860,0),MATCH(INICIO!$C$78,$G2851:$L2851,0)),0)))</f>
        <v>0</v>
      </c>
      <c r="H2869" s="105">
        <f t="shared" si="4921"/>
        <v>0</v>
      </c>
      <c r="I2869" s="116">
        <f>IF($Q$2=2,IFERROR(INDEX($G2841:$L2847,MATCH(H2869,$F2841:$F2847,0),MATCH(INICIO!$C$78,$G2840:$L2840,0)),0),IF($Q$2=4,IFERROR(INDEX($P2841:$U2851,MATCH(H2869,$O2841:$O2851,0),MATCH(INICIO!$C$78,$P2840:$U2840,0)),0),IFERROR(INDEX($G2852:$L2860,MATCH(H2869,$F2852:$F2860,0),MATCH(INICIO!$C$78,$G2851:$L2851,0)),0)))</f>
        <v>0</v>
      </c>
      <c r="J2869" s="105">
        <f t="shared" si="4922"/>
        <v>0</v>
      </c>
      <c r="K2869" s="116">
        <f>IF($Q$2=2,IFERROR(INDEX($G2841:$L2847,MATCH(J2869,$F2841:$F2847,0),MATCH(INICIO!$C$78,$G2840:$L2840,0)),0),IF($Q$2=4,IFERROR(INDEX($P2841:$U2851,MATCH(J2869,$O2841:$O2851,0),MATCH(INICIO!$C$78,$P2840:$U2840,0)),0),IFERROR(INDEX($G2852:$L2860,MATCH(J2869,$F2852:$F2860,0),MATCH(INICIO!$C$78,$G2851:$L2851,0)),0)))</f>
        <v>0</v>
      </c>
      <c r="L2869" s="105">
        <f t="shared" si="4923"/>
        <v>0</v>
      </c>
      <c r="M2869" s="116">
        <f>IF($Q$2=2,IFERROR(INDEX($G2841:$L2847,MATCH(L2869,$F2841:$F2847,0),MATCH(INICIO!$C$78,$G2840:$L2840,0)),0),IF($Q$2=4,IFERROR(INDEX($P2841:$U2851,MATCH(L2869,$O2841:$O2851,0),MATCH(INICIO!$C$78,$P2840:$U2840,0)),0),IFERROR(INDEX($G2852:$L2860,MATCH(L2869,$F2852:$F2860,0),MATCH(INICIO!$C$78,$G2851:$L2851,0)),0)))</f>
        <v>0</v>
      </c>
    </row>
    <row r="2870" spans="1:62" hidden="1" outlineLevel="2" x14ac:dyDescent="0.25"/>
    <row r="2871" spans="1:62" s="119" customFormat="1" hidden="1" outlineLevel="2" x14ac:dyDescent="0.25">
      <c r="A2871" s="118" t="s">
        <v>43</v>
      </c>
    </row>
    <row r="2872" spans="1:62" hidden="1" outlineLevel="2" x14ac:dyDescent="0.25">
      <c r="C2872" s="121">
        <f t="shared" ref="C2872:H2872" si="4924">E$2</f>
        <v>1</v>
      </c>
      <c r="D2872" s="121">
        <f t="shared" si="4924"/>
        <v>2</v>
      </c>
      <c r="E2872" s="121">
        <f t="shared" si="4924"/>
        <v>3</v>
      </c>
      <c r="F2872" s="121">
        <f t="shared" si="4924"/>
        <v>4</v>
      </c>
      <c r="G2872" s="121">
        <f t="shared" si="4924"/>
        <v>5</v>
      </c>
      <c r="H2872" s="121">
        <f t="shared" si="4924"/>
        <v>6</v>
      </c>
    </row>
    <row r="2873" spans="1:62" hidden="1" outlineLevel="2" x14ac:dyDescent="0.25">
      <c r="B2873" s="122" t="s">
        <v>44</v>
      </c>
      <c r="C2873" s="123">
        <f t="array" ref="C2873:C2878">MMULT(MMULT(C$8:H$13,$AZ$8:$BE$13),C2864:C2869)+MMULT(MINVERSE(TRANSPOSE($AZ$8:$BE$13)),C2831:C2836)</f>
        <v>0</v>
      </c>
      <c r="D2873" s="123">
        <f t="array" ref="D2873:D2878">MMULT(MMULT(K$8:P$13,$AZ$8:$BE$13),E2864:E2869)+MMULT(MINVERSE(TRANSPOSE($AZ$8:$BE$13)),E2831:E2836)</f>
        <v>0</v>
      </c>
      <c r="E2873" s="123">
        <f t="array" ref="E2873:E2878">MMULT(MMULT(S$8:X$13,$AZ$8:$BE$13),G2864:G2869)+MMULT(MINVERSE(TRANSPOSE($AZ$8:$BE$13)),G2831:G2836)</f>
        <v>0</v>
      </c>
      <c r="F2873" s="123">
        <f t="array" ref="F2873:F2878">MMULT(MMULT(AA$8:AF$13,$AZ$8:$BE$13),I2864:I2869)+MMULT(MINVERSE(TRANSPOSE($AZ$8:$BE$13)),I2831:I2836)</f>
        <v>0</v>
      </c>
      <c r="G2873" s="123" t="e">
        <f t="array" ref="G2873:G2878">MMULT(MMULT(AI$8:AN$13,$AZ$8:$BE$13),K2864:K2869)+MMULT(MINVERSE(TRANSPOSE($AZ$8:$BE$13)),K2831:K2836)</f>
        <v>#DIV/0!</v>
      </c>
      <c r="H2873" s="123">
        <f t="array" ref="H2873:H2878">MMULT(MMULT(AQ$8:AV$13,$AZ$8:$BE$13),M2864:M2869)+MMULT(MINVERSE(TRANSPOSE($AZ$8:$BE$13)),M2831:M2836)</f>
        <v>0</v>
      </c>
      <c r="N2873" s="124"/>
      <c r="P2873" s="124"/>
    </row>
    <row r="2874" spans="1:62" hidden="1" outlineLevel="2" x14ac:dyDescent="0.25">
      <c r="B2874" s="122" t="s">
        <v>45</v>
      </c>
      <c r="C2874" s="123">
        <v>0</v>
      </c>
      <c r="D2874" s="123">
        <v>0</v>
      </c>
      <c r="E2874" s="123">
        <v>0</v>
      </c>
      <c r="F2874" s="123">
        <v>0</v>
      </c>
      <c r="G2874" s="123" t="e">
        <v>#DIV/0!</v>
      </c>
      <c r="H2874" s="123">
        <v>0</v>
      </c>
      <c r="N2874" s="124"/>
      <c r="P2874" s="124"/>
    </row>
    <row r="2875" spans="1:62" hidden="1" outlineLevel="2" x14ac:dyDescent="0.25">
      <c r="B2875" s="122" t="s">
        <v>46</v>
      </c>
      <c r="C2875" s="123">
        <v>0</v>
      </c>
      <c r="D2875" s="123">
        <v>0</v>
      </c>
      <c r="E2875" s="123">
        <v>0</v>
      </c>
      <c r="F2875" s="123">
        <v>0</v>
      </c>
      <c r="G2875" s="123" t="e">
        <v>#DIV/0!</v>
      </c>
      <c r="H2875" s="123">
        <v>0</v>
      </c>
      <c r="N2875" s="124"/>
      <c r="P2875" s="124"/>
    </row>
    <row r="2876" spans="1:62" hidden="1" outlineLevel="2" x14ac:dyDescent="0.25">
      <c r="B2876" s="122" t="s">
        <v>47</v>
      </c>
      <c r="C2876" s="123">
        <v>0</v>
      </c>
      <c r="D2876" s="123">
        <v>0</v>
      </c>
      <c r="E2876" s="123">
        <v>0</v>
      </c>
      <c r="F2876" s="123">
        <v>0</v>
      </c>
      <c r="G2876" s="123" t="e">
        <v>#DIV/0!</v>
      </c>
      <c r="H2876" s="123">
        <v>0</v>
      </c>
      <c r="N2876" s="124"/>
      <c r="P2876" s="124"/>
    </row>
    <row r="2877" spans="1:62" hidden="1" outlineLevel="2" x14ac:dyDescent="0.25">
      <c r="B2877" s="122" t="s">
        <v>48</v>
      </c>
      <c r="C2877" s="123">
        <v>0</v>
      </c>
      <c r="D2877" s="123">
        <v>0</v>
      </c>
      <c r="E2877" s="123">
        <v>0</v>
      </c>
      <c r="F2877" s="123">
        <v>0</v>
      </c>
      <c r="G2877" s="123" t="e">
        <v>#DIV/0!</v>
      </c>
      <c r="H2877" s="123">
        <v>0</v>
      </c>
      <c r="N2877" s="124"/>
      <c r="P2877" s="124"/>
    </row>
    <row r="2878" spans="1:62" hidden="1" outlineLevel="2" x14ac:dyDescent="0.25">
      <c r="B2878" s="122" t="s">
        <v>49</v>
      </c>
      <c r="C2878" s="123">
        <v>0</v>
      </c>
      <c r="D2878" s="123">
        <v>0</v>
      </c>
      <c r="E2878" s="123">
        <v>0</v>
      </c>
      <c r="F2878" s="123">
        <v>0</v>
      </c>
      <c r="G2878" s="123" t="e">
        <v>#DIV/0!</v>
      </c>
      <c r="H2878" s="123">
        <v>0</v>
      </c>
      <c r="N2878" s="124"/>
      <c r="P2878" s="124"/>
    </row>
    <row r="2879" spans="1:62" hidden="1" outlineLevel="2" x14ac:dyDescent="0.25"/>
    <row r="2880" spans="1:62" hidden="1" outlineLevel="2" x14ac:dyDescent="0.25">
      <c r="B2880" s="318" t="s">
        <v>50</v>
      </c>
      <c r="C2880" s="319"/>
      <c r="D2880" s="319"/>
      <c r="E2880" s="319"/>
      <c r="F2880" s="319"/>
      <c r="G2880" s="319"/>
      <c r="H2880" s="319"/>
      <c r="I2880" s="319"/>
      <c r="J2880" s="319"/>
      <c r="K2880" s="319"/>
      <c r="L2880" s="320"/>
      <c r="M2880" s="321" t="s">
        <v>51</v>
      </c>
      <c r="N2880" s="322"/>
      <c r="O2880" s="322"/>
      <c r="P2880" s="322"/>
      <c r="Q2880" s="322"/>
      <c r="R2880" s="322"/>
      <c r="S2880" s="322"/>
      <c r="T2880" s="322"/>
      <c r="U2880" s="322"/>
      <c r="V2880" s="323"/>
      <c r="W2880" s="321" t="s">
        <v>52</v>
      </c>
      <c r="X2880" s="322"/>
      <c r="Y2880" s="322"/>
      <c r="Z2880" s="322"/>
      <c r="AA2880" s="322"/>
      <c r="AB2880" s="322"/>
      <c r="AC2880" s="322"/>
      <c r="AD2880" s="322"/>
      <c r="AE2880" s="322"/>
      <c r="AF2880" s="323"/>
      <c r="AG2880" s="321" t="s">
        <v>53</v>
      </c>
      <c r="AH2880" s="322"/>
      <c r="AI2880" s="322"/>
      <c r="AJ2880" s="322"/>
      <c r="AK2880" s="322"/>
      <c r="AL2880" s="322"/>
      <c r="AM2880" s="322"/>
      <c r="AN2880" s="322"/>
      <c r="AO2880" s="322"/>
      <c r="AP2880" s="323"/>
      <c r="AQ2880" s="321" t="s">
        <v>54</v>
      </c>
      <c r="AR2880" s="322"/>
      <c r="AS2880" s="322"/>
      <c r="AT2880" s="322"/>
      <c r="AU2880" s="322"/>
      <c r="AV2880" s="322"/>
      <c r="AW2880" s="322"/>
      <c r="AX2880" s="322"/>
      <c r="AY2880" s="322"/>
      <c r="AZ2880" s="323"/>
      <c r="BA2880" s="321" t="s">
        <v>55</v>
      </c>
      <c r="BB2880" s="322"/>
      <c r="BC2880" s="322"/>
      <c r="BD2880" s="322"/>
      <c r="BE2880" s="322"/>
      <c r="BF2880" s="322"/>
      <c r="BG2880" s="322"/>
      <c r="BH2880" s="322"/>
      <c r="BI2880" s="322"/>
      <c r="BJ2880" s="323"/>
    </row>
    <row r="2881" spans="1:93" hidden="1" outlineLevel="2" x14ac:dyDescent="0.25">
      <c r="B2881" s="186">
        <f t="shared" ref="B2881" si="4925">E$2</f>
        <v>1</v>
      </c>
      <c r="C2881" s="187">
        <f t="shared" ref="C2881:L2884" si="4926">B2881</f>
        <v>1</v>
      </c>
      <c r="D2881" s="187">
        <f t="shared" si="4926"/>
        <v>1</v>
      </c>
      <c r="E2881" s="187">
        <f t="shared" si="4926"/>
        <v>1</v>
      </c>
      <c r="F2881" s="187">
        <f t="shared" si="4926"/>
        <v>1</v>
      </c>
      <c r="G2881" s="187">
        <f t="shared" si="4926"/>
        <v>1</v>
      </c>
      <c r="H2881" s="187">
        <f t="shared" si="4926"/>
        <v>1</v>
      </c>
      <c r="I2881" s="187">
        <f t="shared" si="4926"/>
        <v>1</v>
      </c>
      <c r="J2881" s="187">
        <f t="shared" si="4926"/>
        <v>1</v>
      </c>
      <c r="K2881" s="187">
        <f t="shared" si="4926"/>
        <v>1</v>
      </c>
      <c r="L2881" s="188">
        <f t="shared" si="4926"/>
        <v>1</v>
      </c>
      <c r="M2881" s="189">
        <f t="shared" ref="M2881" si="4927">F$2</f>
        <v>2</v>
      </c>
      <c r="N2881" s="187">
        <f t="shared" ref="N2881:V2884" si="4928">M2881</f>
        <v>2</v>
      </c>
      <c r="O2881" s="187">
        <f t="shared" si="4928"/>
        <v>2</v>
      </c>
      <c r="P2881" s="187">
        <f t="shared" si="4928"/>
        <v>2</v>
      </c>
      <c r="Q2881" s="187">
        <f t="shared" si="4928"/>
        <v>2</v>
      </c>
      <c r="R2881" s="187">
        <f t="shared" si="4928"/>
        <v>2</v>
      </c>
      <c r="S2881" s="187">
        <f t="shared" si="4928"/>
        <v>2</v>
      </c>
      <c r="T2881" s="187">
        <f t="shared" si="4928"/>
        <v>2</v>
      </c>
      <c r="U2881" s="187">
        <f t="shared" si="4928"/>
        <v>2</v>
      </c>
      <c r="V2881" s="188">
        <f t="shared" si="4928"/>
        <v>2</v>
      </c>
      <c r="W2881" s="189">
        <f>G$2</f>
        <v>3</v>
      </c>
      <c r="X2881" s="187">
        <f t="shared" ref="X2881:AF2884" si="4929">W2881</f>
        <v>3</v>
      </c>
      <c r="Y2881" s="187">
        <f t="shared" si="4929"/>
        <v>3</v>
      </c>
      <c r="Z2881" s="187">
        <f t="shared" si="4929"/>
        <v>3</v>
      </c>
      <c r="AA2881" s="187">
        <f t="shared" si="4929"/>
        <v>3</v>
      </c>
      <c r="AB2881" s="187">
        <f t="shared" si="4929"/>
        <v>3</v>
      </c>
      <c r="AC2881" s="187">
        <f t="shared" si="4929"/>
        <v>3</v>
      </c>
      <c r="AD2881" s="187">
        <f t="shared" si="4929"/>
        <v>3</v>
      </c>
      <c r="AE2881" s="187">
        <f t="shared" si="4929"/>
        <v>3</v>
      </c>
      <c r="AF2881" s="188">
        <f t="shared" si="4929"/>
        <v>3</v>
      </c>
      <c r="AG2881" s="189">
        <f>H$2</f>
        <v>4</v>
      </c>
      <c r="AH2881" s="187">
        <f t="shared" ref="AH2881:AP2884" si="4930">AG2881</f>
        <v>4</v>
      </c>
      <c r="AI2881" s="187">
        <f t="shared" si="4930"/>
        <v>4</v>
      </c>
      <c r="AJ2881" s="187">
        <f t="shared" si="4930"/>
        <v>4</v>
      </c>
      <c r="AK2881" s="187">
        <f t="shared" si="4930"/>
        <v>4</v>
      </c>
      <c r="AL2881" s="187">
        <f t="shared" si="4930"/>
        <v>4</v>
      </c>
      <c r="AM2881" s="187">
        <f t="shared" si="4930"/>
        <v>4</v>
      </c>
      <c r="AN2881" s="187">
        <f t="shared" si="4930"/>
        <v>4</v>
      </c>
      <c r="AO2881" s="187">
        <f t="shared" si="4930"/>
        <v>4</v>
      </c>
      <c r="AP2881" s="188">
        <f t="shared" si="4930"/>
        <v>4</v>
      </c>
      <c r="AQ2881" s="189">
        <f>I$2</f>
        <v>5</v>
      </c>
      <c r="AR2881" s="187">
        <f t="shared" ref="AR2881:AZ2884" si="4931">AQ2881</f>
        <v>5</v>
      </c>
      <c r="AS2881" s="187">
        <f t="shared" si="4931"/>
        <v>5</v>
      </c>
      <c r="AT2881" s="187">
        <f t="shared" si="4931"/>
        <v>5</v>
      </c>
      <c r="AU2881" s="187">
        <f t="shared" si="4931"/>
        <v>5</v>
      </c>
      <c r="AV2881" s="187">
        <f t="shared" si="4931"/>
        <v>5</v>
      </c>
      <c r="AW2881" s="187">
        <f t="shared" si="4931"/>
        <v>5</v>
      </c>
      <c r="AX2881" s="187">
        <f t="shared" si="4931"/>
        <v>5</v>
      </c>
      <c r="AY2881" s="187">
        <f t="shared" si="4931"/>
        <v>5</v>
      </c>
      <c r="AZ2881" s="188">
        <f t="shared" si="4931"/>
        <v>5</v>
      </c>
      <c r="BA2881" s="189">
        <f>J$2</f>
        <v>6</v>
      </c>
      <c r="BB2881" s="187">
        <f t="shared" ref="BB2881:BJ2884" si="4932">BA2881</f>
        <v>6</v>
      </c>
      <c r="BC2881" s="187">
        <f t="shared" si="4932"/>
        <v>6</v>
      </c>
      <c r="BD2881" s="187">
        <f t="shared" si="4932"/>
        <v>6</v>
      </c>
      <c r="BE2881" s="187">
        <f t="shared" si="4932"/>
        <v>6</v>
      </c>
      <c r="BF2881" s="187">
        <f t="shared" si="4932"/>
        <v>6</v>
      </c>
      <c r="BG2881" s="187">
        <f t="shared" si="4932"/>
        <v>6</v>
      </c>
      <c r="BH2881" s="187">
        <f t="shared" si="4932"/>
        <v>6</v>
      </c>
      <c r="BI2881" s="187">
        <f t="shared" si="4932"/>
        <v>6</v>
      </c>
      <c r="BJ2881" s="188">
        <f t="shared" si="4932"/>
        <v>6</v>
      </c>
    </row>
    <row r="2882" spans="1:93" s="2" customFormat="1" ht="15" hidden="1" customHeight="1" outlineLevel="2" x14ac:dyDescent="0.25">
      <c r="A2882" s="152" t="s">
        <v>192</v>
      </c>
      <c r="B2882" s="129">
        <f>C2875</f>
        <v>0</v>
      </c>
      <c r="C2882" s="130">
        <f t="shared" si="4926"/>
        <v>0</v>
      </c>
      <c r="D2882" s="130">
        <f t="shared" si="4926"/>
        <v>0</v>
      </c>
      <c r="E2882" s="130">
        <f t="shared" si="4926"/>
        <v>0</v>
      </c>
      <c r="F2882" s="130">
        <f t="shared" si="4926"/>
        <v>0</v>
      </c>
      <c r="G2882" s="130">
        <f t="shared" si="4926"/>
        <v>0</v>
      </c>
      <c r="H2882" s="130">
        <f t="shared" si="4926"/>
        <v>0</v>
      </c>
      <c r="I2882" s="130">
        <f t="shared" si="4926"/>
        <v>0</v>
      </c>
      <c r="J2882" s="190">
        <f t="shared" si="4926"/>
        <v>0</v>
      </c>
      <c r="K2882" s="130">
        <f t="shared" si="4926"/>
        <v>0</v>
      </c>
      <c r="L2882" s="131">
        <f t="shared" si="4926"/>
        <v>0</v>
      </c>
      <c r="M2882" s="129">
        <f>D2875</f>
        <v>0</v>
      </c>
      <c r="N2882" s="130">
        <f t="shared" si="4928"/>
        <v>0</v>
      </c>
      <c r="O2882" s="130">
        <f t="shared" si="4928"/>
        <v>0</v>
      </c>
      <c r="P2882" s="130">
        <f t="shared" si="4928"/>
        <v>0</v>
      </c>
      <c r="Q2882" s="130">
        <f t="shared" si="4928"/>
        <v>0</v>
      </c>
      <c r="R2882" s="130">
        <f t="shared" si="4928"/>
        <v>0</v>
      </c>
      <c r="S2882" s="130">
        <f t="shared" si="4928"/>
        <v>0</v>
      </c>
      <c r="T2882" s="130">
        <f t="shared" si="4928"/>
        <v>0</v>
      </c>
      <c r="U2882" s="130">
        <f t="shared" si="4928"/>
        <v>0</v>
      </c>
      <c r="V2882" s="131">
        <f t="shared" si="4928"/>
        <v>0</v>
      </c>
      <c r="W2882" s="129">
        <f>E2875</f>
        <v>0</v>
      </c>
      <c r="X2882" s="130">
        <f t="shared" si="4929"/>
        <v>0</v>
      </c>
      <c r="Y2882" s="130">
        <f t="shared" si="4929"/>
        <v>0</v>
      </c>
      <c r="Z2882" s="130">
        <f t="shared" si="4929"/>
        <v>0</v>
      </c>
      <c r="AA2882" s="130">
        <f t="shared" si="4929"/>
        <v>0</v>
      </c>
      <c r="AB2882" s="130">
        <f t="shared" si="4929"/>
        <v>0</v>
      </c>
      <c r="AC2882" s="130">
        <f t="shared" si="4929"/>
        <v>0</v>
      </c>
      <c r="AD2882" s="130">
        <f t="shared" si="4929"/>
        <v>0</v>
      </c>
      <c r="AE2882" s="130">
        <f t="shared" si="4929"/>
        <v>0</v>
      </c>
      <c r="AF2882" s="131">
        <f t="shared" si="4929"/>
        <v>0</v>
      </c>
      <c r="AG2882" s="129">
        <f>F2875</f>
        <v>0</v>
      </c>
      <c r="AH2882" s="130">
        <f t="shared" si="4930"/>
        <v>0</v>
      </c>
      <c r="AI2882" s="130">
        <f t="shared" si="4930"/>
        <v>0</v>
      </c>
      <c r="AJ2882" s="130">
        <f t="shared" si="4930"/>
        <v>0</v>
      </c>
      <c r="AK2882" s="130">
        <f t="shared" si="4930"/>
        <v>0</v>
      </c>
      <c r="AL2882" s="130">
        <f t="shared" si="4930"/>
        <v>0</v>
      </c>
      <c r="AM2882" s="130">
        <f t="shared" si="4930"/>
        <v>0</v>
      </c>
      <c r="AN2882" s="130">
        <f t="shared" si="4930"/>
        <v>0</v>
      </c>
      <c r="AO2882" s="130">
        <f t="shared" si="4930"/>
        <v>0</v>
      </c>
      <c r="AP2882" s="131">
        <f t="shared" si="4930"/>
        <v>0</v>
      </c>
      <c r="AQ2882" s="129" t="e">
        <f>G2875</f>
        <v>#DIV/0!</v>
      </c>
      <c r="AR2882" s="130" t="e">
        <f t="shared" si="4931"/>
        <v>#DIV/0!</v>
      </c>
      <c r="AS2882" s="130" t="e">
        <f t="shared" si="4931"/>
        <v>#DIV/0!</v>
      </c>
      <c r="AT2882" s="130" t="e">
        <f t="shared" si="4931"/>
        <v>#DIV/0!</v>
      </c>
      <c r="AU2882" s="130" t="e">
        <f t="shared" si="4931"/>
        <v>#DIV/0!</v>
      </c>
      <c r="AV2882" s="130" t="e">
        <f t="shared" si="4931"/>
        <v>#DIV/0!</v>
      </c>
      <c r="AW2882" s="130" t="e">
        <f t="shared" si="4931"/>
        <v>#DIV/0!</v>
      </c>
      <c r="AX2882" s="130" t="e">
        <f t="shared" si="4931"/>
        <v>#DIV/0!</v>
      </c>
      <c r="AY2882" s="130" t="e">
        <f t="shared" si="4931"/>
        <v>#DIV/0!</v>
      </c>
      <c r="AZ2882" s="131" t="e">
        <f t="shared" si="4931"/>
        <v>#DIV/0!</v>
      </c>
      <c r="BA2882" s="129">
        <f>H2875</f>
        <v>0</v>
      </c>
      <c r="BB2882" s="130">
        <f t="shared" si="4932"/>
        <v>0</v>
      </c>
      <c r="BC2882" s="130">
        <f t="shared" si="4932"/>
        <v>0</v>
      </c>
      <c r="BD2882" s="130">
        <f t="shared" si="4932"/>
        <v>0</v>
      </c>
      <c r="BE2882" s="130">
        <f t="shared" si="4932"/>
        <v>0</v>
      </c>
      <c r="BF2882" s="130">
        <f t="shared" si="4932"/>
        <v>0</v>
      </c>
      <c r="BG2882" s="130">
        <f t="shared" si="4932"/>
        <v>0</v>
      </c>
      <c r="BH2882" s="130">
        <f t="shared" si="4932"/>
        <v>0</v>
      </c>
      <c r="BI2882" s="130">
        <f t="shared" si="4932"/>
        <v>0</v>
      </c>
      <c r="BJ2882" s="131">
        <f t="shared" si="4932"/>
        <v>0</v>
      </c>
      <c r="BK2882"/>
      <c r="BL2882"/>
      <c r="BM2882"/>
      <c r="BN2882"/>
      <c r="BO2882"/>
      <c r="BP2882"/>
      <c r="BQ2882"/>
      <c r="BR2882"/>
      <c r="BS2882"/>
      <c r="BT2882"/>
      <c r="BU2882"/>
      <c r="BV2882"/>
      <c r="BW2882"/>
      <c r="BX2882"/>
      <c r="BY2882"/>
      <c r="BZ2882"/>
      <c r="CA2882"/>
      <c r="CB2882"/>
      <c r="CC2882"/>
      <c r="CD2882"/>
      <c r="CE2882"/>
      <c r="CF2882"/>
      <c r="CG2882"/>
      <c r="CH2882"/>
      <c r="CI2882"/>
      <c r="CJ2882"/>
      <c r="CK2882"/>
      <c r="CL2882"/>
      <c r="CM2882"/>
      <c r="CN2882"/>
      <c r="CO2882"/>
    </row>
    <row r="2883" spans="1:93" s="2" customFormat="1" ht="15" hidden="1" customHeight="1" outlineLevel="2" x14ac:dyDescent="0.25">
      <c r="A2883" s="152" t="s">
        <v>47</v>
      </c>
      <c r="B2883" s="129">
        <f>C2876</f>
        <v>0</v>
      </c>
      <c r="C2883" s="130">
        <f t="shared" si="4926"/>
        <v>0</v>
      </c>
      <c r="D2883" s="130">
        <f t="shared" si="4926"/>
        <v>0</v>
      </c>
      <c r="E2883" s="130">
        <f t="shared" si="4926"/>
        <v>0</v>
      </c>
      <c r="F2883" s="130">
        <f t="shared" si="4926"/>
        <v>0</v>
      </c>
      <c r="G2883" s="130">
        <f t="shared" si="4926"/>
        <v>0</v>
      </c>
      <c r="H2883" s="130">
        <f t="shared" si="4926"/>
        <v>0</v>
      </c>
      <c r="I2883" s="130">
        <f t="shared" si="4926"/>
        <v>0</v>
      </c>
      <c r="J2883" s="190">
        <f t="shared" si="4926"/>
        <v>0</v>
      </c>
      <c r="K2883" s="130">
        <f t="shared" si="4926"/>
        <v>0</v>
      </c>
      <c r="L2883" s="131">
        <f t="shared" si="4926"/>
        <v>0</v>
      </c>
      <c r="M2883" s="129">
        <f>D2876</f>
        <v>0</v>
      </c>
      <c r="N2883" s="130">
        <f t="shared" si="4928"/>
        <v>0</v>
      </c>
      <c r="O2883" s="130">
        <f t="shared" si="4928"/>
        <v>0</v>
      </c>
      <c r="P2883" s="130">
        <f t="shared" si="4928"/>
        <v>0</v>
      </c>
      <c r="Q2883" s="130">
        <f t="shared" si="4928"/>
        <v>0</v>
      </c>
      <c r="R2883" s="130">
        <f t="shared" si="4928"/>
        <v>0</v>
      </c>
      <c r="S2883" s="130">
        <f t="shared" si="4928"/>
        <v>0</v>
      </c>
      <c r="T2883" s="130">
        <f t="shared" si="4928"/>
        <v>0</v>
      </c>
      <c r="U2883" s="130">
        <f t="shared" si="4928"/>
        <v>0</v>
      </c>
      <c r="V2883" s="131">
        <f t="shared" si="4928"/>
        <v>0</v>
      </c>
      <c r="W2883" s="129">
        <f>E2876</f>
        <v>0</v>
      </c>
      <c r="X2883" s="130">
        <f t="shared" si="4929"/>
        <v>0</v>
      </c>
      <c r="Y2883" s="130">
        <f t="shared" si="4929"/>
        <v>0</v>
      </c>
      <c r="Z2883" s="130">
        <f t="shared" si="4929"/>
        <v>0</v>
      </c>
      <c r="AA2883" s="130">
        <f t="shared" si="4929"/>
        <v>0</v>
      </c>
      <c r="AB2883" s="130">
        <f t="shared" si="4929"/>
        <v>0</v>
      </c>
      <c r="AC2883" s="130">
        <f t="shared" si="4929"/>
        <v>0</v>
      </c>
      <c r="AD2883" s="130">
        <f t="shared" si="4929"/>
        <v>0</v>
      </c>
      <c r="AE2883" s="130">
        <f t="shared" si="4929"/>
        <v>0</v>
      </c>
      <c r="AF2883" s="131">
        <f t="shared" si="4929"/>
        <v>0</v>
      </c>
      <c r="AG2883" s="129">
        <f>F2876</f>
        <v>0</v>
      </c>
      <c r="AH2883" s="130">
        <f t="shared" si="4930"/>
        <v>0</v>
      </c>
      <c r="AI2883" s="130">
        <f t="shared" si="4930"/>
        <v>0</v>
      </c>
      <c r="AJ2883" s="130">
        <f t="shared" si="4930"/>
        <v>0</v>
      </c>
      <c r="AK2883" s="130">
        <f t="shared" si="4930"/>
        <v>0</v>
      </c>
      <c r="AL2883" s="130">
        <f t="shared" si="4930"/>
        <v>0</v>
      </c>
      <c r="AM2883" s="130">
        <f t="shared" si="4930"/>
        <v>0</v>
      </c>
      <c r="AN2883" s="130">
        <f t="shared" si="4930"/>
        <v>0</v>
      </c>
      <c r="AO2883" s="130">
        <f t="shared" si="4930"/>
        <v>0</v>
      </c>
      <c r="AP2883" s="131">
        <f t="shared" si="4930"/>
        <v>0</v>
      </c>
      <c r="AQ2883" s="129" t="e">
        <f>G2876</f>
        <v>#DIV/0!</v>
      </c>
      <c r="AR2883" s="130" t="e">
        <f t="shared" si="4931"/>
        <v>#DIV/0!</v>
      </c>
      <c r="AS2883" s="130" t="e">
        <f t="shared" si="4931"/>
        <v>#DIV/0!</v>
      </c>
      <c r="AT2883" s="130" t="e">
        <f t="shared" si="4931"/>
        <v>#DIV/0!</v>
      </c>
      <c r="AU2883" s="130" t="e">
        <f t="shared" si="4931"/>
        <v>#DIV/0!</v>
      </c>
      <c r="AV2883" s="130" t="e">
        <f t="shared" si="4931"/>
        <v>#DIV/0!</v>
      </c>
      <c r="AW2883" s="130" t="e">
        <f t="shared" si="4931"/>
        <v>#DIV/0!</v>
      </c>
      <c r="AX2883" s="130" t="e">
        <f t="shared" si="4931"/>
        <v>#DIV/0!</v>
      </c>
      <c r="AY2883" s="130" t="e">
        <f t="shared" si="4931"/>
        <v>#DIV/0!</v>
      </c>
      <c r="AZ2883" s="131" t="e">
        <f t="shared" si="4931"/>
        <v>#DIV/0!</v>
      </c>
      <c r="BA2883" s="129">
        <f>H2876</f>
        <v>0</v>
      </c>
      <c r="BB2883" s="130">
        <f t="shared" si="4932"/>
        <v>0</v>
      </c>
      <c r="BC2883" s="130">
        <f t="shared" si="4932"/>
        <v>0</v>
      </c>
      <c r="BD2883" s="130">
        <f t="shared" si="4932"/>
        <v>0</v>
      </c>
      <c r="BE2883" s="130">
        <f t="shared" si="4932"/>
        <v>0</v>
      </c>
      <c r="BF2883" s="130">
        <f t="shared" si="4932"/>
        <v>0</v>
      </c>
      <c r="BG2883" s="130">
        <f t="shared" si="4932"/>
        <v>0</v>
      </c>
      <c r="BH2883" s="130">
        <f t="shared" si="4932"/>
        <v>0</v>
      </c>
      <c r="BI2883" s="130">
        <f t="shared" si="4932"/>
        <v>0</v>
      </c>
      <c r="BJ2883" s="131">
        <f t="shared" si="4932"/>
        <v>0</v>
      </c>
      <c r="BK2883"/>
      <c r="BL2883"/>
      <c r="BM2883"/>
      <c r="BN2883"/>
      <c r="BO2883"/>
      <c r="BP2883"/>
      <c r="BQ2883"/>
      <c r="BR2883"/>
      <c r="BS2883"/>
      <c r="BT2883"/>
      <c r="BU2883"/>
      <c r="BV2883"/>
      <c r="BW2883"/>
      <c r="BX2883"/>
      <c r="BY2883"/>
      <c r="BZ2883"/>
      <c r="CA2883"/>
      <c r="CB2883"/>
      <c r="CC2883"/>
      <c r="CD2883"/>
      <c r="CE2883"/>
      <c r="CF2883"/>
      <c r="CG2883"/>
      <c r="CH2883"/>
      <c r="CI2883"/>
      <c r="CJ2883"/>
      <c r="CK2883"/>
      <c r="CL2883"/>
      <c r="CM2883"/>
      <c r="CN2883"/>
      <c r="CO2883"/>
    </row>
    <row r="2884" spans="1:93" s="2" customFormat="1" ht="15" hidden="1" customHeight="1" outlineLevel="2" x14ac:dyDescent="0.25">
      <c r="A2884" s="152" t="s">
        <v>57</v>
      </c>
      <c r="B2884" s="129">
        <f t="shared" ref="B2884" si="4933">E$3</f>
        <v>43</v>
      </c>
      <c r="C2884" s="130">
        <f t="shared" si="4926"/>
        <v>43</v>
      </c>
      <c r="D2884" s="130">
        <f t="shared" si="4926"/>
        <v>43</v>
      </c>
      <c r="E2884" s="130">
        <f t="shared" si="4926"/>
        <v>43</v>
      </c>
      <c r="F2884" s="130">
        <f t="shared" si="4926"/>
        <v>43</v>
      </c>
      <c r="G2884" s="130">
        <f t="shared" si="4926"/>
        <v>43</v>
      </c>
      <c r="H2884" s="130">
        <f t="shared" si="4926"/>
        <v>43</v>
      </c>
      <c r="I2884" s="130">
        <f t="shared" si="4926"/>
        <v>43</v>
      </c>
      <c r="J2884" s="190">
        <f t="shared" si="4926"/>
        <v>43</v>
      </c>
      <c r="K2884" s="130">
        <f t="shared" si="4926"/>
        <v>43</v>
      </c>
      <c r="L2884" s="131">
        <f t="shared" si="4926"/>
        <v>43</v>
      </c>
      <c r="M2884" s="129">
        <f t="shared" ref="M2884" si="4934">F$3</f>
        <v>0</v>
      </c>
      <c r="N2884" s="130">
        <f t="shared" si="4928"/>
        <v>0</v>
      </c>
      <c r="O2884" s="130">
        <f t="shared" si="4928"/>
        <v>0</v>
      </c>
      <c r="P2884" s="130">
        <f t="shared" si="4928"/>
        <v>0</v>
      </c>
      <c r="Q2884" s="130">
        <f t="shared" si="4928"/>
        <v>0</v>
      </c>
      <c r="R2884" s="130">
        <f t="shared" si="4928"/>
        <v>0</v>
      </c>
      <c r="S2884" s="130">
        <f t="shared" si="4928"/>
        <v>0</v>
      </c>
      <c r="T2884" s="130">
        <f t="shared" si="4928"/>
        <v>0</v>
      </c>
      <c r="U2884" s="130">
        <f t="shared" si="4928"/>
        <v>0</v>
      </c>
      <c r="V2884" s="131">
        <f t="shared" si="4928"/>
        <v>0</v>
      </c>
      <c r="W2884" s="129">
        <f t="shared" ref="W2884" si="4935">G$3</f>
        <v>0</v>
      </c>
      <c r="X2884" s="130">
        <f t="shared" si="4929"/>
        <v>0</v>
      </c>
      <c r="Y2884" s="130">
        <f t="shared" si="4929"/>
        <v>0</v>
      </c>
      <c r="Z2884" s="130">
        <f t="shared" si="4929"/>
        <v>0</v>
      </c>
      <c r="AA2884" s="130">
        <f t="shared" si="4929"/>
        <v>0</v>
      </c>
      <c r="AB2884" s="130">
        <f t="shared" si="4929"/>
        <v>0</v>
      </c>
      <c r="AC2884" s="130">
        <f t="shared" si="4929"/>
        <v>0</v>
      </c>
      <c r="AD2884" s="130">
        <f t="shared" si="4929"/>
        <v>0</v>
      </c>
      <c r="AE2884" s="130">
        <f t="shared" si="4929"/>
        <v>0</v>
      </c>
      <c r="AF2884" s="131">
        <f t="shared" si="4929"/>
        <v>0</v>
      </c>
      <c r="AG2884" s="129">
        <f t="shared" ref="AG2884" si="4936">H$3</f>
        <v>0</v>
      </c>
      <c r="AH2884" s="130">
        <f t="shared" si="4930"/>
        <v>0</v>
      </c>
      <c r="AI2884" s="130">
        <f t="shared" si="4930"/>
        <v>0</v>
      </c>
      <c r="AJ2884" s="130">
        <f t="shared" si="4930"/>
        <v>0</v>
      </c>
      <c r="AK2884" s="130">
        <f t="shared" si="4930"/>
        <v>0</v>
      </c>
      <c r="AL2884" s="130">
        <f t="shared" si="4930"/>
        <v>0</v>
      </c>
      <c r="AM2884" s="130">
        <f t="shared" si="4930"/>
        <v>0</v>
      </c>
      <c r="AN2884" s="130">
        <f t="shared" si="4930"/>
        <v>0</v>
      </c>
      <c r="AO2884" s="130">
        <f t="shared" si="4930"/>
        <v>0</v>
      </c>
      <c r="AP2884" s="131">
        <f t="shared" si="4930"/>
        <v>0</v>
      </c>
      <c r="AQ2884" s="129">
        <f t="shared" ref="AQ2884" si="4937">I$3</f>
        <v>0</v>
      </c>
      <c r="AR2884" s="130">
        <f t="shared" si="4931"/>
        <v>0</v>
      </c>
      <c r="AS2884" s="130">
        <f t="shared" si="4931"/>
        <v>0</v>
      </c>
      <c r="AT2884" s="130">
        <f t="shared" si="4931"/>
        <v>0</v>
      </c>
      <c r="AU2884" s="130">
        <f t="shared" si="4931"/>
        <v>0</v>
      </c>
      <c r="AV2884" s="130">
        <f t="shared" si="4931"/>
        <v>0</v>
      </c>
      <c r="AW2884" s="130">
        <f t="shared" si="4931"/>
        <v>0</v>
      </c>
      <c r="AX2884" s="130">
        <f t="shared" si="4931"/>
        <v>0</v>
      </c>
      <c r="AY2884" s="130">
        <f t="shared" si="4931"/>
        <v>0</v>
      </c>
      <c r="AZ2884" s="131">
        <f t="shared" si="4931"/>
        <v>0</v>
      </c>
      <c r="BA2884" s="129">
        <f t="shared" ref="BA2884" si="4938">J$3</f>
        <v>0</v>
      </c>
      <c r="BB2884" s="130">
        <f t="shared" si="4932"/>
        <v>0</v>
      </c>
      <c r="BC2884" s="130">
        <f t="shared" si="4932"/>
        <v>0</v>
      </c>
      <c r="BD2884" s="130">
        <f t="shared" si="4932"/>
        <v>0</v>
      </c>
      <c r="BE2884" s="130">
        <f t="shared" si="4932"/>
        <v>0</v>
      </c>
      <c r="BF2884" s="130">
        <f t="shared" si="4932"/>
        <v>0</v>
      </c>
      <c r="BG2884" s="130">
        <f t="shared" si="4932"/>
        <v>0</v>
      </c>
      <c r="BH2884" s="130">
        <f t="shared" si="4932"/>
        <v>0</v>
      </c>
      <c r="BI2884" s="130">
        <f t="shared" si="4932"/>
        <v>0</v>
      </c>
      <c r="BJ2884" s="131">
        <f t="shared" si="4932"/>
        <v>0</v>
      </c>
      <c r="BK2884"/>
      <c r="BL2884"/>
      <c r="BM2884"/>
      <c r="BN2884"/>
      <c r="BO2884"/>
      <c r="BP2884"/>
      <c r="BQ2884"/>
      <c r="BR2884"/>
      <c r="BS2884"/>
      <c r="BT2884"/>
      <c r="BU2884"/>
      <c r="BV2884"/>
      <c r="BW2884"/>
      <c r="BX2884"/>
      <c r="BY2884"/>
      <c r="BZ2884"/>
      <c r="CA2884"/>
      <c r="CB2884"/>
      <c r="CC2884"/>
      <c r="CD2884"/>
      <c r="CE2884"/>
      <c r="CF2884"/>
      <c r="CG2884"/>
      <c r="CH2884"/>
      <c r="CI2884"/>
      <c r="CJ2884"/>
      <c r="CK2884"/>
      <c r="CL2884"/>
      <c r="CM2884"/>
      <c r="CN2884"/>
      <c r="CO2884"/>
    </row>
    <row r="2885" spans="1:93" s="2" customFormat="1" ht="15" hidden="1" customHeight="1" outlineLevel="2" x14ac:dyDescent="0.25">
      <c r="A2885" s="152" t="s">
        <v>58</v>
      </c>
      <c r="B2885" s="132">
        <f t="shared" ref="B2885" si="4939">B2884/10*0</f>
        <v>0</v>
      </c>
      <c r="C2885" s="133">
        <f t="shared" ref="C2885" si="4940">C2884/10*1</f>
        <v>4.3</v>
      </c>
      <c r="D2885" s="133">
        <f t="shared" ref="D2885" si="4941">D2884/10*2</f>
        <v>8.6</v>
      </c>
      <c r="E2885" s="133">
        <f t="shared" ref="E2885" si="4942">E2884/10*3</f>
        <v>12.899999999999999</v>
      </c>
      <c r="F2885" s="133">
        <f t="shared" ref="F2885" si="4943">F2884/10*4</f>
        <v>17.2</v>
      </c>
      <c r="G2885" s="133">
        <f t="shared" ref="G2885" si="4944">G2884/10*5</f>
        <v>21.5</v>
      </c>
      <c r="H2885" s="133">
        <f t="shared" ref="H2885" si="4945">H2884/10*6</f>
        <v>25.799999999999997</v>
      </c>
      <c r="I2885" s="133">
        <f t="shared" ref="I2885" si="4946">I2884/10*7</f>
        <v>30.099999999999998</v>
      </c>
      <c r="J2885" s="191">
        <f t="shared" ref="J2885" si="4947">J2884/10*8</f>
        <v>34.4</v>
      </c>
      <c r="K2885" s="133">
        <f t="shared" ref="K2885" si="4948">K2884/10*9</f>
        <v>38.699999999999996</v>
      </c>
      <c r="L2885" s="134">
        <f t="shared" ref="L2885" si="4949">L2884/10*10</f>
        <v>43</v>
      </c>
      <c r="M2885" s="133">
        <f t="shared" ref="M2885" si="4950">M2884/10*1</f>
        <v>0</v>
      </c>
      <c r="N2885" s="133">
        <f t="shared" ref="N2885" si="4951">N2884/10*2</f>
        <v>0</v>
      </c>
      <c r="O2885" s="133">
        <f t="shared" ref="O2885" si="4952">O2884/10*3</f>
        <v>0</v>
      </c>
      <c r="P2885" s="133">
        <f t="shared" ref="P2885" si="4953">P2884/10*4</f>
        <v>0</v>
      </c>
      <c r="Q2885" s="133">
        <f t="shared" ref="Q2885" si="4954">Q2884/10*5</f>
        <v>0</v>
      </c>
      <c r="R2885" s="133">
        <f t="shared" ref="R2885" si="4955">R2884/10*6</f>
        <v>0</v>
      </c>
      <c r="S2885" s="133">
        <f t="shared" ref="S2885" si="4956">S2884/10*7</f>
        <v>0</v>
      </c>
      <c r="T2885" s="133">
        <f t="shared" ref="T2885" si="4957">T2884/10*8</f>
        <v>0</v>
      </c>
      <c r="U2885" s="133">
        <f t="shared" ref="U2885" si="4958">U2884/10*9</f>
        <v>0</v>
      </c>
      <c r="V2885" s="134">
        <f t="shared" ref="V2885" si="4959">V2884/10*10</f>
        <v>0</v>
      </c>
      <c r="W2885" s="133">
        <f t="shared" ref="W2885" si="4960">W2884/10*1</f>
        <v>0</v>
      </c>
      <c r="X2885" s="133">
        <f t="shared" ref="X2885" si="4961">X2884/10*2</f>
        <v>0</v>
      </c>
      <c r="Y2885" s="133">
        <f t="shared" ref="Y2885" si="4962">Y2884/10*3</f>
        <v>0</v>
      </c>
      <c r="Z2885" s="133">
        <f t="shared" ref="Z2885" si="4963">Z2884/10*4</f>
        <v>0</v>
      </c>
      <c r="AA2885" s="133">
        <f t="shared" ref="AA2885" si="4964">AA2884/10*5</f>
        <v>0</v>
      </c>
      <c r="AB2885" s="133">
        <f t="shared" ref="AB2885" si="4965">AB2884/10*6</f>
        <v>0</v>
      </c>
      <c r="AC2885" s="133">
        <f t="shared" ref="AC2885" si="4966">AC2884/10*7</f>
        <v>0</v>
      </c>
      <c r="AD2885" s="133">
        <f t="shared" ref="AD2885" si="4967">AD2884/10*8</f>
        <v>0</v>
      </c>
      <c r="AE2885" s="134">
        <f t="shared" ref="AE2885" si="4968">AE2884/10*9</f>
        <v>0</v>
      </c>
      <c r="AF2885" s="134">
        <f t="shared" ref="AF2885" si="4969">AF2884/10*10</f>
        <v>0</v>
      </c>
      <c r="AG2885" s="133">
        <f t="shared" ref="AG2885" si="4970">AG2884/10*1</f>
        <v>0</v>
      </c>
      <c r="AH2885" s="133">
        <f t="shared" ref="AH2885" si="4971">AH2884/10*2</f>
        <v>0</v>
      </c>
      <c r="AI2885" s="133">
        <f t="shared" ref="AI2885" si="4972">AI2884/10*3</f>
        <v>0</v>
      </c>
      <c r="AJ2885" s="133">
        <f t="shared" ref="AJ2885" si="4973">AJ2884/10*4</f>
        <v>0</v>
      </c>
      <c r="AK2885" s="133">
        <f t="shared" ref="AK2885" si="4974">AK2884/10*5</f>
        <v>0</v>
      </c>
      <c r="AL2885" s="133">
        <f t="shared" ref="AL2885" si="4975">AL2884/10*6</f>
        <v>0</v>
      </c>
      <c r="AM2885" s="133">
        <f t="shared" ref="AM2885" si="4976">AM2884/10*7</f>
        <v>0</v>
      </c>
      <c r="AN2885" s="133">
        <f t="shared" ref="AN2885" si="4977">AN2884/10*8</f>
        <v>0</v>
      </c>
      <c r="AO2885" s="134">
        <f t="shared" ref="AO2885" si="4978">AO2884/10*9</f>
        <v>0</v>
      </c>
      <c r="AP2885" s="134">
        <f t="shared" ref="AP2885" si="4979">AP2884/10*10</f>
        <v>0</v>
      </c>
      <c r="AQ2885" s="133">
        <f t="shared" ref="AQ2885" si="4980">AQ2884/10*1</f>
        <v>0</v>
      </c>
      <c r="AR2885" s="133">
        <f t="shared" ref="AR2885" si="4981">AR2884/10*2</f>
        <v>0</v>
      </c>
      <c r="AS2885" s="133">
        <f t="shared" ref="AS2885" si="4982">AS2884/10*3</f>
        <v>0</v>
      </c>
      <c r="AT2885" s="133">
        <f t="shared" ref="AT2885" si="4983">AT2884/10*4</f>
        <v>0</v>
      </c>
      <c r="AU2885" s="133">
        <f t="shared" ref="AU2885" si="4984">AU2884/10*5</f>
        <v>0</v>
      </c>
      <c r="AV2885" s="133">
        <f t="shared" ref="AV2885" si="4985">AV2884/10*6</f>
        <v>0</v>
      </c>
      <c r="AW2885" s="133">
        <f t="shared" ref="AW2885" si="4986">AW2884/10*7</f>
        <v>0</v>
      </c>
      <c r="AX2885" s="133">
        <f t="shared" ref="AX2885" si="4987">AX2884/10*8</f>
        <v>0</v>
      </c>
      <c r="AY2885" s="134">
        <f t="shared" ref="AY2885" si="4988">AY2884/10*9</f>
        <v>0</v>
      </c>
      <c r="AZ2885" s="134">
        <f t="shared" ref="AZ2885" si="4989">AZ2884/10*10</f>
        <v>0</v>
      </c>
      <c r="BA2885" s="133">
        <f t="shared" ref="BA2885" si="4990">BA2884/10*1</f>
        <v>0</v>
      </c>
      <c r="BB2885" s="133">
        <f t="shared" ref="BB2885" si="4991">BB2884/10*2</f>
        <v>0</v>
      </c>
      <c r="BC2885" s="133">
        <f t="shared" ref="BC2885" si="4992">BC2884/10*3</f>
        <v>0</v>
      </c>
      <c r="BD2885" s="133">
        <f t="shared" ref="BD2885" si="4993">BD2884/10*4</f>
        <v>0</v>
      </c>
      <c r="BE2885" s="133">
        <f t="shared" ref="BE2885" si="4994">BE2884/10*5</f>
        <v>0</v>
      </c>
      <c r="BF2885" s="133">
        <f t="shared" ref="BF2885" si="4995">BF2884/10*6</f>
        <v>0</v>
      </c>
      <c r="BG2885" s="133">
        <f t="shared" ref="BG2885" si="4996">BG2884/10*7</f>
        <v>0</v>
      </c>
      <c r="BH2885" s="133">
        <f t="shared" ref="BH2885" si="4997">BH2884/10*8</f>
        <v>0</v>
      </c>
      <c r="BI2885" s="134">
        <f t="shared" ref="BI2885" si="4998">BI2884/10*9</f>
        <v>0</v>
      </c>
      <c r="BJ2885" s="134">
        <f t="shared" ref="BJ2885" si="4999">BJ2884/10*10</f>
        <v>0</v>
      </c>
      <c r="BK2885"/>
      <c r="BL2885"/>
      <c r="BM2885"/>
      <c r="BN2885"/>
      <c r="BO2885"/>
      <c r="BP2885"/>
      <c r="BQ2885"/>
      <c r="BR2885"/>
      <c r="BS2885"/>
      <c r="BT2885"/>
      <c r="BU2885"/>
      <c r="BV2885"/>
      <c r="BW2885"/>
      <c r="BX2885"/>
      <c r="BY2885"/>
      <c r="BZ2885"/>
      <c r="CA2885"/>
      <c r="CB2885"/>
      <c r="CC2885"/>
      <c r="CD2885"/>
      <c r="CE2885"/>
      <c r="CF2885"/>
      <c r="CG2885"/>
      <c r="CH2885"/>
      <c r="CI2885"/>
      <c r="CJ2885"/>
      <c r="CK2885"/>
      <c r="CL2885"/>
      <c r="CM2885"/>
      <c r="CN2885"/>
      <c r="CO2885"/>
    </row>
    <row r="2886" spans="1:93" ht="15.75" hidden="1" outlineLevel="2" thickBot="1" x14ac:dyDescent="0.3">
      <c r="A2886" s="152" t="s">
        <v>60</v>
      </c>
      <c r="B2886" s="192">
        <f t="shared" ref="B2886:BJ2886" si="5000">-B2883+B2882*B2885-1*IF(AND($A2474=B2881,B2885&gt;=$A2829),B2885-$A2829,0)</f>
        <v>0</v>
      </c>
      <c r="C2886" s="193">
        <f t="shared" si="5000"/>
        <v>0</v>
      </c>
      <c r="D2886" s="193">
        <f t="shared" si="5000"/>
        <v>0</v>
      </c>
      <c r="E2886" s="193">
        <f t="shared" si="5000"/>
        <v>0</v>
      </c>
      <c r="F2886" s="193">
        <f t="shared" si="5000"/>
        <v>0</v>
      </c>
      <c r="G2886" s="193">
        <f t="shared" si="5000"/>
        <v>0</v>
      </c>
      <c r="H2886" s="193">
        <f t="shared" si="5000"/>
        <v>0</v>
      </c>
      <c r="I2886" s="193">
        <f t="shared" si="5000"/>
        <v>0</v>
      </c>
      <c r="J2886" s="193">
        <f t="shared" si="5000"/>
        <v>0</v>
      </c>
      <c r="K2886" s="193">
        <f t="shared" si="5000"/>
        <v>0</v>
      </c>
      <c r="L2886" s="194">
        <f t="shared" si="5000"/>
        <v>0</v>
      </c>
      <c r="M2886" s="192">
        <f t="shared" si="5000"/>
        <v>0</v>
      </c>
      <c r="N2886" s="193">
        <f t="shared" si="5000"/>
        <v>0</v>
      </c>
      <c r="O2886" s="193">
        <f t="shared" si="5000"/>
        <v>0</v>
      </c>
      <c r="P2886" s="193">
        <f t="shared" si="5000"/>
        <v>0</v>
      </c>
      <c r="Q2886" s="193">
        <f t="shared" si="5000"/>
        <v>0</v>
      </c>
      <c r="R2886" s="193">
        <f t="shared" si="5000"/>
        <v>0</v>
      </c>
      <c r="S2886" s="193">
        <f t="shared" si="5000"/>
        <v>0</v>
      </c>
      <c r="T2886" s="193">
        <f t="shared" si="5000"/>
        <v>0</v>
      </c>
      <c r="U2886" s="193">
        <f t="shared" si="5000"/>
        <v>0</v>
      </c>
      <c r="V2886" s="194">
        <f t="shared" si="5000"/>
        <v>0</v>
      </c>
      <c r="W2886" s="192">
        <f t="shared" si="5000"/>
        <v>0</v>
      </c>
      <c r="X2886" s="193">
        <f t="shared" si="5000"/>
        <v>0</v>
      </c>
      <c r="Y2886" s="193">
        <f t="shared" si="5000"/>
        <v>0</v>
      </c>
      <c r="Z2886" s="193">
        <f t="shared" si="5000"/>
        <v>0</v>
      </c>
      <c r="AA2886" s="193">
        <f t="shared" si="5000"/>
        <v>0</v>
      </c>
      <c r="AB2886" s="193">
        <f t="shared" si="5000"/>
        <v>0</v>
      </c>
      <c r="AC2886" s="193">
        <f t="shared" si="5000"/>
        <v>0</v>
      </c>
      <c r="AD2886" s="193">
        <f t="shared" si="5000"/>
        <v>0</v>
      </c>
      <c r="AE2886" s="193">
        <f t="shared" si="5000"/>
        <v>0</v>
      </c>
      <c r="AF2886" s="194">
        <f t="shared" si="5000"/>
        <v>0</v>
      </c>
      <c r="AG2886" s="192">
        <f t="shared" si="5000"/>
        <v>0</v>
      </c>
      <c r="AH2886" s="193">
        <f t="shared" si="5000"/>
        <v>0</v>
      </c>
      <c r="AI2886" s="193">
        <f t="shared" si="5000"/>
        <v>0</v>
      </c>
      <c r="AJ2886" s="193">
        <f t="shared" si="5000"/>
        <v>0</v>
      </c>
      <c r="AK2886" s="193">
        <f t="shared" si="5000"/>
        <v>0</v>
      </c>
      <c r="AL2886" s="193">
        <f t="shared" si="5000"/>
        <v>0</v>
      </c>
      <c r="AM2886" s="193">
        <f t="shared" si="5000"/>
        <v>0</v>
      </c>
      <c r="AN2886" s="193">
        <f t="shared" si="5000"/>
        <v>0</v>
      </c>
      <c r="AO2886" s="193">
        <f t="shared" si="5000"/>
        <v>0</v>
      </c>
      <c r="AP2886" s="194">
        <f t="shared" si="5000"/>
        <v>0</v>
      </c>
      <c r="AQ2886" s="192" t="e">
        <f t="shared" si="5000"/>
        <v>#DIV/0!</v>
      </c>
      <c r="AR2886" s="193" t="e">
        <f t="shared" si="5000"/>
        <v>#DIV/0!</v>
      </c>
      <c r="AS2886" s="193" t="e">
        <f t="shared" si="5000"/>
        <v>#DIV/0!</v>
      </c>
      <c r="AT2886" s="193" t="e">
        <f t="shared" si="5000"/>
        <v>#DIV/0!</v>
      </c>
      <c r="AU2886" s="193" t="e">
        <f t="shared" si="5000"/>
        <v>#DIV/0!</v>
      </c>
      <c r="AV2886" s="193" t="e">
        <f t="shared" si="5000"/>
        <v>#DIV/0!</v>
      </c>
      <c r="AW2886" s="193" t="e">
        <f t="shared" si="5000"/>
        <v>#DIV/0!</v>
      </c>
      <c r="AX2886" s="193" t="e">
        <f t="shared" si="5000"/>
        <v>#DIV/0!</v>
      </c>
      <c r="AY2886" s="193" t="e">
        <f t="shared" si="5000"/>
        <v>#DIV/0!</v>
      </c>
      <c r="AZ2886" s="194" t="e">
        <f t="shared" si="5000"/>
        <v>#DIV/0!</v>
      </c>
      <c r="BA2886" s="192">
        <f t="shared" si="5000"/>
        <v>0</v>
      </c>
      <c r="BB2886" s="193">
        <f t="shared" si="5000"/>
        <v>0</v>
      </c>
      <c r="BC2886" s="193">
        <f t="shared" si="5000"/>
        <v>0</v>
      </c>
      <c r="BD2886" s="193">
        <f t="shared" si="5000"/>
        <v>0</v>
      </c>
      <c r="BE2886" s="193">
        <f t="shared" si="5000"/>
        <v>0</v>
      </c>
      <c r="BF2886" s="193">
        <f t="shared" si="5000"/>
        <v>0</v>
      </c>
      <c r="BG2886" s="193">
        <f t="shared" si="5000"/>
        <v>0</v>
      </c>
      <c r="BH2886" s="193">
        <f t="shared" si="5000"/>
        <v>0</v>
      </c>
      <c r="BI2886" s="193">
        <f t="shared" si="5000"/>
        <v>0</v>
      </c>
      <c r="BJ2886" s="194">
        <f t="shared" si="5000"/>
        <v>0</v>
      </c>
    </row>
    <row r="2887" spans="1:93" hidden="1" outlineLevel="2" x14ac:dyDescent="0.25"/>
    <row r="2888" spans="1:93" hidden="1" outlineLevel="1" collapsed="1" x14ac:dyDescent="0.25">
      <c r="A2888" s="181">
        <f>8*B2474/10</f>
        <v>0</v>
      </c>
      <c r="B2888" s="180"/>
      <c r="C2888" s="180"/>
      <c r="D2888" s="180"/>
    </row>
    <row r="2889" spans="1:93" hidden="1" outlineLevel="2" x14ac:dyDescent="0.25">
      <c r="B2889" s="316">
        <f>'Calculo VIGA'!E$2</f>
        <v>1</v>
      </c>
      <c r="C2889" s="317"/>
      <c r="D2889" s="316">
        <f>'Calculo VIGA'!F$2</f>
        <v>2</v>
      </c>
      <c r="E2889" s="317"/>
      <c r="F2889" s="316">
        <f>'Calculo VIGA'!G$2</f>
        <v>3</v>
      </c>
      <c r="G2889" s="317"/>
      <c r="H2889" s="316">
        <f>'Calculo VIGA'!H$2</f>
        <v>4</v>
      </c>
      <c r="I2889" s="317"/>
      <c r="J2889" s="316">
        <f>'Calculo VIGA'!I$2</f>
        <v>5</v>
      </c>
      <c r="K2889" s="317"/>
      <c r="L2889" s="316">
        <f>'Calculo VIGA'!J$2</f>
        <v>6</v>
      </c>
      <c r="M2889" s="317"/>
    </row>
    <row r="2890" spans="1:93" hidden="1" outlineLevel="2" x14ac:dyDescent="0.25">
      <c r="B2890" s="105">
        <f>'Calculo VIGA'!B$18</f>
        <v>3</v>
      </c>
      <c r="C2890" s="106">
        <v>0</v>
      </c>
      <c r="D2890" s="107">
        <f>'Calculo VIGA'!J$18</f>
        <v>0</v>
      </c>
      <c r="E2890" s="106">
        <v>0</v>
      </c>
      <c r="F2890" s="107">
        <f>'Calculo VIGA'!R$18</f>
        <v>0</v>
      </c>
      <c r="G2890" s="106">
        <v>0</v>
      </c>
      <c r="H2890" s="107">
        <f>'Calculo VIGA'!Z$18</f>
        <v>0</v>
      </c>
      <c r="I2890" s="106">
        <v>0</v>
      </c>
      <c r="J2890" s="107">
        <f>'Calculo VIGA'!AH$18</f>
        <v>0</v>
      </c>
      <c r="K2890" s="106">
        <v>0</v>
      </c>
      <c r="L2890" s="107">
        <f>'Calculo VIGA'!AP$18</f>
        <v>0</v>
      </c>
      <c r="M2890" s="108">
        <v>0</v>
      </c>
      <c r="X2890" s="146"/>
      <c r="Y2890" s="147"/>
    </row>
    <row r="2891" spans="1:93" hidden="1" outlineLevel="2" x14ac:dyDescent="0.25">
      <c r="B2891" s="105">
        <f>'Calculo VIGA'!B$19</f>
        <v>4</v>
      </c>
      <c r="C2891" s="106">
        <f>IF($A2474=B2889,1*($B2474-$A2888)^2*(2*$A2888+$B2474)/$B2474^3,0)</f>
        <v>0</v>
      </c>
      <c r="D2891" s="107">
        <f>'Calculo VIGA'!J$19</f>
        <v>0</v>
      </c>
      <c r="E2891" s="106">
        <f>IF($A2474=D2889,1*($B2474-$A2888)^2*(2*$A2888+$B2474)/$B2474^3,0)</f>
        <v>0</v>
      </c>
      <c r="F2891" s="107">
        <f>'Calculo VIGA'!R$19</f>
        <v>0</v>
      </c>
      <c r="G2891" s="106">
        <f>IF($A2474=F2889,1*($B2474-$A2888)^2*(2*$A2888+$B2474)/$B2474^3,0)</f>
        <v>0</v>
      </c>
      <c r="H2891" s="107">
        <f>'Calculo VIGA'!Z$19</f>
        <v>0</v>
      </c>
      <c r="I2891" s="106">
        <f>IF($A2474=H2889,1*($B2474-$A2888)^2*(2*$A2888+$B2474)/$B2474^3,0)</f>
        <v>0</v>
      </c>
      <c r="J2891" s="107">
        <f>'Calculo VIGA'!AH$19</f>
        <v>0</v>
      </c>
      <c r="K2891" s="106" t="e">
        <f>IF($A2474=J2889,1*($B2474-$A2888)^2*(2*$A2888+$B2474)/$B2474^3,0)</f>
        <v>#DIV/0!</v>
      </c>
      <c r="L2891" s="107">
        <f>'Calculo VIGA'!AP$19</f>
        <v>0</v>
      </c>
      <c r="M2891" s="108">
        <f>IF($A2474=L2889,1*($B2474-$A2888)^2*(2*$A2888+$B2474)/$B2474^3,0)</f>
        <v>0</v>
      </c>
    </row>
    <row r="2892" spans="1:93" hidden="1" outlineLevel="2" x14ac:dyDescent="0.25">
      <c r="A2892" t="s">
        <v>36</v>
      </c>
      <c r="B2892" s="105">
        <f>'Calculo VIGA'!B$20</f>
        <v>1</v>
      </c>
      <c r="C2892" s="106">
        <f>IF($A2474=B2889,1*$A2888*($B2474-$A2888)^2/$B2474^2,0)</f>
        <v>0</v>
      </c>
      <c r="D2892" s="107">
        <f>'Calculo VIGA'!J$20</f>
        <v>0</v>
      </c>
      <c r="E2892" s="106">
        <f>IF($A2474=D2889,1*$A2888*($B2474-$A2888)^2/$B2474^2,0)</f>
        <v>0</v>
      </c>
      <c r="F2892" s="107">
        <f>'Calculo VIGA'!R$20</f>
        <v>0</v>
      </c>
      <c r="G2892" s="106">
        <f>IF($A2474=F2889,1*$A2888*($B2474-$A2888)^2/$B2474^2,0)</f>
        <v>0</v>
      </c>
      <c r="H2892" s="107">
        <f>'Calculo VIGA'!Z$20</f>
        <v>0</v>
      </c>
      <c r="I2892" s="106">
        <f>IF($A2474=H2889,1*$A2888*($B2474-$A2888)^2/$B2474^2,0)</f>
        <v>0</v>
      </c>
      <c r="J2892" s="107">
        <f>'Calculo VIGA'!AH$20</f>
        <v>0</v>
      </c>
      <c r="K2892" s="106" t="e">
        <f>IF($A2474=J2889,1*$A2888*($B2474-$A2888)^2/$B2474^2,0)</f>
        <v>#DIV/0!</v>
      </c>
      <c r="L2892" s="107">
        <f>'Calculo VIGA'!AP$20</f>
        <v>0</v>
      </c>
      <c r="M2892" s="108">
        <f>IF($A2474=L2889,1*$A2888*($B2474-$A2888)^2/$B2474^2,0)</f>
        <v>0</v>
      </c>
      <c r="X2892" s="149"/>
    </row>
    <row r="2893" spans="1:93" hidden="1" outlineLevel="2" x14ac:dyDescent="0.25">
      <c r="B2893" s="105">
        <f>'Calculo VIGA'!B$21</f>
        <v>5</v>
      </c>
      <c r="C2893" s="108">
        <v>0</v>
      </c>
      <c r="D2893" s="107">
        <f>'Calculo VIGA'!J$21</f>
        <v>0</v>
      </c>
      <c r="E2893" s="108">
        <v>0</v>
      </c>
      <c r="F2893" s="107">
        <f>'Calculo VIGA'!R$21</f>
        <v>0</v>
      </c>
      <c r="G2893" s="108">
        <v>0</v>
      </c>
      <c r="H2893" s="107">
        <f>'Calculo VIGA'!Z$21</f>
        <v>0</v>
      </c>
      <c r="I2893" s="108">
        <v>0</v>
      </c>
      <c r="J2893" s="107">
        <f>'Calculo VIGA'!AH$21</f>
        <v>0</v>
      </c>
      <c r="K2893" s="108">
        <v>0</v>
      </c>
      <c r="L2893" s="107">
        <f>'Calculo VIGA'!AP$21</f>
        <v>0</v>
      </c>
      <c r="M2893" s="108">
        <v>0</v>
      </c>
    </row>
    <row r="2894" spans="1:93" hidden="1" outlineLevel="2" x14ac:dyDescent="0.25">
      <c r="B2894" s="105">
        <f>'Calculo VIGA'!B$22</f>
        <v>6</v>
      </c>
      <c r="C2894" s="106">
        <f>IF($A2474=B2889,1*($A2888)^2*(3*$B2474-2*$A2888)/$B2474^3,0)</f>
        <v>0</v>
      </c>
      <c r="D2894" s="107">
        <f>'Calculo VIGA'!J$22</f>
        <v>0</v>
      </c>
      <c r="E2894" s="106">
        <f>IF($A2474=D2889,1*($A2888)^2*(3*$B2474-2*$A2888)/$B2474^3,0)</f>
        <v>0</v>
      </c>
      <c r="F2894" s="107">
        <f>'Calculo VIGA'!R$22</f>
        <v>0</v>
      </c>
      <c r="G2894" s="106">
        <f>IF($A2474=F2889,1*($A2888)^2*(3*$B2474-2*$A2888)/$B2474^3,0)</f>
        <v>0</v>
      </c>
      <c r="H2894" s="107">
        <f>'Calculo VIGA'!Z$22</f>
        <v>0</v>
      </c>
      <c r="I2894" s="106">
        <f>IF($A2474=H2889,1*($A2888)^2*(3*$B2474-2*$A2888)/$B2474^3,0)</f>
        <v>0</v>
      </c>
      <c r="J2894" s="107">
        <f>'Calculo VIGA'!AH$22</f>
        <v>0</v>
      </c>
      <c r="K2894" s="106" t="e">
        <f>IF($A2474=J2889,1*($A2888)^2*(3*$B2474-2*$A2888)/$B2474^3,0)</f>
        <v>#DIV/0!</v>
      </c>
      <c r="L2894" s="107">
        <f>'Calculo VIGA'!AP$22</f>
        <v>0</v>
      </c>
      <c r="M2894" s="108">
        <f>IF($A2474=L2889,1*($A2888)^2*(3*$B2474-2*$A2888)/$B2474^3,0)</f>
        <v>0</v>
      </c>
    </row>
    <row r="2895" spans="1:93" hidden="1" outlineLevel="2" x14ac:dyDescent="0.25">
      <c r="B2895" s="105">
        <f>'Calculo VIGA'!B$23</f>
        <v>2</v>
      </c>
      <c r="C2895" s="108">
        <f>IF($A2474=B2889,-1*($B2474-$A2888)*$A2888^2/$B2474^2,0)</f>
        <v>0</v>
      </c>
      <c r="D2895" s="107">
        <f>'Calculo VIGA'!J$23</f>
        <v>0</v>
      </c>
      <c r="E2895" s="108">
        <f>IF($A2474=D2889,-1*($B2474-$A2888)*$A2888^2/$B2474^2,0)</f>
        <v>0</v>
      </c>
      <c r="F2895" s="107">
        <f>'Calculo VIGA'!R$23</f>
        <v>0</v>
      </c>
      <c r="G2895" s="108">
        <f>IF($A2474=F2889,-1*($B2474-$A2888)*$A2888^2/$B2474^2,0)</f>
        <v>0</v>
      </c>
      <c r="H2895" s="107">
        <f>'Calculo VIGA'!Z$23</f>
        <v>0</v>
      </c>
      <c r="I2895" s="108">
        <f>IF($A2474=H2889,-1*($B2474-$A2888)*$A2888^2/$B2474^2,0)</f>
        <v>0</v>
      </c>
      <c r="J2895" s="107">
        <f>'Calculo VIGA'!AH$23</f>
        <v>0</v>
      </c>
      <c r="K2895" s="108" t="e">
        <f>IF($A2474=J2889,-1*($B2474-$A2888)*$A2888^2/$B2474^2,0)</f>
        <v>#DIV/0!</v>
      </c>
      <c r="L2895" s="107">
        <f>'Calculo VIGA'!AP$23</f>
        <v>0</v>
      </c>
      <c r="M2895" s="108">
        <f>IF($A2474=L2889,-1*($B2474-$A2888)*$A2888^2/$B2474^2,0)</f>
        <v>0</v>
      </c>
    </row>
    <row r="2896" spans="1:93" hidden="1" outlineLevel="2" x14ac:dyDescent="0.25">
      <c r="C2896" t="s">
        <v>61</v>
      </c>
      <c r="D2896" s="182"/>
      <c r="E2896" s="183"/>
      <c r="F2896" s="182"/>
      <c r="G2896" s="183"/>
      <c r="H2896" s="182"/>
      <c r="I2896" s="183"/>
      <c r="J2896" s="182"/>
      <c r="K2896" s="183"/>
      <c r="L2896" s="182"/>
      <c r="M2896" s="183"/>
      <c r="N2896" s="182"/>
      <c r="O2896" s="183"/>
      <c r="P2896" s="182"/>
      <c r="Q2896" s="183"/>
      <c r="R2896" s="182"/>
      <c r="S2896" s="183"/>
    </row>
    <row r="2897" spans="1:34" hidden="1" outlineLevel="2" x14ac:dyDescent="0.25">
      <c r="B2897" s="105">
        <v>1</v>
      </c>
      <c r="C2897" s="108">
        <f t="shared" ref="C2897" si="5001">-(IFERROR(VLOOKUP($B2897,$B2890:$C2895,2,0),0)+IFERROR(VLOOKUP($B2897,$D2890:$E2895,2,0),0)+IFERROR(VLOOKUP($B2897,$F2890:$G2895,2,0),0)+IFERROR(VLOOKUP($B2897,$H2890:$I2895,2,0),0)+IFERROR(VLOOKUP($B2897,$J2890:$K2895,2,0),0)+IFERROR(VLOOKUP($B2897,$L2890:$M2895,2,0),0)+IFERROR(VLOOKUP($B2897,$N2890:$O2895,2,0),0)+IFERROR(VLOOKUP($B2897,$P2890:$Q2895,2,0),0)+IFERROR(VLOOKUP($B2897,$R2890:$S2895,2,0),0))</f>
        <v>0</v>
      </c>
      <c r="E2897" s="109"/>
      <c r="F2897" s="325" t="s">
        <v>37</v>
      </c>
      <c r="G2897" s="325"/>
      <c r="H2897" s="325"/>
      <c r="I2897" s="325"/>
      <c r="J2897" s="325"/>
      <c r="K2897" s="325"/>
      <c r="L2897" s="325"/>
      <c r="M2897" s="325"/>
      <c r="N2897" s="325"/>
      <c r="O2897" s="325"/>
      <c r="P2897" s="325"/>
      <c r="Q2897" s="325"/>
      <c r="R2897" s="325"/>
      <c r="S2897" s="325"/>
      <c r="T2897" s="325"/>
      <c r="U2897" s="325"/>
      <c r="V2897" s="325"/>
      <c r="W2897" s="325"/>
      <c r="X2897" s="325"/>
      <c r="Y2897" s="325"/>
      <c r="Z2897" s="325"/>
      <c r="AA2897" s="325"/>
      <c r="AB2897" s="110"/>
      <c r="AC2897" s="110"/>
      <c r="AD2897" s="110"/>
      <c r="AE2897" s="110"/>
      <c r="AF2897" s="110"/>
      <c r="AG2897" s="110"/>
      <c r="AH2897" s="110"/>
    </row>
    <row r="2898" spans="1:34" hidden="1" outlineLevel="2" x14ac:dyDescent="0.25">
      <c r="B2898" s="105">
        <v>2</v>
      </c>
      <c r="C2898" s="108">
        <f t="shared" ref="C2898" si="5002">-(IFERROR(VLOOKUP($B2898,$B2890:$C2895,2,0),0)+IFERROR(VLOOKUP($B2898,$D2890:$E2895,2,0),0)+IFERROR(VLOOKUP($B2898,$F2890:$G2895,2,0),0)+IFERROR(VLOOKUP($B2898,$H2890:$I2895,2,0),0)+IFERROR(VLOOKUP($B2898,$J2890:$K2895,2,0),0)+IFERROR(VLOOKUP($B2898,$L2890:$M2895,2,0),0)+IFERROR(VLOOKUP($B2898,$N2890:$O2895,2,0),0)+IFERROR(VLOOKUP($B2898,$P2890:$Q2895,2,0),0)+IFERROR(VLOOKUP($B2898,$R2890:$S2895,2,0),0))</f>
        <v>0</v>
      </c>
      <c r="E2898" s="110"/>
      <c r="F2898" s="110"/>
      <c r="G2898" s="326" t="s">
        <v>38</v>
      </c>
      <c r="H2898" s="326"/>
      <c r="I2898" s="326"/>
      <c r="J2898" s="326"/>
      <c r="K2898" s="326"/>
      <c r="L2898" s="326"/>
      <c r="M2898" s="110"/>
      <c r="N2898" s="110"/>
      <c r="O2898" s="110"/>
      <c r="P2898" s="327" t="s">
        <v>39</v>
      </c>
      <c r="Q2898" s="327"/>
      <c r="R2898" s="327"/>
      <c r="S2898" s="327"/>
      <c r="T2898" s="327"/>
      <c r="U2898" s="327"/>
      <c r="V2898" s="110"/>
      <c r="W2898" s="110"/>
      <c r="X2898" s="110"/>
      <c r="Y2898" s="110"/>
      <c r="Z2898" s="110"/>
      <c r="AA2898" s="110"/>
      <c r="AB2898" s="110"/>
      <c r="AC2898" s="110"/>
      <c r="AD2898" s="110"/>
      <c r="AE2898" s="110"/>
      <c r="AF2898" s="110"/>
      <c r="AG2898" s="110"/>
      <c r="AH2898" s="110"/>
    </row>
    <row r="2899" spans="1:34" hidden="1" outlineLevel="2" x14ac:dyDescent="0.25">
      <c r="B2899" s="105">
        <v>3</v>
      </c>
      <c r="C2899" s="108">
        <f t="shared" ref="C2899" si="5003">-(IFERROR(VLOOKUP($B2899,$B2890:$C2895,2,0),0)+IFERROR(VLOOKUP($B2899,$D2890:$E2895,2,0),0)+IFERROR(VLOOKUP($B2899,$F2890:$G2895,2,0),0)+IFERROR(VLOOKUP($B2899,$H2890:$I2895,2,0),0)+IFERROR(VLOOKUP($B2899,$J2890:$K2895,2,0),0)+IFERROR(VLOOKUP($B2899,$L2890:$M2895,2,0),0)+IFERROR(VLOOKUP($B2899,$N2890:$O2895,2,0),0)+IFERROR(VLOOKUP($B2899,$P2890:$Q2895,2,0),0)+IFERROR(VLOOKUP($B2899,$R2890:$S2895,2,0),0))</f>
        <v>0</v>
      </c>
      <c r="E2899" s="110"/>
      <c r="F2899" s="110"/>
      <c r="G2899" s="112">
        <v>6</v>
      </c>
      <c r="H2899" s="112">
        <v>5</v>
      </c>
      <c r="I2899" s="112">
        <v>4</v>
      </c>
      <c r="J2899" s="112">
        <v>3</v>
      </c>
      <c r="K2899" s="112">
        <v>2</v>
      </c>
      <c r="L2899" s="112">
        <v>1</v>
      </c>
      <c r="M2899" s="110"/>
      <c r="O2899" s="110"/>
      <c r="P2899" s="112">
        <v>6</v>
      </c>
      <c r="Q2899" s="112">
        <v>5</v>
      </c>
      <c r="R2899" s="112">
        <v>4</v>
      </c>
      <c r="S2899" s="112">
        <v>3</v>
      </c>
      <c r="T2899" s="112">
        <v>2</v>
      </c>
      <c r="U2899" s="112">
        <v>1</v>
      </c>
      <c r="AB2899" s="110"/>
      <c r="AC2899" s="110"/>
      <c r="AD2899" s="110"/>
      <c r="AE2899" s="110"/>
      <c r="AF2899" s="110"/>
      <c r="AG2899" s="110"/>
      <c r="AH2899" s="110"/>
    </row>
    <row r="2900" spans="1:34" hidden="1" outlineLevel="2" x14ac:dyDescent="0.25">
      <c r="B2900" s="105">
        <v>4</v>
      </c>
      <c r="C2900" s="108">
        <f t="shared" ref="C2900" si="5004">-(IFERROR(VLOOKUP($B2900,$B2890:$C2895,2,0),0)+IFERROR(VLOOKUP($B2900,$D2890:$E2895,2,0),0)+IFERROR(VLOOKUP($B2900,$F2890:$G2895,2,0),0)+IFERROR(VLOOKUP($B2900,$H2890:$I2895,2,0),0)+IFERROR(VLOOKUP($B2900,$J2890:$K2895,2,0),0)+IFERROR(VLOOKUP($B2900,$L2890:$M2895,2,0),0)+IFERROR(VLOOKUP($B2900,$N2890:$O2895,2,0),0)+IFERROR(VLOOKUP($B2900,$P2890:$Q2895,2,0),0)+IFERROR(VLOOKUP($B2900,$R2890:$S2895,2,0),0))</f>
        <v>0</v>
      </c>
      <c r="E2900" s="110"/>
      <c r="F2900" s="105">
        <v>1</v>
      </c>
      <c r="G2900" s="184" t="e">
        <f t="array" ref="G2900:G2906">MMULT(MINVERSE($C$24:$I$30),$C2897:$C2903)</f>
        <v>#NUM!</v>
      </c>
      <c r="H2900" s="184" t="e">
        <f t="array" ref="H2900:H2905">MMULT(MINVERSE($C$24:$H$29),$C2897:$C2902)</f>
        <v>#NUM!</v>
      </c>
      <c r="I2900" s="184" t="e">
        <f t="array" ref="I2900:I2904">MMULT(MINVERSE($C$24:$G$28),$C2897:$C2901)</f>
        <v>#NUM!</v>
      </c>
      <c r="J2900" s="184">
        <f t="array" ref="J2900:J2903">MMULT(MINVERSE($C$24:$F$27),$C2897:$C2900)</f>
        <v>0</v>
      </c>
      <c r="K2900" s="184">
        <f t="array" ref="K2900:K2902">MMULT(MINVERSE($C$24:$E$26),$C2897:$C2899)</f>
        <v>0</v>
      </c>
      <c r="L2900" s="184">
        <f t="array" ref="L2900:L2901">MMULT(MINVERSE($C$24:$D$25),$C2897:$C2898)</f>
        <v>0</v>
      </c>
      <c r="M2900" s="110"/>
      <c r="O2900" s="105">
        <v>1</v>
      </c>
      <c r="P2900" s="184" t="e">
        <f t="array" ref="P2900:P2910">MMULT(MINVERSE($C$24:$M$34),$C2897:$C2907)</f>
        <v>#NUM!</v>
      </c>
      <c r="Q2900" s="184" t="e">
        <f t="array" ref="Q2900:Q2909">MMULT(MINVERSE($C$24:$L$33),$C2897:$C2906)</f>
        <v>#NUM!</v>
      </c>
      <c r="R2900" s="184" t="e">
        <f t="array" ref="R2900:R2908">MMULT(MINVERSE($C$24:$K$32),$C2897:$C2905)</f>
        <v>#NUM!</v>
      </c>
      <c r="S2900" s="184" t="e">
        <f t="array" ref="S2900:S2907">MMULT(MINVERSE($C$24:$J$31),$C2897:$C2904)</f>
        <v>#NUM!</v>
      </c>
      <c r="T2900" s="114"/>
      <c r="U2900" s="114"/>
      <c r="V2900" s="110"/>
      <c r="W2900" s="110"/>
      <c r="X2900" s="110"/>
      <c r="Y2900" s="110"/>
      <c r="Z2900" s="110"/>
      <c r="AA2900" s="110"/>
      <c r="AB2900" s="110"/>
      <c r="AC2900" s="110"/>
      <c r="AD2900" s="110"/>
      <c r="AE2900" s="110"/>
      <c r="AF2900" s="110"/>
      <c r="AG2900" s="110"/>
      <c r="AH2900" s="110"/>
    </row>
    <row r="2901" spans="1:34" hidden="1" outlineLevel="2" x14ac:dyDescent="0.25">
      <c r="B2901" s="105">
        <v>5</v>
      </c>
      <c r="C2901" s="108">
        <f t="shared" ref="C2901" si="5005">-(IFERROR(VLOOKUP($B2901,$B2890:$C2895,2,0),0)+IFERROR(VLOOKUP($B2901,$D2890:$E2895,2,0),0)+IFERROR(VLOOKUP($B2901,$F2890:$G2895,2,0),0)+IFERROR(VLOOKUP($B2901,$H2890:$I2895,2,0),0)+IFERROR(VLOOKUP($B2901,$J2890:$K2895,2,0),0)+IFERROR(VLOOKUP($B2901,$L2890:$M2895,2,0),0)+IFERROR(VLOOKUP($B2901,$N2890:$O2895,2,0),0)+IFERROR(VLOOKUP($B2901,$P2890:$Q2895,2,0),0)+IFERROR(VLOOKUP($B2901,$R2890:$S2895,2,0),0))</f>
        <v>0</v>
      </c>
      <c r="E2901" s="110"/>
      <c r="F2901" s="105">
        <v>2</v>
      </c>
      <c r="G2901" s="185" t="e">
        <v>#NUM!</v>
      </c>
      <c r="H2901" s="185" t="e">
        <v>#NUM!</v>
      </c>
      <c r="I2901" s="185" t="e">
        <v>#NUM!</v>
      </c>
      <c r="J2901" s="185">
        <v>0</v>
      </c>
      <c r="K2901" s="185">
        <v>0</v>
      </c>
      <c r="L2901" s="185">
        <v>0</v>
      </c>
      <c r="M2901" s="110"/>
      <c r="O2901" s="105">
        <v>2</v>
      </c>
      <c r="P2901" s="185" t="e">
        <v>#NUM!</v>
      </c>
      <c r="Q2901" s="185" t="e">
        <v>#NUM!</v>
      </c>
      <c r="R2901" s="185" t="e">
        <v>#NUM!</v>
      </c>
      <c r="S2901" s="185" t="e">
        <v>#NUM!</v>
      </c>
      <c r="T2901" s="114"/>
      <c r="U2901" s="114"/>
    </row>
    <row r="2902" spans="1:34" hidden="1" outlineLevel="2" x14ac:dyDescent="0.25">
      <c r="B2902" s="105">
        <v>6</v>
      </c>
      <c r="C2902" s="108">
        <f t="shared" ref="C2902" si="5006">-(IFERROR(VLOOKUP($B2902,$B2890:$C2895,2,0),0)+IFERROR(VLOOKUP($B2902,$D2890:$E2895,2,0),0)+IFERROR(VLOOKUP($B2902,$F2890:$G2895,2,0),0)+IFERROR(VLOOKUP($B2902,$H2890:$I2895,2,0),0)+IFERROR(VLOOKUP($B2902,$J2890:$K2895,2,0),0)+IFERROR(VLOOKUP($B2902,$L2890:$M2895,2,0),0)+IFERROR(VLOOKUP($B2902,$N2890:$O2895,2,0),0)+IFERROR(VLOOKUP($B2902,$P2890:$Q2895,2,0),0)+IFERROR(VLOOKUP($B2902,$R2890:$S2895,2,0),0))</f>
        <v>0</v>
      </c>
      <c r="E2902" s="110"/>
      <c r="F2902" s="105">
        <v>3</v>
      </c>
      <c r="G2902" s="185" t="e">
        <v>#NUM!</v>
      </c>
      <c r="H2902" s="185" t="e">
        <v>#NUM!</v>
      </c>
      <c r="I2902" s="185" t="e">
        <v>#NUM!</v>
      </c>
      <c r="J2902" s="185">
        <v>0</v>
      </c>
      <c r="K2902" s="185">
        <v>0</v>
      </c>
      <c r="L2902" s="185"/>
      <c r="M2902" s="110"/>
      <c r="O2902" s="105">
        <v>3</v>
      </c>
      <c r="P2902" s="185" t="e">
        <v>#NUM!</v>
      </c>
      <c r="Q2902" s="185" t="e">
        <v>#NUM!</v>
      </c>
      <c r="R2902" s="185" t="e">
        <v>#NUM!</v>
      </c>
      <c r="S2902" s="185" t="e">
        <v>#NUM!</v>
      </c>
      <c r="T2902" s="114"/>
      <c r="U2902" s="114"/>
    </row>
    <row r="2903" spans="1:34" hidden="1" outlineLevel="2" x14ac:dyDescent="0.25">
      <c r="B2903" s="105">
        <v>7</v>
      </c>
      <c r="C2903" s="108">
        <f t="shared" ref="C2903" si="5007">-(IFERROR(VLOOKUP($B2903,$B2890:$C2895,2,0),0)+IFERROR(VLOOKUP($B2903,$D2890:$E2895,2,0),0)+IFERROR(VLOOKUP($B2903,$F2890:$G2895,2,0),0)+IFERROR(VLOOKUP($B2903,$H2890:$I2895,2,0),0)+IFERROR(VLOOKUP($B2903,$J2890:$K2895,2,0),0)+IFERROR(VLOOKUP($B2903,$L2890:$M2895,2,0),0)+IFERROR(VLOOKUP($B2903,$N2890:$O2895,2,0),0)+IFERROR(VLOOKUP($B2903,$P2890:$Q2895,2,0),0)+IFERROR(VLOOKUP($B2903,$R2890:$S2895,2,0),0))</f>
        <v>0</v>
      </c>
      <c r="E2903" s="110"/>
      <c r="F2903" s="105">
        <v>4</v>
      </c>
      <c r="G2903" s="185" t="e">
        <v>#NUM!</v>
      </c>
      <c r="H2903" s="185" t="e">
        <v>#NUM!</v>
      </c>
      <c r="I2903" s="185" t="e">
        <v>#NUM!</v>
      </c>
      <c r="J2903" s="185">
        <v>0</v>
      </c>
      <c r="K2903" s="185"/>
      <c r="L2903" s="185"/>
      <c r="M2903" s="110"/>
      <c r="O2903" s="105">
        <v>4</v>
      </c>
      <c r="P2903" s="185" t="e">
        <v>#NUM!</v>
      </c>
      <c r="Q2903" s="185" t="e">
        <v>#NUM!</v>
      </c>
      <c r="R2903" s="185" t="e">
        <v>#NUM!</v>
      </c>
      <c r="S2903" s="185" t="e">
        <v>#NUM!</v>
      </c>
      <c r="T2903" s="114"/>
      <c r="U2903" s="114"/>
    </row>
    <row r="2904" spans="1:34" hidden="1" outlineLevel="2" x14ac:dyDescent="0.25">
      <c r="B2904" s="105">
        <v>8</v>
      </c>
      <c r="C2904" s="108">
        <f t="shared" ref="C2904" si="5008">-(IFERROR(VLOOKUP($B2904,$B2890:$C2895,2,0),0)+IFERROR(VLOOKUP($B2904,$D2890:$E2895,2,0),0)+IFERROR(VLOOKUP($B2904,$F2890:$G2895,2,0),0)+IFERROR(VLOOKUP($B2904,$H2890:$I2895,2,0),0)+IFERROR(VLOOKUP($B2904,$J2890:$K2895,2,0),0)+IFERROR(VLOOKUP($B2904,$L2890:$M2895,2,0),0)+IFERROR(VLOOKUP($B2904,$N2890:$O2895,2,0),0)+IFERROR(VLOOKUP($B2904,$P2890:$Q2895,2,0),0)+IFERROR(VLOOKUP($B2904,$R2890:$S2895,2,0),0))</f>
        <v>0</v>
      </c>
      <c r="E2904" s="110" t="s">
        <v>40</v>
      </c>
      <c r="F2904" s="105">
        <v>5</v>
      </c>
      <c r="G2904" s="185" t="e">
        <v>#NUM!</v>
      </c>
      <c r="H2904" s="185" t="e">
        <v>#NUM!</v>
      </c>
      <c r="I2904" s="185" t="e">
        <v>#NUM!</v>
      </c>
      <c r="J2904" s="185"/>
      <c r="K2904" s="185"/>
      <c r="L2904" s="185"/>
      <c r="M2904" s="110"/>
      <c r="O2904" s="105">
        <v>5</v>
      </c>
      <c r="P2904" s="185" t="e">
        <v>#NUM!</v>
      </c>
      <c r="Q2904" s="185" t="e">
        <v>#NUM!</v>
      </c>
      <c r="R2904" s="185" t="e">
        <v>#NUM!</v>
      </c>
      <c r="S2904" s="185" t="e">
        <v>#NUM!</v>
      </c>
      <c r="T2904" s="114"/>
      <c r="U2904" s="114"/>
    </row>
    <row r="2905" spans="1:34" hidden="1" outlineLevel="2" x14ac:dyDescent="0.25">
      <c r="B2905" s="105">
        <v>9</v>
      </c>
      <c r="C2905" s="108">
        <f t="shared" ref="C2905" si="5009">-(IFERROR(VLOOKUP($B2905,$B2890:$C2895,2,0),0)+IFERROR(VLOOKUP($B2905,$D2890:$E2895,2,0),0)+IFERROR(VLOOKUP($B2905,$F2890:$G2895,2,0),0)+IFERROR(VLOOKUP($B2905,$H2890:$I2895,2,0),0)+IFERROR(VLOOKUP($B2905,$J2890:$K2895,2,0),0)+IFERROR(VLOOKUP($B2905,$L2890:$M2895,2,0),0)+IFERROR(VLOOKUP($B2905,$N2890:$O2895,2,0),0)+IFERROR(VLOOKUP($B2905,$P2890:$Q2895,2,0),0)+IFERROR(VLOOKUP($B2905,$R2890:$S2895,2,0),0))</f>
        <v>0</v>
      </c>
      <c r="E2905" s="110"/>
      <c r="F2905" s="105">
        <v>6</v>
      </c>
      <c r="G2905" s="185" t="e">
        <v>#NUM!</v>
      </c>
      <c r="H2905" s="185" t="e">
        <v>#NUM!</v>
      </c>
      <c r="I2905" s="185"/>
      <c r="J2905" s="185"/>
      <c r="K2905" s="185"/>
      <c r="L2905" s="185"/>
      <c r="M2905" s="110"/>
      <c r="O2905" s="105">
        <v>6</v>
      </c>
      <c r="P2905" s="185" t="e">
        <v>#NUM!</v>
      </c>
      <c r="Q2905" s="185" t="e">
        <v>#NUM!</v>
      </c>
      <c r="R2905" s="185" t="e">
        <v>#NUM!</v>
      </c>
      <c r="S2905" s="185" t="e">
        <v>#NUM!</v>
      </c>
      <c r="T2905" s="114"/>
      <c r="U2905" s="114"/>
    </row>
    <row r="2906" spans="1:34" hidden="1" outlineLevel="2" x14ac:dyDescent="0.25">
      <c r="B2906" s="105">
        <v>10</v>
      </c>
      <c r="C2906" s="108">
        <f t="shared" ref="C2906" si="5010">-(IFERROR(VLOOKUP($B2906,$B2890:$C2895,2,0),0)+IFERROR(VLOOKUP($B2906,$D2890:$E2895,2,0),0)+IFERROR(VLOOKUP($B2906,$F2890:$G2895,2,0),0)+IFERROR(VLOOKUP($B2906,$H2890:$I2895,2,0),0)+IFERROR(VLOOKUP($B2906,$J2890:$K2895,2,0),0)+IFERROR(VLOOKUP($B2906,$L2890:$M2895,2,0),0)+IFERROR(VLOOKUP($B2906,$N2890:$O2895,2,0),0)+IFERROR(VLOOKUP($B2906,$P2890:$Q2895,2,0),0)+IFERROR(VLOOKUP($B2906,$R2890:$S2895,2,0),0))</f>
        <v>0</v>
      </c>
      <c r="E2906" s="110"/>
      <c r="F2906" s="105">
        <v>7</v>
      </c>
      <c r="G2906" s="185" t="e">
        <v>#NUM!</v>
      </c>
      <c r="H2906" s="185"/>
      <c r="I2906" s="185"/>
      <c r="J2906" s="185"/>
      <c r="K2906" s="185"/>
      <c r="L2906" s="185"/>
      <c r="M2906" s="110"/>
      <c r="N2906" s="110" t="s">
        <v>40</v>
      </c>
      <c r="O2906" s="105">
        <v>7</v>
      </c>
      <c r="P2906" s="185" t="e">
        <v>#NUM!</v>
      </c>
      <c r="Q2906" s="185" t="e">
        <v>#NUM!</v>
      </c>
      <c r="R2906" s="185" t="e">
        <v>#NUM!</v>
      </c>
      <c r="S2906" s="185" t="e">
        <v>#NUM!</v>
      </c>
      <c r="T2906" s="114"/>
      <c r="U2906" s="114"/>
    </row>
    <row r="2907" spans="1:34" hidden="1" outlineLevel="2" x14ac:dyDescent="0.25">
      <c r="B2907" s="105">
        <v>11</v>
      </c>
      <c r="C2907" s="108">
        <f t="shared" ref="C2907" si="5011">-(IFERROR(VLOOKUP($B2907,$B2890:$C2895,2,0),0)+IFERROR(VLOOKUP($B2907,$D2890:$E2895,2,0),0)+IFERROR(VLOOKUP($B2907,$F2890:$G2895,2,0),0)+IFERROR(VLOOKUP($B2907,$H2890:$I2895,2,0),0)+IFERROR(VLOOKUP($B2907,$J2890:$K2895,2,0),0)+IFERROR(VLOOKUP($B2907,$L2890:$M2895,2,0),0)+IFERROR(VLOOKUP($B2907,$N2890:$O2895,2,0),0)+IFERROR(VLOOKUP($B2907,$P2890:$Q2895,2,0),0)+IFERROR(VLOOKUP($B2907,$R2890:$S2895,2,0),0))</f>
        <v>0</v>
      </c>
      <c r="E2907" s="110"/>
      <c r="M2907" s="110"/>
      <c r="O2907" s="105">
        <v>8</v>
      </c>
      <c r="P2907" s="185" t="e">
        <v>#NUM!</v>
      </c>
      <c r="Q2907" s="185" t="e">
        <v>#NUM!</v>
      </c>
      <c r="R2907" s="185" t="e">
        <v>#NUM!</v>
      </c>
      <c r="S2907" s="185" t="e">
        <v>#NUM!</v>
      </c>
      <c r="T2907" s="114"/>
      <c r="U2907" s="114"/>
    </row>
    <row r="2908" spans="1:34" hidden="1" outlineLevel="2" x14ac:dyDescent="0.25">
      <c r="B2908" s="105">
        <v>12</v>
      </c>
      <c r="C2908" s="108">
        <f t="shared" ref="C2908" si="5012">-(IFERROR(VLOOKUP($B2908,$B2890:$C2895,2,0),0)+IFERROR(VLOOKUP($B2908,$D2890:$E2895,2,0),0)+IFERROR(VLOOKUP($B2908,$F2890:$G2895,2,0),0)+IFERROR(VLOOKUP($B2908,$H2890:$I2895,2,0),0)+IFERROR(VLOOKUP($B2908,$J2890:$K2895,2,0),0)+IFERROR(VLOOKUP($B2908,$L2890:$M2895,2,0),0)+IFERROR(VLOOKUP($B2908,$N2890:$O2895,2,0),0)+IFERROR(VLOOKUP($B2908,$P2890:$Q2895,2,0),0)+IFERROR(VLOOKUP($B2908,$R2890:$S2895,2,0),0))</f>
        <v>0</v>
      </c>
      <c r="E2908" s="110"/>
      <c r="M2908" s="110"/>
      <c r="O2908" s="105">
        <v>9</v>
      </c>
      <c r="P2908" s="185" t="e">
        <v>#NUM!</v>
      </c>
      <c r="Q2908" s="185" t="e">
        <v>#NUM!</v>
      </c>
      <c r="R2908" s="185" t="e">
        <v>#NUM!</v>
      </c>
      <c r="S2908" s="185"/>
      <c r="T2908" s="114"/>
      <c r="U2908" s="114"/>
    </row>
    <row r="2909" spans="1:34" hidden="1" outlineLevel="2" x14ac:dyDescent="0.25">
      <c r="B2909" s="105">
        <v>13</v>
      </c>
      <c r="C2909" s="108">
        <f t="shared" ref="C2909" si="5013">-(IFERROR(VLOOKUP($B2909,$B2890:$C2895,2,0),0)+IFERROR(VLOOKUP($B2909,$D2890:$E2895,2,0),0)+IFERROR(VLOOKUP($B2909,$F2890:$G2895,2,0),0)+IFERROR(VLOOKUP($B2909,$H2890:$I2895,2,0),0)+IFERROR(VLOOKUP($B2909,$J2890:$K2895,2,0),0)+IFERROR(VLOOKUP($B2909,$L2890:$M2895,2,0),0)+IFERROR(VLOOKUP($B2909,$N2890:$O2895,2,0),0)+IFERROR(VLOOKUP($B2909,$P2890:$Q2895,2,0),0)+IFERROR(VLOOKUP($B2909,$R2890:$S2895,2,0),0))</f>
        <v>0</v>
      </c>
      <c r="E2909" s="110"/>
      <c r="F2909" s="110"/>
      <c r="G2909" s="324" t="s">
        <v>42</v>
      </c>
      <c r="H2909" s="324"/>
      <c r="I2909" s="324"/>
      <c r="J2909" s="324"/>
      <c r="K2909" s="324"/>
      <c r="L2909" s="324"/>
      <c r="M2909" s="110"/>
      <c r="O2909" s="105">
        <v>10</v>
      </c>
      <c r="P2909" s="185" t="e">
        <v>#NUM!</v>
      </c>
      <c r="Q2909" s="185" t="e">
        <v>#NUM!</v>
      </c>
      <c r="R2909" s="185"/>
      <c r="S2909" s="185"/>
      <c r="T2909" s="114"/>
      <c r="U2909" s="114"/>
    </row>
    <row r="2910" spans="1:34" hidden="1" outlineLevel="2" x14ac:dyDescent="0.25">
      <c r="B2910" s="105">
        <v>14</v>
      </c>
      <c r="C2910" s="108">
        <f t="shared" ref="C2910" si="5014">-(IFERROR(VLOOKUP($B2910,$B2890:$C2895,2,0),0)+IFERROR(VLOOKUP($B2910,$D2890:$E2895,2,0),0)+IFERROR(VLOOKUP($B2910,$F2890:$G2895,2,0),0)+IFERROR(VLOOKUP($B2910,$H2890:$I2895,2,0),0)+IFERROR(VLOOKUP($B2910,$J2890:$K2895,2,0),0)+IFERROR(VLOOKUP($B2910,$L2890:$M2895,2,0),0)+IFERROR(VLOOKUP($B2910,$N2890:$O2895,2,0),0)+IFERROR(VLOOKUP($B2910,$P2890:$Q2895,2,0),0)+IFERROR(VLOOKUP($B2910,$R2890:$S2895,2,0),0))</f>
        <v>0</v>
      </c>
      <c r="E2910" s="110"/>
      <c r="F2910" s="110"/>
      <c r="G2910" s="112">
        <v>6</v>
      </c>
      <c r="H2910" s="112">
        <v>5</v>
      </c>
      <c r="I2910" s="112">
        <v>4</v>
      </c>
      <c r="J2910" s="112">
        <v>3</v>
      </c>
      <c r="K2910" s="112">
        <v>2</v>
      </c>
      <c r="L2910" s="112">
        <v>1</v>
      </c>
      <c r="M2910" s="110"/>
      <c r="O2910" s="105">
        <v>11</v>
      </c>
      <c r="P2910" s="185" t="e">
        <v>#NUM!</v>
      </c>
      <c r="Q2910" s="185"/>
      <c r="R2910" s="185"/>
      <c r="S2910" s="185"/>
      <c r="T2910" s="114"/>
      <c r="U2910" s="114"/>
    </row>
    <row r="2911" spans="1:34" hidden="1" outlineLevel="2" x14ac:dyDescent="0.25">
      <c r="A2911" s="68" t="s">
        <v>41</v>
      </c>
      <c r="B2911" s="105">
        <v>15</v>
      </c>
      <c r="C2911" s="108">
        <f t="shared" ref="C2911" si="5015">-(IFERROR(VLOOKUP($B2911,$B2890:$C2895,2,0),0)+IFERROR(VLOOKUP($B2911,$D2890:$E2895,2,0),0)+IFERROR(VLOOKUP($B2911,$F2890:$G2895,2,0),0)+IFERROR(VLOOKUP($B2911,$H2890:$I2895,2,0),0)+IFERROR(VLOOKUP($B2911,$J2890:$K2895,2,0),0)+IFERROR(VLOOKUP($B2911,$L2890:$M2895,2,0),0)+IFERROR(VLOOKUP($B2911,$N2890:$O2895,2,0),0)+IFERROR(VLOOKUP($B2911,$P2890:$Q2895,2,0),0)+IFERROR(VLOOKUP($B2911,$R2890:$S2895,2,0),0))</f>
        <v>0</v>
      </c>
      <c r="E2911" s="110"/>
      <c r="F2911" s="105">
        <v>1</v>
      </c>
      <c r="G2911" s="184" t="e">
        <f t="array" ref="G2911:G2919">MMULT(MINVERSE($C$24:$K$32),$C2897:$C2905)</f>
        <v>#NUM!</v>
      </c>
      <c r="H2911" s="184" t="e">
        <f t="array" ref="H2911:H2918">MMULT(MINVERSE($C$24:$J$31),$C2897:$C2904)</f>
        <v>#NUM!</v>
      </c>
      <c r="I2911" s="184" t="e">
        <f t="array" ref="I2911:I2917">MMULT(MINVERSE($C$24:$I$30),$C2897:$C2903)</f>
        <v>#NUM!</v>
      </c>
      <c r="J2911" s="184" t="e">
        <f t="array" ref="J2911:J2916">MMULT(MINVERSE($C$24:$H$29),$C2897:$C2902)</f>
        <v>#NUM!</v>
      </c>
      <c r="K2911" s="184" t="e">
        <f t="array" ref="K2911:K2915">MMULT(MINVERSE($C$24:$G$28),$C2897:$C2901)</f>
        <v>#NUM!</v>
      </c>
      <c r="L2911" s="113"/>
      <c r="M2911" s="110"/>
      <c r="N2911" s="110"/>
      <c r="O2911" s="110"/>
      <c r="P2911" s="110"/>
    </row>
    <row r="2912" spans="1:34" hidden="1" outlineLevel="2" x14ac:dyDescent="0.25">
      <c r="B2912" s="105">
        <v>16</v>
      </c>
      <c r="C2912" s="108">
        <f t="shared" ref="C2912" si="5016">-(IFERROR(VLOOKUP($B2912,$B2890:$C2895,2,0),0)+IFERROR(VLOOKUP($B2912,$D2890:$E2895,2,0),0)+IFERROR(VLOOKUP($B2912,$F2890:$G2895,2,0),0)+IFERROR(VLOOKUP($B2912,$H2890:$I2895,2,0),0)+IFERROR(VLOOKUP($B2912,$J2890:$K2895,2,0),0)+IFERROR(VLOOKUP($B2912,$L2890:$M2895,2,0),0)+IFERROR(VLOOKUP($B2912,$N2890:$O2895,2,0),0)+IFERROR(VLOOKUP($B2912,$P2890:$Q2895,2,0),0)+IFERROR(VLOOKUP($B2912,$R2890:$S2895,2,0),0))</f>
        <v>0</v>
      </c>
      <c r="E2912" s="110"/>
      <c r="F2912" s="105">
        <v>2</v>
      </c>
      <c r="G2912" s="185" t="e">
        <v>#NUM!</v>
      </c>
      <c r="H2912" s="185" t="e">
        <v>#NUM!</v>
      </c>
      <c r="I2912" s="185" t="e">
        <v>#NUM!</v>
      </c>
      <c r="J2912" s="185" t="e">
        <v>#NUM!</v>
      </c>
      <c r="K2912" s="185" t="e">
        <v>#NUM!</v>
      </c>
      <c r="L2912" s="114"/>
      <c r="M2912" s="110"/>
      <c r="N2912" s="110"/>
      <c r="O2912" s="110"/>
      <c r="P2912" s="110"/>
    </row>
    <row r="2913" spans="1:24" hidden="1" outlineLevel="2" x14ac:dyDescent="0.25">
      <c r="B2913" s="105">
        <v>17</v>
      </c>
      <c r="C2913" s="108">
        <f t="shared" ref="C2913" si="5017">-(IFERROR(VLOOKUP($B2913,$B2890:$C2895,2,0),0)+IFERROR(VLOOKUP($B2913,$D2890:$E2895,2,0),0)+IFERROR(VLOOKUP($B2913,$F2890:$G2895,2,0),0)+IFERROR(VLOOKUP($B2913,$H2890:$I2895,2,0),0)+IFERROR(VLOOKUP($B2913,$J2890:$K2895,2,0),0)+IFERROR(VLOOKUP($B2913,$L2890:$M2895,2,0),0)+IFERROR(VLOOKUP($B2913,$N2890:$O2895,2,0),0)+IFERROR(VLOOKUP($B2913,$P2890:$Q2895,2,0),0)+IFERROR(VLOOKUP($B2913,$R2890:$S2895,2,0),0))</f>
        <v>0</v>
      </c>
      <c r="E2913" s="110"/>
      <c r="F2913" s="105">
        <v>3</v>
      </c>
      <c r="G2913" s="185" t="e">
        <v>#NUM!</v>
      </c>
      <c r="H2913" s="185" t="e">
        <v>#NUM!</v>
      </c>
      <c r="I2913" s="185" t="e">
        <v>#NUM!</v>
      </c>
      <c r="J2913" s="185" t="e">
        <v>#NUM!</v>
      </c>
      <c r="K2913" s="185" t="e">
        <v>#NUM!</v>
      </c>
      <c r="L2913" s="114"/>
      <c r="M2913" s="110"/>
    </row>
    <row r="2914" spans="1:24" hidden="1" outlineLevel="2" x14ac:dyDescent="0.25">
      <c r="B2914" s="105">
        <v>18</v>
      </c>
      <c r="C2914" s="108">
        <f t="shared" ref="C2914" si="5018">-(IFERROR(VLOOKUP($B2914,$B2890:$C2895,2,0),0)+IFERROR(VLOOKUP($B2914,$D2890:$E2895,2,0),0)+IFERROR(VLOOKUP($B2914,$F2890:$G2895,2,0),0)+IFERROR(VLOOKUP($B2914,$H2890:$I2895,2,0),0)+IFERROR(VLOOKUP($B2914,$J2890:$K2895,2,0),0)+IFERROR(VLOOKUP($B2914,$L2890:$M2895,2,0),0)+IFERROR(VLOOKUP($B2914,$N2890:$O2895,2,0),0)+IFERROR(VLOOKUP($B2914,$P2890:$Q2895,2,0),0)+IFERROR(VLOOKUP($B2914,$R2890:$S2895,2,0),0))</f>
        <v>0</v>
      </c>
      <c r="E2914" s="110"/>
      <c r="F2914" s="105">
        <v>4</v>
      </c>
      <c r="G2914" s="185" t="e">
        <v>#NUM!</v>
      </c>
      <c r="H2914" s="185" t="e">
        <v>#NUM!</v>
      </c>
      <c r="I2914" s="185" t="e">
        <v>#NUM!</v>
      </c>
      <c r="J2914" s="185" t="e">
        <v>#NUM!</v>
      </c>
      <c r="K2914" s="185" t="e">
        <v>#NUM!</v>
      </c>
      <c r="L2914" s="114"/>
      <c r="M2914" s="110"/>
    </row>
    <row r="2915" spans="1:24" hidden="1" outlineLevel="2" x14ac:dyDescent="0.25">
      <c r="B2915" s="105">
        <v>19</v>
      </c>
      <c r="C2915" s="108">
        <f t="shared" ref="C2915" si="5019">-(IFERROR(VLOOKUP($B2915,$B2890:$C2895,2,0),0)+IFERROR(VLOOKUP($B2915,$D2890:$E2895,2,0),0)+IFERROR(VLOOKUP($B2915,$F2890:$G2895,2,0),0)+IFERROR(VLOOKUP($B2915,$H2890:$I2895,2,0),0)+IFERROR(VLOOKUP($B2915,$J2890:$K2895,2,0),0)+IFERROR(VLOOKUP($B2915,$L2890:$M2895,2,0),0)+IFERROR(VLOOKUP($B2915,$N2890:$O2895,2,0),0)+IFERROR(VLOOKUP($B2915,$P2890:$Q2895,2,0),0)+IFERROR(VLOOKUP($B2915,$R2890:$S2895,2,0),0))</f>
        <v>0</v>
      </c>
      <c r="E2915" s="110"/>
      <c r="F2915" s="105">
        <v>5</v>
      </c>
      <c r="G2915" s="185" t="e">
        <v>#NUM!</v>
      </c>
      <c r="H2915" s="185" t="e">
        <v>#NUM!</v>
      </c>
      <c r="I2915" s="185" t="e">
        <v>#NUM!</v>
      </c>
      <c r="J2915" s="185" t="e">
        <v>#NUM!</v>
      </c>
      <c r="K2915" s="185" t="e">
        <v>#NUM!</v>
      </c>
      <c r="L2915" s="114"/>
      <c r="M2915" s="110"/>
    </row>
    <row r="2916" spans="1:24" hidden="1" outlineLevel="2" x14ac:dyDescent="0.25">
      <c r="B2916" s="105">
        <v>20</v>
      </c>
      <c r="C2916" s="108">
        <f t="shared" ref="C2916" si="5020">-(IFERROR(VLOOKUP($B2916,$B2890:$C2895,2,0),0)+IFERROR(VLOOKUP($B2916,$D2890:$E2895,2,0),0)+IFERROR(VLOOKUP($B2916,$F2890:$G2895,2,0),0)+IFERROR(VLOOKUP($B2916,$H2890:$I2895,2,0),0)+IFERROR(VLOOKUP($B2916,$J2890:$K2895,2,0),0)+IFERROR(VLOOKUP($B2916,$L2890:$M2895,2,0),0)+IFERROR(VLOOKUP($B2916,$N2890:$O2895,2,0),0)+IFERROR(VLOOKUP($B2916,$P2890:$Q2895,2,0),0)+IFERROR(VLOOKUP($B2916,$R2890:$S2895,2,0),0))</f>
        <v>0</v>
      </c>
      <c r="E2916" s="110" t="s">
        <v>40</v>
      </c>
      <c r="F2916" s="105">
        <v>6</v>
      </c>
      <c r="G2916" s="185" t="e">
        <v>#NUM!</v>
      </c>
      <c r="H2916" s="185" t="e">
        <v>#NUM!</v>
      </c>
      <c r="I2916" s="185" t="e">
        <v>#NUM!</v>
      </c>
      <c r="J2916" s="185" t="e">
        <v>#NUM!</v>
      </c>
      <c r="K2916" s="185"/>
      <c r="L2916" s="114"/>
      <c r="M2916" s="110"/>
    </row>
    <row r="2917" spans="1:24" hidden="1" outlineLevel="2" x14ac:dyDescent="0.25">
      <c r="B2917" s="105">
        <v>21</v>
      </c>
      <c r="C2917" s="108">
        <f t="shared" ref="C2917" si="5021">-(IFERROR(VLOOKUP($B2917,$B2890:$C2895,2,0),0)+IFERROR(VLOOKUP($B2917,$D2890:$E2895,2,0),0)+IFERROR(VLOOKUP($B2917,$F2890:$G2895,2,0),0)+IFERROR(VLOOKUP($B2917,$H2890:$I2895,2,0),0)+IFERROR(VLOOKUP($B2917,$J2890:$K2895,2,0),0)+IFERROR(VLOOKUP($B2917,$L2890:$M2895,2,0),0)+IFERROR(VLOOKUP($B2917,$N2890:$O2895,2,0),0)+IFERROR(VLOOKUP($B2917,$P2890:$Q2895,2,0),0)+IFERROR(VLOOKUP($B2917,$R2890:$S2895,2,0),0))</f>
        <v>0</v>
      </c>
      <c r="E2917" s="110"/>
      <c r="F2917" s="105">
        <v>7</v>
      </c>
      <c r="G2917" s="185" t="e">
        <v>#NUM!</v>
      </c>
      <c r="H2917" s="185" t="e">
        <v>#NUM!</v>
      </c>
      <c r="I2917" s="185" t="e">
        <v>#NUM!</v>
      </c>
      <c r="J2917" s="185"/>
      <c r="K2917" s="185"/>
      <c r="L2917" s="114"/>
      <c r="M2917" s="110"/>
    </row>
    <row r="2918" spans="1:24" hidden="1" outlineLevel="2" x14ac:dyDescent="0.25">
      <c r="E2918" s="110"/>
      <c r="F2918" s="105">
        <v>8</v>
      </c>
      <c r="G2918" s="185" t="e">
        <v>#NUM!</v>
      </c>
      <c r="H2918" s="185" t="e">
        <v>#NUM!</v>
      </c>
      <c r="I2918" s="185"/>
      <c r="J2918" s="185"/>
      <c r="K2918" s="185"/>
      <c r="L2918" s="114"/>
      <c r="M2918" s="110"/>
      <c r="X2918" s="110"/>
    </row>
    <row r="2919" spans="1:24" hidden="1" outlineLevel="2" x14ac:dyDescent="0.25">
      <c r="E2919" s="110"/>
      <c r="F2919" s="105">
        <v>9</v>
      </c>
      <c r="G2919" s="185" t="e">
        <v>#NUM!</v>
      </c>
      <c r="H2919" s="185"/>
      <c r="I2919" s="185"/>
      <c r="J2919" s="185"/>
      <c r="K2919" s="185"/>
      <c r="L2919" s="114"/>
      <c r="M2919" s="110"/>
      <c r="X2919" s="110"/>
    </row>
    <row r="2920" spans="1:24" hidden="1" outlineLevel="2" x14ac:dyDescent="0.25">
      <c r="A2920" s="117"/>
    </row>
    <row r="2921" spans="1:24" s="119" customFormat="1" hidden="1" outlineLevel="2" x14ac:dyDescent="0.25">
      <c r="A2921" s="118" t="s">
        <v>37</v>
      </c>
    </row>
    <row r="2922" spans="1:24" hidden="1" outlineLevel="2" x14ac:dyDescent="0.25">
      <c r="B2922" s="316">
        <f t="shared" ref="B2922:B2928" si="5022">B2889</f>
        <v>1</v>
      </c>
      <c r="C2922" s="316"/>
      <c r="D2922" s="316">
        <f t="shared" ref="D2922:D2928" si="5023">D2889</f>
        <v>2</v>
      </c>
      <c r="E2922" s="316"/>
      <c r="F2922" s="316">
        <f t="shared" ref="F2922:F2928" si="5024">F2889</f>
        <v>3</v>
      </c>
      <c r="G2922" s="316"/>
      <c r="H2922" s="316">
        <f t="shared" ref="H2922:H2928" si="5025">H2889</f>
        <v>4</v>
      </c>
      <c r="I2922" s="316"/>
      <c r="J2922" s="316">
        <f t="shared" ref="J2922:J2928" si="5026">J2889</f>
        <v>5</v>
      </c>
      <c r="K2922" s="316"/>
      <c r="L2922" s="316">
        <f t="shared" ref="L2922:L2928" si="5027">L2889</f>
        <v>6</v>
      </c>
      <c r="M2922" s="316"/>
    </row>
    <row r="2923" spans="1:24" hidden="1" outlineLevel="2" x14ac:dyDescent="0.25">
      <c r="B2923" s="105">
        <f t="shared" si="5022"/>
        <v>3</v>
      </c>
      <c r="C2923" s="116">
        <f>IF($Q$2=2,IFERROR(INDEX($G2900:$L2906,MATCH(B2923,$F2900:$F2906,0),MATCH(INICIO!$C$78,$G2899:$L2899,0)),0),IF($Q$2=4,IFERROR(INDEX($P2900:$U2910,MATCH(B2923,$O2900:$O2910,0),MATCH(INICIO!$C$78,$P2899:$U2899,0)),0),IFERROR(INDEX($G2911:$L2919,MATCH(B2923,$F2911:$F2919,0),MATCH(INICIO!$C$78,$G2910:$L2910,0)),0)))</f>
        <v>0</v>
      </c>
      <c r="D2923" s="105">
        <f t="shared" si="5023"/>
        <v>0</v>
      </c>
      <c r="E2923" s="116">
        <f>IF($Q$2=2,IFERROR(INDEX($G2900:$L2906,MATCH(D2923,$F2900:$F2906,0),MATCH(INICIO!$C$78,$G2899:$L2899,0)),0),IF($Q$2=4,IFERROR(INDEX($P2900:$U2910,MATCH(D2923,$O2900:$O2910,0),MATCH(INICIO!$C$78,$P2899:$U2899,0)),0),IFERROR(INDEX($G2911:$L2919,MATCH(D2923,$F2911:$F2919,0),MATCH(INICIO!$C$78,$G2910:$L2910,0)),0)))</f>
        <v>0</v>
      </c>
      <c r="F2923" s="105">
        <f t="shared" si="5024"/>
        <v>0</v>
      </c>
      <c r="G2923" s="116">
        <f>IF($Q$2=2,IFERROR(INDEX($G2900:$L2906,MATCH(F2923,$F2900:$F2906,0),MATCH(INICIO!$C$78,$G2899:$L2899,0)),0),IF($Q$2=4,IFERROR(INDEX($P2900:$U2910,MATCH(F2923,$O2900:$O2910,0),MATCH(INICIO!$C$78,$P2899:$U2899,0)),0),IFERROR(INDEX($G2911:$L2919,MATCH(F2923,$F2911:$F2919,0),MATCH(INICIO!$C$78,$G2910:$L2910,0)),0)))</f>
        <v>0</v>
      </c>
      <c r="H2923" s="105">
        <f t="shared" si="5025"/>
        <v>0</v>
      </c>
      <c r="I2923" s="116">
        <f>IF($Q$2=2,IFERROR(INDEX($G2900:$L2906,MATCH(H2923,$F2900:$F2906,0),MATCH(INICIO!$C$78,$G2899:$L2899,0)),0),IF($Q$2=4,IFERROR(INDEX($P2900:$U2910,MATCH(H2923,$O2900:$O2910,0),MATCH(INICIO!$C$78,$P2899:$U2899,0)),0),IFERROR(INDEX($G2911:$L2919,MATCH(H2923,$F2911:$F2919,0),MATCH(INICIO!$C$78,$G2910:$L2910,0)),0)))</f>
        <v>0</v>
      </c>
      <c r="J2923" s="105">
        <f t="shared" si="5026"/>
        <v>0</v>
      </c>
      <c r="K2923" s="116">
        <f>IF($Q$2=2,IFERROR(INDEX($G2900:$L2906,MATCH(J2923,$F2900:$F2906,0),MATCH(INICIO!$C$78,$G2899:$L2899,0)),0),IF($Q$2=4,IFERROR(INDEX($P2900:$U2910,MATCH(J2923,$O2900:$O2910,0),MATCH(INICIO!$C$78,$P2899:$U2899,0)),0),IFERROR(INDEX($G2911:$L2919,MATCH(J2923,$F2911:$F2919,0),MATCH(INICIO!$C$78,$G2910:$L2910,0)),0)))</f>
        <v>0</v>
      </c>
      <c r="L2923" s="105">
        <f t="shared" si="5027"/>
        <v>0</v>
      </c>
      <c r="M2923" s="116">
        <f>IF($Q$2=2,IFERROR(INDEX($G2900:$L2906,MATCH(L2923,$F2900:$F2906,0),MATCH(INICIO!$C$78,$G2899:$L2899,0)),0),IF($Q$2=4,IFERROR(INDEX($P2900:$U2910,MATCH(L2923,$O2900:$O2910,0),MATCH(INICIO!$C$78,$P2899:$U2899,0)),0),IFERROR(INDEX($G2911:$L2919,MATCH(L2923,$F2911:$F2919,0),MATCH(INICIO!$C$78,$G2910:$L2910,0)),0)))</f>
        <v>0</v>
      </c>
    </row>
    <row r="2924" spans="1:24" hidden="1" outlineLevel="2" x14ac:dyDescent="0.25">
      <c r="B2924" s="105">
        <f t="shared" si="5022"/>
        <v>4</v>
      </c>
      <c r="C2924" s="116">
        <f>IF($Q$2=2,IFERROR(INDEX($G2900:$L2906,MATCH(B2924,$F2900:$F2906,0),MATCH(INICIO!$C$78,$G2899:$L2899,0)),0),IF($Q$2=4,IFERROR(INDEX($P2900:$U2910,MATCH(B2924,$O2900:$O2910,0),MATCH(INICIO!$C$78,$P2899:$U2899,0)),0),IFERROR(INDEX($G2911:$L2919,MATCH(B2924,$F2911:$F2919,0),MATCH(INICIO!$C$78,$G2910:$L2910,0)),0)))</f>
        <v>0</v>
      </c>
      <c r="D2924" s="105">
        <f t="shared" si="5023"/>
        <v>0</v>
      </c>
      <c r="E2924" s="116">
        <f>IF($Q$2=2,IFERROR(INDEX($G2900:$L2906,MATCH(D2924,$F2900:$F2906,0),MATCH(INICIO!$C$78,$G2899:$L2899,0)),0),IF($Q$2=4,IFERROR(INDEX($P2900:$U2910,MATCH(D2924,$O2900:$O2910,0),MATCH(INICIO!$C$78,$P2899:$U2899,0)),0),IFERROR(INDEX($G2911:$L2919,MATCH(D2924,$F2911:$F2919,0),MATCH(INICIO!$C$78,$G2910:$L2910,0)),0)))</f>
        <v>0</v>
      </c>
      <c r="F2924" s="105">
        <f t="shared" si="5024"/>
        <v>0</v>
      </c>
      <c r="G2924" s="116">
        <f>IF($Q$2=2,IFERROR(INDEX($G2900:$L2906,MATCH(F2924,$F2900:$F2906,0),MATCH(INICIO!$C$78,$G2899:$L2899,0)),0),IF($Q$2=4,IFERROR(INDEX($P2900:$U2910,MATCH(F2924,$O2900:$O2910,0),MATCH(INICIO!$C$78,$P2899:$U2899,0)),0),IFERROR(INDEX($G2911:$L2919,MATCH(F2924,$F2911:$F2919,0),MATCH(INICIO!$C$78,$G2910:$L2910,0)),0)))</f>
        <v>0</v>
      </c>
      <c r="H2924" s="105">
        <f t="shared" si="5025"/>
        <v>0</v>
      </c>
      <c r="I2924" s="116">
        <f>IF($Q$2=2,IFERROR(INDEX($G2900:$L2906,MATCH(H2924,$F2900:$F2906,0),MATCH(INICIO!$C$78,$G2899:$L2899,0)),0),IF($Q$2=4,IFERROR(INDEX($P2900:$U2910,MATCH(H2924,$O2900:$O2910,0),MATCH(INICIO!$C$78,$P2899:$U2899,0)),0),IFERROR(INDEX($G2911:$L2919,MATCH(H2924,$F2911:$F2919,0),MATCH(INICIO!$C$78,$G2910:$L2910,0)),0)))</f>
        <v>0</v>
      </c>
      <c r="J2924" s="105">
        <f t="shared" si="5026"/>
        <v>0</v>
      </c>
      <c r="K2924" s="116">
        <f>IF($Q$2=2,IFERROR(INDEX($G2900:$L2906,MATCH(J2924,$F2900:$F2906,0),MATCH(INICIO!$C$78,$G2899:$L2899,0)),0),IF($Q$2=4,IFERROR(INDEX($P2900:$U2910,MATCH(J2924,$O2900:$O2910,0),MATCH(INICIO!$C$78,$P2899:$U2899,0)),0),IFERROR(INDEX($G2911:$L2919,MATCH(J2924,$F2911:$F2919,0),MATCH(INICIO!$C$78,$G2910:$L2910,0)),0)))</f>
        <v>0</v>
      </c>
      <c r="L2924" s="105">
        <f t="shared" si="5027"/>
        <v>0</v>
      </c>
      <c r="M2924" s="116">
        <f>IF($Q$2=2,IFERROR(INDEX($G2900:$L2906,MATCH(L2924,$F2900:$F2906,0),MATCH(INICIO!$C$78,$G2899:$L2899,0)),0),IF($Q$2=4,IFERROR(INDEX($P2900:$U2910,MATCH(L2924,$O2900:$O2910,0),MATCH(INICIO!$C$78,$P2899:$U2899,0)),0),IFERROR(INDEX($G2911:$L2919,MATCH(L2924,$F2911:$F2919,0),MATCH(INICIO!$C$78,$G2910:$L2910,0)),0)))</f>
        <v>0</v>
      </c>
    </row>
    <row r="2925" spans="1:24" hidden="1" outlineLevel="2" x14ac:dyDescent="0.25">
      <c r="B2925" s="105">
        <f t="shared" si="5022"/>
        <v>1</v>
      </c>
      <c r="C2925" s="116">
        <f>IF($Q$2=2,IFERROR(INDEX($G2900:$L2906,MATCH(B2925,$F2900:$F2906,0),MATCH(INICIO!$C$78,$G2899:$L2899,0)),0),IF($Q$2=4,IFERROR(INDEX($P2900:$U2910,MATCH(B2925,$O2900:$O2910,0),MATCH(INICIO!$C$78,$P2899:$U2899,0)),0),IFERROR(INDEX($G2911:$L2919,MATCH(B2925,$F2911:$F2919,0),MATCH(INICIO!$C$78,$G2910:$L2910,0)),0)))</f>
        <v>0</v>
      </c>
      <c r="D2925" s="105">
        <f t="shared" si="5023"/>
        <v>0</v>
      </c>
      <c r="E2925" s="116">
        <f>IF($Q$2=2,IFERROR(INDEX($G2900:$L2906,MATCH(D2925,$F2900:$F2906,0),MATCH(INICIO!$C$78,$G2899:$L2899,0)),0),IF($Q$2=4,IFERROR(INDEX($P2900:$U2910,MATCH(D2925,$O2900:$O2910,0),MATCH(INICIO!$C$78,$P2899:$U2899,0)),0),IFERROR(INDEX($G2911:$L2919,MATCH(D2925,$F2911:$F2919,0),MATCH(INICIO!$C$78,$G2910:$L2910,0)),0)))</f>
        <v>0</v>
      </c>
      <c r="F2925" s="105">
        <f t="shared" si="5024"/>
        <v>0</v>
      </c>
      <c r="G2925" s="116">
        <f>IF($Q$2=2,IFERROR(INDEX($G2900:$L2906,MATCH(F2925,$F2900:$F2906,0),MATCH(INICIO!$C$78,$G2899:$L2899,0)),0),IF($Q$2=4,IFERROR(INDEX($P2900:$U2910,MATCH(F2925,$O2900:$O2910,0),MATCH(INICIO!$C$78,$P2899:$U2899,0)),0),IFERROR(INDEX($G2911:$L2919,MATCH(F2925,$F2911:$F2919,0),MATCH(INICIO!$C$78,$G2910:$L2910,0)),0)))</f>
        <v>0</v>
      </c>
      <c r="H2925" s="105">
        <f t="shared" si="5025"/>
        <v>0</v>
      </c>
      <c r="I2925" s="116">
        <f>IF($Q$2=2,IFERROR(INDEX($G2900:$L2906,MATCH(H2925,$F2900:$F2906,0),MATCH(INICIO!$C$78,$G2899:$L2899,0)),0),IF($Q$2=4,IFERROR(INDEX($P2900:$U2910,MATCH(H2925,$O2900:$O2910,0),MATCH(INICIO!$C$78,$P2899:$U2899,0)),0),IFERROR(INDEX($G2911:$L2919,MATCH(H2925,$F2911:$F2919,0),MATCH(INICIO!$C$78,$G2910:$L2910,0)),0)))</f>
        <v>0</v>
      </c>
      <c r="J2925" s="105">
        <f t="shared" si="5026"/>
        <v>0</v>
      </c>
      <c r="K2925" s="116">
        <f>IF($Q$2=2,IFERROR(INDEX($G2900:$L2906,MATCH(J2925,$F2900:$F2906,0),MATCH(INICIO!$C$78,$G2899:$L2899,0)),0),IF($Q$2=4,IFERROR(INDEX($P2900:$U2910,MATCH(J2925,$O2900:$O2910,0),MATCH(INICIO!$C$78,$P2899:$U2899,0)),0),IFERROR(INDEX($G2911:$L2919,MATCH(J2925,$F2911:$F2919,0),MATCH(INICIO!$C$78,$G2910:$L2910,0)),0)))</f>
        <v>0</v>
      </c>
      <c r="L2925" s="105">
        <f t="shared" si="5027"/>
        <v>0</v>
      </c>
      <c r="M2925" s="116">
        <f>IF($Q$2=2,IFERROR(INDEX($G2900:$L2906,MATCH(L2925,$F2900:$F2906,0),MATCH(INICIO!$C$78,$G2899:$L2899,0)),0),IF($Q$2=4,IFERROR(INDEX($P2900:$U2910,MATCH(L2925,$O2900:$O2910,0),MATCH(INICIO!$C$78,$P2899:$U2899,0)),0),IFERROR(INDEX($G2911:$L2919,MATCH(L2925,$F2911:$F2919,0),MATCH(INICIO!$C$78,$G2910:$L2910,0)),0)))</f>
        <v>0</v>
      </c>
    </row>
    <row r="2926" spans="1:24" hidden="1" outlineLevel="2" x14ac:dyDescent="0.25">
      <c r="B2926" s="105">
        <f t="shared" si="5022"/>
        <v>5</v>
      </c>
      <c r="C2926" s="116">
        <f>IF($Q$2=2,IFERROR(INDEX($G2900:$L2906,MATCH(B2926,$F2900:$F2906,0),MATCH(INICIO!$C$78,$G2899:$L2899,0)),0),IF($Q$2=4,IFERROR(INDEX($P2900:$U2910,MATCH(B2926,$O2900:$O2910,0),MATCH(INICIO!$C$78,$P2899:$U2899,0)),0),IFERROR(INDEX($G2911:$L2919,MATCH(B2926,$F2911:$F2919,0),MATCH(INICIO!$C$78,$G2910:$L2910,0)),0)))</f>
        <v>0</v>
      </c>
      <c r="D2926" s="105">
        <f t="shared" si="5023"/>
        <v>0</v>
      </c>
      <c r="E2926" s="116">
        <f>IF($Q$2=2,IFERROR(INDEX($G2900:$L2906,MATCH(D2926,$F2900:$F2906,0),MATCH(INICIO!$C$78,$G2899:$L2899,0)),0),IF($Q$2=4,IFERROR(INDEX($P2900:$U2910,MATCH(D2926,$O2900:$O2910,0),MATCH(INICIO!$C$78,$P2899:$U2899,0)),0),IFERROR(INDEX($G2911:$L2919,MATCH(D2926,$F2911:$F2919,0),MATCH(INICIO!$C$78,$G2910:$L2910,0)),0)))</f>
        <v>0</v>
      </c>
      <c r="F2926" s="105">
        <f t="shared" si="5024"/>
        <v>0</v>
      </c>
      <c r="G2926" s="116">
        <f>IF($Q$2=2,IFERROR(INDEX($G2900:$L2906,MATCH(F2926,$F2900:$F2906,0),MATCH(INICIO!$C$78,$G2899:$L2899,0)),0),IF($Q$2=4,IFERROR(INDEX($P2900:$U2910,MATCH(F2926,$O2900:$O2910,0),MATCH(INICIO!$C$78,$P2899:$U2899,0)),0),IFERROR(INDEX($G2911:$L2919,MATCH(F2926,$F2911:$F2919,0),MATCH(INICIO!$C$78,$G2910:$L2910,0)),0)))</f>
        <v>0</v>
      </c>
      <c r="H2926" s="105">
        <f t="shared" si="5025"/>
        <v>0</v>
      </c>
      <c r="I2926" s="116">
        <f>IF($Q$2=2,IFERROR(INDEX($G2900:$L2906,MATCH(H2926,$F2900:$F2906,0),MATCH(INICIO!$C$78,$G2899:$L2899,0)),0),IF($Q$2=4,IFERROR(INDEX($P2900:$U2910,MATCH(H2926,$O2900:$O2910,0),MATCH(INICIO!$C$78,$P2899:$U2899,0)),0),IFERROR(INDEX($G2911:$L2919,MATCH(H2926,$F2911:$F2919,0),MATCH(INICIO!$C$78,$G2910:$L2910,0)),0)))</f>
        <v>0</v>
      </c>
      <c r="J2926" s="105">
        <f t="shared" si="5026"/>
        <v>0</v>
      </c>
      <c r="K2926" s="116">
        <f>IF($Q$2=2,IFERROR(INDEX($G2900:$L2906,MATCH(J2926,$F2900:$F2906,0),MATCH(INICIO!$C$78,$G2899:$L2899,0)),0),IF($Q$2=4,IFERROR(INDEX($P2900:$U2910,MATCH(J2926,$O2900:$O2910,0),MATCH(INICIO!$C$78,$P2899:$U2899,0)),0),IFERROR(INDEX($G2911:$L2919,MATCH(J2926,$F2911:$F2919,0),MATCH(INICIO!$C$78,$G2910:$L2910,0)),0)))</f>
        <v>0</v>
      </c>
      <c r="L2926" s="105">
        <f t="shared" si="5027"/>
        <v>0</v>
      </c>
      <c r="M2926" s="116">
        <f>IF($Q$2=2,IFERROR(INDEX($G2900:$L2906,MATCH(L2926,$F2900:$F2906,0),MATCH(INICIO!$C$78,$G2899:$L2899,0)),0),IF($Q$2=4,IFERROR(INDEX($P2900:$U2910,MATCH(L2926,$O2900:$O2910,0),MATCH(INICIO!$C$78,$P2899:$U2899,0)),0),IFERROR(INDEX($G2911:$L2919,MATCH(L2926,$F2911:$F2919,0),MATCH(INICIO!$C$78,$G2910:$L2910,0)),0)))</f>
        <v>0</v>
      </c>
    </row>
    <row r="2927" spans="1:24" hidden="1" outlineLevel="2" x14ac:dyDescent="0.25">
      <c r="B2927" s="105">
        <f t="shared" si="5022"/>
        <v>6</v>
      </c>
      <c r="C2927" s="116">
        <f>IF($Q$2=2,IFERROR(INDEX($G2900:$L2906,MATCH(B2927,$F2900:$F2906,0),MATCH(INICIO!$C$78,$G2899:$L2899,0)),0),IF($Q$2=4,IFERROR(INDEX($P2900:$U2910,MATCH(B2927,$O2900:$O2910,0),MATCH(INICIO!$C$78,$P2899:$U2899,0)),0),IFERROR(INDEX($G2911:$L2919,MATCH(B2927,$F2911:$F2919,0),MATCH(INICIO!$C$78,$G2910:$L2910,0)),0)))</f>
        <v>0</v>
      </c>
      <c r="D2927" s="105">
        <f t="shared" si="5023"/>
        <v>0</v>
      </c>
      <c r="E2927" s="116">
        <f>IF($Q$2=2,IFERROR(INDEX($G2900:$L2906,MATCH(D2927,$F2900:$F2906,0),MATCH(INICIO!$C$78,$G2899:$L2899,0)),0),IF($Q$2=4,IFERROR(INDEX($P2900:$U2910,MATCH(D2927,$O2900:$O2910,0),MATCH(INICIO!$C$78,$P2899:$U2899,0)),0),IFERROR(INDEX($G2911:$L2919,MATCH(D2927,$F2911:$F2919,0),MATCH(INICIO!$C$78,$G2910:$L2910,0)),0)))</f>
        <v>0</v>
      </c>
      <c r="F2927" s="105">
        <f t="shared" si="5024"/>
        <v>0</v>
      </c>
      <c r="G2927" s="116">
        <f>IF($Q$2=2,IFERROR(INDEX($G2900:$L2906,MATCH(F2927,$F2900:$F2906,0),MATCH(INICIO!$C$78,$G2899:$L2899,0)),0),IF($Q$2=4,IFERROR(INDEX($P2900:$U2910,MATCH(F2927,$O2900:$O2910,0),MATCH(INICIO!$C$78,$P2899:$U2899,0)),0),IFERROR(INDEX($G2911:$L2919,MATCH(F2927,$F2911:$F2919,0),MATCH(INICIO!$C$78,$G2910:$L2910,0)),0)))</f>
        <v>0</v>
      </c>
      <c r="H2927" s="105">
        <f t="shared" si="5025"/>
        <v>0</v>
      </c>
      <c r="I2927" s="116">
        <f>IF($Q$2=2,IFERROR(INDEX($G2900:$L2906,MATCH(H2927,$F2900:$F2906,0),MATCH(INICIO!$C$78,$G2899:$L2899,0)),0),IF($Q$2=4,IFERROR(INDEX($P2900:$U2910,MATCH(H2927,$O2900:$O2910,0),MATCH(INICIO!$C$78,$P2899:$U2899,0)),0),IFERROR(INDEX($G2911:$L2919,MATCH(H2927,$F2911:$F2919,0),MATCH(INICIO!$C$78,$G2910:$L2910,0)),0)))</f>
        <v>0</v>
      </c>
      <c r="J2927" s="105">
        <f t="shared" si="5026"/>
        <v>0</v>
      </c>
      <c r="K2927" s="116">
        <f>IF($Q$2=2,IFERROR(INDEX($G2900:$L2906,MATCH(J2927,$F2900:$F2906,0),MATCH(INICIO!$C$78,$G2899:$L2899,0)),0),IF($Q$2=4,IFERROR(INDEX($P2900:$U2910,MATCH(J2927,$O2900:$O2910,0),MATCH(INICIO!$C$78,$P2899:$U2899,0)),0),IFERROR(INDEX($G2911:$L2919,MATCH(J2927,$F2911:$F2919,0),MATCH(INICIO!$C$78,$G2910:$L2910,0)),0)))</f>
        <v>0</v>
      </c>
      <c r="L2927" s="105">
        <f t="shared" si="5027"/>
        <v>0</v>
      </c>
      <c r="M2927" s="116">
        <f>IF($Q$2=2,IFERROR(INDEX($G2900:$L2906,MATCH(L2927,$F2900:$F2906,0),MATCH(INICIO!$C$78,$G2899:$L2899,0)),0),IF($Q$2=4,IFERROR(INDEX($P2900:$U2910,MATCH(L2927,$O2900:$O2910,0),MATCH(INICIO!$C$78,$P2899:$U2899,0)),0),IFERROR(INDEX($G2911:$L2919,MATCH(L2927,$F2911:$F2919,0),MATCH(INICIO!$C$78,$G2910:$L2910,0)),0)))</f>
        <v>0</v>
      </c>
    </row>
    <row r="2928" spans="1:24" hidden="1" outlineLevel="2" x14ac:dyDescent="0.25">
      <c r="B2928" s="105">
        <f t="shared" si="5022"/>
        <v>2</v>
      </c>
      <c r="C2928" s="116">
        <f>IF($Q$2=2,IFERROR(INDEX($G2900:$L2906,MATCH(B2928,$F2900:$F2906,0),MATCH(INICIO!$C$78,$G2899:$L2899,0)),0),IF($Q$2=4,IFERROR(INDEX($P2900:$U2910,MATCH(B2928,$O2900:$O2910,0),MATCH(INICIO!$C$78,$P2899:$U2899,0)),0),IFERROR(INDEX($G2911:$L2919,MATCH(B2928,$F2911:$F2919,0),MATCH(INICIO!$C$78,$G2910:$L2910,0)),0)))</f>
        <v>0</v>
      </c>
      <c r="D2928" s="105">
        <f t="shared" si="5023"/>
        <v>0</v>
      </c>
      <c r="E2928" s="116">
        <f>IF($Q$2=2,IFERROR(INDEX($G2900:$L2906,MATCH(D2928,$F2900:$F2906,0),MATCH(INICIO!$C$78,$G2899:$L2899,0)),0),IF($Q$2=4,IFERROR(INDEX($P2900:$U2910,MATCH(D2928,$O2900:$O2910,0),MATCH(INICIO!$C$78,$P2899:$U2899,0)),0),IFERROR(INDEX($G2911:$L2919,MATCH(D2928,$F2911:$F2919,0),MATCH(INICIO!$C$78,$G2910:$L2910,0)),0)))</f>
        <v>0</v>
      </c>
      <c r="F2928" s="105">
        <f t="shared" si="5024"/>
        <v>0</v>
      </c>
      <c r="G2928" s="116">
        <f>IF($Q$2=2,IFERROR(INDEX($G2900:$L2906,MATCH(F2928,$F2900:$F2906,0),MATCH(INICIO!$C$78,$G2899:$L2899,0)),0),IF($Q$2=4,IFERROR(INDEX($P2900:$U2910,MATCH(F2928,$O2900:$O2910,0),MATCH(INICIO!$C$78,$P2899:$U2899,0)),0),IFERROR(INDEX($G2911:$L2919,MATCH(F2928,$F2911:$F2919,0),MATCH(INICIO!$C$78,$G2910:$L2910,0)),0)))</f>
        <v>0</v>
      </c>
      <c r="H2928" s="105">
        <f t="shared" si="5025"/>
        <v>0</v>
      </c>
      <c r="I2928" s="116">
        <f>IF($Q$2=2,IFERROR(INDEX($G2900:$L2906,MATCH(H2928,$F2900:$F2906,0),MATCH(INICIO!$C$78,$G2899:$L2899,0)),0),IF($Q$2=4,IFERROR(INDEX($P2900:$U2910,MATCH(H2928,$O2900:$O2910,0),MATCH(INICIO!$C$78,$P2899:$U2899,0)),0),IFERROR(INDEX($G2911:$L2919,MATCH(H2928,$F2911:$F2919,0),MATCH(INICIO!$C$78,$G2910:$L2910,0)),0)))</f>
        <v>0</v>
      </c>
      <c r="J2928" s="105">
        <f t="shared" si="5026"/>
        <v>0</v>
      </c>
      <c r="K2928" s="116">
        <f>IF($Q$2=2,IFERROR(INDEX($G2900:$L2906,MATCH(J2928,$F2900:$F2906,0),MATCH(INICIO!$C$78,$G2899:$L2899,0)),0),IF($Q$2=4,IFERROR(INDEX($P2900:$U2910,MATCH(J2928,$O2900:$O2910,0),MATCH(INICIO!$C$78,$P2899:$U2899,0)),0),IFERROR(INDEX($G2911:$L2919,MATCH(J2928,$F2911:$F2919,0),MATCH(INICIO!$C$78,$G2910:$L2910,0)),0)))</f>
        <v>0</v>
      </c>
      <c r="L2928" s="105">
        <f t="shared" si="5027"/>
        <v>0</v>
      </c>
      <c r="M2928" s="116">
        <f>IF($Q$2=2,IFERROR(INDEX($G2900:$L2906,MATCH(L2928,$F2900:$F2906,0),MATCH(INICIO!$C$78,$G2899:$L2899,0)),0),IF($Q$2=4,IFERROR(INDEX($P2900:$U2910,MATCH(L2928,$O2900:$O2910,0),MATCH(INICIO!$C$78,$P2899:$U2899,0)),0),IFERROR(INDEX($G2911:$L2919,MATCH(L2928,$F2911:$F2919,0),MATCH(INICIO!$C$78,$G2910:$L2910,0)),0)))</f>
        <v>0</v>
      </c>
    </row>
    <row r="2929" spans="1:93" hidden="1" outlineLevel="2" x14ac:dyDescent="0.25"/>
    <row r="2930" spans="1:93" s="119" customFormat="1" hidden="1" outlineLevel="2" x14ac:dyDescent="0.25">
      <c r="A2930" s="118" t="s">
        <v>43</v>
      </c>
    </row>
    <row r="2931" spans="1:93" hidden="1" outlineLevel="2" x14ac:dyDescent="0.25">
      <c r="C2931" s="121">
        <f t="shared" ref="C2931:H2931" si="5028">E$2</f>
        <v>1</v>
      </c>
      <c r="D2931" s="121">
        <f t="shared" si="5028"/>
        <v>2</v>
      </c>
      <c r="E2931" s="121">
        <f t="shared" si="5028"/>
        <v>3</v>
      </c>
      <c r="F2931" s="121">
        <f t="shared" si="5028"/>
        <v>4</v>
      </c>
      <c r="G2931" s="121">
        <f t="shared" si="5028"/>
        <v>5</v>
      </c>
      <c r="H2931" s="121">
        <f t="shared" si="5028"/>
        <v>6</v>
      </c>
    </row>
    <row r="2932" spans="1:93" hidden="1" outlineLevel="2" x14ac:dyDescent="0.25">
      <c r="B2932" s="122" t="s">
        <v>44</v>
      </c>
      <c r="C2932" s="123">
        <f t="array" ref="C2932:C2937">MMULT(MMULT(C$8:H$13,$AZ$8:$BE$13),C2923:C2928)+MMULT(MINVERSE(TRANSPOSE($AZ$8:$BE$13)),C2890:C2895)</f>
        <v>0</v>
      </c>
      <c r="D2932" s="123">
        <f t="array" ref="D2932:D2937">MMULT(MMULT(K$8:P$13,$AZ$8:$BE$13),E2923:E2928)+MMULT(MINVERSE(TRANSPOSE($AZ$8:$BE$13)),E2890:E2895)</f>
        <v>0</v>
      </c>
      <c r="E2932" s="123">
        <f t="array" ref="E2932:E2937">MMULT(MMULT(S$8:X$13,$AZ$8:$BE$13),G2923:G2928)+MMULT(MINVERSE(TRANSPOSE($AZ$8:$BE$13)),G2890:G2895)</f>
        <v>0</v>
      </c>
      <c r="F2932" s="123">
        <f t="array" ref="F2932:F2937">MMULT(MMULT(AA$8:AF$13,$AZ$8:$BE$13),I2923:I2928)+MMULT(MINVERSE(TRANSPOSE($AZ$8:$BE$13)),I2890:I2895)</f>
        <v>0</v>
      </c>
      <c r="G2932" s="123" t="e">
        <f t="array" ref="G2932:G2937">MMULT(MMULT(AI$8:AN$13,$AZ$8:$BE$13),K2923:K2928)+MMULT(MINVERSE(TRANSPOSE($AZ$8:$BE$13)),K2890:K2895)</f>
        <v>#DIV/0!</v>
      </c>
      <c r="H2932" s="123">
        <f t="array" ref="H2932:H2937">MMULT(MMULT(AQ$8:AV$13,$AZ$8:$BE$13),M2923:M2928)+MMULT(MINVERSE(TRANSPOSE($AZ$8:$BE$13)),M2890:M2895)</f>
        <v>0</v>
      </c>
      <c r="N2932" s="124"/>
      <c r="P2932" s="124"/>
    </row>
    <row r="2933" spans="1:93" hidden="1" outlineLevel="2" x14ac:dyDescent="0.25">
      <c r="B2933" s="122" t="s">
        <v>45</v>
      </c>
      <c r="C2933" s="123">
        <v>0</v>
      </c>
      <c r="D2933" s="123">
        <v>0</v>
      </c>
      <c r="E2933" s="123">
        <v>0</v>
      </c>
      <c r="F2933" s="123">
        <v>0</v>
      </c>
      <c r="G2933" s="123" t="e">
        <v>#DIV/0!</v>
      </c>
      <c r="H2933" s="123">
        <v>0</v>
      </c>
      <c r="N2933" s="124"/>
      <c r="P2933" s="124"/>
    </row>
    <row r="2934" spans="1:93" hidden="1" outlineLevel="2" x14ac:dyDescent="0.25">
      <c r="B2934" s="122" t="s">
        <v>46</v>
      </c>
      <c r="C2934" s="123">
        <v>0</v>
      </c>
      <c r="D2934" s="123">
        <v>0</v>
      </c>
      <c r="E2934" s="123">
        <v>0</v>
      </c>
      <c r="F2934" s="123">
        <v>0</v>
      </c>
      <c r="G2934" s="123" t="e">
        <v>#DIV/0!</v>
      </c>
      <c r="H2934" s="123">
        <v>0</v>
      </c>
      <c r="N2934" s="124"/>
      <c r="P2934" s="124"/>
    </row>
    <row r="2935" spans="1:93" hidden="1" outlineLevel="2" x14ac:dyDescent="0.25">
      <c r="B2935" s="122" t="s">
        <v>47</v>
      </c>
      <c r="C2935" s="123">
        <v>0</v>
      </c>
      <c r="D2935" s="123">
        <v>0</v>
      </c>
      <c r="E2935" s="123">
        <v>0</v>
      </c>
      <c r="F2935" s="123">
        <v>0</v>
      </c>
      <c r="G2935" s="123" t="e">
        <v>#DIV/0!</v>
      </c>
      <c r="H2935" s="123">
        <v>0</v>
      </c>
      <c r="N2935" s="124"/>
      <c r="P2935" s="124"/>
    </row>
    <row r="2936" spans="1:93" hidden="1" outlineLevel="2" x14ac:dyDescent="0.25">
      <c r="B2936" s="122" t="s">
        <v>48</v>
      </c>
      <c r="C2936" s="123">
        <v>0</v>
      </c>
      <c r="D2936" s="123">
        <v>0</v>
      </c>
      <c r="E2936" s="123">
        <v>0</v>
      </c>
      <c r="F2936" s="123">
        <v>0</v>
      </c>
      <c r="G2936" s="123" t="e">
        <v>#DIV/0!</v>
      </c>
      <c r="H2936" s="123">
        <v>0</v>
      </c>
      <c r="N2936" s="124"/>
      <c r="P2936" s="124"/>
    </row>
    <row r="2937" spans="1:93" hidden="1" outlineLevel="2" x14ac:dyDescent="0.25">
      <c r="B2937" s="122" t="s">
        <v>49</v>
      </c>
      <c r="C2937" s="123">
        <v>0</v>
      </c>
      <c r="D2937" s="123">
        <v>0</v>
      </c>
      <c r="E2937" s="123">
        <v>0</v>
      </c>
      <c r="F2937" s="123">
        <v>0</v>
      </c>
      <c r="G2937" s="123" t="e">
        <v>#DIV/0!</v>
      </c>
      <c r="H2937" s="123">
        <v>0</v>
      </c>
      <c r="N2937" s="124"/>
      <c r="P2937" s="124"/>
    </row>
    <row r="2938" spans="1:93" hidden="1" outlineLevel="2" x14ac:dyDescent="0.25"/>
    <row r="2939" spans="1:93" hidden="1" outlineLevel="2" x14ac:dyDescent="0.25">
      <c r="B2939" s="318" t="s">
        <v>50</v>
      </c>
      <c r="C2939" s="319"/>
      <c r="D2939" s="319"/>
      <c r="E2939" s="319"/>
      <c r="F2939" s="319"/>
      <c r="G2939" s="319"/>
      <c r="H2939" s="319"/>
      <c r="I2939" s="319"/>
      <c r="J2939" s="319"/>
      <c r="K2939" s="319"/>
      <c r="L2939" s="320"/>
      <c r="M2939" s="321" t="s">
        <v>51</v>
      </c>
      <c r="N2939" s="322"/>
      <c r="O2939" s="322"/>
      <c r="P2939" s="322"/>
      <c r="Q2939" s="322"/>
      <c r="R2939" s="322"/>
      <c r="S2939" s="322"/>
      <c r="T2939" s="322"/>
      <c r="U2939" s="322"/>
      <c r="V2939" s="323"/>
      <c r="W2939" s="321" t="s">
        <v>52</v>
      </c>
      <c r="X2939" s="322"/>
      <c r="Y2939" s="322"/>
      <c r="Z2939" s="322"/>
      <c r="AA2939" s="322"/>
      <c r="AB2939" s="322"/>
      <c r="AC2939" s="322"/>
      <c r="AD2939" s="322"/>
      <c r="AE2939" s="322"/>
      <c r="AF2939" s="323"/>
      <c r="AG2939" s="321" t="s">
        <v>53</v>
      </c>
      <c r="AH2939" s="322"/>
      <c r="AI2939" s="322"/>
      <c r="AJ2939" s="322"/>
      <c r="AK2939" s="322"/>
      <c r="AL2939" s="322"/>
      <c r="AM2939" s="322"/>
      <c r="AN2939" s="322"/>
      <c r="AO2939" s="322"/>
      <c r="AP2939" s="323"/>
      <c r="AQ2939" s="321" t="s">
        <v>54</v>
      </c>
      <c r="AR2939" s="322"/>
      <c r="AS2939" s="322"/>
      <c r="AT2939" s="322"/>
      <c r="AU2939" s="322"/>
      <c r="AV2939" s="322"/>
      <c r="AW2939" s="322"/>
      <c r="AX2939" s="322"/>
      <c r="AY2939" s="322"/>
      <c r="AZ2939" s="323"/>
      <c r="BA2939" s="321" t="s">
        <v>55</v>
      </c>
      <c r="BB2939" s="322"/>
      <c r="BC2939" s="322"/>
      <c r="BD2939" s="322"/>
      <c r="BE2939" s="322"/>
      <c r="BF2939" s="322"/>
      <c r="BG2939" s="322"/>
      <c r="BH2939" s="322"/>
      <c r="BI2939" s="322"/>
      <c r="BJ2939" s="323"/>
    </row>
    <row r="2940" spans="1:93" hidden="1" outlineLevel="2" x14ac:dyDescent="0.25">
      <c r="B2940" s="186">
        <f t="shared" ref="B2940" si="5029">E$2</f>
        <v>1</v>
      </c>
      <c r="C2940" s="187">
        <f t="shared" ref="C2940:L2943" si="5030">B2940</f>
        <v>1</v>
      </c>
      <c r="D2940" s="187">
        <f t="shared" si="5030"/>
        <v>1</v>
      </c>
      <c r="E2940" s="187">
        <f t="shared" si="5030"/>
        <v>1</v>
      </c>
      <c r="F2940" s="187">
        <f t="shared" si="5030"/>
        <v>1</v>
      </c>
      <c r="G2940" s="187">
        <f t="shared" si="5030"/>
        <v>1</v>
      </c>
      <c r="H2940" s="187">
        <f t="shared" si="5030"/>
        <v>1</v>
      </c>
      <c r="I2940" s="187">
        <f t="shared" si="5030"/>
        <v>1</v>
      </c>
      <c r="J2940" s="187">
        <f t="shared" si="5030"/>
        <v>1</v>
      </c>
      <c r="K2940" s="187">
        <f t="shared" si="5030"/>
        <v>1</v>
      </c>
      <c r="L2940" s="188">
        <f t="shared" si="5030"/>
        <v>1</v>
      </c>
      <c r="M2940" s="189">
        <f t="shared" ref="M2940" si="5031">F$2</f>
        <v>2</v>
      </c>
      <c r="N2940" s="187">
        <f t="shared" ref="N2940:V2943" si="5032">M2940</f>
        <v>2</v>
      </c>
      <c r="O2940" s="187">
        <f t="shared" si="5032"/>
        <v>2</v>
      </c>
      <c r="P2940" s="187">
        <f t="shared" si="5032"/>
        <v>2</v>
      </c>
      <c r="Q2940" s="187">
        <f t="shared" si="5032"/>
        <v>2</v>
      </c>
      <c r="R2940" s="187">
        <f t="shared" si="5032"/>
        <v>2</v>
      </c>
      <c r="S2940" s="187">
        <f t="shared" si="5032"/>
        <v>2</v>
      </c>
      <c r="T2940" s="187">
        <f t="shared" si="5032"/>
        <v>2</v>
      </c>
      <c r="U2940" s="187">
        <f t="shared" si="5032"/>
        <v>2</v>
      </c>
      <c r="V2940" s="188">
        <f t="shared" si="5032"/>
        <v>2</v>
      </c>
      <c r="W2940" s="189">
        <f>G$2</f>
        <v>3</v>
      </c>
      <c r="X2940" s="187">
        <f t="shared" ref="X2940:AF2943" si="5033">W2940</f>
        <v>3</v>
      </c>
      <c r="Y2940" s="187">
        <f t="shared" si="5033"/>
        <v>3</v>
      </c>
      <c r="Z2940" s="187">
        <f t="shared" si="5033"/>
        <v>3</v>
      </c>
      <c r="AA2940" s="187">
        <f t="shared" si="5033"/>
        <v>3</v>
      </c>
      <c r="AB2940" s="187">
        <f t="shared" si="5033"/>
        <v>3</v>
      </c>
      <c r="AC2940" s="187">
        <f t="shared" si="5033"/>
        <v>3</v>
      </c>
      <c r="AD2940" s="187">
        <f t="shared" si="5033"/>
        <v>3</v>
      </c>
      <c r="AE2940" s="187">
        <f t="shared" si="5033"/>
        <v>3</v>
      </c>
      <c r="AF2940" s="188">
        <f t="shared" si="5033"/>
        <v>3</v>
      </c>
      <c r="AG2940" s="189">
        <f>H$2</f>
        <v>4</v>
      </c>
      <c r="AH2940" s="187">
        <f t="shared" ref="AH2940:AP2943" si="5034">AG2940</f>
        <v>4</v>
      </c>
      <c r="AI2940" s="187">
        <f t="shared" si="5034"/>
        <v>4</v>
      </c>
      <c r="AJ2940" s="187">
        <f t="shared" si="5034"/>
        <v>4</v>
      </c>
      <c r="AK2940" s="187">
        <f t="shared" si="5034"/>
        <v>4</v>
      </c>
      <c r="AL2940" s="187">
        <f t="shared" si="5034"/>
        <v>4</v>
      </c>
      <c r="AM2940" s="187">
        <f t="shared" si="5034"/>
        <v>4</v>
      </c>
      <c r="AN2940" s="187">
        <f t="shared" si="5034"/>
        <v>4</v>
      </c>
      <c r="AO2940" s="187">
        <f t="shared" si="5034"/>
        <v>4</v>
      </c>
      <c r="AP2940" s="188">
        <f t="shared" si="5034"/>
        <v>4</v>
      </c>
      <c r="AQ2940" s="189">
        <f>I$2</f>
        <v>5</v>
      </c>
      <c r="AR2940" s="187">
        <f t="shared" ref="AR2940:AZ2943" si="5035">AQ2940</f>
        <v>5</v>
      </c>
      <c r="AS2940" s="187">
        <f t="shared" si="5035"/>
        <v>5</v>
      </c>
      <c r="AT2940" s="187">
        <f t="shared" si="5035"/>
        <v>5</v>
      </c>
      <c r="AU2940" s="187">
        <f t="shared" si="5035"/>
        <v>5</v>
      </c>
      <c r="AV2940" s="187">
        <f t="shared" si="5035"/>
        <v>5</v>
      </c>
      <c r="AW2940" s="187">
        <f t="shared" si="5035"/>
        <v>5</v>
      </c>
      <c r="AX2940" s="187">
        <f t="shared" si="5035"/>
        <v>5</v>
      </c>
      <c r="AY2940" s="187">
        <f t="shared" si="5035"/>
        <v>5</v>
      </c>
      <c r="AZ2940" s="188">
        <f t="shared" si="5035"/>
        <v>5</v>
      </c>
      <c r="BA2940" s="189">
        <f>J$2</f>
        <v>6</v>
      </c>
      <c r="BB2940" s="187">
        <f t="shared" ref="BB2940:BJ2943" si="5036">BA2940</f>
        <v>6</v>
      </c>
      <c r="BC2940" s="187">
        <f t="shared" si="5036"/>
        <v>6</v>
      </c>
      <c r="BD2940" s="187">
        <f t="shared" si="5036"/>
        <v>6</v>
      </c>
      <c r="BE2940" s="187">
        <f t="shared" si="5036"/>
        <v>6</v>
      </c>
      <c r="BF2940" s="187">
        <f t="shared" si="5036"/>
        <v>6</v>
      </c>
      <c r="BG2940" s="187">
        <f t="shared" si="5036"/>
        <v>6</v>
      </c>
      <c r="BH2940" s="187">
        <f t="shared" si="5036"/>
        <v>6</v>
      </c>
      <c r="BI2940" s="187">
        <f t="shared" si="5036"/>
        <v>6</v>
      </c>
      <c r="BJ2940" s="188">
        <f t="shared" si="5036"/>
        <v>6</v>
      </c>
    </row>
    <row r="2941" spans="1:93" s="2" customFormat="1" ht="15" hidden="1" customHeight="1" outlineLevel="2" x14ac:dyDescent="0.25">
      <c r="A2941" s="152" t="s">
        <v>192</v>
      </c>
      <c r="B2941" s="129">
        <f>C2934</f>
        <v>0</v>
      </c>
      <c r="C2941" s="130">
        <f t="shared" si="5030"/>
        <v>0</v>
      </c>
      <c r="D2941" s="130">
        <f t="shared" si="5030"/>
        <v>0</v>
      </c>
      <c r="E2941" s="130">
        <f t="shared" si="5030"/>
        <v>0</v>
      </c>
      <c r="F2941" s="130">
        <f t="shared" si="5030"/>
        <v>0</v>
      </c>
      <c r="G2941" s="130">
        <f t="shared" si="5030"/>
        <v>0</v>
      </c>
      <c r="H2941" s="130">
        <f t="shared" si="5030"/>
        <v>0</v>
      </c>
      <c r="I2941" s="130">
        <f t="shared" si="5030"/>
        <v>0</v>
      </c>
      <c r="J2941" s="190">
        <f t="shared" si="5030"/>
        <v>0</v>
      </c>
      <c r="K2941" s="130">
        <f t="shared" si="5030"/>
        <v>0</v>
      </c>
      <c r="L2941" s="131">
        <f t="shared" si="5030"/>
        <v>0</v>
      </c>
      <c r="M2941" s="129">
        <f>D2934</f>
        <v>0</v>
      </c>
      <c r="N2941" s="130">
        <f t="shared" si="5032"/>
        <v>0</v>
      </c>
      <c r="O2941" s="130">
        <f t="shared" si="5032"/>
        <v>0</v>
      </c>
      <c r="P2941" s="130">
        <f t="shared" si="5032"/>
        <v>0</v>
      </c>
      <c r="Q2941" s="130">
        <f t="shared" si="5032"/>
        <v>0</v>
      </c>
      <c r="R2941" s="130">
        <f t="shared" si="5032"/>
        <v>0</v>
      </c>
      <c r="S2941" s="130">
        <f t="shared" si="5032"/>
        <v>0</v>
      </c>
      <c r="T2941" s="130">
        <f t="shared" si="5032"/>
        <v>0</v>
      </c>
      <c r="U2941" s="130">
        <f t="shared" si="5032"/>
        <v>0</v>
      </c>
      <c r="V2941" s="131">
        <f t="shared" si="5032"/>
        <v>0</v>
      </c>
      <c r="W2941" s="129">
        <f>E2934</f>
        <v>0</v>
      </c>
      <c r="X2941" s="130">
        <f t="shared" si="5033"/>
        <v>0</v>
      </c>
      <c r="Y2941" s="130">
        <f t="shared" si="5033"/>
        <v>0</v>
      </c>
      <c r="Z2941" s="130">
        <f t="shared" si="5033"/>
        <v>0</v>
      </c>
      <c r="AA2941" s="130">
        <f t="shared" si="5033"/>
        <v>0</v>
      </c>
      <c r="AB2941" s="130">
        <f t="shared" si="5033"/>
        <v>0</v>
      </c>
      <c r="AC2941" s="130">
        <f t="shared" si="5033"/>
        <v>0</v>
      </c>
      <c r="AD2941" s="130">
        <f t="shared" si="5033"/>
        <v>0</v>
      </c>
      <c r="AE2941" s="130">
        <f t="shared" si="5033"/>
        <v>0</v>
      </c>
      <c r="AF2941" s="131">
        <f t="shared" si="5033"/>
        <v>0</v>
      </c>
      <c r="AG2941" s="129">
        <f>F2934</f>
        <v>0</v>
      </c>
      <c r="AH2941" s="130">
        <f t="shared" si="5034"/>
        <v>0</v>
      </c>
      <c r="AI2941" s="130">
        <f t="shared" si="5034"/>
        <v>0</v>
      </c>
      <c r="AJ2941" s="130">
        <f t="shared" si="5034"/>
        <v>0</v>
      </c>
      <c r="AK2941" s="130">
        <f t="shared" si="5034"/>
        <v>0</v>
      </c>
      <c r="AL2941" s="130">
        <f t="shared" si="5034"/>
        <v>0</v>
      </c>
      <c r="AM2941" s="130">
        <f t="shared" si="5034"/>
        <v>0</v>
      </c>
      <c r="AN2941" s="130">
        <f t="shared" si="5034"/>
        <v>0</v>
      </c>
      <c r="AO2941" s="130">
        <f t="shared" si="5034"/>
        <v>0</v>
      </c>
      <c r="AP2941" s="131">
        <f t="shared" si="5034"/>
        <v>0</v>
      </c>
      <c r="AQ2941" s="129" t="e">
        <f>G2934</f>
        <v>#DIV/0!</v>
      </c>
      <c r="AR2941" s="130" t="e">
        <f t="shared" si="5035"/>
        <v>#DIV/0!</v>
      </c>
      <c r="AS2941" s="130" t="e">
        <f t="shared" si="5035"/>
        <v>#DIV/0!</v>
      </c>
      <c r="AT2941" s="130" t="e">
        <f t="shared" si="5035"/>
        <v>#DIV/0!</v>
      </c>
      <c r="AU2941" s="130" t="e">
        <f t="shared" si="5035"/>
        <v>#DIV/0!</v>
      </c>
      <c r="AV2941" s="130" t="e">
        <f t="shared" si="5035"/>
        <v>#DIV/0!</v>
      </c>
      <c r="AW2941" s="130" t="e">
        <f t="shared" si="5035"/>
        <v>#DIV/0!</v>
      </c>
      <c r="AX2941" s="130" t="e">
        <f t="shared" si="5035"/>
        <v>#DIV/0!</v>
      </c>
      <c r="AY2941" s="130" t="e">
        <f t="shared" si="5035"/>
        <v>#DIV/0!</v>
      </c>
      <c r="AZ2941" s="131" t="e">
        <f t="shared" si="5035"/>
        <v>#DIV/0!</v>
      </c>
      <c r="BA2941" s="129">
        <f>H2934</f>
        <v>0</v>
      </c>
      <c r="BB2941" s="130">
        <f t="shared" si="5036"/>
        <v>0</v>
      </c>
      <c r="BC2941" s="130">
        <f t="shared" si="5036"/>
        <v>0</v>
      </c>
      <c r="BD2941" s="130">
        <f t="shared" si="5036"/>
        <v>0</v>
      </c>
      <c r="BE2941" s="130">
        <f t="shared" si="5036"/>
        <v>0</v>
      </c>
      <c r="BF2941" s="130">
        <f t="shared" si="5036"/>
        <v>0</v>
      </c>
      <c r="BG2941" s="130">
        <f t="shared" si="5036"/>
        <v>0</v>
      </c>
      <c r="BH2941" s="130">
        <f t="shared" si="5036"/>
        <v>0</v>
      </c>
      <c r="BI2941" s="130">
        <f t="shared" si="5036"/>
        <v>0</v>
      </c>
      <c r="BJ2941" s="131">
        <f t="shared" si="5036"/>
        <v>0</v>
      </c>
      <c r="BK2941"/>
      <c r="BL2941"/>
      <c r="BM2941"/>
      <c r="BN2941"/>
      <c r="BO2941"/>
      <c r="BP2941"/>
      <c r="BQ2941"/>
      <c r="BR2941"/>
      <c r="BS2941"/>
      <c r="BT2941"/>
      <c r="BU2941"/>
      <c r="BV2941"/>
      <c r="BW2941"/>
      <c r="BX2941"/>
      <c r="BY2941"/>
      <c r="BZ2941"/>
      <c r="CA2941"/>
      <c r="CB2941"/>
      <c r="CC2941"/>
      <c r="CD2941"/>
      <c r="CE2941"/>
      <c r="CF2941"/>
      <c r="CG2941"/>
      <c r="CH2941"/>
      <c r="CI2941"/>
      <c r="CJ2941"/>
      <c r="CK2941"/>
      <c r="CL2941"/>
      <c r="CM2941"/>
      <c r="CN2941"/>
      <c r="CO2941"/>
    </row>
    <row r="2942" spans="1:93" s="2" customFormat="1" ht="15" hidden="1" customHeight="1" outlineLevel="2" x14ac:dyDescent="0.25">
      <c r="A2942" s="152" t="s">
        <v>47</v>
      </c>
      <c r="B2942" s="129">
        <f>C2935</f>
        <v>0</v>
      </c>
      <c r="C2942" s="130">
        <f t="shared" si="5030"/>
        <v>0</v>
      </c>
      <c r="D2942" s="130">
        <f t="shared" si="5030"/>
        <v>0</v>
      </c>
      <c r="E2942" s="130">
        <f t="shared" si="5030"/>
        <v>0</v>
      </c>
      <c r="F2942" s="130">
        <f t="shared" si="5030"/>
        <v>0</v>
      </c>
      <c r="G2942" s="130">
        <f t="shared" si="5030"/>
        <v>0</v>
      </c>
      <c r="H2942" s="130">
        <f t="shared" si="5030"/>
        <v>0</v>
      </c>
      <c r="I2942" s="130">
        <f t="shared" si="5030"/>
        <v>0</v>
      </c>
      <c r="J2942" s="190">
        <f t="shared" si="5030"/>
        <v>0</v>
      </c>
      <c r="K2942" s="130">
        <f t="shared" si="5030"/>
        <v>0</v>
      </c>
      <c r="L2942" s="131">
        <f t="shared" si="5030"/>
        <v>0</v>
      </c>
      <c r="M2942" s="129">
        <f>D2935</f>
        <v>0</v>
      </c>
      <c r="N2942" s="130">
        <f t="shared" si="5032"/>
        <v>0</v>
      </c>
      <c r="O2942" s="130">
        <f t="shared" si="5032"/>
        <v>0</v>
      </c>
      <c r="P2942" s="130">
        <f t="shared" si="5032"/>
        <v>0</v>
      </c>
      <c r="Q2942" s="130">
        <f t="shared" si="5032"/>
        <v>0</v>
      </c>
      <c r="R2942" s="130">
        <f t="shared" si="5032"/>
        <v>0</v>
      </c>
      <c r="S2942" s="130">
        <f t="shared" si="5032"/>
        <v>0</v>
      </c>
      <c r="T2942" s="130">
        <f t="shared" si="5032"/>
        <v>0</v>
      </c>
      <c r="U2942" s="130">
        <f t="shared" si="5032"/>
        <v>0</v>
      </c>
      <c r="V2942" s="131">
        <f t="shared" si="5032"/>
        <v>0</v>
      </c>
      <c r="W2942" s="129">
        <f>E2935</f>
        <v>0</v>
      </c>
      <c r="X2942" s="130">
        <f t="shared" si="5033"/>
        <v>0</v>
      </c>
      <c r="Y2942" s="130">
        <f t="shared" si="5033"/>
        <v>0</v>
      </c>
      <c r="Z2942" s="130">
        <f t="shared" si="5033"/>
        <v>0</v>
      </c>
      <c r="AA2942" s="130">
        <f t="shared" si="5033"/>
        <v>0</v>
      </c>
      <c r="AB2942" s="130">
        <f t="shared" si="5033"/>
        <v>0</v>
      </c>
      <c r="AC2942" s="130">
        <f t="shared" si="5033"/>
        <v>0</v>
      </c>
      <c r="AD2942" s="130">
        <f t="shared" si="5033"/>
        <v>0</v>
      </c>
      <c r="AE2942" s="130">
        <f t="shared" si="5033"/>
        <v>0</v>
      </c>
      <c r="AF2942" s="131">
        <f t="shared" si="5033"/>
        <v>0</v>
      </c>
      <c r="AG2942" s="129">
        <f>F2935</f>
        <v>0</v>
      </c>
      <c r="AH2942" s="130">
        <f t="shared" si="5034"/>
        <v>0</v>
      </c>
      <c r="AI2942" s="130">
        <f t="shared" si="5034"/>
        <v>0</v>
      </c>
      <c r="AJ2942" s="130">
        <f t="shared" si="5034"/>
        <v>0</v>
      </c>
      <c r="AK2942" s="130">
        <f t="shared" si="5034"/>
        <v>0</v>
      </c>
      <c r="AL2942" s="130">
        <f t="shared" si="5034"/>
        <v>0</v>
      </c>
      <c r="AM2942" s="130">
        <f t="shared" si="5034"/>
        <v>0</v>
      </c>
      <c r="AN2942" s="130">
        <f t="shared" si="5034"/>
        <v>0</v>
      </c>
      <c r="AO2942" s="130">
        <f t="shared" si="5034"/>
        <v>0</v>
      </c>
      <c r="AP2942" s="131">
        <f t="shared" si="5034"/>
        <v>0</v>
      </c>
      <c r="AQ2942" s="129" t="e">
        <f>G2935</f>
        <v>#DIV/0!</v>
      </c>
      <c r="AR2942" s="130" t="e">
        <f t="shared" si="5035"/>
        <v>#DIV/0!</v>
      </c>
      <c r="AS2942" s="130" t="e">
        <f t="shared" si="5035"/>
        <v>#DIV/0!</v>
      </c>
      <c r="AT2942" s="130" t="e">
        <f t="shared" si="5035"/>
        <v>#DIV/0!</v>
      </c>
      <c r="AU2942" s="130" t="e">
        <f t="shared" si="5035"/>
        <v>#DIV/0!</v>
      </c>
      <c r="AV2942" s="130" t="e">
        <f t="shared" si="5035"/>
        <v>#DIV/0!</v>
      </c>
      <c r="AW2942" s="130" t="e">
        <f t="shared" si="5035"/>
        <v>#DIV/0!</v>
      </c>
      <c r="AX2942" s="130" t="e">
        <f t="shared" si="5035"/>
        <v>#DIV/0!</v>
      </c>
      <c r="AY2942" s="130" t="e">
        <f t="shared" si="5035"/>
        <v>#DIV/0!</v>
      </c>
      <c r="AZ2942" s="131" t="e">
        <f t="shared" si="5035"/>
        <v>#DIV/0!</v>
      </c>
      <c r="BA2942" s="129">
        <f>H2935</f>
        <v>0</v>
      </c>
      <c r="BB2942" s="130">
        <f t="shared" si="5036"/>
        <v>0</v>
      </c>
      <c r="BC2942" s="130">
        <f t="shared" si="5036"/>
        <v>0</v>
      </c>
      <c r="BD2942" s="130">
        <f t="shared" si="5036"/>
        <v>0</v>
      </c>
      <c r="BE2942" s="130">
        <f t="shared" si="5036"/>
        <v>0</v>
      </c>
      <c r="BF2942" s="130">
        <f t="shared" si="5036"/>
        <v>0</v>
      </c>
      <c r="BG2942" s="130">
        <f t="shared" si="5036"/>
        <v>0</v>
      </c>
      <c r="BH2942" s="130">
        <f t="shared" si="5036"/>
        <v>0</v>
      </c>
      <c r="BI2942" s="130">
        <f t="shared" si="5036"/>
        <v>0</v>
      </c>
      <c r="BJ2942" s="131">
        <f t="shared" si="5036"/>
        <v>0</v>
      </c>
      <c r="BK2942"/>
      <c r="BL2942"/>
      <c r="BM2942"/>
      <c r="BN2942"/>
      <c r="BO2942"/>
      <c r="BP2942"/>
      <c r="BQ2942"/>
      <c r="BR2942"/>
      <c r="BS2942"/>
      <c r="BT2942"/>
      <c r="BU2942"/>
      <c r="BV2942"/>
      <c r="BW2942"/>
      <c r="BX2942"/>
      <c r="BY2942"/>
      <c r="BZ2942"/>
      <c r="CA2942"/>
      <c r="CB2942"/>
      <c r="CC2942"/>
      <c r="CD2942"/>
      <c r="CE2942"/>
      <c r="CF2942"/>
      <c r="CG2942"/>
      <c r="CH2942"/>
      <c r="CI2942"/>
      <c r="CJ2942"/>
      <c r="CK2942"/>
      <c r="CL2942"/>
      <c r="CM2942"/>
      <c r="CN2942"/>
      <c r="CO2942"/>
    </row>
    <row r="2943" spans="1:93" s="2" customFormat="1" ht="15" hidden="1" customHeight="1" outlineLevel="2" x14ac:dyDescent="0.25">
      <c r="A2943" s="152" t="s">
        <v>57</v>
      </c>
      <c r="B2943" s="129">
        <f t="shared" ref="B2943" si="5037">E$3</f>
        <v>43</v>
      </c>
      <c r="C2943" s="130">
        <f t="shared" si="5030"/>
        <v>43</v>
      </c>
      <c r="D2943" s="130">
        <f t="shared" si="5030"/>
        <v>43</v>
      </c>
      <c r="E2943" s="130">
        <f t="shared" si="5030"/>
        <v>43</v>
      </c>
      <c r="F2943" s="130">
        <f t="shared" si="5030"/>
        <v>43</v>
      </c>
      <c r="G2943" s="130">
        <f t="shared" si="5030"/>
        <v>43</v>
      </c>
      <c r="H2943" s="130">
        <f t="shared" si="5030"/>
        <v>43</v>
      </c>
      <c r="I2943" s="130">
        <f t="shared" si="5030"/>
        <v>43</v>
      </c>
      <c r="J2943" s="190">
        <f t="shared" si="5030"/>
        <v>43</v>
      </c>
      <c r="K2943" s="130">
        <f t="shared" si="5030"/>
        <v>43</v>
      </c>
      <c r="L2943" s="131">
        <f t="shared" si="5030"/>
        <v>43</v>
      </c>
      <c r="M2943" s="129">
        <f t="shared" ref="M2943" si="5038">F$3</f>
        <v>0</v>
      </c>
      <c r="N2943" s="130">
        <f t="shared" si="5032"/>
        <v>0</v>
      </c>
      <c r="O2943" s="130">
        <f t="shared" si="5032"/>
        <v>0</v>
      </c>
      <c r="P2943" s="130">
        <f t="shared" si="5032"/>
        <v>0</v>
      </c>
      <c r="Q2943" s="130">
        <f t="shared" si="5032"/>
        <v>0</v>
      </c>
      <c r="R2943" s="130">
        <f t="shared" si="5032"/>
        <v>0</v>
      </c>
      <c r="S2943" s="130">
        <f t="shared" si="5032"/>
        <v>0</v>
      </c>
      <c r="T2943" s="130">
        <f t="shared" si="5032"/>
        <v>0</v>
      </c>
      <c r="U2943" s="130">
        <f t="shared" si="5032"/>
        <v>0</v>
      </c>
      <c r="V2943" s="131">
        <f t="shared" si="5032"/>
        <v>0</v>
      </c>
      <c r="W2943" s="129">
        <f t="shared" ref="W2943" si="5039">G$3</f>
        <v>0</v>
      </c>
      <c r="X2943" s="130">
        <f t="shared" si="5033"/>
        <v>0</v>
      </c>
      <c r="Y2943" s="130">
        <f t="shared" si="5033"/>
        <v>0</v>
      </c>
      <c r="Z2943" s="130">
        <f t="shared" si="5033"/>
        <v>0</v>
      </c>
      <c r="AA2943" s="130">
        <f t="shared" si="5033"/>
        <v>0</v>
      </c>
      <c r="AB2943" s="130">
        <f t="shared" si="5033"/>
        <v>0</v>
      </c>
      <c r="AC2943" s="130">
        <f t="shared" si="5033"/>
        <v>0</v>
      </c>
      <c r="AD2943" s="130">
        <f t="shared" si="5033"/>
        <v>0</v>
      </c>
      <c r="AE2943" s="130">
        <f t="shared" si="5033"/>
        <v>0</v>
      </c>
      <c r="AF2943" s="131">
        <f t="shared" si="5033"/>
        <v>0</v>
      </c>
      <c r="AG2943" s="129">
        <f t="shared" ref="AG2943" si="5040">H$3</f>
        <v>0</v>
      </c>
      <c r="AH2943" s="130">
        <f t="shared" si="5034"/>
        <v>0</v>
      </c>
      <c r="AI2943" s="130">
        <f t="shared" si="5034"/>
        <v>0</v>
      </c>
      <c r="AJ2943" s="130">
        <f t="shared" si="5034"/>
        <v>0</v>
      </c>
      <c r="AK2943" s="130">
        <f t="shared" si="5034"/>
        <v>0</v>
      </c>
      <c r="AL2943" s="130">
        <f t="shared" si="5034"/>
        <v>0</v>
      </c>
      <c r="AM2943" s="130">
        <f t="shared" si="5034"/>
        <v>0</v>
      </c>
      <c r="AN2943" s="130">
        <f t="shared" si="5034"/>
        <v>0</v>
      </c>
      <c r="AO2943" s="130">
        <f t="shared" si="5034"/>
        <v>0</v>
      </c>
      <c r="AP2943" s="131">
        <f t="shared" si="5034"/>
        <v>0</v>
      </c>
      <c r="AQ2943" s="129">
        <f t="shared" ref="AQ2943" si="5041">I$3</f>
        <v>0</v>
      </c>
      <c r="AR2943" s="130">
        <f t="shared" si="5035"/>
        <v>0</v>
      </c>
      <c r="AS2943" s="130">
        <f t="shared" si="5035"/>
        <v>0</v>
      </c>
      <c r="AT2943" s="130">
        <f t="shared" si="5035"/>
        <v>0</v>
      </c>
      <c r="AU2943" s="130">
        <f t="shared" si="5035"/>
        <v>0</v>
      </c>
      <c r="AV2943" s="130">
        <f t="shared" si="5035"/>
        <v>0</v>
      </c>
      <c r="AW2943" s="130">
        <f t="shared" si="5035"/>
        <v>0</v>
      </c>
      <c r="AX2943" s="130">
        <f t="shared" si="5035"/>
        <v>0</v>
      </c>
      <c r="AY2943" s="130">
        <f t="shared" si="5035"/>
        <v>0</v>
      </c>
      <c r="AZ2943" s="131">
        <f t="shared" si="5035"/>
        <v>0</v>
      </c>
      <c r="BA2943" s="129">
        <f t="shared" ref="BA2943" si="5042">J$3</f>
        <v>0</v>
      </c>
      <c r="BB2943" s="130">
        <f t="shared" si="5036"/>
        <v>0</v>
      </c>
      <c r="BC2943" s="130">
        <f t="shared" si="5036"/>
        <v>0</v>
      </c>
      <c r="BD2943" s="130">
        <f t="shared" si="5036"/>
        <v>0</v>
      </c>
      <c r="BE2943" s="130">
        <f t="shared" si="5036"/>
        <v>0</v>
      </c>
      <c r="BF2943" s="130">
        <f t="shared" si="5036"/>
        <v>0</v>
      </c>
      <c r="BG2943" s="130">
        <f t="shared" si="5036"/>
        <v>0</v>
      </c>
      <c r="BH2943" s="130">
        <f t="shared" si="5036"/>
        <v>0</v>
      </c>
      <c r="BI2943" s="130">
        <f t="shared" si="5036"/>
        <v>0</v>
      </c>
      <c r="BJ2943" s="131">
        <f t="shared" si="5036"/>
        <v>0</v>
      </c>
      <c r="BK2943"/>
      <c r="BL2943"/>
      <c r="BM2943"/>
      <c r="BN2943"/>
      <c r="BO2943"/>
      <c r="BP2943"/>
      <c r="BQ2943"/>
      <c r="BR2943"/>
      <c r="BS2943"/>
      <c r="BT2943"/>
      <c r="BU2943"/>
      <c r="BV2943"/>
      <c r="BW2943"/>
      <c r="BX2943"/>
      <c r="BY2943"/>
      <c r="BZ2943"/>
      <c r="CA2943"/>
      <c r="CB2943"/>
      <c r="CC2943"/>
      <c r="CD2943"/>
      <c r="CE2943"/>
      <c r="CF2943"/>
      <c r="CG2943"/>
      <c r="CH2943"/>
      <c r="CI2943"/>
      <c r="CJ2943"/>
      <c r="CK2943"/>
      <c r="CL2943"/>
      <c r="CM2943"/>
      <c r="CN2943"/>
      <c r="CO2943"/>
    </row>
    <row r="2944" spans="1:93" s="2" customFormat="1" ht="15" hidden="1" customHeight="1" outlineLevel="2" x14ac:dyDescent="0.25">
      <c r="A2944" s="152" t="s">
        <v>58</v>
      </c>
      <c r="B2944" s="132">
        <f t="shared" ref="B2944" si="5043">B2943/10*0</f>
        <v>0</v>
      </c>
      <c r="C2944" s="133">
        <f t="shared" ref="C2944" si="5044">C2943/10*1</f>
        <v>4.3</v>
      </c>
      <c r="D2944" s="133">
        <f t="shared" ref="D2944" si="5045">D2943/10*2</f>
        <v>8.6</v>
      </c>
      <c r="E2944" s="133">
        <f t="shared" ref="E2944" si="5046">E2943/10*3</f>
        <v>12.899999999999999</v>
      </c>
      <c r="F2944" s="133">
        <f t="shared" ref="F2944" si="5047">F2943/10*4</f>
        <v>17.2</v>
      </c>
      <c r="G2944" s="133">
        <f t="shared" ref="G2944" si="5048">G2943/10*5</f>
        <v>21.5</v>
      </c>
      <c r="H2944" s="133">
        <f t="shared" ref="H2944" si="5049">H2943/10*6</f>
        <v>25.799999999999997</v>
      </c>
      <c r="I2944" s="133">
        <f t="shared" ref="I2944" si="5050">I2943/10*7</f>
        <v>30.099999999999998</v>
      </c>
      <c r="J2944" s="191">
        <f t="shared" ref="J2944" si="5051">J2943/10*8</f>
        <v>34.4</v>
      </c>
      <c r="K2944" s="133">
        <f t="shared" ref="K2944" si="5052">K2943/10*9</f>
        <v>38.699999999999996</v>
      </c>
      <c r="L2944" s="134">
        <f t="shared" ref="L2944" si="5053">L2943/10*10</f>
        <v>43</v>
      </c>
      <c r="M2944" s="133">
        <f t="shared" ref="M2944" si="5054">M2943/10*1</f>
        <v>0</v>
      </c>
      <c r="N2944" s="133">
        <f t="shared" ref="N2944" si="5055">N2943/10*2</f>
        <v>0</v>
      </c>
      <c r="O2944" s="133">
        <f t="shared" ref="O2944" si="5056">O2943/10*3</f>
        <v>0</v>
      </c>
      <c r="P2944" s="133">
        <f t="shared" ref="P2944" si="5057">P2943/10*4</f>
        <v>0</v>
      </c>
      <c r="Q2944" s="133">
        <f t="shared" ref="Q2944" si="5058">Q2943/10*5</f>
        <v>0</v>
      </c>
      <c r="R2944" s="133">
        <f t="shared" ref="R2944" si="5059">R2943/10*6</f>
        <v>0</v>
      </c>
      <c r="S2944" s="133">
        <f t="shared" ref="S2944" si="5060">S2943/10*7</f>
        <v>0</v>
      </c>
      <c r="T2944" s="133">
        <f t="shared" ref="T2944" si="5061">T2943/10*8</f>
        <v>0</v>
      </c>
      <c r="U2944" s="133">
        <f t="shared" ref="U2944" si="5062">U2943/10*9</f>
        <v>0</v>
      </c>
      <c r="V2944" s="134">
        <f t="shared" ref="V2944" si="5063">V2943/10*10</f>
        <v>0</v>
      </c>
      <c r="W2944" s="133">
        <f t="shared" ref="W2944" si="5064">W2943/10*1</f>
        <v>0</v>
      </c>
      <c r="X2944" s="133">
        <f t="shared" ref="X2944" si="5065">X2943/10*2</f>
        <v>0</v>
      </c>
      <c r="Y2944" s="133">
        <f t="shared" ref="Y2944" si="5066">Y2943/10*3</f>
        <v>0</v>
      </c>
      <c r="Z2944" s="133">
        <f t="shared" ref="Z2944" si="5067">Z2943/10*4</f>
        <v>0</v>
      </c>
      <c r="AA2944" s="133">
        <f t="shared" ref="AA2944" si="5068">AA2943/10*5</f>
        <v>0</v>
      </c>
      <c r="AB2944" s="133">
        <f t="shared" ref="AB2944" si="5069">AB2943/10*6</f>
        <v>0</v>
      </c>
      <c r="AC2944" s="133">
        <f t="shared" ref="AC2944" si="5070">AC2943/10*7</f>
        <v>0</v>
      </c>
      <c r="AD2944" s="133">
        <f t="shared" ref="AD2944" si="5071">AD2943/10*8</f>
        <v>0</v>
      </c>
      <c r="AE2944" s="134">
        <f t="shared" ref="AE2944" si="5072">AE2943/10*9</f>
        <v>0</v>
      </c>
      <c r="AF2944" s="134">
        <f t="shared" ref="AF2944" si="5073">AF2943/10*10</f>
        <v>0</v>
      </c>
      <c r="AG2944" s="133">
        <f t="shared" ref="AG2944" si="5074">AG2943/10*1</f>
        <v>0</v>
      </c>
      <c r="AH2944" s="133">
        <f t="shared" ref="AH2944" si="5075">AH2943/10*2</f>
        <v>0</v>
      </c>
      <c r="AI2944" s="133">
        <f t="shared" ref="AI2944" si="5076">AI2943/10*3</f>
        <v>0</v>
      </c>
      <c r="AJ2944" s="133">
        <f t="shared" ref="AJ2944" si="5077">AJ2943/10*4</f>
        <v>0</v>
      </c>
      <c r="AK2944" s="133">
        <f t="shared" ref="AK2944" si="5078">AK2943/10*5</f>
        <v>0</v>
      </c>
      <c r="AL2944" s="133">
        <f t="shared" ref="AL2944" si="5079">AL2943/10*6</f>
        <v>0</v>
      </c>
      <c r="AM2944" s="133">
        <f t="shared" ref="AM2944" si="5080">AM2943/10*7</f>
        <v>0</v>
      </c>
      <c r="AN2944" s="133">
        <f t="shared" ref="AN2944" si="5081">AN2943/10*8</f>
        <v>0</v>
      </c>
      <c r="AO2944" s="134">
        <f t="shared" ref="AO2944" si="5082">AO2943/10*9</f>
        <v>0</v>
      </c>
      <c r="AP2944" s="134">
        <f t="shared" ref="AP2944" si="5083">AP2943/10*10</f>
        <v>0</v>
      </c>
      <c r="AQ2944" s="133">
        <f t="shared" ref="AQ2944" si="5084">AQ2943/10*1</f>
        <v>0</v>
      </c>
      <c r="AR2944" s="133">
        <f t="shared" ref="AR2944" si="5085">AR2943/10*2</f>
        <v>0</v>
      </c>
      <c r="AS2944" s="133">
        <f t="shared" ref="AS2944" si="5086">AS2943/10*3</f>
        <v>0</v>
      </c>
      <c r="AT2944" s="133">
        <f t="shared" ref="AT2944" si="5087">AT2943/10*4</f>
        <v>0</v>
      </c>
      <c r="AU2944" s="133">
        <f t="shared" ref="AU2944" si="5088">AU2943/10*5</f>
        <v>0</v>
      </c>
      <c r="AV2944" s="133">
        <f t="shared" ref="AV2944" si="5089">AV2943/10*6</f>
        <v>0</v>
      </c>
      <c r="AW2944" s="133">
        <f t="shared" ref="AW2944" si="5090">AW2943/10*7</f>
        <v>0</v>
      </c>
      <c r="AX2944" s="133">
        <f t="shared" ref="AX2944" si="5091">AX2943/10*8</f>
        <v>0</v>
      </c>
      <c r="AY2944" s="134">
        <f t="shared" ref="AY2944" si="5092">AY2943/10*9</f>
        <v>0</v>
      </c>
      <c r="AZ2944" s="134">
        <f t="shared" ref="AZ2944" si="5093">AZ2943/10*10</f>
        <v>0</v>
      </c>
      <c r="BA2944" s="133">
        <f t="shared" ref="BA2944" si="5094">BA2943/10*1</f>
        <v>0</v>
      </c>
      <c r="BB2944" s="133">
        <f t="shared" ref="BB2944" si="5095">BB2943/10*2</f>
        <v>0</v>
      </c>
      <c r="BC2944" s="133">
        <f t="shared" ref="BC2944" si="5096">BC2943/10*3</f>
        <v>0</v>
      </c>
      <c r="BD2944" s="133">
        <f t="shared" ref="BD2944" si="5097">BD2943/10*4</f>
        <v>0</v>
      </c>
      <c r="BE2944" s="133">
        <f t="shared" ref="BE2944" si="5098">BE2943/10*5</f>
        <v>0</v>
      </c>
      <c r="BF2944" s="133">
        <f t="shared" ref="BF2944" si="5099">BF2943/10*6</f>
        <v>0</v>
      </c>
      <c r="BG2944" s="133">
        <f t="shared" ref="BG2944" si="5100">BG2943/10*7</f>
        <v>0</v>
      </c>
      <c r="BH2944" s="133">
        <f t="shared" ref="BH2944" si="5101">BH2943/10*8</f>
        <v>0</v>
      </c>
      <c r="BI2944" s="134">
        <f t="shared" ref="BI2944" si="5102">BI2943/10*9</f>
        <v>0</v>
      </c>
      <c r="BJ2944" s="134">
        <f t="shared" ref="BJ2944" si="5103">BJ2943/10*10</f>
        <v>0</v>
      </c>
      <c r="BK2944"/>
      <c r="BL2944"/>
      <c r="BM2944"/>
      <c r="BN2944"/>
      <c r="BO2944"/>
      <c r="BP2944"/>
      <c r="BQ2944"/>
      <c r="BR2944"/>
      <c r="BS2944"/>
      <c r="BT2944"/>
      <c r="BU2944"/>
      <c r="BV2944"/>
      <c r="BW2944"/>
      <c r="BX2944"/>
      <c r="BY2944"/>
      <c r="BZ2944"/>
      <c r="CA2944"/>
      <c r="CB2944"/>
      <c r="CC2944"/>
      <c r="CD2944"/>
      <c r="CE2944"/>
      <c r="CF2944"/>
      <c r="CG2944"/>
      <c r="CH2944"/>
      <c r="CI2944"/>
      <c r="CJ2944"/>
      <c r="CK2944"/>
      <c r="CL2944"/>
      <c r="CM2944"/>
      <c r="CN2944"/>
      <c r="CO2944"/>
    </row>
    <row r="2945" spans="1:62" ht="15.75" hidden="1" outlineLevel="2" thickBot="1" x14ac:dyDescent="0.3">
      <c r="A2945" s="152" t="s">
        <v>60</v>
      </c>
      <c r="B2945" s="192">
        <f t="shared" ref="B2945:BJ2945" si="5104">-B2942+B2941*B2944-1*IF(AND($A2474=B2940,B2944&gt;=$A2888),B2944-$A2888,0)</f>
        <v>0</v>
      </c>
      <c r="C2945" s="193">
        <f t="shared" si="5104"/>
        <v>0</v>
      </c>
      <c r="D2945" s="193">
        <f t="shared" si="5104"/>
        <v>0</v>
      </c>
      <c r="E2945" s="193">
        <f t="shared" si="5104"/>
        <v>0</v>
      </c>
      <c r="F2945" s="193">
        <f t="shared" si="5104"/>
        <v>0</v>
      </c>
      <c r="G2945" s="193">
        <f t="shared" si="5104"/>
        <v>0</v>
      </c>
      <c r="H2945" s="193">
        <f t="shared" si="5104"/>
        <v>0</v>
      </c>
      <c r="I2945" s="193">
        <f t="shared" si="5104"/>
        <v>0</v>
      </c>
      <c r="J2945" s="193">
        <f t="shared" si="5104"/>
        <v>0</v>
      </c>
      <c r="K2945" s="193">
        <f t="shared" si="5104"/>
        <v>0</v>
      </c>
      <c r="L2945" s="194">
        <f t="shared" si="5104"/>
        <v>0</v>
      </c>
      <c r="M2945" s="192">
        <f t="shared" si="5104"/>
        <v>0</v>
      </c>
      <c r="N2945" s="193">
        <f t="shared" si="5104"/>
        <v>0</v>
      </c>
      <c r="O2945" s="193">
        <f t="shared" si="5104"/>
        <v>0</v>
      </c>
      <c r="P2945" s="193">
        <f t="shared" si="5104"/>
        <v>0</v>
      </c>
      <c r="Q2945" s="193">
        <f t="shared" si="5104"/>
        <v>0</v>
      </c>
      <c r="R2945" s="193">
        <f t="shared" si="5104"/>
        <v>0</v>
      </c>
      <c r="S2945" s="193">
        <f t="shared" si="5104"/>
        <v>0</v>
      </c>
      <c r="T2945" s="193">
        <f t="shared" si="5104"/>
        <v>0</v>
      </c>
      <c r="U2945" s="193">
        <f t="shared" si="5104"/>
        <v>0</v>
      </c>
      <c r="V2945" s="194">
        <f t="shared" si="5104"/>
        <v>0</v>
      </c>
      <c r="W2945" s="192">
        <f t="shared" si="5104"/>
        <v>0</v>
      </c>
      <c r="X2945" s="193">
        <f t="shared" si="5104"/>
        <v>0</v>
      </c>
      <c r="Y2945" s="193">
        <f t="shared" si="5104"/>
        <v>0</v>
      </c>
      <c r="Z2945" s="193">
        <f t="shared" si="5104"/>
        <v>0</v>
      </c>
      <c r="AA2945" s="193">
        <f t="shared" si="5104"/>
        <v>0</v>
      </c>
      <c r="AB2945" s="193">
        <f t="shared" si="5104"/>
        <v>0</v>
      </c>
      <c r="AC2945" s="193">
        <f t="shared" si="5104"/>
        <v>0</v>
      </c>
      <c r="AD2945" s="193">
        <f t="shared" si="5104"/>
        <v>0</v>
      </c>
      <c r="AE2945" s="193">
        <f t="shared" si="5104"/>
        <v>0</v>
      </c>
      <c r="AF2945" s="194">
        <f t="shared" si="5104"/>
        <v>0</v>
      </c>
      <c r="AG2945" s="192">
        <f t="shared" si="5104"/>
        <v>0</v>
      </c>
      <c r="AH2945" s="193">
        <f t="shared" si="5104"/>
        <v>0</v>
      </c>
      <c r="AI2945" s="193">
        <f t="shared" si="5104"/>
        <v>0</v>
      </c>
      <c r="AJ2945" s="193">
        <f t="shared" si="5104"/>
        <v>0</v>
      </c>
      <c r="AK2945" s="193">
        <f t="shared" si="5104"/>
        <v>0</v>
      </c>
      <c r="AL2945" s="193">
        <f t="shared" si="5104"/>
        <v>0</v>
      </c>
      <c r="AM2945" s="193">
        <f t="shared" si="5104"/>
        <v>0</v>
      </c>
      <c r="AN2945" s="193">
        <f t="shared" si="5104"/>
        <v>0</v>
      </c>
      <c r="AO2945" s="193">
        <f t="shared" si="5104"/>
        <v>0</v>
      </c>
      <c r="AP2945" s="194">
        <f t="shared" si="5104"/>
        <v>0</v>
      </c>
      <c r="AQ2945" s="192" t="e">
        <f t="shared" si="5104"/>
        <v>#DIV/0!</v>
      </c>
      <c r="AR2945" s="193" t="e">
        <f t="shared" si="5104"/>
        <v>#DIV/0!</v>
      </c>
      <c r="AS2945" s="193" t="e">
        <f t="shared" si="5104"/>
        <v>#DIV/0!</v>
      </c>
      <c r="AT2945" s="193" t="e">
        <f t="shared" si="5104"/>
        <v>#DIV/0!</v>
      </c>
      <c r="AU2945" s="193" t="e">
        <f t="shared" si="5104"/>
        <v>#DIV/0!</v>
      </c>
      <c r="AV2945" s="193" t="e">
        <f t="shared" si="5104"/>
        <v>#DIV/0!</v>
      </c>
      <c r="AW2945" s="193" t="e">
        <f t="shared" si="5104"/>
        <v>#DIV/0!</v>
      </c>
      <c r="AX2945" s="193" t="e">
        <f t="shared" si="5104"/>
        <v>#DIV/0!</v>
      </c>
      <c r="AY2945" s="193" t="e">
        <f t="shared" si="5104"/>
        <v>#DIV/0!</v>
      </c>
      <c r="AZ2945" s="194" t="e">
        <f t="shared" si="5104"/>
        <v>#DIV/0!</v>
      </c>
      <c r="BA2945" s="192">
        <f t="shared" si="5104"/>
        <v>0</v>
      </c>
      <c r="BB2945" s="193">
        <f t="shared" si="5104"/>
        <v>0</v>
      </c>
      <c r="BC2945" s="193">
        <f t="shared" si="5104"/>
        <v>0</v>
      </c>
      <c r="BD2945" s="193">
        <f t="shared" si="5104"/>
        <v>0</v>
      </c>
      <c r="BE2945" s="193">
        <f t="shared" si="5104"/>
        <v>0</v>
      </c>
      <c r="BF2945" s="193">
        <f t="shared" si="5104"/>
        <v>0</v>
      </c>
      <c r="BG2945" s="193">
        <f t="shared" si="5104"/>
        <v>0</v>
      </c>
      <c r="BH2945" s="193">
        <f t="shared" si="5104"/>
        <v>0</v>
      </c>
      <c r="BI2945" s="193">
        <f t="shared" si="5104"/>
        <v>0</v>
      </c>
      <c r="BJ2945" s="194">
        <f t="shared" si="5104"/>
        <v>0</v>
      </c>
    </row>
    <row r="2946" spans="1:62" hidden="1" outlineLevel="2" x14ac:dyDescent="0.25"/>
    <row r="2947" spans="1:62" hidden="1" outlineLevel="1" collapsed="1" x14ac:dyDescent="0.25">
      <c r="A2947" s="181">
        <f>9*B2474/10</f>
        <v>0</v>
      </c>
      <c r="B2947" s="180"/>
      <c r="C2947" s="180"/>
      <c r="D2947" s="180"/>
    </row>
    <row r="2948" spans="1:62" hidden="1" outlineLevel="2" x14ac:dyDescent="0.25">
      <c r="B2948" s="316">
        <f>'Calculo VIGA'!E$2</f>
        <v>1</v>
      </c>
      <c r="C2948" s="317"/>
      <c r="D2948" s="316">
        <f>'Calculo VIGA'!F$2</f>
        <v>2</v>
      </c>
      <c r="E2948" s="317"/>
      <c r="F2948" s="316">
        <f>'Calculo VIGA'!G$2</f>
        <v>3</v>
      </c>
      <c r="G2948" s="317"/>
      <c r="H2948" s="316">
        <f>'Calculo VIGA'!H$2</f>
        <v>4</v>
      </c>
      <c r="I2948" s="317"/>
      <c r="J2948" s="316">
        <f>'Calculo VIGA'!I$2</f>
        <v>5</v>
      </c>
      <c r="K2948" s="317"/>
      <c r="L2948" s="316">
        <f>'Calculo VIGA'!J$2</f>
        <v>6</v>
      </c>
      <c r="M2948" s="317"/>
    </row>
    <row r="2949" spans="1:62" hidden="1" outlineLevel="2" x14ac:dyDescent="0.25">
      <c r="B2949" s="105">
        <f>'Calculo VIGA'!B$18</f>
        <v>3</v>
      </c>
      <c r="C2949" s="106">
        <v>0</v>
      </c>
      <c r="D2949" s="107">
        <f>'Calculo VIGA'!J$18</f>
        <v>0</v>
      </c>
      <c r="E2949" s="106">
        <v>0</v>
      </c>
      <c r="F2949" s="107">
        <f>'Calculo VIGA'!R$18</f>
        <v>0</v>
      </c>
      <c r="G2949" s="106">
        <v>0</v>
      </c>
      <c r="H2949" s="107">
        <f>'Calculo VIGA'!Z$18</f>
        <v>0</v>
      </c>
      <c r="I2949" s="106">
        <v>0</v>
      </c>
      <c r="J2949" s="107">
        <f>'Calculo VIGA'!AH$18</f>
        <v>0</v>
      </c>
      <c r="K2949" s="106">
        <v>0</v>
      </c>
      <c r="L2949" s="107">
        <f>'Calculo VIGA'!AP$18</f>
        <v>0</v>
      </c>
      <c r="M2949" s="106">
        <v>0</v>
      </c>
      <c r="X2949" s="146"/>
      <c r="Y2949" s="147"/>
    </row>
    <row r="2950" spans="1:62" hidden="1" outlineLevel="2" x14ac:dyDescent="0.25">
      <c r="B2950" s="105">
        <f>'Calculo VIGA'!B$19</f>
        <v>4</v>
      </c>
      <c r="C2950" s="106">
        <f>IF($A2474=B2948,1*($B2474-$A2947)^2*(2*$A2947+$B2474)/$B2474^3,0)</f>
        <v>0</v>
      </c>
      <c r="D2950" s="107">
        <f>'Calculo VIGA'!J$19</f>
        <v>0</v>
      </c>
      <c r="E2950" s="106">
        <f>IF($A2474=D2948,1*($B2474-$A2947)^2*(2*$A2947+$B2474)/$B2474^3,0)</f>
        <v>0</v>
      </c>
      <c r="F2950" s="107">
        <f>'Calculo VIGA'!R$19</f>
        <v>0</v>
      </c>
      <c r="G2950" s="106">
        <f>IF($A2474=F2948,1*($B2474-$A2947)^2*(2*$A2947+$B2474)/$B2474^3,0)</f>
        <v>0</v>
      </c>
      <c r="H2950" s="107">
        <f>'Calculo VIGA'!Z$19</f>
        <v>0</v>
      </c>
      <c r="I2950" s="106">
        <f>IF($A2474=H2948,1*($B2474-$A2947)^2*(2*$A2947+$B2474)/$B2474^3,0)</f>
        <v>0</v>
      </c>
      <c r="J2950" s="107">
        <f>'Calculo VIGA'!AH$19</f>
        <v>0</v>
      </c>
      <c r="K2950" s="106" t="e">
        <f>IF($A2474=J2948,1*($B2474-$A2947)^2*(2*$A2947+$B2474)/$B2474^3,0)</f>
        <v>#DIV/0!</v>
      </c>
      <c r="L2950" s="107">
        <f>'Calculo VIGA'!AP$19</f>
        <v>0</v>
      </c>
      <c r="M2950" s="106">
        <f>IF($A2474=L2948,1*($B2474-$A2947)^2*(2*$A2947+$B2474)/$B2474^3,0)</f>
        <v>0</v>
      </c>
    </row>
    <row r="2951" spans="1:62" hidden="1" outlineLevel="2" x14ac:dyDescent="0.25">
      <c r="A2951" t="s">
        <v>36</v>
      </c>
      <c r="B2951" s="105">
        <f>'Calculo VIGA'!B$20</f>
        <v>1</v>
      </c>
      <c r="C2951" s="106">
        <f>IF($A2474=B2948,1*$A2947*($B2474-$A2947)^2/$B2474^2,0)</f>
        <v>0</v>
      </c>
      <c r="D2951" s="107">
        <f>'Calculo VIGA'!J$20</f>
        <v>0</v>
      </c>
      <c r="E2951" s="106">
        <f>IF($A2474=D2948,1*$A2947*($B2474-$A2947)^2/$B2474^2,0)</f>
        <v>0</v>
      </c>
      <c r="F2951" s="107">
        <f>'Calculo VIGA'!R$20</f>
        <v>0</v>
      </c>
      <c r="G2951" s="106">
        <f>IF($A2474=F2948,1*$A2947*($B2474-$A2947)^2/$B2474^2,0)</f>
        <v>0</v>
      </c>
      <c r="H2951" s="107">
        <f>'Calculo VIGA'!Z$20</f>
        <v>0</v>
      </c>
      <c r="I2951" s="106">
        <f>IF($A2474=H2948,1*$A2947*($B2474-$A2947)^2/$B2474^2,0)</f>
        <v>0</v>
      </c>
      <c r="J2951" s="107">
        <f>'Calculo VIGA'!AH$20</f>
        <v>0</v>
      </c>
      <c r="K2951" s="106" t="e">
        <f>IF($A2474=J2948,1*$A2947*($B2474-$A2947)^2/$B2474^2,0)</f>
        <v>#DIV/0!</v>
      </c>
      <c r="L2951" s="107">
        <f>'Calculo VIGA'!AP$20</f>
        <v>0</v>
      </c>
      <c r="M2951" s="106">
        <f>IF($A2474=L2948,1*$A2947*($B2474-$A2947)^2/$B2474^2,0)</f>
        <v>0</v>
      </c>
      <c r="X2951" s="149"/>
    </row>
    <row r="2952" spans="1:62" hidden="1" outlineLevel="2" x14ac:dyDescent="0.25">
      <c r="B2952" s="105">
        <f>'Calculo VIGA'!B$21</f>
        <v>5</v>
      </c>
      <c r="C2952" s="108">
        <v>0</v>
      </c>
      <c r="D2952" s="107">
        <f>'Calculo VIGA'!J$21</f>
        <v>0</v>
      </c>
      <c r="E2952" s="108">
        <v>0</v>
      </c>
      <c r="F2952" s="107">
        <f>'Calculo VIGA'!R$21</f>
        <v>0</v>
      </c>
      <c r="G2952" s="108">
        <v>0</v>
      </c>
      <c r="H2952" s="107">
        <f>'Calculo VIGA'!Z$21</f>
        <v>0</v>
      </c>
      <c r="I2952" s="108">
        <v>0</v>
      </c>
      <c r="J2952" s="107">
        <f>'Calculo VIGA'!AH$21</f>
        <v>0</v>
      </c>
      <c r="K2952" s="108">
        <v>0</v>
      </c>
      <c r="L2952" s="107">
        <f>'Calculo VIGA'!AP$21</f>
        <v>0</v>
      </c>
      <c r="M2952" s="108">
        <v>0</v>
      </c>
    </row>
    <row r="2953" spans="1:62" hidden="1" outlineLevel="2" x14ac:dyDescent="0.25">
      <c r="B2953" s="105">
        <f>'Calculo VIGA'!B$22</f>
        <v>6</v>
      </c>
      <c r="C2953" s="106">
        <f>IF($A2474=B2948,1*($A2947)^2*(3*$B2474-2*$A2947)/$B2474^3,0)</f>
        <v>0</v>
      </c>
      <c r="D2953" s="107">
        <f>'Calculo VIGA'!J$22</f>
        <v>0</v>
      </c>
      <c r="E2953" s="106">
        <f>IF($A2474=D2948,1*($A2947)^2*(3*$B2474-2*$A2947)/$B2474^3,0)</f>
        <v>0</v>
      </c>
      <c r="F2953" s="107">
        <f>'Calculo VIGA'!R$22</f>
        <v>0</v>
      </c>
      <c r="G2953" s="106">
        <f>IF($A2474=F2948,1*($A2947)^2*(3*$B2474-2*$A2947)/$B2474^3,0)</f>
        <v>0</v>
      </c>
      <c r="H2953" s="107">
        <f>'Calculo VIGA'!Z$22</f>
        <v>0</v>
      </c>
      <c r="I2953" s="106">
        <f>IF($A2474=H2948,1*($A2947)^2*(3*$B2474-2*$A2947)/$B2474^3,0)</f>
        <v>0</v>
      </c>
      <c r="J2953" s="107">
        <f>'Calculo VIGA'!AH$22</f>
        <v>0</v>
      </c>
      <c r="K2953" s="106" t="e">
        <f>IF($A2474=J2948,1*($A2947)^2*(3*$B2474-2*$A2947)/$B2474^3,0)</f>
        <v>#DIV/0!</v>
      </c>
      <c r="L2953" s="107">
        <f>'Calculo VIGA'!AP$22</f>
        <v>0</v>
      </c>
      <c r="M2953" s="106">
        <f>IF($A2474=L2948,1*($A2947)^2*(3*$B2474-2*$A2947)/$B2474^3,0)</f>
        <v>0</v>
      </c>
    </row>
    <row r="2954" spans="1:62" hidden="1" outlineLevel="2" x14ac:dyDescent="0.25">
      <c r="B2954" s="105">
        <f>'Calculo VIGA'!B$23</f>
        <v>2</v>
      </c>
      <c r="C2954" s="108">
        <f>IF($A2474=B2948,-1*($B2474-$A2947)*$A2947^2/$B2474^2,0)</f>
        <v>0</v>
      </c>
      <c r="D2954" s="107">
        <f>'Calculo VIGA'!J$23</f>
        <v>0</v>
      </c>
      <c r="E2954" s="108">
        <f>IF($A2474=D2948,-1*($B2474-$A2947)*$A2947^2/$B2474^2,0)</f>
        <v>0</v>
      </c>
      <c r="F2954" s="107">
        <f>'Calculo VIGA'!R$23</f>
        <v>0</v>
      </c>
      <c r="G2954" s="108">
        <f>IF($A2474=F2948,-1*($B2474-$A2947)*$A2947^2/$B2474^2,0)</f>
        <v>0</v>
      </c>
      <c r="H2954" s="107">
        <f>'Calculo VIGA'!Z$23</f>
        <v>0</v>
      </c>
      <c r="I2954" s="108">
        <f>IF($A2474=H2948,-1*($B2474-$A2947)*$A2947^2/$B2474^2,0)</f>
        <v>0</v>
      </c>
      <c r="J2954" s="107">
        <f>'Calculo VIGA'!AH$23</f>
        <v>0</v>
      </c>
      <c r="K2954" s="108" t="e">
        <f>IF($A2474=J2948,-1*($B2474-$A2947)*$A2947^2/$B2474^2,0)</f>
        <v>#DIV/0!</v>
      </c>
      <c r="L2954" s="107">
        <f>'Calculo VIGA'!AP$23</f>
        <v>0</v>
      </c>
      <c r="M2954" s="108">
        <f>IF($A2474=L2948,-1*($B2474-$A2947)*$A2947^2/$B2474^2,0)</f>
        <v>0</v>
      </c>
    </row>
    <row r="2955" spans="1:62" hidden="1" outlineLevel="2" x14ac:dyDescent="0.25">
      <c r="C2955" t="s">
        <v>61</v>
      </c>
      <c r="D2955" s="182"/>
      <c r="E2955" s="183"/>
      <c r="F2955" s="182"/>
      <c r="G2955" s="183"/>
      <c r="H2955" s="182"/>
      <c r="I2955" s="183"/>
      <c r="J2955" s="182"/>
      <c r="K2955" s="183"/>
      <c r="L2955" s="182"/>
      <c r="M2955" s="183"/>
      <c r="N2955" s="182"/>
      <c r="O2955" s="183"/>
      <c r="P2955" s="182"/>
      <c r="Q2955" s="183"/>
      <c r="R2955" s="182"/>
      <c r="S2955" s="183"/>
    </row>
    <row r="2956" spans="1:62" hidden="1" outlineLevel="2" x14ac:dyDescent="0.25">
      <c r="B2956" s="105">
        <v>1</v>
      </c>
      <c r="C2956" s="108">
        <f t="shared" ref="C2956" si="5105">-(IFERROR(VLOOKUP($B2956,$B2949:$C2954,2,0),0)+IFERROR(VLOOKUP($B2956,$D2949:$E2954,2,0),0)+IFERROR(VLOOKUP($B2956,$F2949:$G2954,2,0),0)+IFERROR(VLOOKUP($B2956,$H2949:$I2954,2,0),0)+IFERROR(VLOOKUP($B2956,$J2949:$K2954,2,0),0)+IFERROR(VLOOKUP($B2956,$L2949:$M2954,2,0),0)+IFERROR(VLOOKUP($B2956,$N2949:$O2954,2,0),0)+IFERROR(VLOOKUP($B2956,$P2949:$Q2954,2,0),0)+IFERROR(VLOOKUP($B2956,$R2949:$S2954,2,0),0))</f>
        <v>0</v>
      </c>
      <c r="E2956" s="109"/>
      <c r="F2956" s="325" t="s">
        <v>37</v>
      </c>
      <c r="G2956" s="325"/>
      <c r="H2956" s="325"/>
      <c r="I2956" s="325"/>
      <c r="J2956" s="325"/>
      <c r="K2956" s="325"/>
      <c r="L2956" s="325"/>
      <c r="M2956" s="325"/>
      <c r="N2956" s="325"/>
      <c r="O2956" s="325"/>
      <c r="P2956" s="325"/>
      <c r="Q2956" s="325"/>
      <c r="R2956" s="325"/>
      <c r="S2956" s="325"/>
      <c r="T2956" s="325"/>
      <c r="U2956" s="325"/>
      <c r="V2956" s="325"/>
      <c r="W2956" s="325"/>
      <c r="X2956" s="325"/>
      <c r="Y2956" s="325"/>
      <c r="Z2956" s="325"/>
      <c r="AA2956" s="325"/>
      <c r="AB2956" s="110"/>
      <c r="AC2956" s="110"/>
      <c r="AD2956" s="110"/>
      <c r="AE2956" s="110"/>
      <c r="AF2956" s="110"/>
      <c r="AG2956" s="110"/>
      <c r="AH2956" s="110"/>
    </row>
    <row r="2957" spans="1:62" hidden="1" outlineLevel="2" x14ac:dyDescent="0.25">
      <c r="B2957" s="105">
        <v>2</v>
      </c>
      <c r="C2957" s="108">
        <f t="shared" ref="C2957" si="5106">-(IFERROR(VLOOKUP($B2957,$B2949:$C2954,2,0),0)+IFERROR(VLOOKUP($B2957,$D2949:$E2954,2,0),0)+IFERROR(VLOOKUP($B2957,$F2949:$G2954,2,0),0)+IFERROR(VLOOKUP($B2957,$H2949:$I2954,2,0),0)+IFERROR(VLOOKUP($B2957,$J2949:$K2954,2,0),0)+IFERROR(VLOOKUP($B2957,$L2949:$M2954,2,0),0)+IFERROR(VLOOKUP($B2957,$N2949:$O2954,2,0),0)+IFERROR(VLOOKUP($B2957,$P2949:$Q2954,2,0),0)+IFERROR(VLOOKUP($B2957,$R2949:$S2954,2,0),0))</f>
        <v>0</v>
      </c>
      <c r="E2957" s="110"/>
      <c r="F2957" s="110"/>
      <c r="G2957" s="326" t="s">
        <v>38</v>
      </c>
      <c r="H2957" s="326"/>
      <c r="I2957" s="326"/>
      <c r="J2957" s="326"/>
      <c r="K2957" s="326"/>
      <c r="L2957" s="326"/>
      <c r="M2957" s="110"/>
      <c r="N2957" s="110"/>
      <c r="O2957" s="110"/>
      <c r="P2957" s="327" t="s">
        <v>39</v>
      </c>
      <c r="Q2957" s="327"/>
      <c r="R2957" s="327"/>
      <c r="S2957" s="327"/>
      <c r="T2957" s="327"/>
      <c r="U2957" s="327"/>
      <c r="V2957" s="110"/>
      <c r="W2957" s="110"/>
      <c r="X2957" s="110"/>
      <c r="Y2957" s="110"/>
      <c r="Z2957" s="110"/>
      <c r="AA2957" s="110"/>
      <c r="AB2957" s="110"/>
      <c r="AC2957" s="110"/>
      <c r="AD2957" s="110"/>
      <c r="AE2957" s="110"/>
      <c r="AF2957" s="110"/>
      <c r="AG2957" s="110"/>
      <c r="AH2957" s="110"/>
    </row>
    <row r="2958" spans="1:62" hidden="1" outlineLevel="2" x14ac:dyDescent="0.25">
      <c r="B2958" s="105">
        <v>3</v>
      </c>
      <c r="C2958" s="108">
        <f t="shared" ref="C2958" si="5107">-(IFERROR(VLOOKUP($B2958,$B2949:$C2954,2,0),0)+IFERROR(VLOOKUP($B2958,$D2949:$E2954,2,0),0)+IFERROR(VLOOKUP($B2958,$F2949:$G2954,2,0),0)+IFERROR(VLOOKUP($B2958,$H2949:$I2954,2,0),0)+IFERROR(VLOOKUP($B2958,$J2949:$K2954,2,0),0)+IFERROR(VLOOKUP($B2958,$L2949:$M2954,2,0),0)+IFERROR(VLOOKUP($B2958,$N2949:$O2954,2,0),0)+IFERROR(VLOOKUP($B2958,$P2949:$Q2954,2,0),0)+IFERROR(VLOOKUP($B2958,$R2949:$S2954,2,0),0))</f>
        <v>0</v>
      </c>
      <c r="E2958" s="110"/>
      <c r="F2958" s="110"/>
      <c r="G2958" s="112">
        <v>6</v>
      </c>
      <c r="H2958" s="112">
        <v>5</v>
      </c>
      <c r="I2958" s="112">
        <v>4</v>
      </c>
      <c r="J2958" s="112">
        <v>3</v>
      </c>
      <c r="K2958" s="112">
        <v>2</v>
      </c>
      <c r="L2958" s="112">
        <v>1</v>
      </c>
      <c r="M2958" s="110"/>
      <c r="O2958" s="110"/>
      <c r="P2958" s="112">
        <v>6</v>
      </c>
      <c r="Q2958" s="112">
        <v>5</v>
      </c>
      <c r="R2958" s="112">
        <v>4</v>
      </c>
      <c r="S2958" s="112">
        <v>3</v>
      </c>
      <c r="T2958" s="112">
        <v>2</v>
      </c>
      <c r="U2958" s="112">
        <v>1</v>
      </c>
      <c r="AB2958" s="110"/>
      <c r="AC2958" s="110"/>
      <c r="AD2958" s="110"/>
      <c r="AE2958" s="110"/>
      <c r="AF2958" s="110"/>
      <c r="AG2958" s="110"/>
      <c r="AH2958" s="110"/>
    </row>
    <row r="2959" spans="1:62" hidden="1" outlineLevel="2" x14ac:dyDescent="0.25">
      <c r="B2959" s="105">
        <v>4</v>
      </c>
      <c r="C2959" s="108">
        <f t="shared" ref="C2959" si="5108">-(IFERROR(VLOOKUP($B2959,$B2949:$C2954,2,0),0)+IFERROR(VLOOKUP($B2959,$D2949:$E2954,2,0),0)+IFERROR(VLOOKUP($B2959,$F2949:$G2954,2,0),0)+IFERROR(VLOOKUP($B2959,$H2949:$I2954,2,0),0)+IFERROR(VLOOKUP($B2959,$J2949:$K2954,2,0),0)+IFERROR(VLOOKUP($B2959,$L2949:$M2954,2,0),0)+IFERROR(VLOOKUP($B2959,$N2949:$O2954,2,0),0)+IFERROR(VLOOKUP($B2959,$P2949:$Q2954,2,0),0)+IFERROR(VLOOKUP($B2959,$R2949:$S2954,2,0),0))</f>
        <v>0</v>
      </c>
      <c r="E2959" s="110"/>
      <c r="F2959" s="105">
        <v>1</v>
      </c>
      <c r="G2959" s="184" t="e">
        <f t="array" ref="G2959:G2965">MMULT(MINVERSE($C$24:$I$30),$C2956:$C2962)</f>
        <v>#NUM!</v>
      </c>
      <c r="H2959" s="184" t="e">
        <f t="array" ref="H2959:H2964">MMULT(MINVERSE($C$24:$H$29),$C2956:$C2961)</f>
        <v>#NUM!</v>
      </c>
      <c r="I2959" s="184" t="e">
        <f t="array" ref="I2959:I2963">MMULT(MINVERSE($C$24:$G$28),$C2956:$C2960)</f>
        <v>#NUM!</v>
      </c>
      <c r="J2959" s="184">
        <f t="array" ref="J2959:J2962">MMULT(MINVERSE($C$24:$F$27),$C2956:$C2959)</f>
        <v>0</v>
      </c>
      <c r="K2959" s="184">
        <f t="array" ref="K2959:K2961">MMULT(MINVERSE($C$24:$E$26),$C2956:$C2958)</f>
        <v>0</v>
      </c>
      <c r="L2959" s="184">
        <f t="array" ref="L2959:L2960">MMULT(MINVERSE($C$24:$D$25),$C2956:$C2957)</f>
        <v>0</v>
      </c>
      <c r="M2959" s="110"/>
      <c r="O2959" s="105">
        <v>1</v>
      </c>
      <c r="P2959" s="184" t="e">
        <f t="array" ref="P2959:P2969">MMULT(MINVERSE($C$24:$M$34),$C2956:$C2966)</f>
        <v>#NUM!</v>
      </c>
      <c r="Q2959" s="184" t="e">
        <f t="array" ref="Q2959:Q2968">MMULT(MINVERSE($C$24:$L$33),$C2956:$C2965)</f>
        <v>#NUM!</v>
      </c>
      <c r="R2959" s="184" t="e">
        <f t="array" ref="R2959:R2967">MMULT(MINVERSE($C$24:$K$32),$C2956:$C2964)</f>
        <v>#NUM!</v>
      </c>
      <c r="S2959" s="184" t="e">
        <f t="array" ref="S2959:S2966">MMULT(MINVERSE($C$24:$J$31),$C2956:$C2963)</f>
        <v>#NUM!</v>
      </c>
      <c r="T2959" s="114"/>
      <c r="U2959" s="114"/>
      <c r="V2959" s="110"/>
      <c r="W2959" s="110"/>
      <c r="X2959" s="110"/>
      <c r="Y2959" s="110"/>
      <c r="Z2959" s="110"/>
      <c r="AA2959" s="110"/>
      <c r="AB2959" s="110"/>
      <c r="AC2959" s="110"/>
      <c r="AD2959" s="110"/>
      <c r="AE2959" s="110"/>
      <c r="AF2959" s="110"/>
      <c r="AG2959" s="110"/>
      <c r="AH2959" s="110"/>
    </row>
    <row r="2960" spans="1:62" hidden="1" outlineLevel="2" x14ac:dyDescent="0.25">
      <c r="B2960" s="105">
        <v>5</v>
      </c>
      <c r="C2960" s="108">
        <f t="shared" ref="C2960" si="5109">-(IFERROR(VLOOKUP($B2960,$B2949:$C2954,2,0),0)+IFERROR(VLOOKUP($B2960,$D2949:$E2954,2,0),0)+IFERROR(VLOOKUP($B2960,$F2949:$G2954,2,0),0)+IFERROR(VLOOKUP($B2960,$H2949:$I2954,2,0),0)+IFERROR(VLOOKUP($B2960,$J2949:$K2954,2,0),0)+IFERROR(VLOOKUP($B2960,$L2949:$M2954,2,0),0)+IFERROR(VLOOKUP($B2960,$N2949:$O2954,2,0),0)+IFERROR(VLOOKUP($B2960,$P2949:$Q2954,2,0),0)+IFERROR(VLOOKUP($B2960,$R2949:$S2954,2,0),0))</f>
        <v>0</v>
      </c>
      <c r="E2960" s="110"/>
      <c r="F2960" s="105">
        <v>2</v>
      </c>
      <c r="G2960" s="185" t="e">
        <v>#NUM!</v>
      </c>
      <c r="H2960" s="185" t="e">
        <v>#NUM!</v>
      </c>
      <c r="I2960" s="185" t="e">
        <v>#NUM!</v>
      </c>
      <c r="J2960" s="185">
        <v>0</v>
      </c>
      <c r="K2960" s="185">
        <v>0</v>
      </c>
      <c r="L2960" s="185">
        <v>0</v>
      </c>
      <c r="M2960" s="110"/>
      <c r="O2960" s="105">
        <v>2</v>
      </c>
      <c r="P2960" s="185" t="e">
        <v>#NUM!</v>
      </c>
      <c r="Q2960" s="185" t="e">
        <v>#NUM!</v>
      </c>
      <c r="R2960" s="185" t="e">
        <v>#NUM!</v>
      </c>
      <c r="S2960" s="185" t="e">
        <v>#NUM!</v>
      </c>
      <c r="T2960" s="114"/>
      <c r="U2960" s="114"/>
    </row>
    <row r="2961" spans="1:21" hidden="1" outlineLevel="2" x14ac:dyDescent="0.25">
      <c r="B2961" s="105">
        <v>6</v>
      </c>
      <c r="C2961" s="108">
        <f t="shared" ref="C2961" si="5110">-(IFERROR(VLOOKUP($B2961,$B2949:$C2954,2,0),0)+IFERROR(VLOOKUP($B2961,$D2949:$E2954,2,0),0)+IFERROR(VLOOKUP($B2961,$F2949:$G2954,2,0),0)+IFERROR(VLOOKUP($B2961,$H2949:$I2954,2,0),0)+IFERROR(VLOOKUP($B2961,$J2949:$K2954,2,0),0)+IFERROR(VLOOKUP($B2961,$L2949:$M2954,2,0),0)+IFERROR(VLOOKUP($B2961,$N2949:$O2954,2,0),0)+IFERROR(VLOOKUP($B2961,$P2949:$Q2954,2,0),0)+IFERROR(VLOOKUP($B2961,$R2949:$S2954,2,0),0))</f>
        <v>0</v>
      </c>
      <c r="E2961" s="110"/>
      <c r="F2961" s="105">
        <v>3</v>
      </c>
      <c r="G2961" s="185" t="e">
        <v>#NUM!</v>
      </c>
      <c r="H2961" s="185" t="e">
        <v>#NUM!</v>
      </c>
      <c r="I2961" s="185" t="e">
        <v>#NUM!</v>
      </c>
      <c r="J2961" s="185">
        <v>0</v>
      </c>
      <c r="K2961" s="185">
        <v>0</v>
      </c>
      <c r="L2961" s="185"/>
      <c r="M2961" s="110"/>
      <c r="O2961" s="105">
        <v>3</v>
      </c>
      <c r="P2961" s="185" t="e">
        <v>#NUM!</v>
      </c>
      <c r="Q2961" s="185" t="e">
        <v>#NUM!</v>
      </c>
      <c r="R2961" s="185" t="e">
        <v>#NUM!</v>
      </c>
      <c r="S2961" s="185" t="e">
        <v>#NUM!</v>
      </c>
      <c r="T2961" s="114"/>
      <c r="U2961" s="114"/>
    </row>
    <row r="2962" spans="1:21" hidden="1" outlineLevel="2" x14ac:dyDescent="0.25">
      <c r="B2962" s="105">
        <v>7</v>
      </c>
      <c r="C2962" s="108">
        <f t="shared" ref="C2962" si="5111">-(IFERROR(VLOOKUP($B2962,$B2949:$C2954,2,0),0)+IFERROR(VLOOKUP($B2962,$D2949:$E2954,2,0),0)+IFERROR(VLOOKUP($B2962,$F2949:$G2954,2,0),0)+IFERROR(VLOOKUP($B2962,$H2949:$I2954,2,0),0)+IFERROR(VLOOKUP($B2962,$J2949:$K2954,2,0),0)+IFERROR(VLOOKUP($B2962,$L2949:$M2954,2,0),0)+IFERROR(VLOOKUP($B2962,$N2949:$O2954,2,0),0)+IFERROR(VLOOKUP($B2962,$P2949:$Q2954,2,0),0)+IFERROR(VLOOKUP($B2962,$R2949:$S2954,2,0),0))</f>
        <v>0</v>
      </c>
      <c r="E2962" s="110"/>
      <c r="F2962" s="105">
        <v>4</v>
      </c>
      <c r="G2962" s="185" t="e">
        <v>#NUM!</v>
      </c>
      <c r="H2962" s="185" t="e">
        <v>#NUM!</v>
      </c>
      <c r="I2962" s="185" t="e">
        <v>#NUM!</v>
      </c>
      <c r="J2962" s="185">
        <v>0</v>
      </c>
      <c r="K2962" s="185"/>
      <c r="L2962" s="185"/>
      <c r="M2962" s="110"/>
      <c r="O2962" s="105">
        <v>4</v>
      </c>
      <c r="P2962" s="185" t="e">
        <v>#NUM!</v>
      </c>
      <c r="Q2962" s="185" t="e">
        <v>#NUM!</v>
      </c>
      <c r="R2962" s="185" t="e">
        <v>#NUM!</v>
      </c>
      <c r="S2962" s="185" t="e">
        <v>#NUM!</v>
      </c>
      <c r="T2962" s="114"/>
      <c r="U2962" s="114"/>
    </row>
    <row r="2963" spans="1:21" hidden="1" outlineLevel="2" x14ac:dyDescent="0.25">
      <c r="B2963" s="105">
        <v>8</v>
      </c>
      <c r="C2963" s="108">
        <f t="shared" ref="C2963" si="5112">-(IFERROR(VLOOKUP($B2963,$B2949:$C2954,2,0),0)+IFERROR(VLOOKUP($B2963,$D2949:$E2954,2,0),0)+IFERROR(VLOOKUP($B2963,$F2949:$G2954,2,0),0)+IFERROR(VLOOKUP($B2963,$H2949:$I2954,2,0),0)+IFERROR(VLOOKUP($B2963,$J2949:$K2954,2,0),0)+IFERROR(VLOOKUP($B2963,$L2949:$M2954,2,0),0)+IFERROR(VLOOKUP($B2963,$N2949:$O2954,2,0),0)+IFERROR(VLOOKUP($B2963,$P2949:$Q2954,2,0),0)+IFERROR(VLOOKUP($B2963,$R2949:$S2954,2,0),0))</f>
        <v>0</v>
      </c>
      <c r="E2963" s="110" t="s">
        <v>40</v>
      </c>
      <c r="F2963" s="105">
        <v>5</v>
      </c>
      <c r="G2963" s="185" t="e">
        <v>#NUM!</v>
      </c>
      <c r="H2963" s="185" t="e">
        <v>#NUM!</v>
      </c>
      <c r="I2963" s="185" t="e">
        <v>#NUM!</v>
      </c>
      <c r="J2963" s="185"/>
      <c r="K2963" s="185"/>
      <c r="L2963" s="185"/>
      <c r="M2963" s="110"/>
      <c r="O2963" s="105">
        <v>5</v>
      </c>
      <c r="P2963" s="185" t="e">
        <v>#NUM!</v>
      </c>
      <c r="Q2963" s="185" t="e">
        <v>#NUM!</v>
      </c>
      <c r="R2963" s="185" t="e">
        <v>#NUM!</v>
      </c>
      <c r="S2963" s="185" t="e">
        <v>#NUM!</v>
      </c>
      <c r="T2963" s="114"/>
      <c r="U2963" s="114"/>
    </row>
    <row r="2964" spans="1:21" hidden="1" outlineLevel="2" x14ac:dyDescent="0.25">
      <c r="B2964" s="105">
        <v>9</v>
      </c>
      <c r="C2964" s="108">
        <f t="shared" ref="C2964" si="5113">-(IFERROR(VLOOKUP($B2964,$B2949:$C2954,2,0),0)+IFERROR(VLOOKUP($B2964,$D2949:$E2954,2,0),0)+IFERROR(VLOOKUP($B2964,$F2949:$G2954,2,0),0)+IFERROR(VLOOKUP($B2964,$H2949:$I2954,2,0),0)+IFERROR(VLOOKUP($B2964,$J2949:$K2954,2,0),0)+IFERROR(VLOOKUP($B2964,$L2949:$M2954,2,0),0)+IFERROR(VLOOKUP($B2964,$N2949:$O2954,2,0),0)+IFERROR(VLOOKUP($B2964,$P2949:$Q2954,2,0),0)+IFERROR(VLOOKUP($B2964,$R2949:$S2954,2,0),0))</f>
        <v>0</v>
      </c>
      <c r="E2964" s="110"/>
      <c r="F2964" s="105">
        <v>6</v>
      </c>
      <c r="G2964" s="185" t="e">
        <v>#NUM!</v>
      </c>
      <c r="H2964" s="185" t="e">
        <v>#NUM!</v>
      </c>
      <c r="I2964" s="185"/>
      <c r="J2964" s="185"/>
      <c r="K2964" s="185"/>
      <c r="L2964" s="185"/>
      <c r="M2964" s="110"/>
      <c r="O2964" s="105">
        <v>6</v>
      </c>
      <c r="P2964" s="185" t="e">
        <v>#NUM!</v>
      </c>
      <c r="Q2964" s="185" t="e">
        <v>#NUM!</v>
      </c>
      <c r="R2964" s="185" t="e">
        <v>#NUM!</v>
      </c>
      <c r="S2964" s="185" t="e">
        <v>#NUM!</v>
      </c>
      <c r="T2964" s="114"/>
      <c r="U2964" s="114"/>
    </row>
    <row r="2965" spans="1:21" hidden="1" outlineLevel="2" x14ac:dyDescent="0.25">
      <c r="B2965" s="105">
        <v>10</v>
      </c>
      <c r="C2965" s="108">
        <f t="shared" ref="C2965" si="5114">-(IFERROR(VLOOKUP($B2965,$B2949:$C2954,2,0),0)+IFERROR(VLOOKUP($B2965,$D2949:$E2954,2,0),0)+IFERROR(VLOOKUP($B2965,$F2949:$G2954,2,0),0)+IFERROR(VLOOKUP($B2965,$H2949:$I2954,2,0),0)+IFERROR(VLOOKUP($B2965,$J2949:$K2954,2,0),0)+IFERROR(VLOOKUP($B2965,$L2949:$M2954,2,0),0)+IFERROR(VLOOKUP($B2965,$N2949:$O2954,2,0),0)+IFERROR(VLOOKUP($B2965,$P2949:$Q2954,2,0),0)+IFERROR(VLOOKUP($B2965,$R2949:$S2954,2,0),0))</f>
        <v>0</v>
      </c>
      <c r="E2965" s="110"/>
      <c r="F2965" s="105">
        <v>7</v>
      </c>
      <c r="G2965" s="185" t="e">
        <v>#NUM!</v>
      </c>
      <c r="H2965" s="185"/>
      <c r="I2965" s="185"/>
      <c r="J2965" s="185"/>
      <c r="K2965" s="185"/>
      <c r="L2965" s="185"/>
      <c r="M2965" s="110"/>
      <c r="N2965" s="110" t="s">
        <v>40</v>
      </c>
      <c r="O2965" s="105">
        <v>7</v>
      </c>
      <c r="P2965" s="185" t="e">
        <v>#NUM!</v>
      </c>
      <c r="Q2965" s="185" t="e">
        <v>#NUM!</v>
      </c>
      <c r="R2965" s="185" t="e">
        <v>#NUM!</v>
      </c>
      <c r="S2965" s="185" t="e">
        <v>#NUM!</v>
      </c>
      <c r="T2965" s="114"/>
      <c r="U2965" s="114"/>
    </row>
    <row r="2966" spans="1:21" hidden="1" outlineLevel="2" x14ac:dyDescent="0.25">
      <c r="B2966" s="105">
        <v>11</v>
      </c>
      <c r="C2966" s="108">
        <f t="shared" ref="C2966" si="5115">-(IFERROR(VLOOKUP($B2966,$B2949:$C2954,2,0),0)+IFERROR(VLOOKUP($B2966,$D2949:$E2954,2,0),0)+IFERROR(VLOOKUP($B2966,$F2949:$G2954,2,0),0)+IFERROR(VLOOKUP($B2966,$H2949:$I2954,2,0),0)+IFERROR(VLOOKUP($B2966,$J2949:$K2954,2,0),0)+IFERROR(VLOOKUP($B2966,$L2949:$M2954,2,0),0)+IFERROR(VLOOKUP($B2966,$N2949:$O2954,2,0),0)+IFERROR(VLOOKUP($B2966,$P2949:$Q2954,2,0),0)+IFERROR(VLOOKUP($B2966,$R2949:$S2954,2,0),0))</f>
        <v>0</v>
      </c>
      <c r="E2966" s="110"/>
      <c r="M2966" s="110"/>
      <c r="O2966" s="105">
        <v>8</v>
      </c>
      <c r="P2966" s="185" t="e">
        <v>#NUM!</v>
      </c>
      <c r="Q2966" s="185" t="e">
        <v>#NUM!</v>
      </c>
      <c r="R2966" s="185" t="e">
        <v>#NUM!</v>
      </c>
      <c r="S2966" s="185" t="e">
        <v>#NUM!</v>
      </c>
      <c r="T2966" s="114"/>
      <c r="U2966" s="114"/>
    </row>
    <row r="2967" spans="1:21" hidden="1" outlineLevel="2" x14ac:dyDescent="0.25">
      <c r="B2967" s="105">
        <v>12</v>
      </c>
      <c r="C2967" s="108">
        <f t="shared" ref="C2967" si="5116">-(IFERROR(VLOOKUP($B2967,$B2949:$C2954,2,0),0)+IFERROR(VLOOKUP($B2967,$D2949:$E2954,2,0),0)+IFERROR(VLOOKUP($B2967,$F2949:$G2954,2,0),0)+IFERROR(VLOOKUP($B2967,$H2949:$I2954,2,0),0)+IFERROR(VLOOKUP($B2967,$J2949:$K2954,2,0),0)+IFERROR(VLOOKUP($B2967,$L2949:$M2954,2,0),0)+IFERROR(VLOOKUP($B2967,$N2949:$O2954,2,0),0)+IFERROR(VLOOKUP($B2967,$P2949:$Q2954,2,0),0)+IFERROR(VLOOKUP($B2967,$R2949:$S2954,2,0),0))</f>
        <v>0</v>
      </c>
      <c r="E2967" s="110"/>
      <c r="M2967" s="110"/>
      <c r="O2967" s="105">
        <v>9</v>
      </c>
      <c r="P2967" s="185" t="e">
        <v>#NUM!</v>
      </c>
      <c r="Q2967" s="185" t="e">
        <v>#NUM!</v>
      </c>
      <c r="R2967" s="185" t="e">
        <v>#NUM!</v>
      </c>
      <c r="S2967" s="185"/>
      <c r="T2967" s="114"/>
      <c r="U2967" s="114"/>
    </row>
    <row r="2968" spans="1:21" hidden="1" outlineLevel="2" x14ac:dyDescent="0.25">
      <c r="B2968" s="105">
        <v>13</v>
      </c>
      <c r="C2968" s="108">
        <f t="shared" ref="C2968" si="5117">-(IFERROR(VLOOKUP($B2968,$B2949:$C2954,2,0),0)+IFERROR(VLOOKUP($B2968,$D2949:$E2954,2,0),0)+IFERROR(VLOOKUP($B2968,$F2949:$G2954,2,0),0)+IFERROR(VLOOKUP($B2968,$H2949:$I2954,2,0),0)+IFERROR(VLOOKUP($B2968,$J2949:$K2954,2,0),0)+IFERROR(VLOOKUP($B2968,$L2949:$M2954,2,0),0)+IFERROR(VLOOKUP($B2968,$N2949:$O2954,2,0),0)+IFERROR(VLOOKUP($B2968,$P2949:$Q2954,2,0),0)+IFERROR(VLOOKUP($B2968,$R2949:$S2954,2,0),0))</f>
        <v>0</v>
      </c>
      <c r="E2968" s="110"/>
      <c r="F2968" s="110"/>
      <c r="G2968" s="324" t="s">
        <v>42</v>
      </c>
      <c r="H2968" s="324"/>
      <c r="I2968" s="324"/>
      <c r="J2968" s="324"/>
      <c r="K2968" s="324"/>
      <c r="L2968" s="324"/>
      <c r="M2968" s="110"/>
      <c r="O2968" s="105">
        <v>10</v>
      </c>
      <c r="P2968" s="185" t="e">
        <v>#NUM!</v>
      </c>
      <c r="Q2968" s="185" t="e">
        <v>#NUM!</v>
      </c>
      <c r="R2968" s="185"/>
      <c r="S2968" s="185"/>
      <c r="T2968" s="114"/>
      <c r="U2968" s="114"/>
    </row>
    <row r="2969" spans="1:21" hidden="1" outlineLevel="2" x14ac:dyDescent="0.25">
      <c r="B2969" s="105">
        <v>14</v>
      </c>
      <c r="C2969" s="108">
        <f t="shared" ref="C2969" si="5118">-(IFERROR(VLOOKUP($B2969,$B2949:$C2954,2,0),0)+IFERROR(VLOOKUP($B2969,$D2949:$E2954,2,0),0)+IFERROR(VLOOKUP($B2969,$F2949:$G2954,2,0),0)+IFERROR(VLOOKUP($B2969,$H2949:$I2954,2,0),0)+IFERROR(VLOOKUP($B2969,$J2949:$K2954,2,0),0)+IFERROR(VLOOKUP($B2969,$L2949:$M2954,2,0),0)+IFERROR(VLOOKUP($B2969,$N2949:$O2954,2,0),0)+IFERROR(VLOOKUP($B2969,$P2949:$Q2954,2,0),0)+IFERROR(VLOOKUP($B2969,$R2949:$S2954,2,0),0))</f>
        <v>0</v>
      </c>
      <c r="E2969" s="110"/>
      <c r="F2969" s="110"/>
      <c r="G2969" s="112">
        <v>6</v>
      </c>
      <c r="H2969" s="112">
        <v>5</v>
      </c>
      <c r="I2969" s="112">
        <v>4</v>
      </c>
      <c r="J2969" s="112">
        <v>3</v>
      </c>
      <c r="K2969" s="112">
        <v>2</v>
      </c>
      <c r="L2969" s="112">
        <v>1</v>
      </c>
      <c r="M2969" s="110"/>
      <c r="O2969" s="105">
        <v>11</v>
      </c>
      <c r="P2969" s="185" t="e">
        <v>#NUM!</v>
      </c>
      <c r="Q2969" s="185"/>
      <c r="R2969" s="185"/>
      <c r="S2969" s="185"/>
      <c r="T2969" s="114"/>
      <c r="U2969" s="114"/>
    </row>
    <row r="2970" spans="1:21" hidden="1" outlineLevel="2" x14ac:dyDescent="0.25">
      <c r="A2970" s="68" t="s">
        <v>41</v>
      </c>
      <c r="B2970" s="105">
        <v>15</v>
      </c>
      <c r="C2970" s="108">
        <f t="shared" ref="C2970" si="5119">-(IFERROR(VLOOKUP($B2970,$B2949:$C2954,2,0),0)+IFERROR(VLOOKUP($B2970,$D2949:$E2954,2,0),0)+IFERROR(VLOOKUP($B2970,$F2949:$G2954,2,0),0)+IFERROR(VLOOKUP($B2970,$H2949:$I2954,2,0),0)+IFERROR(VLOOKUP($B2970,$J2949:$K2954,2,0),0)+IFERROR(VLOOKUP($B2970,$L2949:$M2954,2,0),0)+IFERROR(VLOOKUP($B2970,$N2949:$O2954,2,0),0)+IFERROR(VLOOKUP($B2970,$P2949:$Q2954,2,0),0)+IFERROR(VLOOKUP($B2970,$R2949:$S2954,2,0),0))</f>
        <v>0</v>
      </c>
      <c r="E2970" s="110"/>
      <c r="F2970" s="105">
        <v>1</v>
      </c>
      <c r="G2970" s="184" t="e">
        <f t="array" ref="G2970:G2978">MMULT(MINVERSE($C$24:$K$32),$C2956:$C2964)</f>
        <v>#NUM!</v>
      </c>
      <c r="H2970" s="184" t="e">
        <f t="array" ref="H2970:H2977">MMULT(MINVERSE($C$24:$J$31),$C2956:$C2963)</f>
        <v>#NUM!</v>
      </c>
      <c r="I2970" s="184" t="e">
        <f t="array" ref="I2970:I2976">MMULT(MINVERSE($C$24:$I$30),$C2956:$C2962)</f>
        <v>#NUM!</v>
      </c>
      <c r="J2970" s="184" t="e">
        <f t="array" ref="J2970:J2975">MMULT(MINVERSE($C$24:$H$29),$C2956:$C2961)</f>
        <v>#NUM!</v>
      </c>
      <c r="K2970" s="184" t="e">
        <f t="array" ref="K2970:K2974">MMULT(MINVERSE($C$24:$G$28),$C2956:$C2960)</f>
        <v>#NUM!</v>
      </c>
      <c r="L2970" s="113"/>
      <c r="M2970" s="110"/>
      <c r="N2970" s="110"/>
      <c r="O2970" s="110"/>
      <c r="P2970" s="110"/>
    </row>
    <row r="2971" spans="1:21" hidden="1" outlineLevel="2" x14ac:dyDescent="0.25">
      <c r="B2971" s="105">
        <v>16</v>
      </c>
      <c r="C2971" s="108">
        <f t="shared" ref="C2971" si="5120">-(IFERROR(VLOOKUP($B2971,$B2949:$C2954,2,0),0)+IFERROR(VLOOKUP($B2971,$D2949:$E2954,2,0),0)+IFERROR(VLOOKUP($B2971,$F2949:$G2954,2,0),0)+IFERROR(VLOOKUP($B2971,$H2949:$I2954,2,0),0)+IFERROR(VLOOKUP($B2971,$J2949:$K2954,2,0),0)+IFERROR(VLOOKUP($B2971,$L2949:$M2954,2,0),0)+IFERROR(VLOOKUP($B2971,$N2949:$O2954,2,0),0)+IFERROR(VLOOKUP($B2971,$P2949:$Q2954,2,0),0)+IFERROR(VLOOKUP($B2971,$R2949:$S2954,2,0),0))</f>
        <v>0</v>
      </c>
      <c r="E2971" s="110"/>
      <c r="F2971" s="105">
        <v>2</v>
      </c>
      <c r="G2971" s="185" t="e">
        <v>#NUM!</v>
      </c>
      <c r="H2971" s="185" t="e">
        <v>#NUM!</v>
      </c>
      <c r="I2971" s="185" t="e">
        <v>#NUM!</v>
      </c>
      <c r="J2971" s="185" t="e">
        <v>#NUM!</v>
      </c>
      <c r="K2971" s="185" t="e">
        <v>#NUM!</v>
      </c>
      <c r="L2971" s="114"/>
      <c r="M2971" s="110"/>
      <c r="N2971" s="110"/>
      <c r="O2971" s="110"/>
      <c r="P2971" s="110"/>
    </row>
    <row r="2972" spans="1:21" hidden="1" outlineLevel="2" x14ac:dyDescent="0.25">
      <c r="B2972" s="105">
        <v>17</v>
      </c>
      <c r="C2972" s="108">
        <f t="shared" ref="C2972" si="5121">-(IFERROR(VLOOKUP($B2972,$B2949:$C2954,2,0),0)+IFERROR(VLOOKUP($B2972,$D2949:$E2954,2,0),0)+IFERROR(VLOOKUP($B2972,$F2949:$G2954,2,0),0)+IFERROR(VLOOKUP($B2972,$H2949:$I2954,2,0),0)+IFERROR(VLOOKUP($B2972,$J2949:$K2954,2,0),0)+IFERROR(VLOOKUP($B2972,$L2949:$M2954,2,0),0)+IFERROR(VLOOKUP($B2972,$N2949:$O2954,2,0),0)+IFERROR(VLOOKUP($B2972,$P2949:$Q2954,2,0),0)+IFERROR(VLOOKUP($B2972,$R2949:$S2954,2,0),0))</f>
        <v>0</v>
      </c>
      <c r="E2972" s="110"/>
      <c r="F2972" s="105">
        <v>3</v>
      </c>
      <c r="G2972" s="185" t="e">
        <v>#NUM!</v>
      </c>
      <c r="H2972" s="185" t="e">
        <v>#NUM!</v>
      </c>
      <c r="I2972" s="185" t="e">
        <v>#NUM!</v>
      </c>
      <c r="J2972" s="185" t="e">
        <v>#NUM!</v>
      </c>
      <c r="K2972" s="185" t="e">
        <v>#NUM!</v>
      </c>
      <c r="L2972" s="114"/>
      <c r="M2972" s="110"/>
    </row>
    <row r="2973" spans="1:21" hidden="1" outlineLevel="2" x14ac:dyDescent="0.25">
      <c r="B2973" s="105">
        <v>18</v>
      </c>
      <c r="C2973" s="108">
        <f t="shared" ref="C2973" si="5122">-(IFERROR(VLOOKUP($B2973,$B2949:$C2954,2,0),0)+IFERROR(VLOOKUP($B2973,$D2949:$E2954,2,0),0)+IFERROR(VLOOKUP($B2973,$F2949:$G2954,2,0),0)+IFERROR(VLOOKUP($B2973,$H2949:$I2954,2,0),0)+IFERROR(VLOOKUP($B2973,$J2949:$K2954,2,0),0)+IFERROR(VLOOKUP($B2973,$L2949:$M2954,2,0),0)+IFERROR(VLOOKUP($B2973,$N2949:$O2954,2,0),0)+IFERROR(VLOOKUP($B2973,$P2949:$Q2954,2,0),0)+IFERROR(VLOOKUP($B2973,$R2949:$S2954,2,0),0))</f>
        <v>0</v>
      </c>
      <c r="E2973" s="110"/>
      <c r="F2973" s="105">
        <v>4</v>
      </c>
      <c r="G2973" s="185" t="e">
        <v>#NUM!</v>
      </c>
      <c r="H2973" s="185" t="e">
        <v>#NUM!</v>
      </c>
      <c r="I2973" s="185" t="e">
        <v>#NUM!</v>
      </c>
      <c r="J2973" s="185" t="e">
        <v>#NUM!</v>
      </c>
      <c r="K2973" s="185" t="e">
        <v>#NUM!</v>
      </c>
      <c r="L2973" s="114"/>
      <c r="M2973" s="110"/>
    </row>
    <row r="2974" spans="1:21" hidden="1" outlineLevel="2" x14ac:dyDescent="0.25">
      <c r="B2974" s="105">
        <v>19</v>
      </c>
      <c r="C2974" s="108">
        <f t="shared" ref="C2974" si="5123">-(IFERROR(VLOOKUP($B2974,$B2949:$C2954,2,0),0)+IFERROR(VLOOKUP($B2974,$D2949:$E2954,2,0),0)+IFERROR(VLOOKUP($B2974,$F2949:$G2954,2,0),0)+IFERROR(VLOOKUP($B2974,$H2949:$I2954,2,0),0)+IFERROR(VLOOKUP($B2974,$J2949:$K2954,2,0),0)+IFERROR(VLOOKUP($B2974,$L2949:$M2954,2,0),0)+IFERROR(VLOOKUP($B2974,$N2949:$O2954,2,0),0)+IFERROR(VLOOKUP($B2974,$P2949:$Q2954,2,0),0)+IFERROR(VLOOKUP($B2974,$R2949:$S2954,2,0),0))</f>
        <v>0</v>
      </c>
      <c r="E2974" s="110" t="s">
        <v>40</v>
      </c>
      <c r="F2974" s="105">
        <v>5</v>
      </c>
      <c r="G2974" s="185" t="e">
        <v>#NUM!</v>
      </c>
      <c r="H2974" s="185" t="e">
        <v>#NUM!</v>
      </c>
      <c r="I2974" s="185" t="e">
        <v>#NUM!</v>
      </c>
      <c r="J2974" s="185" t="e">
        <v>#NUM!</v>
      </c>
      <c r="K2974" s="185" t="e">
        <v>#NUM!</v>
      </c>
      <c r="L2974" s="114"/>
      <c r="M2974" s="110"/>
    </row>
    <row r="2975" spans="1:21" hidden="1" outlineLevel="2" x14ac:dyDescent="0.25">
      <c r="B2975" s="105">
        <v>20</v>
      </c>
      <c r="C2975" s="108">
        <f t="shared" ref="C2975" si="5124">-(IFERROR(VLOOKUP($B2975,$B2949:$C2954,2,0),0)+IFERROR(VLOOKUP($B2975,$D2949:$E2954,2,0),0)+IFERROR(VLOOKUP($B2975,$F2949:$G2954,2,0),0)+IFERROR(VLOOKUP($B2975,$H2949:$I2954,2,0),0)+IFERROR(VLOOKUP($B2975,$J2949:$K2954,2,0),0)+IFERROR(VLOOKUP($B2975,$L2949:$M2954,2,0),0)+IFERROR(VLOOKUP($B2975,$N2949:$O2954,2,0),0)+IFERROR(VLOOKUP($B2975,$P2949:$Q2954,2,0),0)+IFERROR(VLOOKUP($B2975,$R2949:$S2954,2,0),0))</f>
        <v>0</v>
      </c>
      <c r="F2975" s="105">
        <v>6</v>
      </c>
      <c r="G2975" s="185" t="e">
        <v>#NUM!</v>
      </c>
      <c r="H2975" s="185" t="e">
        <v>#NUM!</v>
      </c>
      <c r="I2975" s="185" t="e">
        <v>#NUM!</v>
      </c>
      <c r="J2975" s="185" t="e">
        <v>#NUM!</v>
      </c>
      <c r="K2975" s="185"/>
      <c r="L2975" s="114"/>
      <c r="M2975" s="110"/>
    </row>
    <row r="2976" spans="1:21" hidden="1" outlineLevel="2" x14ac:dyDescent="0.25">
      <c r="B2976" s="105">
        <v>21</v>
      </c>
      <c r="C2976" s="108">
        <f t="shared" ref="C2976" si="5125">-(IFERROR(VLOOKUP($B2976,$B2949:$C2954,2,0),0)+IFERROR(VLOOKUP($B2976,$D2949:$E2954,2,0),0)+IFERROR(VLOOKUP($B2976,$F2949:$G2954,2,0),0)+IFERROR(VLOOKUP($B2976,$H2949:$I2954,2,0),0)+IFERROR(VLOOKUP($B2976,$J2949:$K2954,2,0),0)+IFERROR(VLOOKUP($B2976,$L2949:$M2954,2,0),0)+IFERROR(VLOOKUP($B2976,$N2949:$O2954,2,0),0)+IFERROR(VLOOKUP($B2976,$P2949:$Q2954,2,0),0)+IFERROR(VLOOKUP($B2976,$R2949:$S2954,2,0),0))</f>
        <v>0</v>
      </c>
      <c r="E2976" s="110"/>
      <c r="F2976" s="105">
        <v>7</v>
      </c>
      <c r="G2976" s="185" t="e">
        <v>#NUM!</v>
      </c>
      <c r="H2976" s="185" t="e">
        <v>#NUM!</v>
      </c>
      <c r="I2976" s="185" t="e">
        <v>#NUM!</v>
      </c>
      <c r="J2976" s="185"/>
      <c r="K2976" s="185"/>
      <c r="L2976" s="114"/>
      <c r="M2976" s="110"/>
    </row>
    <row r="2977" spans="1:24" hidden="1" outlineLevel="2" x14ac:dyDescent="0.25">
      <c r="E2977" s="110"/>
      <c r="F2977" s="105">
        <v>8</v>
      </c>
      <c r="G2977" s="185" t="e">
        <v>#NUM!</v>
      </c>
      <c r="H2977" s="185" t="e">
        <v>#NUM!</v>
      </c>
      <c r="I2977" s="185"/>
      <c r="J2977" s="185"/>
      <c r="K2977" s="185"/>
      <c r="L2977" s="114"/>
      <c r="M2977" s="110"/>
      <c r="X2977" s="110"/>
    </row>
    <row r="2978" spans="1:24" hidden="1" outlineLevel="2" x14ac:dyDescent="0.25">
      <c r="E2978" s="110"/>
      <c r="F2978" s="105">
        <v>9</v>
      </c>
      <c r="G2978" s="185" t="e">
        <v>#NUM!</v>
      </c>
      <c r="H2978" s="185"/>
      <c r="I2978" s="185"/>
      <c r="J2978" s="185"/>
      <c r="K2978" s="185"/>
      <c r="L2978" s="114"/>
      <c r="M2978" s="110"/>
      <c r="X2978" s="110"/>
    </row>
    <row r="2979" spans="1:24" hidden="1" outlineLevel="2" x14ac:dyDescent="0.25">
      <c r="A2979" s="117"/>
    </row>
    <row r="2980" spans="1:24" s="119" customFormat="1" hidden="1" outlineLevel="2" x14ac:dyDescent="0.25">
      <c r="A2980" s="118" t="s">
        <v>37</v>
      </c>
    </row>
    <row r="2981" spans="1:24" hidden="1" outlineLevel="2" x14ac:dyDescent="0.25">
      <c r="B2981" s="316">
        <f t="shared" ref="B2981:B2987" si="5126">B2948</f>
        <v>1</v>
      </c>
      <c r="C2981" s="316"/>
      <c r="D2981" s="316">
        <f t="shared" ref="D2981:D2987" si="5127">D2948</f>
        <v>2</v>
      </c>
      <c r="E2981" s="316"/>
      <c r="F2981" s="316">
        <f t="shared" ref="F2981:F2987" si="5128">F2948</f>
        <v>3</v>
      </c>
      <c r="G2981" s="316"/>
      <c r="H2981" s="316">
        <f t="shared" ref="H2981:H2987" si="5129">H2948</f>
        <v>4</v>
      </c>
      <c r="I2981" s="316"/>
      <c r="J2981" s="316">
        <f t="shared" ref="J2981:J2987" si="5130">J2948</f>
        <v>5</v>
      </c>
      <c r="K2981" s="316"/>
      <c r="L2981" s="316">
        <f t="shared" ref="L2981:L2987" si="5131">L2948</f>
        <v>6</v>
      </c>
      <c r="M2981" s="316"/>
    </row>
    <row r="2982" spans="1:24" hidden="1" outlineLevel="2" x14ac:dyDescent="0.25">
      <c r="B2982" s="105">
        <f t="shared" si="5126"/>
        <v>3</v>
      </c>
      <c r="C2982" s="116">
        <f>IF($Q$2=2,IFERROR(INDEX($G2959:$L2965,MATCH(B2982,$F2959:$F2965,0),MATCH(INICIO!$C$78,$G2958:$L2958,0)),0),IF($Q$2=4,IFERROR(INDEX($P2959:$U2969,MATCH(B2982,$O2959:$O2969,0),MATCH(INICIO!$C$78,$P2958:$U2958,0)),0),IFERROR(INDEX($G2970:$L2978,MATCH(B2982,$F2970:$F2978,0),MATCH(INICIO!$C$78,$G2969:$L2969,0)),0)))</f>
        <v>0</v>
      </c>
      <c r="D2982" s="105">
        <f t="shared" si="5127"/>
        <v>0</v>
      </c>
      <c r="E2982" s="116">
        <f>IF($Q$2=2,IFERROR(INDEX($G2959:$L2965,MATCH(D2982,$F2959:$F2965,0),MATCH(INICIO!$C$78,$G2958:$L2958,0)),0),IF($Q$2=4,IFERROR(INDEX($P2959:$U2969,MATCH(D2982,$O2959:$O2969,0),MATCH(INICIO!$C$78,$P2958:$U2958,0)),0),IFERROR(INDEX($G2970:$L2978,MATCH(D2982,$F2970:$F2978,0),MATCH(INICIO!$C$78,$G2969:$L2969,0)),0)))</f>
        <v>0</v>
      </c>
      <c r="F2982" s="105">
        <f t="shared" si="5128"/>
        <v>0</v>
      </c>
      <c r="G2982" s="116">
        <f>IF($Q$2=2,IFERROR(INDEX($G2959:$L2965,MATCH(F2982,$F2959:$F2965,0),MATCH(INICIO!$C$78,$G2958:$L2958,0)),0),IF($Q$2=4,IFERROR(INDEX($P2959:$U2969,MATCH(F2982,$O2959:$O2969,0),MATCH(INICIO!$C$78,$P2958:$U2958,0)),0),IFERROR(INDEX($G2970:$L2978,MATCH(F2982,$F2970:$F2978,0),MATCH(INICIO!$C$78,$G2969:$L2969,0)),0)))</f>
        <v>0</v>
      </c>
      <c r="H2982" s="105">
        <f t="shared" si="5129"/>
        <v>0</v>
      </c>
      <c r="I2982" s="116">
        <f>IF($Q$2=2,IFERROR(INDEX($G2959:$L2965,MATCH(H2982,$F2959:$F2965,0),MATCH(INICIO!$C$78,$G2958:$L2958,0)),0),IF($Q$2=4,IFERROR(INDEX($P2959:$U2969,MATCH(H2982,$O2959:$O2969,0),MATCH(INICIO!$C$78,$P2958:$U2958,0)),0),IFERROR(INDEX($G2970:$L2978,MATCH(H2982,$F2970:$F2978,0),MATCH(INICIO!$C$78,$G2969:$L2969,0)),0)))</f>
        <v>0</v>
      </c>
      <c r="J2982" s="105">
        <f t="shared" si="5130"/>
        <v>0</v>
      </c>
      <c r="K2982" s="116">
        <f>IF($Q$2=2,IFERROR(INDEX($G2959:$L2965,MATCH(J2982,$F2959:$F2965,0),MATCH(INICIO!$C$78,$G2958:$L2958,0)),0),IF($Q$2=4,IFERROR(INDEX($P2959:$U2969,MATCH(J2982,$O2959:$O2969,0),MATCH(INICIO!$C$78,$P2958:$U2958,0)),0),IFERROR(INDEX($G2970:$L2978,MATCH(J2982,$F2970:$F2978,0),MATCH(INICIO!$C$78,$G2969:$L2969,0)),0)))</f>
        <v>0</v>
      </c>
      <c r="L2982" s="105">
        <f t="shared" si="5131"/>
        <v>0</v>
      </c>
      <c r="M2982" s="116">
        <f>IF($Q$2=2,IFERROR(INDEX($G2959:$L2965,MATCH(L2982,$F2959:$F2965,0),MATCH(INICIO!$C$78,$G2958:$L2958,0)),0),IF($Q$2=4,IFERROR(INDEX($P2959:$U2969,MATCH(L2982,$O2959:$O2969,0),MATCH(INICIO!$C$78,$P2958:$U2958,0)),0),IFERROR(INDEX($G2970:$L2978,MATCH(L2982,$F2970:$F2978,0),MATCH(INICIO!$C$78,$G2969:$L2969,0)),0)))</f>
        <v>0</v>
      </c>
    </row>
    <row r="2983" spans="1:24" hidden="1" outlineLevel="2" x14ac:dyDescent="0.25">
      <c r="B2983" s="105">
        <f t="shared" si="5126"/>
        <v>4</v>
      </c>
      <c r="C2983" s="116">
        <f>IF($Q$2=2,IFERROR(INDEX($G2959:$L2965,MATCH(B2983,$F2959:$F2965,0),MATCH(INICIO!$C$78,$G2958:$L2958,0)),0),IF($Q$2=4,IFERROR(INDEX($P2959:$U2969,MATCH(B2983,$O2959:$O2969,0),MATCH(INICIO!$C$78,$P2958:$U2958,0)),0),IFERROR(INDEX($G2970:$L2978,MATCH(B2983,$F2970:$F2978,0),MATCH(INICIO!$C$78,$G2969:$L2969,0)),0)))</f>
        <v>0</v>
      </c>
      <c r="D2983" s="105">
        <f t="shared" si="5127"/>
        <v>0</v>
      </c>
      <c r="E2983" s="116">
        <f>IF($Q$2=2,IFERROR(INDEX($G2959:$L2965,MATCH(D2983,$F2959:$F2965,0),MATCH(INICIO!$C$78,$G2958:$L2958,0)),0),IF($Q$2=4,IFERROR(INDEX($P2959:$U2969,MATCH(D2983,$O2959:$O2969,0),MATCH(INICIO!$C$78,$P2958:$U2958,0)),0),IFERROR(INDEX($G2970:$L2978,MATCH(D2983,$F2970:$F2978,0),MATCH(INICIO!$C$78,$G2969:$L2969,0)),0)))</f>
        <v>0</v>
      </c>
      <c r="F2983" s="105">
        <f t="shared" si="5128"/>
        <v>0</v>
      </c>
      <c r="G2983" s="116">
        <f>IF($Q$2=2,IFERROR(INDEX($G2959:$L2965,MATCH(F2983,$F2959:$F2965,0),MATCH(INICIO!$C$78,$G2958:$L2958,0)),0),IF($Q$2=4,IFERROR(INDEX($P2959:$U2969,MATCH(F2983,$O2959:$O2969,0),MATCH(INICIO!$C$78,$P2958:$U2958,0)),0),IFERROR(INDEX($G2970:$L2978,MATCH(F2983,$F2970:$F2978,0),MATCH(INICIO!$C$78,$G2969:$L2969,0)),0)))</f>
        <v>0</v>
      </c>
      <c r="H2983" s="105">
        <f t="shared" si="5129"/>
        <v>0</v>
      </c>
      <c r="I2983" s="116">
        <f>IF($Q$2=2,IFERROR(INDEX($G2959:$L2965,MATCH(H2983,$F2959:$F2965,0),MATCH(INICIO!$C$78,$G2958:$L2958,0)),0),IF($Q$2=4,IFERROR(INDEX($P2959:$U2969,MATCH(H2983,$O2959:$O2969,0),MATCH(INICIO!$C$78,$P2958:$U2958,0)),0),IFERROR(INDEX($G2970:$L2978,MATCH(H2983,$F2970:$F2978,0),MATCH(INICIO!$C$78,$G2969:$L2969,0)),0)))</f>
        <v>0</v>
      </c>
      <c r="J2983" s="105">
        <f t="shared" si="5130"/>
        <v>0</v>
      </c>
      <c r="K2983" s="116">
        <f>IF($Q$2=2,IFERROR(INDEX($G2959:$L2965,MATCH(J2983,$F2959:$F2965,0),MATCH(INICIO!$C$78,$G2958:$L2958,0)),0),IF($Q$2=4,IFERROR(INDEX($P2959:$U2969,MATCH(J2983,$O2959:$O2969,0),MATCH(INICIO!$C$78,$P2958:$U2958,0)),0),IFERROR(INDEX($G2970:$L2978,MATCH(J2983,$F2970:$F2978,0),MATCH(INICIO!$C$78,$G2969:$L2969,0)),0)))</f>
        <v>0</v>
      </c>
      <c r="L2983" s="105">
        <f t="shared" si="5131"/>
        <v>0</v>
      </c>
      <c r="M2983" s="116">
        <f>IF($Q$2=2,IFERROR(INDEX($G2959:$L2965,MATCH(L2983,$F2959:$F2965,0),MATCH(INICIO!$C$78,$G2958:$L2958,0)),0),IF($Q$2=4,IFERROR(INDEX($P2959:$U2969,MATCH(L2983,$O2959:$O2969,0),MATCH(INICIO!$C$78,$P2958:$U2958,0)),0),IFERROR(INDEX($G2970:$L2978,MATCH(L2983,$F2970:$F2978,0),MATCH(INICIO!$C$78,$G2969:$L2969,0)),0)))</f>
        <v>0</v>
      </c>
    </row>
    <row r="2984" spans="1:24" hidden="1" outlineLevel="2" x14ac:dyDescent="0.25">
      <c r="B2984" s="105">
        <f t="shared" si="5126"/>
        <v>1</v>
      </c>
      <c r="C2984" s="116">
        <f>IF($Q$2=2,IFERROR(INDEX($G2959:$L2965,MATCH(B2984,$F2959:$F2965,0),MATCH(INICIO!$C$78,$G2958:$L2958,0)),0),IF($Q$2=4,IFERROR(INDEX($P2959:$U2969,MATCH(B2984,$O2959:$O2969,0),MATCH(INICIO!$C$78,$P2958:$U2958,0)),0),IFERROR(INDEX($G2970:$L2978,MATCH(B2984,$F2970:$F2978,0),MATCH(INICIO!$C$78,$G2969:$L2969,0)),0)))</f>
        <v>0</v>
      </c>
      <c r="D2984" s="105">
        <f t="shared" si="5127"/>
        <v>0</v>
      </c>
      <c r="E2984" s="116">
        <f>IF($Q$2=2,IFERROR(INDEX($G2959:$L2965,MATCH(D2984,$F2959:$F2965,0),MATCH(INICIO!$C$78,$G2958:$L2958,0)),0),IF($Q$2=4,IFERROR(INDEX($P2959:$U2969,MATCH(D2984,$O2959:$O2969,0),MATCH(INICIO!$C$78,$P2958:$U2958,0)),0),IFERROR(INDEX($G2970:$L2978,MATCH(D2984,$F2970:$F2978,0),MATCH(INICIO!$C$78,$G2969:$L2969,0)),0)))</f>
        <v>0</v>
      </c>
      <c r="F2984" s="105">
        <f t="shared" si="5128"/>
        <v>0</v>
      </c>
      <c r="G2984" s="116">
        <f>IF($Q$2=2,IFERROR(INDEX($G2959:$L2965,MATCH(F2984,$F2959:$F2965,0),MATCH(INICIO!$C$78,$G2958:$L2958,0)),0),IF($Q$2=4,IFERROR(INDEX($P2959:$U2969,MATCH(F2984,$O2959:$O2969,0),MATCH(INICIO!$C$78,$P2958:$U2958,0)),0),IFERROR(INDEX($G2970:$L2978,MATCH(F2984,$F2970:$F2978,0),MATCH(INICIO!$C$78,$G2969:$L2969,0)),0)))</f>
        <v>0</v>
      </c>
      <c r="H2984" s="105">
        <f t="shared" si="5129"/>
        <v>0</v>
      </c>
      <c r="I2984" s="116">
        <f>IF($Q$2=2,IFERROR(INDEX($G2959:$L2965,MATCH(H2984,$F2959:$F2965,0),MATCH(INICIO!$C$78,$G2958:$L2958,0)),0),IF($Q$2=4,IFERROR(INDEX($P2959:$U2969,MATCH(H2984,$O2959:$O2969,0),MATCH(INICIO!$C$78,$P2958:$U2958,0)),0),IFERROR(INDEX($G2970:$L2978,MATCH(H2984,$F2970:$F2978,0),MATCH(INICIO!$C$78,$G2969:$L2969,0)),0)))</f>
        <v>0</v>
      </c>
      <c r="J2984" s="105">
        <f t="shared" si="5130"/>
        <v>0</v>
      </c>
      <c r="K2984" s="116">
        <f>IF($Q$2=2,IFERROR(INDEX($G2959:$L2965,MATCH(J2984,$F2959:$F2965,0),MATCH(INICIO!$C$78,$G2958:$L2958,0)),0),IF($Q$2=4,IFERROR(INDEX($P2959:$U2969,MATCH(J2984,$O2959:$O2969,0),MATCH(INICIO!$C$78,$P2958:$U2958,0)),0),IFERROR(INDEX($G2970:$L2978,MATCH(J2984,$F2970:$F2978,0),MATCH(INICIO!$C$78,$G2969:$L2969,0)),0)))</f>
        <v>0</v>
      </c>
      <c r="L2984" s="105">
        <f t="shared" si="5131"/>
        <v>0</v>
      </c>
      <c r="M2984" s="116">
        <f>IF($Q$2=2,IFERROR(INDEX($G2959:$L2965,MATCH(L2984,$F2959:$F2965,0),MATCH(INICIO!$C$78,$G2958:$L2958,0)),0),IF($Q$2=4,IFERROR(INDEX($P2959:$U2969,MATCH(L2984,$O2959:$O2969,0),MATCH(INICIO!$C$78,$P2958:$U2958,0)),0),IFERROR(INDEX($G2970:$L2978,MATCH(L2984,$F2970:$F2978,0),MATCH(INICIO!$C$78,$G2969:$L2969,0)),0)))</f>
        <v>0</v>
      </c>
    </row>
    <row r="2985" spans="1:24" hidden="1" outlineLevel="2" x14ac:dyDescent="0.25">
      <c r="B2985" s="105">
        <f t="shared" si="5126"/>
        <v>5</v>
      </c>
      <c r="C2985" s="116">
        <f>IF($Q$2=2,IFERROR(INDEX($G2959:$L2965,MATCH(B2985,$F2959:$F2965,0),MATCH(INICIO!$C$78,$G2958:$L2958,0)),0),IF($Q$2=4,IFERROR(INDEX($P2959:$U2969,MATCH(B2985,$O2959:$O2969,0),MATCH(INICIO!$C$78,$P2958:$U2958,0)),0),IFERROR(INDEX($G2970:$L2978,MATCH(B2985,$F2970:$F2978,0),MATCH(INICIO!$C$78,$G2969:$L2969,0)),0)))</f>
        <v>0</v>
      </c>
      <c r="D2985" s="105">
        <f t="shared" si="5127"/>
        <v>0</v>
      </c>
      <c r="E2985" s="116">
        <f>IF($Q$2=2,IFERROR(INDEX($G2959:$L2965,MATCH(D2985,$F2959:$F2965,0),MATCH(INICIO!$C$78,$G2958:$L2958,0)),0),IF($Q$2=4,IFERROR(INDEX($P2959:$U2969,MATCH(D2985,$O2959:$O2969,0),MATCH(INICIO!$C$78,$P2958:$U2958,0)),0),IFERROR(INDEX($G2970:$L2978,MATCH(D2985,$F2970:$F2978,0),MATCH(INICIO!$C$78,$G2969:$L2969,0)),0)))</f>
        <v>0</v>
      </c>
      <c r="F2985" s="105">
        <f t="shared" si="5128"/>
        <v>0</v>
      </c>
      <c r="G2985" s="116">
        <f>IF($Q$2=2,IFERROR(INDEX($G2959:$L2965,MATCH(F2985,$F2959:$F2965,0),MATCH(INICIO!$C$78,$G2958:$L2958,0)),0),IF($Q$2=4,IFERROR(INDEX($P2959:$U2969,MATCH(F2985,$O2959:$O2969,0),MATCH(INICIO!$C$78,$P2958:$U2958,0)),0),IFERROR(INDEX($G2970:$L2978,MATCH(F2985,$F2970:$F2978,0),MATCH(INICIO!$C$78,$G2969:$L2969,0)),0)))</f>
        <v>0</v>
      </c>
      <c r="H2985" s="105">
        <f t="shared" si="5129"/>
        <v>0</v>
      </c>
      <c r="I2985" s="116">
        <f>IF($Q$2=2,IFERROR(INDEX($G2959:$L2965,MATCH(H2985,$F2959:$F2965,0),MATCH(INICIO!$C$78,$G2958:$L2958,0)),0),IF($Q$2=4,IFERROR(INDEX($P2959:$U2969,MATCH(H2985,$O2959:$O2969,0),MATCH(INICIO!$C$78,$P2958:$U2958,0)),0),IFERROR(INDEX($G2970:$L2978,MATCH(H2985,$F2970:$F2978,0),MATCH(INICIO!$C$78,$G2969:$L2969,0)),0)))</f>
        <v>0</v>
      </c>
      <c r="J2985" s="105">
        <f t="shared" si="5130"/>
        <v>0</v>
      </c>
      <c r="K2985" s="116">
        <f>IF($Q$2=2,IFERROR(INDEX($G2959:$L2965,MATCH(J2985,$F2959:$F2965,0),MATCH(INICIO!$C$78,$G2958:$L2958,0)),0),IF($Q$2=4,IFERROR(INDEX($P2959:$U2969,MATCH(J2985,$O2959:$O2969,0),MATCH(INICIO!$C$78,$P2958:$U2958,0)),0),IFERROR(INDEX($G2970:$L2978,MATCH(J2985,$F2970:$F2978,0),MATCH(INICIO!$C$78,$G2969:$L2969,0)),0)))</f>
        <v>0</v>
      </c>
      <c r="L2985" s="105">
        <f t="shared" si="5131"/>
        <v>0</v>
      </c>
      <c r="M2985" s="116">
        <f>IF($Q$2=2,IFERROR(INDEX($G2959:$L2965,MATCH(L2985,$F2959:$F2965,0),MATCH(INICIO!$C$78,$G2958:$L2958,0)),0),IF($Q$2=4,IFERROR(INDEX($P2959:$U2969,MATCH(L2985,$O2959:$O2969,0),MATCH(INICIO!$C$78,$P2958:$U2958,0)),0),IFERROR(INDEX($G2970:$L2978,MATCH(L2985,$F2970:$F2978,0),MATCH(INICIO!$C$78,$G2969:$L2969,0)),0)))</f>
        <v>0</v>
      </c>
    </row>
    <row r="2986" spans="1:24" hidden="1" outlineLevel="2" x14ac:dyDescent="0.25">
      <c r="B2986" s="105">
        <f t="shared" si="5126"/>
        <v>6</v>
      </c>
      <c r="C2986" s="116">
        <f>IF($Q$2=2,IFERROR(INDEX($G2959:$L2965,MATCH(B2986,$F2959:$F2965,0),MATCH(INICIO!$C$78,$G2958:$L2958,0)),0),IF($Q$2=4,IFERROR(INDEX($P2959:$U2969,MATCH(B2986,$O2959:$O2969,0),MATCH(INICIO!$C$78,$P2958:$U2958,0)),0),IFERROR(INDEX($G2970:$L2978,MATCH(B2986,$F2970:$F2978,0),MATCH(INICIO!$C$78,$G2969:$L2969,0)),0)))</f>
        <v>0</v>
      </c>
      <c r="D2986" s="105">
        <f t="shared" si="5127"/>
        <v>0</v>
      </c>
      <c r="E2986" s="116">
        <f>IF($Q$2=2,IFERROR(INDEX($G2959:$L2965,MATCH(D2986,$F2959:$F2965,0),MATCH(INICIO!$C$78,$G2958:$L2958,0)),0),IF($Q$2=4,IFERROR(INDEX($P2959:$U2969,MATCH(D2986,$O2959:$O2969,0),MATCH(INICIO!$C$78,$P2958:$U2958,0)),0),IFERROR(INDEX($G2970:$L2978,MATCH(D2986,$F2970:$F2978,0),MATCH(INICIO!$C$78,$G2969:$L2969,0)),0)))</f>
        <v>0</v>
      </c>
      <c r="F2986" s="105">
        <f t="shared" si="5128"/>
        <v>0</v>
      </c>
      <c r="G2986" s="116">
        <f>IF($Q$2=2,IFERROR(INDEX($G2959:$L2965,MATCH(F2986,$F2959:$F2965,0),MATCH(INICIO!$C$78,$G2958:$L2958,0)),0),IF($Q$2=4,IFERROR(INDEX($P2959:$U2969,MATCH(F2986,$O2959:$O2969,0),MATCH(INICIO!$C$78,$P2958:$U2958,0)),0),IFERROR(INDEX($G2970:$L2978,MATCH(F2986,$F2970:$F2978,0),MATCH(INICIO!$C$78,$G2969:$L2969,0)),0)))</f>
        <v>0</v>
      </c>
      <c r="H2986" s="105">
        <f t="shared" si="5129"/>
        <v>0</v>
      </c>
      <c r="I2986" s="116">
        <f>IF($Q$2=2,IFERROR(INDEX($G2959:$L2965,MATCH(H2986,$F2959:$F2965,0),MATCH(INICIO!$C$78,$G2958:$L2958,0)),0),IF($Q$2=4,IFERROR(INDEX($P2959:$U2969,MATCH(H2986,$O2959:$O2969,0),MATCH(INICIO!$C$78,$P2958:$U2958,0)),0),IFERROR(INDEX($G2970:$L2978,MATCH(H2986,$F2970:$F2978,0),MATCH(INICIO!$C$78,$G2969:$L2969,0)),0)))</f>
        <v>0</v>
      </c>
      <c r="J2986" s="105">
        <f t="shared" si="5130"/>
        <v>0</v>
      </c>
      <c r="K2986" s="116">
        <f>IF($Q$2=2,IFERROR(INDEX($G2959:$L2965,MATCH(J2986,$F2959:$F2965,0),MATCH(INICIO!$C$78,$G2958:$L2958,0)),0),IF($Q$2=4,IFERROR(INDEX($P2959:$U2969,MATCH(J2986,$O2959:$O2969,0),MATCH(INICIO!$C$78,$P2958:$U2958,0)),0),IFERROR(INDEX($G2970:$L2978,MATCH(J2986,$F2970:$F2978,0),MATCH(INICIO!$C$78,$G2969:$L2969,0)),0)))</f>
        <v>0</v>
      </c>
      <c r="L2986" s="105">
        <f t="shared" si="5131"/>
        <v>0</v>
      </c>
      <c r="M2986" s="116">
        <f>IF($Q$2=2,IFERROR(INDEX($G2959:$L2965,MATCH(L2986,$F2959:$F2965,0),MATCH(INICIO!$C$78,$G2958:$L2958,0)),0),IF($Q$2=4,IFERROR(INDEX($P2959:$U2969,MATCH(L2986,$O2959:$O2969,0),MATCH(INICIO!$C$78,$P2958:$U2958,0)),0),IFERROR(INDEX($G2970:$L2978,MATCH(L2986,$F2970:$F2978,0),MATCH(INICIO!$C$78,$G2969:$L2969,0)),0)))</f>
        <v>0</v>
      </c>
    </row>
    <row r="2987" spans="1:24" hidden="1" outlineLevel="2" x14ac:dyDescent="0.25">
      <c r="B2987" s="105">
        <f t="shared" si="5126"/>
        <v>2</v>
      </c>
      <c r="C2987" s="116">
        <f>IF($Q$2=2,IFERROR(INDEX($G2959:$L2965,MATCH(B2987,$F2959:$F2965,0),MATCH(INICIO!$C$78,$G2958:$L2958,0)),0),IF($Q$2=4,IFERROR(INDEX($P2959:$U2969,MATCH(B2987,$O2959:$O2969,0),MATCH(INICIO!$C$78,$P2958:$U2958,0)),0),IFERROR(INDEX($G2970:$L2978,MATCH(B2987,$F2970:$F2978,0),MATCH(INICIO!$C$78,$G2969:$L2969,0)),0)))</f>
        <v>0</v>
      </c>
      <c r="D2987" s="105">
        <f t="shared" si="5127"/>
        <v>0</v>
      </c>
      <c r="E2987" s="116">
        <f>IF($Q$2=2,IFERROR(INDEX($G2959:$L2965,MATCH(D2987,$F2959:$F2965,0),MATCH(INICIO!$C$78,$G2958:$L2958,0)),0),IF($Q$2=4,IFERROR(INDEX($P2959:$U2969,MATCH(D2987,$O2959:$O2969,0),MATCH(INICIO!$C$78,$P2958:$U2958,0)),0),IFERROR(INDEX($G2970:$L2978,MATCH(D2987,$F2970:$F2978,0),MATCH(INICIO!$C$78,$G2969:$L2969,0)),0)))</f>
        <v>0</v>
      </c>
      <c r="F2987" s="105">
        <f t="shared" si="5128"/>
        <v>0</v>
      </c>
      <c r="G2987" s="116">
        <f>IF($Q$2=2,IFERROR(INDEX($G2959:$L2965,MATCH(F2987,$F2959:$F2965,0),MATCH(INICIO!$C$78,$G2958:$L2958,0)),0),IF($Q$2=4,IFERROR(INDEX($P2959:$U2969,MATCH(F2987,$O2959:$O2969,0),MATCH(INICIO!$C$78,$P2958:$U2958,0)),0),IFERROR(INDEX($G2970:$L2978,MATCH(F2987,$F2970:$F2978,0),MATCH(INICIO!$C$78,$G2969:$L2969,0)),0)))</f>
        <v>0</v>
      </c>
      <c r="H2987" s="105">
        <f t="shared" si="5129"/>
        <v>0</v>
      </c>
      <c r="I2987" s="116">
        <f>IF($Q$2=2,IFERROR(INDEX($G2959:$L2965,MATCH(H2987,$F2959:$F2965,0),MATCH(INICIO!$C$78,$G2958:$L2958,0)),0),IF($Q$2=4,IFERROR(INDEX($P2959:$U2969,MATCH(H2987,$O2959:$O2969,0),MATCH(INICIO!$C$78,$P2958:$U2958,0)),0),IFERROR(INDEX($G2970:$L2978,MATCH(H2987,$F2970:$F2978,0),MATCH(INICIO!$C$78,$G2969:$L2969,0)),0)))</f>
        <v>0</v>
      </c>
      <c r="J2987" s="105">
        <f t="shared" si="5130"/>
        <v>0</v>
      </c>
      <c r="K2987" s="116">
        <f>IF($Q$2=2,IFERROR(INDEX($G2959:$L2965,MATCH(J2987,$F2959:$F2965,0),MATCH(INICIO!$C$78,$G2958:$L2958,0)),0),IF($Q$2=4,IFERROR(INDEX($P2959:$U2969,MATCH(J2987,$O2959:$O2969,0),MATCH(INICIO!$C$78,$P2958:$U2958,0)),0),IFERROR(INDEX($G2970:$L2978,MATCH(J2987,$F2970:$F2978,0),MATCH(INICIO!$C$78,$G2969:$L2969,0)),0)))</f>
        <v>0</v>
      </c>
      <c r="L2987" s="105">
        <f t="shared" si="5131"/>
        <v>0</v>
      </c>
      <c r="M2987" s="116">
        <f>IF($Q$2=2,IFERROR(INDEX($G2959:$L2965,MATCH(L2987,$F2959:$F2965,0),MATCH(INICIO!$C$78,$G2958:$L2958,0)),0),IF($Q$2=4,IFERROR(INDEX($P2959:$U2969,MATCH(L2987,$O2959:$O2969,0),MATCH(INICIO!$C$78,$P2958:$U2958,0)),0),IFERROR(INDEX($G2970:$L2978,MATCH(L2987,$F2970:$F2978,0),MATCH(INICIO!$C$78,$G2969:$L2969,0)),0)))</f>
        <v>0</v>
      </c>
    </row>
    <row r="2988" spans="1:24" hidden="1" outlineLevel="2" x14ac:dyDescent="0.25"/>
    <row r="2989" spans="1:24" s="119" customFormat="1" hidden="1" outlineLevel="2" x14ac:dyDescent="0.25">
      <c r="A2989" s="118" t="s">
        <v>43</v>
      </c>
    </row>
    <row r="2990" spans="1:24" hidden="1" outlineLevel="2" x14ac:dyDescent="0.25">
      <c r="C2990" s="218">
        <f t="shared" ref="C2990:H2990" si="5132">E$2</f>
        <v>1</v>
      </c>
      <c r="D2990" s="218">
        <f t="shared" si="5132"/>
        <v>2</v>
      </c>
      <c r="E2990" s="218">
        <f t="shared" si="5132"/>
        <v>3</v>
      </c>
      <c r="F2990" s="218">
        <f t="shared" si="5132"/>
        <v>4</v>
      </c>
      <c r="G2990" s="218">
        <f t="shared" si="5132"/>
        <v>5</v>
      </c>
      <c r="H2990" s="218">
        <f t="shared" si="5132"/>
        <v>6</v>
      </c>
    </row>
    <row r="2991" spans="1:24" hidden="1" outlineLevel="2" x14ac:dyDescent="0.25">
      <c r="B2991" s="122" t="s">
        <v>44</v>
      </c>
      <c r="C2991" s="123">
        <f t="array" ref="C2991:C2996">MMULT(MMULT(C$8:H$13,$AZ$8:$BE$13),C2982:C2987)+MMULT(MINVERSE(TRANSPOSE($AZ$8:$BE$13)),C2949:C2954)</f>
        <v>0</v>
      </c>
      <c r="D2991" s="123">
        <f t="array" ref="D2991:D2996">MMULT(MMULT(K$8:P$13,$AZ$8:$BE$13),E2982:E2987)+MMULT(MINVERSE(TRANSPOSE($AZ$8:$BE$13)),E2949:E2954)</f>
        <v>0</v>
      </c>
      <c r="E2991" s="123">
        <f t="array" ref="E2991:E2996">MMULT(MMULT(S$8:X$13,$AZ$8:$BE$13),G2982:G2987)+MMULT(MINVERSE(TRANSPOSE($AZ$8:$BE$13)),G2949:G2954)</f>
        <v>0</v>
      </c>
      <c r="F2991" s="123">
        <f t="array" ref="F2991:F2996">MMULT(MMULT(AA$8:AF$13,$AZ$8:$BE$13),I2982:I2987)+MMULT(MINVERSE(TRANSPOSE($AZ$8:$BE$13)),I2949:I2954)</f>
        <v>0</v>
      </c>
      <c r="G2991" s="123" t="e">
        <f t="array" ref="G2991:G2996">MMULT(MMULT(AI$8:AN$13,$AZ$8:$BE$13),K2982:K2987)+MMULT(MINVERSE(TRANSPOSE($AZ$8:$BE$13)),K2949:K2954)</f>
        <v>#DIV/0!</v>
      </c>
      <c r="H2991" s="123">
        <f t="array" ref="H2991:H2996">MMULT(MMULT(AQ$8:AV$13,$AZ$8:$BE$13),M2982:M2987)+MMULT(MINVERSE(TRANSPOSE($AZ$8:$BE$13)),M2949:M2954)</f>
        <v>0</v>
      </c>
      <c r="N2991" s="124"/>
      <c r="P2991" s="124"/>
    </row>
    <row r="2992" spans="1:24" hidden="1" outlineLevel="2" x14ac:dyDescent="0.25">
      <c r="B2992" s="122" t="s">
        <v>45</v>
      </c>
      <c r="C2992" s="123">
        <v>0</v>
      </c>
      <c r="D2992" s="123">
        <v>0</v>
      </c>
      <c r="E2992" s="123">
        <v>0</v>
      </c>
      <c r="F2992" s="123">
        <v>0</v>
      </c>
      <c r="G2992" s="123" t="e">
        <v>#DIV/0!</v>
      </c>
      <c r="H2992" s="123">
        <v>0</v>
      </c>
      <c r="N2992" s="124"/>
      <c r="P2992" s="124"/>
    </row>
    <row r="2993" spans="1:93" hidden="1" outlineLevel="2" x14ac:dyDescent="0.25">
      <c r="B2993" s="122" t="s">
        <v>46</v>
      </c>
      <c r="C2993" s="123">
        <v>0</v>
      </c>
      <c r="D2993" s="195">
        <v>0</v>
      </c>
      <c r="E2993" s="123">
        <v>0</v>
      </c>
      <c r="F2993" s="123">
        <v>0</v>
      </c>
      <c r="G2993" s="123" t="e">
        <v>#DIV/0!</v>
      </c>
      <c r="H2993" s="123">
        <v>0</v>
      </c>
      <c r="N2993" s="124"/>
      <c r="P2993" s="124"/>
    </row>
    <row r="2994" spans="1:93" hidden="1" outlineLevel="2" x14ac:dyDescent="0.25">
      <c r="B2994" s="122" t="s">
        <v>47</v>
      </c>
      <c r="C2994" s="123">
        <v>0</v>
      </c>
      <c r="D2994" s="123">
        <v>0</v>
      </c>
      <c r="E2994" s="123">
        <v>0</v>
      </c>
      <c r="F2994" s="123">
        <v>0</v>
      </c>
      <c r="G2994" s="123" t="e">
        <v>#DIV/0!</v>
      </c>
      <c r="H2994" s="123">
        <v>0</v>
      </c>
      <c r="N2994" s="124"/>
      <c r="P2994" s="124"/>
    </row>
    <row r="2995" spans="1:93" hidden="1" outlineLevel="2" x14ac:dyDescent="0.25">
      <c r="B2995" s="122" t="s">
        <v>48</v>
      </c>
      <c r="C2995" s="123">
        <v>0</v>
      </c>
      <c r="D2995" s="123">
        <v>0</v>
      </c>
      <c r="E2995" s="123">
        <v>0</v>
      </c>
      <c r="F2995" s="123">
        <v>0</v>
      </c>
      <c r="G2995" s="123" t="e">
        <v>#DIV/0!</v>
      </c>
      <c r="H2995" s="123">
        <v>0</v>
      </c>
      <c r="N2995" s="124"/>
      <c r="P2995" s="124"/>
    </row>
    <row r="2996" spans="1:93" hidden="1" outlineLevel="2" x14ac:dyDescent="0.25">
      <c r="B2996" s="122" t="s">
        <v>49</v>
      </c>
      <c r="C2996" s="123">
        <v>0</v>
      </c>
      <c r="D2996" s="123">
        <v>0</v>
      </c>
      <c r="E2996" s="123">
        <v>0</v>
      </c>
      <c r="F2996" s="123">
        <v>0</v>
      </c>
      <c r="G2996" s="123" t="e">
        <v>#DIV/0!</v>
      </c>
      <c r="H2996" s="123">
        <v>0</v>
      </c>
      <c r="N2996" s="124"/>
      <c r="P2996" s="124"/>
    </row>
    <row r="2997" spans="1:93" hidden="1" outlineLevel="2" x14ac:dyDescent="0.25"/>
    <row r="2998" spans="1:93" hidden="1" outlineLevel="2" x14ac:dyDescent="0.25">
      <c r="B2998" s="318" t="s">
        <v>50</v>
      </c>
      <c r="C2998" s="319"/>
      <c r="D2998" s="319"/>
      <c r="E2998" s="319"/>
      <c r="F2998" s="319"/>
      <c r="G2998" s="319"/>
      <c r="H2998" s="319"/>
      <c r="I2998" s="319"/>
      <c r="J2998" s="319"/>
      <c r="K2998" s="319"/>
      <c r="L2998" s="320"/>
      <c r="M2998" s="321" t="s">
        <v>51</v>
      </c>
      <c r="N2998" s="322"/>
      <c r="O2998" s="322"/>
      <c r="P2998" s="322"/>
      <c r="Q2998" s="322"/>
      <c r="R2998" s="322"/>
      <c r="S2998" s="322"/>
      <c r="T2998" s="322"/>
      <c r="U2998" s="322"/>
      <c r="V2998" s="323"/>
      <c r="W2998" s="321" t="s">
        <v>52</v>
      </c>
      <c r="X2998" s="322"/>
      <c r="Y2998" s="322"/>
      <c r="Z2998" s="322"/>
      <c r="AA2998" s="322"/>
      <c r="AB2998" s="322"/>
      <c r="AC2998" s="322"/>
      <c r="AD2998" s="322"/>
      <c r="AE2998" s="322"/>
      <c r="AF2998" s="323"/>
      <c r="AG2998" s="321" t="s">
        <v>53</v>
      </c>
      <c r="AH2998" s="322"/>
      <c r="AI2998" s="322"/>
      <c r="AJ2998" s="322"/>
      <c r="AK2998" s="322"/>
      <c r="AL2998" s="322"/>
      <c r="AM2998" s="322"/>
      <c r="AN2998" s="322"/>
      <c r="AO2998" s="322"/>
      <c r="AP2998" s="323"/>
      <c r="AQ2998" s="321" t="s">
        <v>54</v>
      </c>
      <c r="AR2998" s="322"/>
      <c r="AS2998" s="322"/>
      <c r="AT2998" s="322"/>
      <c r="AU2998" s="322"/>
      <c r="AV2998" s="322"/>
      <c r="AW2998" s="322"/>
      <c r="AX2998" s="322"/>
      <c r="AY2998" s="322"/>
      <c r="AZ2998" s="323"/>
      <c r="BA2998" s="321" t="s">
        <v>55</v>
      </c>
      <c r="BB2998" s="322"/>
      <c r="BC2998" s="322"/>
      <c r="BD2998" s="322"/>
      <c r="BE2998" s="322"/>
      <c r="BF2998" s="322"/>
      <c r="BG2998" s="322"/>
      <c r="BH2998" s="322"/>
      <c r="BI2998" s="322"/>
      <c r="BJ2998" s="323"/>
    </row>
    <row r="2999" spans="1:93" hidden="1" outlineLevel="2" x14ac:dyDescent="0.25">
      <c r="B2999" s="186">
        <f t="shared" ref="B2999" si="5133">E$2</f>
        <v>1</v>
      </c>
      <c r="C2999" s="187">
        <f t="shared" ref="C2999:L3002" si="5134">B2999</f>
        <v>1</v>
      </c>
      <c r="D2999" s="187">
        <f t="shared" si="5134"/>
        <v>1</v>
      </c>
      <c r="E2999" s="187">
        <f t="shared" si="5134"/>
        <v>1</v>
      </c>
      <c r="F2999" s="187">
        <f t="shared" si="5134"/>
        <v>1</v>
      </c>
      <c r="G2999" s="187">
        <f t="shared" si="5134"/>
        <v>1</v>
      </c>
      <c r="H2999" s="187">
        <f t="shared" si="5134"/>
        <v>1</v>
      </c>
      <c r="I2999" s="187">
        <f t="shared" si="5134"/>
        <v>1</v>
      </c>
      <c r="J2999" s="187">
        <f t="shared" si="5134"/>
        <v>1</v>
      </c>
      <c r="K2999" s="187">
        <f t="shared" si="5134"/>
        <v>1</v>
      </c>
      <c r="L2999" s="188">
        <f t="shared" si="5134"/>
        <v>1</v>
      </c>
      <c r="M2999" s="189">
        <f t="shared" ref="M2999" si="5135">F$2</f>
        <v>2</v>
      </c>
      <c r="N2999" s="187">
        <f t="shared" ref="N2999:V3002" si="5136">M2999</f>
        <v>2</v>
      </c>
      <c r="O2999" s="187">
        <f t="shared" si="5136"/>
        <v>2</v>
      </c>
      <c r="P2999" s="187">
        <f t="shared" si="5136"/>
        <v>2</v>
      </c>
      <c r="Q2999" s="187">
        <f t="shared" si="5136"/>
        <v>2</v>
      </c>
      <c r="R2999" s="187">
        <f t="shared" si="5136"/>
        <v>2</v>
      </c>
      <c r="S2999" s="187">
        <f t="shared" si="5136"/>
        <v>2</v>
      </c>
      <c r="T2999" s="187">
        <f t="shared" si="5136"/>
        <v>2</v>
      </c>
      <c r="U2999" s="187">
        <f t="shared" si="5136"/>
        <v>2</v>
      </c>
      <c r="V2999" s="188">
        <f t="shared" si="5136"/>
        <v>2</v>
      </c>
      <c r="W2999" s="189">
        <f>G$2</f>
        <v>3</v>
      </c>
      <c r="X2999" s="187">
        <f t="shared" ref="X2999:AF3002" si="5137">W2999</f>
        <v>3</v>
      </c>
      <c r="Y2999" s="187">
        <f t="shared" si="5137"/>
        <v>3</v>
      </c>
      <c r="Z2999" s="187">
        <f t="shared" si="5137"/>
        <v>3</v>
      </c>
      <c r="AA2999" s="187">
        <f t="shared" si="5137"/>
        <v>3</v>
      </c>
      <c r="AB2999" s="187">
        <f t="shared" si="5137"/>
        <v>3</v>
      </c>
      <c r="AC2999" s="187">
        <f t="shared" si="5137"/>
        <v>3</v>
      </c>
      <c r="AD2999" s="187">
        <f t="shared" si="5137"/>
        <v>3</v>
      </c>
      <c r="AE2999" s="187">
        <f t="shared" si="5137"/>
        <v>3</v>
      </c>
      <c r="AF2999" s="188">
        <f t="shared" si="5137"/>
        <v>3</v>
      </c>
      <c r="AG2999" s="189">
        <f>H$2</f>
        <v>4</v>
      </c>
      <c r="AH2999" s="187">
        <f t="shared" ref="AH2999:AP3002" si="5138">AG2999</f>
        <v>4</v>
      </c>
      <c r="AI2999" s="187">
        <f t="shared" si="5138"/>
        <v>4</v>
      </c>
      <c r="AJ2999" s="187">
        <f t="shared" si="5138"/>
        <v>4</v>
      </c>
      <c r="AK2999" s="187">
        <f t="shared" si="5138"/>
        <v>4</v>
      </c>
      <c r="AL2999" s="187">
        <f t="shared" si="5138"/>
        <v>4</v>
      </c>
      <c r="AM2999" s="187">
        <f t="shared" si="5138"/>
        <v>4</v>
      </c>
      <c r="AN2999" s="187">
        <f t="shared" si="5138"/>
        <v>4</v>
      </c>
      <c r="AO2999" s="187">
        <f t="shared" si="5138"/>
        <v>4</v>
      </c>
      <c r="AP2999" s="188">
        <f t="shared" si="5138"/>
        <v>4</v>
      </c>
      <c r="AQ2999" s="189">
        <f>I$2</f>
        <v>5</v>
      </c>
      <c r="AR2999" s="187">
        <f t="shared" ref="AR2999:AZ3002" si="5139">AQ2999</f>
        <v>5</v>
      </c>
      <c r="AS2999" s="187">
        <f t="shared" si="5139"/>
        <v>5</v>
      </c>
      <c r="AT2999" s="187">
        <f t="shared" si="5139"/>
        <v>5</v>
      </c>
      <c r="AU2999" s="187">
        <f t="shared" si="5139"/>
        <v>5</v>
      </c>
      <c r="AV2999" s="187">
        <f t="shared" si="5139"/>
        <v>5</v>
      </c>
      <c r="AW2999" s="187">
        <f t="shared" si="5139"/>
        <v>5</v>
      </c>
      <c r="AX2999" s="187">
        <f t="shared" si="5139"/>
        <v>5</v>
      </c>
      <c r="AY2999" s="187">
        <f t="shared" si="5139"/>
        <v>5</v>
      </c>
      <c r="AZ2999" s="188">
        <f t="shared" si="5139"/>
        <v>5</v>
      </c>
      <c r="BA2999" s="189">
        <f>J$2</f>
        <v>6</v>
      </c>
      <c r="BB2999" s="187">
        <f t="shared" ref="BB2999:BJ3002" si="5140">BA2999</f>
        <v>6</v>
      </c>
      <c r="BC2999" s="187">
        <f t="shared" si="5140"/>
        <v>6</v>
      </c>
      <c r="BD2999" s="187">
        <f t="shared" si="5140"/>
        <v>6</v>
      </c>
      <c r="BE2999" s="187">
        <f t="shared" si="5140"/>
        <v>6</v>
      </c>
      <c r="BF2999" s="187">
        <f t="shared" si="5140"/>
        <v>6</v>
      </c>
      <c r="BG2999" s="187">
        <f t="shared" si="5140"/>
        <v>6</v>
      </c>
      <c r="BH2999" s="187">
        <f t="shared" si="5140"/>
        <v>6</v>
      </c>
      <c r="BI2999" s="187">
        <f t="shared" si="5140"/>
        <v>6</v>
      </c>
      <c r="BJ2999" s="188">
        <f t="shared" si="5140"/>
        <v>6</v>
      </c>
    </row>
    <row r="3000" spans="1:93" s="2" customFormat="1" ht="15" hidden="1" customHeight="1" outlineLevel="2" x14ac:dyDescent="0.25">
      <c r="A3000" s="152" t="s">
        <v>192</v>
      </c>
      <c r="B3000" s="129">
        <f>C2993</f>
        <v>0</v>
      </c>
      <c r="C3000" s="130">
        <f t="shared" si="5134"/>
        <v>0</v>
      </c>
      <c r="D3000" s="130">
        <f t="shared" si="5134"/>
        <v>0</v>
      </c>
      <c r="E3000" s="130">
        <f t="shared" si="5134"/>
        <v>0</v>
      </c>
      <c r="F3000" s="130">
        <f t="shared" si="5134"/>
        <v>0</v>
      </c>
      <c r="G3000" s="130">
        <f t="shared" si="5134"/>
        <v>0</v>
      </c>
      <c r="H3000" s="130">
        <f t="shared" si="5134"/>
        <v>0</v>
      </c>
      <c r="I3000" s="130">
        <f t="shared" si="5134"/>
        <v>0</v>
      </c>
      <c r="J3000" s="190">
        <f t="shared" si="5134"/>
        <v>0</v>
      </c>
      <c r="K3000" s="130">
        <f t="shared" si="5134"/>
        <v>0</v>
      </c>
      <c r="L3000" s="131">
        <f t="shared" si="5134"/>
        <v>0</v>
      </c>
      <c r="M3000" s="129">
        <f>D2993</f>
        <v>0</v>
      </c>
      <c r="N3000" s="130">
        <f t="shared" si="5136"/>
        <v>0</v>
      </c>
      <c r="O3000" s="130">
        <f t="shared" si="5136"/>
        <v>0</v>
      </c>
      <c r="P3000" s="130">
        <f t="shared" si="5136"/>
        <v>0</v>
      </c>
      <c r="Q3000" s="130">
        <f t="shared" si="5136"/>
        <v>0</v>
      </c>
      <c r="R3000" s="130">
        <f t="shared" si="5136"/>
        <v>0</v>
      </c>
      <c r="S3000" s="130">
        <f t="shared" si="5136"/>
        <v>0</v>
      </c>
      <c r="T3000" s="130">
        <f t="shared" si="5136"/>
        <v>0</v>
      </c>
      <c r="U3000" s="130">
        <f t="shared" si="5136"/>
        <v>0</v>
      </c>
      <c r="V3000" s="131">
        <f t="shared" si="5136"/>
        <v>0</v>
      </c>
      <c r="W3000" s="129">
        <f>E2993</f>
        <v>0</v>
      </c>
      <c r="X3000" s="130">
        <f t="shared" si="5137"/>
        <v>0</v>
      </c>
      <c r="Y3000" s="130">
        <f t="shared" si="5137"/>
        <v>0</v>
      </c>
      <c r="Z3000" s="130">
        <f t="shared" si="5137"/>
        <v>0</v>
      </c>
      <c r="AA3000" s="130">
        <f t="shared" si="5137"/>
        <v>0</v>
      </c>
      <c r="AB3000" s="130">
        <f t="shared" si="5137"/>
        <v>0</v>
      </c>
      <c r="AC3000" s="130">
        <f t="shared" si="5137"/>
        <v>0</v>
      </c>
      <c r="AD3000" s="130">
        <f t="shared" si="5137"/>
        <v>0</v>
      </c>
      <c r="AE3000" s="130">
        <f t="shared" si="5137"/>
        <v>0</v>
      </c>
      <c r="AF3000" s="131">
        <f t="shared" si="5137"/>
        <v>0</v>
      </c>
      <c r="AG3000" s="129">
        <f>F2993</f>
        <v>0</v>
      </c>
      <c r="AH3000" s="130">
        <f t="shared" si="5138"/>
        <v>0</v>
      </c>
      <c r="AI3000" s="130">
        <f t="shared" si="5138"/>
        <v>0</v>
      </c>
      <c r="AJ3000" s="130">
        <f t="shared" si="5138"/>
        <v>0</v>
      </c>
      <c r="AK3000" s="130">
        <f t="shared" si="5138"/>
        <v>0</v>
      </c>
      <c r="AL3000" s="130">
        <f t="shared" si="5138"/>
        <v>0</v>
      </c>
      <c r="AM3000" s="130">
        <f t="shared" si="5138"/>
        <v>0</v>
      </c>
      <c r="AN3000" s="130">
        <f t="shared" si="5138"/>
        <v>0</v>
      </c>
      <c r="AO3000" s="130">
        <f t="shared" si="5138"/>
        <v>0</v>
      </c>
      <c r="AP3000" s="131">
        <f t="shared" si="5138"/>
        <v>0</v>
      </c>
      <c r="AQ3000" s="129" t="e">
        <f>G2993</f>
        <v>#DIV/0!</v>
      </c>
      <c r="AR3000" s="130" t="e">
        <f t="shared" si="5139"/>
        <v>#DIV/0!</v>
      </c>
      <c r="AS3000" s="130" t="e">
        <f t="shared" si="5139"/>
        <v>#DIV/0!</v>
      </c>
      <c r="AT3000" s="130" t="e">
        <f t="shared" si="5139"/>
        <v>#DIV/0!</v>
      </c>
      <c r="AU3000" s="130" t="e">
        <f t="shared" si="5139"/>
        <v>#DIV/0!</v>
      </c>
      <c r="AV3000" s="130" t="e">
        <f t="shared" si="5139"/>
        <v>#DIV/0!</v>
      </c>
      <c r="AW3000" s="130" t="e">
        <f t="shared" si="5139"/>
        <v>#DIV/0!</v>
      </c>
      <c r="AX3000" s="130" t="e">
        <f t="shared" si="5139"/>
        <v>#DIV/0!</v>
      </c>
      <c r="AY3000" s="130" t="e">
        <f t="shared" si="5139"/>
        <v>#DIV/0!</v>
      </c>
      <c r="AZ3000" s="131" t="e">
        <f t="shared" si="5139"/>
        <v>#DIV/0!</v>
      </c>
      <c r="BA3000" s="129">
        <f>H2993</f>
        <v>0</v>
      </c>
      <c r="BB3000" s="130">
        <f t="shared" si="5140"/>
        <v>0</v>
      </c>
      <c r="BC3000" s="130">
        <f t="shared" si="5140"/>
        <v>0</v>
      </c>
      <c r="BD3000" s="130">
        <f t="shared" si="5140"/>
        <v>0</v>
      </c>
      <c r="BE3000" s="130">
        <f t="shared" si="5140"/>
        <v>0</v>
      </c>
      <c r="BF3000" s="130">
        <f t="shared" si="5140"/>
        <v>0</v>
      </c>
      <c r="BG3000" s="130">
        <f t="shared" si="5140"/>
        <v>0</v>
      </c>
      <c r="BH3000" s="130">
        <f t="shared" si="5140"/>
        <v>0</v>
      </c>
      <c r="BI3000" s="130">
        <f t="shared" si="5140"/>
        <v>0</v>
      </c>
      <c r="BJ3000" s="131">
        <f t="shared" si="5140"/>
        <v>0</v>
      </c>
      <c r="BK3000"/>
      <c r="BL3000"/>
      <c r="BM3000"/>
      <c r="BN3000"/>
      <c r="BO3000"/>
      <c r="BP3000"/>
      <c r="BQ3000"/>
      <c r="BR3000"/>
      <c r="BS3000"/>
      <c r="BT3000"/>
      <c r="BU3000"/>
      <c r="BV3000"/>
      <c r="BW3000"/>
      <c r="BX3000"/>
      <c r="BY3000"/>
      <c r="BZ3000"/>
      <c r="CA3000"/>
      <c r="CB3000"/>
      <c r="CC3000"/>
      <c r="CD3000"/>
      <c r="CE3000"/>
      <c r="CF3000"/>
      <c r="CG3000"/>
      <c r="CH3000"/>
      <c r="CI3000"/>
      <c r="CJ3000"/>
      <c r="CK3000"/>
      <c r="CL3000"/>
      <c r="CM3000"/>
      <c r="CN3000"/>
      <c r="CO3000"/>
    </row>
    <row r="3001" spans="1:93" s="2" customFormat="1" ht="15" hidden="1" customHeight="1" outlineLevel="2" x14ac:dyDescent="0.25">
      <c r="A3001" s="152" t="s">
        <v>47</v>
      </c>
      <c r="B3001" s="129">
        <f>C2994</f>
        <v>0</v>
      </c>
      <c r="C3001" s="130">
        <f t="shared" si="5134"/>
        <v>0</v>
      </c>
      <c r="D3001" s="130">
        <f t="shared" si="5134"/>
        <v>0</v>
      </c>
      <c r="E3001" s="130">
        <f t="shared" si="5134"/>
        <v>0</v>
      </c>
      <c r="F3001" s="130">
        <f t="shared" si="5134"/>
        <v>0</v>
      </c>
      <c r="G3001" s="130">
        <f t="shared" si="5134"/>
        <v>0</v>
      </c>
      <c r="H3001" s="130">
        <f t="shared" si="5134"/>
        <v>0</v>
      </c>
      <c r="I3001" s="130">
        <f t="shared" si="5134"/>
        <v>0</v>
      </c>
      <c r="J3001" s="190">
        <f t="shared" si="5134"/>
        <v>0</v>
      </c>
      <c r="K3001" s="130">
        <f t="shared" si="5134"/>
        <v>0</v>
      </c>
      <c r="L3001" s="131">
        <f t="shared" si="5134"/>
        <v>0</v>
      </c>
      <c r="M3001" s="129">
        <f>D2994</f>
        <v>0</v>
      </c>
      <c r="N3001" s="130">
        <f t="shared" si="5136"/>
        <v>0</v>
      </c>
      <c r="O3001" s="130">
        <f t="shared" si="5136"/>
        <v>0</v>
      </c>
      <c r="P3001" s="130">
        <f t="shared" si="5136"/>
        <v>0</v>
      </c>
      <c r="Q3001" s="130">
        <f t="shared" si="5136"/>
        <v>0</v>
      </c>
      <c r="R3001" s="130">
        <f t="shared" si="5136"/>
        <v>0</v>
      </c>
      <c r="S3001" s="130">
        <f t="shared" si="5136"/>
        <v>0</v>
      </c>
      <c r="T3001" s="130">
        <f t="shared" si="5136"/>
        <v>0</v>
      </c>
      <c r="U3001" s="130">
        <f t="shared" si="5136"/>
        <v>0</v>
      </c>
      <c r="V3001" s="131">
        <f t="shared" si="5136"/>
        <v>0</v>
      </c>
      <c r="W3001" s="129">
        <f>E2994</f>
        <v>0</v>
      </c>
      <c r="X3001" s="130">
        <f t="shared" si="5137"/>
        <v>0</v>
      </c>
      <c r="Y3001" s="130">
        <f t="shared" si="5137"/>
        <v>0</v>
      </c>
      <c r="Z3001" s="130">
        <f t="shared" si="5137"/>
        <v>0</v>
      </c>
      <c r="AA3001" s="130">
        <f t="shared" si="5137"/>
        <v>0</v>
      </c>
      <c r="AB3001" s="130">
        <f t="shared" si="5137"/>
        <v>0</v>
      </c>
      <c r="AC3001" s="130">
        <f t="shared" si="5137"/>
        <v>0</v>
      </c>
      <c r="AD3001" s="130">
        <f t="shared" si="5137"/>
        <v>0</v>
      </c>
      <c r="AE3001" s="130">
        <f t="shared" si="5137"/>
        <v>0</v>
      </c>
      <c r="AF3001" s="131">
        <f t="shared" si="5137"/>
        <v>0</v>
      </c>
      <c r="AG3001" s="129">
        <f>F2994</f>
        <v>0</v>
      </c>
      <c r="AH3001" s="130">
        <f t="shared" si="5138"/>
        <v>0</v>
      </c>
      <c r="AI3001" s="130">
        <f t="shared" si="5138"/>
        <v>0</v>
      </c>
      <c r="AJ3001" s="130">
        <f t="shared" si="5138"/>
        <v>0</v>
      </c>
      <c r="AK3001" s="130">
        <f t="shared" si="5138"/>
        <v>0</v>
      </c>
      <c r="AL3001" s="130">
        <f t="shared" si="5138"/>
        <v>0</v>
      </c>
      <c r="AM3001" s="130">
        <f t="shared" si="5138"/>
        <v>0</v>
      </c>
      <c r="AN3001" s="130">
        <f t="shared" si="5138"/>
        <v>0</v>
      </c>
      <c r="AO3001" s="130">
        <f t="shared" si="5138"/>
        <v>0</v>
      </c>
      <c r="AP3001" s="131">
        <f t="shared" si="5138"/>
        <v>0</v>
      </c>
      <c r="AQ3001" s="129" t="e">
        <f>G2994</f>
        <v>#DIV/0!</v>
      </c>
      <c r="AR3001" s="130" t="e">
        <f t="shared" si="5139"/>
        <v>#DIV/0!</v>
      </c>
      <c r="AS3001" s="130" t="e">
        <f t="shared" si="5139"/>
        <v>#DIV/0!</v>
      </c>
      <c r="AT3001" s="130" t="e">
        <f t="shared" si="5139"/>
        <v>#DIV/0!</v>
      </c>
      <c r="AU3001" s="130" t="e">
        <f t="shared" si="5139"/>
        <v>#DIV/0!</v>
      </c>
      <c r="AV3001" s="130" t="e">
        <f t="shared" si="5139"/>
        <v>#DIV/0!</v>
      </c>
      <c r="AW3001" s="130" t="e">
        <f t="shared" si="5139"/>
        <v>#DIV/0!</v>
      </c>
      <c r="AX3001" s="130" t="e">
        <f t="shared" si="5139"/>
        <v>#DIV/0!</v>
      </c>
      <c r="AY3001" s="130" t="e">
        <f t="shared" si="5139"/>
        <v>#DIV/0!</v>
      </c>
      <c r="AZ3001" s="131" t="e">
        <f t="shared" si="5139"/>
        <v>#DIV/0!</v>
      </c>
      <c r="BA3001" s="129">
        <f>H2994</f>
        <v>0</v>
      </c>
      <c r="BB3001" s="130">
        <f t="shared" si="5140"/>
        <v>0</v>
      </c>
      <c r="BC3001" s="130">
        <f t="shared" si="5140"/>
        <v>0</v>
      </c>
      <c r="BD3001" s="130">
        <f t="shared" si="5140"/>
        <v>0</v>
      </c>
      <c r="BE3001" s="130">
        <f t="shared" si="5140"/>
        <v>0</v>
      </c>
      <c r="BF3001" s="130">
        <f t="shared" si="5140"/>
        <v>0</v>
      </c>
      <c r="BG3001" s="130">
        <f t="shared" si="5140"/>
        <v>0</v>
      </c>
      <c r="BH3001" s="130">
        <f t="shared" si="5140"/>
        <v>0</v>
      </c>
      <c r="BI3001" s="130">
        <f t="shared" si="5140"/>
        <v>0</v>
      </c>
      <c r="BJ3001" s="131">
        <f t="shared" si="5140"/>
        <v>0</v>
      </c>
      <c r="BK3001"/>
      <c r="BL3001"/>
      <c r="BM3001"/>
      <c r="BN3001"/>
      <c r="BO3001"/>
      <c r="BP3001"/>
      <c r="BQ3001"/>
      <c r="BR3001"/>
      <c r="BS3001"/>
      <c r="BT3001"/>
      <c r="BU3001"/>
      <c r="BV3001"/>
      <c r="BW3001"/>
      <c r="BX3001"/>
      <c r="BY3001"/>
      <c r="BZ3001"/>
      <c r="CA3001"/>
      <c r="CB3001"/>
      <c r="CC3001"/>
      <c r="CD3001"/>
      <c r="CE3001"/>
      <c r="CF3001"/>
      <c r="CG3001"/>
      <c r="CH3001"/>
      <c r="CI3001"/>
      <c r="CJ3001"/>
      <c r="CK3001"/>
      <c r="CL3001"/>
      <c r="CM3001"/>
      <c r="CN3001"/>
      <c r="CO3001"/>
    </row>
    <row r="3002" spans="1:93" s="2" customFormat="1" ht="15" hidden="1" customHeight="1" outlineLevel="2" x14ac:dyDescent="0.25">
      <c r="A3002" s="152" t="s">
        <v>57</v>
      </c>
      <c r="B3002" s="129">
        <f t="shared" ref="B3002" si="5141">E$3</f>
        <v>43</v>
      </c>
      <c r="C3002" s="130">
        <f t="shared" si="5134"/>
        <v>43</v>
      </c>
      <c r="D3002" s="130">
        <f t="shared" si="5134"/>
        <v>43</v>
      </c>
      <c r="E3002" s="130">
        <f t="shared" si="5134"/>
        <v>43</v>
      </c>
      <c r="F3002" s="130">
        <f t="shared" si="5134"/>
        <v>43</v>
      </c>
      <c r="G3002" s="130">
        <f t="shared" si="5134"/>
        <v>43</v>
      </c>
      <c r="H3002" s="130">
        <f t="shared" si="5134"/>
        <v>43</v>
      </c>
      <c r="I3002" s="130">
        <f t="shared" si="5134"/>
        <v>43</v>
      </c>
      <c r="J3002" s="190">
        <f t="shared" si="5134"/>
        <v>43</v>
      </c>
      <c r="K3002" s="130">
        <f t="shared" si="5134"/>
        <v>43</v>
      </c>
      <c r="L3002" s="131">
        <f t="shared" si="5134"/>
        <v>43</v>
      </c>
      <c r="M3002" s="129">
        <f t="shared" ref="M3002" si="5142">F$3</f>
        <v>0</v>
      </c>
      <c r="N3002" s="130">
        <f t="shared" si="5136"/>
        <v>0</v>
      </c>
      <c r="O3002" s="130">
        <f t="shared" si="5136"/>
        <v>0</v>
      </c>
      <c r="P3002" s="130">
        <f t="shared" si="5136"/>
        <v>0</v>
      </c>
      <c r="Q3002" s="130">
        <f t="shared" si="5136"/>
        <v>0</v>
      </c>
      <c r="R3002" s="130">
        <f t="shared" si="5136"/>
        <v>0</v>
      </c>
      <c r="S3002" s="130">
        <f t="shared" si="5136"/>
        <v>0</v>
      </c>
      <c r="T3002" s="130">
        <f t="shared" si="5136"/>
        <v>0</v>
      </c>
      <c r="U3002" s="130">
        <f t="shared" si="5136"/>
        <v>0</v>
      </c>
      <c r="V3002" s="131">
        <f t="shared" si="5136"/>
        <v>0</v>
      </c>
      <c r="W3002" s="129">
        <f t="shared" ref="W3002" si="5143">G$3</f>
        <v>0</v>
      </c>
      <c r="X3002" s="130">
        <f t="shared" si="5137"/>
        <v>0</v>
      </c>
      <c r="Y3002" s="130">
        <f t="shared" si="5137"/>
        <v>0</v>
      </c>
      <c r="Z3002" s="130">
        <f t="shared" si="5137"/>
        <v>0</v>
      </c>
      <c r="AA3002" s="130">
        <f t="shared" si="5137"/>
        <v>0</v>
      </c>
      <c r="AB3002" s="130">
        <f t="shared" si="5137"/>
        <v>0</v>
      </c>
      <c r="AC3002" s="130">
        <f t="shared" si="5137"/>
        <v>0</v>
      </c>
      <c r="AD3002" s="130">
        <f t="shared" si="5137"/>
        <v>0</v>
      </c>
      <c r="AE3002" s="130">
        <f t="shared" si="5137"/>
        <v>0</v>
      </c>
      <c r="AF3002" s="131">
        <f t="shared" si="5137"/>
        <v>0</v>
      </c>
      <c r="AG3002" s="129">
        <f t="shared" ref="AG3002" si="5144">H$3</f>
        <v>0</v>
      </c>
      <c r="AH3002" s="130">
        <f t="shared" si="5138"/>
        <v>0</v>
      </c>
      <c r="AI3002" s="130">
        <f t="shared" si="5138"/>
        <v>0</v>
      </c>
      <c r="AJ3002" s="130">
        <f t="shared" si="5138"/>
        <v>0</v>
      </c>
      <c r="AK3002" s="130">
        <f t="shared" si="5138"/>
        <v>0</v>
      </c>
      <c r="AL3002" s="130">
        <f t="shared" si="5138"/>
        <v>0</v>
      </c>
      <c r="AM3002" s="130">
        <f t="shared" si="5138"/>
        <v>0</v>
      </c>
      <c r="AN3002" s="130">
        <f t="shared" si="5138"/>
        <v>0</v>
      </c>
      <c r="AO3002" s="130">
        <f t="shared" si="5138"/>
        <v>0</v>
      </c>
      <c r="AP3002" s="131">
        <f t="shared" si="5138"/>
        <v>0</v>
      </c>
      <c r="AQ3002" s="129">
        <f t="shared" ref="AQ3002" si="5145">I$3</f>
        <v>0</v>
      </c>
      <c r="AR3002" s="130">
        <f t="shared" si="5139"/>
        <v>0</v>
      </c>
      <c r="AS3002" s="130">
        <f t="shared" si="5139"/>
        <v>0</v>
      </c>
      <c r="AT3002" s="130">
        <f t="shared" si="5139"/>
        <v>0</v>
      </c>
      <c r="AU3002" s="130">
        <f t="shared" si="5139"/>
        <v>0</v>
      </c>
      <c r="AV3002" s="130">
        <f t="shared" si="5139"/>
        <v>0</v>
      </c>
      <c r="AW3002" s="130">
        <f t="shared" si="5139"/>
        <v>0</v>
      </c>
      <c r="AX3002" s="130">
        <f t="shared" si="5139"/>
        <v>0</v>
      </c>
      <c r="AY3002" s="130">
        <f t="shared" si="5139"/>
        <v>0</v>
      </c>
      <c r="AZ3002" s="131">
        <f t="shared" si="5139"/>
        <v>0</v>
      </c>
      <c r="BA3002" s="129">
        <f t="shared" ref="BA3002" si="5146">J$3</f>
        <v>0</v>
      </c>
      <c r="BB3002" s="130">
        <f t="shared" si="5140"/>
        <v>0</v>
      </c>
      <c r="BC3002" s="130">
        <f t="shared" si="5140"/>
        <v>0</v>
      </c>
      <c r="BD3002" s="130">
        <f t="shared" si="5140"/>
        <v>0</v>
      </c>
      <c r="BE3002" s="130">
        <f t="shared" si="5140"/>
        <v>0</v>
      </c>
      <c r="BF3002" s="130">
        <f t="shared" si="5140"/>
        <v>0</v>
      </c>
      <c r="BG3002" s="130">
        <f t="shared" si="5140"/>
        <v>0</v>
      </c>
      <c r="BH3002" s="130">
        <f t="shared" si="5140"/>
        <v>0</v>
      </c>
      <c r="BI3002" s="130">
        <f t="shared" si="5140"/>
        <v>0</v>
      </c>
      <c r="BJ3002" s="131">
        <f t="shared" si="5140"/>
        <v>0</v>
      </c>
      <c r="BK3002"/>
      <c r="BL3002"/>
      <c r="BM3002"/>
      <c r="BN3002"/>
      <c r="BO3002"/>
      <c r="BP3002"/>
      <c r="BQ3002"/>
      <c r="BR3002"/>
      <c r="BS3002"/>
      <c r="BT3002"/>
      <c r="BU3002"/>
      <c r="BV3002"/>
      <c r="BW3002"/>
      <c r="BX3002"/>
      <c r="BY3002"/>
      <c r="BZ3002"/>
      <c r="CA3002"/>
      <c r="CB3002"/>
      <c r="CC3002"/>
      <c r="CD3002"/>
      <c r="CE3002"/>
      <c r="CF3002"/>
      <c r="CG3002"/>
      <c r="CH3002"/>
      <c r="CI3002"/>
      <c r="CJ3002"/>
      <c r="CK3002"/>
      <c r="CL3002"/>
      <c r="CM3002"/>
      <c r="CN3002"/>
      <c r="CO3002"/>
    </row>
    <row r="3003" spans="1:93" s="2" customFormat="1" ht="15" hidden="1" customHeight="1" outlineLevel="2" x14ac:dyDescent="0.25">
      <c r="A3003" s="152" t="s">
        <v>58</v>
      </c>
      <c r="B3003" s="132">
        <f t="shared" ref="B3003" si="5147">B3002/10*0</f>
        <v>0</v>
      </c>
      <c r="C3003" s="133">
        <f t="shared" ref="C3003" si="5148">C3002/10*1</f>
        <v>4.3</v>
      </c>
      <c r="D3003" s="133">
        <f t="shared" ref="D3003" si="5149">D3002/10*2</f>
        <v>8.6</v>
      </c>
      <c r="E3003" s="133">
        <f t="shared" ref="E3003" si="5150">E3002/10*3</f>
        <v>12.899999999999999</v>
      </c>
      <c r="F3003" s="133">
        <f t="shared" ref="F3003" si="5151">F3002/10*4</f>
        <v>17.2</v>
      </c>
      <c r="G3003" s="133">
        <f t="shared" ref="G3003" si="5152">G3002/10*5</f>
        <v>21.5</v>
      </c>
      <c r="H3003" s="133">
        <f t="shared" ref="H3003" si="5153">H3002/10*6</f>
        <v>25.799999999999997</v>
      </c>
      <c r="I3003" s="133">
        <f t="shared" ref="I3003" si="5154">I3002/10*7</f>
        <v>30.099999999999998</v>
      </c>
      <c r="J3003" s="191">
        <f t="shared" ref="J3003" si="5155">J3002/10*8</f>
        <v>34.4</v>
      </c>
      <c r="K3003" s="133">
        <f t="shared" ref="K3003" si="5156">K3002/10*9</f>
        <v>38.699999999999996</v>
      </c>
      <c r="L3003" s="134">
        <f t="shared" ref="L3003" si="5157">L3002/10*10</f>
        <v>43</v>
      </c>
      <c r="M3003" s="133">
        <f t="shared" ref="M3003" si="5158">M3002/10*1</f>
        <v>0</v>
      </c>
      <c r="N3003" s="133">
        <f t="shared" ref="N3003" si="5159">N3002/10*2</f>
        <v>0</v>
      </c>
      <c r="O3003" s="133">
        <f t="shared" ref="O3003" si="5160">O3002/10*3</f>
        <v>0</v>
      </c>
      <c r="P3003" s="133">
        <f t="shared" ref="P3003" si="5161">P3002/10*4</f>
        <v>0</v>
      </c>
      <c r="Q3003" s="133">
        <f t="shared" ref="Q3003" si="5162">Q3002/10*5</f>
        <v>0</v>
      </c>
      <c r="R3003" s="133">
        <f t="shared" ref="R3003" si="5163">R3002/10*6</f>
        <v>0</v>
      </c>
      <c r="S3003" s="133">
        <f t="shared" ref="S3003" si="5164">S3002/10*7</f>
        <v>0</v>
      </c>
      <c r="T3003" s="133">
        <f t="shared" ref="T3003" si="5165">T3002/10*8</f>
        <v>0</v>
      </c>
      <c r="U3003" s="133">
        <f t="shared" ref="U3003" si="5166">U3002/10*9</f>
        <v>0</v>
      </c>
      <c r="V3003" s="134">
        <f t="shared" ref="V3003" si="5167">V3002/10*10</f>
        <v>0</v>
      </c>
      <c r="W3003" s="133">
        <f t="shared" ref="W3003" si="5168">W3002/10*1</f>
        <v>0</v>
      </c>
      <c r="X3003" s="133">
        <f t="shared" ref="X3003" si="5169">X3002/10*2</f>
        <v>0</v>
      </c>
      <c r="Y3003" s="133">
        <f t="shared" ref="Y3003" si="5170">Y3002/10*3</f>
        <v>0</v>
      </c>
      <c r="Z3003" s="133">
        <f t="shared" ref="Z3003" si="5171">Z3002/10*4</f>
        <v>0</v>
      </c>
      <c r="AA3003" s="133">
        <f t="shared" ref="AA3003" si="5172">AA3002/10*5</f>
        <v>0</v>
      </c>
      <c r="AB3003" s="133">
        <f t="shared" ref="AB3003" si="5173">AB3002/10*6</f>
        <v>0</v>
      </c>
      <c r="AC3003" s="133">
        <f t="shared" ref="AC3003" si="5174">AC3002/10*7</f>
        <v>0</v>
      </c>
      <c r="AD3003" s="133">
        <f t="shared" ref="AD3003" si="5175">AD3002/10*8</f>
        <v>0</v>
      </c>
      <c r="AE3003" s="134">
        <f t="shared" ref="AE3003" si="5176">AE3002/10*9</f>
        <v>0</v>
      </c>
      <c r="AF3003" s="134">
        <f t="shared" ref="AF3003" si="5177">AF3002/10*10</f>
        <v>0</v>
      </c>
      <c r="AG3003" s="133">
        <f t="shared" ref="AG3003" si="5178">AG3002/10*1</f>
        <v>0</v>
      </c>
      <c r="AH3003" s="133">
        <f t="shared" ref="AH3003" si="5179">AH3002/10*2</f>
        <v>0</v>
      </c>
      <c r="AI3003" s="133">
        <f t="shared" ref="AI3003" si="5180">AI3002/10*3</f>
        <v>0</v>
      </c>
      <c r="AJ3003" s="133">
        <f t="shared" ref="AJ3003" si="5181">AJ3002/10*4</f>
        <v>0</v>
      </c>
      <c r="AK3003" s="133">
        <f t="shared" ref="AK3003" si="5182">AK3002/10*5</f>
        <v>0</v>
      </c>
      <c r="AL3003" s="133">
        <f t="shared" ref="AL3003" si="5183">AL3002/10*6</f>
        <v>0</v>
      </c>
      <c r="AM3003" s="133">
        <f t="shared" ref="AM3003" si="5184">AM3002/10*7</f>
        <v>0</v>
      </c>
      <c r="AN3003" s="133">
        <f t="shared" ref="AN3003" si="5185">AN3002/10*8</f>
        <v>0</v>
      </c>
      <c r="AO3003" s="134">
        <f t="shared" ref="AO3003" si="5186">AO3002/10*9</f>
        <v>0</v>
      </c>
      <c r="AP3003" s="134">
        <f t="shared" ref="AP3003" si="5187">AP3002/10*10</f>
        <v>0</v>
      </c>
      <c r="AQ3003" s="133">
        <f t="shared" ref="AQ3003" si="5188">AQ3002/10*1</f>
        <v>0</v>
      </c>
      <c r="AR3003" s="133">
        <f t="shared" ref="AR3003" si="5189">AR3002/10*2</f>
        <v>0</v>
      </c>
      <c r="AS3003" s="133">
        <f t="shared" ref="AS3003" si="5190">AS3002/10*3</f>
        <v>0</v>
      </c>
      <c r="AT3003" s="133">
        <f t="shared" ref="AT3003" si="5191">AT3002/10*4</f>
        <v>0</v>
      </c>
      <c r="AU3003" s="133">
        <f t="shared" ref="AU3003" si="5192">AU3002/10*5</f>
        <v>0</v>
      </c>
      <c r="AV3003" s="133">
        <f t="shared" ref="AV3003" si="5193">AV3002/10*6</f>
        <v>0</v>
      </c>
      <c r="AW3003" s="133">
        <f t="shared" ref="AW3003" si="5194">AW3002/10*7</f>
        <v>0</v>
      </c>
      <c r="AX3003" s="133">
        <f t="shared" ref="AX3003" si="5195">AX3002/10*8</f>
        <v>0</v>
      </c>
      <c r="AY3003" s="134">
        <f t="shared" ref="AY3003" si="5196">AY3002/10*9</f>
        <v>0</v>
      </c>
      <c r="AZ3003" s="134">
        <f t="shared" ref="AZ3003" si="5197">AZ3002/10*10</f>
        <v>0</v>
      </c>
      <c r="BA3003" s="133">
        <f t="shared" ref="BA3003" si="5198">BA3002/10*1</f>
        <v>0</v>
      </c>
      <c r="BB3003" s="133">
        <f t="shared" ref="BB3003" si="5199">BB3002/10*2</f>
        <v>0</v>
      </c>
      <c r="BC3003" s="133">
        <f t="shared" ref="BC3003" si="5200">BC3002/10*3</f>
        <v>0</v>
      </c>
      <c r="BD3003" s="133">
        <f t="shared" ref="BD3003" si="5201">BD3002/10*4</f>
        <v>0</v>
      </c>
      <c r="BE3003" s="133">
        <f t="shared" ref="BE3003" si="5202">BE3002/10*5</f>
        <v>0</v>
      </c>
      <c r="BF3003" s="133">
        <f t="shared" ref="BF3003" si="5203">BF3002/10*6</f>
        <v>0</v>
      </c>
      <c r="BG3003" s="133">
        <f t="shared" ref="BG3003" si="5204">BG3002/10*7</f>
        <v>0</v>
      </c>
      <c r="BH3003" s="133">
        <f t="shared" ref="BH3003" si="5205">BH3002/10*8</f>
        <v>0</v>
      </c>
      <c r="BI3003" s="134">
        <f t="shared" ref="BI3003" si="5206">BI3002/10*9</f>
        <v>0</v>
      </c>
      <c r="BJ3003" s="134">
        <f t="shared" ref="BJ3003" si="5207">BJ3002/10*10</f>
        <v>0</v>
      </c>
      <c r="BK3003"/>
      <c r="BL3003"/>
      <c r="BM3003"/>
      <c r="BN3003"/>
      <c r="BO3003"/>
      <c r="BP3003"/>
      <c r="BQ3003"/>
      <c r="BR3003"/>
      <c r="BS3003"/>
      <c r="BT3003"/>
      <c r="BU3003"/>
      <c r="BV3003"/>
      <c r="BW3003"/>
      <c r="BX3003"/>
      <c r="BY3003"/>
      <c r="BZ3003"/>
      <c r="CA3003"/>
      <c r="CB3003"/>
      <c r="CC3003"/>
      <c r="CD3003"/>
      <c r="CE3003"/>
      <c r="CF3003"/>
      <c r="CG3003"/>
      <c r="CH3003"/>
      <c r="CI3003"/>
      <c r="CJ3003"/>
      <c r="CK3003"/>
      <c r="CL3003"/>
      <c r="CM3003"/>
      <c r="CN3003"/>
      <c r="CO3003"/>
    </row>
    <row r="3004" spans="1:93" ht="15.75" hidden="1" outlineLevel="2" thickBot="1" x14ac:dyDescent="0.3">
      <c r="A3004" s="152" t="s">
        <v>60</v>
      </c>
      <c r="B3004" s="192">
        <f t="shared" ref="B3004:L3004" si="5208">-B3001+B3000*B3003-1*IF(AND($A2474=B2999,B3003&gt;=$A2947),B3003-$A2947,0)</f>
        <v>0</v>
      </c>
      <c r="C3004" s="193">
        <f t="shared" si="5208"/>
        <v>0</v>
      </c>
      <c r="D3004" s="193">
        <f t="shared" si="5208"/>
        <v>0</v>
      </c>
      <c r="E3004" s="193">
        <f t="shared" si="5208"/>
        <v>0</v>
      </c>
      <c r="F3004" s="193">
        <f t="shared" si="5208"/>
        <v>0</v>
      </c>
      <c r="G3004" s="193">
        <f t="shared" si="5208"/>
        <v>0</v>
      </c>
      <c r="H3004" s="193">
        <f t="shared" si="5208"/>
        <v>0</v>
      </c>
      <c r="I3004" s="193">
        <f t="shared" si="5208"/>
        <v>0</v>
      </c>
      <c r="J3004" s="193">
        <f t="shared" si="5208"/>
        <v>0</v>
      </c>
      <c r="K3004" s="193">
        <f t="shared" si="5208"/>
        <v>0</v>
      </c>
      <c r="L3004" s="193">
        <f t="shared" si="5208"/>
        <v>0</v>
      </c>
      <c r="M3004" s="192">
        <f>-M3001+M3000*M3003-1*IF(AND($A2474=M2999,M3003&gt;=$A2947),M3003-$A2947,0)</f>
        <v>0</v>
      </c>
      <c r="N3004" s="193">
        <f>-N3001+N3000*N3003-1*IF(AND($A2474=N2999,N3003&gt;=$A2947),N3003-$A2947,0)</f>
        <v>0</v>
      </c>
      <c r="O3004" s="193">
        <f t="shared" ref="O3004:U3004" si="5209">-O3001+O3000*O3003-1*IF(AND($A2474=O2999,O3003&gt;=$A2947),O3003-$A2947,0)</f>
        <v>0</v>
      </c>
      <c r="P3004" s="193">
        <f t="shared" si="5209"/>
        <v>0</v>
      </c>
      <c r="Q3004" s="193">
        <f t="shared" si="5209"/>
        <v>0</v>
      </c>
      <c r="R3004" s="193">
        <f t="shared" si="5209"/>
        <v>0</v>
      </c>
      <c r="S3004" s="193">
        <f t="shared" si="5209"/>
        <v>0</v>
      </c>
      <c r="T3004" s="193">
        <f t="shared" si="5209"/>
        <v>0</v>
      </c>
      <c r="U3004" s="193">
        <f t="shared" si="5209"/>
        <v>0</v>
      </c>
      <c r="V3004" s="194">
        <f>-V3001+V3000*V3003-1*IF(AND($A2474=V2999,V3003&gt;=$A2947),V3003-$A2947,0)</f>
        <v>0</v>
      </c>
      <c r="W3004" s="192">
        <f t="shared" ref="W3004:BJ3004" si="5210">-W3001+W3000*W3003-1*IF(AND($A2474=W2999,W3003&gt;=$A2947),W3003-$A2947,0)</f>
        <v>0</v>
      </c>
      <c r="X3004" s="193">
        <f t="shared" si="5210"/>
        <v>0</v>
      </c>
      <c r="Y3004" s="193">
        <f t="shared" si="5210"/>
        <v>0</v>
      </c>
      <c r="Z3004" s="193">
        <f t="shared" si="5210"/>
        <v>0</v>
      </c>
      <c r="AA3004" s="193">
        <f t="shared" si="5210"/>
        <v>0</v>
      </c>
      <c r="AB3004" s="193">
        <f t="shared" si="5210"/>
        <v>0</v>
      </c>
      <c r="AC3004" s="193">
        <f t="shared" si="5210"/>
        <v>0</v>
      </c>
      <c r="AD3004" s="193">
        <f t="shared" si="5210"/>
        <v>0</v>
      </c>
      <c r="AE3004" s="193">
        <f t="shared" si="5210"/>
        <v>0</v>
      </c>
      <c r="AF3004" s="194">
        <f t="shared" si="5210"/>
        <v>0</v>
      </c>
      <c r="AG3004" s="192">
        <f t="shared" si="5210"/>
        <v>0</v>
      </c>
      <c r="AH3004" s="193">
        <f t="shared" si="5210"/>
        <v>0</v>
      </c>
      <c r="AI3004" s="193">
        <f t="shared" si="5210"/>
        <v>0</v>
      </c>
      <c r="AJ3004" s="193">
        <f t="shared" si="5210"/>
        <v>0</v>
      </c>
      <c r="AK3004" s="193">
        <f t="shared" si="5210"/>
        <v>0</v>
      </c>
      <c r="AL3004" s="193">
        <f t="shared" si="5210"/>
        <v>0</v>
      </c>
      <c r="AM3004" s="193">
        <f t="shared" si="5210"/>
        <v>0</v>
      </c>
      <c r="AN3004" s="193">
        <f t="shared" si="5210"/>
        <v>0</v>
      </c>
      <c r="AO3004" s="193">
        <f t="shared" si="5210"/>
        <v>0</v>
      </c>
      <c r="AP3004" s="194">
        <f t="shared" si="5210"/>
        <v>0</v>
      </c>
      <c r="AQ3004" s="192" t="e">
        <f t="shared" si="5210"/>
        <v>#DIV/0!</v>
      </c>
      <c r="AR3004" s="193" t="e">
        <f t="shared" si="5210"/>
        <v>#DIV/0!</v>
      </c>
      <c r="AS3004" s="193" t="e">
        <f t="shared" si="5210"/>
        <v>#DIV/0!</v>
      </c>
      <c r="AT3004" s="193" t="e">
        <f t="shared" si="5210"/>
        <v>#DIV/0!</v>
      </c>
      <c r="AU3004" s="193" t="e">
        <f t="shared" si="5210"/>
        <v>#DIV/0!</v>
      </c>
      <c r="AV3004" s="193" t="e">
        <f t="shared" si="5210"/>
        <v>#DIV/0!</v>
      </c>
      <c r="AW3004" s="193" t="e">
        <f t="shared" si="5210"/>
        <v>#DIV/0!</v>
      </c>
      <c r="AX3004" s="193" t="e">
        <f t="shared" si="5210"/>
        <v>#DIV/0!</v>
      </c>
      <c r="AY3004" s="193" t="e">
        <f t="shared" si="5210"/>
        <v>#DIV/0!</v>
      </c>
      <c r="AZ3004" s="194" t="e">
        <f t="shared" si="5210"/>
        <v>#DIV/0!</v>
      </c>
      <c r="BA3004" s="192">
        <f t="shared" si="5210"/>
        <v>0</v>
      </c>
      <c r="BB3004" s="193">
        <f t="shared" si="5210"/>
        <v>0</v>
      </c>
      <c r="BC3004" s="193">
        <f t="shared" si="5210"/>
        <v>0</v>
      </c>
      <c r="BD3004" s="193">
        <f t="shared" si="5210"/>
        <v>0</v>
      </c>
      <c r="BE3004" s="193">
        <f t="shared" si="5210"/>
        <v>0</v>
      </c>
      <c r="BF3004" s="193">
        <f t="shared" si="5210"/>
        <v>0</v>
      </c>
      <c r="BG3004" s="193">
        <f t="shared" si="5210"/>
        <v>0</v>
      </c>
      <c r="BH3004" s="193">
        <f t="shared" si="5210"/>
        <v>0</v>
      </c>
      <c r="BI3004" s="193">
        <f t="shared" si="5210"/>
        <v>0</v>
      </c>
      <c r="BJ3004" s="194">
        <f t="shared" si="5210"/>
        <v>0</v>
      </c>
    </row>
    <row r="3005" spans="1:93" hidden="1" outlineLevel="2" x14ac:dyDescent="0.25"/>
    <row r="3006" spans="1:93" hidden="1" outlineLevel="1" collapsed="1" x14ac:dyDescent="0.25">
      <c r="A3006" s="181">
        <f>10*B2474/10</f>
        <v>0</v>
      </c>
      <c r="B3006" s="180"/>
      <c r="C3006" s="180"/>
      <c r="D3006" s="180"/>
    </row>
    <row r="3007" spans="1:93" hidden="1" outlineLevel="2" x14ac:dyDescent="0.25">
      <c r="B3007" s="316">
        <f>'Calculo VIGA'!E$2</f>
        <v>1</v>
      </c>
      <c r="C3007" s="317"/>
      <c r="D3007" s="316">
        <f>'Calculo VIGA'!F$2</f>
        <v>2</v>
      </c>
      <c r="E3007" s="317"/>
      <c r="F3007" s="316">
        <f>'Calculo VIGA'!G$2</f>
        <v>3</v>
      </c>
      <c r="G3007" s="317"/>
      <c r="H3007" s="316">
        <f>'Calculo VIGA'!H$2</f>
        <v>4</v>
      </c>
      <c r="I3007" s="317"/>
      <c r="J3007" s="316">
        <f>'Calculo VIGA'!I$2</f>
        <v>5</v>
      </c>
      <c r="K3007" s="317"/>
      <c r="L3007" s="316">
        <f>'Calculo VIGA'!J$2</f>
        <v>6</v>
      </c>
      <c r="M3007" s="317"/>
    </row>
    <row r="3008" spans="1:93" hidden="1" outlineLevel="2" x14ac:dyDescent="0.25">
      <c r="B3008" s="105">
        <f>'Calculo VIGA'!B$18</f>
        <v>3</v>
      </c>
      <c r="C3008" s="106">
        <v>0</v>
      </c>
      <c r="D3008" s="107">
        <f>'Calculo VIGA'!J$18</f>
        <v>0</v>
      </c>
      <c r="E3008" s="106">
        <v>0</v>
      </c>
      <c r="F3008" s="107">
        <f>'Calculo VIGA'!R$18</f>
        <v>0</v>
      </c>
      <c r="G3008" s="106">
        <v>0</v>
      </c>
      <c r="H3008" s="107">
        <f>'Calculo VIGA'!Z$18</f>
        <v>0</v>
      </c>
      <c r="I3008" s="106">
        <v>0</v>
      </c>
      <c r="J3008" s="107">
        <f>'Calculo VIGA'!AH$18</f>
        <v>0</v>
      </c>
      <c r="K3008" s="106">
        <v>0</v>
      </c>
      <c r="L3008" s="107">
        <f>'Calculo VIGA'!AP$18</f>
        <v>0</v>
      </c>
      <c r="M3008" s="108">
        <v>0</v>
      </c>
      <c r="X3008" s="146"/>
      <c r="Y3008" s="147"/>
    </row>
    <row r="3009" spans="1:34" hidden="1" outlineLevel="2" x14ac:dyDescent="0.25">
      <c r="B3009" s="105">
        <f>'Calculo VIGA'!B$19</f>
        <v>4</v>
      </c>
      <c r="C3009" s="106">
        <f>IF($A2474=B3007,1*($B2474-$A3006)^2*(2*$A3006+$B2474)/$B2474^3,0)</f>
        <v>0</v>
      </c>
      <c r="D3009" s="107">
        <f>'Calculo VIGA'!J$19</f>
        <v>0</v>
      </c>
      <c r="E3009" s="106">
        <f>IF($A2474=D3007,1*($B2474-$A3006)^2*(2*$A3006+$B2474)/$B2474^3,0)</f>
        <v>0</v>
      </c>
      <c r="F3009" s="107">
        <f>'Calculo VIGA'!R$19</f>
        <v>0</v>
      </c>
      <c r="G3009" s="106">
        <f>IF($A2474=F3007,1*($B2474-$A3006)^2*(2*$A3006+$B2474)/$B2474^3,0)</f>
        <v>0</v>
      </c>
      <c r="H3009" s="107">
        <f>'Calculo VIGA'!Z$19</f>
        <v>0</v>
      </c>
      <c r="I3009" s="106">
        <f>IF($A2474=H3007,1*($B2474-$A3006)^2*(2*$A3006+$B2474)/$B2474^3,0)</f>
        <v>0</v>
      </c>
      <c r="J3009" s="107">
        <f>'Calculo VIGA'!AH$19</f>
        <v>0</v>
      </c>
      <c r="K3009" s="106" t="e">
        <f>IF($A2474=J3007,1*($B2474-$A3006)^2*(2*$A3006+$B2474)/$B2474^3,0)</f>
        <v>#DIV/0!</v>
      </c>
      <c r="L3009" s="107">
        <f>'Calculo VIGA'!AP$19</f>
        <v>0</v>
      </c>
      <c r="M3009" s="108">
        <f>IF($A2474=L3007,1*($B2474-$A3006)^2*(2*$A3006+$B2474)/$B2474^3,0)</f>
        <v>0</v>
      </c>
    </row>
    <row r="3010" spans="1:34" hidden="1" outlineLevel="2" x14ac:dyDescent="0.25">
      <c r="A3010" t="s">
        <v>36</v>
      </c>
      <c r="B3010" s="105">
        <f>'Calculo VIGA'!B$20</f>
        <v>1</v>
      </c>
      <c r="C3010" s="106">
        <f>IF($A2474=B3007,1*$A3006*($B2474-$A3006)^2/$B2474^2,0)</f>
        <v>0</v>
      </c>
      <c r="D3010" s="107">
        <f>'Calculo VIGA'!J$20</f>
        <v>0</v>
      </c>
      <c r="E3010" s="106">
        <f>IF($A2474=D3007,1*$A3006*($B2474-$A3006)^2/$B2474^2,0)</f>
        <v>0</v>
      </c>
      <c r="F3010" s="107">
        <f>'Calculo VIGA'!R$20</f>
        <v>0</v>
      </c>
      <c r="G3010" s="106">
        <f>IF($A2474=F3007,1*$A3006*($B2474-$A3006)^2/$B2474^2,0)</f>
        <v>0</v>
      </c>
      <c r="H3010" s="107">
        <f>'Calculo VIGA'!Z$20</f>
        <v>0</v>
      </c>
      <c r="I3010" s="106">
        <f>IF($A2474=H3007,1*$A3006*($B2474-$A3006)^2/$B2474^2,0)</f>
        <v>0</v>
      </c>
      <c r="J3010" s="107">
        <f>'Calculo VIGA'!AH$20</f>
        <v>0</v>
      </c>
      <c r="K3010" s="106" t="e">
        <f>IF($A2474=J3007,1*$A3006*($B2474-$A3006)^2/$B2474^2,0)</f>
        <v>#DIV/0!</v>
      </c>
      <c r="L3010" s="107">
        <f>'Calculo VIGA'!AP$20</f>
        <v>0</v>
      </c>
      <c r="M3010" s="108">
        <f>IF($A2474=L3007,1*$A3006*($B2474-$A3006)^2/$B2474^2,0)</f>
        <v>0</v>
      </c>
      <c r="X3010" s="149"/>
    </row>
    <row r="3011" spans="1:34" hidden="1" outlineLevel="2" x14ac:dyDescent="0.25">
      <c r="B3011" s="105">
        <f>'Calculo VIGA'!B$21</f>
        <v>5</v>
      </c>
      <c r="C3011" s="108">
        <v>0</v>
      </c>
      <c r="D3011" s="107">
        <f>'Calculo VIGA'!J$21</f>
        <v>0</v>
      </c>
      <c r="E3011" s="108">
        <v>0</v>
      </c>
      <c r="F3011" s="107">
        <f>'Calculo VIGA'!R$21</f>
        <v>0</v>
      </c>
      <c r="G3011" s="108">
        <v>0</v>
      </c>
      <c r="H3011" s="107">
        <f>'Calculo VIGA'!Z$21</f>
        <v>0</v>
      </c>
      <c r="I3011" s="108">
        <v>0</v>
      </c>
      <c r="J3011" s="107">
        <f>'Calculo VIGA'!AH$21</f>
        <v>0</v>
      </c>
      <c r="K3011" s="108">
        <v>0</v>
      </c>
      <c r="L3011" s="107">
        <f>'Calculo VIGA'!AP$21</f>
        <v>0</v>
      </c>
      <c r="M3011" s="108">
        <v>0</v>
      </c>
    </row>
    <row r="3012" spans="1:34" hidden="1" outlineLevel="2" x14ac:dyDescent="0.25">
      <c r="B3012" s="105">
        <f>'Calculo VIGA'!B$22</f>
        <v>6</v>
      </c>
      <c r="C3012" s="106">
        <f>IF($A2474=B3007,1*($A3006)^2*(3*$B2474-2*$A3006)/$B2474^3,0)</f>
        <v>0</v>
      </c>
      <c r="D3012" s="107">
        <f>'Calculo VIGA'!J$22</f>
        <v>0</v>
      </c>
      <c r="E3012" s="106">
        <f>IF($A2474=D3007,1*($A3006)^2*(3*$B2474-2*$A3006)/$B2474^3,0)</f>
        <v>0</v>
      </c>
      <c r="F3012" s="107">
        <f>'Calculo VIGA'!R$22</f>
        <v>0</v>
      </c>
      <c r="G3012" s="106">
        <f>IF($A2474=F3007,1*($A3006)^2*(3*$B2474-2*$A3006)/$B2474^3,0)</f>
        <v>0</v>
      </c>
      <c r="H3012" s="107">
        <f>'Calculo VIGA'!Z$22</f>
        <v>0</v>
      </c>
      <c r="I3012" s="106">
        <f>IF($A2474=H3007,1*($A3006)^2*(3*$B2474-2*$A3006)/$B2474^3,0)</f>
        <v>0</v>
      </c>
      <c r="J3012" s="107">
        <f>'Calculo VIGA'!AH$22</f>
        <v>0</v>
      </c>
      <c r="K3012" s="106" t="e">
        <f>IF($A2474=J3007,1*($A3006)^2*(3*$B2474-2*$A3006)/$B2474^3,0)</f>
        <v>#DIV/0!</v>
      </c>
      <c r="L3012" s="107">
        <f>'Calculo VIGA'!AP$22</f>
        <v>0</v>
      </c>
      <c r="M3012" s="108">
        <f>IF($A2474=L3007,1*($A3006)^2*(3*$B2474-2*$A3006)/$B2474^3,0)</f>
        <v>0</v>
      </c>
    </row>
    <row r="3013" spans="1:34" hidden="1" outlineLevel="2" x14ac:dyDescent="0.25">
      <c r="B3013" s="105">
        <f>'Calculo VIGA'!B$23</f>
        <v>2</v>
      </c>
      <c r="C3013" s="108">
        <f>IF($A2474=B3007,-1*($B2474-$A3006)*$A3006^2/$B2474^2,0)</f>
        <v>0</v>
      </c>
      <c r="D3013" s="107">
        <f>'Calculo VIGA'!J$23</f>
        <v>0</v>
      </c>
      <c r="E3013" s="108">
        <f>IF($A2474=D3007,-1*($B2474-$A3006)*$A3006^2/$B2474^2,0)</f>
        <v>0</v>
      </c>
      <c r="F3013" s="107">
        <f>'Calculo VIGA'!R$23</f>
        <v>0</v>
      </c>
      <c r="G3013" s="108">
        <f>IF($A2474=F3007,-1*($B2474-$A3006)*$A3006^2/$B2474^2,0)</f>
        <v>0</v>
      </c>
      <c r="H3013" s="107">
        <f>'Calculo VIGA'!Z$23</f>
        <v>0</v>
      </c>
      <c r="I3013" s="108">
        <f>IF($A2474=H3007,-1*($B2474-$A3006)*$A3006^2/$B2474^2,0)</f>
        <v>0</v>
      </c>
      <c r="J3013" s="107">
        <f>'Calculo VIGA'!AH$23</f>
        <v>0</v>
      </c>
      <c r="K3013" s="108" t="e">
        <f>IF($A2474=J3007,-1*($B2474-$A3006)*$A3006^2/$B2474^2,0)</f>
        <v>#DIV/0!</v>
      </c>
      <c r="L3013" s="107">
        <f>'Calculo VIGA'!AP$23</f>
        <v>0</v>
      </c>
      <c r="M3013" s="108">
        <f>IF($A2474=L3007,-1*($B2474-$A3006)*$A3006^2/$B2474^2,0)</f>
        <v>0</v>
      </c>
    </row>
    <row r="3014" spans="1:34" hidden="1" outlineLevel="2" x14ac:dyDescent="0.25">
      <c r="C3014" t="s">
        <v>61</v>
      </c>
      <c r="D3014" s="182"/>
      <c r="E3014" s="183"/>
      <c r="F3014" s="182"/>
      <c r="G3014" s="183"/>
      <c r="H3014" s="182"/>
      <c r="I3014" s="183"/>
      <c r="J3014" s="182"/>
      <c r="K3014" s="183"/>
      <c r="L3014" s="182"/>
      <c r="M3014" s="183"/>
      <c r="N3014" s="182"/>
      <c r="O3014" s="183"/>
      <c r="P3014" s="182"/>
      <c r="Q3014" s="183"/>
      <c r="R3014" s="182"/>
      <c r="S3014" s="183"/>
    </row>
    <row r="3015" spans="1:34" hidden="1" outlineLevel="2" x14ac:dyDescent="0.25">
      <c r="B3015" s="105">
        <v>1</v>
      </c>
      <c r="C3015" s="108">
        <f t="shared" ref="C3015" si="5211">-(IFERROR(VLOOKUP($B3015,$B3008:$C3013,2,0),0)+IFERROR(VLOOKUP($B3015,$D3008:$E3013,2,0),0)+IFERROR(VLOOKUP($B3015,$F3008:$G3013,2,0),0)+IFERROR(VLOOKUP($B3015,$H3008:$I3013,2,0),0)+IFERROR(VLOOKUP($B3015,$J3008:$K3013,2,0),0)+IFERROR(VLOOKUP($B3015,$L3008:$M3013,2,0),0)+IFERROR(VLOOKUP($B3015,$N3008:$O3013,2,0),0)+IFERROR(VLOOKUP($B3015,$P3008:$Q3013,2,0),0)+IFERROR(VLOOKUP($B3015,$R3008:$S3013,2,0),0))</f>
        <v>0</v>
      </c>
      <c r="E3015" s="109"/>
      <c r="F3015" s="325" t="s">
        <v>37</v>
      </c>
      <c r="G3015" s="325"/>
      <c r="H3015" s="325"/>
      <c r="I3015" s="325"/>
      <c r="J3015" s="325"/>
      <c r="K3015" s="325"/>
      <c r="L3015" s="325"/>
      <c r="M3015" s="325"/>
      <c r="N3015" s="325"/>
      <c r="O3015" s="325"/>
      <c r="P3015" s="325"/>
      <c r="Q3015" s="325"/>
      <c r="R3015" s="325"/>
      <c r="S3015" s="325"/>
      <c r="T3015" s="325"/>
      <c r="U3015" s="325"/>
      <c r="V3015" s="325"/>
      <c r="W3015" s="325"/>
      <c r="X3015" s="325"/>
      <c r="Y3015" s="325"/>
      <c r="Z3015" s="325"/>
      <c r="AA3015" s="325"/>
      <c r="AB3015" s="110"/>
      <c r="AC3015" s="110"/>
      <c r="AD3015" s="110"/>
      <c r="AE3015" s="110"/>
      <c r="AF3015" s="110"/>
      <c r="AG3015" s="110"/>
      <c r="AH3015" s="110"/>
    </row>
    <row r="3016" spans="1:34" hidden="1" outlineLevel="2" x14ac:dyDescent="0.25">
      <c r="B3016" s="105">
        <v>2</v>
      </c>
      <c r="C3016" s="108">
        <f t="shared" ref="C3016" si="5212">-(IFERROR(VLOOKUP($B3016,$B3008:$C3013,2,0),0)+IFERROR(VLOOKUP($B3016,$D3008:$E3013,2,0),0)+IFERROR(VLOOKUP($B3016,$F3008:$G3013,2,0),0)+IFERROR(VLOOKUP($B3016,$H3008:$I3013,2,0),0)+IFERROR(VLOOKUP($B3016,$J3008:$K3013,2,0),0)+IFERROR(VLOOKUP($B3016,$L3008:$M3013,2,0),0)+IFERROR(VLOOKUP($B3016,$N3008:$O3013,2,0),0)+IFERROR(VLOOKUP($B3016,$P3008:$Q3013,2,0),0)+IFERROR(VLOOKUP($B3016,$R3008:$S3013,2,0),0))</f>
        <v>0</v>
      </c>
      <c r="E3016" s="110"/>
      <c r="F3016" s="110"/>
      <c r="G3016" s="326" t="s">
        <v>38</v>
      </c>
      <c r="H3016" s="326"/>
      <c r="I3016" s="326"/>
      <c r="J3016" s="326"/>
      <c r="K3016" s="326"/>
      <c r="L3016" s="326"/>
      <c r="M3016" s="110"/>
      <c r="N3016" s="110"/>
      <c r="O3016" s="110"/>
      <c r="P3016" s="327" t="s">
        <v>39</v>
      </c>
      <c r="Q3016" s="327"/>
      <c r="R3016" s="327"/>
      <c r="S3016" s="327"/>
      <c r="T3016" s="327"/>
      <c r="U3016" s="327"/>
      <c r="V3016" s="110"/>
      <c r="W3016" s="110"/>
      <c r="X3016" s="110"/>
      <c r="Y3016" s="110"/>
      <c r="Z3016" s="110"/>
      <c r="AA3016" s="110"/>
      <c r="AB3016" s="110"/>
      <c r="AC3016" s="110"/>
      <c r="AD3016" s="110"/>
      <c r="AE3016" s="110"/>
      <c r="AF3016" s="110"/>
      <c r="AG3016" s="110"/>
      <c r="AH3016" s="110"/>
    </row>
    <row r="3017" spans="1:34" hidden="1" outlineLevel="2" x14ac:dyDescent="0.25">
      <c r="B3017" s="105">
        <v>3</v>
      </c>
      <c r="C3017" s="108">
        <f t="shared" ref="C3017" si="5213">-(IFERROR(VLOOKUP($B3017,$B3008:$C3013,2,0),0)+IFERROR(VLOOKUP($B3017,$D3008:$E3013,2,0),0)+IFERROR(VLOOKUP($B3017,$F3008:$G3013,2,0),0)+IFERROR(VLOOKUP($B3017,$H3008:$I3013,2,0),0)+IFERROR(VLOOKUP($B3017,$J3008:$K3013,2,0),0)+IFERROR(VLOOKUP($B3017,$L3008:$M3013,2,0),0)+IFERROR(VLOOKUP($B3017,$N3008:$O3013,2,0),0)+IFERROR(VLOOKUP($B3017,$P3008:$Q3013,2,0),0)+IFERROR(VLOOKUP($B3017,$R3008:$S3013,2,0),0))</f>
        <v>0</v>
      </c>
      <c r="E3017" s="110"/>
      <c r="F3017" s="110"/>
      <c r="G3017" s="112">
        <v>6</v>
      </c>
      <c r="H3017" s="112">
        <v>5</v>
      </c>
      <c r="I3017" s="112">
        <v>4</v>
      </c>
      <c r="J3017" s="112">
        <v>3</v>
      </c>
      <c r="K3017" s="112">
        <v>2</v>
      </c>
      <c r="L3017" s="112">
        <v>1</v>
      </c>
      <c r="M3017" s="110"/>
      <c r="O3017" s="110"/>
      <c r="P3017" s="112">
        <v>6</v>
      </c>
      <c r="Q3017" s="112">
        <v>5</v>
      </c>
      <c r="R3017" s="112">
        <v>4</v>
      </c>
      <c r="S3017" s="112">
        <v>3</v>
      </c>
      <c r="T3017" s="112">
        <v>2</v>
      </c>
      <c r="U3017" s="112">
        <v>1</v>
      </c>
      <c r="AB3017" s="110"/>
      <c r="AC3017" s="110"/>
      <c r="AD3017" s="110"/>
      <c r="AE3017" s="110"/>
      <c r="AF3017" s="110"/>
      <c r="AG3017" s="110"/>
      <c r="AH3017" s="110"/>
    </row>
    <row r="3018" spans="1:34" hidden="1" outlineLevel="2" x14ac:dyDescent="0.25">
      <c r="B3018" s="105">
        <v>4</v>
      </c>
      <c r="C3018" s="108">
        <f t="shared" ref="C3018" si="5214">-(IFERROR(VLOOKUP($B3018,$B3008:$C3013,2,0),0)+IFERROR(VLOOKUP($B3018,$D3008:$E3013,2,0),0)+IFERROR(VLOOKUP($B3018,$F3008:$G3013,2,0),0)+IFERROR(VLOOKUP($B3018,$H3008:$I3013,2,0),0)+IFERROR(VLOOKUP($B3018,$J3008:$K3013,2,0),0)+IFERROR(VLOOKUP($B3018,$L3008:$M3013,2,0),0)+IFERROR(VLOOKUP($B3018,$N3008:$O3013,2,0),0)+IFERROR(VLOOKUP($B3018,$P3008:$Q3013,2,0),0)+IFERROR(VLOOKUP($B3018,$R3008:$S3013,2,0),0))</f>
        <v>0</v>
      </c>
      <c r="E3018" s="110"/>
      <c r="F3018" s="105">
        <v>1</v>
      </c>
      <c r="G3018" s="184" t="e">
        <f t="array" ref="G3018:G3024">MMULT(MINVERSE($C$24:$I$30),$C3015:$C3021)</f>
        <v>#NUM!</v>
      </c>
      <c r="H3018" s="184" t="e">
        <f t="array" ref="H3018:H3023">MMULT(MINVERSE($C$24:$H$29),$C3015:$C3020)</f>
        <v>#NUM!</v>
      </c>
      <c r="I3018" s="184" t="e">
        <f t="array" ref="I3018:I3022">MMULT(MINVERSE($C$24:$G$28),$C3015:$C3019)</f>
        <v>#NUM!</v>
      </c>
      <c r="J3018" s="184">
        <f t="array" ref="J3018:J3021">MMULT(MINVERSE($C$24:$F$27),$C3015:$C3018)</f>
        <v>0</v>
      </c>
      <c r="K3018" s="184">
        <f t="array" ref="K3018:K3020">MMULT(MINVERSE($C$24:$E$26),$C3015:$C3017)</f>
        <v>0</v>
      </c>
      <c r="L3018" s="184">
        <f t="array" ref="L3018:L3019">MMULT(MINVERSE($C$24:$D$25),$C3015:$C3016)</f>
        <v>0</v>
      </c>
      <c r="M3018" s="110"/>
      <c r="O3018" s="105">
        <v>1</v>
      </c>
      <c r="P3018" s="184" t="e">
        <f t="array" ref="P3018:P3028">MMULT(MINVERSE($C$24:$M$34),$C3015:$C3025)</f>
        <v>#NUM!</v>
      </c>
      <c r="Q3018" s="184" t="e">
        <f t="array" ref="Q3018:Q3027">MMULT(MINVERSE($C$24:$L$33),$C3015:$C3024)</f>
        <v>#NUM!</v>
      </c>
      <c r="R3018" s="184" t="e">
        <f t="array" ref="R3018:R3026">MMULT(MINVERSE($C$24:$K$32),$C3015:$C3023)</f>
        <v>#NUM!</v>
      </c>
      <c r="S3018" s="184" t="e">
        <f t="array" ref="S3018:S3025">MMULT(MINVERSE($C$24:$J$31),$C3015:$C3022)</f>
        <v>#NUM!</v>
      </c>
      <c r="T3018" s="114"/>
      <c r="U3018" s="114"/>
      <c r="V3018" s="110"/>
      <c r="W3018" s="110"/>
      <c r="X3018" s="110"/>
      <c r="Y3018" s="110"/>
      <c r="Z3018" s="110"/>
      <c r="AA3018" s="110"/>
      <c r="AB3018" s="110"/>
      <c r="AC3018" s="110"/>
      <c r="AD3018" s="110"/>
      <c r="AE3018" s="110"/>
      <c r="AF3018" s="110"/>
      <c r="AG3018" s="110"/>
      <c r="AH3018" s="110"/>
    </row>
    <row r="3019" spans="1:34" hidden="1" outlineLevel="2" x14ac:dyDescent="0.25">
      <c r="B3019" s="105">
        <v>5</v>
      </c>
      <c r="C3019" s="108">
        <f t="shared" ref="C3019" si="5215">-(IFERROR(VLOOKUP($B3019,$B3008:$C3013,2,0),0)+IFERROR(VLOOKUP($B3019,$D3008:$E3013,2,0),0)+IFERROR(VLOOKUP($B3019,$F3008:$G3013,2,0),0)+IFERROR(VLOOKUP($B3019,$H3008:$I3013,2,0),0)+IFERROR(VLOOKUP($B3019,$J3008:$K3013,2,0),0)+IFERROR(VLOOKUP($B3019,$L3008:$M3013,2,0),0)+IFERROR(VLOOKUP($B3019,$N3008:$O3013,2,0),0)+IFERROR(VLOOKUP($B3019,$P3008:$Q3013,2,0),0)+IFERROR(VLOOKUP($B3019,$R3008:$S3013,2,0),0))</f>
        <v>0</v>
      </c>
      <c r="E3019" s="110"/>
      <c r="F3019" s="105">
        <v>2</v>
      </c>
      <c r="G3019" s="185" t="e">
        <v>#NUM!</v>
      </c>
      <c r="H3019" s="185" t="e">
        <v>#NUM!</v>
      </c>
      <c r="I3019" s="185" t="e">
        <v>#NUM!</v>
      </c>
      <c r="J3019" s="185">
        <v>0</v>
      </c>
      <c r="K3019" s="185">
        <v>0</v>
      </c>
      <c r="L3019" s="185">
        <v>0</v>
      </c>
      <c r="M3019" s="110"/>
      <c r="O3019" s="105">
        <v>2</v>
      </c>
      <c r="P3019" s="185" t="e">
        <v>#NUM!</v>
      </c>
      <c r="Q3019" s="185" t="e">
        <v>#NUM!</v>
      </c>
      <c r="R3019" s="185" t="e">
        <v>#NUM!</v>
      </c>
      <c r="S3019" s="185" t="e">
        <v>#NUM!</v>
      </c>
      <c r="T3019" s="114"/>
      <c r="U3019" s="114"/>
    </row>
    <row r="3020" spans="1:34" hidden="1" outlineLevel="2" x14ac:dyDescent="0.25">
      <c r="B3020" s="105">
        <v>6</v>
      </c>
      <c r="C3020" s="108">
        <f t="shared" ref="C3020" si="5216">-(IFERROR(VLOOKUP($B3020,$B3008:$C3013,2,0),0)+IFERROR(VLOOKUP($B3020,$D3008:$E3013,2,0),0)+IFERROR(VLOOKUP($B3020,$F3008:$G3013,2,0),0)+IFERROR(VLOOKUP($B3020,$H3008:$I3013,2,0),0)+IFERROR(VLOOKUP($B3020,$J3008:$K3013,2,0),0)+IFERROR(VLOOKUP($B3020,$L3008:$M3013,2,0),0)+IFERROR(VLOOKUP($B3020,$N3008:$O3013,2,0),0)+IFERROR(VLOOKUP($B3020,$P3008:$Q3013,2,0),0)+IFERROR(VLOOKUP($B3020,$R3008:$S3013,2,0),0))</f>
        <v>0</v>
      </c>
      <c r="E3020" s="110"/>
      <c r="F3020" s="105">
        <v>3</v>
      </c>
      <c r="G3020" s="185" t="e">
        <v>#NUM!</v>
      </c>
      <c r="H3020" s="185" t="e">
        <v>#NUM!</v>
      </c>
      <c r="I3020" s="185" t="e">
        <v>#NUM!</v>
      </c>
      <c r="J3020" s="185">
        <v>0</v>
      </c>
      <c r="K3020" s="185">
        <v>0</v>
      </c>
      <c r="L3020" s="185"/>
      <c r="M3020" s="110"/>
      <c r="O3020" s="105">
        <v>3</v>
      </c>
      <c r="P3020" s="185" t="e">
        <v>#NUM!</v>
      </c>
      <c r="Q3020" s="185" t="e">
        <v>#NUM!</v>
      </c>
      <c r="R3020" s="185" t="e">
        <v>#NUM!</v>
      </c>
      <c r="S3020" s="185" t="e">
        <v>#NUM!</v>
      </c>
      <c r="T3020" s="114"/>
      <c r="U3020" s="114"/>
    </row>
    <row r="3021" spans="1:34" hidden="1" outlineLevel="2" x14ac:dyDescent="0.25">
      <c r="B3021" s="105">
        <v>7</v>
      </c>
      <c r="C3021" s="108">
        <f t="shared" ref="C3021" si="5217">-(IFERROR(VLOOKUP($B3021,$B3008:$C3013,2,0),0)+IFERROR(VLOOKUP($B3021,$D3008:$E3013,2,0),0)+IFERROR(VLOOKUP($B3021,$F3008:$G3013,2,0),0)+IFERROR(VLOOKUP($B3021,$H3008:$I3013,2,0),0)+IFERROR(VLOOKUP($B3021,$J3008:$K3013,2,0),0)+IFERROR(VLOOKUP($B3021,$L3008:$M3013,2,0),0)+IFERROR(VLOOKUP($B3021,$N3008:$O3013,2,0),0)+IFERROR(VLOOKUP($B3021,$P3008:$Q3013,2,0),0)+IFERROR(VLOOKUP($B3021,$R3008:$S3013,2,0),0))</f>
        <v>0</v>
      </c>
      <c r="E3021" s="110"/>
      <c r="F3021" s="105">
        <v>4</v>
      </c>
      <c r="G3021" s="185" t="e">
        <v>#NUM!</v>
      </c>
      <c r="H3021" s="185" t="e">
        <v>#NUM!</v>
      </c>
      <c r="I3021" s="185" t="e">
        <v>#NUM!</v>
      </c>
      <c r="J3021" s="185">
        <v>0</v>
      </c>
      <c r="K3021" s="185"/>
      <c r="L3021" s="185"/>
      <c r="M3021" s="110"/>
      <c r="O3021" s="105">
        <v>4</v>
      </c>
      <c r="P3021" s="185" t="e">
        <v>#NUM!</v>
      </c>
      <c r="Q3021" s="185" t="e">
        <v>#NUM!</v>
      </c>
      <c r="R3021" s="185" t="e">
        <v>#NUM!</v>
      </c>
      <c r="S3021" s="185" t="e">
        <v>#NUM!</v>
      </c>
      <c r="T3021" s="114"/>
      <c r="U3021" s="114"/>
    </row>
    <row r="3022" spans="1:34" hidden="1" outlineLevel="2" x14ac:dyDescent="0.25">
      <c r="B3022" s="105">
        <v>8</v>
      </c>
      <c r="C3022" s="108">
        <f t="shared" ref="C3022" si="5218">-(IFERROR(VLOOKUP($B3022,$B3008:$C3013,2,0),0)+IFERROR(VLOOKUP($B3022,$D3008:$E3013,2,0),0)+IFERROR(VLOOKUP($B3022,$F3008:$G3013,2,0),0)+IFERROR(VLOOKUP($B3022,$H3008:$I3013,2,0),0)+IFERROR(VLOOKUP($B3022,$J3008:$K3013,2,0),0)+IFERROR(VLOOKUP($B3022,$L3008:$M3013,2,0),0)+IFERROR(VLOOKUP($B3022,$N3008:$O3013,2,0),0)+IFERROR(VLOOKUP($B3022,$P3008:$Q3013,2,0),0)+IFERROR(VLOOKUP($B3022,$R3008:$S3013,2,0),0))</f>
        <v>0</v>
      </c>
      <c r="E3022" s="110" t="s">
        <v>40</v>
      </c>
      <c r="F3022" s="105">
        <v>5</v>
      </c>
      <c r="G3022" s="185" t="e">
        <v>#NUM!</v>
      </c>
      <c r="H3022" s="185" t="e">
        <v>#NUM!</v>
      </c>
      <c r="I3022" s="185" t="e">
        <v>#NUM!</v>
      </c>
      <c r="J3022" s="185"/>
      <c r="K3022" s="185"/>
      <c r="L3022" s="185"/>
      <c r="M3022" s="110"/>
      <c r="O3022" s="105">
        <v>5</v>
      </c>
      <c r="P3022" s="185" t="e">
        <v>#NUM!</v>
      </c>
      <c r="Q3022" s="185" t="e">
        <v>#NUM!</v>
      </c>
      <c r="R3022" s="185" t="e">
        <v>#NUM!</v>
      </c>
      <c r="S3022" s="185" t="e">
        <v>#NUM!</v>
      </c>
      <c r="T3022" s="114"/>
      <c r="U3022" s="114"/>
    </row>
    <row r="3023" spans="1:34" hidden="1" outlineLevel="2" x14ac:dyDescent="0.25">
      <c r="B3023" s="105">
        <v>9</v>
      </c>
      <c r="C3023" s="108">
        <f t="shared" ref="C3023" si="5219">-(IFERROR(VLOOKUP($B3023,$B3008:$C3013,2,0),0)+IFERROR(VLOOKUP($B3023,$D3008:$E3013,2,0),0)+IFERROR(VLOOKUP($B3023,$F3008:$G3013,2,0),0)+IFERROR(VLOOKUP($B3023,$H3008:$I3013,2,0),0)+IFERROR(VLOOKUP($B3023,$J3008:$K3013,2,0),0)+IFERROR(VLOOKUP($B3023,$L3008:$M3013,2,0),0)+IFERROR(VLOOKUP($B3023,$N3008:$O3013,2,0),0)+IFERROR(VLOOKUP($B3023,$P3008:$Q3013,2,0),0)+IFERROR(VLOOKUP($B3023,$R3008:$S3013,2,0),0))</f>
        <v>0</v>
      </c>
      <c r="E3023" s="110"/>
      <c r="F3023" s="105">
        <v>6</v>
      </c>
      <c r="G3023" s="185" t="e">
        <v>#NUM!</v>
      </c>
      <c r="H3023" s="185" t="e">
        <v>#NUM!</v>
      </c>
      <c r="I3023" s="185"/>
      <c r="J3023" s="185"/>
      <c r="K3023" s="185"/>
      <c r="L3023" s="185"/>
      <c r="M3023" s="110"/>
      <c r="O3023" s="105">
        <v>6</v>
      </c>
      <c r="P3023" s="185" t="e">
        <v>#NUM!</v>
      </c>
      <c r="Q3023" s="185" t="e">
        <v>#NUM!</v>
      </c>
      <c r="R3023" s="185" t="e">
        <v>#NUM!</v>
      </c>
      <c r="S3023" s="185" t="e">
        <v>#NUM!</v>
      </c>
      <c r="T3023" s="114"/>
      <c r="U3023" s="114"/>
    </row>
    <row r="3024" spans="1:34" hidden="1" outlineLevel="2" x14ac:dyDescent="0.25">
      <c r="B3024" s="105">
        <v>10</v>
      </c>
      <c r="C3024" s="108">
        <f t="shared" ref="C3024" si="5220">-(IFERROR(VLOOKUP($B3024,$B3008:$C3013,2,0),0)+IFERROR(VLOOKUP($B3024,$D3008:$E3013,2,0),0)+IFERROR(VLOOKUP($B3024,$F3008:$G3013,2,0),0)+IFERROR(VLOOKUP($B3024,$H3008:$I3013,2,0),0)+IFERROR(VLOOKUP($B3024,$J3008:$K3013,2,0),0)+IFERROR(VLOOKUP($B3024,$L3008:$M3013,2,0),0)+IFERROR(VLOOKUP($B3024,$N3008:$O3013,2,0),0)+IFERROR(VLOOKUP($B3024,$P3008:$Q3013,2,0),0)+IFERROR(VLOOKUP($B3024,$R3008:$S3013,2,0),0))</f>
        <v>0</v>
      </c>
      <c r="E3024" s="110"/>
      <c r="F3024" s="105">
        <v>7</v>
      </c>
      <c r="G3024" s="185" t="e">
        <v>#NUM!</v>
      </c>
      <c r="H3024" s="185"/>
      <c r="I3024" s="185"/>
      <c r="J3024" s="185"/>
      <c r="K3024" s="185"/>
      <c r="L3024" s="185"/>
      <c r="M3024" s="110"/>
      <c r="N3024" s="110" t="s">
        <v>40</v>
      </c>
      <c r="O3024" s="105">
        <v>7</v>
      </c>
      <c r="P3024" s="185" t="e">
        <v>#NUM!</v>
      </c>
      <c r="Q3024" s="185" t="e">
        <v>#NUM!</v>
      </c>
      <c r="R3024" s="185" t="e">
        <v>#NUM!</v>
      </c>
      <c r="S3024" s="185" t="e">
        <v>#NUM!</v>
      </c>
      <c r="T3024" s="114"/>
      <c r="U3024" s="114"/>
    </row>
    <row r="3025" spans="1:24" hidden="1" outlineLevel="2" x14ac:dyDescent="0.25">
      <c r="B3025" s="105">
        <v>11</v>
      </c>
      <c r="C3025" s="108">
        <f t="shared" ref="C3025" si="5221">-(IFERROR(VLOOKUP($B3025,$B3008:$C3013,2,0),0)+IFERROR(VLOOKUP($B3025,$D3008:$E3013,2,0),0)+IFERROR(VLOOKUP($B3025,$F3008:$G3013,2,0),0)+IFERROR(VLOOKUP($B3025,$H3008:$I3013,2,0),0)+IFERROR(VLOOKUP($B3025,$J3008:$K3013,2,0),0)+IFERROR(VLOOKUP($B3025,$L3008:$M3013,2,0),0)+IFERROR(VLOOKUP($B3025,$N3008:$O3013,2,0),0)+IFERROR(VLOOKUP($B3025,$P3008:$Q3013,2,0),0)+IFERROR(VLOOKUP($B3025,$R3008:$S3013,2,0),0))</f>
        <v>0</v>
      </c>
      <c r="E3025" s="110"/>
      <c r="M3025" s="110"/>
      <c r="O3025" s="105">
        <v>8</v>
      </c>
      <c r="P3025" s="185" t="e">
        <v>#NUM!</v>
      </c>
      <c r="Q3025" s="185" t="e">
        <v>#NUM!</v>
      </c>
      <c r="R3025" s="185" t="e">
        <v>#NUM!</v>
      </c>
      <c r="S3025" s="185" t="e">
        <v>#NUM!</v>
      </c>
      <c r="T3025" s="114"/>
      <c r="U3025" s="114"/>
    </row>
    <row r="3026" spans="1:24" hidden="1" outlineLevel="2" x14ac:dyDescent="0.25">
      <c r="B3026" s="105">
        <v>12</v>
      </c>
      <c r="C3026" s="108">
        <f t="shared" ref="C3026" si="5222">-(IFERROR(VLOOKUP($B3026,$B3008:$C3013,2,0),0)+IFERROR(VLOOKUP($B3026,$D3008:$E3013,2,0),0)+IFERROR(VLOOKUP($B3026,$F3008:$G3013,2,0),0)+IFERROR(VLOOKUP($B3026,$H3008:$I3013,2,0),0)+IFERROR(VLOOKUP($B3026,$J3008:$K3013,2,0),0)+IFERROR(VLOOKUP($B3026,$L3008:$M3013,2,0),0)+IFERROR(VLOOKUP($B3026,$N3008:$O3013,2,0),0)+IFERROR(VLOOKUP($B3026,$P3008:$Q3013,2,0),0)+IFERROR(VLOOKUP($B3026,$R3008:$S3013,2,0),0))</f>
        <v>0</v>
      </c>
      <c r="E3026" s="110"/>
      <c r="M3026" s="110"/>
      <c r="O3026" s="105">
        <v>9</v>
      </c>
      <c r="P3026" s="185" t="e">
        <v>#NUM!</v>
      </c>
      <c r="Q3026" s="185" t="e">
        <v>#NUM!</v>
      </c>
      <c r="R3026" s="185" t="e">
        <v>#NUM!</v>
      </c>
      <c r="S3026" s="185"/>
      <c r="T3026" s="114"/>
      <c r="U3026" s="114"/>
    </row>
    <row r="3027" spans="1:24" hidden="1" outlineLevel="2" x14ac:dyDescent="0.25">
      <c r="B3027" s="105">
        <v>13</v>
      </c>
      <c r="C3027" s="108">
        <f t="shared" ref="C3027" si="5223">-(IFERROR(VLOOKUP($B3027,$B3008:$C3013,2,0),0)+IFERROR(VLOOKUP($B3027,$D3008:$E3013,2,0),0)+IFERROR(VLOOKUP($B3027,$F3008:$G3013,2,0),0)+IFERROR(VLOOKUP($B3027,$H3008:$I3013,2,0),0)+IFERROR(VLOOKUP($B3027,$J3008:$K3013,2,0),0)+IFERROR(VLOOKUP($B3027,$L3008:$M3013,2,0),0)+IFERROR(VLOOKUP($B3027,$N3008:$O3013,2,0),0)+IFERROR(VLOOKUP($B3027,$P3008:$Q3013,2,0),0)+IFERROR(VLOOKUP($B3027,$R3008:$S3013,2,0),0))</f>
        <v>0</v>
      </c>
      <c r="E3027" s="110"/>
      <c r="F3027" s="110"/>
      <c r="G3027" s="324" t="s">
        <v>42</v>
      </c>
      <c r="H3027" s="324"/>
      <c r="I3027" s="324"/>
      <c r="J3027" s="324"/>
      <c r="K3027" s="324"/>
      <c r="L3027" s="324"/>
      <c r="M3027" s="110"/>
      <c r="O3027" s="105">
        <v>10</v>
      </c>
      <c r="P3027" s="185" t="e">
        <v>#NUM!</v>
      </c>
      <c r="Q3027" s="185" t="e">
        <v>#NUM!</v>
      </c>
      <c r="R3027" s="185"/>
      <c r="S3027" s="185"/>
      <c r="T3027" s="114"/>
      <c r="U3027" s="114"/>
    </row>
    <row r="3028" spans="1:24" hidden="1" outlineLevel="2" x14ac:dyDescent="0.25">
      <c r="B3028" s="105">
        <v>14</v>
      </c>
      <c r="C3028" s="108">
        <f t="shared" ref="C3028" si="5224">-(IFERROR(VLOOKUP($B3028,$B3008:$C3013,2,0),0)+IFERROR(VLOOKUP($B3028,$D3008:$E3013,2,0),0)+IFERROR(VLOOKUP($B3028,$F3008:$G3013,2,0),0)+IFERROR(VLOOKUP($B3028,$H3008:$I3013,2,0),0)+IFERROR(VLOOKUP($B3028,$J3008:$K3013,2,0),0)+IFERROR(VLOOKUP($B3028,$L3008:$M3013,2,0),0)+IFERROR(VLOOKUP($B3028,$N3008:$O3013,2,0),0)+IFERROR(VLOOKUP($B3028,$P3008:$Q3013,2,0),0)+IFERROR(VLOOKUP($B3028,$R3008:$S3013,2,0),0))</f>
        <v>0</v>
      </c>
      <c r="E3028" s="110"/>
      <c r="F3028" s="110"/>
      <c r="G3028" s="112">
        <v>6</v>
      </c>
      <c r="H3028" s="112">
        <v>5</v>
      </c>
      <c r="I3028" s="112">
        <v>4</v>
      </c>
      <c r="J3028" s="112">
        <v>3</v>
      </c>
      <c r="K3028" s="112">
        <v>2</v>
      </c>
      <c r="L3028" s="112">
        <v>1</v>
      </c>
      <c r="M3028" s="110"/>
      <c r="O3028" s="105">
        <v>11</v>
      </c>
      <c r="P3028" s="185" t="e">
        <v>#NUM!</v>
      </c>
      <c r="Q3028" s="185"/>
      <c r="R3028" s="185"/>
      <c r="S3028" s="185"/>
      <c r="T3028" s="114"/>
      <c r="U3028" s="114"/>
    </row>
    <row r="3029" spans="1:24" hidden="1" outlineLevel="2" x14ac:dyDescent="0.25">
      <c r="A3029" s="68" t="s">
        <v>41</v>
      </c>
      <c r="B3029" s="105">
        <v>15</v>
      </c>
      <c r="C3029" s="108">
        <f t="shared" ref="C3029" si="5225">-(IFERROR(VLOOKUP($B3029,$B3008:$C3013,2,0),0)+IFERROR(VLOOKUP($B3029,$D3008:$E3013,2,0),0)+IFERROR(VLOOKUP($B3029,$F3008:$G3013,2,0),0)+IFERROR(VLOOKUP($B3029,$H3008:$I3013,2,0),0)+IFERROR(VLOOKUP($B3029,$J3008:$K3013,2,0),0)+IFERROR(VLOOKUP($B3029,$L3008:$M3013,2,0),0)+IFERROR(VLOOKUP($B3029,$N3008:$O3013,2,0),0)+IFERROR(VLOOKUP($B3029,$P3008:$Q3013,2,0),0)+IFERROR(VLOOKUP($B3029,$R3008:$S3013,2,0),0))</f>
        <v>0</v>
      </c>
      <c r="E3029" s="110"/>
      <c r="F3029" s="105">
        <v>1</v>
      </c>
      <c r="G3029" s="184" t="e">
        <f t="array" ref="G3029:G3037">MMULT(MINVERSE($C$24:$K$32),$C3015:$C3023)</f>
        <v>#NUM!</v>
      </c>
      <c r="H3029" s="184" t="e">
        <f t="array" ref="H3029:H3036">MMULT(MINVERSE($C$24:$J$31),$C3015:$C3022)</f>
        <v>#NUM!</v>
      </c>
      <c r="I3029" s="184" t="e">
        <f t="array" ref="I3029:I3035">MMULT(MINVERSE($C$24:$I$30),$C3015:$C3021)</f>
        <v>#NUM!</v>
      </c>
      <c r="J3029" s="184" t="e">
        <f t="array" ref="J3029:J3034">MMULT(MINVERSE($C$24:$H$29),$C3015:$C3020)</f>
        <v>#NUM!</v>
      </c>
      <c r="K3029" s="184" t="e">
        <f t="array" ref="K3029:K3033">MMULT(MINVERSE($C$24:$G$28),$C3015:$C3019)</f>
        <v>#NUM!</v>
      </c>
      <c r="L3029" s="113"/>
      <c r="M3029" s="110"/>
      <c r="N3029" s="110"/>
      <c r="O3029" s="110"/>
      <c r="P3029" s="110"/>
    </row>
    <row r="3030" spans="1:24" hidden="1" outlineLevel="2" x14ac:dyDescent="0.25">
      <c r="B3030" s="105">
        <v>16</v>
      </c>
      <c r="C3030" s="108">
        <f t="shared" ref="C3030" si="5226">-(IFERROR(VLOOKUP($B3030,$B3008:$C3013,2,0),0)+IFERROR(VLOOKUP($B3030,$D3008:$E3013,2,0),0)+IFERROR(VLOOKUP($B3030,$F3008:$G3013,2,0),0)+IFERROR(VLOOKUP($B3030,$H3008:$I3013,2,0),0)+IFERROR(VLOOKUP($B3030,$J3008:$K3013,2,0),0)+IFERROR(VLOOKUP($B3030,$L3008:$M3013,2,0),0)+IFERROR(VLOOKUP($B3030,$N3008:$O3013,2,0),0)+IFERROR(VLOOKUP($B3030,$P3008:$Q3013,2,0),0)+IFERROR(VLOOKUP($B3030,$R3008:$S3013,2,0),0))</f>
        <v>0</v>
      </c>
      <c r="E3030" s="110"/>
      <c r="F3030" s="105">
        <v>2</v>
      </c>
      <c r="G3030" s="185" t="e">
        <v>#NUM!</v>
      </c>
      <c r="H3030" s="185" t="e">
        <v>#NUM!</v>
      </c>
      <c r="I3030" s="185" t="e">
        <v>#NUM!</v>
      </c>
      <c r="J3030" s="185" t="e">
        <v>#NUM!</v>
      </c>
      <c r="K3030" s="185" t="e">
        <v>#NUM!</v>
      </c>
      <c r="L3030" s="114"/>
      <c r="M3030" s="110"/>
      <c r="N3030" s="110"/>
      <c r="O3030" s="110"/>
      <c r="P3030" s="110"/>
    </row>
    <row r="3031" spans="1:24" hidden="1" outlineLevel="2" x14ac:dyDescent="0.25">
      <c r="B3031" s="105">
        <v>17</v>
      </c>
      <c r="C3031" s="108">
        <f t="shared" ref="C3031" si="5227">-(IFERROR(VLOOKUP($B3031,$B3008:$C3013,2,0),0)+IFERROR(VLOOKUP($B3031,$D3008:$E3013,2,0),0)+IFERROR(VLOOKUP($B3031,$F3008:$G3013,2,0),0)+IFERROR(VLOOKUP($B3031,$H3008:$I3013,2,0),0)+IFERROR(VLOOKUP($B3031,$J3008:$K3013,2,0),0)+IFERROR(VLOOKUP($B3031,$L3008:$M3013,2,0),0)+IFERROR(VLOOKUP($B3031,$N3008:$O3013,2,0),0)+IFERROR(VLOOKUP($B3031,$P3008:$Q3013,2,0),0)+IFERROR(VLOOKUP($B3031,$R3008:$S3013,2,0),0))</f>
        <v>0</v>
      </c>
      <c r="E3031" s="110"/>
      <c r="F3031" s="105">
        <v>3</v>
      </c>
      <c r="G3031" s="185" t="e">
        <v>#NUM!</v>
      </c>
      <c r="H3031" s="185" t="e">
        <v>#NUM!</v>
      </c>
      <c r="I3031" s="185" t="e">
        <v>#NUM!</v>
      </c>
      <c r="J3031" s="185" t="e">
        <v>#NUM!</v>
      </c>
      <c r="K3031" s="185" t="e">
        <v>#NUM!</v>
      </c>
      <c r="L3031" s="114"/>
      <c r="M3031" s="110"/>
    </row>
    <row r="3032" spans="1:24" hidden="1" outlineLevel="2" x14ac:dyDescent="0.25">
      <c r="B3032" s="105">
        <v>18</v>
      </c>
      <c r="C3032" s="108">
        <f t="shared" ref="C3032" si="5228">-(IFERROR(VLOOKUP($B3032,$B3008:$C3013,2,0),0)+IFERROR(VLOOKUP($B3032,$D3008:$E3013,2,0),0)+IFERROR(VLOOKUP($B3032,$F3008:$G3013,2,0),0)+IFERROR(VLOOKUP($B3032,$H3008:$I3013,2,0),0)+IFERROR(VLOOKUP($B3032,$J3008:$K3013,2,0),0)+IFERROR(VLOOKUP($B3032,$L3008:$M3013,2,0),0)+IFERROR(VLOOKUP($B3032,$N3008:$O3013,2,0),0)+IFERROR(VLOOKUP($B3032,$P3008:$Q3013,2,0),0)+IFERROR(VLOOKUP($B3032,$R3008:$S3013,2,0),0))</f>
        <v>0</v>
      </c>
      <c r="E3032" s="110"/>
      <c r="F3032" s="105">
        <v>4</v>
      </c>
      <c r="G3032" s="185" t="e">
        <v>#NUM!</v>
      </c>
      <c r="H3032" s="185" t="e">
        <v>#NUM!</v>
      </c>
      <c r="I3032" s="185" t="e">
        <v>#NUM!</v>
      </c>
      <c r="J3032" s="185" t="e">
        <v>#NUM!</v>
      </c>
      <c r="K3032" s="185" t="e">
        <v>#NUM!</v>
      </c>
      <c r="L3032" s="114"/>
      <c r="M3032" s="110"/>
    </row>
    <row r="3033" spans="1:24" hidden="1" outlineLevel="2" x14ac:dyDescent="0.25">
      <c r="B3033" s="105">
        <v>19</v>
      </c>
      <c r="C3033" s="108">
        <f t="shared" ref="C3033" si="5229">-(IFERROR(VLOOKUP($B3033,$B3008:$C3013,2,0),0)+IFERROR(VLOOKUP($B3033,$D3008:$E3013,2,0),0)+IFERROR(VLOOKUP($B3033,$F3008:$G3013,2,0),0)+IFERROR(VLOOKUP($B3033,$H3008:$I3013,2,0),0)+IFERROR(VLOOKUP($B3033,$J3008:$K3013,2,0),0)+IFERROR(VLOOKUP($B3033,$L3008:$M3013,2,0),0)+IFERROR(VLOOKUP($B3033,$N3008:$O3013,2,0),0)+IFERROR(VLOOKUP($B3033,$P3008:$Q3013,2,0),0)+IFERROR(VLOOKUP($B3033,$R3008:$S3013,2,0),0))</f>
        <v>0</v>
      </c>
      <c r="E3033" s="110"/>
      <c r="F3033" s="105">
        <v>5</v>
      </c>
      <c r="G3033" s="185" t="e">
        <v>#NUM!</v>
      </c>
      <c r="H3033" s="185" t="e">
        <v>#NUM!</v>
      </c>
      <c r="I3033" s="185" t="e">
        <v>#NUM!</v>
      </c>
      <c r="J3033" s="185" t="e">
        <v>#NUM!</v>
      </c>
      <c r="K3033" s="185" t="e">
        <v>#NUM!</v>
      </c>
      <c r="L3033" s="114"/>
      <c r="M3033" s="110"/>
    </row>
    <row r="3034" spans="1:24" hidden="1" outlineLevel="2" x14ac:dyDescent="0.25">
      <c r="B3034" s="105">
        <v>20</v>
      </c>
      <c r="C3034" s="108">
        <f t="shared" ref="C3034" si="5230">-(IFERROR(VLOOKUP($B3034,$B3008:$C3013,2,0),0)+IFERROR(VLOOKUP($B3034,$D3008:$E3013,2,0),0)+IFERROR(VLOOKUP($B3034,$F3008:$G3013,2,0),0)+IFERROR(VLOOKUP($B3034,$H3008:$I3013,2,0),0)+IFERROR(VLOOKUP($B3034,$J3008:$K3013,2,0),0)+IFERROR(VLOOKUP($B3034,$L3008:$M3013,2,0),0)+IFERROR(VLOOKUP($B3034,$N3008:$O3013,2,0),0)+IFERROR(VLOOKUP($B3034,$P3008:$Q3013,2,0),0)+IFERROR(VLOOKUP($B3034,$R3008:$S3013,2,0),0))</f>
        <v>0</v>
      </c>
      <c r="E3034" s="110" t="s">
        <v>40</v>
      </c>
      <c r="F3034" s="105">
        <v>6</v>
      </c>
      <c r="G3034" s="185" t="e">
        <v>#NUM!</v>
      </c>
      <c r="H3034" s="185" t="e">
        <v>#NUM!</v>
      </c>
      <c r="I3034" s="185" t="e">
        <v>#NUM!</v>
      </c>
      <c r="J3034" s="185" t="e">
        <v>#NUM!</v>
      </c>
      <c r="K3034" s="185"/>
      <c r="L3034" s="114"/>
      <c r="M3034" s="110"/>
    </row>
    <row r="3035" spans="1:24" hidden="1" outlineLevel="2" x14ac:dyDescent="0.25">
      <c r="B3035" s="105">
        <v>21</v>
      </c>
      <c r="C3035" s="108">
        <f t="shared" ref="C3035" si="5231">-(IFERROR(VLOOKUP($B3035,$B3008:$C3013,2,0),0)+IFERROR(VLOOKUP($B3035,$D3008:$E3013,2,0),0)+IFERROR(VLOOKUP($B3035,$F3008:$G3013,2,0),0)+IFERROR(VLOOKUP($B3035,$H3008:$I3013,2,0),0)+IFERROR(VLOOKUP($B3035,$J3008:$K3013,2,0),0)+IFERROR(VLOOKUP($B3035,$L3008:$M3013,2,0),0)+IFERROR(VLOOKUP($B3035,$N3008:$O3013,2,0),0)+IFERROR(VLOOKUP($B3035,$P3008:$Q3013,2,0),0)+IFERROR(VLOOKUP($B3035,$R3008:$S3013,2,0),0))</f>
        <v>0</v>
      </c>
      <c r="E3035" s="110"/>
      <c r="F3035" s="105">
        <v>7</v>
      </c>
      <c r="G3035" s="185" t="e">
        <v>#NUM!</v>
      </c>
      <c r="H3035" s="185" t="e">
        <v>#NUM!</v>
      </c>
      <c r="I3035" s="185" t="e">
        <v>#NUM!</v>
      </c>
      <c r="J3035" s="185"/>
      <c r="K3035" s="185"/>
      <c r="L3035" s="114"/>
      <c r="M3035" s="110"/>
    </row>
    <row r="3036" spans="1:24" hidden="1" outlineLevel="2" x14ac:dyDescent="0.25">
      <c r="E3036" s="110"/>
      <c r="F3036" s="105">
        <v>8</v>
      </c>
      <c r="G3036" s="185" t="e">
        <v>#NUM!</v>
      </c>
      <c r="H3036" s="185" t="e">
        <v>#NUM!</v>
      </c>
      <c r="I3036" s="185"/>
      <c r="J3036" s="185"/>
      <c r="K3036" s="185"/>
      <c r="L3036" s="114"/>
      <c r="M3036" s="110"/>
      <c r="X3036" s="110"/>
    </row>
    <row r="3037" spans="1:24" hidden="1" outlineLevel="2" x14ac:dyDescent="0.25">
      <c r="E3037" s="110"/>
      <c r="F3037" s="105">
        <v>9</v>
      </c>
      <c r="G3037" s="185" t="e">
        <v>#NUM!</v>
      </c>
      <c r="H3037" s="185"/>
      <c r="I3037" s="185"/>
      <c r="J3037" s="185"/>
      <c r="K3037" s="185"/>
      <c r="L3037" s="114"/>
      <c r="M3037" s="110"/>
      <c r="X3037" s="110"/>
    </row>
    <row r="3038" spans="1:24" hidden="1" outlineLevel="2" x14ac:dyDescent="0.25">
      <c r="A3038" s="117"/>
    </row>
    <row r="3039" spans="1:24" s="119" customFormat="1" hidden="1" outlineLevel="2" x14ac:dyDescent="0.25">
      <c r="A3039" s="118" t="s">
        <v>37</v>
      </c>
    </row>
    <row r="3040" spans="1:24" hidden="1" outlineLevel="2" x14ac:dyDescent="0.25">
      <c r="B3040" s="316">
        <f t="shared" ref="B3040:B3046" si="5232">B3007</f>
        <v>1</v>
      </c>
      <c r="C3040" s="316"/>
      <c r="D3040" s="316">
        <f t="shared" ref="D3040:D3046" si="5233">D3007</f>
        <v>2</v>
      </c>
      <c r="E3040" s="316"/>
      <c r="F3040" s="316">
        <f t="shared" ref="F3040:F3046" si="5234">F3007</f>
        <v>3</v>
      </c>
      <c r="G3040" s="316"/>
      <c r="H3040" s="316">
        <f t="shared" ref="H3040:H3046" si="5235">H3007</f>
        <v>4</v>
      </c>
      <c r="I3040" s="316"/>
      <c r="J3040" s="316">
        <f t="shared" ref="J3040:J3046" si="5236">J3007</f>
        <v>5</v>
      </c>
      <c r="K3040" s="316"/>
      <c r="L3040" s="316">
        <f t="shared" ref="L3040:L3046" si="5237">L3007</f>
        <v>6</v>
      </c>
      <c r="M3040" s="316"/>
    </row>
    <row r="3041" spans="1:16" hidden="1" outlineLevel="2" x14ac:dyDescent="0.25">
      <c r="B3041" s="105">
        <f t="shared" si="5232"/>
        <v>3</v>
      </c>
      <c r="C3041" s="116">
        <f>IF($Q$2=2,IFERROR(INDEX($G3018:$L3024,MATCH(B3041,$F3018:$F3024,0),MATCH(INICIO!$C$78,$G3017:$L3017,0)),0),IF($Q$2=4,IFERROR(INDEX($P3018:$U3028,MATCH(B3041,$O3018:$O3028,0),MATCH(INICIO!$C$78,$P3017:$U3017,0)),0),IFERROR(INDEX($G3029:$L3037,MATCH(B3041,$F3029:$F3037,0),MATCH(INICIO!$C$78,$G3028:$L3028,0)),0)))</f>
        <v>0</v>
      </c>
      <c r="D3041" s="105">
        <f t="shared" si="5233"/>
        <v>0</v>
      </c>
      <c r="E3041" s="116">
        <f>IF($Q$2=2,IFERROR(INDEX($G3018:$L3024,MATCH(D3041,$F3018:$F3024,0),MATCH(INICIO!$C$78,$G3017:$L3017,0)),0),IF($Q$2=4,IFERROR(INDEX($P3018:$U3028,MATCH(D3041,$O3018:$O3028,0),MATCH(INICIO!$C$78,$P3017:$U3017,0)),0),IFERROR(INDEX($G3029:$L3037,MATCH(D3041,$F3029:$F3037,0),MATCH(INICIO!$C$78,$G3028:$L3028,0)),0)))</f>
        <v>0</v>
      </c>
      <c r="F3041" s="105">
        <f t="shared" si="5234"/>
        <v>0</v>
      </c>
      <c r="G3041" s="116">
        <f>IF($Q$2=2,IFERROR(INDEX($G3018:$L3024,MATCH(F3041,$F3018:$F3024,0),MATCH(INICIO!$C$78,$G3017:$L3017,0)),0),IF($Q$2=4,IFERROR(INDEX($P3018:$U3028,MATCH(F3041,$O3018:$O3028,0),MATCH(INICIO!$C$78,$P3017:$U3017,0)),0),IFERROR(INDEX($G3029:$L3037,MATCH(F3041,$F3029:$F3037,0),MATCH(INICIO!$C$78,$G3028:$L3028,0)),0)))</f>
        <v>0</v>
      </c>
      <c r="H3041" s="105">
        <f t="shared" si="5235"/>
        <v>0</v>
      </c>
      <c r="I3041" s="116">
        <f>IF($Q$2=2,IFERROR(INDEX($G3018:$L3024,MATCH(H3041,$F3018:$F3024,0),MATCH(INICIO!$C$78,$G3017:$L3017,0)),0),IF($Q$2=4,IFERROR(INDEX($P3018:$U3028,MATCH(H3041,$O3018:$O3028,0),MATCH(INICIO!$C$78,$P3017:$U3017,0)),0),IFERROR(INDEX($G3029:$L3037,MATCH(H3041,$F3029:$F3037,0),MATCH(INICIO!$C$78,$G3028:$L3028,0)),0)))</f>
        <v>0</v>
      </c>
      <c r="J3041" s="105">
        <f t="shared" si="5236"/>
        <v>0</v>
      </c>
      <c r="K3041" s="116">
        <f>IF($Q$2=2,IFERROR(INDEX($G3018:$L3024,MATCH(J3041,$F3018:$F3024,0),MATCH(INICIO!$C$78,$G3017:$L3017,0)),0),IF($Q$2=4,IFERROR(INDEX($P3018:$U3028,MATCH(J3041,$O3018:$O3028,0),MATCH(INICIO!$C$78,$P3017:$U3017,0)),0),IFERROR(INDEX($G3029:$L3037,MATCH(J3041,$F3029:$F3037,0),MATCH(INICIO!$C$78,$G3028:$L3028,0)),0)))</f>
        <v>0</v>
      </c>
      <c r="L3041" s="105">
        <f t="shared" si="5237"/>
        <v>0</v>
      </c>
      <c r="M3041" s="116">
        <f>IF($Q$2=2,IFERROR(INDEX($G3018:$L3024,MATCH(L3041,$F3018:$F3024,0),MATCH(INICIO!$C$78,$G3017:$L3017,0)),0),IF($Q$2=4,IFERROR(INDEX($P3018:$U3028,MATCH(L3041,$O3018:$O3028,0),MATCH(INICIO!$C$78,$P3017:$U3017,0)),0),IFERROR(INDEX($G3029:$L3037,MATCH(L3041,$F3029:$F3037,0),MATCH(INICIO!$C$78,$G3028:$L3028,0)),0)))</f>
        <v>0</v>
      </c>
    </row>
    <row r="3042" spans="1:16" hidden="1" outlineLevel="2" x14ac:dyDescent="0.25">
      <c r="B3042" s="105">
        <f t="shared" si="5232"/>
        <v>4</v>
      </c>
      <c r="C3042" s="116">
        <f>IF($Q$2=2,IFERROR(INDEX($G3018:$L3024,MATCH(B3042,$F3018:$F3024,0),MATCH(INICIO!$C$78,$G3017:$L3017,0)),0),IF($Q$2=4,IFERROR(INDEX($P3018:$U3028,MATCH(B3042,$O3018:$O3028,0),MATCH(INICIO!$C$78,$P3017:$U3017,0)),0),IFERROR(INDEX($G3029:$L3037,MATCH(B3042,$F3029:$F3037,0),MATCH(INICIO!$C$78,$G3028:$L3028,0)),0)))</f>
        <v>0</v>
      </c>
      <c r="D3042" s="105">
        <f t="shared" si="5233"/>
        <v>0</v>
      </c>
      <c r="E3042" s="116">
        <f>IF($Q$2=2,IFERROR(INDEX($G3018:$L3024,MATCH(D3042,$F3018:$F3024,0),MATCH(INICIO!$C$78,$G3017:$L3017,0)),0),IF($Q$2=4,IFERROR(INDEX($P3018:$U3028,MATCH(D3042,$O3018:$O3028,0),MATCH(INICIO!$C$78,$P3017:$U3017,0)),0),IFERROR(INDEX($G3029:$L3037,MATCH(D3042,$F3029:$F3037,0),MATCH(INICIO!$C$78,$G3028:$L3028,0)),0)))</f>
        <v>0</v>
      </c>
      <c r="F3042" s="105">
        <f t="shared" si="5234"/>
        <v>0</v>
      </c>
      <c r="G3042" s="116">
        <f>IF($Q$2=2,IFERROR(INDEX($G3018:$L3024,MATCH(F3042,$F3018:$F3024,0),MATCH(INICIO!$C$78,$G3017:$L3017,0)),0),IF($Q$2=4,IFERROR(INDEX($P3018:$U3028,MATCH(F3042,$O3018:$O3028,0),MATCH(INICIO!$C$78,$P3017:$U3017,0)),0),IFERROR(INDEX($G3029:$L3037,MATCH(F3042,$F3029:$F3037,0),MATCH(INICIO!$C$78,$G3028:$L3028,0)),0)))</f>
        <v>0</v>
      </c>
      <c r="H3042" s="105">
        <f t="shared" si="5235"/>
        <v>0</v>
      </c>
      <c r="I3042" s="116">
        <f>IF($Q$2=2,IFERROR(INDEX($G3018:$L3024,MATCH(H3042,$F3018:$F3024,0),MATCH(INICIO!$C$78,$G3017:$L3017,0)),0),IF($Q$2=4,IFERROR(INDEX($P3018:$U3028,MATCH(H3042,$O3018:$O3028,0),MATCH(INICIO!$C$78,$P3017:$U3017,0)),0),IFERROR(INDEX($G3029:$L3037,MATCH(H3042,$F3029:$F3037,0),MATCH(INICIO!$C$78,$G3028:$L3028,0)),0)))</f>
        <v>0</v>
      </c>
      <c r="J3042" s="105">
        <f t="shared" si="5236"/>
        <v>0</v>
      </c>
      <c r="K3042" s="116">
        <f>IF($Q$2=2,IFERROR(INDEX($G3018:$L3024,MATCH(J3042,$F3018:$F3024,0),MATCH(INICIO!$C$78,$G3017:$L3017,0)),0),IF($Q$2=4,IFERROR(INDEX($P3018:$U3028,MATCH(J3042,$O3018:$O3028,0),MATCH(INICIO!$C$78,$P3017:$U3017,0)),0),IFERROR(INDEX($G3029:$L3037,MATCH(J3042,$F3029:$F3037,0),MATCH(INICIO!$C$78,$G3028:$L3028,0)),0)))</f>
        <v>0</v>
      </c>
      <c r="L3042" s="105">
        <f t="shared" si="5237"/>
        <v>0</v>
      </c>
      <c r="M3042" s="116">
        <f>IF($Q$2=2,IFERROR(INDEX($G3018:$L3024,MATCH(L3042,$F3018:$F3024,0),MATCH(INICIO!$C$78,$G3017:$L3017,0)),0),IF($Q$2=4,IFERROR(INDEX($P3018:$U3028,MATCH(L3042,$O3018:$O3028,0),MATCH(INICIO!$C$78,$P3017:$U3017,0)),0),IFERROR(INDEX($G3029:$L3037,MATCH(L3042,$F3029:$F3037,0),MATCH(INICIO!$C$78,$G3028:$L3028,0)),0)))</f>
        <v>0</v>
      </c>
    </row>
    <row r="3043" spans="1:16" hidden="1" outlineLevel="2" x14ac:dyDescent="0.25">
      <c r="B3043" s="105">
        <f t="shared" si="5232"/>
        <v>1</v>
      </c>
      <c r="C3043" s="116">
        <f>IF($Q$2=2,IFERROR(INDEX($G3018:$L3024,MATCH(B3043,$F3018:$F3024,0),MATCH(INICIO!$C$78,$G3017:$L3017,0)),0),IF($Q$2=4,IFERROR(INDEX($P3018:$U3028,MATCH(B3043,$O3018:$O3028,0),MATCH(INICIO!$C$78,$P3017:$U3017,0)),0),IFERROR(INDEX($G3029:$L3037,MATCH(B3043,$F3029:$F3037,0),MATCH(INICIO!$C$78,$G3028:$L3028,0)),0)))</f>
        <v>0</v>
      </c>
      <c r="D3043" s="105">
        <f t="shared" si="5233"/>
        <v>0</v>
      </c>
      <c r="E3043" s="116">
        <f>IF($Q$2=2,IFERROR(INDEX($G3018:$L3024,MATCH(D3043,$F3018:$F3024,0),MATCH(INICIO!$C$78,$G3017:$L3017,0)),0),IF($Q$2=4,IFERROR(INDEX($P3018:$U3028,MATCH(D3043,$O3018:$O3028,0),MATCH(INICIO!$C$78,$P3017:$U3017,0)),0),IFERROR(INDEX($G3029:$L3037,MATCH(D3043,$F3029:$F3037,0),MATCH(INICIO!$C$78,$G3028:$L3028,0)),0)))</f>
        <v>0</v>
      </c>
      <c r="F3043" s="105">
        <f t="shared" si="5234"/>
        <v>0</v>
      </c>
      <c r="G3043" s="116">
        <f>IF($Q$2=2,IFERROR(INDEX($G3018:$L3024,MATCH(F3043,$F3018:$F3024,0),MATCH(INICIO!$C$78,$G3017:$L3017,0)),0),IF($Q$2=4,IFERROR(INDEX($P3018:$U3028,MATCH(F3043,$O3018:$O3028,0),MATCH(INICIO!$C$78,$P3017:$U3017,0)),0),IFERROR(INDEX($G3029:$L3037,MATCH(F3043,$F3029:$F3037,0),MATCH(INICIO!$C$78,$G3028:$L3028,0)),0)))</f>
        <v>0</v>
      </c>
      <c r="H3043" s="105">
        <f t="shared" si="5235"/>
        <v>0</v>
      </c>
      <c r="I3043" s="116">
        <f>IF($Q$2=2,IFERROR(INDEX($G3018:$L3024,MATCH(H3043,$F3018:$F3024,0),MATCH(INICIO!$C$78,$G3017:$L3017,0)),0),IF($Q$2=4,IFERROR(INDEX($P3018:$U3028,MATCH(H3043,$O3018:$O3028,0),MATCH(INICIO!$C$78,$P3017:$U3017,0)),0),IFERROR(INDEX($G3029:$L3037,MATCH(H3043,$F3029:$F3037,0),MATCH(INICIO!$C$78,$G3028:$L3028,0)),0)))</f>
        <v>0</v>
      </c>
      <c r="J3043" s="105">
        <f t="shared" si="5236"/>
        <v>0</v>
      </c>
      <c r="K3043" s="116">
        <f>IF($Q$2=2,IFERROR(INDEX($G3018:$L3024,MATCH(J3043,$F3018:$F3024,0),MATCH(INICIO!$C$78,$G3017:$L3017,0)),0),IF($Q$2=4,IFERROR(INDEX($P3018:$U3028,MATCH(J3043,$O3018:$O3028,0),MATCH(INICIO!$C$78,$P3017:$U3017,0)),0),IFERROR(INDEX($G3029:$L3037,MATCH(J3043,$F3029:$F3037,0),MATCH(INICIO!$C$78,$G3028:$L3028,0)),0)))</f>
        <v>0</v>
      </c>
      <c r="L3043" s="105">
        <f t="shared" si="5237"/>
        <v>0</v>
      </c>
      <c r="M3043" s="116">
        <f>IF($Q$2=2,IFERROR(INDEX($G3018:$L3024,MATCH(L3043,$F3018:$F3024,0),MATCH(INICIO!$C$78,$G3017:$L3017,0)),0),IF($Q$2=4,IFERROR(INDEX($P3018:$U3028,MATCH(L3043,$O3018:$O3028,0),MATCH(INICIO!$C$78,$P3017:$U3017,0)),0),IFERROR(INDEX($G3029:$L3037,MATCH(L3043,$F3029:$F3037,0),MATCH(INICIO!$C$78,$G3028:$L3028,0)),0)))</f>
        <v>0</v>
      </c>
    </row>
    <row r="3044" spans="1:16" hidden="1" outlineLevel="2" x14ac:dyDescent="0.25">
      <c r="B3044" s="105">
        <f t="shared" si="5232"/>
        <v>5</v>
      </c>
      <c r="C3044" s="116">
        <f>IF($Q$2=2,IFERROR(INDEX($G3018:$L3024,MATCH(B3044,$F3018:$F3024,0),MATCH(INICIO!$C$78,$G3017:$L3017,0)),0),IF($Q$2=4,IFERROR(INDEX($P3018:$U3028,MATCH(B3044,$O3018:$O3028,0),MATCH(INICIO!$C$78,$P3017:$U3017,0)),0),IFERROR(INDEX($G3029:$L3037,MATCH(B3044,$F3029:$F3037,0),MATCH(INICIO!$C$78,$G3028:$L3028,0)),0)))</f>
        <v>0</v>
      </c>
      <c r="D3044" s="105">
        <f t="shared" si="5233"/>
        <v>0</v>
      </c>
      <c r="E3044" s="116">
        <f>IF($Q$2=2,IFERROR(INDEX($G3018:$L3024,MATCH(D3044,$F3018:$F3024,0),MATCH(INICIO!$C$78,$G3017:$L3017,0)),0),IF($Q$2=4,IFERROR(INDEX($P3018:$U3028,MATCH(D3044,$O3018:$O3028,0),MATCH(INICIO!$C$78,$P3017:$U3017,0)),0),IFERROR(INDEX($G3029:$L3037,MATCH(D3044,$F3029:$F3037,0),MATCH(INICIO!$C$78,$G3028:$L3028,0)),0)))</f>
        <v>0</v>
      </c>
      <c r="F3044" s="105">
        <f t="shared" si="5234"/>
        <v>0</v>
      </c>
      <c r="G3044" s="116">
        <f>IF($Q$2=2,IFERROR(INDEX($G3018:$L3024,MATCH(F3044,$F3018:$F3024,0),MATCH(INICIO!$C$78,$G3017:$L3017,0)),0),IF($Q$2=4,IFERROR(INDEX($P3018:$U3028,MATCH(F3044,$O3018:$O3028,0),MATCH(INICIO!$C$78,$P3017:$U3017,0)),0),IFERROR(INDEX($G3029:$L3037,MATCH(F3044,$F3029:$F3037,0),MATCH(INICIO!$C$78,$G3028:$L3028,0)),0)))</f>
        <v>0</v>
      </c>
      <c r="H3044" s="105">
        <f t="shared" si="5235"/>
        <v>0</v>
      </c>
      <c r="I3044" s="116">
        <f>IF($Q$2=2,IFERROR(INDEX($G3018:$L3024,MATCH(H3044,$F3018:$F3024,0),MATCH(INICIO!$C$78,$G3017:$L3017,0)),0),IF($Q$2=4,IFERROR(INDEX($P3018:$U3028,MATCH(H3044,$O3018:$O3028,0),MATCH(INICIO!$C$78,$P3017:$U3017,0)),0),IFERROR(INDEX($G3029:$L3037,MATCH(H3044,$F3029:$F3037,0),MATCH(INICIO!$C$78,$G3028:$L3028,0)),0)))</f>
        <v>0</v>
      </c>
      <c r="J3044" s="105">
        <f t="shared" si="5236"/>
        <v>0</v>
      </c>
      <c r="K3044" s="116">
        <f>IF($Q$2=2,IFERROR(INDEX($G3018:$L3024,MATCH(J3044,$F3018:$F3024,0),MATCH(INICIO!$C$78,$G3017:$L3017,0)),0),IF($Q$2=4,IFERROR(INDEX($P3018:$U3028,MATCH(J3044,$O3018:$O3028,0),MATCH(INICIO!$C$78,$P3017:$U3017,0)),0),IFERROR(INDEX($G3029:$L3037,MATCH(J3044,$F3029:$F3037,0),MATCH(INICIO!$C$78,$G3028:$L3028,0)),0)))</f>
        <v>0</v>
      </c>
      <c r="L3044" s="105">
        <f t="shared" si="5237"/>
        <v>0</v>
      </c>
      <c r="M3044" s="116">
        <f>IF($Q$2=2,IFERROR(INDEX($G3018:$L3024,MATCH(L3044,$F3018:$F3024,0),MATCH(INICIO!$C$78,$G3017:$L3017,0)),0),IF($Q$2=4,IFERROR(INDEX($P3018:$U3028,MATCH(L3044,$O3018:$O3028,0),MATCH(INICIO!$C$78,$P3017:$U3017,0)),0),IFERROR(INDEX($G3029:$L3037,MATCH(L3044,$F3029:$F3037,0),MATCH(INICIO!$C$78,$G3028:$L3028,0)),0)))</f>
        <v>0</v>
      </c>
    </row>
    <row r="3045" spans="1:16" hidden="1" outlineLevel="2" x14ac:dyDescent="0.25">
      <c r="B3045" s="105">
        <f t="shared" si="5232"/>
        <v>6</v>
      </c>
      <c r="C3045" s="116">
        <f>IF($Q$2=2,IFERROR(INDEX($G3018:$L3024,MATCH(B3045,$F3018:$F3024,0),MATCH(INICIO!$C$78,$G3017:$L3017,0)),0),IF($Q$2=4,IFERROR(INDEX($P3018:$U3028,MATCH(B3045,$O3018:$O3028,0),MATCH(INICIO!$C$78,$P3017:$U3017,0)),0),IFERROR(INDEX($G3029:$L3037,MATCH(B3045,$F3029:$F3037,0),MATCH(INICIO!$C$78,$G3028:$L3028,0)),0)))</f>
        <v>0</v>
      </c>
      <c r="D3045" s="105">
        <f t="shared" si="5233"/>
        <v>0</v>
      </c>
      <c r="E3045" s="116">
        <f>IF($Q$2=2,IFERROR(INDEX($G3018:$L3024,MATCH(D3045,$F3018:$F3024,0),MATCH(INICIO!$C$78,$G3017:$L3017,0)),0),IF($Q$2=4,IFERROR(INDEX($P3018:$U3028,MATCH(D3045,$O3018:$O3028,0),MATCH(INICIO!$C$78,$P3017:$U3017,0)),0),IFERROR(INDEX($G3029:$L3037,MATCH(D3045,$F3029:$F3037,0),MATCH(INICIO!$C$78,$G3028:$L3028,0)),0)))</f>
        <v>0</v>
      </c>
      <c r="F3045" s="105">
        <f t="shared" si="5234"/>
        <v>0</v>
      </c>
      <c r="G3045" s="116">
        <f>IF($Q$2=2,IFERROR(INDEX($G3018:$L3024,MATCH(F3045,$F3018:$F3024,0),MATCH(INICIO!$C$78,$G3017:$L3017,0)),0),IF($Q$2=4,IFERROR(INDEX($P3018:$U3028,MATCH(F3045,$O3018:$O3028,0),MATCH(INICIO!$C$78,$P3017:$U3017,0)),0),IFERROR(INDEX($G3029:$L3037,MATCH(F3045,$F3029:$F3037,0),MATCH(INICIO!$C$78,$G3028:$L3028,0)),0)))</f>
        <v>0</v>
      </c>
      <c r="H3045" s="105">
        <f t="shared" si="5235"/>
        <v>0</v>
      </c>
      <c r="I3045" s="116">
        <f>IF($Q$2=2,IFERROR(INDEX($G3018:$L3024,MATCH(H3045,$F3018:$F3024,0),MATCH(INICIO!$C$78,$G3017:$L3017,0)),0),IF($Q$2=4,IFERROR(INDEX($P3018:$U3028,MATCH(H3045,$O3018:$O3028,0),MATCH(INICIO!$C$78,$P3017:$U3017,0)),0),IFERROR(INDEX($G3029:$L3037,MATCH(H3045,$F3029:$F3037,0),MATCH(INICIO!$C$78,$G3028:$L3028,0)),0)))</f>
        <v>0</v>
      </c>
      <c r="J3045" s="105">
        <f t="shared" si="5236"/>
        <v>0</v>
      </c>
      <c r="K3045" s="116">
        <f>IF($Q$2=2,IFERROR(INDEX($G3018:$L3024,MATCH(J3045,$F3018:$F3024,0),MATCH(INICIO!$C$78,$G3017:$L3017,0)),0),IF($Q$2=4,IFERROR(INDEX($P3018:$U3028,MATCH(J3045,$O3018:$O3028,0),MATCH(INICIO!$C$78,$P3017:$U3017,0)),0),IFERROR(INDEX($G3029:$L3037,MATCH(J3045,$F3029:$F3037,0),MATCH(INICIO!$C$78,$G3028:$L3028,0)),0)))</f>
        <v>0</v>
      </c>
      <c r="L3045" s="105">
        <f t="shared" si="5237"/>
        <v>0</v>
      </c>
      <c r="M3045" s="116">
        <f>IF($Q$2=2,IFERROR(INDEX($G3018:$L3024,MATCH(L3045,$F3018:$F3024,0),MATCH(INICIO!$C$78,$G3017:$L3017,0)),0),IF($Q$2=4,IFERROR(INDEX($P3018:$U3028,MATCH(L3045,$O3018:$O3028,0),MATCH(INICIO!$C$78,$P3017:$U3017,0)),0),IFERROR(INDEX($G3029:$L3037,MATCH(L3045,$F3029:$F3037,0),MATCH(INICIO!$C$78,$G3028:$L3028,0)),0)))</f>
        <v>0</v>
      </c>
    </row>
    <row r="3046" spans="1:16" hidden="1" outlineLevel="2" x14ac:dyDescent="0.25">
      <c r="B3046" s="105">
        <f t="shared" si="5232"/>
        <v>2</v>
      </c>
      <c r="C3046" s="116">
        <f>IF($Q$2=2,IFERROR(INDEX($G3018:$L3024,MATCH(B3046,$F3018:$F3024,0),MATCH(INICIO!$C$78,$G3017:$L3017,0)),0),IF($Q$2=4,IFERROR(INDEX($P3018:$U3028,MATCH(B3046,$O3018:$O3028,0),MATCH(INICIO!$C$78,$P3017:$U3017,0)),0),IFERROR(INDEX($G3029:$L3037,MATCH(B3046,$F3029:$F3037,0),MATCH(INICIO!$C$78,$G3028:$L3028,0)),0)))</f>
        <v>0</v>
      </c>
      <c r="D3046" s="105">
        <f t="shared" si="5233"/>
        <v>0</v>
      </c>
      <c r="E3046" s="116">
        <f>IF($Q$2=2,IFERROR(INDEX($G3018:$L3024,MATCH(D3046,$F3018:$F3024,0),MATCH(INICIO!$C$78,$G3017:$L3017,0)),0),IF($Q$2=4,IFERROR(INDEX($P3018:$U3028,MATCH(D3046,$O3018:$O3028,0),MATCH(INICIO!$C$78,$P3017:$U3017,0)),0),IFERROR(INDEX($G3029:$L3037,MATCH(D3046,$F3029:$F3037,0),MATCH(INICIO!$C$78,$G3028:$L3028,0)),0)))</f>
        <v>0</v>
      </c>
      <c r="F3046" s="105">
        <f t="shared" si="5234"/>
        <v>0</v>
      </c>
      <c r="G3046" s="116">
        <f>IF($Q$2=2,IFERROR(INDEX($G3018:$L3024,MATCH(F3046,$F3018:$F3024,0),MATCH(INICIO!$C$78,$G3017:$L3017,0)),0),IF($Q$2=4,IFERROR(INDEX($P3018:$U3028,MATCH(F3046,$O3018:$O3028,0),MATCH(INICIO!$C$78,$P3017:$U3017,0)),0),IFERROR(INDEX($G3029:$L3037,MATCH(F3046,$F3029:$F3037,0),MATCH(INICIO!$C$78,$G3028:$L3028,0)),0)))</f>
        <v>0</v>
      </c>
      <c r="H3046" s="105">
        <f t="shared" si="5235"/>
        <v>0</v>
      </c>
      <c r="I3046" s="116">
        <f>IF($Q$2=2,IFERROR(INDEX($G3018:$L3024,MATCH(H3046,$F3018:$F3024,0),MATCH(INICIO!$C$78,$G3017:$L3017,0)),0),IF($Q$2=4,IFERROR(INDEX($P3018:$U3028,MATCH(H3046,$O3018:$O3028,0),MATCH(INICIO!$C$78,$P3017:$U3017,0)),0),IFERROR(INDEX($G3029:$L3037,MATCH(H3046,$F3029:$F3037,0),MATCH(INICIO!$C$78,$G3028:$L3028,0)),0)))</f>
        <v>0</v>
      </c>
      <c r="J3046" s="105">
        <f t="shared" si="5236"/>
        <v>0</v>
      </c>
      <c r="K3046" s="116">
        <f>IF($Q$2=2,IFERROR(INDEX($G3018:$L3024,MATCH(J3046,$F3018:$F3024,0),MATCH(INICIO!$C$78,$G3017:$L3017,0)),0),IF($Q$2=4,IFERROR(INDEX($P3018:$U3028,MATCH(J3046,$O3018:$O3028,0),MATCH(INICIO!$C$78,$P3017:$U3017,0)),0),IFERROR(INDEX($G3029:$L3037,MATCH(J3046,$F3029:$F3037,0),MATCH(INICIO!$C$78,$G3028:$L3028,0)),0)))</f>
        <v>0</v>
      </c>
      <c r="L3046" s="105">
        <f t="shared" si="5237"/>
        <v>0</v>
      </c>
      <c r="M3046" s="116">
        <f>IF($Q$2=2,IFERROR(INDEX($G3018:$L3024,MATCH(L3046,$F3018:$F3024,0),MATCH(INICIO!$C$78,$G3017:$L3017,0)),0),IF($Q$2=4,IFERROR(INDEX($P3018:$U3028,MATCH(L3046,$O3018:$O3028,0),MATCH(INICIO!$C$78,$P3017:$U3017,0)),0),IFERROR(INDEX($G3029:$L3037,MATCH(L3046,$F3029:$F3037,0),MATCH(INICIO!$C$78,$G3028:$L3028,0)),0)))</f>
        <v>0</v>
      </c>
    </row>
    <row r="3047" spans="1:16" hidden="1" outlineLevel="2" x14ac:dyDescent="0.25"/>
    <row r="3048" spans="1:16" s="119" customFormat="1" hidden="1" outlineLevel="2" x14ac:dyDescent="0.25">
      <c r="A3048" s="118" t="s">
        <v>43</v>
      </c>
    </row>
    <row r="3049" spans="1:16" hidden="1" outlineLevel="2" x14ac:dyDescent="0.25">
      <c r="C3049" s="121">
        <f t="shared" ref="C3049:H3049" si="5238">E$2</f>
        <v>1</v>
      </c>
      <c r="D3049" s="121">
        <f t="shared" si="5238"/>
        <v>2</v>
      </c>
      <c r="E3049" s="121">
        <f t="shared" si="5238"/>
        <v>3</v>
      </c>
      <c r="F3049" s="121">
        <f t="shared" si="5238"/>
        <v>4</v>
      </c>
      <c r="G3049" s="121">
        <f t="shared" si="5238"/>
        <v>5</v>
      </c>
      <c r="H3049" s="121">
        <f t="shared" si="5238"/>
        <v>6</v>
      </c>
    </row>
    <row r="3050" spans="1:16" hidden="1" outlineLevel="2" x14ac:dyDescent="0.25">
      <c r="B3050" s="122" t="s">
        <v>44</v>
      </c>
      <c r="C3050" s="123">
        <f t="array" ref="C3050:C3055">MMULT(MMULT(C$8:H$13,$AZ$8:$BE$13),C3041:C3046)+MMULT(MINVERSE(TRANSPOSE($AZ$8:$BE$13)),C3008:C3013)</f>
        <v>0</v>
      </c>
      <c r="D3050" s="123">
        <f t="array" ref="D3050:D3055">MMULT(MMULT(K$8:P$13,$AZ$8:$BE$13),E3041:E3046)+MMULT(MINVERSE(TRANSPOSE($AZ$8:$BE$13)),E3008:E3013)</f>
        <v>0</v>
      </c>
      <c r="E3050" s="123">
        <f t="array" ref="E3050:E3055">MMULT(MMULT(S$8:X$13,$AZ$8:$BE$13),G3041:G3046)+MMULT(MINVERSE(TRANSPOSE($AZ$8:$BE$13)),G3008:G3013)</f>
        <v>0</v>
      </c>
      <c r="F3050" s="123">
        <f t="array" ref="F3050:F3055">MMULT(MMULT(AA$8:AF$13,$AZ$8:$BE$13),I3041:I3046)+MMULT(MINVERSE(TRANSPOSE($AZ$8:$BE$13)),I3008:I3013)</f>
        <v>0</v>
      </c>
      <c r="G3050" s="123" t="e">
        <f t="array" ref="G3050:G3055">MMULT(MMULT(AI$8:AN$13,$AZ$8:$BE$13),K3041:K3046)+MMULT(MINVERSE(TRANSPOSE($AZ$8:$BE$13)),K3008:K3013)</f>
        <v>#DIV/0!</v>
      </c>
      <c r="H3050" s="123">
        <f t="array" ref="H3050:H3055">MMULT(MMULT(AQ$8:AV$13,$AZ$8:$BE$13),M3041:M3046)+MMULT(MINVERSE(TRANSPOSE($AZ$8:$BE$13)),M3008:M3013)</f>
        <v>0</v>
      </c>
      <c r="N3050" s="124"/>
      <c r="P3050" s="124"/>
    </row>
    <row r="3051" spans="1:16" hidden="1" outlineLevel="2" x14ac:dyDescent="0.25">
      <c r="B3051" s="122" t="s">
        <v>45</v>
      </c>
      <c r="C3051" s="123">
        <v>0</v>
      </c>
      <c r="D3051" s="123">
        <v>0</v>
      </c>
      <c r="E3051" s="123">
        <v>0</v>
      </c>
      <c r="F3051" s="123">
        <v>0</v>
      </c>
      <c r="G3051" s="123" t="e">
        <v>#DIV/0!</v>
      </c>
      <c r="H3051" s="123">
        <v>0</v>
      </c>
      <c r="N3051" s="124"/>
      <c r="P3051" s="124"/>
    </row>
    <row r="3052" spans="1:16" hidden="1" outlineLevel="2" x14ac:dyDescent="0.25">
      <c r="B3052" s="122" t="s">
        <v>46</v>
      </c>
      <c r="C3052" s="123">
        <v>0</v>
      </c>
      <c r="D3052" s="123">
        <v>0</v>
      </c>
      <c r="E3052" s="123">
        <v>0</v>
      </c>
      <c r="F3052" s="123">
        <v>0</v>
      </c>
      <c r="G3052" s="123" t="e">
        <v>#DIV/0!</v>
      </c>
      <c r="H3052" s="123">
        <v>0</v>
      </c>
      <c r="N3052" s="124"/>
      <c r="P3052" s="124"/>
    </row>
    <row r="3053" spans="1:16" hidden="1" outlineLevel="2" x14ac:dyDescent="0.25">
      <c r="B3053" s="122" t="s">
        <v>47</v>
      </c>
      <c r="C3053" s="123">
        <v>0</v>
      </c>
      <c r="D3053" s="123">
        <v>0</v>
      </c>
      <c r="E3053" s="123">
        <v>0</v>
      </c>
      <c r="F3053" s="123">
        <v>0</v>
      </c>
      <c r="G3053" s="123" t="e">
        <v>#DIV/0!</v>
      </c>
      <c r="H3053" s="123">
        <v>0</v>
      </c>
      <c r="N3053" s="124"/>
      <c r="P3053" s="124"/>
    </row>
    <row r="3054" spans="1:16" hidden="1" outlineLevel="2" x14ac:dyDescent="0.25">
      <c r="B3054" s="122" t="s">
        <v>48</v>
      </c>
      <c r="C3054" s="123">
        <v>0</v>
      </c>
      <c r="D3054" s="123">
        <v>0</v>
      </c>
      <c r="E3054" s="123">
        <v>0</v>
      </c>
      <c r="F3054" s="123">
        <v>0</v>
      </c>
      <c r="G3054" s="123" t="e">
        <v>#DIV/0!</v>
      </c>
      <c r="H3054" s="123">
        <v>0</v>
      </c>
      <c r="N3054" s="124"/>
      <c r="P3054" s="124"/>
    </row>
    <row r="3055" spans="1:16" hidden="1" outlineLevel="2" x14ac:dyDescent="0.25">
      <c r="B3055" s="122" t="s">
        <v>49</v>
      </c>
      <c r="C3055" s="123">
        <v>0</v>
      </c>
      <c r="D3055" s="123">
        <v>0</v>
      </c>
      <c r="E3055" s="123">
        <v>0</v>
      </c>
      <c r="F3055" s="123">
        <v>0</v>
      </c>
      <c r="G3055" s="123" t="e">
        <v>#DIV/0!</v>
      </c>
      <c r="H3055" s="123">
        <v>0</v>
      </c>
      <c r="N3055" s="124"/>
      <c r="P3055" s="124"/>
    </row>
    <row r="3056" spans="1:16" hidden="1" outlineLevel="2" x14ac:dyDescent="0.25"/>
    <row r="3057" spans="1:93" hidden="1" outlineLevel="2" x14ac:dyDescent="0.25">
      <c r="B3057" s="318" t="s">
        <v>50</v>
      </c>
      <c r="C3057" s="319"/>
      <c r="D3057" s="319"/>
      <c r="E3057" s="319"/>
      <c r="F3057" s="319"/>
      <c r="G3057" s="319"/>
      <c r="H3057" s="319"/>
      <c r="I3057" s="319"/>
      <c r="J3057" s="319"/>
      <c r="K3057" s="319"/>
      <c r="L3057" s="320"/>
      <c r="M3057" s="321" t="s">
        <v>51</v>
      </c>
      <c r="N3057" s="322"/>
      <c r="O3057" s="322"/>
      <c r="P3057" s="322"/>
      <c r="Q3057" s="322"/>
      <c r="R3057" s="322"/>
      <c r="S3057" s="322"/>
      <c r="T3057" s="322"/>
      <c r="U3057" s="322"/>
      <c r="V3057" s="323"/>
      <c r="W3057" s="321" t="s">
        <v>52</v>
      </c>
      <c r="X3057" s="322"/>
      <c r="Y3057" s="322"/>
      <c r="Z3057" s="322"/>
      <c r="AA3057" s="322"/>
      <c r="AB3057" s="322"/>
      <c r="AC3057" s="322"/>
      <c r="AD3057" s="322"/>
      <c r="AE3057" s="322"/>
      <c r="AF3057" s="323"/>
      <c r="AG3057" s="321" t="s">
        <v>53</v>
      </c>
      <c r="AH3057" s="322"/>
      <c r="AI3057" s="322"/>
      <c r="AJ3057" s="322"/>
      <c r="AK3057" s="322"/>
      <c r="AL3057" s="322"/>
      <c r="AM3057" s="322"/>
      <c r="AN3057" s="322"/>
      <c r="AO3057" s="322"/>
      <c r="AP3057" s="323"/>
      <c r="AQ3057" s="321" t="s">
        <v>54</v>
      </c>
      <c r="AR3057" s="322"/>
      <c r="AS3057" s="322"/>
      <c r="AT3057" s="322"/>
      <c r="AU3057" s="322"/>
      <c r="AV3057" s="322"/>
      <c r="AW3057" s="322"/>
      <c r="AX3057" s="322"/>
      <c r="AY3057" s="322"/>
      <c r="AZ3057" s="323"/>
      <c r="BA3057" s="321" t="s">
        <v>55</v>
      </c>
      <c r="BB3057" s="322"/>
      <c r="BC3057" s="322"/>
      <c r="BD3057" s="322"/>
      <c r="BE3057" s="322"/>
      <c r="BF3057" s="322"/>
      <c r="BG3057" s="322"/>
      <c r="BH3057" s="322"/>
      <c r="BI3057" s="322"/>
      <c r="BJ3057" s="323"/>
    </row>
    <row r="3058" spans="1:93" hidden="1" outlineLevel="2" x14ac:dyDescent="0.25">
      <c r="B3058" s="186">
        <f t="shared" ref="B3058" si="5239">E$2</f>
        <v>1</v>
      </c>
      <c r="C3058" s="187">
        <f t="shared" ref="C3058:L3061" si="5240">B3058</f>
        <v>1</v>
      </c>
      <c r="D3058" s="187">
        <f t="shared" si="5240"/>
        <v>1</v>
      </c>
      <c r="E3058" s="187">
        <f t="shared" si="5240"/>
        <v>1</v>
      </c>
      <c r="F3058" s="187">
        <f t="shared" si="5240"/>
        <v>1</v>
      </c>
      <c r="G3058" s="187">
        <f t="shared" si="5240"/>
        <v>1</v>
      </c>
      <c r="H3058" s="187">
        <f t="shared" si="5240"/>
        <v>1</v>
      </c>
      <c r="I3058" s="187">
        <f t="shared" si="5240"/>
        <v>1</v>
      </c>
      <c r="J3058" s="187">
        <f t="shared" si="5240"/>
        <v>1</v>
      </c>
      <c r="K3058" s="187">
        <f t="shared" si="5240"/>
        <v>1</v>
      </c>
      <c r="L3058" s="188">
        <f t="shared" si="5240"/>
        <v>1</v>
      </c>
      <c r="M3058" s="189">
        <f t="shared" ref="M3058" si="5241">F$2</f>
        <v>2</v>
      </c>
      <c r="N3058" s="187">
        <f t="shared" ref="N3058:V3061" si="5242">M3058</f>
        <v>2</v>
      </c>
      <c r="O3058" s="187">
        <f t="shared" si="5242"/>
        <v>2</v>
      </c>
      <c r="P3058" s="187">
        <f t="shared" si="5242"/>
        <v>2</v>
      </c>
      <c r="Q3058" s="187">
        <f t="shared" si="5242"/>
        <v>2</v>
      </c>
      <c r="R3058" s="187">
        <f t="shared" si="5242"/>
        <v>2</v>
      </c>
      <c r="S3058" s="187">
        <f t="shared" si="5242"/>
        <v>2</v>
      </c>
      <c r="T3058" s="187">
        <f t="shared" si="5242"/>
        <v>2</v>
      </c>
      <c r="U3058" s="187">
        <f t="shared" si="5242"/>
        <v>2</v>
      </c>
      <c r="V3058" s="188">
        <f t="shared" si="5242"/>
        <v>2</v>
      </c>
      <c r="W3058" s="189">
        <f>G$2</f>
        <v>3</v>
      </c>
      <c r="X3058" s="187">
        <f t="shared" ref="X3058:AF3061" si="5243">W3058</f>
        <v>3</v>
      </c>
      <c r="Y3058" s="187">
        <f t="shared" si="5243"/>
        <v>3</v>
      </c>
      <c r="Z3058" s="187">
        <f t="shared" si="5243"/>
        <v>3</v>
      </c>
      <c r="AA3058" s="187">
        <f t="shared" si="5243"/>
        <v>3</v>
      </c>
      <c r="AB3058" s="187">
        <f t="shared" si="5243"/>
        <v>3</v>
      </c>
      <c r="AC3058" s="187">
        <f t="shared" si="5243"/>
        <v>3</v>
      </c>
      <c r="AD3058" s="187">
        <f t="shared" si="5243"/>
        <v>3</v>
      </c>
      <c r="AE3058" s="187">
        <f t="shared" si="5243"/>
        <v>3</v>
      </c>
      <c r="AF3058" s="188">
        <f t="shared" si="5243"/>
        <v>3</v>
      </c>
      <c r="AG3058" s="189">
        <f>H$2</f>
        <v>4</v>
      </c>
      <c r="AH3058" s="187">
        <f t="shared" ref="AH3058:AP3061" si="5244">AG3058</f>
        <v>4</v>
      </c>
      <c r="AI3058" s="187">
        <f t="shared" si="5244"/>
        <v>4</v>
      </c>
      <c r="AJ3058" s="187">
        <f t="shared" si="5244"/>
        <v>4</v>
      </c>
      <c r="AK3058" s="187">
        <f t="shared" si="5244"/>
        <v>4</v>
      </c>
      <c r="AL3058" s="187">
        <f t="shared" si="5244"/>
        <v>4</v>
      </c>
      <c r="AM3058" s="187">
        <f t="shared" si="5244"/>
        <v>4</v>
      </c>
      <c r="AN3058" s="187">
        <f t="shared" si="5244"/>
        <v>4</v>
      </c>
      <c r="AO3058" s="187">
        <f t="shared" si="5244"/>
        <v>4</v>
      </c>
      <c r="AP3058" s="188">
        <f t="shared" si="5244"/>
        <v>4</v>
      </c>
      <c r="AQ3058" s="189">
        <f>I$2</f>
        <v>5</v>
      </c>
      <c r="AR3058" s="187">
        <f t="shared" ref="AR3058:AZ3061" si="5245">AQ3058</f>
        <v>5</v>
      </c>
      <c r="AS3058" s="187">
        <f t="shared" si="5245"/>
        <v>5</v>
      </c>
      <c r="AT3058" s="187">
        <f t="shared" si="5245"/>
        <v>5</v>
      </c>
      <c r="AU3058" s="187">
        <f t="shared" si="5245"/>
        <v>5</v>
      </c>
      <c r="AV3058" s="187">
        <f t="shared" si="5245"/>
        <v>5</v>
      </c>
      <c r="AW3058" s="187">
        <f t="shared" si="5245"/>
        <v>5</v>
      </c>
      <c r="AX3058" s="187">
        <f t="shared" si="5245"/>
        <v>5</v>
      </c>
      <c r="AY3058" s="187">
        <f t="shared" si="5245"/>
        <v>5</v>
      </c>
      <c r="AZ3058" s="188">
        <f t="shared" si="5245"/>
        <v>5</v>
      </c>
      <c r="BA3058" s="189">
        <f>J$2</f>
        <v>6</v>
      </c>
      <c r="BB3058" s="187">
        <f t="shared" ref="BB3058:BJ3061" si="5246">BA3058</f>
        <v>6</v>
      </c>
      <c r="BC3058" s="187">
        <f t="shared" si="5246"/>
        <v>6</v>
      </c>
      <c r="BD3058" s="187">
        <f t="shared" si="5246"/>
        <v>6</v>
      </c>
      <c r="BE3058" s="187">
        <f t="shared" si="5246"/>
        <v>6</v>
      </c>
      <c r="BF3058" s="187">
        <f t="shared" si="5246"/>
        <v>6</v>
      </c>
      <c r="BG3058" s="187">
        <f t="shared" si="5246"/>
        <v>6</v>
      </c>
      <c r="BH3058" s="187">
        <f t="shared" si="5246"/>
        <v>6</v>
      </c>
      <c r="BI3058" s="187">
        <f t="shared" si="5246"/>
        <v>6</v>
      </c>
      <c r="BJ3058" s="188">
        <f t="shared" si="5246"/>
        <v>6</v>
      </c>
    </row>
    <row r="3059" spans="1:93" s="2" customFormat="1" ht="15" hidden="1" customHeight="1" outlineLevel="2" x14ac:dyDescent="0.25">
      <c r="A3059" s="152" t="s">
        <v>192</v>
      </c>
      <c r="B3059" s="129">
        <f>C3052</f>
        <v>0</v>
      </c>
      <c r="C3059" s="130">
        <f t="shared" si="5240"/>
        <v>0</v>
      </c>
      <c r="D3059" s="130">
        <f t="shared" si="5240"/>
        <v>0</v>
      </c>
      <c r="E3059" s="130">
        <f t="shared" si="5240"/>
        <v>0</v>
      </c>
      <c r="F3059" s="130">
        <f t="shared" si="5240"/>
        <v>0</v>
      </c>
      <c r="G3059" s="130">
        <f t="shared" si="5240"/>
        <v>0</v>
      </c>
      <c r="H3059" s="130">
        <f t="shared" si="5240"/>
        <v>0</v>
      </c>
      <c r="I3059" s="130">
        <f t="shared" si="5240"/>
        <v>0</v>
      </c>
      <c r="J3059" s="190">
        <f t="shared" si="5240"/>
        <v>0</v>
      </c>
      <c r="K3059" s="130">
        <f t="shared" si="5240"/>
        <v>0</v>
      </c>
      <c r="L3059" s="131">
        <f t="shared" si="5240"/>
        <v>0</v>
      </c>
      <c r="M3059" s="129">
        <f>D3052</f>
        <v>0</v>
      </c>
      <c r="N3059" s="130">
        <f t="shared" si="5242"/>
        <v>0</v>
      </c>
      <c r="O3059" s="130">
        <f t="shared" si="5242"/>
        <v>0</v>
      </c>
      <c r="P3059" s="130">
        <f t="shared" si="5242"/>
        <v>0</v>
      </c>
      <c r="Q3059" s="130">
        <f t="shared" si="5242"/>
        <v>0</v>
      </c>
      <c r="R3059" s="130">
        <f t="shared" si="5242"/>
        <v>0</v>
      </c>
      <c r="S3059" s="130">
        <f t="shared" si="5242"/>
        <v>0</v>
      </c>
      <c r="T3059" s="130">
        <f t="shared" si="5242"/>
        <v>0</v>
      </c>
      <c r="U3059" s="130">
        <f t="shared" si="5242"/>
        <v>0</v>
      </c>
      <c r="V3059" s="131">
        <f t="shared" si="5242"/>
        <v>0</v>
      </c>
      <c r="W3059" s="129">
        <f>E3052</f>
        <v>0</v>
      </c>
      <c r="X3059" s="130">
        <f t="shared" si="5243"/>
        <v>0</v>
      </c>
      <c r="Y3059" s="130">
        <f t="shared" si="5243"/>
        <v>0</v>
      </c>
      <c r="Z3059" s="130">
        <f t="shared" si="5243"/>
        <v>0</v>
      </c>
      <c r="AA3059" s="130">
        <f t="shared" si="5243"/>
        <v>0</v>
      </c>
      <c r="AB3059" s="130">
        <f t="shared" si="5243"/>
        <v>0</v>
      </c>
      <c r="AC3059" s="130">
        <f t="shared" si="5243"/>
        <v>0</v>
      </c>
      <c r="AD3059" s="130">
        <f t="shared" si="5243"/>
        <v>0</v>
      </c>
      <c r="AE3059" s="130">
        <f t="shared" si="5243"/>
        <v>0</v>
      </c>
      <c r="AF3059" s="131">
        <f t="shared" si="5243"/>
        <v>0</v>
      </c>
      <c r="AG3059" s="129">
        <f>F3052</f>
        <v>0</v>
      </c>
      <c r="AH3059" s="130">
        <f t="shared" si="5244"/>
        <v>0</v>
      </c>
      <c r="AI3059" s="130">
        <f t="shared" si="5244"/>
        <v>0</v>
      </c>
      <c r="AJ3059" s="130">
        <f t="shared" si="5244"/>
        <v>0</v>
      </c>
      <c r="AK3059" s="130">
        <f t="shared" si="5244"/>
        <v>0</v>
      </c>
      <c r="AL3059" s="130">
        <f t="shared" si="5244"/>
        <v>0</v>
      </c>
      <c r="AM3059" s="130">
        <f t="shared" si="5244"/>
        <v>0</v>
      </c>
      <c r="AN3059" s="130">
        <f t="shared" si="5244"/>
        <v>0</v>
      </c>
      <c r="AO3059" s="130">
        <f t="shared" si="5244"/>
        <v>0</v>
      </c>
      <c r="AP3059" s="131">
        <f t="shared" si="5244"/>
        <v>0</v>
      </c>
      <c r="AQ3059" s="129" t="e">
        <f>G3052</f>
        <v>#DIV/0!</v>
      </c>
      <c r="AR3059" s="130" t="e">
        <f t="shared" si="5245"/>
        <v>#DIV/0!</v>
      </c>
      <c r="AS3059" s="130" t="e">
        <f t="shared" si="5245"/>
        <v>#DIV/0!</v>
      </c>
      <c r="AT3059" s="130" t="e">
        <f t="shared" si="5245"/>
        <v>#DIV/0!</v>
      </c>
      <c r="AU3059" s="130" t="e">
        <f t="shared" si="5245"/>
        <v>#DIV/0!</v>
      </c>
      <c r="AV3059" s="130" t="e">
        <f t="shared" si="5245"/>
        <v>#DIV/0!</v>
      </c>
      <c r="AW3059" s="130" t="e">
        <f t="shared" si="5245"/>
        <v>#DIV/0!</v>
      </c>
      <c r="AX3059" s="130" t="e">
        <f t="shared" si="5245"/>
        <v>#DIV/0!</v>
      </c>
      <c r="AY3059" s="130" t="e">
        <f t="shared" si="5245"/>
        <v>#DIV/0!</v>
      </c>
      <c r="AZ3059" s="131" t="e">
        <f t="shared" si="5245"/>
        <v>#DIV/0!</v>
      </c>
      <c r="BA3059" s="129">
        <f>H3052</f>
        <v>0</v>
      </c>
      <c r="BB3059" s="130">
        <f t="shared" si="5246"/>
        <v>0</v>
      </c>
      <c r="BC3059" s="130">
        <f t="shared" si="5246"/>
        <v>0</v>
      </c>
      <c r="BD3059" s="130">
        <f t="shared" si="5246"/>
        <v>0</v>
      </c>
      <c r="BE3059" s="130">
        <f t="shared" si="5246"/>
        <v>0</v>
      </c>
      <c r="BF3059" s="130">
        <f t="shared" si="5246"/>
        <v>0</v>
      </c>
      <c r="BG3059" s="130">
        <f t="shared" si="5246"/>
        <v>0</v>
      </c>
      <c r="BH3059" s="130">
        <f t="shared" si="5246"/>
        <v>0</v>
      </c>
      <c r="BI3059" s="130">
        <f t="shared" si="5246"/>
        <v>0</v>
      </c>
      <c r="BJ3059" s="131">
        <f t="shared" si="5246"/>
        <v>0</v>
      </c>
      <c r="BK3059"/>
      <c r="BL3059"/>
      <c r="BM3059"/>
      <c r="BN3059"/>
      <c r="BO3059"/>
      <c r="BP3059"/>
      <c r="BQ3059"/>
      <c r="BR3059"/>
      <c r="BS3059"/>
      <c r="BT3059"/>
      <c r="BU3059"/>
      <c r="BV3059"/>
      <c r="BW3059"/>
      <c r="BX3059"/>
      <c r="BY3059"/>
      <c r="BZ3059"/>
      <c r="CA3059"/>
      <c r="CB3059"/>
      <c r="CC3059"/>
      <c r="CD3059"/>
      <c r="CE3059"/>
      <c r="CF3059"/>
      <c r="CG3059"/>
      <c r="CH3059"/>
      <c r="CI3059"/>
      <c r="CJ3059"/>
      <c r="CK3059"/>
      <c r="CL3059"/>
      <c r="CM3059"/>
      <c r="CN3059"/>
      <c r="CO3059"/>
    </row>
    <row r="3060" spans="1:93" s="2" customFormat="1" ht="15" hidden="1" customHeight="1" outlineLevel="2" x14ac:dyDescent="0.25">
      <c r="A3060" s="152" t="s">
        <v>47</v>
      </c>
      <c r="B3060" s="129">
        <f>C3053</f>
        <v>0</v>
      </c>
      <c r="C3060" s="130">
        <f t="shared" si="5240"/>
        <v>0</v>
      </c>
      <c r="D3060" s="130">
        <f t="shared" si="5240"/>
        <v>0</v>
      </c>
      <c r="E3060" s="130">
        <f t="shared" si="5240"/>
        <v>0</v>
      </c>
      <c r="F3060" s="130">
        <f t="shared" si="5240"/>
        <v>0</v>
      </c>
      <c r="G3060" s="130">
        <f t="shared" si="5240"/>
        <v>0</v>
      </c>
      <c r="H3060" s="130">
        <f t="shared" si="5240"/>
        <v>0</v>
      </c>
      <c r="I3060" s="130">
        <f t="shared" si="5240"/>
        <v>0</v>
      </c>
      <c r="J3060" s="190">
        <f t="shared" si="5240"/>
        <v>0</v>
      </c>
      <c r="K3060" s="130">
        <f t="shared" si="5240"/>
        <v>0</v>
      </c>
      <c r="L3060" s="131">
        <f t="shared" si="5240"/>
        <v>0</v>
      </c>
      <c r="M3060" s="129">
        <f>D3053</f>
        <v>0</v>
      </c>
      <c r="N3060" s="130">
        <f t="shared" si="5242"/>
        <v>0</v>
      </c>
      <c r="O3060" s="130">
        <f t="shared" si="5242"/>
        <v>0</v>
      </c>
      <c r="P3060" s="130">
        <f t="shared" si="5242"/>
        <v>0</v>
      </c>
      <c r="Q3060" s="130">
        <f t="shared" si="5242"/>
        <v>0</v>
      </c>
      <c r="R3060" s="130">
        <f t="shared" si="5242"/>
        <v>0</v>
      </c>
      <c r="S3060" s="130">
        <f t="shared" si="5242"/>
        <v>0</v>
      </c>
      <c r="T3060" s="130">
        <f t="shared" si="5242"/>
        <v>0</v>
      </c>
      <c r="U3060" s="130">
        <f t="shared" si="5242"/>
        <v>0</v>
      </c>
      <c r="V3060" s="131">
        <f t="shared" si="5242"/>
        <v>0</v>
      </c>
      <c r="W3060" s="129">
        <f>E3053</f>
        <v>0</v>
      </c>
      <c r="X3060" s="130">
        <f t="shared" si="5243"/>
        <v>0</v>
      </c>
      <c r="Y3060" s="130">
        <f t="shared" si="5243"/>
        <v>0</v>
      </c>
      <c r="Z3060" s="130">
        <f t="shared" si="5243"/>
        <v>0</v>
      </c>
      <c r="AA3060" s="130">
        <f t="shared" si="5243"/>
        <v>0</v>
      </c>
      <c r="AB3060" s="130">
        <f t="shared" si="5243"/>
        <v>0</v>
      </c>
      <c r="AC3060" s="130">
        <f t="shared" si="5243"/>
        <v>0</v>
      </c>
      <c r="AD3060" s="130">
        <f t="shared" si="5243"/>
        <v>0</v>
      </c>
      <c r="AE3060" s="130">
        <f t="shared" si="5243"/>
        <v>0</v>
      </c>
      <c r="AF3060" s="131">
        <f t="shared" si="5243"/>
        <v>0</v>
      </c>
      <c r="AG3060" s="129">
        <f>F3053</f>
        <v>0</v>
      </c>
      <c r="AH3060" s="130">
        <f t="shared" si="5244"/>
        <v>0</v>
      </c>
      <c r="AI3060" s="130">
        <f t="shared" si="5244"/>
        <v>0</v>
      </c>
      <c r="AJ3060" s="130">
        <f t="shared" si="5244"/>
        <v>0</v>
      </c>
      <c r="AK3060" s="130">
        <f t="shared" si="5244"/>
        <v>0</v>
      </c>
      <c r="AL3060" s="130">
        <f t="shared" si="5244"/>
        <v>0</v>
      </c>
      <c r="AM3060" s="130">
        <f t="shared" si="5244"/>
        <v>0</v>
      </c>
      <c r="AN3060" s="130">
        <f t="shared" si="5244"/>
        <v>0</v>
      </c>
      <c r="AO3060" s="130">
        <f t="shared" si="5244"/>
        <v>0</v>
      </c>
      <c r="AP3060" s="131">
        <f t="shared" si="5244"/>
        <v>0</v>
      </c>
      <c r="AQ3060" s="129" t="e">
        <f>G3053</f>
        <v>#DIV/0!</v>
      </c>
      <c r="AR3060" s="130" t="e">
        <f t="shared" si="5245"/>
        <v>#DIV/0!</v>
      </c>
      <c r="AS3060" s="130" t="e">
        <f t="shared" si="5245"/>
        <v>#DIV/0!</v>
      </c>
      <c r="AT3060" s="130" t="e">
        <f t="shared" si="5245"/>
        <v>#DIV/0!</v>
      </c>
      <c r="AU3060" s="130" t="e">
        <f t="shared" si="5245"/>
        <v>#DIV/0!</v>
      </c>
      <c r="AV3060" s="130" t="e">
        <f t="shared" si="5245"/>
        <v>#DIV/0!</v>
      </c>
      <c r="AW3060" s="130" t="e">
        <f t="shared" si="5245"/>
        <v>#DIV/0!</v>
      </c>
      <c r="AX3060" s="130" t="e">
        <f t="shared" si="5245"/>
        <v>#DIV/0!</v>
      </c>
      <c r="AY3060" s="130" t="e">
        <f t="shared" si="5245"/>
        <v>#DIV/0!</v>
      </c>
      <c r="AZ3060" s="131" t="e">
        <f t="shared" si="5245"/>
        <v>#DIV/0!</v>
      </c>
      <c r="BA3060" s="129">
        <f>H3053</f>
        <v>0</v>
      </c>
      <c r="BB3060" s="130">
        <f t="shared" si="5246"/>
        <v>0</v>
      </c>
      <c r="BC3060" s="130">
        <f t="shared" si="5246"/>
        <v>0</v>
      </c>
      <c r="BD3060" s="130">
        <f t="shared" si="5246"/>
        <v>0</v>
      </c>
      <c r="BE3060" s="130">
        <f t="shared" si="5246"/>
        <v>0</v>
      </c>
      <c r="BF3060" s="130">
        <f t="shared" si="5246"/>
        <v>0</v>
      </c>
      <c r="BG3060" s="130">
        <f t="shared" si="5246"/>
        <v>0</v>
      </c>
      <c r="BH3060" s="130">
        <f t="shared" si="5246"/>
        <v>0</v>
      </c>
      <c r="BI3060" s="130">
        <f t="shared" si="5246"/>
        <v>0</v>
      </c>
      <c r="BJ3060" s="131">
        <f t="shared" si="5246"/>
        <v>0</v>
      </c>
      <c r="BK3060"/>
      <c r="BL3060"/>
      <c r="BM3060"/>
      <c r="BN3060"/>
      <c r="BO3060"/>
      <c r="BP3060"/>
      <c r="BQ3060"/>
      <c r="BR3060"/>
      <c r="BS3060"/>
      <c r="BT3060"/>
      <c r="BU3060"/>
      <c r="BV3060"/>
      <c r="BW3060"/>
      <c r="BX3060"/>
      <c r="BY3060"/>
      <c r="BZ3060"/>
      <c r="CA3060"/>
      <c r="CB3060"/>
      <c r="CC3060"/>
      <c r="CD3060"/>
      <c r="CE3060"/>
      <c r="CF3060"/>
      <c r="CG3060"/>
      <c r="CH3060"/>
      <c r="CI3060"/>
      <c r="CJ3060"/>
      <c r="CK3060"/>
      <c r="CL3060"/>
      <c r="CM3060"/>
      <c r="CN3060"/>
      <c r="CO3060"/>
    </row>
    <row r="3061" spans="1:93" s="2" customFormat="1" ht="15" hidden="1" customHeight="1" outlineLevel="2" x14ac:dyDescent="0.25">
      <c r="A3061" s="152" t="s">
        <v>57</v>
      </c>
      <c r="B3061" s="129">
        <f t="shared" ref="B3061" si="5247">E$3</f>
        <v>43</v>
      </c>
      <c r="C3061" s="130">
        <f t="shared" si="5240"/>
        <v>43</v>
      </c>
      <c r="D3061" s="130">
        <f t="shared" si="5240"/>
        <v>43</v>
      </c>
      <c r="E3061" s="130">
        <f t="shared" si="5240"/>
        <v>43</v>
      </c>
      <c r="F3061" s="130">
        <f t="shared" si="5240"/>
        <v>43</v>
      </c>
      <c r="G3061" s="130">
        <f t="shared" si="5240"/>
        <v>43</v>
      </c>
      <c r="H3061" s="130">
        <f t="shared" si="5240"/>
        <v>43</v>
      </c>
      <c r="I3061" s="130">
        <f t="shared" si="5240"/>
        <v>43</v>
      </c>
      <c r="J3061" s="190">
        <f t="shared" si="5240"/>
        <v>43</v>
      </c>
      <c r="K3061" s="130">
        <f t="shared" si="5240"/>
        <v>43</v>
      </c>
      <c r="L3061" s="131">
        <f t="shared" si="5240"/>
        <v>43</v>
      </c>
      <c r="M3061" s="129">
        <f t="shared" ref="M3061" si="5248">F$3</f>
        <v>0</v>
      </c>
      <c r="N3061" s="130">
        <f t="shared" si="5242"/>
        <v>0</v>
      </c>
      <c r="O3061" s="130">
        <f t="shared" si="5242"/>
        <v>0</v>
      </c>
      <c r="P3061" s="130">
        <f t="shared" si="5242"/>
        <v>0</v>
      </c>
      <c r="Q3061" s="130">
        <f t="shared" si="5242"/>
        <v>0</v>
      </c>
      <c r="R3061" s="130">
        <f t="shared" si="5242"/>
        <v>0</v>
      </c>
      <c r="S3061" s="130">
        <f t="shared" si="5242"/>
        <v>0</v>
      </c>
      <c r="T3061" s="130">
        <f t="shared" si="5242"/>
        <v>0</v>
      </c>
      <c r="U3061" s="130">
        <f t="shared" si="5242"/>
        <v>0</v>
      </c>
      <c r="V3061" s="131">
        <f t="shared" si="5242"/>
        <v>0</v>
      </c>
      <c r="W3061" s="129">
        <f t="shared" ref="W3061" si="5249">G$3</f>
        <v>0</v>
      </c>
      <c r="X3061" s="130">
        <f t="shared" si="5243"/>
        <v>0</v>
      </c>
      <c r="Y3061" s="130">
        <f t="shared" si="5243"/>
        <v>0</v>
      </c>
      <c r="Z3061" s="130">
        <f t="shared" si="5243"/>
        <v>0</v>
      </c>
      <c r="AA3061" s="130">
        <f t="shared" si="5243"/>
        <v>0</v>
      </c>
      <c r="AB3061" s="130">
        <f t="shared" si="5243"/>
        <v>0</v>
      </c>
      <c r="AC3061" s="130">
        <f t="shared" si="5243"/>
        <v>0</v>
      </c>
      <c r="AD3061" s="130">
        <f t="shared" si="5243"/>
        <v>0</v>
      </c>
      <c r="AE3061" s="130">
        <f t="shared" si="5243"/>
        <v>0</v>
      </c>
      <c r="AF3061" s="131">
        <f t="shared" si="5243"/>
        <v>0</v>
      </c>
      <c r="AG3061" s="129">
        <f t="shared" ref="AG3061" si="5250">H$3</f>
        <v>0</v>
      </c>
      <c r="AH3061" s="130">
        <f t="shared" si="5244"/>
        <v>0</v>
      </c>
      <c r="AI3061" s="130">
        <f t="shared" si="5244"/>
        <v>0</v>
      </c>
      <c r="AJ3061" s="130">
        <f t="shared" si="5244"/>
        <v>0</v>
      </c>
      <c r="AK3061" s="130">
        <f t="shared" si="5244"/>
        <v>0</v>
      </c>
      <c r="AL3061" s="130">
        <f t="shared" si="5244"/>
        <v>0</v>
      </c>
      <c r="AM3061" s="130">
        <f t="shared" si="5244"/>
        <v>0</v>
      </c>
      <c r="AN3061" s="130">
        <f t="shared" si="5244"/>
        <v>0</v>
      </c>
      <c r="AO3061" s="130">
        <f t="shared" si="5244"/>
        <v>0</v>
      </c>
      <c r="AP3061" s="131">
        <f t="shared" si="5244"/>
        <v>0</v>
      </c>
      <c r="AQ3061" s="129">
        <f t="shared" ref="AQ3061" si="5251">I$3</f>
        <v>0</v>
      </c>
      <c r="AR3061" s="130">
        <f t="shared" si="5245"/>
        <v>0</v>
      </c>
      <c r="AS3061" s="130">
        <f t="shared" si="5245"/>
        <v>0</v>
      </c>
      <c r="AT3061" s="130">
        <f t="shared" si="5245"/>
        <v>0</v>
      </c>
      <c r="AU3061" s="130">
        <f t="shared" si="5245"/>
        <v>0</v>
      </c>
      <c r="AV3061" s="130">
        <f t="shared" si="5245"/>
        <v>0</v>
      </c>
      <c r="AW3061" s="130">
        <f t="shared" si="5245"/>
        <v>0</v>
      </c>
      <c r="AX3061" s="130">
        <f t="shared" si="5245"/>
        <v>0</v>
      </c>
      <c r="AY3061" s="130">
        <f t="shared" si="5245"/>
        <v>0</v>
      </c>
      <c r="AZ3061" s="131">
        <f t="shared" si="5245"/>
        <v>0</v>
      </c>
      <c r="BA3061" s="129">
        <f t="shared" ref="BA3061" si="5252">J$3</f>
        <v>0</v>
      </c>
      <c r="BB3061" s="130">
        <f t="shared" si="5246"/>
        <v>0</v>
      </c>
      <c r="BC3061" s="130">
        <f t="shared" si="5246"/>
        <v>0</v>
      </c>
      <c r="BD3061" s="130">
        <f t="shared" si="5246"/>
        <v>0</v>
      </c>
      <c r="BE3061" s="130">
        <f t="shared" si="5246"/>
        <v>0</v>
      </c>
      <c r="BF3061" s="130">
        <f t="shared" si="5246"/>
        <v>0</v>
      </c>
      <c r="BG3061" s="130">
        <f t="shared" si="5246"/>
        <v>0</v>
      </c>
      <c r="BH3061" s="130">
        <f t="shared" si="5246"/>
        <v>0</v>
      </c>
      <c r="BI3061" s="130">
        <f t="shared" si="5246"/>
        <v>0</v>
      </c>
      <c r="BJ3061" s="131">
        <f t="shared" si="5246"/>
        <v>0</v>
      </c>
      <c r="BK3061"/>
      <c r="BL3061"/>
      <c r="BM3061"/>
      <c r="BN3061"/>
      <c r="BO3061"/>
      <c r="BP3061"/>
      <c r="BQ3061"/>
      <c r="BR3061"/>
      <c r="BS3061"/>
      <c r="BT3061"/>
      <c r="BU3061"/>
      <c r="BV3061"/>
      <c r="BW3061"/>
      <c r="BX3061"/>
      <c r="BY3061"/>
      <c r="BZ3061"/>
      <c r="CA3061"/>
      <c r="CB3061"/>
      <c r="CC3061"/>
      <c r="CD3061"/>
      <c r="CE3061"/>
      <c r="CF3061"/>
      <c r="CG3061"/>
      <c r="CH3061"/>
      <c r="CI3061"/>
      <c r="CJ3061"/>
      <c r="CK3061"/>
      <c r="CL3061"/>
      <c r="CM3061"/>
      <c r="CN3061"/>
      <c r="CO3061"/>
    </row>
    <row r="3062" spans="1:93" s="2" customFormat="1" ht="15" hidden="1" customHeight="1" outlineLevel="2" x14ac:dyDescent="0.25">
      <c r="A3062" s="152" t="s">
        <v>58</v>
      </c>
      <c r="B3062" s="132">
        <f t="shared" ref="B3062" si="5253">B3061/10*0</f>
        <v>0</v>
      </c>
      <c r="C3062" s="133">
        <f t="shared" ref="C3062" si="5254">C3061/10*1</f>
        <v>4.3</v>
      </c>
      <c r="D3062" s="133">
        <f t="shared" ref="D3062" si="5255">D3061/10*2</f>
        <v>8.6</v>
      </c>
      <c r="E3062" s="133">
        <f t="shared" ref="E3062" si="5256">E3061/10*3</f>
        <v>12.899999999999999</v>
      </c>
      <c r="F3062" s="133">
        <f t="shared" ref="F3062" si="5257">F3061/10*4</f>
        <v>17.2</v>
      </c>
      <c r="G3062" s="133">
        <f t="shared" ref="G3062" si="5258">G3061/10*5</f>
        <v>21.5</v>
      </c>
      <c r="H3062" s="133">
        <f t="shared" ref="H3062" si="5259">H3061/10*6</f>
        <v>25.799999999999997</v>
      </c>
      <c r="I3062" s="133">
        <f t="shared" ref="I3062" si="5260">I3061/10*7</f>
        <v>30.099999999999998</v>
      </c>
      <c r="J3062" s="191">
        <f t="shared" ref="J3062" si="5261">J3061/10*8</f>
        <v>34.4</v>
      </c>
      <c r="K3062" s="133">
        <f t="shared" ref="K3062" si="5262">K3061/10*9</f>
        <v>38.699999999999996</v>
      </c>
      <c r="L3062" s="134">
        <f t="shared" ref="L3062" si="5263">L3061/10*10</f>
        <v>43</v>
      </c>
      <c r="M3062" s="133">
        <f t="shared" ref="M3062" si="5264">M3061/10*1</f>
        <v>0</v>
      </c>
      <c r="N3062" s="133">
        <f t="shared" ref="N3062" si="5265">N3061/10*2</f>
        <v>0</v>
      </c>
      <c r="O3062" s="133">
        <f t="shared" ref="O3062" si="5266">O3061/10*3</f>
        <v>0</v>
      </c>
      <c r="P3062" s="133">
        <f t="shared" ref="P3062" si="5267">P3061/10*4</f>
        <v>0</v>
      </c>
      <c r="Q3062" s="133">
        <f t="shared" ref="Q3062" si="5268">Q3061/10*5</f>
        <v>0</v>
      </c>
      <c r="R3062" s="133">
        <f t="shared" ref="R3062" si="5269">R3061/10*6</f>
        <v>0</v>
      </c>
      <c r="S3062" s="133">
        <f t="shared" ref="S3062" si="5270">S3061/10*7</f>
        <v>0</v>
      </c>
      <c r="T3062" s="133">
        <f t="shared" ref="T3062" si="5271">T3061/10*8</f>
        <v>0</v>
      </c>
      <c r="U3062" s="133">
        <f t="shared" ref="U3062" si="5272">U3061/10*9</f>
        <v>0</v>
      </c>
      <c r="V3062" s="134">
        <f t="shared" ref="V3062" si="5273">V3061/10*10</f>
        <v>0</v>
      </c>
      <c r="W3062" s="133">
        <f t="shared" ref="W3062" si="5274">W3061/10*1</f>
        <v>0</v>
      </c>
      <c r="X3062" s="133">
        <f t="shared" ref="X3062" si="5275">X3061/10*2</f>
        <v>0</v>
      </c>
      <c r="Y3062" s="133">
        <f t="shared" ref="Y3062" si="5276">Y3061/10*3</f>
        <v>0</v>
      </c>
      <c r="Z3062" s="133">
        <f t="shared" ref="Z3062" si="5277">Z3061/10*4</f>
        <v>0</v>
      </c>
      <c r="AA3062" s="133">
        <f t="shared" ref="AA3062" si="5278">AA3061/10*5</f>
        <v>0</v>
      </c>
      <c r="AB3062" s="133">
        <f t="shared" ref="AB3062" si="5279">AB3061/10*6</f>
        <v>0</v>
      </c>
      <c r="AC3062" s="133">
        <f t="shared" ref="AC3062" si="5280">AC3061/10*7</f>
        <v>0</v>
      </c>
      <c r="AD3062" s="133">
        <f t="shared" ref="AD3062" si="5281">AD3061/10*8</f>
        <v>0</v>
      </c>
      <c r="AE3062" s="134">
        <f t="shared" ref="AE3062" si="5282">AE3061/10*9</f>
        <v>0</v>
      </c>
      <c r="AF3062" s="134">
        <f t="shared" ref="AF3062" si="5283">AF3061/10*10</f>
        <v>0</v>
      </c>
      <c r="AG3062" s="133">
        <f t="shared" ref="AG3062" si="5284">AG3061/10*1</f>
        <v>0</v>
      </c>
      <c r="AH3062" s="133">
        <f t="shared" ref="AH3062" si="5285">AH3061/10*2</f>
        <v>0</v>
      </c>
      <c r="AI3062" s="133">
        <f t="shared" ref="AI3062" si="5286">AI3061/10*3</f>
        <v>0</v>
      </c>
      <c r="AJ3062" s="133">
        <f t="shared" ref="AJ3062" si="5287">AJ3061/10*4</f>
        <v>0</v>
      </c>
      <c r="AK3062" s="133">
        <f t="shared" ref="AK3062" si="5288">AK3061/10*5</f>
        <v>0</v>
      </c>
      <c r="AL3062" s="133">
        <f t="shared" ref="AL3062" si="5289">AL3061/10*6</f>
        <v>0</v>
      </c>
      <c r="AM3062" s="133">
        <f t="shared" ref="AM3062" si="5290">AM3061/10*7</f>
        <v>0</v>
      </c>
      <c r="AN3062" s="133">
        <f t="shared" ref="AN3062" si="5291">AN3061/10*8</f>
        <v>0</v>
      </c>
      <c r="AO3062" s="134">
        <f t="shared" ref="AO3062" si="5292">AO3061/10*9</f>
        <v>0</v>
      </c>
      <c r="AP3062" s="134">
        <f t="shared" ref="AP3062" si="5293">AP3061/10*10</f>
        <v>0</v>
      </c>
      <c r="AQ3062" s="133">
        <f t="shared" ref="AQ3062" si="5294">AQ3061/10*1</f>
        <v>0</v>
      </c>
      <c r="AR3062" s="133">
        <f t="shared" ref="AR3062" si="5295">AR3061/10*2</f>
        <v>0</v>
      </c>
      <c r="AS3062" s="133">
        <f t="shared" ref="AS3062" si="5296">AS3061/10*3</f>
        <v>0</v>
      </c>
      <c r="AT3062" s="133">
        <f t="shared" ref="AT3062" si="5297">AT3061/10*4</f>
        <v>0</v>
      </c>
      <c r="AU3062" s="133">
        <f t="shared" ref="AU3062" si="5298">AU3061/10*5</f>
        <v>0</v>
      </c>
      <c r="AV3062" s="133">
        <f t="shared" ref="AV3062" si="5299">AV3061/10*6</f>
        <v>0</v>
      </c>
      <c r="AW3062" s="133">
        <f t="shared" ref="AW3062" si="5300">AW3061/10*7</f>
        <v>0</v>
      </c>
      <c r="AX3062" s="133">
        <f t="shared" ref="AX3062" si="5301">AX3061/10*8</f>
        <v>0</v>
      </c>
      <c r="AY3062" s="134">
        <f t="shared" ref="AY3062" si="5302">AY3061/10*9</f>
        <v>0</v>
      </c>
      <c r="AZ3062" s="134">
        <f t="shared" ref="AZ3062" si="5303">AZ3061/10*10</f>
        <v>0</v>
      </c>
      <c r="BA3062" s="133">
        <f t="shared" ref="BA3062" si="5304">BA3061/10*1</f>
        <v>0</v>
      </c>
      <c r="BB3062" s="133">
        <f t="shared" ref="BB3062" si="5305">BB3061/10*2</f>
        <v>0</v>
      </c>
      <c r="BC3062" s="133">
        <f t="shared" ref="BC3062" si="5306">BC3061/10*3</f>
        <v>0</v>
      </c>
      <c r="BD3062" s="133">
        <f t="shared" ref="BD3062" si="5307">BD3061/10*4</f>
        <v>0</v>
      </c>
      <c r="BE3062" s="133">
        <f t="shared" ref="BE3062" si="5308">BE3061/10*5</f>
        <v>0</v>
      </c>
      <c r="BF3062" s="133">
        <f t="shared" ref="BF3062" si="5309">BF3061/10*6</f>
        <v>0</v>
      </c>
      <c r="BG3062" s="133">
        <f t="shared" ref="BG3062" si="5310">BG3061/10*7</f>
        <v>0</v>
      </c>
      <c r="BH3062" s="133">
        <f t="shared" ref="BH3062" si="5311">BH3061/10*8</f>
        <v>0</v>
      </c>
      <c r="BI3062" s="134">
        <f t="shared" ref="BI3062" si="5312">BI3061/10*9</f>
        <v>0</v>
      </c>
      <c r="BJ3062" s="134">
        <f t="shared" ref="BJ3062" si="5313">BJ3061/10*10</f>
        <v>0</v>
      </c>
      <c r="BK3062"/>
      <c r="BL3062"/>
      <c r="BM3062"/>
      <c r="BN3062"/>
      <c r="BO3062"/>
      <c r="BP3062"/>
      <c r="BQ3062"/>
      <c r="BR3062"/>
      <c r="BS3062"/>
      <c r="BT3062"/>
      <c r="BU3062"/>
      <c r="BV3062"/>
      <c r="BW3062"/>
      <c r="BX3062"/>
      <c r="BY3062"/>
      <c r="BZ3062"/>
      <c r="CA3062"/>
      <c r="CB3062"/>
      <c r="CC3062"/>
      <c r="CD3062"/>
      <c r="CE3062"/>
      <c r="CF3062"/>
      <c r="CG3062"/>
      <c r="CH3062"/>
      <c r="CI3062"/>
      <c r="CJ3062"/>
      <c r="CK3062"/>
      <c r="CL3062"/>
      <c r="CM3062"/>
      <c r="CN3062"/>
      <c r="CO3062"/>
    </row>
    <row r="3063" spans="1:93" ht="15.75" hidden="1" outlineLevel="2" thickBot="1" x14ac:dyDescent="0.3">
      <c r="A3063" s="152" t="s">
        <v>60</v>
      </c>
      <c r="B3063" s="192">
        <f t="shared" ref="B3063:BJ3063" si="5314">-B3060+B3059*B3062-1*IF(AND($A2474=B3058,B3062&gt;=$A3006),B3062-$A3006,0)</f>
        <v>0</v>
      </c>
      <c r="C3063" s="193">
        <f t="shared" si="5314"/>
        <v>0</v>
      </c>
      <c r="D3063" s="193">
        <f t="shared" si="5314"/>
        <v>0</v>
      </c>
      <c r="E3063" s="193">
        <f t="shared" si="5314"/>
        <v>0</v>
      </c>
      <c r="F3063" s="193">
        <f t="shared" si="5314"/>
        <v>0</v>
      </c>
      <c r="G3063" s="193">
        <f t="shared" si="5314"/>
        <v>0</v>
      </c>
      <c r="H3063" s="193">
        <f t="shared" si="5314"/>
        <v>0</v>
      </c>
      <c r="I3063" s="193">
        <f t="shared" si="5314"/>
        <v>0</v>
      </c>
      <c r="J3063" s="193">
        <f t="shared" si="5314"/>
        <v>0</v>
      </c>
      <c r="K3063" s="193">
        <f t="shared" si="5314"/>
        <v>0</v>
      </c>
      <c r="L3063" s="194">
        <f t="shared" si="5314"/>
        <v>0</v>
      </c>
      <c r="M3063" s="192">
        <f t="shared" si="5314"/>
        <v>0</v>
      </c>
      <c r="N3063" s="193">
        <f t="shared" si="5314"/>
        <v>0</v>
      </c>
      <c r="O3063" s="193">
        <f t="shared" si="5314"/>
        <v>0</v>
      </c>
      <c r="P3063" s="193">
        <f t="shared" si="5314"/>
        <v>0</v>
      </c>
      <c r="Q3063" s="193">
        <f t="shared" si="5314"/>
        <v>0</v>
      </c>
      <c r="R3063" s="193">
        <f t="shared" si="5314"/>
        <v>0</v>
      </c>
      <c r="S3063" s="193">
        <f t="shared" si="5314"/>
        <v>0</v>
      </c>
      <c r="T3063" s="193">
        <f t="shared" si="5314"/>
        <v>0</v>
      </c>
      <c r="U3063" s="193">
        <f t="shared" si="5314"/>
        <v>0</v>
      </c>
      <c r="V3063" s="194">
        <f t="shared" si="5314"/>
        <v>0</v>
      </c>
      <c r="W3063" s="192">
        <f t="shared" si="5314"/>
        <v>0</v>
      </c>
      <c r="X3063" s="193">
        <f t="shared" si="5314"/>
        <v>0</v>
      </c>
      <c r="Y3063" s="193">
        <f t="shared" si="5314"/>
        <v>0</v>
      </c>
      <c r="Z3063" s="193">
        <f t="shared" si="5314"/>
        <v>0</v>
      </c>
      <c r="AA3063" s="193">
        <f t="shared" si="5314"/>
        <v>0</v>
      </c>
      <c r="AB3063" s="193">
        <f t="shared" si="5314"/>
        <v>0</v>
      </c>
      <c r="AC3063" s="193">
        <f t="shared" si="5314"/>
        <v>0</v>
      </c>
      <c r="AD3063" s="193">
        <f t="shared" si="5314"/>
        <v>0</v>
      </c>
      <c r="AE3063" s="193">
        <f t="shared" si="5314"/>
        <v>0</v>
      </c>
      <c r="AF3063" s="194">
        <f t="shared" si="5314"/>
        <v>0</v>
      </c>
      <c r="AG3063" s="192">
        <f t="shared" si="5314"/>
        <v>0</v>
      </c>
      <c r="AH3063" s="193">
        <f t="shared" si="5314"/>
        <v>0</v>
      </c>
      <c r="AI3063" s="193">
        <f t="shared" si="5314"/>
        <v>0</v>
      </c>
      <c r="AJ3063" s="193">
        <f t="shared" si="5314"/>
        <v>0</v>
      </c>
      <c r="AK3063" s="193">
        <f t="shared" si="5314"/>
        <v>0</v>
      </c>
      <c r="AL3063" s="193">
        <f t="shared" si="5314"/>
        <v>0</v>
      </c>
      <c r="AM3063" s="193">
        <f t="shared" si="5314"/>
        <v>0</v>
      </c>
      <c r="AN3063" s="193">
        <f t="shared" si="5314"/>
        <v>0</v>
      </c>
      <c r="AO3063" s="193">
        <f t="shared" si="5314"/>
        <v>0</v>
      </c>
      <c r="AP3063" s="194">
        <f t="shared" si="5314"/>
        <v>0</v>
      </c>
      <c r="AQ3063" s="192" t="e">
        <f t="shared" si="5314"/>
        <v>#DIV/0!</v>
      </c>
      <c r="AR3063" s="193" t="e">
        <f t="shared" si="5314"/>
        <v>#DIV/0!</v>
      </c>
      <c r="AS3063" s="193" t="e">
        <f t="shared" si="5314"/>
        <v>#DIV/0!</v>
      </c>
      <c r="AT3063" s="193" t="e">
        <f t="shared" si="5314"/>
        <v>#DIV/0!</v>
      </c>
      <c r="AU3063" s="193" t="e">
        <f t="shared" si="5314"/>
        <v>#DIV/0!</v>
      </c>
      <c r="AV3063" s="193" t="e">
        <f t="shared" si="5314"/>
        <v>#DIV/0!</v>
      </c>
      <c r="AW3063" s="193" t="e">
        <f t="shared" si="5314"/>
        <v>#DIV/0!</v>
      </c>
      <c r="AX3063" s="193" t="e">
        <f t="shared" si="5314"/>
        <v>#DIV/0!</v>
      </c>
      <c r="AY3063" s="193" t="e">
        <f t="shared" si="5314"/>
        <v>#DIV/0!</v>
      </c>
      <c r="AZ3063" s="194" t="e">
        <f t="shared" si="5314"/>
        <v>#DIV/0!</v>
      </c>
      <c r="BA3063" s="192">
        <f t="shared" si="5314"/>
        <v>0</v>
      </c>
      <c r="BB3063" s="193">
        <f t="shared" si="5314"/>
        <v>0</v>
      </c>
      <c r="BC3063" s="193">
        <f t="shared" si="5314"/>
        <v>0</v>
      </c>
      <c r="BD3063" s="193">
        <f t="shared" si="5314"/>
        <v>0</v>
      </c>
      <c r="BE3063" s="193">
        <f t="shared" si="5314"/>
        <v>0</v>
      </c>
      <c r="BF3063" s="193">
        <f t="shared" si="5314"/>
        <v>0</v>
      </c>
      <c r="BG3063" s="193">
        <f t="shared" si="5314"/>
        <v>0</v>
      </c>
      <c r="BH3063" s="193">
        <f t="shared" si="5314"/>
        <v>0</v>
      </c>
      <c r="BI3063" s="193">
        <f t="shared" si="5314"/>
        <v>0</v>
      </c>
      <c r="BJ3063" s="194">
        <f t="shared" si="5314"/>
        <v>0</v>
      </c>
    </row>
    <row r="3064" spans="1:93" hidden="1" outlineLevel="2" x14ac:dyDescent="0.25"/>
    <row r="3065" spans="1:93" hidden="1" outlineLevel="1" collapsed="1" x14ac:dyDescent="0.25"/>
    <row r="3066" spans="1:93" hidden="1" outlineLevel="1" x14ac:dyDescent="0.25">
      <c r="A3066" s="61">
        <v>6</v>
      </c>
      <c r="B3066" s="179">
        <f>HLOOKUP(A3066,'Calculo VIGA'!E$2:M$3,2,TRUE)</f>
        <v>0</v>
      </c>
      <c r="C3066" s="180"/>
      <c r="D3066" s="180"/>
    </row>
    <row r="3067" spans="1:93" hidden="1" outlineLevel="1" x14ac:dyDescent="0.25">
      <c r="A3067" s="181">
        <f>1*B3066/10</f>
        <v>0</v>
      </c>
      <c r="B3067" s="180"/>
      <c r="C3067" s="180"/>
      <c r="D3067" s="180"/>
    </row>
    <row r="3068" spans="1:93" hidden="1" outlineLevel="2" x14ac:dyDescent="0.25">
      <c r="B3068" s="316">
        <f>'Calculo VIGA'!E$2</f>
        <v>1</v>
      </c>
      <c r="C3068" s="317"/>
      <c r="D3068" s="316">
        <f>'Calculo VIGA'!F$2</f>
        <v>2</v>
      </c>
      <c r="E3068" s="317"/>
      <c r="F3068" s="316">
        <f>'Calculo VIGA'!G$2</f>
        <v>3</v>
      </c>
      <c r="G3068" s="317"/>
      <c r="H3068" s="316">
        <f>'Calculo VIGA'!H$2</f>
        <v>4</v>
      </c>
      <c r="I3068" s="317"/>
      <c r="J3068" s="316">
        <f>'Calculo VIGA'!I$2</f>
        <v>5</v>
      </c>
      <c r="K3068" s="317"/>
      <c r="L3068" s="316">
        <f>'Calculo VIGA'!J$2</f>
        <v>6</v>
      </c>
      <c r="M3068" s="317"/>
    </row>
    <row r="3069" spans="1:93" hidden="1" outlineLevel="2" x14ac:dyDescent="0.25">
      <c r="B3069" s="105">
        <f>'Calculo VIGA'!B$18</f>
        <v>3</v>
      </c>
      <c r="C3069" s="106">
        <v>0</v>
      </c>
      <c r="D3069" s="107">
        <f>'Calculo VIGA'!J$18</f>
        <v>0</v>
      </c>
      <c r="E3069" s="106">
        <v>0</v>
      </c>
      <c r="F3069" s="107">
        <f>'Calculo VIGA'!R$18</f>
        <v>0</v>
      </c>
      <c r="G3069" s="106">
        <v>0</v>
      </c>
      <c r="H3069" s="107">
        <f>'Calculo VIGA'!Z$18</f>
        <v>0</v>
      </c>
      <c r="I3069" s="106">
        <v>0</v>
      </c>
      <c r="J3069" s="107">
        <f>'Calculo VIGA'!AH$18</f>
        <v>0</v>
      </c>
      <c r="K3069" s="106">
        <v>0</v>
      </c>
      <c r="L3069" s="107">
        <f>'Calculo VIGA'!AP$18</f>
        <v>0</v>
      </c>
      <c r="M3069" s="108">
        <v>0</v>
      </c>
      <c r="X3069" s="146"/>
      <c r="Y3069" s="147"/>
    </row>
    <row r="3070" spans="1:93" hidden="1" outlineLevel="2" x14ac:dyDescent="0.25">
      <c r="B3070" s="105">
        <f>'Calculo VIGA'!B$19</f>
        <v>4</v>
      </c>
      <c r="C3070" s="106">
        <f>IF($A3066=B3068,1*($B3066-$A3067)^2*(2*$A3067+$B3066)/$B3066^3,0)</f>
        <v>0</v>
      </c>
      <c r="D3070" s="107">
        <f>'Calculo VIGA'!J$19</f>
        <v>0</v>
      </c>
      <c r="E3070" s="106">
        <f>IF($A3066=D3068,1*($B3066-$A3067)^2*(2*$A3067+$B3066)/$B3066^3,0)</f>
        <v>0</v>
      </c>
      <c r="F3070" s="107">
        <f>'Calculo VIGA'!R$19</f>
        <v>0</v>
      </c>
      <c r="G3070" s="106">
        <f>IF($A3066=F3068,1*($B3066-$A3067)^2*(2*$A3067+$B3066)/$B3066^3,0)</f>
        <v>0</v>
      </c>
      <c r="H3070" s="107">
        <f>'Calculo VIGA'!Z$19</f>
        <v>0</v>
      </c>
      <c r="I3070" s="106">
        <f>IF($A3066=H3068,1*($B3066-$A3067)^2*(2*$A3067+$B3066)/$B3066^3,0)</f>
        <v>0</v>
      </c>
      <c r="J3070" s="107">
        <f>'Calculo VIGA'!AH$19</f>
        <v>0</v>
      </c>
      <c r="K3070" s="106">
        <f>IF($A3066=J3068,1*($B3066-$A3067)^2*(2*$A3067+$B3066)/$B3066^3,0)</f>
        <v>0</v>
      </c>
      <c r="L3070" s="107">
        <f>'Calculo VIGA'!AP$19</f>
        <v>0</v>
      </c>
      <c r="M3070" s="108" t="e">
        <f>IF($A3066=L3068,1*($B3066-$A3067)^2*(2*$A3067+$B3066)/$B3066^3,0)</f>
        <v>#DIV/0!</v>
      </c>
    </row>
    <row r="3071" spans="1:93" hidden="1" outlineLevel="2" x14ac:dyDescent="0.25">
      <c r="A3071" t="s">
        <v>36</v>
      </c>
      <c r="B3071" s="105">
        <f>'Calculo VIGA'!B$20</f>
        <v>1</v>
      </c>
      <c r="C3071" s="106">
        <f>IF($A3066=B3068,1*$A3067*($B3066-$A3067)^2/$B3066^2,0)</f>
        <v>0</v>
      </c>
      <c r="D3071" s="107">
        <f>'Calculo VIGA'!J$20</f>
        <v>0</v>
      </c>
      <c r="E3071" s="106">
        <f>IF($A3066=D3068,1*$A3067*($B3066-$A3067)^2/$B3066^2,0)</f>
        <v>0</v>
      </c>
      <c r="F3071" s="107">
        <f>'Calculo VIGA'!R$20</f>
        <v>0</v>
      </c>
      <c r="G3071" s="106">
        <f>IF($A3066=F3068,1*$A3067*($B3066-$A3067)^2/$B3066^2,0)</f>
        <v>0</v>
      </c>
      <c r="H3071" s="107">
        <f>'Calculo VIGA'!Z$20</f>
        <v>0</v>
      </c>
      <c r="I3071" s="106">
        <f>IF($A3066=H3068,1*$A3067*($B3066-$A3067)^2/$B3066^2,0)</f>
        <v>0</v>
      </c>
      <c r="J3071" s="107">
        <f>'Calculo VIGA'!AH$20</f>
        <v>0</v>
      </c>
      <c r="K3071" s="106">
        <f>IF($A3066=J3068,1*$A3067*($B3066-$A3067)^2/$B3066^2,0)</f>
        <v>0</v>
      </c>
      <c r="L3071" s="107">
        <f>'Calculo VIGA'!AP$20</f>
        <v>0</v>
      </c>
      <c r="M3071" s="108" t="e">
        <f>IF($A3066=L3068,1*$A3067*($B3066-$A3067)^2/$B3066^2,0)</f>
        <v>#DIV/0!</v>
      </c>
      <c r="X3071" s="149"/>
    </row>
    <row r="3072" spans="1:93" hidden="1" outlineLevel="2" x14ac:dyDescent="0.25">
      <c r="B3072" s="105">
        <f>'Calculo VIGA'!B$21</f>
        <v>5</v>
      </c>
      <c r="C3072" s="108">
        <v>0</v>
      </c>
      <c r="D3072" s="107">
        <f>'Calculo VIGA'!J$21</f>
        <v>0</v>
      </c>
      <c r="E3072" s="108">
        <v>0</v>
      </c>
      <c r="F3072" s="107">
        <f>'Calculo VIGA'!R$21</f>
        <v>0</v>
      </c>
      <c r="G3072" s="108">
        <v>0</v>
      </c>
      <c r="H3072" s="107">
        <f>'Calculo VIGA'!Z$21</f>
        <v>0</v>
      </c>
      <c r="I3072" s="108">
        <v>0</v>
      </c>
      <c r="J3072" s="107">
        <f>'Calculo VIGA'!AH$21</f>
        <v>0</v>
      </c>
      <c r="K3072" s="108">
        <v>0</v>
      </c>
      <c r="L3072" s="107">
        <f>'Calculo VIGA'!AP$21</f>
        <v>0</v>
      </c>
      <c r="M3072" s="108">
        <v>0</v>
      </c>
    </row>
    <row r="3073" spans="2:34" hidden="1" outlineLevel="2" x14ac:dyDescent="0.25">
      <c r="B3073" s="105">
        <f>'Calculo VIGA'!B$22</f>
        <v>6</v>
      </c>
      <c r="C3073" s="106">
        <f>IF($A3066=B3068,1*($A3067)^2*(3*$B3066-2*$A3067)/$B3066^3,0)</f>
        <v>0</v>
      </c>
      <c r="D3073" s="107">
        <f>'Calculo VIGA'!J$22</f>
        <v>0</v>
      </c>
      <c r="E3073" s="106">
        <f>IF($A3066=D3068,1*($A3067)^2*(3*$B3066-2*$A3067)/$B3066^3,0)</f>
        <v>0</v>
      </c>
      <c r="F3073" s="107">
        <f>'Calculo VIGA'!R$22</f>
        <v>0</v>
      </c>
      <c r="G3073" s="106">
        <f>IF($A3066=F3068,1*($A3067)^2*(3*$B3066-2*$A3067)/$B3066^3,0)</f>
        <v>0</v>
      </c>
      <c r="H3073" s="107">
        <f>'Calculo VIGA'!Z$22</f>
        <v>0</v>
      </c>
      <c r="I3073" s="106">
        <f>IF($A3066=H3068,1*($A3067)^2*(3*$B3066-2*$A3067)/$B3066^3,0)</f>
        <v>0</v>
      </c>
      <c r="J3073" s="107">
        <f>'Calculo VIGA'!AH$22</f>
        <v>0</v>
      </c>
      <c r="K3073" s="106">
        <f>IF($A3066=J3068,1*($A3067)^2*(3*$B3066-2*$A3067)/$B3066^3,0)</f>
        <v>0</v>
      </c>
      <c r="L3073" s="107">
        <f>'Calculo VIGA'!AP$22</f>
        <v>0</v>
      </c>
      <c r="M3073" s="108" t="e">
        <f>IF($A3066=L3068,1*($A3067)^2*(3*$B3066-2*$A3067)/$B3066^3,0)</f>
        <v>#DIV/0!</v>
      </c>
    </row>
    <row r="3074" spans="2:34" hidden="1" outlineLevel="2" x14ac:dyDescent="0.25">
      <c r="B3074" s="105">
        <f>'Calculo VIGA'!B$23</f>
        <v>2</v>
      </c>
      <c r="C3074" s="108">
        <f>IF($A3066=B3068,-1*($B3066-$A3067)*$A3067^2/$B3066^2,0)</f>
        <v>0</v>
      </c>
      <c r="D3074" s="107">
        <f>'Calculo VIGA'!J$23</f>
        <v>0</v>
      </c>
      <c r="E3074" s="108">
        <f>IF($A3066=D3068,-1*($B3066-$A3067)*$A3067^2/$B3066^2,0)</f>
        <v>0</v>
      </c>
      <c r="F3074" s="107">
        <f>'Calculo VIGA'!R$23</f>
        <v>0</v>
      </c>
      <c r="G3074" s="108">
        <f>IF($A3066=F3068,-1*($B3066-$A3067)*$A3067^2/$B3066^2,0)</f>
        <v>0</v>
      </c>
      <c r="H3074" s="107">
        <f>'Calculo VIGA'!Z$23</f>
        <v>0</v>
      </c>
      <c r="I3074" s="108">
        <f>IF($A3066=H3068,-1*($B3066-$A3067)*$A3067^2/$B3066^2,0)</f>
        <v>0</v>
      </c>
      <c r="J3074" s="107">
        <f>'Calculo VIGA'!AH$23</f>
        <v>0</v>
      </c>
      <c r="K3074" s="108">
        <f>IF($A3066=J3068,-1*($B3066-$A3067)*$A3067^2/$B3066^2,0)</f>
        <v>0</v>
      </c>
      <c r="L3074" s="107">
        <f>'Calculo VIGA'!AP$23</f>
        <v>0</v>
      </c>
      <c r="M3074" s="108" t="e">
        <f>IF($A3066=L3068,-1*($B3066-$A3067)*$A3067^2/$B3066^2,0)</f>
        <v>#DIV/0!</v>
      </c>
    </row>
    <row r="3075" spans="2:34" hidden="1" outlineLevel="2" x14ac:dyDescent="0.25">
      <c r="C3075" t="s">
        <v>61</v>
      </c>
      <c r="D3075" s="182"/>
      <c r="E3075" s="183"/>
      <c r="F3075" s="182"/>
      <c r="G3075" s="183"/>
      <c r="H3075" s="182"/>
      <c r="I3075" s="183"/>
      <c r="J3075" s="182"/>
      <c r="K3075" s="183"/>
      <c r="L3075" s="182"/>
      <c r="M3075" s="183"/>
      <c r="N3075" s="182"/>
      <c r="O3075" s="183"/>
      <c r="P3075" s="182"/>
      <c r="Q3075" s="183"/>
      <c r="R3075" s="182"/>
      <c r="S3075" s="183"/>
    </row>
    <row r="3076" spans="2:34" hidden="1" outlineLevel="2" x14ac:dyDescent="0.25">
      <c r="B3076" s="105">
        <v>1</v>
      </c>
      <c r="C3076" s="108">
        <f t="shared" ref="C3076" si="5315">-(IFERROR(VLOOKUP($B3076,$B3069:$C3074,2,0),0)+IFERROR(VLOOKUP($B3076,$D3069:$E3074,2,0),0)+IFERROR(VLOOKUP($B3076,$F3069:$G3074,2,0),0)+IFERROR(VLOOKUP($B3076,$H3069:$I3074,2,0),0)+IFERROR(VLOOKUP($B3076,$J3069:$K3074,2,0),0)+IFERROR(VLOOKUP($B3076,$L3069:$M3074,2,0),0)+IFERROR(VLOOKUP($B3076,$N3069:$O3074,2,0),0)+IFERROR(VLOOKUP($B3076,$P3069:$Q3074,2,0),0)+IFERROR(VLOOKUP($B3076,$R3069:$S3074,2,0),0))</f>
        <v>0</v>
      </c>
      <c r="E3076" s="109"/>
      <c r="F3076" s="325" t="s">
        <v>37</v>
      </c>
      <c r="G3076" s="325"/>
      <c r="H3076" s="325"/>
      <c r="I3076" s="325"/>
      <c r="J3076" s="325"/>
      <c r="K3076" s="325"/>
      <c r="L3076" s="325"/>
      <c r="M3076" s="325"/>
      <c r="N3076" s="325"/>
      <c r="O3076" s="325"/>
      <c r="P3076" s="325"/>
      <c r="Q3076" s="325"/>
      <c r="R3076" s="325"/>
      <c r="S3076" s="325"/>
      <c r="T3076" s="325"/>
      <c r="U3076" s="325"/>
      <c r="V3076" s="325"/>
      <c r="W3076" s="325"/>
      <c r="X3076" s="325"/>
      <c r="Y3076" s="325"/>
      <c r="Z3076" s="325"/>
      <c r="AA3076" s="325"/>
      <c r="AB3076" s="110"/>
      <c r="AC3076" s="110"/>
      <c r="AD3076" s="110"/>
      <c r="AE3076" s="110"/>
      <c r="AF3076" s="110"/>
      <c r="AG3076" s="110"/>
      <c r="AH3076" s="110"/>
    </row>
    <row r="3077" spans="2:34" hidden="1" outlineLevel="2" x14ac:dyDescent="0.25">
      <c r="B3077" s="105">
        <v>2</v>
      </c>
      <c r="C3077" s="108">
        <f t="shared" ref="C3077" si="5316">-(IFERROR(VLOOKUP($B3077,$B3069:$C3074,2,0),0)+IFERROR(VLOOKUP($B3077,$D3069:$E3074,2,0),0)+IFERROR(VLOOKUP($B3077,$F3069:$G3074,2,0),0)+IFERROR(VLOOKUP($B3077,$H3069:$I3074,2,0),0)+IFERROR(VLOOKUP($B3077,$J3069:$K3074,2,0),0)+IFERROR(VLOOKUP($B3077,$L3069:$M3074,2,0),0)+IFERROR(VLOOKUP($B3077,$N3069:$O3074,2,0),0)+IFERROR(VLOOKUP($B3077,$P3069:$Q3074,2,0),0)+IFERROR(VLOOKUP($B3077,$R3069:$S3074,2,0),0))</f>
        <v>0</v>
      </c>
      <c r="E3077" s="110"/>
      <c r="F3077" s="110"/>
      <c r="G3077" s="326" t="s">
        <v>38</v>
      </c>
      <c r="H3077" s="326"/>
      <c r="I3077" s="326"/>
      <c r="J3077" s="326"/>
      <c r="K3077" s="326"/>
      <c r="L3077" s="326"/>
      <c r="M3077" s="110"/>
      <c r="N3077" s="110"/>
      <c r="O3077" s="110"/>
      <c r="P3077" s="327" t="s">
        <v>39</v>
      </c>
      <c r="Q3077" s="327"/>
      <c r="R3077" s="327"/>
      <c r="S3077" s="327"/>
      <c r="T3077" s="327"/>
      <c r="U3077" s="327"/>
      <c r="V3077" s="110"/>
      <c r="W3077" s="110"/>
      <c r="X3077" s="110"/>
      <c r="Y3077" s="110"/>
      <c r="Z3077" s="110"/>
      <c r="AA3077" s="110"/>
      <c r="AB3077" s="110"/>
      <c r="AC3077" s="110"/>
      <c r="AD3077" s="110"/>
      <c r="AE3077" s="110"/>
      <c r="AF3077" s="110"/>
      <c r="AG3077" s="110"/>
      <c r="AH3077" s="110"/>
    </row>
    <row r="3078" spans="2:34" hidden="1" outlineLevel="2" x14ac:dyDescent="0.25">
      <c r="B3078" s="105">
        <v>3</v>
      </c>
      <c r="C3078" s="108">
        <f t="shared" ref="C3078" si="5317">-(IFERROR(VLOOKUP($B3078,$B3069:$C3074,2,0),0)+IFERROR(VLOOKUP($B3078,$D3069:$E3074,2,0),0)+IFERROR(VLOOKUP($B3078,$F3069:$G3074,2,0),0)+IFERROR(VLOOKUP($B3078,$H3069:$I3074,2,0),0)+IFERROR(VLOOKUP($B3078,$J3069:$K3074,2,0),0)+IFERROR(VLOOKUP($B3078,$L3069:$M3074,2,0),0)+IFERROR(VLOOKUP($B3078,$N3069:$O3074,2,0),0)+IFERROR(VLOOKUP($B3078,$P3069:$Q3074,2,0),0)+IFERROR(VLOOKUP($B3078,$R3069:$S3074,2,0),0))</f>
        <v>0</v>
      </c>
      <c r="E3078" s="110"/>
      <c r="F3078" s="110"/>
      <c r="G3078" s="112">
        <v>6</v>
      </c>
      <c r="H3078" s="112">
        <v>5</v>
      </c>
      <c r="I3078" s="112">
        <v>4</v>
      </c>
      <c r="J3078" s="112">
        <v>3</v>
      </c>
      <c r="K3078" s="112">
        <v>2</v>
      </c>
      <c r="L3078" s="112">
        <v>1</v>
      </c>
      <c r="M3078" s="110"/>
      <c r="O3078" s="110"/>
      <c r="P3078" s="112">
        <v>6</v>
      </c>
      <c r="Q3078" s="112">
        <v>5</v>
      </c>
      <c r="R3078" s="112">
        <v>4</v>
      </c>
      <c r="S3078" s="112">
        <v>3</v>
      </c>
      <c r="T3078" s="112">
        <v>2</v>
      </c>
      <c r="U3078" s="112">
        <v>1</v>
      </c>
      <c r="AB3078" s="110"/>
      <c r="AC3078" s="110"/>
      <c r="AD3078" s="110"/>
      <c r="AE3078" s="110"/>
      <c r="AF3078" s="110"/>
      <c r="AG3078" s="110"/>
      <c r="AH3078" s="110"/>
    </row>
    <row r="3079" spans="2:34" hidden="1" outlineLevel="2" x14ac:dyDescent="0.25">
      <c r="B3079" s="105">
        <v>4</v>
      </c>
      <c r="C3079" s="108">
        <f t="shared" ref="C3079" si="5318">-(IFERROR(VLOOKUP($B3079,$B3069:$C3074,2,0),0)+IFERROR(VLOOKUP($B3079,$D3069:$E3074,2,0),0)+IFERROR(VLOOKUP($B3079,$F3069:$G3074,2,0),0)+IFERROR(VLOOKUP($B3079,$H3069:$I3074,2,0),0)+IFERROR(VLOOKUP($B3079,$J3069:$K3074,2,0),0)+IFERROR(VLOOKUP($B3079,$L3069:$M3074,2,0),0)+IFERROR(VLOOKUP($B3079,$N3069:$O3074,2,0),0)+IFERROR(VLOOKUP($B3079,$P3069:$Q3074,2,0),0)+IFERROR(VLOOKUP($B3079,$R3069:$S3074,2,0),0))</f>
        <v>0</v>
      </c>
      <c r="E3079" s="110"/>
      <c r="F3079" s="105">
        <v>1</v>
      </c>
      <c r="G3079" s="184" t="e">
        <f t="array" ref="G3079:G3085">MMULT(MINVERSE($C$24:$I$30),$C3076:$C3082)</f>
        <v>#NUM!</v>
      </c>
      <c r="H3079" s="184" t="e">
        <f t="array" ref="H3079:H3084">MMULT(MINVERSE($C$24:$H$29),$C3076:$C3081)</f>
        <v>#NUM!</v>
      </c>
      <c r="I3079" s="184" t="e">
        <f t="array" ref="I3079:I3083">MMULT(MINVERSE($C$24:$G$28),$C3076:$C3080)</f>
        <v>#NUM!</v>
      </c>
      <c r="J3079" s="184">
        <f t="array" ref="J3079:J3082">MMULT(MINVERSE($C$24:$F$27),$C3076:$C3079)</f>
        <v>0</v>
      </c>
      <c r="K3079" s="184">
        <f t="array" ref="K3079:K3081">MMULT(MINVERSE($C$24:$E$26),$C3076:$C3078)</f>
        <v>0</v>
      </c>
      <c r="L3079" s="184">
        <f t="array" ref="L3079:L3080">MMULT(MINVERSE($C$24:$D$25),$C3076:$C3077)</f>
        <v>0</v>
      </c>
      <c r="M3079" s="110"/>
      <c r="O3079" s="105">
        <v>1</v>
      </c>
      <c r="P3079" s="184" t="e">
        <f t="array" ref="P3079:P3089">MMULT(MINVERSE($C$24:$M$34),$C3076:$C3086)</f>
        <v>#NUM!</v>
      </c>
      <c r="Q3079" s="184" t="e">
        <f t="array" ref="Q3079:Q3088">MMULT(MINVERSE($C$24:$L$33),$C3076:$C3085)</f>
        <v>#NUM!</v>
      </c>
      <c r="R3079" s="184" t="e">
        <f t="array" ref="R3079:R3087">MMULT(MINVERSE($C$24:$K$32),$C3076:$C3084)</f>
        <v>#NUM!</v>
      </c>
      <c r="S3079" s="184" t="e">
        <f t="array" ref="S3079:S3086">MMULT(MINVERSE($C$24:$J$31),$C3076:$C3083)</f>
        <v>#NUM!</v>
      </c>
      <c r="T3079" s="114"/>
      <c r="U3079" s="114"/>
      <c r="V3079" s="110"/>
      <c r="W3079" s="110"/>
      <c r="X3079" s="110"/>
      <c r="Y3079" s="110"/>
      <c r="Z3079" s="110"/>
      <c r="AA3079" s="110"/>
      <c r="AB3079" s="110"/>
      <c r="AC3079" s="110"/>
      <c r="AD3079" s="110"/>
      <c r="AE3079" s="110"/>
      <c r="AF3079" s="110"/>
      <c r="AG3079" s="110"/>
      <c r="AH3079" s="110"/>
    </row>
    <row r="3080" spans="2:34" hidden="1" outlineLevel="2" x14ac:dyDescent="0.25">
      <c r="B3080" s="105">
        <v>5</v>
      </c>
      <c r="C3080" s="108">
        <f t="shared" ref="C3080" si="5319">-(IFERROR(VLOOKUP($B3080,$B3069:$C3074,2,0),0)+IFERROR(VLOOKUP($B3080,$D3069:$E3074,2,0),0)+IFERROR(VLOOKUP($B3080,$F3069:$G3074,2,0),0)+IFERROR(VLOOKUP($B3080,$H3069:$I3074,2,0),0)+IFERROR(VLOOKUP($B3080,$J3069:$K3074,2,0),0)+IFERROR(VLOOKUP($B3080,$L3069:$M3074,2,0),0)+IFERROR(VLOOKUP($B3080,$N3069:$O3074,2,0),0)+IFERROR(VLOOKUP($B3080,$P3069:$Q3074,2,0),0)+IFERROR(VLOOKUP($B3080,$R3069:$S3074,2,0),0))</f>
        <v>0</v>
      </c>
      <c r="E3080" s="110"/>
      <c r="F3080" s="105">
        <v>2</v>
      </c>
      <c r="G3080" s="185" t="e">
        <v>#NUM!</v>
      </c>
      <c r="H3080" s="185" t="e">
        <v>#NUM!</v>
      </c>
      <c r="I3080" s="185" t="e">
        <v>#NUM!</v>
      </c>
      <c r="J3080" s="185">
        <v>0</v>
      </c>
      <c r="K3080" s="185">
        <v>0</v>
      </c>
      <c r="L3080" s="185">
        <v>0</v>
      </c>
      <c r="M3080" s="110"/>
      <c r="O3080" s="105">
        <v>2</v>
      </c>
      <c r="P3080" s="185" t="e">
        <v>#NUM!</v>
      </c>
      <c r="Q3080" s="185" t="e">
        <v>#NUM!</v>
      </c>
      <c r="R3080" s="185" t="e">
        <v>#NUM!</v>
      </c>
      <c r="S3080" s="185" t="e">
        <v>#NUM!</v>
      </c>
      <c r="T3080" s="114"/>
      <c r="U3080" s="114"/>
    </row>
    <row r="3081" spans="2:34" hidden="1" outlineLevel="2" x14ac:dyDescent="0.25">
      <c r="B3081" s="105">
        <v>6</v>
      </c>
      <c r="C3081" s="108">
        <f t="shared" ref="C3081" si="5320">-(IFERROR(VLOOKUP($B3081,$B3069:$C3074,2,0),0)+IFERROR(VLOOKUP($B3081,$D3069:$E3074,2,0),0)+IFERROR(VLOOKUP($B3081,$F3069:$G3074,2,0),0)+IFERROR(VLOOKUP($B3081,$H3069:$I3074,2,0),0)+IFERROR(VLOOKUP($B3081,$J3069:$K3074,2,0),0)+IFERROR(VLOOKUP($B3081,$L3069:$M3074,2,0),0)+IFERROR(VLOOKUP($B3081,$N3069:$O3074,2,0),0)+IFERROR(VLOOKUP($B3081,$P3069:$Q3074,2,0),0)+IFERROR(VLOOKUP($B3081,$R3069:$S3074,2,0),0))</f>
        <v>0</v>
      </c>
      <c r="E3081" s="110"/>
      <c r="F3081" s="105">
        <v>3</v>
      </c>
      <c r="G3081" s="185" t="e">
        <v>#NUM!</v>
      </c>
      <c r="H3081" s="185" t="e">
        <v>#NUM!</v>
      </c>
      <c r="I3081" s="185" t="e">
        <v>#NUM!</v>
      </c>
      <c r="J3081" s="185">
        <v>0</v>
      </c>
      <c r="K3081" s="185">
        <v>0</v>
      </c>
      <c r="L3081" s="185"/>
      <c r="M3081" s="110"/>
      <c r="O3081" s="105">
        <v>3</v>
      </c>
      <c r="P3081" s="185" t="e">
        <v>#NUM!</v>
      </c>
      <c r="Q3081" s="185" t="e">
        <v>#NUM!</v>
      </c>
      <c r="R3081" s="185" t="e">
        <v>#NUM!</v>
      </c>
      <c r="S3081" s="185" t="e">
        <v>#NUM!</v>
      </c>
      <c r="T3081" s="114"/>
      <c r="U3081" s="114"/>
    </row>
    <row r="3082" spans="2:34" hidden="1" outlineLevel="2" x14ac:dyDescent="0.25">
      <c r="B3082" s="105">
        <v>7</v>
      </c>
      <c r="C3082" s="108">
        <f t="shared" ref="C3082" si="5321">-(IFERROR(VLOOKUP($B3082,$B3069:$C3074,2,0),0)+IFERROR(VLOOKUP($B3082,$D3069:$E3074,2,0),0)+IFERROR(VLOOKUP($B3082,$F3069:$G3074,2,0),0)+IFERROR(VLOOKUP($B3082,$H3069:$I3074,2,0),0)+IFERROR(VLOOKUP($B3082,$J3069:$K3074,2,0),0)+IFERROR(VLOOKUP($B3082,$L3069:$M3074,2,0),0)+IFERROR(VLOOKUP($B3082,$N3069:$O3074,2,0),0)+IFERROR(VLOOKUP($B3082,$P3069:$Q3074,2,0),0)+IFERROR(VLOOKUP($B3082,$R3069:$S3074,2,0),0))</f>
        <v>0</v>
      </c>
      <c r="E3082" s="110"/>
      <c r="F3082" s="105">
        <v>4</v>
      </c>
      <c r="G3082" s="185" t="e">
        <v>#NUM!</v>
      </c>
      <c r="H3082" s="185" t="e">
        <v>#NUM!</v>
      </c>
      <c r="I3082" s="185" t="e">
        <v>#NUM!</v>
      </c>
      <c r="J3082" s="185">
        <v>0</v>
      </c>
      <c r="K3082" s="185"/>
      <c r="L3082" s="185"/>
      <c r="M3082" s="110"/>
      <c r="O3082" s="105">
        <v>4</v>
      </c>
      <c r="P3082" s="185" t="e">
        <v>#NUM!</v>
      </c>
      <c r="Q3082" s="185" t="e">
        <v>#NUM!</v>
      </c>
      <c r="R3082" s="185" t="e">
        <v>#NUM!</v>
      </c>
      <c r="S3082" s="185" t="e">
        <v>#NUM!</v>
      </c>
      <c r="T3082" s="114"/>
      <c r="U3082" s="114"/>
    </row>
    <row r="3083" spans="2:34" hidden="1" outlineLevel="2" x14ac:dyDescent="0.25">
      <c r="B3083" s="105">
        <v>8</v>
      </c>
      <c r="C3083" s="108">
        <f t="shared" ref="C3083" si="5322">-(IFERROR(VLOOKUP($B3083,$B3069:$C3074,2,0),0)+IFERROR(VLOOKUP($B3083,$D3069:$E3074,2,0),0)+IFERROR(VLOOKUP($B3083,$F3069:$G3074,2,0),0)+IFERROR(VLOOKUP($B3083,$H3069:$I3074,2,0),0)+IFERROR(VLOOKUP($B3083,$J3069:$K3074,2,0),0)+IFERROR(VLOOKUP($B3083,$L3069:$M3074,2,0),0)+IFERROR(VLOOKUP($B3083,$N3069:$O3074,2,0),0)+IFERROR(VLOOKUP($B3083,$P3069:$Q3074,2,0),0)+IFERROR(VLOOKUP($B3083,$R3069:$S3074,2,0),0))</f>
        <v>0</v>
      </c>
      <c r="E3083" s="110" t="s">
        <v>40</v>
      </c>
      <c r="F3083" s="105">
        <v>5</v>
      </c>
      <c r="G3083" s="185" t="e">
        <v>#NUM!</v>
      </c>
      <c r="H3083" s="185" t="e">
        <v>#NUM!</v>
      </c>
      <c r="I3083" s="185" t="e">
        <v>#NUM!</v>
      </c>
      <c r="J3083" s="185"/>
      <c r="K3083" s="185"/>
      <c r="L3083" s="185"/>
      <c r="M3083" s="110"/>
      <c r="O3083" s="105">
        <v>5</v>
      </c>
      <c r="P3083" s="185" t="e">
        <v>#NUM!</v>
      </c>
      <c r="Q3083" s="185" t="e">
        <v>#NUM!</v>
      </c>
      <c r="R3083" s="185" t="e">
        <v>#NUM!</v>
      </c>
      <c r="S3083" s="185" t="e">
        <v>#NUM!</v>
      </c>
      <c r="T3083" s="114"/>
      <c r="U3083" s="114"/>
    </row>
    <row r="3084" spans="2:34" hidden="1" outlineLevel="2" x14ac:dyDescent="0.25">
      <c r="B3084" s="105">
        <v>9</v>
      </c>
      <c r="C3084" s="108">
        <f t="shared" ref="C3084" si="5323">-(IFERROR(VLOOKUP($B3084,$B3069:$C3074,2,0),0)+IFERROR(VLOOKUP($B3084,$D3069:$E3074,2,0),0)+IFERROR(VLOOKUP($B3084,$F3069:$G3074,2,0),0)+IFERROR(VLOOKUP($B3084,$H3069:$I3074,2,0),0)+IFERROR(VLOOKUP($B3084,$J3069:$K3074,2,0),0)+IFERROR(VLOOKUP($B3084,$L3069:$M3074,2,0),0)+IFERROR(VLOOKUP($B3084,$N3069:$O3074,2,0),0)+IFERROR(VLOOKUP($B3084,$P3069:$Q3074,2,0),0)+IFERROR(VLOOKUP($B3084,$R3069:$S3074,2,0),0))</f>
        <v>0</v>
      </c>
      <c r="E3084" s="110"/>
      <c r="F3084" s="105">
        <v>6</v>
      </c>
      <c r="G3084" s="185" t="e">
        <v>#NUM!</v>
      </c>
      <c r="H3084" s="185" t="e">
        <v>#NUM!</v>
      </c>
      <c r="I3084" s="185"/>
      <c r="J3084" s="185"/>
      <c r="K3084" s="185"/>
      <c r="L3084" s="185"/>
      <c r="M3084" s="110"/>
      <c r="O3084" s="105">
        <v>6</v>
      </c>
      <c r="P3084" s="185" t="e">
        <v>#NUM!</v>
      </c>
      <c r="Q3084" s="185" t="e">
        <v>#NUM!</v>
      </c>
      <c r="R3084" s="185" t="e">
        <v>#NUM!</v>
      </c>
      <c r="S3084" s="185" t="e">
        <v>#NUM!</v>
      </c>
      <c r="T3084" s="114"/>
      <c r="U3084" s="114"/>
    </row>
    <row r="3085" spans="2:34" hidden="1" outlineLevel="2" x14ac:dyDescent="0.25">
      <c r="B3085" s="105">
        <v>10</v>
      </c>
      <c r="C3085" s="108">
        <f t="shared" ref="C3085" si="5324">-(IFERROR(VLOOKUP($B3085,$B3069:$C3074,2,0),0)+IFERROR(VLOOKUP($B3085,$D3069:$E3074,2,0),0)+IFERROR(VLOOKUP($B3085,$F3069:$G3074,2,0),0)+IFERROR(VLOOKUP($B3085,$H3069:$I3074,2,0),0)+IFERROR(VLOOKUP($B3085,$J3069:$K3074,2,0),0)+IFERROR(VLOOKUP($B3085,$L3069:$M3074,2,0),0)+IFERROR(VLOOKUP($B3085,$N3069:$O3074,2,0),0)+IFERROR(VLOOKUP($B3085,$P3069:$Q3074,2,0),0)+IFERROR(VLOOKUP($B3085,$R3069:$S3074,2,0),0))</f>
        <v>0</v>
      </c>
      <c r="E3085" s="110"/>
      <c r="F3085" s="105">
        <v>7</v>
      </c>
      <c r="G3085" s="185" t="e">
        <v>#NUM!</v>
      </c>
      <c r="H3085" s="185"/>
      <c r="I3085" s="185"/>
      <c r="J3085" s="185"/>
      <c r="K3085" s="185"/>
      <c r="L3085" s="185"/>
      <c r="M3085" s="110"/>
      <c r="N3085" s="110" t="s">
        <v>40</v>
      </c>
      <c r="O3085" s="105">
        <v>7</v>
      </c>
      <c r="P3085" s="185" t="e">
        <v>#NUM!</v>
      </c>
      <c r="Q3085" s="185" t="e">
        <v>#NUM!</v>
      </c>
      <c r="R3085" s="185" t="e">
        <v>#NUM!</v>
      </c>
      <c r="S3085" s="185" t="e">
        <v>#NUM!</v>
      </c>
      <c r="T3085" s="114"/>
      <c r="U3085" s="114"/>
    </row>
    <row r="3086" spans="2:34" hidden="1" outlineLevel="2" x14ac:dyDescent="0.25">
      <c r="B3086" s="105">
        <v>11</v>
      </c>
      <c r="C3086" s="108">
        <f t="shared" ref="C3086" si="5325">-(IFERROR(VLOOKUP($B3086,$B3069:$C3074,2,0),0)+IFERROR(VLOOKUP($B3086,$D3069:$E3074,2,0),0)+IFERROR(VLOOKUP($B3086,$F3069:$G3074,2,0),0)+IFERROR(VLOOKUP($B3086,$H3069:$I3074,2,0),0)+IFERROR(VLOOKUP($B3086,$J3069:$K3074,2,0),0)+IFERROR(VLOOKUP($B3086,$L3069:$M3074,2,0),0)+IFERROR(VLOOKUP($B3086,$N3069:$O3074,2,0),0)+IFERROR(VLOOKUP($B3086,$P3069:$Q3074,2,0),0)+IFERROR(VLOOKUP($B3086,$R3069:$S3074,2,0),0))</f>
        <v>0</v>
      </c>
      <c r="E3086" s="110"/>
      <c r="M3086" s="110"/>
      <c r="O3086" s="105">
        <v>8</v>
      </c>
      <c r="P3086" s="185" t="e">
        <v>#NUM!</v>
      </c>
      <c r="Q3086" s="185" t="e">
        <v>#NUM!</v>
      </c>
      <c r="R3086" s="185" t="e">
        <v>#NUM!</v>
      </c>
      <c r="S3086" s="185" t="e">
        <v>#NUM!</v>
      </c>
      <c r="T3086" s="114"/>
      <c r="U3086" s="114"/>
    </row>
    <row r="3087" spans="2:34" hidden="1" outlineLevel="2" x14ac:dyDescent="0.25">
      <c r="B3087" s="105">
        <v>12</v>
      </c>
      <c r="C3087" s="108">
        <f t="shared" ref="C3087" si="5326">-(IFERROR(VLOOKUP($B3087,$B3069:$C3074,2,0),0)+IFERROR(VLOOKUP($B3087,$D3069:$E3074,2,0),0)+IFERROR(VLOOKUP($B3087,$F3069:$G3074,2,0),0)+IFERROR(VLOOKUP($B3087,$H3069:$I3074,2,0),0)+IFERROR(VLOOKUP($B3087,$J3069:$K3074,2,0),0)+IFERROR(VLOOKUP($B3087,$L3069:$M3074,2,0),0)+IFERROR(VLOOKUP($B3087,$N3069:$O3074,2,0),0)+IFERROR(VLOOKUP($B3087,$P3069:$Q3074,2,0),0)+IFERROR(VLOOKUP($B3087,$R3069:$S3074,2,0),0))</f>
        <v>0</v>
      </c>
      <c r="E3087" s="110"/>
      <c r="M3087" s="110"/>
      <c r="O3087" s="105">
        <v>9</v>
      </c>
      <c r="P3087" s="185" t="e">
        <v>#NUM!</v>
      </c>
      <c r="Q3087" s="185" t="e">
        <v>#NUM!</v>
      </c>
      <c r="R3087" s="185" t="e">
        <v>#NUM!</v>
      </c>
      <c r="S3087" s="185"/>
      <c r="T3087" s="114"/>
      <c r="U3087" s="114"/>
    </row>
    <row r="3088" spans="2:34" hidden="1" outlineLevel="2" x14ac:dyDescent="0.25">
      <c r="B3088" s="105">
        <v>13</v>
      </c>
      <c r="C3088" s="108">
        <f t="shared" ref="C3088" si="5327">-(IFERROR(VLOOKUP($B3088,$B3069:$C3074,2,0),0)+IFERROR(VLOOKUP($B3088,$D3069:$E3074,2,0),0)+IFERROR(VLOOKUP($B3088,$F3069:$G3074,2,0),0)+IFERROR(VLOOKUP($B3088,$H3069:$I3074,2,0),0)+IFERROR(VLOOKUP($B3088,$J3069:$K3074,2,0),0)+IFERROR(VLOOKUP($B3088,$L3069:$M3074,2,0),0)+IFERROR(VLOOKUP($B3088,$N3069:$O3074,2,0),0)+IFERROR(VLOOKUP($B3088,$P3069:$Q3074,2,0),0)+IFERROR(VLOOKUP($B3088,$R3069:$S3074,2,0),0))</f>
        <v>0</v>
      </c>
      <c r="E3088" s="110"/>
      <c r="F3088" s="110"/>
      <c r="G3088" s="324" t="s">
        <v>42</v>
      </c>
      <c r="H3088" s="324"/>
      <c r="I3088" s="324"/>
      <c r="J3088" s="324"/>
      <c r="K3088" s="324"/>
      <c r="L3088" s="324"/>
      <c r="M3088" s="110"/>
      <c r="O3088" s="105">
        <v>10</v>
      </c>
      <c r="P3088" s="185" t="e">
        <v>#NUM!</v>
      </c>
      <c r="Q3088" s="185" t="e">
        <v>#NUM!</v>
      </c>
      <c r="R3088" s="185"/>
      <c r="S3088" s="185"/>
      <c r="T3088" s="114"/>
      <c r="U3088" s="114"/>
    </row>
    <row r="3089" spans="1:24" hidden="1" outlineLevel="2" x14ac:dyDescent="0.25">
      <c r="B3089" s="105">
        <v>14</v>
      </c>
      <c r="C3089" s="108">
        <f t="shared" ref="C3089" si="5328">-(IFERROR(VLOOKUP($B3089,$B3069:$C3074,2,0),0)+IFERROR(VLOOKUP($B3089,$D3069:$E3074,2,0),0)+IFERROR(VLOOKUP($B3089,$F3069:$G3074,2,0),0)+IFERROR(VLOOKUP($B3089,$H3069:$I3074,2,0),0)+IFERROR(VLOOKUP($B3089,$J3069:$K3074,2,0),0)+IFERROR(VLOOKUP($B3089,$L3069:$M3074,2,0),0)+IFERROR(VLOOKUP($B3089,$N3069:$O3074,2,0),0)+IFERROR(VLOOKUP($B3089,$P3069:$Q3074,2,0),0)+IFERROR(VLOOKUP($B3089,$R3069:$S3074,2,0),0))</f>
        <v>0</v>
      </c>
      <c r="E3089" s="110"/>
      <c r="F3089" s="110"/>
      <c r="G3089" s="112">
        <v>6</v>
      </c>
      <c r="H3089" s="112">
        <v>5</v>
      </c>
      <c r="I3089" s="112">
        <v>4</v>
      </c>
      <c r="J3089" s="112">
        <v>3</v>
      </c>
      <c r="K3089" s="112">
        <v>2</v>
      </c>
      <c r="L3089" s="112">
        <v>1</v>
      </c>
      <c r="M3089" s="110"/>
      <c r="O3089" s="105">
        <v>11</v>
      </c>
      <c r="P3089" s="185" t="e">
        <v>#NUM!</v>
      </c>
      <c r="Q3089" s="185"/>
      <c r="R3089" s="185"/>
      <c r="S3089" s="185"/>
      <c r="T3089" s="114"/>
      <c r="U3089" s="114"/>
    </row>
    <row r="3090" spans="1:24" hidden="1" outlineLevel="2" x14ac:dyDescent="0.25">
      <c r="A3090" s="68" t="s">
        <v>41</v>
      </c>
      <c r="B3090" s="105">
        <v>15</v>
      </c>
      <c r="C3090" s="108">
        <f t="shared" ref="C3090" si="5329">-(IFERROR(VLOOKUP($B3090,$B3069:$C3074,2,0),0)+IFERROR(VLOOKUP($B3090,$D3069:$E3074,2,0),0)+IFERROR(VLOOKUP($B3090,$F3069:$G3074,2,0),0)+IFERROR(VLOOKUP($B3090,$H3069:$I3074,2,0),0)+IFERROR(VLOOKUP($B3090,$J3069:$K3074,2,0),0)+IFERROR(VLOOKUP($B3090,$L3069:$M3074,2,0),0)+IFERROR(VLOOKUP($B3090,$N3069:$O3074,2,0),0)+IFERROR(VLOOKUP($B3090,$P3069:$Q3074,2,0),0)+IFERROR(VLOOKUP($B3090,$R3069:$S3074,2,0),0))</f>
        <v>0</v>
      </c>
      <c r="E3090" s="110"/>
      <c r="F3090" s="105">
        <v>1</v>
      </c>
      <c r="G3090" s="184" t="e">
        <f t="array" ref="G3090:G3098">MMULT(MINVERSE($C$24:$K$32),$C3076:$C3084)</f>
        <v>#NUM!</v>
      </c>
      <c r="H3090" s="184" t="e">
        <f t="array" ref="H3090:H3097">MMULT(MINVERSE($C$24:$J$31),$C3076:$C3083)</f>
        <v>#NUM!</v>
      </c>
      <c r="I3090" s="184" t="e">
        <f t="array" ref="I3090:I3096">MMULT(MINVERSE($C$24:$I$30),$C3076:$C3082)</f>
        <v>#NUM!</v>
      </c>
      <c r="J3090" s="184" t="e">
        <f t="array" ref="J3090:J3095">MMULT(MINVERSE($C$24:$H$29),$C3076:$C3081)</f>
        <v>#NUM!</v>
      </c>
      <c r="K3090" s="184" t="e">
        <f t="array" ref="K3090:K3094">MMULT(MINVERSE($C$24:$G$28),$C3076:$C3080)</f>
        <v>#NUM!</v>
      </c>
      <c r="L3090" s="113"/>
      <c r="M3090" s="110"/>
      <c r="N3090" s="110"/>
      <c r="O3090" s="110"/>
      <c r="P3090" s="110"/>
    </row>
    <row r="3091" spans="1:24" hidden="1" outlineLevel="2" x14ac:dyDescent="0.25">
      <c r="B3091" s="105">
        <v>16</v>
      </c>
      <c r="C3091" s="108">
        <f t="shared" ref="C3091" si="5330">-(IFERROR(VLOOKUP($B3091,$B3069:$C3074,2,0),0)+IFERROR(VLOOKUP($B3091,$D3069:$E3074,2,0),0)+IFERROR(VLOOKUP($B3091,$F3069:$G3074,2,0),0)+IFERROR(VLOOKUP($B3091,$H3069:$I3074,2,0),0)+IFERROR(VLOOKUP($B3091,$J3069:$K3074,2,0),0)+IFERROR(VLOOKUP($B3091,$L3069:$M3074,2,0),0)+IFERROR(VLOOKUP($B3091,$N3069:$O3074,2,0),0)+IFERROR(VLOOKUP($B3091,$P3069:$Q3074,2,0),0)+IFERROR(VLOOKUP($B3091,$R3069:$S3074,2,0),0))</f>
        <v>0</v>
      </c>
      <c r="E3091" s="110"/>
      <c r="F3091" s="105">
        <v>2</v>
      </c>
      <c r="G3091" s="185" t="e">
        <v>#NUM!</v>
      </c>
      <c r="H3091" s="185" t="e">
        <v>#NUM!</v>
      </c>
      <c r="I3091" s="185" t="e">
        <v>#NUM!</v>
      </c>
      <c r="J3091" s="185" t="e">
        <v>#NUM!</v>
      </c>
      <c r="K3091" s="185" t="e">
        <v>#NUM!</v>
      </c>
      <c r="L3091" s="114"/>
      <c r="M3091" s="110"/>
      <c r="N3091" s="110"/>
      <c r="O3091" s="110"/>
      <c r="P3091" s="110"/>
    </row>
    <row r="3092" spans="1:24" hidden="1" outlineLevel="2" x14ac:dyDescent="0.25">
      <c r="B3092" s="105">
        <v>17</v>
      </c>
      <c r="C3092" s="108">
        <f t="shared" ref="C3092" si="5331">-(IFERROR(VLOOKUP($B3092,$B3069:$C3074,2,0),0)+IFERROR(VLOOKUP($B3092,$D3069:$E3074,2,0),0)+IFERROR(VLOOKUP($B3092,$F3069:$G3074,2,0),0)+IFERROR(VLOOKUP($B3092,$H3069:$I3074,2,0),0)+IFERROR(VLOOKUP($B3092,$J3069:$K3074,2,0),0)+IFERROR(VLOOKUP($B3092,$L3069:$M3074,2,0),0)+IFERROR(VLOOKUP($B3092,$N3069:$O3074,2,0),0)+IFERROR(VLOOKUP($B3092,$P3069:$Q3074,2,0),0)+IFERROR(VLOOKUP($B3092,$R3069:$S3074,2,0),0))</f>
        <v>0</v>
      </c>
      <c r="E3092" s="110"/>
      <c r="F3092" s="105">
        <v>3</v>
      </c>
      <c r="G3092" s="185" t="e">
        <v>#NUM!</v>
      </c>
      <c r="H3092" s="185" t="e">
        <v>#NUM!</v>
      </c>
      <c r="I3092" s="185" t="e">
        <v>#NUM!</v>
      </c>
      <c r="J3092" s="185" t="e">
        <v>#NUM!</v>
      </c>
      <c r="K3092" s="185" t="e">
        <v>#NUM!</v>
      </c>
      <c r="L3092" s="114"/>
      <c r="M3092" s="110"/>
    </row>
    <row r="3093" spans="1:24" hidden="1" outlineLevel="2" x14ac:dyDescent="0.25">
      <c r="B3093" s="105">
        <v>18</v>
      </c>
      <c r="C3093" s="108">
        <f t="shared" ref="C3093" si="5332">-(IFERROR(VLOOKUP($B3093,$B3069:$C3074,2,0),0)+IFERROR(VLOOKUP($B3093,$D3069:$E3074,2,0),0)+IFERROR(VLOOKUP($B3093,$F3069:$G3074,2,0),0)+IFERROR(VLOOKUP($B3093,$H3069:$I3074,2,0),0)+IFERROR(VLOOKUP($B3093,$J3069:$K3074,2,0),0)+IFERROR(VLOOKUP($B3093,$L3069:$M3074,2,0),0)+IFERROR(VLOOKUP($B3093,$N3069:$O3074,2,0),0)+IFERROR(VLOOKUP($B3093,$P3069:$Q3074,2,0),0)+IFERROR(VLOOKUP($B3093,$R3069:$S3074,2,0),0))</f>
        <v>0</v>
      </c>
      <c r="E3093" s="110"/>
      <c r="F3093" s="105">
        <v>4</v>
      </c>
      <c r="G3093" s="185" t="e">
        <v>#NUM!</v>
      </c>
      <c r="H3093" s="185" t="e">
        <v>#NUM!</v>
      </c>
      <c r="I3093" s="185" t="e">
        <v>#NUM!</v>
      </c>
      <c r="J3093" s="185" t="e">
        <v>#NUM!</v>
      </c>
      <c r="K3093" s="185" t="e">
        <v>#NUM!</v>
      </c>
      <c r="L3093" s="114"/>
      <c r="M3093" s="110"/>
    </row>
    <row r="3094" spans="1:24" hidden="1" outlineLevel="2" x14ac:dyDescent="0.25">
      <c r="B3094" s="105">
        <v>19</v>
      </c>
      <c r="C3094" s="108">
        <f t="shared" ref="C3094" si="5333">-(IFERROR(VLOOKUP($B3094,$B3069:$C3074,2,0),0)+IFERROR(VLOOKUP($B3094,$D3069:$E3074,2,0),0)+IFERROR(VLOOKUP($B3094,$F3069:$G3074,2,0),0)+IFERROR(VLOOKUP($B3094,$H3069:$I3074,2,0),0)+IFERROR(VLOOKUP($B3094,$J3069:$K3074,2,0),0)+IFERROR(VLOOKUP($B3094,$L3069:$M3074,2,0),0)+IFERROR(VLOOKUP($B3094,$N3069:$O3074,2,0),0)+IFERROR(VLOOKUP($B3094,$P3069:$Q3074,2,0),0)+IFERROR(VLOOKUP($B3094,$R3069:$S3074,2,0),0))</f>
        <v>0</v>
      </c>
      <c r="E3094" s="110"/>
      <c r="F3094" s="105">
        <v>5</v>
      </c>
      <c r="G3094" s="185" t="e">
        <v>#NUM!</v>
      </c>
      <c r="H3094" s="185" t="e">
        <v>#NUM!</v>
      </c>
      <c r="I3094" s="185" t="e">
        <v>#NUM!</v>
      </c>
      <c r="J3094" s="185" t="e">
        <v>#NUM!</v>
      </c>
      <c r="K3094" s="185" t="e">
        <v>#NUM!</v>
      </c>
      <c r="L3094" s="114"/>
      <c r="M3094" s="110"/>
    </row>
    <row r="3095" spans="1:24" hidden="1" outlineLevel="2" x14ac:dyDescent="0.25">
      <c r="B3095" s="105">
        <v>20</v>
      </c>
      <c r="C3095" s="108">
        <f t="shared" ref="C3095" si="5334">-(IFERROR(VLOOKUP($B3095,$B3069:$C3074,2,0),0)+IFERROR(VLOOKUP($B3095,$D3069:$E3074,2,0),0)+IFERROR(VLOOKUP($B3095,$F3069:$G3074,2,0),0)+IFERROR(VLOOKUP($B3095,$H3069:$I3074,2,0),0)+IFERROR(VLOOKUP($B3095,$J3069:$K3074,2,0),0)+IFERROR(VLOOKUP($B3095,$L3069:$M3074,2,0),0)+IFERROR(VLOOKUP($B3095,$N3069:$O3074,2,0),0)+IFERROR(VLOOKUP($B3095,$P3069:$Q3074,2,0),0)+IFERROR(VLOOKUP($B3095,$R3069:$S3074,2,0),0))</f>
        <v>0</v>
      </c>
      <c r="E3095" s="110" t="s">
        <v>40</v>
      </c>
      <c r="F3095" s="105">
        <v>6</v>
      </c>
      <c r="G3095" s="185" t="e">
        <v>#NUM!</v>
      </c>
      <c r="H3095" s="185" t="e">
        <v>#NUM!</v>
      </c>
      <c r="I3095" s="185" t="e">
        <v>#NUM!</v>
      </c>
      <c r="J3095" s="185" t="e">
        <v>#NUM!</v>
      </c>
      <c r="K3095" s="185"/>
      <c r="L3095" s="114"/>
      <c r="M3095" s="110"/>
    </row>
    <row r="3096" spans="1:24" hidden="1" outlineLevel="2" x14ac:dyDescent="0.25">
      <c r="B3096" s="105">
        <v>21</v>
      </c>
      <c r="C3096" s="108">
        <f t="shared" ref="C3096" si="5335">-(IFERROR(VLOOKUP($B3096,$B3069:$C3074,2,0),0)+IFERROR(VLOOKUP($B3096,$D3069:$E3074,2,0),0)+IFERROR(VLOOKUP($B3096,$F3069:$G3074,2,0),0)+IFERROR(VLOOKUP($B3096,$H3069:$I3074,2,0),0)+IFERROR(VLOOKUP($B3096,$J3069:$K3074,2,0),0)+IFERROR(VLOOKUP($B3096,$L3069:$M3074,2,0),0)+IFERROR(VLOOKUP($B3096,$N3069:$O3074,2,0),0)+IFERROR(VLOOKUP($B3096,$P3069:$Q3074,2,0),0)+IFERROR(VLOOKUP($B3096,$R3069:$S3074,2,0),0))</f>
        <v>0</v>
      </c>
      <c r="E3096" s="110"/>
      <c r="F3096" s="105">
        <v>7</v>
      </c>
      <c r="G3096" s="185" t="e">
        <v>#NUM!</v>
      </c>
      <c r="H3096" s="185" t="e">
        <v>#NUM!</v>
      </c>
      <c r="I3096" s="185" t="e">
        <v>#NUM!</v>
      </c>
      <c r="J3096" s="185"/>
      <c r="K3096" s="185"/>
      <c r="L3096" s="114"/>
      <c r="M3096" s="110"/>
    </row>
    <row r="3097" spans="1:24" hidden="1" outlineLevel="2" x14ac:dyDescent="0.25">
      <c r="E3097" s="110"/>
      <c r="F3097" s="105">
        <v>8</v>
      </c>
      <c r="G3097" s="185" t="e">
        <v>#NUM!</v>
      </c>
      <c r="H3097" s="185" t="e">
        <v>#NUM!</v>
      </c>
      <c r="I3097" s="185"/>
      <c r="J3097" s="185"/>
      <c r="K3097" s="185"/>
      <c r="L3097" s="114"/>
      <c r="M3097" s="110"/>
      <c r="X3097" s="110"/>
    </row>
    <row r="3098" spans="1:24" hidden="1" outlineLevel="2" x14ac:dyDescent="0.25">
      <c r="E3098" s="110"/>
      <c r="F3098" s="105">
        <v>9</v>
      </c>
      <c r="G3098" s="185" t="e">
        <v>#NUM!</v>
      </c>
      <c r="H3098" s="185"/>
      <c r="I3098" s="185"/>
      <c r="J3098" s="185"/>
      <c r="K3098" s="185"/>
      <c r="L3098" s="114"/>
      <c r="M3098" s="110"/>
      <c r="X3098" s="110"/>
    </row>
    <row r="3099" spans="1:24" hidden="1" outlineLevel="2" x14ac:dyDescent="0.25">
      <c r="A3099" s="117"/>
    </row>
    <row r="3100" spans="1:24" s="119" customFormat="1" hidden="1" outlineLevel="2" x14ac:dyDescent="0.25">
      <c r="A3100" s="118" t="s">
        <v>37</v>
      </c>
    </row>
    <row r="3101" spans="1:24" hidden="1" outlineLevel="2" x14ac:dyDescent="0.25">
      <c r="B3101" s="316">
        <f t="shared" ref="B3101:B3107" si="5336">B3068</f>
        <v>1</v>
      </c>
      <c r="C3101" s="316"/>
      <c r="D3101" s="316">
        <f t="shared" ref="D3101:D3107" si="5337">D3068</f>
        <v>2</v>
      </c>
      <c r="E3101" s="316"/>
      <c r="F3101" s="316">
        <f t="shared" ref="F3101:F3107" si="5338">F3068</f>
        <v>3</v>
      </c>
      <c r="G3101" s="316"/>
      <c r="H3101" s="316">
        <f t="shared" ref="H3101:H3107" si="5339">H3068</f>
        <v>4</v>
      </c>
      <c r="I3101" s="316"/>
      <c r="J3101" s="316">
        <f t="shared" ref="J3101:J3107" si="5340">J3068</f>
        <v>5</v>
      </c>
      <c r="K3101" s="316"/>
      <c r="L3101" s="316">
        <f t="shared" ref="L3101:L3107" si="5341">L3068</f>
        <v>6</v>
      </c>
      <c r="M3101" s="316"/>
    </row>
    <row r="3102" spans="1:24" hidden="1" outlineLevel="2" x14ac:dyDescent="0.25">
      <c r="B3102" s="105">
        <f t="shared" si="5336"/>
        <v>3</v>
      </c>
      <c r="C3102" s="116">
        <f>IF($Q$2=2,IFERROR(INDEX($G3079:$L3085,MATCH(B3102,$F3079:$F3085,0),MATCH(INICIO!$C$78,$G3078:$L3078,0)),0),IF($Q$2=4,IFERROR(INDEX($P3079:$U3089,MATCH(B3102,$O3079:$O3089,0),MATCH(INICIO!$C$78,$P3078:$U3078,0)),0),IFERROR(INDEX($G3090:$L3098,MATCH(B3102,$F3090:$F3098,0),MATCH(INICIO!$C$78,$G3089:$L3089,0)),0)))</f>
        <v>0</v>
      </c>
      <c r="D3102" s="105">
        <f t="shared" si="5337"/>
        <v>0</v>
      </c>
      <c r="E3102" s="116">
        <f>IF($Q$2=2,IFERROR(INDEX($G3079:$L3085,MATCH(D3102,$F3079:$F3085,0),MATCH(INICIO!$C$78,$G3078:$L3078,0)),0),IF($Q$2=4,IFERROR(INDEX($P3079:$U3089,MATCH(D3102,$O3079:$O3089,0),MATCH(INICIO!$C$78,$P3078:$U3078,0)),0),IFERROR(INDEX($G3090:$L3098,MATCH(D3102,$F3090:$F3098,0),MATCH(INICIO!$C$78,$G3089:$L3089,0)),0)))</f>
        <v>0</v>
      </c>
      <c r="F3102" s="105">
        <f t="shared" si="5338"/>
        <v>0</v>
      </c>
      <c r="G3102" s="116">
        <f>IF($Q$2=2,IFERROR(INDEX($G3079:$L3085,MATCH(F3102,$F3079:$F3085,0),MATCH(INICIO!$C$78,$G3078:$L3078,0)),0),IF($Q$2=4,IFERROR(INDEX($P3079:$U3089,MATCH(F3102,$O3079:$O3089,0),MATCH(INICIO!$C$78,$P3078:$U3078,0)),0),IFERROR(INDEX($G3090:$L3098,MATCH(F3102,$F3090:$F3098,0),MATCH(INICIO!$C$78,$G3089:$L3089,0)),0)))</f>
        <v>0</v>
      </c>
      <c r="H3102" s="105">
        <f t="shared" si="5339"/>
        <v>0</v>
      </c>
      <c r="I3102" s="116">
        <f>IF($Q$2=2,IFERROR(INDEX($G3079:$L3085,MATCH(H3102,$F3079:$F3085,0),MATCH(INICIO!$C$78,$G3078:$L3078,0)),0),IF($Q$2=4,IFERROR(INDEX($P3079:$U3089,MATCH(H3102,$O3079:$O3089,0),MATCH(INICIO!$C$78,$P3078:$U3078,0)),0),IFERROR(INDEX($G3090:$L3098,MATCH(H3102,$F3090:$F3098,0),MATCH(INICIO!$C$78,$G3089:$L3089,0)),0)))</f>
        <v>0</v>
      </c>
      <c r="J3102" s="105">
        <f t="shared" si="5340"/>
        <v>0</v>
      </c>
      <c r="K3102" s="116">
        <f>IF($Q$2=2,IFERROR(INDEX($G3079:$L3085,MATCH(J3102,$F3079:$F3085,0),MATCH(INICIO!$C$78,$G3078:$L3078,0)),0),IF($Q$2=4,IFERROR(INDEX($P3079:$U3089,MATCH(J3102,$O3079:$O3089,0),MATCH(INICIO!$C$78,$P3078:$U3078,0)),0),IFERROR(INDEX($G3090:$L3098,MATCH(J3102,$F3090:$F3098,0),MATCH(INICIO!$C$78,$G3089:$L3089,0)),0)))</f>
        <v>0</v>
      </c>
      <c r="L3102" s="105">
        <f t="shared" si="5341"/>
        <v>0</v>
      </c>
      <c r="M3102" s="116">
        <f>IF($Q$2=2,IFERROR(INDEX($G3079:$L3085,MATCH(L3102,$F3079:$F3085,0),MATCH(INICIO!$C$78,$G3078:$L3078,0)),0),IF($Q$2=4,IFERROR(INDEX($P3079:$U3089,MATCH(L3102,$O3079:$O3089,0),MATCH(INICIO!$C$78,$P3078:$U3078,0)),0),IFERROR(INDEX($G3090:$L3098,MATCH(L3102,$F3090:$F3098,0),MATCH(INICIO!$C$78,$G3089:$L3089,0)),0)))</f>
        <v>0</v>
      </c>
    </row>
    <row r="3103" spans="1:24" hidden="1" outlineLevel="2" x14ac:dyDescent="0.25">
      <c r="B3103" s="105">
        <f t="shared" si="5336"/>
        <v>4</v>
      </c>
      <c r="C3103" s="116">
        <f>IF($Q$2=2,IFERROR(INDEX($G3079:$L3085,MATCH(B3103,$F3079:$F3085,0),MATCH(INICIO!$C$78,$G3078:$L3078,0)),0),IF($Q$2=4,IFERROR(INDEX($P3079:$U3089,MATCH(B3103,$O3079:$O3089,0),MATCH(INICIO!$C$78,$P3078:$U3078,0)),0),IFERROR(INDEX($G3090:$L3098,MATCH(B3103,$F3090:$F3098,0),MATCH(INICIO!$C$78,$G3089:$L3089,0)),0)))</f>
        <v>0</v>
      </c>
      <c r="D3103" s="105">
        <f t="shared" si="5337"/>
        <v>0</v>
      </c>
      <c r="E3103" s="116">
        <f>IF($Q$2=2,IFERROR(INDEX($G3079:$L3085,MATCH(D3103,$F3079:$F3085,0),MATCH(INICIO!$C$78,$G3078:$L3078,0)),0),IF($Q$2=4,IFERROR(INDEX($P3079:$U3089,MATCH(D3103,$O3079:$O3089,0),MATCH(INICIO!$C$78,$P3078:$U3078,0)),0),IFERROR(INDEX($G3090:$L3098,MATCH(D3103,$F3090:$F3098,0),MATCH(INICIO!$C$78,$G3089:$L3089,0)),0)))</f>
        <v>0</v>
      </c>
      <c r="F3103" s="105">
        <f t="shared" si="5338"/>
        <v>0</v>
      </c>
      <c r="G3103" s="116">
        <f>IF($Q$2=2,IFERROR(INDEX($G3079:$L3085,MATCH(F3103,$F3079:$F3085,0),MATCH(INICIO!$C$78,$G3078:$L3078,0)),0),IF($Q$2=4,IFERROR(INDEX($P3079:$U3089,MATCH(F3103,$O3079:$O3089,0),MATCH(INICIO!$C$78,$P3078:$U3078,0)),0),IFERROR(INDEX($G3090:$L3098,MATCH(F3103,$F3090:$F3098,0),MATCH(INICIO!$C$78,$G3089:$L3089,0)),0)))</f>
        <v>0</v>
      </c>
      <c r="H3103" s="105">
        <f t="shared" si="5339"/>
        <v>0</v>
      </c>
      <c r="I3103" s="116">
        <f>IF($Q$2=2,IFERROR(INDEX($G3079:$L3085,MATCH(H3103,$F3079:$F3085,0),MATCH(INICIO!$C$78,$G3078:$L3078,0)),0),IF($Q$2=4,IFERROR(INDEX($P3079:$U3089,MATCH(H3103,$O3079:$O3089,0),MATCH(INICIO!$C$78,$P3078:$U3078,0)),0),IFERROR(INDEX($G3090:$L3098,MATCH(H3103,$F3090:$F3098,0),MATCH(INICIO!$C$78,$G3089:$L3089,0)),0)))</f>
        <v>0</v>
      </c>
      <c r="J3103" s="105">
        <f t="shared" si="5340"/>
        <v>0</v>
      </c>
      <c r="K3103" s="116">
        <f>IF($Q$2=2,IFERROR(INDEX($G3079:$L3085,MATCH(J3103,$F3079:$F3085,0),MATCH(INICIO!$C$78,$G3078:$L3078,0)),0),IF($Q$2=4,IFERROR(INDEX($P3079:$U3089,MATCH(J3103,$O3079:$O3089,0),MATCH(INICIO!$C$78,$P3078:$U3078,0)),0),IFERROR(INDEX($G3090:$L3098,MATCH(J3103,$F3090:$F3098,0),MATCH(INICIO!$C$78,$G3089:$L3089,0)),0)))</f>
        <v>0</v>
      </c>
      <c r="L3103" s="105">
        <f t="shared" si="5341"/>
        <v>0</v>
      </c>
      <c r="M3103" s="116">
        <f>IF($Q$2=2,IFERROR(INDEX($G3079:$L3085,MATCH(L3103,$F3079:$F3085,0),MATCH(INICIO!$C$78,$G3078:$L3078,0)),0),IF($Q$2=4,IFERROR(INDEX($P3079:$U3089,MATCH(L3103,$O3079:$O3089,0),MATCH(INICIO!$C$78,$P3078:$U3078,0)),0),IFERROR(INDEX($G3090:$L3098,MATCH(L3103,$F3090:$F3098,0),MATCH(INICIO!$C$78,$G3089:$L3089,0)),0)))</f>
        <v>0</v>
      </c>
    </row>
    <row r="3104" spans="1:24" hidden="1" outlineLevel="2" x14ac:dyDescent="0.25">
      <c r="B3104" s="105">
        <f t="shared" si="5336"/>
        <v>1</v>
      </c>
      <c r="C3104" s="116">
        <f>IF($Q$2=2,IFERROR(INDEX($G3079:$L3085,MATCH(B3104,$F3079:$F3085,0),MATCH(INICIO!$C$78,$G3078:$L3078,0)),0),IF($Q$2=4,IFERROR(INDEX($P3079:$U3089,MATCH(B3104,$O3079:$O3089,0),MATCH(INICIO!$C$78,$P3078:$U3078,0)),0),IFERROR(INDEX($G3090:$L3098,MATCH(B3104,$F3090:$F3098,0),MATCH(INICIO!$C$78,$G3089:$L3089,0)),0)))</f>
        <v>0</v>
      </c>
      <c r="D3104" s="105">
        <f t="shared" si="5337"/>
        <v>0</v>
      </c>
      <c r="E3104" s="116">
        <f>IF($Q$2=2,IFERROR(INDEX($G3079:$L3085,MATCH(D3104,$F3079:$F3085,0),MATCH(INICIO!$C$78,$G3078:$L3078,0)),0),IF($Q$2=4,IFERROR(INDEX($P3079:$U3089,MATCH(D3104,$O3079:$O3089,0),MATCH(INICIO!$C$78,$P3078:$U3078,0)),0),IFERROR(INDEX($G3090:$L3098,MATCH(D3104,$F3090:$F3098,0),MATCH(INICIO!$C$78,$G3089:$L3089,0)),0)))</f>
        <v>0</v>
      </c>
      <c r="F3104" s="105">
        <f t="shared" si="5338"/>
        <v>0</v>
      </c>
      <c r="G3104" s="116">
        <f>IF($Q$2=2,IFERROR(INDEX($G3079:$L3085,MATCH(F3104,$F3079:$F3085,0),MATCH(INICIO!$C$78,$G3078:$L3078,0)),0),IF($Q$2=4,IFERROR(INDEX($P3079:$U3089,MATCH(F3104,$O3079:$O3089,0),MATCH(INICIO!$C$78,$P3078:$U3078,0)),0),IFERROR(INDEX($G3090:$L3098,MATCH(F3104,$F3090:$F3098,0),MATCH(INICIO!$C$78,$G3089:$L3089,0)),0)))</f>
        <v>0</v>
      </c>
      <c r="H3104" s="105">
        <f t="shared" si="5339"/>
        <v>0</v>
      </c>
      <c r="I3104" s="116">
        <f>IF($Q$2=2,IFERROR(INDEX($G3079:$L3085,MATCH(H3104,$F3079:$F3085,0),MATCH(INICIO!$C$78,$G3078:$L3078,0)),0),IF($Q$2=4,IFERROR(INDEX($P3079:$U3089,MATCH(H3104,$O3079:$O3089,0),MATCH(INICIO!$C$78,$P3078:$U3078,0)),0),IFERROR(INDEX($G3090:$L3098,MATCH(H3104,$F3090:$F3098,0),MATCH(INICIO!$C$78,$G3089:$L3089,0)),0)))</f>
        <v>0</v>
      </c>
      <c r="J3104" s="105">
        <f t="shared" si="5340"/>
        <v>0</v>
      </c>
      <c r="K3104" s="116">
        <f>IF($Q$2=2,IFERROR(INDEX($G3079:$L3085,MATCH(J3104,$F3079:$F3085,0),MATCH(INICIO!$C$78,$G3078:$L3078,0)),0),IF($Q$2=4,IFERROR(INDEX($P3079:$U3089,MATCH(J3104,$O3079:$O3089,0),MATCH(INICIO!$C$78,$P3078:$U3078,0)),0),IFERROR(INDEX($G3090:$L3098,MATCH(J3104,$F3090:$F3098,0),MATCH(INICIO!$C$78,$G3089:$L3089,0)),0)))</f>
        <v>0</v>
      </c>
      <c r="L3104" s="105">
        <f t="shared" si="5341"/>
        <v>0</v>
      </c>
      <c r="M3104" s="116">
        <f>IF($Q$2=2,IFERROR(INDEX($G3079:$L3085,MATCH(L3104,$F3079:$F3085,0),MATCH(INICIO!$C$78,$G3078:$L3078,0)),0),IF($Q$2=4,IFERROR(INDEX($P3079:$U3089,MATCH(L3104,$O3079:$O3089,0),MATCH(INICIO!$C$78,$P3078:$U3078,0)),0),IFERROR(INDEX($G3090:$L3098,MATCH(L3104,$F3090:$F3098,0),MATCH(INICIO!$C$78,$G3089:$L3089,0)),0)))</f>
        <v>0</v>
      </c>
    </row>
    <row r="3105" spans="1:93" hidden="1" outlineLevel="2" x14ac:dyDescent="0.25">
      <c r="B3105" s="105">
        <f t="shared" si="5336"/>
        <v>5</v>
      </c>
      <c r="C3105" s="116">
        <f>IF($Q$2=2,IFERROR(INDEX($G3079:$L3085,MATCH(B3105,$F3079:$F3085,0),MATCH(INICIO!$C$78,$G3078:$L3078,0)),0),IF($Q$2=4,IFERROR(INDEX($P3079:$U3089,MATCH(B3105,$O3079:$O3089,0),MATCH(INICIO!$C$78,$P3078:$U3078,0)),0),IFERROR(INDEX($G3090:$L3098,MATCH(B3105,$F3090:$F3098,0),MATCH(INICIO!$C$78,$G3089:$L3089,0)),0)))</f>
        <v>0</v>
      </c>
      <c r="D3105" s="105">
        <f t="shared" si="5337"/>
        <v>0</v>
      </c>
      <c r="E3105" s="116">
        <f>IF($Q$2=2,IFERROR(INDEX($G3079:$L3085,MATCH(D3105,$F3079:$F3085,0),MATCH(INICIO!$C$78,$G3078:$L3078,0)),0),IF($Q$2=4,IFERROR(INDEX($P3079:$U3089,MATCH(D3105,$O3079:$O3089,0),MATCH(INICIO!$C$78,$P3078:$U3078,0)),0),IFERROR(INDEX($G3090:$L3098,MATCH(D3105,$F3090:$F3098,0),MATCH(INICIO!$C$78,$G3089:$L3089,0)),0)))</f>
        <v>0</v>
      </c>
      <c r="F3105" s="105">
        <f t="shared" si="5338"/>
        <v>0</v>
      </c>
      <c r="G3105" s="116">
        <f>IF($Q$2=2,IFERROR(INDEX($G3079:$L3085,MATCH(F3105,$F3079:$F3085,0),MATCH(INICIO!$C$78,$G3078:$L3078,0)),0),IF($Q$2=4,IFERROR(INDEX($P3079:$U3089,MATCH(F3105,$O3079:$O3089,0),MATCH(INICIO!$C$78,$P3078:$U3078,0)),0),IFERROR(INDEX($G3090:$L3098,MATCH(F3105,$F3090:$F3098,0),MATCH(INICIO!$C$78,$G3089:$L3089,0)),0)))</f>
        <v>0</v>
      </c>
      <c r="H3105" s="105">
        <f t="shared" si="5339"/>
        <v>0</v>
      </c>
      <c r="I3105" s="116">
        <f>IF($Q$2=2,IFERROR(INDEX($G3079:$L3085,MATCH(H3105,$F3079:$F3085,0),MATCH(INICIO!$C$78,$G3078:$L3078,0)),0),IF($Q$2=4,IFERROR(INDEX($P3079:$U3089,MATCH(H3105,$O3079:$O3089,0),MATCH(INICIO!$C$78,$P3078:$U3078,0)),0),IFERROR(INDEX($G3090:$L3098,MATCH(H3105,$F3090:$F3098,0),MATCH(INICIO!$C$78,$G3089:$L3089,0)),0)))</f>
        <v>0</v>
      </c>
      <c r="J3105" s="105">
        <f t="shared" si="5340"/>
        <v>0</v>
      </c>
      <c r="K3105" s="116">
        <f>IF($Q$2=2,IFERROR(INDEX($G3079:$L3085,MATCH(J3105,$F3079:$F3085,0),MATCH(INICIO!$C$78,$G3078:$L3078,0)),0),IF($Q$2=4,IFERROR(INDEX($P3079:$U3089,MATCH(J3105,$O3079:$O3089,0),MATCH(INICIO!$C$78,$P3078:$U3078,0)),0),IFERROR(INDEX($G3090:$L3098,MATCH(J3105,$F3090:$F3098,0),MATCH(INICIO!$C$78,$G3089:$L3089,0)),0)))</f>
        <v>0</v>
      </c>
      <c r="L3105" s="105">
        <f t="shared" si="5341"/>
        <v>0</v>
      </c>
      <c r="M3105" s="116">
        <f>IF($Q$2=2,IFERROR(INDEX($G3079:$L3085,MATCH(L3105,$F3079:$F3085,0),MATCH(INICIO!$C$78,$G3078:$L3078,0)),0),IF($Q$2=4,IFERROR(INDEX($P3079:$U3089,MATCH(L3105,$O3079:$O3089,0),MATCH(INICIO!$C$78,$P3078:$U3078,0)),0),IFERROR(INDEX($G3090:$L3098,MATCH(L3105,$F3090:$F3098,0),MATCH(INICIO!$C$78,$G3089:$L3089,0)),0)))</f>
        <v>0</v>
      </c>
    </row>
    <row r="3106" spans="1:93" hidden="1" outlineLevel="2" x14ac:dyDescent="0.25">
      <c r="B3106" s="105">
        <f t="shared" si="5336"/>
        <v>6</v>
      </c>
      <c r="C3106" s="116">
        <f>IF($Q$2=2,IFERROR(INDEX($G3079:$L3085,MATCH(B3106,$F3079:$F3085,0),MATCH(INICIO!$C$78,$G3078:$L3078,0)),0),IF($Q$2=4,IFERROR(INDEX($P3079:$U3089,MATCH(B3106,$O3079:$O3089,0),MATCH(INICIO!$C$78,$P3078:$U3078,0)),0),IFERROR(INDEX($G3090:$L3098,MATCH(B3106,$F3090:$F3098,0),MATCH(INICIO!$C$78,$G3089:$L3089,0)),0)))</f>
        <v>0</v>
      </c>
      <c r="D3106" s="105">
        <f t="shared" si="5337"/>
        <v>0</v>
      </c>
      <c r="E3106" s="116">
        <f>IF($Q$2=2,IFERROR(INDEX($G3079:$L3085,MATCH(D3106,$F3079:$F3085,0),MATCH(INICIO!$C$78,$G3078:$L3078,0)),0),IF($Q$2=4,IFERROR(INDEX($P3079:$U3089,MATCH(D3106,$O3079:$O3089,0),MATCH(INICIO!$C$78,$P3078:$U3078,0)),0),IFERROR(INDEX($G3090:$L3098,MATCH(D3106,$F3090:$F3098,0),MATCH(INICIO!$C$78,$G3089:$L3089,0)),0)))</f>
        <v>0</v>
      </c>
      <c r="F3106" s="105">
        <f t="shared" si="5338"/>
        <v>0</v>
      </c>
      <c r="G3106" s="116">
        <f>IF($Q$2=2,IFERROR(INDEX($G3079:$L3085,MATCH(F3106,$F3079:$F3085,0),MATCH(INICIO!$C$78,$G3078:$L3078,0)),0),IF($Q$2=4,IFERROR(INDEX($P3079:$U3089,MATCH(F3106,$O3079:$O3089,0),MATCH(INICIO!$C$78,$P3078:$U3078,0)),0),IFERROR(INDEX($G3090:$L3098,MATCH(F3106,$F3090:$F3098,0),MATCH(INICIO!$C$78,$G3089:$L3089,0)),0)))</f>
        <v>0</v>
      </c>
      <c r="H3106" s="105">
        <f t="shared" si="5339"/>
        <v>0</v>
      </c>
      <c r="I3106" s="116">
        <f>IF($Q$2=2,IFERROR(INDEX($G3079:$L3085,MATCH(H3106,$F3079:$F3085,0),MATCH(INICIO!$C$78,$G3078:$L3078,0)),0),IF($Q$2=4,IFERROR(INDEX($P3079:$U3089,MATCH(H3106,$O3079:$O3089,0),MATCH(INICIO!$C$78,$P3078:$U3078,0)),0),IFERROR(INDEX($G3090:$L3098,MATCH(H3106,$F3090:$F3098,0),MATCH(INICIO!$C$78,$G3089:$L3089,0)),0)))</f>
        <v>0</v>
      </c>
      <c r="J3106" s="105">
        <f t="shared" si="5340"/>
        <v>0</v>
      </c>
      <c r="K3106" s="116">
        <f>IF($Q$2=2,IFERROR(INDEX($G3079:$L3085,MATCH(J3106,$F3079:$F3085,0),MATCH(INICIO!$C$78,$G3078:$L3078,0)),0),IF($Q$2=4,IFERROR(INDEX($P3079:$U3089,MATCH(J3106,$O3079:$O3089,0),MATCH(INICIO!$C$78,$P3078:$U3078,0)),0),IFERROR(INDEX($G3090:$L3098,MATCH(J3106,$F3090:$F3098,0),MATCH(INICIO!$C$78,$G3089:$L3089,0)),0)))</f>
        <v>0</v>
      </c>
      <c r="L3106" s="105">
        <f t="shared" si="5341"/>
        <v>0</v>
      </c>
      <c r="M3106" s="116">
        <f>IF($Q$2=2,IFERROR(INDEX($G3079:$L3085,MATCH(L3106,$F3079:$F3085,0),MATCH(INICIO!$C$78,$G3078:$L3078,0)),0),IF($Q$2=4,IFERROR(INDEX($P3079:$U3089,MATCH(L3106,$O3079:$O3089,0),MATCH(INICIO!$C$78,$P3078:$U3078,0)),0),IFERROR(INDEX($G3090:$L3098,MATCH(L3106,$F3090:$F3098,0),MATCH(INICIO!$C$78,$G3089:$L3089,0)),0)))</f>
        <v>0</v>
      </c>
    </row>
    <row r="3107" spans="1:93" hidden="1" outlineLevel="2" x14ac:dyDescent="0.25">
      <c r="B3107" s="105">
        <f t="shared" si="5336"/>
        <v>2</v>
      </c>
      <c r="C3107" s="116">
        <f>IF($Q$2=2,IFERROR(INDEX($G3079:$L3085,MATCH(B3107,$F3079:$F3085,0),MATCH(INICIO!$C$78,$G3078:$L3078,0)),0),IF($Q$2=4,IFERROR(INDEX($P3079:$U3089,MATCH(B3107,$O3079:$O3089,0),MATCH(INICIO!$C$78,$P3078:$U3078,0)),0),IFERROR(INDEX($G3090:$L3098,MATCH(B3107,$F3090:$F3098,0),MATCH(INICIO!$C$78,$G3089:$L3089,0)),0)))</f>
        <v>0</v>
      </c>
      <c r="D3107" s="105">
        <f t="shared" si="5337"/>
        <v>0</v>
      </c>
      <c r="E3107" s="116">
        <f>IF($Q$2=2,IFERROR(INDEX($G3079:$L3085,MATCH(D3107,$F3079:$F3085,0),MATCH(INICIO!$C$78,$G3078:$L3078,0)),0),IF($Q$2=4,IFERROR(INDEX($P3079:$U3089,MATCH(D3107,$O3079:$O3089,0),MATCH(INICIO!$C$78,$P3078:$U3078,0)),0),IFERROR(INDEX($G3090:$L3098,MATCH(D3107,$F3090:$F3098,0),MATCH(INICIO!$C$78,$G3089:$L3089,0)),0)))</f>
        <v>0</v>
      </c>
      <c r="F3107" s="105">
        <f t="shared" si="5338"/>
        <v>0</v>
      </c>
      <c r="G3107" s="116">
        <f>IF($Q$2=2,IFERROR(INDEX($G3079:$L3085,MATCH(F3107,$F3079:$F3085,0),MATCH(INICIO!$C$78,$G3078:$L3078,0)),0),IF($Q$2=4,IFERROR(INDEX($P3079:$U3089,MATCH(F3107,$O3079:$O3089,0),MATCH(INICIO!$C$78,$P3078:$U3078,0)),0),IFERROR(INDEX($G3090:$L3098,MATCH(F3107,$F3090:$F3098,0),MATCH(INICIO!$C$78,$G3089:$L3089,0)),0)))</f>
        <v>0</v>
      </c>
      <c r="H3107" s="105">
        <f t="shared" si="5339"/>
        <v>0</v>
      </c>
      <c r="I3107" s="116">
        <f>IF($Q$2=2,IFERROR(INDEX($G3079:$L3085,MATCH(H3107,$F3079:$F3085,0),MATCH(INICIO!$C$78,$G3078:$L3078,0)),0),IF($Q$2=4,IFERROR(INDEX($P3079:$U3089,MATCH(H3107,$O3079:$O3089,0),MATCH(INICIO!$C$78,$P3078:$U3078,0)),0),IFERROR(INDEX($G3090:$L3098,MATCH(H3107,$F3090:$F3098,0),MATCH(INICIO!$C$78,$G3089:$L3089,0)),0)))</f>
        <v>0</v>
      </c>
      <c r="J3107" s="105">
        <f t="shared" si="5340"/>
        <v>0</v>
      </c>
      <c r="K3107" s="116">
        <f>IF($Q$2=2,IFERROR(INDEX($G3079:$L3085,MATCH(J3107,$F3079:$F3085,0),MATCH(INICIO!$C$78,$G3078:$L3078,0)),0),IF($Q$2=4,IFERROR(INDEX($P3079:$U3089,MATCH(J3107,$O3079:$O3089,0),MATCH(INICIO!$C$78,$P3078:$U3078,0)),0),IFERROR(INDEX($G3090:$L3098,MATCH(J3107,$F3090:$F3098,0),MATCH(INICIO!$C$78,$G3089:$L3089,0)),0)))</f>
        <v>0</v>
      </c>
      <c r="L3107" s="105">
        <f t="shared" si="5341"/>
        <v>0</v>
      </c>
      <c r="M3107" s="116">
        <f>IF($Q$2=2,IFERROR(INDEX($G3079:$L3085,MATCH(L3107,$F3079:$F3085,0),MATCH(INICIO!$C$78,$G3078:$L3078,0)),0),IF($Q$2=4,IFERROR(INDEX($P3079:$U3089,MATCH(L3107,$O3079:$O3089,0),MATCH(INICIO!$C$78,$P3078:$U3078,0)),0),IFERROR(INDEX($G3090:$L3098,MATCH(L3107,$F3090:$F3098,0),MATCH(INICIO!$C$78,$G3089:$L3089,0)),0)))</f>
        <v>0</v>
      </c>
    </row>
    <row r="3108" spans="1:93" hidden="1" outlineLevel="2" x14ac:dyDescent="0.25"/>
    <row r="3109" spans="1:93" s="119" customFormat="1" hidden="1" outlineLevel="2" x14ac:dyDescent="0.25">
      <c r="A3109" s="118" t="s">
        <v>43</v>
      </c>
    </row>
    <row r="3110" spans="1:93" hidden="1" outlineLevel="2" x14ac:dyDescent="0.25">
      <c r="C3110" s="121">
        <f t="shared" ref="C3110:H3110" si="5342">E$2</f>
        <v>1</v>
      </c>
      <c r="D3110" s="121">
        <f t="shared" si="5342"/>
        <v>2</v>
      </c>
      <c r="E3110" s="121">
        <f t="shared" si="5342"/>
        <v>3</v>
      </c>
      <c r="F3110" s="121">
        <f t="shared" si="5342"/>
        <v>4</v>
      </c>
      <c r="G3110" s="121">
        <f t="shared" si="5342"/>
        <v>5</v>
      </c>
      <c r="H3110" s="121">
        <f t="shared" si="5342"/>
        <v>6</v>
      </c>
    </row>
    <row r="3111" spans="1:93" hidden="1" outlineLevel="2" x14ac:dyDescent="0.25">
      <c r="B3111" s="122" t="s">
        <v>44</v>
      </c>
      <c r="C3111" s="123">
        <f t="array" ref="C3111:C3116">MMULT(MMULT(C$8:H$13,$AZ$8:$BE$13),C3102:C3107)+MMULT(MINVERSE(TRANSPOSE($AZ$8:$BE$13)),C3069:C3074)</f>
        <v>0</v>
      </c>
      <c r="D3111" s="123">
        <f t="array" ref="D3111:D3116">MMULT(MMULT(K$8:P$13,$AZ$8:$BE$13),E3102:E3107)+MMULT(MINVERSE(TRANSPOSE($AZ$8:$BE$13)),E3069:E3074)</f>
        <v>0</v>
      </c>
      <c r="E3111" s="123">
        <f t="array" ref="E3111:E3116">MMULT(MMULT(S$8:X$13,$AZ$8:$BE$13),G3102:G3107)+MMULT(MINVERSE(TRANSPOSE($AZ$8:$BE$13)),G3069:G3074)</f>
        <v>0</v>
      </c>
      <c r="F3111" s="123">
        <f t="array" ref="F3111:F3116">MMULT(MMULT(AA$8:AF$13,$AZ$8:$BE$13),I3102:I3107)+MMULT(MINVERSE(TRANSPOSE($AZ$8:$BE$13)),I3069:I3074)</f>
        <v>0</v>
      </c>
      <c r="G3111" s="123">
        <f t="array" ref="G3111:G3116">MMULT(MMULT(AI$8:AN$13,$AZ$8:$BE$13),K3102:K3107)+MMULT(MINVERSE(TRANSPOSE($AZ$8:$BE$13)),K3069:K3074)</f>
        <v>0</v>
      </c>
      <c r="H3111" s="123" t="e">
        <f t="array" ref="H3111:H3116">MMULT(MMULT(AQ$8:AV$13,$AZ$8:$BE$13),M3102:M3107)+MMULT(MINVERSE(TRANSPOSE($AZ$8:$BE$13)),M3069:M3074)</f>
        <v>#DIV/0!</v>
      </c>
      <c r="N3111" s="124"/>
      <c r="P3111" s="124"/>
    </row>
    <row r="3112" spans="1:93" hidden="1" outlineLevel="2" x14ac:dyDescent="0.25">
      <c r="B3112" s="122" t="s">
        <v>45</v>
      </c>
      <c r="C3112" s="123">
        <v>0</v>
      </c>
      <c r="D3112" s="123">
        <v>0</v>
      </c>
      <c r="E3112" s="123">
        <v>0</v>
      </c>
      <c r="F3112" s="123">
        <v>0</v>
      </c>
      <c r="G3112" s="123">
        <v>0</v>
      </c>
      <c r="H3112" s="123" t="e">
        <v>#DIV/0!</v>
      </c>
      <c r="N3112" s="124"/>
      <c r="P3112" s="124"/>
    </row>
    <row r="3113" spans="1:93" hidden="1" outlineLevel="2" x14ac:dyDescent="0.25">
      <c r="B3113" s="122" t="s">
        <v>46</v>
      </c>
      <c r="C3113" s="123">
        <v>0</v>
      </c>
      <c r="D3113" s="123">
        <v>0</v>
      </c>
      <c r="E3113" s="123">
        <v>0</v>
      </c>
      <c r="F3113" s="123">
        <v>0</v>
      </c>
      <c r="G3113" s="123">
        <v>0</v>
      </c>
      <c r="H3113" s="123" t="e">
        <v>#DIV/0!</v>
      </c>
      <c r="N3113" s="124"/>
      <c r="P3113" s="124"/>
    </row>
    <row r="3114" spans="1:93" hidden="1" outlineLevel="2" x14ac:dyDescent="0.25">
      <c r="B3114" s="122" t="s">
        <v>47</v>
      </c>
      <c r="C3114" s="123">
        <v>0</v>
      </c>
      <c r="D3114" s="123">
        <v>0</v>
      </c>
      <c r="E3114" s="123">
        <v>0</v>
      </c>
      <c r="F3114" s="123">
        <v>0</v>
      </c>
      <c r="G3114" s="123">
        <v>0</v>
      </c>
      <c r="H3114" s="123" t="e">
        <v>#DIV/0!</v>
      </c>
      <c r="N3114" s="124"/>
      <c r="P3114" s="124"/>
    </row>
    <row r="3115" spans="1:93" hidden="1" outlineLevel="2" x14ac:dyDescent="0.25">
      <c r="B3115" s="122" t="s">
        <v>48</v>
      </c>
      <c r="C3115" s="123">
        <v>0</v>
      </c>
      <c r="D3115" s="123">
        <v>0</v>
      </c>
      <c r="E3115" s="123">
        <v>0</v>
      </c>
      <c r="F3115" s="123">
        <v>0</v>
      </c>
      <c r="G3115" s="123">
        <v>0</v>
      </c>
      <c r="H3115" s="123" t="e">
        <v>#DIV/0!</v>
      </c>
      <c r="N3115" s="124"/>
      <c r="P3115" s="124"/>
    </row>
    <row r="3116" spans="1:93" hidden="1" outlineLevel="2" x14ac:dyDescent="0.25">
      <c r="B3116" s="122" t="s">
        <v>49</v>
      </c>
      <c r="C3116" s="123">
        <v>0</v>
      </c>
      <c r="D3116" s="123">
        <v>0</v>
      </c>
      <c r="E3116" s="123">
        <v>0</v>
      </c>
      <c r="F3116" s="123">
        <v>0</v>
      </c>
      <c r="G3116" s="123">
        <v>0</v>
      </c>
      <c r="H3116" s="123" t="e">
        <v>#DIV/0!</v>
      </c>
      <c r="N3116" s="124"/>
      <c r="P3116" s="124"/>
    </row>
    <row r="3117" spans="1:93" hidden="1" outlineLevel="2" x14ac:dyDescent="0.25"/>
    <row r="3118" spans="1:93" hidden="1" outlineLevel="2" x14ac:dyDescent="0.25">
      <c r="B3118" s="318" t="s">
        <v>50</v>
      </c>
      <c r="C3118" s="319"/>
      <c r="D3118" s="319"/>
      <c r="E3118" s="319"/>
      <c r="F3118" s="319"/>
      <c r="G3118" s="319"/>
      <c r="H3118" s="319"/>
      <c r="I3118" s="319"/>
      <c r="J3118" s="319"/>
      <c r="K3118" s="319"/>
      <c r="L3118" s="320"/>
      <c r="M3118" s="321" t="s">
        <v>51</v>
      </c>
      <c r="N3118" s="322"/>
      <c r="O3118" s="322"/>
      <c r="P3118" s="322"/>
      <c r="Q3118" s="322"/>
      <c r="R3118" s="322"/>
      <c r="S3118" s="322"/>
      <c r="T3118" s="322"/>
      <c r="U3118" s="322"/>
      <c r="V3118" s="323"/>
      <c r="W3118" s="321" t="s">
        <v>52</v>
      </c>
      <c r="X3118" s="322"/>
      <c r="Y3118" s="322"/>
      <c r="Z3118" s="322"/>
      <c r="AA3118" s="322"/>
      <c r="AB3118" s="322"/>
      <c r="AC3118" s="322"/>
      <c r="AD3118" s="322"/>
      <c r="AE3118" s="322"/>
      <c r="AF3118" s="323"/>
      <c r="AG3118" s="321" t="s">
        <v>53</v>
      </c>
      <c r="AH3118" s="322"/>
      <c r="AI3118" s="322"/>
      <c r="AJ3118" s="322"/>
      <c r="AK3118" s="322"/>
      <c r="AL3118" s="322"/>
      <c r="AM3118" s="322"/>
      <c r="AN3118" s="322"/>
      <c r="AO3118" s="322"/>
      <c r="AP3118" s="323"/>
      <c r="AQ3118" s="321" t="s">
        <v>54</v>
      </c>
      <c r="AR3118" s="322"/>
      <c r="AS3118" s="322"/>
      <c r="AT3118" s="322"/>
      <c r="AU3118" s="322"/>
      <c r="AV3118" s="322"/>
      <c r="AW3118" s="322"/>
      <c r="AX3118" s="322"/>
      <c r="AY3118" s="322"/>
      <c r="AZ3118" s="323"/>
      <c r="BA3118" s="321" t="s">
        <v>55</v>
      </c>
      <c r="BB3118" s="322"/>
      <c r="BC3118" s="322"/>
      <c r="BD3118" s="322"/>
      <c r="BE3118" s="322"/>
      <c r="BF3118" s="322"/>
      <c r="BG3118" s="322"/>
      <c r="BH3118" s="322"/>
      <c r="BI3118" s="322"/>
      <c r="BJ3118" s="323"/>
    </row>
    <row r="3119" spans="1:93" hidden="1" outlineLevel="2" x14ac:dyDescent="0.25">
      <c r="B3119" s="186">
        <f t="shared" ref="B3119" si="5343">E$2</f>
        <v>1</v>
      </c>
      <c r="C3119" s="187">
        <f t="shared" ref="C3119:L3122" si="5344">B3119</f>
        <v>1</v>
      </c>
      <c r="D3119" s="187">
        <f t="shared" si="5344"/>
        <v>1</v>
      </c>
      <c r="E3119" s="187">
        <f t="shared" si="5344"/>
        <v>1</v>
      </c>
      <c r="F3119" s="187">
        <f t="shared" si="5344"/>
        <v>1</v>
      </c>
      <c r="G3119" s="187">
        <f t="shared" si="5344"/>
        <v>1</v>
      </c>
      <c r="H3119" s="187">
        <f t="shared" si="5344"/>
        <v>1</v>
      </c>
      <c r="I3119" s="187">
        <f t="shared" si="5344"/>
        <v>1</v>
      </c>
      <c r="J3119" s="187">
        <f t="shared" si="5344"/>
        <v>1</v>
      </c>
      <c r="K3119" s="187">
        <f t="shared" si="5344"/>
        <v>1</v>
      </c>
      <c r="L3119" s="188">
        <f t="shared" si="5344"/>
        <v>1</v>
      </c>
      <c r="M3119" s="189">
        <f t="shared" ref="M3119" si="5345">F$2</f>
        <v>2</v>
      </c>
      <c r="N3119" s="187">
        <f t="shared" ref="N3119:V3122" si="5346">M3119</f>
        <v>2</v>
      </c>
      <c r="O3119" s="187">
        <f t="shared" si="5346"/>
        <v>2</v>
      </c>
      <c r="P3119" s="187">
        <f t="shared" si="5346"/>
        <v>2</v>
      </c>
      <c r="Q3119" s="187">
        <f t="shared" si="5346"/>
        <v>2</v>
      </c>
      <c r="R3119" s="187">
        <f t="shared" si="5346"/>
        <v>2</v>
      </c>
      <c r="S3119" s="187">
        <f t="shared" si="5346"/>
        <v>2</v>
      </c>
      <c r="T3119" s="187">
        <f t="shared" si="5346"/>
        <v>2</v>
      </c>
      <c r="U3119" s="187">
        <f t="shared" si="5346"/>
        <v>2</v>
      </c>
      <c r="V3119" s="188">
        <f t="shared" si="5346"/>
        <v>2</v>
      </c>
      <c r="W3119" s="189">
        <f>G$2</f>
        <v>3</v>
      </c>
      <c r="X3119" s="187">
        <f t="shared" ref="X3119:AF3122" si="5347">W3119</f>
        <v>3</v>
      </c>
      <c r="Y3119" s="187">
        <f t="shared" si="5347"/>
        <v>3</v>
      </c>
      <c r="Z3119" s="187">
        <f t="shared" si="5347"/>
        <v>3</v>
      </c>
      <c r="AA3119" s="187">
        <f t="shared" si="5347"/>
        <v>3</v>
      </c>
      <c r="AB3119" s="187">
        <f t="shared" si="5347"/>
        <v>3</v>
      </c>
      <c r="AC3119" s="187">
        <f t="shared" si="5347"/>
        <v>3</v>
      </c>
      <c r="AD3119" s="187">
        <f t="shared" si="5347"/>
        <v>3</v>
      </c>
      <c r="AE3119" s="187">
        <f t="shared" si="5347"/>
        <v>3</v>
      </c>
      <c r="AF3119" s="188">
        <f t="shared" si="5347"/>
        <v>3</v>
      </c>
      <c r="AG3119" s="189">
        <f>H$2</f>
        <v>4</v>
      </c>
      <c r="AH3119" s="187">
        <f t="shared" ref="AH3119:AP3122" si="5348">AG3119</f>
        <v>4</v>
      </c>
      <c r="AI3119" s="187">
        <f t="shared" si="5348"/>
        <v>4</v>
      </c>
      <c r="AJ3119" s="187">
        <f t="shared" si="5348"/>
        <v>4</v>
      </c>
      <c r="AK3119" s="187">
        <f t="shared" si="5348"/>
        <v>4</v>
      </c>
      <c r="AL3119" s="187">
        <f t="shared" si="5348"/>
        <v>4</v>
      </c>
      <c r="AM3119" s="187">
        <f t="shared" si="5348"/>
        <v>4</v>
      </c>
      <c r="AN3119" s="187">
        <f t="shared" si="5348"/>
        <v>4</v>
      </c>
      <c r="AO3119" s="187">
        <f t="shared" si="5348"/>
        <v>4</v>
      </c>
      <c r="AP3119" s="188">
        <f t="shared" si="5348"/>
        <v>4</v>
      </c>
      <c r="AQ3119" s="189">
        <f>I$2</f>
        <v>5</v>
      </c>
      <c r="AR3119" s="187">
        <f t="shared" ref="AR3119:AZ3122" si="5349">AQ3119</f>
        <v>5</v>
      </c>
      <c r="AS3119" s="187">
        <f t="shared" si="5349"/>
        <v>5</v>
      </c>
      <c r="AT3119" s="187">
        <f t="shared" si="5349"/>
        <v>5</v>
      </c>
      <c r="AU3119" s="187">
        <f t="shared" si="5349"/>
        <v>5</v>
      </c>
      <c r="AV3119" s="187">
        <f t="shared" si="5349"/>
        <v>5</v>
      </c>
      <c r="AW3119" s="187">
        <f t="shared" si="5349"/>
        <v>5</v>
      </c>
      <c r="AX3119" s="187">
        <f t="shared" si="5349"/>
        <v>5</v>
      </c>
      <c r="AY3119" s="187">
        <f t="shared" si="5349"/>
        <v>5</v>
      </c>
      <c r="AZ3119" s="188">
        <f t="shared" si="5349"/>
        <v>5</v>
      </c>
      <c r="BA3119" s="189">
        <f>J$2</f>
        <v>6</v>
      </c>
      <c r="BB3119" s="187">
        <f t="shared" ref="BB3119:BJ3122" si="5350">BA3119</f>
        <v>6</v>
      </c>
      <c r="BC3119" s="187">
        <f t="shared" si="5350"/>
        <v>6</v>
      </c>
      <c r="BD3119" s="187">
        <f t="shared" si="5350"/>
        <v>6</v>
      </c>
      <c r="BE3119" s="187">
        <f t="shared" si="5350"/>
        <v>6</v>
      </c>
      <c r="BF3119" s="187">
        <f t="shared" si="5350"/>
        <v>6</v>
      </c>
      <c r="BG3119" s="187">
        <f t="shared" si="5350"/>
        <v>6</v>
      </c>
      <c r="BH3119" s="187">
        <f t="shared" si="5350"/>
        <v>6</v>
      </c>
      <c r="BI3119" s="187">
        <f t="shared" si="5350"/>
        <v>6</v>
      </c>
      <c r="BJ3119" s="188">
        <f t="shared" si="5350"/>
        <v>6</v>
      </c>
    </row>
    <row r="3120" spans="1:93" s="2" customFormat="1" ht="15" hidden="1" customHeight="1" outlineLevel="2" x14ac:dyDescent="0.25">
      <c r="A3120" s="152" t="s">
        <v>192</v>
      </c>
      <c r="B3120" s="129">
        <f>C3113</f>
        <v>0</v>
      </c>
      <c r="C3120" s="130">
        <f t="shared" si="5344"/>
        <v>0</v>
      </c>
      <c r="D3120" s="130">
        <f t="shared" si="5344"/>
        <v>0</v>
      </c>
      <c r="E3120" s="130">
        <f t="shared" si="5344"/>
        <v>0</v>
      </c>
      <c r="F3120" s="130">
        <f t="shared" si="5344"/>
        <v>0</v>
      </c>
      <c r="G3120" s="130">
        <f t="shared" si="5344"/>
        <v>0</v>
      </c>
      <c r="H3120" s="130">
        <f t="shared" si="5344"/>
        <v>0</v>
      </c>
      <c r="I3120" s="130">
        <f t="shared" si="5344"/>
        <v>0</v>
      </c>
      <c r="J3120" s="190">
        <f t="shared" si="5344"/>
        <v>0</v>
      </c>
      <c r="K3120" s="130">
        <f t="shared" si="5344"/>
        <v>0</v>
      </c>
      <c r="L3120" s="131">
        <f t="shared" si="5344"/>
        <v>0</v>
      </c>
      <c r="M3120" s="129">
        <f>D3113</f>
        <v>0</v>
      </c>
      <c r="N3120" s="130">
        <f t="shared" si="5346"/>
        <v>0</v>
      </c>
      <c r="O3120" s="130">
        <f t="shared" si="5346"/>
        <v>0</v>
      </c>
      <c r="P3120" s="130">
        <f t="shared" si="5346"/>
        <v>0</v>
      </c>
      <c r="Q3120" s="130">
        <f t="shared" si="5346"/>
        <v>0</v>
      </c>
      <c r="R3120" s="130">
        <f t="shared" si="5346"/>
        <v>0</v>
      </c>
      <c r="S3120" s="130">
        <f t="shared" si="5346"/>
        <v>0</v>
      </c>
      <c r="T3120" s="130">
        <f t="shared" si="5346"/>
        <v>0</v>
      </c>
      <c r="U3120" s="130">
        <f t="shared" si="5346"/>
        <v>0</v>
      </c>
      <c r="V3120" s="131">
        <f t="shared" si="5346"/>
        <v>0</v>
      </c>
      <c r="W3120" s="129">
        <f>E3113</f>
        <v>0</v>
      </c>
      <c r="X3120" s="130">
        <f t="shared" si="5347"/>
        <v>0</v>
      </c>
      <c r="Y3120" s="130">
        <f t="shared" si="5347"/>
        <v>0</v>
      </c>
      <c r="Z3120" s="130">
        <f t="shared" si="5347"/>
        <v>0</v>
      </c>
      <c r="AA3120" s="130">
        <f t="shared" si="5347"/>
        <v>0</v>
      </c>
      <c r="AB3120" s="130">
        <f t="shared" si="5347"/>
        <v>0</v>
      </c>
      <c r="AC3120" s="130">
        <f t="shared" si="5347"/>
        <v>0</v>
      </c>
      <c r="AD3120" s="130">
        <f t="shared" si="5347"/>
        <v>0</v>
      </c>
      <c r="AE3120" s="130">
        <f t="shared" si="5347"/>
        <v>0</v>
      </c>
      <c r="AF3120" s="131">
        <f t="shared" si="5347"/>
        <v>0</v>
      </c>
      <c r="AG3120" s="129">
        <f>F3113</f>
        <v>0</v>
      </c>
      <c r="AH3120" s="130">
        <f t="shared" si="5348"/>
        <v>0</v>
      </c>
      <c r="AI3120" s="130">
        <f t="shared" si="5348"/>
        <v>0</v>
      </c>
      <c r="AJ3120" s="130">
        <f t="shared" si="5348"/>
        <v>0</v>
      </c>
      <c r="AK3120" s="130">
        <f t="shared" si="5348"/>
        <v>0</v>
      </c>
      <c r="AL3120" s="130">
        <f t="shared" si="5348"/>
        <v>0</v>
      </c>
      <c r="AM3120" s="130">
        <f t="shared" si="5348"/>
        <v>0</v>
      </c>
      <c r="AN3120" s="130">
        <f t="shared" si="5348"/>
        <v>0</v>
      </c>
      <c r="AO3120" s="130">
        <f t="shared" si="5348"/>
        <v>0</v>
      </c>
      <c r="AP3120" s="131">
        <f t="shared" si="5348"/>
        <v>0</v>
      </c>
      <c r="AQ3120" s="129">
        <f>G3113</f>
        <v>0</v>
      </c>
      <c r="AR3120" s="130">
        <f t="shared" si="5349"/>
        <v>0</v>
      </c>
      <c r="AS3120" s="130">
        <f t="shared" si="5349"/>
        <v>0</v>
      </c>
      <c r="AT3120" s="130">
        <f t="shared" si="5349"/>
        <v>0</v>
      </c>
      <c r="AU3120" s="130">
        <f t="shared" si="5349"/>
        <v>0</v>
      </c>
      <c r="AV3120" s="130">
        <f t="shared" si="5349"/>
        <v>0</v>
      </c>
      <c r="AW3120" s="130">
        <f t="shared" si="5349"/>
        <v>0</v>
      </c>
      <c r="AX3120" s="130">
        <f t="shared" si="5349"/>
        <v>0</v>
      </c>
      <c r="AY3120" s="130">
        <f t="shared" si="5349"/>
        <v>0</v>
      </c>
      <c r="AZ3120" s="131">
        <f t="shared" si="5349"/>
        <v>0</v>
      </c>
      <c r="BA3120" s="129" t="e">
        <f>H3113</f>
        <v>#DIV/0!</v>
      </c>
      <c r="BB3120" s="130" t="e">
        <f t="shared" si="5350"/>
        <v>#DIV/0!</v>
      </c>
      <c r="BC3120" s="130" t="e">
        <f t="shared" si="5350"/>
        <v>#DIV/0!</v>
      </c>
      <c r="BD3120" s="130" t="e">
        <f t="shared" si="5350"/>
        <v>#DIV/0!</v>
      </c>
      <c r="BE3120" s="130" t="e">
        <f t="shared" si="5350"/>
        <v>#DIV/0!</v>
      </c>
      <c r="BF3120" s="130" t="e">
        <f t="shared" si="5350"/>
        <v>#DIV/0!</v>
      </c>
      <c r="BG3120" s="130" t="e">
        <f t="shared" si="5350"/>
        <v>#DIV/0!</v>
      </c>
      <c r="BH3120" s="130" t="e">
        <f t="shared" si="5350"/>
        <v>#DIV/0!</v>
      </c>
      <c r="BI3120" s="130" t="e">
        <f t="shared" si="5350"/>
        <v>#DIV/0!</v>
      </c>
      <c r="BJ3120" s="131" t="e">
        <f t="shared" si="5350"/>
        <v>#DIV/0!</v>
      </c>
      <c r="BK3120"/>
      <c r="BL3120"/>
      <c r="BM3120"/>
      <c r="BN3120"/>
      <c r="BO3120"/>
      <c r="BP3120"/>
      <c r="BQ3120"/>
      <c r="BR3120"/>
      <c r="BS3120"/>
      <c r="BT3120"/>
      <c r="BU3120"/>
      <c r="BV3120"/>
      <c r="BW3120"/>
      <c r="BX3120"/>
      <c r="BY3120"/>
      <c r="BZ3120"/>
      <c r="CA3120"/>
      <c r="CB3120"/>
      <c r="CC3120"/>
      <c r="CD3120"/>
      <c r="CE3120"/>
      <c r="CF3120"/>
      <c r="CG3120"/>
      <c r="CH3120"/>
      <c r="CI3120"/>
      <c r="CJ3120"/>
      <c r="CK3120"/>
      <c r="CL3120"/>
      <c r="CM3120"/>
      <c r="CN3120"/>
      <c r="CO3120"/>
    </row>
    <row r="3121" spans="1:93" s="2" customFormat="1" ht="15" hidden="1" customHeight="1" outlineLevel="2" x14ac:dyDescent="0.25">
      <c r="A3121" s="152" t="s">
        <v>47</v>
      </c>
      <c r="B3121" s="129">
        <f>C3114</f>
        <v>0</v>
      </c>
      <c r="C3121" s="130">
        <f t="shared" si="5344"/>
        <v>0</v>
      </c>
      <c r="D3121" s="130">
        <f t="shared" si="5344"/>
        <v>0</v>
      </c>
      <c r="E3121" s="130">
        <f t="shared" si="5344"/>
        <v>0</v>
      </c>
      <c r="F3121" s="130">
        <f t="shared" si="5344"/>
        <v>0</v>
      </c>
      <c r="G3121" s="130">
        <f t="shared" si="5344"/>
        <v>0</v>
      </c>
      <c r="H3121" s="130">
        <f t="shared" si="5344"/>
        <v>0</v>
      </c>
      <c r="I3121" s="130">
        <f t="shared" si="5344"/>
        <v>0</v>
      </c>
      <c r="J3121" s="190">
        <f t="shared" si="5344"/>
        <v>0</v>
      </c>
      <c r="K3121" s="130">
        <f t="shared" si="5344"/>
        <v>0</v>
      </c>
      <c r="L3121" s="131">
        <f t="shared" si="5344"/>
        <v>0</v>
      </c>
      <c r="M3121" s="129">
        <f>D3114</f>
        <v>0</v>
      </c>
      <c r="N3121" s="130">
        <f t="shared" si="5346"/>
        <v>0</v>
      </c>
      <c r="O3121" s="130">
        <f t="shared" si="5346"/>
        <v>0</v>
      </c>
      <c r="P3121" s="130">
        <f t="shared" si="5346"/>
        <v>0</v>
      </c>
      <c r="Q3121" s="130">
        <f t="shared" si="5346"/>
        <v>0</v>
      </c>
      <c r="R3121" s="130">
        <f t="shared" si="5346"/>
        <v>0</v>
      </c>
      <c r="S3121" s="130">
        <f t="shared" si="5346"/>
        <v>0</v>
      </c>
      <c r="T3121" s="130">
        <f t="shared" si="5346"/>
        <v>0</v>
      </c>
      <c r="U3121" s="130">
        <f t="shared" si="5346"/>
        <v>0</v>
      </c>
      <c r="V3121" s="131">
        <f t="shared" si="5346"/>
        <v>0</v>
      </c>
      <c r="W3121" s="129">
        <f>E3114</f>
        <v>0</v>
      </c>
      <c r="X3121" s="130">
        <f t="shared" si="5347"/>
        <v>0</v>
      </c>
      <c r="Y3121" s="130">
        <f t="shared" si="5347"/>
        <v>0</v>
      </c>
      <c r="Z3121" s="130">
        <f t="shared" si="5347"/>
        <v>0</v>
      </c>
      <c r="AA3121" s="130">
        <f t="shared" si="5347"/>
        <v>0</v>
      </c>
      <c r="AB3121" s="130">
        <f t="shared" si="5347"/>
        <v>0</v>
      </c>
      <c r="AC3121" s="130">
        <f t="shared" si="5347"/>
        <v>0</v>
      </c>
      <c r="AD3121" s="130">
        <f t="shared" si="5347"/>
        <v>0</v>
      </c>
      <c r="AE3121" s="130">
        <f t="shared" si="5347"/>
        <v>0</v>
      </c>
      <c r="AF3121" s="131">
        <f t="shared" si="5347"/>
        <v>0</v>
      </c>
      <c r="AG3121" s="129">
        <f>F3114</f>
        <v>0</v>
      </c>
      <c r="AH3121" s="130">
        <f t="shared" si="5348"/>
        <v>0</v>
      </c>
      <c r="AI3121" s="130">
        <f t="shared" si="5348"/>
        <v>0</v>
      </c>
      <c r="AJ3121" s="130">
        <f t="shared" si="5348"/>
        <v>0</v>
      </c>
      <c r="AK3121" s="130">
        <f t="shared" si="5348"/>
        <v>0</v>
      </c>
      <c r="AL3121" s="130">
        <f t="shared" si="5348"/>
        <v>0</v>
      </c>
      <c r="AM3121" s="130">
        <f t="shared" si="5348"/>
        <v>0</v>
      </c>
      <c r="AN3121" s="130">
        <f t="shared" si="5348"/>
        <v>0</v>
      </c>
      <c r="AO3121" s="130">
        <f t="shared" si="5348"/>
        <v>0</v>
      </c>
      <c r="AP3121" s="131">
        <f t="shared" si="5348"/>
        <v>0</v>
      </c>
      <c r="AQ3121" s="129">
        <f>G3114</f>
        <v>0</v>
      </c>
      <c r="AR3121" s="130">
        <f t="shared" si="5349"/>
        <v>0</v>
      </c>
      <c r="AS3121" s="130">
        <f t="shared" si="5349"/>
        <v>0</v>
      </c>
      <c r="AT3121" s="130">
        <f t="shared" si="5349"/>
        <v>0</v>
      </c>
      <c r="AU3121" s="130">
        <f t="shared" si="5349"/>
        <v>0</v>
      </c>
      <c r="AV3121" s="130">
        <f t="shared" si="5349"/>
        <v>0</v>
      </c>
      <c r="AW3121" s="130">
        <f t="shared" si="5349"/>
        <v>0</v>
      </c>
      <c r="AX3121" s="130">
        <f t="shared" si="5349"/>
        <v>0</v>
      </c>
      <c r="AY3121" s="130">
        <f t="shared" si="5349"/>
        <v>0</v>
      </c>
      <c r="AZ3121" s="131">
        <f t="shared" si="5349"/>
        <v>0</v>
      </c>
      <c r="BA3121" s="129" t="e">
        <f>H3114</f>
        <v>#DIV/0!</v>
      </c>
      <c r="BB3121" s="130" t="e">
        <f t="shared" si="5350"/>
        <v>#DIV/0!</v>
      </c>
      <c r="BC3121" s="130" t="e">
        <f t="shared" si="5350"/>
        <v>#DIV/0!</v>
      </c>
      <c r="BD3121" s="130" t="e">
        <f t="shared" si="5350"/>
        <v>#DIV/0!</v>
      </c>
      <c r="BE3121" s="130" t="e">
        <f t="shared" si="5350"/>
        <v>#DIV/0!</v>
      </c>
      <c r="BF3121" s="130" t="e">
        <f t="shared" si="5350"/>
        <v>#DIV/0!</v>
      </c>
      <c r="BG3121" s="130" t="e">
        <f t="shared" si="5350"/>
        <v>#DIV/0!</v>
      </c>
      <c r="BH3121" s="130" t="e">
        <f t="shared" si="5350"/>
        <v>#DIV/0!</v>
      </c>
      <c r="BI3121" s="130" t="e">
        <f t="shared" si="5350"/>
        <v>#DIV/0!</v>
      </c>
      <c r="BJ3121" s="131" t="e">
        <f t="shared" si="5350"/>
        <v>#DIV/0!</v>
      </c>
      <c r="BK3121"/>
      <c r="BL3121"/>
      <c r="BM3121"/>
      <c r="BN3121"/>
      <c r="BO3121"/>
      <c r="BP3121"/>
      <c r="BQ3121"/>
      <c r="BR3121"/>
      <c r="BS3121"/>
      <c r="BT3121"/>
      <c r="BU3121"/>
      <c r="BV3121"/>
      <c r="BW3121"/>
      <c r="BX3121"/>
      <c r="BY3121"/>
      <c r="BZ3121"/>
      <c r="CA3121"/>
      <c r="CB3121"/>
      <c r="CC3121"/>
      <c r="CD3121"/>
      <c r="CE3121"/>
      <c r="CF3121"/>
      <c r="CG3121"/>
      <c r="CH3121"/>
      <c r="CI3121"/>
      <c r="CJ3121"/>
      <c r="CK3121"/>
      <c r="CL3121"/>
      <c r="CM3121"/>
      <c r="CN3121"/>
      <c r="CO3121"/>
    </row>
    <row r="3122" spans="1:93" s="2" customFormat="1" ht="15" hidden="1" customHeight="1" outlineLevel="2" x14ac:dyDescent="0.25">
      <c r="A3122" s="152" t="s">
        <v>57</v>
      </c>
      <c r="B3122" s="129">
        <f t="shared" ref="B3122" si="5351">E$3</f>
        <v>43</v>
      </c>
      <c r="C3122" s="130">
        <f t="shared" si="5344"/>
        <v>43</v>
      </c>
      <c r="D3122" s="130">
        <f t="shared" si="5344"/>
        <v>43</v>
      </c>
      <c r="E3122" s="130">
        <f t="shared" si="5344"/>
        <v>43</v>
      </c>
      <c r="F3122" s="130">
        <f t="shared" si="5344"/>
        <v>43</v>
      </c>
      <c r="G3122" s="130">
        <f t="shared" si="5344"/>
        <v>43</v>
      </c>
      <c r="H3122" s="130">
        <f t="shared" si="5344"/>
        <v>43</v>
      </c>
      <c r="I3122" s="130">
        <f t="shared" si="5344"/>
        <v>43</v>
      </c>
      <c r="J3122" s="190">
        <f t="shared" si="5344"/>
        <v>43</v>
      </c>
      <c r="K3122" s="130">
        <f t="shared" si="5344"/>
        <v>43</v>
      </c>
      <c r="L3122" s="131">
        <f t="shared" si="5344"/>
        <v>43</v>
      </c>
      <c r="M3122" s="129">
        <f t="shared" ref="M3122" si="5352">F$3</f>
        <v>0</v>
      </c>
      <c r="N3122" s="130">
        <f t="shared" si="5346"/>
        <v>0</v>
      </c>
      <c r="O3122" s="130">
        <f t="shared" si="5346"/>
        <v>0</v>
      </c>
      <c r="P3122" s="130">
        <f t="shared" si="5346"/>
        <v>0</v>
      </c>
      <c r="Q3122" s="130">
        <f t="shared" si="5346"/>
        <v>0</v>
      </c>
      <c r="R3122" s="130">
        <f t="shared" si="5346"/>
        <v>0</v>
      </c>
      <c r="S3122" s="130">
        <f t="shared" si="5346"/>
        <v>0</v>
      </c>
      <c r="T3122" s="130">
        <f t="shared" si="5346"/>
        <v>0</v>
      </c>
      <c r="U3122" s="130">
        <f t="shared" si="5346"/>
        <v>0</v>
      </c>
      <c r="V3122" s="131">
        <f t="shared" si="5346"/>
        <v>0</v>
      </c>
      <c r="W3122" s="129">
        <f t="shared" ref="W3122" si="5353">G$3</f>
        <v>0</v>
      </c>
      <c r="X3122" s="130">
        <f t="shared" si="5347"/>
        <v>0</v>
      </c>
      <c r="Y3122" s="130">
        <f t="shared" si="5347"/>
        <v>0</v>
      </c>
      <c r="Z3122" s="130">
        <f t="shared" si="5347"/>
        <v>0</v>
      </c>
      <c r="AA3122" s="130">
        <f t="shared" si="5347"/>
        <v>0</v>
      </c>
      <c r="AB3122" s="130">
        <f t="shared" si="5347"/>
        <v>0</v>
      </c>
      <c r="AC3122" s="130">
        <f t="shared" si="5347"/>
        <v>0</v>
      </c>
      <c r="AD3122" s="130">
        <f t="shared" si="5347"/>
        <v>0</v>
      </c>
      <c r="AE3122" s="130">
        <f t="shared" si="5347"/>
        <v>0</v>
      </c>
      <c r="AF3122" s="131">
        <f t="shared" si="5347"/>
        <v>0</v>
      </c>
      <c r="AG3122" s="129">
        <f t="shared" ref="AG3122" si="5354">H$3</f>
        <v>0</v>
      </c>
      <c r="AH3122" s="130">
        <f t="shared" si="5348"/>
        <v>0</v>
      </c>
      <c r="AI3122" s="130">
        <f t="shared" si="5348"/>
        <v>0</v>
      </c>
      <c r="AJ3122" s="130">
        <f t="shared" si="5348"/>
        <v>0</v>
      </c>
      <c r="AK3122" s="130">
        <f t="shared" si="5348"/>
        <v>0</v>
      </c>
      <c r="AL3122" s="130">
        <f t="shared" si="5348"/>
        <v>0</v>
      </c>
      <c r="AM3122" s="130">
        <f t="shared" si="5348"/>
        <v>0</v>
      </c>
      <c r="AN3122" s="130">
        <f t="shared" si="5348"/>
        <v>0</v>
      </c>
      <c r="AO3122" s="130">
        <f t="shared" si="5348"/>
        <v>0</v>
      </c>
      <c r="AP3122" s="131">
        <f t="shared" si="5348"/>
        <v>0</v>
      </c>
      <c r="AQ3122" s="129">
        <f t="shared" ref="AQ3122" si="5355">I$3</f>
        <v>0</v>
      </c>
      <c r="AR3122" s="130">
        <f t="shared" si="5349"/>
        <v>0</v>
      </c>
      <c r="AS3122" s="130">
        <f t="shared" si="5349"/>
        <v>0</v>
      </c>
      <c r="AT3122" s="130">
        <f t="shared" si="5349"/>
        <v>0</v>
      </c>
      <c r="AU3122" s="130">
        <f t="shared" si="5349"/>
        <v>0</v>
      </c>
      <c r="AV3122" s="130">
        <f t="shared" si="5349"/>
        <v>0</v>
      </c>
      <c r="AW3122" s="130">
        <f t="shared" si="5349"/>
        <v>0</v>
      </c>
      <c r="AX3122" s="130">
        <f t="shared" si="5349"/>
        <v>0</v>
      </c>
      <c r="AY3122" s="130">
        <f t="shared" si="5349"/>
        <v>0</v>
      </c>
      <c r="AZ3122" s="131">
        <f t="shared" si="5349"/>
        <v>0</v>
      </c>
      <c r="BA3122" s="129">
        <f t="shared" ref="BA3122" si="5356">J$3</f>
        <v>0</v>
      </c>
      <c r="BB3122" s="130">
        <f t="shared" si="5350"/>
        <v>0</v>
      </c>
      <c r="BC3122" s="130">
        <f t="shared" si="5350"/>
        <v>0</v>
      </c>
      <c r="BD3122" s="130">
        <f t="shared" si="5350"/>
        <v>0</v>
      </c>
      <c r="BE3122" s="130">
        <f t="shared" si="5350"/>
        <v>0</v>
      </c>
      <c r="BF3122" s="130">
        <f t="shared" si="5350"/>
        <v>0</v>
      </c>
      <c r="BG3122" s="130">
        <f t="shared" si="5350"/>
        <v>0</v>
      </c>
      <c r="BH3122" s="130">
        <f t="shared" si="5350"/>
        <v>0</v>
      </c>
      <c r="BI3122" s="130">
        <f t="shared" si="5350"/>
        <v>0</v>
      </c>
      <c r="BJ3122" s="131">
        <f t="shared" si="5350"/>
        <v>0</v>
      </c>
      <c r="BK3122"/>
      <c r="BL3122"/>
      <c r="BM3122"/>
      <c r="BN3122"/>
      <c r="BO3122"/>
      <c r="BP3122"/>
      <c r="BQ3122"/>
      <c r="BR3122"/>
      <c r="BS3122"/>
      <c r="BT3122"/>
      <c r="BU3122"/>
      <c r="BV3122"/>
      <c r="BW3122"/>
      <c r="BX3122"/>
      <c r="BY3122"/>
      <c r="BZ3122"/>
      <c r="CA3122"/>
      <c r="CB3122"/>
      <c r="CC3122"/>
      <c r="CD3122"/>
      <c r="CE3122"/>
      <c r="CF3122"/>
      <c r="CG3122"/>
      <c r="CH3122"/>
      <c r="CI3122"/>
      <c r="CJ3122"/>
      <c r="CK3122"/>
      <c r="CL3122"/>
      <c r="CM3122"/>
      <c r="CN3122"/>
      <c r="CO3122"/>
    </row>
    <row r="3123" spans="1:93" s="2" customFormat="1" ht="15" hidden="1" customHeight="1" outlineLevel="2" x14ac:dyDescent="0.25">
      <c r="A3123" s="152" t="s">
        <v>58</v>
      </c>
      <c r="B3123" s="132">
        <f t="shared" ref="B3123" si="5357">B3122/10*0</f>
        <v>0</v>
      </c>
      <c r="C3123" s="133">
        <f t="shared" ref="C3123" si="5358">C3122/10*1</f>
        <v>4.3</v>
      </c>
      <c r="D3123" s="133">
        <f t="shared" ref="D3123" si="5359">D3122/10*2</f>
        <v>8.6</v>
      </c>
      <c r="E3123" s="133">
        <f t="shared" ref="E3123" si="5360">E3122/10*3</f>
        <v>12.899999999999999</v>
      </c>
      <c r="F3123" s="133">
        <f t="shared" ref="F3123" si="5361">F3122/10*4</f>
        <v>17.2</v>
      </c>
      <c r="G3123" s="133">
        <f t="shared" ref="G3123" si="5362">G3122/10*5</f>
        <v>21.5</v>
      </c>
      <c r="H3123" s="133">
        <f t="shared" ref="H3123" si="5363">H3122/10*6</f>
        <v>25.799999999999997</v>
      </c>
      <c r="I3123" s="133">
        <f t="shared" ref="I3123" si="5364">I3122/10*7</f>
        <v>30.099999999999998</v>
      </c>
      <c r="J3123" s="191">
        <f t="shared" ref="J3123" si="5365">J3122/10*8</f>
        <v>34.4</v>
      </c>
      <c r="K3123" s="133">
        <f t="shared" ref="K3123" si="5366">K3122/10*9</f>
        <v>38.699999999999996</v>
      </c>
      <c r="L3123" s="134">
        <f t="shared" ref="L3123" si="5367">L3122/10*10</f>
        <v>43</v>
      </c>
      <c r="M3123" s="133">
        <f t="shared" ref="M3123" si="5368">M3122/10*1</f>
        <v>0</v>
      </c>
      <c r="N3123" s="133">
        <f t="shared" ref="N3123" si="5369">N3122/10*2</f>
        <v>0</v>
      </c>
      <c r="O3123" s="133">
        <f t="shared" ref="O3123" si="5370">O3122/10*3</f>
        <v>0</v>
      </c>
      <c r="P3123" s="133">
        <f t="shared" ref="P3123" si="5371">P3122/10*4</f>
        <v>0</v>
      </c>
      <c r="Q3123" s="133">
        <f t="shared" ref="Q3123" si="5372">Q3122/10*5</f>
        <v>0</v>
      </c>
      <c r="R3123" s="133">
        <f t="shared" ref="R3123" si="5373">R3122/10*6</f>
        <v>0</v>
      </c>
      <c r="S3123" s="133">
        <f t="shared" ref="S3123" si="5374">S3122/10*7</f>
        <v>0</v>
      </c>
      <c r="T3123" s="133">
        <f t="shared" ref="T3123" si="5375">T3122/10*8</f>
        <v>0</v>
      </c>
      <c r="U3123" s="133">
        <f t="shared" ref="U3123" si="5376">U3122/10*9</f>
        <v>0</v>
      </c>
      <c r="V3123" s="134">
        <f t="shared" ref="V3123" si="5377">V3122/10*10</f>
        <v>0</v>
      </c>
      <c r="W3123" s="133">
        <f t="shared" ref="W3123" si="5378">W3122/10*1</f>
        <v>0</v>
      </c>
      <c r="X3123" s="133">
        <f t="shared" ref="X3123" si="5379">X3122/10*2</f>
        <v>0</v>
      </c>
      <c r="Y3123" s="133">
        <f t="shared" ref="Y3123" si="5380">Y3122/10*3</f>
        <v>0</v>
      </c>
      <c r="Z3123" s="133">
        <f t="shared" ref="Z3123" si="5381">Z3122/10*4</f>
        <v>0</v>
      </c>
      <c r="AA3123" s="133">
        <f t="shared" ref="AA3123" si="5382">AA3122/10*5</f>
        <v>0</v>
      </c>
      <c r="AB3123" s="133">
        <f t="shared" ref="AB3123" si="5383">AB3122/10*6</f>
        <v>0</v>
      </c>
      <c r="AC3123" s="133">
        <f t="shared" ref="AC3123" si="5384">AC3122/10*7</f>
        <v>0</v>
      </c>
      <c r="AD3123" s="133">
        <f t="shared" ref="AD3123" si="5385">AD3122/10*8</f>
        <v>0</v>
      </c>
      <c r="AE3123" s="134">
        <f t="shared" ref="AE3123" si="5386">AE3122/10*9</f>
        <v>0</v>
      </c>
      <c r="AF3123" s="134">
        <f t="shared" ref="AF3123" si="5387">AF3122/10*10</f>
        <v>0</v>
      </c>
      <c r="AG3123" s="133">
        <f t="shared" ref="AG3123" si="5388">AG3122/10*1</f>
        <v>0</v>
      </c>
      <c r="AH3123" s="133">
        <f t="shared" ref="AH3123" si="5389">AH3122/10*2</f>
        <v>0</v>
      </c>
      <c r="AI3123" s="133">
        <f t="shared" ref="AI3123" si="5390">AI3122/10*3</f>
        <v>0</v>
      </c>
      <c r="AJ3123" s="133">
        <f t="shared" ref="AJ3123" si="5391">AJ3122/10*4</f>
        <v>0</v>
      </c>
      <c r="AK3123" s="133">
        <f t="shared" ref="AK3123" si="5392">AK3122/10*5</f>
        <v>0</v>
      </c>
      <c r="AL3123" s="133">
        <f t="shared" ref="AL3123" si="5393">AL3122/10*6</f>
        <v>0</v>
      </c>
      <c r="AM3123" s="133">
        <f t="shared" ref="AM3123" si="5394">AM3122/10*7</f>
        <v>0</v>
      </c>
      <c r="AN3123" s="133">
        <f t="shared" ref="AN3123" si="5395">AN3122/10*8</f>
        <v>0</v>
      </c>
      <c r="AO3123" s="134">
        <f t="shared" ref="AO3123" si="5396">AO3122/10*9</f>
        <v>0</v>
      </c>
      <c r="AP3123" s="134">
        <f t="shared" ref="AP3123" si="5397">AP3122/10*10</f>
        <v>0</v>
      </c>
      <c r="AQ3123" s="133">
        <f t="shared" ref="AQ3123" si="5398">AQ3122/10*1</f>
        <v>0</v>
      </c>
      <c r="AR3123" s="133">
        <f t="shared" ref="AR3123" si="5399">AR3122/10*2</f>
        <v>0</v>
      </c>
      <c r="AS3123" s="133">
        <f t="shared" ref="AS3123" si="5400">AS3122/10*3</f>
        <v>0</v>
      </c>
      <c r="AT3123" s="133">
        <f t="shared" ref="AT3123" si="5401">AT3122/10*4</f>
        <v>0</v>
      </c>
      <c r="AU3123" s="133">
        <f t="shared" ref="AU3123" si="5402">AU3122/10*5</f>
        <v>0</v>
      </c>
      <c r="AV3123" s="133">
        <f t="shared" ref="AV3123" si="5403">AV3122/10*6</f>
        <v>0</v>
      </c>
      <c r="AW3123" s="133">
        <f t="shared" ref="AW3123" si="5404">AW3122/10*7</f>
        <v>0</v>
      </c>
      <c r="AX3123" s="133">
        <f t="shared" ref="AX3123" si="5405">AX3122/10*8</f>
        <v>0</v>
      </c>
      <c r="AY3123" s="134">
        <f t="shared" ref="AY3123" si="5406">AY3122/10*9</f>
        <v>0</v>
      </c>
      <c r="AZ3123" s="134">
        <f t="shared" ref="AZ3123" si="5407">AZ3122/10*10</f>
        <v>0</v>
      </c>
      <c r="BA3123" s="133">
        <f t="shared" ref="BA3123" si="5408">BA3122/10*1</f>
        <v>0</v>
      </c>
      <c r="BB3123" s="133">
        <f t="shared" ref="BB3123" si="5409">BB3122/10*2</f>
        <v>0</v>
      </c>
      <c r="BC3123" s="133">
        <f t="shared" ref="BC3123" si="5410">BC3122/10*3</f>
        <v>0</v>
      </c>
      <c r="BD3123" s="133">
        <f t="shared" ref="BD3123" si="5411">BD3122/10*4</f>
        <v>0</v>
      </c>
      <c r="BE3123" s="133">
        <f t="shared" ref="BE3123" si="5412">BE3122/10*5</f>
        <v>0</v>
      </c>
      <c r="BF3123" s="133">
        <f t="shared" ref="BF3123" si="5413">BF3122/10*6</f>
        <v>0</v>
      </c>
      <c r="BG3123" s="133">
        <f t="shared" ref="BG3123" si="5414">BG3122/10*7</f>
        <v>0</v>
      </c>
      <c r="BH3123" s="133">
        <f t="shared" ref="BH3123" si="5415">BH3122/10*8</f>
        <v>0</v>
      </c>
      <c r="BI3123" s="134">
        <f t="shared" ref="BI3123" si="5416">BI3122/10*9</f>
        <v>0</v>
      </c>
      <c r="BJ3123" s="134">
        <f t="shared" ref="BJ3123" si="5417">BJ3122/10*10</f>
        <v>0</v>
      </c>
      <c r="BK3123"/>
      <c r="BL3123"/>
      <c r="BM3123"/>
      <c r="BN3123"/>
      <c r="BO3123"/>
      <c r="BP3123"/>
      <c r="BQ3123"/>
      <c r="BR3123"/>
      <c r="BS3123"/>
      <c r="BT3123"/>
      <c r="BU3123"/>
      <c r="BV3123"/>
      <c r="BW3123"/>
      <c r="BX3123"/>
      <c r="BY3123"/>
      <c r="BZ3123"/>
      <c r="CA3123"/>
      <c r="CB3123"/>
      <c r="CC3123"/>
      <c r="CD3123"/>
      <c r="CE3123"/>
      <c r="CF3123"/>
      <c r="CG3123"/>
      <c r="CH3123"/>
      <c r="CI3123"/>
      <c r="CJ3123"/>
      <c r="CK3123"/>
      <c r="CL3123"/>
      <c r="CM3123"/>
      <c r="CN3123"/>
      <c r="CO3123"/>
    </row>
    <row r="3124" spans="1:93" ht="15.75" hidden="1" outlineLevel="2" thickBot="1" x14ac:dyDescent="0.3">
      <c r="A3124" s="152" t="s">
        <v>60</v>
      </c>
      <c r="B3124" s="192">
        <f t="shared" ref="B3124:BJ3124" si="5418">-B3121+B3120*B3123-1*IF(AND($A3066=B3119,B3123&gt;=$A3067),B3123-$A3067,0)</f>
        <v>0</v>
      </c>
      <c r="C3124" s="193">
        <f t="shared" si="5418"/>
        <v>0</v>
      </c>
      <c r="D3124" s="193">
        <f t="shared" si="5418"/>
        <v>0</v>
      </c>
      <c r="E3124" s="193">
        <f t="shared" si="5418"/>
        <v>0</v>
      </c>
      <c r="F3124" s="193">
        <f t="shared" si="5418"/>
        <v>0</v>
      </c>
      <c r="G3124" s="193">
        <f t="shared" si="5418"/>
        <v>0</v>
      </c>
      <c r="H3124" s="193">
        <f t="shared" si="5418"/>
        <v>0</v>
      </c>
      <c r="I3124" s="193">
        <f t="shared" si="5418"/>
        <v>0</v>
      </c>
      <c r="J3124" s="193">
        <f t="shared" si="5418"/>
        <v>0</v>
      </c>
      <c r="K3124" s="193">
        <f t="shared" si="5418"/>
        <v>0</v>
      </c>
      <c r="L3124" s="194">
        <f t="shared" si="5418"/>
        <v>0</v>
      </c>
      <c r="M3124" s="192">
        <f t="shared" si="5418"/>
        <v>0</v>
      </c>
      <c r="N3124" s="193">
        <f t="shared" si="5418"/>
        <v>0</v>
      </c>
      <c r="O3124" s="193">
        <f t="shared" si="5418"/>
        <v>0</v>
      </c>
      <c r="P3124" s="193">
        <f t="shared" si="5418"/>
        <v>0</v>
      </c>
      <c r="Q3124" s="193">
        <f t="shared" si="5418"/>
        <v>0</v>
      </c>
      <c r="R3124" s="193">
        <f t="shared" si="5418"/>
        <v>0</v>
      </c>
      <c r="S3124" s="193">
        <f t="shared" si="5418"/>
        <v>0</v>
      </c>
      <c r="T3124" s="193">
        <f t="shared" si="5418"/>
        <v>0</v>
      </c>
      <c r="U3124" s="193">
        <f t="shared" si="5418"/>
        <v>0</v>
      </c>
      <c r="V3124" s="194">
        <f t="shared" si="5418"/>
        <v>0</v>
      </c>
      <c r="W3124" s="192">
        <f t="shared" si="5418"/>
        <v>0</v>
      </c>
      <c r="X3124" s="193">
        <f t="shared" si="5418"/>
        <v>0</v>
      </c>
      <c r="Y3124" s="193">
        <f t="shared" si="5418"/>
        <v>0</v>
      </c>
      <c r="Z3124" s="193">
        <f t="shared" si="5418"/>
        <v>0</v>
      </c>
      <c r="AA3124" s="193">
        <f t="shared" si="5418"/>
        <v>0</v>
      </c>
      <c r="AB3124" s="193">
        <f t="shared" si="5418"/>
        <v>0</v>
      </c>
      <c r="AC3124" s="193">
        <f t="shared" si="5418"/>
        <v>0</v>
      </c>
      <c r="AD3124" s="193">
        <f t="shared" si="5418"/>
        <v>0</v>
      </c>
      <c r="AE3124" s="193">
        <f t="shared" si="5418"/>
        <v>0</v>
      </c>
      <c r="AF3124" s="194">
        <f t="shared" si="5418"/>
        <v>0</v>
      </c>
      <c r="AG3124" s="192">
        <f t="shared" si="5418"/>
        <v>0</v>
      </c>
      <c r="AH3124" s="193">
        <f t="shared" si="5418"/>
        <v>0</v>
      </c>
      <c r="AI3124" s="193">
        <f t="shared" si="5418"/>
        <v>0</v>
      </c>
      <c r="AJ3124" s="193">
        <f t="shared" si="5418"/>
        <v>0</v>
      </c>
      <c r="AK3124" s="193">
        <f t="shared" si="5418"/>
        <v>0</v>
      </c>
      <c r="AL3124" s="193">
        <f t="shared" si="5418"/>
        <v>0</v>
      </c>
      <c r="AM3124" s="193">
        <f t="shared" si="5418"/>
        <v>0</v>
      </c>
      <c r="AN3124" s="193">
        <f t="shared" si="5418"/>
        <v>0</v>
      </c>
      <c r="AO3124" s="193">
        <f t="shared" si="5418"/>
        <v>0</v>
      </c>
      <c r="AP3124" s="194">
        <f t="shared" si="5418"/>
        <v>0</v>
      </c>
      <c r="AQ3124" s="192">
        <f t="shared" si="5418"/>
        <v>0</v>
      </c>
      <c r="AR3124" s="193">
        <f t="shared" si="5418"/>
        <v>0</v>
      </c>
      <c r="AS3124" s="193">
        <f t="shared" si="5418"/>
        <v>0</v>
      </c>
      <c r="AT3124" s="193">
        <f t="shared" si="5418"/>
        <v>0</v>
      </c>
      <c r="AU3124" s="193">
        <f t="shared" si="5418"/>
        <v>0</v>
      </c>
      <c r="AV3124" s="193">
        <f t="shared" si="5418"/>
        <v>0</v>
      </c>
      <c r="AW3124" s="193">
        <f t="shared" si="5418"/>
        <v>0</v>
      </c>
      <c r="AX3124" s="193">
        <f t="shared" si="5418"/>
        <v>0</v>
      </c>
      <c r="AY3124" s="193">
        <f t="shared" si="5418"/>
        <v>0</v>
      </c>
      <c r="AZ3124" s="194">
        <f t="shared" si="5418"/>
        <v>0</v>
      </c>
      <c r="BA3124" s="192" t="e">
        <f t="shared" si="5418"/>
        <v>#DIV/0!</v>
      </c>
      <c r="BB3124" s="193" t="e">
        <f t="shared" si="5418"/>
        <v>#DIV/0!</v>
      </c>
      <c r="BC3124" s="193" t="e">
        <f t="shared" si="5418"/>
        <v>#DIV/0!</v>
      </c>
      <c r="BD3124" s="193" t="e">
        <f t="shared" si="5418"/>
        <v>#DIV/0!</v>
      </c>
      <c r="BE3124" s="193" t="e">
        <f t="shared" si="5418"/>
        <v>#DIV/0!</v>
      </c>
      <c r="BF3124" s="193" t="e">
        <f t="shared" si="5418"/>
        <v>#DIV/0!</v>
      </c>
      <c r="BG3124" s="193" t="e">
        <f t="shared" si="5418"/>
        <v>#DIV/0!</v>
      </c>
      <c r="BH3124" s="193" t="e">
        <f t="shared" si="5418"/>
        <v>#DIV/0!</v>
      </c>
      <c r="BI3124" s="193" t="e">
        <f t="shared" si="5418"/>
        <v>#DIV/0!</v>
      </c>
      <c r="BJ3124" s="194" t="e">
        <f t="shared" si="5418"/>
        <v>#DIV/0!</v>
      </c>
    </row>
    <row r="3125" spans="1:93" hidden="1" outlineLevel="2" x14ac:dyDescent="0.25"/>
    <row r="3126" spans="1:93" hidden="1" outlineLevel="1" collapsed="1" x14ac:dyDescent="0.25">
      <c r="A3126" s="181">
        <f>2*B3066/10</f>
        <v>0</v>
      </c>
      <c r="B3126" s="180"/>
      <c r="C3126" s="180"/>
      <c r="D3126" s="180"/>
    </row>
    <row r="3127" spans="1:93" hidden="1" outlineLevel="2" x14ac:dyDescent="0.25">
      <c r="B3127" s="316">
        <f>'Calculo VIGA'!E$2</f>
        <v>1</v>
      </c>
      <c r="C3127" s="317"/>
      <c r="D3127" s="316">
        <f>'Calculo VIGA'!F$2</f>
        <v>2</v>
      </c>
      <c r="E3127" s="317"/>
      <c r="F3127" s="316">
        <f>'Calculo VIGA'!G$2</f>
        <v>3</v>
      </c>
      <c r="G3127" s="317"/>
      <c r="H3127" s="316">
        <f>'Calculo VIGA'!H$2</f>
        <v>4</v>
      </c>
      <c r="I3127" s="317"/>
      <c r="J3127" s="316">
        <f>'Calculo VIGA'!I$2</f>
        <v>5</v>
      </c>
      <c r="K3127" s="317"/>
      <c r="L3127" s="316">
        <f>'Calculo VIGA'!J$2</f>
        <v>6</v>
      </c>
      <c r="M3127" s="317"/>
    </row>
    <row r="3128" spans="1:93" hidden="1" outlineLevel="2" x14ac:dyDescent="0.25">
      <c r="B3128" s="105">
        <f>'Calculo VIGA'!B$18</f>
        <v>3</v>
      </c>
      <c r="C3128" s="106">
        <v>0</v>
      </c>
      <c r="D3128" s="107">
        <f>'Calculo VIGA'!J$18</f>
        <v>0</v>
      </c>
      <c r="E3128" s="106">
        <v>0</v>
      </c>
      <c r="F3128" s="107">
        <f>'Calculo VIGA'!R$18</f>
        <v>0</v>
      </c>
      <c r="G3128" s="106">
        <v>0</v>
      </c>
      <c r="H3128" s="107">
        <f>'Calculo VIGA'!Z$18</f>
        <v>0</v>
      </c>
      <c r="I3128" s="106">
        <v>0</v>
      </c>
      <c r="J3128" s="107">
        <f>'Calculo VIGA'!AH$18</f>
        <v>0</v>
      </c>
      <c r="K3128" s="106">
        <v>0</v>
      </c>
      <c r="L3128" s="107">
        <f>'Calculo VIGA'!AP$18</f>
        <v>0</v>
      </c>
      <c r="M3128" s="108">
        <v>0</v>
      </c>
      <c r="X3128" s="146"/>
      <c r="Y3128" s="147"/>
    </row>
    <row r="3129" spans="1:93" hidden="1" outlineLevel="2" x14ac:dyDescent="0.25">
      <c r="B3129" s="105">
        <f>'Calculo VIGA'!B$19</f>
        <v>4</v>
      </c>
      <c r="C3129" s="106">
        <f>IF($A3066=B3127,1*($B3066-$A3126)^2*(2*$A3126+$B3066)/$B3066^3,0)</f>
        <v>0</v>
      </c>
      <c r="D3129" s="107">
        <f>'Calculo VIGA'!J$19</f>
        <v>0</v>
      </c>
      <c r="E3129" s="106">
        <f>IF($A3066=D3127,1*($B3066-$A3126)^2*(2*$A3126+$B3066)/$B3066^3,0)</f>
        <v>0</v>
      </c>
      <c r="F3129" s="107">
        <f>'Calculo VIGA'!R$19</f>
        <v>0</v>
      </c>
      <c r="G3129" s="106">
        <f>IF($A3066=F3127,1*($B3066-$A3126)^2*(2*$A3126+$B3066)/$B3066^3,0)</f>
        <v>0</v>
      </c>
      <c r="H3129" s="107">
        <f>'Calculo VIGA'!Z$19</f>
        <v>0</v>
      </c>
      <c r="I3129" s="106">
        <f>IF($A3066=H3127,1*($B3066-$A3126)^2*(2*$A3126+$B3066)/$B3066^3,0)</f>
        <v>0</v>
      </c>
      <c r="J3129" s="107">
        <f>'Calculo VIGA'!AH$19</f>
        <v>0</v>
      </c>
      <c r="K3129" s="106">
        <f>IF($A3066=J3127,1*($B3066-$A3126)^2*(2*$A3126+$B3066)/$B3066^3,0)</f>
        <v>0</v>
      </c>
      <c r="L3129" s="107">
        <f>'Calculo VIGA'!AP$19</f>
        <v>0</v>
      </c>
      <c r="M3129" s="108" t="e">
        <f>IF($A3066=L3127,1*($B3066-$A3126)^2*(2*$A3126+$B3066)/$B3066^3,0)</f>
        <v>#DIV/0!</v>
      </c>
    </row>
    <row r="3130" spans="1:93" hidden="1" outlineLevel="2" x14ac:dyDescent="0.25">
      <c r="A3130" t="s">
        <v>36</v>
      </c>
      <c r="B3130" s="105">
        <f>'Calculo VIGA'!B$20</f>
        <v>1</v>
      </c>
      <c r="C3130" s="106">
        <f>IF($A3066=B3127,1*$A3126*($B3066-$A3126)^2/$B3066^2,0)</f>
        <v>0</v>
      </c>
      <c r="D3130" s="107">
        <f>'Calculo VIGA'!J$20</f>
        <v>0</v>
      </c>
      <c r="E3130" s="106">
        <f>IF($A3066=D3127,1*$A3126*($B3066-$A3126)^2/$B3066^2,0)</f>
        <v>0</v>
      </c>
      <c r="F3130" s="107">
        <f>'Calculo VIGA'!R$20</f>
        <v>0</v>
      </c>
      <c r="G3130" s="106">
        <f>IF($A3066=F3127,1*$A3126*($B3066-$A3126)^2/$B3066^2,0)</f>
        <v>0</v>
      </c>
      <c r="H3130" s="107">
        <f>'Calculo VIGA'!Z$20</f>
        <v>0</v>
      </c>
      <c r="I3130" s="106">
        <f>IF($A3066=H3127,1*$A3126*($B3066-$A3126)^2/$B3066^2,0)</f>
        <v>0</v>
      </c>
      <c r="J3130" s="107">
        <f>'Calculo VIGA'!AH$20</f>
        <v>0</v>
      </c>
      <c r="K3130" s="106">
        <f>IF($A3066=J3127,1*$A3126*($B3066-$A3126)^2/$B3066^2,0)</f>
        <v>0</v>
      </c>
      <c r="L3130" s="107">
        <f>'Calculo VIGA'!AP$20</f>
        <v>0</v>
      </c>
      <c r="M3130" s="108" t="e">
        <f>IF($A3066=L3127,1*$A3126*($B3066-$A3126)^2/$B3066^2,0)</f>
        <v>#DIV/0!</v>
      </c>
      <c r="X3130" s="149"/>
    </row>
    <row r="3131" spans="1:93" hidden="1" outlineLevel="2" x14ac:dyDescent="0.25">
      <c r="B3131" s="105">
        <f>'Calculo VIGA'!B$21</f>
        <v>5</v>
      </c>
      <c r="C3131" s="108">
        <v>0</v>
      </c>
      <c r="D3131" s="107">
        <f>'Calculo VIGA'!J$21</f>
        <v>0</v>
      </c>
      <c r="E3131" s="108">
        <v>0</v>
      </c>
      <c r="F3131" s="107">
        <f>'Calculo VIGA'!R$21</f>
        <v>0</v>
      </c>
      <c r="G3131" s="108">
        <v>0</v>
      </c>
      <c r="H3131" s="107">
        <f>'Calculo VIGA'!Z$21</f>
        <v>0</v>
      </c>
      <c r="I3131" s="108">
        <v>0</v>
      </c>
      <c r="J3131" s="107">
        <f>'Calculo VIGA'!AH$21</f>
        <v>0</v>
      </c>
      <c r="K3131" s="108">
        <v>0</v>
      </c>
      <c r="L3131" s="107">
        <f>'Calculo VIGA'!AP$21</f>
        <v>0</v>
      </c>
      <c r="M3131" s="108">
        <v>0</v>
      </c>
    </row>
    <row r="3132" spans="1:93" hidden="1" outlineLevel="2" x14ac:dyDescent="0.25">
      <c r="B3132" s="105">
        <f>'Calculo VIGA'!B$22</f>
        <v>6</v>
      </c>
      <c r="C3132" s="106">
        <f>IF($A3066=B3127,1*($A3126)^2*(3*$B3066-2*$A3126)/$B3066^3,0)</f>
        <v>0</v>
      </c>
      <c r="D3132" s="107">
        <f>'Calculo VIGA'!J$22</f>
        <v>0</v>
      </c>
      <c r="E3132" s="106">
        <f>IF($A3066=D3127,1*($A3126)^2*(3*$B3066-2*$A3126)/$B3066^3,0)</f>
        <v>0</v>
      </c>
      <c r="F3132" s="107">
        <f>'Calculo VIGA'!R$22</f>
        <v>0</v>
      </c>
      <c r="G3132" s="106">
        <f>IF($A3066=F3127,1*($A3126)^2*(3*$B3066-2*$A3126)/$B3066^3,0)</f>
        <v>0</v>
      </c>
      <c r="H3132" s="107">
        <f>'Calculo VIGA'!Z$22</f>
        <v>0</v>
      </c>
      <c r="I3132" s="106">
        <f>IF($A3066=H3127,1*($A3126)^2*(3*$B3066-2*$A3126)/$B3066^3,0)</f>
        <v>0</v>
      </c>
      <c r="J3132" s="107">
        <f>'Calculo VIGA'!AH$22</f>
        <v>0</v>
      </c>
      <c r="K3132" s="106">
        <f>IF($A3066=J3127,1*($A3126)^2*(3*$B3066-2*$A3126)/$B3066^3,0)</f>
        <v>0</v>
      </c>
      <c r="L3132" s="107">
        <f>'Calculo VIGA'!AP$22</f>
        <v>0</v>
      </c>
      <c r="M3132" s="108" t="e">
        <f>IF($A3066=L3127,1*($A3126)^2*(3*$B3066-2*$A3126)/$B3066^3,0)</f>
        <v>#DIV/0!</v>
      </c>
    </row>
    <row r="3133" spans="1:93" hidden="1" outlineLevel="2" x14ac:dyDescent="0.25">
      <c r="B3133" s="105">
        <f>'Calculo VIGA'!B$23</f>
        <v>2</v>
      </c>
      <c r="C3133" s="108">
        <f>IF($A3066=B3127,-1*($B3066-$A3126)*$A3126^2/$B3066^2,0)</f>
        <v>0</v>
      </c>
      <c r="D3133" s="107">
        <f>'Calculo VIGA'!J$23</f>
        <v>0</v>
      </c>
      <c r="E3133" s="108">
        <f>IF($A3066=D3127,-1*($B3066-$A3126)*$A3126^2/$B3066^2,0)</f>
        <v>0</v>
      </c>
      <c r="F3133" s="107">
        <f>'Calculo VIGA'!R$23</f>
        <v>0</v>
      </c>
      <c r="G3133" s="108">
        <f>IF($A3066=F3127,-1*($B3066-$A3126)*$A3126^2/$B3066^2,0)</f>
        <v>0</v>
      </c>
      <c r="H3133" s="107">
        <f>'Calculo VIGA'!Z$23</f>
        <v>0</v>
      </c>
      <c r="I3133" s="108">
        <f>IF($A3066=H3127,-1*($B3066-$A3126)*$A3126^2/$B3066^2,0)</f>
        <v>0</v>
      </c>
      <c r="J3133" s="107">
        <f>'Calculo VIGA'!AH$23</f>
        <v>0</v>
      </c>
      <c r="K3133" s="108">
        <f>IF($A3066=J3127,-1*($B3066-$A3126)*$A3126^2/$B3066^2,0)</f>
        <v>0</v>
      </c>
      <c r="L3133" s="107">
        <f>'Calculo VIGA'!AP$23</f>
        <v>0</v>
      </c>
      <c r="M3133" s="108" t="e">
        <f>IF($A3066=L3127,-1*($B3066-$A3126)*$A3126^2/$B3066^2,0)</f>
        <v>#DIV/0!</v>
      </c>
    </row>
    <row r="3134" spans="1:93" hidden="1" outlineLevel="2" x14ac:dyDescent="0.25">
      <c r="C3134" t="s">
        <v>61</v>
      </c>
      <c r="D3134" s="182"/>
      <c r="E3134" s="183"/>
      <c r="F3134" s="182"/>
      <c r="G3134" s="183"/>
      <c r="H3134" s="182"/>
      <c r="I3134" s="183"/>
      <c r="J3134" s="182"/>
      <c r="K3134" s="183"/>
      <c r="L3134" s="182"/>
      <c r="M3134" s="183"/>
      <c r="N3134" s="182"/>
      <c r="O3134" s="183"/>
      <c r="P3134" s="182"/>
      <c r="Q3134" s="183"/>
      <c r="R3134" s="182"/>
      <c r="S3134" s="183"/>
    </row>
    <row r="3135" spans="1:93" hidden="1" outlineLevel="2" x14ac:dyDescent="0.25">
      <c r="B3135" s="105">
        <v>1</v>
      </c>
      <c r="C3135" s="108">
        <f t="shared" ref="C3135" si="5419">-(IFERROR(VLOOKUP($B3135,$B3128:$C3133,2,0),0)+IFERROR(VLOOKUP($B3135,$D3128:$E3133,2,0),0)+IFERROR(VLOOKUP($B3135,$F3128:$G3133,2,0),0)+IFERROR(VLOOKUP($B3135,$H3128:$I3133,2,0),0)+IFERROR(VLOOKUP($B3135,$J3128:$K3133,2,0),0)+IFERROR(VLOOKUP($B3135,$L3128:$M3133,2,0),0)+IFERROR(VLOOKUP($B3135,$N3128:$O3133,2,0),0)+IFERROR(VLOOKUP($B3135,$P3128:$Q3133,2,0),0)+IFERROR(VLOOKUP($B3135,$R3128:$S3133,2,0),0))</f>
        <v>0</v>
      </c>
      <c r="E3135" s="109"/>
      <c r="F3135" s="325" t="s">
        <v>37</v>
      </c>
      <c r="G3135" s="325"/>
      <c r="H3135" s="325"/>
      <c r="I3135" s="325"/>
      <c r="J3135" s="325"/>
      <c r="K3135" s="325"/>
      <c r="L3135" s="325"/>
      <c r="M3135" s="325"/>
      <c r="N3135" s="325"/>
      <c r="O3135" s="325"/>
      <c r="P3135" s="325"/>
      <c r="Q3135" s="325"/>
      <c r="R3135" s="325"/>
      <c r="S3135" s="325"/>
      <c r="T3135" s="325"/>
      <c r="U3135" s="325"/>
      <c r="V3135" s="325"/>
      <c r="W3135" s="325"/>
      <c r="X3135" s="325"/>
      <c r="Y3135" s="325"/>
      <c r="Z3135" s="325"/>
      <c r="AA3135" s="325"/>
      <c r="AB3135" s="110"/>
      <c r="AC3135" s="110"/>
      <c r="AD3135" s="110"/>
      <c r="AE3135" s="110"/>
      <c r="AF3135" s="110"/>
      <c r="AG3135" s="110"/>
      <c r="AH3135" s="110"/>
    </row>
    <row r="3136" spans="1:93" hidden="1" outlineLevel="2" x14ac:dyDescent="0.25">
      <c r="B3136" s="105">
        <v>2</v>
      </c>
      <c r="C3136" s="108">
        <f t="shared" ref="C3136" si="5420">-(IFERROR(VLOOKUP($B3136,$B3128:$C3133,2,0),0)+IFERROR(VLOOKUP($B3136,$D3128:$E3133,2,0),0)+IFERROR(VLOOKUP($B3136,$F3128:$G3133,2,0),0)+IFERROR(VLOOKUP($B3136,$H3128:$I3133,2,0),0)+IFERROR(VLOOKUP($B3136,$J3128:$K3133,2,0),0)+IFERROR(VLOOKUP($B3136,$L3128:$M3133,2,0),0)+IFERROR(VLOOKUP($B3136,$N3128:$O3133,2,0),0)+IFERROR(VLOOKUP($B3136,$P3128:$Q3133,2,0),0)+IFERROR(VLOOKUP($B3136,$R3128:$S3133,2,0),0))</f>
        <v>0</v>
      </c>
      <c r="E3136" s="110"/>
      <c r="F3136" s="110"/>
      <c r="G3136" s="326" t="s">
        <v>38</v>
      </c>
      <c r="H3136" s="326"/>
      <c r="I3136" s="326"/>
      <c r="J3136" s="326"/>
      <c r="K3136" s="326"/>
      <c r="L3136" s="326"/>
      <c r="M3136" s="110"/>
      <c r="N3136" s="110"/>
      <c r="O3136" s="110"/>
      <c r="P3136" s="327" t="s">
        <v>39</v>
      </c>
      <c r="Q3136" s="327"/>
      <c r="R3136" s="327"/>
      <c r="S3136" s="327"/>
      <c r="T3136" s="327"/>
      <c r="U3136" s="327"/>
      <c r="V3136" s="110"/>
      <c r="W3136" s="110"/>
      <c r="X3136" s="110"/>
      <c r="Y3136" s="110"/>
      <c r="Z3136" s="110"/>
      <c r="AA3136" s="110"/>
      <c r="AB3136" s="110"/>
      <c r="AC3136" s="110"/>
      <c r="AD3136" s="110"/>
      <c r="AE3136" s="110"/>
      <c r="AF3136" s="110"/>
      <c r="AG3136" s="110"/>
      <c r="AH3136" s="110"/>
    </row>
    <row r="3137" spans="1:34" hidden="1" outlineLevel="2" x14ac:dyDescent="0.25">
      <c r="B3137" s="105">
        <v>3</v>
      </c>
      <c r="C3137" s="108">
        <f t="shared" ref="C3137" si="5421">-(IFERROR(VLOOKUP($B3137,$B3128:$C3133,2,0),0)+IFERROR(VLOOKUP($B3137,$D3128:$E3133,2,0),0)+IFERROR(VLOOKUP($B3137,$F3128:$G3133,2,0),0)+IFERROR(VLOOKUP($B3137,$H3128:$I3133,2,0),0)+IFERROR(VLOOKUP($B3137,$J3128:$K3133,2,0),0)+IFERROR(VLOOKUP($B3137,$L3128:$M3133,2,0),0)+IFERROR(VLOOKUP($B3137,$N3128:$O3133,2,0),0)+IFERROR(VLOOKUP($B3137,$P3128:$Q3133,2,0),0)+IFERROR(VLOOKUP($B3137,$R3128:$S3133,2,0),0))</f>
        <v>0</v>
      </c>
      <c r="E3137" s="110"/>
      <c r="F3137" s="110"/>
      <c r="G3137" s="112">
        <v>6</v>
      </c>
      <c r="H3137" s="112">
        <v>5</v>
      </c>
      <c r="I3137" s="112">
        <v>4</v>
      </c>
      <c r="J3137" s="112">
        <v>3</v>
      </c>
      <c r="K3137" s="112">
        <v>2</v>
      </c>
      <c r="L3137" s="112">
        <v>1</v>
      </c>
      <c r="M3137" s="110"/>
      <c r="O3137" s="110"/>
      <c r="P3137" s="112">
        <v>6</v>
      </c>
      <c r="Q3137" s="112">
        <v>5</v>
      </c>
      <c r="R3137" s="112">
        <v>4</v>
      </c>
      <c r="S3137" s="112">
        <v>3</v>
      </c>
      <c r="T3137" s="112">
        <v>2</v>
      </c>
      <c r="U3137" s="112">
        <v>1</v>
      </c>
      <c r="AB3137" s="110"/>
      <c r="AC3137" s="110"/>
      <c r="AD3137" s="110"/>
      <c r="AE3137" s="110"/>
      <c r="AF3137" s="110"/>
      <c r="AG3137" s="110"/>
      <c r="AH3137" s="110"/>
    </row>
    <row r="3138" spans="1:34" hidden="1" outlineLevel="2" x14ac:dyDescent="0.25">
      <c r="B3138" s="105">
        <v>4</v>
      </c>
      <c r="C3138" s="108">
        <f t="shared" ref="C3138" si="5422">-(IFERROR(VLOOKUP($B3138,$B3128:$C3133,2,0),0)+IFERROR(VLOOKUP($B3138,$D3128:$E3133,2,0),0)+IFERROR(VLOOKUP($B3138,$F3128:$G3133,2,0),0)+IFERROR(VLOOKUP($B3138,$H3128:$I3133,2,0),0)+IFERROR(VLOOKUP($B3138,$J3128:$K3133,2,0),0)+IFERROR(VLOOKUP($B3138,$L3128:$M3133,2,0),0)+IFERROR(VLOOKUP($B3138,$N3128:$O3133,2,0),0)+IFERROR(VLOOKUP($B3138,$P3128:$Q3133,2,0),0)+IFERROR(VLOOKUP($B3138,$R3128:$S3133,2,0),0))</f>
        <v>0</v>
      </c>
      <c r="E3138" s="110"/>
      <c r="F3138" s="105">
        <v>1</v>
      </c>
      <c r="G3138" s="184" t="e">
        <f t="array" ref="G3138:G3144">MMULT(MINVERSE($C$24:$I$30),$C3135:$C3141)</f>
        <v>#NUM!</v>
      </c>
      <c r="H3138" s="184" t="e">
        <f t="array" ref="H3138:H3143">MMULT(MINVERSE($C$24:$H$29),$C3135:$C3140)</f>
        <v>#NUM!</v>
      </c>
      <c r="I3138" s="184" t="e">
        <f t="array" ref="I3138:I3142">MMULT(MINVERSE($C$24:$G$28),$C3135:$C3139)</f>
        <v>#NUM!</v>
      </c>
      <c r="J3138" s="184">
        <f t="array" ref="J3138:J3141">MMULT(MINVERSE($C$24:$F$27),$C3135:$C3138)</f>
        <v>0</v>
      </c>
      <c r="K3138" s="184">
        <f t="array" ref="K3138:K3140">MMULT(MINVERSE($C$24:$E$26),$C3135:$C3137)</f>
        <v>0</v>
      </c>
      <c r="L3138" s="184">
        <f t="array" ref="L3138:L3139">MMULT(MINVERSE($C$24:$D$25),$C3135:$C3136)</f>
        <v>0</v>
      </c>
      <c r="M3138" s="110"/>
      <c r="O3138" s="105">
        <v>1</v>
      </c>
      <c r="P3138" s="184" t="e">
        <f t="array" ref="P3138:P3148">MMULT(MINVERSE($C$24:$M$34),$C3135:$C3145)</f>
        <v>#NUM!</v>
      </c>
      <c r="Q3138" s="184" t="e">
        <f t="array" ref="Q3138:Q3147">MMULT(MINVERSE($C$24:$L$33),$C3135:$C3144)</f>
        <v>#NUM!</v>
      </c>
      <c r="R3138" s="184" t="e">
        <f t="array" ref="R3138:R3146">MMULT(MINVERSE($C$24:$K$32),$C3135:$C3143)</f>
        <v>#NUM!</v>
      </c>
      <c r="S3138" s="184" t="e">
        <f t="array" ref="S3138:S3145">MMULT(MINVERSE($C$24:$J$31),$C3135:$C3142)</f>
        <v>#NUM!</v>
      </c>
      <c r="T3138" s="114"/>
      <c r="U3138" s="114"/>
      <c r="V3138" s="110"/>
      <c r="W3138" s="110"/>
      <c r="X3138" s="110"/>
      <c r="Y3138" s="110"/>
      <c r="Z3138" s="110"/>
      <c r="AA3138" s="110"/>
      <c r="AB3138" s="110"/>
      <c r="AC3138" s="110"/>
      <c r="AD3138" s="110"/>
      <c r="AE3138" s="110"/>
      <c r="AF3138" s="110"/>
      <c r="AG3138" s="110"/>
      <c r="AH3138" s="110"/>
    </row>
    <row r="3139" spans="1:34" hidden="1" outlineLevel="2" x14ac:dyDescent="0.25">
      <c r="B3139" s="105">
        <v>5</v>
      </c>
      <c r="C3139" s="108">
        <f t="shared" ref="C3139" si="5423">-(IFERROR(VLOOKUP($B3139,$B3128:$C3133,2,0),0)+IFERROR(VLOOKUP($B3139,$D3128:$E3133,2,0),0)+IFERROR(VLOOKUP($B3139,$F3128:$G3133,2,0),0)+IFERROR(VLOOKUP($B3139,$H3128:$I3133,2,0),0)+IFERROR(VLOOKUP($B3139,$J3128:$K3133,2,0),0)+IFERROR(VLOOKUP($B3139,$L3128:$M3133,2,0),0)+IFERROR(VLOOKUP($B3139,$N3128:$O3133,2,0),0)+IFERROR(VLOOKUP($B3139,$P3128:$Q3133,2,0),0)+IFERROR(VLOOKUP($B3139,$R3128:$S3133,2,0),0))</f>
        <v>0</v>
      </c>
      <c r="E3139" s="110"/>
      <c r="F3139" s="105">
        <v>2</v>
      </c>
      <c r="G3139" s="185" t="e">
        <v>#NUM!</v>
      </c>
      <c r="H3139" s="185" t="e">
        <v>#NUM!</v>
      </c>
      <c r="I3139" s="185" t="e">
        <v>#NUM!</v>
      </c>
      <c r="J3139" s="185">
        <v>0</v>
      </c>
      <c r="K3139" s="185">
        <v>0</v>
      </c>
      <c r="L3139" s="185">
        <v>0</v>
      </c>
      <c r="M3139" s="110"/>
      <c r="O3139" s="105">
        <v>2</v>
      </c>
      <c r="P3139" s="185" t="e">
        <v>#NUM!</v>
      </c>
      <c r="Q3139" s="185" t="e">
        <v>#NUM!</v>
      </c>
      <c r="R3139" s="185" t="e">
        <v>#NUM!</v>
      </c>
      <c r="S3139" s="185" t="e">
        <v>#NUM!</v>
      </c>
      <c r="T3139" s="114"/>
      <c r="U3139" s="114"/>
    </row>
    <row r="3140" spans="1:34" hidden="1" outlineLevel="2" x14ac:dyDescent="0.25">
      <c r="B3140" s="105">
        <v>6</v>
      </c>
      <c r="C3140" s="108">
        <f t="shared" ref="C3140" si="5424">-(IFERROR(VLOOKUP($B3140,$B3128:$C3133,2,0),0)+IFERROR(VLOOKUP($B3140,$D3128:$E3133,2,0),0)+IFERROR(VLOOKUP($B3140,$F3128:$G3133,2,0),0)+IFERROR(VLOOKUP($B3140,$H3128:$I3133,2,0),0)+IFERROR(VLOOKUP($B3140,$J3128:$K3133,2,0),0)+IFERROR(VLOOKUP($B3140,$L3128:$M3133,2,0),0)+IFERROR(VLOOKUP($B3140,$N3128:$O3133,2,0),0)+IFERROR(VLOOKUP($B3140,$P3128:$Q3133,2,0),0)+IFERROR(VLOOKUP($B3140,$R3128:$S3133,2,0),0))</f>
        <v>0</v>
      </c>
      <c r="E3140" s="110"/>
      <c r="F3140" s="105">
        <v>3</v>
      </c>
      <c r="G3140" s="185" t="e">
        <v>#NUM!</v>
      </c>
      <c r="H3140" s="185" t="e">
        <v>#NUM!</v>
      </c>
      <c r="I3140" s="185" t="e">
        <v>#NUM!</v>
      </c>
      <c r="J3140" s="185">
        <v>0</v>
      </c>
      <c r="K3140" s="185">
        <v>0</v>
      </c>
      <c r="L3140" s="185"/>
      <c r="M3140" s="110"/>
      <c r="O3140" s="105">
        <v>3</v>
      </c>
      <c r="P3140" s="185" t="e">
        <v>#NUM!</v>
      </c>
      <c r="Q3140" s="185" t="e">
        <v>#NUM!</v>
      </c>
      <c r="R3140" s="185" t="e">
        <v>#NUM!</v>
      </c>
      <c r="S3140" s="185" t="e">
        <v>#NUM!</v>
      </c>
      <c r="T3140" s="114"/>
      <c r="U3140" s="114"/>
    </row>
    <row r="3141" spans="1:34" hidden="1" outlineLevel="2" x14ac:dyDescent="0.25">
      <c r="B3141" s="105">
        <v>7</v>
      </c>
      <c r="C3141" s="108">
        <f t="shared" ref="C3141" si="5425">-(IFERROR(VLOOKUP($B3141,$B3128:$C3133,2,0),0)+IFERROR(VLOOKUP($B3141,$D3128:$E3133,2,0),0)+IFERROR(VLOOKUP($B3141,$F3128:$G3133,2,0),0)+IFERROR(VLOOKUP($B3141,$H3128:$I3133,2,0),0)+IFERROR(VLOOKUP($B3141,$J3128:$K3133,2,0),0)+IFERROR(VLOOKUP($B3141,$L3128:$M3133,2,0),0)+IFERROR(VLOOKUP($B3141,$N3128:$O3133,2,0),0)+IFERROR(VLOOKUP($B3141,$P3128:$Q3133,2,0),0)+IFERROR(VLOOKUP($B3141,$R3128:$S3133,2,0),0))</f>
        <v>0</v>
      </c>
      <c r="E3141" s="110"/>
      <c r="F3141" s="105">
        <v>4</v>
      </c>
      <c r="G3141" s="185" t="e">
        <v>#NUM!</v>
      </c>
      <c r="H3141" s="185" t="e">
        <v>#NUM!</v>
      </c>
      <c r="I3141" s="185" t="e">
        <v>#NUM!</v>
      </c>
      <c r="J3141" s="185">
        <v>0</v>
      </c>
      <c r="K3141" s="185"/>
      <c r="L3141" s="185"/>
      <c r="M3141" s="110"/>
      <c r="O3141" s="105">
        <v>4</v>
      </c>
      <c r="P3141" s="185" t="e">
        <v>#NUM!</v>
      </c>
      <c r="Q3141" s="185" t="e">
        <v>#NUM!</v>
      </c>
      <c r="R3141" s="185" t="e">
        <v>#NUM!</v>
      </c>
      <c r="S3141" s="185" t="e">
        <v>#NUM!</v>
      </c>
      <c r="T3141" s="114"/>
      <c r="U3141" s="114"/>
    </row>
    <row r="3142" spans="1:34" hidden="1" outlineLevel="2" x14ac:dyDescent="0.25">
      <c r="B3142" s="105">
        <v>8</v>
      </c>
      <c r="C3142" s="108">
        <f t="shared" ref="C3142" si="5426">-(IFERROR(VLOOKUP($B3142,$B3128:$C3133,2,0),0)+IFERROR(VLOOKUP($B3142,$D3128:$E3133,2,0),0)+IFERROR(VLOOKUP($B3142,$F3128:$G3133,2,0),0)+IFERROR(VLOOKUP($B3142,$H3128:$I3133,2,0),0)+IFERROR(VLOOKUP($B3142,$J3128:$K3133,2,0),0)+IFERROR(VLOOKUP($B3142,$L3128:$M3133,2,0),0)+IFERROR(VLOOKUP($B3142,$N3128:$O3133,2,0),0)+IFERROR(VLOOKUP($B3142,$P3128:$Q3133,2,0),0)+IFERROR(VLOOKUP($B3142,$R3128:$S3133,2,0),0))</f>
        <v>0</v>
      </c>
      <c r="E3142" s="110" t="s">
        <v>40</v>
      </c>
      <c r="F3142" s="105">
        <v>5</v>
      </c>
      <c r="G3142" s="185" t="e">
        <v>#NUM!</v>
      </c>
      <c r="H3142" s="185" t="e">
        <v>#NUM!</v>
      </c>
      <c r="I3142" s="185" t="e">
        <v>#NUM!</v>
      </c>
      <c r="J3142" s="185"/>
      <c r="K3142" s="185"/>
      <c r="L3142" s="185"/>
      <c r="M3142" s="110"/>
      <c r="O3142" s="105">
        <v>5</v>
      </c>
      <c r="P3142" s="185" t="e">
        <v>#NUM!</v>
      </c>
      <c r="Q3142" s="185" t="e">
        <v>#NUM!</v>
      </c>
      <c r="R3142" s="185" t="e">
        <v>#NUM!</v>
      </c>
      <c r="S3142" s="185" t="e">
        <v>#NUM!</v>
      </c>
      <c r="T3142" s="114"/>
      <c r="U3142" s="114"/>
    </row>
    <row r="3143" spans="1:34" hidden="1" outlineLevel="2" x14ac:dyDescent="0.25">
      <c r="B3143" s="105">
        <v>9</v>
      </c>
      <c r="C3143" s="108">
        <f t="shared" ref="C3143" si="5427">-(IFERROR(VLOOKUP($B3143,$B3128:$C3133,2,0),0)+IFERROR(VLOOKUP($B3143,$D3128:$E3133,2,0),0)+IFERROR(VLOOKUP($B3143,$F3128:$G3133,2,0),0)+IFERROR(VLOOKUP($B3143,$H3128:$I3133,2,0),0)+IFERROR(VLOOKUP($B3143,$J3128:$K3133,2,0),0)+IFERROR(VLOOKUP($B3143,$L3128:$M3133,2,0),0)+IFERROR(VLOOKUP($B3143,$N3128:$O3133,2,0),0)+IFERROR(VLOOKUP($B3143,$P3128:$Q3133,2,0),0)+IFERROR(VLOOKUP($B3143,$R3128:$S3133,2,0),0))</f>
        <v>0</v>
      </c>
      <c r="E3143" s="110"/>
      <c r="F3143" s="105">
        <v>6</v>
      </c>
      <c r="G3143" s="185" t="e">
        <v>#NUM!</v>
      </c>
      <c r="H3143" s="185" t="e">
        <v>#NUM!</v>
      </c>
      <c r="I3143" s="185"/>
      <c r="J3143" s="185"/>
      <c r="K3143" s="185"/>
      <c r="L3143" s="185"/>
      <c r="M3143" s="110"/>
      <c r="O3143" s="105">
        <v>6</v>
      </c>
      <c r="P3143" s="185" t="e">
        <v>#NUM!</v>
      </c>
      <c r="Q3143" s="185" t="e">
        <v>#NUM!</v>
      </c>
      <c r="R3143" s="185" t="e">
        <v>#NUM!</v>
      </c>
      <c r="S3143" s="185" t="e">
        <v>#NUM!</v>
      </c>
      <c r="T3143" s="114"/>
      <c r="U3143" s="114"/>
    </row>
    <row r="3144" spans="1:34" hidden="1" outlineLevel="2" x14ac:dyDescent="0.25">
      <c r="B3144" s="105">
        <v>10</v>
      </c>
      <c r="C3144" s="108">
        <f t="shared" ref="C3144" si="5428">-(IFERROR(VLOOKUP($B3144,$B3128:$C3133,2,0),0)+IFERROR(VLOOKUP($B3144,$D3128:$E3133,2,0),0)+IFERROR(VLOOKUP($B3144,$F3128:$G3133,2,0),0)+IFERROR(VLOOKUP($B3144,$H3128:$I3133,2,0),0)+IFERROR(VLOOKUP($B3144,$J3128:$K3133,2,0),0)+IFERROR(VLOOKUP($B3144,$L3128:$M3133,2,0),0)+IFERROR(VLOOKUP($B3144,$N3128:$O3133,2,0),0)+IFERROR(VLOOKUP($B3144,$P3128:$Q3133,2,0),0)+IFERROR(VLOOKUP($B3144,$R3128:$S3133,2,0),0))</f>
        <v>0</v>
      </c>
      <c r="E3144" s="110"/>
      <c r="F3144" s="105">
        <v>7</v>
      </c>
      <c r="G3144" s="185" t="e">
        <v>#NUM!</v>
      </c>
      <c r="H3144" s="185"/>
      <c r="I3144" s="185"/>
      <c r="J3144" s="185"/>
      <c r="K3144" s="185"/>
      <c r="L3144" s="185"/>
      <c r="M3144" s="110"/>
      <c r="N3144" s="110" t="s">
        <v>40</v>
      </c>
      <c r="O3144" s="105">
        <v>7</v>
      </c>
      <c r="P3144" s="185" t="e">
        <v>#NUM!</v>
      </c>
      <c r="Q3144" s="185" t="e">
        <v>#NUM!</v>
      </c>
      <c r="R3144" s="185" t="e">
        <v>#NUM!</v>
      </c>
      <c r="S3144" s="185" t="e">
        <v>#NUM!</v>
      </c>
      <c r="T3144" s="114"/>
      <c r="U3144" s="114"/>
    </row>
    <row r="3145" spans="1:34" hidden="1" outlineLevel="2" x14ac:dyDescent="0.25">
      <c r="B3145" s="105">
        <v>11</v>
      </c>
      <c r="C3145" s="108">
        <f t="shared" ref="C3145" si="5429">-(IFERROR(VLOOKUP($B3145,$B3128:$C3133,2,0),0)+IFERROR(VLOOKUP($B3145,$D3128:$E3133,2,0),0)+IFERROR(VLOOKUP($B3145,$F3128:$G3133,2,0),0)+IFERROR(VLOOKUP($B3145,$H3128:$I3133,2,0),0)+IFERROR(VLOOKUP($B3145,$J3128:$K3133,2,0),0)+IFERROR(VLOOKUP($B3145,$L3128:$M3133,2,0),0)+IFERROR(VLOOKUP($B3145,$N3128:$O3133,2,0),0)+IFERROR(VLOOKUP($B3145,$P3128:$Q3133,2,0),0)+IFERROR(VLOOKUP($B3145,$R3128:$S3133,2,0),0))</f>
        <v>0</v>
      </c>
      <c r="E3145" s="110"/>
      <c r="M3145" s="110"/>
      <c r="O3145" s="105">
        <v>8</v>
      </c>
      <c r="P3145" s="185" t="e">
        <v>#NUM!</v>
      </c>
      <c r="Q3145" s="185" t="e">
        <v>#NUM!</v>
      </c>
      <c r="R3145" s="185" t="e">
        <v>#NUM!</v>
      </c>
      <c r="S3145" s="185" t="e">
        <v>#NUM!</v>
      </c>
      <c r="T3145" s="114"/>
      <c r="U3145" s="114"/>
    </row>
    <row r="3146" spans="1:34" hidden="1" outlineLevel="2" x14ac:dyDescent="0.25">
      <c r="B3146" s="105">
        <v>12</v>
      </c>
      <c r="C3146" s="108">
        <f t="shared" ref="C3146" si="5430">-(IFERROR(VLOOKUP($B3146,$B3128:$C3133,2,0),0)+IFERROR(VLOOKUP($B3146,$D3128:$E3133,2,0),0)+IFERROR(VLOOKUP($B3146,$F3128:$G3133,2,0),0)+IFERROR(VLOOKUP($B3146,$H3128:$I3133,2,0),0)+IFERROR(VLOOKUP($B3146,$J3128:$K3133,2,0),0)+IFERROR(VLOOKUP($B3146,$L3128:$M3133,2,0),0)+IFERROR(VLOOKUP($B3146,$N3128:$O3133,2,0),0)+IFERROR(VLOOKUP($B3146,$P3128:$Q3133,2,0),0)+IFERROR(VLOOKUP($B3146,$R3128:$S3133,2,0),0))</f>
        <v>0</v>
      </c>
      <c r="E3146" s="110"/>
      <c r="M3146" s="110"/>
      <c r="O3146" s="105">
        <v>9</v>
      </c>
      <c r="P3146" s="185" t="e">
        <v>#NUM!</v>
      </c>
      <c r="Q3146" s="185" t="e">
        <v>#NUM!</v>
      </c>
      <c r="R3146" s="185" t="e">
        <v>#NUM!</v>
      </c>
      <c r="S3146" s="185"/>
      <c r="T3146" s="114"/>
      <c r="U3146" s="114"/>
    </row>
    <row r="3147" spans="1:34" hidden="1" outlineLevel="2" x14ac:dyDescent="0.25">
      <c r="B3147" s="105">
        <v>13</v>
      </c>
      <c r="C3147" s="108">
        <f t="shared" ref="C3147" si="5431">-(IFERROR(VLOOKUP($B3147,$B3128:$C3133,2,0),0)+IFERROR(VLOOKUP($B3147,$D3128:$E3133,2,0),0)+IFERROR(VLOOKUP($B3147,$F3128:$G3133,2,0),0)+IFERROR(VLOOKUP($B3147,$H3128:$I3133,2,0),0)+IFERROR(VLOOKUP($B3147,$J3128:$K3133,2,0),0)+IFERROR(VLOOKUP($B3147,$L3128:$M3133,2,0),0)+IFERROR(VLOOKUP($B3147,$N3128:$O3133,2,0),0)+IFERROR(VLOOKUP($B3147,$P3128:$Q3133,2,0),0)+IFERROR(VLOOKUP($B3147,$R3128:$S3133,2,0),0))</f>
        <v>0</v>
      </c>
      <c r="E3147" s="110"/>
      <c r="F3147" s="110"/>
      <c r="G3147" s="324" t="s">
        <v>42</v>
      </c>
      <c r="H3147" s="324"/>
      <c r="I3147" s="324"/>
      <c r="J3147" s="324"/>
      <c r="K3147" s="324"/>
      <c r="L3147" s="324"/>
      <c r="M3147" s="110"/>
      <c r="O3147" s="105">
        <v>10</v>
      </c>
      <c r="P3147" s="185" t="e">
        <v>#NUM!</v>
      </c>
      <c r="Q3147" s="185" t="e">
        <v>#NUM!</v>
      </c>
      <c r="R3147" s="185"/>
      <c r="S3147" s="185"/>
      <c r="T3147" s="114"/>
      <c r="U3147" s="114"/>
    </row>
    <row r="3148" spans="1:34" hidden="1" outlineLevel="2" x14ac:dyDescent="0.25">
      <c r="B3148" s="105">
        <v>14</v>
      </c>
      <c r="C3148" s="108">
        <f t="shared" ref="C3148" si="5432">-(IFERROR(VLOOKUP($B3148,$B3128:$C3133,2,0),0)+IFERROR(VLOOKUP($B3148,$D3128:$E3133,2,0),0)+IFERROR(VLOOKUP($B3148,$F3128:$G3133,2,0),0)+IFERROR(VLOOKUP($B3148,$H3128:$I3133,2,0),0)+IFERROR(VLOOKUP($B3148,$J3128:$K3133,2,0),0)+IFERROR(VLOOKUP($B3148,$L3128:$M3133,2,0),0)+IFERROR(VLOOKUP($B3148,$N3128:$O3133,2,0),0)+IFERROR(VLOOKUP($B3148,$P3128:$Q3133,2,0),0)+IFERROR(VLOOKUP($B3148,$R3128:$S3133,2,0),0))</f>
        <v>0</v>
      </c>
      <c r="E3148" s="110"/>
      <c r="F3148" s="110"/>
      <c r="G3148" s="112">
        <v>6</v>
      </c>
      <c r="H3148" s="112">
        <v>5</v>
      </c>
      <c r="I3148" s="112">
        <v>4</v>
      </c>
      <c r="J3148" s="112">
        <v>3</v>
      </c>
      <c r="K3148" s="112">
        <v>2</v>
      </c>
      <c r="L3148" s="112">
        <v>1</v>
      </c>
      <c r="M3148" s="110"/>
      <c r="O3148" s="105">
        <v>11</v>
      </c>
      <c r="P3148" s="185" t="e">
        <v>#NUM!</v>
      </c>
      <c r="Q3148" s="185"/>
      <c r="R3148" s="185"/>
      <c r="S3148" s="185"/>
      <c r="T3148" s="114"/>
      <c r="U3148" s="114"/>
    </row>
    <row r="3149" spans="1:34" hidden="1" outlineLevel="2" x14ac:dyDescent="0.25">
      <c r="A3149" s="68" t="s">
        <v>41</v>
      </c>
      <c r="B3149" s="105">
        <v>15</v>
      </c>
      <c r="C3149" s="108">
        <f t="shared" ref="C3149" si="5433">-(IFERROR(VLOOKUP($B3149,$B3128:$C3133,2,0),0)+IFERROR(VLOOKUP($B3149,$D3128:$E3133,2,0),0)+IFERROR(VLOOKUP($B3149,$F3128:$G3133,2,0),0)+IFERROR(VLOOKUP($B3149,$H3128:$I3133,2,0),0)+IFERROR(VLOOKUP($B3149,$J3128:$K3133,2,0),0)+IFERROR(VLOOKUP($B3149,$L3128:$M3133,2,0),0)+IFERROR(VLOOKUP($B3149,$N3128:$O3133,2,0),0)+IFERROR(VLOOKUP($B3149,$P3128:$Q3133,2,0),0)+IFERROR(VLOOKUP($B3149,$R3128:$S3133,2,0),0))</f>
        <v>0</v>
      </c>
      <c r="E3149" s="110"/>
      <c r="F3149" s="105">
        <v>1</v>
      </c>
      <c r="G3149" s="184" t="e">
        <f t="array" ref="G3149:G3157">MMULT(MINVERSE($C$24:$K$32),$C3135:$C3143)</f>
        <v>#NUM!</v>
      </c>
      <c r="H3149" s="184" t="e">
        <f t="array" ref="H3149:H3156">MMULT(MINVERSE($C$24:$J$31),$C3135:$C3142)</f>
        <v>#NUM!</v>
      </c>
      <c r="I3149" s="184" t="e">
        <f t="array" ref="I3149:I3155">MMULT(MINVERSE($C$24:$I$30),$C3135:$C3141)</f>
        <v>#NUM!</v>
      </c>
      <c r="J3149" s="184" t="e">
        <f t="array" ref="J3149:J3154">MMULT(MINVERSE($C$24:$H$29),$C3135:$C3140)</f>
        <v>#NUM!</v>
      </c>
      <c r="K3149" s="184" t="e">
        <f t="array" ref="K3149:K3153">MMULT(MINVERSE($C$24:$G$28),$C3135:$C3139)</f>
        <v>#NUM!</v>
      </c>
      <c r="L3149" s="113"/>
      <c r="M3149" s="110"/>
      <c r="N3149" s="110"/>
      <c r="O3149" s="110"/>
      <c r="P3149" s="110"/>
    </row>
    <row r="3150" spans="1:34" hidden="1" outlineLevel="2" x14ac:dyDescent="0.25">
      <c r="B3150" s="105">
        <v>16</v>
      </c>
      <c r="C3150" s="108">
        <f t="shared" ref="C3150" si="5434">-(IFERROR(VLOOKUP($B3150,$B3128:$C3133,2,0),0)+IFERROR(VLOOKUP($B3150,$D3128:$E3133,2,0),0)+IFERROR(VLOOKUP($B3150,$F3128:$G3133,2,0),0)+IFERROR(VLOOKUP($B3150,$H3128:$I3133,2,0),0)+IFERROR(VLOOKUP($B3150,$J3128:$K3133,2,0),0)+IFERROR(VLOOKUP($B3150,$L3128:$M3133,2,0),0)+IFERROR(VLOOKUP($B3150,$N3128:$O3133,2,0),0)+IFERROR(VLOOKUP($B3150,$P3128:$Q3133,2,0),0)+IFERROR(VLOOKUP($B3150,$R3128:$S3133,2,0),0))</f>
        <v>0</v>
      </c>
      <c r="E3150" s="110"/>
      <c r="F3150" s="105">
        <v>2</v>
      </c>
      <c r="G3150" s="185" t="e">
        <v>#NUM!</v>
      </c>
      <c r="H3150" s="185" t="e">
        <v>#NUM!</v>
      </c>
      <c r="I3150" s="185" t="e">
        <v>#NUM!</v>
      </c>
      <c r="J3150" s="185" t="e">
        <v>#NUM!</v>
      </c>
      <c r="K3150" s="185" t="e">
        <v>#NUM!</v>
      </c>
      <c r="L3150" s="114"/>
      <c r="M3150" s="110"/>
      <c r="N3150" s="110"/>
      <c r="O3150" s="110"/>
      <c r="P3150" s="110"/>
    </row>
    <row r="3151" spans="1:34" hidden="1" outlineLevel="2" x14ac:dyDescent="0.25">
      <c r="B3151" s="105">
        <v>17</v>
      </c>
      <c r="C3151" s="108">
        <f t="shared" ref="C3151" si="5435">-(IFERROR(VLOOKUP($B3151,$B3128:$C3133,2,0),0)+IFERROR(VLOOKUP($B3151,$D3128:$E3133,2,0),0)+IFERROR(VLOOKUP($B3151,$F3128:$G3133,2,0),0)+IFERROR(VLOOKUP($B3151,$H3128:$I3133,2,0),0)+IFERROR(VLOOKUP($B3151,$J3128:$K3133,2,0),0)+IFERROR(VLOOKUP($B3151,$L3128:$M3133,2,0),0)+IFERROR(VLOOKUP($B3151,$N3128:$O3133,2,0),0)+IFERROR(VLOOKUP($B3151,$P3128:$Q3133,2,0),0)+IFERROR(VLOOKUP($B3151,$R3128:$S3133,2,0),0))</f>
        <v>0</v>
      </c>
      <c r="E3151" s="110"/>
      <c r="F3151" s="105">
        <v>3</v>
      </c>
      <c r="G3151" s="185" t="e">
        <v>#NUM!</v>
      </c>
      <c r="H3151" s="185" t="e">
        <v>#NUM!</v>
      </c>
      <c r="I3151" s="185" t="e">
        <v>#NUM!</v>
      </c>
      <c r="J3151" s="185" t="e">
        <v>#NUM!</v>
      </c>
      <c r="K3151" s="185" t="e">
        <v>#NUM!</v>
      </c>
      <c r="L3151" s="114"/>
      <c r="M3151" s="110"/>
    </row>
    <row r="3152" spans="1:34" hidden="1" outlineLevel="2" x14ac:dyDescent="0.25">
      <c r="B3152" s="105">
        <v>18</v>
      </c>
      <c r="C3152" s="108">
        <f t="shared" ref="C3152" si="5436">-(IFERROR(VLOOKUP($B3152,$B3128:$C3133,2,0),0)+IFERROR(VLOOKUP($B3152,$D3128:$E3133,2,0),0)+IFERROR(VLOOKUP($B3152,$F3128:$G3133,2,0),0)+IFERROR(VLOOKUP($B3152,$H3128:$I3133,2,0),0)+IFERROR(VLOOKUP($B3152,$J3128:$K3133,2,0),0)+IFERROR(VLOOKUP($B3152,$L3128:$M3133,2,0),0)+IFERROR(VLOOKUP($B3152,$N3128:$O3133,2,0),0)+IFERROR(VLOOKUP($B3152,$P3128:$Q3133,2,0),0)+IFERROR(VLOOKUP($B3152,$R3128:$S3133,2,0),0))</f>
        <v>0</v>
      </c>
      <c r="E3152" s="110"/>
      <c r="F3152" s="105">
        <v>4</v>
      </c>
      <c r="G3152" s="185" t="e">
        <v>#NUM!</v>
      </c>
      <c r="H3152" s="185" t="e">
        <v>#NUM!</v>
      </c>
      <c r="I3152" s="185" t="e">
        <v>#NUM!</v>
      </c>
      <c r="J3152" s="185" t="e">
        <v>#NUM!</v>
      </c>
      <c r="K3152" s="185" t="e">
        <v>#NUM!</v>
      </c>
      <c r="L3152" s="114"/>
      <c r="M3152" s="110"/>
    </row>
    <row r="3153" spans="1:24" hidden="1" outlineLevel="2" x14ac:dyDescent="0.25">
      <c r="B3153" s="105">
        <v>19</v>
      </c>
      <c r="C3153" s="108">
        <f t="shared" ref="C3153" si="5437">-(IFERROR(VLOOKUP($B3153,$B3128:$C3133,2,0),0)+IFERROR(VLOOKUP($B3153,$D3128:$E3133,2,0),0)+IFERROR(VLOOKUP($B3153,$F3128:$G3133,2,0),0)+IFERROR(VLOOKUP($B3153,$H3128:$I3133,2,0),0)+IFERROR(VLOOKUP($B3153,$J3128:$K3133,2,0),0)+IFERROR(VLOOKUP($B3153,$L3128:$M3133,2,0),0)+IFERROR(VLOOKUP($B3153,$N3128:$O3133,2,0),0)+IFERROR(VLOOKUP($B3153,$P3128:$Q3133,2,0),0)+IFERROR(VLOOKUP($B3153,$R3128:$S3133,2,0),0))</f>
        <v>0</v>
      </c>
      <c r="E3153" s="110"/>
      <c r="F3153" s="105">
        <v>5</v>
      </c>
      <c r="G3153" s="185" t="e">
        <v>#NUM!</v>
      </c>
      <c r="H3153" s="185" t="e">
        <v>#NUM!</v>
      </c>
      <c r="I3153" s="185" t="e">
        <v>#NUM!</v>
      </c>
      <c r="J3153" s="185" t="e">
        <v>#NUM!</v>
      </c>
      <c r="K3153" s="185" t="e">
        <v>#NUM!</v>
      </c>
      <c r="L3153" s="114"/>
      <c r="M3153" s="110"/>
    </row>
    <row r="3154" spans="1:24" hidden="1" outlineLevel="2" x14ac:dyDescent="0.25">
      <c r="B3154" s="105">
        <v>20</v>
      </c>
      <c r="C3154" s="108">
        <f t="shared" ref="C3154" si="5438">-(IFERROR(VLOOKUP($B3154,$B3128:$C3133,2,0),0)+IFERROR(VLOOKUP($B3154,$D3128:$E3133,2,0),0)+IFERROR(VLOOKUP($B3154,$F3128:$G3133,2,0),0)+IFERROR(VLOOKUP($B3154,$H3128:$I3133,2,0),0)+IFERROR(VLOOKUP($B3154,$J3128:$K3133,2,0),0)+IFERROR(VLOOKUP($B3154,$L3128:$M3133,2,0),0)+IFERROR(VLOOKUP($B3154,$N3128:$O3133,2,0),0)+IFERROR(VLOOKUP($B3154,$P3128:$Q3133,2,0),0)+IFERROR(VLOOKUP($B3154,$R3128:$S3133,2,0),0))</f>
        <v>0</v>
      </c>
      <c r="E3154" s="110" t="s">
        <v>40</v>
      </c>
      <c r="F3154" s="105">
        <v>6</v>
      </c>
      <c r="G3154" s="185" t="e">
        <v>#NUM!</v>
      </c>
      <c r="H3154" s="185" t="e">
        <v>#NUM!</v>
      </c>
      <c r="I3154" s="185" t="e">
        <v>#NUM!</v>
      </c>
      <c r="J3154" s="185" t="e">
        <v>#NUM!</v>
      </c>
      <c r="K3154" s="185"/>
      <c r="L3154" s="114"/>
      <c r="M3154" s="110"/>
    </row>
    <row r="3155" spans="1:24" hidden="1" outlineLevel="2" x14ac:dyDescent="0.25">
      <c r="B3155" s="105">
        <v>21</v>
      </c>
      <c r="C3155" s="108">
        <f t="shared" ref="C3155" si="5439">-(IFERROR(VLOOKUP($B3155,$B3128:$C3133,2,0),0)+IFERROR(VLOOKUP($B3155,$D3128:$E3133,2,0),0)+IFERROR(VLOOKUP($B3155,$F3128:$G3133,2,0),0)+IFERROR(VLOOKUP($B3155,$H3128:$I3133,2,0),0)+IFERROR(VLOOKUP($B3155,$J3128:$K3133,2,0),0)+IFERROR(VLOOKUP($B3155,$L3128:$M3133,2,0),0)+IFERROR(VLOOKUP($B3155,$N3128:$O3133,2,0),0)+IFERROR(VLOOKUP($B3155,$P3128:$Q3133,2,0),0)+IFERROR(VLOOKUP($B3155,$R3128:$S3133,2,0),0))</f>
        <v>0</v>
      </c>
      <c r="E3155" s="110"/>
      <c r="F3155" s="105">
        <v>7</v>
      </c>
      <c r="G3155" s="185" t="e">
        <v>#NUM!</v>
      </c>
      <c r="H3155" s="185" t="e">
        <v>#NUM!</v>
      </c>
      <c r="I3155" s="185" t="e">
        <v>#NUM!</v>
      </c>
      <c r="J3155" s="185"/>
      <c r="K3155" s="185"/>
      <c r="L3155" s="114"/>
      <c r="M3155" s="110"/>
    </row>
    <row r="3156" spans="1:24" hidden="1" outlineLevel="2" x14ac:dyDescent="0.25">
      <c r="E3156" s="110"/>
      <c r="F3156" s="105">
        <v>8</v>
      </c>
      <c r="G3156" s="185" t="e">
        <v>#NUM!</v>
      </c>
      <c r="H3156" s="185" t="e">
        <v>#NUM!</v>
      </c>
      <c r="I3156" s="185"/>
      <c r="J3156" s="185"/>
      <c r="K3156" s="185"/>
      <c r="L3156" s="114"/>
      <c r="M3156" s="110"/>
      <c r="X3156" s="110"/>
    </row>
    <row r="3157" spans="1:24" hidden="1" outlineLevel="2" x14ac:dyDescent="0.25">
      <c r="E3157" s="110"/>
      <c r="F3157" s="105">
        <v>9</v>
      </c>
      <c r="G3157" s="185" t="e">
        <v>#NUM!</v>
      </c>
      <c r="H3157" s="185"/>
      <c r="I3157" s="185"/>
      <c r="J3157" s="185"/>
      <c r="K3157" s="185"/>
      <c r="L3157" s="114"/>
      <c r="M3157" s="110"/>
      <c r="X3157" s="110"/>
    </row>
    <row r="3158" spans="1:24" hidden="1" outlineLevel="2" x14ac:dyDescent="0.25">
      <c r="A3158" s="117"/>
    </row>
    <row r="3159" spans="1:24" s="119" customFormat="1" hidden="1" outlineLevel="2" x14ac:dyDescent="0.25">
      <c r="A3159" s="118" t="s">
        <v>37</v>
      </c>
    </row>
    <row r="3160" spans="1:24" hidden="1" outlineLevel="2" x14ac:dyDescent="0.25">
      <c r="B3160" s="316">
        <f t="shared" ref="B3160:B3166" si="5440">B3127</f>
        <v>1</v>
      </c>
      <c r="C3160" s="316"/>
      <c r="D3160" s="316">
        <f t="shared" ref="D3160:D3166" si="5441">D3127</f>
        <v>2</v>
      </c>
      <c r="E3160" s="316"/>
      <c r="F3160" s="316">
        <f t="shared" ref="F3160:F3166" si="5442">F3127</f>
        <v>3</v>
      </c>
      <c r="G3160" s="316"/>
      <c r="H3160" s="316">
        <f t="shared" ref="H3160:H3166" si="5443">H3127</f>
        <v>4</v>
      </c>
      <c r="I3160" s="316"/>
      <c r="J3160" s="316">
        <f t="shared" ref="J3160:J3166" si="5444">J3127</f>
        <v>5</v>
      </c>
      <c r="K3160" s="316"/>
      <c r="L3160" s="316">
        <f t="shared" ref="L3160:L3166" si="5445">L3127</f>
        <v>6</v>
      </c>
      <c r="M3160" s="316"/>
    </row>
    <row r="3161" spans="1:24" hidden="1" outlineLevel="2" x14ac:dyDescent="0.25">
      <c r="B3161" s="105">
        <f t="shared" si="5440"/>
        <v>3</v>
      </c>
      <c r="C3161" s="116">
        <f>IF($Q$2=2,IFERROR(INDEX($G3138:$L3144,MATCH(B3161,$F3138:$F3144,0),MATCH(INICIO!$C$78,$G3137:$L3137,0)),0),IF($Q$2=4,IFERROR(INDEX($P3138:$U3148,MATCH(B3161,$O3138:$O3148,0),MATCH(INICIO!$C$78,$P3137:$U3137,0)),0),IFERROR(INDEX($G3149:$L3157,MATCH(B3161,$F3149:$F3157,0),MATCH(INICIO!$C$78,$G3148:$L3148,0)),0)))</f>
        <v>0</v>
      </c>
      <c r="D3161" s="105">
        <f t="shared" si="5441"/>
        <v>0</v>
      </c>
      <c r="E3161" s="116">
        <f>IF($Q$2=2,IFERROR(INDEX($G3138:$L3144,MATCH(D3161,$F3138:$F3144,0),MATCH(INICIO!$C$78,$G3137:$L3137,0)),0),IF($Q$2=4,IFERROR(INDEX($P3138:$U3148,MATCH(D3161,$O3138:$O3148,0),MATCH(INICIO!$C$78,$P3137:$U3137,0)),0),IFERROR(INDEX($G3149:$L3157,MATCH(D3161,$F3149:$F3157,0),MATCH(INICIO!$C$78,$G3148:$L3148,0)),0)))</f>
        <v>0</v>
      </c>
      <c r="F3161" s="105">
        <f t="shared" si="5442"/>
        <v>0</v>
      </c>
      <c r="G3161" s="116">
        <f>IF($Q$2=2,IFERROR(INDEX($G3138:$L3144,MATCH(F3161,$F3138:$F3144,0),MATCH(INICIO!$C$78,$G3137:$L3137,0)),0),IF($Q$2=4,IFERROR(INDEX($P3138:$U3148,MATCH(F3161,$O3138:$O3148,0),MATCH(INICIO!$C$78,$P3137:$U3137,0)),0),IFERROR(INDEX($G3149:$L3157,MATCH(F3161,$F3149:$F3157,0),MATCH(INICIO!$C$78,$G3148:$L3148,0)),0)))</f>
        <v>0</v>
      </c>
      <c r="H3161" s="105">
        <f t="shared" si="5443"/>
        <v>0</v>
      </c>
      <c r="I3161" s="116">
        <f>IF($Q$2=2,IFERROR(INDEX($G3138:$L3144,MATCH(H3161,$F3138:$F3144,0),MATCH(INICIO!$C$78,$G3137:$L3137,0)),0),IF($Q$2=4,IFERROR(INDEX($P3138:$U3148,MATCH(H3161,$O3138:$O3148,0),MATCH(INICIO!$C$78,$P3137:$U3137,0)),0),IFERROR(INDEX($G3149:$L3157,MATCH(H3161,$F3149:$F3157,0),MATCH(INICIO!$C$78,$G3148:$L3148,0)),0)))</f>
        <v>0</v>
      </c>
      <c r="J3161" s="105">
        <f t="shared" si="5444"/>
        <v>0</v>
      </c>
      <c r="K3161" s="116">
        <f>IF($Q$2=2,IFERROR(INDEX($G3138:$L3144,MATCH(J3161,$F3138:$F3144,0),MATCH(INICIO!$C$78,$G3137:$L3137,0)),0),IF($Q$2=4,IFERROR(INDEX($P3138:$U3148,MATCH(J3161,$O3138:$O3148,0),MATCH(INICIO!$C$78,$P3137:$U3137,0)),0),IFERROR(INDEX($G3149:$L3157,MATCH(J3161,$F3149:$F3157,0),MATCH(INICIO!$C$78,$G3148:$L3148,0)),0)))</f>
        <v>0</v>
      </c>
      <c r="L3161" s="105">
        <f t="shared" si="5445"/>
        <v>0</v>
      </c>
      <c r="M3161" s="116">
        <f>IF($Q$2=2,IFERROR(INDEX($G3138:$L3144,MATCH(L3161,$F3138:$F3144,0),MATCH(INICIO!$C$78,$G3137:$L3137,0)),0),IF($Q$2=4,IFERROR(INDEX($P3138:$U3148,MATCH(L3161,$O3138:$O3148,0),MATCH(INICIO!$C$78,$P3137:$U3137,0)),0),IFERROR(INDEX($G3149:$L3157,MATCH(L3161,$F3149:$F3157,0),MATCH(INICIO!$C$78,$G3148:$L3148,0)),0)))</f>
        <v>0</v>
      </c>
    </row>
    <row r="3162" spans="1:24" hidden="1" outlineLevel="2" x14ac:dyDescent="0.25">
      <c r="B3162" s="105">
        <f t="shared" si="5440"/>
        <v>4</v>
      </c>
      <c r="C3162" s="116">
        <f>IF($Q$2=2,IFERROR(INDEX($G3138:$L3144,MATCH(B3162,$F3138:$F3144,0),MATCH(INICIO!$C$78,$G3137:$L3137,0)),0),IF($Q$2=4,IFERROR(INDEX($P3138:$U3148,MATCH(B3162,$O3138:$O3148,0),MATCH(INICIO!$C$78,$P3137:$U3137,0)),0),IFERROR(INDEX($G3149:$L3157,MATCH(B3162,$F3149:$F3157,0),MATCH(INICIO!$C$78,$G3148:$L3148,0)),0)))</f>
        <v>0</v>
      </c>
      <c r="D3162" s="105">
        <f t="shared" si="5441"/>
        <v>0</v>
      </c>
      <c r="E3162" s="116">
        <f>IF($Q$2=2,IFERROR(INDEX($G3138:$L3144,MATCH(D3162,$F3138:$F3144,0),MATCH(INICIO!$C$78,$G3137:$L3137,0)),0),IF($Q$2=4,IFERROR(INDEX($P3138:$U3148,MATCH(D3162,$O3138:$O3148,0),MATCH(INICIO!$C$78,$P3137:$U3137,0)),0),IFERROR(INDEX($G3149:$L3157,MATCH(D3162,$F3149:$F3157,0),MATCH(INICIO!$C$78,$G3148:$L3148,0)),0)))</f>
        <v>0</v>
      </c>
      <c r="F3162" s="105">
        <f t="shared" si="5442"/>
        <v>0</v>
      </c>
      <c r="G3162" s="116">
        <f>IF($Q$2=2,IFERROR(INDEX($G3138:$L3144,MATCH(F3162,$F3138:$F3144,0),MATCH(INICIO!$C$78,$G3137:$L3137,0)),0),IF($Q$2=4,IFERROR(INDEX($P3138:$U3148,MATCH(F3162,$O3138:$O3148,0),MATCH(INICIO!$C$78,$P3137:$U3137,0)),0),IFERROR(INDEX($G3149:$L3157,MATCH(F3162,$F3149:$F3157,0),MATCH(INICIO!$C$78,$G3148:$L3148,0)),0)))</f>
        <v>0</v>
      </c>
      <c r="H3162" s="105">
        <f t="shared" si="5443"/>
        <v>0</v>
      </c>
      <c r="I3162" s="116">
        <f>IF($Q$2=2,IFERROR(INDEX($G3138:$L3144,MATCH(H3162,$F3138:$F3144,0),MATCH(INICIO!$C$78,$G3137:$L3137,0)),0),IF($Q$2=4,IFERROR(INDEX($P3138:$U3148,MATCH(H3162,$O3138:$O3148,0),MATCH(INICIO!$C$78,$P3137:$U3137,0)),0),IFERROR(INDEX($G3149:$L3157,MATCH(H3162,$F3149:$F3157,0),MATCH(INICIO!$C$78,$G3148:$L3148,0)),0)))</f>
        <v>0</v>
      </c>
      <c r="J3162" s="105">
        <f t="shared" si="5444"/>
        <v>0</v>
      </c>
      <c r="K3162" s="116">
        <f>IF($Q$2=2,IFERROR(INDEX($G3138:$L3144,MATCH(J3162,$F3138:$F3144,0),MATCH(INICIO!$C$78,$G3137:$L3137,0)),0),IF($Q$2=4,IFERROR(INDEX($P3138:$U3148,MATCH(J3162,$O3138:$O3148,0),MATCH(INICIO!$C$78,$P3137:$U3137,0)),0),IFERROR(INDEX($G3149:$L3157,MATCH(J3162,$F3149:$F3157,0),MATCH(INICIO!$C$78,$G3148:$L3148,0)),0)))</f>
        <v>0</v>
      </c>
      <c r="L3162" s="105">
        <f t="shared" si="5445"/>
        <v>0</v>
      </c>
      <c r="M3162" s="116">
        <f>IF($Q$2=2,IFERROR(INDEX($G3138:$L3144,MATCH(L3162,$F3138:$F3144,0),MATCH(INICIO!$C$78,$G3137:$L3137,0)),0),IF($Q$2=4,IFERROR(INDEX($P3138:$U3148,MATCH(L3162,$O3138:$O3148,0),MATCH(INICIO!$C$78,$P3137:$U3137,0)),0),IFERROR(INDEX($G3149:$L3157,MATCH(L3162,$F3149:$F3157,0),MATCH(INICIO!$C$78,$G3148:$L3148,0)),0)))</f>
        <v>0</v>
      </c>
    </row>
    <row r="3163" spans="1:24" hidden="1" outlineLevel="2" x14ac:dyDescent="0.25">
      <c r="B3163" s="105">
        <f t="shared" si="5440"/>
        <v>1</v>
      </c>
      <c r="C3163" s="116">
        <f>IF($Q$2=2,IFERROR(INDEX($G3138:$L3144,MATCH(B3163,$F3138:$F3144,0),MATCH(INICIO!$C$78,$G3137:$L3137,0)),0),IF($Q$2=4,IFERROR(INDEX($P3138:$U3148,MATCH(B3163,$O3138:$O3148,0),MATCH(INICIO!$C$78,$P3137:$U3137,0)),0),IFERROR(INDEX($G3149:$L3157,MATCH(B3163,$F3149:$F3157,0),MATCH(INICIO!$C$78,$G3148:$L3148,0)),0)))</f>
        <v>0</v>
      </c>
      <c r="D3163" s="105">
        <f t="shared" si="5441"/>
        <v>0</v>
      </c>
      <c r="E3163" s="116">
        <f>IF($Q$2=2,IFERROR(INDEX($G3138:$L3144,MATCH(D3163,$F3138:$F3144,0),MATCH(INICIO!$C$78,$G3137:$L3137,0)),0),IF($Q$2=4,IFERROR(INDEX($P3138:$U3148,MATCH(D3163,$O3138:$O3148,0),MATCH(INICIO!$C$78,$P3137:$U3137,0)),0),IFERROR(INDEX($G3149:$L3157,MATCH(D3163,$F3149:$F3157,0),MATCH(INICIO!$C$78,$G3148:$L3148,0)),0)))</f>
        <v>0</v>
      </c>
      <c r="F3163" s="105">
        <f t="shared" si="5442"/>
        <v>0</v>
      </c>
      <c r="G3163" s="116">
        <f>IF($Q$2=2,IFERROR(INDEX($G3138:$L3144,MATCH(F3163,$F3138:$F3144,0),MATCH(INICIO!$C$78,$G3137:$L3137,0)),0),IF($Q$2=4,IFERROR(INDEX($P3138:$U3148,MATCH(F3163,$O3138:$O3148,0),MATCH(INICIO!$C$78,$P3137:$U3137,0)),0),IFERROR(INDEX($G3149:$L3157,MATCH(F3163,$F3149:$F3157,0),MATCH(INICIO!$C$78,$G3148:$L3148,0)),0)))</f>
        <v>0</v>
      </c>
      <c r="H3163" s="105">
        <f t="shared" si="5443"/>
        <v>0</v>
      </c>
      <c r="I3163" s="116">
        <f>IF($Q$2=2,IFERROR(INDEX($G3138:$L3144,MATCH(H3163,$F3138:$F3144,0),MATCH(INICIO!$C$78,$G3137:$L3137,0)),0),IF($Q$2=4,IFERROR(INDEX($P3138:$U3148,MATCH(H3163,$O3138:$O3148,0),MATCH(INICIO!$C$78,$P3137:$U3137,0)),0),IFERROR(INDEX($G3149:$L3157,MATCH(H3163,$F3149:$F3157,0),MATCH(INICIO!$C$78,$G3148:$L3148,0)),0)))</f>
        <v>0</v>
      </c>
      <c r="J3163" s="105">
        <f t="shared" si="5444"/>
        <v>0</v>
      </c>
      <c r="K3163" s="116">
        <f>IF($Q$2=2,IFERROR(INDEX($G3138:$L3144,MATCH(J3163,$F3138:$F3144,0),MATCH(INICIO!$C$78,$G3137:$L3137,0)),0),IF($Q$2=4,IFERROR(INDEX($P3138:$U3148,MATCH(J3163,$O3138:$O3148,0),MATCH(INICIO!$C$78,$P3137:$U3137,0)),0),IFERROR(INDEX($G3149:$L3157,MATCH(J3163,$F3149:$F3157,0),MATCH(INICIO!$C$78,$G3148:$L3148,0)),0)))</f>
        <v>0</v>
      </c>
      <c r="L3163" s="105">
        <f t="shared" si="5445"/>
        <v>0</v>
      </c>
      <c r="M3163" s="116">
        <f>IF($Q$2=2,IFERROR(INDEX($G3138:$L3144,MATCH(L3163,$F3138:$F3144,0),MATCH(INICIO!$C$78,$G3137:$L3137,0)),0),IF($Q$2=4,IFERROR(INDEX($P3138:$U3148,MATCH(L3163,$O3138:$O3148,0),MATCH(INICIO!$C$78,$P3137:$U3137,0)),0),IFERROR(INDEX($G3149:$L3157,MATCH(L3163,$F3149:$F3157,0),MATCH(INICIO!$C$78,$G3148:$L3148,0)),0)))</f>
        <v>0</v>
      </c>
    </row>
    <row r="3164" spans="1:24" hidden="1" outlineLevel="2" x14ac:dyDescent="0.25">
      <c r="B3164" s="105">
        <f t="shared" si="5440"/>
        <v>5</v>
      </c>
      <c r="C3164" s="116">
        <f>IF($Q$2=2,IFERROR(INDEX($G3138:$L3144,MATCH(B3164,$F3138:$F3144,0),MATCH(INICIO!$C$78,$G3137:$L3137,0)),0),IF($Q$2=4,IFERROR(INDEX($P3138:$U3148,MATCH(B3164,$O3138:$O3148,0),MATCH(INICIO!$C$78,$P3137:$U3137,0)),0),IFERROR(INDEX($G3149:$L3157,MATCH(B3164,$F3149:$F3157,0),MATCH(INICIO!$C$78,$G3148:$L3148,0)),0)))</f>
        <v>0</v>
      </c>
      <c r="D3164" s="105">
        <f t="shared" si="5441"/>
        <v>0</v>
      </c>
      <c r="E3164" s="116">
        <f>IF($Q$2=2,IFERROR(INDEX($G3138:$L3144,MATCH(D3164,$F3138:$F3144,0),MATCH(INICIO!$C$78,$G3137:$L3137,0)),0),IF($Q$2=4,IFERROR(INDEX($P3138:$U3148,MATCH(D3164,$O3138:$O3148,0),MATCH(INICIO!$C$78,$P3137:$U3137,0)),0),IFERROR(INDEX($G3149:$L3157,MATCH(D3164,$F3149:$F3157,0),MATCH(INICIO!$C$78,$G3148:$L3148,0)),0)))</f>
        <v>0</v>
      </c>
      <c r="F3164" s="105">
        <f t="shared" si="5442"/>
        <v>0</v>
      </c>
      <c r="G3164" s="116">
        <f>IF($Q$2=2,IFERROR(INDEX($G3138:$L3144,MATCH(F3164,$F3138:$F3144,0),MATCH(INICIO!$C$78,$G3137:$L3137,0)),0),IF($Q$2=4,IFERROR(INDEX($P3138:$U3148,MATCH(F3164,$O3138:$O3148,0),MATCH(INICIO!$C$78,$P3137:$U3137,0)),0),IFERROR(INDEX($G3149:$L3157,MATCH(F3164,$F3149:$F3157,0),MATCH(INICIO!$C$78,$G3148:$L3148,0)),0)))</f>
        <v>0</v>
      </c>
      <c r="H3164" s="105">
        <f t="shared" si="5443"/>
        <v>0</v>
      </c>
      <c r="I3164" s="116">
        <f>IF($Q$2=2,IFERROR(INDEX($G3138:$L3144,MATCH(H3164,$F3138:$F3144,0),MATCH(INICIO!$C$78,$G3137:$L3137,0)),0),IF($Q$2=4,IFERROR(INDEX($P3138:$U3148,MATCH(H3164,$O3138:$O3148,0),MATCH(INICIO!$C$78,$P3137:$U3137,0)),0),IFERROR(INDEX($G3149:$L3157,MATCH(H3164,$F3149:$F3157,0),MATCH(INICIO!$C$78,$G3148:$L3148,0)),0)))</f>
        <v>0</v>
      </c>
      <c r="J3164" s="105">
        <f t="shared" si="5444"/>
        <v>0</v>
      </c>
      <c r="K3164" s="116">
        <f>IF($Q$2=2,IFERROR(INDEX($G3138:$L3144,MATCH(J3164,$F3138:$F3144,0),MATCH(INICIO!$C$78,$G3137:$L3137,0)),0),IF($Q$2=4,IFERROR(INDEX($P3138:$U3148,MATCH(J3164,$O3138:$O3148,0),MATCH(INICIO!$C$78,$P3137:$U3137,0)),0),IFERROR(INDEX($G3149:$L3157,MATCH(J3164,$F3149:$F3157,0),MATCH(INICIO!$C$78,$G3148:$L3148,0)),0)))</f>
        <v>0</v>
      </c>
      <c r="L3164" s="105">
        <f t="shared" si="5445"/>
        <v>0</v>
      </c>
      <c r="M3164" s="116">
        <f>IF($Q$2=2,IFERROR(INDEX($G3138:$L3144,MATCH(L3164,$F3138:$F3144,0),MATCH(INICIO!$C$78,$G3137:$L3137,0)),0),IF($Q$2=4,IFERROR(INDEX($P3138:$U3148,MATCH(L3164,$O3138:$O3148,0),MATCH(INICIO!$C$78,$P3137:$U3137,0)),0),IFERROR(INDEX($G3149:$L3157,MATCH(L3164,$F3149:$F3157,0),MATCH(INICIO!$C$78,$G3148:$L3148,0)),0)))</f>
        <v>0</v>
      </c>
    </row>
    <row r="3165" spans="1:24" hidden="1" outlineLevel="2" x14ac:dyDescent="0.25">
      <c r="B3165" s="105">
        <f t="shared" si="5440"/>
        <v>6</v>
      </c>
      <c r="C3165" s="116">
        <f>IF($Q$2=2,IFERROR(INDEX($G3138:$L3144,MATCH(B3165,$F3138:$F3144,0),MATCH(INICIO!$C$78,$G3137:$L3137,0)),0),IF($Q$2=4,IFERROR(INDEX($P3138:$U3148,MATCH(B3165,$O3138:$O3148,0),MATCH(INICIO!$C$78,$P3137:$U3137,0)),0),IFERROR(INDEX($G3149:$L3157,MATCH(B3165,$F3149:$F3157,0),MATCH(INICIO!$C$78,$G3148:$L3148,0)),0)))</f>
        <v>0</v>
      </c>
      <c r="D3165" s="105">
        <f t="shared" si="5441"/>
        <v>0</v>
      </c>
      <c r="E3165" s="116">
        <f>IF($Q$2=2,IFERROR(INDEX($G3138:$L3144,MATCH(D3165,$F3138:$F3144,0),MATCH(INICIO!$C$78,$G3137:$L3137,0)),0),IF($Q$2=4,IFERROR(INDEX($P3138:$U3148,MATCH(D3165,$O3138:$O3148,0),MATCH(INICIO!$C$78,$P3137:$U3137,0)),0),IFERROR(INDEX($G3149:$L3157,MATCH(D3165,$F3149:$F3157,0),MATCH(INICIO!$C$78,$G3148:$L3148,0)),0)))</f>
        <v>0</v>
      </c>
      <c r="F3165" s="105">
        <f t="shared" si="5442"/>
        <v>0</v>
      </c>
      <c r="G3165" s="116">
        <f>IF($Q$2=2,IFERROR(INDEX($G3138:$L3144,MATCH(F3165,$F3138:$F3144,0),MATCH(INICIO!$C$78,$G3137:$L3137,0)),0),IF($Q$2=4,IFERROR(INDEX($P3138:$U3148,MATCH(F3165,$O3138:$O3148,0),MATCH(INICIO!$C$78,$P3137:$U3137,0)),0),IFERROR(INDEX($G3149:$L3157,MATCH(F3165,$F3149:$F3157,0),MATCH(INICIO!$C$78,$G3148:$L3148,0)),0)))</f>
        <v>0</v>
      </c>
      <c r="H3165" s="105">
        <f t="shared" si="5443"/>
        <v>0</v>
      </c>
      <c r="I3165" s="116">
        <f>IF($Q$2=2,IFERROR(INDEX($G3138:$L3144,MATCH(H3165,$F3138:$F3144,0),MATCH(INICIO!$C$78,$G3137:$L3137,0)),0),IF($Q$2=4,IFERROR(INDEX($P3138:$U3148,MATCH(H3165,$O3138:$O3148,0),MATCH(INICIO!$C$78,$P3137:$U3137,0)),0),IFERROR(INDEX($G3149:$L3157,MATCH(H3165,$F3149:$F3157,0),MATCH(INICIO!$C$78,$G3148:$L3148,0)),0)))</f>
        <v>0</v>
      </c>
      <c r="J3165" s="105">
        <f t="shared" si="5444"/>
        <v>0</v>
      </c>
      <c r="K3165" s="116">
        <f>IF($Q$2=2,IFERROR(INDEX($G3138:$L3144,MATCH(J3165,$F3138:$F3144,0),MATCH(INICIO!$C$78,$G3137:$L3137,0)),0),IF($Q$2=4,IFERROR(INDEX($P3138:$U3148,MATCH(J3165,$O3138:$O3148,0),MATCH(INICIO!$C$78,$P3137:$U3137,0)),0),IFERROR(INDEX($G3149:$L3157,MATCH(J3165,$F3149:$F3157,0),MATCH(INICIO!$C$78,$G3148:$L3148,0)),0)))</f>
        <v>0</v>
      </c>
      <c r="L3165" s="105">
        <f t="shared" si="5445"/>
        <v>0</v>
      </c>
      <c r="M3165" s="116">
        <f>IF($Q$2=2,IFERROR(INDEX($G3138:$L3144,MATCH(L3165,$F3138:$F3144,0),MATCH(INICIO!$C$78,$G3137:$L3137,0)),0),IF($Q$2=4,IFERROR(INDEX($P3138:$U3148,MATCH(L3165,$O3138:$O3148,0),MATCH(INICIO!$C$78,$P3137:$U3137,0)),0),IFERROR(INDEX($G3149:$L3157,MATCH(L3165,$F3149:$F3157,0),MATCH(INICIO!$C$78,$G3148:$L3148,0)),0)))</f>
        <v>0</v>
      </c>
    </row>
    <row r="3166" spans="1:24" hidden="1" outlineLevel="2" x14ac:dyDescent="0.25">
      <c r="B3166" s="105">
        <f t="shared" si="5440"/>
        <v>2</v>
      </c>
      <c r="C3166" s="116">
        <f>IF($Q$2=2,IFERROR(INDEX($G3138:$L3144,MATCH(B3166,$F3138:$F3144,0),MATCH(INICIO!$C$78,$G3137:$L3137,0)),0),IF($Q$2=4,IFERROR(INDEX($P3138:$U3148,MATCH(B3166,$O3138:$O3148,0),MATCH(INICIO!$C$78,$P3137:$U3137,0)),0),IFERROR(INDEX($G3149:$L3157,MATCH(B3166,$F3149:$F3157,0),MATCH(INICIO!$C$78,$G3148:$L3148,0)),0)))</f>
        <v>0</v>
      </c>
      <c r="D3166" s="105">
        <f t="shared" si="5441"/>
        <v>0</v>
      </c>
      <c r="E3166" s="116">
        <f>IF($Q$2=2,IFERROR(INDEX($G3138:$L3144,MATCH(D3166,$F3138:$F3144,0),MATCH(INICIO!$C$78,$G3137:$L3137,0)),0),IF($Q$2=4,IFERROR(INDEX($P3138:$U3148,MATCH(D3166,$O3138:$O3148,0),MATCH(INICIO!$C$78,$P3137:$U3137,0)),0),IFERROR(INDEX($G3149:$L3157,MATCH(D3166,$F3149:$F3157,0),MATCH(INICIO!$C$78,$G3148:$L3148,0)),0)))</f>
        <v>0</v>
      </c>
      <c r="F3166" s="105">
        <f t="shared" si="5442"/>
        <v>0</v>
      </c>
      <c r="G3166" s="116">
        <f>IF($Q$2=2,IFERROR(INDEX($G3138:$L3144,MATCH(F3166,$F3138:$F3144,0),MATCH(INICIO!$C$78,$G3137:$L3137,0)),0),IF($Q$2=4,IFERROR(INDEX($P3138:$U3148,MATCH(F3166,$O3138:$O3148,0),MATCH(INICIO!$C$78,$P3137:$U3137,0)),0),IFERROR(INDEX($G3149:$L3157,MATCH(F3166,$F3149:$F3157,0),MATCH(INICIO!$C$78,$G3148:$L3148,0)),0)))</f>
        <v>0</v>
      </c>
      <c r="H3166" s="105">
        <f t="shared" si="5443"/>
        <v>0</v>
      </c>
      <c r="I3166" s="116">
        <f>IF($Q$2=2,IFERROR(INDEX($G3138:$L3144,MATCH(H3166,$F3138:$F3144,0),MATCH(INICIO!$C$78,$G3137:$L3137,0)),0),IF($Q$2=4,IFERROR(INDEX($P3138:$U3148,MATCH(H3166,$O3138:$O3148,0),MATCH(INICIO!$C$78,$P3137:$U3137,0)),0),IFERROR(INDEX($G3149:$L3157,MATCH(H3166,$F3149:$F3157,0),MATCH(INICIO!$C$78,$G3148:$L3148,0)),0)))</f>
        <v>0</v>
      </c>
      <c r="J3166" s="105">
        <f t="shared" si="5444"/>
        <v>0</v>
      </c>
      <c r="K3166" s="116">
        <f>IF($Q$2=2,IFERROR(INDEX($G3138:$L3144,MATCH(J3166,$F3138:$F3144,0),MATCH(INICIO!$C$78,$G3137:$L3137,0)),0),IF($Q$2=4,IFERROR(INDEX($P3138:$U3148,MATCH(J3166,$O3138:$O3148,0),MATCH(INICIO!$C$78,$P3137:$U3137,0)),0),IFERROR(INDEX($G3149:$L3157,MATCH(J3166,$F3149:$F3157,0),MATCH(INICIO!$C$78,$G3148:$L3148,0)),0)))</f>
        <v>0</v>
      </c>
      <c r="L3166" s="105">
        <f t="shared" si="5445"/>
        <v>0</v>
      </c>
      <c r="M3166" s="116">
        <f>IF($Q$2=2,IFERROR(INDEX($G3138:$L3144,MATCH(L3166,$F3138:$F3144,0),MATCH(INICIO!$C$78,$G3137:$L3137,0)),0),IF($Q$2=4,IFERROR(INDEX($P3138:$U3148,MATCH(L3166,$O3138:$O3148,0),MATCH(INICIO!$C$78,$P3137:$U3137,0)),0),IFERROR(INDEX($G3149:$L3157,MATCH(L3166,$F3149:$F3157,0),MATCH(INICIO!$C$78,$G3148:$L3148,0)),0)))</f>
        <v>0</v>
      </c>
    </row>
    <row r="3167" spans="1:24" hidden="1" outlineLevel="2" x14ac:dyDescent="0.25"/>
    <row r="3168" spans="1:24" s="119" customFormat="1" hidden="1" outlineLevel="2" x14ac:dyDescent="0.25">
      <c r="A3168" s="118" t="s">
        <v>43</v>
      </c>
    </row>
    <row r="3169" spans="1:93" hidden="1" outlineLevel="2" x14ac:dyDescent="0.25">
      <c r="C3169" s="121">
        <f t="shared" ref="C3169:H3169" si="5446">E$2</f>
        <v>1</v>
      </c>
      <c r="D3169" s="121">
        <f t="shared" si="5446"/>
        <v>2</v>
      </c>
      <c r="E3169" s="121">
        <f t="shared" si="5446"/>
        <v>3</v>
      </c>
      <c r="F3169" s="121">
        <f t="shared" si="5446"/>
        <v>4</v>
      </c>
      <c r="G3169" s="121">
        <f t="shared" si="5446"/>
        <v>5</v>
      </c>
      <c r="H3169" s="121">
        <f t="shared" si="5446"/>
        <v>6</v>
      </c>
    </row>
    <row r="3170" spans="1:93" hidden="1" outlineLevel="2" x14ac:dyDescent="0.25">
      <c r="B3170" s="122" t="s">
        <v>44</v>
      </c>
      <c r="C3170" s="123">
        <f t="array" ref="C3170:C3175">MMULT(MMULT(C$8:H$13,$AZ$8:$BE$13),C3161:C3166)+MMULT(MINVERSE(TRANSPOSE($AZ$8:$BE$13)),C3128:C3133)</f>
        <v>0</v>
      </c>
      <c r="D3170" s="123">
        <f t="array" ref="D3170:D3175">MMULT(MMULT(K$8:P$13,$AZ$8:$BE$13),E3161:E3166)+MMULT(MINVERSE(TRANSPOSE($AZ$8:$BE$13)),E3128:E3133)</f>
        <v>0</v>
      </c>
      <c r="E3170" s="123">
        <f t="array" ref="E3170:E3175">MMULT(MMULT(S$8:X$13,$AZ$8:$BE$13),G3161:G3166)+MMULT(MINVERSE(TRANSPOSE($AZ$8:$BE$13)),G3128:G3133)</f>
        <v>0</v>
      </c>
      <c r="F3170" s="123">
        <f t="array" ref="F3170:F3175">MMULT(MMULT(AA$8:AF$13,$AZ$8:$BE$13),I3161:I3166)+MMULT(MINVERSE(TRANSPOSE($AZ$8:$BE$13)),I3128:I3133)</f>
        <v>0</v>
      </c>
      <c r="G3170" s="123">
        <f t="array" ref="G3170:G3175">MMULT(MMULT(AI$8:AN$13,$AZ$8:$BE$13),K3161:K3166)+MMULT(MINVERSE(TRANSPOSE($AZ$8:$BE$13)),K3128:K3133)</f>
        <v>0</v>
      </c>
      <c r="H3170" s="123" t="e">
        <f t="array" ref="H3170:H3175">MMULT(MMULT(AQ$8:AV$13,$AZ$8:$BE$13),M3161:M3166)+MMULT(MINVERSE(TRANSPOSE($AZ$8:$BE$13)),M3128:M3133)</f>
        <v>#DIV/0!</v>
      </c>
      <c r="N3170" s="124"/>
      <c r="P3170" s="124"/>
    </row>
    <row r="3171" spans="1:93" hidden="1" outlineLevel="2" x14ac:dyDescent="0.25">
      <c r="B3171" s="122" t="s">
        <v>45</v>
      </c>
      <c r="C3171" s="123">
        <v>0</v>
      </c>
      <c r="D3171" s="123">
        <v>0</v>
      </c>
      <c r="E3171" s="123">
        <v>0</v>
      </c>
      <c r="F3171" s="123">
        <v>0</v>
      </c>
      <c r="G3171" s="123">
        <v>0</v>
      </c>
      <c r="H3171" s="123" t="e">
        <v>#DIV/0!</v>
      </c>
      <c r="N3171" s="124"/>
      <c r="P3171" s="124"/>
    </row>
    <row r="3172" spans="1:93" hidden="1" outlineLevel="2" x14ac:dyDescent="0.25">
      <c r="B3172" s="122" t="s">
        <v>46</v>
      </c>
      <c r="C3172" s="123">
        <v>0</v>
      </c>
      <c r="D3172" s="123">
        <v>0</v>
      </c>
      <c r="E3172" s="123">
        <v>0</v>
      </c>
      <c r="F3172" s="123">
        <v>0</v>
      </c>
      <c r="G3172" s="123">
        <v>0</v>
      </c>
      <c r="H3172" s="123" t="e">
        <v>#DIV/0!</v>
      </c>
      <c r="N3172" s="124"/>
      <c r="P3172" s="124"/>
    </row>
    <row r="3173" spans="1:93" hidden="1" outlineLevel="2" x14ac:dyDescent="0.25">
      <c r="B3173" s="122" t="s">
        <v>47</v>
      </c>
      <c r="C3173" s="123">
        <v>0</v>
      </c>
      <c r="D3173" s="123">
        <v>0</v>
      </c>
      <c r="E3173" s="123">
        <v>0</v>
      </c>
      <c r="F3173" s="123">
        <v>0</v>
      </c>
      <c r="G3173" s="123">
        <v>0</v>
      </c>
      <c r="H3173" s="123" t="e">
        <v>#DIV/0!</v>
      </c>
      <c r="N3173" s="124"/>
      <c r="P3173" s="124"/>
    </row>
    <row r="3174" spans="1:93" hidden="1" outlineLevel="2" x14ac:dyDescent="0.25">
      <c r="B3174" s="122" t="s">
        <v>48</v>
      </c>
      <c r="C3174" s="123">
        <v>0</v>
      </c>
      <c r="D3174" s="123">
        <v>0</v>
      </c>
      <c r="E3174" s="123">
        <v>0</v>
      </c>
      <c r="F3174" s="123">
        <v>0</v>
      </c>
      <c r="G3174" s="123">
        <v>0</v>
      </c>
      <c r="H3174" s="123" t="e">
        <v>#DIV/0!</v>
      </c>
      <c r="N3174" s="124"/>
      <c r="P3174" s="124"/>
    </row>
    <row r="3175" spans="1:93" hidden="1" outlineLevel="2" x14ac:dyDescent="0.25">
      <c r="B3175" s="122" t="s">
        <v>49</v>
      </c>
      <c r="C3175" s="123">
        <v>0</v>
      </c>
      <c r="D3175" s="123">
        <v>0</v>
      </c>
      <c r="E3175" s="123">
        <v>0</v>
      </c>
      <c r="F3175" s="123">
        <v>0</v>
      </c>
      <c r="G3175" s="123">
        <v>0</v>
      </c>
      <c r="H3175" s="123" t="e">
        <v>#DIV/0!</v>
      </c>
      <c r="N3175" s="124"/>
      <c r="P3175" s="124"/>
    </row>
    <row r="3176" spans="1:93" hidden="1" outlineLevel="2" x14ac:dyDescent="0.25"/>
    <row r="3177" spans="1:93" hidden="1" outlineLevel="2" x14ac:dyDescent="0.25">
      <c r="B3177" s="318" t="s">
        <v>50</v>
      </c>
      <c r="C3177" s="319"/>
      <c r="D3177" s="319"/>
      <c r="E3177" s="319"/>
      <c r="F3177" s="319"/>
      <c r="G3177" s="319"/>
      <c r="H3177" s="319"/>
      <c r="I3177" s="319"/>
      <c r="J3177" s="319"/>
      <c r="K3177" s="319"/>
      <c r="L3177" s="320"/>
      <c r="M3177" s="321" t="s">
        <v>51</v>
      </c>
      <c r="N3177" s="322"/>
      <c r="O3177" s="322"/>
      <c r="P3177" s="322"/>
      <c r="Q3177" s="322"/>
      <c r="R3177" s="322"/>
      <c r="S3177" s="322"/>
      <c r="T3177" s="322"/>
      <c r="U3177" s="322"/>
      <c r="V3177" s="323"/>
      <c r="W3177" s="321" t="s">
        <v>52</v>
      </c>
      <c r="X3177" s="322"/>
      <c r="Y3177" s="322"/>
      <c r="Z3177" s="322"/>
      <c r="AA3177" s="322"/>
      <c r="AB3177" s="322"/>
      <c r="AC3177" s="322"/>
      <c r="AD3177" s="322"/>
      <c r="AE3177" s="322"/>
      <c r="AF3177" s="323"/>
      <c r="AG3177" s="321" t="s">
        <v>53</v>
      </c>
      <c r="AH3177" s="322"/>
      <c r="AI3177" s="322"/>
      <c r="AJ3177" s="322"/>
      <c r="AK3177" s="322"/>
      <c r="AL3177" s="322"/>
      <c r="AM3177" s="322"/>
      <c r="AN3177" s="322"/>
      <c r="AO3177" s="322"/>
      <c r="AP3177" s="323"/>
      <c r="AQ3177" s="321" t="s">
        <v>54</v>
      </c>
      <c r="AR3177" s="322"/>
      <c r="AS3177" s="322"/>
      <c r="AT3177" s="322"/>
      <c r="AU3177" s="322"/>
      <c r="AV3177" s="322"/>
      <c r="AW3177" s="322"/>
      <c r="AX3177" s="322"/>
      <c r="AY3177" s="322"/>
      <c r="AZ3177" s="323"/>
      <c r="BA3177" s="321" t="s">
        <v>55</v>
      </c>
      <c r="BB3177" s="322"/>
      <c r="BC3177" s="322"/>
      <c r="BD3177" s="322"/>
      <c r="BE3177" s="322"/>
      <c r="BF3177" s="322"/>
      <c r="BG3177" s="322"/>
      <c r="BH3177" s="322"/>
      <c r="BI3177" s="322"/>
      <c r="BJ3177" s="323"/>
    </row>
    <row r="3178" spans="1:93" hidden="1" outlineLevel="2" x14ac:dyDescent="0.25">
      <c r="B3178" s="186">
        <f t="shared" ref="B3178" si="5447">E$2</f>
        <v>1</v>
      </c>
      <c r="C3178" s="187">
        <f t="shared" ref="C3178:L3181" si="5448">B3178</f>
        <v>1</v>
      </c>
      <c r="D3178" s="187">
        <f t="shared" si="5448"/>
        <v>1</v>
      </c>
      <c r="E3178" s="187">
        <f t="shared" si="5448"/>
        <v>1</v>
      </c>
      <c r="F3178" s="187">
        <f t="shared" si="5448"/>
        <v>1</v>
      </c>
      <c r="G3178" s="187">
        <f t="shared" si="5448"/>
        <v>1</v>
      </c>
      <c r="H3178" s="187">
        <f t="shared" si="5448"/>
        <v>1</v>
      </c>
      <c r="I3178" s="187">
        <f t="shared" si="5448"/>
        <v>1</v>
      </c>
      <c r="J3178" s="187">
        <f t="shared" si="5448"/>
        <v>1</v>
      </c>
      <c r="K3178" s="187">
        <f t="shared" si="5448"/>
        <v>1</v>
      </c>
      <c r="L3178" s="188">
        <f t="shared" si="5448"/>
        <v>1</v>
      </c>
      <c r="M3178" s="189">
        <f t="shared" ref="M3178" si="5449">F$2</f>
        <v>2</v>
      </c>
      <c r="N3178" s="187">
        <f t="shared" ref="N3178:V3181" si="5450">M3178</f>
        <v>2</v>
      </c>
      <c r="O3178" s="187">
        <f t="shared" si="5450"/>
        <v>2</v>
      </c>
      <c r="P3178" s="187">
        <f t="shared" si="5450"/>
        <v>2</v>
      </c>
      <c r="Q3178" s="187">
        <f t="shared" si="5450"/>
        <v>2</v>
      </c>
      <c r="R3178" s="187">
        <f t="shared" si="5450"/>
        <v>2</v>
      </c>
      <c r="S3178" s="187">
        <f t="shared" si="5450"/>
        <v>2</v>
      </c>
      <c r="T3178" s="187">
        <f t="shared" si="5450"/>
        <v>2</v>
      </c>
      <c r="U3178" s="187">
        <f t="shared" si="5450"/>
        <v>2</v>
      </c>
      <c r="V3178" s="188">
        <f t="shared" si="5450"/>
        <v>2</v>
      </c>
      <c r="W3178" s="189">
        <f>G$2</f>
        <v>3</v>
      </c>
      <c r="X3178" s="187">
        <f t="shared" ref="X3178:AF3181" si="5451">W3178</f>
        <v>3</v>
      </c>
      <c r="Y3178" s="187">
        <f t="shared" si="5451"/>
        <v>3</v>
      </c>
      <c r="Z3178" s="187">
        <f t="shared" si="5451"/>
        <v>3</v>
      </c>
      <c r="AA3178" s="187">
        <f t="shared" si="5451"/>
        <v>3</v>
      </c>
      <c r="AB3178" s="187">
        <f t="shared" si="5451"/>
        <v>3</v>
      </c>
      <c r="AC3178" s="187">
        <f t="shared" si="5451"/>
        <v>3</v>
      </c>
      <c r="AD3178" s="187">
        <f t="shared" si="5451"/>
        <v>3</v>
      </c>
      <c r="AE3178" s="187">
        <f t="shared" si="5451"/>
        <v>3</v>
      </c>
      <c r="AF3178" s="188">
        <f t="shared" si="5451"/>
        <v>3</v>
      </c>
      <c r="AG3178" s="189">
        <f>H$2</f>
        <v>4</v>
      </c>
      <c r="AH3178" s="187">
        <f t="shared" ref="AH3178:AP3181" si="5452">AG3178</f>
        <v>4</v>
      </c>
      <c r="AI3178" s="187">
        <f t="shared" si="5452"/>
        <v>4</v>
      </c>
      <c r="AJ3178" s="187">
        <f t="shared" si="5452"/>
        <v>4</v>
      </c>
      <c r="AK3178" s="187">
        <f t="shared" si="5452"/>
        <v>4</v>
      </c>
      <c r="AL3178" s="187">
        <f t="shared" si="5452"/>
        <v>4</v>
      </c>
      <c r="AM3178" s="187">
        <f t="shared" si="5452"/>
        <v>4</v>
      </c>
      <c r="AN3178" s="187">
        <f t="shared" si="5452"/>
        <v>4</v>
      </c>
      <c r="AO3178" s="187">
        <f t="shared" si="5452"/>
        <v>4</v>
      </c>
      <c r="AP3178" s="188">
        <f t="shared" si="5452"/>
        <v>4</v>
      </c>
      <c r="AQ3178" s="189">
        <f>I$2</f>
        <v>5</v>
      </c>
      <c r="AR3178" s="187">
        <f t="shared" ref="AR3178:AZ3181" si="5453">AQ3178</f>
        <v>5</v>
      </c>
      <c r="AS3178" s="187">
        <f t="shared" si="5453"/>
        <v>5</v>
      </c>
      <c r="AT3178" s="187">
        <f t="shared" si="5453"/>
        <v>5</v>
      </c>
      <c r="AU3178" s="187">
        <f t="shared" si="5453"/>
        <v>5</v>
      </c>
      <c r="AV3178" s="187">
        <f t="shared" si="5453"/>
        <v>5</v>
      </c>
      <c r="AW3178" s="187">
        <f t="shared" si="5453"/>
        <v>5</v>
      </c>
      <c r="AX3178" s="187">
        <f t="shared" si="5453"/>
        <v>5</v>
      </c>
      <c r="AY3178" s="187">
        <f t="shared" si="5453"/>
        <v>5</v>
      </c>
      <c r="AZ3178" s="188">
        <f t="shared" si="5453"/>
        <v>5</v>
      </c>
      <c r="BA3178" s="189">
        <f>J$2</f>
        <v>6</v>
      </c>
      <c r="BB3178" s="187">
        <f t="shared" ref="BB3178:BJ3181" si="5454">BA3178</f>
        <v>6</v>
      </c>
      <c r="BC3178" s="187">
        <f t="shared" si="5454"/>
        <v>6</v>
      </c>
      <c r="BD3178" s="187">
        <f t="shared" si="5454"/>
        <v>6</v>
      </c>
      <c r="BE3178" s="187">
        <f t="shared" si="5454"/>
        <v>6</v>
      </c>
      <c r="BF3178" s="187">
        <f t="shared" si="5454"/>
        <v>6</v>
      </c>
      <c r="BG3178" s="187">
        <f t="shared" si="5454"/>
        <v>6</v>
      </c>
      <c r="BH3178" s="187">
        <f t="shared" si="5454"/>
        <v>6</v>
      </c>
      <c r="BI3178" s="187">
        <f t="shared" si="5454"/>
        <v>6</v>
      </c>
      <c r="BJ3178" s="188">
        <f t="shared" si="5454"/>
        <v>6</v>
      </c>
    </row>
    <row r="3179" spans="1:93" s="2" customFormat="1" ht="15" hidden="1" customHeight="1" outlineLevel="2" x14ac:dyDescent="0.25">
      <c r="A3179" s="152" t="s">
        <v>192</v>
      </c>
      <c r="B3179" s="129">
        <f>C3172</f>
        <v>0</v>
      </c>
      <c r="C3179" s="130">
        <f t="shared" si="5448"/>
        <v>0</v>
      </c>
      <c r="D3179" s="130">
        <f t="shared" si="5448"/>
        <v>0</v>
      </c>
      <c r="E3179" s="130">
        <f t="shared" si="5448"/>
        <v>0</v>
      </c>
      <c r="F3179" s="130">
        <f t="shared" si="5448"/>
        <v>0</v>
      </c>
      <c r="G3179" s="130">
        <f t="shared" si="5448"/>
        <v>0</v>
      </c>
      <c r="H3179" s="130">
        <f t="shared" si="5448"/>
        <v>0</v>
      </c>
      <c r="I3179" s="130">
        <f t="shared" si="5448"/>
        <v>0</v>
      </c>
      <c r="J3179" s="190">
        <f t="shared" si="5448"/>
        <v>0</v>
      </c>
      <c r="K3179" s="130">
        <f t="shared" si="5448"/>
        <v>0</v>
      </c>
      <c r="L3179" s="131">
        <f t="shared" si="5448"/>
        <v>0</v>
      </c>
      <c r="M3179" s="129">
        <f>D3172</f>
        <v>0</v>
      </c>
      <c r="N3179" s="130">
        <f t="shared" si="5450"/>
        <v>0</v>
      </c>
      <c r="O3179" s="130">
        <f t="shared" si="5450"/>
        <v>0</v>
      </c>
      <c r="P3179" s="130">
        <f t="shared" si="5450"/>
        <v>0</v>
      </c>
      <c r="Q3179" s="130">
        <f t="shared" si="5450"/>
        <v>0</v>
      </c>
      <c r="R3179" s="130">
        <f t="shared" si="5450"/>
        <v>0</v>
      </c>
      <c r="S3179" s="130">
        <f t="shared" si="5450"/>
        <v>0</v>
      </c>
      <c r="T3179" s="130">
        <f t="shared" si="5450"/>
        <v>0</v>
      </c>
      <c r="U3179" s="130">
        <f t="shared" si="5450"/>
        <v>0</v>
      </c>
      <c r="V3179" s="131">
        <f t="shared" si="5450"/>
        <v>0</v>
      </c>
      <c r="W3179" s="129">
        <f>E3172</f>
        <v>0</v>
      </c>
      <c r="X3179" s="130">
        <f t="shared" si="5451"/>
        <v>0</v>
      </c>
      <c r="Y3179" s="130">
        <f t="shared" si="5451"/>
        <v>0</v>
      </c>
      <c r="Z3179" s="130">
        <f t="shared" si="5451"/>
        <v>0</v>
      </c>
      <c r="AA3179" s="130">
        <f t="shared" si="5451"/>
        <v>0</v>
      </c>
      <c r="AB3179" s="130">
        <f t="shared" si="5451"/>
        <v>0</v>
      </c>
      <c r="AC3179" s="130">
        <f t="shared" si="5451"/>
        <v>0</v>
      </c>
      <c r="AD3179" s="130">
        <f t="shared" si="5451"/>
        <v>0</v>
      </c>
      <c r="AE3179" s="130">
        <f t="shared" si="5451"/>
        <v>0</v>
      </c>
      <c r="AF3179" s="131">
        <f t="shared" si="5451"/>
        <v>0</v>
      </c>
      <c r="AG3179" s="129">
        <f>F3172</f>
        <v>0</v>
      </c>
      <c r="AH3179" s="130">
        <f t="shared" si="5452"/>
        <v>0</v>
      </c>
      <c r="AI3179" s="130">
        <f t="shared" si="5452"/>
        <v>0</v>
      </c>
      <c r="AJ3179" s="130">
        <f t="shared" si="5452"/>
        <v>0</v>
      </c>
      <c r="AK3179" s="130">
        <f t="shared" si="5452"/>
        <v>0</v>
      </c>
      <c r="AL3179" s="130">
        <f t="shared" si="5452"/>
        <v>0</v>
      </c>
      <c r="AM3179" s="130">
        <f t="shared" si="5452"/>
        <v>0</v>
      </c>
      <c r="AN3179" s="130">
        <f t="shared" si="5452"/>
        <v>0</v>
      </c>
      <c r="AO3179" s="130">
        <f t="shared" si="5452"/>
        <v>0</v>
      </c>
      <c r="AP3179" s="131">
        <f t="shared" si="5452"/>
        <v>0</v>
      </c>
      <c r="AQ3179" s="129">
        <f>G3172</f>
        <v>0</v>
      </c>
      <c r="AR3179" s="130">
        <f t="shared" si="5453"/>
        <v>0</v>
      </c>
      <c r="AS3179" s="130">
        <f t="shared" si="5453"/>
        <v>0</v>
      </c>
      <c r="AT3179" s="130">
        <f t="shared" si="5453"/>
        <v>0</v>
      </c>
      <c r="AU3179" s="130">
        <f t="shared" si="5453"/>
        <v>0</v>
      </c>
      <c r="AV3179" s="130">
        <f t="shared" si="5453"/>
        <v>0</v>
      </c>
      <c r="AW3179" s="130">
        <f t="shared" si="5453"/>
        <v>0</v>
      </c>
      <c r="AX3179" s="130">
        <f t="shared" si="5453"/>
        <v>0</v>
      </c>
      <c r="AY3179" s="130">
        <f t="shared" si="5453"/>
        <v>0</v>
      </c>
      <c r="AZ3179" s="131">
        <f t="shared" si="5453"/>
        <v>0</v>
      </c>
      <c r="BA3179" s="129" t="e">
        <f>H3172</f>
        <v>#DIV/0!</v>
      </c>
      <c r="BB3179" s="130" t="e">
        <f t="shared" si="5454"/>
        <v>#DIV/0!</v>
      </c>
      <c r="BC3179" s="130" t="e">
        <f t="shared" si="5454"/>
        <v>#DIV/0!</v>
      </c>
      <c r="BD3179" s="130" t="e">
        <f t="shared" si="5454"/>
        <v>#DIV/0!</v>
      </c>
      <c r="BE3179" s="130" t="e">
        <f t="shared" si="5454"/>
        <v>#DIV/0!</v>
      </c>
      <c r="BF3179" s="130" t="e">
        <f t="shared" si="5454"/>
        <v>#DIV/0!</v>
      </c>
      <c r="BG3179" s="130" t="e">
        <f t="shared" si="5454"/>
        <v>#DIV/0!</v>
      </c>
      <c r="BH3179" s="130" t="e">
        <f t="shared" si="5454"/>
        <v>#DIV/0!</v>
      </c>
      <c r="BI3179" s="130" t="e">
        <f t="shared" si="5454"/>
        <v>#DIV/0!</v>
      </c>
      <c r="BJ3179" s="131" t="e">
        <f t="shared" si="5454"/>
        <v>#DIV/0!</v>
      </c>
      <c r="BK3179"/>
      <c r="BL3179"/>
      <c r="BM3179"/>
      <c r="BN3179"/>
      <c r="BO3179"/>
      <c r="BP3179"/>
      <c r="BQ3179"/>
      <c r="BR3179"/>
      <c r="BS3179"/>
      <c r="BT3179"/>
      <c r="BU3179"/>
      <c r="BV3179"/>
      <c r="BW3179"/>
      <c r="BX3179"/>
      <c r="BY3179"/>
      <c r="BZ3179"/>
      <c r="CA3179"/>
      <c r="CB3179"/>
      <c r="CC3179"/>
      <c r="CD3179"/>
      <c r="CE3179"/>
      <c r="CF3179"/>
      <c r="CG3179"/>
      <c r="CH3179"/>
      <c r="CI3179"/>
      <c r="CJ3179"/>
      <c r="CK3179"/>
      <c r="CL3179"/>
      <c r="CM3179"/>
      <c r="CN3179"/>
      <c r="CO3179"/>
    </row>
    <row r="3180" spans="1:93" s="2" customFormat="1" ht="15" hidden="1" customHeight="1" outlineLevel="2" x14ac:dyDescent="0.25">
      <c r="A3180" s="152" t="s">
        <v>47</v>
      </c>
      <c r="B3180" s="129">
        <f>C3173</f>
        <v>0</v>
      </c>
      <c r="C3180" s="130">
        <f t="shared" si="5448"/>
        <v>0</v>
      </c>
      <c r="D3180" s="130">
        <f t="shared" si="5448"/>
        <v>0</v>
      </c>
      <c r="E3180" s="130">
        <f t="shared" si="5448"/>
        <v>0</v>
      </c>
      <c r="F3180" s="130">
        <f t="shared" si="5448"/>
        <v>0</v>
      </c>
      <c r="G3180" s="130">
        <f t="shared" si="5448"/>
        <v>0</v>
      </c>
      <c r="H3180" s="130">
        <f t="shared" si="5448"/>
        <v>0</v>
      </c>
      <c r="I3180" s="130">
        <f t="shared" si="5448"/>
        <v>0</v>
      </c>
      <c r="J3180" s="190">
        <f t="shared" si="5448"/>
        <v>0</v>
      </c>
      <c r="K3180" s="130">
        <f t="shared" si="5448"/>
        <v>0</v>
      </c>
      <c r="L3180" s="131">
        <f t="shared" si="5448"/>
        <v>0</v>
      </c>
      <c r="M3180" s="129">
        <f>D3173</f>
        <v>0</v>
      </c>
      <c r="N3180" s="130">
        <f t="shared" si="5450"/>
        <v>0</v>
      </c>
      <c r="O3180" s="130">
        <f t="shared" si="5450"/>
        <v>0</v>
      </c>
      <c r="P3180" s="130">
        <f t="shared" si="5450"/>
        <v>0</v>
      </c>
      <c r="Q3180" s="130">
        <f t="shared" si="5450"/>
        <v>0</v>
      </c>
      <c r="R3180" s="130">
        <f t="shared" si="5450"/>
        <v>0</v>
      </c>
      <c r="S3180" s="130">
        <f t="shared" si="5450"/>
        <v>0</v>
      </c>
      <c r="T3180" s="130">
        <f t="shared" si="5450"/>
        <v>0</v>
      </c>
      <c r="U3180" s="130">
        <f t="shared" si="5450"/>
        <v>0</v>
      </c>
      <c r="V3180" s="131">
        <f t="shared" si="5450"/>
        <v>0</v>
      </c>
      <c r="W3180" s="129">
        <f>E3173</f>
        <v>0</v>
      </c>
      <c r="X3180" s="130">
        <f t="shared" si="5451"/>
        <v>0</v>
      </c>
      <c r="Y3180" s="130">
        <f t="shared" si="5451"/>
        <v>0</v>
      </c>
      <c r="Z3180" s="130">
        <f t="shared" si="5451"/>
        <v>0</v>
      </c>
      <c r="AA3180" s="130">
        <f t="shared" si="5451"/>
        <v>0</v>
      </c>
      <c r="AB3180" s="130">
        <f t="shared" si="5451"/>
        <v>0</v>
      </c>
      <c r="AC3180" s="130">
        <f t="shared" si="5451"/>
        <v>0</v>
      </c>
      <c r="AD3180" s="130">
        <f t="shared" si="5451"/>
        <v>0</v>
      </c>
      <c r="AE3180" s="130">
        <f t="shared" si="5451"/>
        <v>0</v>
      </c>
      <c r="AF3180" s="131">
        <f t="shared" si="5451"/>
        <v>0</v>
      </c>
      <c r="AG3180" s="129">
        <f>F3173</f>
        <v>0</v>
      </c>
      <c r="AH3180" s="130">
        <f t="shared" si="5452"/>
        <v>0</v>
      </c>
      <c r="AI3180" s="130">
        <f t="shared" si="5452"/>
        <v>0</v>
      </c>
      <c r="AJ3180" s="130">
        <f t="shared" si="5452"/>
        <v>0</v>
      </c>
      <c r="AK3180" s="130">
        <f t="shared" si="5452"/>
        <v>0</v>
      </c>
      <c r="AL3180" s="130">
        <f t="shared" si="5452"/>
        <v>0</v>
      </c>
      <c r="AM3180" s="130">
        <f t="shared" si="5452"/>
        <v>0</v>
      </c>
      <c r="AN3180" s="130">
        <f t="shared" si="5452"/>
        <v>0</v>
      </c>
      <c r="AO3180" s="130">
        <f t="shared" si="5452"/>
        <v>0</v>
      </c>
      <c r="AP3180" s="131">
        <f t="shared" si="5452"/>
        <v>0</v>
      </c>
      <c r="AQ3180" s="129">
        <f>G3173</f>
        <v>0</v>
      </c>
      <c r="AR3180" s="130">
        <f t="shared" si="5453"/>
        <v>0</v>
      </c>
      <c r="AS3180" s="130">
        <f t="shared" si="5453"/>
        <v>0</v>
      </c>
      <c r="AT3180" s="130">
        <f t="shared" si="5453"/>
        <v>0</v>
      </c>
      <c r="AU3180" s="130">
        <f t="shared" si="5453"/>
        <v>0</v>
      </c>
      <c r="AV3180" s="130">
        <f t="shared" si="5453"/>
        <v>0</v>
      </c>
      <c r="AW3180" s="130">
        <f t="shared" si="5453"/>
        <v>0</v>
      </c>
      <c r="AX3180" s="130">
        <f t="shared" si="5453"/>
        <v>0</v>
      </c>
      <c r="AY3180" s="130">
        <f t="shared" si="5453"/>
        <v>0</v>
      </c>
      <c r="AZ3180" s="131">
        <f t="shared" si="5453"/>
        <v>0</v>
      </c>
      <c r="BA3180" s="129" t="e">
        <f>H3173</f>
        <v>#DIV/0!</v>
      </c>
      <c r="BB3180" s="130" t="e">
        <f t="shared" si="5454"/>
        <v>#DIV/0!</v>
      </c>
      <c r="BC3180" s="130" t="e">
        <f t="shared" si="5454"/>
        <v>#DIV/0!</v>
      </c>
      <c r="BD3180" s="130" t="e">
        <f t="shared" si="5454"/>
        <v>#DIV/0!</v>
      </c>
      <c r="BE3180" s="130" t="e">
        <f t="shared" si="5454"/>
        <v>#DIV/0!</v>
      </c>
      <c r="BF3180" s="130" t="e">
        <f t="shared" si="5454"/>
        <v>#DIV/0!</v>
      </c>
      <c r="BG3180" s="130" t="e">
        <f t="shared" si="5454"/>
        <v>#DIV/0!</v>
      </c>
      <c r="BH3180" s="130" t="e">
        <f t="shared" si="5454"/>
        <v>#DIV/0!</v>
      </c>
      <c r="BI3180" s="130" t="e">
        <f t="shared" si="5454"/>
        <v>#DIV/0!</v>
      </c>
      <c r="BJ3180" s="131" t="e">
        <f t="shared" si="5454"/>
        <v>#DIV/0!</v>
      </c>
      <c r="BK3180"/>
      <c r="BL3180"/>
      <c r="BM3180"/>
      <c r="BN3180"/>
      <c r="BO3180"/>
      <c r="BP3180"/>
      <c r="BQ3180"/>
      <c r="BR3180"/>
      <c r="BS3180"/>
      <c r="BT3180"/>
      <c r="BU3180"/>
      <c r="BV3180"/>
      <c r="BW3180"/>
      <c r="BX3180"/>
      <c r="BY3180"/>
      <c r="BZ3180"/>
      <c r="CA3180"/>
      <c r="CB3180"/>
      <c r="CC3180"/>
      <c r="CD3180"/>
      <c r="CE3180"/>
      <c r="CF3180"/>
      <c r="CG3180"/>
      <c r="CH3180"/>
      <c r="CI3180"/>
      <c r="CJ3180"/>
      <c r="CK3180"/>
      <c r="CL3180"/>
      <c r="CM3180"/>
      <c r="CN3180"/>
      <c r="CO3180"/>
    </row>
    <row r="3181" spans="1:93" s="2" customFormat="1" ht="15" hidden="1" customHeight="1" outlineLevel="2" x14ac:dyDescent="0.25">
      <c r="A3181" s="152" t="s">
        <v>57</v>
      </c>
      <c r="B3181" s="129">
        <f t="shared" ref="B3181" si="5455">E$3</f>
        <v>43</v>
      </c>
      <c r="C3181" s="130">
        <f t="shared" si="5448"/>
        <v>43</v>
      </c>
      <c r="D3181" s="130">
        <f t="shared" si="5448"/>
        <v>43</v>
      </c>
      <c r="E3181" s="130">
        <f t="shared" si="5448"/>
        <v>43</v>
      </c>
      <c r="F3181" s="130">
        <f t="shared" si="5448"/>
        <v>43</v>
      </c>
      <c r="G3181" s="130">
        <f t="shared" si="5448"/>
        <v>43</v>
      </c>
      <c r="H3181" s="130">
        <f t="shared" si="5448"/>
        <v>43</v>
      </c>
      <c r="I3181" s="130">
        <f t="shared" si="5448"/>
        <v>43</v>
      </c>
      <c r="J3181" s="190">
        <f t="shared" si="5448"/>
        <v>43</v>
      </c>
      <c r="K3181" s="130">
        <f t="shared" si="5448"/>
        <v>43</v>
      </c>
      <c r="L3181" s="131">
        <f t="shared" si="5448"/>
        <v>43</v>
      </c>
      <c r="M3181" s="129">
        <f t="shared" ref="M3181" si="5456">F$3</f>
        <v>0</v>
      </c>
      <c r="N3181" s="130">
        <f t="shared" si="5450"/>
        <v>0</v>
      </c>
      <c r="O3181" s="130">
        <f t="shared" si="5450"/>
        <v>0</v>
      </c>
      <c r="P3181" s="130">
        <f t="shared" si="5450"/>
        <v>0</v>
      </c>
      <c r="Q3181" s="130">
        <f t="shared" si="5450"/>
        <v>0</v>
      </c>
      <c r="R3181" s="130">
        <f t="shared" si="5450"/>
        <v>0</v>
      </c>
      <c r="S3181" s="130">
        <f t="shared" si="5450"/>
        <v>0</v>
      </c>
      <c r="T3181" s="130">
        <f t="shared" si="5450"/>
        <v>0</v>
      </c>
      <c r="U3181" s="130">
        <f t="shared" si="5450"/>
        <v>0</v>
      </c>
      <c r="V3181" s="131">
        <f t="shared" si="5450"/>
        <v>0</v>
      </c>
      <c r="W3181" s="129">
        <f t="shared" ref="W3181" si="5457">G$3</f>
        <v>0</v>
      </c>
      <c r="X3181" s="130">
        <f t="shared" si="5451"/>
        <v>0</v>
      </c>
      <c r="Y3181" s="130">
        <f t="shared" si="5451"/>
        <v>0</v>
      </c>
      <c r="Z3181" s="130">
        <f t="shared" si="5451"/>
        <v>0</v>
      </c>
      <c r="AA3181" s="130">
        <f t="shared" si="5451"/>
        <v>0</v>
      </c>
      <c r="AB3181" s="130">
        <f t="shared" si="5451"/>
        <v>0</v>
      </c>
      <c r="AC3181" s="130">
        <f t="shared" si="5451"/>
        <v>0</v>
      </c>
      <c r="AD3181" s="130">
        <f t="shared" si="5451"/>
        <v>0</v>
      </c>
      <c r="AE3181" s="130">
        <f t="shared" si="5451"/>
        <v>0</v>
      </c>
      <c r="AF3181" s="131">
        <f t="shared" si="5451"/>
        <v>0</v>
      </c>
      <c r="AG3181" s="129">
        <f t="shared" ref="AG3181" si="5458">H$3</f>
        <v>0</v>
      </c>
      <c r="AH3181" s="130">
        <f t="shared" si="5452"/>
        <v>0</v>
      </c>
      <c r="AI3181" s="130">
        <f t="shared" si="5452"/>
        <v>0</v>
      </c>
      <c r="AJ3181" s="130">
        <f t="shared" si="5452"/>
        <v>0</v>
      </c>
      <c r="AK3181" s="130">
        <f t="shared" si="5452"/>
        <v>0</v>
      </c>
      <c r="AL3181" s="130">
        <f t="shared" si="5452"/>
        <v>0</v>
      </c>
      <c r="AM3181" s="130">
        <f t="shared" si="5452"/>
        <v>0</v>
      </c>
      <c r="AN3181" s="130">
        <f t="shared" si="5452"/>
        <v>0</v>
      </c>
      <c r="AO3181" s="130">
        <f t="shared" si="5452"/>
        <v>0</v>
      </c>
      <c r="AP3181" s="131">
        <f t="shared" si="5452"/>
        <v>0</v>
      </c>
      <c r="AQ3181" s="129">
        <f t="shared" ref="AQ3181" si="5459">I$3</f>
        <v>0</v>
      </c>
      <c r="AR3181" s="130">
        <f t="shared" si="5453"/>
        <v>0</v>
      </c>
      <c r="AS3181" s="130">
        <f t="shared" si="5453"/>
        <v>0</v>
      </c>
      <c r="AT3181" s="130">
        <f t="shared" si="5453"/>
        <v>0</v>
      </c>
      <c r="AU3181" s="130">
        <f t="shared" si="5453"/>
        <v>0</v>
      </c>
      <c r="AV3181" s="130">
        <f t="shared" si="5453"/>
        <v>0</v>
      </c>
      <c r="AW3181" s="130">
        <f t="shared" si="5453"/>
        <v>0</v>
      </c>
      <c r="AX3181" s="130">
        <f t="shared" si="5453"/>
        <v>0</v>
      </c>
      <c r="AY3181" s="130">
        <f t="shared" si="5453"/>
        <v>0</v>
      </c>
      <c r="AZ3181" s="131">
        <f t="shared" si="5453"/>
        <v>0</v>
      </c>
      <c r="BA3181" s="129">
        <f t="shared" ref="BA3181" si="5460">J$3</f>
        <v>0</v>
      </c>
      <c r="BB3181" s="130">
        <f t="shared" si="5454"/>
        <v>0</v>
      </c>
      <c r="BC3181" s="130">
        <f t="shared" si="5454"/>
        <v>0</v>
      </c>
      <c r="BD3181" s="130">
        <f t="shared" si="5454"/>
        <v>0</v>
      </c>
      <c r="BE3181" s="130">
        <f t="shared" si="5454"/>
        <v>0</v>
      </c>
      <c r="BF3181" s="130">
        <f t="shared" si="5454"/>
        <v>0</v>
      </c>
      <c r="BG3181" s="130">
        <f t="shared" si="5454"/>
        <v>0</v>
      </c>
      <c r="BH3181" s="130">
        <f t="shared" si="5454"/>
        <v>0</v>
      </c>
      <c r="BI3181" s="130">
        <f t="shared" si="5454"/>
        <v>0</v>
      </c>
      <c r="BJ3181" s="131">
        <f t="shared" si="5454"/>
        <v>0</v>
      </c>
      <c r="BK3181"/>
      <c r="BL3181"/>
      <c r="BM3181"/>
      <c r="BN3181"/>
      <c r="BO3181"/>
      <c r="BP3181"/>
      <c r="BQ3181"/>
      <c r="BR3181"/>
      <c r="BS3181"/>
      <c r="BT3181"/>
      <c r="BU3181"/>
      <c r="BV3181"/>
      <c r="BW3181"/>
      <c r="BX3181"/>
      <c r="BY3181"/>
      <c r="BZ3181"/>
      <c r="CA3181"/>
      <c r="CB3181"/>
      <c r="CC3181"/>
      <c r="CD3181"/>
      <c r="CE3181"/>
      <c r="CF3181"/>
      <c r="CG3181"/>
      <c r="CH3181"/>
      <c r="CI3181"/>
      <c r="CJ3181"/>
      <c r="CK3181"/>
      <c r="CL3181"/>
      <c r="CM3181"/>
      <c r="CN3181"/>
      <c r="CO3181"/>
    </row>
    <row r="3182" spans="1:93" s="2" customFormat="1" ht="15" hidden="1" customHeight="1" outlineLevel="2" x14ac:dyDescent="0.25">
      <c r="A3182" s="152" t="s">
        <v>58</v>
      </c>
      <c r="B3182" s="132">
        <f t="shared" ref="B3182" si="5461">B3181/10*0</f>
        <v>0</v>
      </c>
      <c r="C3182" s="133">
        <f t="shared" ref="C3182" si="5462">C3181/10*1</f>
        <v>4.3</v>
      </c>
      <c r="D3182" s="133">
        <f t="shared" ref="D3182" si="5463">D3181/10*2</f>
        <v>8.6</v>
      </c>
      <c r="E3182" s="133">
        <f t="shared" ref="E3182" si="5464">E3181/10*3</f>
        <v>12.899999999999999</v>
      </c>
      <c r="F3182" s="133">
        <f t="shared" ref="F3182" si="5465">F3181/10*4</f>
        <v>17.2</v>
      </c>
      <c r="G3182" s="133">
        <f t="shared" ref="G3182" si="5466">G3181/10*5</f>
        <v>21.5</v>
      </c>
      <c r="H3182" s="133">
        <f t="shared" ref="H3182" si="5467">H3181/10*6</f>
        <v>25.799999999999997</v>
      </c>
      <c r="I3182" s="133">
        <f t="shared" ref="I3182" si="5468">I3181/10*7</f>
        <v>30.099999999999998</v>
      </c>
      <c r="J3182" s="191">
        <f t="shared" ref="J3182" si="5469">J3181/10*8</f>
        <v>34.4</v>
      </c>
      <c r="K3182" s="133">
        <f t="shared" ref="K3182" si="5470">K3181/10*9</f>
        <v>38.699999999999996</v>
      </c>
      <c r="L3182" s="134">
        <f t="shared" ref="L3182" si="5471">L3181/10*10</f>
        <v>43</v>
      </c>
      <c r="M3182" s="133">
        <f t="shared" ref="M3182" si="5472">M3181/10*1</f>
        <v>0</v>
      </c>
      <c r="N3182" s="133">
        <f t="shared" ref="N3182" si="5473">N3181/10*2</f>
        <v>0</v>
      </c>
      <c r="O3182" s="133">
        <f t="shared" ref="O3182" si="5474">O3181/10*3</f>
        <v>0</v>
      </c>
      <c r="P3182" s="133">
        <f t="shared" ref="P3182" si="5475">P3181/10*4</f>
        <v>0</v>
      </c>
      <c r="Q3182" s="133">
        <f t="shared" ref="Q3182" si="5476">Q3181/10*5</f>
        <v>0</v>
      </c>
      <c r="R3182" s="133">
        <f t="shared" ref="R3182" si="5477">R3181/10*6</f>
        <v>0</v>
      </c>
      <c r="S3182" s="133">
        <f t="shared" ref="S3182" si="5478">S3181/10*7</f>
        <v>0</v>
      </c>
      <c r="T3182" s="133">
        <f t="shared" ref="T3182" si="5479">T3181/10*8</f>
        <v>0</v>
      </c>
      <c r="U3182" s="133">
        <f t="shared" ref="U3182" si="5480">U3181/10*9</f>
        <v>0</v>
      </c>
      <c r="V3182" s="134">
        <f t="shared" ref="V3182" si="5481">V3181/10*10</f>
        <v>0</v>
      </c>
      <c r="W3182" s="133">
        <f t="shared" ref="W3182" si="5482">W3181/10*1</f>
        <v>0</v>
      </c>
      <c r="X3182" s="133">
        <f t="shared" ref="X3182" si="5483">X3181/10*2</f>
        <v>0</v>
      </c>
      <c r="Y3182" s="133">
        <f t="shared" ref="Y3182" si="5484">Y3181/10*3</f>
        <v>0</v>
      </c>
      <c r="Z3182" s="133">
        <f t="shared" ref="Z3182" si="5485">Z3181/10*4</f>
        <v>0</v>
      </c>
      <c r="AA3182" s="133">
        <f t="shared" ref="AA3182" si="5486">AA3181/10*5</f>
        <v>0</v>
      </c>
      <c r="AB3182" s="133">
        <f t="shared" ref="AB3182" si="5487">AB3181/10*6</f>
        <v>0</v>
      </c>
      <c r="AC3182" s="133">
        <f t="shared" ref="AC3182" si="5488">AC3181/10*7</f>
        <v>0</v>
      </c>
      <c r="AD3182" s="133">
        <f t="shared" ref="AD3182" si="5489">AD3181/10*8</f>
        <v>0</v>
      </c>
      <c r="AE3182" s="134">
        <f t="shared" ref="AE3182" si="5490">AE3181/10*9</f>
        <v>0</v>
      </c>
      <c r="AF3182" s="134">
        <f t="shared" ref="AF3182" si="5491">AF3181/10*10</f>
        <v>0</v>
      </c>
      <c r="AG3182" s="133">
        <f t="shared" ref="AG3182" si="5492">AG3181/10*1</f>
        <v>0</v>
      </c>
      <c r="AH3182" s="133">
        <f t="shared" ref="AH3182" si="5493">AH3181/10*2</f>
        <v>0</v>
      </c>
      <c r="AI3182" s="133">
        <f t="shared" ref="AI3182" si="5494">AI3181/10*3</f>
        <v>0</v>
      </c>
      <c r="AJ3182" s="133">
        <f t="shared" ref="AJ3182" si="5495">AJ3181/10*4</f>
        <v>0</v>
      </c>
      <c r="AK3182" s="133">
        <f t="shared" ref="AK3182" si="5496">AK3181/10*5</f>
        <v>0</v>
      </c>
      <c r="AL3182" s="133">
        <f t="shared" ref="AL3182" si="5497">AL3181/10*6</f>
        <v>0</v>
      </c>
      <c r="AM3182" s="133">
        <f t="shared" ref="AM3182" si="5498">AM3181/10*7</f>
        <v>0</v>
      </c>
      <c r="AN3182" s="133">
        <f t="shared" ref="AN3182" si="5499">AN3181/10*8</f>
        <v>0</v>
      </c>
      <c r="AO3182" s="134">
        <f t="shared" ref="AO3182" si="5500">AO3181/10*9</f>
        <v>0</v>
      </c>
      <c r="AP3182" s="134">
        <f t="shared" ref="AP3182" si="5501">AP3181/10*10</f>
        <v>0</v>
      </c>
      <c r="AQ3182" s="133">
        <f t="shared" ref="AQ3182" si="5502">AQ3181/10*1</f>
        <v>0</v>
      </c>
      <c r="AR3182" s="133">
        <f t="shared" ref="AR3182" si="5503">AR3181/10*2</f>
        <v>0</v>
      </c>
      <c r="AS3182" s="133">
        <f t="shared" ref="AS3182" si="5504">AS3181/10*3</f>
        <v>0</v>
      </c>
      <c r="AT3182" s="133">
        <f t="shared" ref="AT3182" si="5505">AT3181/10*4</f>
        <v>0</v>
      </c>
      <c r="AU3182" s="133">
        <f t="shared" ref="AU3182" si="5506">AU3181/10*5</f>
        <v>0</v>
      </c>
      <c r="AV3182" s="133">
        <f t="shared" ref="AV3182" si="5507">AV3181/10*6</f>
        <v>0</v>
      </c>
      <c r="AW3182" s="133">
        <f t="shared" ref="AW3182" si="5508">AW3181/10*7</f>
        <v>0</v>
      </c>
      <c r="AX3182" s="133">
        <f t="shared" ref="AX3182" si="5509">AX3181/10*8</f>
        <v>0</v>
      </c>
      <c r="AY3182" s="134">
        <f t="shared" ref="AY3182" si="5510">AY3181/10*9</f>
        <v>0</v>
      </c>
      <c r="AZ3182" s="134">
        <f t="shared" ref="AZ3182" si="5511">AZ3181/10*10</f>
        <v>0</v>
      </c>
      <c r="BA3182" s="133">
        <f t="shared" ref="BA3182" si="5512">BA3181/10*1</f>
        <v>0</v>
      </c>
      <c r="BB3182" s="133">
        <f t="shared" ref="BB3182" si="5513">BB3181/10*2</f>
        <v>0</v>
      </c>
      <c r="BC3182" s="133">
        <f t="shared" ref="BC3182" si="5514">BC3181/10*3</f>
        <v>0</v>
      </c>
      <c r="BD3182" s="133">
        <f t="shared" ref="BD3182" si="5515">BD3181/10*4</f>
        <v>0</v>
      </c>
      <c r="BE3182" s="133">
        <f t="shared" ref="BE3182" si="5516">BE3181/10*5</f>
        <v>0</v>
      </c>
      <c r="BF3182" s="133">
        <f t="shared" ref="BF3182" si="5517">BF3181/10*6</f>
        <v>0</v>
      </c>
      <c r="BG3182" s="133">
        <f t="shared" ref="BG3182" si="5518">BG3181/10*7</f>
        <v>0</v>
      </c>
      <c r="BH3182" s="133">
        <f t="shared" ref="BH3182" si="5519">BH3181/10*8</f>
        <v>0</v>
      </c>
      <c r="BI3182" s="134">
        <f t="shared" ref="BI3182" si="5520">BI3181/10*9</f>
        <v>0</v>
      </c>
      <c r="BJ3182" s="134">
        <f t="shared" ref="BJ3182" si="5521">BJ3181/10*10</f>
        <v>0</v>
      </c>
      <c r="BK3182"/>
      <c r="BL3182"/>
      <c r="BM3182"/>
      <c r="BN3182"/>
      <c r="BO3182"/>
      <c r="BP3182"/>
      <c r="BQ3182"/>
      <c r="BR3182"/>
      <c r="BS3182"/>
      <c r="BT3182"/>
      <c r="BU3182"/>
      <c r="BV3182"/>
      <c r="BW3182"/>
      <c r="BX3182"/>
      <c r="BY3182"/>
      <c r="BZ3182"/>
      <c r="CA3182"/>
      <c r="CB3182"/>
      <c r="CC3182"/>
      <c r="CD3182"/>
      <c r="CE3182"/>
      <c r="CF3182"/>
      <c r="CG3182"/>
      <c r="CH3182"/>
      <c r="CI3182"/>
      <c r="CJ3182"/>
      <c r="CK3182"/>
      <c r="CL3182"/>
      <c r="CM3182"/>
      <c r="CN3182"/>
      <c r="CO3182"/>
    </row>
    <row r="3183" spans="1:93" ht="15.75" hidden="1" outlineLevel="2" thickBot="1" x14ac:dyDescent="0.3">
      <c r="A3183" s="152" t="s">
        <v>60</v>
      </c>
      <c r="B3183" s="192">
        <f t="shared" ref="B3183:BJ3183" si="5522">-B3180+B3179*B3182-1*IF(AND($A3066=B3178,B3182&gt;=$A3126),B3182-$A3126,0)</f>
        <v>0</v>
      </c>
      <c r="C3183" s="193">
        <f t="shared" si="5522"/>
        <v>0</v>
      </c>
      <c r="D3183" s="193">
        <f t="shared" si="5522"/>
        <v>0</v>
      </c>
      <c r="E3183" s="193">
        <f t="shared" si="5522"/>
        <v>0</v>
      </c>
      <c r="F3183" s="193">
        <f t="shared" si="5522"/>
        <v>0</v>
      </c>
      <c r="G3183" s="193">
        <f t="shared" si="5522"/>
        <v>0</v>
      </c>
      <c r="H3183" s="193">
        <f t="shared" si="5522"/>
        <v>0</v>
      </c>
      <c r="I3183" s="193">
        <f t="shared" si="5522"/>
        <v>0</v>
      </c>
      <c r="J3183" s="193">
        <f t="shared" si="5522"/>
        <v>0</v>
      </c>
      <c r="K3183" s="193">
        <f t="shared" si="5522"/>
        <v>0</v>
      </c>
      <c r="L3183" s="194">
        <f t="shared" si="5522"/>
        <v>0</v>
      </c>
      <c r="M3183" s="192">
        <f t="shared" si="5522"/>
        <v>0</v>
      </c>
      <c r="N3183" s="193">
        <f t="shared" si="5522"/>
        <v>0</v>
      </c>
      <c r="O3183" s="193">
        <f t="shared" si="5522"/>
        <v>0</v>
      </c>
      <c r="P3183" s="193">
        <f t="shared" si="5522"/>
        <v>0</v>
      </c>
      <c r="Q3183" s="193">
        <f t="shared" si="5522"/>
        <v>0</v>
      </c>
      <c r="R3183" s="193">
        <f t="shared" si="5522"/>
        <v>0</v>
      </c>
      <c r="S3183" s="193">
        <f t="shared" si="5522"/>
        <v>0</v>
      </c>
      <c r="T3183" s="193">
        <f t="shared" si="5522"/>
        <v>0</v>
      </c>
      <c r="U3183" s="193">
        <f t="shared" si="5522"/>
        <v>0</v>
      </c>
      <c r="V3183" s="194">
        <f t="shared" si="5522"/>
        <v>0</v>
      </c>
      <c r="W3183" s="192">
        <f t="shared" si="5522"/>
        <v>0</v>
      </c>
      <c r="X3183" s="193">
        <f t="shared" si="5522"/>
        <v>0</v>
      </c>
      <c r="Y3183" s="193">
        <f t="shared" si="5522"/>
        <v>0</v>
      </c>
      <c r="Z3183" s="193">
        <f t="shared" si="5522"/>
        <v>0</v>
      </c>
      <c r="AA3183" s="193">
        <f t="shared" si="5522"/>
        <v>0</v>
      </c>
      <c r="AB3183" s="193">
        <f t="shared" si="5522"/>
        <v>0</v>
      </c>
      <c r="AC3183" s="193">
        <f t="shared" si="5522"/>
        <v>0</v>
      </c>
      <c r="AD3183" s="193">
        <f t="shared" si="5522"/>
        <v>0</v>
      </c>
      <c r="AE3183" s="193">
        <f t="shared" si="5522"/>
        <v>0</v>
      </c>
      <c r="AF3183" s="194">
        <f t="shared" si="5522"/>
        <v>0</v>
      </c>
      <c r="AG3183" s="192">
        <f t="shared" si="5522"/>
        <v>0</v>
      </c>
      <c r="AH3183" s="193">
        <f t="shared" si="5522"/>
        <v>0</v>
      </c>
      <c r="AI3183" s="193">
        <f t="shared" si="5522"/>
        <v>0</v>
      </c>
      <c r="AJ3183" s="193">
        <f t="shared" si="5522"/>
        <v>0</v>
      </c>
      <c r="AK3183" s="193">
        <f t="shared" si="5522"/>
        <v>0</v>
      </c>
      <c r="AL3183" s="193">
        <f t="shared" si="5522"/>
        <v>0</v>
      </c>
      <c r="AM3183" s="193">
        <f t="shared" si="5522"/>
        <v>0</v>
      </c>
      <c r="AN3183" s="193">
        <f t="shared" si="5522"/>
        <v>0</v>
      </c>
      <c r="AO3183" s="193">
        <f t="shared" si="5522"/>
        <v>0</v>
      </c>
      <c r="AP3183" s="194">
        <f t="shared" si="5522"/>
        <v>0</v>
      </c>
      <c r="AQ3183" s="192">
        <f t="shared" si="5522"/>
        <v>0</v>
      </c>
      <c r="AR3183" s="193">
        <f t="shared" si="5522"/>
        <v>0</v>
      </c>
      <c r="AS3183" s="193">
        <f t="shared" si="5522"/>
        <v>0</v>
      </c>
      <c r="AT3183" s="193">
        <f t="shared" si="5522"/>
        <v>0</v>
      </c>
      <c r="AU3183" s="193">
        <f t="shared" si="5522"/>
        <v>0</v>
      </c>
      <c r="AV3183" s="193">
        <f t="shared" si="5522"/>
        <v>0</v>
      </c>
      <c r="AW3183" s="193">
        <f t="shared" si="5522"/>
        <v>0</v>
      </c>
      <c r="AX3183" s="193">
        <f t="shared" si="5522"/>
        <v>0</v>
      </c>
      <c r="AY3183" s="193">
        <f t="shared" si="5522"/>
        <v>0</v>
      </c>
      <c r="AZ3183" s="194">
        <f t="shared" si="5522"/>
        <v>0</v>
      </c>
      <c r="BA3183" s="192" t="e">
        <f t="shared" si="5522"/>
        <v>#DIV/0!</v>
      </c>
      <c r="BB3183" s="193" t="e">
        <f t="shared" si="5522"/>
        <v>#DIV/0!</v>
      </c>
      <c r="BC3183" s="193" t="e">
        <f t="shared" si="5522"/>
        <v>#DIV/0!</v>
      </c>
      <c r="BD3183" s="193" t="e">
        <f t="shared" si="5522"/>
        <v>#DIV/0!</v>
      </c>
      <c r="BE3183" s="193" t="e">
        <f t="shared" si="5522"/>
        <v>#DIV/0!</v>
      </c>
      <c r="BF3183" s="193" t="e">
        <f t="shared" si="5522"/>
        <v>#DIV/0!</v>
      </c>
      <c r="BG3183" s="193" t="e">
        <f t="shared" si="5522"/>
        <v>#DIV/0!</v>
      </c>
      <c r="BH3183" s="193" t="e">
        <f t="shared" si="5522"/>
        <v>#DIV/0!</v>
      </c>
      <c r="BI3183" s="193" t="e">
        <f t="shared" si="5522"/>
        <v>#DIV/0!</v>
      </c>
      <c r="BJ3183" s="194" t="e">
        <f t="shared" si="5522"/>
        <v>#DIV/0!</v>
      </c>
    </row>
    <row r="3184" spans="1:93" hidden="1" outlineLevel="2" x14ac:dyDescent="0.25"/>
    <row r="3185" spans="1:34" hidden="1" outlineLevel="1" collapsed="1" x14ac:dyDescent="0.25">
      <c r="A3185" s="181">
        <f>3*B3066/10</f>
        <v>0</v>
      </c>
      <c r="B3185" s="180"/>
      <c r="C3185" s="180"/>
      <c r="D3185" s="180"/>
    </row>
    <row r="3186" spans="1:34" hidden="1" outlineLevel="2" x14ac:dyDescent="0.25">
      <c r="B3186" s="316">
        <f>'Calculo VIGA'!E$2</f>
        <v>1</v>
      </c>
      <c r="C3186" s="317"/>
      <c r="D3186" s="316">
        <f>'Calculo VIGA'!F$2</f>
        <v>2</v>
      </c>
      <c r="E3186" s="317"/>
      <c r="F3186" s="316">
        <f>'Calculo VIGA'!G$2</f>
        <v>3</v>
      </c>
      <c r="G3186" s="317"/>
      <c r="H3186" s="316">
        <f>'Calculo VIGA'!H$2</f>
        <v>4</v>
      </c>
      <c r="I3186" s="317"/>
      <c r="J3186" s="316">
        <f>'Calculo VIGA'!I$2</f>
        <v>5</v>
      </c>
      <c r="K3186" s="317"/>
      <c r="L3186" s="316">
        <f>'Calculo VIGA'!J$2</f>
        <v>6</v>
      </c>
      <c r="M3186" s="317"/>
    </row>
    <row r="3187" spans="1:34" hidden="1" outlineLevel="2" x14ac:dyDescent="0.25">
      <c r="B3187" s="105">
        <f>'Calculo VIGA'!B$18</f>
        <v>3</v>
      </c>
      <c r="C3187" s="108">
        <v>0</v>
      </c>
      <c r="D3187" s="107">
        <f>'Calculo VIGA'!J$18</f>
        <v>0</v>
      </c>
      <c r="E3187" s="108">
        <v>0</v>
      </c>
      <c r="F3187" s="107">
        <f>'Calculo VIGA'!R$18</f>
        <v>0</v>
      </c>
      <c r="G3187" s="108">
        <v>0</v>
      </c>
      <c r="H3187" s="107">
        <f>'Calculo VIGA'!Z$18</f>
        <v>0</v>
      </c>
      <c r="I3187" s="108">
        <v>0</v>
      </c>
      <c r="J3187" s="107">
        <f>'Calculo VIGA'!AH$18</f>
        <v>0</v>
      </c>
      <c r="K3187" s="108">
        <v>0</v>
      </c>
      <c r="L3187" s="107">
        <f>'Calculo VIGA'!AP$18</f>
        <v>0</v>
      </c>
      <c r="M3187" s="108">
        <v>0</v>
      </c>
      <c r="X3187" s="146"/>
      <c r="Y3187" s="147"/>
    </row>
    <row r="3188" spans="1:34" hidden="1" outlineLevel="2" x14ac:dyDescent="0.25">
      <c r="B3188" s="105">
        <f>'Calculo VIGA'!B$19</f>
        <v>4</v>
      </c>
      <c r="C3188" s="108">
        <f>IF($A3066=B3186,1*($B3066-$A3185)^2*(2*$A3185+$B3066)/$B3066^3,0)</f>
        <v>0</v>
      </c>
      <c r="D3188" s="107">
        <f>'Calculo VIGA'!J$19</f>
        <v>0</v>
      </c>
      <c r="E3188" s="108">
        <f>IF($A3066=D3186,1*($B3066-$A3185)^2*(2*$A3185+$B3066)/$B3066^3,0)</f>
        <v>0</v>
      </c>
      <c r="F3188" s="107">
        <f>'Calculo VIGA'!R$19</f>
        <v>0</v>
      </c>
      <c r="G3188" s="108">
        <f>IF($A3066=F3186,1*($B3066-$A3185)^2*(2*$A3185+$B3066)/$B3066^3,0)</f>
        <v>0</v>
      </c>
      <c r="H3188" s="107">
        <f>'Calculo VIGA'!Z$19</f>
        <v>0</v>
      </c>
      <c r="I3188" s="108">
        <f>IF($A3066=H3186,1*($B3066-$A3185)^2*(2*$A3185+$B3066)/$B3066^3,0)</f>
        <v>0</v>
      </c>
      <c r="J3188" s="107">
        <f>'Calculo VIGA'!AH$19</f>
        <v>0</v>
      </c>
      <c r="K3188" s="108">
        <f>IF($A3066=J3186,1*($B3066-$A3185)^2*(2*$A3185+$B3066)/$B3066^3,0)</f>
        <v>0</v>
      </c>
      <c r="L3188" s="107">
        <f>'Calculo VIGA'!AP$19</f>
        <v>0</v>
      </c>
      <c r="M3188" s="108" t="e">
        <f>IF($A3066=L3186,1*($B3066-$A3185)^2*(2*$A3185+$B3066)/$B3066^3,0)</f>
        <v>#DIV/0!</v>
      </c>
    </row>
    <row r="3189" spans="1:34" hidden="1" outlineLevel="2" x14ac:dyDescent="0.25">
      <c r="A3189" t="s">
        <v>36</v>
      </c>
      <c r="B3189" s="105">
        <f>'Calculo VIGA'!B$20</f>
        <v>1</v>
      </c>
      <c r="C3189" s="108">
        <f>IF($A3066=B3186,1*$A3185*($B3066-$A3185)^2/$B3066^2,0)</f>
        <v>0</v>
      </c>
      <c r="D3189" s="107">
        <f>'Calculo VIGA'!J$20</f>
        <v>0</v>
      </c>
      <c r="E3189" s="108">
        <f>IF($A3066=D3186,1*$A3185*($B3066-$A3185)^2/$B3066^2,0)</f>
        <v>0</v>
      </c>
      <c r="F3189" s="107">
        <f>'Calculo VIGA'!R$20</f>
        <v>0</v>
      </c>
      <c r="G3189" s="108">
        <f>IF($A3066=F3186,1*$A3185*($B3066-$A3185)^2/$B3066^2,0)</f>
        <v>0</v>
      </c>
      <c r="H3189" s="107">
        <f>'Calculo VIGA'!Z$20</f>
        <v>0</v>
      </c>
      <c r="I3189" s="108">
        <f>IF($A3066=H3186,1*$A3185*($B3066-$A3185)^2/$B3066^2,0)</f>
        <v>0</v>
      </c>
      <c r="J3189" s="107">
        <f>'Calculo VIGA'!AH$20</f>
        <v>0</v>
      </c>
      <c r="K3189" s="108">
        <f>IF($A3066=J3186,1*$A3185*($B3066-$A3185)^2/$B3066^2,0)</f>
        <v>0</v>
      </c>
      <c r="L3189" s="107">
        <f>'Calculo VIGA'!AP$20</f>
        <v>0</v>
      </c>
      <c r="M3189" s="108" t="e">
        <f>IF($A3066=L3186,1*$A3185*($B3066-$A3185)^2/$B3066^2,0)</f>
        <v>#DIV/0!</v>
      </c>
      <c r="X3189" s="149"/>
    </row>
    <row r="3190" spans="1:34" hidden="1" outlineLevel="2" x14ac:dyDescent="0.25">
      <c r="B3190" s="105">
        <f>'Calculo VIGA'!B$21</f>
        <v>5</v>
      </c>
      <c r="C3190" s="108">
        <v>0</v>
      </c>
      <c r="D3190" s="107">
        <f>'Calculo VIGA'!J$21</f>
        <v>0</v>
      </c>
      <c r="E3190" s="108">
        <v>0</v>
      </c>
      <c r="F3190" s="107">
        <f>'Calculo VIGA'!R$21</f>
        <v>0</v>
      </c>
      <c r="G3190" s="108">
        <v>0</v>
      </c>
      <c r="H3190" s="107">
        <f>'Calculo VIGA'!Z$21</f>
        <v>0</v>
      </c>
      <c r="I3190" s="108">
        <v>0</v>
      </c>
      <c r="J3190" s="107">
        <f>'Calculo VIGA'!AH$21</f>
        <v>0</v>
      </c>
      <c r="K3190" s="108">
        <v>0</v>
      </c>
      <c r="L3190" s="107">
        <f>'Calculo VIGA'!AP$21</f>
        <v>0</v>
      </c>
      <c r="M3190" s="108">
        <v>0</v>
      </c>
    </row>
    <row r="3191" spans="1:34" hidden="1" outlineLevel="2" x14ac:dyDescent="0.25">
      <c r="B3191" s="105">
        <f>'Calculo VIGA'!B$22</f>
        <v>6</v>
      </c>
      <c r="C3191" s="108">
        <f>IF($A3066=B3186,1*($A3185)^2*(3*$B3066-2*$A3185)/$B3066^3,0)</f>
        <v>0</v>
      </c>
      <c r="D3191" s="107">
        <f>'Calculo VIGA'!J$22</f>
        <v>0</v>
      </c>
      <c r="E3191" s="108">
        <f>IF($A3066=D3186,1*($A3185)^2*(3*$B3066-2*$A3185)/$B3066^3,0)</f>
        <v>0</v>
      </c>
      <c r="F3191" s="107">
        <f>'Calculo VIGA'!R$22</f>
        <v>0</v>
      </c>
      <c r="G3191" s="108">
        <f>IF($A3066=F3186,1*($A3185)^2*(3*$B3066-2*$A3185)/$B3066^3,0)</f>
        <v>0</v>
      </c>
      <c r="H3191" s="107">
        <f>'Calculo VIGA'!Z$22</f>
        <v>0</v>
      </c>
      <c r="I3191" s="108">
        <f>IF($A3066=H3186,1*($A3185)^2*(3*$B3066-2*$A3185)/$B3066^3,0)</f>
        <v>0</v>
      </c>
      <c r="J3191" s="107">
        <f>'Calculo VIGA'!AH$22</f>
        <v>0</v>
      </c>
      <c r="K3191" s="108">
        <f>IF($A3066=J3186,1*($A3185)^2*(3*$B3066-2*$A3185)/$B3066^3,0)</f>
        <v>0</v>
      </c>
      <c r="L3191" s="107">
        <f>'Calculo VIGA'!AP$22</f>
        <v>0</v>
      </c>
      <c r="M3191" s="108" t="e">
        <f>IF($A3066=L3186,1*($A3185)^2*(3*$B3066-2*$A3185)/$B3066^3,0)</f>
        <v>#DIV/0!</v>
      </c>
    </row>
    <row r="3192" spans="1:34" hidden="1" outlineLevel="2" x14ac:dyDescent="0.25">
      <c r="B3192" s="105">
        <f>'Calculo VIGA'!B$23</f>
        <v>2</v>
      </c>
      <c r="C3192" s="108">
        <f>IF($A3066=B3186,-1*($B3066-$A3185)*$A3185^2/$B3066^2,0)</f>
        <v>0</v>
      </c>
      <c r="D3192" s="107">
        <f>'Calculo VIGA'!J$23</f>
        <v>0</v>
      </c>
      <c r="E3192" s="108">
        <f>IF($A3066=D3186,-1*($B3066-$A3185)*$A3185^2/$B3066^2,0)</f>
        <v>0</v>
      </c>
      <c r="F3192" s="107">
        <f>'Calculo VIGA'!R$23</f>
        <v>0</v>
      </c>
      <c r="G3192" s="108">
        <f>IF($A3066=F3186,-1*($B3066-$A3185)*$A3185^2/$B3066^2,0)</f>
        <v>0</v>
      </c>
      <c r="H3192" s="107">
        <f>'Calculo VIGA'!Z$23</f>
        <v>0</v>
      </c>
      <c r="I3192" s="108">
        <f>IF($A3066=H3186,-1*($B3066-$A3185)*$A3185^2/$B3066^2,0)</f>
        <v>0</v>
      </c>
      <c r="J3192" s="107">
        <f>'Calculo VIGA'!AH$23</f>
        <v>0</v>
      </c>
      <c r="K3192" s="108">
        <f>IF($A3066=J3186,-1*($B3066-$A3185)*$A3185^2/$B3066^2,0)</f>
        <v>0</v>
      </c>
      <c r="L3192" s="107">
        <f>'Calculo VIGA'!AP$23</f>
        <v>0</v>
      </c>
      <c r="M3192" s="108" t="e">
        <f>IF($A3066=L3186,-1*($B3066-$A3185)*$A3185^2/$B3066^2,0)</f>
        <v>#DIV/0!</v>
      </c>
    </row>
    <row r="3193" spans="1:34" hidden="1" outlineLevel="2" x14ac:dyDescent="0.25">
      <c r="C3193" t="s">
        <v>61</v>
      </c>
      <c r="D3193" s="182"/>
      <c r="E3193" s="183"/>
      <c r="F3193" s="182"/>
      <c r="G3193" s="183"/>
      <c r="H3193" s="182"/>
      <c r="I3193" s="183"/>
      <c r="J3193" s="182"/>
      <c r="K3193" s="183"/>
      <c r="L3193" s="182"/>
      <c r="M3193" s="183"/>
      <c r="N3193" s="182"/>
      <c r="O3193" s="183"/>
      <c r="P3193" s="182"/>
      <c r="Q3193" s="183"/>
      <c r="R3193" s="182"/>
      <c r="S3193" s="183"/>
    </row>
    <row r="3194" spans="1:34" hidden="1" outlineLevel="2" x14ac:dyDescent="0.25">
      <c r="B3194" s="105">
        <v>1</v>
      </c>
      <c r="C3194" s="108">
        <f t="shared" ref="C3194" si="5523">-(IFERROR(VLOOKUP($B3194,$B3187:$C3192,2,0),0)+IFERROR(VLOOKUP($B3194,$D3187:$E3192,2,0),0)+IFERROR(VLOOKUP($B3194,$F3187:$G3192,2,0),0)+IFERROR(VLOOKUP($B3194,$H3187:$I3192,2,0),0)+IFERROR(VLOOKUP($B3194,$J3187:$K3192,2,0),0)+IFERROR(VLOOKUP($B3194,$L3187:$M3192,2,0),0)+IFERROR(VLOOKUP($B3194,$N3187:$O3192,2,0),0)+IFERROR(VLOOKUP($B3194,$P3187:$Q3192,2,0),0)+IFERROR(VLOOKUP($B3194,$R3187:$S3192,2,0),0))</f>
        <v>0</v>
      </c>
      <c r="E3194" s="109"/>
      <c r="F3194" s="325" t="s">
        <v>37</v>
      </c>
      <c r="G3194" s="325"/>
      <c r="H3194" s="325"/>
      <c r="I3194" s="325"/>
      <c r="J3194" s="325"/>
      <c r="K3194" s="325"/>
      <c r="L3194" s="325"/>
      <c r="M3194" s="325"/>
      <c r="N3194" s="325"/>
      <c r="O3194" s="325"/>
      <c r="P3194" s="325"/>
      <c r="Q3194" s="325"/>
      <c r="R3194" s="325"/>
      <c r="S3194" s="325"/>
      <c r="T3194" s="325"/>
      <c r="U3194" s="325"/>
      <c r="V3194" s="325"/>
      <c r="W3194" s="325"/>
      <c r="X3194" s="325"/>
      <c r="Y3194" s="325"/>
      <c r="Z3194" s="325"/>
      <c r="AA3194" s="325"/>
      <c r="AB3194" s="110"/>
      <c r="AC3194" s="110"/>
      <c r="AD3194" s="110"/>
      <c r="AE3194" s="110"/>
      <c r="AF3194" s="110"/>
      <c r="AG3194" s="110"/>
      <c r="AH3194" s="110"/>
    </row>
    <row r="3195" spans="1:34" hidden="1" outlineLevel="2" x14ac:dyDescent="0.25">
      <c r="B3195" s="105">
        <v>2</v>
      </c>
      <c r="C3195" s="108">
        <f t="shared" ref="C3195" si="5524">-(IFERROR(VLOOKUP($B3195,$B3187:$C3192,2,0),0)+IFERROR(VLOOKUP($B3195,$D3187:$E3192,2,0),0)+IFERROR(VLOOKUP($B3195,$F3187:$G3192,2,0),0)+IFERROR(VLOOKUP($B3195,$H3187:$I3192,2,0),0)+IFERROR(VLOOKUP($B3195,$J3187:$K3192,2,0),0)+IFERROR(VLOOKUP($B3195,$L3187:$M3192,2,0),0)+IFERROR(VLOOKUP($B3195,$N3187:$O3192,2,0),0)+IFERROR(VLOOKUP($B3195,$P3187:$Q3192,2,0),0)+IFERROR(VLOOKUP($B3195,$R3187:$S3192,2,0),0))</f>
        <v>0</v>
      </c>
      <c r="E3195" s="110"/>
      <c r="F3195" s="110"/>
      <c r="G3195" s="326" t="s">
        <v>38</v>
      </c>
      <c r="H3195" s="326"/>
      <c r="I3195" s="326"/>
      <c r="J3195" s="326"/>
      <c r="K3195" s="326"/>
      <c r="L3195" s="326"/>
      <c r="M3195" s="110"/>
      <c r="N3195" s="110"/>
      <c r="O3195" s="110"/>
      <c r="P3195" s="327" t="s">
        <v>39</v>
      </c>
      <c r="Q3195" s="327"/>
      <c r="R3195" s="327"/>
      <c r="S3195" s="327"/>
      <c r="T3195" s="327"/>
      <c r="U3195" s="327"/>
      <c r="V3195" s="110"/>
      <c r="W3195" s="110"/>
      <c r="X3195" s="110"/>
      <c r="Y3195" s="110"/>
      <c r="Z3195" s="110"/>
      <c r="AA3195" s="110"/>
      <c r="AB3195" s="110"/>
      <c r="AC3195" s="110"/>
      <c r="AD3195" s="110"/>
      <c r="AE3195" s="110"/>
      <c r="AF3195" s="110"/>
      <c r="AG3195" s="110"/>
      <c r="AH3195" s="110"/>
    </row>
    <row r="3196" spans="1:34" hidden="1" outlineLevel="2" x14ac:dyDescent="0.25">
      <c r="B3196" s="105">
        <v>3</v>
      </c>
      <c r="C3196" s="108">
        <f t="shared" ref="C3196" si="5525">-(IFERROR(VLOOKUP($B3196,$B3187:$C3192,2,0),0)+IFERROR(VLOOKUP($B3196,$D3187:$E3192,2,0),0)+IFERROR(VLOOKUP($B3196,$F3187:$G3192,2,0),0)+IFERROR(VLOOKUP($B3196,$H3187:$I3192,2,0),0)+IFERROR(VLOOKUP($B3196,$J3187:$K3192,2,0),0)+IFERROR(VLOOKUP($B3196,$L3187:$M3192,2,0),0)+IFERROR(VLOOKUP($B3196,$N3187:$O3192,2,0),0)+IFERROR(VLOOKUP($B3196,$P3187:$Q3192,2,0),0)+IFERROR(VLOOKUP($B3196,$R3187:$S3192,2,0),0))</f>
        <v>0</v>
      </c>
      <c r="E3196" s="110"/>
      <c r="F3196" s="110"/>
      <c r="G3196" s="112">
        <v>6</v>
      </c>
      <c r="H3196" s="112">
        <v>5</v>
      </c>
      <c r="I3196" s="112">
        <v>4</v>
      </c>
      <c r="J3196" s="112">
        <v>3</v>
      </c>
      <c r="K3196" s="112">
        <v>2</v>
      </c>
      <c r="L3196" s="112">
        <v>1</v>
      </c>
      <c r="M3196" s="110"/>
      <c r="O3196" s="110"/>
      <c r="P3196" s="112">
        <v>6</v>
      </c>
      <c r="Q3196" s="112">
        <v>5</v>
      </c>
      <c r="R3196" s="112">
        <v>4</v>
      </c>
      <c r="S3196" s="112">
        <v>3</v>
      </c>
      <c r="T3196" s="112">
        <v>2</v>
      </c>
      <c r="U3196" s="112">
        <v>1</v>
      </c>
      <c r="AB3196" s="110"/>
      <c r="AC3196" s="110"/>
      <c r="AD3196" s="110"/>
      <c r="AE3196" s="110"/>
      <c r="AF3196" s="110"/>
      <c r="AG3196" s="110"/>
      <c r="AH3196" s="110"/>
    </row>
    <row r="3197" spans="1:34" hidden="1" outlineLevel="2" x14ac:dyDescent="0.25">
      <c r="B3197" s="105">
        <v>4</v>
      </c>
      <c r="C3197" s="108">
        <f t="shared" ref="C3197" si="5526">-(IFERROR(VLOOKUP($B3197,$B3187:$C3192,2,0),0)+IFERROR(VLOOKUP($B3197,$D3187:$E3192,2,0),0)+IFERROR(VLOOKUP($B3197,$F3187:$G3192,2,0),0)+IFERROR(VLOOKUP($B3197,$H3187:$I3192,2,0),0)+IFERROR(VLOOKUP($B3197,$J3187:$K3192,2,0),0)+IFERROR(VLOOKUP($B3197,$L3187:$M3192,2,0),0)+IFERROR(VLOOKUP($B3197,$N3187:$O3192,2,0),0)+IFERROR(VLOOKUP($B3197,$P3187:$Q3192,2,0),0)+IFERROR(VLOOKUP($B3197,$R3187:$S3192,2,0),0))</f>
        <v>0</v>
      </c>
      <c r="E3197" s="110"/>
      <c r="F3197" s="105">
        <v>1</v>
      </c>
      <c r="G3197" s="184" t="e">
        <f t="array" ref="G3197:G3203">MMULT(MINVERSE($C$24:$I$30),$C3194:$C3200)</f>
        <v>#NUM!</v>
      </c>
      <c r="H3197" s="184" t="e">
        <f t="array" ref="H3197:H3202">MMULT(MINVERSE($C$24:$H$29),$C3194:$C3199)</f>
        <v>#NUM!</v>
      </c>
      <c r="I3197" s="184" t="e">
        <f t="array" ref="I3197:I3201">MMULT(MINVERSE($C$24:$G$28),$C3194:$C3198)</f>
        <v>#NUM!</v>
      </c>
      <c r="J3197" s="184">
        <f t="array" ref="J3197:J3200">MMULT(MINVERSE($C$24:$F$27),$C3194:$C3197)</f>
        <v>0</v>
      </c>
      <c r="K3197" s="184">
        <f t="array" ref="K3197:K3199">MMULT(MINVERSE($C$24:$E$26),$C3194:$C3196)</f>
        <v>0</v>
      </c>
      <c r="L3197" s="184">
        <f t="array" ref="L3197:L3198">MMULT(MINVERSE($C$24:$D$25),$C3194:$C3195)</f>
        <v>0</v>
      </c>
      <c r="M3197" s="110"/>
      <c r="O3197" s="105">
        <v>1</v>
      </c>
      <c r="P3197" s="184" t="e">
        <f t="array" ref="P3197:P3207">MMULT(MINVERSE($C$24:$M$34),$C3194:$C3204)</f>
        <v>#NUM!</v>
      </c>
      <c r="Q3197" s="184" t="e">
        <f t="array" ref="Q3197:Q3206">MMULT(MINVERSE($C$24:$L$33),$C3194:$C3203)</f>
        <v>#NUM!</v>
      </c>
      <c r="R3197" s="184" t="e">
        <f t="array" ref="R3197:R3205">MMULT(MINVERSE($C$24:$K$32),$C3194:$C3202)</f>
        <v>#NUM!</v>
      </c>
      <c r="S3197" s="184" t="e">
        <f t="array" ref="S3197:S3204">MMULT(MINVERSE($C$24:$J$31),$C3194:$C3201)</f>
        <v>#NUM!</v>
      </c>
      <c r="T3197" s="114"/>
      <c r="U3197" s="114"/>
      <c r="V3197" s="110"/>
      <c r="W3197" s="110"/>
      <c r="X3197" s="110"/>
      <c r="Y3197" s="110"/>
      <c r="Z3197" s="110"/>
      <c r="AA3197" s="110"/>
      <c r="AB3197" s="110"/>
      <c r="AC3197" s="110"/>
      <c r="AD3197" s="110"/>
      <c r="AE3197" s="110"/>
      <c r="AF3197" s="110"/>
      <c r="AG3197" s="110"/>
      <c r="AH3197" s="110"/>
    </row>
    <row r="3198" spans="1:34" hidden="1" outlineLevel="2" x14ac:dyDescent="0.25">
      <c r="B3198" s="105">
        <v>5</v>
      </c>
      <c r="C3198" s="108">
        <f t="shared" ref="C3198" si="5527">-(IFERROR(VLOOKUP($B3198,$B3187:$C3192,2,0),0)+IFERROR(VLOOKUP($B3198,$D3187:$E3192,2,0),0)+IFERROR(VLOOKUP($B3198,$F3187:$G3192,2,0),0)+IFERROR(VLOOKUP($B3198,$H3187:$I3192,2,0),0)+IFERROR(VLOOKUP($B3198,$J3187:$K3192,2,0),0)+IFERROR(VLOOKUP($B3198,$L3187:$M3192,2,0),0)+IFERROR(VLOOKUP($B3198,$N3187:$O3192,2,0),0)+IFERROR(VLOOKUP($B3198,$P3187:$Q3192,2,0),0)+IFERROR(VLOOKUP($B3198,$R3187:$S3192,2,0),0))</f>
        <v>0</v>
      </c>
      <c r="E3198" s="110"/>
      <c r="F3198" s="105">
        <v>2</v>
      </c>
      <c r="G3198" s="185" t="e">
        <v>#NUM!</v>
      </c>
      <c r="H3198" s="185" t="e">
        <v>#NUM!</v>
      </c>
      <c r="I3198" s="185" t="e">
        <v>#NUM!</v>
      </c>
      <c r="J3198" s="185">
        <v>0</v>
      </c>
      <c r="K3198" s="185">
        <v>0</v>
      </c>
      <c r="L3198" s="185">
        <v>0</v>
      </c>
      <c r="M3198" s="110"/>
      <c r="O3198" s="105">
        <v>2</v>
      </c>
      <c r="P3198" s="185" t="e">
        <v>#NUM!</v>
      </c>
      <c r="Q3198" s="185" t="e">
        <v>#NUM!</v>
      </c>
      <c r="R3198" s="185" t="e">
        <v>#NUM!</v>
      </c>
      <c r="S3198" s="185" t="e">
        <v>#NUM!</v>
      </c>
      <c r="T3198" s="114"/>
      <c r="U3198" s="114"/>
    </row>
    <row r="3199" spans="1:34" hidden="1" outlineLevel="2" x14ac:dyDescent="0.25">
      <c r="B3199" s="105">
        <v>6</v>
      </c>
      <c r="C3199" s="108">
        <f t="shared" ref="C3199" si="5528">-(IFERROR(VLOOKUP($B3199,$B3187:$C3192,2,0),0)+IFERROR(VLOOKUP($B3199,$D3187:$E3192,2,0),0)+IFERROR(VLOOKUP($B3199,$F3187:$G3192,2,0),0)+IFERROR(VLOOKUP($B3199,$H3187:$I3192,2,0),0)+IFERROR(VLOOKUP($B3199,$J3187:$K3192,2,0),0)+IFERROR(VLOOKUP($B3199,$L3187:$M3192,2,0),0)+IFERROR(VLOOKUP($B3199,$N3187:$O3192,2,0),0)+IFERROR(VLOOKUP($B3199,$P3187:$Q3192,2,0),0)+IFERROR(VLOOKUP($B3199,$R3187:$S3192,2,0),0))</f>
        <v>0</v>
      </c>
      <c r="E3199" s="110"/>
      <c r="F3199" s="105">
        <v>3</v>
      </c>
      <c r="G3199" s="185" t="e">
        <v>#NUM!</v>
      </c>
      <c r="H3199" s="185" t="e">
        <v>#NUM!</v>
      </c>
      <c r="I3199" s="185" t="e">
        <v>#NUM!</v>
      </c>
      <c r="J3199" s="185">
        <v>0</v>
      </c>
      <c r="K3199" s="185">
        <v>0</v>
      </c>
      <c r="L3199" s="185"/>
      <c r="M3199" s="110"/>
      <c r="O3199" s="105">
        <v>3</v>
      </c>
      <c r="P3199" s="185" t="e">
        <v>#NUM!</v>
      </c>
      <c r="Q3199" s="185" t="e">
        <v>#NUM!</v>
      </c>
      <c r="R3199" s="185" t="e">
        <v>#NUM!</v>
      </c>
      <c r="S3199" s="185" t="e">
        <v>#NUM!</v>
      </c>
      <c r="T3199" s="114"/>
      <c r="U3199" s="114"/>
    </row>
    <row r="3200" spans="1:34" hidden="1" outlineLevel="2" x14ac:dyDescent="0.25">
      <c r="B3200" s="105">
        <v>7</v>
      </c>
      <c r="C3200" s="108">
        <f t="shared" ref="C3200" si="5529">-(IFERROR(VLOOKUP($B3200,$B3187:$C3192,2,0),0)+IFERROR(VLOOKUP($B3200,$D3187:$E3192,2,0),0)+IFERROR(VLOOKUP($B3200,$F3187:$G3192,2,0),0)+IFERROR(VLOOKUP($B3200,$H3187:$I3192,2,0),0)+IFERROR(VLOOKUP($B3200,$J3187:$K3192,2,0),0)+IFERROR(VLOOKUP($B3200,$L3187:$M3192,2,0),0)+IFERROR(VLOOKUP($B3200,$N3187:$O3192,2,0),0)+IFERROR(VLOOKUP($B3200,$P3187:$Q3192,2,0),0)+IFERROR(VLOOKUP($B3200,$R3187:$S3192,2,0),0))</f>
        <v>0</v>
      </c>
      <c r="E3200" s="110"/>
      <c r="F3200" s="105">
        <v>4</v>
      </c>
      <c r="G3200" s="185" t="e">
        <v>#NUM!</v>
      </c>
      <c r="H3200" s="185" t="e">
        <v>#NUM!</v>
      </c>
      <c r="I3200" s="185" t="e">
        <v>#NUM!</v>
      </c>
      <c r="J3200" s="185">
        <v>0</v>
      </c>
      <c r="K3200" s="185"/>
      <c r="L3200" s="185"/>
      <c r="M3200" s="110"/>
      <c r="O3200" s="105">
        <v>4</v>
      </c>
      <c r="P3200" s="185" t="e">
        <v>#NUM!</v>
      </c>
      <c r="Q3200" s="185" t="e">
        <v>#NUM!</v>
      </c>
      <c r="R3200" s="185" t="e">
        <v>#NUM!</v>
      </c>
      <c r="S3200" s="185" t="e">
        <v>#NUM!</v>
      </c>
      <c r="T3200" s="114"/>
      <c r="U3200" s="114"/>
    </row>
    <row r="3201" spans="1:24" hidden="1" outlineLevel="2" x14ac:dyDescent="0.25">
      <c r="B3201" s="105">
        <v>8</v>
      </c>
      <c r="C3201" s="108">
        <f t="shared" ref="C3201" si="5530">-(IFERROR(VLOOKUP($B3201,$B3187:$C3192,2,0),0)+IFERROR(VLOOKUP($B3201,$D3187:$E3192,2,0),0)+IFERROR(VLOOKUP($B3201,$F3187:$G3192,2,0),0)+IFERROR(VLOOKUP($B3201,$H3187:$I3192,2,0),0)+IFERROR(VLOOKUP($B3201,$J3187:$K3192,2,0),0)+IFERROR(VLOOKUP($B3201,$L3187:$M3192,2,0),0)+IFERROR(VLOOKUP($B3201,$N3187:$O3192,2,0),0)+IFERROR(VLOOKUP($B3201,$P3187:$Q3192,2,0),0)+IFERROR(VLOOKUP($B3201,$R3187:$S3192,2,0),0))</f>
        <v>0</v>
      </c>
      <c r="E3201" s="110" t="s">
        <v>40</v>
      </c>
      <c r="F3201" s="105">
        <v>5</v>
      </c>
      <c r="G3201" s="185" t="e">
        <v>#NUM!</v>
      </c>
      <c r="H3201" s="185" t="e">
        <v>#NUM!</v>
      </c>
      <c r="I3201" s="185" t="e">
        <v>#NUM!</v>
      </c>
      <c r="J3201" s="185"/>
      <c r="K3201" s="185"/>
      <c r="L3201" s="185"/>
      <c r="M3201" s="110"/>
      <c r="O3201" s="105">
        <v>5</v>
      </c>
      <c r="P3201" s="185" t="e">
        <v>#NUM!</v>
      </c>
      <c r="Q3201" s="185" t="e">
        <v>#NUM!</v>
      </c>
      <c r="R3201" s="185" t="e">
        <v>#NUM!</v>
      </c>
      <c r="S3201" s="185" t="e">
        <v>#NUM!</v>
      </c>
      <c r="T3201" s="114"/>
      <c r="U3201" s="114"/>
    </row>
    <row r="3202" spans="1:24" hidden="1" outlineLevel="2" x14ac:dyDescent="0.25">
      <c r="B3202" s="105">
        <v>9</v>
      </c>
      <c r="C3202" s="108">
        <f t="shared" ref="C3202" si="5531">-(IFERROR(VLOOKUP($B3202,$B3187:$C3192,2,0),0)+IFERROR(VLOOKUP($B3202,$D3187:$E3192,2,0),0)+IFERROR(VLOOKUP($B3202,$F3187:$G3192,2,0),0)+IFERROR(VLOOKUP($B3202,$H3187:$I3192,2,0),0)+IFERROR(VLOOKUP($B3202,$J3187:$K3192,2,0),0)+IFERROR(VLOOKUP($B3202,$L3187:$M3192,2,0),0)+IFERROR(VLOOKUP($B3202,$N3187:$O3192,2,0),0)+IFERROR(VLOOKUP($B3202,$P3187:$Q3192,2,0),0)+IFERROR(VLOOKUP($B3202,$R3187:$S3192,2,0),0))</f>
        <v>0</v>
      </c>
      <c r="E3202" s="110"/>
      <c r="F3202" s="105">
        <v>6</v>
      </c>
      <c r="G3202" s="185" t="e">
        <v>#NUM!</v>
      </c>
      <c r="H3202" s="185" t="e">
        <v>#NUM!</v>
      </c>
      <c r="I3202" s="185"/>
      <c r="J3202" s="185"/>
      <c r="K3202" s="185"/>
      <c r="L3202" s="185"/>
      <c r="M3202" s="110"/>
      <c r="O3202" s="105">
        <v>6</v>
      </c>
      <c r="P3202" s="185" t="e">
        <v>#NUM!</v>
      </c>
      <c r="Q3202" s="185" t="e">
        <v>#NUM!</v>
      </c>
      <c r="R3202" s="185" t="e">
        <v>#NUM!</v>
      </c>
      <c r="S3202" s="185" t="e">
        <v>#NUM!</v>
      </c>
      <c r="T3202" s="114"/>
      <c r="U3202" s="114"/>
    </row>
    <row r="3203" spans="1:24" hidden="1" outlineLevel="2" x14ac:dyDescent="0.25">
      <c r="B3203" s="105">
        <v>10</v>
      </c>
      <c r="C3203" s="108">
        <f t="shared" ref="C3203" si="5532">-(IFERROR(VLOOKUP($B3203,$B3187:$C3192,2,0),0)+IFERROR(VLOOKUP($B3203,$D3187:$E3192,2,0),0)+IFERROR(VLOOKUP($B3203,$F3187:$G3192,2,0),0)+IFERROR(VLOOKUP($B3203,$H3187:$I3192,2,0),0)+IFERROR(VLOOKUP($B3203,$J3187:$K3192,2,0),0)+IFERROR(VLOOKUP($B3203,$L3187:$M3192,2,0),0)+IFERROR(VLOOKUP($B3203,$N3187:$O3192,2,0),0)+IFERROR(VLOOKUP($B3203,$P3187:$Q3192,2,0),0)+IFERROR(VLOOKUP($B3203,$R3187:$S3192,2,0),0))</f>
        <v>0</v>
      </c>
      <c r="E3203" s="110"/>
      <c r="F3203" s="105">
        <v>7</v>
      </c>
      <c r="G3203" s="185" t="e">
        <v>#NUM!</v>
      </c>
      <c r="H3203" s="185"/>
      <c r="I3203" s="185"/>
      <c r="J3203" s="185"/>
      <c r="K3203" s="185"/>
      <c r="L3203" s="185"/>
      <c r="M3203" s="110"/>
      <c r="N3203" s="110" t="s">
        <v>40</v>
      </c>
      <c r="O3203" s="105">
        <v>7</v>
      </c>
      <c r="P3203" s="185" t="e">
        <v>#NUM!</v>
      </c>
      <c r="Q3203" s="185" t="e">
        <v>#NUM!</v>
      </c>
      <c r="R3203" s="185" t="e">
        <v>#NUM!</v>
      </c>
      <c r="S3203" s="185" t="e">
        <v>#NUM!</v>
      </c>
      <c r="T3203" s="114"/>
      <c r="U3203" s="114"/>
    </row>
    <row r="3204" spans="1:24" hidden="1" outlineLevel="2" x14ac:dyDescent="0.25">
      <c r="B3204" s="105">
        <v>11</v>
      </c>
      <c r="C3204" s="108">
        <f t="shared" ref="C3204" si="5533">-(IFERROR(VLOOKUP($B3204,$B3187:$C3192,2,0),0)+IFERROR(VLOOKUP($B3204,$D3187:$E3192,2,0),0)+IFERROR(VLOOKUP($B3204,$F3187:$G3192,2,0),0)+IFERROR(VLOOKUP($B3204,$H3187:$I3192,2,0),0)+IFERROR(VLOOKUP($B3204,$J3187:$K3192,2,0),0)+IFERROR(VLOOKUP($B3204,$L3187:$M3192,2,0),0)+IFERROR(VLOOKUP($B3204,$N3187:$O3192,2,0),0)+IFERROR(VLOOKUP($B3204,$P3187:$Q3192,2,0),0)+IFERROR(VLOOKUP($B3204,$R3187:$S3192,2,0),0))</f>
        <v>0</v>
      </c>
      <c r="E3204" s="110"/>
      <c r="M3204" s="110"/>
      <c r="O3204" s="105">
        <v>8</v>
      </c>
      <c r="P3204" s="185" t="e">
        <v>#NUM!</v>
      </c>
      <c r="Q3204" s="185" t="e">
        <v>#NUM!</v>
      </c>
      <c r="R3204" s="185" t="e">
        <v>#NUM!</v>
      </c>
      <c r="S3204" s="185" t="e">
        <v>#NUM!</v>
      </c>
      <c r="T3204" s="114"/>
      <c r="U3204" s="114"/>
    </row>
    <row r="3205" spans="1:24" hidden="1" outlineLevel="2" x14ac:dyDescent="0.25">
      <c r="B3205" s="105">
        <v>12</v>
      </c>
      <c r="C3205" s="108">
        <f t="shared" ref="C3205" si="5534">-(IFERROR(VLOOKUP($B3205,$B3187:$C3192,2,0),0)+IFERROR(VLOOKUP($B3205,$D3187:$E3192,2,0),0)+IFERROR(VLOOKUP($B3205,$F3187:$G3192,2,0),0)+IFERROR(VLOOKUP($B3205,$H3187:$I3192,2,0),0)+IFERROR(VLOOKUP($B3205,$J3187:$K3192,2,0),0)+IFERROR(VLOOKUP($B3205,$L3187:$M3192,2,0),0)+IFERROR(VLOOKUP($B3205,$N3187:$O3192,2,0),0)+IFERROR(VLOOKUP($B3205,$P3187:$Q3192,2,0),0)+IFERROR(VLOOKUP($B3205,$R3187:$S3192,2,0),0))</f>
        <v>0</v>
      </c>
      <c r="E3205" s="110"/>
      <c r="M3205" s="110"/>
      <c r="O3205" s="105">
        <v>9</v>
      </c>
      <c r="P3205" s="185" t="e">
        <v>#NUM!</v>
      </c>
      <c r="Q3205" s="185" t="e">
        <v>#NUM!</v>
      </c>
      <c r="R3205" s="185" t="e">
        <v>#NUM!</v>
      </c>
      <c r="S3205" s="185"/>
      <c r="T3205" s="114"/>
      <c r="U3205" s="114"/>
    </row>
    <row r="3206" spans="1:24" hidden="1" outlineLevel="2" x14ac:dyDescent="0.25">
      <c r="B3206" s="105">
        <v>13</v>
      </c>
      <c r="C3206" s="108">
        <f t="shared" ref="C3206" si="5535">-(IFERROR(VLOOKUP($B3206,$B3187:$C3192,2,0),0)+IFERROR(VLOOKUP($B3206,$D3187:$E3192,2,0),0)+IFERROR(VLOOKUP($B3206,$F3187:$G3192,2,0),0)+IFERROR(VLOOKUP($B3206,$H3187:$I3192,2,0),0)+IFERROR(VLOOKUP($B3206,$J3187:$K3192,2,0),0)+IFERROR(VLOOKUP($B3206,$L3187:$M3192,2,0),0)+IFERROR(VLOOKUP($B3206,$N3187:$O3192,2,0),0)+IFERROR(VLOOKUP($B3206,$P3187:$Q3192,2,0),0)+IFERROR(VLOOKUP($B3206,$R3187:$S3192,2,0),0))</f>
        <v>0</v>
      </c>
      <c r="E3206" s="110"/>
      <c r="F3206" s="110"/>
      <c r="G3206" s="324" t="s">
        <v>42</v>
      </c>
      <c r="H3206" s="324"/>
      <c r="I3206" s="324"/>
      <c r="J3206" s="324"/>
      <c r="K3206" s="324"/>
      <c r="L3206" s="324"/>
      <c r="M3206" s="110"/>
      <c r="O3206" s="105">
        <v>10</v>
      </c>
      <c r="P3206" s="185" t="e">
        <v>#NUM!</v>
      </c>
      <c r="Q3206" s="185" t="e">
        <v>#NUM!</v>
      </c>
      <c r="R3206" s="185"/>
      <c r="S3206" s="185"/>
      <c r="T3206" s="114"/>
      <c r="U3206" s="114"/>
    </row>
    <row r="3207" spans="1:24" hidden="1" outlineLevel="2" x14ac:dyDescent="0.25">
      <c r="B3207" s="105">
        <v>14</v>
      </c>
      <c r="C3207" s="108">
        <f t="shared" ref="C3207" si="5536">-(IFERROR(VLOOKUP($B3207,$B3187:$C3192,2,0),0)+IFERROR(VLOOKUP($B3207,$D3187:$E3192,2,0),0)+IFERROR(VLOOKUP($B3207,$F3187:$G3192,2,0),0)+IFERROR(VLOOKUP($B3207,$H3187:$I3192,2,0),0)+IFERROR(VLOOKUP($B3207,$J3187:$K3192,2,0),0)+IFERROR(VLOOKUP($B3207,$L3187:$M3192,2,0),0)+IFERROR(VLOOKUP($B3207,$N3187:$O3192,2,0),0)+IFERROR(VLOOKUP($B3207,$P3187:$Q3192,2,0),0)+IFERROR(VLOOKUP($B3207,$R3187:$S3192,2,0),0))</f>
        <v>0</v>
      </c>
      <c r="E3207" s="110"/>
      <c r="F3207" s="110"/>
      <c r="G3207" s="112">
        <v>6</v>
      </c>
      <c r="H3207" s="112">
        <v>5</v>
      </c>
      <c r="I3207" s="112">
        <v>4</v>
      </c>
      <c r="J3207" s="112">
        <v>3</v>
      </c>
      <c r="K3207" s="112">
        <v>2</v>
      </c>
      <c r="L3207" s="112">
        <v>1</v>
      </c>
      <c r="M3207" s="110"/>
      <c r="O3207" s="105">
        <v>11</v>
      </c>
      <c r="P3207" s="185" t="e">
        <v>#NUM!</v>
      </c>
      <c r="Q3207" s="185"/>
      <c r="R3207" s="185"/>
      <c r="S3207" s="185"/>
      <c r="T3207" s="114"/>
      <c r="U3207" s="114"/>
    </row>
    <row r="3208" spans="1:24" hidden="1" outlineLevel="2" x14ac:dyDescent="0.25">
      <c r="A3208" s="68" t="s">
        <v>41</v>
      </c>
      <c r="B3208" s="105">
        <v>15</v>
      </c>
      <c r="C3208" s="108">
        <f t="shared" ref="C3208" si="5537">-(IFERROR(VLOOKUP($B3208,$B3187:$C3192,2,0),0)+IFERROR(VLOOKUP($B3208,$D3187:$E3192,2,0),0)+IFERROR(VLOOKUP($B3208,$F3187:$G3192,2,0),0)+IFERROR(VLOOKUP($B3208,$H3187:$I3192,2,0),0)+IFERROR(VLOOKUP($B3208,$J3187:$K3192,2,0),0)+IFERROR(VLOOKUP($B3208,$L3187:$M3192,2,0),0)+IFERROR(VLOOKUP($B3208,$N3187:$O3192,2,0),0)+IFERROR(VLOOKUP($B3208,$P3187:$Q3192,2,0),0)+IFERROR(VLOOKUP($B3208,$R3187:$S3192,2,0),0))</f>
        <v>0</v>
      </c>
      <c r="E3208" s="110"/>
      <c r="F3208" s="105">
        <v>1</v>
      </c>
      <c r="G3208" s="184" t="e">
        <f t="array" ref="G3208:G3216">MMULT(MINVERSE($C$24:$K$32),$C3194:$C3202)</f>
        <v>#NUM!</v>
      </c>
      <c r="H3208" s="184" t="e">
        <f t="array" ref="H3208:H3215">MMULT(MINVERSE($C$24:$J$31),$C3194:$C3201)</f>
        <v>#NUM!</v>
      </c>
      <c r="I3208" s="184" t="e">
        <f t="array" ref="I3208:I3214">MMULT(MINVERSE($C$24:$I$30),$C3194:$C3200)</f>
        <v>#NUM!</v>
      </c>
      <c r="J3208" s="184" t="e">
        <f t="array" ref="J3208:J3213">MMULT(MINVERSE($C$24:$H$29),$C3194:$C3199)</f>
        <v>#NUM!</v>
      </c>
      <c r="K3208" s="184" t="e">
        <f t="array" ref="K3208:K3212">MMULT(MINVERSE($C$24:$G$28),$C3194:$C3198)</f>
        <v>#NUM!</v>
      </c>
      <c r="L3208" s="113"/>
      <c r="M3208" s="110"/>
      <c r="N3208" s="110"/>
      <c r="O3208" s="110"/>
      <c r="P3208" s="110"/>
    </row>
    <row r="3209" spans="1:24" hidden="1" outlineLevel="2" x14ac:dyDescent="0.25">
      <c r="B3209" s="105">
        <v>16</v>
      </c>
      <c r="C3209" s="108">
        <f t="shared" ref="C3209" si="5538">-(IFERROR(VLOOKUP($B3209,$B3187:$C3192,2,0),0)+IFERROR(VLOOKUP($B3209,$D3187:$E3192,2,0),0)+IFERROR(VLOOKUP($B3209,$F3187:$G3192,2,0),0)+IFERROR(VLOOKUP($B3209,$H3187:$I3192,2,0),0)+IFERROR(VLOOKUP($B3209,$J3187:$K3192,2,0),0)+IFERROR(VLOOKUP($B3209,$L3187:$M3192,2,0),0)+IFERROR(VLOOKUP($B3209,$N3187:$O3192,2,0),0)+IFERROR(VLOOKUP($B3209,$P3187:$Q3192,2,0),0)+IFERROR(VLOOKUP($B3209,$R3187:$S3192,2,0),0))</f>
        <v>0</v>
      </c>
      <c r="E3209" s="110"/>
      <c r="F3209" s="105">
        <v>2</v>
      </c>
      <c r="G3209" s="185" t="e">
        <v>#NUM!</v>
      </c>
      <c r="H3209" s="185" t="e">
        <v>#NUM!</v>
      </c>
      <c r="I3209" s="185" t="e">
        <v>#NUM!</v>
      </c>
      <c r="J3209" s="185" t="e">
        <v>#NUM!</v>
      </c>
      <c r="K3209" s="185" t="e">
        <v>#NUM!</v>
      </c>
      <c r="L3209" s="114"/>
      <c r="M3209" s="110"/>
      <c r="N3209" s="110"/>
      <c r="O3209" s="110"/>
      <c r="P3209" s="110"/>
    </row>
    <row r="3210" spans="1:24" hidden="1" outlineLevel="2" x14ac:dyDescent="0.25">
      <c r="B3210" s="105">
        <v>17</v>
      </c>
      <c r="C3210" s="108">
        <f t="shared" ref="C3210" si="5539">-(IFERROR(VLOOKUP($B3210,$B3187:$C3192,2,0),0)+IFERROR(VLOOKUP($B3210,$D3187:$E3192,2,0),0)+IFERROR(VLOOKUP($B3210,$F3187:$G3192,2,0),0)+IFERROR(VLOOKUP($B3210,$H3187:$I3192,2,0),0)+IFERROR(VLOOKUP($B3210,$J3187:$K3192,2,0),0)+IFERROR(VLOOKUP($B3210,$L3187:$M3192,2,0),0)+IFERROR(VLOOKUP($B3210,$N3187:$O3192,2,0),0)+IFERROR(VLOOKUP($B3210,$P3187:$Q3192,2,0),0)+IFERROR(VLOOKUP($B3210,$R3187:$S3192,2,0),0))</f>
        <v>0</v>
      </c>
      <c r="E3210" s="110"/>
      <c r="F3210" s="105">
        <v>3</v>
      </c>
      <c r="G3210" s="185" t="e">
        <v>#NUM!</v>
      </c>
      <c r="H3210" s="185" t="e">
        <v>#NUM!</v>
      </c>
      <c r="I3210" s="185" t="e">
        <v>#NUM!</v>
      </c>
      <c r="J3210" s="185" t="e">
        <v>#NUM!</v>
      </c>
      <c r="K3210" s="185" t="e">
        <v>#NUM!</v>
      </c>
      <c r="L3210" s="114"/>
      <c r="M3210" s="110"/>
    </row>
    <row r="3211" spans="1:24" hidden="1" outlineLevel="2" x14ac:dyDescent="0.25">
      <c r="B3211" s="105">
        <v>18</v>
      </c>
      <c r="C3211" s="108">
        <f t="shared" ref="C3211" si="5540">-(IFERROR(VLOOKUP($B3211,$B3187:$C3192,2,0),0)+IFERROR(VLOOKUP($B3211,$D3187:$E3192,2,0),0)+IFERROR(VLOOKUP($B3211,$F3187:$G3192,2,0),0)+IFERROR(VLOOKUP($B3211,$H3187:$I3192,2,0),0)+IFERROR(VLOOKUP($B3211,$J3187:$K3192,2,0),0)+IFERROR(VLOOKUP($B3211,$L3187:$M3192,2,0),0)+IFERROR(VLOOKUP($B3211,$N3187:$O3192,2,0),0)+IFERROR(VLOOKUP($B3211,$P3187:$Q3192,2,0),0)+IFERROR(VLOOKUP($B3211,$R3187:$S3192,2,0),0))</f>
        <v>0</v>
      </c>
      <c r="E3211" s="110"/>
      <c r="F3211" s="105">
        <v>4</v>
      </c>
      <c r="G3211" s="185" t="e">
        <v>#NUM!</v>
      </c>
      <c r="H3211" s="185" t="e">
        <v>#NUM!</v>
      </c>
      <c r="I3211" s="185" t="e">
        <v>#NUM!</v>
      </c>
      <c r="J3211" s="185" t="e">
        <v>#NUM!</v>
      </c>
      <c r="K3211" s="185" t="e">
        <v>#NUM!</v>
      </c>
      <c r="L3211" s="114"/>
      <c r="M3211" s="110"/>
    </row>
    <row r="3212" spans="1:24" hidden="1" outlineLevel="2" x14ac:dyDescent="0.25">
      <c r="B3212" s="105">
        <v>19</v>
      </c>
      <c r="C3212" s="108">
        <f t="shared" ref="C3212" si="5541">-(IFERROR(VLOOKUP($B3212,$B3187:$C3192,2,0),0)+IFERROR(VLOOKUP($B3212,$D3187:$E3192,2,0),0)+IFERROR(VLOOKUP($B3212,$F3187:$G3192,2,0),0)+IFERROR(VLOOKUP($B3212,$H3187:$I3192,2,0),0)+IFERROR(VLOOKUP($B3212,$J3187:$K3192,2,0),0)+IFERROR(VLOOKUP($B3212,$L3187:$M3192,2,0),0)+IFERROR(VLOOKUP($B3212,$N3187:$O3192,2,0),0)+IFERROR(VLOOKUP($B3212,$P3187:$Q3192,2,0),0)+IFERROR(VLOOKUP($B3212,$R3187:$S3192,2,0),0))</f>
        <v>0</v>
      </c>
      <c r="E3212" s="110"/>
      <c r="F3212" s="105">
        <v>5</v>
      </c>
      <c r="G3212" s="185" t="e">
        <v>#NUM!</v>
      </c>
      <c r="H3212" s="185" t="e">
        <v>#NUM!</v>
      </c>
      <c r="I3212" s="185" t="e">
        <v>#NUM!</v>
      </c>
      <c r="J3212" s="185" t="e">
        <v>#NUM!</v>
      </c>
      <c r="K3212" s="185" t="e">
        <v>#NUM!</v>
      </c>
      <c r="L3212" s="114"/>
      <c r="M3212" s="110"/>
    </row>
    <row r="3213" spans="1:24" hidden="1" outlineLevel="2" x14ac:dyDescent="0.25">
      <c r="B3213" s="105">
        <v>20</v>
      </c>
      <c r="C3213" s="108">
        <f t="shared" ref="C3213" si="5542">-(IFERROR(VLOOKUP($B3213,$B3187:$C3192,2,0),0)+IFERROR(VLOOKUP($B3213,$D3187:$E3192,2,0),0)+IFERROR(VLOOKUP($B3213,$F3187:$G3192,2,0),0)+IFERROR(VLOOKUP($B3213,$H3187:$I3192,2,0),0)+IFERROR(VLOOKUP($B3213,$J3187:$K3192,2,0),0)+IFERROR(VLOOKUP($B3213,$L3187:$M3192,2,0),0)+IFERROR(VLOOKUP($B3213,$N3187:$O3192,2,0),0)+IFERROR(VLOOKUP($B3213,$P3187:$Q3192,2,0),0)+IFERROR(VLOOKUP($B3213,$R3187:$S3192,2,0),0))</f>
        <v>0</v>
      </c>
      <c r="E3213" s="110" t="s">
        <v>40</v>
      </c>
      <c r="F3213" s="105">
        <v>6</v>
      </c>
      <c r="G3213" s="185" t="e">
        <v>#NUM!</v>
      </c>
      <c r="H3213" s="185" t="e">
        <v>#NUM!</v>
      </c>
      <c r="I3213" s="185" t="e">
        <v>#NUM!</v>
      </c>
      <c r="J3213" s="185" t="e">
        <v>#NUM!</v>
      </c>
      <c r="K3213" s="185"/>
      <c r="L3213" s="114"/>
      <c r="M3213" s="110"/>
    </row>
    <row r="3214" spans="1:24" hidden="1" outlineLevel="2" x14ac:dyDescent="0.25">
      <c r="B3214" s="105">
        <v>21</v>
      </c>
      <c r="C3214" s="108">
        <f t="shared" ref="C3214" si="5543">-(IFERROR(VLOOKUP($B3214,$B3187:$C3192,2,0),0)+IFERROR(VLOOKUP($B3214,$D3187:$E3192,2,0),0)+IFERROR(VLOOKUP($B3214,$F3187:$G3192,2,0),0)+IFERROR(VLOOKUP($B3214,$H3187:$I3192,2,0),0)+IFERROR(VLOOKUP($B3214,$J3187:$K3192,2,0),0)+IFERROR(VLOOKUP($B3214,$L3187:$M3192,2,0),0)+IFERROR(VLOOKUP($B3214,$N3187:$O3192,2,0),0)+IFERROR(VLOOKUP($B3214,$P3187:$Q3192,2,0),0)+IFERROR(VLOOKUP($B3214,$R3187:$S3192,2,0),0))</f>
        <v>0</v>
      </c>
      <c r="E3214" s="110"/>
      <c r="F3214" s="105">
        <v>7</v>
      </c>
      <c r="G3214" s="185" t="e">
        <v>#NUM!</v>
      </c>
      <c r="H3214" s="185" t="e">
        <v>#NUM!</v>
      </c>
      <c r="I3214" s="185" t="e">
        <v>#NUM!</v>
      </c>
      <c r="J3214" s="185"/>
      <c r="K3214" s="185"/>
      <c r="L3214" s="114"/>
      <c r="M3214" s="110"/>
    </row>
    <row r="3215" spans="1:24" hidden="1" outlineLevel="2" x14ac:dyDescent="0.25">
      <c r="E3215" s="110"/>
      <c r="F3215" s="105">
        <v>8</v>
      </c>
      <c r="G3215" s="185" t="e">
        <v>#NUM!</v>
      </c>
      <c r="H3215" s="185" t="e">
        <v>#NUM!</v>
      </c>
      <c r="I3215" s="185"/>
      <c r="J3215" s="185"/>
      <c r="K3215" s="185"/>
      <c r="L3215" s="114"/>
      <c r="M3215" s="110"/>
      <c r="X3215" s="110"/>
    </row>
    <row r="3216" spans="1:24" hidden="1" outlineLevel="2" x14ac:dyDescent="0.25">
      <c r="E3216" s="110"/>
      <c r="F3216" s="105">
        <v>9</v>
      </c>
      <c r="G3216" s="185" t="e">
        <v>#NUM!</v>
      </c>
      <c r="H3216" s="185"/>
      <c r="I3216" s="185"/>
      <c r="J3216" s="185"/>
      <c r="K3216" s="185"/>
      <c r="L3216" s="114"/>
      <c r="M3216" s="110"/>
      <c r="X3216" s="110"/>
    </row>
    <row r="3217" spans="1:16" hidden="1" outlineLevel="2" x14ac:dyDescent="0.25">
      <c r="A3217" s="117"/>
    </row>
    <row r="3218" spans="1:16" s="119" customFormat="1" hidden="1" outlineLevel="2" x14ac:dyDescent="0.25">
      <c r="A3218" s="118" t="s">
        <v>37</v>
      </c>
    </row>
    <row r="3219" spans="1:16" hidden="1" outlineLevel="2" x14ac:dyDescent="0.25">
      <c r="B3219" s="316">
        <f t="shared" ref="B3219:B3225" si="5544">B3186</f>
        <v>1</v>
      </c>
      <c r="C3219" s="316"/>
      <c r="D3219" s="316">
        <f t="shared" ref="D3219:D3225" si="5545">D3186</f>
        <v>2</v>
      </c>
      <c r="E3219" s="316"/>
      <c r="F3219" s="316">
        <f t="shared" ref="F3219:F3225" si="5546">F3186</f>
        <v>3</v>
      </c>
      <c r="G3219" s="316"/>
      <c r="H3219" s="316">
        <f t="shared" ref="H3219:H3225" si="5547">H3186</f>
        <v>4</v>
      </c>
      <c r="I3219" s="316"/>
      <c r="J3219" s="316">
        <f t="shared" ref="J3219:J3225" si="5548">J3186</f>
        <v>5</v>
      </c>
      <c r="K3219" s="316"/>
      <c r="L3219" s="316">
        <f t="shared" ref="L3219:L3225" si="5549">L3186</f>
        <v>6</v>
      </c>
      <c r="M3219" s="316"/>
    </row>
    <row r="3220" spans="1:16" hidden="1" outlineLevel="2" x14ac:dyDescent="0.25">
      <c r="B3220" s="105">
        <f t="shared" si="5544"/>
        <v>3</v>
      </c>
      <c r="C3220" s="116">
        <f>IF($Q$2=2,IFERROR(INDEX($G3197:$L3203,MATCH(B3220,$F3197:$F3203,0),MATCH(INICIO!$C$78,$G3196:$L3196,0)),0),IF($Q$2=4,IFERROR(INDEX($P3197:$U3207,MATCH(B3220,$O3197:$O3207,0),MATCH(INICIO!$C$78,$P3196:$U3196,0)),0),IFERROR(INDEX($G3208:$L3216,MATCH(B3220,$F3208:$F3216,0),MATCH(INICIO!$C$78,$G3207:$L3207,0)),0)))</f>
        <v>0</v>
      </c>
      <c r="D3220" s="105">
        <f t="shared" si="5545"/>
        <v>0</v>
      </c>
      <c r="E3220" s="116">
        <f>IF($Q$2=2,IFERROR(INDEX($G3197:$L3203,MATCH(D3220,$F3197:$F3203,0),MATCH(INICIO!$C$78,$G3196:$L3196,0)),0),IF($Q$2=4,IFERROR(INDEX($P3197:$U3207,MATCH(D3220,$O3197:$O3207,0),MATCH(INICIO!$C$78,$P3196:$U3196,0)),0),IFERROR(INDEX($G3208:$L3216,MATCH(D3220,$F3208:$F3216,0),MATCH(INICIO!$C$78,$G3207:$L3207,0)),0)))</f>
        <v>0</v>
      </c>
      <c r="F3220" s="105">
        <f t="shared" si="5546"/>
        <v>0</v>
      </c>
      <c r="G3220" s="116">
        <f>IF($Q$2=2,IFERROR(INDEX($G3197:$L3203,MATCH(F3220,$F3197:$F3203,0),MATCH(INICIO!$C$78,$G3196:$L3196,0)),0),IF($Q$2=4,IFERROR(INDEX($P3197:$U3207,MATCH(F3220,$O3197:$O3207,0),MATCH(INICIO!$C$78,$P3196:$U3196,0)),0),IFERROR(INDEX($G3208:$L3216,MATCH(F3220,$F3208:$F3216,0),MATCH(INICIO!$C$78,$G3207:$L3207,0)),0)))</f>
        <v>0</v>
      </c>
      <c r="H3220" s="105">
        <f t="shared" si="5547"/>
        <v>0</v>
      </c>
      <c r="I3220" s="116">
        <f>IF($Q$2=2,IFERROR(INDEX($G3197:$L3203,MATCH(H3220,$F3197:$F3203,0),MATCH(INICIO!$C$78,$G3196:$L3196,0)),0),IF($Q$2=4,IFERROR(INDEX($P3197:$U3207,MATCH(H3220,$O3197:$O3207,0),MATCH(INICIO!$C$78,$P3196:$U3196,0)),0),IFERROR(INDEX($G3208:$L3216,MATCH(H3220,$F3208:$F3216,0),MATCH(INICIO!$C$78,$G3207:$L3207,0)),0)))</f>
        <v>0</v>
      </c>
      <c r="J3220" s="105">
        <f t="shared" si="5548"/>
        <v>0</v>
      </c>
      <c r="K3220" s="116">
        <f>IF($Q$2=2,IFERROR(INDEX($G3197:$L3203,MATCH(J3220,$F3197:$F3203,0),MATCH(INICIO!$C$78,$G3196:$L3196,0)),0),IF($Q$2=4,IFERROR(INDEX($P3197:$U3207,MATCH(J3220,$O3197:$O3207,0),MATCH(INICIO!$C$78,$P3196:$U3196,0)),0),IFERROR(INDEX($G3208:$L3216,MATCH(J3220,$F3208:$F3216,0),MATCH(INICIO!$C$78,$G3207:$L3207,0)),0)))</f>
        <v>0</v>
      </c>
      <c r="L3220" s="105">
        <f t="shared" si="5549"/>
        <v>0</v>
      </c>
      <c r="M3220" s="116">
        <f>IF($Q$2=2,IFERROR(INDEX($G3197:$L3203,MATCH(L3220,$F3197:$F3203,0),MATCH(INICIO!$C$78,$G3196:$L3196,0)),0),IF($Q$2=4,IFERROR(INDEX($P3197:$U3207,MATCH(L3220,$O3197:$O3207,0),MATCH(INICIO!$C$78,$P3196:$U3196,0)),0),IFERROR(INDEX($G3208:$L3216,MATCH(L3220,$F3208:$F3216,0),MATCH(INICIO!$C$78,$G3207:$L3207,0)),0)))</f>
        <v>0</v>
      </c>
    </row>
    <row r="3221" spans="1:16" hidden="1" outlineLevel="2" x14ac:dyDescent="0.25">
      <c r="B3221" s="105">
        <f t="shared" si="5544"/>
        <v>4</v>
      </c>
      <c r="C3221" s="116">
        <f>IF($Q$2=2,IFERROR(INDEX($G3197:$L3203,MATCH(B3221,$F3197:$F3203,0),MATCH(INICIO!$C$78,$G3196:$L3196,0)),0),IF($Q$2=4,IFERROR(INDEX($P3197:$U3207,MATCH(B3221,$O3197:$O3207,0),MATCH(INICIO!$C$78,$P3196:$U3196,0)),0),IFERROR(INDEX($G3208:$L3216,MATCH(B3221,$F3208:$F3216,0),MATCH(INICIO!$C$78,$G3207:$L3207,0)),0)))</f>
        <v>0</v>
      </c>
      <c r="D3221" s="105">
        <f t="shared" si="5545"/>
        <v>0</v>
      </c>
      <c r="E3221" s="116">
        <f>IF($Q$2=2,IFERROR(INDEX($G3197:$L3203,MATCH(D3221,$F3197:$F3203,0),MATCH(INICIO!$C$78,$G3196:$L3196,0)),0),IF($Q$2=4,IFERROR(INDEX($P3197:$U3207,MATCH(D3221,$O3197:$O3207,0),MATCH(INICIO!$C$78,$P3196:$U3196,0)),0),IFERROR(INDEX($G3208:$L3216,MATCH(D3221,$F3208:$F3216,0),MATCH(INICIO!$C$78,$G3207:$L3207,0)),0)))</f>
        <v>0</v>
      </c>
      <c r="F3221" s="105">
        <f t="shared" si="5546"/>
        <v>0</v>
      </c>
      <c r="G3221" s="116">
        <f>IF($Q$2=2,IFERROR(INDEX($G3197:$L3203,MATCH(F3221,$F3197:$F3203,0),MATCH(INICIO!$C$78,$G3196:$L3196,0)),0),IF($Q$2=4,IFERROR(INDEX($P3197:$U3207,MATCH(F3221,$O3197:$O3207,0),MATCH(INICIO!$C$78,$P3196:$U3196,0)),0),IFERROR(INDEX($G3208:$L3216,MATCH(F3221,$F3208:$F3216,0),MATCH(INICIO!$C$78,$G3207:$L3207,0)),0)))</f>
        <v>0</v>
      </c>
      <c r="H3221" s="105">
        <f t="shared" si="5547"/>
        <v>0</v>
      </c>
      <c r="I3221" s="116">
        <f>IF($Q$2=2,IFERROR(INDEX($G3197:$L3203,MATCH(H3221,$F3197:$F3203,0),MATCH(INICIO!$C$78,$G3196:$L3196,0)),0),IF($Q$2=4,IFERROR(INDEX($P3197:$U3207,MATCH(H3221,$O3197:$O3207,0),MATCH(INICIO!$C$78,$P3196:$U3196,0)),0),IFERROR(INDEX($G3208:$L3216,MATCH(H3221,$F3208:$F3216,0),MATCH(INICIO!$C$78,$G3207:$L3207,0)),0)))</f>
        <v>0</v>
      </c>
      <c r="J3221" s="105">
        <f t="shared" si="5548"/>
        <v>0</v>
      </c>
      <c r="K3221" s="116">
        <f>IF($Q$2=2,IFERROR(INDEX($G3197:$L3203,MATCH(J3221,$F3197:$F3203,0),MATCH(INICIO!$C$78,$G3196:$L3196,0)),0),IF($Q$2=4,IFERROR(INDEX($P3197:$U3207,MATCH(J3221,$O3197:$O3207,0),MATCH(INICIO!$C$78,$P3196:$U3196,0)),0),IFERROR(INDEX($G3208:$L3216,MATCH(J3221,$F3208:$F3216,0),MATCH(INICIO!$C$78,$G3207:$L3207,0)),0)))</f>
        <v>0</v>
      </c>
      <c r="L3221" s="105">
        <f t="shared" si="5549"/>
        <v>0</v>
      </c>
      <c r="M3221" s="116">
        <f>IF($Q$2=2,IFERROR(INDEX($G3197:$L3203,MATCH(L3221,$F3197:$F3203,0),MATCH(INICIO!$C$78,$G3196:$L3196,0)),0),IF($Q$2=4,IFERROR(INDEX($P3197:$U3207,MATCH(L3221,$O3197:$O3207,0),MATCH(INICIO!$C$78,$P3196:$U3196,0)),0),IFERROR(INDEX($G3208:$L3216,MATCH(L3221,$F3208:$F3216,0),MATCH(INICIO!$C$78,$G3207:$L3207,0)),0)))</f>
        <v>0</v>
      </c>
    </row>
    <row r="3222" spans="1:16" hidden="1" outlineLevel="2" x14ac:dyDescent="0.25">
      <c r="B3222" s="105">
        <f t="shared" si="5544"/>
        <v>1</v>
      </c>
      <c r="C3222" s="116">
        <f>IF($Q$2=2,IFERROR(INDEX($G3197:$L3203,MATCH(B3222,$F3197:$F3203,0),MATCH(INICIO!$C$78,$G3196:$L3196,0)),0),IF($Q$2=4,IFERROR(INDEX($P3197:$U3207,MATCH(B3222,$O3197:$O3207,0),MATCH(INICIO!$C$78,$P3196:$U3196,0)),0),IFERROR(INDEX($G3208:$L3216,MATCH(B3222,$F3208:$F3216,0),MATCH(INICIO!$C$78,$G3207:$L3207,0)),0)))</f>
        <v>0</v>
      </c>
      <c r="D3222" s="105">
        <f t="shared" si="5545"/>
        <v>0</v>
      </c>
      <c r="E3222" s="116">
        <f>IF($Q$2=2,IFERROR(INDEX($G3197:$L3203,MATCH(D3222,$F3197:$F3203,0),MATCH(INICIO!$C$78,$G3196:$L3196,0)),0),IF($Q$2=4,IFERROR(INDEX($P3197:$U3207,MATCH(D3222,$O3197:$O3207,0),MATCH(INICIO!$C$78,$P3196:$U3196,0)),0),IFERROR(INDEX($G3208:$L3216,MATCH(D3222,$F3208:$F3216,0),MATCH(INICIO!$C$78,$G3207:$L3207,0)),0)))</f>
        <v>0</v>
      </c>
      <c r="F3222" s="105">
        <f t="shared" si="5546"/>
        <v>0</v>
      </c>
      <c r="G3222" s="116">
        <f>IF($Q$2=2,IFERROR(INDEX($G3197:$L3203,MATCH(F3222,$F3197:$F3203,0),MATCH(INICIO!$C$78,$G3196:$L3196,0)),0),IF($Q$2=4,IFERROR(INDEX($P3197:$U3207,MATCH(F3222,$O3197:$O3207,0),MATCH(INICIO!$C$78,$P3196:$U3196,0)),0),IFERROR(INDEX($G3208:$L3216,MATCH(F3222,$F3208:$F3216,0),MATCH(INICIO!$C$78,$G3207:$L3207,0)),0)))</f>
        <v>0</v>
      </c>
      <c r="H3222" s="105">
        <f t="shared" si="5547"/>
        <v>0</v>
      </c>
      <c r="I3222" s="116">
        <f>IF($Q$2=2,IFERROR(INDEX($G3197:$L3203,MATCH(H3222,$F3197:$F3203,0),MATCH(INICIO!$C$78,$G3196:$L3196,0)),0),IF($Q$2=4,IFERROR(INDEX($P3197:$U3207,MATCH(H3222,$O3197:$O3207,0),MATCH(INICIO!$C$78,$P3196:$U3196,0)),0),IFERROR(INDEX($G3208:$L3216,MATCH(H3222,$F3208:$F3216,0),MATCH(INICIO!$C$78,$G3207:$L3207,0)),0)))</f>
        <v>0</v>
      </c>
      <c r="J3222" s="105">
        <f t="shared" si="5548"/>
        <v>0</v>
      </c>
      <c r="K3222" s="116">
        <f>IF($Q$2=2,IFERROR(INDEX($G3197:$L3203,MATCH(J3222,$F3197:$F3203,0),MATCH(INICIO!$C$78,$G3196:$L3196,0)),0),IF($Q$2=4,IFERROR(INDEX($P3197:$U3207,MATCH(J3222,$O3197:$O3207,0),MATCH(INICIO!$C$78,$P3196:$U3196,0)),0),IFERROR(INDEX($G3208:$L3216,MATCH(J3222,$F3208:$F3216,0),MATCH(INICIO!$C$78,$G3207:$L3207,0)),0)))</f>
        <v>0</v>
      </c>
      <c r="L3222" s="105">
        <f t="shared" si="5549"/>
        <v>0</v>
      </c>
      <c r="M3222" s="116">
        <f>IF($Q$2=2,IFERROR(INDEX($G3197:$L3203,MATCH(L3222,$F3197:$F3203,0),MATCH(INICIO!$C$78,$G3196:$L3196,0)),0),IF($Q$2=4,IFERROR(INDEX($P3197:$U3207,MATCH(L3222,$O3197:$O3207,0),MATCH(INICIO!$C$78,$P3196:$U3196,0)),0),IFERROR(INDEX($G3208:$L3216,MATCH(L3222,$F3208:$F3216,0),MATCH(INICIO!$C$78,$G3207:$L3207,0)),0)))</f>
        <v>0</v>
      </c>
    </row>
    <row r="3223" spans="1:16" hidden="1" outlineLevel="2" x14ac:dyDescent="0.25">
      <c r="B3223" s="105">
        <f t="shared" si="5544"/>
        <v>5</v>
      </c>
      <c r="C3223" s="116">
        <f>IF($Q$2=2,IFERROR(INDEX($G3197:$L3203,MATCH(B3223,$F3197:$F3203,0),MATCH(INICIO!$C$78,$G3196:$L3196,0)),0),IF($Q$2=4,IFERROR(INDEX($P3197:$U3207,MATCH(B3223,$O3197:$O3207,0),MATCH(INICIO!$C$78,$P3196:$U3196,0)),0),IFERROR(INDEX($G3208:$L3216,MATCH(B3223,$F3208:$F3216,0),MATCH(INICIO!$C$78,$G3207:$L3207,0)),0)))</f>
        <v>0</v>
      </c>
      <c r="D3223" s="105">
        <f t="shared" si="5545"/>
        <v>0</v>
      </c>
      <c r="E3223" s="116">
        <f>IF($Q$2=2,IFERROR(INDEX($G3197:$L3203,MATCH(D3223,$F3197:$F3203,0),MATCH(INICIO!$C$78,$G3196:$L3196,0)),0),IF($Q$2=4,IFERROR(INDEX($P3197:$U3207,MATCH(D3223,$O3197:$O3207,0),MATCH(INICIO!$C$78,$P3196:$U3196,0)),0),IFERROR(INDEX($G3208:$L3216,MATCH(D3223,$F3208:$F3216,0),MATCH(INICIO!$C$78,$G3207:$L3207,0)),0)))</f>
        <v>0</v>
      </c>
      <c r="F3223" s="105">
        <f t="shared" si="5546"/>
        <v>0</v>
      </c>
      <c r="G3223" s="116">
        <f>IF($Q$2=2,IFERROR(INDEX($G3197:$L3203,MATCH(F3223,$F3197:$F3203,0),MATCH(INICIO!$C$78,$G3196:$L3196,0)),0),IF($Q$2=4,IFERROR(INDEX($P3197:$U3207,MATCH(F3223,$O3197:$O3207,0),MATCH(INICIO!$C$78,$P3196:$U3196,0)),0),IFERROR(INDEX($G3208:$L3216,MATCH(F3223,$F3208:$F3216,0),MATCH(INICIO!$C$78,$G3207:$L3207,0)),0)))</f>
        <v>0</v>
      </c>
      <c r="H3223" s="105">
        <f t="shared" si="5547"/>
        <v>0</v>
      </c>
      <c r="I3223" s="116">
        <f>IF($Q$2=2,IFERROR(INDEX($G3197:$L3203,MATCH(H3223,$F3197:$F3203,0),MATCH(INICIO!$C$78,$G3196:$L3196,0)),0),IF($Q$2=4,IFERROR(INDEX($P3197:$U3207,MATCH(H3223,$O3197:$O3207,0),MATCH(INICIO!$C$78,$P3196:$U3196,0)),0),IFERROR(INDEX($G3208:$L3216,MATCH(H3223,$F3208:$F3216,0),MATCH(INICIO!$C$78,$G3207:$L3207,0)),0)))</f>
        <v>0</v>
      </c>
      <c r="J3223" s="105">
        <f t="shared" si="5548"/>
        <v>0</v>
      </c>
      <c r="K3223" s="116">
        <f>IF($Q$2=2,IFERROR(INDEX($G3197:$L3203,MATCH(J3223,$F3197:$F3203,0),MATCH(INICIO!$C$78,$G3196:$L3196,0)),0),IF($Q$2=4,IFERROR(INDEX($P3197:$U3207,MATCH(J3223,$O3197:$O3207,0),MATCH(INICIO!$C$78,$P3196:$U3196,0)),0),IFERROR(INDEX($G3208:$L3216,MATCH(J3223,$F3208:$F3216,0),MATCH(INICIO!$C$78,$G3207:$L3207,0)),0)))</f>
        <v>0</v>
      </c>
      <c r="L3223" s="105">
        <f t="shared" si="5549"/>
        <v>0</v>
      </c>
      <c r="M3223" s="116">
        <f>IF($Q$2=2,IFERROR(INDEX($G3197:$L3203,MATCH(L3223,$F3197:$F3203,0),MATCH(INICIO!$C$78,$G3196:$L3196,0)),0),IF($Q$2=4,IFERROR(INDEX($P3197:$U3207,MATCH(L3223,$O3197:$O3207,0),MATCH(INICIO!$C$78,$P3196:$U3196,0)),0),IFERROR(INDEX($G3208:$L3216,MATCH(L3223,$F3208:$F3216,0),MATCH(INICIO!$C$78,$G3207:$L3207,0)),0)))</f>
        <v>0</v>
      </c>
    </row>
    <row r="3224" spans="1:16" hidden="1" outlineLevel="2" x14ac:dyDescent="0.25">
      <c r="B3224" s="105">
        <f t="shared" si="5544"/>
        <v>6</v>
      </c>
      <c r="C3224" s="116">
        <f>IF($Q$2=2,IFERROR(INDEX($G3197:$L3203,MATCH(B3224,$F3197:$F3203,0),MATCH(INICIO!$C$78,$G3196:$L3196,0)),0),IF($Q$2=4,IFERROR(INDEX($P3197:$U3207,MATCH(B3224,$O3197:$O3207,0),MATCH(INICIO!$C$78,$P3196:$U3196,0)),0),IFERROR(INDEX($G3208:$L3216,MATCH(B3224,$F3208:$F3216,0),MATCH(INICIO!$C$78,$G3207:$L3207,0)),0)))</f>
        <v>0</v>
      </c>
      <c r="D3224" s="105">
        <f t="shared" si="5545"/>
        <v>0</v>
      </c>
      <c r="E3224" s="116">
        <f>IF($Q$2=2,IFERROR(INDEX($G3197:$L3203,MATCH(D3224,$F3197:$F3203,0),MATCH(INICIO!$C$78,$G3196:$L3196,0)),0),IF($Q$2=4,IFERROR(INDEX($P3197:$U3207,MATCH(D3224,$O3197:$O3207,0),MATCH(INICIO!$C$78,$P3196:$U3196,0)),0),IFERROR(INDEX($G3208:$L3216,MATCH(D3224,$F3208:$F3216,0),MATCH(INICIO!$C$78,$G3207:$L3207,0)),0)))</f>
        <v>0</v>
      </c>
      <c r="F3224" s="105">
        <f t="shared" si="5546"/>
        <v>0</v>
      </c>
      <c r="G3224" s="116">
        <f>IF($Q$2=2,IFERROR(INDEX($G3197:$L3203,MATCH(F3224,$F3197:$F3203,0),MATCH(INICIO!$C$78,$G3196:$L3196,0)),0),IF($Q$2=4,IFERROR(INDEX($P3197:$U3207,MATCH(F3224,$O3197:$O3207,0),MATCH(INICIO!$C$78,$P3196:$U3196,0)),0),IFERROR(INDEX($G3208:$L3216,MATCH(F3224,$F3208:$F3216,0),MATCH(INICIO!$C$78,$G3207:$L3207,0)),0)))</f>
        <v>0</v>
      </c>
      <c r="H3224" s="105">
        <f t="shared" si="5547"/>
        <v>0</v>
      </c>
      <c r="I3224" s="116">
        <f>IF($Q$2=2,IFERROR(INDEX($G3197:$L3203,MATCH(H3224,$F3197:$F3203,0),MATCH(INICIO!$C$78,$G3196:$L3196,0)),0),IF($Q$2=4,IFERROR(INDEX($P3197:$U3207,MATCH(H3224,$O3197:$O3207,0),MATCH(INICIO!$C$78,$P3196:$U3196,0)),0),IFERROR(INDEX($G3208:$L3216,MATCH(H3224,$F3208:$F3216,0),MATCH(INICIO!$C$78,$G3207:$L3207,0)),0)))</f>
        <v>0</v>
      </c>
      <c r="J3224" s="105">
        <f t="shared" si="5548"/>
        <v>0</v>
      </c>
      <c r="K3224" s="116">
        <f>IF($Q$2=2,IFERROR(INDEX($G3197:$L3203,MATCH(J3224,$F3197:$F3203,0),MATCH(INICIO!$C$78,$G3196:$L3196,0)),0),IF($Q$2=4,IFERROR(INDEX($P3197:$U3207,MATCH(J3224,$O3197:$O3207,0),MATCH(INICIO!$C$78,$P3196:$U3196,0)),0),IFERROR(INDEX($G3208:$L3216,MATCH(J3224,$F3208:$F3216,0),MATCH(INICIO!$C$78,$G3207:$L3207,0)),0)))</f>
        <v>0</v>
      </c>
      <c r="L3224" s="105">
        <f t="shared" si="5549"/>
        <v>0</v>
      </c>
      <c r="M3224" s="116">
        <f>IF($Q$2=2,IFERROR(INDEX($G3197:$L3203,MATCH(L3224,$F3197:$F3203,0),MATCH(INICIO!$C$78,$G3196:$L3196,0)),0),IF($Q$2=4,IFERROR(INDEX($P3197:$U3207,MATCH(L3224,$O3197:$O3207,0),MATCH(INICIO!$C$78,$P3196:$U3196,0)),0),IFERROR(INDEX($G3208:$L3216,MATCH(L3224,$F3208:$F3216,0),MATCH(INICIO!$C$78,$G3207:$L3207,0)),0)))</f>
        <v>0</v>
      </c>
    </row>
    <row r="3225" spans="1:16" hidden="1" outlineLevel="2" x14ac:dyDescent="0.25">
      <c r="B3225" s="105">
        <f t="shared" si="5544"/>
        <v>2</v>
      </c>
      <c r="C3225" s="116">
        <f>IF($Q$2=2,IFERROR(INDEX($G3197:$L3203,MATCH(B3225,$F3197:$F3203,0),MATCH(INICIO!$C$78,$G3196:$L3196,0)),0),IF($Q$2=4,IFERROR(INDEX($P3197:$U3207,MATCH(B3225,$O3197:$O3207,0),MATCH(INICIO!$C$78,$P3196:$U3196,0)),0),IFERROR(INDEX($G3208:$L3216,MATCH(B3225,$F3208:$F3216,0),MATCH(INICIO!$C$78,$G3207:$L3207,0)),0)))</f>
        <v>0</v>
      </c>
      <c r="D3225" s="105">
        <f t="shared" si="5545"/>
        <v>0</v>
      </c>
      <c r="E3225" s="116">
        <f>IF($Q$2=2,IFERROR(INDEX($G3197:$L3203,MATCH(D3225,$F3197:$F3203,0),MATCH(INICIO!$C$78,$G3196:$L3196,0)),0),IF($Q$2=4,IFERROR(INDEX($P3197:$U3207,MATCH(D3225,$O3197:$O3207,0),MATCH(INICIO!$C$78,$P3196:$U3196,0)),0),IFERROR(INDEX($G3208:$L3216,MATCH(D3225,$F3208:$F3216,0),MATCH(INICIO!$C$78,$G3207:$L3207,0)),0)))</f>
        <v>0</v>
      </c>
      <c r="F3225" s="105">
        <f t="shared" si="5546"/>
        <v>0</v>
      </c>
      <c r="G3225" s="116">
        <f>IF($Q$2=2,IFERROR(INDEX($G3197:$L3203,MATCH(F3225,$F3197:$F3203,0),MATCH(INICIO!$C$78,$G3196:$L3196,0)),0),IF($Q$2=4,IFERROR(INDEX($P3197:$U3207,MATCH(F3225,$O3197:$O3207,0),MATCH(INICIO!$C$78,$P3196:$U3196,0)),0),IFERROR(INDEX($G3208:$L3216,MATCH(F3225,$F3208:$F3216,0),MATCH(INICIO!$C$78,$G3207:$L3207,0)),0)))</f>
        <v>0</v>
      </c>
      <c r="H3225" s="105">
        <f t="shared" si="5547"/>
        <v>0</v>
      </c>
      <c r="I3225" s="116">
        <f>IF($Q$2=2,IFERROR(INDEX($G3197:$L3203,MATCH(H3225,$F3197:$F3203,0),MATCH(INICIO!$C$78,$G3196:$L3196,0)),0),IF($Q$2=4,IFERROR(INDEX($P3197:$U3207,MATCH(H3225,$O3197:$O3207,0),MATCH(INICIO!$C$78,$P3196:$U3196,0)),0),IFERROR(INDEX($G3208:$L3216,MATCH(H3225,$F3208:$F3216,0),MATCH(INICIO!$C$78,$G3207:$L3207,0)),0)))</f>
        <v>0</v>
      </c>
      <c r="J3225" s="105">
        <f t="shared" si="5548"/>
        <v>0</v>
      </c>
      <c r="K3225" s="116">
        <f>IF($Q$2=2,IFERROR(INDEX($G3197:$L3203,MATCH(J3225,$F3197:$F3203,0),MATCH(INICIO!$C$78,$G3196:$L3196,0)),0),IF($Q$2=4,IFERROR(INDEX($P3197:$U3207,MATCH(J3225,$O3197:$O3207,0),MATCH(INICIO!$C$78,$P3196:$U3196,0)),0),IFERROR(INDEX($G3208:$L3216,MATCH(J3225,$F3208:$F3216,0),MATCH(INICIO!$C$78,$G3207:$L3207,0)),0)))</f>
        <v>0</v>
      </c>
      <c r="L3225" s="105">
        <f t="shared" si="5549"/>
        <v>0</v>
      </c>
      <c r="M3225" s="116">
        <f>IF($Q$2=2,IFERROR(INDEX($G3197:$L3203,MATCH(L3225,$F3197:$F3203,0),MATCH(INICIO!$C$78,$G3196:$L3196,0)),0),IF($Q$2=4,IFERROR(INDEX($P3197:$U3207,MATCH(L3225,$O3197:$O3207,0),MATCH(INICIO!$C$78,$P3196:$U3196,0)),0),IFERROR(INDEX($G3208:$L3216,MATCH(L3225,$F3208:$F3216,0),MATCH(INICIO!$C$78,$G3207:$L3207,0)),0)))</f>
        <v>0</v>
      </c>
    </row>
    <row r="3226" spans="1:16" hidden="1" outlineLevel="2" x14ac:dyDescent="0.25"/>
    <row r="3227" spans="1:16" s="119" customFormat="1" hidden="1" outlineLevel="2" x14ac:dyDescent="0.25">
      <c r="A3227" s="118" t="s">
        <v>43</v>
      </c>
    </row>
    <row r="3228" spans="1:16" hidden="1" outlineLevel="2" x14ac:dyDescent="0.25">
      <c r="C3228" s="121">
        <f t="shared" ref="C3228:H3228" si="5550">E$2</f>
        <v>1</v>
      </c>
      <c r="D3228" s="121">
        <f t="shared" si="5550"/>
        <v>2</v>
      </c>
      <c r="E3228" s="121">
        <f t="shared" si="5550"/>
        <v>3</v>
      </c>
      <c r="F3228" s="121">
        <f t="shared" si="5550"/>
        <v>4</v>
      </c>
      <c r="G3228" s="121">
        <f t="shared" si="5550"/>
        <v>5</v>
      </c>
      <c r="H3228" s="121">
        <f t="shared" si="5550"/>
        <v>6</v>
      </c>
    </row>
    <row r="3229" spans="1:16" hidden="1" outlineLevel="2" x14ac:dyDescent="0.25">
      <c r="B3229" s="122" t="s">
        <v>44</v>
      </c>
      <c r="C3229" s="123">
        <f t="array" ref="C3229:C3234">MMULT(MMULT(C$8:H$13,$AZ$8:$BE$13),C3220:C3225)+MMULT(MINVERSE(TRANSPOSE($AZ$8:$BE$13)),C3187:C3192)</f>
        <v>0</v>
      </c>
      <c r="D3229" s="123">
        <f t="array" ref="D3229:D3234">MMULT(MMULT(K$8:P$13,$AZ$8:$BE$13),E3220:E3225)+MMULT(MINVERSE(TRANSPOSE($AZ$8:$BE$13)),E3187:E3192)</f>
        <v>0</v>
      </c>
      <c r="E3229" s="123">
        <f t="array" ref="E3229:E3234">MMULT(MMULT(S$8:X$13,$AZ$8:$BE$13),G3220:G3225)+MMULT(MINVERSE(TRANSPOSE($AZ$8:$BE$13)),G3187:G3192)</f>
        <v>0</v>
      </c>
      <c r="F3229" s="123">
        <f t="array" ref="F3229:F3234">MMULT(MMULT(AA$8:AF$13,$AZ$8:$BE$13),I3220:I3225)+MMULT(MINVERSE(TRANSPOSE($AZ$8:$BE$13)),I3187:I3192)</f>
        <v>0</v>
      </c>
      <c r="G3229" s="123">
        <f t="array" ref="G3229:G3234">MMULT(MMULT(AI$8:AN$13,$AZ$8:$BE$13),K3220:K3225)+MMULT(MINVERSE(TRANSPOSE($AZ$8:$BE$13)),K3187:K3192)</f>
        <v>0</v>
      </c>
      <c r="H3229" s="123" t="e">
        <f t="array" ref="H3229:H3234">MMULT(MMULT(AQ$8:AV$13,$AZ$8:$BE$13),M3220:M3225)+MMULT(MINVERSE(TRANSPOSE($AZ$8:$BE$13)),M3187:M3192)</f>
        <v>#DIV/0!</v>
      </c>
      <c r="N3229" s="124"/>
      <c r="P3229" s="124"/>
    </row>
    <row r="3230" spans="1:16" hidden="1" outlineLevel="2" x14ac:dyDescent="0.25">
      <c r="B3230" s="122" t="s">
        <v>45</v>
      </c>
      <c r="C3230" s="123">
        <v>0</v>
      </c>
      <c r="D3230" s="123">
        <v>0</v>
      </c>
      <c r="E3230" s="123">
        <v>0</v>
      </c>
      <c r="F3230" s="123">
        <v>0</v>
      </c>
      <c r="G3230" s="123">
        <v>0</v>
      </c>
      <c r="H3230" s="123" t="e">
        <v>#DIV/0!</v>
      </c>
      <c r="N3230" s="124"/>
      <c r="P3230" s="124"/>
    </row>
    <row r="3231" spans="1:16" hidden="1" outlineLevel="2" x14ac:dyDescent="0.25">
      <c r="B3231" s="122" t="s">
        <v>46</v>
      </c>
      <c r="C3231" s="123">
        <v>0</v>
      </c>
      <c r="D3231" s="123">
        <v>0</v>
      </c>
      <c r="E3231" s="123">
        <v>0</v>
      </c>
      <c r="F3231" s="123">
        <v>0</v>
      </c>
      <c r="G3231" s="123">
        <v>0</v>
      </c>
      <c r="H3231" s="123" t="e">
        <v>#DIV/0!</v>
      </c>
      <c r="N3231" s="124"/>
      <c r="P3231" s="124"/>
    </row>
    <row r="3232" spans="1:16" hidden="1" outlineLevel="2" x14ac:dyDescent="0.25">
      <c r="B3232" s="122" t="s">
        <v>47</v>
      </c>
      <c r="C3232" s="123">
        <v>0</v>
      </c>
      <c r="D3232" s="123">
        <v>0</v>
      </c>
      <c r="E3232" s="123">
        <v>0</v>
      </c>
      <c r="F3232" s="123">
        <v>0</v>
      </c>
      <c r="G3232" s="123">
        <v>0</v>
      </c>
      <c r="H3232" s="123" t="e">
        <v>#DIV/0!</v>
      </c>
      <c r="N3232" s="124"/>
      <c r="P3232" s="124"/>
    </row>
    <row r="3233" spans="1:93" hidden="1" outlineLevel="2" x14ac:dyDescent="0.25">
      <c r="B3233" s="122" t="s">
        <v>48</v>
      </c>
      <c r="C3233" s="123">
        <v>0</v>
      </c>
      <c r="D3233" s="123">
        <v>0</v>
      </c>
      <c r="E3233" s="123">
        <v>0</v>
      </c>
      <c r="F3233" s="123">
        <v>0</v>
      </c>
      <c r="G3233" s="123">
        <v>0</v>
      </c>
      <c r="H3233" s="123" t="e">
        <v>#DIV/0!</v>
      </c>
      <c r="N3233" s="124"/>
      <c r="P3233" s="124"/>
    </row>
    <row r="3234" spans="1:93" hidden="1" outlineLevel="2" x14ac:dyDescent="0.25">
      <c r="B3234" s="122" t="s">
        <v>49</v>
      </c>
      <c r="C3234" s="123">
        <v>0</v>
      </c>
      <c r="D3234" s="123">
        <v>0</v>
      </c>
      <c r="E3234" s="123">
        <v>0</v>
      </c>
      <c r="F3234" s="123">
        <v>0</v>
      </c>
      <c r="G3234" s="123">
        <v>0</v>
      </c>
      <c r="H3234" s="123" t="e">
        <v>#DIV/0!</v>
      </c>
      <c r="N3234" s="124"/>
      <c r="P3234" s="124"/>
    </row>
    <row r="3235" spans="1:93" hidden="1" outlineLevel="2" x14ac:dyDescent="0.25"/>
    <row r="3236" spans="1:93" hidden="1" outlineLevel="2" x14ac:dyDescent="0.25">
      <c r="B3236" s="318" t="s">
        <v>50</v>
      </c>
      <c r="C3236" s="319"/>
      <c r="D3236" s="319"/>
      <c r="E3236" s="319"/>
      <c r="F3236" s="319"/>
      <c r="G3236" s="319"/>
      <c r="H3236" s="319"/>
      <c r="I3236" s="319"/>
      <c r="J3236" s="319"/>
      <c r="K3236" s="319"/>
      <c r="L3236" s="320"/>
      <c r="M3236" s="321" t="s">
        <v>51</v>
      </c>
      <c r="N3236" s="322"/>
      <c r="O3236" s="322"/>
      <c r="P3236" s="322"/>
      <c r="Q3236" s="322"/>
      <c r="R3236" s="322"/>
      <c r="S3236" s="322"/>
      <c r="T3236" s="322"/>
      <c r="U3236" s="322"/>
      <c r="V3236" s="323"/>
      <c r="W3236" s="321" t="s">
        <v>52</v>
      </c>
      <c r="X3236" s="322"/>
      <c r="Y3236" s="322"/>
      <c r="Z3236" s="322"/>
      <c r="AA3236" s="322"/>
      <c r="AB3236" s="322"/>
      <c r="AC3236" s="322"/>
      <c r="AD3236" s="322"/>
      <c r="AE3236" s="322"/>
      <c r="AF3236" s="323"/>
      <c r="AG3236" s="321" t="s">
        <v>53</v>
      </c>
      <c r="AH3236" s="322"/>
      <c r="AI3236" s="322"/>
      <c r="AJ3236" s="322"/>
      <c r="AK3236" s="322"/>
      <c r="AL3236" s="322"/>
      <c r="AM3236" s="322"/>
      <c r="AN3236" s="322"/>
      <c r="AO3236" s="322"/>
      <c r="AP3236" s="323"/>
      <c r="AQ3236" s="321" t="s">
        <v>54</v>
      </c>
      <c r="AR3236" s="322"/>
      <c r="AS3236" s="322"/>
      <c r="AT3236" s="322"/>
      <c r="AU3236" s="322"/>
      <c r="AV3236" s="322"/>
      <c r="AW3236" s="322"/>
      <c r="AX3236" s="322"/>
      <c r="AY3236" s="322"/>
      <c r="AZ3236" s="323"/>
      <c r="BA3236" s="321" t="s">
        <v>55</v>
      </c>
      <c r="BB3236" s="322"/>
      <c r="BC3236" s="322"/>
      <c r="BD3236" s="322"/>
      <c r="BE3236" s="322"/>
      <c r="BF3236" s="322"/>
      <c r="BG3236" s="322"/>
      <c r="BH3236" s="322"/>
      <c r="BI3236" s="322"/>
      <c r="BJ3236" s="323"/>
    </row>
    <row r="3237" spans="1:93" hidden="1" outlineLevel="2" x14ac:dyDescent="0.25">
      <c r="B3237" s="186">
        <f t="shared" ref="B3237" si="5551">E$2</f>
        <v>1</v>
      </c>
      <c r="C3237" s="187">
        <f t="shared" ref="C3237:L3240" si="5552">B3237</f>
        <v>1</v>
      </c>
      <c r="D3237" s="187">
        <f t="shared" si="5552"/>
        <v>1</v>
      </c>
      <c r="E3237" s="187">
        <f t="shared" si="5552"/>
        <v>1</v>
      </c>
      <c r="F3237" s="187">
        <f t="shared" si="5552"/>
        <v>1</v>
      </c>
      <c r="G3237" s="187">
        <f t="shared" si="5552"/>
        <v>1</v>
      </c>
      <c r="H3237" s="187">
        <f t="shared" si="5552"/>
        <v>1</v>
      </c>
      <c r="I3237" s="187">
        <f t="shared" si="5552"/>
        <v>1</v>
      </c>
      <c r="J3237" s="187">
        <f t="shared" si="5552"/>
        <v>1</v>
      </c>
      <c r="K3237" s="187">
        <f t="shared" si="5552"/>
        <v>1</v>
      </c>
      <c r="L3237" s="188">
        <f t="shared" si="5552"/>
        <v>1</v>
      </c>
      <c r="M3237" s="189">
        <f t="shared" ref="M3237" si="5553">F$2</f>
        <v>2</v>
      </c>
      <c r="N3237" s="187">
        <f t="shared" ref="N3237:V3240" si="5554">M3237</f>
        <v>2</v>
      </c>
      <c r="O3237" s="187">
        <f t="shared" si="5554"/>
        <v>2</v>
      </c>
      <c r="P3237" s="187">
        <f t="shared" si="5554"/>
        <v>2</v>
      </c>
      <c r="Q3237" s="187">
        <f t="shared" si="5554"/>
        <v>2</v>
      </c>
      <c r="R3237" s="187">
        <f t="shared" si="5554"/>
        <v>2</v>
      </c>
      <c r="S3237" s="187">
        <f t="shared" si="5554"/>
        <v>2</v>
      </c>
      <c r="T3237" s="187">
        <f t="shared" si="5554"/>
        <v>2</v>
      </c>
      <c r="U3237" s="187">
        <f t="shared" si="5554"/>
        <v>2</v>
      </c>
      <c r="V3237" s="188">
        <f t="shared" si="5554"/>
        <v>2</v>
      </c>
      <c r="W3237" s="189">
        <f>G$2</f>
        <v>3</v>
      </c>
      <c r="X3237" s="187">
        <f t="shared" ref="X3237:AF3240" si="5555">W3237</f>
        <v>3</v>
      </c>
      <c r="Y3237" s="187">
        <f t="shared" si="5555"/>
        <v>3</v>
      </c>
      <c r="Z3237" s="187">
        <f t="shared" si="5555"/>
        <v>3</v>
      </c>
      <c r="AA3237" s="187">
        <f t="shared" si="5555"/>
        <v>3</v>
      </c>
      <c r="AB3237" s="187">
        <f t="shared" si="5555"/>
        <v>3</v>
      </c>
      <c r="AC3237" s="187">
        <f t="shared" si="5555"/>
        <v>3</v>
      </c>
      <c r="AD3237" s="187">
        <f t="shared" si="5555"/>
        <v>3</v>
      </c>
      <c r="AE3237" s="187">
        <f t="shared" si="5555"/>
        <v>3</v>
      </c>
      <c r="AF3237" s="188">
        <f t="shared" si="5555"/>
        <v>3</v>
      </c>
      <c r="AG3237" s="189">
        <f>H$2</f>
        <v>4</v>
      </c>
      <c r="AH3237" s="187">
        <f t="shared" ref="AH3237:AP3240" si="5556">AG3237</f>
        <v>4</v>
      </c>
      <c r="AI3237" s="187">
        <f t="shared" si="5556"/>
        <v>4</v>
      </c>
      <c r="AJ3237" s="187">
        <f t="shared" si="5556"/>
        <v>4</v>
      </c>
      <c r="AK3237" s="187">
        <f t="shared" si="5556"/>
        <v>4</v>
      </c>
      <c r="AL3237" s="187">
        <f t="shared" si="5556"/>
        <v>4</v>
      </c>
      <c r="AM3237" s="187">
        <f t="shared" si="5556"/>
        <v>4</v>
      </c>
      <c r="AN3237" s="187">
        <f t="shared" si="5556"/>
        <v>4</v>
      </c>
      <c r="AO3237" s="187">
        <f t="shared" si="5556"/>
        <v>4</v>
      </c>
      <c r="AP3237" s="188">
        <f t="shared" si="5556"/>
        <v>4</v>
      </c>
      <c r="AQ3237" s="189">
        <f>I$2</f>
        <v>5</v>
      </c>
      <c r="AR3237" s="187">
        <f t="shared" ref="AR3237:AZ3240" si="5557">AQ3237</f>
        <v>5</v>
      </c>
      <c r="AS3237" s="187">
        <f t="shared" si="5557"/>
        <v>5</v>
      </c>
      <c r="AT3237" s="187">
        <f t="shared" si="5557"/>
        <v>5</v>
      </c>
      <c r="AU3237" s="187">
        <f t="shared" si="5557"/>
        <v>5</v>
      </c>
      <c r="AV3237" s="187">
        <f t="shared" si="5557"/>
        <v>5</v>
      </c>
      <c r="AW3237" s="187">
        <f t="shared" si="5557"/>
        <v>5</v>
      </c>
      <c r="AX3237" s="187">
        <f t="shared" si="5557"/>
        <v>5</v>
      </c>
      <c r="AY3237" s="187">
        <f t="shared" si="5557"/>
        <v>5</v>
      </c>
      <c r="AZ3237" s="188">
        <f t="shared" si="5557"/>
        <v>5</v>
      </c>
      <c r="BA3237" s="189">
        <f>J$2</f>
        <v>6</v>
      </c>
      <c r="BB3237" s="187">
        <f t="shared" ref="BB3237:BJ3240" si="5558">BA3237</f>
        <v>6</v>
      </c>
      <c r="BC3237" s="187">
        <f t="shared" si="5558"/>
        <v>6</v>
      </c>
      <c r="BD3237" s="187">
        <f t="shared" si="5558"/>
        <v>6</v>
      </c>
      <c r="BE3237" s="187">
        <f t="shared" si="5558"/>
        <v>6</v>
      </c>
      <c r="BF3237" s="187">
        <f t="shared" si="5558"/>
        <v>6</v>
      </c>
      <c r="BG3237" s="187">
        <f t="shared" si="5558"/>
        <v>6</v>
      </c>
      <c r="BH3237" s="187">
        <f t="shared" si="5558"/>
        <v>6</v>
      </c>
      <c r="BI3237" s="187">
        <f t="shared" si="5558"/>
        <v>6</v>
      </c>
      <c r="BJ3237" s="188">
        <f t="shared" si="5558"/>
        <v>6</v>
      </c>
    </row>
    <row r="3238" spans="1:93" s="2" customFormat="1" ht="15" hidden="1" customHeight="1" outlineLevel="2" x14ac:dyDescent="0.25">
      <c r="A3238" s="152" t="s">
        <v>192</v>
      </c>
      <c r="B3238" s="129">
        <f>C3231</f>
        <v>0</v>
      </c>
      <c r="C3238" s="130">
        <f t="shared" si="5552"/>
        <v>0</v>
      </c>
      <c r="D3238" s="130">
        <f t="shared" si="5552"/>
        <v>0</v>
      </c>
      <c r="E3238" s="130">
        <f t="shared" si="5552"/>
        <v>0</v>
      </c>
      <c r="F3238" s="130">
        <f t="shared" si="5552"/>
        <v>0</v>
      </c>
      <c r="G3238" s="130">
        <f t="shared" si="5552"/>
        <v>0</v>
      </c>
      <c r="H3238" s="130">
        <f t="shared" si="5552"/>
        <v>0</v>
      </c>
      <c r="I3238" s="130">
        <f t="shared" si="5552"/>
        <v>0</v>
      </c>
      <c r="J3238" s="190">
        <f t="shared" si="5552"/>
        <v>0</v>
      </c>
      <c r="K3238" s="130">
        <f t="shared" si="5552"/>
        <v>0</v>
      </c>
      <c r="L3238" s="131">
        <f t="shared" si="5552"/>
        <v>0</v>
      </c>
      <c r="M3238" s="129">
        <f>D3231</f>
        <v>0</v>
      </c>
      <c r="N3238" s="130">
        <f t="shared" si="5554"/>
        <v>0</v>
      </c>
      <c r="O3238" s="130">
        <f t="shared" si="5554"/>
        <v>0</v>
      </c>
      <c r="P3238" s="130">
        <f t="shared" si="5554"/>
        <v>0</v>
      </c>
      <c r="Q3238" s="130">
        <f t="shared" si="5554"/>
        <v>0</v>
      </c>
      <c r="R3238" s="130">
        <f t="shared" si="5554"/>
        <v>0</v>
      </c>
      <c r="S3238" s="130">
        <f t="shared" si="5554"/>
        <v>0</v>
      </c>
      <c r="T3238" s="130">
        <f t="shared" si="5554"/>
        <v>0</v>
      </c>
      <c r="U3238" s="130">
        <f t="shared" si="5554"/>
        <v>0</v>
      </c>
      <c r="V3238" s="131">
        <f t="shared" si="5554"/>
        <v>0</v>
      </c>
      <c r="W3238" s="129">
        <f>E3231</f>
        <v>0</v>
      </c>
      <c r="X3238" s="130">
        <f t="shared" si="5555"/>
        <v>0</v>
      </c>
      <c r="Y3238" s="130">
        <f t="shared" si="5555"/>
        <v>0</v>
      </c>
      <c r="Z3238" s="130">
        <f t="shared" si="5555"/>
        <v>0</v>
      </c>
      <c r="AA3238" s="130">
        <f t="shared" si="5555"/>
        <v>0</v>
      </c>
      <c r="AB3238" s="130">
        <f t="shared" si="5555"/>
        <v>0</v>
      </c>
      <c r="AC3238" s="130">
        <f t="shared" si="5555"/>
        <v>0</v>
      </c>
      <c r="AD3238" s="130">
        <f t="shared" si="5555"/>
        <v>0</v>
      </c>
      <c r="AE3238" s="130">
        <f t="shared" si="5555"/>
        <v>0</v>
      </c>
      <c r="AF3238" s="131">
        <f t="shared" si="5555"/>
        <v>0</v>
      </c>
      <c r="AG3238" s="129">
        <f>F3231</f>
        <v>0</v>
      </c>
      <c r="AH3238" s="130">
        <f t="shared" si="5556"/>
        <v>0</v>
      </c>
      <c r="AI3238" s="130">
        <f t="shared" si="5556"/>
        <v>0</v>
      </c>
      <c r="AJ3238" s="130">
        <f t="shared" si="5556"/>
        <v>0</v>
      </c>
      <c r="AK3238" s="130">
        <f t="shared" si="5556"/>
        <v>0</v>
      </c>
      <c r="AL3238" s="130">
        <f t="shared" si="5556"/>
        <v>0</v>
      </c>
      <c r="AM3238" s="130">
        <f t="shared" si="5556"/>
        <v>0</v>
      </c>
      <c r="AN3238" s="130">
        <f t="shared" si="5556"/>
        <v>0</v>
      </c>
      <c r="AO3238" s="130">
        <f t="shared" si="5556"/>
        <v>0</v>
      </c>
      <c r="AP3238" s="131">
        <f t="shared" si="5556"/>
        <v>0</v>
      </c>
      <c r="AQ3238" s="129">
        <f>G3231</f>
        <v>0</v>
      </c>
      <c r="AR3238" s="130">
        <f t="shared" si="5557"/>
        <v>0</v>
      </c>
      <c r="AS3238" s="130">
        <f t="shared" si="5557"/>
        <v>0</v>
      </c>
      <c r="AT3238" s="130">
        <f t="shared" si="5557"/>
        <v>0</v>
      </c>
      <c r="AU3238" s="130">
        <f t="shared" si="5557"/>
        <v>0</v>
      </c>
      <c r="AV3238" s="130">
        <f t="shared" si="5557"/>
        <v>0</v>
      </c>
      <c r="AW3238" s="130">
        <f t="shared" si="5557"/>
        <v>0</v>
      </c>
      <c r="AX3238" s="130">
        <f t="shared" si="5557"/>
        <v>0</v>
      </c>
      <c r="AY3238" s="130">
        <f t="shared" si="5557"/>
        <v>0</v>
      </c>
      <c r="AZ3238" s="131">
        <f t="shared" si="5557"/>
        <v>0</v>
      </c>
      <c r="BA3238" s="129" t="e">
        <f>H3231</f>
        <v>#DIV/0!</v>
      </c>
      <c r="BB3238" s="130" t="e">
        <f t="shared" si="5558"/>
        <v>#DIV/0!</v>
      </c>
      <c r="BC3238" s="130" t="e">
        <f t="shared" si="5558"/>
        <v>#DIV/0!</v>
      </c>
      <c r="BD3238" s="130" t="e">
        <f t="shared" si="5558"/>
        <v>#DIV/0!</v>
      </c>
      <c r="BE3238" s="130" t="e">
        <f t="shared" si="5558"/>
        <v>#DIV/0!</v>
      </c>
      <c r="BF3238" s="130" t="e">
        <f t="shared" si="5558"/>
        <v>#DIV/0!</v>
      </c>
      <c r="BG3238" s="130" t="e">
        <f t="shared" si="5558"/>
        <v>#DIV/0!</v>
      </c>
      <c r="BH3238" s="130" t="e">
        <f t="shared" si="5558"/>
        <v>#DIV/0!</v>
      </c>
      <c r="BI3238" s="130" t="e">
        <f t="shared" si="5558"/>
        <v>#DIV/0!</v>
      </c>
      <c r="BJ3238" s="131" t="e">
        <f t="shared" si="5558"/>
        <v>#DIV/0!</v>
      </c>
      <c r="BK3238"/>
      <c r="BL3238"/>
      <c r="BM3238"/>
      <c r="BN3238"/>
      <c r="BO3238"/>
      <c r="BP3238"/>
      <c r="BQ3238"/>
      <c r="BR3238"/>
      <c r="BS3238"/>
      <c r="BT3238"/>
      <c r="BU3238"/>
      <c r="BV3238"/>
      <c r="BW3238"/>
      <c r="BX3238"/>
      <c r="BY3238"/>
      <c r="BZ3238"/>
      <c r="CA3238"/>
      <c r="CB3238"/>
      <c r="CC3238"/>
      <c r="CD3238"/>
      <c r="CE3238"/>
      <c r="CF3238"/>
      <c r="CG3238"/>
      <c r="CH3238"/>
      <c r="CI3238"/>
      <c r="CJ3238"/>
      <c r="CK3238"/>
      <c r="CL3238"/>
      <c r="CM3238"/>
      <c r="CN3238"/>
      <c r="CO3238"/>
    </row>
    <row r="3239" spans="1:93" s="2" customFormat="1" ht="15" hidden="1" customHeight="1" outlineLevel="2" x14ac:dyDescent="0.25">
      <c r="A3239" s="152" t="s">
        <v>47</v>
      </c>
      <c r="B3239" s="129">
        <f>C3232</f>
        <v>0</v>
      </c>
      <c r="C3239" s="130">
        <f t="shared" si="5552"/>
        <v>0</v>
      </c>
      <c r="D3239" s="130">
        <f t="shared" si="5552"/>
        <v>0</v>
      </c>
      <c r="E3239" s="130">
        <f t="shared" si="5552"/>
        <v>0</v>
      </c>
      <c r="F3239" s="130">
        <f t="shared" si="5552"/>
        <v>0</v>
      </c>
      <c r="G3239" s="130">
        <f t="shared" si="5552"/>
        <v>0</v>
      </c>
      <c r="H3239" s="130">
        <f t="shared" si="5552"/>
        <v>0</v>
      </c>
      <c r="I3239" s="130">
        <f t="shared" si="5552"/>
        <v>0</v>
      </c>
      <c r="J3239" s="190">
        <f t="shared" si="5552"/>
        <v>0</v>
      </c>
      <c r="K3239" s="130">
        <f t="shared" si="5552"/>
        <v>0</v>
      </c>
      <c r="L3239" s="131">
        <f t="shared" si="5552"/>
        <v>0</v>
      </c>
      <c r="M3239" s="129">
        <f>D3232</f>
        <v>0</v>
      </c>
      <c r="N3239" s="130">
        <f t="shared" si="5554"/>
        <v>0</v>
      </c>
      <c r="O3239" s="130">
        <f t="shared" si="5554"/>
        <v>0</v>
      </c>
      <c r="P3239" s="130">
        <f t="shared" si="5554"/>
        <v>0</v>
      </c>
      <c r="Q3239" s="130">
        <f t="shared" si="5554"/>
        <v>0</v>
      </c>
      <c r="R3239" s="130">
        <f t="shared" si="5554"/>
        <v>0</v>
      </c>
      <c r="S3239" s="130">
        <f t="shared" si="5554"/>
        <v>0</v>
      </c>
      <c r="T3239" s="130">
        <f t="shared" si="5554"/>
        <v>0</v>
      </c>
      <c r="U3239" s="130">
        <f t="shared" si="5554"/>
        <v>0</v>
      </c>
      <c r="V3239" s="131">
        <f t="shared" si="5554"/>
        <v>0</v>
      </c>
      <c r="W3239" s="129">
        <f>E3232</f>
        <v>0</v>
      </c>
      <c r="X3239" s="130">
        <f t="shared" si="5555"/>
        <v>0</v>
      </c>
      <c r="Y3239" s="130">
        <f t="shared" si="5555"/>
        <v>0</v>
      </c>
      <c r="Z3239" s="130">
        <f t="shared" si="5555"/>
        <v>0</v>
      </c>
      <c r="AA3239" s="130">
        <f t="shared" si="5555"/>
        <v>0</v>
      </c>
      <c r="AB3239" s="130">
        <f t="shared" si="5555"/>
        <v>0</v>
      </c>
      <c r="AC3239" s="130">
        <f t="shared" si="5555"/>
        <v>0</v>
      </c>
      <c r="AD3239" s="130">
        <f t="shared" si="5555"/>
        <v>0</v>
      </c>
      <c r="AE3239" s="130">
        <f t="shared" si="5555"/>
        <v>0</v>
      </c>
      <c r="AF3239" s="131">
        <f t="shared" si="5555"/>
        <v>0</v>
      </c>
      <c r="AG3239" s="129">
        <f>F3232</f>
        <v>0</v>
      </c>
      <c r="AH3239" s="130">
        <f t="shared" si="5556"/>
        <v>0</v>
      </c>
      <c r="AI3239" s="130">
        <f t="shared" si="5556"/>
        <v>0</v>
      </c>
      <c r="AJ3239" s="130">
        <f t="shared" si="5556"/>
        <v>0</v>
      </c>
      <c r="AK3239" s="130">
        <f t="shared" si="5556"/>
        <v>0</v>
      </c>
      <c r="AL3239" s="130">
        <f t="shared" si="5556"/>
        <v>0</v>
      </c>
      <c r="AM3239" s="130">
        <f t="shared" si="5556"/>
        <v>0</v>
      </c>
      <c r="AN3239" s="130">
        <f t="shared" si="5556"/>
        <v>0</v>
      </c>
      <c r="AO3239" s="130">
        <f t="shared" si="5556"/>
        <v>0</v>
      </c>
      <c r="AP3239" s="131">
        <f t="shared" si="5556"/>
        <v>0</v>
      </c>
      <c r="AQ3239" s="129">
        <f>G3232</f>
        <v>0</v>
      </c>
      <c r="AR3239" s="130">
        <f t="shared" si="5557"/>
        <v>0</v>
      </c>
      <c r="AS3239" s="130">
        <f t="shared" si="5557"/>
        <v>0</v>
      </c>
      <c r="AT3239" s="130">
        <f t="shared" si="5557"/>
        <v>0</v>
      </c>
      <c r="AU3239" s="130">
        <f t="shared" si="5557"/>
        <v>0</v>
      </c>
      <c r="AV3239" s="130">
        <f t="shared" si="5557"/>
        <v>0</v>
      </c>
      <c r="AW3239" s="130">
        <f t="shared" si="5557"/>
        <v>0</v>
      </c>
      <c r="AX3239" s="130">
        <f t="shared" si="5557"/>
        <v>0</v>
      </c>
      <c r="AY3239" s="130">
        <f t="shared" si="5557"/>
        <v>0</v>
      </c>
      <c r="AZ3239" s="131">
        <f t="shared" si="5557"/>
        <v>0</v>
      </c>
      <c r="BA3239" s="129" t="e">
        <f>H3232</f>
        <v>#DIV/0!</v>
      </c>
      <c r="BB3239" s="130" t="e">
        <f t="shared" si="5558"/>
        <v>#DIV/0!</v>
      </c>
      <c r="BC3239" s="130" t="e">
        <f t="shared" si="5558"/>
        <v>#DIV/0!</v>
      </c>
      <c r="BD3239" s="130" t="e">
        <f t="shared" si="5558"/>
        <v>#DIV/0!</v>
      </c>
      <c r="BE3239" s="130" t="e">
        <f t="shared" si="5558"/>
        <v>#DIV/0!</v>
      </c>
      <c r="BF3239" s="130" t="e">
        <f t="shared" si="5558"/>
        <v>#DIV/0!</v>
      </c>
      <c r="BG3239" s="130" t="e">
        <f t="shared" si="5558"/>
        <v>#DIV/0!</v>
      </c>
      <c r="BH3239" s="130" t="e">
        <f t="shared" si="5558"/>
        <v>#DIV/0!</v>
      </c>
      <c r="BI3239" s="130" t="e">
        <f t="shared" si="5558"/>
        <v>#DIV/0!</v>
      </c>
      <c r="BJ3239" s="131" t="e">
        <f t="shared" si="5558"/>
        <v>#DIV/0!</v>
      </c>
      <c r="BK3239"/>
      <c r="BL3239"/>
      <c r="BM3239"/>
      <c r="BN3239"/>
      <c r="BO3239"/>
      <c r="BP3239"/>
      <c r="BQ3239"/>
      <c r="BR3239"/>
      <c r="BS3239"/>
      <c r="BT3239"/>
      <c r="BU3239"/>
      <c r="BV3239"/>
      <c r="BW3239"/>
      <c r="BX3239"/>
      <c r="BY3239"/>
      <c r="BZ3239"/>
      <c r="CA3239"/>
      <c r="CB3239"/>
      <c r="CC3239"/>
      <c r="CD3239"/>
      <c r="CE3239"/>
      <c r="CF3239"/>
      <c r="CG3239"/>
      <c r="CH3239"/>
      <c r="CI3239"/>
      <c r="CJ3239"/>
      <c r="CK3239"/>
      <c r="CL3239"/>
      <c r="CM3239"/>
      <c r="CN3239"/>
      <c r="CO3239"/>
    </row>
    <row r="3240" spans="1:93" s="2" customFormat="1" ht="15" hidden="1" customHeight="1" outlineLevel="2" x14ac:dyDescent="0.25">
      <c r="A3240" s="152" t="s">
        <v>57</v>
      </c>
      <c r="B3240" s="129">
        <f t="shared" ref="B3240" si="5559">E$3</f>
        <v>43</v>
      </c>
      <c r="C3240" s="130">
        <f t="shared" si="5552"/>
        <v>43</v>
      </c>
      <c r="D3240" s="130">
        <f t="shared" si="5552"/>
        <v>43</v>
      </c>
      <c r="E3240" s="130">
        <f t="shared" si="5552"/>
        <v>43</v>
      </c>
      <c r="F3240" s="130">
        <f t="shared" si="5552"/>
        <v>43</v>
      </c>
      <c r="G3240" s="130">
        <f t="shared" si="5552"/>
        <v>43</v>
      </c>
      <c r="H3240" s="130">
        <f t="shared" si="5552"/>
        <v>43</v>
      </c>
      <c r="I3240" s="130">
        <f t="shared" si="5552"/>
        <v>43</v>
      </c>
      <c r="J3240" s="190">
        <f t="shared" si="5552"/>
        <v>43</v>
      </c>
      <c r="K3240" s="130">
        <f t="shared" si="5552"/>
        <v>43</v>
      </c>
      <c r="L3240" s="131">
        <f t="shared" si="5552"/>
        <v>43</v>
      </c>
      <c r="M3240" s="129">
        <f t="shared" ref="M3240" si="5560">F$3</f>
        <v>0</v>
      </c>
      <c r="N3240" s="130">
        <f t="shared" si="5554"/>
        <v>0</v>
      </c>
      <c r="O3240" s="130">
        <f t="shared" si="5554"/>
        <v>0</v>
      </c>
      <c r="P3240" s="130">
        <f t="shared" si="5554"/>
        <v>0</v>
      </c>
      <c r="Q3240" s="130">
        <f t="shared" si="5554"/>
        <v>0</v>
      </c>
      <c r="R3240" s="130">
        <f t="shared" si="5554"/>
        <v>0</v>
      </c>
      <c r="S3240" s="130">
        <f t="shared" si="5554"/>
        <v>0</v>
      </c>
      <c r="T3240" s="130">
        <f t="shared" si="5554"/>
        <v>0</v>
      </c>
      <c r="U3240" s="130">
        <f t="shared" si="5554"/>
        <v>0</v>
      </c>
      <c r="V3240" s="131">
        <f t="shared" si="5554"/>
        <v>0</v>
      </c>
      <c r="W3240" s="129">
        <f t="shared" ref="W3240" si="5561">G$3</f>
        <v>0</v>
      </c>
      <c r="X3240" s="130">
        <f t="shared" si="5555"/>
        <v>0</v>
      </c>
      <c r="Y3240" s="130">
        <f t="shared" si="5555"/>
        <v>0</v>
      </c>
      <c r="Z3240" s="130">
        <f t="shared" si="5555"/>
        <v>0</v>
      </c>
      <c r="AA3240" s="130">
        <f t="shared" si="5555"/>
        <v>0</v>
      </c>
      <c r="AB3240" s="130">
        <f t="shared" si="5555"/>
        <v>0</v>
      </c>
      <c r="AC3240" s="130">
        <f t="shared" si="5555"/>
        <v>0</v>
      </c>
      <c r="AD3240" s="130">
        <f t="shared" si="5555"/>
        <v>0</v>
      </c>
      <c r="AE3240" s="130">
        <f t="shared" si="5555"/>
        <v>0</v>
      </c>
      <c r="AF3240" s="131">
        <f t="shared" si="5555"/>
        <v>0</v>
      </c>
      <c r="AG3240" s="129">
        <f t="shared" ref="AG3240" si="5562">H$3</f>
        <v>0</v>
      </c>
      <c r="AH3240" s="130">
        <f t="shared" si="5556"/>
        <v>0</v>
      </c>
      <c r="AI3240" s="130">
        <f t="shared" si="5556"/>
        <v>0</v>
      </c>
      <c r="AJ3240" s="130">
        <f t="shared" si="5556"/>
        <v>0</v>
      </c>
      <c r="AK3240" s="130">
        <f t="shared" si="5556"/>
        <v>0</v>
      </c>
      <c r="AL3240" s="130">
        <f t="shared" si="5556"/>
        <v>0</v>
      </c>
      <c r="AM3240" s="130">
        <f t="shared" si="5556"/>
        <v>0</v>
      </c>
      <c r="AN3240" s="130">
        <f t="shared" si="5556"/>
        <v>0</v>
      </c>
      <c r="AO3240" s="130">
        <f t="shared" si="5556"/>
        <v>0</v>
      </c>
      <c r="AP3240" s="131">
        <f t="shared" si="5556"/>
        <v>0</v>
      </c>
      <c r="AQ3240" s="129">
        <f t="shared" ref="AQ3240" si="5563">I$3</f>
        <v>0</v>
      </c>
      <c r="AR3240" s="130">
        <f t="shared" si="5557"/>
        <v>0</v>
      </c>
      <c r="AS3240" s="130">
        <f t="shared" si="5557"/>
        <v>0</v>
      </c>
      <c r="AT3240" s="130">
        <f t="shared" si="5557"/>
        <v>0</v>
      </c>
      <c r="AU3240" s="130">
        <f t="shared" si="5557"/>
        <v>0</v>
      </c>
      <c r="AV3240" s="130">
        <f t="shared" si="5557"/>
        <v>0</v>
      </c>
      <c r="AW3240" s="130">
        <f t="shared" si="5557"/>
        <v>0</v>
      </c>
      <c r="AX3240" s="130">
        <f t="shared" si="5557"/>
        <v>0</v>
      </c>
      <c r="AY3240" s="130">
        <f t="shared" si="5557"/>
        <v>0</v>
      </c>
      <c r="AZ3240" s="131">
        <f t="shared" si="5557"/>
        <v>0</v>
      </c>
      <c r="BA3240" s="129">
        <f t="shared" ref="BA3240" si="5564">J$3</f>
        <v>0</v>
      </c>
      <c r="BB3240" s="130">
        <f t="shared" si="5558"/>
        <v>0</v>
      </c>
      <c r="BC3240" s="130">
        <f t="shared" si="5558"/>
        <v>0</v>
      </c>
      <c r="BD3240" s="130">
        <f t="shared" si="5558"/>
        <v>0</v>
      </c>
      <c r="BE3240" s="130">
        <f t="shared" si="5558"/>
        <v>0</v>
      </c>
      <c r="BF3240" s="130">
        <f t="shared" si="5558"/>
        <v>0</v>
      </c>
      <c r="BG3240" s="130">
        <f t="shared" si="5558"/>
        <v>0</v>
      </c>
      <c r="BH3240" s="130">
        <f t="shared" si="5558"/>
        <v>0</v>
      </c>
      <c r="BI3240" s="130">
        <f t="shared" si="5558"/>
        <v>0</v>
      </c>
      <c r="BJ3240" s="131">
        <f t="shared" si="5558"/>
        <v>0</v>
      </c>
      <c r="BK3240"/>
      <c r="BL3240"/>
      <c r="BM3240"/>
      <c r="BN3240"/>
      <c r="BO3240"/>
      <c r="BP3240"/>
      <c r="BQ3240"/>
      <c r="BR3240"/>
      <c r="BS3240"/>
      <c r="BT3240"/>
      <c r="BU3240"/>
      <c r="BV3240"/>
      <c r="BW3240"/>
      <c r="BX3240"/>
      <c r="BY3240"/>
      <c r="BZ3240"/>
      <c r="CA3240"/>
      <c r="CB3240"/>
      <c r="CC3240"/>
      <c r="CD3240"/>
      <c r="CE3240"/>
      <c r="CF3240"/>
      <c r="CG3240"/>
      <c r="CH3240"/>
      <c r="CI3240"/>
      <c r="CJ3240"/>
      <c r="CK3240"/>
      <c r="CL3240"/>
      <c r="CM3240"/>
      <c r="CN3240"/>
      <c r="CO3240"/>
    </row>
    <row r="3241" spans="1:93" s="2" customFormat="1" ht="15" hidden="1" customHeight="1" outlineLevel="2" x14ac:dyDescent="0.25">
      <c r="A3241" s="152" t="s">
        <v>58</v>
      </c>
      <c r="B3241" s="132">
        <f t="shared" ref="B3241" si="5565">B3240/10*0</f>
        <v>0</v>
      </c>
      <c r="C3241" s="133">
        <f t="shared" ref="C3241" si="5566">C3240/10*1</f>
        <v>4.3</v>
      </c>
      <c r="D3241" s="133">
        <f t="shared" ref="D3241" si="5567">D3240/10*2</f>
        <v>8.6</v>
      </c>
      <c r="E3241" s="133">
        <f t="shared" ref="E3241" si="5568">E3240/10*3</f>
        <v>12.899999999999999</v>
      </c>
      <c r="F3241" s="133">
        <f t="shared" ref="F3241" si="5569">F3240/10*4</f>
        <v>17.2</v>
      </c>
      <c r="G3241" s="133">
        <f t="shared" ref="G3241" si="5570">G3240/10*5</f>
        <v>21.5</v>
      </c>
      <c r="H3241" s="133">
        <f t="shared" ref="H3241" si="5571">H3240/10*6</f>
        <v>25.799999999999997</v>
      </c>
      <c r="I3241" s="133">
        <f t="shared" ref="I3241" si="5572">I3240/10*7</f>
        <v>30.099999999999998</v>
      </c>
      <c r="J3241" s="191">
        <f t="shared" ref="J3241" si="5573">J3240/10*8</f>
        <v>34.4</v>
      </c>
      <c r="K3241" s="133">
        <f t="shared" ref="K3241" si="5574">K3240/10*9</f>
        <v>38.699999999999996</v>
      </c>
      <c r="L3241" s="134">
        <f t="shared" ref="L3241" si="5575">L3240/10*10</f>
        <v>43</v>
      </c>
      <c r="M3241" s="133">
        <f t="shared" ref="M3241" si="5576">M3240/10*1</f>
        <v>0</v>
      </c>
      <c r="N3241" s="133">
        <f t="shared" ref="N3241" si="5577">N3240/10*2</f>
        <v>0</v>
      </c>
      <c r="O3241" s="133">
        <f t="shared" ref="O3241" si="5578">O3240/10*3</f>
        <v>0</v>
      </c>
      <c r="P3241" s="133">
        <f t="shared" ref="P3241" si="5579">P3240/10*4</f>
        <v>0</v>
      </c>
      <c r="Q3241" s="133">
        <f t="shared" ref="Q3241" si="5580">Q3240/10*5</f>
        <v>0</v>
      </c>
      <c r="R3241" s="133">
        <f t="shared" ref="R3241" si="5581">R3240/10*6</f>
        <v>0</v>
      </c>
      <c r="S3241" s="133">
        <f t="shared" ref="S3241" si="5582">S3240/10*7</f>
        <v>0</v>
      </c>
      <c r="T3241" s="133">
        <f t="shared" ref="T3241" si="5583">T3240/10*8</f>
        <v>0</v>
      </c>
      <c r="U3241" s="133">
        <f t="shared" ref="U3241" si="5584">U3240/10*9</f>
        <v>0</v>
      </c>
      <c r="V3241" s="134">
        <f t="shared" ref="V3241" si="5585">V3240/10*10</f>
        <v>0</v>
      </c>
      <c r="W3241" s="133">
        <f t="shared" ref="W3241" si="5586">W3240/10*1</f>
        <v>0</v>
      </c>
      <c r="X3241" s="133">
        <f t="shared" ref="X3241" si="5587">X3240/10*2</f>
        <v>0</v>
      </c>
      <c r="Y3241" s="133">
        <f t="shared" ref="Y3241" si="5588">Y3240/10*3</f>
        <v>0</v>
      </c>
      <c r="Z3241" s="133">
        <f t="shared" ref="Z3241" si="5589">Z3240/10*4</f>
        <v>0</v>
      </c>
      <c r="AA3241" s="133">
        <f t="shared" ref="AA3241" si="5590">AA3240/10*5</f>
        <v>0</v>
      </c>
      <c r="AB3241" s="133">
        <f t="shared" ref="AB3241" si="5591">AB3240/10*6</f>
        <v>0</v>
      </c>
      <c r="AC3241" s="133">
        <f t="shared" ref="AC3241" si="5592">AC3240/10*7</f>
        <v>0</v>
      </c>
      <c r="AD3241" s="133">
        <f t="shared" ref="AD3241" si="5593">AD3240/10*8</f>
        <v>0</v>
      </c>
      <c r="AE3241" s="134">
        <f t="shared" ref="AE3241" si="5594">AE3240/10*9</f>
        <v>0</v>
      </c>
      <c r="AF3241" s="134">
        <f t="shared" ref="AF3241" si="5595">AF3240/10*10</f>
        <v>0</v>
      </c>
      <c r="AG3241" s="133">
        <f t="shared" ref="AG3241" si="5596">AG3240/10*1</f>
        <v>0</v>
      </c>
      <c r="AH3241" s="133">
        <f t="shared" ref="AH3241" si="5597">AH3240/10*2</f>
        <v>0</v>
      </c>
      <c r="AI3241" s="133">
        <f t="shared" ref="AI3241" si="5598">AI3240/10*3</f>
        <v>0</v>
      </c>
      <c r="AJ3241" s="133">
        <f t="shared" ref="AJ3241" si="5599">AJ3240/10*4</f>
        <v>0</v>
      </c>
      <c r="AK3241" s="133">
        <f t="shared" ref="AK3241" si="5600">AK3240/10*5</f>
        <v>0</v>
      </c>
      <c r="AL3241" s="133">
        <f t="shared" ref="AL3241" si="5601">AL3240/10*6</f>
        <v>0</v>
      </c>
      <c r="AM3241" s="133">
        <f t="shared" ref="AM3241" si="5602">AM3240/10*7</f>
        <v>0</v>
      </c>
      <c r="AN3241" s="133">
        <f t="shared" ref="AN3241" si="5603">AN3240/10*8</f>
        <v>0</v>
      </c>
      <c r="AO3241" s="134">
        <f t="shared" ref="AO3241" si="5604">AO3240/10*9</f>
        <v>0</v>
      </c>
      <c r="AP3241" s="134">
        <f t="shared" ref="AP3241" si="5605">AP3240/10*10</f>
        <v>0</v>
      </c>
      <c r="AQ3241" s="133">
        <f t="shared" ref="AQ3241" si="5606">AQ3240/10*1</f>
        <v>0</v>
      </c>
      <c r="AR3241" s="133">
        <f t="shared" ref="AR3241" si="5607">AR3240/10*2</f>
        <v>0</v>
      </c>
      <c r="AS3241" s="133">
        <f t="shared" ref="AS3241" si="5608">AS3240/10*3</f>
        <v>0</v>
      </c>
      <c r="AT3241" s="133">
        <f t="shared" ref="AT3241" si="5609">AT3240/10*4</f>
        <v>0</v>
      </c>
      <c r="AU3241" s="133">
        <f t="shared" ref="AU3241" si="5610">AU3240/10*5</f>
        <v>0</v>
      </c>
      <c r="AV3241" s="133">
        <f t="shared" ref="AV3241" si="5611">AV3240/10*6</f>
        <v>0</v>
      </c>
      <c r="AW3241" s="133">
        <f t="shared" ref="AW3241" si="5612">AW3240/10*7</f>
        <v>0</v>
      </c>
      <c r="AX3241" s="133">
        <f t="shared" ref="AX3241" si="5613">AX3240/10*8</f>
        <v>0</v>
      </c>
      <c r="AY3241" s="134">
        <f t="shared" ref="AY3241" si="5614">AY3240/10*9</f>
        <v>0</v>
      </c>
      <c r="AZ3241" s="134">
        <f t="shared" ref="AZ3241" si="5615">AZ3240/10*10</f>
        <v>0</v>
      </c>
      <c r="BA3241" s="133">
        <f t="shared" ref="BA3241" si="5616">BA3240/10*1</f>
        <v>0</v>
      </c>
      <c r="BB3241" s="133">
        <f t="shared" ref="BB3241" si="5617">BB3240/10*2</f>
        <v>0</v>
      </c>
      <c r="BC3241" s="133">
        <f t="shared" ref="BC3241" si="5618">BC3240/10*3</f>
        <v>0</v>
      </c>
      <c r="BD3241" s="133">
        <f t="shared" ref="BD3241" si="5619">BD3240/10*4</f>
        <v>0</v>
      </c>
      <c r="BE3241" s="133">
        <f t="shared" ref="BE3241" si="5620">BE3240/10*5</f>
        <v>0</v>
      </c>
      <c r="BF3241" s="133">
        <f t="shared" ref="BF3241" si="5621">BF3240/10*6</f>
        <v>0</v>
      </c>
      <c r="BG3241" s="133">
        <f t="shared" ref="BG3241" si="5622">BG3240/10*7</f>
        <v>0</v>
      </c>
      <c r="BH3241" s="133">
        <f t="shared" ref="BH3241" si="5623">BH3240/10*8</f>
        <v>0</v>
      </c>
      <c r="BI3241" s="134">
        <f t="shared" ref="BI3241" si="5624">BI3240/10*9</f>
        <v>0</v>
      </c>
      <c r="BJ3241" s="134">
        <f t="shared" ref="BJ3241" si="5625">BJ3240/10*10</f>
        <v>0</v>
      </c>
      <c r="BK3241"/>
      <c r="BL3241"/>
      <c r="BM3241"/>
      <c r="BN3241"/>
      <c r="BO3241"/>
      <c r="BP3241"/>
      <c r="BQ3241"/>
      <c r="BR3241"/>
      <c r="BS3241"/>
      <c r="BT3241"/>
      <c r="BU3241"/>
      <c r="BV3241"/>
      <c r="BW3241"/>
      <c r="BX3241"/>
      <c r="BY3241"/>
      <c r="BZ3241"/>
      <c r="CA3241"/>
      <c r="CB3241"/>
      <c r="CC3241"/>
      <c r="CD3241"/>
      <c r="CE3241"/>
      <c r="CF3241"/>
      <c r="CG3241"/>
      <c r="CH3241"/>
      <c r="CI3241"/>
      <c r="CJ3241"/>
      <c r="CK3241"/>
      <c r="CL3241"/>
      <c r="CM3241"/>
      <c r="CN3241"/>
      <c r="CO3241"/>
    </row>
    <row r="3242" spans="1:93" ht="15.75" hidden="1" outlineLevel="2" thickBot="1" x14ac:dyDescent="0.3">
      <c r="A3242" s="152" t="s">
        <v>60</v>
      </c>
      <c r="B3242" s="192">
        <f t="shared" ref="B3242:BJ3242" si="5626">-B3239+B3238*B3241-1*IF(AND($A3066=B3237,B3241&gt;=$A3185),B3241-$A3185,0)</f>
        <v>0</v>
      </c>
      <c r="C3242" s="193">
        <f t="shared" si="5626"/>
        <v>0</v>
      </c>
      <c r="D3242" s="193">
        <f t="shared" si="5626"/>
        <v>0</v>
      </c>
      <c r="E3242" s="193">
        <f t="shared" si="5626"/>
        <v>0</v>
      </c>
      <c r="F3242" s="193">
        <f t="shared" si="5626"/>
        <v>0</v>
      </c>
      <c r="G3242" s="193">
        <f t="shared" si="5626"/>
        <v>0</v>
      </c>
      <c r="H3242" s="193">
        <f t="shared" si="5626"/>
        <v>0</v>
      </c>
      <c r="I3242" s="193">
        <f t="shared" si="5626"/>
        <v>0</v>
      </c>
      <c r="J3242" s="193">
        <f t="shared" si="5626"/>
        <v>0</v>
      </c>
      <c r="K3242" s="193">
        <f t="shared" si="5626"/>
        <v>0</v>
      </c>
      <c r="L3242" s="194">
        <f t="shared" si="5626"/>
        <v>0</v>
      </c>
      <c r="M3242" s="192">
        <f t="shared" si="5626"/>
        <v>0</v>
      </c>
      <c r="N3242" s="193">
        <f t="shared" si="5626"/>
        <v>0</v>
      </c>
      <c r="O3242" s="193">
        <f t="shared" si="5626"/>
        <v>0</v>
      </c>
      <c r="P3242" s="193">
        <f t="shared" si="5626"/>
        <v>0</v>
      </c>
      <c r="Q3242" s="193">
        <f t="shared" si="5626"/>
        <v>0</v>
      </c>
      <c r="R3242" s="193">
        <f t="shared" si="5626"/>
        <v>0</v>
      </c>
      <c r="S3242" s="193">
        <f t="shared" si="5626"/>
        <v>0</v>
      </c>
      <c r="T3242" s="193">
        <f t="shared" si="5626"/>
        <v>0</v>
      </c>
      <c r="U3242" s="193">
        <f t="shared" si="5626"/>
        <v>0</v>
      </c>
      <c r="V3242" s="194">
        <f t="shared" si="5626"/>
        <v>0</v>
      </c>
      <c r="W3242" s="192">
        <f t="shared" si="5626"/>
        <v>0</v>
      </c>
      <c r="X3242" s="193">
        <f t="shared" si="5626"/>
        <v>0</v>
      </c>
      <c r="Y3242" s="193">
        <f t="shared" si="5626"/>
        <v>0</v>
      </c>
      <c r="Z3242" s="193">
        <f t="shared" si="5626"/>
        <v>0</v>
      </c>
      <c r="AA3242" s="193">
        <f t="shared" si="5626"/>
        <v>0</v>
      </c>
      <c r="AB3242" s="193">
        <f t="shared" si="5626"/>
        <v>0</v>
      </c>
      <c r="AC3242" s="193">
        <f t="shared" si="5626"/>
        <v>0</v>
      </c>
      <c r="AD3242" s="193">
        <f t="shared" si="5626"/>
        <v>0</v>
      </c>
      <c r="AE3242" s="193">
        <f t="shared" si="5626"/>
        <v>0</v>
      </c>
      <c r="AF3242" s="194">
        <f t="shared" si="5626"/>
        <v>0</v>
      </c>
      <c r="AG3242" s="192">
        <f t="shared" si="5626"/>
        <v>0</v>
      </c>
      <c r="AH3242" s="193">
        <f t="shared" si="5626"/>
        <v>0</v>
      </c>
      <c r="AI3242" s="193">
        <f t="shared" si="5626"/>
        <v>0</v>
      </c>
      <c r="AJ3242" s="193">
        <f t="shared" si="5626"/>
        <v>0</v>
      </c>
      <c r="AK3242" s="193">
        <f t="shared" si="5626"/>
        <v>0</v>
      </c>
      <c r="AL3242" s="193">
        <f t="shared" si="5626"/>
        <v>0</v>
      </c>
      <c r="AM3242" s="193">
        <f t="shared" si="5626"/>
        <v>0</v>
      </c>
      <c r="AN3242" s="193">
        <f t="shared" si="5626"/>
        <v>0</v>
      </c>
      <c r="AO3242" s="193">
        <f t="shared" si="5626"/>
        <v>0</v>
      </c>
      <c r="AP3242" s="194">
        <f t="shared" si="5626"/>
        <v>0</v>
      </c>
      <c r="AQ3242" s="192">
        <f t="shared" si="5626"/>
        <v>0</v>
      </c>
      <c r="AR3242" s="193">
        <f t="shared" si="5626"/>
        <v>0</v>
      </c>
      <c r="AS3242" s="193">
        <f t="shared" si="5626"/>
        <v>0</v>
      </c>
      <c r="AT3242" s="193">
        <f t="shared" si="5626"/>
        <v>0</v>
      </c>
      <c r="AU3242" s="193">
        <f t="shared" si="5626"/>
        <v>0</v>
      </c>
      <c r="AV3242" s="193">
        <f t="shared" si="5626"/>
        <v>0</v>
      </c>
      <c r="AW3242" s="193">
        <f t="shared" si="5626"/>
        <v>0</v>
      </c>
      <c r="AX3242" s="193">
        <f t="shared" si="5626"/>
        <v>0</v>
      </c>
      <c r="AY3242" s="193">
        <f t="shared" si="5626"/>
        <v>0</v>
      </c>
      <c r="AZ3242" s="194">
        <f t="shared" si="5626"/>
        <v>0</v>
      </c>
      <c r="BA3242" s="192" t="e">
        <f t="shared" si="5626"/>
        <v>#DIV/0!</v>
      </c>
      <c r="BB3242" s="193" t="e">
        <f t="shared" si="5626"/>
        <v>#DIV/0!</v>
      </c>
      <c r="BC3242" s="193" t="e">
        <f t="shared" si="5626"/>
        <v>#DIV/0!</v>
      </c>
      <c r="BD3242" s="193" t="e">
        <f t="shared" si="5626"/>
        <v>#DIV/0!</v>
      </c>
      <c r="BE3242" s="193" t="e">
        <f t="shared" si="5626"/>
        <v>#DIV/0!</v>
      </c>
      <c r="BF3242" s="193" t="e">
        <f t="shared" si="5626"/>
        <v>#DIV/0!</v>
      </c>
      <c r="BG3242" s="193" t="e">
        <f t="shared" si="5626"/>
        <v>#DIV/0!</v>
      </c>
      <c r="BH3242" s="193" t="e">
        <f t="shared" si="5626"/>
        <v>#DIV/0!</v>
      </c>
      <c r="BI3242" s="193" t="e">
        <f t="shared" si="5626"/>
        <v>#DIV/0!</v>
      </c>
      <c r="BJ3242" s="194" t="e">
        <f t="shared" si="5626"/>
        <v>#DIV/0!</v>
      </c>
    </row>
    <row r="3243" spans="1:93" hidden="1" outlineLevel="2" x14ac:dyDescent="0.25"/>
    <row r="3244" spans="1:93" hidden="1" outlineLevel="1" collapsed="1" x14ac:dyDescent="0.25">
      <c r="A3244" s="181">
        <f>4*B3066/10</f>
        <v>0</v>
      </c>
      <c r="B3244" s="180"/>
      <c r="C3244" s="180"/>
      <c r="D3244" s="180"/>
    </row>
    <row r="3245" spans="1:93" hidden="1" outlineLevel="2" x14ac:dyDescent="0.25">
      <c r="B3245" s="316">
        <f>'Calculo VIGA'!E$2</f>
        <v>1</v>
      </c>
      <c r="C3245" s="317"/>
      <c r="D3245" s="316">
        <f>'Calculo VIGA'!F$2</f>
        <v>2</v>
      </c>
      <c r="E3245" s="317"/>
      <c r="F3245" s="316">
        <f>'Calculo VIGA'!G$2</f>
        <v>3</v>
      </c>
      <c r="G3245" s="317"/>
      <c r="H3245" s="316">
        <f>'Calculo VIGA'!H$2</f>
        <v>4</v>
      </c>
      <c r="I3245" s="317"/>
      <c r="J3245" s="316">
        <f>'Calculo VIGA'!I$2</f>
        <v>5</v>
      </c>
      <c r="K3245" s="317"/>
      <c r="L3245" s="316">
        <f>'Calculo VIGA'!J$2</f>
        <v>6</v>
      </c>
      <c r="M3245" s="317"/>
    </row>
    <row r="3246" spans="1:93" hidden="1" outlineLevel="2" x14ac:dyDescent="0.25">
      <c r="B3246" s="105">
        <f>'Calculo VIGA'!B$18</f>
        <v>3</v>
      </c>
      <c r="C3246" s="106">
        <v>0</v>
      </c>
      <c r="D3246" s="107">
        <f>'Calculo VIGA'!J$18</f>
        <v>0</v>
      </c>
      <c r="E3246" s="106">
        <v>0</v>
      </c>
      <c r="F3246" s="107">
        <f>'Calculo VIGA'!R$18</f>
        <v>0</v>
      </c>
      <c r="G3246" s="106">
        <v>0</v>
      </c>
      <c r="H3246" s="107">
        <f>'Calculo VIGA'!Z$18</f>
        <v>0</v>
      </c>
      <c r="I3246" s="106">
        <v>0</v>
      </c>
      <c r="J3246" s="107">
        <f>'Calculo VIGA'!AH$18</f>
        <v>0</v>
      </c>
      <c r="K3246" s="106">
        <v>0</v>
      </c>
      <c r="L3246" s="107">
        <f>'Calculo VIGA'!AP$18</f>
        <v>0</v>
      </c>
      <c r="M3246" s="106">
        <v>0</v>
      </c>
      <c r="X3246" s="146"/>
      <c r="Y3246" s="147"/>
    </row>
    <row r="3247" spans="1:93" hidden="1" outlineLevel="2" x14ac:dyDescent="0.25">
      <c r="B3247" s="105">
        <f>'Calculo VIGA'!B$19</f>
        <v>4</v>
      </c>
      <c r="C3247" s="106">
        <f>IF($A3066=B3245,1*($B3066-$A3244)^2*(2*$A3244+$B3066)/$B3066^3,0)</f>
        <v>0</v>
      </c>
      <c r="D3247" s="107">
        <f>'Calculo VIGA'!J$19</f>
        <v>0</v>
      </c>
      <c r="E3247" s="106">
        <f>IF($A3066=D3245,1*($B3066-$A3244)^2*(2*$A3244+$B3066)/$B3066^3,0)</f>
        <v>0</v>
      </c>
      <c r="F3247" s="107">
        <f>'Calculo VIGA'!R$19</f>
        <v>0</v>
      </c>
      <c r="G3247" s="106">
        <f>IF($A3066=F3245,1*($B3066-$A3244)^2*(2*$A3244+$B3066)/$B3066^3,0)</f>
        <v>0</v>
      </c>
      <c r="H3247" s="107">
        <f>'Calculo VIGA'!Z$19</f>
        <v>0</v>
      </c>
      <c r="I3247" s="106">
        <f>IF($A3066=H3245,1*($B3066-$A3244)^2*(2*$A3244+$B3066)/$B3066^3,0)</f>
        <v>0</v>
      </c>
      <c r="J3247" s="107">
        <f>'Calculo VIGA'!AH$19</f>
        <v>0</v>
      </c>
      <c r="K3247" s="106">
        <f>IF($A3066=J3245,1*($B3066-$A3244)^2*(2*$A3244+$B3066)/$B3066^3,0)</f>
        <v>0</v>
      </c>
      <c r="L3247" s="107">
        <f>'Calculo VIGA'!AP$19</f>
        <v>0</v>
      </c>
      <c r="M3247" s="106" t="e">
        <f>IF($A3066=L3245,1*($B3066-$A3244)^2*(2*$A3244+$B3066)/$B3066^3,0)</f>
        <v>#DIV/0!</v>
      </c>
    </row>
    <row r="3248" spans="1:93" hidden="1" outlineLevel="2" x14ac:dyDescent="0.25">
      <c r="A3248" t="s">
        <v>36</v>
      </c>
      <c r="B3248" s="105">
        <f>'Calculo VIGA'!B$20</f>
        <v>1</v>
      </c>
      <c r="C3248" s="106">
        <f>IF($A3066=B3245,1*$A3244*($B3066-$A3244)^2/$B3066^2,0)</f>
        <v>0</v>
      </c>
      <c r="D3248" s="107">
        <f>'Calculo VIGA'!J$20</f>
        <v>0</v>
      </c>
      <c r="E3248" s="106">
        <f>IF($A3066=D3245,1*$A3244*($B3066-$A3244)^2/$B3066^2,0)</f>
        <v>0</v>
      </c>
      <c r="F3248" s="107">
        <f>'Calculo VIGA'!R$20</f>
        <v>0</v>
      </c>
      <c r="G3248" s="106">
        <f>IF($A3066=F3245,1*$A3244*($B3066-$A3244)^2/$B3066^2,0)</f>
        <v>0</v>
      </c>
      <c r="H3248" s="107">
        <f>'Calculo VIGA'!Z$20</f>
        <v>0</v>
      </c>
      <c r="I3248" s="106">
        <f>IF($A3066=H3245,1*$A3244*($B3066-$A3244)^2/$B3066^2,0)</f>
        <v>0</v>
      </c>
      <c r="J3248" s="107">
        <f>'Calculo VIGA'!AH$20</f>
        <v>0</v>
      </c>
      <c r="K3248" s="106">
        <f>IF($A3066=J3245,1*$A3244*($B3066-$A3244)^2/$B3066^2,0)</f>
        <v>0</v>
      </c>
      <c r="L3248" s="107">
        <f>'Calculo VIGA'!AP$20</f>
        <v>0</v>
      </c>
      <c r="M3248" s="106" t="e">
        <f>IF($A3066=L3245,1*$A3244*($B3066-$A3244)^2/$B3066^2,0)</f>
        <v>#DIV/0!</v>
      </c>
      <c r="X3248" s="149"/>
    </row>
    <row r="3249" spans="2:34" hidden="1" outlineLevel="2" x14ac:dyDescent="0.25">
      <c r="B3249" s="105">
        <f>'Calculo VIGA'!B$21</f>
        <v>5</v>
      </c>
      <c r="C3249" s="108">
        <v>0</v>
      </c>
      <c r="D3249" s="107">
        <f>'Calculo VIGA'!J$21</f>
        <v>0</v>
      </c>
      <c r="E3249" s="108">
        <v>0</v>
      </c>
      <c r="F3249" s="107">
        <f>'Calculo VIGA'!R$21</f>
        <v>0</v>
      </c>
      <c r="G3249" s="108">
        <v>0</v>
      </c>
      <c r="H3249" s="107">
        <f>'Calculo VIGA'!Z$21</f>
        <v>0</v>
      </c>
      <c r="I3249" s="108">
        <v>0</v>
      </c>
      <c r="J3249" s="107">
        <f>'Calculo VIGA'!AH$21</f>
        <v>0</v>
      </c>
      <c r="K3249" s="108">
        <v>0</v>
      </c>
      <c r="L3249" s="107">
        <f>'Calculo VIGA'!AP$21</f>
        <v>0</v>
      </c>
      <c r="M3249" s="108">
        <v>0</v>
      </c>
    </row>
    <row r="3250" spans="2:34" hidden="1" outlineLevel="2" x14ac:dyDescent="0.25">
      <c r="B3250" s="105">
        <f>'Calculo VIGA'!B$22</f>
        <v>6</v>
      </c>
      <c r="C3250" s="106">
        <f>IF($A3066=B3245,1*($A3244)^2*(3*$B3066-2*$A3244)/$B3066^3,0)</f>
        <v>0</v>
      </c>
      <c r="D3250" s="107">
        <f>'Calculo VIGA'!J$22</f>
        <v>0</v>
      </c>
      <c r="E3250" s="106">
        <f>IF($A3066=D3245,1*($A3244)^2*(3*$B3066-2*$A3244)/$B3066^3,0)</f>
        <v>0</v>
      </c>
      <c r="F3250" s="107">
        <f>'Calculo VIGA'!R$22</f>
        <v>0</v>
      </c>
      <c r="G3250" s="106">
        <f>IF($A3066=F3245,1*($A3244)^2*(3*$B3066-2*$A3244)/$B3066^3,0)</f>
        <v>0</v>
      </c>
      <c r="H3250" s="107">
        <f>'Calculo VIGA'!Z$22</f>
        <v>0</v>
      </c>
      <c r="I3250" s="106">
        <f>IF($A3066=H3245,1*($A3244)^2*(3*$B3066-2*$A3244)/$B3066^3,0)</f>
        <v>0</v>
      </c>
      <c r="J3250" s="107">
        <f>'Calculo VIGA'!AH$22</f>
        <v>0</v>
      </c>
      <c r="K3250" s="106">
        <f>IF($A3066=J3245,1*($A3244)^2*(3*$B3066-2*$A3244)/$B3066^3,0)</f>
        <v>0</v>
      </c>
      <c r="L3250" s="107">
        <f>'Calculo VIGA'!AP$22</f>
        <v>0</v>
      </c>
      <c r="M3250" s="106" t="e">
        <f>IF($A3066=L3245,1*($A3244)^2*(3*$B3066-2*$A3244)/$B3066^3,0)</f>
        <v>#DIV/0!</v>
      </c>
    </row>
    <row r="3251" spans="2:34" hidden="1" outlineLevel="2" x14ac:dyDescent="0.25">
      <c r="B3251" s="105">
        <f>'Calculo VIGA'!B$23</f>
        <v>2</v>
      </c>
      <c r="C3251" s="108">
        <f>IF($A3066=B3245,-1*($B3066-$A3244)*$A3244^2/$B3066^2,0)</f>
        <v>0</v>
      </c>
      <c r="D3251" s="107">
        <f>'Calculo VIGA'!J$23</f>
        <v>0</v>
      </c>
      <c r="E3251" s="108">
        <f>IF($A3066=D3245,-1*($B3066-$A3244)*$A3244^2/$B3066^2,0)</f>
        <v>0</v>
      </c>
      <c r="F3251" s="107">
        <f>'Calculo VIGA'!R$23</f>
        <v>0</v>
      </c>
      <c r="G3251" s="108">
        <f>IF($A3066=F3245,-1*($B3066-$A3244)*$A3244^2/$B3066^2,0)</f>
        <v>0</v>
      </c>
      <c r="H3251" s="107">
        <f>'Calculo VIGA'!Z$23</f>
        <v>0</v>
      </c>
      <c r="I3251" s="108">
        <f>IF($A3066=H3245,-1*($B3066-$A3244)*$A3244^2/$B3066^2,0)</f>
        <v>0</v>
      </c>
      <c r="J3251" s="107">
        <f>'Calculo VIGA'!AH$23</f>
        <v>0</v>
      </c>
      <c r="K3251" s="108">
        <f>IF($A3066=J3245,-1*($B3066-$A3244)*$A3244^2/$B3066^2,0)</f>
        <v>0</v>
      </c>
      <c r="L3251" s="107">
        <f>'Calculo VIGA'!AP$23</f>
        <v>0</v>
      </c>
      <c r="M3251" s="108" t="e">
        <f>IF($A3066=L3245,-1*($B3066-$A3244)*$A3244^2/$B3066^2,0)</f>
        <v>#DIV/0!</v>
      </c>
    </row>
    <row r="3252" spans="2:34" hidden="1" outlineLevel="2" x14ac:dyDescent="0.25">
      <c r="C3252" t="s">
        <v>61</v>
      </c>
      <c r="D3252" s="182"/>
      <c r="E3252" s="183"/>
      <c r="F3252" s="182"/>
      <c r="G3252" s="183"/>
      <c r="H3252" s="182"/>
      <c r="I3252" s="183"/>
      <c r="J3252" s="182"/>
      <c r="K3252" s="183"/>
      <c r="L3252" s="182"/>
      <c r="M3252" s="183"/>
      <c r="N3252" s="182"/>
      <c r="O3252" s="183"/>
      <c r="P3252" s="182"/>
      <c r="Q3252" s="183"/>
      <c r="R3252" s="182"/>
      <c r="S3252" s="183"/>
    </row>
    <row r="3253" spans="2:34" hidden="1" outlineLevel="2" x14ac:dyDescent="0.25">
      <c r="B3253" s="105">
        <v>1</v>
      </c>
      <c r="C3253" s="108">
        <f t="shared" ref="C3253" si="5627">-(IFERROR(VLOOKUP($B3253,$B3246:$C3251,2,0),0)+IFERROR(VLOOKUP($B3253,$D3246:$E3251,2,0),0)+IFERROR(VLOOKUP($B3253,$F3246:$G3251,2,0),0)+IFERROR(VLOOKUP($B3253,$H3246:$I3251,2,0),0)+IFERROR(VLOOKUP($B3253,$J3246:$K3251,2,0),0)+IFERROR(VLOOKUP($B3253,$L3246:$M3251,2,0),0)+IFERROR(VLOOKUP($B3253,$N3246:$O3251,2,0),0)+IFERROR(VLOOKUP($B3253,$P3246:$Q3251,2,0),0)+IFERROR(VLOOKUP($B3253,$R3246:$S3251,2,0),0))</f>
        <v>0</v>
      </c>
      <c r="E3253" s="109"/>
      <c r="F3253" s="325" t="s">
        <v>37</v>
      </c>
      <c r="G3253" s="325"/>
      <c r="H3253" s="325"/>
      <c r="I3253" s="325"/>
      <c r="J3253" s="325"/>
      <c r="K3253" s="325"/>
      <c r="L3253" s="325"/>
      <c r="M3253" s="325"/>
      <c r="N3253" s="325"/>
      <c r="O3253" s="325"/>
      <c r="P3253" s="325"/>
      <c r="Q3253" s="325"/>
      <c r="R3253" s="325"/>
      <c r="S3253" s="325"/>
      <c r="T3253" s="325"/>
      <c r="U3253" s="325"/>
      <c r="V3253" s="325"/>
      <c r="W3253" s="325"/>
      <c r="X3253" s="325"/>
      <c r="Y3253" s="325"/>
      <c r="Z3253" s="325"/>
      <c r="AA3253" s="325"/>
      <c r="AB3253" s="110"/>
      <c r="AC3253" s="110"/>
      <c r="AD3253" s="110"/>
      <c r="AE3253" s="110"/>
      <c r="AF3253" s="110"/>
      <c r="AG3253" s="110"/>
      <c r="AH3253" s="110"/>
    </row>
    <row r="3254" spans="2:34" hidden="1" outlineLevel="2" x14ac:dyDescent="0.25">
      <c r="B3254" s="105">
        <v>2</v>
      </c>
      <c r="C3254" s="108">
        <f t="shared" ref="C3254" si="5628">-(IFERROR(VLOOKUP($B3254,$B3246:$C3251,2,0),0)+IFERROR(VLOOKUP($B3254,$D3246:$E3251,2,0),0)+IFERROR(VLOOKUP($B3254,$F3246:$G3251,2,0),0)+IFERROR(VLOOKUP($B3254,$H3246:$I3251,2,0),0)+IFERROR(VLOOKUP($B3254,$J3246:$K3251,2,0),0)+IFERROR(VLOOKUP($B3254,$L3246:$M3251,2,0),0)+IFERROR(VLOOKUP($B3254,$N3246:$O3251,2,0),0)+IFERROR(VLOOKUP($B3254,$P3246:$Q3251,2,0),0)+IFERROR(VLOOKUP($B3254,$R3246:$S3251,2,0),0))</f>
        <v>0</v>
      </c>
      <c r="E3254" s="110"/>
      <c r="F3254" s="110"/>
      <c r="G3254" s="326" t="s">
        <v>38</v>
      </c>
      <c r="H3254" s="326"/>
      <c r="I3254" s="326"/>
      <c r="J3254" s="326"/>
      <c r="K3254" s="326"/>
      <c r="L3254" s="326"/>
      <c r="M3254" s="110"/>
      <c r="N3254" s="110"/>
      <c r="O3254" s="110"/>
      <c r="P3254" s="327" t="s">
        <v>39</v>
      </c>
      <c r="Q3254" s="327"/>
      <c r="R3254" s="327"/>
      <c r="S3254" s="327"/>
      <c r="T3254" s="327"/>
      <c r="U3254" s="327"/>
      <c r="V3254" s="110"/>
      <c r="W3254" s="110"/>
      <c r="X3254" s="110"/>
      <c r="Y3254" s="110"/>
      <c r="Z3254" s="110"/>
      <c r="AA3254" s="110"/>
      <c r="AB3254" s="110"/>
      <c r="AC3254" s="110"/>
      <c r="AD3254" s="110"/>
      <c r="AE3254" s="110"/>
      <c r="AF3254" s="110"/>
      <c r="AG3254" s="110"/>
      <c r="AH3254" s="110"/>
    </row>
    <row r="3255" spans="2:34" hidden="1" outlineLevel="2" x14ac:dyDescent="0.25">
      <c r="B3255" s="105">
        <v>3</v>
      </c>
      <c r="C3255" s="108">
        <f t="shared" ref="C3255" si="5629">-(IFERROR(VLOOKUP($B3255,$B3246:$C3251,2,0),0)+IFERROR(VLOOKUP($B3255,$D3246:$E3251,2,0),0)+IFERROR(VLOOKUP($B3255,$F3246:$G3251,2,0),0)+IFERROR(VLOOKUP($B3255,$H3246:$I3251,2,0),0)+IFERROR(VLOOKUP($B3255,$J3246:$K3251,2,0),0)+IFERROR(VLOOKUP($B3255,$L3246:$M3251,2,0),0)+IFERROR(VLOOKUP($B3255,$N3246:$O3251,2,0),0)+IFERROR(VLOOKUP($B3255,$P3246:$Q3251,2,0),0)+IFERROR(VLOOKUP($B3255,$R3246:$S3251,2,0),0))</f>
        <v>0</v>
      </c>
      <c r="E3255" s="110"/>
      <c r="F3255" s="110"/>
      <c r="G3255" s="112">
        <v>6</v>
      </c>
      <c r="H3255" s="112">
        <v>5</v>
      </c>
      <c r="I3255" s="112">
        <v>4</v>
      </c>
      <c r="J3255" s="112">
        <v>3</v>
      </c>
      <c r="K3255" s="112">
        <v>2</v>
      </c>
      <c r="L3255" s="112">
        <v>1</v>
      </c>
      <c r="M3255" s="110"/>
      <c r="O3255" s="110"/>
      <c r="P3255" s="112">
        <v>6</v>
      </c>
      <c r="Q3255" s="112">
        <v>5</v>
      </c>
      <c r="R3255" s="112">
        <v>4</v>
      </c>
      <c r="S3255" s="112">
        <v>3</v>
      </c>
      <c r="T3255" s="112">
        <v>2</v>
      </c>
      <c r="U3255" s="112">
        <v>1</v>
      </c>
      <c r="AB3255" s="110"/>
      <c r="AC3255" s="110"/>
      <c r="AD3255" s="110"/>
      <c r="AE3255" s="110"/>
      <c r="AF3255" s="110"/>
      <c r="AG3255" s="110"/>
      <c r="AH3255" s="110"/>
    </row>
    <row r="3256" spans="2:34" hidden="1" outlineLevel="2" x14ac:dyDescent="0.25">
      <c r="B3256" s="105">
        <v>4</v>
      </c>
      <c r="C3256" s="108">
        <f t="shared" ref="C3256" si="5630">-(IFERROR(VLOOKUP($B3256,$B3246:$C3251,2,0),0)+IFERROR(VLOOKUP($B3256,$D3246:$E3251,2,0),0)+IFERROR(VLOOKUP($B3256,$F3246:$G3251,2,0),0)+IFERROR(VLOOKUP($B3256,$H3246:$I3251,2,0),0)+IFERROR(VLOOKUP($B3256,$J3246:$K3251,2,0),0)+IFERROR(VLOOKUP($B3256,$L3246:$M3251,2,0),0)+IFERROR(VLOOKUP($B3256,$N3246:$O3251,2,0),0)+IFERROR(VLOOKUP($B3256,$P3246:$Q3251,2,0),0)+IFERROR(VLOOKUP($B3256,$R3246:$S3251,2,0),0))</f>
        <v>0</v>
      </c>
      <c r="E3256" s="110"/>
      <c r="F3256" s="105">
        <v>1</v>
      </c>
      <c r="G3256" s="184" t="e">
        <f t="array" ref="G3256:G3262">MMULT(MINVERSE($C$24:$I$30),$C3253:$C3259)</f>
        <v>#NUM!</v>
      </c>
      <c r="H3256" s="184" t="e">
        <f t="array" ref="H3256:H3261">MMULT(MINVERSE($C$24:$H$29),$C3253:$C3258)</f>
        <v>#NUM!</v>
      </c>
      <c r="I3256" s="184" t="e">
        <f t="array" ref="I3256:I3260">MMULT(MINVERSE($C$24:$G$28),$C3253:$C3257)</f>
        <v>#NUM!</v>
      </c>
      <c r="J3256" s="184">
        <f t="array" ref="J3256:J3259">MMULT(MINVERSE($C$24:$F$27),$C3253:$C3256)</f>
        <v>0</v>
      </c>
      <c r="K3256" s="184">
        <f t="array" ref="K3256:K3258">MMULT(MINVERSE($C$24:$E$26),$C3253:$C3255)</f>
        <v>0</v>
      </c>
      <c r="L3256" s="184">
        <f t="array" ref="L3256:L3257">MMULT(MINVERSE($C$24:$D$25),$C3253:$C3254)</f>
        <v>0</v>
      </c>
      <c r="M3256" s="110"/>
      <c r="O3256" s="105">
        <v>1</v>
      </c>
      <c r="P3256" s="184" t="e">
        <f t="array" ref="P3256:P3266">MMULT(MINVERSE($C$24:$M$34),$C3253:$C3263)</f>
        <v>#NUM!</v>
      </c>
      <c r="Q3256" s="184" t="e">
        <f t="array" ref="Q3256:Q3265">MMULT(MINVERSE($C$24:$L$33),$C3253:$C3262)</f>
        <v>#NUM!</v>
      </c>
      <c r="R3256" s="184" t="e">
        <f t="array" ref="R3256:R3264">MMULT(MINVERSE($C$24:$K$32),$C3253:$C3261)</f>
        <v>#NUM!</v>
      </c>
      <c r="S3256" s="184" t="e">
        <f t="array" ref="S3256:S3263">MMULT(MINVERSE($C$24:$J$31),$C3253:$C3260)</f>
        <v>#NUM!</v>
      </c>
      <c r="T3256" s="114"/>
      <c r="U3256" s="114"/>
      <c r="V3256" s="110"/>
      <c r="W3256" s="110"/>
      <c r="X3256" s="110"/>
      <c r="Y3256" s="110"/>
      <c r="Z3256" s="110"/>
      <c r="AA3256" s="110"/>
      <c r="AB3256" s="110"/>
      <c r="AC3256" s="110"/>
      <c r="AD3256" s="110"/>
      <c r="AE3256" s="110"/>
      <c r="AF3256" s="110"/>
      <c r="AG3256" s="110"/>
      <c r="AH3256" s="110"/>
    </row>
    <row r="3257" spans="2:34" hidden="1" outlineLevel="2" x14ac:dyDescent="0.25">
      <c r="B3257" s="105">
        <v>5</v>
      </c>
      <c r="C3257" s="108">
        <f t="shared" ref="C3257" si="5631">-(IFERROR(VLOOKUP($B3257,$B3246:$C3251,2,0),0)+IFERROR(VLOOKUP($B3257,$D3246:$E3251,2,0),0)+IFERROR(VLOOKUP($B3257,$F3246:$G3251,2,0),0)+IFERROR(VLOOKUP($B3257,$H3246:$I3251,2,0),0)+IFERROR(VLOOKUP($B3257,$J3246:$K3251,2,0),0)+IFERROR(VLOOKUP($B3257,$L3246:$M3251,2,0),0)+IFERROR(VLOOKUP($B3257,$N3246:$O3251,2,0),0)+IFERROR(VLOOKUP($B3257,$P3246:$Q3251,2,0),0)+IFERROR(VLOOKUP($B3257,$R3246:$S3251,2,0),0))</f>
        <v>0</v>
      </c>
      <c r="E3257" s="110"/>
      <c r="F3257" s="105">
        <v>2</v>
      </c>
      <c r="G3257" s="185" t="e">
        <v>#NUM!</v>
      </c>
      <c r="H3257" s="185" t="e">
        <v>#NUM!</v>
      </c>
      <c r="I3257" s="185" t="e">
        <v>#NUM!</v>
      </c>
      <c r="J3257" s="185">
        <v>0</v>
      </c>
      <c r="K3257" s="185">
        <v>0</v>
      </c>
      <c r="L3257" s="185">
        <v>0</v>
      </c>
      <c r="M3257" s="110"/>
      <c r="O3257" s="105">
        <v>2</v>
      </c>
      <c r="P3257" s="185" t="e">
        <v>#NUM!</v>
      </c>
      <c r="Q3257" s="185" t="e">
        <v>#NUM!</v>
      </c>
      <c r="R3257" s="185" t="e">
        <v>#NUM!</v>
      </c>
      <c r="S3257" s="185" t="e">
        <v>#NUM!</v>
      </c>
      <c r="T3257" s="114"/>
      <c r="U3257" s="114"/>
    </row>
    <row r="3258" spans="2:34" hidden="1" outlineLevel="2" x14ac:dyDescent="0.25">
      <c r="B3258" s="105">
        <v>6</v>
      </c>
      <c r="C3258" s="108">
        <f t="shared" ref="C3258" si="5632">-(IFERROR(VLOOKUP($B3258,$B3246:$C3251,2,0),0)+IFERROR(VLOOKUP($B3258,$D3246:$E3251,2,0),0)+IFERROR(VLOOKUP($B3258,$F3246:$G3251,2,0),0)+IFERROR(VLOOKUP($B3258,$H3246:$I3251,2,0),0)+IFERROR(VLOOKUP($B3258,$J3246:$K3251,2,0),0)+IFERROR(VLOOKUP($B3258,$L3246:$M3251,2,0),0)+IFERROR(VLOOKUP($B3258,$N3246:$O3251,2,0),0)+IFERROR(VLOOKUP($B3258,$P3246:$Q3251,2,0),0)+IFERROR(VLOOKUP($B3258,$R3246:$S3251,2,0),0))</f>
        <v>0</v>
      </c>
      <c r="E3258" s="110"/>
      <c r="F3258" s="105">
        <v>3</v>
      </c>
      <c r="G3258" s="185" t="e">
        <v>#NUM!</v>
      </c>
      <c r="H3258" s="185" t="e">
        <v>#NUM!</v>
      </c>
      <c r="I3258" s="185" t="e">
        <v>#NUM!</v>
      </c>
      <c r="J3258" s="185">
        <v>0</v>
      </c>
      <c r="K3258" s="185">
        <v>0</v>
      </c>
      <c r="L3258" s="185"/>
      <c r="M3258" s="110"/>
      <c r="O3258" s="105">
        <v>3</v>
      </c>
      <c r="P3258" s="185" t="e">
        <v>#NUM!</v>
      </c>
      <c r="Q3258" s="185" t="e">
        <v>#NUM!</v>
      </c>
      <c r="R3258" s="185" t="e">
        <v>#NUM!</v>
      </c>
      <c r="S3258" s="185" t="e">
        <v>#NUM!</v>
      </c>
      <c r="T3258" s="114"/>
      <c r="U3258" s="114"/>
    </row>
    <row r="3259" spans="2:34" hidden="1" outlineLevel="2" x14ac:dyDescent="0.25">
      <c r="B3259" s="105">
        <v>7</v>
      </c>
      <c r="C3259" s="108">
        <f t="shared" ref="C3259" si="5633">-(IFERROR(VLOOKUP($B3259,$B3246:$C3251,2,0),0)+IFERROR(VLOOKUP($B3259,$D3246:$E3251,2,0),0)+IFERROR(VLOOKUP($B3259,$F3246:$G3251,2,0),0)+IFERROR(VLOOKUP($B3259,$H3246:$I3251,2,0),0)+IFERROR(VLOOKUP($B3259,$J3246:$K3251,2,0),0)+IFERROR(VLOOKUP($B3259,$L3246:$M3251,2,0),0)+IFERROR(VLOOKUP($B3259,$N3246:$O3251,2,0),0)+IFERROR(VLOOKUP($B3259,$P3246:$Q3251,2,0),0)+IFERROR(VLOOKUP($B3259,$R3246:$S3251,2,0),0))</f>
        <v>0</v>
      </c>
      <c r="E3259" s="110"/>
      <c r="F3259" s="105">
        <v>4</v>
      </c>
      <c r="G3259" s="185" t="e">
        <v>#NUM!</v>
      </c>
      <c r="H3259" s="185" t="e">
        <v>#NUM!</v>
      </c>
      <c r="I3259" s="185" t="e">
        <v>#NUM!</v>
      </c>
      <c r="J3259" s="185">
        <v>0</v>
      </c>
      <c r="K3259" s="185"/>
      <c r="L3259" s="185"/>
      <c r="M3259" s="110"/>
      <c r="O3259" s="105">
        <v>4</v>
      </c>
      <c r="P3259" s="185" t="e">
        <v>#NUM!</v>
      </c>
      <c r="Q3259" s="185" t="e">
        <v>#NUM!</v>
      </c>
      <c r="R3259" s="185" t="e">
        <v>#NUM!</v>
      </c>
      <c r="S3259" s="185" t="e">
        <v>#NUM!</v>
      </c>
      <c r="T3259" s="114"/>
      <c r="U3259" s="114"/>
    </row>
    <row r="3260" spans="2:34" hidden="1" outlineLevel="2" x14ac:dyDescent="0.25">
      <c r="B3260" s="105">
        <v>8</v>
      </c>
      <c r="C3260" s="108">
        <f t="shared" ref="C3260" si="5634">-(IFERROR(VLOOKUP($B3260,$B3246:$C3251,2,0),0)+IFERROR(VLOOKUP($B3260,$D3246:$E3251,2,0),0)+IFERROR(VLOOKUP($B3260,$F3246:$G3251,2,0),0)+IFERROR(VLOOKUP($B3260,$H3246:$I3251,2,0),0)+IFERROR(VLOOKUP($B3260,$J3246:$K3251,2,0),0)+IFERROR(VLOOKUP($B3260,$L3246:$M3251,2,0),0)+IFERROR(VLOOKUP($B3260,$N3246:$O3251,2,0),0)+IFERROR(VLOOKUP($B3260,$P3246:$Q3251,2,0),0)+IFERROR(VLOOKUP($B3260,$R3246:$S3251,2,0),0))</f>
        <v>0</v>
      </c>
      <c r="E3260" s="110" t="s">
        <v>40</v>
      </c>
      <c r="F3260" s="105">
        <v>5</v>
      </c>
      <c r="G3260" s="185" t="e">
        <v>#NUM!</v>
      </c>
      <c r="H3260" s="185" t="e">
        <v>#NUM!</v>
      </c>
      <c r="I3260" s="185" t="e">
        <v>#NUM!</v>
      </c>
      <c r="J3260" s="185"/>
      <c r="K3260" s="185"/>
      <c r="L3260" s="185"/>
      <c r="M3260" s="110"/>
      <c r="O3260" s="105">
        <v>5</v>
      </c>
      <c r="P3260" s="185" t="e">
        <v>#NUM!</v>
      </c>
      <c r="Q3260" s="185" t="e">
        <v>#NUM!</v>
      </c>
      <c r="R3260" s="185" t="e">
        <v>#NUM!</v>
      </c>
      <c r="S3260" s="185" t="e">
        <v>#NUM!</v>
      </c>
      <c r="T3260" s="114"/>
      <c r="U3260" s="114"/>
    </row>
    <row r="3261" spans="2:34" hidden="1" outlineLevel="2" x14ac:dyDescent="0.25">
      <c r="B3261" s="105">
        <v>9</v>
      </c>
      <c r="C3261" s="108">
        <f t="shared" ref="C3261" si="5635">-(IFERROR(VLOOKUP($B3261,$B3246:$C3251,2,0),0)+IFERROR(VLOOKUP($B3261,$D3246:$E3251,2,0),0)+IFERROR(VLOOKUP($B3261,$F3246:$G3251,2,0),0)+IFERROR(VLOOKUP($B3261,$H3246:$I3251,2,0),0)+IFERROR(VLOOKUP($B3261,$J3246:$K3251,2,0),0)+IFERROR(VLOOKUP($B3261,$L3246:$M3251,2,0),0)+IFERROR(VLOOKUP($B3261,$N3246:$O3251,2,0),0)+IFERROR(VLOOKUP($B3261,$P3246:$Q3251,2,0),0)+IFERROR(VLOOKUP($B3261,$R3246:$S3251,2,0),0))</f>
        <v>0</v>
      </c>
      <c r="E3261" s="110"/>
      <c r="F3261" s="105">
        <v>6</v>
      </c>
      <c r="G3261" s="185" t="e">
        <v>#NUM!</v>
      </c>
      <c r="H3261" s="185" t="e">
        <v>#NUM!</v>
      </c>
      <c r="I3261" s="185"/>
      <c r="J3261" s="185"/>
      <c r="K3261" s="185"/>
      <c r="L3261" s="185"/>
      <c r="M3261" s="110"/>
      <c r="O3261" s="105">
        <v>6</v>
      </c>
      <c r="P3261" s="185" t="e">
        <v>#NUM!</v>
      </c>
      <c r="Q3261" s="185" t="e">
        <v>#NUM!</v>
      </c>
      <c r="R3261" s="185" t="e">
        <v>#NUM!</v>
      </c>
      <c r="S3261" s="185" t="e">
        <v>#NUM!</v>
      </c>
      <c r="T3261" s="114"/>
      <c r="U3261" s="114"/>
    </row>
    <row r="3262" spans="2:34" hidden="1" outlineLevel="2" x14ac:dyDescent="0.25">
      <c r="B3262" s="105">
        <v>10</v>
      </c>
      <c r="C3262" s="108">
        <f t="shared" ref="C3262" si="5636">-(IFERROR(VLOOKUP($B3262,$B3246:$C3251,2,0),0)+IFERROR(VLOOKUP($B3262,$D3246:$E3251,2,0),0)+IFERROR(VLOOKUP($B3262,$F3246:$G3251,2,0),0)+IFERROR(VLOOKUP($B3262,$H3246:$I3251,2,0),0)+IFERROR(VLOOKUP($B3262,$J3246:$K3251,2,0),0)+IFERROR(VLOOKUP($B3262,$L3246:$M3251,2,0),0)+IFERROR(VLOOKUP($B3262,$N3246:$O3251,2,0),0)+IFERROR(VLOOKUP($B3262,$P3246:$Q3251,2,0),0)+IFERROR(VLOOKUP($B3262,$R3246:$S3251,2,0),0))</f>
        <v>0</v>
      </c>
      <c r="E3262" s="110"/>
      <c r="F3262" s="105">
        <v>7</v>
      </c>
      <c r="G3262" s="185" t="e">
        <v>#NUM!</v>
      </c>
      <c r="H3262" s="185"/>
      <c r="I3262" s="185"/>
      <c r="J3262" s="185"/>
      <c r="K3262" s="185"/>
      <c r="L3262" s="185"/>
      <c r="M3262" s="110"/>
      <c r="N3262" s="110" t="s">
        <v>40</v>
      </c>
      <c r="O3262" s="105">
        <v>7</v>
      </c>
      <c r="P3262" s="185" t="e">
        <v>#NUM!</v>
      </c>
      <c r="Q3262" s="185" t="e">
        <v>#NUM!</v>
      </c>
      <c r="R3262" s="185" t="e">
        <v>#NUM!</v>
      </c>
      <c r="S3262" s="185" t="e">
        <v>#NUM!</v>
      </c>
      <c r="T3262" s="114"/>
      <c r="U3262" s="114"/>
    </row>
    <row r="3263" spans="2:34" hidden="1" outlineLevel="2" x14ac:dyDescent="0.25">
      <c r="B3263" s="105">
        <v>11</v>
      </c>
      <c r="C3263" s="108">
        <f t="shared" ref="C3263" si="5637">-(IFERROR(VLOOKUP($B3263,$B3246:$C3251,2,0),0)+IFERROR(VLOOKUP($B3263,$D3246:$E3251,2,0),0)+IFERROR(VLOOKUP($B3263,$F3246:$G3251,2,0),0)+IFERROR(VLOOKUP($B3263,$H3246:$I3251,2,0),0)+IFERROR(VLOOKUP($B3263,$J3246:$K3251,2,0),0)+IFERROR(VLOOKUP($B3263,$L3246:$M3251,2,0),0)+IFERROR(VLOOKUP($B3263,$N3246:$O3251,2,0),0)+IFERROR(VLOOKUP($B3263,$P3246:$Q3251,2,0),0)+IFERROR(VLOOKUP($B3263,$R3246:$S3251,2,0),0))</f>
        <v>0</v>
      </c>
      <c r="E3263" s="110"/>
      <c r="M3263" s="110"/>
      <c r="O3263" s="105">
        <v>8</v>
      </c>
      <c r="P3263" s="185" t="e">
        <v>#NUM!</v>
      </c>
      <c r="Q3263" s="185" t="e">
        <v>#NUM!</v>
      </c>
      <c r="R3263" s="185" t="e">
        <v>#NUM!</v>
      </c>
      <c r="S3263" s="185" t="e">
        <v>#NUM!</v>
      </c>
      <c r="T3263" s="114"/>
      <c r="U3263" s="114"/>
    </row>
    <row r="3264" spans="2:34" hidden="1" outlineLevel="2" x14ac:dyDescent="0.25">
      <c r="B3264" s="105">
        <v>12</v>
      </c>
      <c r="C3264" s="108">
        <f t="shared" ref="C3264" si="5638">-(IFERROR(VLOOKUP($B3264,$B3246:$C3251,2,0),0)+IFERROR(VLOOKUP($B3264,$D3246:$E3251,2,0),0)+IFERROR(VLOOKUP($B3264,$F3246:$G3251,2,0),0)+IFERROR(VLOOKUP($B3264,$H3246:$I3251,2,0),0)+IFERROR(VLOOKUP($B3264,$J3246:$K3251,2,0),0)+IFERROR(VLOOKUP($B3264,$L3246:$M3251,2,0),0)+IFERROR(VLOOKUP($B3264,$N3246:$O3251,2,0),0)+IFERROR(VLOOKUP($B3264,$P3246:$Q3251,2,0),0)+IFERROR(VLOOKUP($B3264,$R3246:$S3251,2,0),0))</f>
        <v>0</v>
      </c>
      <c r="E3264" s="110"/>
      <c r="M3264" s="110"/>
      <c r="O3264" s="105">
        <v>9</v>
      </c>
      <c r="P3264" s="185" t="e">
        <v>#NUM!</v>
      </c>
      <c r="Q3264" s="185" t="e">
        <v>#NUM!</v>
      </c>
      <c r="R3264" s="185" t="e">
        <v>#NUM!</v>
      </c>
      <c r="S3264" s="185"/>
      <c r="T3264" s="114"/>
      <c r="U3264" s="114"/>
    </row>
    <row r="3265" spans="1:24" hidden="1" outlineLevel="2" x14ac:dyDescent="0.25">
      <c r="B3265" s="105">
        <v>13</v>
      </c>
      <c r="C3265" s="108">
        <f t="shared" ref="C3265" si="5639">-(IFERROR(VLOOKUP($B3265,$B3246:$C3251,2,0),0)+IFERROR(VLOOKUP($B3265,$D3246:$E3251,2,0),0)+IFERROR(VLOOKUP($B3265,$F3246:$G3251,2,0),0)+IFERROR(VLOOKUP($B3265,$H3246:$I3251,2,0),0)+IFERROR(VLOOKUP($B3265,$J3246:$K3251,2,0),0)+IFERROR(VLOOKUP($B3265,$L3246:$M3251,2,0),0)+IFERROR(VLOOKUP($B3265,$N3246:$O3251,2,0),0)+IFERROR(VLOOKUP($B3265,$P3246:$Q3251,2,0),0)+IFERROR(VLOOKUP($B3265,$R3246:$S3251,2,0),0))</f>
        <v>0</v>
      </c>
      <c r="E3265" s="110"/>
      <c r="F3265" s="110"/>
      <c r="G3265" s="324" t="s">
        <v>42</v>
      </c>
      <c r="H3265" s="324"/>
      <c r="I3265" s="324"/>
      <c r="J3265" s="324"/>
      <c r="K3265" s="324"/>
      <c r="L3265" s="324"/>
      <c r="M3265" s="110"/>
      <c r="O3265" s="105">
        <v>10</v>
      </c>
      <c r="P3265" s="185" t="e">
        <v>#NUM!</v>
      </c>
      <c r="Q3265" s="185" t="e">
        <v>#NUM!</v>
      </c>
      <c r="R3265" s="185"/>
      <c r="S3265" s="185"/>
      <c r="T3265" s="114"/>
      <c r="U3265" s="114"/>
    </row>
    <row r="3266" spans="1:24" hidden="1" outlineLevel="2" x14ac:dyDescent="0.25">
      <c r="B3266" s="105">
        <v>14</v>
      </c>
      <c r="C3266" s="108">
        <f t="shared" ref="C3266" si="5640">-(IFERROR(VLOOKUP($B3266,$B3246:$C3251,2,0),0)+IFERROR(VLOOKUP($B3266,$D3246:$E3251,2,0),0)+IFERROR(VLOOKUP($B3266,$F3246:$G3251,2,0),0)+IFERROR(VLOOKUP($B3266,$H3246:$I3251,2,0),0)+IFERROR(VLOOKUP($B3266,$J3246:$K3251,2,0),0)+IFERROR(VLOOKUP($B3266,$L3246:$M3251,2,0),0)+IFERROR(VLOOKUP($B3266,$N3246:$O3251,2,0),0)+IFERROR(VLOOKUP($B3266,$P3246:$Q3251,2,0),0)+IFERROR(VLOOKUP($B3266,$R3246:$S3251,2,0),0))</f>
        <v>0</v>
      </c>
      <c r="E3266" s="110"/>
      <c r="F3266" s="110"/>
      <c r="G3266" s="112">
        <v>6</v>
      </c>
      <c r="H3266" s="112">
        <v>5</v>
      </c>
      <c r="I3266" s="112">
        <v>4</v>
      </c>
      <c r="J3266" s="112">
        <v>3</v>
      </c>
      <c r="K3266" s="112">
        <v>2</v>
      </c>
      <c r="L3266" s="112">
        <v>1</v>
      </c>
      <c r="M3266" s="110"/>
      <c r="O3266" s="105">
        <v>11</v>
      </c>
      <c r="P3266" s="185" t="e">
        <v>#NUM!</v>
      </c>
      <c r="Q3266" s="185"/>
      <c r="R3266" s="185"/>
      <c r="S3266" s="185"/>
      <c r="T3266" s="114"/>
      <c r="U3266" s="114"/>
    </row>
    <row r="3267" spans="1:24" hidden="1" outlineLevel="2" x14ac:dyDescent="0.25">
      <c r="A3267" s="68" t="s">
        <v>41</v>
      </c>
      <c r="B3267" s="105">
        <v>15</v>
      </c>
      <c r="C3267" s="108">
        <f t="shared" ref="C3267" si="5641">-(IFERROR(VLOOKUP($B3267,$B3246:$C3251,2,0),0)+IFERROR(VLOOKUP($B3267,$D3246:$E3251,2,0),0)+IFERROR(VLOOKUP($B3267,$F3246:$G3251,2,0),0)+IFERROR(VLOOKUP($B3267,$H3246:$I3251,2,0),0)+IFERROR(VLOOKUP($B3267,$J3246:$K3251,2,0),0)+IFERROR(VLOOKUP($B3267,$L3246:$M3251,2,0),0)+IFERROR(VLOOKUP($B3267,$N3246:$O3251,2,0),0)+IFERROR(VLOOKUP($B3267,$P3246:$Q3251,2,0),0)+IFERROR(VLOOKUP($B3267,$R3246:$S3251,2,0),0))</f>
        <v>0</v>
      </c>
      <c r="E3267" s="110"/>
      <c r="F3267" s="105">
        <v>1</v>
      </c>
      <c r="G3267" s="184" t="e">
        <f t="array" ref="G3267:G3275">MMULT(MINVERSE($C$24:$K$32),$C3253:$C3261)</f>
        <v>#NUM!</v>
      </c>
      <c r="H3267" s="184" t="e">
        <f t="array" ref="H3267:H3274">MMULT(MINVERSE($C$24:$J$31),$C3253:$C3260)</f>
        <v>#NUM!</v>
      </c>
      <c r="I3267" s="184" t="e">
        <f t="array" ref="I3267:I3273">MMULT(MINVERSE($C$24:$I$30),$C3253:$C3259)</f>
        <v>#NUM!</v>
      </c>
      <c r="J3267" s="184" t="e">
        <f t="array" ref="J3267:J3272">MMULT(MINVERSE($C$24:$H$29),$C3253:$C3258)</f>
        <v>#NUM!</v>
      </c>
      <c r="K3267" s="184" t="e">
        <f t="array" ref="K3267:K3271">MMULT(MINVERSE($C$24:$G$28),$C3253:$C3257)</f>
        <v>#NUM!</v>
      </c>
      <c r="L3267" s="113"/>
      <c r="M3267" s="110"/>
      <c r="N3267" s="110"/>
      <c r="O3267" s="110"/>
      <c r="P3267" s="110"/>
    </row>
    <row r="3268" spans="1:24" hidden="1" outlineLevel="2" x14ac:dyDescent="0.25">
      <c r="B3268" s="105">
        <v>16</v>
      </c>
      <c r="C3268" s="108">
        <f t="shared" ref="C3268" si="5642">-(IFERROR(VLOOKUP($B3268,$B3246:$C3251,2,0),0)+IFERROR(VLOOKUP($B3268,$D3246:$E3251,2,0),0)+IFERROR(VLOOKUP($B3268,$F3246:$G3251,2,0),0)+IFERROR(VLOOKUP($B3268,$H3246:$I3251,2,0),0)+IFERROR(VLOOKUP($B3268,$J3246:$K3251,2,0),0)+IFERROR(VLOOKUP($B3268,$L3246:$M3251,2,0),0)+IFERROR(VLOOKUP($B3268,$N3246:$O3251,2,0),0)+IFERROR(VLOOKUP($B3268,$P3246:$Q3251,2,0),0)+IFERROR(VLOOKUP($B3268,$R3246:$S3251,2,0),0))</f>
        <v>0</v>
      </c>
      <c r="E3268" s="110"/>
      <c r="F3268" s="105">
        <v>2</v>
      </c>
      <c r="G3268" s="185" t="e">
        <v>#NUM!</v>
      </c>
      <c r="H3268" s="185" t="e">
        <v>#NUM!</v>
      </c>
      <c r="I3268" s="185" t="e">
        <v>#NUM!</v>
      </c>
      <c r="J3268" s="185" t="e">
        <v>#NUM!</v>
      </c>
      <c r="K3268" s="185" t="e">
        <v>#NUM!</v>
      </c>
      <c r="L3268" s="114"/>
      <c r="M3268" s="110"/>
      <c r="N3268" s="110"/>
      <c r="O3268" s="110"/>
      <c r="P3268" s="110"/>
    </row>
    <row r="3269" spans="1:24" hidden="1" outlineLevel="2" x14ac:dyDescent="0.25">
      <c r="B3269" s="105">
        <v>17</v>
      </c>
      <c r="C3269" s="108">
        <f t="shared" ref="C3269" si="5643">-(IFERROR(VLOOKUP($B3269,$B3246:$C3251,2,0),0)+IFERROR(VLOOKUP($B3269,$D3246:$E3251,2,0),0)+IFERROR(VLOOKUP($B3269,$F3246:$G3251,2,0),0)+IFERROR(VLOOKUP($B3269,$H3246:$I3251,2,0),0)+IFERROR(VLOOKUP($B3269,$J3246:$K3251,2,0),0)+IFERROR(VLOOKUP($B3269,$L3246:$M3251,2,0),0)+IFERROR(VLOOKUP($B3269,$N3246:$O3251,2,0),0)+IFERROR(VLOOKUP($B3269,$P3246:$Q3251,2,0),0)+IFERROR(VLOOKUP($B3269,$R3246:$S3251,2,0),0))</f>
        <v>0</v>
      </c>
      <c r="E3269" s="110"/>
      <c r="F3269" s="105">
        <v>3</v>
      </c>
      <c r="G3269" s="185" t="e">
        <v>#NUM!</v>
      </c>
      <c r="H3269" s="185" t="e">
        <v>#NUM!</v>
      </c>
      <c r="I3269" s="185" t="e">
        <v>#NUM!</v>
      </c>
      <c r="J3269" s="185" t="e">
        <v>#NUM!</v>
      </c>
      <c r="K3269" s="185" t="e">
        <v>#NUM!</v>
      </c>
      <c r="L3269" s="114"/>
      <c r="M3269" s="110"/>
    </row>
    <row r="3270" spans="1:24" hidden="1" outlineLevel="2" x14ac:dyDescent="0.25">
      <c r="B3270" s="105">
        <v>18</v>
      </c>
      <c r="C3270" s="108">
        <f t="shared" ref="C3270" si="5644">-(IFERROR(VLOOKUP($B3270,$B3246:$C3251,2,0),0)+IFERROR(VLOOKUP($B3270,$D3246:$E3251,2,0),0)+IFERROR(VLOOKUP($B3270,$F3246:$G3251,2,0),0)+IFERROR(VLOOKUP($B3270,$H3246:$I3251,2,0),0)+IFERROR(VLOOKUP($B3270,$J3246:$K3251,2,0),0)+IFERROR(VLOOKUP($B3270,$L3246:$M3251,2,0),0)+IFERROR(VLOOKUP($B3270,$N3246:$O3251,2,0),0)+IFERROR(VLOOKUP($B3270,$P3246:$Q3251,2,0),0)+IFERROR(VLOOKUP($B3270,$R3246:$S3251,2,0),0))</f>
        <v>0</v>
      </c>
      <c r="E3270" s="110"/>
      <c r="F3270" s="105">
        <v>4</v>
      </c>
      <c r="G3270" s="185" t="e">
        <v>#NUM!</v>
      </c>
      <c r="H3270" s="185" t="e">
        <v>#NUM!</v>
      </c>
      <c r="I3270" s="185" t="e">
        <v>#NUM!</v>
      </c>
      <c r="J3270" s="185" t="e">
        <v>#NUM!</v>
      </c>
      <c r="K3270" s="185" t="e">
        <v>#NUM!</v>
      </c>
      <c r="L3270" s="114"/>
      <c r="M3270" s="110"/>
    </row>
    <row r="3271" spans="1:24" hidden="1" outlineLevel="2" x14ac:dyDescent="0.25">
      <c r="B3271" s="105">
        <v>19</v>
      </c>
      <c r="C3271" s="108">
        <f t="shared" ref="C3271" si="5645">-(IFERROR(VLOOKUP($B3271,$B3246:$C3251,2,0),0)+IFERROR(VLOOKUP($B3271,$D3246:$E3251,2,0),0)+IFERROR(VLOOKUP($B3271,$F3246:$G3251,2,0),0)+IFERROR(VLOOKUP($B3271,$H3246:$I3251,2,0),0)+IFERROR(VLOOKUP($B3271,$J3246:$K3251,2,0),0)+IFERROR(VLOOKUP($B3271,$L3246:$M3251,2,0),0)+IFERROR(VLOOKUP($B3271,$N3246:$O3251,2,0),0)+IFERROR(VLOOKUP($B3271,$P3246:$Q3251,2,0),0)+IFERROR(VLOOKUP($B3271,$R3246:$S3251,2,0),0))</f>
        <v>0</v>
      </c>
      <c r="E3271" s="110"/>
      <c r="F3271" s="105">
        <v>5</v>
      </c>
      <c r="G3271" s="185" t="e">
        <v>#NUM!</v>
      </c>
      <c r="H3271" s="185" t="e">
        <v>#NUM!</v>
      </c>
      <c r="I3271" s="185" t="e">
        <v>#NUM!</v>
      </c>
      <c r="J3271" s="185" t="e">
        <v>#NUM!</v>
      </c>
      <c r="K3271" s="185" t="e">
        <v>#NUM!</v>
      </c>
      <c r="L3271" s="114"/>
      <c r="M3271" s="110"/>
    </row>
    <row r="3272" spans="1:24" hidden="1" outlineLevel="2" x14ac:dyDescent="0.25">
      <c r="B3272" s="105">
        <v>20</v>
      </c>
      <c r="C3272" s="108">
        <f t="shared" ref="C3272" si="5646">-(IFERROR(VLOOKUP($B3272,$B3246:$C3251,2,0),0)+IFERROR(VLOOKUP($B3272,$D3246:$E3251,2,0),0)+IFERROR(VLOOKUP($B3272,$F3246:$G3251,2,0),0)+IFERROR(VLOOKUP($B3272,$H3246:$I3251,2,0),0)+IFERROR(VLOOKUP($B3272,$J3246:$K3251,2,0),0)+IFERROR(VLOOKUP($B3272,$L3246:$M3251,2,0),0)+IFERROR(VLOOKUP($B3272,$N3246:$O3251,2,0),0)+IFERROR(VLOOKUP($B3272,$P3246:$Q3251,2,0),0)+IFERROR(VLOOKUP($B3272,$R3246:$S3251,2,0),0))</f>
        <v>0</v>
      </c>
      <c r="E3272" s="110" t="s">
        <v>40</v>
      </c>
      <c r="F3272" s="105">
        <v>6</v>
      </c>
      <c r="G3272" s="185" t="e">
        <v>#NUM!</v>
      </c>
      <c r="H3272" s="185" t="e">
        <v>#NUM!</v>
      </c>
      <c r="I3272" s="185" t="e">
        <v>#NUM!</v>
      </c>
      <c r="J3272" s="185" t="e">
        <v>#NUM!</v>
      </c>
      <c r="K3272" s="185"/>
      <c r="L3272" s="114"/>
      <c r="M3272" s="110"/>
    </row>
    <row r="3273" spans="1:24" hidden="1" outlineLevel="2" x14ac:dyDescent="0.25">
      <c r="B3273" s="105">
        <v>21</v>
      </c>
      <c r="C3273" s="108">
        <f t="shared" ref="C3273" si="5647">-(IFERROR(VLOOKUP($B3273,$B3246:$C3251,2,0),0)+IFERROR(VLOOKUP($B3273,$D3246:$E3251,2,0),0)+IFERROR(VLOOKUP($B3273,$F3246:$G3251,2,0),0)+IFERROR(VLOOKUP($B3273,$H3246:$I3251,2,0),0)+IFERROR(VLOOKUP($B3273,$J3246:$K3251,2,0),0)+IFERROR(VLOOKUP($B3273,$L3246:$M3251,2,0),0)+IFERROR(VLOOKUP($B3273,$N3246:$O3251,2,0),0)+IFERROR(VLOOKUP($B3273,$P3246:$Q3251,2,0),0)+IFERROR(VLOOKUP($B3273,$R3246:$S3251,2,0),0))</f>
        <v>0</v>
      </c>
      <c r="E3273" s="110"/>
      <c r="F3273" s="105">
        <v>7</v>
      </c>
      <c r="G3273" s="185" t="e">
        <v>#NUM!</v>
      </c>
      <c r="H3273" s="185" t="e">
        <v>#NUM!</v>
      </c>
      <c r="I3273" s="185" t="e">
        <v>#NUM!</v>
      </c>
      <c r="J3273" s="185"/>
      <c r="K3273" s="185"/>
      <c r="L3273" s="114"/>
      <c r="M3273" s="110"/>
    </row>
    <row r="3274" spans="1:24" hidden="1" outlineLevel="2" x14ac:dyDescent="0.25">
      <c r="E3274" s="110"/>
      <c r="F3274" s="105">
        <v>8</v>
      </c>
      <c r="G3274" s="185" t="e">
        <v>#NUM!</v>
      </c>
      <c r="H3274" s="185" t="e">
        <v>#NUM!</v>
      </c>
      <c r="I3274" s="185"/>
      <c r="J3274" s="185"/>
      <c r="K3274" s="185"/>
      <c r="L3274" s="114"/>
      <c r="M3274" s="110"/>
      <c r="X3274" s="110"/>
    </row>
    <row r="3275" spans="1:24" hidden="1" outlineLevel="2" x14ac:dyDescent="0.25">
      <c r="E3275" s="110"/>
      <c r="F3275" s="105">
        <v>9</v>
      </c>
      <c r="G3275" s="185" t="e">
        <v>#NUM!</v>
      </c>
      <c r="H3275" s="185"/>
      <c r="I3275" s="185"/>
      <c r="J3275" s="185"/>
      <c r="K3275" s="185"/>
      <c r="L3275" s="114"/>
      <c r="M3275" s="110"/>
      <c r="X3275" s="110"/>
    </row>
    <row r="3276" spans="1:24" hidden="1" outlineLevel="2" x14ac:dyDescent="0.25">
      <c r="A3276" s="117"/>
    </row>
    <row r="3277" spans="1:24" s="119" customFormat="1" hidden="1" outlineLevel="2" x14ac:dyDescent="0.25">
      <c r="A3277" s="118" t="s">
        <v>37</v>
      </c>
    </row>
    <row r="3278" spans="1:24" hidden="1" outlineLevel="2" x14ac:dyDescent="0.25">
      <c r="B3278" s="316">
        <f t="shared" ref="B3278:B3284" si="5648">B3245</f>
        <v>1</v>
      </c>
      <c r="C3278" s="316"/>
      <c r="D3278" s="316">
        <f t="shared" ref="D3278:D3284" si="5649">D3245</f>
        <v>2</v>
      </c>
      <c r="E3278" s="316"/>
      <c r="F3278" s="316">
        <f t="shared" ref="F3278:F3284" si="5650">F3245</f>
        <v>3</v>
      </c>
      <c r="G3278" s="316"/>
      <c r="H3278" s="316">
        <f t="shared" ref="H3278:H3284" si="5651">H3245</f>
        <v>4</v>
      </c>
      <c r="I3278" s="316"/>
      <c r="J3278" s="316">
        <f t="shared" ref="J3278:J3284" si="5652">J3245</f>
        <v>5</v>
      </c>
      <c r="K3278" s="316"/>
      <c r="L3278" s="316">
        <f t="shared" ref="L3278:L3284" si="5653">L3245</f>
        <v>6</v>
      </c>
      <c r="M3278" s="316"/>
    </row>
    <row r="3279" spans="1:24" hidden="1" outlineLevel="2" x14ac:dyDescent="0.25">
      <c r="B3279" s="105">
        <f t="shared" si="5648"/>
        <v>3</v>
      </c>
      <c r="C3279" s="116">
        <f>IF($Q$2=2,IFERROR(INDEX($G3256:$L3262,MATCH(B3279,$F3256:$F3262,0),MATCH(INICIO!$C$78,$G3255:$L3255,0)),0),IF($Q$2=4,IFERROR(INDEX($P3256:$U3266,MATCH(B3279,$O3256:$O3266,0),MATCH(INICIO!$C$78,$P3255:$U3255,0)),0),IFERROR(INDEX($G3267:$L3275,MATCH(B3279,$F3267:$F3275,0),MATCH(INICIO!$C$78,$G3266:$L3266,0)),0)))</f>
        <v>0</v>
      </c>
      <c r="D3279" s="105">
        <f t="shared" si="5649"/>
        <v>0</v>
      </c>
      <c r="E3279" s="116">
        <f>IF($Q$2=2,IFERROR(INDEX($G3256:$L3262,MATCH(D3279,$F3256:$F3262,0),MATCH(INICIO!$C$78,$G3255:$L3255,0)),0),IF($Q$2=4,IFERROR(INDEX($P3256:$U3266,MATCH(D3279,$O3256:$O3266,0),MATCH(INICIO!$C$78,$P3255:$U3255,0)),0),IFERROR(INDEX($G3267:$L3275,MATCH(D3279,$F3267:$F3275,0),MATCH(INICIO!$C$78,$G3266:$L3266,0)),0)))</f>
        <v>0</v>
      </c>
      <c r="F3279" s="105">
        <f t="shared" si="5650"/>
        <v>0</v>
      </c>
      <c r="G3279" s="116">
        <f>IF($Q$2=2,IFERROR(INDEX($G3256:$L3262,MATCH(F3279,$F3256:$F3262,0),MATCH(INICIO!$C$78,$G3255:$L3255,0)),0),IF($Q$2=4,IFERROR(INDEX($P3256:$U3266,MATCH(F3279,$O3256:$O3266,0),MATCH(INICIO!$C$78,$P3255:$U3255,0)),0),IFERROR(INDEX($G3267:$L3275,MATCH(F3279,$F3267:$F3275,0),MATCH(INICIO!$C$78,$G3266:$L3266,0)),0)))</f>
        <v>0</v>
      </c>
      <c r="H3279" s="105">
        <f t="shared" si="5651"/>
        <v>0</v>
      </c>
      <c r="I3279" s="116">
        <f>IF($Q$2=2,IFERROR(INDEX($G3256:$L3262,MATCH(H3279,$F3256:$F3262,0),MATCH(INICIO!$C$78,$G3255:$L3255,0)),0),IF($Q$2=4,IFERROR(INDEX($P3256:$U3266,MATCH(H3279,$O3256:$O3266,0),MATCH(INICIO!$C$78,$P3255:$U3255,0)),0),IFERROR(INDEX($G3267:$L3275,MATCH(H3279,$F3267:$F3275,0),MATCH(INICIO!$C$78,$G3266:$L3266,0)),0)))</f>
        <v>0</v>
      </c>
      <c r="J3279" s="105">
        <f t="shared" si="5652"/>
        <v>0</v>
      </c>
      <c r="K3279" s="116">
        <f>IF($Q$2=2,IFERROR(INDEX($G3256:$L3262,MATCH(J3279,$F3256:$F3262,0),MATCH(INICIO!$C$78,$G3255:$L3255,0)),0),IF($Q$2=4,IFERROR(INDEX($P3256:$U3266,MATCH(J3279,$O3256:$O3266,0),MATCH(INICIO!$C$78,$P3255:$U3255,0)),0),IFERROR(INDEX($G3267:$L3275,MATCH(J3279,$F3267:$F3275,0),MATCH(INICIO!$C$78,$G3266:$L3266,0)),0)))</f>
        <v>0</v>
      </c>
      <c r="L3279" s="105">
        <f t="shared" si="5653"/>
        <v>0</v>
      </c>
      <c r="M3279" s="116">
        <f>IF($Q$2=2,IFERROR(INDEX($G3256:$L3262,MATCH(L3279,$F3256:$F3262,0),MATCH(INICIO!$C$78,$G3255:$L3255,0)),0),IF($Q$2=4,IFERROR(INDEX($P3256:$U3266,MATCH(L3279,$O3256:$O3266,0),MATCH(INICIO!$C$78,$P3255:$U3255,0)),0),IFERROR(INDEX($G3267:$L3275,MATCH(L3279,$F3267:$F3275,0),MATCH(INICIO!$C$78,$G3266:$L3266,0)),0)))</f>
        <v>0</v>
      </c>
    </row>
    <row r="3280" spans="1:24" hidden="1" outlineLevel="2" x14ac:dyDescent="0.25">
      <c r="B3280" s="105">
        <f t="shared" si="5648"/>
        <v>4</v>
      </c>
      <c r="C3280" s="116">
        <f>IF($Q$2=2,IFERROR(INDEX($G3256:$L3262,MATCH(B3280,$F3256:$F3262,0),MATCH(INICIO!$C$78,$G3255:$L3255,0)),0),IF($Q$2=4,IFERROR(INDEX($P3256:$U3266,MATCH(B3280,$O3256:$O3266,0),MATCH(INICIO!$C$78,$P3255:$U3255,0)),0),IFERROR(INDEX($G3267:$L3275,MATCH(B3280,$F3267:$F3275,0),MATCH(INICIO!$C$78,$G3266:$L3266,0)),0)))</f>
        <v>0</v>
      </c>
      <c r="D3280" s="105">
        <f t="shared" si="5649"/>
        <v>0</v>
      </c>
      <c r="E3280" s="116">
        <f>IF($Q$2=2,IFERROR(INDEX($G3256:$L3262,MATCH(D3280,$F3256:$F3262,0),MATCH(INICIO!$C$78,$G3255:$L3255,0)),0),IF($Q$2=4,IFERROR(INDEX($P3256:$U3266,MATCH(D3280,$O3256:$O3266,0),MATCH(INICIO!$C$78,$P3255:$U3255,0)),0),IFERROR(INDEX($G3267:$L3275,MATCH(D3280,$F3267:$F3275,0),MATCH(INICIO!$C$78,$G3266:$L3266,0)),0)))</f>
        <v>0</v>
      </c>
      <c r="F3280" s="105">
        <f t="shared" si="5650"/>
        <v>0</v>
      </c>
      <c r="G3280" s="116">
        <f>IF($Q$2=2,IFERROR(INDEX($G3256:$L3262,MATCH(F3280,$F3256:$F3262,0),MATCH(INICIO!$C$78,$G3255:$L3255,0)),0),IF($Q$2=4,IFERROR(INDEX($P3256:$U3266,MATCH(F3280,$O3256:$O3266,0),MATCH(INICIO!$C$78,$P3255:$U3255,0)),0),IFERROR(INDEX($G3267:$L3275,MATCH(F3280,$F3267:$F3275,0),MATCH(INICIO!$C$78,$G3266:$L3266,0)),0)))</f>
        <v>0</v>
      </c>
      <c r="H3280" s="105">
        <f t="shared" si="5651"/>
        <v>0</v>
      </c>
      <c r="I3280" s="116">
        <f>IF($Q$2=2,IFERROR(INDEX($G3256:$L3262,MATCH(H3280,$F3256:$F3262,0),MATCH(INICIO!$C$78,$G3255:$L3255,0)),0),IF($Q$2=4,IFERROR(INDEX($P3256:$U3266,MATCH(H3280,$O3256:$O3266,0),MATCH(INICIO!$C$78,$P3255:$U3255,0)),0),IFERROR(INDEX($G3267:$L3275,MATCH(H3280,$F3267:$F3275,0),MATCH(INICIO!$C$78,$G3266:$L3266,0)),0)))</f>
        <v>0</v>
      </c>
      <c r="J3280" s="105">
        <f t="shared" si="5652"/>
        <v>0</v>
      </c>
      <c r="K3280" s="116">
        <f>IF($Q$2=2,IFERROR(INDEX($G3256:$L3262,MATCH(J3280,$F3256:$F3262,0),MATCH(INICIO!$C$78,$G3255:$L3255,0)),0),IF($Q$2=4,IFERROR(INDEX($P3256:$U3266,MATCH(J3280,$O3256:$O3266,0),MATCH(INICIO!$C$78,$P3255:$U3255,0)),0),IFERROR(INDEX($G3267:$L3275,MATCH(J3280,$F3267:$F3275,0),MATCH(INICIO!$C$78,$G3266:$L3266,0)),0)))</f>
        <v>0</v>
      </c>
      <c r="L3280" s="105">
        <f t="shared" si="5653"/>
        <v>0</v>
      </c>
      <c r="M3280" s="116">
        <f>IF($Q$2=2,IFERROR(INDEX($G3256:$L3262,MATCH(L3280,$F3256:$F3262,0),MATCH(INICIO!$C$78,$G3255:$L3255,0)),0),IF($Q$2=4,IFERROR(INDEX($P3256:$U3266,MATCH(L3280,$O3256:$O3266,0),MATCH(INICIO!$C$78,$P3255:$U3255,0)),0),IFERROR(INDEX($G3267:$L3275,MATCH(L3280,$F3267:$F3275,0),MATCH(INICIO!$C$78,$G3266:$L3266,0)),0)))</f>
        <v>0</v>
      </c>
    </row>
    <row r="3281" spans="1:62" hidden="1" outlineLevel="2" x14ac:dyDescent="0.25">
      <c r="B3281" s="105">
        <f t="shared" si="5648"/>
        <v>1</v>
      </c>
      <c r="C3281" s="116">
        <f>IF($Q$2=2,IFERROR(INDEX($G3256:$L3262,MATCH(B3281,$F3256:$F3262,0),MATCH(INICIO!$C$78,$G3255:$L3255,0)),0),IF($Q$2=4,IFERROR(INDEX($P3256:$U3266,MATCH(B3281,$O3256:$O3266,0),MATCH(INICIO!$C$78,$P3255:$U3255,0)),0),IFERROR(INDEX($G3267:$L3275,MATCH(B3281,$F3267:$F3275,0),MATCH(INICIO!$C$78,$G3266:$L3266,0)),0)))</f>
        <v>0</v>
      </c>
      <c r="D3281" s="105">
        <f t="shared" si="5649"/>
        <v>0</v>
      </c>
      <c r="E3281" s="116">
        <f>IF($Q$2=2,IFERROR(INDEX($G3256:$L3262,MATCH(D3281,$F3256:$F3262,0),MATCH(INICIO!$C$78,$G3255:$L3255,0)),0),IF($Q$2=4,IFERROR(INDEX($P3256:$U3266,MATCH(D3281,$O3256:$O3266,0),MATCH(INICIO!$C$78,$P3255:$U3255,0)),0),IFERROR(INDEX($G3267:$L3275,MATCH(D3281,$F3267:$F3275,0),MATCH(INICIO!$C$78,$G3266:$L3266,0)),0)))</f>
        <v>0</v>
      </c>
      <c r="F3281" s="105">
        <f t="shared" si="5650"/>
        <v>0</v>
      </c>
      <c r="G3281" s="116">
        <f>IF($Q$2=2,IFERROR(INDEX($G3256:$L3262,MATCH(F3281,$F3256:$F3262,0),MATCH(INICIO!$C$78,$G3255:$L3255,0)),0),IF($Q$2=4,IFERROR(INDEX($P3256:$U3266,MATCH(F3281,$O3256:$O3266,0),MATCH(INICIO!$C$78,$P3255:$U3255,0)),0),IFERROR(INDEX($G3267:$L3275,MATCH(F3281,$F3267:$F3275,0),MATCH(INICIO!$C$78,$G3266:$L3266,0)),0)))</f>
        <v>0</v>
      </c>
      <c r="H3281" s="105">
        <f t="shared" si="5651"/>
        <v>0</v>
      </c>
      <c r="I3281" s="116">
        <f>IF($Q$2=2,IFERROR(INDEX($G3256:$L3262,MATCH(H3281,$F3256:$F3262,0),MATCH(INICIO!$C$78,$G3255:$L3255,0)),0),IF($Q$2=4,IFERROR(INDEX($P3256:$U3266,MATCH(H3281,$O3256:$O3266,0),MATCH(INICIO!$C$78,$P3255:$U3255,0)),0),IFERROR(INDEX($G3267:$L3275,MATCH(H3281,$F3267:$F3275,0),MATCH(INICIO!$C$78,$G3266:$L3266,0)),0)))</f>
        <v>0</v>
      </c>
      <c r="J3281" s="105">
        <f t="shared" si="5652"/>
        <v>0</v>
      </c>
      <c r="K3281" s="116">
        <f>IF($Q$2=2,IFERROR(INDEX($G3256:$L3262,MATCH(J3281,$F3256:$F3262,0),MATCH(INICIO!$C$78,$G3255:$L3255,0)),0),IF($Q$2=4,IFERROR(INDEX($P3256:$U3266,MATCH(J3281,$O3256:$O3266,0),MATCH(INICIO!$C$78,$P3255:$U3255,0)),0),IFERROR(INDEX($G3267:$L3275,MATCH(J3281,$F3267:$F3275,0),MATCH(INICIO!$C$78,$G3266:$L3266,0)),0)))</f>
        <v>0</v>
      </c>
      <c r="L3281" s="105">
        <f t="shared" si="5653"/>
        <v>0</v>
      </c>
      <c r="M3281" s="116">
        <f>IF($Q$2=2,IFERROR(INDEX($G3256:$L3262,MATCH(L3281,$F3256:$F3262,0),MATCH(INICIO!$C$78,$G3255:$L3255,0)),0),IF($Q$2=4,IFERROR(INDEX($P3256:$U3266,MATCH(L3281,$O3256:$O3266,0),MATCH(INICIO!$C$78,$P3255:$U3255,0)),0),IFERROR(INDEX($G3267:$L3275,MATCH(L3281,$F3267:$F3275,0),MATCH(INICIO!$C$78,$G3266:$L3266,0)),0)))</f>
        <v>0</v>
      </c>
    </row>
    <row r="3282" spans="1:62" hidden="1" outlineLevel="2" x14ac:dyDescent="0.25">
      <c r="B3282" s="105">
        <f t="shared" si="5648"/>
        <v>5</v>
      </c>
      <c r="C3282" s="116">
        <f>IF($Q$2=2,IFERROR(INDEX($G3256:$L3262,MATCH(B3282,$F3256:$F3262,0),MATCH(INICIO!$C$78,$G3255:$L3255,0)),0),IF($Q$2=4,IFERROR(INDEX($P3256:$U3266,MATCH(B3282,$O3256:$O3266,0),MATCH(INICIO!$C$78,$P3255:$U3255,0)),0),IFERROR(INDEX($G3267:$L3275,MATCH(B3282,$F3267:$F3275,0),MATCH(INICIO!$C$78,$G3266:$L3266,0)),0)))</f>
        <v>0</v>
      </c>
      <c r="D3282" s="105">
        <f t="shared" si="5649"/>
        <v>0</v>
      </c>
      <c r="E3282" s="116">
        <f>IF($Q$2=2,IFERROR(INDEX($G3256:$L3262,MATCH(D3282,$F3256:$F3262,0),MATCH(INICIO!$C$78,$G3255:$L3255,0)),0),IF($Q$2=4,IFERROR(INDEX($P3256:$U3266,MATCH(D3282,$O3256:$O3266,0),MATCH(INICIO!$C$78,$P3255:$U3255,0)),0),IFERROR(INDEX($G3267:$L3275,MATCH(D3282,$F3267:$F3275,0),MATCH(INICIO!$C$78,$G3266:$L3266,0)),0)))</f>
        <v>0</v>
      </c>
      <c r="F3282" s="105">
        <f t="shared" si="5650"/>
        <v>0</v>
      </c>
      <c r="G3282" s="116">
        <f>IF($Q$2=2,IFERROR(INDEX($G3256:$L3262,MATCH(F3282,$F3256:$F3262,0),MATCH(INICIO!$C$78,$G3255:$L3255,0)),0),IF($Q$2=4,IFERROR(INDEX($P3256:$U3266,MATCH(F3282,$O3256:$O3266,0),MATCH(INICIO!$C$78,$P3255:$U3255,0)),0),IFERROR(INDEX($G3267:$L3275,MATCH(F3282,$F3267:$F3275,0),MATCH(INICIO!$C$78,$G3266:$L3266,0)),0)))</f>
        <v>0</v>
      </c>
      <c r="H3282" s="105">
        <f t="shared" si="5651"/>
        <v>0</v>
      </c>
      <c r="I3282" s="116">
        <f>IF($Q$2=2,IFERROR(INDEX($G3256:$L3262,MATCH(H3282,$F3256:$F3262,0),MATCH(INICIO!$C$78,$G3255:$L3255,0)),0),IF($Q$2=4,IFERROR(INDEX($P3256:$U3266,MATCH(H3282,$O3256:$O3266,0),MATCH(INICIO!$C$78,$P3255:$U3255,0)),0),IFERROR(INDEX($G3267:$L3275,MATCH(H3282,$F3267:$F3275,0),MATCH(INICIO!$C$78,$G3266:$L3266,0)),0)))</f>
        <v>0</v>
      </c>
      <c r="J3282" s="105">
        <f t="shared" si="5652"/>
        <v>0</v>
      </c>
      <c r="K3282" s="116">
        <f>IF($Q$2=2,IFERROR(INDEX($G3256:$L3262,MATCH(J3282,$F3256:$F3262,0),MATCH(INICIO!$C$78,$G3255:$L3255,0)),0),IF($Q$2=4,IFERROR(INDEX($P3256:$U3266,MATCH(J3282,$O3256:$O3266,0),MATCH(INICIO!$C$78,$P3255:$U3255,0)),0),IFERROR(INDEX($G3267:$L3275,MATCH(J3282,$F3267:$F3275,0),MATCH(INICIO!$C$78,$G3266:$L3266,0)),0)))</f>
        <v>0</v>
      </c>
      <c r="L3282" s="105">
        <f t="shared" si="5653"/>
        <v>0</v>
      </c>
      <c r="M3282" s="116">
        <f>IF($Q$2=2,IFERROR(INDEX($G3256:$L3262,MATCH(L3282,$F3256:$F3262,0),MATCH(INICIO!$C$78,$G3255:$L3255,0)),0),IF($Q$2=4,IFERROR(INDEX($P3256:$U3266,MATCH(L3282,$O3256:$O3266,0),MATCH(INICIO!$C$78,$P3255:$U3255,0)),0),IFERROR(INDEX($G3267:$L3275,MATCH(L3282,$F3267:$F3275,0),MATCH(INICIO!$C$78,$G3266:$L3266,0)),0)))</f>
        <v>0</v>
      </c>
    </row>
    <row r="3283" spans="1:62" hidden="1" outlineLevel="2" x14ac:dyDescent="0.25">
      <c r="B3283" s="105">
        <f t="shared" si="5648"/>
        <v>6</v>
      </c>
      <c r="C3283" s="116">
        <f>IF($Q$2=2,IFERROR(INDEX($G3256:$L3262,MATCH(B3283,$F3256:$F3262,0),MATCH(INICIO!$C$78,$G3255:$L3255,0)),0),IF($Q$2=4,IFERROR(INDEX($P3256:$U3266,MATCH(B3283,$O3256:$O3266,0),MATCH(INICIO!$C$78,$P3255:$U3255,0)),0),IFERROR(INDEX($G3267:$L3275,MATCH(B3283,$F3267:$F3275,0),MATCH(INICIO!$C$78,$G3266:$L3266,0)),0)))</f>
        <v>0</v>
      </c>
      <c r="D3283" s="105">
        <f t="shared" si="5649"/>
        <v>0</v>
      </c>
      <c r="E3283" s="116">
        <f>IF($Q$2=2,IFERROR(INDEX($G3256:$L3262,MATCH(D3283,$F3256:$F3262,0),MATCH(INICIO!$C$78,$G3255:$L3255,0)),0),IF($Q$2=4,IFERROR(INDEX($P3256:$U3266,MATCH(D3283,$O3256:$O3266,0),MATCH(INICIO!$C$78,$P3255:$U3255,0)),0),IFERROR(INDEX($G3267:$L3275,MATCH(D3283,$F3267:$F3275,0),MATCH(INICIO!$C$78,$G3266:$L3266,0)),0)))</f>
        <v>0</v>
      </c>
      <c r="F3283" s="105">
        <f t="shared" si="5650"/>
        <v>0</v>
      </c>
      <c r="G3283" s="116">
        <f>IF($Q$2=2,IFERROR(INDEX($G3256:$L3262,MATCH(F3283,$F3256:$F3262,0),MATCH(INICIO!$C$78,$G3255:$L3255,0)),0),IF($Q$2=4,IFERROR(INDEX($P3256:$U3266,MATCH(F3283,$O3256:$O3266,0),MATCH(INICIO!$C$78,$P3255:$U3255,0)),0),IFERROR(INDEX($G3267:$L3275,MATCH(F3283,$F3267:$F3275,0),MATCH(INICIO!$C$78,$G3266:$L3266,0)),0)))</f>
        <v>0</v>
      </c>
      <c r="H3283" s="105">
        <f t="shared" si="5651"/>
        <v>0</v>
      </c>
      <c r="I3283" s="116">
        <f>IF($Q$2=2,IFERROR(INDEX($G3256:$L3262,MATCH(H3283,$F3256:$F3262,0),MATCH(INICIO!$C$78,$G3255:$L3255,0)),0),IF($Q$2=4,IFERROR(INDEX($P3256:$U3266,MATCH(H3283,$O3256:$O3266,0),MATCH(INICIO!$C$78,$P3255:$U3255,0)),0),IFERROR(INDEX($G3267:$L3275,MATCH(H3283,$F3267:$F3275,0),MATCH(INICIO!$C$78,$G3266:$L3266,0)),0)))</f>
        <v>0</v>
      </c>
      <c r="J3283" s="105">
        <f t="shared" si="5652"/>
        <v>0</v>
      </c>
      <c r="K3283" s="116">
        <f>IF($Q$2=2,IFERROR(INDEX($G3256:$L3262,MATCH(J3283,$F3256:$F3262,0),MATCH(INICIO!$C$78,$G3255:$L3255,0)),0),IF($Q$2=4,IFERROR(INDEX($P3256:$U3266,MATCH(J3283,$O3256:$O3266,0),MATCH(INICIO!$C$78,$P3255:$U3255,0)),0),IFERROR(INDEX($G3267:$L3275,MATCH(J3283,$F3267:$F3275,0),MATCH(INICIO!$C$78,$G3266:$L3266,0)),0)))</f>
        <v>0</v>
      </c>
      <c r="L3283" s="105">
        <f t="shared" si="5653"/>
        <v>0</v>
      </c>
      <c r="M3283" s="116">
        <f>IF($Q$2=2,IFERROR(INDEX($G3256:$L3262,MATCH(L3283,$F3256:$F3262,0),MATCH(INICIO!$C$78,$G3255:$L3255,0)),0),IF($Q$2=4,IFERROR(INDEX($P3256:$U3266,MATCH(L3283,$O3256:$O3266,0),MATCH(INICIO!$C$78,$P3255:$U3255,0)),0),IFERROR(INDEX($G3267:$L3275,MATCH(L3283,$F3267:$F3275,0),MATCH(INICIO!$C$78,$G3266:$L3266,0)),0)))</f>
        <v>0</v>
      </c>
    </row>
    <row r="3284" spans="1:62" hidden="1" outlineLevel="2" x14ac:dyDescent="0.25">
      <c r="B3284" s="105">
        <f t="shared" si="5648"/>
        <v>2</v>
      </c>
      <c r="C3284" s="116">
        <f>IF($Q$2=2,IFERROR(INDEX($G3256:$L3262,MATCH(B3284,$F3256:$F3262,0),MATCH(INICIO!$C$78,$G3255:$L3255,0)),0),IF($Q$2=4,IFERROR(INDEX($P3256:$U3266,MATCH(B3284,$O3256:$O3266,0),MATCH(INICIO!$C$78,$P3255:$U3255,0)),0),IFERROR(INDEX($G3267:$L3275,MATCH(B3284,$F3267:$F3275,0),MATCH(INICIO!$C$78,$G3266:$L3266,0)),0)))</f>
        <v>0</v>
      </c>
      <c r="D3284" s="105">
        <f t="shared" si="5649"/>
        <v>0</v>
      </c>
      <c r="E3284" s="116">
        <f>IF($Q$2=2,IFERROR(INDEX($G3256:$L3262,MATCH(D3284,$F3256:$F3262,0),MATCH(INICIO!$C$78,$G3255:$L3255,0)),0),IF($Q$2=4,IFERROR(INDEX($P3256:$U3266,MATCH(D3284,$O3256:$O3266,0),MATCH(INICIO!$C$78,$P3255:$U3255,0)),0),IFERROR(INDEX($G3267:$L3275,MATCH(D3284,$F3267:$F3275,0),MATCH(INICIO!$C$78,$G3266:$L3266,0)),0)))</f>
        <v>0</v>
      </c>
      <c r="F3284" s="105">
        <f t="shared" si="5650"/>
        <v>0</v>
      </c>
      <c r="G3284" s="116">
        <f>IF($Q$2=2,IFERROR(INDEX($G3256:$L3262,MATCH(F3284,$F3256:$F3262,0),MATCH(INICIO!$C$78,$G3255:$L3255,0)),0),IF($Q$2=4,IFERROR(INDEX($P3256:$U3266,MATCH(F3284,$O3256:$O3266,0),MATCH(INICIO!$C$78,$P3255:$U3255,0)),0),IFERROR(INDEX($G3267:$L3275,MATCH(F3284,$F3267:$F3275,0),MATCH(INICIO!$C$78,$G3266:$L3266,0)),0)))</f>
        <v>0</v>
      </c>
      <c r="H3284" s="105">
        <f t="shared" si="5651"/>
        <v>0</v>
      </c>
      <c r="I3284" s="116">
        <f>IF($Q$2=2,IFERROR(INDEX($G3256:$L3262,MATCH(H3284,$F3256:$F3262,0),MATCH(INICIO!$C$78,$G3255:$L3255,0)),0),IF($Q$2=4,IFERROR(INDEX($P3256:$U3266,MATCH(H3284,$O3256:$O3266,0),MATCH(INICIO!$C$78,$P3255:$U3255,0)),0),IFERROR(INDEX($G3267:$L3275,MATCH(H3284,$F3267:$F3275,0),MATCH(INICIO!$C$78,$G3266:$L3266,0)),0)))</f>
        <v>0</v>
      </c>
      <c r="J3284" s="105">
        <f t="shared" si="5652"/>
        <v>0</v>
      </c>
      <c r="K3284" s="116">
        <f>IF($Q$2=2,IFERROR(INDEX($G3256:$L3262,MATCH(J3284,$F3256:$F3262,0),MATCH(INICIO!$C$78,$G3255:$L3255,0)),0),IF($Q$2=4,IFERROR(INDEX($P3256:$U3266,MATCH(J3284,$O3256:$O3266,0),MATCH(INICIO!$C$78,$P3255:$U3255,0)),0),IFERROR(INDEX($G3267:$L3275,MATCH(J3284,$F3267:$F3275,0),MATCH(INICIO!$C$78,$G3266:$L3266,0)),0)))</f>
        <v>0</v>
      </c>
      <c r="L3284" s="105">
        <f t="shared" si="5653"/>
        <v>0</v>
      </c>
      <c r="M3284" s="116">
        <f>IF($Q$2=2,IFERROR(INDEX($G3256:$L3262,MATCH(L3284,$F3256:$F3262,0),MATCH(INICIO!$C$78,$G3255:$L3255,0)),0),IF($Q$2=4,IFERROR(INDEX($P3256:$U3266,MATCH(L3284,$O3256:$O3266,0),MATCH(INICIO!$C$78,$P3255:$U3255,0)),0),IFERROR(INDEX($G3267:$L3275,MATCH(L3284,$F3267:$F3275,0),MATCH(INICIO!$C$78,$G3266:$L3266,0)),0)))</f>
        <v>0</v>
      </c>
    </row>
    <row r="3285" spans="1:62" hidden="1" outlineLevel="2" x14ac:dyDescent="0.25"/>
    <row r="3286" spans="1:62" s="119" customFormat="1" hidden="1" outlineLevel="2" x14ac:dyDescent="0.25">
      <c r="A3286" s="118" t="s">
        <v>43</v>
      </c>
    </row>
    <row r="3287" spans="1:62" hidden="1" outlineLevel="2" x14ac:dyDescent="0.25">
      <c r="C3287" s="121">
        <f t="shared" ref="C3287:H3287" si="5654">E$2</f>
        <v>1</v>
      </c>
      <c r="D3287" s="121">
        <f t="shared" si="5654"/>
        <v>2</v>
      </c>
      <c r="E3287" s="121">
        <f t="shared" si="5654"/>
        <v>3</v>
      </c>
      <c r="F3287" s="121">
        <f t="shared" si="5654"/>
        <v>4</v>
      </c>
      <c r="G3287" s="121">
        <f t="shared" si="5654"/>
        <v>5</v>
      </c>
      <c r="H3287" s="121">
        <f t="shared" si="5654"/>
        <v>6</v>
      </c>
    </row>
    <row r="3288" spans="1:62" hidden="1" outlineLevel="2" x14ac:dyDescent="0.25">
      <c r="B3288" s="122" t="s">
        <v>44</v>
      </c>
      <c r="C3288" s="123">
        <f t="array" ref="C3288:C3293">MMULT(MMULT(C$8:H$13,$AZ$8:$BE$13),C3279:C3284)+MMULT(MINVERSE(TRANSPOSE($AZ$8:$BE$13)),C3246:C3251)</f>
        <v>0</v>
      </c>
      <c r="D3288" s="123">
        <f t="array" ref="D3288:D3293">MMULT(MMULT(K$8:P$13,$AZ$8:$BE$13),E3279:E3284)+MMULT(MINVERSE(TRANSPOSE($AZ$8:$BE$13)),E3246:E3251)</f>
        <v>0</v>
      </c>
      <c r="E3288" s="123">
        <f t="array" ref="E3288:E3293">MMULT(MMULT(S$8:X$13,$AZ$8:$BE$13),G3279:G3284)+MMULT(MINVERSE(TRANSPOSE($AZ$8:$BE$13)),G3246:G3251)</f>
        <v>0</v>
      </c>
      <c r="F3288" s="123">
        <f t="array" ref="F3288:F3293">MMULT(MMULT(AA$8:AF$13,$AZ$8:$BE$13),I3279:I3284)+MMULT(MINVERSE(TRANSPOSE($AZ$8:$BE$13)),I3246:I3251)</f>
        <v>0</v>
      </c>
      <c r="G3288" s="123">
        <f t="array" ref="G3288:G3293">MMULT(MMULT(AI$8:AN$13,$AZ$8:$BE$13),K3279:K3284)+MMULT(MINVERSE(TRANSPOSE($AZ$8:$BE$13)),K3246:K3251)</f>
        <v>0</v>
      </c>
      <c r="H3288" s="123" t="e">
        <f t="array" ref="H3288:H3293">MMULT(MMULT(AQ$8:AV$13,$AZ$8:$BE$13),M3279:M3284)+MMULT(MINVERSE(TRANSPOSE($AZ$8:$BE$13)),M3246:M3251)</f>
        <v>#DIV/0!</v>
      </c>
      <c r="N3288" s="124"/>
      <c r="P3288" s="124"/>
    </row>
    <row r="3289" spans="1:62" hidden="1" outlineLevel="2" x14ac:dyDescent="0.25">
      <c r="B3289" s="122" t="s">
        <v>45</v>
      </c>
      <c r="C3289" s="123">
        <v>0</v>
      </c>
      <c r="D3289" s="123">
        <v>0</v>
      </c>
      <c r="E3289" s="123">
        <v>0</v>
      </c>
      <c r="F3289" s="123">
        <v>0</v>
      </c>
      <c r="G3289" s="123">
        <v>0</v>
      </c>
      <c r="H3289" s="123" t="e">
        <v>#DIV/0!</v>
      </c>
      <c r="N3289" s="124"/>
      <c r="P3289" s="124"/>
    </row>
    <row r="3290" spans="1:62" hidden="1" outlineLevel="2" x14ac:dyDescent="0.25">
      <c r="B3290" s="122" t="s">
        <v>46</v>
      </c>
      <c r="C3290" s="123">
        <v>0</v>
      </c>
      <c r="D3290" s="123">
        <v>0</v>
      </c>
      <c r="E3290" s="123">
        <v>0</v>
      </c>
      <c r="F3290" s="123">
        <v>0</v>
      </c>
      <c r="G3290" s="123">
        <v>0</v>
      </c>
      <c r="H3290" s="123" t="e">
        <v>#DIV/0!</v>
      </c>
      <c r="N3290" s="124"/>
      <c r="P3290" s="124"/>
    </row>
    <row r="3291" spans="1:62" hidden="1" outlineLevel="2" x14ac:dyDescent="0.25">
      <c r="B3291" s="122" t="s">
        <v>47</v>
      </c>
      <c r="C3291" s="123">
        <v>0</v>
      </c>
      <c r="D3291" s="123">
        <v>0</v>
      </c>
      <c r="E3291" s="123">
        <v>0</v>
      </c>
      <c r="F3291" s="123">
        <v>0</v>
      </c>
      <c r="G3291" s="123">
        <v>0</v>
      </c>
      <c r="H3291" s="123" t="e">
        <v>#DIV/0!</v>
      </c>
      <c r="N3291" s="124"/>
      <c r="P3291" s="124"/>
    </row>
    <row r="3292" spans="1:62" hidden="1" outlineLevel="2" x14ac:dyDescent="0.25">
      <c r="B3292" s="122" t="s">
        <v>48</v>
      </c>
      <c r="C3292" s="123">
        <v>0</v>
      </c>
      <c r="D3292" s="123">
        <v>0</v>
      </c>
      <c r="E3292" s="123">
        <v>0</v>
      </c>
      <c r="F3292" s="123">
        <v>0</v>
      </c>
      <c r="G3292" s="123">
        <v>0</v>
      </c>
      <c r="H3292" s="123" t="e">
        <v>#DIV/0!</v>
      </c>
      <c r="N3292" s="124"/>
      <c r="P3292" s="124"/>
    </row>
    <row r="3293" spans="1:62" hidden="1" outlineLevel="2" x14ac:dyDescent="0.25">
      <c r="B3293" s="122" t="s">
        <v>49</v>
      </c>
      <c r="C3293" s="123">
        <v>0</v>
      </c>
      <c r="D3293" s="123">
        <v>0</v>
      </c>
      <c r="E3293" s="123">
        <v>0</v>
      </c>
      <c r="F3293" s="123">
        <v>0</v>
      </c>
      <c r="G3293" s="123">
        <v>0</v>
      </c>
      <c r="H3293" s="123" t="e">
        <v>#DIV/0!</v>
      </c>
      <c r="N3293" s="124"/>
      <c r="P3293" s="124"/>
    </row>
    <row r="3294" spans="1:62" hidden="1" outlineLevel="2" x14ac:dyDescent="0.25"/>
    <row r="3295" spans="1:62" hidden="1" outlineLevel="2" x14ac:dyDescent="0.25">
      <c r="B3295" s="318" t="s">
        <v>50</v>
      </c>
      <c r="C3295" s="319"/>
      <c r="D3295" s="319"/>
      <c r="E3295" s="319"/>
      <c r="F3295" s="319"/>
      <c r="G3295" s="319"/>
      <c r="H3295" s="319"/>
      <c r="I3295" s="319"/>
      <c r="J3295" s="319"/>
      <c r="K3295" s="319"/>
      <c r="L3295" s="320"/>
      <c r="M3295" s="321" t="s">
        <v>51</v>
      </c>
      <c r="N3295" s="322"/>
      <c r="O3295" s="322"/>
      <c r="P3295" s="322"/>
      <c r="Q3295" s="322"/>
      <c r="R3295" s="322"/>
      <c r="S3295" s="322"/>
      <c r="T3295" s="322"/>
      <c r="U3295" s="322"/>
      <c r="V3295" s="323"/>
      <c r="W3295" s="321" t="s">
        <v>52</v>
      </c>
      <c r="X3295" s="322"/>
      <c r="Y3295" s="322"/>
      <c r="Z3295" s="322"/>
      <c r="AA3295" s="322"/>
      <c r="AB3295" s="322"/>
      <c r="AC3295" s="322"/>
      <c r="AD3295" s="322"/>
      <c r="AE3295" s="322"/>
      <c r="AF3295" s="323"/>
      <c r="AG3295" s="321" t="s">
        <v>53</v>
      </c>
      <c r="AH3295" s="322"/>
      <c r="AI3295" s="322"/>
      <c r="AJ3295" s="322"/>
      <c r="AK3295" s="322"/>
      <c r="AL3295" s="322"/>
      <c r="AM3295" s="322"/>
      <c r="AN3295" s="322"/>
      <c r="AO3295" s="322"/>
      <c r="AP3295" s="323"/>
      <c r="AQ3295" s="321" t="s">
        <v>54</v>
      </c>
      <c r="AR3295" s="322"/>
      <c r="AS3295" s="322"/>
      <c r="AT3295" s="322"/>
      <c r="AU3295" s="322"/>
      <c r="AV3295" s="322"/>
      <c r="AW3295" s="322"/>
      <c r="AX3295" s="322"/>
      <c r="AY3295" s="322"/>
      <c r="AZ3295" s="323"/>
      <c r="BA3295" s="321" t="s">
        <v>55</v>
      </c>
      <c r="BB3295" s="322"/>
      <c r="BC3295" s="322"/>
      <c r="BD3295" s="322"/>
      <c r="BE3295" s="322"/>
      <c r="BF3295" s="322"/>
      <c r="BG3295" s="322"/>
      <c r="BH3295" s="322"/>
      <c r="BI3295" s="322"/>
      <c r="BJ3295" s="323"/>
    </row>
    <row r="3296" spans="1:62" hidden="1" outlineLevel="2" x14ac:dyDescent="0.25">
      <c r="B3296" s="186">
        <f t="shared" ref="B3296" si="5655">E$2</f>
        <v>1</v>
      </c>
      <c r="C3296" s="187">
        <f t="shared" ref="C3296:L3299" si="5656">B3296</f>
        <v>1</v>
      </c>
      <c r="D3296" s="187">
        <f t="shared" si="5656"/>
        <v>1</v>
      </c>
      <c r="E3296" s="187">
        <f t="shared" si="5656"/>
        <v>1</v>
      </c>
      <c r="F3296" s="187">
        <f t="shared" si="5656"/>
        <v>1</v>
      </c>
      <c r="G3296" s="187">
        <f t="shared" si="5656"/>
        <v>1</v>
      </c>
      <c r="H3296" s="187">
        <f t="shared" si="5656"/>
        <v>1</v>
      </c>
      <c r="I3296" s="187">
        <f t="shared" si="5656"/>
        <v>1</v>
      </c>
      <c r="J3296" s="187">
        <f t="shared" si="5656"/>
        <v>1</v>
      </c>
      <c r="K3296" s="187">
        <f t="shared" si="5656"/>
        <v>1</v>
      </c>
      <c r="L3296" s="188">
        <f t="shared" si="5656"/>
        <v>1</v>
      </c>
      <c r="M3296" s="189">
        <f t="shared" ref="M3296" si="5657">F$2</f>
        <v>2</v>
      </c>
      <c r="N3296" s="187">
        <f t="shared" ref="N3296:V3299" si="5658">M3296</f>
        <v>2</v>
      </c>
      <c r="O3296" s="187">
        <f t="shared" si="5658"/>
        <v>2</v>
      </c>
      <c r="P3296" s="187">
        <f t="shared" si="5658"/>
        <v>2</v>
      </c>
      <c r="Q3296" s="187">
        <f t="shared" si="5658"/>
        <v>2</v>
      </c>
      <c r="R3296" s="187">
        <f t="shared" si="5658"/>
        <v>2</v>
      </c>
      <c r="S3296" s="187">
        <f t="shared" si="5658"/>
        <v>2</v>
      </c>
      <c r="T3296" s="187">
        <f t="shared" si="5658"/>
        <v>2</v>
      </c>
      <c r="U3296" s="187">
        <f t="shared" si="5658"/>
        <v>2</v>
      </c>
      <c r="V3296" s="188">
        <f t="shared" si="5658"/>
        <v>2</v>
      </c>
      <c r="W3296" s="189">
        <f>G$2</f>
        <v>3</v>
      </c>
      <c r="X3296" s="187">
        <f t="shared" ref="X3296:AF3299" si="5659">W3296</f>
        <v>3</v>
      </c>
      <c r="Y3296" s="187">
        <f t="shared" si="5659"/>
        <v>3</v>
      </c>
      <c r="Z3296" s="187">
        <f t="shared" si="5659"/>
        <v>3</v>
      </c>
      <c r="AA3296" s="187">
        <f t="shared" si="5659"/>
        <v>3</v>
      </c>
      <c r="AB3296" s="187">
        <f t="shared" si="5659"/>
        <v>3</v>
      </c>
      <c r="AC3296" s="187">
        <f t="shared" si="5659"/>
        <v>3</v>
      </c>
      <c r="AD3296" s="187">
        <f t="shared" si="5659"/>
        <v>3</v>
      </c>
      <c r="AE3296" s="187">
        <f t="shared" si="5659"/>
        <v>3</v>
      </c>
      <c r="AF3296" s="188">
        <f t="shared" si="5659"/>
        <v>3</v>
      </c>
      <c r="AG3296" s="189">
        <f>H$2</f>
        <v>4</v>
      </c>
      <c r="AH3296" s="187">
        <f t="shared" ref="AH3296:AP3299" si="5660">AG3296</f>
        <v>4</v>
      </c>
      <c r="AI3296" s="187">
        <f t="shared" si="5660"/>
        <v>4</v>
      </c>
      <c r="AJ3296" s="187">
        <f t="shared" si="5660"/>
        <v>4</v>
      </c>
      <c r="AK3296" s="187">
        <f t="shared" si="5660"/>
        <v>4</v>
      </c>
      <c r="AL3296" s="187">
        <f t="shared" si="5660"/>
        <v>4</v>
      </c>
      <c r="AM3296" s="187">
        <f t="shared" si="5660"/>
        <v>4</v>
      </c>
      <c r="AN3296" s="187">
        <f t="shared" si="5660"/>
        <v>4</v>
      </c>
      <c r="AO3296" s="187">
        <f t="shared" si="5660"/>
        <v>4</v>
      </c>
      <c r="AP3296" s="188">
        <f t="shared" si="5660"/>
        <v>4</v>
      </c>
      <c r="AQ3296" s="189">
        <f>I$2</f>
        <v>5</v>
      </c>
      <c r="AR3296" s="187">
        <f t="shared" ref="AR3296:AZ3299" si="5661">AQ3296</f>
        <v>5</v>
      </c>
      <c r="AS3296" s="187">
        <f t="shared" si="5661"/>
        <v>5</v>
      </c>
      <c r="AT3296" s="187">
        <f t="shared" si="5661"/>
        <v>5</v>
      </c>
      <c r="AU3296" s="187">
        <f t="shared" si="5661"/>
        <v>5</v>
      </c>
      <c r="AV3296" s="187">
        <f t="shared" si="5661"/>
        <v>5</v>
      </c>
      <c r="AW3296" s="187">
        <f t="shared" si="5661"/>
        <v>5</v>
      </c>
      <c r="AX3296" s="187">
        <f t="shared" si="5661"/>
        <v>5</v>
      </c>
      <c r="AY3296" s="187">
        <f t="shared" si="5661"/>
        <v>5</v>
      </c>
      <c r="AZ3296" s="188">
        <f t="shared" si="5661"/>
        <v>5</v>
      </c>
      <c r="BA3296" s="189">
        <f>J$2</f>
        <v>6</v>
      </c>
      <c r="BB3296" s="187">
        <f t="shared" ref="BB3296:BJ3299" si="5662">BA3296</f>
        <v>6</v>
      </c>
      <c r="BC3296" s="187">
        <f t="shared" si="5662"/>
        <v>6</v>
      </c>
      <c r="BD3296" s="187">
        <f t="shared" si="5662"/>
        <v>6</v>
      </c>
      <c r="BE3296" s="187">
        <f t="shared" si="5662"/>
        <v>6</v>
      </c>
      <c r="BF3296" s="187">
        <f t="shared" si="5662"/>
        <v>6</v>
      </c>
      <c r="BG3296" s="187">
        <f t="shared" si="5662"/>
        <v>6</v>
      </c>
      <c r="BH3296" s="187">
        <f t="shared" si="5662"/>
        <v>6</v>
      </c>
      <c r="BI3296" s="187">
        <f t="shared" si="5662"/>
        <v>6</v>
      </c>
      <c r="BJ3296" s="188">
        <f t="shared" si="5662"/>
        <v>6</v>
      </c>
    </row>
    <row r="3297" spans="1:93" s="2" customFormat="1" ht="15" hidden="1" customHeight="1" outlineLevel="2" x14ac:dyDescent="0.25">
      <c r="A3297" s="152" t="s">
        <v>192</v>
      </c>
      <c r="B3297" s="129">
        <f>C3290</f>
        <v>0</v>
      </c>
      <c r="C3297" s="130">
        <f t="shared" si="5656"/>
        <v>0</v>
      </c>
      <c r="D3297" s="130">
        <f t="shared" si="5656"/>
        <v>0</v>
      </c>
      <c r="E3297" s="130">
        <f t="shared" si="5656"/>
        <v>0</v>
      </c>
      <c r="F3297" s="130">
        <f t="shared" si="5656"/>
        <v>0</v>
      </c>
      <c r="G3297" s="130">
        <f t="shared" si="5656"/>
        <v>0</v>
      </c>
      <c r="H3297" s="130">
        <f t="shared" si="5656"/>
        <v>0</v>
      </c>
      <c r="I3297" s="130">
        <f t="shared" si="5656"/>
        <v>0</v>
      </c>
      <c r="J3297" s="190">
        <f t="shared" si="5656"/>
        <v>0</v>
      </c>
      <c r="K3297" s="130">
        <f t="shared" si="5656"/>
        <v>0</v>
      </c>
      <c r="L3297" s="131">
        <f t="shared" si="5656"/>
        <v>0</v>
      </c>
      <c r="M3297" s="129">
        <f>D3290</f>
        <v>0</v>
      </c>
      <c r="N3297" s="130">
        <f t="shared" si="5658"/>
        <v>0</v>
      </c>
      <c r="O3297" s="130">
        <f t="shared" si="5658"/>
        <v>0</v>
      </c>
      <c r="P3297" s="130">
        <f t="shared" si="5658"/>
        <v>0</v>
      </c>
      <c r="Q3297" s="130">
        <f t="shared" si="5658"/>
        <v>0</v>
      </c>
      <c r="R3297" s="130">
        <f t="shared" si="5658"/>
        <v>0</v>
      </c>
      <c r="S3297" s="130">
        <f t="shared" si="5658"/>
        <v>0</v>
      </c>
      <c r="T3297" s="130">
        <f t="shared" si="5658"/>
        <v>0</v>
      </c>
      <c r="U3297" s="130">
        <f t="shared" si="5658"/>
        <v>0</v>
      </c>
      <c r="V3297" s="131">
        <f t="shared" si="5658"/>
        <v>0</v>
      </c>
      <c r="W3297" s="129">
        <f>E3290</f>
        <v>0</v>
      </c>
      <c r="X3297" s="130">
        <f t="shared" si="5659"/>
        <v>0</v>
      </c>
      <c r="Y3297" s="130">
        <f t="shared" si="5659"/>
        <v>0</v>
      </c>
      <c r="Z3297" s="130">
        <f t="shared" si="5659"/>
        <v>0</v>
      </c>
      <c r="AA3297" s="130">
        <f t="shared" si="5659"/>
        <v>0</v>
      </c>
      <c r="AB3297" s="130">
        <f t="shared" si="5659"/>
        <v>0</v>
      </c>
      <c r="AC3297" s="130">
        <f t="shared" si="5659"/>
        <v>0</v>
      </c>
      <c r="AD3297" s="130">
        <f t="shared" si="5659"/>
        <v>0</v>
      </c>
      <c r="AE3297" s="130">
        <f t="shared" si="5659"/>
        <v>0</v>
      </c>
      <c r="AF3297" s="131">
        <f t="shared" si="5659"/>
        <v>0</v>
      </c>
      <c r="AG3297" s="129">
        <f>F3290</f>
        <v>0</v>
      </c>
      <c r="AH3297" s="130">
        <f t="shared" si="5660"/>
        <v>0</v>
      </c>
      <c r="AI3297" s="130">
        <f t="shared" si="5660"/>
        <v>0</v>
      </c>
      <c r="AJ3297" s="130">
        <f t="shared" si="5660"/>
        <v>0</v>
      </c>
      <c r="AK3297" s="130">
        <f t="shared" si="5660"/>
        <v>0</v>
      </c>
      <c r="AL3297" s="130">
        <f t="shared" si="5660"/>
        <v>0</v>
      </c>
      <c r="AM3297" s="130">
        <f t="shared" si="5660"/>
        <v>0</v>
      </c>
      <c r="AN3297" s="130">
        <f t="shared" si="5660"/>
        <v>0</v>
      </c>
      <c r="AO3297" s="130">
        <f t="shared" si="5660"/>
        <v>0</v>
      </c>
      <c r="AP3297" s="131">
        <f t="shared" si="5660"/>
        <v>0</v>
      </c>
      <c r="AQ3297" s="129">
        <f>G3290</f>
        <v>0</v>
      </c>
      <c r="AR3297" s="130">
        <f t="shared" si="5661"/>
        <v>0</v>
      </c>
      <c r="AS3297" s="130">
        <f t="shared" si="5661"/>
        <v>0</v>
      </c>
      <c r="AT3297" s="130">
        <f t="shared" si="5661"/>
        <v>0</v>
      </c>
      <c r="AU3297" s="130">
        <f t="shared" si="5661"/>
        <v>0</v>
      </c>
      <c r="AV3297" s="130">
        <f t="shared" si="5661"/>
        <v>0</v>
      </c>
      <c r="AW3297" s="130">
        <f t="shared" si="5661"/>
        <v>0</v>
      </c>
      <c r="AX3297" s="130">
        <f t="shared" si="5661"/>
        <v>0</v>
      </c>
      <c r="AY3297" s="130">
        <f t="shared" si="5661"/>
        <v>0</v>
      </c>
      <c r="AZ3297" s="131">
        <f t="shared" si="5661"/>
        <v>0</v>
      </c>
      <c r="BA3297" s="129" t="e">
        <f>H3290</f>
        <v>#DIV/0!</v>
      </c>
      <c r="BB3297" s="130" t="e">
        <f t="shared" si="5662"/>
        <v>#DIV/0!</v>
      </c>
      <c r="BC3297" s="130" t="e">
        <f t="shared" si="5662"/>
        <v>#DIV/0!</v>
      </c>
      <c r="BD3297" s="130" t="e">
        <f t="shared" si="5662"/>
        <v>#DIV/0!</v>
      </c>
      <c r="BE3297" s="130" t="e">
        <f t="shared" si="5662"/>
        <v>#DIV/0!</v>
      </c>
      <c r="BF3297" s="130" t="e">
        <f t="shared" si="5662"/>
        <v>#DIV/0!</v>
      </c>
      <c r="BG3297" s="130" t="e">
        <f t="shared" si="5662"/>
        <v>#DIV/0!</v>
      </c>
      <c r="BH3297" s="130" t="e">
        <f t="shared" si="5662"/>
        <v>#DIV/0!</v>
      </c>
      <c r="BI3297" s="130" t="e">
        <f t="shared" si="5662"/>
        <v>#DIV/0!</v>
      </c>
      <c r="BJ3297" s="131" t="e">
        <f t="shared" si="5662"/>
        <v>#DIV/0!</v>
      </c>
      <c r="BK3297"/>
      <c r="BL3297"/>
      <c r="BM3297"/>
      <c r="BN3297"/>
      <c r="BO3297"/>
      <c r="BP3297"/>
      <c r="BQ3297"/>
      <c r="BR3297"/>
      <c r="BS3297"/>
      <c r="BT3297"/>
      <c r="BU3297"/>
      <c r="BV3297"/>
      <c r="BW3297"/>
      <c r="BX3297"/>
      <c r="BY3297"/>
      <c r="BZ3297"/>
      <c r="CA3297"/>
      <c r="CB3297"/>
      <c r="CC3297"/>
      <c r="CD3297"/>
      <c r="CE3297"/>
      <c r="CF3297"/>
      <c r="CG3297"/>
      <c r="CH3297"/>
      <c r="CI3297"/>
      <c r="CJ3297"/>
      <c r="CK3297"/>
      <c r="CL3297"/>
      <c r="CM3297"/>
      <c r="CN3297"/>
      <c r="CO3297"/>
    </row>
    <row r="3298" spans="1:93" s="2" customFormat="1" ht="15" hidden="1" customHeight="1" outlineLevel="2" x14ac:dyDescent="0.25">
      <c r="A3298" s="152" t="s">
        <v>47</v>
      </c>
      <c r="B3298" s="129">
        <f>C3291</f>
        <v>0</v>
      </c>
      <c r="C3298" s="130">
        <f t="shared" si="5656"/>
        <v>0</v>
      </c>
      <c r="D3298" s="130">
        <f t="shared" si="5656"/>
        <v>0</v>
      </c>
      <c r="E3298" s="130">
        <f t="shared" si="5656"/>
        <v>0</v>
      </c>
      <c r="F3298" s="130">
        <f t="shared" si="5656"/>
        <v>0</v>
      </c>
      <c r="G3298" s="130">
        <f t="shared" si="5656"/>
        <v>0</v>
      </c>
      <c r="H3298" s="130">
        <f t="shared" si="5656"/>
        <v>0</v>
      </c>
      <c r="I3298" s="130">
        <f t="shared" si="5656"/>
        <v>0</v>
      </c>
      <c r="J3298" s="190">
        <f t="shared" si="5656"/>
        <v>0</v>
      </c>
      <c r="K3298" s="130">
        <f t="shared" si="5656"/>
        <v>0</v>
      </c>
      <c r="L3298" s="131">
        <f t="shared" si="5656"/>
        <v>0</v>
      </c>
      <c r="M3298" s="129">
        <f>D3291</f>
        <v>0</v>
      </c>
      <c r="N3298" s="130">
        <f t="shared" si="5658"/>
        <v>0</v>
      </c>
      <c r="O3298" s="130">
        <f t="shared" si="5658"/>
        <v>0</v>
      </c>
      <c r="P3298" s="130">
        <f t="shared" si="5658"/>
        <v>0</v>
      </c>
      <c r="Q3298" s="130">
        <f t="shared" si="5658"/>
        <v>0</v>
      </c>
      <c r="R3298" s="130">
        <f t="shared" si="5658"/>
        <v>0</v>
      </c>
      <c r="S3298" s="130">
        <f t="shared" si="5658"/>
        <v>0</v>
      </c>
      <c r="T3298" s="130">
        <f t="shared" si="5658"/>
        <v>0</v>
      </c>
      <c r="U3298" s="130">
        <f t="shared" si="5658"/>
        <v>0</v>
      </c>
      <c r="V3298" s="131">
        <f t="shared" si="5658"/>
        <v>0</v>
      </c>
      <c r="W3298" s="129">
        <f>E3291</f>
        <v>0</v>
      </c>
      <c r="X3298" s="130">
        <f t="shared" si="5659"/>
        <v>0</v>
      </c>
      <c r="Y3298" s="130">
        <f t="shared" si="5659"/>
        <v>0</v>
      </c>
      <c r="Z3298" s="130">
        <f t="shared" si="5659"/>
        <v>0</v>
      </c>
      <c r="AA3298" s="130">
        <f t="shared" si="5659"/>
        <v>0</v>
      </c>
      <c r="AB3298" s="130">
        <f t="shared" si="5659"/>
        <v>0</v>
      </c>
      <c r="AC3298" s="130">
        <f t="shared" si="5659"/>
        <v>0</v>
      </c>
      <c r="AD3298" s="130">
        <f t="shared" si="5659"/>
        <v>0</v>
      </c>
      <c r="AE3298" s="130">
        <f t="shared" si="5659"/>
        <v>0</v>
      </c>
      <c r="AF3298" s="131">
        <f t="shared" si="5659"/>
        <v>0</v>
      </c>
      <c r="AG3298" s="129">
        <f>F3291</f>
        <v>0</v>
      </c>
      <c r="AH3298" s="130">
        <f t="shared" si="5660"/>
        <v>0</v>
      </c>
      <c r="AI3298" s="130">
        <f t="shared" si="5660"/>
        <v>0</v>
      </c>
      <c r="AJ3298" s="130">
        <f t="shared" si="5660"/>
        <v>0</v>
      </c>
      <c r="AK3298" s="130">
        <f t="shared" si="5660"/>
        <v>0</v>
      </c>
      <c r="AL3298" s="130">
        <f t="shared" si="5660"/>
        <v>0</v>
      </c>
      <c r="AM3298" s="130">
        <f t="shared" si="5660"/>
        <v>0</v>
      </c>
      <c r="AN3298" s="130">
        <f t="shared" si="5660"/>
        <v>0</v>
      </c>
      <c r="AO3298" s="130">
        <f t="shared" si="5660"/>
        <v>0</v>
      </c>
      <c r="AP3298" s="131">
        <f t="shared" si="5660"/>
        <v>0</v>
      </c>
      <c r="AQ3298" s="129">
        <f>G3291</f>
        <v>0</v>
      </c>
      <c r="AR3298" s="130">
        <f t="shared" si="5661"/>
        <v>0</v>
      </c>
      <c r="AS3298" s="130">
        <f t="shared" si="5661"/>
        <v>0</v>
      </c>
      <c r="AT3298" s="130">
        <f t="shared" si="5661"/>
        <v>0</v>
      </c>
      <c r="AU3298" s="130">
        <f t="shared" si="5661"/>
        <v>0</v>
      </c>
      <c r="AV3298" s="130">
        <f t="shared" si="5661"/>
        <v>0</v>
      </c>
      <c r="AW3298" s="130">
        <f t="shared" si="5661"/>
        <v>0</v>
      </c>
      <c r="AX3298" s="130">
        <f t="shared" si="5661"/>
        <v>0</v>
      </c>
      <c r="AY3298" s="130">
        <f t="shared" si="5661"/>
        <v>0</v>
      </c>
      <c r="AZ3298" s="131">
        <f t="shared" si="5661"/>
        <v>0</v>
      </c>
      <c r="BA3298" s="129" t="e">
        <f>H3291</f>
        <v>#DIV/0!</v>
      </c>
      <c r="BB3298" s="130" t="e">
        <f t="shared" si="5662"/>
        <v>#DIV/0!</v>
      </c>
      <c r="BC3298" s="130" t="e">
        <f t="shared" si="5662"/>
        <v>#DIV/0!</v>
      </c>
      <c r="BD3298" s="130" t="e">
        <f t="shared" si="5662"/>
        <v>#DIV/0!</v>
      </c>
      <c r="BE3298" s="130" t="e">
        <f t="shared" si="5662"/>
        <v>#DIV/0!</v>
      </c>
      <c r="BF3298" s="130" t="e">
        <f t="shared" si="5662"/>
        <v>#DIV/0!</v>
      </c>
      <c r="BG3298" s="130" t="e">
        <f t="shared" si="5662"/>
        <v>#DIV/0!</v>
      </c>
      <c r="BH3298" s="130" t="e">
        <f t="shared" si="5662"/>
        <v>#DIV/0!</v>
      </c>
      <c r="BI3298" s="130" t="e">
        <f t="shared" si="5662"/>
        <v>#DIV/0!</v>
      </c>
      <c r="BJ3298" s="131" t="e">
        <f t="shared" si="5662"/>
        <v>#DIV/0!</v>
      </c>
      <c r="BK3298"/>
      <c r="BL3298"/>
      <c r="BM3298"/>
      <c r="BN3298"/>
      <c r="BO3298"/>
      <c r="BP3298"/>
      <c r="BQ3298"/>
      <c r="BR3298"/>
      <c r="BS3298"/>
      <c r="BT3298"/>
      <c r="BU3298"/>
      <c r="BV3298"/>
      <c r="BW3298"/>
      <c r="BX3298"/>
      <c r="BY3298"/>
      <c r="BZ3298"/>
      <c r="CA3298"/>
      <c r="CB3298"/>
      <c r="CC3298"/>
      <c r="CD3298"/>
      <c r="CE3298"/>
      <c r="CF3298"/>
      <c r="CG3298"/>
      <c r="CH3298"/>
      <c r="CI3298"/>
      <c r="CJ3298"/>
      <c r="CK3298"/>
      <c r="CL3298"/>
      <c r="CM3298"/>
      <c r="CN3298"/>
      <c r="CO3298"/>
    </row>
    <row r="3299" spans="1:93" s="2" customFormat="1" ht="15" hidden="1" customHeight="1" outlineLevel="2" x14ac:dyDescent="0.25">
      <c r="A3299" s="152" t="s">
        <v>57</v>
      </c>
      <c r="B3299" s="129">
        <f t="shared" ref="B3299" si="5663">E$3</f>
        <v>43</v>
      </c>
      <c r="C3299" s="130">
        <f t="shared" si="5656"/>
        <v>43</v>
      </c>
      <c r="D3299" s="130">
        <f t="shared" si="5656"/>
        <v>43</v>
      </c>
      <c r="E3299" s="130">
        <f t="shared" si="5656"/>
        <v>43</v>
      </c>
      <c r="F3299" s="130">
        <f t="shared" si="5656"/>
        <v>43</v>
      </c>
      <c r="G3299" s="130">
        <f t="shared" si="5656"/>
        <v>43</v>
      </c>
      <c r="H3299" s="130">
        <f t="shared" si="5656"/>
        <v>43</v>
      </c>
      <c r="I3299" s="130">
        <f t="shared" si="5656"/>
        <v>43</v>
      </c>
      <c r="J3299" s="190">
        <f t="shared" si="5656"/>
        <v>43</v>
      </c>
      <c r="K3299" s="130">
        <f t="shared" si="5656"/>
        <v>43</v>
      </c>
      <c r="L3299" s="131">
        <f t="shared" si="5656"/>
        <v>43</v>
      </c>
      <c r="M3299" s="129">
        <f t="shared" ref="M3299" si="5664">F$3</f>
        <v>0</v>
      </c>
      <c r="N3299" s="130">
        <f t="shared" si="5658"/>
        <v>0</v>
      </c>
      <c r="O3299" s="130">
        <f t="shared" si="5658"/>
        <v>0</v>
      </c>
      <c r="P3299" s="130">
        <f t="shared" si="5658"/>
        <v>0</v>
      </c>
      <c r="Q3299" s="130">
        <f t="shared" si="5658"/>
        <v>0</v>
      </c>
      <c r="R3299" s="130">
        <f t="shared" si="5658"/>
        <v>0</v>
      </c>
      <c r="S3299" s="130">
        <f t="shared" si="5658"/>
        <v>0</v>
      </c>
      <c r="T3299" s="130">
        <f t="shared" si="5658"/>
        <v>0</v>
      </c>
      <c r="U3299" s="130">
        <f t="shared" si="5658"/>
        <v>0</v>
      </c>
      <c r="V3299" s="131">
        <f t="shared" si="5658"/>
        <v>0</v>
      </c>
      <c r="W3299" s="129">
        <f t="shared" ref="W3299" si="5665">G$3</f>
        <v>0</v>
      </c>
      <c r="X3299" s="130">
        <f t="shared" si="5659"/>
        <v>0</v>
      </c>
      <c r="Y3299" s="130">
        <f t="shared" si="5659"/>
        <v>0</v>
      </c>
      <c r="Z3299" s="130">
        <f t="shared" si="5659"/>
        <v>0</v>
      </c>
      <c r="AA3299" s="130">
        <f t="shared" si="5659"/>
        <v>0</v>
      </c>
      <c r="AB3299" s="130">
        <f t="shared" si="5659"/>
        <v>0</v>
      </c>
      <c r="AC3299" s="130">
        <f t="shared" si="5659"/>
        <v>0</v>
      </c>
      <c r="AD3299" s="130">
        <f t="shared" si="5659"/>
        <v>0</v>
      </c>
      <c r="AE3299" s="130">
        <f t="shared" si="5659"/>
        <v>0</v>
      </c>
      <c r="AF3299" s="131">
        <f t="shared" si="5659"/>
        <v>0</v>
      </c>
      <c r="AG3299" s="129">
        <f t="shared" ref="AG3299" si="5666">H$3</f>
        <v>0</v>
      </c>
      <c r="AH3299" s="130">
        <f t="shared" si="5660"/>
        <v>0</v>
      </c>
      <c r="AI3299" s="130">
        <f t="shared" si="5660"/>
        <v>0</v>
      </c>
      <c r="AJ3299" s="130">
        <f t="shared" si="5660"/>
        <v>0</v>
      </c>
      <c r="AK3299" s="130">
        <f t="shared" si="5660"/>
        <v>0</v>
      </c>
      <c r="AL3299" s="130">
        <f t="shared" si="5660"/>
        <v>0</v>
      </c>
      <c r="AM3299" s="130">
        <f t="shared" si="5660"/>
        <v>0</v>
      </c>
      <c r="AN3299" s="130">
        <f t="shared" si="5660"/>
        <v>0</v>
      </c>
      <c r="AO3299" s="130">
        <f t="shared" si="5660"/>
        <v>0</v>
      </c>
      <c r="AP3299" s="131">
        <f t="shared" si="5660"/>
        <v>0</v>
      </c>
      <c r="AQ3299" s="129">
        <f t="shared" ref="AQ3299" si="5667">I$3</f>
        <v>0</v>
      </c>
      <c r="AR3299" s="130">
        <f t="shared" si="5661"/>
        <v>0</v>
      </c>
      <c r="AS3299" s="130">
        <f t="shared" si="5661"/>
        <v>0</v>
      </c>
      <c r="AT3299" s="130">
        <f t="shared" si="5661"/>
        <v>0</v>
      </c>
      <c r="AU3299" s="130">
        <f t="shared" si="5661"/>
        <v>0</v>
      </c>
      <c r="AV3299" s="130">
        <f t="shared" si="5661"/>
        <v>0</v>
      </c>
      <c r="AW3299" s="130">
        <f t="shared" si="5661"/>
        <v>0</v>
      </c>
      <c r="AX3299" s="130">
        <f t="shared" si="5661"/>
        <v>0</v>
      </c>
      <c r="AY3299" s="130">
        <f t="shared" si="5661"/>
        <v>0</v>
      </c>
      <c r="AZ3299" s="131">
        <f t="shared" si="5661"/>
        <v>0</v>
      </c>
      <c r="BA3299" s="129">
        <f t="shared" ref="BA3299" si="5668">J$3</f>
        <v>0</v>
      </c>
      <c r="BB3299" s="130">
        <f t="shared" si="5662"/>
        <v>0</v>
      </c>
      <c r="BC3299" s="130">
        <f t="shared" si="5662"/>
        <v>0</v>
      </c>
      <c r="BD3299" s="130">
        <f t="shared" si="5662"/>
        <v>0</v>
      </c>
      <c r="BE3299" s="130">
        <f t="shared" si="5662"/>
        <v>0</v>
      </c>
      <c r="BF3299" s="130">
        <f t="shared" si="5662"/>
        <v>0</v>
      </c>
      <c r="BG3299" s="130">
        <f t="shared" si="5662"/>
        <v>0</v>
      </c>
      <c r="BH3299" s="130">
        <f t="shared" si="5662"/>
        <v>0</v>
      </c>
      <c r="BI3299" s="130">
        <f t="shared" si="5662"/>
        <v>0</v>
      </c>
      <c r="BJ3299" s="131">
        <f t="shared" si="5662"/>
        <v>0</v>
      </c>
      <c r="BK3299"/>
      <c r="BL3299"/>
      <c r="BM3299"/>
      <c r="BN3299"/>
      <c r="BO3299"/>
      <c r="BP3299"/>
      <c r="BQ3299"/>
      <c r="BR3299"/>
      <c r="BS3299"/>
      <c r="BT3299"/>
      <c r="BU3299"/>
      <c r="BV3299"/>
      <c r="BW3299"/>
      <c r="BX3299"/>
      <c r="BY3299"/>
      <c r="BZ3299"/>
      <c r="CA3299"/>
      <c r="CB3299"/>
      <c r="CC3299"/>
      <c r="CD3299"/>
      <c r="CE3299"/>
      <c r="CF3299"/>
      <c r="CG3299"/>
      <c r="CH3299"/>
      <c r="CI3299"/>
      <c r="CJ3299"/>
      <c r="CK3299"/>
      <c r="CL3299"/>
      <c r="CM3299"/>
      <c r="CN3299"/>
      <c r="CO3299"/>
    </row>
    <row r="3300" spans="1:93" s="2" customFormat="1" ht="15" hidden="1" customHeight="1" outlineLevel="2" x14ac:dyDescent="0.25">
      <c r="A3300" s="152" t="s">
        <v>58</v>
      </c>
      <c r="B3300" s="132">
        <f t="shared" ref="B3300" si="5669">B3299/10*0</f>
        <v>0</v>
      </c>
      <c r="C3300" s="133">
        <f t="shared" ref="C3300" si="5670">C3299/10*1</f>
        <v>4.3</v>
      </c>
      <c r="D3300" s="133">
        <f t="shared" ref="D3300" si="5671">D3299/10*2</f>
        <v>8.6</v>
      </c>
      <c r="E3300" s="133">
        <f t="shared" ref="E3300" si="5672">E3299/10*3</f>
        <v>12.899999999999999</v>
      </c>
      <c r="F3300" s="133">
        <f t="shared" ref="F3300" si="5673">F3299/10*4</f>
        <v>17.2</v>
      </c>
      <c r="G3300" s="133">
        <f t="shared" ref="G3300" si="5674">G3299/10*5</f>
        <v>21.5</v>
      </c>
      <c r="H3300" s="133">
        <f t="shared" ref="H3300" si="5675">H3299/10*6</f>
        <v>25.799999999999997</v>
      </c>
      <c r="I3300" s="133">
        <f t="shared" ref="I3300" si="5676">I3299/10*7</f>
        <v>30.099999999999998</v>
      </c>
      <c r="J3300" s="191">
        <f t="shared" ref="J3300" si="5677">J3299/10*8</f>
        <v>34.4</v>
      </c>
      <c r="K3300" s="133">
        <f t="shared" ref="K3300" si="5678">K3299/10*9</f>
        <v>38.699999999999996</v>
      </c>
      <c r="L3300" s="134">
        <f t="shared" ref="L3300" si="5679">L3299/10*10</f>
        <v>43</v>
      </c>
      <c r="M3300" s="133">
        <f t="shared" ref="M3300" si="5680">M3299/10*1</f>
        <v>0</v>
      </c>
      <c r="N3300" s="133">
        <f t="shared" ref="N3300" si="5681">N3299/10*2</f>
        <v>0</v>
      </c>
      <c r="O3300" s="133">
        <f t="shared" ref="O3300" si="5682">O3299/10*3</f>
        <v>0</v>
      </c>
      <c r="P3300" s="133">
        <f t="shared" ref="P3300" si="5683">P3299/10*4</f>
        <v>0</v>
      </c>
      <c r="Q3300" s="133">
        <f t="shared" ref="Q3300" si="5684">Q3299/10*5</f>
        <v>0</v>
      </c>
      <c r="R3300" s="133">
        <f t="shared" ref="R3300" si="5685">R3299/10*6</f>
        <v>0</v>
      </c>
      <c r="S3300" s="133">
        <f t="shared" ref="S3300" si="5686">S3299/10*7</f>
        <v>0</v>
      </c>
      <c r="T3300" s="133">
        <f t="shared" ref="T3300" si="5687">T3299/10*8</f>
        <v>0</v>
      </c>
      <c r="U3300" s="133">
        <f t="shared" ref="U3300" si="5688">U3299/10*9</f>
        <v>0</v>
      </c>
      <c r="V3300" s="134">
        <f t="shared" ref="V3300" si="5689">V3299/10*10</f>
        <v>0</v>
      </c>
      <c r="W3300" s="133">
        <f t="shared" ref="W3300" si="5690">W3299/10*1</f>
        <v>0</v>
      </c>
      <c r="X3300" s="133">
        <f t="shared" ref="X3300" si="5691">X3299/10*2</f>
        <v>0</v>
      </c>
      <c r="Y3300" s="133">
        <f t="shared" ref="Y3300" si="5692">Y3299/10*3</f>
        <v>0</v>
      </c>
      <c r="Z3300" s="133">
        <f t="shared" ref="Z3300" si="5693">Z3299/10*4</f>
        <v>0</v>
      </c>
      <c r="AA3300" s="133">
        <f t="shared" ref="AA3300" si="5694">AA3299/10*5</f>
        <v>0</v>
      </c>
      <c r="AB3300" s="133">
        <f t="shared" ref="AB3300" si="5695">AB3299/10*6</f>
        <v>0</v>
      </c>
      <c r="AC3300" s="133">
        <f t="shared" ref="AC3300" si="5696">AC3299/10*7</f>
        <v>0</v>
      </c>
      <c r="AD3300" s="133">
        <f t="shared" ref="AD3300" si="5697">AD3299/10*8</f>
        <v>0</v>
      </c>
      <c r="AE3300" s="134">
        <f t="shared" ref="AE3300" si="5698">AE3299/10*9</f>
        <v>0</v>
      </c>
      <c r="AF3300" s="134">
        <f t="shared" ref="AF3300" si="5699">AF3299/10*10</f>
        <v>0</v>
      </c>
      <c r="AG3300" s="133">
        <f t="shared" ref="AG3300" si="5700">AG3299/10*1</f>
        <v>0</v>
      </c>
      <c r="AH3300" s="133">
        <f t="shared" ref="AH3300" si="5701">AH3299/10*2</f>
        <v>0</v>
      </c>
      <c r="AI3300" s="133">
        <f t="shared" ref="AI3300" si="5702">AI3299/10*3</f>
        <v>0</v>
      </c>
      <c r="AJ3300" s="133">
        <f t="shared" ref="AJ3300" si="5703">AJ3299/10*4</f>
        <v>0</v>
      </c>
      <c r="AK3300" s="133">
        <f t="shared" ref="AK3300" si="5704">AK3299/10*5</f>
        <v>0</v>
      </c>
      <c r="AL3300" s="133">
        <f t="shared" ref="AL3300" si="5705">AL3299/10*6</f>
        <v>0</v>
      </c>
      <c r="AM3300" s="133">
        <f t="shared" ref="AM3300" si="5706">AM3299/10*7</f>
        <v>0</v>
      </c>
      <c r="AN3300" s="133">
        <f t="shared" ref="AN3300" si="5707">AN3299/10*8</f>
        <v>0</v>
      </c>
      <c r="AO3300" s="134">
        <f t="shared" ref="AO3300" si="5708">AO3299/10*9</f>
        <v>0</v>
      </c>
      <c r="AP3300" s="134">
        <f t="shared" ref="AP3300" si="5709">AP3299/10*10</f>
        <v>0</v>
      </c>
      <c r="AQ3300" s="133">
        <f t="shared" ref="AQ3300" si="5710">AQ3299/10*1</f>
        <v>0</v>
      </c>
      <c r="AR3300" s="133">
        <f t="shared" ref="AR3300" si="5711">AR3299/10*2</f>
        <v>0</v>
      </c>
      <c r="AS3300" s="133">
        <f t="shared" ref="AS3300" si="5712">AS3299/10*3</f>
        <v>0</v>
      </c>
      <c r="AT3300" s="133">
        <f t="shared" ref="AT3300" si="5713">AT3299/10*4</f>
        <v>0</v>
      </c>
      <c r="AU3300" s="133">
        <f t="shared" ref="AU3300" si="5714">AU3299/10*5</f>
        <v>0</v>
      </c>
      <c r="AV3300" s="133">
        <f t="shared" ref="AV3300" si="5715">AV3299/10*6</f>
        <v>0</v>
      </c>
      <c r="AW3300" s="133">
        <f t="shared" ref="AW3300" si="5716">AW3299/10*7</f>
        <v>0</v>
      </c>
      <c r="AX3300" s="133">
        <f t="shared" ref="AX3300" si="5717">AX3299/10*8</f>
        <v>0</v>
      </c>
      <c r="AY3300" s="134">
        <f t="shared" ref="AY3300" si="5718">AY3299/10*9</f>
        <v>0</v>
      </c>
      <c r="AZ3300" s="134">
        <f t="shared" ref="AZ3300" si="5719">AZ3299/10*10</f>
        <v>0</v>
      </c>
      <c r="BA3300" s="133">
        <f t="shared" ref="BA3300" si="5720">BA3299/10*1</f>
        <v>0</v>
      </c>
      <c r="BB3300" s="133">
        <f t="shared" ref="BB3300" si="5721">BB3299/10*2</f>
        <v>0</v>
      </c>
      <c r="BC3300" s="133">
        <f t="shared" ref="BC3300" si="5722">BC3299/10*3</f>
        <v>0</v>
      </c>
      <c r="BD3300" s="133">
        <f t="shared" ref="BD3300" si="5723">BD3299/10*4</f>
        <v>0</v>
      </c>
      <c r="BE3300" s="133">
        <f t="shared" ref="BE3300" si="5724">BE3299/10*5</f>
        <v>0</v>
      </c>
      <c r="BF3300" s="133">
        <f t="shared" ref="BF3300" si="5725">BF3299/10*6</f>
        <v>0</v>
      </c>
      <c r="BG3300" s="133">
        <f t="shared" ref="BG3300" si="5726">BG3299/10*7</f>
        <v>0</v>
      </c>
      <c r="BH3300" s="133">
        <f t="shared" ref="BH3300" si="5727">BH3299/10*8</f>
        <v>0</v>
      </c>
      <c r="BI3300" s="134">
        <f t="shared" ref="BI3300" si="5728">BI3299/10*9</f>
        <v>0</v>
      </c>
      <c r="BJ3300" s="134">
        <f t="shared" ref="BJ3300" si="5729">BJ3299/10*10</f>
        <v>0</v>
      </c>
      <c r="BK3300"/>
      <c r="BL3300"/>
      <c r="BM3300"/>
      <c r="BN3300"/>
      <c r="BO3300"/>
      <c r="BP3300"/>
      <c r="BQ3300"/>
      <c r="BR3300"/>
      <c r="BS3300"/>
      <c r="BT3300"/>
      <c r="BU3300"/>
      <c r="BV3300"/>
      <c r="BW3300"/>
      <c r="BX3300"/>
      <c r="BY3300"/>
      <c r="BZ3300"/>
      <c r="CA3300"/>
      <c r="CB3300"/>
      <c r="CC3300"/>
      <c r="CD3300"/>
      <c r="CE3300"/>
      <c r="CF3300"/>
      <c r="CG3300"/>
      <c r="CH3300"/>
      <c r="CI3300"/>
      <c r="CJ3300"/>
      <c r="CK3300"/>
      <c r="CL3300"/>
      <c r="CM3300"/>
      <c r="CN3300"/>
      <c r="CO3300"/>
    </row>
    <row r="3301" spans="1:93" ht="15.75" hidden="1" outlineLevel="2" thickBot="1" x14ac:dyDescent="0.3">
      <c r="A3301" s="152" t="s">
        <v>60</v>
      </c>
      <c r="B3301" s="192">
        <f t="shared" ref="B3301:BJ3301" si="5730">-B3298+B3297*B3300-1*IF(AND($A3066=B3296,B3300&gt;=$A3244),B3300-$A3244,0)</f>
        <v>0</v>
      </c>
      <c r="C3301" s="193">
        <f t="shared" si="5730"/>
        <v>0</v>
      </c>
      <c r="D3301" s="193">
        <f t="shared" si="5730"/>
        <v>0</v>
      </c>
      <c r="E3301" s="193">
        <f t="shared" si="5730"/>
        <v>0</v>
      </c>
      <c r="F3301" s="193">
        <f t="shared" si="5730"/>
        <v>0</v>
      </c>
      <c r="G3301" s="193">
        <f t="shared" si="5730"/>
        <v>0</v>
      </c>
      <c r="H3301" s="193">
        <f t="shared" si="5730"/>
        <v>0</v>
      </c>
      <c r="I3301" s="193">
        <f t="shared" si="5730"/>
        <v>0</v>
      </c>
      <c r="J3301" s="193">
        <f t="shared" si="5730"/>
        <v>0</v>
      </c>
      <c r="K3301" s="193">
        <f t="shared" si="5730"/>
        <v>0</v>
      </c>
      <c r="L3301" s="194">
        <f t="shared" si="5730"/>
        <v>0</v>
      </c>
      <c r="M3301" s="192">
        <f t="shared" si="5730"/>
        <v>0</v>
      </c>
      <c r="N3301" s="193">
        <f t="shared" si="5730"/>
        <v>0</v>
      </c>
      <c r="O3301" s="193">
        <f t="shared" si="5730"/>
        <v>0</v>
      </c>
      <c r="P3301" s="193">
        <f t="shared" si="5730"/>
        <v>0</v>
      </c>
      <c r="Q3301" s="193">
        <f t="shared" si="5730"/>
        <v>0</v>
      </c>
      <c r="R3301" s="193">
        <f t="shared" si="5730"/>
        <v>0</v>
      </c>
      <c r="S3301" s="193">
        <f t="shared" si="5730"/>
        <v>0</v>
      </c>
      <c r="T3301" s="193">
        <f t="shared" si="5730"/>
        <v>0</v>
      </c>
      <c r="U3301" s="193">
        <f t="shared" si="5730"/>
        <v>0</v>
      </c>
      <c r="V3301" s="194">
        <f t="shared" si="5730"/>
        <v>0</v>
      </c>
      <c r="W3301" s="192">
        <f t="shared" si="5730"/>
        <v>0</v>
      </c>
      <c r="X3301" s="193">
        <f t="shared" si="5730"/>
        <v>0</v>
      </c>
      <c r="Y3301" s="193">
        <f t="shared" si="5730"/>
        <v>0</v>
      </c>
      <c r="Z3301" s="193">
        <f t="shared" si="5730"/>
        <v>0</v>
      </c>
      <c r="AA3301" s="193">
        <f t="shared" si="5730"/>
        <v>0</v>
      </c>
      <c r="AB3301" s="193">
        <f t="shared" si="5730"/>
        <v>0</v>
      </c>
      <c r="AC3301" s="193">
        <f t="shared" si="5730"/>
        <v>0</v>
      </c>
      <c r="AD3301" s="193">
        <f t="shared" si="5730"/>
        <v>0</v>
      </c>
      <c r="AE3301" s="193">
        <f t="shared" si="5730"/>
        <v>0</v>
      </c>
      <c r="AF3301" s="194">
        <f t="shared" si="5730"/>
        <v>0</v>
      </c>
      <c r="AG3301" s="192">
        <f t="shared" si="5730"/>
        <v>0</v>
      </c>
      <c r="AH3301" s="193">
        <f t="shared" si="5730"/>
        <v>0</v>
      </c>
      <c r="AI3301" s="193">
        <f t="shared" si="5730"/>
        <v>0</v>
      </c>
      <c r="AJ3301" s="193">
        <f t="shared" si="5730"/>
        <v>0</v>
      </c>
      <c r="AK3301" s="193">
        <f t="shared" si="5730"/>
        <v>0</v>
      </c>
      <c r="AL3301" s="193">
        <f t="shared" si="5730"/>
        <v>0</v>
      </c>
      <c r="AM3301" s="193">
        <f t="shared" si="5730"/>
        <v>0</v>
      </c>
      <c r="AN3301" s="193">
        <f t="shared" si="5730"/>
        <v>0</v>
      </c>
      <c r="AO3301" s="193">
        <f t="shared" si="5730"/>
        <v>0</v>
      </c>
      <c r="AP3301" s="194">
        <f t="shared" si="5730"/>
        <v>0</v>
      </c>
      <c r="AQ3301" s="192">
        <f t="shared" si="5730"/>
        <v>0</v>
      </c>
      <c r="AR3301" s="193">
        <f t="shared" si="5730"/>
        <v>0</v>
      </c>
      <c r="AS3301" s="193">
        <f t="shared" si="5730"/>
        <v>0</v>
      </c>
      <c r="AT3301" s="193">
        <f t="shared" si="5730"/>
        <v>0</v>
      </c>
      <c r="AU3301" s="193">
        <f t="shared" si="5730"/>
        <v>0</v>
      </c>
      <c r="AV3301" s="193">
        <f t="shared" si="5730"/>
        <v>0</v>
      </c>
      <c r="AW3301" s="193">
        <f t="shared" si="5730"/>
        <v>0</v>
      </c>
      <c r="AX3301" s="193">
        <f t="shared" si="5730"/>
        <v>0</v>
      </c>
      <c r="AY3301" s="193">
        <f t="shared" si="5730"/>
        <v>0</v>
      </c>
      <c r="AZ3301" s="194">
        <f t="shared" si="5730"/>
        <v>0</v>
      </c>
      <c r="BA3301" s="192" t="e">
        <f t="shared" si="5730"/>
        <v>#DIV/0!</v>
      </c>
      <c r="BB3301" s="193" t="e">
        <f t="shared" si="5730"/>
        <v>#DIV/0!</v>
      </c>
      <c r="BC3301" s="193" t="e">
        <f t="shared" si="5730"/>
        <v>#DIV/0!</v>
      </c>
      <c r="BD3301" s="193" t="e">
        <f t="shared" si="5730"/>
        <v>#DIV/0!</v>
      </c>
      <c r="BE3301" s="193" t="e">
        <f t="shared" si="5730"/>
        <v>#DIV/0!</v>
      </c>
      <c r="BF3301" s="193" t="e">
        <f t="shared" si="5730"/>
        <v>#DIV/0!</v>
      </c>
      <c r="BG3301" s="193" t="e">
        <f t="shared" si="5730"/>
        <v>#DIV/0!</v>
      </c>
      <c r="BH3301" s="193" t="e">
        <f t="shared" si="5730"/>
        <v>#DIV/0!</v>
      </c>
      <c r="BI3301" s="193" t="e">
        <f t="shared" si="5730"/>
        <v>#DIV/0!</v>
      </c>
      <c r="BJ3301" s="194" t="e">
        <f t="shared" si="5730"/>
        <v>#DIV/0!</v>
      </c>
    </row>
    <row r="3302" spans="1:93" hidden="1" outlineLevel="2" x14ac:dyDescent="0.25"/>
    <row r="3303" spans="1:93" hidden="1" outlineLevel="1" collapsed="1" x14ac:dyDescent="0.25">
      <c r="A3303" s="181">
        <f>5*B3066/10</f>
        <v>0</v>
      </c>
      <c r="B3303" s="180"/>
      <c r="C3303" s="180"/>
      <c r="D3303" s="180"/>
    </row>
    <row r="3304" spans="1:93" hidden="1" outlineLevel="2" x14ac:dyDescent="0.25">
      <c r="B3304" s="316">
        <f>'Calculo VIGA'!E$2</f>
        <v>1</v>
      </c>
      <c r="C3304" s="317"/>
      <c r="D3304" s="316">
        <f>'Calculo VIGA'!F$2</f>
        <v>2</v>
      </c>
      <c r="E3304" s="317"/>
      <c r="F3304" s="316">
        <f>'Calculo VIGA'!G$2</f>
        <v>3</v>
      </c>
      <c r="G3304" s="317"/>
      <c r="H3304" s="316">
        <f>'Calculo VIGA'!H$2</f>
        <v>4</v>
      </c>
      <c r="I3304" s="317"/>
      <c r="J3304" s="316">
        <f>'Calculo VIGA'!I$2</f>
        <v>5</v>
      </c>
      <c r="K3304" s="317"/>
      <c r="L3304" s="316">
        <f>'Calculo VIGA'!J$2</f>
        <v>6</v>
      </c>
      <c r="M3304" s="317"/>
    </row>
    <row r="3305" spans="1:93" hidden="1" outlineLevel="2" x14ac:dyDescent="0.25">
      <c r="B3305" s="105">
        <f>'Calculo VIGA'!B$18</f>
        <v>3</v>
      </c>
      <c r="C3305" s="106">
        <v>0</v>
      </c>
      <c r="D3305" s="107">
        <f>'Calculo VIGA'!J$18</f>
        <v>0</v>
      </c>
      <c r="E3305" s="106">
        <v>0</v>
      </c>
      <c r="F3305" s="107">
        <f>'Calculo VIGA'!R$18</f>
        <v>0</v>
      </c>
      <c r="G3305" s="106">
        <v>0</v>
      </c>
      <c r="H3305" s="107">
        <f>'Calculo VIGA'!Z$18</f>
        <v>0</v>
      </c>
      <c r="I3305" s="106">
        <v>0</v>
      </c>
      <c r="J3305" s="107">
        <f>'Calculo VIGA'!AH$18</f>
        <v>0</v>
      </c>
      <c r="K3305" s="106">
        <v>0</v>
      </c>
      <c r="L3305" s="107">
        <f>'Calculo VIGA'!AP$18</f>
        <v>0</v>
      </c>
      <c r="M3305" s="106">
        <v>0</v>
      </c>
      <c r="X3305" s="146"/>
      <c r="Y3305" s="147"/>
    </row>
    <row r="3306" spans="1:93" hidden="1" outlineLevel="2" x14ac:dyDescent="0.25">
      <c r="B3306" s="105">
        <f>'Calculo VIGA'!B$19</f>
        <v>4</v>
      </c>
      <c r="C3306" s="106">
        <f>IF($A3066=B3304,1*($B3066-$A3303)^2*(2*$A3303+$B3066)/$B3066^3,0)</f>
        <v>0</v>
      </c>
      <c r="D3306" s="107">
        <f>'Calculo VIGA'!J$19</f>
        <v>0</v>
      </c>
      <c r="E3306" s="106">
        <f>IF($A3066=D3304,1*($B3066-$A3303)^2*(2*$A3303+$B3066)/$B3066^3,0)</f>
        <v>0</v>
      </c>
      <c r="F3306" s="107">
        <f>'Calculo VIGA'!R$19</f>
        <v>0</v>
      </c>
      <c r="G3306" s="106">
        <f>IF($A3066=F3304,1*($B3066-$A3303)^2*(2*$A3303+$B3066)/$B3066^3,0)</f>
        <v>0</v>
      </c>
      <c r="H3306" s="107">
        <f>'Calculo VIGA'!Z$19</f>
        <v>0</v>
      </c>
      <c r="I3306" s="106">
        <f>IF($A3066=H3304,1*($B3066-$A3303)^2*(2*$A3303+$B3066)/$B3066^3,0)</f>
        <v>0</v>
      </c>
      <c r="J3306" s="107">
        <f>'Calculo VIGA'!AH$19</f>
        <v>0</v>
      </c>
      <c r="K3306" s="106">
        <f>IF($A3066=J3304,1*($B3066-$A3303)^2*(2*$A3303+$B3066)/$B3066^3,0)</f>
        <v>0</v>
      </c>
      <c r="L3306" s="107">
        <f>'Calculo VIGA'!AP$19</f>
        <v>0</v>
      </c>
      <c r="M3306" s="106" t="e">
        <f>IF($A3066=L3304,1*($B3066-$A3303)^2*(2*$A3303+$B3066)/$B3066^3,0)</f>
        <v>#DIV/0!</v>
      </c>
    </row>
    <row r="3307" spans="1:93" hidden="1" outlineLevel="2" x14ac:dyDescent="0.25">
      <c r="A3307" t="s">
        <v>36</v>
      </c>
      <c r="B3307" s="105">
        <f>'Calculo VIGA'!B$20</f>
        <v>1</v>
      </c>
      <c r="C3307" s="106">
        <f>IF($A3066=B3304,1*$A3303*($B3066-$A3303)^2/$B3066^2,0)</f>
        <v>0</v>
      </c>
      <c r="D3307" s="107">
        <f>'Calculo VIGA'!J$20</f>
        <v>0</v>
      </c>
      <c r="E3307" s="106">
        <f>IF($A3066=D3304,1*$A3303*($B3066-$A3303)^2/$B3066^2,0)</f>
        <v>0</v>
      </c>
      <c r="F3307" s="107">
        <f>'Calculo VIGA'!R$20</f>
        <v>0</v>
      </c>
      <c r="G3307" s="106">
        <f>IF($A3066=F3304,1*$A3303*($B3066-$A3303)^2/$B3066^2,0)</f>
        <v>0</v>
      </c>
      <c r="H3307" s="107">
        <f>'Calculo VIGA'!Z$20</f>
        <v>0</v>
      </c>
      <c r="I3307" s="106">
        <f>IF($A3066=H3304,1*$A3303*($B3066-$A3303)^2/$B3066^2,0)</f>
        <v>0</v>
      </c>
      <c r="J3307" s="107">
        <f>'Calculo VIGA'!AH$20</f>
        <v>0</v>
      </c>
      <c r="K3307" s="106">
        <f>IF($A3066=J3304,1*$A3303*($B3066-$A3303)^2/$B3066^2,0)</f>
        <v>0</v>
      </c>
      <c r="L3307" s="107">
        <f>'Calculo VIGA'!AP$20</f>
        <v>0</v>
      </c>
      <c r="M3307" s="106" t="e">
        <f>IF($A3066=L3304,1*$A3303*($B3066-$A3303)^2/$B3066^2,0)</f>
        <v>#DIV/0!</v>
      </c>
      <c r="X3307" s="149"/>
    </row>
    <row r="3308" spans="1:93" hidden="1" outlineLevel="2" x14ac:dyDescent="0.25">
      <c r="B3308" s="105">
        <f>'Calculo VIGA'!B$21</f>
        <v>5</v>
      </c>
      <c r="C3308" s="108">
        <v>0</v>
      </c>
      <c r="D3308" s="107">
        <f>'Calculo VIGA'!J$21</f>
        <v>0</v>
      </c>
      <c r="E3308" s="108">
        <v>0</v>
      </c>
      <c r="F3308" s="107">
        <f>'Calculo VIGA'!R$21</f>
        <v>0</v>
      </c>
      <c r="G3308" s="108">
        <v>0</v>
      </c>
      <c r="H3308" s="107">
        <f>'Calculo VIGA'!Z$21</f>
        <v>0</v>
      </c>
      <c r="I3308" s="108">
        <v>0</v>
      </c>
      <c r="J3308" s="107">
        <f>'Calculo VIGA'!AH$21</f>
        <v>0</v>
      </c>
      <c r="K3308" s="108">
        <v>0</v>
      </c>
      <c r="L3308" s="107">
        <f>'Calculo VIGA'!AP$21</f>
        <v>0</v>
      </c>
      <c r="M3308" s="108">
        <v>0</v>
      </c>
    </row>
    <row r="3309" spans="1:93" hidden="1" outlineLevel="2" x14ac:dyDescent="0.25">
      <c r="B3309" s="105">
        <f>'Calculo VIGA'!B$22</f>
        <v>6</v>
      </c>
      <c r="C3309" s="106">
        <f>IF($A3066=B3304,1*($A3303)^2*(3*$B3066-2*$A3303)/$B3066^3,0)</f>
        <v>0</v>
      </c>
      <c r="D3309" s="107">
        <f>'Calculo VIGA'!J$22</f>
        <v>0</v>
      </c>
      <c r="E3309" s="106">
        <f>IF($A3066=D3304,1*($A3303)^2*(3*$B3066-2*$A3303)/$B3066^3,0)</f>
        <v>0</v>
      </c>
      <c r="F3309" s="107">
        <f>'Calculo VIGA'!R$22</f>
        <v>0</v>
      </c>
      <c r="G3309" s="106">
        <f>IF($A3066=F3304,1*($A3303)^2*(3*$B3066-2*$A3303)/$B3066^3,0)</f>
        <v>0</v>
      </c>
      <c r="H3309" s="107">
        <f>'Calculo VIGA'!Z$22</f>
        <v>0</v>
      </c>
      <c r="I3309" s="106">
        <f>IF($A3066=H3304,1*($A3303)^2*(3*$B3066-2*$A3303)/$B3066^3,0)</f>
        <v>0</v>
      </c>
      <c r="J3309" s="107">
        <f>'Calculo VIGA'!AH$22</f>
        <v>0</v>
      </c>
      <c r="K3309" s="106">
        <f>IF($A3066=J3304,1*($A3303)^2*(3*$B3066-2*$A3303)/$B3066^3,0)</f>
        <v>0</v>
      </c>
      <c r="L3309" s="107">
        <f>'Calculo VIGA'!AP$22</f>
        <v>0</v>
      </c>
      <c r="M3309" s="106" t="e">
        <f>IF($A3066=L3304,1*($A3303)^2*(3*$B3066-2*$A3303)/$B3066^3,0)</f>
        <v>#DIV/0!</v>
      </c>
    </row>
    <row r="3310" spans="1:93" hidden="1" outlineLevel="2" x14ac:dyDescent="0.25">
      <c r="B3310" s="105">
        <f>'Calculo VIGA'!B$23</f>
        <v>2</v>
      </c>
      <c r="C3310" s="108">
        <f>IF($A3066=B3304,-1*($B3066-$A3303)*$A3303^2/$B3066^2,0)</f>
        <v>0</v>
      </c>
      <c r="D3310" s="107">
        <f>'Calculo VIGA'!J$23</f>
        <v>0</v>
      </c>
      <c r="E3310" s="108">
        <f>IF($A3066=D3304,-1*($B3066-$A3303)*$A3303^2/$B3066^2,0)</f>
        <v>0</v>
      </c>
      <c r="F3310" s="107">
        <f>'Calculo VIGA'!R$23</f>
        <v>0</v>
      </c>
      <c r="G3310" s="108">
        <f>IF($A3066=F3304,-1*($B3066-$A3303)*$A3303^2/$B3066^2,0)</f>
        <v>0</v>
      </c>
      <c r="H3310" s="107">
        <f>'Calculo VIGA'!Z$23</f>
        <v>0</v>
      </c>
      <c r="I3310" s="108">
        <f>IF($A3066=H3304,-1*($B3066-$A3303)*$A3303^2/$B3066^2,0)</f>
        <v>0</v>
      </c>
      <c r="J3310" s="107">
        <f>'Calculo VIGA'!AH$23</f>
        <v>0</v>
      </c>
      <c r="K3310" s="108">
        <f>IF($A3066=J3304,-1*($B3066-$A3303)*$A3303^2/$B3066^2,0)</f>
        <v>0</v>
      </c>
      <c r="L3310" s="107">
        <f>'Calculo VIGA'!AP$23</f>
        <v>0</v>
      </c>
      <c r="M3310" s="108" t="e">
        <f>IF($A3066=L3304,-1*($B3066-$A3303)*$A3303^2/$B3066^2,0)</f>
        <v>#DIV/0!</v>
      </c>
    </row>
    <row r="3311" spans="1:93" hidden="1" outlineLevel="2" x14ac:dyDescent="0.25">
      <c r="C3311" t="s">
        <v>61</v>
      </c>
      <c r="D3311" s="182"/>
      <c r="E3311" s="183"/>
      <c r="F3311" s="182"/>
      <c r="G3311" s="183"/>
      <c r="H3311" s="182"/>
      <c r="I3311" s="183"/>
      <c r="J3311" s="182"/>
      <c r="K3311" s="183"/>
      <c r="L3311" s="182"/>
      <c r="M3311" s="183"/>
      <c r="N3311" s="182"/>
      <c r="O3311" s="183"/>
      <c r="P3311" s="182"/>
      <c r="Q3311" s="183"/>
      <c r="R3311" s="182"/>
      <c r="S3311" s="183"/>
    </row>
    <row r="3312" spans="1:93" hidden="1" outlineLevel="2" x14ac:dyDescent="0.25">
      <c r="B3312" s="105">
        <v>1</v>
      </c>
      <c r="C3312" s="108">
        <f t="shared" ref="C3312" si="5731">-(IFERROR(VLOOKUP($B3312,$B3305:$C3310,2,0),0)+IFERROR(VLOOKUP($B3312,$D3305:$E3310,2,0),0)+IFERROR(VLOOKUP($B3312,$F3305:$G3310,2,0),0)+IFERROR(VLOOKUP($B3312,$H3305:$I3310,2,0),0)+IFERROR(VLOOKUP($B3312,$J3305:$K3310,2,0),0)+IFERROR(VLOOKUP($B3312,$L3305:$M3310,2,0),0)+IFERROR(VLOOKUP($B3312,$N3305:$O3310,2,0),0)+IFERROR(VLOOKUP($B3312,$P3305:$Q3310,2,0),0)+IFERROR(VLOOKUP($B3312,$R3305:$S3310,2,0),0))</f>
        <v>0</v>
      </c>
      <c r="E3312" s="109"/>
      <c r="F3312" s="325" t="s">
        <v>37</v>
      </c>
      <c r="G3312" s="325"/>
      <c r="H3312" s="325"/>
      <c r="I3312" s="325"/>
      <c r="J3312" s="325"/>
      <c r="K3312" s="325"/>
      <c r="L3312" s="325"/>
      <c r="M3312" s="325"/>
      <c r="N3312" s="325"/>
      <c r="O3312" s="325"/>
      <c r="P3312" s="325"/>
      <c r="Q3312" s="325"/>
      <c r="R3312" s="325"/>
      <c r="S3312" s="325"/>
      <c r="T3312" s="325"/>
      <c r="U3312" s="325"/>
      <c r="V3312" s="325"/>
      <c r="W3312" s="325"/>
      <c r="X3312" s="325"/>
      <c r="Y3312" s="325"/>
      <c r="Z3312" s="325"/>
      <c r="AA3312" s="325"/>
      <c r="AB3312" s="110"/>
      <c r="AC3312" s="110"/>
      <c r="AD3312" s="110"/>
      <c r="AE3312" s="110"/>
      <c r="AF3312" s="110"/>
      <c r="AG3312" s="110"/>
      <c r="AH3312" s="110"/>
    </row>
    <row r="3313" spans="1:34" hidden="1" outlineLevel="2" x14ac:dyDescent="0.25">
      <c r="B3313" s="105">
        <v>2</v>
      </c>
      <c r="C3313" s="108">
        <f t="shared" ref="C3313" si="5732">-(IFERROR(VLOOKUP($B3313,$B3305:$C3310,2,0),0)+IFERROR(VLOOKUP($B3313,$D3305:$E3310,2,0),0)+IFERROR(VLOOKUP($B3313,$F3305:$G3310,2,0),0)+IFERROR(VLOOKUP($B3313,$H3305:$I3310,2,0),0)+IFERROR(VLOOKUP($B3313,$J3305:$K3310,2,0),0)+IFERROR(VLOOKUP($B3313,$L3305:$M3310,2,0),0)+IFERROR(VLOOKUP($B3313,$N3305:$O3310,2,0),0)+IFERROR(VLOOKUP($B3313,$P3305:$Q3310,2,0),0)+IFERROR(VLOOKUP($B3313,$R3305:$S3310,2,0),0))</f>
        <v>0</v>
      </c>
      <c r="E3313" s="110"/>
      <c r="F3313" s="110"/>
      <c r="G3313" s="326" t="s">
        <v>38</v>
      </c>
      <c r="H3313" s="326"/>
      <c r="I3313" s="326"/>
      <c r="J3313" s="326"/>
      <c r="K3313" s="326"/>
      <c r="L3313" s="326"/>
      <c r="M3313" s="110"/>
      <c r="N3313" s="110"/>
      <c r="O3313" s="110"/>
      <c r="P3313" s="327" t="s">
        <v>39</v>
      </c>
      <c r="Q3313" s="327"/>
      <c r="R3313" s="327"/>
      <c r="S3313" s="327"/>
      <c r="T3313" s="327"/>
      <c r="U3313" s="327"/>
      <c r="V3313" s="110"/>
      <c r="W3313" s="110"/>
      <c r="X3313" s="110"/>
      <c r="Y3313" s="110"/>
      <c r="Z3313" s="110"/>
      <c r="AA3313" s="110"/>
      <c r="AB3313" s="110"/>
      <c r="AC3313" s="110"/>
      <c r="AD3313" s="110"/>
      <c r="AE3313" s="110"/>
      <c r="AF3313" s="110"/>
      <c r="AG3313" s="110"/>
      <c r="AH3313" s="110"/>
    </row>
    <row r="3314" spans="1:34" hidden="1" outlineLevel="2" x14ac:dyDescent="0.25">
      <c r="B3314" s="105">
        <v>3</v>
      </c>
      <c r="C3314" s="108">
        <f t="shared" ref="C3314" si="5733">-(IFERROR(VLOOKUP($B3314,$B3305:$C3310,2,0),0)+IFERROR(VLOOKUP($B3314,$D3305:$E3310,2,0),0)+IFERROR(VLOOKUP($B3314,$F3305:$G3310,2,0),0)+IFERROR(VLOOKUP($B3314,$H3305:$I3310,2,0),0)+IFERROR(VLOOKUP($B3314,$J3305:$K3310,2,0),0)+IFERROR(VLOOKUP($B3314,$L3305:$M3310,2,0),0)+IFERROR(VLOOKUP($B3314,$N3305:$O3310,2,0),0)+IFERROR(VLOOKUP($B3314,$P3305:$Q3310,2,0),0)+IFERROR(VLOOKUP($B3314,$R3305:$S3310,2,0),0))</f>
        <v>0</v>
      </c>
      <c r="E3314" s="110"/>
      <c r="F3314" s="110"/>
      <c r="G3314" s="112">
        <v>6</v>
      </c>
      <c r="H3314" s="112">
        <v>5</v>
      </c>
      <c r="I3314" s="112">
        <v>4</v>
      </c>
      <c r="J3314" s="112">
        <v>3</v>
      </c>
      <c r="K3314" s="112">
        <v>2</v>
      </c>
      <c r="L3314" s="112">
        <v>1</v>
      </c>
      <c r="M3314" s="110"/>
      <c r="O3314" s="110"/>
      <c r="P3314" s="112">
        <v>6</v>
      </c>
      <c r="Q3314" s="112">
        <v>5</v>
      </c>
      <c r="R3314" s="112">
        <v>4</v>
      </c>
      <c r="S3314" s="112">
        <v>3</v>
      </c>
      <c r="T3314" s="112">
        <v>2</v>
      </c>
      <c r="U3314" s="112">
        <v>1</v>
      </c>
      <c r="AB3314" s="110"/>
      <c r="AC3314" s="110"/>
      <c r="AD3314" s="110"/>
      <c r="AE3314" s="110"/>
      <c r="AF3314" s="110"/>
      <c r="AG3314" s="110"/>
      <c r="AH3314" s="110"/>
    </row>
    <row r="3315" spans="1:34" hidden="1" outlineLevel="2" x14ac:dyDescent="0.25">
      <c r="B3315" s="105">
        <v>4</v>
      </c>
      <c r="C3315" s="108">
        <f t="shared" ref="C3315" si="5734">-(IFERROR(VLOOKUP($B3315,$B3305:$C3310,2,0),0)+IFERROR(VLOOKUP($B3315,$D3305:$E3310,2,0),0)+IFERROR(VLOOKUP($B3315,$F3305:$G3310,2,0),0)+IFERROR(VLOOKUP($B3315,$H3305:$I3310,2,0),0)+IFERROR(VLOOKUP($B3315,$J3305:$K3310,2,0),0)+IFERROR(VLOOKUP($B3315,$L3305:$M3310,2,0),0)+IFERROR(VLOOKUP($B3315,$N3305:$O3310,2,0),0)+IFERROR(VLOOKUP($B3315,$P3305:$Q3310,2,0),0)+IFERROR(VLOOKUP($B3315,$R3305:$S3310,2,0),0))</f>
        <v>0</v>
      </c>
      <c r="E3315" s="110"/>
      <c r="F3315" s="105">
        <v>1</v>
      </c>
      <c r="G3315" s="184" t="e">
        <f t="array" ref="G3315:G3321">MMULT(MINVERSE($C$24:$I$30),$C3312:$C3318)</f>
        <v>#NUM!</v>
      </c>
      <c r="H3315" s="184" t="e">
        <f t="array" ref="H3315:H3320">MMULT(MINVERSE($C$24:$H$29),$C3312:$C3317)</f>
        <v>#NUM!</v>
      </c>
      <c r="I3315" s="184" t="e">
        <f t="array" ref="I3315:I3319">MMULT(MINVERSE($C$24:$G$28),$C3312:$C3316)</f>
        <v>#NUM!</v>
      </c>
      <c r="J3315" s="184">
        <f t="array" ref="J3315:J3318">MMULT(MINVERSE($C$24:$F$27),$C3312:$C3315)</f>
        <v>0</v>
      </c>
      <c r="K3315" s="184">
        <f t="array" ref="K3315:K3317">MMULT(MINVERSE($C$24:$E$26),$C3312:$C3314)</f>
        <v>0</v>
      </c>
      <c r="L3315" s="184">
        <f t="array" ref="L3315:L3316">MMULT(MINVERSE($C$24:$D$25),$C3312:$C3313)</f>
        <v>0</v>
      </c>
      <c r="M3315" s="110"/>
      <c r="O3315" s="105">
        <v>1</v>
      </c>
      <c r="P3315" s="184" t="e">
        <f t="array" ref="P3315:P3325">MMULT(MINVERSE($C$24:$M$34),$C3312:$C3322)</f>
        <v>#NUM!</v>
      </c>
      <c r="Q3315" s="184" t="e">
        <f t="array" ref="Q3315:Q3324">MMULT(MINVERSE($C$24:$L$33),$C3312:$C3321)</f>
        <v>#NUM!</v>
      </c>
      <c r="R3315" s="184" t="e">
        <f t="array" ref="R3315:R3323">MMULT(MINVERSE($C$24:$K$32),$C3312:$C3320)</f>
        <v>#NUM!</v>
      </c>
      <c r="S3315" s="184" t="e">
        <f t="array" ref="S3315:S3322">MMULT(MINVERSE($C$24:$J$31),$C3312:$C3319)</f>
        <v>#NUM!</v>
      </c>
      <c r="T3315" s="114"/>
      <c r="U3315" s="114"/>
      <c r="V3315" s="110"/>
      <c r="W3315" s="110"/>
      <c r="X3315" s="110"/>
      <c r="Y3315" s="110"/>
      <c r="Z3315" s="110"/>
      <c r="AA3315" s="110"/>
      <c r="AB3315" s="110"/>
      <c r="AC3315" s="110"/>
      <c r="AD3315" s="110"/>
      <c r="AE3315" s="110"/>
      <c r="AF3315" s="110"/>
      <c r="AG3315" s="110"/>
      <c r="AH3315" s="110"/>
    </row>
    <row r="3316" spans="1:34" hidden="1" outlineLevel="2" x14ac:dyDescent="0.25">
      <c r="B3316" s="105">
        <v>5</v>
      </c>
      <c r="C3316" s="108">
        <f t="shared" ref="C3316" si="5735">-(IFERROR(VLOOKUP($B3316,$B3305:$C3310,2,0),0)+IFERROR(VLOOKUP($B3316,$D3305:$E3310,2,0),0)+IFERROR(VLOOKUP($B3316,$F3305:$G3310,2,0),0)+IFERROR(VLOOKUP($B3316,$H3305:$I3310,2,0),0)+IFERROR(VLOOKUP($B3316,$J3305:$K3310,2,0),0)+IFERROR(VLOOKUP($B3316,$L3305:$M3310,2,0),0)+IFERROR(VLOOKUP($B3316,$N3305:$O3310,2,0),0)+IFERROR(VLOOKUP($B3316,$P3305:$Q3310,2,0),0)+IFERROR(VLOOKUP($B3316,$R3305:$S3310,2,0),0))</f>
        <v>0</v>
      </c>
      <c r="E3316" s="110"/>
      <c r="F3316" s="105">
        <v>2</v>
      </c>
      <c r="G3316" s="185" t="e">
        <v>#NUM!</v>
      </c>
      <c r="H3316" s="185" t="e">
        <v>#NUM!</v>
      </c>
      <c r="I3316" s="185" t="e">
        <v>#NUM!</v>
      </c>
      <c r="J3316" s="185">
        <v>0</v>
      </c>
      <c r="K3316" s="185">
        <v>0</v>
      </c>
      <c r="L3316" s="185">
        <v>0</v>
      </c>
      <c r="M3316" s="110"/>
      <c r="O3316" s="105">
        <v>2</v>
      </c>
      <c r="P3316" s="185" t="e">
        <v>#NUM!</v>
      </c>
      <c r="Q3316" s="185" t="e">
        <v>#NUM!</v>
      </c>
      <c r="R3316" s="185" t="e">
        <v>#NUM!</v>
      </c>
      <c r="S3316" s="185" t="e">
        <v>#NUM!</v>
      </c>
      <c r="T3316" s="114"/>
      <c r="U3316" s="114"/>
    </row>
    <row r="3317" spans="1:34" hidden="1" outlineLevel="2" x14ac:dyDescent="0.25">
      <c r="B3317" s="105">
        <v>6</v>
      </c>
      <c r="C3317" s="108">
        <f t="shared" ref="C3317" si="5736">-(IFERROR(VLOOKUP($B3317,$B3305:$C3310,2,0),0)+IFERROR(VLOOKUP($B3317,$D3305:$E3310,2,0),0)+IFERROR(VLOOKUP($B3317,$F3305:$G3310,2,0),0)+IFERROR(VLOOKUP($B3317,$H3305:$I3310,2,0),0)+IFERROR(VLOOKUP($B3317,$J3305:$K3310,2,0),0)+IFERROR(VLOOKUP($B3317,$L3305:$M3310,2,0),0)+IFERROR(VLOOKUP($B3317,$N3305:$O3310,2,0),0)+IFERROR(VLOOKUP($B3317,$P3305:$Q3310,2,0),0)+IFERROR(VLOOKUP($B3317,$R3305:$S3310,2,0),0))</f>
        <v>0</v>
      </c>
      <c r="E3317" s="110"/>
      <c r="F3317" s="105">
        <v>3</v>
      </c>
      <c r="G3317" s="185" t="e">
        <v>#NUM!</v>
      </c>
      <c r="H3317" s="185" t="e">
        <v>#NUM!</v>
      </c>
      <c r="I3317" s="185" t="e">
        <v>#NUM!</v>
      </c>
      <c r="J3317" s="185">
        <v>0</v>
      </c>
      <c r="K3317" s="185">
        <v>0</v>
      </c>
      <c r="L3317" s="185"/>
      <c r="M3317" s="110"/>
      <c r="O3317" s="105">
        <v>3</v>
      </c>
      <c r="P3317" s="185" t="e">
        <v>#NUM!</v>
      </c>
      <c r="Q3317" s="185" t="e">
        <v>#NUM!</v>
      </c>
      <c r="R3317" s="185" t="e">
        <v>#NUM!</v>
      </c>
      <c r="S3317" s="185" t="e">
        <v>#NUM!</v>
      </c>
      <c r="T3317" s="114"/>
      <c r="U3317" s="114"/>
    </row>
    <row r="3318" spans="1:34" hidden="1" outlineLevel="2" x14ac:dyDescent="0.25">
      <c r="B3318" s="105">
        <v>7</v>
      </c>
      <c r="C3318" s="108">
        <f t="shared" ref="C3318" si="5737">-(IFERROR(VLOOKUP($B3318,$B3305:$C3310,2,0),0)+IFERROR(VLOOKUP($B3318,$D3305:$E3310,2,0),0)+IFERROR(VLOOKUP($B3318,$F3305:$G3310,2,0),0)+IFERROR(VLOOKUP($B3318,$H3305:$I3310,2,0),0)+IFERROR(VLOOKUP($B3318,$J3305:$K3310,2,0),0)+IFERROR(VLOOKUP($B3318,$L3305:$M3310,2,0),0)+IFERROR(VLOOKUP($B3318,$N3305:$O3310,2,0),0)+IFERROR(VLOOKUP($B3318,$P3305:$Q3310,2,0),0)+IFERROR(VLOOKUP($B3318,$R3305:$S3310,2,0),0))</f>
        <v>0</v>
      </c>
      <c r="E3318" s="110"/>
      <c r="F3318" s="105">
        <v>4</v>
      </c>
      <c r="G3318" s="185" t="e">
        <v>#NUM!</v>
      </c>
      <c r="H3318" s="185" t="e">
        <v>#NUM!</v>
      </c>
      <c r="I3318" s="185" t="e">
        <v>#NUM!</v>
      </c>
      <c r="J3318" s="185">
        <v>0</v>
      </c>
      <c r="K3318" s="185"/>
      <c r="L3318" s="185"/>
      <c r="M3318" s="110"/>
      <c r="O3318" s="105">
        <v>4</v>
      </c>
      <c r="P3318" s="185" t="e">
        <v>#NUM!</v>
      </c>
      <c r="Q3318" s="185" t="e">
        <v>#NUM!</v>
      </c>
      <c r="R3318" s="185" t="e">
        <v>#NUM!</v>
      </c>
      <c r="S3318" s="185" t="e">
        <v>#NUM!</v>
      </c>
      <c r="T3318" s="114"/>
      <c r="U3318" s="114"/>
    </row>
    <row r="3319" spans="1:34" hidden="1" outlineLevel="2" x14ac:dyDescent="0.25">
      <c r="B3319" s="105">
        <v>8</v>
      </c>
      <c r="C3319" s="108">
        <f t="shared" ref="C3319" si="5738">-(IFERROR(VLOOKUP($B3319,$B3305:$C3310,2,0),0)+IFERROR(VLOOKUP($B3319,$D3305:$E3310,2,0),0)+IFERROR(VLOOKUP($B3319,$F3305:$G3310,2,0),0)+IFERROR(VLOOKUP($B3319,$H3305:$I3310,2,0),0)+IFERROR(VLOOKUP($B3319,$J3305:$K3310,2,0),0)+IFERROR(VLOOKUP($B3319,$L3305:$M3310,2,0),0)+IFERROR(VLOOKUP($B3319,$N3305:$O3310,2,0),0)+IFERROR(VLOOKUP($B3319,$P3305:$Q3310,2,0),0)+IFERROR(VLOOKUP($B3319,$R3305:$S3310,2,0),0))</f>
        <v>0</v>
      </c>
      <c r="E3319" s="110" t="s">
        <v>40</v>
      </c>
      <c r="F3319" s="105">
        <v>5</v>
      </c>
      <c r="G3319" s="185" t="e">
        <v>#NUM!</v>
      </c>
      <c r="H3319" s="185" t="e">
        <v>#NUM!</v>
      </c>
      <c r="I3319" s="185" t="e">
        <v>#NUM!</v>
      </c>
      <c r="J3319" s="185"/>
      <c r="K3319" s="185"/>
      <c r="L3319" s="185"/>
      <c r="M3319" s="110"/>
      <c r="O3319" s="105">
        <v>5</v>
      </c>
      <c r="P3319" s="185" t="e">
        <v>#NUM!</v>
      </c>
      <c r="Q3319" s="185" t="e">
        <v>#NUM!</v>
      </c>
      <c r="R3319" s="185" t="e">
        <v>#NUM!</v>
      </c>
      <c r="S3319" s="185" t="e">
        <v>#NUM!</v>
      </c>
      <c r="T3319" s="114"/>
      <c r="U3319" s="114"/>
    </row>
    <row r="3320" spans="1:34" hidden="1" outlineLevel="2" x14ac:dyDescent="0.25">
      <c r="B3320" s="105">
        <v>9</v>
      </c>
      <c r="C3320" s="108">
        <f t="shared" ref="C3320" si="5739">-(IFERROR(VLOOKUP($B3320,$B3305:$C3310,2,0),0)+IFERROR(VLOOKUP($B3320,$D3305:$E3310,2,0),0)+IFERROR(VLOOKUP($B3320,$F3305:$G3310,2,0),0)+IFERROR(VLOOKUP($B3320,$H3305:$I3310,2,0),0)+IFERROR(VLOOKUP($B3320,$J3305:$K3310,2,0),0)+IFERROR(VLOOKUP($B3320,$L3305:$M3310,2,0),0)+IFERROR(VLOOKUP($B3320,$N3305:$O3310,2,0),0)+IFERROR(VLOOKUP($B3320,$P3305:$Q3310,2,0),0)+IFERROR(VLOOKUP($B3320,$R3305:$S3310,2,0),0))</f>
        <v>0</v>
      </c>
      <c r="E3320" s="110"/>
      <c r="F3320" s="105">
        <v>6</v>
      </c>
      <c r="G3320" s="185" t="e">
        <v>#NUM!</v>
      </c>
      <c r="H3320" s="185" t="e">
        <v>#NUM!</v>
      </c>
      <c r="I3320" s="185"/>
      <c r="J3320" s="185"/>
      <c r="K3320" s="185"/>
      <c r="L3320" s="185"/>
      <c r="M3320" s="110"/>
      <c r="O3320" s="105">
        <v>6</v>
      </c>
      <c r="P3320" s="185" t="e">
        <v>#NUM!</v>
      </c>
      <c r="Q3320" s="185" t="e">
        <v>#NUM!</v>
      </c>
      <c r="R3320" s="185" t="e">
        <v>#NUM!</v>
      </c>
      <c r="S3320" s="185" t="e">
        <v>#NUM!</v>
      </c>
      <c r="T3320" s="114"/>
      <c r="U3320" s="114"/>
    </row>
    <row r="3321" spans="1:34" hidden="1" outlineLevel="2" x14ac:dyDescent="0.25">
      <c r="B3321" s="105">
        <v>10</v>
      </c>
      <c r="C3321" s="108">
        <f t="shared" ref="C3321" si="5740">-(IFERROR(VLOOKUP($B3321,$B3305:$C3310,2,0),0)+IFERROR(VLOOKUP($B3321,$D3305:$E3310,2,0),0)+IFERROR(VLOOKUP($B3321,$F3305:$G3310,2,0),0)+IFERROR(VLOOKUP($B3321,$H3305:$I3310,2,0),0)+IFERROR(VLOOKUP($B3321,$J3305:$K3310,2,0),0)+IFERROR(VLOOKUP($B3321,$L3305:$M3310,2,0),0)+IFERROR(VLOOKUP($B3321,$N3305:$O3310,2,0),0)+IFERROR(VLOOKUP($B3321,$P3305:$Q3310,2,0),0)+IFERROR(VLOOKUP($B3321,$R3305:$S3310,2,0),0))</f>
        <v>0</v>
      </c>
      <c r="E3321" s="110"/>
      <c r="F3321" s="105">
        <v>7</v>
      </c>
      <c r="G3321" s="185" t="e">
        <v>#NUM!</v>
      </c>
      <c r="H3321" s="185"/>
      <c r="I3321" s="185"/>
      <c r="J3321" s="185"/>
      <c r="K3321" s="185"/>
      <c r="L3321" s="185"/>
      <c r="M3321" s="110"/>
      <c r="N3321" s="110" t="s">
        <v>40</v>
      </c>
      <c r="O3321" s="105">
        <v>7</v>
      </c>
      <c r="P3321" s="185" t="e">
        <v>#NUM!</v>
      </c>
      <c r="Q3321" s="185" t="e">
        <v>#NUM!</v>
      </c>
      <c r="R3321" s="185" t="e">
        <v>#NUM!</v>
      </c>
      <c r="S3321" s="185" t="e">
        <v>#NUM!</v>
      </c>
      <c r="T3321" s="114"/>
      <c r="U3321" s="114"/>
    </row>
    <row r="3322" spans="1:34" hidden="1" outlineLevel="2" x14ac:dyDescent="0.25">
      <c r="B3322" s="105">
        <v>11</v>
      </c>
      <c r="C3322" s="108">
        <f t="shared" ref="C3322" si="5741">-(IFERROR(VLOOKUP($B3322,$B3305:$C3310,2,0),0)+IFERROR(VLOOKUP($B3322,$D3305:$E3310,2,0),0)+IFERROR(VLOOKUP($B3322,$F3305:$G3310,2,0),0)+IFERROR(VLOOKUP($B3322,$H3305:$I3310,2,0),0)+IFERROR(VLOOKUP($B3322,$J3305:$K3310,2,0),0)+IFERROR(VLOOKUP($B3322,$L3305:$M3310,2,0),0)+IFERROR(VLOOKUP($B3322,$N3305:$O3310,2,0),0)+IFERROR(VLOOKUP($B3322,$P3305:$Q3310,2,0),0)+IFERROR(VLOOKUP($B3322,$R3305:$S3310,2,0),0))</f>
        <v>0</v>
      </c>
      <c r="E3322" s="110"/>
      <c r="M3322" s="110"/>
      <c r="O3322" s="105">
        <v>8</v>
      </c>
      <c r="P3322" s="185" t="e">
        <v>#NUM!</v>
      </c>
      <c r="Q3322" s="185" t="e">
        <v>#NUM!</v>
      </c>
      <c r="R3322" s="185" t="e">
        <v>#NUM!</v>
      </c>
      <c r="S3322" s="185" t="e">
        <v>#NUM!</v>
      </c>
      <c r="T3322" s="114"/>
      <c r="U3322" s="114"/>
    </row>
    <row r="3323" spans="1:34" hidden="1" outlineLevel="2" x14ac:dyDescent="0.25">
      <c r="B3323" s="105">
        <v>12</v>
      </c>
      <c r="C3323" s="108">
        <f t="shared" ref="C3323" si="5742">-(IFERROR(VLOOKUP($B3323,$B3305:$C3310,2,0),0)+IFERROR(VLOOKUP($B3323,$D3305:$E3310,2,0),0)+IFERROR(VLOOKUP($B3323,$F3305:$G3310,2,0),0)+IFERROR(VLOOKUP($B3323,$H3305:$I3310,2,0),0)+IFERROR(VLOOKUP($B3323,$J3305:$K3310,2,0),0)+IFERROR(VLOOKUP($B3323,$L3305:$M3310,2,0),0)+IFERROR(VLOOKUP($B3323,$N3305:$O3310,2,0),0)+IFERROR(VLOOKUP($B3323,$P3305:$Q3310,2,0),0)+IFERROR(VLOOKUP($B3323,$R3305:$S3310,2,0),0))</f>
        <v>0</v>
      </c>
      <c r="E3323" s="110"/>
      <c r="M3323" s="110"/>
      <c r="O3323" s="105">
        <v>9</v>
      </c>
      <c r="P3323" s="185" t="e">
        <v>#NUM!</v>
      </c>
      <c r="Q3323" s="185" t="e">
        <v>#NUM!</v>
      </c>
      <c r="R3323" s="185" t="e">
        <v>#NUM!</v>
      </c>
      <c r="S3323" s="185"/>
      <c r="T3323" s="114"/>
      <c r="U3323" s="114"/>
    </row>
    <row r="3324" spans="1:34" hidden="1" outlineLevel="2" x14ac:dyDescent="0.25">
      <c r="B3324" s="105">
        <v>13</v>
      </c>
      <c r="C3324" s="108">
        <f t="shared" ref="C3324" si="5743">-(IFERROR(VLOOKUP($B3324,$B3305:$C3310,2,0),0)+IFERROR(VLOOKUP($B3324,$D3305:$E3310,2,0),0)+IFERROR(VLOOKUP($B3324,$F3305:$G3310,2,0),0)+IFERROR(VLOOKUP($B3324,$H3305:$I3310,2,0),0)+IFERROR(VLOOKUP($B3324,$J3305:$K3310,2,0),0)+IFERROR(VLOOKUP($B3324,$L3305:$M3310,2,0),0)+IFERROR(VLOOKUP($B3324,$N3305:$O3310,2,0),0)+IFERROR(VLOOKUP($B3324,$P3305:$Q3310,2,0),0)+IFERROR(VLOOKUP($B3324,$R3305:$S3310,2,0),0))</f>
        <v>0</v>
      </c>
      <c r="E3324" s="110"/>
      <c r="F3324" s="110"/>
      <c r="G3324" s="324" t="s">
        <v>42</v>
      </c>
      <c r="H3324" s="324"/>
      <c r="I3324" s="324"/>
      <c r="J3324" s="324"/>
      <c r="K3324" s="324"/>
      <c r="L3324" s="324"/>
      <c r="M3324" s="110"/>
      <c r="O3324" s="105">
        <v>10</v>
      </c>
      <c r="P3324" s="185" t="e">
        <v>#NUM!</v>
      </c>
      <c r="Q3324" s="185" t="e">
        <v>#NUM!</v>
      </c>
      <c r="R3324" s="185"/>
      <c r="S3324" s="185"/>
      <c r="T3324" s="114"/>
      <c r="U3324" s="114"/>
    </row>
    <row r="3325" spans="1:34" hidden="1" outlineLevel="2" x14ac:dyDescent="0.25">
      <c r="B3325" s="105">
        <v>14</v>
      </c>
      <c r="C3325" s="108">
        <f t="shared" ref="C3325" si="5744">-(IFERROR(VLOOKUP($B3325,$B3305:$C3310,2,0),0)+IFERROR(VLOOKUP($B3325,$D3305:$E3310,2,0),0)+IFERROR(VLOOKUP($B3325,$F3305:$G3310,2,0),0)+IFERROR(VLOOKUP($B3325,$H3305:$I3310,2,0),0)+IFERROR(VLOOKUP($B3325,$J3305:$K3310,2,0),0)+IFERROR(VLOOKUP($B3325,$L3305:$M3310,2,0),0)+IFERROR(VLOOKUP($B3325,$N3305:$O3310,2,0),0)+IFERROR(VLOOKUP($B3325,$P3305:$Q3310,2,0),0)+IFERROR(VLOOKUP($B3325,$R3305:$S3310,2,0),0))</f>
        <v>0</v>
      </c>
      <c r="E3325" s="110"/>
      <c r="F3325" s="110"/>
      <c r="G3325" s="112">
        <v>6</v>
      </c>
      <c r="H3325" s="112">
        <v>5</v>
      </c>
      <c r="I3325" s="112">
        <v>4</v>
      </c>
      <c r="J3325" s="112">
        <v>3</v>
      </c>
      <c r="K3325" s="112">
        <v>2</v>
      </c>
      <c r="L3325" s="112">
        <v>1</v>
      </c>
      <c r="M3325" s="110"/>
      <c r="O3325" s="105">
        <v>11</v>
      </c>
      <c r="P3325" s="185" t="e">
        <v>#NUM!</v>
      </c>
      <c r="Q3325" s="185"/>
      <c r="R3325" s="185"/>
      <c r="S3325" s="185"/>
      <c r="T3325" s="114"/>
      <c r="U3325" s="114"/>
    </row>
    <row r="3326" spans="1:34" hidden="1" outlineLevel="2" x14ac:dyDescent="0.25">
      <c r="A3326" s="68" t="s">
        <v>41</v>
      </c>
      <c r="B3326" s="105">
        <v>15</v>
      </c>
      <c r="C3326" s="108">
        <f t="shared" ref="C3326" si="5745">-(IFERROR(VLOOKUP($B3326,$B3305:$C3310,2,0),0)+IFERROR(VLOOKUP($B3326,$D3305:$E3310,2,0),0)+IFERROR(VLOOKUP($B3326,$F3305:$G3310,2,0),0)+IFERROR(VLOOKUP($B3326,$H3305:$I3310,2,0),0)+IFERROR(VLOOKUP($B3326,$J3305:$K3310,2,0),0)+IFERROR(VLOOKUP($B3326,$L3305:$M3310,2,0),0)+IFERROR(VLOOKUP($B3326,$N3305:$O3310,2,0),0)+IFERROR(VLOOKUP($B3326,$P3305:$Q3310,2,0),0)+IFERROR(VLOOKUP($B3326,$R3305:$S3310,2,0),0))</f>
        <v>0</v>
      </c>
      <c r="E3326" s="110"/>
      <c r="F3326" s="105">
        <v>1</v>
      </c>
      <c r="G3326" s="184" t="e">
        <f t="array" ref="G3326:G3334">MMULT(MINVERSE($C$24:$K$32),$C3312:$C3320)</f>
        <v>#NUM!</v>
      </c>
      <c r="H3326" s="184" t="e">
        <f t="array" ref="H3326:H3333">MMULT(MINVERSE($C$24:$J$31),$C3312:$C3319)</f>
        <v>#NUM!</v>
      </c>
      <c r="I3326" s="184" t="e">
        <f t="array" ref="I3326:I3332">MMULT(MINVERSE($C$24:$I$30),$C3312:$C3318)</f>
        <v>#NUM!</v>
      </c>
      <c r="J3326" s="184" t="e">
        <f t="array" ref="J3326:J3331">MMULT(MINVERSE($C$24:$H$29),$C3312:$C3317)</f>
        <v>#NUM!</v>
      </c>
      <c r="K3326" s="184" t="e">
        <f t="array" ref="K3326:K3330">MMULT(MINVERSE($C$24:$G$28),$C3312:$C3316)</f>
        <v>#NUM!</v>
      </c>
      <c r="L3326" s="113"/>
      <c r="M3326" s="110"/>
      <c r="N3326" s="110"/>
      <c r="O3326" s="110"/>
      <c r="P3326" s="110"/>
    </row>
    <row r="3327" spans="1:34" hidden="1" outlineLevel="2" x14ac:dyDescent="0.25">
      <c r="B3327" s="105">
        <v>16</v>
      </c>
      <c r="C3327" s="108">
        <f t="shared" ref="C3327" si="5746">-(IFERROR(VLOOKUP($B3327,$B3305:$C3310,2,0),0)+IFERROR(VLOOKUP($B3327,$D3305:$E3310,2,0),0)+IFERROR(VLOOKUP($B3327,$F3305:$G3310,2,0),0)+IFERROR(VLOOKUP($B3327,$H3305:$I3310,2,0),0)+IFERROR(VLOOKUP($B3327,$J3305:$K3310,2,0),0)+IFERROR(VLOOKUP($B3327,$L3305:$M3310,2,0),0)+IFERROR(VLOOKUP($B3327,$N3305:$O3310,2,0),0)+IFERROR(VLOOKUP($B3327,$P3305:$Q3310,2,0),0)+IFERROR(VLOOKUP($B3327,$R3305:$S3310,2,0),0))</f>
        <v>0</v>
      </c>
      <c r="E3327" s="110"/>
      <c r="F3327" s="105">
        <v>2</v>
      </c>
      <c r="G3327" s="185" t="e">
        <v>#NUM!</v>
      </c>
      <c r="H3327" s="185" t="e">
        <v>#NUM!</v>
      </c>
      <c r="I3327" s="185" t="e">
        <v>#NUM!</v>
      </c>
      <c r="J3327" s="185" t="e">
        <v>#NUM!</v>
      </c>
      <c r="K3327" s="185" t="e">
        <v>#NUM!</v>
      </c>
      <c r="L3327" s="114"/>
      <c r="M3327" s="110"/>
      <c r="N3327" s="110"/>
      <c r="O3327" s="110"/>
      <c r="P3327" s="110"/>
    </row>
    <row r="3328" spans="1:34" hidden="1" outlineLevel="2" x14ac:dyDescent="0.25">
      <c r="B3328" s="105">
        <v>17</v>
      </c>
      <c r="C3328" s="108">
        <f t="shared" ref="C3328" si="5747">-(IFERROR(VLOOKUP($B3328,$B3305:$C3310,2,0),0)+IFERROR(VLOOKUP($B3328,$D3305:$E3310,2,0),0)+IFERROR(VLOOKUP($B3328,$F3305:$G3310,2,0),0)+IFERROR(VLOOKUP($B3328,$H3305:$I3310,2,0),0)+IFERROR(VLOOKUP($B3328,$J3305:$K3310,2,0),0)+IFERROR(VLOOKUP($B3328,$L3305:$M3310,2,0),0)+IFERROR(VLOOKUP($B3328,$N3305:$O3310,2,0),0)+IFERROR(VLOOKUP($B3328,$P3305:$Q3310,2,0),0)+IFERROR(VLOOKUP($B3328,$R3305:$S3310,2,0),0))</f>
        <v>0</v>
      </c>
      <c r="E3328" s="110"/>
      <c r="F3328" s="105">
        <v>3</v>
      </c>
      <c r="G3328" s="185" t="e">
        <v>#NUM!</v>
      </c>
      <c r="H3328" s="185" t="e">
        <v>#NUM!</v>
      </c>
      <c r="I3328" s="185" t="e">
        <v>#NUM!</v>
      </c>
      <c r="J3328" s="185" t="e">
        <v>#NUM!</v>
      </c>
      <c r="K3328" s="185" t="e">
        <v>#NUM!</v>
      </c>
      <c r="L3328" s="114"/>
      <c r="M3328" s="110"/>
    </row>
    <row r="3329" spans="1:24" hidden="1" outlineLevel="2" x14ac:dyDescent="0.25">
      <c r="B3329" s="105">
        <v>18</v>
      </c>
      <c r="C3329" s="108">
        <f t="shared" ref="C3329" si="5748">-(IFERROR(VLOOKUP($B3329,$B3305:$C3310,2,0),0)+IFERROR(VLOOKUP($B3329,$D3305:$E3310,2,0),0)+IFERROR(VLOOKUP($B3329,$F3305:$G3310,2,0),0)+IFERROR(VLOOKUP($B3329,$H3305:$I3310,2,0),0)+IFERROR(VLOOKUP($B3329,$J3305:$K3310,2,0),0)+IFERROR(VLOOKUP($B3329,$L3305:$M3310,2,0),0)+IFERROR(VLOOKUP($B3329,$N3305:$O3310,2,0),0)+IFERROR(VLOOKUP($B3329,$P3305:$Q3310,2,0),0)+IFERROR(VLOOKUP($B3329,$R3305:$S3310,2,0),0))</f>
        <v>0</v>
      </c>
      <c r="E3329" s="110"/>
      <c r="F3329" s="105">
        <v>4</v>
      </c>
      <c r="G3329" s="185" t="e">
        <v>#NUM!</v>
      </c>
      <c r="H3329" s="185" t="e">
        <v>#NUM!</v>
      </c>
      <c r="I3329" s="185" t="e">
        <v>#NUM!</v>
      </c>
      <c r="J3329" s="185" t="e">
        <v>#NUM!</v>
      </c>
      <c r="K3329" s="185" t="e">
        <v>#NUM!</v>
      </c>
      <c r="L3329" s="114"/>
      <c r="M3329" s="110"/>
    </row>
    <row r="3330" spans="1:24" hidden="1" outlineLevel="2" x14ac:dyDescent="0.25">
      <c r="B3330" s="105">
        <v>19</v>
      </c>
      <c r="C3330" s="108">
        <f t="shared" ref="C3330" si="5749">-(IFERROR(VLOOKUP($B3330,$B3305:$C3310,2,0),0)+IFERROR(VLOOKUP($B3330,$D3305:$E3310,2,0),0)+IFERROR(VLOOKUP($B3330,$F3305:$G3310,2,0),0)+IFERROR(VLOOKUP($B3330,$H3305:$I3310,2,0),0)+IFERROR(VLOOKUP($B3330,$J3305:$K3310,2,0),0)+IFERROR(VLOOKUP($B3330,$L3305:$M3310,2,0),0)+IFERROR(VLOOKUP($B3330,$N3305:$O3310,2,0),0)+IFERROR(VLOOKUP($B3330,$P3305:$Q3310,2,0),0)+IFERROR(VLOOKUP($B3330,$R3305:$S3310,2,0),0))</f>
        <v>0</v>
      </c>
      <c r="E3330" s="110"/>
      <c r="F3330" s="105">
        <v>5</v>
      </c>
      <c r="G3330" s="185" t="e">
        <v>#NUM!</v>
      </c>
      <c r="H3330" s="185" t="e">
        <v>#NUM!</v>
      </c>
      <c r="I3330" s="185" t="e">
        <v>#NUM!</v>
      </c>
      <c r="J3330" s="185" t="e">
        <v>#NUM!</v>
      </c>
      <c r="K3330" s="185" t="e">
        <v>#NUM!</v>
      </c>
      <c r="L3330" s="114"/>
      <c r="M3330" s="110"/>
    </row>
    <row r="3331" spans="1:24" hidden="1" outlineLevel="2" x14ac:dyDescent="0.25">
      <c r="B3331" s="105">
        <v>20</v>
      </c>
      <c r="C3331" s="108">
        <f t="shared" ref="C3331" si="5750">-(IFERROR(VLOOKUP($B3331,$B3305:$C3310,2,0),0)+IFERROR(VLOOKUP($B3331,$D3305:$E3310,2,0),0)+IFERROR(VLOOKUP($B3331,$F3305:$G3310,2,0),0)+IFERROR(VLOOKUP($B3331,$H3305:$I3310,2,0),0)+IFERROR(VLOOKUP($B3331,$J3305:$K3310,2,0),0)+IFERROR(VLOOKUP($B3331,$L3305:$M3310,2,0),0)+IFERROR(VLOOKUP($B3331,$N3305:$O3310,2,0),0)+IFERROR(VLOOKUP($B3331,$P3305:$Q3310,2,0),0)+IFERROR(VLOOKUP($B3331,$R3305:$S3310,2,0),0))</f>
        <v>0</v>
      </c>
      <c r="E3331" s="110" t="s">
        <v>40</v>
      </c>
      <c r="F3331" s="105">
        <v>6</v>
      </c>
      <c r="G3331" s="185" t="e">
        <v>#NUM!</v>
      </c>
      <c r="H3331" s="185" t="e">
        <v>#NUM!</v>
      </c>
      <c r="I3331" s="185" t="e">
        <v>#NUM!</v>
      </c>
      <c r="J3331" s="185" t="e">
        <v>#NUM!</v>
      </c>
      <c r="K3331" s="185"/>
      <c r="L3331" s="114"/>
      <c r="M3331" s="110"/>
    </row>
    <row r="3332" spans="1:24" hidden="1" outlineLevel="2" x14ac:dyDescent="0.25">
      <c r="B3332" s="105">
        <v>21</v>
      </c>
      <c r="C3332" s="108">
        <f t="shared" ref="C3332" si="5751">-(IFERROR(VLOOKUP($B3332,$B3305:$C3310,2,0),0)+IFERROR(VLOOKUP($B3332,$D3305:$E3310,2,0),0)+IFERROR(VLOOKUP($B3332,$F3305:$G3310,2,0),0)+IFERROR(VLOOKUP($B3332,$H3305:$I3310,2,0),0)+IFERROR(VLOOKUP($B3332,$J3305:$K3310,2,0),0)+IFERROR(VLOOKUP($B3332,$L3305:$M3310,2,0),0)+IFERROR(VLOOKUP($B3332,$N3305:$O3310,2,0),0)+IFERROR(VLOOKUP($B3332,$P3305:$Q3310,2,0),0)+IFERROR(VLOOKUP($B3332,$R3305:$S3310,2,0),0))</f>
        <v>0</v>
      </c>
      <c r="E3332" s="110"/>
      <c r="F3332" s="105">
        <v>7</v>
      </c>
      <c r="G3332" s="185" t="e">
        <v>#NUM!</v>
      </c>
      <c r="H3332" s="185" t="e">
        <v>#NUM!</v>
      </c>
      <c r="I3332" s="185" t="e">
        <v>#NUM!</v>
      </c>
      <c r="J3332" s="185"/>
      <c r="K3332" s="185"/>
      <c r="L3332" s="114"/>
      <c r="M3332" s="110"/>
    </row>
    <row r="3333" spans="1:24" hidden="1" outlineLevel="2" x14ac:dyDescent="0.25">
      <c r="E3333" s="110"/>
      <c r="F3333" s="105">
        <v>8</v>
      </c>
      <c r="G3333" s="185" t="e">
        <v>#NUM!</v>
      </c>
      <c r="H3333" s="185" t="e">
        <v>#NUM!</v>
      </c>
      <c r="I3333" s="185"/>
      <c r="J3333" s="185"/>
      <c r="K3333" s="185"/>
      <c r="L3333" s="114"/>
      <c r="M3333" s="110"/>
      <c r="X3333" s="110"/>
    </row>
    <row r="3334" spans="1:24" hidden="1" outlineLevel="2" x14ac:dyDescent="0.25">
      <c r="E3334" s="110"/>
      <c r="F3334" s="105">
        <v>9</v>
      </c>
      <c r="G3334" s="185" t="e">
        <v>#NUM!</v>
      </c>
      <c r="H3334" s="185"/>
      <c r="I3334" s="185"/>
      <c r="J3334" s="185"/>
      <c r="K3334" s="185"/>
      <c r="L3334" s="114"/>
      <c r="M3334" s="110"/>
      <c r="X3334" s="110"/>
    </row>
    <row r="3335" spans="1:24" hidden="1" outlineLevel="2" x14ac:dyDescent="0.25">
      <c r="A3335" s="117"/>
    </row>
    <row r="3336" spans="1:24" s="119" customFormat="1" hidden="1" outlineLevel="2" x14ac:dyDescent="0.25">
      <c r="A3336" s="118" t="s">
        <v>37</v>
      </c>
    </row>
    <row r="3337" spans="1:24" hidden="1" outlineLevel="2" x14ac:dyDescent="0.25">
      <c r="B3337" s="316">
        <f t="shared" ref="B3337:B3343" si="5752">B3304</f>
        <v>1</v>
      </c>
      <c r="C3337" s="316"/>
      <c r="D3337" s="316">
        <f t="shared" ref="D3337:D3343" si="5753">D3304</f>
        <v>2</v>
      </c>
      <c r="E3337" s="316"/>
      <c r="F3337" s="316">
        <f t="shared" ref="F3337:F3343" si="5754">F3304</f>
        <v>3</v>
      </c>
      <c r="G3337" s="316"/>
      <c r="H3337" s="316">
        <f t="shared" ref="H3337:H3343" si="5755">H3304</f>
        <v>4</v>
      </c>
      <c r="I3337" s="316"/>
      <c r="J3337" s="316">
        <f t="shared" ref="J3337:J3343" si="5756">J3304</f>
        <v>5</v>
      </c>
      <c r="K3337" s="316"/>
      <c r="L3337" s="316">
        <f t="shared" ref="L3337:L3343" si="5757">L3304</f>
        <v>6</v>
      </c>
      <c r="M3337" s="316"/>
    </row>
    <row r="3338" spans="1:24" hidden="1" outlineLevel="2" x14ac:dyDescent="0.25">
      <c r="B3338" s="105">
        <f t="shared" si="5752"/>
        <v>3</v>
      </c>
      <c r="C3338" s="116">
        <f>IF($Q$2=2,IFERROR(INDEX($G3315:$L3321,MATCH(B3338,$F3315:$F3321,0),MATCH(INICIO!$C$78,$G3314:$L3314,0)),0),IF($Q$2=4,IFERROR(INDEX($P3315:$U3325,MATCH(B3338,$O3315:$O3325,0),MATCH(INICIO!$C$78,$P3314:$U3314,0)),0),IFERROR(INDEX($G3326:$L3334,MATCH(B3338,$F3326:$F3334,0),MATCH(INICIO!$C$78,$G3325:$L3325,0)),0)))</f>
        <v>0</v>
      </c>
      <c r="D3338" s="105">
        <f t="shared" si="5753"/>
        <v>0</v>
      </c>
      <c r="E3338" s="116">
        <f>IF($Q$2=2,IFERROR(INDEX($G3315:$L3321,MATCH(D3338,$F3315:$F3321,0),MATCH(INICIO!$C$78,$G3314:$L3314,0)),0),IF($Q$2=4,IFERROR(INDEX($P3315:$U3325,MATCH(D3338,$O3315:$O3325,0),MATCH(INICIO!$C$78,$P3314:$U3314,0)),0),IFERROR(INDEX($G3326:$L3334,MATCH(D3338,$F3326:$F3334,0),MATCH(INICIO!$C$78,$G3325:$L3325,0)),0)))</f>
        <v>0</v>
      </c>
      <c r="F3338" s="105">
        <f t="shared" si="5754"/>
        <v>0</v>
      </c>
      <c r="G3338" s="116">
        <f>IF($Q$2=2,IFERROR(INDEX($G3315:$L3321,MATCH(F3338,$F3315:$F3321,0),MATCH(INICIO!$C$78,$G3314:$L3314,0)),0),IF($Q$2=4,IFERROR(INDEX($P3315:$U3325,MATCH(F3338,$O3315:$O3325,0),MATCH(INICIO!$C$78,$P3314:$U3314,0)),0),IFERROR(INDEX($G3326:$L3334,MATCH(F3338,$F3326:$F3334,0),MATCH(INICIO!$C$78,$G3325:$L3325,0)),0)))</f>
        <v>0</v>
      </c>
      <c r="H3338" s="105">
        <f t="shared" si="5755"/>
        <v>0</v>
      </c>
      <c r="I3338" s="116">
        <f>IF($Q$2=2,IFERROR(INDEX($G3315:$L3321,MATCH(H3338,$F3315:$F3321,0),MATCH(INICIO!$C$78,$G3314:$L3314,0)),0),IF($Q$2=4,IFERROR(INDEX($P3315:$U3325,MATCH(H3338,$O3315:$O3325,0),MATCH(INICIO!$C$78,$P3314:$U3314,0)),0),IFERROR(INDEX($G3326:$L3334,MATCH(H3338,$F3326:$F3334,0),MATCH(INICIO!$C$78,$G3325:$L3325,0)),0)))</f>
        <v>0</v>
      </c>
      <c r="J3338" s="105">
        <f t="shared" si="5756"/>
        <v>0</v>
      </c>
      <c r="K3338" s="116">
        <f>IF($Q$2=2,IFERROR(INDEX($G3315:$L3321,MATCH(J3338,$F3315:$F3321,0),MATCH(INICIO!$C$78,$G3314:$L3314,0)),0),IF($Q$2=4,IFERROR(INDEX($P3315:$U3325,MATCH(J3338,$O3315:$O3325,0),MATCH(INICIO!$C$78,$P3314:$U3314,0)),0),IFERROR(INDEX($G3326:$L3334,MATCH(J3338,$F3326:$F3334,0),MATCH(INICIO!$C$78,$G3325:$L3325,0)),0)))</f>
        <v>0</v>
      </c>
      <c r="L3338" s="105">
        <f t="shared" si="5757"/>
        <v>0</v>
      </c>
      <c r="M3338" s="116">
        <f>IF($Q$2=2,IFERROR(INDEX($G3315:$L3321,MATCH(L3338,$F3315:$F3321,0),MATCH(INICIO!$C$78,$G3314:$L3314,0)),0),IF($Q$2=4,IFERROR(INDEX($P3315:$U3325,MATCH(L3338,$O3315:$O3325,0),MATCH(INICIO!$C$78,$P3314:$U3314,0)),0),IFERROR(INDEX($G3326:$L3334,MATCH(L3338,$F3326:$F3334,0),MATCH(INICIO!$C$78,$G3325:$L3325,0)),0)))</f>
        <v>0</v>
      </c>
    </row>
    <row r="3339" spans="1:24" hidden="1" outlineLevel="2" x14ac:dyDescent="0.25">
      <c r="B3339" s="105">
        <f t="shared" si="5752"/>
        <v>4</v>
      </c>
      <c r="C3339" s="116">
        <f>IF($Q$2=2,IFERROR(INDEX($G3315:$L3321,MATCH(B3339,$F3315:$F3321,0),MATCH(INICIO!$C$78,$G3314:$L3314,0)),0),IF($Q$2=4,IFERROR(INDEX($P3315:$U3325,MATCH(B3339,$O3315:$O3325,0),MATCH(INICIO!$C$78,$P3314:$U3314,0)),0),IFERROR(INDEX($G3326:$L3334,MATCH(B3339,$F3326:$F3334,0),MATCH(INICIO!$C$78,$G3325:$L3325,0)),0)))</f>
        <v>0</v>
      </c>
      <c r="D3339" s="105">
        <f t="shared" si="5753"/>
        <v>0</v>
      </c>
      <c r="E3339" s="116">
        <f>IF($Q$2=2,IFERROR(INDEX($G3315:$L3321,MATCH(D3339,$F3315:$F3321,0),MATCH(INICIO!$C$78,$G3314:$L3314,0)),0),IF($Q$2=4,IFERROR(INDEX($P3315:$U3325,MATCH(D3339,$O3315:$O3325,0),MATCH(INICIO!$C$78,$P3314:$U3314,0)),0),IFERROR(INDEX($G3326:$L3334,MATCH(D3339,$F3326:$F3334,0),MATCH(INICIO!$C$78,$G3325:$L3325,0)),0)))</f>
        <v>0</v>
      </c>
      <c r="F3339" s="105">
        <f t="shared" si="5754"/>
        <v>0</v>
      </c>
      <c r="G3339" s="116">
        <f>IF($Q$2=2,IFERROR(INDEX($G3315:$L3321,MATCH(F3339,$F3315:$F3321,0),MATCH(INICIO!$C$78,$G3314:$L3314,0)),0),IF($Q$2=4,IFERROR(INDEX($P3315:$U3325,MATCH(F3339,$O3315:$O3325,0),MATCH(INICIO!$C$78,$P3314:$U3314,0)),0),IFERROR(INDEX($G3326:$L3334,MATCH(F3339,$F3326:$F3334,0),MATCH(INICIO!$C$78,$G3325:$L3325,0)),0)))</f>
        <v>0</v>
      </c>
      <c r="H3339" s="105">
        <f t="shared" si="5755"/>
        <v>0</v>
      </c>
      <c r="I3339" s="116">
        <f>IF($Q$2=2,IFERROR(INDEX($G3315:$L3321,MATCH(H3339,$F3315:$F3321,0),MATCH(INICIO!$C$78,$G3314:$L3314,0)),0),IF($Q$2=4,IFERROR(INDEX($P3315:$U3325,MATCH(H3339,$O3315:$O3325,0),MATCH(INICIO!$C$78,$P3314:$U3314,0)),0),IFERROR(INDEX($G3326:$L3334,MATCH(H3339,$F3326:$F3334,0),MATCH(INICIO!$C$78,$G3325:$L3325,0)),0)))</f>
        <v>0</v>
      </c>
      <c r="J3339" s="105">
        <f t="shared" si="5756"/>
        <v>0</v>
      </c>
      <c r="K3339" s="116">
        <f>IF($Q$2=2,IFERROR(INDEX($G3315:$L3321,MATCH(J3339,$F3315:$F3321,0),MATCH(INICIO!$C$78,$G3314:$L3314,0)),0),IF($Q$2=4,IFERROR(INDEX($P3315:$U3325,MATCH(J3339,$O3315:$O3325,0),MATCH(INICIO!$C$78,$P3314:$U3314,0)),0),IFERROR(INDEX($G3326:$L3334,MATCH(J3339,$F3326:$F3334,0),MATCH(INICIO!$C$78,$G3325:$L3325,0)),0)))</f>
        <v>0</v>
      </c>
      <c r="L3339" s="105">
        <f t="shared" si="5757"/>
        <v>0</v>
      </c>
      <c r="M3339" s="116">
        <f>IF($Q$2=2,IFERROR(INDEX($G3315:$L3321,MATCH(L3339,$F3315:$F3321,0),MATCH(INICIO!$C$78,$G3314:$L3314,0)),0),IF($Q$2=4,IFERROR(INDEX($P3315:$U3325,MATCH(L3339,$O3315:$O3325,0),MATCH(INICIO!$C$78,$P3314:$U3314,0)),0),IFERROR(INDEX($G3326:$L3334,MATCH(L3339,$F3326:$F3334,0),MATCH(INICIO!$C$78,$G3325:$L3325,0)),0)))</f>
        <v>0</v>
      </c>
    </row>
    <row r="3340" spans="1:24" hidden="1" outlineLevel="2" x14ac:dyDescent="0.25">
      <c r="B3340" s="105">
        <f t="shared" si="5752"/>
        <v>1</v>
      </c>
      <c r="C3340" s="116">
        <f>IF($Q$2=2,IFERROR(INDEX($G3315:$L3321,MATCH(B3340,$F3315:$F3321,0),MATCH(INICIO!$C$78,$G3314:$L3314,0)),0),IF($Q$2=4,IFERROR(INDEX($P3315:$U3325,MATCH(B3340,$O3315:$O3325,0),MATCH(INICIO!$C$78,$P3314:$U3314,0)),0),IFERROR(INDEX($G3326:$L3334,MATCH(B3340,$F3326:$F3334,0),MATCH(INICIO!$C$78,$G3325:$L3325,0)),0)))</f>
        <v>0</v>
      </c>
      <c r="D3340" s="105">
        <f t="shared" si="5753"/>
        <v>0</v>
      </c>
      <c r="E3340" s="116">
        <f>IF($Q$2=2,IFERROR(INDEX($G3315:$L3321,MATCH(D3340,$F3315:$F3321,0),MATCH(INICIO!$C$78,$G3314:$L3314,0)),0),IF($Q$2=4,IFERROR(INDEX($P3315:$U3325,MATCH(D3340,$O3315:$O3325,0),MATCH(INICIO!$C$78,$P3314:$U3314,0)),0),IFERROR(INDEX($G3326:$L3334,MATCH(D3340,$F3326:$F3334,0),MATCH(INICIO!$C$78,$G3325:$L3325,0)),0)))</f>
        <v>0</v>
      </c>
      <c r="F3340" s="105">
        <f t="shared" si="5754"/>
        <v>0</v>
      </c>
      <c r="G3340" s="116">
        <f>IF($Q$2=2,IFERROR(INDEX($G3315:$L3321,MATCH(F3340,$F3315:$F3321,0),MATCH(INICIO!$C$78,$G3314:$L3314,0)),0),IF($Q$2=4,IFERROR(INDEX($P3315:$U3325,MATCH(F3340,$O3315:$O3325,0),MATCH(INICIO!$C$78,$P3314:$U3314,0)),0),IFERROR(INDEX($G3326:$L3334,MATCH(F3340,$F3326:$F3334,0),MATCH(INICIO!$C$78,$G3325:$L3325,0)),0)))</f>
        <v>0</v>
      </c>
      <c r="H3340" s="105">
        <f t="shared" si="5755"/>
        <v>0</v>
      </c>
      <c r="I3340" s="116">
        <f>IF($Q$2=2,IFERROR(INDEX($G3315:$L3321,MATCH(H3340,$F3315:$F3321,0),MATCH(INICIO!$C$78,$G3314:$L3314,0)),0),IF($Q$2=4,IFERROR(INDEX($P3315:$U3325,MATCH(H3340,$O3315:$O3325,0),MATCH(INICIO!$C$78,$P3314:$U3314,0)),0),IFERROR(INDEX($G3326:$L3334,MATCH(H3340,$F3326:$F3334,0),MATCH(INICIO!$C$78,$G3325:$L3325,0)),0)))</f>
        <v>0</v>
      </c>
      <c r="J3340" s="105">
        <f t="shared" si="5756"/>
        <v>0</v>
      </c>
      <c r="K3340" s="116">
        <f>IF($Q$2=2,IFERROR(INDEX($G3315:$L3321,MATCH(J3340,$F3315:$F3321,0),MATCH(INICIO!$C$78,$G3314:$L3314,0)),0),IF($Q$2=4,IFERROR(INDEX($P3315:$U3325,MATCH(J3340,$O3315:$O3325,0),MATCH(INICIO!$C$78,$P3314:$U3314,0)),0),IFERROR(INDEX($G3326:$L3334,MATCH(J3340,$F3326:$F3334,0),MATCH(INICIO!$C$78,$G3325:$L3325,0)),0)))</f>
        <v>0</v>
      </c>
      <c r="L3340" s="105">
        <f t="shared" si="5757"/>
        <v>0</v>
      </c>
      <c r="M3340" s="116">
        <f>IF($Q$2=2,IFERROR(INDEX($G3315:$L3321,MATCH(L3340,$F3315:$F3321,0),MATCH(INICIO!$C$78,$G3314:$L3314,0)),0),IF($Q$2=4,IFERROR(INDEX($P3315:$U3325,MATCH(L3340,$O3315:$O3325,0),MATCH(INICIO!$C$78,$P3314:$U3314,0)),0),IFERROR(INDEX($G3326:$L3334,MATCH(L3340,$F3326:$F3334,0),MATCH(INICIO!$C$78,$G3325:$L3325,0)),0)))</f>
        <v>0</v>
      </c>
    </row>
    <row r="3341" spans="1:24" hidden="1" outlineLevel="2" x14ac:dyDescent="0.25">
      <c r="B3341" s="105">
        <f t="shared" si="5752"/>
        <v>5</v>
      </c>
      <c r="C3341" s="116">
        <f>IF($Q$2=2,IFERROR(INDEX($G3315:$L3321,MATCH(B3341,$F3315:$F3321,0),MATCH(INICIO!$C$78,$G3314:$L3314,0)),0),IF($Q$2=4,IFERROR(INDEX($P3315:$U3325,MATCH(B3341,$O3315:$O3325,0),MATCH(INICIO!$C$78,$P3314:$U3314,0)),0),IFERROR(INDEX($G3326:$L3334,MATCH(B3341,$F3326:$F3334,0),MATCH(INICIO!$C$78,$G3325:$L3325,0)),0)))</f>
        <v>0</v>
      </c>
      <c r="D3341" s="105">
        <f t="shared" si="5753"/>
        <v>0</v>
      </c>
      <c r="E3341" s="116">
        <f>IF($Q$2=2,IFERROR(INDEX($G3315:$L3321,MATCH(D3341,$F3315:$F3321,0),MATCH(INICIO!$C$78,$G3314:$L3314,0)),0),IF($Q$2=4,IFERROR(INDEX($P3315:$U3325,MATCH(D3341,$O3315:$O3325,0),MATCH(INICIO!$C$78,$P3314:$U3314,0)),0),IFERROR(INDEX($G3326:$L3334,MATCH(D3341,$F3326:$F3334,0),MATCH(INICIO!$C$78,$G3325:$L3325,0)),0)))</f>
        <v>0</v>
      </c>
      <c r="F3341" s="105">
        <f t="shared" si="5754"/>
        <v>0</v>
      </c>
      <c r="G3341" s="116">
        <f>IF($Q$2=2,IFERROR(INDEX($G3315:$L3321,MATCH(F3341,$F3315:$F3321,0),MATCH(INICIO!$C$78,$G3314:$L3314,0)),0),IF($Q$2=4,IFERROR(INDEX($P3315:$U3325,MATCH(F3341,$O3315:$O3325,0),MATCH(INICIO!$C$78,$P3314:$U3314,0)),0),IFERROR(INDEX($G3326:$L3334,MATCH(F3341,$F3326:$F3334,0),MATCH(INICIO!$C$78,$G3325:$L3325,0)),0)))</f>
        <v>0</v>
      </c>
      <c r="H3341" s="105">
        <f t="shared" si="5755"/>
        <v>0</v>
      </c>
      <c r="I3341" s="116">
        <f>IF($Q$2=2,IFERROR(INDEX($G3315:$L3321,MATCH(H3341,$F3315:$F3321,0),MATCH(INICIO!$C$78,$G3314:$L3314,0)),0),IF($Q$2=4,IFERROR(INDEX($P3315:$U3325,MATCH(H3341,$O3315:$O3325,0),MATCH(INICIO!$C$78,$P3314:$U3314,0)),0),IFERROR(INDEX($G3326:$L3334,MATCH(H3341,$F3326:$F3334,0),MATCH(INICIO!$C$78,$G3325:$L3325,0)),0)))</f>
        <v>0</v>
      </c>
      <c r="J3341" s="105">
        <f t="shared" si="5756"/>
        <v>0</v>
      </c>
      <c r="K3341" s="116">
        <f>IF($Q$2=2,IFERROR(INDEX($G3315:$L3321,MATCH(J3341,$F3315:$F3321,0),MATCH(INICIO!$C$78,$G3314:$L3314,0)),0),IF($Q$2=4,IFERROR(INDEX($P3315:$U3325,MATCH(J3341,$O3315:$O3325,0),MATCH(INICIO!$C$78,$P3314:$U3314,0)),0),IFERROR(INDEX($G3326:$L3334,MATCH(J3341,$F3326:$F3334,0),MATCH(INICIO!$C$78,$G3325:$L3325,0)),0)))</f>
        <v>0</v>
      </c>
      <c r="L3341" s="105">
        <f t="shared" si="5757"/>
        <v>0</v>
      </c>
      <c r="M3341" s="116">
        <f>IF($Q$2=2,IFERROR(INDEX($G3315:$L3321,MATCH(L3341,$F3315:$F3321,0),MATCH(INICIO!$C$78,$G3314:$L3314,0)),0),IF($Q$2=4,IFERROR(INDEX($P3315:$U3325,MATCH(L3341,$O3315:$O3325,0),MATCH(INICIO!$C$78,$P3314:$U3314,0)),0),IFERROR(INDEX($G3326:$L3334,MATCH(L3341,$F3326:$F3334,0),MATCH(INICIO!$C$78,$G3325:$L3325,0)),0)))</f>
        <v>0</v>
      </c>
    </row>
    <row r="3342" spans="1:24" hidden="1" outlineLevel="2" x14ac:dyDescent="0.25">
      <c r="B3342" s="105">
        <f t="shared" si="5752"/>
        <v>6</v>
      </c>
      <c r="C3342" s="116">
        <f>IF($Q$2=2,IFERROR(INDEX($G3315:$L3321,MATCH(B3342,$F3315:$F3321,0),MATCH(INICIO!$C$78,$G3314:$L3314,0)),0),IF($Q$2=4,IFERROR(INDEX($P3315:$U3325,MATCH(B3342,$O3315:$O3325,0),MATCH(INICIO!$C$78,$P3314:$U3314,0)),0),IFERROR(INDEX($G3326:$L3334,MATCH(B3342,$F3326:$F3334,0),MATCH(INICIO!$C$78,$G3325:$L3325,0)),0)))</f>
        <v>0</v>
      </c>
      <c r="D3342" s="105">
        <f t="shared" si="5753"/>
        <v>0</v>
      </c>
      <c r="E3342" s="116">
        <f>IF($Q$2=2,IFERROR(INDEX($G3315:$L3321,MATCH(D3342,$F3315:$F3321,0),MATCH(INICIO!$C$78,$G3314:$L3314,0)),0),IF($Q$2=4,IFERROR(INDEX($P3315:$U3325,MATCH(D3342,$O3315:$O3325,0),MATCH(INICIO!$C$78,$P3314:$U3314,0)),0),IFERROR(INDEX($G3326:$L3334,MATCH(D3342,$F3326:$F3334,0),MATCH(INICIO!$C$78,$G3325:$L3325,0)),0)))</f>
        <v>0</v>
      </c>
      <c r="F3342" s="105">
        <f t="shared" si="5754"/>
        <v>0</v>
      </c>
      <c r="G3342" s="116">
        <f>IF($Q$2=2,IFERROR(INDEX($G3315:$L3321,MATCH(F3342,$F3315:$F3321,0),MATCH(INICIO!$C$78,$G3314:$L3314,0)),0),IF($Q$2=4,IFERROR(INDEX($P3315:$U3325,MATCH(F3342,$O3315:$O3325,0),MATCH(INICIO!$C$78,$P3314:$U3314,0)),0),IFERROR(INDEX($G3326:$L3334,MATCH(F3342,$F3326:$F3334,0),MATCH(INICIO!$C$78,$G3325:$L3325,0)),0)))</f>
        <v>0</v>
      </c>
      <c r="H3342" s="105">
        <f t="shared" si="5755"/>
        <v>0</v>
      </c>
      <c r="I3342" s="116">
        <f>IF($Q$2=2,IFERROR(INDEX($G3315:$L3321,MATCH(H3342,$F3315:$F3321,0),MATCH(INICIO!$C$78,$G3314:$L3314,0)),0),IF($Q$2=4,IFERROR(INDEX($P3315:$U3325,MATCH(H3342,$O3315:$O3325,0),MATCH(INICIO!$C$78,$P3314:$U3314,0)),0),IFERROR(INDEX($G3326:$L3334,MATCH(H3342,$F3326:$F3334,0),MATCH(INICIO!$C$78,$G3325:$L3325,0)),0)))</f>
        <v>0</v>
      </c>
      <c r="J3342" s="105">
        <f t="shared" si="5756"/>
        <v>0</v>
      </c>
      <c r="K3342" s="116">
        <f>IF($Q$2=2,IFERROR(INDEX($G3315:$L3321,MATCH(J3342,$F3315:$F3321,0),MATCH(INICIO!$C$78,$G3314:$L3314,0)),0),IF($Q$2=4,IFERROR(INDEX($P3315:$U3325,MATCH(J3342,$O3315:$O3325,0),MATCH(INICIO!$C$78,$P3314:$U3314,0)),0),IFERROR(INDEX($G3326:$L3334,MATCH(J3342,$F3326:$F3334,0),MATCH(INICIO!$C$78,$G3325:$L3325,0)),0)))</f>
        <v>0</v>
      </c>
      <c r="L3342" s="105">
        <f t="shared" si="5757"/>
        <v>0</v>
      </c>
      <c r="M3342" s="116">
        <f>IF($Q$2=2,IFERROR(INDEX($G3315:$L3321,MATCH(L3342,$F3315:$F3321,0),MATCH(INICIO!$C$78,$G3314:$L3314,0)),0),IF($Q$2=4,IFERROR(INDEX($P3315:$U3325,MATCH(L3342,$O3315:$O3325,0),MATCH(INICIO!$C$78,$P3314:$U3314,0)),0),IFERROR(INDEX($G3326:$L3334,MATCH(L3342,$F3326:$F3334,0),MATCH(INICIO!$C$78,$G3325:$L3325,0)),0)))</f>
        <v>0</v>
      </c>
    </row>
    <row r="3343" spans="1:24" hidden="1" outlineLevel="2" x14ac:dyDescent="0.25">
      <c r="B3343" s="105">
        <f t="shared" si="5752"/>
        <v>2</v>
      </c>
      <c r="C3343" s="116">
        <f>IF($Q$2=2,IFERROR(INDEX($G3315:$L3321,MATCH(B3343,$F3315:$F3321,0),MATCH(INICIO!$C$78,$G3314:$L3314,0)),0),IF($Q$2=4,IFERROR(INDEX($P3315:$U3325,MATCH(B3343,$O3315:$O3325,0),MATCH(INICIO!$C$78,$P3314:$U3314,0)),0),IFERROR(INDEX($G3326:$L3334,MATCH(B3343,$F3326:$F3334,0),MATCH(INICIO!$C$78,$G3325:$L3325,0)),0)))</f>
        <v>0</v>
      </c>
      <c r="D3343" s="105">
        <f t="shared" si="5753"/>
        <v>0</v>
      </c>
      <c r="E3343" s="116">
        <f>IF($Q$2=2,IFERROR(INDEX($G3315:$L3321,MATCH(D3343,$F3315:$F3321,0),MATCH(INICIO!$C$78,$G3314:$L3314,0)),0),IF($Q$2=4,IFERROR(INDEX($P3315:$U3325,MATCH(D3343,$O3315:$O3325,0),MATCH(INICIO!$C$78,$P3314:$U3314,0)),0),IFERROR(INDEX($G3326:$L3334,MATCH(D3343,$F3326:$F3334,0),MATCH(INICIO!$C$78,$G3325:$L3325,0)),0)))</f>
        <v>0</v>
      </c>
      <c r="F3343" s="105">
        <f t="shared" si="5754"/>
        <v>0</v>
      </c>
      <c r="G3343" s="116">
        <f>IF($Q$2=2,IFERROR(INDEX($G3315:$L3321,MATCH(F3343,$F3315:$F3321,0),MATCH(INICIO!$C$78,$G3314:$L3314,0)),0),IF($Q$2=4,IFERROR(INDEX($P3315:$U3325,MATCH(F3343,$O3315:$O3325,0),MATCH(INICIO!$C$78,$P3314:$U3314,0)),0),IFERROR(INDEX($G3326:$L3334,MATCH(F3343,$F3326:$F3334,0),MATCH(INICIO!$C$78,$G3325:$L3325,0)),0)))</f>
        <v>0</v>
      </c>
      <c r="H3343" s="105">
        <f t="shared" si="5755"/>
        <v>0</v>
      </c>
      <c r="I3343" s="116">
        <f>IF($Q$2=2,IFERROR(INDEX($G3315:$L3321,MATCH(H3343,$F3315:$F3321,0),MATCH(INICIO!$C$78,$G3314:$L3314,0)),0),IF($Q$2=4,IFERROR(INDEX($P3315:$U3325,MATCH(H3343,$O3315:$O3325,0),MATCH(INICIO!$C$78,$P3314:$U3314,0)),0),IFERROR(INDEX($G3326:$L3334,MATCH(H3343,$F3326:$F3334,0),MATCH(INICIO!$C$78,$G3325:$L3325,0)),0)))</f>
        <v>0</v>
      </c>
      <c r="J3343" s="105">
        <f t="shared" si="5756"/>
        <v>0</v>
      </c>
      <c r="K3343" s="116">
        <f>IF($Q$2=2,IFERROR(INDEX($G3315:$L3321,MATCH(J3343,$F3315:$F3321,0),MATCH(INICIO!$C$78,$G3314:$L3314,0)),0),IF($Q$2=4,IFERROR(INDEX($P3315:$U3325,MATCH(J3343,$O3315:$O3325,0),MATCH(INICIO!$C$78,$P3314:$U3314,0)),0),IFERROR(INDEX($G3326:$L3334,MATCH(J3343,$F3326:$F3334,0),MATCH(INICIO!$C$78,$G3325:$L3325,0)),0)))</f>
        <v>0</v>
      </c>
      <c r="L3343" s="105">
        <f t="shared" si="5757"/>
        <v>0</v>
      </c>
      <c r="M3343" s="116">
        <f>IF($Q$2=2,IFERROR(INDEX($G3315:$L3321,MATCH(L3343,$F3315:$F3321,0),MATCH(INICIO!$C$78,$G3314:$L3314,0)),0),IF($Q$2=4,IFERROR(INDEX($P3315:$U3325,MATCH(L3343,$O3315:$O3325,0),MATCH(INICIO!$C$78,$P3314:$U3314,0)),0),IFERROR(INDEX($G3326:$L3334,MATCH(L3343,$F3326:$F3334,0),MATCH(INICIO!$C$78,$G3325:$L3325,0)),0)))</f>
        <v>0</v>
      </c>
    </row>
    <row r="3344" spans="1:24" hidden="1" outlineLevel="2" x14ac:dyDescent="0.25"/>
    <row r="3345" spans="1:93" s="119" customFormat="1" hidden="1" outlineLevel="2" x14ac:dyDescent="0.25">
      <c r="A3345" s="118" t="s">
        <v>43</v>
      </c>
    </row>
    <row r="3346" spans="1:93" hidden="1" outlineLevel="2" x14ac:dyDescent="0.25">
      <c r="C3346" s="121">
        <f t="shared" ref="C3346:H3346" si="5758">E$2</f>
        <v>1</v>
      </c>
      <c r="D3346" s="121">
        <f t="shared" si="5758"/>
        <v>2</v>
      </c>
      <c r="E3346" s="121">
        <f t="shared" si="5758"/>
        <v>3</v>
      </c>
      <c r="F3346" s="121">
        <f t="shared" si="5758"/>
        <v>4</v>
      </c>
      <c r="G3346" s="121">
        <f t="shared" si="5758"/>
        <v>5</v>
      </c>
      <c r="H3346" s="121">
        <f t="shared" si="5758"/>
        <v>6</v>
      </c>
    </row>
    <row r="3347" spans="1:93" hidden="1" outlineLevel="2" x14ac:dyDescent="0.25">
      <c r="B3347" s="122" t="s">
        <v>44</v>
      </c>
      <c r="C3347" s="123">
        <f t="array" ref="C3347:C3352">MMULT(MMULT(C$8:H$13,$AZ$8:$BE$13),C3338:C3343)+MMULT(MINVERSE(TRANSPOSE($AZ$8:$BE$13)),C3305:C3310)</f>
        <v>0</v>
      </c>
      <c r="D3347" s="123">
        <f t="array" ref="D3347:D3352">MMULT(MMULT(K$8:P$13,$AZ$8:$BE$13),E3338:E3343)+MMULT(MINVERSE(TRANSPOSE($AZ$8:$BE$13)),E3305:E3310)</f>
        <v>0</v>
      </c>
      <c r="E3347" s="123">
        <f t="array" ref="E3347:E3352">MMULT(MMULT(S$8:X$13,$AZ$8:$BE$13),G3338:G3343)+MMULT(MINVERSE(TRANSPOSE($AZ$8:$BE$13)),G3305:G3310)</f>
        <v>0</v>
      </c>
      <c r="F3347" s="123">
        <f t="array" ref="F3347:F3352">MMULT(MMULT(AA$8:AF$13,$AZ$8:$BE$13),I3338:I3343)+MMULT(MINVERSE(TRANSPOSE($AZ$8:$BE$13)),I3305:I3310)</f>
        <v>0</v>
      </c>
      <c r="G3347" s="123">
        <f t="array" ref="G3347:G3352">MMULT(MMULT(AI$8:AN$13,$AZ$8:$BE$13),K3338:K3343)+MMULT(MINVERSE(TRANSPOSE($AZ$8:$BE$13)),K3305:K3310)</f>
        <v>0</v>
      </c>
      <c r="H3347" s="123" t="e">
        <f t="array" ref="H3347:H3352">MMULT(MMULT(AQ$8:AV$13,$AZ$8:$BE$13),M3338:M3343)+MMULT(MINVERSE(TRANSPOSE($AZ$8:$BE$13)),M3305:M3310)</f>
        <v>#DIV/0!</v>
      </c>
      <c r="N3347" s="124"/>
      <c r="P3347" s="124"/>
    </row>
    <row r="3348" spans="1:93" hidden="1" outlineLevel="2" x14ac:dyDescent="0.25">
      <c r="B3348" s="122" t="s">
        <v>45</v>
      </c>
      <c r="C3348" s="123">
        <v>0</v>
      </c>
      <c r="D3348" s="123">
        <v>0</v>
      </c>
      <c r="E3348" s="123">
        <v>0</v>
      </c>
      <c r="F3348" s="123">
        <v>0</v>
      </c>
      <c r="G3348" s="123">
        <v>0</v>
      </c>
      <c r="H3348" s="123" t="e">
        <v>#DIV/0!</v>
      </c>
      <c r="N3348" s="124"/>
      <c r="P3348" s="124"/>
    </row>
    <row r="3349" spans="1:93" hidden="1" outlineLevel="2" x14ac:dyDescent="0.25">
      <c r="B3349" s="122" t="s">
        <v>46</v>
      </c>
      <c r="C3349" s="123">
        <v>0</v>
      </c>
      <c r="D3349" s="123">
        <v>0</v>
      </c>
      <c r="E3349" s="123">
        <v>0</v>
      </c>
      <c r="F3349" s="123">
        <v>0</v>
      </c>
      <c r="G3349" s="123">
        <v>0</v>
      </c>
      <c r="H3349" s="123" t="e">
        <v>#DIV/0!</v>
      </c>
      <c r="N3349" s="124"/>
      <c r="P3349" s="124"/>
    </row>
    <row r="3350" spans="1:93" hidden="1" outlineLevel="2" x14ac:dyDescent="0.25">
      <c r="B3350" s="122" t="s">
        <v>47</v>
      </c>
      <c r="C3350" s="123">
        <v>0</v>
      </c>
      <c r="D3350" s="123">
        <v>0</v>
      </c>
      <c r="E3350" s="123">
        <v>0</v>
      </c>
      <c r="F3350" s="123">
        <v>0</v>
      </c>
      <c r="G3350" s="123">
        <v>0</v>
      </c>
      <c r="H3350" s="123" t="e">
        <v>#DIV/0!</v>
      </c>
      <c r="N3350" s="124"/>
      <c r="P3350" s="124"/>
    </row>
    <row r="3351" spans="1:93" hidden="1" outlineLevel="2" x14ac:dyDescent="0.25">
      <c r="B3351" s="122" t="s">
        <v>48</v>
      </c>
      <c r="C3351" s="123">
        <v>0</v>
      </c>
      <c r="D3351" s="123">
        <v>0</v>
      </c>
      <c r="E3351" s="123">
        <v>0</v>
      </c>
      <c r="F3351" s="123">
        <v>0</v>
      </c>
      <c r="G3351" s="123">
        <v>0</v>
      </c>
      <c r="H3351" s="123" t="e">
        <v>#DIV/0!</v>
      </c>
      <c r="N3351" s="124"/>
      <c r="P3351" s="124"/>
    </row>
    <row r="3352" spans="1:93" hidden="1" outlineLevel="2" x14ac:dyDescent="0.25">
      <c r="B3352" s="122" t="s">
        <v>49</v>
      </c>
      <c r="C3352" s="123">
        <v>0</v>
      </c>
      <c r="D3352" s="123">
        <v>0</v>
      </c>
      <c r="E3352" s="123">
        <v>0</v>
      </c>
      <c r="F3352" s="123">
        <v>0</v>
      </c>
      <c r="G3352" s="123">
        <v>0</v>
      </c>
      <c r="H3352" s="123" t="e">
        <v>#DIV/0!</v>
      </c>
      <c r="N3352" s="124"/>
      <c r="P3352" s="124"/>
    </row>
    <row r="3353" spans="1:93" hidden="1" outlineLevel="2" x14ac:dyDescent="0.25"/>
    <row r="3354" spans="1:93" hidden="1" outlineLevel="2" x14ac:dyDescent="0.25">
      <c r="B3354" s="318" t="s">
        <v>50</v>
      </c>
      <c r="C3354" s="319"/>
      <c r="D3354" s="319"/>
      <c r="E3354" s="319"/>
      <c r="F3354" s="319"/>
      <c r="G3354" s="319"/>
      <c r="H3354" s="319"/>
      <c r="I3354" s="319"/>
      <c r="J3354" s="319"/>
      <c r="K3354" s="319"/>
      <c r="L3354" s="320"/>
      <c r="M3354" s="321" t="s">
        <v>51</v>
      </c>
      <c r="N3354" s="322"/>
      <c r="O3354" s="322"/>
      <c r="P3354" s="322"/>
      <c r="Q3354" s="322"/>
      <c r="R3354" s="322"/>
      <c r="S3354" s="322"/>
      <c r="T3354" s="322"/>
      <c r="U3354" s="322"/>
      <c r="V3354" s="323"/>
      <c r="W3354" s="321" t="s">
        <v>52</v>
      </c>
      <c r="X3354" s="322"/>
      <c r="Y3354" s="322"/>
      <c r="Z3354" s="322"/>
      <c r="AA3354" s="322"/>
      <c r="AB3354" s="322"/>
      <c r="AC3354" s="322"/>
      <c r="AD3354" s="322"/>
      <c r="AE3354" s="322"/>
      <c r="AF3354" s="323"/>
      <c r="AG3354" s="321" t="s">
        <v>53</v>
      </c>
      <c r="AH3354" s="322"/>
      <c r="AI3354" s="322"/>
      <c r="AJ3354" s="322"/>
      <c r="AK3354" s="322"/>
      <c r="AL3354" s="322"/>
      <c r="AM3354" s="322"/>
      <c r="AN3354" s="322"/>
      <c r="AO3354" s="322"/>
      <c r="AP3354" s="323"/>
      <c r="AQ3354" s="321" t="s">
        <v>54</v>
      </c>
      <c r="AR3354" s="322"/>
      <c r="AS3354" s="322"/>
      <c r="AT3354" s="322"/>
      <c r="AU3354" s="322"/>
      <c r="AV3354" s="322"/>
      <c r="AW3354" s="322"/>
      <c r="AX3354" s="322"/>
      <c r="AY3354" s="322"/>
      <c r="AZ3354" s="323"/>
      <c r="BA3354" s="321" t="s">
        <v>55</v>
      </c>
      <c r="BB3354" s="322"/>
      <c r="BC3354" s="322"/>
      <c r="BD3354" s="322"/>
      <c r="BE3354" s="322"/>
      <c r="BF3354" s="322"/>
      <c r="BG3354" s="322"/>
      <c r="BH3354" s="322"/>
      <c r="BI3354" s="322"/>
      <c r="BJ3354" s="323"/>
    </row>
    <row r="3355" spans="1:93" hidden="1" outlineLevel="2" x14ac:dyDescent="0.25">
      <c r="B3355" s="186">
        <f t="shared" ref="B3355" si="5759">E$2</f>
        <v>1</v>
      </c>
      <c r="C3355" s="187">
        <f t="shared" ref="C3355:L3358" si="5760">B3355</f>
        <v>1</v>
      </c>
      <c r="D3355" s="187">
        <f t="shared" si="5760"/>
        <v>1</v>
      </c>
      <c r="E3355" s="187">
        <f t="shared" si="5760"/>
        <v>1</v>
      </c>
      <c r="F3355" s="187">
        <f t="shared" si="5760"/>
        <v>1</v>
      </c>
      <c r="G3355" s="187">
        <f t="shared" si="5760"/>
        <v>1</v>
      </c>
      <c r="H3355" s="187">
        <f t="shared" si="5760"/>
        <v>1</v>
      </c>
      <c r="I3355" s="187">
        <f t="shared" si="5760"/>
        <v>1</v>
      </c>
      <c r="J3355" s="187">
        <f t="shared" si="5760"/>
        <v>1</v>
      </c>
      <c r="K3355" s="187">
        <f t="shared" si="5760"/>
        <v>1</v>
      </c>
      <c r="L3355" s="188">
        <f t="shared" si="5760"/>
        <v>1</v>
      </c>
      <c r="M3355" s="189">
        <f t="shared" ref="M3355" si="5761">F$2</f>
        <v>2</v>
      </c>
      <c r="N3355" s="187">
        <f t="shared" ref="N3355:V3358" si="5762">M3355</f>
        <v>2</v>
      </c>
      <c r="O3355" s="187">
        <f t="shared" si="5762"/>
        <v>2</v>
      </c>
      <c r="P3355" s="187">
        <f t="shared" si="5762"/>
        <v>2</v>
      </c>
      <c r="Q3355" s="187">
        <f t="shared" si="5762"/>
        <v>2</v>
      </c>
      <c r="R3355" s="187">
        <f t="shared" si="5762"/>
        <v>2</v>
      </c>
      <c r="S3355" s="187">
        <f t="shared" si="5762"/>
        <v>2</v>
      </c>
      <c r="T3355" s="187">
        <f t="shared" si="5762"/>
        <v>2</v>
      </c>
      <c r="U3355" s="187">
        <f t="shared" si="5762"/>
        <v>2</v>
      </c>
      <c r="V3355" s="188">
        <f t="shared" si="5762"/>
        <v>2</v>
      </c>
      <c r="W3355" s="189">
        <f>G$2</f>
        <v>3</v>
      </c>
      <c r="X3355" s="187">
        <f t="shared" ref="X3355:AF3358" si="5763">W3355</f>
        <v>3</v>
      </c>
      <c r="Y3355" s="187">
        <f t="shared" si="5763"/>
        <v>3</v>
      </c>
      <c r="Z3355" s="187">
        <f t="shared" si="5763"/>
        <v>3</v>
      </c>
      <c r="AA3355" s="187">
        <f t="shared" si="5763"/>
        <v>3</v>
      </c>
      <c r="AB3355" s="187">
        <f t="shared" si="5763"/>
        <v>3</v>
      </c>
      <c r="AC3355" s="187">
        <f t="shared" si="5763"/>
        <v>3</v>
      </c>
      <c r="AD3355" s="187">
        <f t="shared" si="5763"/>
        <v>3</v>
      </c>
      <c r="AE3355" s="187">
        <f t="shared" si="5763"/>
        <v>3</v>
      </c>
      <c r="AF3355" s="188">
        <f t="shared" si="5763"/>
        <v>3</v>
      </c>
      <c r="AG3355" s="189">
        <f>H$2</f>
        <v>4</v>
      </c>
      <c r="AH3355" s="187">
        <f t="shared" ref="AH3355:AP3358" si="5764">AG3355</f>
        <v>4</v>
      </c>
      <c r="AI3355" s="187">
        <f t="shared" si="5764"/>
        <v>4</v>
      </c>
      <c r="AJ3355" s="187">
        <f t="shared" si="5764"/>
        <v>4</v>
      </c>
      <c r="AK3355" s="187">
        <f t="shared" si="5764"/>
        <v>4</v>
      </c>
      <c r="AL3355" s="187">
        <f t="shared" si="5764"/>
        <v>4</v>
      </c>
      <c r="AM3355" s="187">
        <f t="shared" si="5764"/>
        <v>4</v>
      </c>
      <c r="AN3355" s="187">
        <f t="shared" si="5764"/>
        <v>4</v>
      </c>
      <c r="AO3355" s="187">
        <f t="shared" si="5764"/>
        <v>4</v>
      </c>
      <c r="AP3355" s="188">
        <f t="shared" si="5764"/>
        <v>4</v>
      </c>
      <c r="AQ3355" s="189">
        <f>I$2</f>
        <v>5</v>
      </c>
      <c r="AR3355" s="187">
        <f t="shared" ref="AR3355:AZ3358" si="5765">AQ3355</f>
        <v>5</v>
      </c>
      <c r="AS3355" s="187">
        <f t="shared" si="5765"/>
        <v>5</v>
      </c>
      <c r="AT3355" s="187">
        <f t="shared" si="5765"/>
        <v>5</v>
      </c>
      <c r="AU3355" s="187">
        <f t="shared" si="5765"/>
        <v>5</v>
      </c>
      <c r="AV3355" s="187">
        <f t="shared" si="5765"/>
        <v>5</v>
      </c>
      <c r="AW3355" s="187">
        <f t="shared" si="5765"/>
        <v>5</v>
      </c>
      <c r="AX3355" s="187">
        <f t="shared" si="5765"/>
        <v>5</v>
      </c>
      <c r="AY3355" s="187">
        <f t="shared" si="5765"/>
        <v>5</v>
      </c>
      <c r="AZ3355" s="188">
        <f t="shared" si="5765"/>
        <v>5</v>
      </c>
      <c r="BA3355" s="189">
        <f>J$2</f>
        <v>6</v>
      </c>
      <c r="BB3355" s="187">
        <f t="shared" ref="BB3355:BJ3358" si="5766">BA3355</f>
        <v>6</v>
      </c>
      <c r="BC3355" s="187">
        <f t="shared" si="5766"/>
        <v>6</v>
      </c>
      <c r="BD3355" s="187">
        <f t="shared" si="5766"/>
        <v>6</v>
      </c>
      <c r="BE3355" s="187">
        <f t="shared" si="5766"/>
        <v>6</v>
      </c>
      <c r="BF3355" s="187">
        <f t="shared" si="5766"/>
        <v>6</v>
      </c>
      <c r="BG3355" s="187">
        <f t="shared" si="5766"/>
        <v>6</v>
      </c>
      <c r="BH3355" s="187">
        <f t="shared" si="5766"/>
        <v>6</v>
      </c>
      <c r="BI3355" s="187">
        <f t="shared" si="5766"/>
        <v>6</v>
      </c>
      <c r="BJ3355" s="188">
        <f t="shared" si="5766"/>
        <v>6</v>
      </c>
    </row>
    <row r="3356" spans="1:93" s="2" customFormat="1" ht="15" hidden="1" customHeight="1" outlineLevel="2" x14ac:dyDescent="0.25">
      <c r="A3356" s="152" t="s">
        <v>192</v>
      </c>
      <c r="B3356" s="129">
        <f>C3349</f>
        <v>0</v>
      </c>
      <c r="C3356" s="130">
        <f t="shared" si="5760"/>
        <v>0</v>
      </c>
      <c r="D3356" s="130">
        <f t="shared" si="5760"/>
        <v>0</v>
      </c>
      <c r="E3356" s="130">
        <f t="shared" si="5760"/>
        <v>0</v>
      </c>
      <c r="F3356" s="130">
        <f t="shared" si="5760"/>
        <v>0</v>
      </c>
      <c r="G3356" s="130">
        <f t="shared" si="5760"/>
        <v>0</v>
      </c>
      <c r="H3356" s="130">
        <f t="shared" si="5760"/>
        <v>0</v>
      </c>
      <c r="I3356" s="130">
        <f t="shared" si="5760"/>
        <v>0</v>
      </c>
      <c r="J3356" s="190">
        <f t="shared" si="5760"/>
        <v>0</v>
      </c>
      <c r="K3356" s="130">
        <f t="shared" si="5760"/>
        <v>0</v>
      </c>
      <c r="L3356" s="131">
        <f t="shared" si="5760"/>
        <v>0</v>
      </c>
      <c r="M3356" s="129">
        <f>D3349</f>
        <v>0</v>
      </c>
      <c r="N3356" s="130">
        <f t="shared" si="5762"/>
        <v>0</v>
      </c>
      <c r="O3356" s="130">
        <f t="shared" si="5762"/>
        <v>0</v>
      </c>
      <c r="P3356" s="130">
        <f t="shared" si="5762"/>
        <v>0</v>
      </c>
      <c r="Q3356" s="130">
        <f t="shared" si="5762"/>
        <v>0</v>
      </c>
      <c r="R3356" s="130">
        <f t="shared" si="5762"/>
        <v>0</v>
      </c>
      <c r="S3356" s="130">
        <f t="shared" si="5762"/>
        <v>0</v>
      </c>
      <c r="T3356" s="130">
        <f t="shared" si="5762"/>
        <v>0</v>
      </c>
      <c r="U3356" s="130">
        <f t="shared" si="5762"/>
        <v>0</v>
      </c>
      <c r="V3356" s="131">
        <f t="shared" si="5762"/>
        <v>0</v>
      </c>
      <c r="W3356" s="129">
        <f>E3349</f>
        <v>0</v>
      </c>
      <c r="X3356" s="130">
        <f t="shared" si="5763"/>
        <v>0</v>
      </c>
      <c r="Y3356" s="130">
        <f t="shared" si="5763"/>
        <v>0</v>
      </c>
      <c r="Z3356" s="130">
        <f t="shared" si="5763"/>
        <v>0</v>
      </c>
      <c r="AA3356" s="130">
        <f t="shared" si="5763"/>
        <v>0</v>
      </c>
      <c r="AB3356" s="130">
        <f t="shared" si="5763"/>
        <v>0</v>
      </c>
      <c r="AC3356" s="130">
        <f t="shared" si="5763"/>
        <v>0</v>
      </c>
      <c r="AD3356" s="130">
        <f t="shared" si="5763"/>
        <v>0</v>
      </c>
      <c r="AE3356" s="130">
        <f t="shared" si="5763"/>
        <v>0</v>
      </c>
      <c r="AF3356" s="131">
        <f t="shared" si="5763"/>
        <v>0</v>
      </c>
      <c r="AG3356" s="129">
        <f>F3349</f>
        <v>0</v>
      </c>
      <c r="AH3356" s="130">
        <f t="shared" si="5764"/>
        <v>0</v>
      </c>
      <c r="AI3356" s="130">
        <f t="shared" si="5764"/>
        <v>0</v>
      </c>
      <c r="AJ3356" s="130">
        <f t="shared" si="5764"/>
        <v>0</v>
      </c>
      <c r="AK3356" s="130">
        <f t="shared" si="5764"/>
        <v>0</v>
      </c>
      <c r="AL3356" s="130">
        <f t="shared" si="5764"/>
        <v>0</v>
      </c>
      <c r="AM3356" s="130">
        <f t="shared" si="5764"/>
        <v>0</v>
      </c>
      <c r="AN3356" s="130">
        <f t="shared" si="5764"/>
        <v>0</v>
      </c>
      <c r="AO3356" s="130">
        <f t="shared" si="5764"/>
        <v>0</v>
      </c>
      <c r="AP3356" s="131">
        <f t="shared" si="5764"/>
        <v>0</v>
      </c>
      <c r="AQ3356" s="129">
        <f>G3349</f>
        <v>0</v>
      </c>
      <c r="AR3356" s="130">
        <f t="shared" si="5765"/>
        <v>0</v>
      </c>
      <c r="AS3356" s="130">
        <f t="shared" si="5765"/>
        <v>0</v>
      </c>
      <c r="AT3356" s="130">
        <f t="shared" si="5765"/>
        <v>0</v>
      </c>
      <c r="AU3356" s="130">
        <f t="shared" si="5765"/>
        <v>0</v>
      </c>
      <c r="AV3356" s="130">
        <f t="shared" si="5765"/>
        <v>0</v>
      </c>
      <c r="AW3356" s="130">
        <f t="shared" si="5765"/>
        <v>0</v>
      </c>
      <c r="AX3356" s="130">
        <f t="shared" si="5765"/>
        <v>0</v>
      </c>
      <c r="AY3356" s="130">
        <f t="shared" si="5765"/>
        <v>0</v>
      </c>
      <c r="AZ3356" s="131">
        <f t="shared" si="5765"/>
        <v>0</v>
      </c>
      <c r="BA3356" s="129" t="e">
        <f>H3349</f>
        <v>#DIV/0!</v>
      </c>
      <c r="BB3356" s="130" t="e">
        <f t="shared" si="5766"/>
        <v>#DIV/0!</v>
      </c>
      <c r="BC3356" s="130" t="e">
        <f t="shared" si="5766"/>
        <v>#DIV/0!</v>
      </c>
      <c r="BD3356" s="130" t="e">
        <f t="shared" si="5766"/>
        <v>#DIV/0!</v>
      </c>
      <c r="BE3356" s="130" t="e">
        <f t="shared" si="5766"/>
        <v>#DIV/0!</v>
      </c>
      <c r="BF3356" s="130" t="e">
        <f t="shared" si="5766"/>
        <v>#DIV/0!</v>
      </c>
      <c r="BG3356" s="130" t="e">
        <f t="shared" si="5766"/>
        <v>#DIV/0!</v>
      </c>
      <c r="BH3356" s="130" t="e">
        <f t="shared" si="5766"/>
        <v>#DIV/0!</v>
      </c>
      <c r="BI3356" s="130" t="e">
        <f t="shared" si="5766"/>
        <v>#DIV/0!</v>
      </c>
      <c r="BJ3356" s="131" t="e">
        <f t="shared" si="5766"/>
        <v>#DIV/0!</v>
      </c>
      <c r="BK3356"/>
      <c r="BL3356"/>
      <c r="BM3356"/>
      <c r="BN3356"/>
      <c r="BO3356"/>
      <c r="BP3356"/>
      <c r="BQ3356"/>
      <c r="BR3356"/>
      <c r="BS3356"/>
      <c r="BT3356"/>
      <c r="BU3356"/>
      <c r="BV3356"/>
      <c r="BW3356"/>
      <c r="BX3356"/>
      <c r="BY3356"/>
      <c r="BZ3356"/>
      <c r="CA3356"/>
      <c r="CB3356"/>
      <c r="CC3356"/>
      <c r="CD3356"/>
      <c r="CE3356"/>
      <c r="CF3356"/>
      <c r="CG3356"/>
      <c r="CH3356"/>
      <c r="CI3356"/>
      <c r="CJ3356"/>
      <c r="CK3356"/>
      <c r="CL3356"/>
      <c r="CM3356"/>
      <c r="CN3356"/>
      <c r="CO3356"/>
    </row>
    <row r="3357" spans="1:93" s="2" customFormat="1" ht="15" hidden="1" customHeight="1" outlineLevel="2" x14ac:dyDescent="0.25">
      <c r="A3357" s="152" t="s">
        <v>47</v>
      </c>
      <c r="B3357" s="129">
        <f>C3350</f>
        <v>0</v>
      </c>
      <c r="C3357" s="130">
        <f t="shared" si="5760"/>
        <v>0</v>
      </c>
      <c r="D3357" s="130">
        <f t="shared" si="5760"/>
        <v>0</v>
      </c>
      <c r="E3357" s="130">
        <f t="shared" si="5760"/>
        <v>0</v>
      </c>
      <c r="F3357" s="130">
        <f t="shared" si="5760"/>
        <v>0</v>
      </c>
      <c r="G3357" s="130">
        <f t="shared" si="5760"/>
        <v>0</v>
      </c>
      <c r="H3357" s="130">
        <f t="shared" si="5760"/>
        <v>0</v>
      </c>
      <c r="I3357" s="130">
        <f t="shared" si="5760"/>
        <v>0</v>
      </c>
      <c r="J3357" s="190">
        <f t="shared" si="5760"/>
        <v>0</v>
      </c>
      <c r="K3357" s="130">
        <f t="shared" si="5760"/>
        <v>0</v>
      </c>
      <c r="L3357" s="131">
        <f t="shared" si="5760"/>
        <v>0</v>
      </c>
      <c r="M3357" s="129">
        <f>D3350</f>
        <v>0</v>
      </c>
      <c r="N3357" s="130">
        <f t="shared" si="5762"/>
        <v>0</v>
      </c>
      <c r="O3357" s="130">
        <f t="shared" si="5762"/>
        <v>0</v>
      </c>
      <c r="P3357" s="130">
        <f t="shared" si="5762"/>
        <v>0</v>
      </c>
      <c r="Q3357" s="130">
        <f t="shared" si="5762"/>
        <v>0</v>
      </c>
      <c r="R3357" s="130">
        <f t="shared" si="5762"/>
        <v>0</v>
      </c>
      <c r="S3357" s="130">
        <f t="shared" si="5762"/>
        <v>0</v>
      </c>
      <c r="T3357" s="130">
        <f t="shared" si="5762"/>
        <v>0</v>
      </c>
      <c r="U3357" s="130">
        <f t="shared" si="5762"/>
        <v>0</v>
      </c>
      <c r="V3357" s="131">
        <f t="shared" si="5762"/>
        <v>0</v>
      </c>
      <c r="W3357" s="129">
        <f>E3350</f>
        <v>0</v>
      </c>
      <c r="X3357" s="130">
        <f t="shared" si="5763"/>
        <v>0</v>
      </c>
      <c r="Y3357" s="130">
        <f t="shared" si="5763"/>
        <v>0</v>
      </c>
      <c r="Z3357" s="130">
        <f t="shared" si="5763"/>
        <v>0</v>
      </c>
      <c r="AA3357" s="130">
        <f t="shared" si="5763"/>
        <v>0</v>
      </c>
      <c r="AB3357" s="130">
        <f t="shared" si="5763"/>
        <v>0</v>
      </c>
      <c r="AC3357" s="130">
        <f t="shared" si="5763"/>
        <v>0</v>
      </c>
      <c r="AD3357" s="130">
        <f t="shared" si="5763"/>
        <v>0</v>
      </c>
      <c r="AE3357" s="130">
        <f t="shared" si="5763"/>
        <v>0</v>
      </c>
      <c r="AF3357" s="131">
        <f t="shared" si="5763"/>
        <v>0</v>
      </c>
      <c r="AG3357" s="129">
        <f>F3350</f>
        <v>0</v>
      </c>
      <c r="AH3357" s="130">
        <f t="shared" si="5764"/>
        <v>0</v>
      </c>
      <c r="AI3357" s="130">
        <f t="shared" si="5764"/>
        <v>0</v>
      </c>
      <c r="AJ3357" s="130">
        <f t="shared" si="5764"/>
        <v>0</v>
      </c>
      <c r="AK3357" s="130">
        <f t="shared" si="5764"/>
        <v>0</v>
      </c>
      <c r="AL3357" s="130">
        <f t="shared" si="5764"/>
        <v>0</v>
      </c>
      <c r="AM3357" s="130">
        <f t="shared" si="5764"/>
        <v>0</v>
      </c>
      <c r="AN3357" s="130">
        <f t="shared" si="5764"/>
        <v>0</v>
      </c>
      <c r="AO3357" s="130">
        <f t="shared" si="5764"/>
        <v>0</v>
      </c>
      <c r="AP3357" s="131">
        <f t="shared" si="5764"/>
        <v>0</v>
      </c>
      <c r="AQ3357" s="129">
        <f>G3350</f>
        <v>0</v>
      </c>
      <c r="AR3357" s="130">
        <f t="shared" si="5765"/>
        <v>0</v>
      </c>
      <c r="AS3357" s="130">
        <f t="shared" si="5765"/>
        <v>0</v>
      </c>
      <c r="AT3357" s="130">
        <f t="shared" si="5765"/>
        <v>0</v>
      </c>
      <c r="AU3357" s="130">
        <f t="shared" si="5765"/>
        <v>0</v>
      </c>
      <c r="AV3357" s="130">
        <f t="shared" si="5765"/>
        <v>0</v>
      </c>
      <c r="AW3357" s="130">
        <f t="shared" si="5765"/>
        <v>0</v>
      </c>
      <c r="AX3357" s="130">
        <f t="shared" si="5765"/>
        <v>0</v>
      </c>
      <c r="AY3357" s="130">
        <f t="shared" si="5765"/>
        <v>0</v>
      </c>
      <c r="AZ3357" s="131">
        <f t="shared" si="5765"/>
        <v>0</v>
      </c>
      <c r="BA3357" s="129" t="e">
        <f>H3350</f>
        <v>#DIV/0!</v>
      </c>
      <c r="BB3357" s="130" t="e">
        <f t="shared" si="5766"/>
        <v>#DIV/0!</v>
      </c>
      <c r="BC3357" s="130" t="e">
        <f t="shared" si="5766"/>
        <v>#DIV/0!</v>
      </c>
      <c r="BD3357" s="130" t="e">
        <f t="shared" si="5766"/>
        <v>#DIV/0!</v>
      </c>
      <c r="BE3357" s="130" t="e">
        <f t="shared" si="5766"/>
        <v>#DIV/0!</v>
      </c>
      <c r="BF3357" s="130" t="e">
        <f t="shared" si="5766"/>
        <v>#DIV/0!</v>
      </c>
      <c r="BG3357" s="130" t="e">
        <f t="shared" si="5766"/>
        <v>#DIV/0!</v>
      </c>
      <c r="BH3357" s="130" t="e">
        <f t="shared" si="5766"/>
        <v>#DIV/0!</v>
      </c>
      <c r="BI3357" s="130" t="e">
        <f t="shared" si="5766"/>
        <v>#DIV/0!</v>
      </c>
      <c r="BJ3357" s="131" t="e">
        <f t="shared" si="5766"/>
        <v>#DIV/0!</v>
      </c>
      <c r="BK3357"/>
      <c r="BL3357"/>
      <c r="BM3357"/>
      <c r="BN3357"/>
      <c r="BO3357"/>
      <c r="BP3357"/>
      <c r="BQ3357"/>
      <c r="BR3357"/>
      <c r="BS3357"/>
      <c r="BT3357"/>
      <c r="BU3357"/>
      <c r="BV3357"/>
      <c r="BW3357"/>
      <c r="BX3357"/>
      <c r="BY3357"/>
      <c r="BZ3357"/>
      <c r="CA3357"/>
      <c r="CB3357"/>
      <c r="CC3357"/>
      <c r="CD3357"/>
      <c r="CE3357"/>
      <c r="CF3357"/>
      <c r="CG3357"/>
      <c r="CH3357"/>
      <c r="CI3357"/>
      <c r="CJ3357"/>
      <c r="CK3357"/>
      <c r="CL3357"/>
      <c r="CM3357"/>
      <c r="CN3357"/>
      <c r="CO3357"/>
    </row>
    <row r="3358" spans="1:93" s="2" customFormat="1" ht="15" hidden="1" customHeight="1" outlineLevel="2" x14ac:dyDescent="0.25">
      <c r="A3358" s="152" t="s">
        <v>57</v>
      </c>
      <c r="B3358" s="129">
        <f t="shared" ref="B3358" si="5767">E$3</f>
        <v>43</v>
      </c>
      <c r="C3358" s="130">
        <f t="shared" si="5760"/>
        <v>43</v>
      </c>
      <c r="D3358" s="130">
        <f t="shared" si="5760"/>
        <v>43</v>
      </c>
      <c r="E3358" s="130">
        <f t="shared" si="5760"/>
        <v>43</v>
      </c>
      <c r="F3358" s="130">
        <f t="shared" si="5760"/>
        <v>43</v>
      </c>
      <c r="G3358" s="130">
        <f t="shared" si="5760"/>
        <v>43</v>
      </c>
      <c r="H3358" s="130">
        <f t="shared" si="5760"/>
        <v>43</v>
      </c>
      <c r="I3358" s="130">
        <f t="shared" si="5760"/>
        <v>43</v>
      </c>
      <c r="J3358" s="190">
        <f t="shared" si="5760"/>
        <v>43</v>
      </c>
      <c r="K3358" s="130">
        <f t="shared" si="5760"/>
        <v>43</v>
      </c>
      <c r="L3358" s="131">
        <f t="shared" si="5760"/>
        <v>43</v>
      </c>
      <c r="M3358" s="129">
        <f t="shared" ref="M3358" si="5768">F$3</f>
        <v>0</v>
      </c>
      <c r="N3358" s="130">
        <f t="shared" si="5762"/>
        <v>0</v>
      </c>
      <c r="O3358" s="130">
        <f t="shared" si="5762"/>
        <v>0</v>
      </c>
      <c r="P3358" s="130">
        <f t="shared" si="5762"/>
        <v>0</v>
      </c>
      <c r="Q3358" s="130">
        <f t="shared" si="5762"/>
        <v>0</v>
      </c>
      <c r="R3358" s="130">
        <f t="shared" si="5762"/>
        <v>0</v>
      </c>
      <c r="S3358" s="130">
        <f t="shared" si="5762"/>
        <v>0</v>
      </c>
      <c r="T3358" s="130">
        <f t="shared" si="5762"/>
        <v>0</v>
      </c>
      <c r="U3358" s="130">
        <f t="shared" si="5762"/>
        <v>0</v>
      </c>
      <c r="V3358" s="131">
        <f t="shared" si="5762"/>
        <v>0</v>
      </c>
      <c r="W3358" s="129">
        <f t="shared" ref="W3358" si="5769">G$3</f>
        <v>0</v>
      </c>
      <c r="X3358" s="130">
        <f t="shared" si="5763"/>
        <v>0</v>
      </c>
      <c r="Y3358" s="130">
        <f t="shared" si="5763"/>
        <v>0</v>
      </c>
      <c r="Z3358" s="130">
        <f t="shared" si="5763"/>
        <v>0</v>
      </c>
      <c r="AA3358" s="130">
        <f t="shared" si="5763"/>
        <v>0</v>
      </c>
      <c r="AB3358" s="130">
        <f t="shared" si="5763"/>
        <v>0</v>
      </c>
      <c r="AC3358" s="130">
        <f t="shared" si="5763"/>
        <v>0</v>
      </c>
      <c r="AD3358" s="130">
        <f t="shared" si="5763"/>
        <v>0</v>
      </c>
      <c r="AE3358" s="130">
        <f t="shared" si="5763"/>
        <v>0</v>
      </c>
      <c r="AF3358" s="131">
        <f t="shared" si="5763"/>
        <v>0</v>
      </c>
      <c r="AG3358" s="129">
        <f t="shared" ref="AG3358" si="5770">H$3</f>
        <v>0</v>
      </c>
      <c r="AH3358" s="130">
        <f t="shared" si="5764"/>
        <v>0</v>
      </c>
      <c r="AI3358" s="130">
        <f t="shared" si="5764"/>
        <v>0</v>
      </c>
      <c r="AJ3358" s="130">
        <f t="shared" si="5764"/>
        <v>0</v>
      </c>
      <c r="AK3358" s="130">
        <f t="shared" si="5764"/>
        <v>0</v>
      </c>
      <c r="AL3358" s="130">
        <f t="shared" si="5764"/>
        <v>0</v>
      </c>
      <c r="AM3358" s="130">
        <f t="shared" si="5764"/>
        <v>0</v>
      </c>
      <c r="AN3358" s="130">
        <f t="shared" si="5764"/>
        <v>0</v>
      </c>
      <c r="AO3358" s="130">
        <f t="shared" si="5764"/>
        <v>0</v>
      </c>
      <c r="AP3358" s="131">
        <f t="shared" si="5764"/>
        <v>0</v>
      </c>
      <c r="AQ3358" s="129">
        <f t="shared" ref="AQ3358" si="5771">I$3</f>
        <v>0</v>
      </c>
      <c r="AR3358" s="130">
        <f t="shared" si="5765"/>
        <v>0</v>
      </c>
      <c r="AS3358" s="130">
        <f t="shared" si="5765"/>
        <v>0</v>
      </c>
      <c r="AT3358" s="130">
        <f t="shared" si="5765"/>
        <v>0</v>
      </c>
      <c r="AU3358" s="130">
        <f t="shared" si="5765"/>
        <v>0</v>
      </c>
      <c r="AV3358" s="130">
        <f t="shared" si="5765"/>
        <v>0</v>
      </c>
      <c r="AW3358" s="130">
        <f t="shared" si="5765"/>
        <v>0</v>
      </c>
      <c r="AX3358" s="130">
        <f t="shared" si="5765"/>
        <v>0</v>
      </c>
      <c r="AY3358" s="130">
        <f t="shared" si="5765"/>
        <v>0</v>
      </c>
      <c r="AZ3358" s="131">
        <f t="shared" si="5765"/>
        <v>0</v>
      </c>
      <c r="BA3358" s="129">
        <f t="shared" ref="BA3358" si="5772">J$3</f>
        <v>0</v>
      </c>
      <c r="BB3358" s="130">
        <f t="shared" si="5766"/>
        <v>0</v>
      </c>
      <c r="BC3358" s="130">
        <f t="shared" si="5766"/>
        <v>0</v>
      </c>
      <c r="BD3358" s="130">
        <f t="shared" si="5766"/>
        <v>0</v>
      </c>
      <c r="BE3358" s="130">
        <f t="shared" si="5766"/>
        <v>0</v>
      </c>
      <c r="BF3358" s="130">
        <f t="shared" si="5766"/>
        <v>0</v>
      </c>
      <c r="BG3358" s="130">
        <f t="shared" si="5766"/>
        <v>0</v>
      </c>
      <c r="BH3358" s="130">
        <f t="shared" si="5766"/>
        <v>0</v>
      </c>
      <c r="BI3358" s="130">
        <f t="shared" si="5766"/>
        <v>0</v>
      </c>
      <c r="BJ3358" s="131">
        <f t="shared" si="5766"/>
        <v>0</v>
      </c>
      <c r="BK3358"/>
      <c r="BL3358"/>
      <c r="BM3358"/>
      <c r="BN3358"/>
      <c r="BO3358"/>
      <c r="BP3358"/>
      <c r="BQ3358"/>
      <c r="BR3358"/>
      <c r="BS3358"/>
      <c r="BT3358"/>
      <c r="BU3358"/>
      <c r="BV3358"/>
      <c r="BW3358"/>
      <c r="BX3358"/>
      <c r="BY3358"/>
      <c r="BZ3358"/>
      <c r="CA3358"/>
      <c r="CB3358"/>
      <c r="CC3358"/>
      <c r="CD3358"/>
      <c r="CE3358"/>
      <c r="CF3358"/>
      <c r="CG3358"/>
      <c r="CH3358"/>
      <c r="CI3358"/>
      <c r="CJ3358"/>
      <c r="CK3358"/>
      <c r="CL3358"/>
      <c r="CM3358"/>
      <c r="CN3358"/>
      <c r="CO3358"/>
    </row>
    <row r="3359" spans="1:93" s="2" customFormat="1" ht="15" hidden="1" customHeight="1" outlineLevel="2" x14ac:dyDescent="0.25">
      <c r="A3359" s="152" t="s">
        <v>58</v>
      </c>
      <c r="B3359" s="132">
        <f t="shared" ref="B3359" si="5773">B3358/10*0</f>
        <v>0</v>
      </c>
      <c r="C3359" s="133">
        <f t="shared" ref="C3359" si="5774">C3358/10*1</f>
        <v>4.3</v>
      </c>
      <c r="D3359" s="133">
        <f t="shared" ref="D3359" si="5775">D3358/10*2</f>
        <v>8.6</v>
      </c>
      <c r="E3359" s="133">
        <f t="shared" ref="E3359" si="5776">E3358/10*3</f>
        <v>12.899999999999999</v>
      </c>
      <c r="F3359" s="133">
        <f t="shared" ref="F3359" si="5777">F3358/10*4</f>
        <v>17.2</v>
      </c>
      <c r="G3359" s="133">
        <f t="shared" ref="G3359" si="5778">G3358/10*5</f>
        <v>21.5</v>
      </c>
      <c r="H3359" s="133">
        <f t="shared" ref="H3359" si="5779">H3358/10*6</f>
        <v>25.799999999999997</v>
      </c>
      <c r="I3359" s="133">
        <f t="shared" ref="I3359" si="5780">I3358/10*7</f>
        <v>30.099999999999998</v>
      </c>
      <c r="J3359" s="191">
        <f t="shared" ref="J3359" si="5781">J3358/10*8</f>
        <v>34.4</v>
      </c>
      <c r="K3359" s="133">
        <f t="shared" ref="K3359" si="5782">K3358/10*9</f>
        <v>38.699999999999996</v>
      </c>
      <c r="L3359" s="134">
        <f t="shared" ref="L3359" si="5783">L3358/10*10</f>
        <v>43</v>
      </c>
      <c r="M3359" s="133">
        <f t="shared" ref="M3359" si="5784">M3358/10*1</f>
        <v>0</v>
      </c>
      <c r="N3359" s="133">
        <f t="shared" ref="N3359" si="5785">N3358/10*2</f>
        <v>0</v>
      </c>
      <c r="O3359" s="133">
        <f t="shared" ref="O3359" si="5786">O3358/10*3</f>
        <v>0</v>
      </c>
      <c r="P3359" s="133">
        <f t="shared" ref="P3359" si="5787">P3358/10*4</f>
        <v>0</v>
      </c>
      <c r="Q3359" s="133">
        <f t="shared" ref="Q3359" si="5788">Q3358/10*5</f>
        <v>0</v>
      </c>
      <c r="R3359" s="133">
        <f t="shared" ref="R3359" si="5789">R3358/10*6</f>
        <v>0</v>
      </c>
      <c r="S3359" s="133">
        <f t="shared" ref="S3359" si="5790">S3358/10*7</f>
        <v>0</v>
      </c>
      <c r="T3359" s="133">
        <f t="shared" ref="T3359" si="5791">T3358/10*8</f>
        <v>0</v>
      </c>
      <c r="U3359" s="133">
        <f t="shared" ref="U3359" si="5792">U3358/10*9</f>
        <v>0</v>
      </c>
      <c r="V3359" s="134">
        <f t="shared" ref="V3359" si="5793">V3358/10*10</f>
        <v>0</v>
      </c>
      <c r="W3359" s="133">
        <f t="shared" ref="W3359" si="5794">W3358/10*1</f>
        <v>0</v>
      </c>
      <c r="X3359" s="133">
        <f t="shared" ref="X3359" si="5795">X3358/10*2</f>
        <v>0</v>
      </c>
      <c r="Y3359" s="133">
        <f t="shared" ref="Y3359" si="5796">Y3358/10*3</f>
        <v>0</v>
      </c>
      <c r="Z3359" s="133">
        <f t="shared" ref="Z3359" si="5797">Z3358/10*4</f>
        <v>0</v>
      </c>
      <c r="AA3359" s="133">
        <f t="shared" ref="AA3359" si="5798">AA3358/10*5</f>
        <v>0</v>
      </c>
      <c r="AB3359" s="133">
        <f t="shared" ref="AB3359" si="5799">AB3358/10*6</f>
        <v>0</v>
      </c>
      <c r="AC3359" s="133">
        <f t="shared" ref="AC3359" si="5800">AC3358/10*7</f>
        <v>0</v>
      </c>
      <c r="AD3359" s="133">
        <f t="shared" ref="AD3359" si="5801">AD3358/10*8</f>
        <v>0</v>
      </c>
      <c r="AE3359" s="134">
        <f t="shared" ref="AE3359" si="5802">AE3358/10*9</f>
        <v>0</v>
      </c>
      <c r="AF3359" s="134">
        <f t="shared" ref="AF3359" si="5803">AF3358/10*10</f>
        <v>0</v>
      </c>
      <c r="AG3359" s="133">
        <f t="shared" ref="AG3359" si="5804">AG3358/10*1</f>
        <v>0</v>
      </c>
      <c r="AH3359" s="133">
        <f t="shared" ref="AH3359" si="5805">AH3358/10*2</f>
        <v>0</v>
      </c>
      <c r="AI3359" s="133">
        <f t="shared" ref="AI3359" si="5806">AI3358/10*3</f>
        <v>0</v>
      </c>
      <c r="AJ3359" s="133">
        <f t="shared" ref="AJ3359" si="5807">AJ3358/10*4</f>
        <v>0</v>
      </c>
      <c r="AK3359" s="133">
        <f t="shared" ref="AK3359" si="5808">AK3358/10*5</f>
        <v>0</v>
      </c>
      <c r="AL3359" s="133">
        <f t="shared" ref="AL3359" si="5809">AL3358/10*6</f>
        <v>0</v>
      </c>
      <c r="AM3359" s="133">
        <f t="shared" ref="AM3359" si="5810">AM3358/10*7</f>
        <v>0</v>
      </c>
      <c r="AN3359" s="133">
        <f t="shared" ref="AN3359" si="5811">AN3358/10*8</f>
        <v>0</v>
      </c>
      <c r="AO3359" s="134">
        <f t="shared" ref="AO3359" si="5812">AO3358/10*9</f>
        <v>0</v>
      </c>
      <c r="AP3359" s="134">
        <f t="shared" ref="AP3359" si="5813">AP3358/10*10</f>
        <v>0</v>
      </c>
      <c r="AQ3359" s="133">
        <f t="shared" ref="AQ3359" si="5814">AQ3358/10*1</f>
        <v>0</v>
      </c>
      <c r="AR3359" s="133">
        <f t="shared" ref="AR3359" si="5815">AR3358/10*2</f>
        <v>0</v>
      </c>
      <c r="AS3359" s="133">
        <f t="shared" ref="AS3359" si="5816">AS3358/10*3</f>
        <v>0</v>
      </c>
      <c r="AT3359" s="133">
        <f t="shared" ref="AT3359" si="5817">AT3358/10*4</f>
        <v>0</v>
      </c>
      <c r="AU3359" s="133">
        <f t="shared" ref="AU3359" si="5818">AU3358/10*5</f>
        <v>0</v>
      </c>
      <c r="AV3359" s="133">
        <f t="shared" ref="AV3359" si="5819">AV3358/10*6</f>
        <v>0</v>
      </c>
      <c r="AW3359" s="133">
        <f t="shared" ref="AW3359" si="5820">AW3358/10*7</f>
        <v>0</v>
      </c>
      <c r="AX3359" s="133">
        <f t="shared" ref="AX3359" si="5821">AX3358/10*8</f>
        <v>0</v>
      </c>
      <c r="AY3359" s="134">
        <f t="shared" ref="AY3359" si="5822">AY3358/10*9</f>
        <v>0</v>
      </c>
      <c r="AZ3359" s="134">
        <f t="shared" ref="AZ3359" si="5823">AZ3358/10*10</f>
        <v>0</v>
      </c>
      <c r="BA3359" s="133">
        <f t="shared" ref="BA3359" si="5824">BA3358/10*1</f>
        <v>0</v>
      </c>
      <c r="BB3359" s="133">
        <f t="shared" ref="BB3359" si="5825">BB3358/10*2</f>
        <v>0</v>
      </c>
      <c r="BC3359" s="133">
        <f t="shared" ref="BC3359" si="5826">BC3358/10*3</f>
        <v>0</v>
      </c>
      <c r="BD3359" s="133">
        <f t="shared" ref="BD3359" si="5827">BD3358/10*4</f>
        <v>0</v>
      </c>
      <c r="BE3359" s="133">
        <f t="shared" ref="BE3359" si="5828">BE3358/10*5</f>
        <v>0</v>
      </c>
      <c r="BF3359" s="133">
        <f t="shared" ref="BF3359" si="5829">BF3358/10*6</f>
        <v>0</v>
      </c>
      <c r="BG3359" s="133">
        <f t="shared" ref="BG3359" si="5830">BG3358/10*7</f>
        <v>0</v>
      </c>
      <c r="BH3359" s="133">
        <f t="shared" ref="BH3359" si="5831">BH3358/10*8</f>
        <v>0</v>
      </c>
      <c r="BI3359" s="134">
        <f t="shared" ref="BI3359" si="5832">BI3358/10*9</f>
        <v>0</v>
      </c>
      <c r="BJ3359" s="134">
        <f t="shared" ref="BJ3359" si="5833">BJ3358/10*10</f>
        <v>0</v>
      </c>
      <c r="BK3359"/>
      <c r="BL3359"/>
      <c r="BM3359"/>
      <c r="BN3359"/>
      <c r="BO3359"/>
      <c r="BP3359"/>
      <c r="BQ3359"/>
      <c r="BR3359"/>
      <c r="BS3359"/>
      <c r="BT3359"/>
      <c r="BU3359"/>
      <c r="BV3359"/>
      <c r="BW3359"/>
      <c r="BX3359"/>
      <c r="BY3359"/>
      <c r="BZ3359"/>
      <c r="CA3359"/>
      <c r="CB3359"/>
      <c r="CC3359"/>
      <c r="CD3359"/>
      <c r="CE3359"/>
      <c r="CF3359"/>
      <c r="CG3359"/>
      <c r="CH3359"/>
      <c r="CI3359"/>
      <c r="CJ3359"/>
      <c r="CK3359"/>
      <c r="CL3359"/>
      <c r="CM3359"/>
      <c r="CN3359"/>
      <c r="CO3359"/>
    </row>
    <row r="3360" spans="1:93" ht="15.75" hidden="1" outlineLevel="2" thickBot="1" x14ac:dyDescent="0.3">
      <c r="A3360" s="152" t="s">
        <v>60</v>
      </c>
      <c r="B3360" s="192">
        <f t="shared" ref="B3360:BJ3360" si="5834">-B3357+B3356*B3359-1*IF(AND($A3066=B3355,B3359&gt;=$A3303),B3359-$A3303,0)</f>
        <v>0</v>
      </c>
      <c r="C3360" s="193">
        <f t="shared" si="5834"/>
        <v>0</v>
      </c>
      <c r="D3360" s="193">
        <f t="shared" si="5834"/>
        <v>0</v>
      </c>
      <c r="E3360" s="193">
        <f t="shared" si="5834"/>
        <v>0</v>
      </c>
      <c r="F3360" s="193">
        <f t="shared" si="5834"/>
        <v>0</v>
      </c>
      <c r="G3360" s="193">
        <f t="shared" si="5834"/>
        <v>0</v>
      </c>
      <c r="H3360" s="193">
        <f t="shared" si="5834"/>
        <v>0</v>
      </c>
      <c r="I3360" s="193">
        <f t="shared" si="5834"/>
        <v>0</v>
      </c>
      <c r="J3360" s="193">
        <f t="shared" si="5834"/>
        <v>0</v>
      </c>
      <c r="K3360" s="193">
        <f t="shared" si="5834"/>
        <v>0</v>
      </c>
      <c r="L3360" s="194">
        <f t="shared" si="5834"/>
        <v>0</v>
      </c>
      <c r="M3360" s="192">
        <f t="shared" si="5834"/>
        <v>0</v>
      </c>
      <c r="N3360" s="193">
        <f t="shared" si="5834"/>
        <v>0</v>
      </c>
      <c r="O3360" s="193">
        <f t="shared" si="5834"/>
        <v>0</v>
      </c>
      <c r="P3360" s="193">
        <f t="shared" si="5834"/>
        <v>0</v>
      </c>
      <c r="Q3360" s="193">
        <f t="shared" si="5834"/>
        <v>0</v>
      </c>
      <c r="R3360" s="193">
        <f t="shared" si="5834"/>
        <v>0</v>
      </c>
      <c r="S3360" s="193">
        <f t="shared" si="5834"/>
        <v>0</v>
      </c>
      <c r="T3360" s="193">
        <f t="shared" si="5834"/>
        <v>0</v>
      </c>
      <c r="U3360" s="193">
        <f t="shared" si="5834"/>
        <v>0</v>
      </c>
      <c r="V3360" s="194">
        <f t="shared" si="5834"/>
        <v>0</v>
      </c>
      <c r="W3360" s="192">
        <f t="shared" si="5834"/>
        <v>0</v>
      </c>
      <c r="X3360" s="193">
        <f t="shared" si="5834"/>
        <v>0</v>
      </c>
      <c r="Y3360" s="193">
        <f t="shared" si="5834"/>
        <v>0</v>
      </c>
      <c r="Z3360" s="193">
        <f t="shared" si="5834"/>
        <v>0</v>
      </c>
      <c r="AA3360" s="193">
        <f t="shared" si="5834"/>
        <v>0</v>
      </c>
      <c r="AB3360" s="193">
        <f t="shared" si="5834"/>
        <v>0</v>
      </c>
      <c r="AC3360" s="193">
        <f t="shared" si="5834"/>
        <v>0</v>
      </c>
      <c r="AD3360" s="193">
        <f t="shared" si="5834"/>
        <v>0</v>
      </c>
      <c r="AE3360" s="193">
        <f t="shared" si="5834"/>
        <v>0</v>
      </c>
      <c r="AF3360" s="194">
        <f t="shared" si="5834"/>
        <v>0</v>
      </c>
      <c r="AG3360" s="192">
        <f t="shared" si="5834"/>
        <v>0</v>
      </c>
      <c r="AH3360" s="193">
        <f t="shared" si="5834"/>
        <v>0</v>
      </c>
      <c r="AI3360" s="193">
        <f t="shared" si="5834"/>
        <v>0</v>
      </c>
      <c r="AJ3360" s="193">
        <f t="shared" si="5834"/>
        <v>0</v>
      </c>
      <c r="AK3360" s="193">
        <f t="shared" si="5834"/>
        <v>0</v>
      </c>
      <c r="AL3360" s="193">
        <f t="shared" si="5834"/>
        <v>0</v>
      </c>
      <c r="AM3360" s="193">
        <f t="shared" si="5834"/>
        <v>0</v>
      </c>
      <c r="AN3360" s="193">
        <f t="shared" si="5834"/>
        <v>0</v>
      </c>
      <c r="AO3360" s="193">
        <f t="shared" si="5834"/>
        <v>0</v>
      </c>
      <c r="AP3360" s="194">
        <f t="shared" si="5834"/>
        <v>0</v>
      </c>
      <c r="AQ3360" s="192">
        <f t="shared" si="5834"/>
        <v>0</v>
      </c>
      <c r="AR3360" s="193">
        <f t="shared" si="5834"/>
        <v>0</v>
      </c>
      <c r="AS3360" s="193">
        <f t="shared" si="5834"/>
        <v>0</v>
      </c>
      <c r="AT3360" s="193">
        <f t="shared" si="5834"/>
        <v>0</v>
      </c>
      <c r="AU3360" s="193">
        <f t="shared" si="5834"/>
        <v>0</v>
      </c>
      <c r="AV3360" s="193">
        <f t="shared" si="5834"/>
        <v>0</v>
      </c>
      <c r="AW3360" s="193">
        <f t="shared" si="5834"/>
        <v>0</v>
      </c>
      <c r="AX3360" s="193">
        <f t="shared" si="5834"/>
        <v>0</v>
      </c>
      <c r="AY3360" s="193">
        <f t="shared" si="5834"/>
        <v>0</v>
      </c>
      <c r="AZ3360" s="194">
        <f t="shared" si="5834"/>
        <v>0</v>
      </c>
      <c r="BA3360" s="192" t="e">
        <f t="shared" si="5834"/>
        <v>#DIV/0!</v>
      </c>
      <c r="BB3360" s="193" t="e">
        <f t="shared" si="5834"/>
        <v>#DIV/0!</v>
      </c>
      <c r="BC3360" s="193" t="e">
        <f t="shared" si="5834"/>
        <v>#DIV/0!</v>
      </c>
      <c r="BD3360" s="193" t="e">
        <f t="shared" si="5834"/>
        <v>#DIV/0!</v>
      </c>
      <c r="BE3360" s="193" t="e">
        <f t="shared" si="5834"/>
        <v>#DIV/0!</v>
      </c>
      <c r="BF3360" s="193" t="e">
        <f t="shared" si="5834"/>
        <v>#DIV/0!</v>
      </c>
      <c r="BG3360" s="193" t="e">
        <f t="shared" si="5834"/>
        <v>#DIV/0!</v>
      </c>
      <c r="BH3360" s="193" t="e">
        <f t="shared" si="5834"/>
        <v>#DIV/0!</v>
      </c>
      <c r="BI3360" s="193" t="e">
        <f t="shared" si="5834"/>
        <v>#DIV/0!</v>
      </c>
      <c r="BJ3360" s="194" t="e">
        <f t="shared" si="5834"/>
        <v>#DIV/0!</v>
      </c>
    </row>
    <row r="3361" spans="1:34" hidden="1" outlineLevel="2" x14ac:dyDescent="0.25"/>
    <row r="3362" spans="1:34" hidden="1" outlineLevel="1" collapsed="1" x14ac:dyDescent="0.25">
      <c r="A3362" s="181">
        <f>6*B3066/10</f>
        <v>0</v>
      </c>
      <c r="B3362" s="180"/>
      <c r="C3362" s="180"/>
      <c r="D3362" s="180"/>
    </row>
    <row r="3363" spans="1:34" hidden="1" outlineLevel="2" x14ac:dyDescent="0.25">
      <c r="B3363" s="316">
        <f>'Calculo VIGA'!E$2</f>
        <v>1</v>
      </c>
      <c r="C3363" s="317"/>
      <c r="D3363" s="316">
        <f>'Calculo VIGA'!F$2</f>
        <v>2</v>
      </c>
      <c r="E3363" s="317"/>
      <c r="F3363" s="316">
        <f>'Calculo VIGA'!G$2</f>
        <v>3</v>
      </c>
      <c r="G3363" s="317"/>
      <c r="H3363" s="316">
        <f>'Calculo VIGA'!H$2</f>
        <v>4</v>
      </c>
      <c r="I3363" s="317"/>
      <c r="J3363" s="316">
        <f>'Calculo VIGA'!I$2</f>
        <v>5</v>
      </c>
      <c r="K3363" s="317"/>
      <c r="L3363" s="316">
        <f>'Calculo VIGA'!J$2</f>
        <v>6</v>
      </c>
      <c r="M3363" s="317"/>
    </row>
    <row r="3364" spans="1:34" hidden="1" outlineLevel="2" x14ac:dyDescent="0.25">
      <c r="B3364" s="105">
        <f>'Calculo VIGA'!B$18</f>
        <v>3</v>
      </c>
      <c r="C3364" s="106">
        <v>0</v>
      </c>
      <c r="D3364" s="107">
        <f>'Calculo VIGA'!J$18</f>
        <v>0</v>
      </c>
      <c r="E3364" s="106">
        <v>0</v>
      </c>
      <c r="F3364" s="107">
        <f>'Calculo VIGA'!R$18</f>
        <v>0</v>
      </c>
      <c r="G3364" s="106">
        <v>0</v>
      </c>
      <c r="H3364" s="107">
        <f>'Calculo VIGA'!Z$18</f>
        <v>0</v>
      </c>
      <c r="I3364" s="106">
        <v>0</v>
      </c>
      <c r="J3364" s="107">
        <f>'Calculo VIGA'!AH$18</f>
        <v>0</v>
      </c>
      <c r="K3364" s="106">
        <v>0</v>
      </c>
      <c r="L3364" s="107">
        <f>'Calculo VIGA'!AP$18</f>
        <v>0</v>
      </c>
      <c r="M3364" s="106">
        <v>0</v>
      </c>
      <c r="X3364" s="146"/>
      <c r="Y3364" s="147"/>
    </row>
    <row r="3365" spans="1:34" hidden="1" outlineLevel="2" x14ac:dyDescent="0.25">
      <c r="B3365" s="105">
        <f>'Calculo VIGA'!B$19</f>
        <v>4</v>
      </c>
      <c r="C3365" s="106">
        <f>IF($A3066=B3363,1*($B3066-$A3362)^2*(2*$A3362+$B3066)/$B3066^3,0)</f>
        <v>0</v>
      </c>
      <c r="D3365" s="107">
        <f>'Calculo VIGA'!J$19</f>
        <v>0</v>
      </c>
      <c r="E3365" s="106">
        <f>IF($A3066=D3363,1*($B3066-$A3362)^2*(2*$A3362+$B3066)/$B3066^3,0)</f>
        <v>0</v>
      </c>
      <c r="F3365" s="107">
        <f>'Calculo VIGA'!R$19</f>
        <v>0</v>
      </c>
      <c r="G3365" s="106">
        <f>IF($A3066=F3363,1*($B3066-$A3362)^2*(2*$A3362+$B3066)/$B3066^3,0)</f>
        <v>0</v>
      </c>
      <c r="H3365" s="107">
        <f>'Calculo VIGA'!Z$19</f>
        <v>0</v>
      </c>
      <c r="I3365" s="106">
        <f>IF($A3066=H3363,1*($B3066-$A3362)^2*(2*$A3362+$B3066)/$B3066^3,0)</f>
        <v>0</v>
      </c>
      <c r="J3365" s="107">
        <f>'Calculo VIGA'!AH$19</f>
        <v>0</v>
      </c>
      <c r="K3365" s="106">
        <f>IF($A3066=J3363,1*($B3066-$A3362)^2*(2*$A3362+$B3066)/$B3066^3,0)</f>
        <v>0</v>
      </c>
      <c r="L3365" s="107">
        <f>'Calculo VIGA'!AP$19</f>
        <v>0</v>
      </c>
      <c r="M3365" s="106" t="e">
        <f>IF($A3066=L3363,1*($B3066-$A3362)^2*(2*$A3362+$B3066)/$B3066^3,0)</f>
        <v>#DIV/0!</v>
      </c>
    </row>
    <row r="3366" spans="1:34" hidden="1" outlineLevel="2" x14ac:dyDescent="0.25">
      <c r="A3366" t="s">
        <v>36</v>
      </c>
      <c r="B3366" s="105">
        <f>'Calculo VIGA'!B$20</f>
        <v>1</v>
      </c>
      <c r="C3366" s="106">
        <f>IF($A3066=B3363,1*$A3362*($B3066-$A3362)^2/$B3066^2,0)</f>
        <v>0</v>
      </c>
      <c r="D3366" s="107">
        <f>'Calculo VIGA'!J$20</f>
        <v>0</v>
      </c>
      <c r="E3366" s="106">
        <f>IF($A3066=D3363,1*$A3362*($B3066-$A3362)^2/$B3066^2,0)</f>
        <v>0</v>
      </c>
      <c r="F3366" s="107">
        <f>'Calculo VIGA'!R$20</f>
        <v>0</v>
      </c>
      <c r="G3366" s="106">
        <f>IF($A3066=F3363,1*$A3362*($B3066-$A3362)^2/$B3066^2,0)</f>
        <v>0</v>
      </c>
      <c r="H3366" s="107">
        <f>'Calculo VIGA'!Z$20</f>
        <v>0</v>
      </c>
      <c r="I3366" s="106">
        <f>IF($A3066=H3363,1*$A3362*($B3066-$A3362)^2/$B3066^2,0)</f>
        <v>0</v>
      </c>
      <c r="J3366" s="107">
        <f>'Calculo VIGA'!AH$20</f>
        <v>0</v>
      </c>
      <c r="K3366" s="106">
        <f>IF($A3066=J3363,1*$A3362*($B3066-$A3362)^2/$B3066^2,0)</f>
        <v>0</v>
      </c>
      <c r="L3366" s="107">
        <f>'Calculo VIGA'!AP$20</f>
        <v>0</v>
      </c>
      <c r="M3366" s="106" t="e">
        <f>IF($A3066=L3363,1*$A3362*($B3066-$A3362)^2/$B3066^2,0)</f>
        <v>#DIV/0!</v>
      </c>
      <c r="X3366" s="149"/>
    </row>
    <row r="3367" spans="1:34" hidden="1" outlineLevel="2" x14ac:dyDescent="0.25">
      <c r="B3367" s="105">
        <f>'Calculo VIGA'!B$21</f>
        <v>5</v>
      </c>
      <c r="C3367" s="108">
        <v>0</v>
      </c>
      <c r="D3367" s="107">
        <f>'Calculo VIGA'!J$21</f>
        <v>0</v>
      </c>
      <c r="E3367" s="108">
        <v>0</v>
      </c>
      <c r="F3367" s="107">
        <f>'Calculo VIGA'!R$21</f>
        <v>0</v>
      </c>
      <c r="G3367" s="108">
        <v>0</v>
      </c>
      <c r="H3367" s="107">
        <f>'Calculo VIGA'!Z$21</f>
        <v>0</v>
      </c>
      <c r="I3367" s="108">
        <v>0</v>
      </c>
      <c r="J3367" s="107">
        <f>'Calculo VIGA'!AH$21</f>
        <v>0</v>
      </c>
      <c r="K3367" s="108">
        <v>0</v>
      </c>
      <c r="L3367" s="107">
        <f>'Calculo VIGA'!AP$21</f>
        <v>0</v>
      </c>
      <c r="M3367" s="108">
        <v>0</v>
      </c>
    </row>
    <row r="3368" spans="1:34" hidden="1" outlineLevel="2" x14ac:dyDescent="0.25">
      <c r="B3368" s="105">
        <f>'Calculo VIGA'!B$22</f>
        <v>6</v>
      </c>
      <c r="C3368" s="106">
        <f>IF($A3066=B3363,1*($A3362)^2*(3*$B3066-2*$A3362)/$B3066^3,0)</f>
        <v>0</v>
      </c>
      <c r="D3368" s="107">
        <f>'Calculo VIGA'!J$22</f>
        <v>0</v>
      </c>
      <c r="E3368" s="106">
        <f>IF($A3066=D3363,1*($A3362)^2*(3*$B3066-2*$A3362)/$B3066^3,0)</f>
        <v>0</v>
      </c>
      <c r="F3368" s="107">
        <f>'Calculo VIGA'!R$22</f>
        <v>0</v>
      </c>
      <c r="G3368" s="106">
        <f>IF($A3066=F3363,1*($A3362)^2*(3*$B3066-2*$A3362)/$B3066^3,0)</f>
        <v>0</v>
      </c>
      <c r="H3368" s="107">
        <f>'Calculo VIGA'!Z$22</f>
        <v>0</v>
      </c>
      <c r="I3368" s="106">
        <f>IF($A3066=H3363,1*($A3362)^2*(3*$B3066-2*$A3362)/$B3066^3,0)</f>
        <v>0</v>
      </c>
      <c r="J3368" s="107">
        <f>'Calculo VIGA'!AH$22</f>
        <v>0</v>
      </c>
      <c r="K3368" s="106">
        <f>IF($A3066=J3363,1*($A3362)^2*(3*$B3066-2*$A3362)/$B3066^3,0)</f>
        <v>0</v>
      </c>
      <c r="L3368" s="107">
        <f>'Calculo VIGA'!AP$22</f>
        <v>0</v>
      </c>
      <c r="M3368" s="106" t="e">
        <f>IF($A3066=L3363,1*($A3362)^2*(3*$B3066-2*$A3362)/$B3066^3,0)</f>
        <v>#DIV/0!</v>
      </c>
    </row>
    <row r="3369" spans="1:34" hidden="1" outlineLevel="2" x14ac:dyDescent="0.25">
      <c r="B3369" s="105">
        <f>'Calculo VIGA'!B$23</f>
        <v>2</v>
      </c>
      <c r="C3369" s="108">
        <f>IF($A3066=B3363,-1*($B3066-$A3362)*$A3362^2/$B3066^2,0)</f>
        <v>0</v>
      </c>
      <c r="D3369" s="107">
        <f>'Calculo VIGA'!J$23</f>
        <v>0</v>
      </c>
      <c r="E3369" s="108">
        <f>IF($A3066=D3363,-1*($B3066-$A3362)*$A3362^2/$B3066^2,0)</f>
        <v>0</v>
      </c>
      <c r="F3369" s="107">
        <f>'Calculo VIGA'!R$23</f>
        <v>0</v>
      </c>
      <c r="G3369" s="108">
        <f>IF($A3066=F3363,-1*($B3066-$A3362)*$A3362^2/$B3066^2,0)</f>
        <v>0</v>
      </c>
      <c r="H3369" s="107">
        <f>'Calculo VIGA'!Z$23</f>
        <v>0</v>
      </c>
      <c r="I3369" s="108">
        <f>IF($A3066=H3363,-1*($B3066-$A3362)*$A3362^2/$B3066^2,0)</f>
        <v>0</v>
      </c>
      <c r="J3369" s="107">
        <f>'Calculo VIGA'!AH$23</f>
        <v>0</v>
      </c>
      <c r="K3369" s="108">
        <f>IF($A3066=J3363,-1*($B3066-$A3362)*$A3362^2/$B3066^2,0)</f>
        <v>0</v>
      </c>
      <c r="L3369" s="107">
        <f>'Calculo VIGA'!AP$23</f>
        <v>0</v>
      </c>
      <c r="M3369" s="108" t="e">
        <f>IF($A3066=L3363,-1*($B3066-$A3362)*$A3362^2/$B3066^2,0)</f>
        <v>#DIV/0!</v>
      </c>
    </row>
    <row r="3370" spans="1:34" hidden="1" outlineLevel="2" x14ac:dyDescent="0.25">
      <c r="C3370" t="s">
        <v>61</v>
      </c>
      <c r="D3370" s="182"/>
      <c r="E3370" s="183"/>
      <c r="F3370" s="182"/>
      <c r="G3370" s="183"/>
      <c r="H3370" s="182"/>
      <c r="I3370" s="183"/>
      <c r="J3370" s="182"/>
      <c r="K3370" s="183"/>
      <c r="L3370" s="182"/>
      <c r="M3370" s="183"/>
      <c r="N3370" s="182"/>
      <c r="O3370" s="183"/>
      <c r="P3370" s="182"/>
      <c r="Q3370" s="183"/>
      <c r="R3370" s="182"/>
      <c r="S3370" s="183"/>
    </row>
    <row r="3371" spans="1:34" hidden="1" outlineLevel="2" x14ac:dyDescent="0.25">
      <c r="B3371" s="105">
        <v>1</v>
      </c>
      <c r="C3371" s="108">
        <f t="shared" ref="C3371" si="5835">-(IFERROR(VLOOKUP($B3371,$B3364:$C3369,2,0),0)+IFERROR(VLOOKUP($B3371,$D3364:$E3369,2,0),0)+IFERROR(VLOOKUP($B3371,$F3364:$G3369,2,0),0)+IFERROR(VLOOKUP($B3371,$H3364:$I3369,2,0),0)+IFERROR(VLOOKUP($B3371,$J3364:$K3369,2,0),0)+IFERROR(VLOOKUP($B3371,$L3364:$M3369,2,0),0)+IFERROR(VLOOKUP($B3371,$N3364:$O3369,2,0),0)+IFERROR(VLOOKUP($B3371,$P3364:$Q3369,2,0),0)+IFERROR(VLOOKUP($B3371,$R3364:$S3369,2,0),0))</f>
        <v>0</v>
      </c>
      <c r="E3371" s="109"/>
      <c r="F3371" s="325" t="s">
        <v>37</v>
      </c>
      <c r="G3371" s="325"/>
      <c r="H3371" s="325"/>
      <c r="I3371" s="325"/>
      <c r="J3371" s="325"/>
      <c r="K3371" s="325"/>
      <c r="L3371" s="325"/>
      <c r="M3371" s="325"/>
      <c r="N3371" s="325"/>
      <c r="O3371" s="325"/>
      <c r="P3371" s="325"/>
      <c r="Q3371" s="325"/>
      <c r="R3371" s="325"/>
      <c r="S3371" s="325"/>
      <c r="T3371" s="325"/>
      <c r="U3371" s="325"/>
      <c r="V3371" s="325"/>
      <c r="W3371" s="325"/>
      <c r="X3371" s="325"/>
      <c r="Y3371" s="325"/>
      <c r="Z3371" s="325"/>
      <c r="AA3371" s="325"/>
      <c r="AB3371" s="110"/>
      <c r="AC3371" s="110"/>
      <c r="AD3371" s="110"/>
      <c r="AE3371" s="110"/>
      <c r="AF3371" s="110"/>
      <c r="AG3371" s="110"/>
      <c r="AH3371" s="110"/>
    </row>
    <row r="3372" spans="1:34" hidden="1" outlineLevel="2" x14ac:dyDescent="0.25">
      <c r="B3372" s="105">
        <v>2</v>
      </c>
      <c r="C3372" s="108">
        <f t="shared" ref="C3372" si="5836">-(IFERROR(VLOOKUP($B3372,$B3364:$C3369,2,0),0)+IFERROR(VLOOKUP($B3372,$D3364:$E3369,2,0),0)+IFERROR(VLOOKUP($B3372,$F3364:$G3369,2,0),0)+IFERROR(VLOOKUP($B3372,$H3364:$I3369,2,0),0)+IFERROR(VLOOKUP($B3372,$J3364:$K3369,2,0),0)+IFERROR(VLOOKUP($B3372,$L3364:$M3369,2,0),0)+IFERROR(VLOOKUP($B3372,$N3364:$O3369,2,0),0)+IFERROR(VLOOKUP($B3372,$P3364:$Q3369,2,0),0)+IFERROR(VLOOKUP($B3372,$R3364:$S3369,2,0),0))</f>
        <v>0</v>
      </c>
      <c r="E3372" s="110"/>
      <c r="F3372" s="110"/>
      <c r="G3372" s="326" t="s">
        <v>38</v>
      </c>
      <c r="H3372" s="326"/>
      <c r="I3372" s="326"/>
      <c r="J3372" s="326"/>
      <c r="K3372" s="326"/>
      <c r="L3372" s="326"/>
      <c r="M3372" s="110"/>
      <c r="N3372" s="110"/>
      <c r="O3372" s="110"/>
      <c r="P3372" s="327" t="s">
        <v>39</v>
      </c>
      <c r="Q3372" s="327"/>
      <c r="R3372" s="327"/>
      <c r="S3372" s="327"/>
      <c r="T3372" s="327"/>
      <c r="U3372" s="327"/>
      <c r="V3372" s="110"/>
      <c r="W3372" s="110"/>
      <c r="X3372" s="110"/>
      <c r="Y3372" s="110"/>
      <c r="Z3372" s="110"/>
      <c r="AA3372" s="110"/>
      <c r="AB3372" s="110"/>
      <c r="AC3372" s="110"/>
      <c r="AD3372" s="110"/>
      <c r="AE3372" s="110"/>
      <c r="AF3372" s="110"/>
      <c r="AG3372" s="110"/>
      <c r="AH3372" s="110"/>
    </row>
    <row r="3373" spans="1:34" hidden="1" outlineLevel="2" x14ac:dyDescent="0.25">
      <c r="B3373" s="105">
        <v>3</v>
      </c>
      <c r="C3373" s="108">
        <f t="shared" ref="C3373" si="5837">-(IFERROR(VLOOKUP($B3373,$B3364:$C3369,2,0),0)+IFERROR(VLOOKUP($B3373,$D3364:$E3369,2,0),0)+IFERROR(VLOOKUP($B3373,$F3364:$G3369,2,0),0)+IFERROR(VLOOKUP($B3373,$H3364:$I3369,2,0),0)+IFERROR(VLOOKUP($B3373,$J3364:$K3369,2,0),0)+IFERROR(VLOOKUP($B3373,$L3364:$M3369,2,0),0)+IFERROR(VLOOKUP($B3373,$N3364:$O3369,2,0),0)+IFERROR(VLOOKUP($B3373,$P3364:$Q3369,2,0),0)+IFERROR(VLOOKUP($B3373,$R3364:$S3369,2,0),0))</f>
        <v>0</v>
      </c>
      <c r="E3373" s="110"/>
      <c r="F3373" s="110"/>
      <c r="G3373" s="112">
        <v>6</v>
      </c>
      <c r="H3373" s="112">
        <v>5</v>
      </c>
      <c r="I3373" s="112">
        <v>4</v>
      </c>
      <c r="J3373" s="112">
        <v>3</v>
      </c>
      <c r="K3373" s="112">
        <v>2</v>
      </c>
      <c r="L3373" s="112">
        <v>1</v>
      </c>
      <c r="M3373" s="110"/>
      <c r="O3373" s="110"/>
      <c r="P3373" s="112">
        <v>6</v>
      </c>
      <c r="Q3373" s="112">
        <v>5</v>
      </c>
      <c r="R3373" s="112">
        <v>4</v>
      </c>
      <c r="S3373" s="112">
        <v>3</v>
      </c>
      <c r="T3373" s="112">
        <v>2</v>
      </c>
      <c r="U3373" s="112">
        <v>1</v>
      </c>
      <c r="AB3373" s="110"/>
      <c r="AC3373" s="110"/>
      <c r="AD3373" s="110"/>
      <c r="AE3373" s="110"/>
      <c r="AF3373" s="110"/>
      <c r="AG3373" s="110"/>
      <c r="AH3373" s="110"/>
    </row>
    <row r="3374" spans="1:34" hidden="1" outlineLevel="2" x14ac:dyDescent="0.25">
      <c r="B3374" s="105">
        <v>4</v>
      </c>
      <c r="C3374" s="108">
        <f t="shared" ref="C3374" si="5838">-(IFERROR(VLOOKUP($B3374,$B3364:$C3369,2,0),0)+IFERROR(VLOOKUP($B3374,$D3364:$E3369,2,0),0)+IFERROR(VLOOKUP($B3374,$F3364:$G3369,2,0),0)+IFERROR(VLOOKUP($B3374,$H3364:$I3369,2,0),0)+IFERROR(VLOOKUP($B3374,$J3364:$K3369,2,0),0)+IFERROR(VLOOKUP($B3374,$L3364:$M3369,2,0),0)+IFERROR(VLOOKUP($B3374,$N3364:$O3369,2,0),0)+IFERROR(VLOOKUP($B3374,$P3364:$Q3369,2,0),0)+IFERROR(VLOOKUP($B3374,$R3364:$S3369,2,0),0))</f>
        <v>0</v>
      </c>
      <c r="E3374" s="110"/>
      <c r="F3374" s="105">
        <v>1</v>
      </c>
      <c r="G3374" s="184" t="e">
        <f t="array" ref="G3374:G3380">MMULT(MINVERSE($C$24:$I$30),$C3371:$C3377)</f>
        <v>#NUM!</v>
      </c>
      <c r="H3374" s="184" t="e">
        <f t="array" ref="H3374:H3379">MMULT(MINVERSE($C$24:$H$29),$C3371:$C3376)</f>
        <v>#NUM!</v>
      </c>
      <c r="I3374" s="184" t="e">
        <f t="array" ref="I3374:I3378">MMULT(MINVERSE($C$24:$G$28),$C3371:$C3375)</f>
        <v>#NUM!</v>
      </c>
      <c r="J3374" s="184">
        <f t="array" ref="J3374:J3377">MMULT(MINVERSE($C$24:$F$27),$C3371:$C3374)</f>
        <v>0</v>
      </c>
      <c r="K3374" s="184">
        <f t="array" ref="K3374:K3376">MMULT(MINVERSE($C$24:$E$26),$C3371:$C3373)</f>
        <v>0</v>
      </c>
      <c r="L3374" s="184">
        <f t="array" ref="L3374:L3375">MMULT(MINVERSE($C$24:$D$25),$C3371:$C3372)</f>
        <v>0</v>
      </c>
      <c r="M3374" s="110"/>
      <c r="O3374" s="105">
        <v>1</v>
      </c>
      <c r="P3374" s="184" t="e">
        <f t="array" ref="P3374:P3384">MMULT(MINVERSE($C$24:$M$34),$C3371:$C3381)</f>
        <v>#NUM!</v>
      </c>
      <c r="Q3374" s="184" t="e">
        <f t="array" ref="Q3374:Q3383">MMULT(MINVERSE($C$24:$L$33),$C3371:$C3380)</f>
        <v>#NUM!</v>
      </c>
      <c r="R3374" s="184" t="e">
        <f t="array" ref="R3374:R3382">MMULT(MINVERSE($C$24:$K$32),$C3371:$C3379)</f>
        <v>#NUM!</v>
      </c>
      <c r="S3374" s="184" t="e">
        <f t="array" ref="S3374:S3381">MMULT(MINVERSE($C$24:$J$31),$C3371:$C3378)</f>
        <v>#NUM!</v>
      </c>
      <c r="T3374" s="114"/>
      <c r="U3374" s="114"/>
      <c r="V3374" s="110"/>
      <c r="W3374" s="110"/>
      <c r="X3374" s="110"/>
      <c r="Y3374" s="110"/>
      <c r="Z3374" s="110"/>
      <c r="AA3374" s="110"/>
      <c r="AB3374" s="110"/>
      <c r="AC3374" s="110"/>
      <c r="AD3374" s="110"/>
      <c r="AE3374" s="110"/>
      <c r="AF3374" s="110"/>
      <c r="AG3374" s="110"/>
      <c r="AH3374" s="110"/>
    </row>
    <row r="3375" spans="1:34" hidden="1" outlineLevel="2" x14ac:dyDescent="0.25">
      <c r="B3375" s="105">
        <v>5</v>
      </c>
      <c r="C3375" s="108">
        <f t="shared" ref="C3375" si="5839">-(IFERROR(VLOOKUP($B3375,$B3364:$C3369,2,0),0)+IFERROR(VLOOKUP($B3375,$D3364:$E3369,2,0),0)+IFERROR(VLOOKUP($B3375,$F3364:$G3369,2,0),0)+IFERROR(VLOOKUP($B3375,$H3364:$I3369,2,0),0)+IFERROR(VLOOKUP($B3375,$J3364:$K3369,2,0),0)+IFERROR(VLOOKUP($B3375,$L3364:$M3369,2,0),0)+IFERROR(VLOOKUP($B3375,$N3364:$O3369,2,0),0)+IFERROR(VLOOKUP($B3375,$P3364:$Q3369,2,0),0)+IFERROR(VLOOKUP($B3375,$R3364:$S3369,2,0),0))</f>
        <v>0</v>
      </c>
      <c r="E3375" s="110"/>
      <c r="F3375" s="105">
        <v>2</v>
      </c>
      <c r="G3375" s="185" t="e">
        <v>#NUM!</v>
      </c>
      <c r="H3375" s="185" t="e">
        <v>#NUM!</v>
      </c>
      <c r="I3375" s="185" t="e">
        <v>#NUM!</v>
      </c>
      <c r="J3375" s="185">
        <v>0</v>
      </c>
      <c r="K3375" s="185">
        <v>0</v>
      </c>
      <c r="L3375" s="185">
        <v>0</v>
      </c>
      <c r="M3375" s="110"/>
      <c r="O3375" s="105">
        <v>2</v>
      </c>
      <c r="P3375" s="185" t="e">
        <v>#NUM!</v>
      </c>
      <c r="Q3375" s="185" t="e">
        <v>#NUM!</v>
      </c>
      <c r="R3375" s="185" t="e">
        <v>#NUM!</v>
      </c>
      <c r="S3375" s="185" t="e">
        <v>#NUM!</v>
      </c>
      <c r="T3375" s="114"/>
      <c r="U3375" s="114"/>
    </row>
    <row r="3376" spans="1:34" hidden="1" outlineLevel="2" x14ac:dyDescent="0.25">
      <c r="B3376" s="105">
        <v>6</v>
      </c>
      <c r="C3376" s="108">
        <f t="shared" ref="C3376" si="5840">-(IFERROR(VLOOKUP($B3376,$B3364:$C3369,2,0),0)+IFERROR(VLOOKUP($B3376,$D3364:$E3369,2,0),0)+IFERROR(VLOOKUP($B3376,$F3364:$G3369,2,0),0)+IFERROR(VLOOKUP($B3376,$H3364:$I3369,2,0),0)+IFERROR(VLOOKUP($B3376,$J3364:$K3369,2,0),0)+IFERROR(VLOOKUP($B3376,$L3364:$M3369,2,0),0)+IFERROR(VLOOKUP($B3376,$N3364:$O3369,2,0),0)+IFERROR(VLOOKUP($B3376,$P3364:$Q3369,2,0),0)+IFERROR(VLOOKUP($B3376,$R3364:$S3369,2,0),0))</f>
        <v>0</v>
      </c>
      <c r="E3376" s="110"/>
      <c r="F3376" s="105">
        <v>3</v>
      </c>
      <c r="G3376" s="185" t="e">
        <v>#NUM!</v>
      </c>
      <c r="H3376" s="185" t="e">
        <v>#NUM!</v>
      </c>
      <c r="I3376" s="185" t="e">
        <v>#NUM!</v>
      </c>
      <c r="J3376" s="185">
        <v>0</v>
      </c>
      <c r="K3376" s="185">
        <v>0</v>
      </c>
      <c r="L3376" s="185"/>
      <c r="M3376" s="110"/>
      <c r="O3376" s="105">
        <v>3</v>
      </c>
      <c r="P3376" s="185" t="e">
        <v>#NUM!</v>
      </c>
      <c r="Q3376" s="185" t="e">
        <v>#NUM!</v>
      </c>
      <c r="R3376" s="185" t="e">
        <v>#NUM!</v>
      </c>
      <c r="S3376" s="185" t="e">
        <v>#NUM!</v>
      </c>
      <c r="T3376" s="114"/>
      <c r="U3376" s="114"/>
    </row>
    <row r="3377" spans="1:24" hidden="1" outlineLevel="2" x14ac:dyDescent="0.25">
      <c r="B3377" s="105">
        <v>7</v>
      </c>
      <c r="C3377" s="108">
        <f t="shared" ref="C3377" si="5841">-(IFERROR(VLOOKUP($B3377,$B3364:$C3369,2,0),0)+IFERROR(VLOOKUP($B3377,$D3364:$E3369,2,0),0)+IFERROR(VLOOKUP($B3377,$F3364:$G3369,2,0),0)+IFERROR(VLOOKUP($B3377,$H3364:$I3369,2,0),0)+IFERROR(VLOOKUP($B3377,$J3364:$K3369,2,0),0)+IFERROR(VLOOKUP($B3377,$L3364:$M3369,2,0),0)+IFERROR(VLOOKUP($B3377,$N3364:$O3369,2,0),0)+IFERROR(VLOOKUP($B3377,$P3364:$Q3369,2,0),0)+IFERROR(VLOOKUP($B3377,$R3364:$S3369,2,0),0))</f>
        <v>0</v>
      </c>
      <c r="E3377" s="110"/>
      <c r="F3377" s="105">
        <v>4</v>
      </c>
      <c r="G3377" s="185" t="e">
        <v>#NUM!</v>
      </c>
      <c r="H3377" s="185" t="e">
        <v>#NUM!</v>
      </c>
      <c r="I3377" s="185" t="e">
        <v>#NUM!</v>
      </c>
      <c r="J3377" s="185">
        <v>0</v>
      </c>
      <c r="K3377" s="185"/>
      <c r="L3377" s="185"/>
      <c r="M3377" s="110"/>
      <c r="O3377" s="105">
        <v>4</v>
      </c>
      <c r="P3377" s="185" t="e">
        <v>#NUM!</v>
      </c>
      <c r="Q3377" s="185" t="e">
        <v>#NUM!</v>
      </c>
      <c r="R3377" s="185" t="e">
        <v>#NUM!</v>
      </c>
      <c r="S3377" s="185" t="e">
        <v>#NUM!</v>
      </c>
      <c r="T3377" s="114"/>
      <c r="U3377" s="114"/>
    </row>
    <row r="3378" spans="1:24" hidden="1" outlineLevel="2" x14ac:dyDescent="0.25">
      <c r="B3378" s="105">
        <v>8</v>
      </c>
      <c r="C3378" s="108">
        <f t="shared" ref="C3378" si="5842">-(IFERROR(VLOOKUP($B3378,$B3364:$C3369,2,0),0)+IFERROR(VLOOKUP($B3378,$D3364:$E3369,2,0),0)+IFERROR(VLOOKUP($B3378,$F3364:$G3369,2,0),0)+IFERROR(VLOOKUP($B3378,$H3364:$I3369,2,0),0)+IFERROR(VLOOKUP($B3378,$J3364:$K3369,2,0),0)+IFERROR(VLOOKUP($B3378,$L3364:$M3369,2,0),0)+IFERROR(VLOOKUP($B3378,$N3364:$O3369,2,0),0)+IFERROR(VLOOKUP($B3378,$P3364:$Q3369,2,0),0)+IFERROR(VLOOKUP($B3378,$R3364:$S3369,2,0),0))</f>
        <v>0</v>
      </c>
      <c r="E3378" s="110" t="s">
        <v>40</v>
      </c>
      <c r="F3378" s="105">
        <v>5</v>
      </c>
      <c r="G3378" s="185" t="e">
        <v>#NUM!</v>
      </c>
      <c r="H3378" s="185" t="e">
        <v>#NUM!</v>
      </c>
      <c r="I3378" s="185" t="e">
        <v>#NUM!</v>
      </c>
      <c r="J3378" s="185"/>
      <c r="K3378" s="185"/>
      <c r="L3378" s="185"/>
      <c r="M3378" s="110"/>
      <c r="O3378" s="105">
        <v>5</v>
      </c>
      <c r="P3378" s="185" t="e">
        <v>#NUM!</v>
      </c>
      <c r="Q3378" s="185" t="e">
        <v>#NUM!</v>
      </c>
      <c r="R3378" s="185" t="e">
        <v>#NUM!</v>
      </c>
      <c r="S3378" s="185" t="e">
        <v>#NUM!</v>
      </c>
      <c r="T3378" s="114"/>
      <c r="U3378" s="114"/>
    </row>
    <row r="3379" spans="1:24" hidden="1" outlineLevel="2" x14ac:dyDescent="0.25">
      <c r="B3379" s="105">
        <v>9</v>
      </c>
      <c r="C3379" s="108">
        <f t="shared" ref="C3379" si="5843">-(IFERROR(VLOOKUP($B3379,$B3364:$C3369,2,0),0)+IFERROR(VLOOKUP($B3379,$D3364:$E3369,2,0),0)+IFERROR(VLOOKUP($B3379,$F3364:$G3369,2,0),0)+IFERROR(VLOOKUP($B3379,$H3364:$I3369,2,0),0)+IFERROR(VLOOKUP($B3379,$J3364:$K3369,2,0),0)+IFERROR(VLOOKUP($B3379,$L3364:$M3369,2,0),0)+IFERROR(VLOOKUP($B3379,$N3364:$O3369,2,0),0)+IFERROR(VLOOKUP($B3379,$P3364:$Q3369,2,0),0)+IFERROR(VLOOKUP($B3379,$R3364:$S3369,2,0),0))</f>
        <v>0</v>
      </c>
      <c r="E3379" s="110"/>
      <c r="F3379" s="105">
        <v>6</v>
      </c>
      <c r="G3379" s="185" t="e">
        <v>#NUM!</v>
      </c>
      <c r="H3379" s="185" t="e">
        <v>#NUM!</v>
      </c>
      <c r="I3379" s="185"/>
      <c r="J3379" s="185"/>
      <c r="K3379" s="185"/>
      <c r="L3379" s="185"/>
      <c r="M3379" s="110"/>
      <c r="O3379" s="105">
        <v>6</v>
      </c>
      <c r="P3379" s="185" t="e">
        <v>#NUM!</v>
      </c>
      <c r="Q3379" s="185" t="e">
        <v>#NUM!</v>
      </c>
      <c r="R3379" s="185" t="e">
        <v>#NUM!</v>
      </c>
      <c r="S3379" s="185" t="e">
        <v>#NUM!</v>
      </c>
      <c r="T3379" s="114"/>
      <c r="U3379" s="114"/>
    </row>
    <row r="3380" spans="1:24" hidden="1" outlineLevel="2" x14ac:dyDescent="0.25">
      <c r="B3380" s="105">
        <v>10</v>
      </c>
      <c r="C3380" s="108">
        <f t="shared" ref="C3380" si="5844">-(IFERROR(VLOOKUP($B3380,$B3364:$C3369,2,0),0)+IFERROR(VLOOKUP($B3380,$D3364:$E3369,2,0),0)+IFERROR(VLOOKUP($B3380,$F3364:$G3369,2,0),0)+IFERROR(VLOOKUP($B3380,$H3364:$I3369,2,0),0)+IFERROR(VLOOKUP($B3380,$J3364:$K3369,2,0),0)+IFERROR(VLOOKUP($B3380,$L3364:$M3369,2,0),0)+IFERROR(VLOOKUP($B3380,$N3364:$O3369,2,0),0)+IFERROR(VLOOKUP($B3380,$P3364:$Q3369,2,0),0)+IFERROR(VLOOKUP($B3380,$R3364:$S3369,2,0),0))</f>
        <v>0</v>
      </c>
      <c r="E3380" s="110"/>
      <c r="F3380" s="105">
        <v>7</v>
      </c>
      <c r="G3380" s="185" t="e">
        <v>#NUM!</v>
      </c>
      <c r="H3380" s="185"/>
      <c r="I3380" s="185"/>
      <c r="J3380" s="185"/>
      <c r="K3380" s="185"/>
      <c r="L3380" s="185"/>
      <c r="M3380" s="110"/>
      <c r="N3380" s="110" t="s">
        <v>40</v>
      </c>
      <c r="O3380" s="105">
        <v>7</v>
      </c>
      <c r="P3380" s="185" t="e">
        <v>#NUM!</v>
      </c>
      <c r="Q3380" s="185" t="e">
        <v>#NUM!</v>
      </c>
      <c r="R3380" s="185" t="e">
        <v>#NUM!</v>
      </c>
      <c r="S3380" s="185" t="e">
        <v>#NUM!</v>
      </c>
      <c r="T3380" s="114"/>
      <c r="U3380" s="114"/>
    </row>
    <row r="3381" spans="1:24" hidden="1" outlineLevel="2" x14ac:dyDescent="0.25">
      <c r="B3381" s="105">
        <v>11</v>
      </c>
      <c r="C3381" s="108">
        <f t="shared" ref="C3381" si="5845">-(IFERROR(VLOOKUP($B3381,$B3364:$C3369,2,0),0)+IFERROR(VLOOKUP($B3381,$D3364:$E3369,2,0),0)+IFERROR(VLOOKUP($B3381,$F3364:$G3369,2,0),0)+IFERROR(VLOOKUP($B3381,$H3364:$I3369,2,0),0)+IFERROR(VLOOKUP($B3381,$J3364:$K3369,2,0),0)+IFERROR(VLOOKUP($B3381,$L3364:$M3369,2,0),0)+IFERROR(VLOOKUP($B3381,$N3364:$O3369,2,0),0)+IFERROR(VLOOKUP($B3381,$P3364:$Q3369,2,0),0)+IFERROR(VLOOKUP($B3381,$R3364:$S3369,2,0),0))</f>
        <v>0</v>
      </c>
      <c r="E3381" s="110"/>
      <c r="M3381" s="110"/>
      <c r="O3381" s="105">
        <v>8</v>
      </c>
      <c r="P3381" s="185" t="e">
        <v>#NUM!</v>
      </c>
      <c r="Q3381" s="185" t="e">
        <v>#NUM!</v>
      </c>
      <c r="R3381" s="185" t="e">
        <v>#NUM!</v>
      </c>
      <c r="S3381" s="185" t="e">
        <v>#NUM!</v>
      </c>
      <c r="T3381" s="114"/>
      <c r="U3381" s="114"/>
    </row>
    <row r="3382" spans="1:24" hidden="1" outlineLevel="2" x14ac:dyDescent="0.25">
      <c r="B3382" s="105">
        <v>12</v>
      </c>
      <c r="C3382" s="108">
        <f t="shared" ref="C3382" si="5846">-(IFERROR(VLOOKUP($B3382,$B3364:$C3369,2,0),0)+IFERROR(VLOOKUP($B3382,$D3364:$E3369,2,0),0)+IFERROR(VLOOKUP($B3382,$F3364:$G3369,2,0),0)+IFERROR(VLOOKUP($B3382,$H3364:$I3369,2,0),0)+IFERROR(VLOOKUP($B3382,$J3364:$K3369,2,0),0)+IFERROR(VLOOKUP($B3382,$L3364:$M3369,2,0),0)+IFERROR(VLOOKUP($B3382,$N3364:$O3369,2,0),0)+IFERROR(VLOOKUP($B3382,$P3364:$Q3369,2,0),0)+IFERROR(VLOOKUP($B3382,$R3364:$S3369,2,0),0))</f>
        <v>0</v>
      </c>
      <c r="E3382" s="110"/>
      <c r="M3382" s="110"/>
      <c r="O3382" s="105">
        <v>9</v>
      </c>
      <c r="P3382" s="185" t="e">
        <v>#NUM!</v>
      </c>
      <c r="Q3382" s="185" t="e">
        <v>#NUM!</v>
      </c>
      <c r="R3382" s="185" t="e">
        <v>#NUM!</v>
      </c>
      <c r="S3382" s="185"/>
      <c r="T3382" s="114"/>
      <c r="U3382" s="114"/>
    </row>
    <row r="3383" spans="1:24" hidden="1" outlineLevel="2" x14ac:dyDescent="0.25">
      <c r="B3383" s="105">
        <v>13</v>
      </c>
      <c r="C3383" s="108">
        <f t="shared" ref="C3383" si="5847">-(IFERROR(VLOOKUP($B3383,$B3364:$C3369,2,0),0)+IFERROR(VLOOKUP($B3383,$D3364:$E3369,2,0),0)+IFERROR(VLOOKUP($B3383,$F3364:$G3369,2,0),0)+IFERROR(VLOOKUP($B3383,$H3364:$I3369,2,0),0)+IFERROR(VLOOKUP($B3383,$J3364:$K3369,2,0),0)+IFERROR(VLOOKUP($B3383,$L3364:$M3369,2,0),0)+IFERROR(VLOOKUP($B3383,$N3364:$O3369,2,0),0)+IFERROR(VLOOKUP($B3383,$P3364:$Q3369,2,0),0)+IFERROR(VLOOKUP($B3383,$R3364:$S3369,2,0),0))</f>
        <v>0</v>
      </c>
      <c r="E3383" s="110"/>
      <c r="F3383" s="110"/>
      <c r="G3383" s="324" t="s">
        <v>42</v>
      </c>
      <c r="H3383" s="324"/>
      <c r="I3383" s="324"/>
      <c r="J3383" s="324"/>
      <c r="K3383" s="324"/>
      <c r="L3383" s="324"/>
      <c r="M3383" s="110"/>
      <c r="O3383" s="105">
        <v>10</v>
      </c>
      <c r="P3383" s="185" t="e">
        <v>#NUM!</v>
      </c>
      <c r="Q3383" s="185" t="e">
        <v>#NUM!</v>
      </c>
      <c r="R3383" s="185"/>
      <c r="S3383" s="185"/>
      <c r="T3383" s="114"/>
      <c r="U3383" s="114"/>
    </row>
    <row r="3384" spans="1:24" hidden="1" outlineLevel="2" x14ac:dyDescent="0.25">
      <c r="B3384" s="105">
        <v>14</v>
      </c>
      <c r="C3384" s="108">
        <f t="shared" ref="C3384" si="5848">-(IFERROR(VLOOKUP($B3384,$B3364:$C3369,2,0),0)+IFERROR(VLOOKUP($B3384,$D3364:$E3369,2,0),0)+IFERROR(VLOOKUP($B3384,$F3364:$G3369,2,0),0)+IFERROR(VLOOKUP($B3384,$H3364:$I3369,2,0),0)+IFERROR(VLOOKUP($B3384,$J3364:$K3369,2,0),0)+IFERROR(VLOOKUP($B3384,$L3364:$M3369,2,0),0)+IFERROR(VLOOKUP($B3384,$N3364:$O3369,2,0),0)+IFERROR(VLOOKUP($B3384,$P3364:$Q3369,2,0),0)+IFERROR(VLOOKUP($B3384,$R3364:$S3369,2,0),0))</f>
        <v>0</v>
      </c>
      <c r="E3384" s="110"/>
      <c r="F3384" s="110"/>
      <c r="G3384" s="112">
        <v>6</v>
      </c>
      <c r="H3384" s="112">
        <v>5</v>
      </c>
      <c r="I3384" s="112">
        <v>4</v>
      </c>
      <c r="J3384" s="112">
        <v>3</v>
      </c>
      <c r="K3384" s="112">
        <v>2</v>
      </c>
      <c r="L3384" s="112">
        <v>1</v>
      </c>
      <c r="M3384" s="110"/>
      <c r="O3384" s="105">
        <v>11</v>
      </c>
      <c r="P3384" s="185" t="e">
        <v>#NUM!</v>
      </c>
      <c r="Q3384" s="185"/>
      <c r="R3384" s="185"/>
      <c r="S3384" s="185"/>
      <c r="T3384" s="114"/>
      <c r="U3384" s="114"/>
    </row>
    <row r="3385" spans="1:24" hidden="1" outlineLevel="2" x14ac:dyDescent="0.25">
      <c r="A3385" s="68" t="s">
        <v>41</v>
      </c>
      <c r="B3385" s="105">
        <v>15</v>
      </c>
      <c r="C3385" s="108">
        <f t="shared" ref="C3385" si="5849">-(IFERROR(VLOOKUP($B3385,$B3364:$C3369,2,0),0)+IFERROR(VLOOKUP($B3385,$D3364:$E3369,2,0),0)+IFERROR(VLOOKUP($B3385,$F3364:$G3369,2,0),0)+IFERROR(VLOOKUP($B3385,$H3364:$I3369,2,0),0)+IFERROR(VLOOKUP($B3385,$J3364:$K3369,2,0),0)+IFERROR(VLOOKUP($B3385,$L3364:$M3369,2,0),0)+IFERROR(VLOOKUP($B3385,$N3364:$O3369,2,0),0)+IFERROR(VLOOKUP($B3385,$P3364:$Q3369,2,0),0)+IFERROR(VLOOKUP($B3385,$R3364:$S3369,2,0),0))</f>
        <v>0</v>
      </c>
      <c r="E3385" s="110"/>
      <c r="F3385" s="105">
        <v>1</v>
      </c>
      <c r="G3385" s="184" t="e">
        <f t="array" ref="G3385:G3393">MMULT(MINVERSE($C$24:$K$32),$C3371:$C3379)</f>
        <v>#NUM!</v>
      </c>
      <c r="H3385" s="184" t="e">
        <f t="array" ref="H3385:H3392">MMULT(MINVERSE($C$24:$J$31),$C3371:$C3378)</f>
        <v>#NUM!</v>
      </c>
      <c r="I3385" s="184" t="e">
        <f t="array" ref="I3385:I3391">MMULT(MINVERSE($C$24:$I$30),$C3371:$C3377)</f>
        <v>#NUM!</v>
      </c>
      <c r="J3385" s="184" t="e">
        <f t="array" ref="J3385:J3390">MMULT(MINVERSE($C$24:$H$29),$C3371:$C3376)</f>
        <v>#NUM!</v>
      </c>
      <c r="K3385" s="184" t="e">
        <f t="array" ref="K3385:K3389">MMULT(MINVERSE($C$24:$G$28),$C3371:$C3375)</f>
        <v>#NUM!</v>
      </c>
      <c r="L3385" s="113"/>
      <c r="M3385" s="110"/>
      <c r="N3385" s="110"/>
      <c r="O3385" s="110"/>
      <c r="P3385" s="110"/>
    </row>
    <row r="3386" spans="1:24" hidden="1" outlineLevel="2" x14ac:dyDescent="0.25">
      <c r="B3386" s="105">
        <v>16</v>
      </c>
      <c r="C3386" s="108">
        <f t="shared" ref="C3386" si="5850">-(IFERROR(VLOOKUP($B3386,$B3364:$C3369,2,0),0)+IFERROR(VLOOKUP($B3386,$D3364:$E3369,2,0),0)+IFERROR(VLOOKUP($B3386,$F3364:$G3369,2,0),0)+IFERROR(VLOOKUP($B3386,$H3364:$I3369,2,0),0)+IFERROR(VLOOKUP($B3386,$J3364:$K3369,2,0),0)+IFERROR(VLOOKUP($B3386,$L3364:$M3369,2,0),0)+IFERROR(VLOOKUP($B3386,$N3364:$O3369,2,0),0)+IFERROR(VLOOKUP($B3386,$P3364:$Q3369,2,0),0)+IFERROR(VLOOKUP($B3386,$R3364:$S3369,2,0),0))</f>
        <v>0</v>
      </c>
      <c r="E3386" s="110"/>
      <c r="F3386" s="105">
        <v>2</v>
      </c>
      <c r="G3386" s="185" t="e">
        <v>#NUM!</v>
      </c>
      <c r="H3386" s="185" t="e">
        <v>#NUM!</v>
      </c>
      <c r="I3386" s="185" t="e">
        <v>#NUM!</v>
      </c>
      <c r="J3386" s="185" t="e">
        <v>#NUM!</v>
      </c>
      <c r="K3386" s="185" t="e">
        <v>#NUM!</v>
      </c>
      <c r="L3386" s="114"/>
      <c r="M3386" s="110"/>
      <c r="N3386" s="110"/>
      <c r="O3386" s="110"/>
      <c r="P3386" s="110"/>
    </row>
    <row r="3387" spans="1:24" hidden="1" outlineLevel="2" x14ac:dyDescent="0.25">
      <c r="B3387" s="105">
        <v>17</v>
      </c>
      <c r="C3387" s="108">
        <f t="shared" ref="C3387" si="5851">-(IFERROR(VLOOKUP($B3387,$B3364:$C3369,2,0),0)+IFERROR(VLOOKUP($B3387,$D3364:$E3369,2,0),0)+IFERROR(VLOOKUP($B3387,$F3364:$G3369,2,0),0)+IFERROR(VLOOKUP($B3387,$H3364:$I3369,2,0),0)+IFERROR(VLOOKUP($B3387,$J3364:$K3369,2,0),0)+IFERROR(VLOOKUP($B3387,$L3364:$M3369,2,0),0)+IFERROR(VLOOKUP($B3387,$N3364:$O3369,2,0),0)+IFERROR(VLOOKUP($B3387,$P3364:$Q3369,2,0),0)+IFERROR(VLOOKUP($B3387,$R3364:$S3369,2,0),0))</f>
        <v>0</v>
      </c>
      <c r="E3387" s="110"/>
      <c r="F3387" s="105">
        <v>3</v>
      </c>
      <c r="G3387" s="185" t="e">
        <v>#NUM!</v>
      </c>
      <c r="H3387" s="185" t="e">
        <v>#NUM!</v>
      </c>
      <c r="I3387" s="185" t="e">
        <v>#NUM!</v>
      </c>
      <c r="J3387" s="185" t="e">
        <v>#NUM!</v>
      </c>
      <c r="K3387" s="185" t="e">
        <v>#NUM!</v>
      </c>
      <c r="L3387" s="114"/>
      <c r="M3387" s="110"/>
    </row>
    <row r="3388" spans="1:24" hidden="1" outlineLevel="2" x14ac:dyDescent="0.25">
      <c r="B3388" s="105">
        <v>18</v>
      </c>
      <c r="C3388" s="108">
        <f t="shared" ref="C3388" si="5852">-(IFERROR(VLOOKUP($B3388,$B3364:$C3369,2,0),0)+IFERROR(VLOOKUP($B3388,$D3364:$E3369,2,0),0)+IFERROR(VLOOKUP($B3388,$F3364:$G3369,2,0),0)+IFERROR(VLOOKUP($B3388,$H3364:$I3369,2,0),0)+IFERROR(VLOOKUP($B3388,$J3364:$K3369,2,0),0)+IFERROR(VLOOKUP($B3388,$L3364:$M3369,2,0),0)+IFERROR(VLOOKUP($B3388,$N3364:$O3369,2,0),0)+IFERROR(VLOOKUP($B3388,$P3364:$Q3369,2,0),0)+IFERROR(VLOOKUP($B3388,$R3364:$S3369,2,0),0))</f>
        <v>0</v>
      </c>
      <c r="E3388" s="110"/>
      <c r="F3388" s="105">
        <v>4</v>
      </c>
      <c r="G3388" s="185" t="e">
        <v>#NUM!</v>
      </c>
      <c r="H3388" s="185" t="e">
        <v>#NUM!</v>
      </c>
      <c r="I3388" s="185" t="e">
        <v>#NUM!</v>
      </c>
      <c r="J3388" s="185" t="e">
        <v>#NUM!</v>
      </c>
      <c r="K3388" s="185" t="e">
        <v>#NUM!</v>
      </c>
      <c r="L3388" s="114"/>
      <c r="M3388" s="110"/>
    </row>
    <row r="3389" spans="1:24" hidden="1" outlineLevel="2" x14ac:dyDescent="0.25">
      <c r="B3389" s="105">
        <v>19</v>
      </c>
      <c r="C3389" s="108">
        <f t="shared" ref="C3389" si="5853">-(IFERROR(VLOOKUP($B3389,$B3364:$C3369,2,0),0)+IFERROR(VLOOKUP($B3389,$D3364:$E3369,2,0),0)+IFERROR(VLOOKUP($B3389,$F3364:$G3369,2,0),0)+IFERROR(VLOOKUP($B3389,$H3364:$I3369,2,0),0)+IFERROR(VLOOKUP($B3389,$J3364:$K3369,2,0),0)+IFERROR(VLOOKUP($B3389,$L3364:$M3369,2,0),0)+IFERROR(VLOOKUP($B3389,$N3364:$O3369,2,0),0)+IFERROR(VLOOKUP($B3389,$P3364:$Q3369,2,0),0)+IFERROR(VLOOKUP($B3389,$R3364:$S3369,2,0),0))</f>
        <v>0</v>
      </c>
      <c r="E3389" s="110"/>
      <c r="F3389" s="105">
        <v>5</v>
      </c>
      <c r="G3389" s="185" t="e">
        <v>#NUM!</v>
      </c>
      <c r="H3389" s="185" t="e">
        <v>#NUM!</v>
      </c>
      <c r="I3389" s="185" t="e">
        <v>#NUM!</v>
      </c>
      <c r="J3389" s="185" t="e">
        <v>#NUM!</v>
      </c>
      <c r="K3389" s="185" t="e">
        <v>#NUM!</v>
      </c>
      <c r="L3389" s="114"/>
      <c r="M3389" s="110"/>
    </row>
    <row r="3390" spans="1:24" hidden="1" outlineLevel="2" x14ac:dyDescent="0.25">
      <c r="B3390" s="105">
        <v>20</v>
      </c>
      <c r="C3390" s="108">
        <f t="shared" ref="C3390" si="5854">-(IFERROR(VLOOKUP($B3390,$B3364:$C3369,2,0),0)+IFERROR(VLOOKUP($B3390,$D3364:$E3369,2,0),0)+IFERROR(VLOOKUP($B3390,$F3364:$G3369,2,0),0)+IFERROR(VLOOKUP($B3390,$H3364:$I3369,2,0),0)+IFERROR(VLOOKUP($B3390,$J3364:$K3369,2,0),0)+IFERROR(VLOOKUP($B3390,$L3364:$M3369,2,0),0)+IFERROR(VLOOKUP($B3390,$N3364:$O3369,2,0),0)+IFERROR(VLOOKUP($B3390,$P3364:$Q3369,2,0),0)+IFERROR(VLOOKUP($B3390,$R3364:$S3369,2,0),0))</f>
        <v>0</v>
      </c>
      <c r="E3390" s="110" t="s">
        <v>40</v>
      </c>
      <c r="F3390" s="105">
        <v>6</v>
      </c>
      <c r="G3390" s="185" t="e">
        <v>#NUM!</v>
      </c>
      <c r="H3390" s="185" t="e">
        <v>#NUM!</v>
      </c>
      <c r="I3390" s="185" t="e">
        <v>#NUM!</v>
      </c>
      <c r="J3390" s="185" t="e">
        <v>#NUM!</v>
      </c>
      <c r="K3390" s="185"/>
      <c r="L3390" s="114"/>
      <c r="M3390" s="110"/>
    </row>
    <row r="3391" spans="1:24" hidden="1" outlineLevel="2" x14ac:dyDescent="0.25">
      <c r="B3391" s="105">
        <v>21</v>
      </c>
      <c r="C3391" s="108">
        <f t="shared" ref="C3391" si="5855">-(IFERROR(VLOOKUP($B3391,$B3364:$C3369,2,0),0)+IFERROR(VLOOKUP($B3391,$D3364:$E3369,2,0),0)+IFERROR(VLOOKUP($B3391,$F3364:$G3369,2,0),0)+IFERROR(VLOOKUP($B3391,$H3364:$I3369,2,0),0)+IFERROR(VLOOKUP($B3391,$J3364:$K3369,2,0),0)+IFERROR(VLOOKUP($B3391,$L3364:$M3369,2,0),0)+IFERROR(VLOOKUP($B3391,$N3364:$O3369,2,0),0)+IFERROR(VLOOKUP($B3391,$P3364:$Q3369,2,0),0)+IFERROR(VLOOKUP($B3391,$R3364:$S3369,2,0),0))</f>
        <v>0</v>
      </c>
      <c r="E3391" s="110"/>
      <c r="F3391" s="105">
        <v>7</v>
      </c>
      <c r="G3391" s="185" t="e">
        <v>#NUM!</v>
      </c>
      <c r="H3391" s="185" t="e">
        <v>#NUM!</v>
      </c>
      <c r="I3391" s="185" t="e">
        <v>#NUM!</v>
      </c>
      <c r="J3391" s="185"/>
      <c r="K3391" s="185"/>
      <c r="L3391" s="114"/>
      <c r="M3391" s="110"/>
    </row>
    <row r="3392" spans="1:24" hidden="1" outlineLevel="2" x14ac:dyDescent="0.25">
      <c r="E3392" s="110"/>
      <c r="F3392" s="105">
        <v>8</v>
      </c>
      <c r="G3392" s="185" t="e">
        <v>#NUM!</v>
      </c>
      <c r="H3392" s="185" t="e">
        <v>#NUM!</v>
      </c>
      <c r="I3392" s="185"/>
      <c r="J3392" s="185"/>
      <c r="K3392" s="185"/>
      <c r="L3392" s="114"/>
      <c r="M3392" s="110"/>
      <c r="X3392" s="110"/>
    </row>
    <row r="3393" spans="1:24" hidden="1" outlineLevel="2" x14ac:dyDescent="0.25">
      <c r="E3393" s="110"/>
      <c r="F3393" s="105">
        <v>9</v>
      </c>
      <c r="G3393" s="185" t="e">
        <v>#NUM!</v>
      </c>
      <c r="H3393" s="185"/>
      <c r="I3393" s="185"/>
      <c r="J3393" s="185"/>
      <c r="K3393" s="185"/>
      <c r="L3393" s="114"/>
      <c r="M3393" s="110"/>
      <c r="X3393" s="110"/>
    </row>
    <row r="3394" spans="1:24" hidden="1" outlineLevel="2" x14ac:dyDescent="0.25">
      <c r="A3394" s="117"/>
    </row>
    <row r="3395" spans="1:24" s="119" customFormat="1" hidden="1" outlineLevel="2" x14ac:dyDescent="0.25">
      <c r="A3395" s="118" t="s">
        <v>37</v>
      </c>
    </row>
    <row r="3396" spans="1:24" hidden="1" outlineLevel="2" x14ac:dyDescent="0.25">
      <c r="B3396" s="316">
        <f t="shared" ref="B3396:B3402" si="5856">B3363</f>
        <v>1</v>
      </c>
      <c r="C3396" s="316"/>
      <c r="D3396" s="316">
        <f t="shared" ref="D3396:D3402" si="5857">D3363</f>
        <v>2</v>
      </c>
      <c r="E3396" s="316"/>
      <c r="F3396" s="316">
        <f t="shared" ref="F3396:F3402" si="5858">F3363</f>
        <v>3</v>
      </c>
      <c r="G3396" s="316"/>
      <c r="H3396" s="316">
        <f t="shared" ref="H3396:H3402" si="5859">H3363</f>
        <v>4</v>
      </c>
      <c r="I3396" s="316"/>
      <c r="J3396" s="316">
        <f t="shared" ref="J3396:J3402" si="5860">J3363</f>
        <v>5</v>
      </c>
      <c r="K3396" s="316"/>
      <c r="L3396" s="316">
        <f t="shared" ref="L3396:L3402" si="5861">L3363</f>
        <v>6</v>
      </c>
      <c r="M3396" s="316"/>
    </row>
    <row r="3397" spans="1:24" hidden="1" outlineLevel="2" x14ac:dyDescent="0.25">
      <c r="B3397" s="105">
        <f t="shared" si="5856"/>
        <v>3</v>
      </c>
      <c r="C3397" s="116">
        <f>IF($Q$2=2,IFERROR(INDEX($G3374:$L3380,MATCH(B3397,$F3374:$F3380,0),MATCH(INICIO!$C$78,$G3373:$L3373,0)),0),IF($Q$2=4,IFERROR(INDEX($P3374:$U3384,MATCH(B3397,$O3374:$O3384,0),MATCH(INICIO!$C$78,$P3373:$U3373,0)),0),IFERROR(INDEX($G3385:$L3393,MATCH(B3397,$F3385:$F3393,0),MATCH(INICIO!$C$78,$G3384:$L3384,0)),0)))</f>
        <v>0</v>
      </c>
      <c r="D3397" s="105">
        <f t="shared" si="5857"/>
        <v>0</v>
      </c>
      <c r="E3397" s="116">
        <f>IF($Q$2=2,IFERROR(INDEX($G3374:$L3380,MATCH(D3397,$F3374:$F3380,0),MATCH(INICIO!$C$78,$G3373:$L3373,0)),0),IF($Q$2=4,IFERROR(INDEX($P3374:$U3384,MATCH(D3397,$O3374:$O3384,0),MATCH(INICIO!$C$78,$P3373:$U3373,0)),0),IFERROR(INDEX($G3385:$L3393,MATCH(D3397,$F3385:$F3393,0),MATCH(INICIO!$C$78,$G3384:$L3384,0)),0)))</f>
        <v>0</v>
      </c>
      <c r="F3397" s="105">
        <f t="shared" si="5858"/>
        <v>0</v>
      </c>
      <c r="G3397" s="116">
        <f>IF($Q$2=2,IFERROR(INDEX($G3374:$L3380,MATCH(F3397,$F3374:$F3380,0),MATCH(INICIO!$C$78,$G3373:$L3373,0)),0),IF($Q$2=4,IFERROR(INDEX($P3374:$U3384,MATCH(F3397,$O3374:$O3384,0),MATCH(INICIO!$C$78,$P3373:$U3373,0)),0),IFERROR(INDEX($G3385:$L3393,MATCH(F3397,$F3385:$F3393,0),MATCH(INICIO!$C$78,$G3384:$L3384,0)),0)))</f>
        <v>0</v>
      </c>
      <c r="H3397" s="105">
        <f t="shared" si="5859"/>
        <v>0</v>
      </c>
      <c r="I3397" s="116">
        <f>IF($Q$2=2,IFERROR(INDEX($G3374:$L3380,MATCH(H3397,$F3374:$F3380,0),MATCH(INICIO!$C$78,$G3373:$L3373,0)),0),IF($Q$2=4,IFERROR(INDEX($P3374:$U3384,MATCH(H3397,$O3374:$O3384,0),MATCH(INICIO!$C$78,$P3373:$U3373,0)),0),IFERROR(INDEX($G3385:$L3393,MATCH(H3397,$F3385:$F3393,0),MATCH(INICIO!$C$78,$G3384:$L3384,0)),0)))</f>
        <v>0</v>
      </c>
      <c r="J3397" s="105">
        <f t="shared" si="5860"/>
        <v>0</v>
      </c>
      <c r="K3397" s="116">
        <f>IF($Q$2=2,IFERROR(INDEX($G3374:$L3380,MATCH(J3397,$F3374:$F3380,0),MATCH(INICIO!$C$78,$G3373:$L3373,0)),0),IF($Q$2=4,IFERROR(INDEX($P3374:$U3384,MATCH(J3397,$O3374:$O3384,0),MATCH(INICIO!$C$78,$P3373:$U3373,0)),0),IFERROR(INDEX($G3385:$L3393,MATCH(J3397,$F3385:$F3393,0),MATCH(INICIO!$C$78,$G3384:$L3384,0)),0)))</f>
        <v>0</v>
      </c>
      <c r="L3397" s="105">
        <f t="shared" si="5861"/>
        <v>0</v>
      </c>
      <c r="M3397" s="116">
        <f>IF($Q$2=2,IFERROR(INDEX($G3374:$L3380,MATCH(L3397,$F3374:$F3380,0),MATCH(INICIO!$C$78,$G3373:$L3373,0)),0),IF($Q$2=4,IFERROR(INDEX($P3374:$U3384,MATCH(L3397,$O3374:$O3384,0),MATCH(INICIO!$C$78,$P3373:$U3373,0)),0),IFERROR(INDEX($G3385:$L3393,MATCH(L3397,$F3385:$F3393,0),MATCH(INICIO!$C$78,$G3384:$L3384,0)),0)))</f>
        <v>0</v>
      </c>
    </row>
    <row r="3398" spans="1:24" hidden="1" outlineLevel="2" x14ac:dyDescent="0.25">
      <c r="B3398" s="105">
        <f t="shared" si="5856"/>
        <v>4</v>
      </c>
      <c r="C3398" s="116">
        <f>IF($Q$2=2,IFERROR(INDEX($G3374:$L3380,MATCH(B3398,$F3374:$F3380,0),MATCH(INICIO!$C$78,$G3373:$L3373,0)),0),IF($Q$2=4,IFERROR(INDEX($P3374:$U3384,MATCH(B3398,$O3374:$O3384,0),MATCH(INICIO!$C$78,$P3373:$U3373,0)),0),IFERROR(INDEX($G3385:$L3393,MATCH(B3398,$F3385:$F3393,0),MATCH(INICIO!$C$78,$G3384:$L3384,0)),0)))</f>
        <v>0</v>
      </c>
      <c r="D3398" s="105">
        <f t="shared" si="5857"/>
        <v>0</v>
      </c>
      <c r="E3398" s="116">
        <f>IF($Q$2=2,IFERROR(INDEX($G3374:$L3380,MATCH(D3398,$F3374:$F3380,0),MATCH(INICIO!$C$78,$G3373:$L3373,0)),0),IF($Q$2=4,IFERROR(INDEX($P3374:$U3384,MATCH(D3398,$O3374:$O3384,0),MATCH(INICIO!$C$78,$P3373:$U3373,0)),0),IFERROR(INDEX($G3385:$L3393,MATCH(D3398,$F3385:$F3393,0),MATCH(INICIO!$C$78,$G3384:$L3384,0)),0)))</f>
        <v>0</v>
      </c>
      <c r="F3398" s="105">
        <f t="shared" si="5858"/>
        <v>0</v>
      </c>
      <c r="G3398" s="116">
        <f>IF($Q$2=2,IFERROR(INDEX($G3374:$L3380,MATCH(F3398,$F3374:$F3380,0),MATCH(INICIO!$C$78,$G3373:$L3373,0)),0),IF($Q$2=4,IFERROR(INDEX($P3374:$U3384,MATCH(F3398,$O3374:$O3384,0),MATCH(INICIO!$C$78,$P3373:$U3373,0)),0),IFERROR(INDEX($G3385:$L3393,MATCH(F3398,$F3385:$F3393,0),MATCH(INICIO!$C$78,$G3384:$L3384,0)),0)))</f>
        <v>0</v>
      </c>
      <c r="H3398" s="105">
        <f t="shared" si="5859"/>
        <v>0</v>
      </c>
      <c r="I3398" s="116">
        <f>IF($Q$2=2,IFERROR(INDEX($G3374:$L3380,MATCH(H3398,$F3374:$F3380,0),MATCH(INICIO!$C$78,$G3373:$L3373,0)),0),IF($Q$2=4,IFERROR(INDEX($P3374:$U3384,MATCH(H3398,$O3374:$O3384,0),MATCH(INICIO!$C$78,$P3373:$U3373,0)),0),IFERROR(INDEX($G3385:$L3393,MATCH(H3398,$F3385:$F3393,0),MATCH(INICIO!$C$78,$G3384:$L3384,0)),0)))</f>
        <v>0</v>
      </c>
      <c r="J3398" s="105">
        <f t="shared" si="5860"/>
        <v>0</v>
      </c>
      <c r="K3398" s="116">
        <f>IF($Q$2=2,IFERROR(INDEX($G3374:$L3380,MATCH(J3398,$F3374:$F3380,0),MATCH(INICIO!$C$78,$G3373:$L3373,0)),0),IF($Q$2=4,IFERROR(INDEX($P3374:$U3384,MATCH(J3398,$O3374:$O3384,0),MATCH(INICIO!$C$78,$P3373:$U3373,0)),0),IFERROR(INDEX($G3385:$L3393,MATCH(J3398,$F3385:$F3393,0),MATCH(INICIO!$C$78,$G3384:$L3384,0)),0)))</f>
        <v>0</v>
      </c>
      <c r="L3398" s="105">
        <f t="shared" si="5861"/>
        <v>0</v>
      </c>
      <c r="M3398" s="116">
        <f>IF($Q$2=2,IFERROR(INDEX($G3374:$L3380,MATCH(L3398,$F3374:$F3380,0),MATCH(INICIO!$C$78,$G3373:$L3373,0)),0),IF($Q$2=4,IFERROR(INDEX($P3374:$U3384,MATCH(L3398,$O3374:$O3384,0),MATCH(INICIO!$C$78,$P3373:$U3373,0)),0),IFERROR(INDEX($G3385:$L3393,MATCH(L3398,$F3385:$F3393,0),MATCH(INICIO!$C$78,$G3384:$L3384,0)),0)))</f>
        <v>0</v>
      </c>
    </row>
    <row r="3399" spans="1:24" hidden="1" outlineLevel="2" x14ac:dyDescent="0.25">
      <c r="B3399" s="105">
        <f t="shared" si="5856"/>
        <v>1</v>
      </c>
      <c r="C3399" s="116">
        <f>IF($Q$2=2,IFERROR(INDEX($G3374:$L3380,MATCH(B3399,$F3374:$F3380,0),MATCH(INICIO!$C$78,$G3373:$L3373,0)),0),IF($Q$2=4,IFERROR(INDEX($P3374:$U3384,MATCH(B3399,$O3374:$O3384,0),MATCH(INICIO!$C$78,$P3373:$U3373,0)),0),IFERROR(INDEX($G3385:$L3393,MATCH(B3399,$F3385:$F3393,0),MATCH(INICIO!$C$78,$G3384:$L3384,0)),0)))</f>
        <v>0</v>
      </c>
      <c r="D3399" s="105">
        <f t="shared" si="5857"/>
        <v>0</v>
      </c>
      <c r="E3399" s="116">
        <f>IF($Q$2=2,IFERROR(INDEX($G3374:$L3380,MATCH(D3399,$F3374:$F3380,0),MATCH(INICIO!$C$78,$G3373:$L3373,0)),0),IF($Q$2=4,IFERROR(INDEX($P3374:$U3384,MATCH(D3399,$O3374:$O3384,0),MATCH(INICIO!$C$78,$P3373:$U3373,0)),0),IFERROR(INDEX($G3385:$L3393,MATCH(D3399,$F3385:$F3393,0),MATCH(INICIO!$C$78,$G3384:$L3384,0)),0)))</f>
        <v>0</v>
      </c>
      <c r="F3399" s="105">
        <f t="shared" si="5858"/>
        <v>0</v>
      </c>
      <c r="G3399" s="116">
        <f>IF($Q$2=2,IFERROR(INDEX($G3374:$L3380,MATCH(F3399,$F3374:$F3380,0),MATCH(INICIO!$C$78,$G3373:$L3373,0)),0),IF($Q$2=4,IFERROR(INDEX($P3374:$U3384,MATCH(F3399,$O3374:$O3384,0),MATCH(INICIO!$C$78,$P3373:$U3373,0)),0),IFERROR(INDEX($G3385:$L3393,MATCH(F3399,$F3385:$F3393,0),MATCH(INICIO!$C$78,$G3384:$L3384,0)),0)))</f>
        <v>0</v>
      </c>
      <c r="H3399" s="105">
        <f t="shared" si="5859"/>
        <v>0</v>
      </c>
      <c r="I3399" s="116">
        <f>IF($Q$2=2,IFERROR(INDEX($G3374:$L3380,MATCH(H3399,$F3374:$F3380,0),MATCH(INICIO!$C$78,$G3373:$L3373,0)),0),IF($Q$2=4,IFERROR(INDEX($P3374:$U3384,MATCH(H3399,$O3374:$O3384,0),MATCH(INICIO!$C$78,$P3373:$U3373,0)),0),IFERROR(INDEX($G3385:$L3393,MATCH(H3399,$F3385:$F3393,0),MATCH(INICIO!$C$78,$G3384:$L3384,0)),0)))</f>
        <v>0</v>
      </c>
      <c r="J3399" s="105">
        <f t="shared" si="5860"/>
        <v>0</v>
      </c>
      <c r="K3399" s="116">
        <f>IF($Q$2=2,IFERROR(INDEX($G3374:$L3380,MATCH(J3399,$F3374:$F3380,0),MATCH(INICIO!$C$78,$G3373:$L3373,0)),0),IF($Q$2=4,IFERROR(INDEX($P3374:$U3384,MATCH(J3399,$O3374:$O3384,0),MATCH(INICIO!$C$78,$P3373:$U3373,0)),0),IFERROR(INDEX($G3385:$L3393,MATCH(J3399,$F3385:$F3393,0),MATCH(INICIO!$C$78,$G3384:$L3384,0)),0)))</f>
        <v>0</v>
      </c>
      <c r="L3399" s="105">
        <f t="shared" si="5861"/>
        <v>0</v>
      </c>
      <c r="M3399" s="116">
        <f>IF($Q$2=2,IFERROR(INDEX($G3374:$L3380,MATCH(L3399,$F3374:$F3380,0),MATCH(INICIO!$C$78,$G3373:$L3373,0)),0),IF($Q$2=4,IFERROR(INDEX($P3374:$U3384,MATCH(L3399,$O3374:$O3384,0),MATCH(INICIO!$C$78,$P3373:$U3373,0)),0),IFERROR(INDEX($G3385:$L3393,MATCH(L3399,$F3385:$F3393,0),MATCH(INICIO!$C$78,$G3384:$L3384,0)),0)))</f>
        <v>0</v>
      </c>
    </row>
    <row r="3400" spans="1:24" hidden="1" outlineLevel="2" x14ac:dyDescent="0.25">
      <c r="B3400" s="105">
        <f t="shared" si="5856"/>
        <v>5</v>
      </c>
      <c r="C3400" s="116">
        <f>IF($Q$2=2,IFERROR(INDEX($G3374:$L3380,MATCH(B3400,$F3374:$F3380,0),MATCH(INICIO!$C$78,$G3373:$L3373,0)),0),IF($Q$2=4,IFERROR(INDEX($P3374:$U3384,MATCH(B3400,$O3374:$O3384,0),MATCH(INICIO!$C$78,$P3373:$U3373,0)),0),IFERROR(INDEX($G3385:$L3393,MATCH(B3400,$F3385:$F3393,0),MATCH(INICIO!$C$78,$G3384:$L3384,0)),0)))</f>
        <v>0</v>
      </c>
      <c r="D3400" s="105">
        <f t="shared" si="5857"/>
        <v>0</v>
      </c>
      <c r="E3400" s="116">
        <f>IF($Q$2=2,IFERROR(INDEX($G3374:$L3380,MATCH(D3400,$F3374:$F3380,0),MATCH(INICIO!$C$78,$G3373:$L3373,0)),0),IF($Q$2=4,IFERROR(INDEX($P3374:$U3384,MATCH(D3400,$O3374:$O3384,0),MATCH(INICIO!$C$78,$P3373:$U3373,0)),0),IFERROR(INDEX($G3385:$L3393,MATCH(D3400,$F3385:$F3393,0),MATCH(INICIO!$C$78,$G3384:$L3384,0)),0)))</f>
        <v>0</v>
      </c>
      <c r="F3400" s="105">
        <f t="shared" si="5858"/>
        <v>0</v>
      </c>
      <c r="G3400" s="116">
        <f>IF($Q$2=2,IFERROR(INDEX($G3374:$L3380,MATCH(F3400,$F3374:$F3380,0),MATCH(INICIO!$C$78,$G3373:$L3373,0)),0),IF($Q$2=4,IFERROR(INDEX($P3374:$U3384,MATCH(F3400,$O3374:$O3384,0),MATCH(INICIO!$C$78,$P3373:$U3373,0)),0),IFERROR(INDEX($G3385:$L3393,MATCH(F3400,$F3385:$F3393,0),MATCH(INICIO!$C$78,$G3384:$L3384,0)),0)))</f>
        <v>0</v>
      </c>
      <c r="H3400" s="105">
        <f t="shared" si="5859"/>
        <v>0</v>
      </c>
      <c r="I3400" s="116">
        <f>IF($Q$2=2,IFERROR(INDEX($G3374:$L3380,MATCH(H3400,$F3374:$F3380,0),MATCH(INICIO!$C$78,$G3373:$L3373,0)),0),IF($Q$2=4,IFERROR(INDEX($P3374:$U3384,MATCH(H3400,$O3374:$O3384,0),MATCH(INICIO!$C$78,$P3373:$U3373,0)),0),IFERROR(INDEX($G3385:$L3393,MATCH(H3400,$F3385:$F3393,0),MATCH(INICIO!$C$78,$G3384:$L3384,0)),0)))</f>
        <v>0</v>
      </c>
      <c r="J3400" s="105">
        <f t="shared" si="5860"/>
        <v>0</v>
      </c>
      <c r="K3400" s="116">
        <f>IF($Q$2=2,IFERROR(INDEX($G3374:$L3380,MATCH(J3400,$F3374:$F3380,0),MATCH(INICIO!$C$78,$G3373:$L3373,0)),0),IF($Q$2=4,IFERROR(INDEX($P3374:$U3384,MATCH(J3400,$O3374:$O3384,0),MATCH(INICIO!$C$78,$P3373:$U3373,0)),0),IFERROR(INDEX($G3385:$L3393,MATCH(J3400,$F3385:$F3393,0),MATCH(INICIO!$C$78,$G3384:$L3384,0)),0)))</f>
        <v>0</v>
      </c>
      <c r="L3400" s="105">
        <f t="shared" si="5861"/>
        <v>0</v>
      </c>
      <c r="M3400" s="116">
        <f>IF($Q$2=2,IFERROR(INDEX($G3374:$L3380,MATCH(L3400,$F3374:$F3380,0),MATCH(INICIO!$C$78,$G3373:$L3373,0)),0),IF($Q$2=4,IFERROR(INDEX($P3374:$U3384,MATCH(L3400,$O3374:$O3384,0),MATCH(INICIO!$C$78,$P3373:$U3373,0)),0),IFERROR(INDEX($G3385:$L3393,MATCH(L3400,$F3385:$F3393,0),MATCH(INICIO!$C$78,$G3384:$L3384,0)),0)))</f>
        <v>0</v>
      </c>
    </row>
    <row r="3401" spans="1:24" hidden="1" outlineLevel="2" x14ac:dyDescent="0.25">
      <c r="B3401" s="105">
        <f t="shared" si="5856"/>
        <v>6</v>
      </c>
      <c r="C3401" s="116">
        <f>IF($Q$2=2,IFERROR(INDEX($G3374:$L3380,MATCH(B3401,$F3374:$F3380,0),MATCH(INICIO!$C$78,$G3373:$L3373,0)),0),IF($Q$2=4,IFERROR(INDEX($P3374:$U3384,MATCH(B3401,$O3374:$O3384,0),MATCH(INICIO!$C$78,$P3373:$U3373,0)),0),IFERROR(INDEX($G3385:$L3393,MATCH(B3401,$F3385:$F3393,0),MATCH(INICIO!$C$78,$G3384:$L3384,0)),0)))</f>
        <v>0</v>
      </c>
      <c r="D3401" s="105">
        <f t="shared" si="5857"/>
        <v>0</v>
      </c>
      <c r="E3401" s="116">
        <f>IF($Q$2=2,IFERROR(INDEX($G3374:$L3380,MATCH(D3401,$F3374:$F3380,0),MATCH(INICIO!$C$78,$G3373:$L3373,0)),0),IF($Q$2=4,IFERROR(INDEX($P3374:$U3384,MATCH(D3401,$O3374:$O3384,0),MATCH(INICIO!$C$78,$P3373:$U3373,0)),0),IFERROR(INDEX($G3385:$L3393,MATCH(D3401,$F3385:$F3393,0),MATCH(INICIO!$C$78,$G3384:$L3384,0)),0)))</f>
        <v>0</v>
      </c>
      <c r="F3401" s="105">
        <f t="shared" si="5858"/>
        <v>0</v>
      </c>
      <c r="G3401" s="116">
        <f>IF($Q$2=2,IFERROR(INDEX($G3374:$L3380,MATCH(F3401,$F3374:$F3380,0),MATCH(INICIO!$C$78,$G3373:$L3373,0)),0),IF($Q$2=4,IFERROR(INDEX($P3374:$U3384,MATCH(F3401,$O3374:$O3384,0),MATCH(INICIO!$C$78,$P3373:$U3373,0)),0),IFERROR(INDEX($G3385:$L3393,MATCH(F3401,$F3385:$F3393,0),MATCH(INICIO!$C$78,$G3384:$L3384,0)),0)))</f>
        <v>0</v>
      </c>
      <c r="H3401" s="105">
        <f t="shared" si="5859"/>
        <v>0</v>
      </c>
      <c r="I3401" s="116">
        <f>IF($Q$2=2,IFERROR(INDEX($G3374:$L3380,MATCH(H3401,$F3374:$F3380,0),MATCH(INICIO!$C$78,$G3373:$L3373,0)),0),IF($Q$2=4,IFERROR(INDEX($P3374:$U3384,MATCH(H3401,$O3374:$O3384,0),MATCH(INICIO!$C$78,$P3373:$U3373,0)),0),IFERROR(INDEX($G3385:$L3393,MATCH(H3401,$F3385:$F3393,0),MATCH(INICIO!$C$78,$G3384:$L3384,0)),0)))</f>
        <v>0</v>
      </c>
      <c r="J3401" s="105">
        <f t="shared" si="5860"/>
        <v>0</v>
      </c>
      <c r="K3401" s="116">
        <f>IF($Q$2=2,IFERROR(INDEX($G3374:$L3380,MATCH(J3401,$F3374:$F3380,0),MATCH(INICIO!$C$78,$G3373:$L3373,0)),0),IF($Q$2=4,IFERROR(INDEX($P3374:$U3384,MATCH(J3401,$O3374:$O3384,0),MATCH(INICIO!$C$78,$P3373:$U3373,0)),0),IFERROR(INDEX($G3385:$L3393,MATCH(J3401,$F3385:$F3393,0),MATCH(INICIO!$C$78,$G3384:$L3384,0)),0)))</f>
        <v>0</v>
      </c>
      <c r="L3401" s="105">
        <f t="shared" si="5861"/>
        <v>0</v>
      </c>
      <c r="M3401" s="116">
        <f>IF($Q$2=2,IFERROR(INDEX($G3374:$L3380,MATCH(L3401,$F3374:$F3380,0),MATCH(INICIO!$C$78,$G3373:$L3373,0)),0),IF($Q$2=4,IFERROR(INDEX($P3374:$U3384,MATCH(L3401,$O3374:$O3384,0),MATCH(INICIO!$C$78,$P3373:$U3373,0)),0),IFERROR(INDEX($G3385:$L3393,MATCH(L3401,$F3385:$F3393,0),MATCH(INICIO!$C$78,$G3384:$L3384,0)),0)))</f>
        <v>0</v>
      </c>
    </row>
    <row r="3402" spans="1:24" hidden="1" outlineLevel="2" x14ac:dyDescent="0.25">
      <c r="B3402" s="105">
        <f t="shared" si="5856"/>
        <v>2</v>
      </c>
      <c r="C3402" s="116">
        <f>IF($Q$2=2,IFERROR(INDEX($G3374:$L3380,MATCH(B3402,$F3374:$F3380,0),MATCH(INICIO!$C$78,$G3373:$L3373,0)),0),IF($Q$2=4,IFERROR(INDEX($P3374:$U3384,MATCH(B3402,$O3374:$O3384,0),MATCH(INICIO!$C$78,$P3373:$U3373,0)),0),IFERROR(INDEX($G3385:$L3393,MATCH(B3402,$F3385:$F3393,0),MATCH(INICIO!$C$78,$G3384:$L3384,0)),0)))</f>
        <v>0</v>
      </c>
      <c r="D3402" s="105">
        <f t="shared" si="5857"/>
        <v>0</v>
      </c>
      <c r="E3402" s="116">
        <f>IF($Q$2=2,IFERROR(INDEX($G3374:$L3380,MATCH(D3402,$F3374:$F3380,0),MATCH(INICIO!$C$78,$G3373:$L3373,0)),0),IF($Q$2=4,IFERROR(INDEX($P3374:$U3384,MATCH(D3402,$O3374:$O3384,0),MATCH(INICIO!$C$78,$P3373:$U3373,0)),0),IFERROR(INDEX($G3385:$L3393,MATCH(D3402,$F3385:$F3393,0),MATCH(INICIO!$C$78,$G3384:$L3384,0)),0)))</f>
        <v>0</v>
      </c>
      <c r="F3402" s="105">
        <f t="shared" si="5858"/>
        <v>0</v>
      </c>
      <c r="G3402" s="116">
        <f>IF($Q$2=2,IFERROR(INDEX($G3374:$L3380,MATCH(F3402,$F3374:$F3380,0),MATCH(INICIO!$C$78,$G3373:$L3373,0)),0),IF($Q$2=4,IFERROR(INDEX($P3374:$U3384,MATCH(F3402,$O3374:$O3384,0),MATCH(INICIO!$C$78,$P3373:$U3373,0)),0),IFERROR(INDEX($G3385:$L3393,MATCH(F3402,$F3385:$F3393,0),MATCH(INICIO!$C$78,$G3384:$L3384,0)),0)))</f>
        <v>0</v>
      </c>
      <c r="H3402" s="105">
        <f t="shared" si="5859"/>
        <v>0</v>
      </c>
      <c r="I3402" s="116">
        <f>IF($Q$2=2,IFERROR(INDEX($G3374:$L3380,MATCH(H3402,$F3374:$F3380,0),MATCH(INICIO!$C$78,$G3373:$L3373,0)),0),IF($Q$2=4,IFERROR(INDEX($P3374:$U3384,MATCH(H3402,$O3374:$O3384,0),MATCH(INICIO!$C$78,$P3373:$U3373,0)),0),IFERROR(INDEX($G3385:$L3393,MATCH(H3402,$F3385:$F3393,0),MATCH(INICIO!$C$78,$G3384:$L3384,0)),0)))</f>
        <v>0</v>
      </c>
      <c r="J3402" s="105">
        <f t="shared" si="5860"/>
        <v>0</v>
      </c>
      <c r="K3402" s="116">
        <f>IF($Q$2=2,IFERROR(INDEX($G3374:$L3380,MATCH(J3402,$F3374:$F3380,0),MATCH(INICIO!$C$78,$G3373:$L3373,0)),0),IF($Q$2=4,IFERROR(INDEX($P3374:$U3384,MATCH(J3402,$O3374:$O3384,0),MATCH(INICIO!$C$78,$P3373:$U3373,0)),0),IFERROR(INDEX($G3385:$L3393,MATCH(J3402,$F3385:$F3393,0),MATCH(INICIO!$C$78,$G3384:$L3384,0)),0)))</f>
        <v>0</v>
      </c>
      <c r="L3402" s="105">
        <f t="shared" si="5861"/>
        <v>0</v>
      </c>
      <c r="M3402" s="116">
        <f>IF($Q$2=2,IFERROR(INDEX($G3374:$L3380,MATCH(L3402,$F3374:$F3380,0),MATCH(INICIO!$C$78,$G3373:$L3373,0)),0),IF($Q$2=4,IFERROR(INDEX($P3374:$U3384,MATCH(L3402,$O3374:$O3384,0),MATCH(INICIO!$C$78,$P3373:$U3373,0)),0),IFERROR(INDEX($G3385:$L3393,MATCH(L3402,$F3385:$F3393,0),MATCH(INICIO!$C$78,$G3384:$L3384,0)),0)))</f>
        <v>0</v>
      </c>
    </row>
    <row r="3403" spans="1:24" hidden="1" outlineLevel="2" x14ac:dyDescent="0.25"/>
    <row r="3404" spans="1:24" s="119" customFormat="1" hidden="1" outlineLevel="2" x14ac:dyDescent="0.25">
      <c r="A3404" s="118" t="s">
        <v>43</v>
      </c>
    </row>
    <row r="3405" spans="1:24" hidden="1" outlineLevel="2" x14ac:dyDescent="0.25">
      <c r="C3405" s="121">
        <f t="shared" ref="C3405:H3405" si="5862">E$2</f>
        <v>1</v>
      </c>
      <c r="D3405" s="121">
        <f t="shared" si="5862"/>
        <v>2</v>
      </c>
      <c r="E3405" s="121">
        <f t="shared" si="5862"/>
        <v>3</v>
      </c>
      <c r="F3405" s="121">
        <f t="shared" si="5862"/>
        <v>4</v>
      </c>
      <c r="G3405" s="121">
        <f t="shared" si="5862"/>
        <v>5</v>
      </c>
      <c r="H3405" s="121">
        <f t="shared" si="5862"/>
        <v>6</v>
      </c>
    </row>
    <row r="3406" spans="1:24" hidden="1" outlineLevel="2" x14ac:dyDescent="0.25">
      <c r="B3406" s="122" t="s">
        <v>44</v>
      </c>
      <c r="C3406" s="123">
        <f t="array" ref="C3406:C3411">MMULT(MMULT(C$8:H$13,$AZ$8:$BE$13),C3397:C3402)+MMULT(MINVERSE(TRANSPOSE($AZ$8:$BE$13)),C3364:C3369)</f>
        <v>0</v>
      </c>
      <c r="D3406" s="123">
        <f t="array" ref="D3406:D3411">MMULT(MMULT(K$8:P$13,$AZ$8:$BE$13),E3397:E3402)+MMULT(MINVERSE(TRANSPOSE($AZ$8:$BE$13)),E3364:E3369)</f>
        <v>0</v>
      </c>
      <c r="E3406" s="123">
        <f t="array" ref="E3406:E3411">MMULT(MMULT(S$8:X$13,$AZ$8:$BE$13),G3397:G3402)+MMULT(MINVERSE(TRANSPOSE($AZ$8:$BE$13)),G3364:G3369)</f>
        <v>0</v>
      </c>
      <c r="F3406" s="123">
        <f t="array" ref="F3406:F3411">MMULT(MMULT(AA$8:AF$13,$AZ$8:$BE$13),I3397:I3402)+MMULT(MINVERSE(TRANSPOSE($AZ$8:$BE$13)),I3364:I3369)</f>
        <v>0</v>
      </c>
      <c r="G3406" s="123">
        <f t="array" ref="G3406:G3411">MMULT(MMULT(AI$8:AN$13,$AZ$8:$BE$13),K3397:K3402)+MMULT(MINVERSE(TRANSPOSE($AZ$8:$BE$13)),K3364:K3369)</f>
        <v>0</v>
      </c>
      <c r="H3406" s="123" t="e">
        <f t="array" ref="H3406:H3411">MMULT(MMULT(AQ$8:AV$13,$AZ$8:$BE$13),M3397:M3402)+MMULT(MINVERSE(TRANSPOSE($AZ$8:$BE$13)),M3364:M3369)</f>
        <v>#DIV/0!</v>
      </c>
      <c r="N3406" s="124"/>
      <c r="P3406" s="124"/>
    </row>
    <row r="3407" spans="1:24" hidden="1" outlineLevel="2" x14ac:dyDescent="0.25">
      <c r="B3407" s="122" t="s">
        <v>45</v>
      </c>
      <c r="C3407" s="123">
        <v>0</v>
      </c>
      <c r="D3407" s="123">
        <v>0</v>
      </c>
      <c r="E3407" s="123">
        <v>0</v>
      </c>
      <c r="F3407" s="123">
        <v>0</v>
      </c>
      <c r="G3407" s="123">
        <v>0</v>
      </c>
      <c r="H3407" s="123" t="e">
        <v>#DIV/0!</v>
      </c>
      <c r="N3407" s="124"/>
      <c r="P3407" s="124"/>
    </row>
    <row r="3408" spans="1:24" hidden="1" outlineLevel="2" x14ac:dyDescent="0.25">
      <c r="B3408" s="122" t="s">
        <v>46</v>
      </c>
      <c r="C3408" s="123">
        <v>0</v>
      </c>
      <c r="D3408" s="123">
        <v>0</v>
      </c>
      <c r="E3408" s="123">
        <v>0</v>
      </c>
      <c r="F3408" s="123">
        <v>0</v>
      </c>
      <c r="G3408" s="123">
        <v>0</v>
      </c>
      <c r="H3408" s="123" t="e">
        <v>#DIV/0!</v>
      </c>
      <c r="N3408" s="124"/>
      <c r="P3408" s="124"/>
    </row>
    <row r="3409" spans="1:93" hidden="1" outlineLevel="2" x14ac:dyDescent="0.25">
      <c r="B3409" s="122" t="s">
        <v>47</v>
      </c>
      <c r="C3409" s="123">
        <v>0</v>
      </c>
      <c r="D3409" s="123">
        <v>0</v>
      </c>
      <c r="E3409" s="123">
        <v>0</v>
      </c>
      <c r="F3409" s="123">
        <v>0</v>
      </c>
      <c r="G3409" s="123">
        <v>0</v>
      </c>
      <c r="H3409" s="123" t="e">
        <v>#DIV/0!</v>
      </c>
      <c r="N3409" s="124"/>
      <c r="P3409" s="124"/>
    </row>
    <row r="3410" spans="1:93" hidden="1" outlineLevel="2" x14ac:dyDescent="0.25">
      <c r="B3410" s="122" t="s">
        <v>48</v>
      </c>
      <c r="C3410" s="123">
        <v>0</v>
      </c>
      <c r="D3410" s="123">
        <v>0</v>
      </c>
      <c r="E3410" s="123">
        <v>0</v>
      </c>
      <c r="F3410" s="123">
        <v>0</v>
      </c>
      <c r="G3410" s="123">
        <v>0</v>
      </c>
      <c r="H3410" s="123" t="e">
        <v>#DIV/0!</v>
      </c>
      <c r="N3410" s="124"/>
      <c r="P3410" s="124"/>
    </row>
    <row r="3411" spans="1:93" hidden="1" outlineLevel="2" x14ac:dyDescent="0.25">
      <c r="B3411" s="122" t="s">
        <v>49</v>
      </c>
      <c r="C3411" s="123">
        <v>0</v>
      </c>
      <c r="D3411" s="123">
        <v>0</v>
      </c>
      <c r="E3411" s="123">
        <v>0</v>
      </c>
      <c r="F3411" s="123">
        <v>0</v>
      </c>
      <c r="G3411" s="123">
        <v>0</v>
      </c>
      <c r="H3411" s="123" t="e">
        <v>#DIV/0!</v>
      </c>
      <c r="N3411" s="124"/>
      <c r="P3411" s="124"/>
    </row>
    <row r="3412" spans="1:93" hidden="1" outlineLevel="2" x14ac:dyDescent="0.25"/>
    <row r="3413" spans="1:93" hidden="1" outlineLevel="2" x14ac:dyDescent="0.25">
      <c r="B3413" s="318" t="s">
        <v>50</v>
      </c>
      <c r="C3413" s="319"/>
      <c r="D3413" s="319"/>
      <c r="E3413" s="319"/>
      <c r="F3413" s="319"/>
      <c r="G3413" s="319"/>
      <c r="H3413" s="319"/>
      <c r="I3413" s="319"/>
      <c r="J3413" s="319"/>
      <c r="K3413" s="319"/>
      <c r="L3413" s="320"/>
      <c r="M3413" s="321" t="s">
        <v>51</v>
      </c>
      <c r="N3413" s="322"/>
      <c r="O3413" s="322"/>
      <c r="P3413" s="322"/>
      <c r="Q3413" s="322"/>
      <c r="R3413" s="322"/>
      <c r="S3413" s="322"/>
      <c r="T3413" s="322"/>
      <c r="U3413" s="322"/>
      <c r="V3413" s="323"/>
      <c r="W3413" s="321" t="s">
        <v>52</v>
      </c>
      <c r="X3413" s="322"/>
      <c r="Y3413" s="322"/>
      <c r="Z3413" s="322"/>
      <c r="AA3413" s="322"/>
      <c r="AB3413" s="322"/>
      <c r="AC3413" s="322"/>
      <c r="AD3413" s="322"/>
      <c r="AE3413" s="322"/>
      <c r="AF3413" s="323"/>
      <c r="AG3413" s="321" t="s">
        <v>53</v>
      </c>
      <c r="AH3413" s="322"/>
      <c r="AI3413" s="322"/>
      <c r="AJ3413" s="322"/>
      <c r="AK3413" s="322"/>
      <c r="AL3413" s="322"/>
      <c r="AM3413" s="322"/>
      <c r="AN3413" s="322"/>
      <c r="AO3413" s="322"/>
      <c r="AP3413" s="323"/>
      <c r="AQ3413" s="321" t="s">
        <v>54</v>
      </c>
      <c r="AR3413" s="322"/>
      <c r="AS3413" s="322"/>
      <c r="AT3413" s="322"/>
      <c r="AU3413" s="322"/>
      <c r="AV3413" s="322"/>
      <c r="AW3413" s="322"/>
      <c r="AX3413" s="322"/>
      <c r="AY3413" s="322"/>
      <c r="AZ3413" s="323"/>
      <c r="BA3413" s="321" t="s">
        <v>55</v>
      </c>
      <c r="BB3413" s="322"/>
      <c r="BC3413" s="322"/>
      <c r="BD3413" s="322"/>
      <c r="BE3413" s="322"/>
      <c r="BF3413" s="322"/>
      <c r="BG3413" s="322"/>
      <c r="BH3413" s="322"/>
      <c r="BI3413" s="322"/>
      <c r="BJ3413" s="323"/>
    </row>
    <row r="3414" spans="1:93" hidden="1" outlineLevel="2" x14ac:dyDescent="0.25">
      <c r="B3414" s="186">
        <f t="shared" ref="B3414" si="5863">E$2</f>
        <v>1</v>
      </c>
      <c r="C3414" s="187">
        <f t="shared" ref="C3414:L3417" si="5864">B3414</f>
        <v>1</v>
      </c>
      <c r="D3414" s="187">
        <f t="shared" si="5864"/>
        <v>1</v>
      </c>
      <c r="E3414" s="187">
        <f t="shared" si="5864"/>
        <v>1</v>
      </c>
      <c r="F3414" s="187">
        <f t="shared" si="5864"/>
        <v>1</v>
      </c>
      <c r="G3414" s="187">
        <f t="shared" si="5864"/>
        <v>1</v>
      </c>
      <c r="H3414" s="187">
        <f t="shared" si="5864"/>
        <v>1</v>
      </c>
      <c r="I3414" s="187">
        <f t="shared" si="5864"/>
        <v>1</v>
      </c>
      <c r="J3414" s="187">
        <f t="shared" si="5864"/>
        <v>1</v>
      </c>
      <c r="K3414" s="187">
        <f t="shared" si="5864"/>
        <v>1</v>
      </c>
      <c r="L3414" s="188">
        <f t="shared" si="5864"/>
        <v>1</v>
      </c>
      <c r="M3414" s="189">
        <f t="shared" ref="M3414" si="5865">F$2</f>
        <v>2</v>
      </c>
      <c r="N3414" s="187">
        <f t="shared" ref="N3414:V3417" si="5866">M3414</f>
        <v>2</v>
      </c>
      <c r="O3414" s="187">
        <f t="shared" si="5866"/>
        <v>2</v>
      </c>
      <c r="P3414" s="187">
        <f t="shared" si="5866"/>
        <v>2</v>
      </c>
      <c r="Q3414" s="187">
        <f t="shared" si="5866"/>
        <v>2</v>
      </c>
      <c r="R3414" s="187">
        <f t="shared" si="5866"/>
        <v>2</v>
      </c>
      <c r="S3414" s="187">
        <f t="shared" si="5866"/>
        <v>2</v>
      </c>
      <c r="T3414" s="187">
        <f t="shared" si="5866"/>
        <v>2</v>
      </c>
      <c r="U3414" s="187">
        <f t="shared" si="5866"/>
        <v>2</v>
      </c>
      <c r="V3414" s="188">
        <f t="shared" si="5866"/>
        <v>2</v>
      </c>
      <c r="W3414" s="189">
        <f>G$2</f>
        <v>3</v>
      </c>
      <c r="X3414" s="187">
        <f t="shared" ref="X3414:AF3417" si="5867">W3414</f>
        <v>3</v>
      </c>
      <c r="Y3414" s="187">
        <f t="shared" si="5867"/>
        <v>3</v>
      </c>
      <c r="Z3414" s="187">
        <f t="shared" si="5867"/>
        <v>3</v>
      </c>
      <c r="AA3414" s="187">
        <f t="shared" si="5867"/>
        <v>3</v>
      </c>
      <c r="AB3414" s="187">
        <f t="shared" si="5867"/>
        <v>3</v>
      </c>
      <c r="AC3414" s="187">
        <f t="shared" si="5867"/>
        <v>3</v>
      </c>
      <c r="AD3414" s="187">
        <f t="shared" si="5867"/>
        <v>3</v>
      </c>
      <c r="AE3414" s="187">
        <f t="shared" si="5867"/>
        <v>3</v>
      </c>
      <c r="AF3414" s="188">
        <f t="shared" si="5867"/>
        <v>3</v>
      </c>
      <c r="AG3414" s="189">
        <f>H$2</f>
        <v>4</v>
      </c>
      <c r="AH3414" s="187">
        <f t="shared" ref="AH3414:AP3417" si="5868">AG3414</f>
        <v>4</v>
      </c>
      <c r="AI3414" s="187">
        <f t="shared" si="5868"/>
        <v>4</v>
      </c>
      <c r="AJ3414" s="187">
        <f t="shared" si="5868"/>
        <v>4</v>
      </c>
      <c r="AK3414" s="187">
        <f t="shared" si="5868"/>
        <v>4</v>
      </c>
      <c r="AL3414" s="187">
        <f t="shared" si="5868"/>
        <v>4</v>
      </c>
      <c r="AM3414" s="187">
        <f t="shared" si="5868"/>
        <v>4</v>
      </c>
      <c r="AN3414" s="187">
        <f t="shared" si="5868"/>
        <v>4</v>
      </c>
      <c r="AO3414" s="187">
        <f t="shared" si="5868"/>
        <v>4</v>
      </c>
      <c r="AP3414" s="188">
        <f t="shared" si="5868"/>
        <v>4</v>
      </c>
      <c r="AQ3414" s="189">
        <f>I$2</f>
        <v>5</v>
      </c>
      <c r="AR3414" s="187">
        <f t="shared" ref="AR3414:AZ3417" si="5869">AQ3414</f>
        <v>5</v>
      </c>
      <c r="AS3414" s="187">
        <f t="shared" si="5869"/>
        <v>5</v>
      </c>
      <c r="AT3414" s="187">
        <f t="shared" si="5869"/>
        <v>5</v>
      </c>
      <c r="AU3414" s="187">
        <f t="shared" si="5869"/>
        <v>5</v>
      </c>
      <c r="AV3414" s="187">
        <f t="shared" si="5869"/>
        <v>5</v>
      </c>
      <c r="AW3414" s="187">
        <f t="shared" si="5869"/>
        <v>5</v>
      </c>
      <c r="AX3414" s="187">
        <f t="shared" si="5869"/>
        <v>5</v>
      </c>
      <c r="AY3414" s="187">
        <f t="shared" si="5869"/>
        <v>5</v>
      </c>
      <c r="AZ3414" s="188">
        <f t="shared" si="5869"/>
        <v>5</v>
      </c>
      <c r="BA3414" s="189">
        <f>J$2</f>
        <v>6</v>
      </c>
      <c r="BB3414" s="187">
        <f t="shared" ref="BB3414:BJ3417" si="5870">BA3414</f>
        <v>6</v>
      </c>
      <c r="BC3414" s="187">
        <f t="shared" si="5870"/>
        <v>6</v>
      </c>
      <c r="BD3414" s="187">
        <f t="shared" si="5870"/>
        <v>6</v>
      </c>
      <c r="BE3414" s="187">
        <f t="shared" si="5870"/>
        <v>6</v>
      </c>
      <c r="BF3414" s="187">
        <f t="shared" si="5870"/>
        <v>6</v>
      </c>
      <c r="BG3414" s="187">
        <f t="shared" si="5870"/>
        <v>6</v>
      </c>
      <c r="BH3414" s="187">
        <f t="shared" si="5870"/>
        <v>6</v>
      </c>
      <c r="BI3414" s="187">
        <f t="shared" si="5870"/>
        <v>6</v>
      </c>
      <c r="BJ3414" s="188">
        <f t="shared" si="5870"/>
        <v>6</v>
      </c>
    </row>
    <row r="3415" spans="1:93" s="2" customFormat="1" ht="15" hidden="1" customHeight="1" outlineLevel="2" x14ac:dyDescent="0.25">
      <c r="A3415" s="152" t="s">
        <v>192</v>
      </c>
      <c r="B3415" s="129">
        <f>C3408</f>
        <v>0</v>
      </c>
      <c r="C3415" s="130">
        <f t="shared" si="5864"/>
        <v>0</v>
      </c>
      <c r="D3415" s="130">
        <f t="shared" si="5864"/>
        <v>0</v>
      </c>
      <c r="E3415" s="130">
        <f t="shared" si="5864"/>
        <v>0</v>
      </c>
      <c r="F3415" s="130">
        <f t="shared" si="5864"/>
        <v>0</v>
      </c>
      <c r="G3415" s="130">
        <f t="shared" si="5864"/>
        <v>0</v>
      </c>
      <c r="H3415" s="130">
        <f t="shared" si="5864"/>
        <v>0</v>
      </c>
      <c r="I3415" s="130">
        <f t="shared" si="5864"/>
        <v>0</v>
      </c>
      <c r="J3415" s="190">
        <f t="shared" si="5864"/>
        <v>0</v>
      </c>
      <c r="K3415" s="130">
        <f t="shared" si="5864"/>
        <v>0</v>
      </c>
      <c r="L3415" s="131">
        <f t="shared" si="5864"/>
        <v>0</v>
      </c>
      <c r="M3415" s="129">
        <f>D3408</f>
        <v>0</v>
      </c>
      <c r="N3415" s="130">
        <f t="shared" si="5866"/>
        <v>0</v>
      </c>
      <c r="O3415" s="130">
        <f t="shared" si="5866"/>
        <v>0</v>
      </c>
      <c r="P3415" s="130">
        <f t="shared" si="5866"/>
        <v>0</v>
      </c>
      <c r="Q3415" s="130">
        <f t="shared" si="5866"/>
        <v>0</v>
      </c>
      <c r="R3415" s="130">
        <f t="shared" si="5866"/>
        <v>0</v>
      </c>
      <c r="S3415" s="130">
        <f t="shared" si="5866"/>
        <v>0</v>
      </c>
      <c r="T3415" s="130">
        <f t="shared" si="5866"/>
        <v>0</v>
      </c>
      <c r="U3415" s="130">
        <f t="shared" si="5866"/>
        <v>0</v>
      </c>
      <c r="V3415" s="131">
        <f t="shared" si="5866"/>
        <v>0</v>
      </c>
      <c r="W3415" s="129">
        <f>E3408</f>
        <v>0</v>
      </c>
      <c r="X3415" s="130">
        <f t="shared" si="5867"/>
        <v>0</v>
      </c>
      <c r="Y3415" s="130">
        <f t="shared" si="5867"/>
        <v>0</v>
      </c>
      <c r="Z3415" s="130">
        <f t="shared" si="5867"/>
        <v>0</v>
      </c>
      <c r="AA3415" s="130">
        <f t="shared" si="5867"/>
        <v>0</v>
      </c>
      <c r="AB3415" s="130">
        <f t="shared" si="5867"/>
        <v>0</v>
      </c>
      <c r="AC3415" s="130">
        <f t="shared" si="5867"/>
        <v>0</v>
      </c>
      <c r="AD3415" s="130">
        <f t="shared" si="5867"/>
        <v>0</v>
      </c>
      <c r="AE3415" s="130">
        <f t="shared" si="5867"/>
        <v>0</v>
      </c>
      <c r="AF3415" s="131">
        <f t="shared" si="5867"/>
        <v>0</v>
      </c>
      <c r="AG3415" s="129">
        <f>F3408</f>
        <v>0</v>
      </c>
      <c r="AH3415" s="130">
        <f t="shared" si="5868"/>
        <v>0</v>
      </c>
      <c r="AI3415" s="130">
        <f t="shared" si="5868"/>
        <v>0</v>
      </c>
      <c r="AJ3415" s="130">
        <f t="shared" si="5868"/>
        <v>0</v>
      </c>
      <c r="AK3415" s="130">
        <f t="shared" si="5868"/>
        <v>0</v>
      </c>
      <c r="AL3415" s="130">
        <f t="shared" si="5868"/>
        <v>0</v>
      </c>
      <c r="AM3415" s="130">
        <f t="shared" si="5868"/>
        <v>0</v>
      </c>
      <c r="AN3415" s="130">
        <f t="shared" si="5868"/>
        <v>0</v>
      </c>
      <c r="AO3415" s="130">
        <f t="shared" si="5868"/>
        <v>0</v>
      </c>
      <c r="AP3415" s="131">
        <f t="shared" si="5868"/>
        <v>0</v>
      </c>
      <c r="AQ3415" s="129">
        <f>G3408</f>
        <v>0</v>
      </c>
      <c r="AR3415" s="130">
        <f t="shared" si="5869"/>
        <v>0</v>
      </c>
      <c r="AS3415" s="130">
        <f t="shared" si="5869"/>
        <v>0</v>
      </c>
      <c r="AT3415" s="130">
        <f t="shared" si="5869"/>
        <v>0</v>
      </c>
      <c r="AU3415" s="130">
        <f t="shared" si="5869"/>
        <v>0</v>
      </c>
      <c r="AV3415" s="130">
        <f t="shared" si="5869"/>
        <v>0</v>
      </c>
      <c r="AW3415" s="130">
        <f t="shared" si="5869"/>
        <v>0</v>
      </c>
      <c r="AX3415" s="130">
        <f t="shared" si="5869"/>
        <v>0</v>
      </c>
      <c r="AY3415" s="130">
        <f t="shared" si="5869"/>
        <v>0</v>
      </c>
      <c r="AZ3415" s="131">
        <f t="shared" si="5869"/>
        <v>0</v>
      </c>
      <c r="BA3415" s="129" t="e">
        <f>H3408</f>
        <v>#DIV/0!</v>
      </c>
      <c r="BB3415" s="130" t="e">
        <f t="shared" si="5870"/>
        <v>#DIV/0!</v>
      </c>
      <c r="BC3415" s="130" t="e">
        <f t="shared" si="5870"/>
        <v>#DIV/0!</v>
      </c>
      <c r="BD3415" s="130" t="e">
        <f t="shared" si="5870"/>
        <v>#DIV/0!</v>
      </c>
      <c r="BE3415" s="130" t="e">
        <f t="shared" si="5870"/>
        <v>#DIV/0!</v>
      </c>
      <c r="BF3415" s="130" t="e">
        <f t="shared" si="5870"/>
        <v>#DIV/0!</v>
      </c>
      <c r="BG3415" s="130" t="e">
        <f t="shared" si="5870"/>
        <v>#DIV/0!</v>
      </c>
      <c r="BH3415" s="130" t="e">
        <f t="shared" si="5870"/>
        <v>#DIV/0!</v>
      </c>
      <c r="BI3415" s="130" t="e">
        <f t="shared" si="5870"/>
        <v>#DIV/0!</v>
      </c>
      <c r="BJ3415" s="131" t="e">
        <f t="shared" si="5870"/>
        <v>#DIV/0!</v>
      </c>
      <c r="BK3415"/>
      <c r="BL3415"/>
      <c r="BM3415"/>
      <c r="BN3415"/>
      <c r="BO3415"/>
      <c r="BP3415"/>
      <c r="BQ3415"/>
      <c r="BR3415"/>
      <c r="BS3415"/>
      <c r="BT3415"/>
      <c r="BU3415"/>
      <c r="BV3415"/>
      <c r="BW3415"/>
      <c r="BX3415"/>
      <c r="BY3415"/>
      <c r="BZ3415"/>
      <c r="CA3415"/>
      <c r="CB3415"/>
      <c r="CC3415"/>
      <c r="CD3415"/>
      <c r="CE3415"/>
      <c r="CF3415"/>
      <c r="CG3415"/>
      <c r="CH3415"/>
      <c r="CI3415"/>
      <c r="CJ3415"/>
      <c r="CK3415"/>
      <c r="CL3415"/>
      <c r="CM3415"/>
      <c r="CN3415"/>
      <c r="CO3415"/>
    </row>
    <row r="3416" spans="1:93" s="2" customFormat="1" ht="15" hidden="1" customHeight="1" outlineLevel="2" x14ac:dyDescent="0.25">
      <c r="A3416" s="152" t="s">
        <v>47</v>
      </c>
      <c r="B3416" s="129">
        <f>C3409</f>
        <v>0</v>
      </c>
      <c r="C3416" s="130">
        <f t="shared" si="5864"/>
        <v>0</v>
      </c>
      <c r="D3416" s="130">
        <f t="shared" si="5864"/>
        <v>0</v>
      </c>
      <c r="E3416" s="130">
        <f t="shared" si="5864"/>
        <v>0</v>
      </c>
      <c r="F3416" s="130">
        <f t="shared" si="5864"/>
        <v>0</v>
      </c>
      <c r="G3416" s="130">
        <f t="shared" si="5864"/>
        <v>0</v>
      </c>
      <c r="H3416" s="130">
        <f t="shared" si="5864"/>
        <v>0</v>
      </c>
      <c r="I3416" s="130">
        <f t="shared" si="5864"/>
        <v>0</v>
      </c>
      <c r="J3416" s="190">
        <f t="shared" si="5864"/>
        <v>0</v>
      </c>
      <c r="K3416" s="130">
        <f t="shared" si="5864"/>
        <v>0</v>
      </c>
      <c r="L3416" s="131">
        <f t="shared" si="5864"/>
        <v>0</v>
      </c>
      <c r="M3416" s="129">
        <f>D3409</f>
        <v>0</v>
      </c>
      <c r="N3416" s="130">
        <f t="shared" si="5866"/>
        <v>0</v>
      </c>
      <c r="O3416" s="130">
        <f t="shared" si="5866"/>
        <v>0</v>
      </c>
      <c r="P3416" s="130">
        <f t="shared" si="5866"/>
        <v>0</v>
      </c>
      <c r="Q3416" s="130">
        <f t="shared" si="5866"/>
        <v>0</v>
      </c>
      <c r="R3416" s="130">
        <f t="shared" si="5866"/>
        <v>0</v>
      </c>
      <c r="S3416" s="130">
        <f t="shared" si="5866"/>
        <v>0</v>
      </c>
      <c r="T3416" s="130">
        <f t="shared" si="5866"/>
        <v>0</v>
      </c>
      <c r="U3416" s="130">
        <f t="shared" si="5866"/>
        <v>0</v>
      </c>
      <c r="V3416" s="131">
        <f t="shared" si="5866"/>
        <v>0</v>
      </c>
      <c r="W3416" s="129">
        <f>E3409</f>
        <v>0</v>
      </c>
      <c r="X3416" s="130">
        <f t="shared" si="5867"/>
        <v>0</v>
      </c>
      <c r="Y3416" s="130">
        <f t="shared" si="5867"/>
        <v>0</v>
      </c>
      <c r="Z3416" s="130">
        <f t="shared" si="5867"/>
        <v>0</v>
      </c>
      <c r="AA3416" s="130">
        <f t="shared" si="5867"/>
        <v>0</v>
      </c>
      <c r="AB3416" s="130">
        <f t="shared" si="5867"/>
        <v>0</v>
      </c>
      <c r="AC3416" s="130">
        <f t="shared" si="5867"/>
        <v>0</v>
      </c>
      <c r="AD3416" s="130">
        <f t="shared" si="5867"/>
        <v>0</v>
      </c>
      <c r="AE3416" s="130">
        <f t="shared" si="5867"/>
        <v>0</v>
      </c>
      <c r="AF3416" s="131">
        <f t="shared" si="5867"/>
        <v>0</v>
      </c>
      <c r="AG3416" s="129">
        <f>F3409</f>
        <v>0</v>
      </c>
      <c r="AH3416" s="130">
        <f t="shared" si="5868"/>
        <v>0</v>
      </c>
      <c r="AI3416" s="130">
        <f t="shared" si="5868"/>
        <v>0</v>
      </c>
      <c r="AJ3416" s="130">
        <f t="shared" si="5868"/>
        <v>0</v>
      </c>
      <c r="AK3416" s="130">
        <f t="shared" si="5868"/>
        <v>0</v>
      </c>
      <c r="AL3416" s="130">
        <f t="shared" si="5868"/>
        <v>0</v>
      </c>
      <c r="AM3416" s="130">
        <f t="shared" si="5868"/>
        <v>0</v>
      </c>
      <c r="AN3416" s="130">
        <f t="shared" si="5868"/>
        <v>0</v>
      </c>
      <c r="AO3416" s="130">
        <f t="shared" si="5868"/>
        <v>0</v>
      </c>
      <c r="AP3416" s="131">
        <f t="shared" si="5868"/>
        <v>0</v>
      </c>
      <c r="AQ3416" s="129">
        <f>G3409</f>
        <v>0</v>
      </c>
      <c r="AR3416" s="130">
        <f t="shared" si="5869"/>
        <v>0</v>
      </c>
      <c r="AS3416" s="130">
        <f t="shared" si="5869"/>
        <v>0</v>
      </c>
      <c r="AT3416" s="130">
        <f t="shared" si="5869"/>
        <v>0</v>
      </c>
      <c r="AU3416" s="130">
        <f t="shared" si="5869"/>
        <v>0</v>
      </c>
      <c r="AV3416" s="130">
        <f t="shared" si="5869"/>
        <v>0</v>
      </c>
      <c r="AW3416" s="130">
        <f t="shared" si="5869"/>
        <v>0</v>
      </c>
      <c r="AX3416" s="130">
        <f t="shared" si="5869"/>
        <v>0</v>
      </c>
      <c r="AY3416" s="130">
        <f t="shared" si="5869"/>
        <v>0</v>
      </c>
      <c r="AZ3416" s="131">
        <f t="shared" si="5869"/>
        <v>0</v>
      </c>
      <c r="BA3416" s="129" t="e">
        <f>H3409</f>
        <v>#DIV/0!</v>
      </c>
      <c r="BB3416" s="130" t="e">
        <f t="shared" si="5870"/>
        <v>#DIV/0!</v>
      </c>
      <c r="BC3416" s="130" t="e">
        <f t="shared" si="5870"/>
        <v>#DIV/0!</v>
      </c>
      <c r="BD3416" s="130" t="e">
        <f t="shared" si="5870"/>
        <v>#DIV/0!</v>
      </c>
      <c r="BE3416" s="130" t="e">
        <f t="shared" si="5870"/>
        <v>#DIV/0!</v>
      </c>
      <c r="BF3416" s="130" t="e">
        <f t="shared" si="5870"/>
        <v>#DIV/0!</v>
      </c>
      <c r="BG3416" s="130" t="e">
        <f t="shared" si="5870"/>
        <v>#DIV/0!</v>
      </c>
      <c r="BH3416" s="130" t="e">
        <f t="shared" si="5870"/>
        <v>#DIV/0!</v>
      </c>
      <c r="BI3416" s="130" t="e">
        <f t="shared" si="5870"/>
        <v>#DIV/0!</v>
      </c>
      <c r="BJ3416" s="131" t="e">
        <f t="shared" si="5870"/>
        <v>#DIV/0!</v>
      </c>
      <c r="BK3416"/>
      <c r="BL3416"/>
      <c r="BM3416"/>
      <c r="BN3416"/>
      <c r="BO3416"/>
      <c r="BP3416"/>
      <c r="BQ3416"/>
      <c r="BR3416"/>
      <c r="BS3416"/>
      <c r="BT3416"/>
      <c r="BU3416"/>
      <c r="BV3416"/>
      <c r="BW3416"/>
      <c r="BX3416"/>
      <c r="BY3416"/>
      <c r="BZ3416"/>
      <c r="CA3416"/>
      <c r="CB3416"/>
      <c r="CC3416"/>
      <c r="CD3416"/>
      <c r="CE3416"/>
      <c r="CF3416"/>
      <c r="CG3416"/>
      <c r="CH3416"/>
      <c r="CI3416"/>
      <c r="CJ3416"/>
      <c r="CK3416"/>
      <c r="CL3416"/>
      <c r="CM3416"/>
      <c r="CN3416"/>
      <c r="CO3416"/>
    </row>
    <row r="3417" spans="1:93" s="2" customFormat="1" ht="15" hidden="1" customHeight="1" outlineLevel="2" x14ac:dyDescent="0.25">
      <c r="A3417" s="152" t="s">
        <v>57</v>
      </c>
      <c r="B3417" s="129">
        <f t="shared" ref="B3417" si="5871">E$3</f>
        <v>43</v>
      </c>
      <c r="C3417" s="130">
        <f t="shared" si="5864"/>
        <v>43</v>
      </c>
      <c r="D3417" s="130">
        <f t="shared" si="5864"/>
        <v>43</v>
      </c>
      <c r="E3417" s="130">
        <f t="shared" si="5864"/>
        <v>43</v>
      </c>
      <c r="F3417" s="130">
        <f t="shared" si="5864"/>
        <v>43</v>
      </c>
      <c r="G3417" s="130">
        <f t="shared" si="5864"/>
        <v>43</v>
      </c>
      <c r="H3417" s="130">
        <f t="shared" si="5864"/>
        <v>43</v>
      </c>
      <c r="I3417" s="130">
        <f t="shared" si="5864"/>
        <v>43</v>
      </c>
      <c r="J3417" s="190">
        <f t="shared" si="5864"/>
        <v>43</v>
      </c>
      <c r="K3417" s="130">
        <f t="shared" si="5864"/>
        <v>43</v>
      </c>
      <c r="L3417" s="131">
        <f t="shared" si="5864"/>
        <v>43</v>
      </c>
      <c r="M3417" s="129">
        <f t="shared" ref="M3417" si="5872">F$3</f>
        <v>0</v>
      </c>
      <c r="N3417" s="130">
        <f t="shared" si="5866"/>
        <v>0</v>
      </c>
      <c r="O3417" s="130">
        <f t="shared" si="5866"/>
        <v>0</v>
      </c>
      <c r="P3417" s="130">
        <f t="shared" si="5866"/>
        <v>0</v>
      </c>
      <c r="Q3417" s="130">
        <f t="shared" si="5866"/>
        <v>0</v>
      </c>
      <c r="R3417" s="130">
        <f t="shared" si="5866"/>
        <v>0</v>
      </c>
      <c r="S3417" s="130">
        <f t="shared" si="5866"/>
        <v>0</v>
      </c>
      <c r="T3417" s="130">
        <f t="shared" si="5866"/>
        <v>0</v>
      </c>
      <c r="U3417" s="130">
        <f t="shared" si="5866"/>
        <v>0</v>
      </c>
      <c r="V3417" s="131">
        <f t="shared" si="5866"/>
        <v>0</v>
      </c>
      <c r="W3417" s="129">
        <f t="shared" ref="W3417" si="5873">G$3</f>
        <v>0</v>
      </c>
      <c r="X3417" s="130">
        <f t="shared" si="5867"/>
        <v>0</v>
      </c>
      <c r="Y3417" s="130">
        <f t="shared" si="5867"/>
        <v>0</v>
      </c>
      <c r="Z3417" s="130">
        <f t="shared" si="5867"/>
        <v>0</v>
      </c>
      <c r="AA3417" s="130">
        <f t="shared" si="5867"/>
        <v>0</v>
      </c>
      <c r="AB3417" s="130">
        <f t="shared" si="5867"/>
        <v>0</v>
      </c>
      <c r="AC3417" s="130">
        <f t="shared" si="5867"/>
        <v>0</v>
      </c>
      <c r="AD3417" s="130">
        <f t="shared" si="5867"/>
        <v>0</v>
      </c>
      <c r="AE3417" s="130">
        <f t="shared" si="5867"/>
        <v>0</v>
      </c>
      <c r="AF3417" s="131">
        <f t="shared" si="5867"/>
        <v>0</v>
      </c>
      <c r="AG3417" s="129">
        <f t="shared" ref="AG3417" si="5874">H$3</f>
        <v>0</v>
      </c>
      <c r="AH3417" s="130">
        <f t="shared" si="5868"/>
        <v>0</v>
      </c>
      <c r="AI3417" s="130">
        <f t="shared" si="5868"/>
        <v>0</v>
      </c>
      <c r="AJ3417" s="130">
        <f t="shared" si="5868"/>
        <v>0</v>
      </c>
      <c r="AK3417" s="130">
        <f t="shared" si="5868"/>
        <v>0</v>
      </c>
      <c r="AL3417" s="130">
        <f t="shared" si="5868"/>
        <v>0</v>
      </c>
      <c r="AM3417" s="130">
        <f t="shared" si="5868"/>
        <v>0</v>
      </c>
      <c r="AN3417" s="130">
        <f t="shared" si="5868"/>
        <v>0</v>
      </c>
      <c r="AO3417" s="130">
        <f t="shared" si="5868"/>
        <v>0</v>
      </c>
      <c r="AP3417" s="131">
        <f t="shared" si="5868"/>
        <v>0</v>
      </c>
      <c r="AQ3417" s="129">
        <f t="shared" ref="AQ3417" si="5875">I$3</f>
        <v>0</v>
      </c>
      <c r="AR3417" s="130">
        <f t="shared" si="5869"/>
        <v>0</v>
      </c>
      <c r="AS3417" s="130">
        <f t="shared" si="5869"/>
        <v>0</v>
      </c>
      <c r="AT3417" s="130">
        <f t="shared" si="5869"/>
        <v>0</v>
      </c>
      <c r="AU3417" s="130">
        <f t="shared" si="5869"/>
        <v>0</v>
      </c>
      <c r="AV3417" s="130">
        <f t="shared" si="5869"/>
        <v>0</v>
      </c>
      <c r="AW3417" s="130">
        <f t="shared" si="5869"/>
        <v>0</v>
      </c>
      <c r="AX3417" s="130">
        <f t="shared" si="5869"/>
        <v>0</v>
      </c>
      <c r="AY3417" s="130">
        <f t="shared" si="5869"/>
        <v>0</v>
      </c>
      <c r="AZ3417" s="131">
        <f t="shared" si="5869"/>
        <v>0</v>
      </c>
      <c r="BA3417" s="129">
        <f t="shared" ref="BA3417" si="5876">J$3</f>
        <v>0</v>
      </c>
      <c r="BB3417" s="130">
        <f t="shared" si="5870"/>
        <v>0</v>
      </c>
      <c r="BC3417" s="130">
        <f t="shared" si="5870"/>
        <v>0</v>
      </c>
      <c r="BD3417" s="130">
        <f t="shared" si="5870"/>
        <v>0</v>
      </c>
      <c r="BE3417" s="130">
        <f t="shared" si="5870"/>
        <v>0</v>
      </c>
      <c r="BF3417" s="130">
        <f t="shared" si="5870"/>
        <v>0</v>
      </c>
      <c r="BG3417" s="130">
        <f t="shared" si="5870"/>
        <v>0</v>
      </c>
      <c r="BH3417" s="130">
        <f t="shared" si="5870"/>
        <v>0</v>
      </c>
      <c r="BI3417" s="130">
        <f t="shared" si="5870"/>
        <v>0</v>
      </c>
      <c r="BJ3417" s="131">
        <f t="shared" si="5870"/>
        <v>0</v>
      </c>
      <c r="BK3417"/>
      <c r="BL3417"/>
      <c r="BM3417"/>
      <c r="BN3417"/>
      <c r="BO3417"/>
      <c r="BP3417"/>
      <c r="BQ3417"/>
      <c r="BR3417"/>
      <c r="BS3417"/>
      <c r="BT3417"/>
      <c r="BU3417"/>
      <c r="BV3417"/>
      <c r="BW3417"/>
      <c r="BX3417"/>
      <c r="BY3417"/>
      <c r="BZ3417"/>
      <c r="CA3417"/>
      <c r="CB3417"/>
      <c r="CC3417"/>
      <c r="CD3417"/>
      <c r="CE3417"/>
      <c r="CF3417"/>
      <c r="CG3417"/>
      <c r="CH3417"/>
      <c r="CI3417"/>
      <c r="CJ3417"/>
      <c r="CK3417"/>
      <c r="CL3417"/>
      <c r="CM3417"/>
      <c r="CN3417"/>
      <c r="CO3417"/>
    </row>
    <row r="3418" spans="1:93" s="2" customFormat="1" ht="15" hidden="1" customHeight="1" outlineLevel="2" x14ac:dyDescent="0.25">
      <c r="A3418" s="152" t="s">
        <v>58</v>
      </c>
      <c r="B3418" s="132">
        <f t="shared" ref="B3418" si="5877">B3417/10*0</f>
        <v>0</v>
      </c>
      <c r="C3418" s="133">
        <f t="shared" ref="C3418" si="5878">C3417/10*1</f>
        <v>4.3</v>
      </c>
      <c r="D3418" s="133">
        <f t="shared" ref="D3418" si="5879">D3417/10*2</f>
        <v>8.6</v>
      </c>
      <c r="E3418" s="133">
        <f t="shared" ref="E3418" si="5880">E3417/10*3</f>
        <v>12.899999999999999</v>
      </c>
      <c r="F3418" s="133">
        <f t="shared" ref="F3418" si="5881">F3417/10*4</f>
        <v>17.2</v>
      </c>
      <c r="G3418" s="133">
        <f t="shared" ref="G3418" si="5882">G3417/10*5</f>
        <v>21.5</v>
      </c>
      <c r="H3418" s="133">
        <f t="shared" ref="H3418" si="5883">H3417/10*6</f>
        <v>25.799999999999997</v>
      </c>
      <c r="I3418" s="133">
        <f t="shared" ref="I3418" si="5884">I3417/10*7</f>
        <v>30.099999999999998</v>
      </c>
      <c r="J3418" s="191">
        <f t="shared" ref="J3418" si="5885">J3417/10*8</f>
        <v>34.4</v>
      </c>
      <c r="K3418" s="133">
        <f t="shared" ref="K3418" si="5886">K3417/10*9</f>
        <v>38.699999999999996</v>
      </c>
      <c r="L3418" s="134">
        <f t="shared" ref="L3418" si="5887">L3417/10*10</f>
        <v>43</v>
      </c>
      <c r="M3418" s="133">
        <f t="shared" ref="M3418" si="5888">M3417/10*1</f>
        <v>0</v>
      </c>
      <c r="N3418" s="133">
        <f t="shared" ref="N3418" si="5889">N3417/10*2</f>
        <v>0</v>
      </c>
      <c r="O3418" s="133">
        <f t="shared" ref="O3418" si="5890">O3417/10*3</f>
        <v>0</v>
      </c>
      <c r="P3418" s="133">
        <f t="shared" ref="P3418" si="5891">P3417/10*4</f>
        <v>0</v>
      </c>
      <c r="Q3418" s="133">
        <f t="shared" ref="Q3418" si="5892">Q3417/10*5</f>
        <v>0</v>
      </c>
      <c r="R3418" s="133">
        <f t="shared" ref="R3418" si="5893">R3417/10*6</f>
        <v>0</v>
      </c>
      <c r="S3418" s="133">
        <f t="shared" ref="S3418" si="5894">S3417/10*7</f>
        <v>0</v>
      </c>
      <c r="T3418" s="133">
        <f t="shared" ref="T3418" si="5895">T3417/10*8</f>
        <v>0</v>
      </c>
      <c r="U3418" s="133">
        <f t="shared" ref="U3418" si="5896">U3417/10*9</f>
        <v>0</v>
      </c>
      <c r="V3418" s="134">
        <f t="shared" ref="V3418" si="5897">V3417/10*10</f>
        <v>0</v>
      </c>
      <c r="W3418" s="133">
        <f t="shared" ref="W3418" si="5898">W3417/10*1</f>
        <v>0</v>
      </c>
      <c r="X3418" s="133">
        <f t="shared" ref="X3418" si="5899">X3417/10*2</f>
        <v>0</v>
      </c>
      <c r="Y3418" s="133">
        <f t="shared" ref="Y3418" si="5900">Y3417/10*3</f>
        <v>0</v>
      </c>
      <c r="Z3418" s="133">
        <f t="shared" ref="Z3418" si="5901">Z3417/10*4</f>
        <v>0</v>
      </c>
      <c r="AA3418" s="133">
        <f t="shared" ref="AA3418" si="5902">AA3417/10*5</f>
        <v>0</v>
      </c>
      <c r="AB3418" s="133">
        <f t="shared" ref="AB3418" si="5903">AB3417/10*6</f>
        <v>0</v>
      </c>
      <c r="AC3418" s="133">
        <f t="shared" ref="AC3418" si="5904">AC3417/10*7</f>
        <v>0</v>
      </c>
      <c r="AD3418" s="133">
        <f t="shared" ref="AD3418" si="5905">AD3417/10*8</f>
        <v>0</v>
      </c>
      <c r="AE3418" s="134">
        <f t="shared" ref="AE3418" si="5906">AE3417/10*9</f>
        <v>0</v>
      </c>
      <c r="AF3418" s="134">
        <f t="shared" ref="AF3418" si="5907">AF3417/10*10</f>
        <v>0</v>
      </c>
      <c r="AG3418" s="133">
        <f t="shared" ref="AG3418" si="5908">AG3417/10*1</f>
        <v>0</v>
      </c>
      <c r="AH3418" s="133">
        <f t="shared" ref="AH3418" si="5909">AH3417/10*2</f>
        <v>0</v>
      </c>
      <c r="AI3418" s="133">
        <f t="shared" ref="AI3418" si="5910">AI3417/10*3</f>
        <v>0</v>
      </c>
      <c r="AJ3418" s="133">
        <f t="shared" ref="AJ3418" si="5911">AJ3417/10*4</f>
        <v>0</v>
      </c>
      <c r="AK3418" s="133">
        <f t="shared" ref="AK3418" si="5912">AK3417/10*5</f>
        <v>0</v>
      </c>
      <c r="AL3418" s="133">
        <f t="shared" ref="AL3418" si="5913">AL3417/10*6</f>
        <v>0</v>
      </c>
      <c r="AM3418" s="133">
        <f t="shared" ref="AM3418" si="5914">AM3417/10*7</f>
        <v>0</v>
      </c>
      <c r="AN3418" s="133">
        <f t="shared" ref="AN3418" si="5915">AN3417/10*8</f>
        <v>0</v>
      </c>
      <c r="AO3418" s="134">
        <f t="shared" ref="AO3418" si="5916">AO3417/10*9</f>
        <v>0</v>
      </c>
      <c r="AP3418" s="134">
        <f t="shared" ref="AP3418" si="5917">AP3417/10*10</f>
        <v>0</v>
      </c>
      <c r="AQ3418" s="133">
        <f t="shared" ref="AQ3418" si="5918">AQ3417/10*1</f>
        <v>0</v>
      </c>
      <c r="AR3418" s="133">
        <f t="shared" ref="AR3418" si="5919">AR3417/10*2</f>
        <v>0</v>
      </c>
      <c r="AS3418" s="133">
        <f t="shared" ref="AS3418" si="5920">AS3417/10*3</f>
        <v>0</v>
      </c>
      <c r="AT3418" s="133">
        <f t="shared" ref="AT3418" si="5921">AT3417/10*4</f>
        <v>0</v>
      </c>
      <c r="AU3418" s="133">
        <f t="shared" ref="AU3418" si="5922">AU3417/10*5</f>
        <v>0</v>
      </c>
      <c r="AV3418" s="133">
        <f t="shared" ref="AV3418" si="5923">AV3417/10*6</f>
        <v>0</v>
      </c>
      <c r="AW3418" s="133">
        <f t="shared" ref="AW3418" si="5924">AW3417/10*7</f>
        <v>0</v>
      </c>
      <c r="AX3418" s="133">
        <f t="shared" ref="AX3418" si="5925">AX3417/10*8</f>
        <v>0</v>
      </c>
      <c r="AY3418" s="134">
        <f t="shared" ref="AY3418" si="5926">AY3417/10*9</f>
        <v>0</v>
      </c>
      <c r="AZ3418" s="134">
        <f t="shared" ref="AZ3418" si="5927">AZ3417/10*10</f>
        <v>0</v>
      </c>
      <c r="BA3418" s="133">
        <f t="shared" ref="BA3418" si="5928">BA3417/10*1</f>
        <v>0</v>
      </c>
      <c r="BB3418" s="133">
        <f t="shared" ref="BB3418" si="5929">BB3417/10*2</f>
        <v>0</v>
      </c>
      <c r="BC3418" s="133">
        <f t="shared" ref="BC3418" si="5930">BC3417/10*3</f>
        <v>0</v>
      </c>
      <c r="BD3418" s="133">
        <f t="shared" ref="BD3418" si="5931">BD3417/10*4</f>
        <v>0</v>
      </c>
      <c r="BE3418" s="133">
        <f t="shared" ref="BE3418" si="5932">BE3417/10*5</f>
        <v>0</v>
      </c>
      <c r="BF3418" s="133">
        <f t="shared" ref="BF3418" si="5933">BF3417/10*6</f>
        <v>0</v>
      </c>
      <c r="BG3418" s="133">
        <f t="shared" ref="BG3418" si="5934">BG3417/10*7</f>
        <v>0</v>
      </c>
      <c r="BH3418" s="133">
        <f t="shared" ref="BH3418" si="5935">BH3417/10*8</f>
        <v>0</v>
      </c>
      <c r="BI3418" s="134">
        <f t="shared" ref="BI3418" si="5936">BI3417/10*9</f>
        <v>0</v>
      </c>
      <c r="BJ3418" s="134">
        <f t="shared" ref="BJ3418" si="5937">BJ3417/10*10</f>
        <v>0</v>
      </c>
      <c r="BK3418"/>
      <c r="BL3418"/>
      <c r="BM3418"/>
      <c r="BN3418"/>
      <c r="BO3418"/>
      <c r="BP3418"/>
      <c r="BQ3418"/>
      <c r="BR3418"/>
      <c r="BS3418"/>
      <c r="BT3418"/>
      <c r="BU3418"/>
      <c r="BV3418"/>
      <c r="BW3418"/>
      <c r="BX3418"/>
      <c r="BY3418"/>
      <c r="BZ3418"/>
      <c r="CA3418"/>
      <c r="CB3418"/>
      <c r="CC3418"/>
      <c r="CD3418"/>
      <c r="CE3418"/>
      <c r="CF3418"/>
      <c r="CG3418"/>
      <c r="CH3418"/>
      <c r="CI3418"/>
      <c r="CJ3418"/>
      <c r="CK3418"/>
      <c r="CL3418"/>
      <c r="CM3418"/>
      <c r="CN3418"/>
      <c r="CO3418"/>
    </row>
    <row r="3419" spans="1:93" ht="15.75" hidden="1" outlineLevel="2" thickBot="1" x14ac:dyDescent="0.3">
      <c r="A3419" s="152" t="s">
        <v>60</v>
      </c>
      <c r="B3419" s="192">
        <f t="shared" ref="B3419:BJ3419" si="5938">-B3416+B3415*B3418-1*IF(AND($A3066=B3414,B3418&gt;=$A3362),B3418-$A3362,0)</f>
        <v>0</v>
      </c>
      <c r="C3419" s="193">
        <f t="shared" si="5938"/>
        <v>0</v>
      </c>
      <c r="D3419" s="193">
        <f t="shared" si="5938"/>
        <v>0</v>
      </c>
      <c r="E3419" s="193">
        <f t="shared" si="5938"/>
        <v>0</v>
      </c>
      <c r="F3419" s="193">
        <f t="shared" si="5938"/>
        <v>0</v>
      </c>
      <c r="G3419" s="193">
        <f t="shared" si="5938"/>
        <v>0</v>
      </c>
      <c r="H3419" s="193">
        <f t="shared" si="5938"/>
        <v>0</v>
      </c>
      <c r="I3419" s="193">
        <f t="shared" si="5938"/>
        <v>0</v>
      </c>
      <c r="J3419" s="193">
        <f t="shared" si="5938"/>
        <v>0</v>
      </c>
      <c r="K3419" s="193">
        <f t="shared" si="5938"/>
        <v>0</v>
      </c>
      <c r="L3419" s="194">
        <f t="shared" si="5938"/>
        <v>0</v>
      </c>
      <c r="M3419" s="192">
        <f t="shared" si="5938"/>
        <v>0</v>
      </c>
      <c r="N3419" s="193">
        <f t="shared" si="5938"/>
        <v>0</v>
      </c>
      <c r="O3419" s="193">
        <f t="shared" si="5938"/>
        <v>0</v>
      </c>
      <c r="P3419" s="193">
        <f t="shared" si="5938"/>
        <v>0</v>
      </c>
      <c r="Q3419" s="193">
        <f t="shared" si="5938"/>
        <v>0</v>
      </c>
      <c r="R3419" s="193">
        <f t="shared" si="5938"/>
        <v>0</v>
      </c>
      <c r="S3419" s="193">
        <f t="shared" si="5938"/>
        <v>0</v>
      </c>
      <c r="T3419" s="193">
        <f t="shared" si="5938"/>
        <v>0</v>
      </c>
      <c r="U3419" s="193">
        <f t="shared" si="5938"/>
        <v>0</v>
      </c>
      <c r="V3419" s="194">
        <f t="shared" si="5938"/>
        <v>0</v>
      </c>
      <c r="W3419" s="192">
        <f t="shared" si="5938"/>
        <v>0</v>
      </c>
      <c r="X3419" s="193">
        <f t="shared" si="5938"/>
        <v>0</v>
      </c>
      <c r="Y3419" s="193">
        <f t="shared" si="5938"/>
        <v>0</v>
      </c>
      <c r="Z3419" s="193">
        <f t="shared" si="5938"/>
        <v>0</v>
      </c>
      <c r="AA3419" s="193">
        <f t="shared" si="5938"/>
        <v>0</v>
      </c>
      <c r="AB3419" s="193">
        <f t="shared" si="5938"/>
        <v>0</v>
      </c>
      <c r="AC3419" s="193">
        <f t="shared" si="5938"/>
        <v>0</v>
      </c>
      <c r="AD3419" s="193">
        <f t="shared" si="5938"/>
        <v>0</v>
      </c>
      <c r="AE3419" s="193">
        <f t="shared" si="5938"/>
        <v>0</v>
      </c>
      <c r="AF3419" s="194">
        <f t="shared" si="5938"/>
        <v>0</v>
      </c>
      <c r="AG3419" s="192">
        <f t="shared" si="5938"/>
        <v>0</v>
      </c>
      <c r="AH3419" s="193">
        <f t="shared" si="5938"/>
        <v>0</v>
      </c>
      <c r="AI3419" s="193">
        <f t="shared" si="5938"/>
        <v>0</v>
      </c>
      <c r="AJ3419" s="193">
        <f t="shared" si="5938"/>
        <v>0</v>
      </c>
      <c r="AK3419" s="193">
        <f t="shared" si="5938"/>
        <v>0</v>
      </c>
      <c r="AL3419" s="193">
        <f t="shared" si="5938"/>
        <v>0</v>
      </c>
      <c r="AM3419" s="193">
        <f t="shared" si="5938"/>
        <v>0</v>
      </c>
      <c r="AN3419" s="193">
        <f t="shared" si="5938"/>
        <v>0</v>
      </c>
      <c r="AO3419" s="193">
        <f t="shared" si="5938"/>
        <v>0</v>
      </c>
      <c r="AP3419" s="194">
        <f t="shared" si="5938"/>
        <v>0</v>
      </c>
      <c r="AQ3419" s="192">
        <f t="shared" si="5938"/>
        <v>0</v>
      </c>
      <c r="AR3419" s="193">
        <f t="shared" si="5938"/>
        <v>0</v>
      </c>
      <c r="AS3419" s="193">
        <f t="shared" si="5938"/>
        <v>0</v>
      </c>
      <c r="AT3419" s="193">
        <f t="shared" si="5938"/>
        <v>0</v>
      </c>
      <c r="AU3419" s="193">
        <f t="shared" si="5938"/>
        <v>0</v>
      </c>
      <c r="AV3419" s="193">
        <f t="shared" si="5938"/>
        <v>0</v>
      </c>
      <c r="AW3419" s="193">
        <f t="shared" si="5938"/>
        <v>0</v>
      </c>
      <c r="AX3419" s="193">
        <f t="shared" si="5938"/>
        <v>0</v>
      </c>
      <c r="AY3419" s="193">
        <f t="shared" si="5938"/>
        <v>0</v>
      </c>
      <c r="AZ3419" s="194">
        <f t="shared" si="5938"/>
        <v>0</v>
      </c>
      <c r="BA3419" s="192" t="e">
        <f t="shared" si="5938"/>
        <v>#DIV/0!</v>
      </c>
      <c r="BB3419" s="193" t="e">
        <f t="shared" si="5938"/>
        <v>#DIV/0!</v>
      </c>
      <c r="BC3419" s="193" t="e">
        <f t="shared" si="5938"/>
        <v>#DIV/0!</v>
      </c>
      <c r="BD3419" s="193" t="e">
        <f t="shared" si="5938"/>
        <v>#DIV/0!</v>
      </c>
      <c r="BE3419" s="193" t="e">
        <f t="shared" si="5938"/>
        <v>#DIV/0!</v>
      </c>
      <c r="BF3419" s="193" t="e">
        <f t="shared" si="5938"/>
        <v>#DIV/0!</v>
      </c>
      <c r="BG3419" s="193" t="e">
        <f t="shared" si="5938"/>
        <v>#DIV/0!</v>
      </c>
      <c r="BH3419" s="193" t="e">
        <f t="shared" si="5938"/>
        <v>#DIV/0!</v>
      </c>
      <c r="BI3419" s="193" t="e">
        <f t="shared" si="5938"/>
        <v>#DIV/0!</v>
      </c>
      <c r="BJ3419" s="194" t="e">
        <f t="shared" si="5938"/>
        <v>#DIV/0!</v>
      </c>
    </row>
    <row r="3420" spans="1:93" hidden="1" outlineLevel="2" x14ac:dyDescent="0.25"/>
    <row r="3421" spans="1:93" hidden="1" outlineLevel="1" collapsed="1" x14ac:dyDescent="0.25">
      <c r="A3421" s="181">
        <f>7*B3066/10</f>
        <v>0</v>
      </c>
      <c r="B3421" s="180"/>
      <c r="C3421" s="180"/>
      <c r="D3421" s="180"/>
    </row>
    <row r="3422" spans="1:93" hidden="1" outlineLevel="2" x14ac:dyDescent="0.25">
      <c r="B3422" s="316">
        <f>'Calculo VIGA'!E$2</f>
        <v>1</v>
      </c>
      <c r="C3422" s="317"/>
      <c r="D3422" s="316">
        <f>'Calculo VIGA'!F$2</f>
        <v>2</v>
      </c>
      <c r="E3422" s="317"/>
      <c r="F3422" s="316">
        <f>'Calculo VIGA'!G$2</f>
        <v>3</v>
      </c>
      <c r="G3422" s="317"/>
      <c r="H3422" s="316">
        <f>'Calculo VIGA'!H$2</f>
        <v>4</v>
      </c>
      <c r="I3422" s="317"/>
      <c r="J3422" s="316">
        <f>'Calculo VIGA'!I$2</f>
        <v>5</v>
      </c>
      <c r="K3422" s="317"/>
      <c r="L3422" s="316">
        <f>'Calculo VIGA'!J$2</f>
        <v>6</v>
      </c>
      <c r="M3422" s="317"/>
    </row>
    <row r="3423" spans="1:93" hidden="1" outlineLevel="2" x14ac:dyDescent="0.25">
      <c r="B3423" s="105">
        <f>'Calculo VIGA'!B$18</f>
        <v>3</v>
      </c>
      <c r="C3423" s="106">
        <v>0</v>
      </c>
      <c r="D3423" s="107">
        <f>'Calculo VIGA'!J$18</f>
        <v>0</v>
      </c>
      <c r="E3423" s="106">
        <v>0</v>
      </c>
      <c r="F3423" s="107">
        <f>'Calculo VIGA'!R$18</f>
        <v>0</v>
      </c>
      <c r="G3423" s="106">
        <v>0</v>
      </c>
      <c r="H3423" s="107">
        <f>'Calculo VIGA'!Z$18</f>
        <v>0</v>
      </c>
      <c r="I3423" s="106">
        <v>0</v>
      </c>
      <c r="J3423" s="107">
        <f>'Calculo VIGA'!AH$18</f>
        <v>0</v>
      </c>
      <c r="K3423" s="106">
        <v>0</v>
      </c>
      <c r="L3423" s="107">
        <f>'Calculo VIGA'!AP$18</f>
        <v>0</v>
      </c>
      <c r="M3423" s="106">
        <v>0</v>
      </c>
      <c r="X3423" s="146"/>
      <c r="Y3423" s="147"/>
    </row>
    <row r="3424" spans="1:93" hidden="1" outlineLevel="2" x14ac:dyDescent="0.25">
      <c r="B3424" s="105">
        <f>'Calculo VIGA'!B$19</f>
        <v>4</v>
      </c>
      <c r="C3424" s="106">
        <f>IF($A3066=B3422,1*($B3066-$A3421)^2*(2*$A3421+$B3066)/$B3066^3,0)</f>
        <v>0</v>
      </c>
      <c r="D3424" s="107">
        <f>'Calculo VIGA'!J$19</f>
        <v>0</v>
      </c>
      <c r="E3424" s="106">
        <f>IF($A3066=D3422,1*($B3066-$A3421)^2*(2*$A3421+$B3066)/$B3066^3,0)</f>
        <v>0</v>
      </c>
      <c r="F3424" s="107">
        <f>'Calculo VIGA'!R$19</f>
        <v>0</v>
      </c>
      <c r="G3424" s="106">
        <f>IF($A3066=F3422,1*($B3066-$A3421)^2*(2*$A3421+$B3066)/$B3066^3,0)</f>
        <v>0</v>
      </c>
      <c r="H3424" s="107">
        <f>'Calculo VIGA'!Z$19</f>
        <v>0</v>
      </c>
      <c r="I3424" s="106">
        <f>IF($A3066=H3422,1*($B3066-$A3421)^2*(2*$A3421+$B3066)/$B3066^3,0)</f>
        <v>0</v>
      </c>
      <c r="J3424" s="107">
        <f>'Calculo VIGA'!AH$19</f>
        <v>0</v>
      </c>
      <c r="K3424" s="106">
        <f>IF($A3066=J3422,1*($B3066-$A3421)^2*(2*$A3421+$B3066)/$B3066^3,0)</f>
        <v>0</v>
      </c>
      <c r="L3424" s="107">
        <f>'Calculo VIGA'!AP$19</f>
        <v>0</v>
      </c>
      <c r="M3424" s="106" t="e">
        <f>IF($A3066=L3422,1*($B3066-$A3421)^2*(2*$A3421+$B3066)/$B3066^3,0)</f>
        <v>#DIV/0!</v>
      </c>
    </row>
    <row r="3425" spans="1:34" hidden="1" outlineLevel="2" x14ac:dyDescent="0.25">
      <c r="A3425" t="s">
        <v>36</v>
      </c>
      <c r="B3425" s="105">
        <f>'Calculo VIGA'!B$20</f>
        <v>1</v>
      </c>
      <c r="C3425" s="106">
        <f>IF($A3066=B3422,1*$A3421*($B3066-$A3421)^2/$B3066^2,0)</f>
        <v>0</v>
      </c>
      <c r="D3425" s="107">
        <f>'Calculo VIGA'!J$20</f>
        <v>0</v>
      </c>
      <c r="E3425" s="106">
        <f>IF($A3066=D3422,1*$A3421*($B3066-$A3421)^2/$B3066^2,0)</f>
        <v>0</v>
      </c>
      <c r="F3425" s="107">
        <f>'Calculo VIGA'!R$20</f>
        <v>0</v>
      </c>
      <c r="G3425" s="106">
        <f>IF($A3066=F3422,1*$A3421*($B3066-$A3421)^2/$B3066^2,0)</f>
        <v>0</v>
      </c>
      <c r="H3425" s="107">
        <f>'Calculo VIGA'!Z$20</f>
        <v>0</v>
      </c>
      <c r="I3425" s="106">
        <f>IF($A3066=H3422,1*$A3421*($B3066-$A3421)^2/$B3066^2,0)</f>
        <v>0</v>
      </c>
      <c r="J3425" s="107">
        <f>'Calculo VIGA'!AH$20</f>
        <v>0</v>
      </c>
      <c r="K3425" s="106">
        <f>IF($A3066=J3422,1*$A3421*($B3066-$A3421)^2/$B3066^2,0)</f>
        <v>0</v>
      </c>
      <c r="L3425" s="107">
        <f>'Calculo VIGA'!AP$20</f>
        <v>0</v>
      </c>
      <c r="M3425" s="106" t="e">
        <f>IF($A3066=L3422,1*$A3421*($B3066-$A3421)^2/$B3066^2,0)</f>
        <v>#DIV/0!</v>
      </c>
      <c r="X3425" s="149"/>
    </row>
    <row r="3426" spans="1:34" hidden="1" outlineLevel="2" x14ac:dyDescent="0.25">
      <c r="B3426" s="105">
        <f>'Calculo VIGA'!B$21</f>
        <v>5</v>
      </c>
      <c r="C3426" s="108">
        <v>0</v>
      </c>
      <c r="D3426" s="107">
        <f>'Calculo VIGA'!J$21</f>
        <v>0</v>
      </c>
      <c r="E3426" s="108">
        <v>0</v>
      </c>
      <c r="F3426" s="107">
        <f>'Calculo VIGA'!R$21</f>
        <v>0</v>
      </c>
      <c r="G3426" s="108">
        <v>0</v>
      </c>
      <c r="H3426" s="107">
        <f>'Calculo VIGA'!Z$21</f>
        <v>0</v>
      </c>
      <c r="I3426" s="108">
        <v>0</v>
      </c>
      <c r="J3426" s="107">
        <f>'Calculo VIGA'!AH$21</f>
        <v>0</v>
      </c>
      <c r="K3426" s="108">
        <v>0</v>
      </c>
      <c r="L3426" s="107">
        <f>'Calculo VIGA'!AP$21</f>
        <v>0</v>
      </c>
      <c r="M3426" s="108">
        <v>0</v>
      </c>
    </row>
    <row r="3427" spans="1:34" hidden="1" outlineLevel="2" x14ac:dyDescent="0.25">
      <c r="B3427" s="105">
        <f>'Calculo VIGA'!B$22</f>
        <v>6</v>
      </c>
      <c r="C3427" s="106">
        <f>IF($A3066=B3422,1*($A3421)^2*(3*$B3066-2*$A3421)/$B3066^3,0)</f>
        <v>0</v>
      </c>
      <c r="D3427" s="107">
        <f>'Calculo VIGA'!J$22</f>
        <v>0</v>
      </c>
      <c r="E3427" s="106">
        <f>IF($A3066=D3422,1*($A3421)^2*(3*$B3066-2*$A3421)/$B3066^3,0)</f>
        <v>0</v>
      </c>
      <c r="F3427" s="107">
        <f>'Calculo VIGA'!R$22</f>
        <v>0</v>
      </c>
      <c r="G3427" s="106">
        <f>IF($A3066=F3422,1*($A3421)^2*(3*$B3066-2*$A3421)/$B3066^3,0)</f>
        <v>0</v>
      </c>
      <c r="H3427" s="107">
        <f>'Calculo VIGA'!Z$22</f>
        <v>0</v>
      </c>
      <c r="I3427" s="106">
        <f>IF($A3066=H3422,1*($A3421)^2*(3*$B3066-2*$A3421)/$B3066^3,0)</f>
        <v>0</v>
      </c>
      <c r="J3427" s="107">
        <f>'Calculo VIGA'!AH$22</f>
        <v>0</v>
      </c>
      <c r="K3427" s="106">
        <f>IF($A3066=J3422,1*($A3421)^2*(3*$B3066-2*$A3421)/$B3066^3,0)</f>
        <v>0</v>
      </c>
      <c r="L3427" s="107">
        <f>'Calculo VIGA'!AP$22</f>
        <v>0</v>
      </c>
      <c r="M3427" s="106" t="e">
        <f>IF($A3066=L3422,1*($A3421)^2*(3*$B3066-2*$A3421)/$B3066^3,0)</f>
        <v>#DIV/0!</v>
      </c>
    </row>
    <row r="3428" spans="1:34" hidden="1" outlineLevel="2" x14ac:dyDescent="0.25">
      <c r="B3428" s="105">
        <f>'Calculo VIGA'!B$23</f>
        <v>2</v>
      </c>
      <c r="C3428" s="108">
        <f>IF($A3066=B3422,-1*($B3066-$A3421)*$A3421^2/$B3066^2,0)</f>
        <v>0</v>
      </c>
      <c r="D3428" s="107">
        <f>'Calculo VIGA'!J$23</f>
        <v>0</v>
      </c>
      <c r="E3428" s="108">
        <f>IF($A3066=D3422,-1*($B3066-$A3421)*$A3421^2/$B3066^2,0)</f>
        <v>0</v>
      </c>
      <c r="F3428" s="107">
        <f>'Calculo VIGA'!R$23</f>
        <v>0</v>
      </c>
      <c r="G3428" s="108">
        <f>IF($A3066=F3422,-1*($B3066-$A3421)*$A3421^2/$B3066^2,0)</f>
        <v>0</v>
      </c>
      <c r="H3428" s="107">
        <f>'Calculo VIGA'!Z$23</f>
        <v>0</v>
      </c>
      <c r="I3428" s="108">
        <f>IF($A3066=H3422,-1*($B3066-$A3421)*$A3421^2/$B3066^2,0)</f>
        <v>0</v>
      </c>
      <c r="J3428" s="107">
        <f>'Calculo VIGA'!AH$23</f>
        <v>0</v>
      </c>
      <c r="K3428" s="108">
        <f>IF($A3066=J3422,-1*($B3066-$A3421)*$A3421^2/$B3066^2,0)</f>
        <v>0</v>
      </c>
      <c r="L3428" s="107">
        <f>'Calculo VIGA'!AP$23</f>
        <v>0</v>
      </c>
      <c r="M3428" s="108" t="e">
        <f>IF($A3066=L3422,-1*($B3066-$A3421)*$A3421^2/$B3066^2,0)</f>
        <v>#DIV/0!</v>
      </c>
    </row>
    <row r="3429" spans="1:34" hidden="1" outlineLevel="2" x14ac:dyDescent="0.25">
      <c r="C3429" t="s">
        <v>61</v>
      </c>
      <c r="D3429" s="182"/>
      <c r="E3429" s="183"/>
      <c r="F3429" s="182"/>
      <c r="G3429" s="183"/>
      <c r="H3429" s="182"/>
      <c r="I3429" s="183"/>
      <c r="J3429" s="182"/>
      <c r="K3429" s="183"/>
      <c r="L3429" s="182"/>
      <c r="M3429" s="183"/>
      <c r="N3429" s="182"/>
      <c r="O3429" s="183"/>
      <c r="P3429" s="182"/>
      <c r="Q3429" s="183"/>
      <c r="R3429" s="182"/>
      <c r="S3429" s="183"/>
    </row>
    <row r="3430" spans="1:34" hidden="1" outlineLevel="2" x14ac:dyDescent="0.25">
      <c r="B3430" s="105">
        <v>1</v>
      </c>
      <c r="C3430" s="108">
        <f t="shared" ref="C3430" si="5939">-(IFERROR(VLOOKUP($B3430,$B3423:$C3428,2,0),0)+IFERROR(VLOOKUP($B3430,$D3423:$E3428,2,0),0)+IFERROR(VLOOKUP($B3430,$F3423:$G3428,2,0),0)+IFERROR(VLOOKUP($B3430,$H3423:$I3428,2,0),0)+IFERROR(VLOOKUP($B3430,$J3423:$K3428,2,0),0)+IFERROR(VLOOKUP($B3430,$L3423:$M3428,2,0),0)+IFERROR(VLOOKUP($B3430,$N3423:$O3428,2,0),0)+IFERROR(VLOOKUP($B3430,$P3423:$Q3428,2,0),0)+IFERROR(VLOOKUP($B3430,$R3423:$S3428,2,0),0))</f>
        <v>0</v>
      </c>
      <c r="E3430" s="109"/>
      <c r="F3430" s="325" t="s">
        <v>37</v>
      </c>
      <c r="G3430" s="325"/>
      <c r="H3430" s="325"/>
      <c r="I3430" s="325"/>
      <c r="J3430" s="325"/>
      <c r="K3430" s="325"/>
      <c r="L3430" s="325"/>
      <c r="M3430" s="325"/>
      <c r="N3430" s="325"/>
      <c r="O3430" s="325"/>
      <c r="P3430" s="325"/>
      <c r="Q3430" s="325"/>
      <c r="R3430" s="325"/>
      <c r="S3430" s="325"/>
      <c r="T3430" s="325"/>
      <c r="U3430" s="325"/>
      <c r="V3430" s="325"/>
      <c r="W3430" s="325"/>
      <c r="X3430" s="325"/>
      <c r="Y3430" s="325"/>
      <c r="Z3430" s="325"/>
      <c r="AA3430" s="325"/>
      <c r="AB3430" s="110"/>
      <c r="AC3430" s="110"/>
      <c r="AD3430" s="110"/>
      <c r="AE3430" s="110"/>
      <c r="AF3430" s="110"/>
      <c r="AG3430" s="110"/>
      <c r="AH3430" s="110"/>
    </row>
    <row r="3431" spans="1:34" hidden="1" outlineLevel="2" x14ac:dyDescent="0.25">
      <c r="B3431" s="105">
        <v>2</v>
      </c>
      <c r="C3431" s="108">
        <f t="shared" ref="C3431" si="5940">-(IFERROR(VLOOKUP($B3431,$B3423:$C3428,2,0),0)+IFERROR(VLOOKUP($B3431,$D3423:$E3428,2,0),0)+IFERROR(VLOOKUP($B3431,$F3423:$G3428,2,0),0)+IFERROR(VLOOKUP($B3431,$H3423:$I3428,2,0),0)+IFERROR(VLOOKUP($B3431,$J3423:$K3428,2,0),0)+IFERROR(VLOOKUP($B3431,$L3423:$M3428,2,0),0)+IFERROR(VLOOKUP($B3431,$N3423:$O3428,2,0),0)+IFERROR(VLOOKUP($B3431,$P3423:$Q3428,2,0),0)+IFERROR(VLOOKUP($B3431,$R3423:$S3428,2,0),0))</f>
        <v>0</v>
      </c>
      <c r="E3431" s="110"/>
      <c r="F3431" s="110"/>
      <c r="G3431" s="326" t="s">
        <v>38</v>
      </c>
      <c r="H3431" s="326"/>
      <c r="I3431" s="326"/>
      <c r="J3431" s="326"/>
      <c r="K3431" s="326"/>
      <c r="L3431" s="326"/>
      <c r="M3431" s="110"/>
      <c r="N3431" s="110"/>
      <c r="O3431" s="110"/>
      <c r="P3431" s="327" t="s">
        <v>39</v>
      </c>
      <c r="Q3431" s="327"/>
      <c r="R3431" s="327"/>
      <c r="S3431" s="327"/>
      <c r="T3431" s="327"/>
      <c r="U3431" s="327"/>
      <c r="V3431" s="110"/>
      <c r="W3431" s="110"/>
      <c r="X3431" s="110"/>
      <c r="Y3431" s="110"/>
      <c r="Z3431" s="110"/>
      <c r="AA3431" s="110"/>
      <c r="AB3431" s="110"/>
      <c r="AC3431" s="110"/>
      <c r="AD3431" s="110"/>
      <c r="AE3431" s="110"/>
      <c r="AF3431" s="110"/>
      <c r="AG3431" s="110"/>
      <c r="AH3431" s="110"/>
    </row>
    <row r="3432" spans="1:34" hidden="1" outlineLevel="2" x14ac:dyDescent="0.25">
      <c r="B3432" s="105">
        <v>3</v>
      </c>
      <c r="C3432" s="108">
        <f t="shared" ref="C3432" si="5941">-(IFERROR(VLOOKUP($B3432,$B3423:$C3428,2,0),0)+IFERROR(VLOOKUP($B3432,$D3423:$E3428,2,0),0)+IFERROR(VLOOKUP($B3432,$F3423:$G3428,2,0),0)+IFERROR(VLOOKUP($B3432,$H3423:$I3428,2,0),0)+IFERROR(VLOOKUP($B3432,$J3423:$K3428,2,0),0)+IFERROR(VLOOKUP($B3432,$L3423:$M3428,2,0),0)+IFERROR(VLOOKUP($B3432,$N3423:$O3428,2,0),0)+IFERROR(VLOOKUP($B3432,$P3423:$Q3428,2,0),0)+IFERROR(VLOOKUP($B3432,$R3423:$S3428,2,0),0))</f>
        <v>0</v>
      </c>
      <c r="E3432" s="110"/>
      <c r="F3432" s="110"/>
      <c r="G3432" s="112">
        <v>6</v>
      </c>
      <c r="H3432" s="112">
        <v>5</v>
      </c>
      <c r="I3432" s="112">
        <v>4</v>
      </c>
      <c r="J3432" s="112">
        <v>3</v>
      </c>
      <c r="K3432" s="112">
        <v>2</v>
      </c>
      <c r="L3432" s="112">
        <v>1</v>
      </c>
      <c r="M3432" s="110"/>
      <c r="O3432" s="110"/>
      <c r="P3432" s="112">
        <v>6</v>
      </c>
      <c r="Q3432" s="112">
        <v>5</v>
      </c>
      <c r="R3432" s="112">
        <v>4</v>
      </c>
      <c r="S3432" s="112">
        <v>3</v>
      </c>
      <c r="T3432" s="112">
        <v>2</v>
      </c>
      <c r="U3432" s="112">
        <v>1</v>
      </c>
      <c r="AB3432" s="110"/>
      <c r="AC3432" s="110"/>
      <c r="AD3432" s="110"/>
      <c r="AE3432" s="110"/>
      <c r="AF3432" s="110"/>
      <c r="AG3432" s="110"/>
      <c r="AH3432" s="110"/>
    </row>
    <row r="3433" spans="1:34" hidden="1" outlineLevel="2" x14ac:dyDescent="0.25">
      <c r="B3433" s="105">
        <v>4</v>
      </c>
      <c r="C3433" s="108">
        <f t="shared" ref="C3433" si="5942">-(IFERROR(VLOOKUP($B3433,$B3423:$C3428,2,0),0)+IFERROR(VLOOKUP($B3433,$D3423:$E3428,2,0),0)+IFERROR(VLOOKUP($B3433,$F3423:$G3428,2,0),0)+IFERROR(VLOOKUP($B3433,$H3423:$I3428,2,0),0)+IFERROR(VLOOKUP($B3433,$J3423:$K3428,2,0),0)+IFERROR(VLOOKUP($B3433,$L3423:$M3428,2,0),0)+IFERROR(VLOOKUP($B3433,$N3423:$O3428,2,0),0)+IFERROR(VLOOKUP($B3433,$P3423:$Q3428,2,0),0)+IFERROR(VLOOKUP($B3433,$R3423:$S3428,2,0),0))</f>
        <v>0</v>
      </c>
      <c r="E3433" s="110"/>
      <c r="F3433" s="105">
        <v>1</v>
      </c>
      <c r="G3433" s="184" t="e">
        <f t="array" ref="G3433:G3439">MMULT(MINVERSE($C$24:$I$30),$C3430:$C3436)</f>
        <v>#NUM!</v>
      </c>
      <c r="H3433" s="184" t="e">
        <f t="array" ref="H3433:H3438">MMULT(MINVERSE($C$24:$H$29),$C3430:$C3435)</f>
        <v>#NUM!</v>
      </c>
      <c r="I3433" s="184" t="e">
        <f t="array" ref="I3433:I3437">MMULT(MINVERSE($C$24:$G$28),$C3430:$C3434)</f>
        <v>#NUM!</v>
      </c>
      <c r="J3433" s="184">
        <f t="array" ref="J3433:J3436">MMULT(MINVERSE($C$24:$F$27),$C3430:$C3433)</f>
        <v>0</v>
      </c>
      <c r="K3433" s="184">
        <f t="array" ref="K3433:K3435">MMULT(MINVERSE($C$24:$E$26),$C3430:$C3432)</f>
        <v>0</v>
      </c>
      <c r="L3433" s="184">
        <f t="array" ref="L3433:L3434">MMULT(MINVERSE($C$24:$D$25),$C3430:$C3431)</f>
        <v>0</v>
      </c>
      <c r="M3433" s="110"/>
      <c r="O3433" s="105">
        <v>1</v>
      </c>
      <c r="P3433" s="184" t="e">
        <f t="array" ref="P3433:P3443">MMULT(MINVERSE($C$24:$M$34),$C3430:$C3440)</f>
        <v>#NUM!</v>
      </c>
      <c r="Q3433" s="184" t="e">
        <f t="array" ref="Q3433:Q3442">MMULT(MINVERSE($C$24:$L$33),$C3430:$C3439)</f>
        <v>#NUM!</v>
      </c>
      <c r="R3433" s="184" t="e">
        <f t="array" ref="R3433:R3441">MMULT(MINVERSE($C$24:$K$32),$C3430:$C3438)</f>
        <v>#NUM!</v>
      </c>
      <c r="S3433" s="184" t="e">
        <f t="array" ref="S3433:S3440">MMULT(MINVERSE($C$24:$J$31),$C3430:$C3437)</f>
        <v>#NUM!</v>
      </c>
      <c r="T3433" s="114"/>
      <c r="U3433" s="114"/>
      <c r="V3433" s="110"/>
      <c r="W3433" s="110"/>
      <c r="X3433" s="110"/>
      <c r="Y3433" s="110"/>
      <c r="Z3433" s="110"/>
      <c r="AA3433" s="110"/>
      <c r="AB3433" s="110"/>
      <c r="AC3433" s="110"/>
      <c r="AD3433" s="110"/>
      <c r="AE3433" s="110"/>
      <c r="AF3433" s="110"/>
      <c r="AG3433" s="110"/>
      <c r="AH3433" s="110"/>
    </row>
    <row r="3434" spans="1:34" hidden="1" outlineLevel="2" x14ac:dyDescent="0.25">
      <c r="B3434" s="105">
        <v>5</v>
      </c>
      <c r="C3434" s="108">
        <f t="shared" ref="C3434" si="5943">-(IFERROR(VLOOKUP($B3434,$B3423:$C3428,2,0),0)+IFERROR(VLOOKUP($B3434,$D3423:$E3428,2,0),0)+IFERROR(VLOOKUP($B3434,$F3423:$G3428,2,0),0)+IFERROR(VLOOKUP($B3434,$H3423:$I3428,2,0),0)+IFERROR(VLOOKUP($B3434,$J3423:$K3428,2,0),0)+IFERROR(VLOOKUP($B3434,$L3423:$M3428,2,0),0)+IFERROR(VLOOKUP($B3434,$N3423:$O3428,2,0),0)+IFERROR(VLOOKUP($B3434,$P3423:$Q3428,2,0),0)+IFERROR(VLOOKUP($B3434,$R3423:$S3428,2,0),0))</f>
        <v>0</v>
      </c>
      <c r="E3434" s="110"/>
      <c r="F3434" s="105">
        <v>2</v>
      </c>
      <c r="G3434" s="185" t="e">
        <v>#NUM!</v>
      </c>
      <c r="H3434" s="185" t="e">
        <v>#NUM!</v>
      </c>
      <c r="I3434" s="185" t="e">
        <v>#NUM!</v>
      </c>
      <c r="J3434" s="185">
        <v>0</v>
      </c>
      <c r="K3434" s="185">
        <v>0</v>
      </c>
      <c r="L3434" s="185">
        <v>0</v>
      </c>
      <c r="M3434" s="110"/>
      <c r="O3434" s="105">
        <v>2</v>
      </c>
      <c r="P3434" s="185" t="e">
        <v>#NUM!</v>
      </c>
      <c r="Q3434" s="185" t="e">
        <v>#NUM!</v>
      </c>
      <c r="R3434" s="185" t="e">
        <v>#NUM!</v>
      </c>
      <c r="S3434" s="185" t="e">
        <v>#NUM!</v>
      </c>
      <c r="T3434" s="114"/>
      <c r="U3434" s="114"/>
    </row>
    <row r="3435" spans="1:34" hidden="1" outlineLevel="2" x14ac:dyDescent="0.25">
      <c r="B3435" s="105">
        <v>6</v>
      </c>
      <c r="C3435" s="108">
        <f t="shared" ref="C3435" si="5944">-(IFERROR(VLOOKUP($B3435,$B3423:$C3428,2,0),0)+IFERROR(VLOOKUP($B3435,$D3423:$E3428,2,0),0)+IFERROR(VLOOKUP($B3435,$F3423:$G3428,2,0),0)+IFERROR(VLOOKUP($B3435,$H3423:$I3428,2,0),0)+IFERROR(VLOOKUP($B3435,$J3423:$K3428,2,0),0)+IFERROR(VLOOKUP($B3435,$L3423:$M3428,2,0),0)+IFERROR(VLOOKUP($B3435,$N3423:$O3428,2,0),0)+IFERROR(VLOOKUP($B3435,$P3423:$Q3428,2,0),0)+IFERROR(VLOOKUP($B3435,$R3423:$S3428,2,0),0))</f>
        <v>0</v>
      </c>
      <c r="E3435" s="110"/>
      <c r="F3435" s="105">
        <v>3</v>
      </c>
      <c r="G3435" s="185" t="e">
        <v>#NUM!</v>
      </c>
      <c r="H3435" s="185" t="e">
        <v>#NUM!</v>
      </c>
      <c r="I3435" s="185" t="e">
        <v>#NUM!</v>
      </c>
      <c r="J3435" s="185">
        <v>0</v>
      </c>
      <c r="K3435" s="185">
        <v>0</v>
      </c>
      <c r="L3435" s="185"/>
      <c r="M3435" s="110"/>
      <c r="O3435" s="105">
        <v>3</v>
      </c>
      <c r="P3435" s="185" t="e">
        <v>#NUM!</v>
      </c>
      <c r="Q3435" s="185" t="e">
        <v>#NUM!</v>
      </c>
      <c r="R3435" s="185" t="e">
        <v>#NUM!</v>
      </c>
      <c r="S3435" s="185" t="e">
        <v>#NUM!</v>
      </c>
      <c r="T3435" s="114"/>
      <c r="U3435" s="114"/>
    </row>
    <row r="3436" spans="1:34" hidden="1" outlineLevel="2" x14ac:dyDescent="0.25">
      <c r="B3436" s="105">
        <v>7</v>
      </c>
      <c r="C3436" s="108">
        <f t="shared" ref="C3436" si="5945">-(IFERROR(VLOOKUP($B3436,$B3423:$C3428,2,0),0)+IFERROR(VLOOKUP($B3436,$D3423:$E3428,2,0),0)+IFERROR(VLOOKUP($B3436,$F3423:$G3428,2,0),0)+IFERROR(VLOOKUP($B3436,$H3423:$I3428,2,0),0)+IFERROR(VLOOKUP($B3436,$J3423:$K3428,2,0),0)+IFERROR(VLOOKUP($B3436,$L3423:$M3428,2,0),0)+IFERROR(VLOOKUP($B3436,$N3423:$O3428,2,0),0)+IFERROR(VLOOKUP($B3436,$P3423:$Q3428,2,0),0)+IFERROR(VLOOKUP($B3436,$R3423:$S3428,2,0),0))</f>
        <v>0</v>
      </c>
      <c r="E3436" s="110"/>
      <c r="F3436" s="105">
        <v>4</v>
      </c>
      <c r="G3436" s="185" t="e">
        <v>#NUM!</v>
      </c>
      <c r="H3436" s="185" t="e">
        <v>#NUM!</v>
      </c>
      <c r="I3436" s="185" t="e">
        <v>#NUM!</v>
      </c>
      <c r="J3436" s="185">
        <v>0</v>
      </c>
      <c r="K3436" s="185"/>
      <c r="L3436" s="185"/>
      <c r="M3436" s="110"/>
      <c r="O3436" s="105">
        <v>4</v>
      </c>
      <c r="P3436" s="185" t="e">
        <v>#NUM!</v>
      </c>
      <c r="Q3436" s="185" t="e">
        <v>#NUM!</v>
      </c>
      <c r="R3436" s="185" t="e">
        <v>#NUM!</v>
      </c>
      <c r="S3436" s="185" t="e">
        <v>#NUM!</v>
      </c>
      <c r="T3436" s="114"/>
      <c r="U3436" s="114"/>
    </row>
    <row r="3437" spans="1:34" hidden="1" outlineLevel="2" x14ac:dyDescent="0.25">
      <c r="B3437" s="105">
        <v>8</v>
      </c>
      <c r="C3437" s="108">
        <f t="shared" ref="C3437" si="5946">-(IFERROR(VLOOKUP($B3437,$B3423:$C3428,2,0),0)+IFERROR(VLOOKUP($B3437,$D3423:$E3428,2,0),0)+IFERROR(VLOOKUP($B3437,$F3423:$G3428,2,0),0)+IFERROR(VLOOKUP($B3437,$H3423:$I3428,2,0),0)+IFERROR(VLOOKUP($B3437,$J3423:$K3428,2,0),0)+IFERROR(VLOOKUP($B3437,$L3423:$M3428,2,0),0)+IFERROR(VLOOKUP($B3437,$N3423:$O3428,2,0),0)+IFERROR(VLOOKUP($B3437,$P3423:$Q3428,2,0),0)+IFERROR(VLOOKUP($B3437,$R3423:$S3428,2,0),0))</f>
        <v>0</v>
      </c>
      <c r="E3437" s="110" t="s">
        <v>40</v>
      </c>
      <c r="F3437" s="105">
        <v>5</v>
      </c>
      <c r="G3437" s="185" t="e">
        <v>#NUM!</v>
      </c>
      <c r="H3437" s="185" t="e">
        <v>#NUM!</v>
      </c>
      <c r="I3437" s="185" t="e">
        <v>#NUM!</v>
      </c>
      <c r="J3437" s="185"/>
      <c r="K3437" s="185"/>
      <c r="L3437" s="185"/>
      <c r="M3437" s="110"/>
      <c r="O3437" s="105">
        <v>5</v>
      </c>
      <c r="P3437" s="185" t="e">
        <v>#NUM!</v>
      </c>
      <c r="Q3437" s="185" t="e">
        <v>#NUM!</v>
      </c>
      <c r="R3437" s="185" t="e">
        <v>#NUM!</v>
      </c>
      <c r="S3437" s="185" t="e">
        <v>#NUM!</v>
      </c>
      <c r="T3437" s="114"/>
      <c r="U3437" s="114"/>
    </row>
    <row r="3438" spans="1:34" hidden="1" outlineLevel="2" x14ac:dyDescent="0.25">
      <c r="B3438" s="105">
        <v>9</v>
      </c>
      <c r="C3438" s="108">
        <f t="shared" ref="C3438" si="5947">-(IFERROR(VLOOKUP($B3438,$B3423:$C3428,2,0),0)+IFERROR(VLOOKUP($B3438,$D3423:$E3428,2,0),0)+IFERROR(VLOOKUP($B3438,$F3423:$G3428,2,0),0)+IFERROR(VLOOKUP($B3438,$H3423:$I3428,2,0),0)+IFERROR(VLOOKUP($B3438,$J3423:$K3428,2,0),0)+IFERROR(VLOOKUP($B3438,$L3423:$M3428,2,0),0)+IFERROR(VLOOKUP($B3438,$N3423:$O3428,2,0),0)+IFERROR(VLOOKUP($B3438,$P3423:$Q3428,2,0),0)+IFERROR(VLOOKUP($B3438,$R3423:$S3428,2,0),0))</f>
        <v>0</v>
      </c>
      <c r="E3438" s="110"/>
      <c r="F3438" s="105">
        <v>6</v>
      </c>
      <c r="G3438" s="185" t="e">
        <v>#NUM!</v>
      </c>
      <c r="H3438" s="185" t="e">
        <v>#NUM!</v>
      </c>
      <c r="I3438" s="185"/>
      <c r="J3438" s="185"/>
      <c r="K3438" s="185"/>
      <c r="L3438" s="185"/>
      <c r="M3438" s="110"/>
      <c r="O3438" s="105">
        <v>6</v>
      </c>
      <c r="P3438" s="185" t="e">
        <v>#NUM!</v>
      </c>
      <c r="Q3438" s="185" t="e">
        <v>#NUM!</v>
      </c>
      <c r="R3438" s="185" t="e">
        <v>#NUM!</v>
      </c>
      <c r="S3438" s="185" t="e">
        <v>#NUM!</v>
      </c>
      <c r="T3438" s="114"/>
      <c r="U3438" s="114"/>
    </row>
    <row r="3439" spans="1:34" hidden="1" outlineLevel="2" x14ac:dyDescent="0.25">
      <c r="B3439" s="105">
        <v>10</v>
      </c>
      <c r="C3439" s="108">
        <f t="shared" ref="C3439" si="5948">-(IFERROR(VLOOKUP($B3439,$B3423:$C3428,2,0),0)+IFERROR(VLOOKUP($B3439,$D3423:$E3428,2,0),0)+IFERROR(VLOOKUP($B3439,$F3423:$G3428,2,0),0)+IFERROR(VLOOKUP($B3439,$H3423:$I3428,2,0),0)+IFERROR(VLOOKUP($B3439,$J3423:$K3428,2,0),0)+IFERROR(VLOOKUP($B3439,$L3423:$M3428,2,0),0)+IFERROR(VLOOKUP($B3439,$N3423:$O3428,2,0),0)+IFERROR(VLOOKUP($B3439,$P3423:$Q3428,2,0),0)+IFERROR(VLOOKUP($B3439,$R3423:$S3428,2,0),0))</f>
        <v>0</v>
      </c>
      <c r="E3439" s="110"/>
      <c r="F3439" s="105">
        <v>7</v>
      </c>
      <c r="G3439" s="185" t="e">
        <v>#NUM!</v>
      </c>
      <c r="H3439" s="185"/>
      <c r="I3439" s="185"/>
      <c r="J3439" s="185"/>
      <c r="K3439" s="185"/>
      <c r="L3439" s="185"/>
      <c r="M3439" s="110"/>
      <c r="N3439" s="110" t="s">
        <v>40</v>
      </c>
      <c r="O3439" s="105">
        <v>7</v>
      </c>
      <c r="P3439" s="185" t="e">
        <v>#NUM!</v>
      </c>
      <c r="Q3439" s="185" t="e">
        <v>#NUM!</v>
      </c>
      <c r="R3439" s="185" t="e">
        <v>#NUM!</v>
      </c>
      <c r="S3439" s="185" t="e">
        <v>#NUM!</v>
      </c>
      <c r="T3439" s="114"/>
      <c r="U3439" s="114"/>
    </row>
    <row r="3440" spans="1:34" hidden="1" outlineLevel="2" x14ac:dyDescent="0.25">
      <c r="B3440" s="105">
        <v>11</v>
      </c>
      <c r="C3440" s="108">
        <f t="shared" ref="C3440" si="5949">-(IFERROR(VLOOKUP($B3440,$B3423:$C3428,2,0),0)+IFERROR(VLOOKUP($B3440,$D3423:$E3428,2,0),0)+IFERROR(VLOOKUP($B3440,$F3423:$G3428,2,0),0)+IFERROR(VLOOKUP($B3440,$H3423:$I3428,2,0),0)+IFERROR(VLOOKUP($B3440,$J3423:$K3428,2,0),0)+IFERROR(VLOOKUP($B3440,$L3423:$M3428,2,0),0)+IFERROR(VLOOKUP($B3440,$N3423:$O3428,2,0),0)+IFERROR(VLOOKUP($B3440,$P3423:$Q3428,2,0),0)+IFERROR(VLOOKUP($B3440,$R3423:$S3428,2,0),0))</f>
        <v>0</v>
      </c>
      <c r="E3440" s="110"/>
      <c r="M3440" s="110"/>
      <c r="O3440" s="105">
        <v>8</v>
      </c>
      <c r="P3440" s="185" t="e">
        <v>#NUM!</v>
      </c>
      <c r="Q3440" s="185" t="e">
        <v>#NUM!</v>
      </c>
      <c r="R3440" s="185" t="e">
        <v>#NUM!</v>
      </c>
      <c r="S3440" s="185" t="e">
        <v>#NUM!</v>
      </c>
      <c r="T3440" s="114"/>
      <c r="U3440" s="114"/>
    </row>
    <row r="3441" spans="1:24" hidden="1" outlineLevel="2" x14ac:dyDescent="0.25">
      <c r="B3441" s="105">
        <v>12</v>
      </c>
      <c r="C3441" s="108">
        <f t="shared" ref="C3441" si="5950">-(IFERROR(VLOOKUP($B3441,$B3423:$C3428,2,0),0)+IFERROR(VLOOKUP($B3441,$D3423:$E3428,2,0),0)+IFERROR(VLOOKUP($B3441,$F3423:$G3428,2,0),0)+IFERROR(VLOOKUP($B3441,$H3423:$I3428,2,0),0)+IFERROR(VLOOKUP($B3441,$J3423:$K3428,2,0),0)+IFERROR(VLOOKUP($B3441,$L3423:$M3428,2,0),0)+IFERROR(VLOOKUP($B3441,$N3423:$O3428,2,0),0)+IFERROR(VLOOKUP($B3441,$P3423:$Q3428,2,0),0)+IFERROR(VLOOKUP($B3441,$R3423:$S3428,2,0),0))</f>
        <v>0</v>
      </c>
      <c r="E3441" s="110"/>
      <c r="M3441" s="110"/>
      <c r="O3441" s="105">
        <v>9</v>
      </c>
      <c r="P3441" s="185" t="e">
        <v>#NUM!</v>
      </c>
      <c r="Q3441" s="185" t="e">
        <v>#NUM!</v>
      </c>
      <c r="R3441" s="185" t="e">
        <v>#NUM!</v>
      </c>
      <c r="S3441" s="185"/>
      <c r="T3441" s="114"/>
      <c r="U3441" s="114"/>
    </row>
    <row r="3442" spans="1:24" hidden="1" outlineLevel="2" x14ac:dyDescent="0.25">
      <c r="B3442" s="105">
        <v>13</v>
      </c>
      <c r="C3442" s="108">
        <f t="shared" ref="C3442" si="5951">-(IFERROR(VLOOKUP($B3442,$B3423:$C3428,2,0),0)+IFERROR(VLOOKUP($B3442,$D3423:$E3428,2,0),0)+IFERROR(VLOOKUP($B3442,$F3423:$G3428,2,0),0)+IFERROR(VLOOKUP($B3442,$H3423:$I3428,2,0),0)+IFERROR(VLOOKUP($B3442,$J3423:$K3428,2,0),0)+IFERROR(VLOOKUP($B3442,$L3423:$M3428,2,0),0)+IFERROR(VLOOKUP($B3442,$N3423:$O3428,2,0),0)+IFERROR(VLOOKUP($B3442,$P3423:$Q3428,2,0),0)+IFERROR(VLOOKUP($B3442,$R3423:$S3428,2,0),0))</f>
        <v>0</v>
      </c>
      <c r="E3442" s="110"/>
      <c r="F3442" s="110"/>
      <c r="G3442" s="324" t="s">
        <v>42</v>
      </c>
      <c r="H3442" s="324"/>
      <c r="I3442" s="324"/>
      <c r="J3442" s="324"/>
      <c r="K3442" s="324"/>
      <c r="L3442" s="324"/>
      <c r="M3442" s="110"/>
      <c r="O3442" s="105">
        <v>10</v>
      </c>
      <c r="P3442" s="185" t="e">
        <v>#NUM!</v>
      </c>
      <c r="Q3442" s="185" t="e">
        <v>#NUM!</v>
      </c>
      <c r="R3442" s="185"/>
      <c r="S3442" s="185"/>
      <c r="T3442" s="114"/>
      <c r="U3442" s="114"/>
    </row>
    <row r="3443" spans="1:24" hidden="1" outlineLevel="2" x14ac:dyDescent="0.25">
      <c r="B3443" s="105">
        <v>14</v>
      </c>
      <c r="C3443" s="108">
        <f t="shared" ref="C3443" si="5952">-(IFERROR(VLOOKUP($B3443,$B3423:$C3428,2,0),0)+IFERROR(VLOOKUP($B3443,$D3423:$E3428,2,0),0)+IFERROR(VLOOKUP($B3443,$F3423:$G3428,2,0),0)+IFERROR(VLOOKUP($B3443,$H3423:$I3428,2,0),0)+IFERROR(VLOOKUP($B3443,$J3423:$K3428,2,0),0)+IFERROR(VLOOKUP($B3443,$L3423:$M3428,2,0),0)+IFERROR(VLOOKUP($B3443,$N3423:$O3428,2,0),0)+IFERROR(VLOOKUP($B3443,$P3423:$Q3428,2,0),0)+IFERROR(VLOOKUP($B3443,$R3423:$S3428,2,0),0))</f>
        <v>0</v>
      </c>
      <c r="E3443" s="110"/>
      <c r="F3443" s="110"/>
      <c r="G3443" s="112">
        <v>6</v>
      </c>
      <c r="H3443" s="112">
        <v>5</v>
      </c>
      <c r="I3443" s="112">
        <v>4</v>
      </c>
      <c r="J3443" s="112">
        <v>3</v>
      </c>
      <c r="K3443" s="112">
        <v>2</v>
      </c>
      <c r="L3443" s="112">
        <v>1</v>
      </c>
      <c r="M3443" s="110"/>
      <c r="O3443" s="105">
        <v>11</v>
      </c>
      <c r="P3443" s="185" t="e">
        <v>#NUM!</v>
      </c>
      <c r="Q3443" s="185"/>
      <c r="R3443" s="185"/>
      <c r="S3443" s="185"/>
      <c r="T3443" s="114"/>
      <c r="U3443" s="114"/>
    </row>
    <row r="3444" spans="1:24" hidden="1" outlineLevel="2" x14ac:dyDescent="0.25">
      <c r="A3444" s="68" t="s">
        <v>41</v>
      </c>
      <c r="B3444" s="105">
        <v>15</v>
      </c>
      <c r="C3444" s="108">
        <f t="shared" ref="C3444" si="5953">-(IFERROR(VLOOKUP($B3444,$B3423:$C3428,2,0),0)+IFERROR(VLOOKUP($B3444,$D3423:$E3428,2,0),0)+IFERROR(VLOOKUP($B3444,$F3423:$G3428,2,0),0)+IFERROR(VLOOKUP($B3444,$H3423:$I3428,2,0),0)+IFERROR(VLOOKUP($B3444,$J3423:$K3428,2,0),0)+IFERROR(VLOOKUP($B3444,$L3423:$M3428,2,0),0)+IFERROR(VLOOKUP($B3444,$N3423:$O3428,2,0),0)+IFERROR(VLOOKUP($B3444,$P3423:$Q3428,2,0),0)+IFERROR(VLOOKUP($B3444,$R3423:$S3428,2,0),0))</f>
        <v>0</v>
      </c>
      <c r="E3444" s="110"/>
      <c r="F3444" s="105">
        <v>1</v>
      </c>
      <c r="G3444" s="184" t="e">
        <f t="array" ref="G3444:G3452">MMULT(MINVERSE($C$24:$K$32),$C3430:$C3438)</f>
        <v>#NUM!</v>
      </c>
      <c r="H3444" s="184" t="e">
        <f t="array" ref="H3444:H3451">MMULT(MINVERSE($C$24:$J$31),$C3430:$C3437)</f>
        <v>#NUM!</v>
      </c>
      <c r="I3444" s="184" t="e">
        <f t="array" ref="I3444:I3450">MMULT(MINVERSE($C$24:$I$30),$C3430:$C3436)</f>
        <v>#NUM!</v>
      </c>
      <c r="J3444" s="184" t="e">
        <f t="array" ref="J3444:J3449">MMULT(MINVERSE($C$24:$H$29),$C3430:$C3435)</f>
        <v>#NUM!</v>
      </c>
      <c r="K3444" s="184" t="e">
        <f t="array" ref="K3444:K3448">MMULT(MINVERSE($C$24:$G$28),$C3430:$C3434)</f>
        <v>#NUM!</v>
      </c>
      <c r="L3444" s="113"/>
      <c r="M3444" s="110"/>
      <c r="N3444" s="110"/>
      <c r="O3444" s="110"/>
      <c r="P3444" s="110"/>
    </row>
    <row r="3445" spans="1:24" hidden="1" outlineLevel="2" x14ac:dyDescent="0.25">
      <c r="B3445" s="105">
        <v>16</v>
      </c>
      <c r="C3445" s="108">
        <f t="shared" ref="C3445" si="5954">-(IFERROR(VLOOKUP($B3445,$B3423:$C3428,2,0),0)+IFERROR(VLOOKUP($B3445,$D3423:$E3428,2,0),0)+IFERROR(VLOOKUP($B3445,$F3423:$G3428,2,0),0)+IFERROR(VLOOKUP($B3445,$H3423:$I3428,2,0),0)+IFERROR(VLOOKUP($B3445,$J3423:$K3428,2,0),0)+IFERROR(VLOOKUP($B3445,$L3423:$M3428,2,0),0)+IFERROR(VLOOKUP($B3445,$N3423:$O3428,2,0),0)+IFERROR(VLOOKUP($B3445,$P3423:$Q3428,2,0),0)+IFERROR(VLOOKUP($B3445,$R3423:$S3428,2,0),0))</f>
        <v>0</v>
      </c>
      <c r="E3445" s="110"/>
      <c r="F3445" s="105">
        <v>2</v>
      </c>
      <c r="G3445" s="185" t="e">
        <v>#NUM!</v>
      </c>
      <c r="H3445" s="185" t="e">
        <v>#NUM!</v>
      </c>
      <c r="I3445" s="185" t="e">
        <v>#NUM!</v>
      </c>
      <c r="J3445" s="185" t="e">
        <v>#NUM!</v>
      </c>
      <c r="K3445" s="185" t="e">
        <v>#NUM!</v>
      </c>
      <c r="L3445" s="114"/>
      <c r="M3445" s="110"/>
      <c r="N3445" s="110"/>
      <c r="O3445" s="110"/>
      <c r="P3445" s="110"/>
    </row>
    <row r="3446" spans="1:24" hidden="1" outlineLevel="2" x14ac:dyDescent="0.25">
      <c r="B3446" s="105">
        <v>17</v>
      </c>
      <c r="C3446" s="108">
        <f t="shared" ref="C3446" si="5955">-(IFERROR(VLOOKUP($B3446,$B3423:$C3428,2,0),0)+IFERROR(VLOOKUP($B3446,$D3423:$E3428,2,0),0)+IFERROR(VLOOKUP($B3446,$F3423:$G3428,2,0),0)+IFERROR(VLOOKUP($B3446,$H3423:$I3428,2,0),0)+IFERROR(VLOOKUP($B3446,$J3423:$K3428,2,0),0)+IFERROR(VLOOKUP($B3446,$L3423:$M3428,2,0),0)+IFERROR(VLOOKUP($B3446,$N3423:$O3428,2,0),0)+IFERROR(VLOOKUP($B3446,$P3423:$Q3428,2,0),0)+IFERROR(VLOOKUP($B3446,$R3423:$S3428,2,0),0))</f>
        <v>0</v>
      </c>
      <c r="E3446" s="110"/>
      <c r="F3446" s="105">
        <v>3</v>
      </c>
      <c r="G3446" s="185" t="e">
        <v>#NUM!</v>
      </c>
      <c r="H3446" s="185" t="e">
        <v>#NUM!</v>
      </c>
      <c r="I3446" s="185" t="e">
        <v>#NUM!</v>
      </c>
      <c r="J3446" s="185" t="e">
        <v>#NUM!</v>
      </c>
      <c r="K3446" s="185" t="e">
        <v>#NUM!</v>
      </c>
      <c r="L3446" s="114"/>
      <c r="M3446" s="110"/>
    </row>
    <row r="3447" spans="1:24" hidden="1" outlineLevel="2" x14ac:dyDescent="0.25">
      <c r="B3447" s="105">
        <v>18</v>
      </c>
      <c r="C3447" s="108">
        <f t="shared" ref="C3447" si="5956">-(IFERROR(VLOOKUP($B3447,$B3423:$C3428,2,0),0)+IFERROR(VLOOKUP($B3447,$D3423:$E3428,2,0),0)+IFERROR(VLOOKUP($B3447,$F3423:$G3428,2,0),0)+IFERROR(VLOOKUP($B3447,$H3423:$I3428,2,0),0)+IFERROR(VLOOKUP($B3447,$J3423:$K3428,2,0),0)+IFERROR(VLOOKUP($B3447,$L3423:$M3428,2,0),0)+IFERROR(VLOOKUP($B3447,$N3423:$O3428,2,0),0)+IFERROR(VLOOKUP($B3447,$P3423:$Q3428,2,0),0)+IFERROR(VLOOKUP($B3447,$R3423:$S3428,2,0),0))</f>
        <v>0</v>
      </c>
      <c r="E3447" s="110"/>
      <c r="F3447" s="105">
        <v>4</v>
      </c>
      <c r="G3447" s="185" t="e">
        <v>#NUM!</v>
      </c>
      <c r="H3447" s="185" t="e">
        <v>#NUM!</v>
      </c>
      <c r="I3447" s="185" t="e">
        <v>#NUM!</v>
      </c>
      <c r="J3447" s="185" t="e">
        <v>#NUM!</v>
      </c>
      <c r="K3447" s="185" t="e">
        <v>#NUM!</v>
      </c>
      <c r="L3447" s="114"/>
      <c r="M3447" s="110"/>
    </row>
    <row r="3448" spans="1:24" hidden="1" outlineLevel="2" x14ac:dyDescent="0.25">
      <c r="B3448" s="105">
        <v>19</v>
      </c>
      <c r="C3448" s="108">
        <f t="shared" ref="C3448" si="5957">-(IFERROR(VLOOKUP($B3448,$B3423:$C3428,2,0),0)+IFERROR(VLOOKUP($B3448,$D3423:$E3428,2,0),0)+IFERROR(VLOOKUP($B3448,$F3423:$G3428,2,0),0)+IFERROR(VLOOKUP($B3448,$H3423:$I3428,2,0),0)+IFERROR(VLOOKUP($B3448,$J3423:$K3428,2,0),0)+IFERROR(VLOOKUP($B3448,$L3423:$M3428,2,0),0)+IFERROR(VLOOKUP($B3448,$N3423:$O3428,2,0),0)+IFERROR(VLOOKUP($B3448,$P3423:$Q3428,2,0),0)+IFERROR(VLOOKUP($B3448,$R3423:$S3428,2,0),0))</f>
        <v>0</v>
      </c>
      <c r="E3448" s="110"/>
      <c r="F3448" s="105">
        <v>5</v>
      </c>
      <c r="G3448" s="185" t="e">
        <v>#NUM!</v>
      </c>
      <c r="H3448" s="185" t="e">
        <v>#NUM!</v>
      </c>
      <c r="I3448" s="185" t="e">
        <v>#NUM!</v>
      </c>
      <c r="J3448" s="185" t="e">
        <v>#NUM!</v>
      </c>
      <c r="K3448" s="185" t="e">
        <v>#NUM!</v>
      </c>
      <c r="L3448" s="114"/>
      <c r="M3448" s="110"/>
    </row>
    <row r="3449" spans="1:24" hidden="1" outlineLevel="2" x14ac:dyDescent="0.25">
      <c r="B3449" s="105">
        <v>20</v>
      </c>
      <c r="C3449" s="108">
        <f t="shared" ref="C3449" si="5958">-(IFERROR(VLOOKUP($B3449,$B3423:$C3428,2,0),0)+IFERROR(VLOOKUP($B3449,$D3423:$E3428,2,0),0)+IFERROR(VLOOKUP($B3449,$F3423:$G3428,2,0),0)+IFERROR(VLOOKUP($B3449,$H3423:$I3428,2,0),0)+IFERROR(VLOOKUP($B3449,$J3423:$K3428,2,0),0)+IFERROR(VLOOKUP($B3449,$L3423:$M3428,2,0),0)+IFERROR(VLOOKUP($B3449,$N3423:$O3428,2,0),0)+IFERROR(VLOOKUP($B3449,$P3423:$Q3428,2,0),0)+IFERROR(VLOOKUP($B3449,$R3423:$S3428,2,0),0))</f>
        <v>0</v>
      </c>
      <c r="E3449" s="110" t="s">
        <v>40</v>
      </c>
      <c r="F3449" s="105">
        <v>6</v>
      </c>
      <c r="G3449" s="185" t="e">
        <v>#NUM!</v>
      </c>
      <c r="H3449" s="185" t="e">
        <v>#NUM!</v>
      </c>
      <c r="I3449" s="185" t="e">
        <v>#NUM!</v>
      </c>
      <c r="J3449" s="185" t="e">
        <v>#NUM!</v>
      </c>
      <c r="K3449" s="185"/>
      <c r="L3449" s="114"/>
      <c r="M3449" s="110"/>
    </row>
    <row r="3450" spans="1:24" hidden="1" outlineLevel="2" x14ac:dyDescent="0.25">
      <c r="B3450" s="105">
        <v>21</v>
      </c>
      <c r="C3450" s="108">
        <f t="shared" ref="C3450" si="5959">-(IFERROR(VLOOKUP($B3450,$B3423:$C3428,2,0),0)+IFERROR(VLOOKUP($B3450,$D3423:$E3428,2,0),0)+IFERROR(VLOOKUP($B3450,$F3423:$G3428,2,0),0)+IFERROR(VLOOKUP($B3450,$H3423:$I3428,2,0),0)+IFERROR(VLOOKUP($B3450,$J3423:$K3428,2,0),0)+IFERROR(VLOOKUP($B3450,$L3423:$M3428,2,0),0)+IFERROR(VLOOKUP($B3450,$N3423:$O3428,2,0),0)+IFERROR(VLOOKUP($B3450,$P3423:$Q3428,2,0),0)+IFERROR(VLOOKUP($B3450,$R3423:$S3428,2,0),0))</f>
        <v>0</v>
      </c>
      <c r="E3450" s="110"/>
      <c r="F3450" s="105">
        <v>7</v>
      </c>
      <c r="G3450" s="185" t="e">
        <v>#NUM!</v>
      </c>
      <c r="H3450" s="185" t="e">
        <v>#NUM!</v>
      </c>
      <c r="I3450" s="185" t="e">
        <v>#NUM!</v>
      </c>
      <c r="J3450" s="185"/>
      <c r="K3450" s="185"/>
      <c r="L3450" s="114"/>
      <c r="M3450" s="110"/>
    </row>
    <row r="3451" spans="1:24" hidden="1" outlineLevel="2" x14ac:dyDescent="0.25">
      <c r="E3451" s="110"/>
      <c r="F3451" s="105">
        <v>8</v>
      </c>
      <c r="G3451" s="185" t="e">
        <v>#NUM!</v>
      </c>
      <c r="H3451" s="185" t="e">
        <v>#NUM!</v>
      </c>
      <c r="I3451" s="185"/>
      <c r="J3451" s="185"/>
      <c r="K3451" s="185"/>
      <c r="L3451" s="114"/>
      <c r="M3451" s="110"/>
      <c r="X3451" s="110"/>
    </row>
    <row r="3452" spans="1:24" hidden="1" outlineLevel="2" x14ac:dyDescent="0.25">
      <c r="E3452" s="110"/>
      <c r="F3452" s="105">
        <v>9</v>
      </c>
      <c r="G3452" s="185" t="e">
        <v>#NUM!</v>
      </c>
      <c r="H3452" s="185"/>
      <c r="I3452" s="185"/>
      <c r="J3452" s="185"/>
      <c r="K3452" s="185"/>
      <c r="L3452" s="114"/>
      <c r="M3452" s="110"/>
      <c r="X3452" s="110"/>
    </row>
    <row r="3453" spans="1:24" hidden="1" outlineLevel="2" x14ac:dyDescent="0.25">
      <c r="A3453" s="117"/>
    </row>
    <row r="3454" spans="1:24" s="119" customFormat="1" hidden="1" outlineLevel="2" x14ac:dyDescent="0.25">
      <c r="A3454" s="118" t="s">
        <v>37</v>
      </c>
    </row>
    <row r="3455" spans="1:24" hidden="1" outlineLevel="2" x14ac:dyDescent="0.25">
      <c r="B3455" s="316">
        <f t="shared" ref="B3455:B3461" si="5960">B3422</f>
        <v>1</v>
      </c>
      <c r="C3455" s="316"/>
      <c r="D3455" s="316">
        <f t="shared" ref="D3455:D3461" si="5961">D3422</f>
        <v>2</v>
      </c>
      <c r="E3455" s="316"/>
      <c r="F3455" s="316">
        <f t="shared" ref="F3455:F3461" si="5962">F3422</f>
        <v>3</v>
      </c>
      <c r="G3455" s="316"/>
      <c r="H3455" s="316">
        <f t="shared" ref="H3455:H3461" si="5963">H3422</f>
        <v>4</v>
      </c>
      <c r="I3455" s="316"/>
      <c r="J3455" s="316">
        <f t="shared" ref="J3455:J3461" si="5964">J3422</f>
        <v>5</v>
      </c>
      <c r="K3455" s="316"/>
      <c r="L3455" s="316">
        <f t="shared" ref="L3455:L3461" si="5965">L3422</f>
        <v>6</v>
      </c>
      <c r="M3455" s="316"/>
    </row>
    <row r="3456" spans="1:24" hidden="1" outlineLevel="2" x14ac:dyDescent="0.25">
      <c r="B3456" s="105">
        <f t="shared" si="5960"/>
        <v>3</v>
      </c>
      <c r="C3456" s="116">
        <f>IF($Q$2=2,IFERROR(INDEX($G3433:$L3439,MATCH(B3456,$F3433:$F3439,0),MATCH(INICIO!$C$78,$G3432:$L3432,0)),0),IF($Q$2=4,IFERROR(INDEX($P3433:$U3443,MATCH(B3456,$O3433:$O3443,0),MATCH(INICIO!$C$78,$P3432:$U3432,0)),0),IFERROR(INDEX($G3444:$L3452,MATCH(B3456,$F3444:$F3452,0),MATCH(INICIO!$C$78,$G3443:$L3443,0)),0)))</f>
        <v>0</v>
      </c>
      <c r="D3456" s="105">
        <f t="shared" si="5961"/>
        <v>0</v>
      </c>
      <c r="E3456" s="116">
        <f>IF($Q$2=2,IFERROR(INDEX($G3433:$L3439,MATCH(D3456,$F3433:$F3439,0),MATCH(INICIO!$C$78,$G3432:$L3432,0)),0),IF($Q$2=4,IFERROR(INDEX($P3433:$U3443,MATCH(D3456,$O3433:$O3443,0),MATCH(INICIO!$C$78,$P3432:$U3432,0)),0),IFERROR(INDEX($G3444:$L3452,MATCH(D3456,$F3444:$F3452,0),MATCH(INICIO!$C$78,$G3443:$L3443,0)),0)))</f>
        <v>0</v>
      </c>
      <c r="F3456" s="105">
        <f t="shared" si="5962"/>
        <v>0</v>
      </c>
      <c r="G3456" s="116">
        <f>IF($Q$2=2,IFERROR(INDEX($G3433:$L3439,MATCH(F3456,$F3433:$F3439,0),MATCH(INICIO!$C$78,$G3432:$L3432,0)),0),IF($Q$2=4,IFERROR(INDEX($P3433:$U3443,MATCH(F3456,$O3433:$O3443,0),MATCH(INICIO!$C$78,$P3432:$U3432,0)),0),IFERROR(INDEX($G3444:$L3452,MATCH(F3456,$F3444:$F3452,0),MATCH(INICIO!$C$78,$G3443:$L3443,0)),0)))</f>
        <v>0</v>
      </c>
      <c r="H3456" s="105">
        <f t="shared" si="5963"/>
        <v>0</v>
      </c>
      <c r="I3456" s="116">
        <f>IF($Q$2=2,IFERROR(INDEX($G3433:$L3439,MATCH(H3456,$F3433:$F3439,0),MATCH(INICIO!$C$78,$G3432:$L3432,0)),0),IF($Q$2=4,IFERROR(INDEX($P3433:$U3443,MATCH(H3456,$O3433:$O3443,0),MATCH(INICIO!$C$78,$P3432:$U3432,0)),0),IFERROR(INDEX($G3444:$L3452,MATCH(H3456,$F3444:$F3452,0),MATCH(INICIO!$C$78,$G3443:$L3443,0)),0)))</f>
        <v>0</v>
      </c>
      <c r="J3456" s="105">
        <f t="shared" si="5964"/>
        <v>0</v>
      </c>
      <c r="K3456" s="116">
        <f>IF($Q$2=2,IFERROR(INDEX($G3433:$L3439,MATCH(J3456,$F3433:$F3439,0),MATCH(INICIO!$C$78,$G3432:$L3432,0)),0),IF($Q$2=4,IFERROR(INDEX($P3433:$U3443,MATCH(J3456,$O3433:$O3443,0),MATCH(INICIO!$C$78,$P3432:$U3432,0)),0),IFERROR(INDEX($G3444:$L3452,MATCH(J3456,$F3444:$F3452,0),MATCH(INICIO!$C$78,$G3443:$L3443,0)),0)))</f>
        <v>0</v>
      </c>
      <c r="L3456" s="105">
        <f t="shared" si="5965"/>
        <v>0</v>
      </c>
      <c r="M3456" s="116">
        <f>IF($Q$2=2,IFERROR(INDEX($G3433:$L3439,MATCH(L3456,$F3433:$F3439,0),MATCH(INICIO!$C$78,$G3432:$L3432,0)),0),IF($Q$2=4,IFERROR(INDEX($P3433:$U3443,MATCH(L3456,$O3433:$O3443,0),MATCH(INICIO!$C$78,$P3432:$U3432,0)),0),IFERROR(INDEX($G3444:$L3452,MATCH(L3456,$F3444:$F3452,0),MATCH(INICIO!$C$78,$G3443:$L3443,0)),0)))</f>
        <v>0</v>
      </c>
    </row>
    <row r="3457" spans="1:62" hidden="1" outlineLevel="2" x14ac:dyDescent="0.25">
      <c r="B3457" s="105">
        <f t="shared" si="5960"/>
        <v>4</v>
      </c>
      <c r="C3457" s="116">
        <f>IF($Q$2=2,IFERROR(INDEX($G3433:$L3439,MATCH(B3457,$F3433:$F3439,0),MATCH(INICIO!$C$78,$G3432:$L3432,0)),0),IF($Q$2=4,IFERROR(INDEX($P3433:$U3443,MATCH(B3457,$O3433:$O3443,0),MATCH(INICIO!$C$78,$P3432:$U3432,0)),0),IFERROR(INDEX($G3444:$L3452,MATCH(B3457,$F3444:$F3452,0),MATCH(INICIO!$C$78,$G3443:$L3443,0)),0)))</f>
        <v>0</v>
      </c>
      <c r="D3457" s="105">
        <f t="shared" si="5961"/>
        <v>0</v>
      </c>
      <c r="E3457" s="116">
        <f>IF($Q$2=2,IFERROR(INDEX($G3433:$L3439,MATCH(D3457,$F3433:$F3439,0),MATCH(INICIO!$C$78,$G3432:$L3432,0)),0),IF($Q$2=4,IFERROR(INDEX($P3433:$U3443,MATCH(D3457,$O3433:$O3443,0),MATCH(INICIO!$C$78,$P3432:$U3432,0)),0),IFERROR(INDEX($G3444:$L3452,MATCH(D3457,$F3444:$F3452,0),MATCH(INICIO!$C$78,$G3443:$L3443,0)),0)))</f>
        <v>0</v>
      </c>
      <c r="F3457" s="105">
        <f t="shared" si="5962"/>
        <v>0</v>
      </c>
      <c r="G3457" s="116">
        <f>IF($Q$2=2,IFERROR(INDEX($G3433:$L3439,MATCH(F3457,$F3433:$F3439,0),MATCH(INICIO!$C$78,$G3432:$L3432,0)),0),IF($Q$2=4,IFERROR(INDEX($P3433:$U3443,MATCH(F3457,$O3433:$O3443,0),MATCH(INICIO!$C$78,$P3432:$U3432,0)),0),IFERROR(INDEX($G3444:$L3452,MATCH(F3457,$F3444:$F3452,0),MATCH(INICIO!$C$78,$G3443:$L3443,0)),0)))</f>
        <v>0</v>
      </c>
      <c r="H3457" s="105">
        <f t="shared" si="5963"/>
        <v>0</v>
      </c>
      <c r="I3457" s="116">
        <f>IF($Q$2=2,IFERROR(INDEX($G3433:$L3439,MATCH(H3457,$F3433:$F3439,0),MATCH(INICIO!$C$78,$G3432:$L3432,0)),0),IF($Q$2=4,IFERROR(INDEX($P3433:$U3443,MATCH(H3457,$O3433:$O3443,0),MATCH(INICIO!$C$78,$P3432:$U3432,0)),0),IFERROR(INDEX($G3444:$L3452,MATCH(H3457,$F3444:$F3452,0),MATCH(INICIO!$C$78,$G3443:$L3443,0)),0)))</f>
        <v>0</v>
      </c>
      <c r="J3457" s="105">
        <f t="shared" si="5964"/>
        <v>0</v>
      </c>
      <c r="K3457" s="116">
        <f>IF($Q$2=2,IFERROR(INDEX($G3433:$L3439,MATCH(J3457,$F3433:$F3439,0),MATCH(INICIO!$C$78,$G3432:$L3432,0)),0),IF($Q$2=4,IFERROR(INDEX($P3433:$U3443,MATCH(J3457,$O3433:$O3443,0),MATCH(INICIO!$C$78,$P3432:$U3432,0)),0),IFERROR(INDEX($G3444:$L3452,MATCH(J3457,$F3444:$F3452,0),MATCH(INICIO!$C$78,$G3443:$L3443,0)),0)))</f>
        <v>0</v>
      </c>
      <c r="L3457" s="105">
        <f t="shared" si="5965"/>
        <v>0</v>
      </c>
      <c r="M3457" s="116">
        <f>IF($Q$2=2,IFERROR(INDEX($G3433:$L3439,MATCH(L3457,$F3433:$F3439,0),MATCH(INICIO!$C$78,$G3432:$L3432,0)),0),IF($Q$2=4,IFERROR(INDEX($P3433:$U3443,MATCH(L3457,$O3433:$O3443,0),MATCH(INICIO!$C$78,$P3432:$U3432,0)),0),IFERROR(INDEX($G3444:$L3452,MATCH(L3457,$F3444:$F3452,0),MATCH(INICIO!$C$78,$G3443:$L3443,0)),0)))</f>
        <v>0</v>
      </c>
    </row>
    <row r="3458" spans="1:62" hidden="1" outlineLevel="2" x14ac:dyDescent="0.25">
      <c r="B3458" s="105">
        <f t="shared" si="5960"/>
        <v>1</v>
      </c>
      <c r="C3458" s="116">
        <f>IF($Q$2=2,IFERROR(INDEX($G3433:$L3439,MATCH(B3458,$F3433:$F3439,0),MATCH(INICIO!$C$78,$G3432:$L3432,0)),0),IF($Q$2=4,IFERROR(INDEX($P3433:$U3443,MATCH(B3458,$O3433:$O3443,0),MATCH(INICIO!$C$78,$P3432:$U3432,0)),0),IFERROR(INDEX($G3444:$L3452,MATCH(B3458,$F3444:$F3452,0),MATCH(INICIO!$C$78,$G3443:$L3443,0)),0)))</f>
        <v>0</v>
      </c>
      <c r="D3458" s="105">
        <f t="shared" si="5961"/>
        <v>0</v>
      </c>
      <c r="E3458" s="116">
        <f>IF($Q$2=2,IFERROR(INDEX($G3433:$L3439,MATCH(D3458,$F3433:$F3439,0),MATCH(INICIO!$C$78,$G3432:$L3432,0)),0),IF($Q$2=4,IFERROR(INDEX($P3433:$U3443,MATCH(D3458,$O3433:$O3443,0),MATCH(INICIO!$C$78,$P3432:$U3432,0)),0),IFERROR(INDEX($G3444:$L3452,MATCH(D3458,$F3444:$F3452,0),MATCH(INICIO!$C$78,$G3443:$L3443,0)),0)))</f>
        <v>0</v>
      </c>
      <c r="F3458" s="105">
        <f t="shared" si="5962"/>
        <v>0</v>
      </c>
      <c r="G3458" s="116">
        <f>IF($Q$2=2,IFERROR(INDEX($G3433:$L3439,MATCH(F3458,$F3433:$F3439,0),MATCH(INICIO!$C$78,$G3432:$L3432,0)),0),IF($Q$2=4,IFERROR(INDEX($P3433:$U3443,MATCH(F3458,$O3433:$O3443,0),MATCH(INICIO!$C$78,$P3432:$U3432,0)),0),IFERROR(INDEX($G3444:$L3452,MATCH(F3458,$F3444:$F3452,0),MATCH(INICIO!$C$78,$G3443:$L3443,0)),0)))</f>
        <v>0</v>
      </c>
      <c r="H3458" s="105">
        <f t="shared" si="5963"/>
        <v>0</v>
      </c>
      <c r="I3458" s="116">
        <f>IF($Q$2=2,IFERROR(INDEX($G3433:$L3439,MATCH(H3458,$F3433:$F3439,0),MATCH(INICIO!$C$78,$G3432:$L3432,0)),0),IF($Q$2=4,IFERROR(INDEX($P3433:$U3443,MATCH(H3458,$O3433:$O3443,0),MATCH(INICIO!$C$78,$P3432:$U3432,0)),0),IFERROR(INDEX($G3444:$L3452,MATCH(H3458,$F3444:$F3452,0),MATCH(INICIO!$C$78,$G3443:$L3443,0)),0)))</f>
        <v>0</v>
      </c>
      <c r="J3458" s="105">
        <f t="shared" si="5964"/>
        <v>0</v>
      </c>
      <c r="K3458" s="116">
        <f>IF($Q$2=2,IFERROR(INDEX($G3433:$L3439,MATCH(J3458,$F3433:$F3439,0),MATCH(INICIO!$C$78,$G3432:$L3432,0)),0),IF($Q$2=4,IFERROR(INDEX($P3433:$U3443,MATCH(J3458,$O3433:$O3443,0),MATCH(INICIO!$C$78,$P3432:$U3432,0)),0),IFERROR(INDEX($G3444:$L3452,MATCH(J3458,$F3444:$F3452,0),MATCH(INICIO!$C$78,$G3443:$L3443,0)),0)))</f>
        <v>0</v>
      </c>
      <c r="L3458" s="105">
        <f t="shared" si="5965"/>
        <v>0</v>
      </c>
      <c r="M3458" s="116">
        <f>IF($Q$2=2,IFERROR(INDEX($G3433:$L3439,MATCH(L3458,$F3433:$F3439,0),MATCH(INICIO!$C$78,$G3432:$L3432,0)),0),IF($Q$2=4,IFERROR(INDEX($P3433:$U3443,MATCH(L3458,$O3433:$O3443,0),MATCH(INICIO!$C$78,$P3432:$U3432,0)),0),IFERROR(INDEX($G3444:$L3452,MATCH(L3458,$F3444:$F3452,0),MATCH(INICIO!$C$78,$G3443:$L3443,0)),0)))</f>
        <v>0</v>
      </c>
    </row>
    <row r="3459" spans="1:62" hidden="1" outlineLevel="2" x14ac:dyDescent="0.25">
      <c r="B3459" s="105">
        <f t="shared" si="5960"/>
        <v>5</v>
      </c>
      <c r="C3459" s="116">
        <f>IF($Q$2=2,IFERROR(INDEX($G3433:$L3439,MATCH(B3459,$F3433:$F3439,0),MATCH(INICIO!$C$78,$G3432:$L3432,0)),0),IF($Q$2=4,IFERROR(INDEX($P3433:$U3443,MATCH(B3459,$O3433:$O3443,0),MATCH(INICIO!$C$78,$P3432:$U3432,0)),0),IFERROR(INDEX($G3444:$L3452,MATCH(B3459,$F3444:$F3452,0),MATCH(INICIO!$C$78,$G3443:$L3443,0)),0)))</f>
        <v>0</v>
      </c>
      <c r="D3459" s="105">
        <f t="shared" si="5961"/>
        <v>0</v>
      </c>
      <c r="E3459" s="116">
        <f>IF($Q$2=2,IFERROR(INDEX($G3433:$L3439,MATCH(D3459,$F3433:$F3439,0),MATCH(INICIO!$C$78,$G3432:$L3432,0)),0),IF($Q$2=4,IFERROR(INDEX($P3433:$U3443,MATCH(D3459,$O3433:$O3443,0),MATCH(INICIO!$C$78,$P3432:$U3432,0)),0),IFERROR(INDEX($G3444:$L3452,MATCH(D3459,$F3444:$F3452,0),MATCH(INICIO!$C$78,$G3443:$L3443,0)),0)))</f>
        <v>0</v>
      </c>
      <c r="F3459" s="105">
        <f t="shared" si="5962"/>
        <v>0</v>
      </c>
      <c r="G3459" s="116">
        <f>IF($Q$2=2,IFERROR(INDEX($G3433:$L3439,MATCH(F3459,$F3433:$F3439,0),MATCH(INICIO!$C$78,$G3432:$L3432,0)),0),IF($Q$2=4,IFERROR(INDEX($P3433:$U3443,MATCH(F3459,$O3433:$O3443,0),MATCH(INICIO!$C$78,$P3432:$U3432,0)),0),IFERROR(INDEX($G3444:$L3452,MATCH(F3459,$F3444:$F3452,0),MATCH(INICIO!$C$78,$G3443:$L3443,0)),0)))</f>
        <v>0</v>
      </c>
      <c r="H3459" s="105">
        <f t="shared" si="5963"/>
        <v>0</v>
      </c>
      <c r="I3459" s="116">
        <f>IF($Q$2=2,IFERROR(INDEX($G3433:$L3439,MATCH(H3459,$F3433:$F3439,0),MATCH(INICIO!$C$78,$G3432:$L3432,0)),0),IF($Q$2=4,IFERROR(INDEX($P3433:$U3443,MATCH(H3459,$O3433:$O3443,0),MATCH(INICIO!$C$78,$P3432:$U3432,0)),0),IFERROR(INDEX($G3444:$L3452,MATCH(H3459,$F3444:$F3452,0),MATCH(INICIO!$C$78,$G3443:$L3443,0)),0)))</f>
        <v>0</v>
      </c>
      <c r="J3459" s="105">
        <f t="shared" si="5964"/>
        <v>0</v>
      </c>
      <c r="K3459" s="116">
        <f>IF($Q$2=2,IFERROR(INDEX($G3433:$L3439,MATCH(J3459,$F3433:$F3439,0),MATCH(INICIO!$C$78,$G3432:$L3432,0)),0),IF($Q$2=4,IFERROR(INDEX($P3433:$U3443,MATCH(J3459,$O3433:$O3443,0),MATCH(INICIO!$C$78,$P3432:$U3432,0)),0),IFERROR(INDEX($G3444:$L3452,MATCH(J3459,$F3444:$F3452,0),MATCH(INICIO!$C$78,$G3443:$L3443,0)),0)))</f>
        <v>0</v>
      </c>
      <c r="L3459" s="105">
        <f t="shared" si="5965"/>
        <v>0</v>
      </c>
      <c r="M3459" s="116">
        <f>IF($Q$2=2,IFERROR(INDEX($G3433:$L3439,MATCH(L3459,$F3433:$F3439,0),MATCH(INICIO!$C$78,$G3432:$L3432,0)),0),IF($Q$2=4,IFERROR(INDEX($P3433:$U3443,MATCH(L3459,$O3433:$O3443,0),MATCH(INICIO!$C$78,$P3432:$U3432,0)),0),IFERROR(INDEX($G3444:$L3452,MATCH(L3459,$F3444:$F3452,0),MATCH(INICIO!$C$78,$G3443:$L3443,0)),0)))</f>
        <v>0</v>
      </c>
    </row>
    <row r="3460" spans="1:62" hidden="1" outlineLevel="2" x14ac:dyDescent="0.25">
      <c r="B3460" s="105">
        <f t="shared" si="5960"/>
        <v>6</v>
      </c>
      <c r="C3460" s="116">
        <f>IF($Q$2=2,IFERROR(INDEX($G3433:$L3439,MATCH(B3460,$F3433:$F3439,0),MATCH(INICIO!$C$78,$G3432:$L3432,0)),0),IF($Q$2=4,IFERROR(INDEX($P3433:$U3443,MATCH(B3460,$O3433:$O3443,0),MATCH(INICIO!$C$78,$P3432:$U3432,0)),0),IFERROR(INDEX($G3444:$L3452,MATCH(B3460,$F3444:$F3452,0),MATCH(INICIO!$C$78,$G3443:$L3443,0)),0)))</f>
        <v>0</v>
      </c>
      <c r="D3460" s="105">
        <f t="shared" si="5961"/>
        <v>0</v>
      </c>
      <c r="E3460" s="116">
        <f>IF($Q$2=2,IFERROR(INDEX($G3433:$L3439,MATCH(D3460,$F3433:$F3439,0),MATCH(INICIO!$C$78,$G3432:$L3432,0)),0),IF($Q$2=4,IFERROR(INDEX($P3433:$U3443,MATCH(D3460,$O3433:$O3443,0),MATCH(INICIO!$C$78,$P3432:$U3432,0)),0),IFERROR(INDEX($G3444:$L3452,MATCH(D3460,$F3444:$F3452,0),MATCH(INICIO!$C$78,$G3443:$L3443,0)),0)))</f>
        <v>0</v>
      </c>
      <c r="F3460" s="105">
        <f t="shared" si="5962"/>
        <v>0</v>
      </c>
      <c r="G3460" s="116">
        <f>IF($Q$2=2,IFERROR(INDEX($G3433:$L3439,MATCH(F3460,$F3433:$F3439,0),MATCH(INICIO!$C$78,$G3432:$L3432,0)),0),IF($Q$2=4,IFERROR(INDEX($P3433:$U3443,MATCH(F3460,$O3433:$O3443,0),MATCH(INICIO!$C$78,$P3432:$U3432,0)),0),IFERROR(INDEX($G3444:$L3452,MATCH(F3460,$F3444:$F3452,0),MATCH(INICIO!$C$78,$G3443:$L3443,0)),0)))</f>
        <v>0</v>
      </c>
      <c r="H3460" s="105">
        <f t="shared" si="5963"/>
        <v>0</v>
      </c>
      <c r="I3460" s="116">
        <f>IF($Q$2=2,IFERROR(INDEX($G3433:$L3439,MATCH(H3460,$F3433:$F3439,0),MATCH(INICIO!$C$78,$G3432:$L3432,0)),0),IF($Q$2=4,IFERROR(INDEX($P3433:$U3443,MATCH(H3460,$O3433:$O3443,0),MATCH(INICIO!$C$78,$P3432:$U3432,0)),0),IFERROR(INDEX($G3444:$L3452,MATCH(H3460,$F3444:$F3452,0),MATCH(INICIO!$C$78,$G3443:$L3443,0)),0)))</f>
        <v>0</v>
      </c>
      <c r="J3460" s="105">
        <f t="shared" si="5964"/>
        <v>0</v>
      </c>
      <c r="K3460" s="116">
        <f>IF($Q$2=2,IFERROR(INDEX($G3433:$L3439,MATCH(J3460,$F3433:$F3439,0),MATCH(INICIO!$C$78,$G3432:$L3432,0)),0),IF($Q$2=4,IFERROR(INDEX($P3433:$U3443,MATCH(J3460,$O3433:$O3443,0),MATCH(INICIO!$C$78,$P3432:$U3432,0)),0),IFERROR(INDEX($G3444:$L3452,MATCH(J3460,$F3444:$F3452,0),MATCH(INICIO!$C$78,$G3443:$L3443,0)),0)))</f>
        <v>0</v>
      </c>
      <c r="L3460" s="105">
        <f t="shared" si="5965"/>
        <v>0</v>
      </c>
      <c r="M3460" s="116">
        <f>IF($Q$2=2,IFERROR(INDEX($G3433:$L3439,MATCH(L3460,$F3433:$F3439,0),MATCH(INICIO!$C$78,$G3432:$L3432,0)),0),IF($Q$2=4,IFERROR(INDEX($P3433:$U3443,MATCH(L3460,$O3433:$O3443,0),MATCH(INICIO!$C$78,$P3432:$U3432,0)),0),IFERROR(INDEX($G3444:$L3452,MATCH(L3460,$F3444:$F3452,0),MATCH(INICIO!$C$78,$G3443:$L3443,0)),0)))</f>
        <v>0</v>
      </c>
    </row>
    <row r="3461" spans="1:62" hidden="1" outlineLevel="2" x14ac:dyDescent="0.25">
      <c r="B3461" s="105">
        <f t="shared" si="5960"/>
        <v>2</v>
      </c>
      <c r="C3461" s="116">
        <f>IF($Q$2=2,IFERROR(INDEX($G3433:$L3439,MATCH(B3461,$F3433:$F3439,0),MATCH(INICIO!$C$78,$G3432:$L3432,0)),0),IF($Q$2=4,IFERROR(INDEX($P3433:$U3443,MATCH(B3461,$O3433:$O3443,0),MATCH(INICIO!$C$78,$P3432:$U3432,0)),0),IFERROR(INDEX($G3444:$L3452,MATCH(B3461,$F3444:$F3452,0),MATCH(INICIO!$C$78,$G3443:$L3443,0)),0)))</f>
        <v>0</v>
      </c>
      <c r="D3461" s="105">
        <f t="shared" si="5961"/>
        <v>0</v>
      </c>
      <c r="E3461" s="116">
        <f>IF($Q$2=2,IFERROR(INDEX($G3433:$L3439,MATCH(D3461,$F3433:$F3439,0),MATCH(INICIO!$C$78,$G3432:$L3432,0)),0),IF($Q$2=4,IFERROR(INDEX($P3433:$U3443,MATCH(D3461,$O3433:$O3443,0),MATCH(INICIO!$C$78,$P3432:$U3432,0)),0),IFERROR(INDEX($G3444:$L3452,MATCH(D3461,$F3444:$F3452,0),MATCH(INICIO!$C$78,$G3443:$L3443,0)),0)))</f>
        <v>0</v>
      </c>
      <c r="F3461" s="105">
        <f t="shared" si="5962"/>
        <v>0</v>
      </c>
      <c r="G3461" s="116">
        <f>IF($Q$2=2,IFERROR(INDEX($G3433:$L3439,MATCH(F3461,$F3433:$F3439,0),MATCH(INICIO!$C$78,$G3432:$L3432,0)),0),IF($Q$2=4,IFERROR(INDEX($P3433:$U3443,MATCH(F3461,$O3433:$O3443,0),MATCH(INICIO!$C$78,$P3432:$U3432,0)),0),IFERROR(INDEX($G3444:$L3452,MATCH(F3461,$F3444:$F3452,0),MATCH(INICIO!$C$78,$G3443:$L3443,0)),0)))</f>
        <v>0</v>
      </c>
      <c r="H3461" s="105">
        <f t="shared" si="5963"/>
        <v>0</v>
      </c>
      <c r="I3461" s="116">
        <f>IF($Q$2=2,IFERROR(INDEX($G3433:$L3439,MATCH(H3461,$F3433:$F3439,0),MATCH(INICIO!$C$78,$G3432:$L3432,0)),0),IF($Q$2=4,IFERROR(INDEX($P3433:$U3443,MATCH(H3461,$O3433:$O3443,0),MATCH(INICIO!$C$78,$P3432:$U3432,0)),0),IFERROR(INDEX($G3444:$L3452,MATCH(H3461,$F3444:$F3452,0),MATCH(INICIO!$C$78,$G3443:$L3443,0)),0)))</f>
        <v>0</v>
      </c>
      <c r="J3461" s="105">
        <f t="shared" si="5964"/>
        <v>0</v>
      </c>
      <c r="K3461" s="116">
        <f>IF($Q$2=2,IFERROR(INDEX($G3433:$L3439,MATCH(J3461,$F3433:$F3439,0),MATCH(INICIO!$C$78,$G3432:$L3432,0)),0),IF($Q$2=4,IFERROR(INDEX($P3433:$U3443,MATCH(J3461,$O3433:$O3443,0),MATCH(INICIO!$C$78,$P3432:$U3432,0)),0),IFERROR(INDEX($G3444:$L3452,MATCH(J3461,$F3444:$F3452,0),MATCH(INICIO!$C$78,$G3443:$L3443,0)),0)))</f>
        <v>0</v>
      </c>
      <c r="L3461" s="105">
        <f t="shared" si="5965"/>
        <v>0</v>
      </c>
      <c r="M3461" s="116">
        <f>IF($Q$2=2,IFERROR(INDEX($G3433:$L3439,MATCH(L3461,$F3433:$F3439,0),MATCH(INICIO!$C$78,$G3432:$L3432,0)),0),IF($Q$2=4,IFERROR(INDEX($P3433:$U3443,MATCH(L3461,$O3433:$O3443,0),MATCH(INICIO!$C$78,$P3432:$U3432,0)),0),IFERROR(INDEX($G3444:$L3452,MATCH(L3461,$F3444:$F3452,0),MATCH(INICIO!$C$78,$G3443:$L3443,0)),0)))</f>
        <v>0</v>
      </c>
    </row>
    <row r="3462" spans="1:62" hidden="1" outlineLevel="2" x14ac:dyDescent="0.25"/>
    <row r="3463" spans="1:62" s="119" customFormat="1" hidden="1" outlineLevel="2" x14ac:dyDescent="0.25">
      <c r="A3463" s="118" t="s">
        <v>43</v>
      </c>
    </row>
    <row r="3464" spans="1:62" hidden="1" outlineLevel="2" x14ac:dyDescent="0.25">
      <c r="C3464" s="121">
        <f t="shared" ref="C3464:H3464" si="5966">E$2</f>
        <v>1</v>
      </c>
      <c r="D3464" s="121">
        <f t="shared" si="5966"/>
        <v>2</v>
      </c>
      <c r="E3464" s="121">
        <f t="shared" si="5966"/>
        <v>3</v>
      </c>
      <c r="F3464" s="121">
        <f t="shared" si="5966"/>
        <v>4</v>
      </c>
      <c r="G3464" s="121">
        <f t="shared" si="5966"/>
        <v>5</v>
      </c>
      <c r="H3464" s="121">
        <f t="shared" si="5966"/>
        <v>6</v>
      </c>
    </row>
    <row r="3465" spans="1:62" hidden="1" outlineLevel="2" x14ac:dyDescent="0.25">
      <c r="B3465" s="122" t="s">
        <v>44</v>
      </c>
      <c r="C3465" s="123">
        <f t="array" ref="C3465:C3470">MMULT(MMULT(C$8:H$13,$AZ$8:$BE$13),C3456:C3461)+MMULT(MINVERSE(TRANSPOSE($AZ$8:$BE$13)),C3423:C3428)</f>
        <v>0</v>
      </c>
      <c r="D3465" s="123">
        <f t="array" ref="D3465:D3470">MMULT(MMULT(K$8:P$13,$AZ$8:$BE$13),E3456:E3461)+MMULT(MINVERSE(TRANSPOSE($AZ$8:$BE$13)),E3423:E3428)</f>
        <v>0</v>
      </c>
      <c r="E3465" s="123">
        <f t="array" ref="E3465:E3470">MMULT(MMULT(S$8:X$13,$AZ$8:$BE$13),G3456:G3461)+MMULT(MINVERSE(TRANSPOSE($AZ$8:$BE$13)),G3423:G3428)</f>
        <v>0</v>
      </c>
      <c r="F3465" s="123">
        <f t="array" ref="F3465:F3470">MMULT(MMULT(AA$8:AF$13,$AZ$8:$BE$13),I3456:I3461)+MMULT(MINVERSE(TRANSPOSE($AZ$8:$BE$13)),I3423:I3428)</f>
        <v>0</v>
      </c>
      <c r="G3465" s="123">
        <f t="array" ref="G3465:G3470">MMULT(MMULT(AI$8:AN$13,$AZ$8:$BE$13),K3456:K3461)+MMULT(MINVERSE(TRANSPOSE($AZ$8:$BE$13)),K3423:K3428)</f>
        <v>0</v>
      </c>
      <c r="H3465" s="123" t="e">
        <f t="array" ref="H3465:H3470">MMULT(MMULT(AQ$8:AV$13,$AZ$8:$BE$13),M3456:M3461)+MMULT(MINVERSE(TRANSPOSE($AZ$8:$BE$13)),M3423:M3428)</f>
        <v>#DIV/0!</v>
      </c>
      <c r="N3465" s="124"/>
      <c r="P3465" s="124"/>
    </row>
    <row r="3466" spans="1:62" hidden="1" outlineLevel="2" x14ac:dyDescent="0.25">
      <c r="B3466" s="122" t="s">
        <v>45</v>
      </c>
      <c r="C3466" s="123">
        <v>0</v>
      </c>
      <c r="D3466" s="123">
        <v>0</v>
      </c>
      <c r="E3466" s="123">
        <v>0</v>
      </c>
      <c r="F3466" s="123">
        <v>0</v>
      </c>
      <c r="G3466" s="123">
        <v>0</v>
      </c>
      <c r="H3466" s="123" t="e">
        <v>#DIV/0!</v>
      </c>
      <c r="N3466" s="124"/>
      <c r="P3466" s="124"/>
    </row>
    <row r="3467" spans="1:62" hidden="1" outlineLevel="2" x14ac:dyDescent="0.25">
      <c r="B3467" s="122" t="s">
        <v>46</v>
      </c>
      <c r="C3467" s="123">
        <v>0</v>
      </c>
      <c r="D3467" s="123">
        <v>0</v>
      </c>
      <c r="E3467" s="123">
        <v>0</v>
      </c>
      <c r="F3467" s="123">
        <v>0</v>
      </c>
      <c r="G3467" s="123">
        <v>0</v>
      </c>
      <c r="H3467" s="123" t="e">
        <v>#DIV/0!</v>
      </c>
      <c r="N3467" s="124"/>
      <c r="P3467" s="124"/>
    </row>
    <row r="3468" spans="1:62" hidden="1" outlineLevel="2" x14ac:dyDescent="0.25">
      <c r="B3468" s="122" t="s">
        <v>47</v>
      </c>
      <c r="C3468" s="123">
        <v>0</v>
      </c>
      <c r="D3468" s="123">
        <v>0</v>
      </c>
      <c r="E3468" s="123">
        <v>0</v>
      </c>
      <c r="F3468" s="123">
        <v>0</v>
      </c>
      <c r="G3468" s="123">
        <v>0</v>
      </c>
      <c r="H3468" s="123" t="e">
        <v>#DIV/0!</v>
      </c>
      <c r="N3468" s="124"/>
      <c r="P3468" s="124"/>
    </row>
    <row r="3469" spans="1:62" hidden="1" outlineLevel="2" x14ac:dyDescent="0.25">
      <c r="B3469" s="122" t="s">
        <v>48</v>
      </c>
      <c r="C3469" s="123">
        <v>0</v>
      </c>
      <c r="D3469" s="123">
        <v>0</v>
      </c>
      <c r="E3469" s="123">
        <v>0</v>
      </c>
      <c r="F3469" s="123">
        <v>0</v>
      </c>
      <c r="G3469" s="123">
        <v>0</v>
      </c>
      <c r="H3469" s="123" t="e">
        <v>#DIV/0!</v>
      </c>
      <c r="N3469" s="124"/>
      <c r="P3469" s="124"/>
    </row>
    <row r="3470" spans="1:62" hidden="1" outlineLevel="2" x14ac:dyDescent="0.25">
      <c r="B3470" s="122" t="s">
        <v>49</v>
      </c>
      <c r="C3470" s="123">
        <v>0</v>
      </c>
      <c r="D3470" s="123">
        <v>0</v>
      </c>
      <c r="E3470" s="123">
        <v>0</v>
      </c>
      <c r="F3470" s="123">
        <v>0</v>
      </c>
      <c r="G3470" s="123">
        <v>0</v>
      </c>
      <c r="H3470" s="123" t="e">
        <v>#DIV/0!</v>
      </c>
      <c r="N3470" s="124"/>
      <c r="P3470" s="124"/>
    </row>
    <row r="3471" spans="1:62" hidden="1" outlineLevel="2" x14ac:dyDescent="0.25"/>
    <row r="3472" spans="1:62" hidden="1" outlineLevel="2" x14ac:dyDescent="0.25">
      <c r="B3472" s="318" t="s">
        <v>50</v>
      </c>
      <c r="C3472" s="319"/>
      <c r="D3472" s="319"/>
      <c r="E3472" s="319"/>
      <c r="F3472" s="319"/>
      <c r="G3472" s="319"/>
      <c r="H3472" s="319"/>
      <c r="I3472" s="319"/>
      <c r="J3472" s="319"/>
      <c r="K3472" s="319"/>
      <c r="L3472" s="320"/>
      <c r="M3472" s="321" t="s">
        <v>51</v>
      </c>
      <c r="N3472" s="322"/>
      <c r="O3472" s="322"/>
      <c r="P3472" s="322"/>
      <c r="Q3472" s="322"/>
      <c r="R3472" s="322"/>
      <c r="S3472" s="322"/>
      <c r="T3472" s="322"/>
      <c r="U3472" s="322"/>
      <c r="V3472" s="323"/>
      <c r="W3472" s="321" t="s">
        <v>52</v>
      </c>
      <c r="X3472" s="322"/>
      <c r="Y3472" s="322"/>
      <c r="Z3472" s="322"/>
      <c r="AA3472" s="322"/>
      <c r="AB3472" s="322"/>
      <c r="AC3472" s="322"/>
      <c r="AD3472" s="322"/>
      <c r="AE3472" s="322"/>
      <c r="AF3472" s="323"/>
      <c r="AG3472" s="321" t="s">
        <v>53</v>
      </c>
      <c r="AH3472" s="322"/>
      <c r="AI3472" s="322"/>
      <c r="AJ3472" s="322"/>
      <c r="AK3472" s="322"/>
      <c r="AL3472" s="322"/>
      <c r="AM3472" s="322"/>
      <c r="AN3472" s="322"/>
      <c r="AO3472" s="322"/>
      <c r="AP3472" s="323"/>
      <c r="AQ3472" s="321" t="s">
        <v>54</v>
      </c>
      <c r="AR3472" s="322"/>
      <c r="AS3472" s="322"/>
      <c r="AT3472" s="322"/>
      <c r="AU3472" s="322"/>
      <c r="AV3472" s="322"/>
      <c r="AW3472" s="322"/>
      <c r="AX3472" s="322"/>
      <c r="AY3472" s="322"/>
      <c r="AZ3472" s="323"/>
      <c r="BA3472" s="321" t="s">
        <v>55</v>
      </c>
      <c r="BB3472" s="322"/>
      <c r="BC3472" s="322"/>
      <c r="BD3472" s="322"/>
      <c r="BE3472" s="322"/>
      <c r="BF3472" s="322"/>
      <c r="BG3472" s="322"/>
      <c r="BH3472" s="322"/>
      <c r="BI3472" s="322"/>
      <c r="BJ3472" s="323"/>
    </row>
    <row r="3473" spans="1:93" hidden="1" outlineLevel="2" x14ac:dyDescent="0.25">
      <c r="B3473" s="186">
        <f t="shared" ref="B3473" si="5967">E$2</f>
        <v>1</v>
      </c>
      <c r="C3473" s="187">
        <f t="shared" ref="C3473:L3476" si="5968">B3473</f>
        <v>1</v>
      </c>
      <c r="D3473" s="187">
        <f t="shared" si="5968"/>
        <v>1</v>
      </c>
      <c r="E3473" s="187">
        <f t="shared" si="5968"/>
        <v>1</v>
      </c>
      <c r="F3473" s="187">
        <f t="shared" si="5968"/>
        <v>1</v>
      </c>
      <c r="G3473" s="187">
        <f t="shared" si="5968"/>
        <v>1</v>
      </c>
      <c r="H3473" s="187">
        <f t="shared" si="5968"/>
        <v>1</v>
      </c>
      <c r="I3473" s="187">
        <f t="shared" si="5968"/>
        <v>1</v>
      </c>
      <c r="J3473" s="187">
        <f t="shared" si="5968"/>
        <v>1</v>
      </c>
      <c r="K3473" s="187">
        <f t="shared" si="5968"/>
        <v>1</v>
      </c>
      <c r="L3473" s="188">
        <f t="shared" si="5968"/>
        <v>1</v>
      </c>
      <c r="M3473" s="189">
        <f t="shared" ref="M3473" si="5969">F$2</f>
        <v>2</v>
      </c>
      <c r="N3473" s="187">
        <f t="shared" ref="N3473:V3476" si="5970">M3473</f>
        <v>2</v>
      </c>
      <c r="O3473" s="187">
        <f t="shared" si="5970"/>
        <v>2</v>
      </c>
      <c r="P3473" s="187">
        <f t="shared" si="5970"/>
        <v>2</v>
      </c>
      <c r="Q3473" s="187">
        <f t="shared" si="5970"/>
        <v>2</v>
      </c>
      <c r="R3473" s="187">
        <f t="shared" si="5970"/>
        <v>2</v>
      </c>
      <c r="S3473" s="187">
        <f t="shared" si="5970"/>
        <v>2</v>
      </c>
      <c r="T3473" s="187">
        <f t="shared" si="5970"/>
        <v>2</v>
      </c>
      <c r="U3473" s="187">
        <f t="shared" si="5970"/>
        <v>2</v>
      </c>
      <c r="V3473" s="188">
        <f t="shared" si="5970"/>
        <v>2</v>
      </c>
      <c r="W3473" s="189">
        <f>G$2</f>
        <v>3</v>
      </c>
      <c r="X3473" s="187">
        <f t="shared" ref="X3473:AF3476" si="5971">W3473</f>
        <v>3</v>
      </c>
      <c r="Y3473" s="187">
        <f t="shared" si="5971"/>
        <v>3</v>
      </c>
      <c r="Z3473" s="187">
        <f t="shared" si="5971"/>
        <v>3</v>
      </c>
      <c r="AA3473" s="187">
        <f t="shared" si="5971"/>
        <v>3</v>
      </c>
      <c r="AB3473" s="187">
        <f t="shared" si="5971"/>
        <v>3</v>
      </c>
      <c r="AC3473" s="187">
        <f t="shared" si="5971"/>
        <v>3</v>
      </c>
      <c r="AD3473" s="187">
        <f t="shared" si="5971"/>
        <v>3</v>
      </c>
      <c r="AE3473" s="187">
        <f t="shared" si="5971"/>
        <v>3</v>
      </c>
      <c r="AF3473" s="188">
        <f t="shared" si="5971"/>
        <v>3</v>
      </c>
      <c r="AG3473" s="189">
        <f>H$2</f>
        <v>4</v>
      </c>
      <c r="AH3473" s="187">
        <f t="shared" ref="AH3473:AP3476" si="5972">AG3473</f>
        <v>4</v>
      </c>
      <c r="AI3473" s="187">
        <f t="shared" si="5972"/>
        <v>4</v>
      </c>
      <c r="AJ3473" s="187">
        <f t="shared" si="5972"/>
        <v>4</v>
      </c>
      <c r="AK3473" s="187">
        <f t="shared" si="5972"/>
        <v>4</v>
      </c>
      <c r="AL3473" s="187">
        <f t="shared" si="5972"/>
        <v>4</v>
      </c>
      <c r="AM3473" s="187">
        <f t="shared" si="5972"/>
        <v>4</v>
      </c>
      <c r="AN3473" s="187">
        <f t="shared" si="5972"/>
        <v>4</v>
      </c>
      <c r="AO3473" s="187">
        <f t="shared" si="5972"/>
        <v>4</v>
      </c>
      <c r="AP3473" s="188">
        <f t="shared" si="5972"/>
        <v>4</v>
      </c>
      <c r="AQ3473" s="189">
        <f>I$2</f>
        <v>5</v>
      </c>
      <c r="AR3473" s="187">
        <f t="shared" ref="AR3473:AZ3476" si="5973">AQ3473</f>
        <v>5</v>
      </c>
      <c r="AS3473" s="187">
        <f t="shared" si="5973"/>
        <v>5</v>
      </c>
      <c r="AT3473" s="187">
        <f t="shared" si="5973"/>
        <v>5</v>
      </c>
      <c r="AU3473" s="187">
        <f t="shared" si="5973"/>
        <v>5</v>
      </c>
      <c r="AV3473" s="187">
        <f t="shared" si="5973"/>
        <v>5</v>
      </c>
      <c r="AW3473" s="187">
        <f t="shared" si="5973"/>
        <v>5</v>
      </c>
      <c r="AX3473" s="187">
        <f t="shared" si="5973"/>
        <v>5</v>
      </c>
      <c r="AY3473" s="187">
        <f t="shared" si="5973"/>
        <v>5</v>
      </c>
      <c r="AZ3473" s="188">
        <f t="shared" si="5973"/>
        <v>5</v>
      </c>
      <c r="BA3473" s="189">
        <f>J$2</f>
        <v>6</v>
      </c>
      <c r="BB3473" s="187">
        <f t="shared" ref="BB3473:BJ3476" si="5974">BA3473</f>
        <v>6</v>
      </c>
      <c r="BC3473" s="187">
        <f t="shared" si="5974"/>
        <v>6</v>
      </c>
      <c r="BD3473" s="187">
        <f t="shared" si="5974"/>
        <v>6</v>
      </c>
      <c r="BE3473" s="187">
        <f t="shared" si="5974"/>
        <v>6</v>
      </c>
      <c r="BF3473" s="187">
        <f t="shared" si="5974"/>
        <v>6</v>
      </c>
      <c r="BG3473" s="187">
        <f t="shared" si="5974"/>
        <v>6</v>
      </c>
      <c r="BH3473" s="187">
        <f t="shared" si="5974"/>
        <v>6</v>
      </c>
      <c r="BI3473" s="187">
        <f t="shared" si="5974"/>
        <v>6</v>
      </c>
      <c r="BJ3473" s="188">
        <f t="shared" si="5974"/>
        <v>6</v>
      </c>
    </row>
    <row r="3474" spans="1:93" s="2" customFormat="1" ht="15" hidden="1" customHeight="1" outlineLevel="2" x14ac:dyDescent="0.25">
      <c r="A3474" s="152" t="s">
        <v>192</v>
      </c>
      <c r="B3474" s="129">
        <f>C3467</f>
        <v>0</v>
      </c>
      <c r="C3474" s="130">
        <f t="shared" si="5968"/>
        <v>0</v>
      </c>
      <c r="D3474" s="130">
        <f t="shared" si="5968"/>
        <v>0</v>
      </c>
      <c r="E3474" s="130">
        <f t="shared" si="5968"/>
        <v>0</v>
      </c>
      <c r="F3474" s="130">
        <f t="shared" si="5968"/>
        <v>0</v>
      </c>
      <c r="G3474" s="130">
        <f t="shared" si="5968"/>
        <v>0</v>
      </c>
      <c r="H3474" s="130">
        <f t="shared" si="5968"/>
        <v>0</v>
      </c>
      <c r="I3474" s="130">
        <f t="shared" si="5968"/>
        <v>0</v>
      </c>
      <c r="J3474" s="190">
        <f t="shared" si="5968"/>
        <v>0</v>
      </c>
      <c r="K3474" s="130">
        <f t="shared" si="5968"/>
        <v>0</v>
      </c>
      <c r="L3474" s="131">
        <f t="shared" si="5968"/>
        <v>0</v>
      </c>
      <c r="M3474" s="129">
        <f>D3467</f>
        <v>0</v>
      </c>
      <c r="N3474" s="130">
        <f t="shared" si="5970"/>
        <v>0</v>
      </c>
      <c r="O3474" s="130">
        <f t="shared" si="5970"/>
        <v>0</v>
      </c>
      <c r="P3474" s="130">
        <f t="shared" si="5970"/>
        <v>0</v>
      </c>
      <c r="Q3474" s="130">
        <f t="shared" si="5970"/>
        <v>0</v>
      </c>
      <c r="R3474" s="130">
        <f t="shared" si="5970"/>
        <v>0</v>
      </c>
      <c r="S3474" s="130">
        <f t="shared" si="5970"/>
        <v>0</v>
      </c>
      <c r="T3474" s="130">
        <f t="shared" si="5970"/>
        <v>0</v>
      </c>
      <c r="U3474" s="130">
        <f t="shared" si="5970"/>
        <v>0</v>
      </c>
      <c r="V3474" s="131">
        <f t="shared" si="5970"/>
        <v>0</v>
      </c>
      <c r="W3474" s="129">
        <f>E3467</f>
        <v>0</v>
      </c>
      <c r="X3474" s="130">
        <f t="shared" si="5971"/>
        <v>0</v>
      </c>
      <c r="Y3474" s="130">
        <f t="shared" si="5971"/>
        <v>0</v>
      </c>
      <c r="Z3474" s="130">
        <f t="shared" si="5971"/>
        <v>0</v>
      </c>
      <c r="AA3474" s="130">
        <f t="shared" si="5971"/>
        <v>0</v>
      </c>
      <c r="AB3474" s="130">
        <f t="shared" si="5971"/>
        <v>0</v>
      </c>
      <c r="AC3474" s="130">
        <f t="shared" si="5971"/>
        <v>0</v>
      </c>
      <c r="AD3474" s="130">
        <f t="shared" si="5971"/>
        <v>0</v>
      </c>
      <c r="AE3474" s="130">
        <f t="shared" si="5971"/>
        <v>0</v>
      </c>
      <c r="AF3474" s="131">
        <f t="shared" si="5971"/>
        <v>0</v>
      </c>
      <c r="AG3474" s="129">
        <f>F3467</f>
        <v>0</v>
      </c>
      <c r="AH3474" s="130">
        <f t="shared" si="5972"/>
        <v>0</v>
      </c>
      <c r="AI3474" s="130">
        <f t="shared" si="5972"/>
        <v>0</v>
      </c>
      <c r="AJ3474" s="130">
        <f t="shared" si="5972"/>
        <v>0</v>
      </c>
      <c r="AK3474" s="130">
        <f t="shared" si="5972"/>
        <v>0</v>
      </c>
      <c r="AL3474" s="130">
        <f t="shared" si="5972"/>
        <v>0</v>
      </c>
      <c r="AM3474" s="130">
        <f t="shared" si="5972"/>
        <v>0</v>
      </c>
      <c r="AN3474" s="130">
        <f t="shared" si="5972"/>
        <v>0</v>
      </c>
      <c r="AO3474" s="130">
        <f t="shared" si="5972"/>
        <v>0</v>
      </c>
      <c r="AP3474" s="131">
        <f t="shared" si="5972"/>
        <v>0</v>
      </c>
      <c r="AQ3474" s="129">
        <f>G3467</f>
        <v>0</v>
      </c>
      <c r="AR3474" s="130">
        <f t="shared" si="5973"/>
        <v>0</v>
      </c>
      <c r="AS3474" s="130">
        <f t="shared" si="5973"/>
        <v>0</v>
      </c>
      <c r="AT3474" s="130">
        <f t="shared" si="5973"/>
        <v>0</v>
      </c>
      <c r="AU3474" s="130">
        <f t="shared" si="5973"/>
        <v>0</v>
      </c>
      <c r="AV3474" s="130">
        <f t="shared" si="5973"/>
        <v>0</v>
      </c>
      <c r="AW3474" s="130">
        <f t="shared" si="5973"/>
        <v>0</v>
      </c>
      <c r="AX3474" s="130">
        <f t="shared" si="5973"/>
        <v>0</v>
      </c>
      <c r="AY3474" s="130">
        <f t="shared" si="5973"/>
        <v>0</v>
      </c>
      <c r="AZ3474" s="131">
        <f t="shared" si="5973"/>
        <v>0</v>
      </c>
      <c r="BA3474" s="129" t="e">
        <f>H3467</f>
        <v>#DIV/0!</v>
      </c>
      <c r="BB3474" s="130" t="e">
        <f t="shared" si="5974"/>
        <v>#DIV/0!</v>
      </c>
      <c r="BC3474" s="130" t="e">
        <f t="shared" si="5974"/>
        <v>#DIV/0!</v>
      </c>
      <c r="BD3474" s="130" t="e">
        <f t="shared" si="5974"/>
        <v>#DIV/0!</v>
      </c>
      <c r="BE3474" s="130" t="e">
        <f t="shared" si="5974"/>
        <v>#DIV/0!</v>
      </c>
      <c r="BF3474" s="130" t="e">
        <f t="shared" si="5974"/>
        <v>#DIV/0!</v>
      </c>
      <c r="BG3474" s="130" t="e">
        <f t="shared" si="5974"/>
        <v>#DIV/0!</v>
      </c>
      <c r="BH3474" s="130" t="e">
        <f t="shared" si="5974"/>
        <v>#DIV/0!</v>
      </c>
      <c r="BI3474" s="130" t="e">
        <f t="shared" si="5974"/>
        <v>#DIV/0!</v>
      </c>
      <c r="BJ3474" s="131" t="e">
        <f t="shared" si="5974"/>
        <v>#DIV/0!</v>
      </c>
      <c r="BK3474"/>
      <c r="BL3474"/>
      <c r="BM3474"/>
      <c r="BN3474"/>
      <c r="BO3474"/>
      <c r="BP3474"/>
      <c r="BQ3474"/>
      <c r="BR3474"/>
      <c r="BS3474"/>
      <c r="BT3474"/>
      <c r="BU3474"/>
      <c r="BV3474"/>
      <c r="BW3474"/>
      <c r="BX3474"/>
      <c r="BY3474"/>
      <c r="BZ3474"/>
      <c r="CA3474"/>
      <c r="CB3474"/>
      <c r="CC3474"/>
      <c r="CD3474"/>
      <c r="CE3474"/>
      <c r="CF3474"/>
      <c r="CG3474"/>
      <c r="CH3474"/>
      <c r="CI3474"/>
      <c r="CJ3474"/>
      <c r="CK3474"/>
      <c r="CL3474"/>
      <c r="CM3474"/>
      <c r="CN3474"/>
      <c r="CO3474"/>
    </row>
    <row r="3475" spans="1:93" s="2" customFormat="1" ht="15" hidden="1" customHeight="1" outlineLevel="2" x14ac:dyDescent="0.25">
      <c r="A3475" s="152" t="s">
        <v>47</v>
      </c>
      <c r="B3475" s="129">
        <f>C3468</f>
        <v>0</v>
      </c>
      <c r="C3475" s="130">
        <f t="shared" si="5968"/>
        <v>0</v>
      </c>
      <c r="D3475" s="130">
        <f t="shared" si="5968"/>
        <v>0</v>
      </c>
      <c r="E3475" s="130">
        <f t="shared" si="5968"/>
        <v>0</v>
      </c>
      <c r="F3475" s="130">
        <f t="shared" si="5968"/>
        <v>0</v>
      </c>
      <c r="G3475" s="130">
        <f t="shared" si="5968"/>
        <v>0</v>
      </c>
      <c r="H3475" s="130">
        <f t="shared" si="5968"/>
        <v>0</v>
      </c>
      <c r="I3475" s="130">
        <f t="shared" si="5968"/>
        <v>0</v>
      </c>
      <c r="J3475" s="190">
        <f t="shared" si="5968"/>
        <v>0</v>
      </c>
      <c r="K3475" s="130">
        <f t="shared" si="5968"/>
        <v>0</v>
      </c>
      <c r="L3475" s="131">
        <f t="shared" si="5968"/>
        <v>0</v>
      </c>
      <c r="M3475" s="129">
        <f>D3468</f>
        <v>0</v>
      </c>
      <c r="N3475" s="130">
        <f t="shared" si="5970"/>
        <v>0</v>
      </c>
      <c r="O3475" s="130">
        <f t="shared" si="5970"/>
        <v>0</v>
      </c>
      <c r="P3475" s="130">
        <f t="shared" si="5970"/>
        <v>0</v>
      </c>
      <c r="Q3475" s="130">
        <f t="shared" si="5970"/>
        <v>0</v>
      </c>
      <c r="R3475" s="130">
        <f t="shared" si="5970"/>
        <v>0</v>
      </c>
      <c r="S3475" s="130">
        <f t="shared" si="5970"/>
        <v>0</v>
      </c>
      <c r="T3475" s="130">
        <f t="shared" si="5970"/>
        <v>0</v>
      </c>
      <c r="U3475" s="130">
        <f t="shared" si="5970"/>
        <v>0</v>
      </c>
      <c r="V3475" s="131">
        <f t="shared" si="5970"/>
        <v>0</v>
      </c>
      <c r="W3475" s="129">
        <f>E3468</f>
        <v>0</v>
      </c>
      <c r="X3475" s="130">
        <f t="shared" si="5971"/>
        <v>0</v>
      </c>
      <c r="Y3475" s="130">
        <f t="shared" si="5971"/>
        <v>0</v>
      </c>
      <c r="Z3475" s="130">
        <f t="shared" si="5971"/>
        <v>0</v>
      </c>
      <c r="AA3475" s="130">
        <f t="shared" si="5971"/>
        <v>0</v>
      </c>
      <c r="AB3475" s="130">
        <f t="shared" si="5971"/>
        <v>0</v>
      </c>
      <c r="AC3475" s="130">
        <f t="shared" si="5971"/>
        <v>0</v>
      </c>
      <c r="AD3475" s="130">
        <f t="shared" si="5971"/>
        <v>0</v>
      </c>
      <c r="AE3475" s="130">
        <f t="shared" si="5971"/>
        <v>0</v>
      </c>
      <c r="AF3475" s="131">
        <f t="shared" si="5971"/>
        <v>0</v>
      </c>
      <c r="AG3475" s="129">
        <f>F3468</f>
        <v>0</v>
      </c>
      <c r="AH3475" s="130">
        <f t="shared" si="5972"/>
        <v>0</v>
      </c>
      <c r="AI3475" s="130">
        <f t="shared" si="5972"/>
        <v>0</v>
      </c>
      <c r="AJ3475" s="130">
        <f t="shared" si="5972"/>
        <v>0</v>
      </c>
      <c r="AK3475" s="130">
        <f t="shared" si="5972"/>
        <v>0</v>
      </c>
      <c r="AL3475" s="130">
        <f t="shared" si="5972"/>
        <v>0</v>
      </c>
      <c r="AM3475" s="130">
        <f t="shared" si="5972"/>
        <v>0</v>
      </c>
      <c r="AN3475" s="130">
        <f t="shared" si="5972"/>
        <v>0</v>
      </c>
      <c r="AO3475" s="130">
        <f t="shared" si="5972"/>
        <v>0</v>
      </c>
      <c r="AP3475" s="131">
        <f t="shared" si="5972"/>
        <v>0</v>
      </c>
      <c r="AQ3475" s="129">
        <f>G3468</f>
        <v>0</v>
      </c>
      <c r="AR3475" s="130">
        <f t="shared" si="5973"/>
        <v>0</v>
      </c>
      <c r="AS3475" s="130">
        <f t="shared" si="5973"/>
        <v>0</v>
      </c>
      <c r="AT3475" s="130">
        <f t="shared" si="5973"/>
        <v>0</v>
      </c>
      <c r="AU3475" s="130">
        <f t="shared" si="5973"/>
        <v>0</v>
      </c>
      <c r="AV3475" s="130">
        <f t="shared" si="5973"/>
        <v>0</v>
      </c>
      <c r="AW3475" s="130">
        <f t="shared" si="5973"/>
        <v>0</v>
      </c>
      <c r="AX3475" s="130">
        <f t="shared" si="5973"/>
        <v>0</v>
      </c>
      <c r="AY3475" s="130">
        <f t="shared" si="5973"/>
        <v>0</v>
      </c>
      <c r="AZ3475" s="131">
        <f t="shared" si="5973"/>
        <v>0</v>
      </c>
      <c r="BA3475" s="129" t="e">
        <f>H3468</f>
        <v>#DIV/0!</v>
      </c>
      <c r="BB3475" s="130" t="e">
        <f t="shared" si="5974"/>
        <v>#DIV/0!</v>
      </c>
      <c r="BC3475" s="130" t="e">
        <f t="shared" si="5974"/>
        <v>#DIV/0!</v>
      </c>
      <c r="BD3475" s="130" t="e">
        <f t="shared" si="5974"/>
        <v>#DIV/0!</v>
      </c>
      <c r="BE3475" s="130" t="e">
        <f t="shared" si="5974"/>
        <v>#DIV/0!</v>
      </c>
      <c r="BF3475" s="130" t="e">
        <f t="shared" si="5974"/>
        <v>#DIV/0!</v>
      </c>
      <c r="BG3475" s="130" t="e">
        <f t="shared" si="5974"/>
        <v>#DIV/0!</v>
      </c>
      <c r="BH3475" s="130" t="e">
        <f t="shared" si="5974"/>
        <v>#DIV/0!</v>
      </c>
      <c r="BI3475" s="130" t="e">
        <f t="shared" si="5974"/>
        <v>#DIV/0!</v>
      </c>
      <c r="BJ3475" s="131" t="e">
        <f t="shared" si="5974"/>
        <v>#DIV/0!</v>
      </c>
      <c r="BK3475"/>
      <c r="BL3475"/>
      <c r="BM3475"/>
      <c r="BN3475"/>
      <c r="BO3475"/>
      <c r="BP3475"/>
      <c r="BQ3475"/>
      <c r="BR3475"/>
      <c r="BS3475"/>
      <c r="BT3475"/>
      <c r="BU3475"/>
      <c r="BV3475"/>
      <c r="BW3475"/>
      <c r="BX3475"/>
      <c r="BY3475"/>
      <c r="BZ3475"/>
      <c r="CA3475"/>
      <c r="CB3475"/>
      <c r="CC3475"/>
      <c r="CD3475"/>
      <c r="CE3475"/>
      <c r="CF3475"/>
      <c r="CG3475"/>
      <c r="CH3475"/>
      <c r="CI3475"/>
      <c r="CJ3475"/>
      <c r="CK3475"/>
      <c r="CL3475"/>
      <c r="CM3475"/>
      <c r="CN3475"/>
      <c r="CO3475"/>
    </row>
    <row r="3476" spans="1:93" s="2" customFormat="1" ht="15" hidden="1" customHeight="1" outlineLevel="2" x14ac:dyDescent="0.25">
      <c r="A3476" s="152" t="s">
        <v>57</v>
      </c>
      <c r="B3476" s="129">
        <f t="shared" ref="B3476" si="5975">E$3</f>
        <v>43</v>
      </c>
      <c r="C3476" s="130">
        <f t="shared" si="5968"/>
        <v>43</v>
      </c>
      <c r="D3476" s="130">
        <f t="shared" si="5968"/>
        <v>43</v>
      </c>
      <c r="E3476" s="130">
        <f t="shared" si="5968"/>
        <v>43</v>
      </c>
      <c r="F3476" s="130">
        <f t="shared" si="5968"/>
        <v>43</v>
      </c>
      <c r="G3476" s="130">
        <f t="shared" si="5968"/>
        <v>43</v>
      </c>
      <c r="H3476" s="130">
        <f t="shared" si="5968"/>
        <v>43</v>
      </c>
      <c r="I3476" s="130">
        <f t="shared" si="5968"/>
        <v>43</v>
      </c>
      <c r="J3476" s="190">
        <f t="shared" si="5968"/>
        <v>43</v>
      </c>
      <c r="K3476" s="130">
        <f t="shared" si="5968"/>
        <v>43</v>
      </c>
      <c r="L3476" s="131">
        <f t="shared" si="5968"/>
        <v>43</v>
      </c>
      <c r="M3476" s="129">
        <f t="shared" ref="M3476" si="5976">F$3</f>
        <v>0</v>
      </c>
      <c r="N3476" s="130">
        <f t="shared" si="5970"/>
        <v>0</v>
      </c>
      <c r="O3476" s="130">
        <f t="shared" si="5970"/>
        <v>0</v>
      </c>
      <c r="P3476" s="130">
        <f t="shared" si="5970"/>
        <v>0</v>
      </c>
      <c r="Q3476" s="130">
        <f t="shared" si="5970"/>
        <v>0</v>
      </c>
      <c r="R3476" s="130">
        <f t="shared" si="5970"/>
        <v>0</v>
      </c>
      <c r="S3476" s="130">
        <f t="shared" si="5970"/>
        <v>0</v>
      </c>
      <c r="T3476" s="130">
        <f t="shared" si="5970"/>
        <v>0</v>
      </c>
      <c r="U3476" s="130">
        <f t="shared" si="5970"/>
        <v>0</v>
      </c>
      <c r="V3476" s="131">
        <f t="shared" si="5970"/>
        <v>0</v>
      </c>
      <c r="W3476" s="129">
        <f t="shared" ref="W3476" si="5977">G$3</f>
        <v>0</v>
      </c>
      <c r="X3476" s="130">
        <f t="shared" si="5971"/>
        <v>0</v>
      </c>
      <c r="Y3476" s="130">
        <f t="shared" si="5971"/>
        <v>0</v>
      </c>
      <c r="Z3476" s="130">
        <f t="shared" si="5971"/>
        <v>0</v>
      </c>
      <c r="AA3476" s="130">
        <f t="shared" si="5971"/>
        <v>0</v>
      </c>
      <c r="AB3476" s="130">
        <f t="shared" si="5971"/>
        <v>0</v>
      </c>
      <c r="AC3476" s="130">
        <f t="shared" si="5971"/>
        <v>0</v>
      </c>
      <c r="AD3476" s="130">
        <f t="shared" si="5971"/>
        <v>0</v>
      </c>
      <c r="AE3476" s="130">
        <f t="shared" si="5971"/>
        <v>0</v>
      </c>
      <c r="AF3476" s="131">
        <f t="shared" si="5971"/>
        <v>0</v>
      </c>
      <c r="AG3476" s="129">
        <f t="shared" ref="AG3476" si="5978">H$3</f>
        <v>0</v>
      </c>
      <c r="AH3476" s="130">
        <f t="shared" si="5972"/>
        <v>0</v>
      </c>
      <c r="AI3476" s="130">
        <f t="shared" si="5972"/>
        <v>0</v>
      </c>
      <c r="AJ3476" s="130">
        <f t="shared" si="5972"/>
        <v>0</v>
      </c>
      <c r="AK3476" s="130">
        <f t="shared" si="5972"/>
        <v>0</v>
      </c>
      <c r="AL3476" s="130">
        <f t="shared" si="5972"/>
        <v>0</v>
      </c>
      <c r="AM3476" s="130">
        <f t="shared" si="5972"/>
        <v>0</v>
      </c>
      <c r="AN3476" s="130">
        <f t="shared" si="5972"/>
        <v>0</v>
      </c>
      <c r="AO3476" s="130">
        <f t="shared" si="5972"/>
        <v>0</v>
      </c>
      <c r="AP3476" s="131">
        <f t="shared" si="5972"/>
        <v>0</v>
      </c>
      <c r="AQ3476" s="129">
        <f t="shared" ref="AQ3476" si="5979">I$3</f>
        <v>0</v>
      </c>
      <c r="AR3476" s="130">
        <f t="shared" si="5973"/>
        <v>0</v>
      </c>
      <c r="AS3476" s="130">
        <f t="shared" si="5973"/>
        <v>0</v>
      </c>
      <c r="AT3476" s="130">
        <f t="shared" si="5973"/>
        <v>0</v>
      </c>
      <c r="AU3476" s="130">
        <f t="shared" si="5973"/>
        <v>0</v>
      </c>
      <c r="AV3476" s="130">
        <f t="shared" si="5973"/>
        <v>0</v>
      </c>
      <c r="AW3476" s="130">
        <f t="shared" si="5973"/>
        <v>0</v>
      </c>
      <c r="AX3476" s="130">
        <f t="shared" si="5973"/>
        <v>0</v>
      </c>
      <c r="AY3476" s="130">
        <f t="shared" si="5973"/>
        <v>0</v>
      </c>
      <c r="AZ3476" s="131">
        <f t="shared" si="5973"/>
        <v>0</v>
      </c>
      <c r="BA3476" s="129">
        <f t="shared" ref="BA3476" si="5980">J$3</f>
        <v>0</v>
      </c>
      <c r="BB3476" s="130">
        <f t="shared" si="5974"/>
        <v>0</v>
      </c>
      <c r="BC3476" s="130">
        <f t="shared" si="5974"/>
        <v>0</v>
      </c>
      <c r="BD3476" s="130">
        <f t="shared" si="5974"/>
        <v>0</v>
      </c>
      <c r="BE3476" s="130">
        <f t="shared" si="5974"/>
        <v>0</v>
      </c>
      <c r="BF3476" s="130">
        <f t="shared" si="5974"/>
        <v>0</v>
      </c>
      <c r="BG3476" s="130">
        <f t="shared" si="5974"/>
        <v>0</v>
      </c>
      <c r="BH3476" s="130">
        <f t="shared" si="5974"/>
        <v>0</v>
      </c>
      <c r="BI3476" s="130">
        <f t="shared" si="5974"/>
        <v>0</v>
      </c>
      <c r="BJ3476" s="131">
        <f t="shared" si="5974"/>
        <v>0</v>
      </c>
      <c r="BK3476"/>
      <c r="BL3476"/>
      <c r="BM3476"/>
      <c r="BN3476"/>
      <c r="BO3476"/>
      <c r="BP3476"/>
      <c r="BQ3476"/>
      <c r="BR3476"/>
      <c r="BS3476"/>
      <c r="BT3476"/>
      <c r="BU3476"/>
      <c r="BV3476"/>
      <c r="BW3476"/>
      <c r="BX3476"/>
      <c r="BY3476"/>
      <c r="BZ3476"/>
      <c r="CA3476"/>
      <c r="CB3476"/>
      <c r="CC3476"/>
      <c r="CD3476"/>
      <c r="CE3476"/>
      <c r="CF3476"/>
      <c r="CG3476"/>
      <c r="CH3476"/>
      <c r="CI3476"/>
      <c r="CJ3476"/>
      <c r="CK3476"/>
      <c r="CL3476"/>
      <c r="CM3476"/>
      <c r="CN3476"/>
      <c r="CO3476"/>
    </row>
    <row r="3477" spans="1:93" s="2" customFormat="1" ht="15" hidden="1" customHeight="1" outlineLevel="2" x14ac:dyDescent="0.25">
      <c r="A3477" s="152" t="s">
        <v>58</v>
      </c>
      <c r="B3477" s="132">
        <f t="shared" ref="B3477" si="5981">B3476/10*0</f>
        <v>0</v>
      </c>
      <c r="C3477" s="133">
        <f t="shared" ref="C3477" si="5982">C3476/10*1</f>
        <v>4.3</v>
      </c>
      <c r="D3477" s="133">
        <f t="shared" ref="D3477" si="5983">D3476/10*2</f>
        <v>8.6</v>
      </c>
      <c r="E3477" s="133">
        <f t="shared" ref="E3477" si="5984">E3476/10*3</f>
        <v>12.899999999999999</v>
      </c>
      <c r="F3477" s="133">
        <f t="shared" ref="F3477" si="5985">F3476/10*4</f>
        <v>17.2</v>
      </c>
      <c r="G3477" s="133">
        <f t="shared" ref="G3477" si="5986">G3476/10*5</f>
        <v>21.5</v>
      </c>
      <c r="H3477" s="133">
        <f t="shared" ref="H3477" si="5987">H3476/10*6</f>
        <v>25.799999999999997</v>
      </c>
      <c r="I3477" s="133">
        <f t="shared" ref="I3477" si="5988">I3476/10*7</f>
        <v>30.099999999999998</v>
      </c>
      <c r="J3477" s="191">
        <f t="shared" ref="J3477" si="5989">J3476/10*8</f>
        <v>34.4</v>
      </c>
      <c r="K3477" s="133">
        <f t="shared" ref="K3477" si="5990">K3476/10*9</f>
        <v>38.699999999999996</v>
      </c>
      <c r="L3477" s="134">
        <f t="shared" ref="L3477" si="5991">L3476/10*10</f>
        <v>43</v>
      </c>
      <c r="M3477" s="133">
        <f t="shared" ref="M3477" si="5992">M3476/10*1</f>
        <v>0</v>
      </c>
      <c r="N3477" s="133">
        <f t="shared" ref="N3477" si="5993">N3476/10*2</f>
        <v>0</v>
      </c>
      <c r="O3477" s="133">
        <f t="shared" ref="O3477" si="5994">O3476/10*3</f>
        <v>0</v>
      </c>
      <c r="P3477" s="133">
        <f t="shared" ref="P3477" si="5995">P3476/10*4</f>
        <v>0</v>
      </c>
      <c r="Q3477" s="133">
        <f t="shared" ref="Q3477" si="5996">Q3476/10*5</f>
        <v>0</v>
      </c>
      <c r="R3477" s="133">
        <f t="shared" ref="R3477" si="5997">R3476/10*6</f>
        <v>0</v>
      </c>
      <c r="S3477" s="133">
        <f t="shared" ref="S3477" si="5998">S3476/10*7</f>
        <v>0</v>
      </c>
      <c r="T3477" s="133">
        <f t="shared" ref="T3477" si="5999">T3476/10*8</f>
        <v>0</v>
      </c>
      <c r="U3477" s="133">
        <f t="shared" ref="U3477" si="6000">U3476/10*9</f>
        <v>0</v>
      </c>
      <c r="V3477" s="134">
        <f t="shared" ref="V3477" si="6001">V3476/10*10</f>
        <v>0</v>
      </c>
      <c r="W3477" s="133">
        <f t="shared" ref="W3477" si="6002">W3476/10*1</f>
        <v>0</v>
      </c>
      <c r="X3477" s="133">
        <f t="shared" ref="X3477" si="6003">X3476/10*2</f>
        <v>0</v>
      </c>
      <c r="Y3477" s="133">
        <f t="shared" ref="Y3477" si="6004">Y3476/10*3</f>
        <v>0</v>
      </c>
      <c r="Z3477" s="133">
        <f t="shared" ref="Z3477" si="6005">Z3476/10*4</f>
        <v>0</v>
      </c>
      <c r="AA3477" s="133">
        <f t="shared" ref="AA3477" si="6006">AA3476/10*5</f>
        <v>0</v>
      </c>
      <c r="AB3477" s="133">
        <f t="shared" ref="AB3477" si="6007">AB3476/10*6</f>
        <v>0</v>
      </c>
      <c r="AC3477" s="133">
        <f t="shared" ref="AC3477" si="6008">AC3476/10*7</f>
        <v>0</v>
      </c>
      <c r="AD3477" s="133">
        <f t="shared" ref="AD3477" si="6009">AD3476/10*8</f>
        <v>0</v>
      </c>
      <c r="AE3477" s="134">
        <f t="shared" ref="AE3477" si="6010">AE3476/10*9</f>
        <v>0</v>
      </c>
      <c r="AF3477" s="134">
        <f t="shared" ref="AF3477" si="6011">AF3476/10*10</f>
        <v>0</v>
      </c>
      <c r="AG3477" s="133">
        <f t="shared" ref="AG3477" si="6012">AG3476/10*1</f>
        <v>0</v>
      </c>
      <c r="AH3477" s="133">
        <f t="shared" ref="AH3477" si="6013">AH3476/10*2</f>
        <v>0</v>
      </c>
      <c r="AI3477" s="133">
        <f t="shared" ref="AI3477" si="6014">AI3476/10*3</f>
        <v>0</v>
      </c>
      <c r="AJ3477" s="133">
        <f t="shared" ref="AJ3477" si="6015">AJ3476/10*4</f>
        <v>0</v>
      </c>
      <c r="AK3477" s="133">
        <f t="shared" ref="AK3477" si="6016">AK3476/10*5</f>
        <v>0</v>
      </c>
      <c r="AL3477" s="133">
        <f t="shared" ref="AL3477" si="6017">AL3476/10*6</f>
        <v>0</v>
      </c>
      <c r="AM3477" s="133">
        <f t="shared" ref="AM3477" si="6018">AM3476/10*7</f>
        <v>0</v>
      </c>
      <c r="AN3477" s="133">
        <f t="shared" ref="AN3477" si="6019">AN3476/10*8</f>
        <v>0</v>
      </c>
      <c r="AO3477" s="134">
        <f t="shared" ref="AO3477" si="6020">AO3476/10*9</f>
        <v>0</v>
      </c>
      <c r="AP3477" s="134">
        <f t="shared" ref="AP3477" si="6021">AP3476/10*10</f>
        <v>0</v>
      </c>
      <c r="AQ3477" s="133">
        <f t="shared" ref="AQ3477" si="6022">AQ3476/10*1</f>
        <v>0</v>
      </c>
      <c r="AR3477" s="133">
        <f t="shared" ref="AR3477" si="6023">AR3476/10*2</f>
        <v>0</v>
      </c>
      <c r="AS3477" s="133">
        <f t="shared" ref="AS3477" si="6024">AS3476/10*3</f>
        <v>0</v>
      </c>
      <c r="AT3477" s="133">
        <f t="shared" ref="AT3477" si="6025">AT3476/10*4</f>
        <v>0</v>
      </c>
      <c r="AU3477" s="133">
        <f t="shared" ref="AU3477" si="6026">AU3476/10*5</f>
        <v>0</v>
      </c>
      <c r="AV3477" s="133">
        <f t="shared" ref="AV3477" si="6027">AV3476/10*6</f>
        <v>0</v>
      </c>
      <c r="AW3477" s="133">
        <f t="shared" ref="AW3477" si="6028">AW3476/10*7</f>
        <v>0</v>
      </c>
      <c r="AX3477" s="133">
        <f t="shared" ref="AX3477" si="6029">AX3476/10*8</f>
        <v>0</v>
      </c>
      <c r="AY3477" s="134">
        <f t="shared" ref="AY3477" si="6030">AY3476/10*9</f>
        <v>0</v>
      </c>
      <c r="AZ3477" s="134">
        <f t="shared" ref="AZ3477" si="6031">AZ3476/10*10</f>
        <v>0</v>
      </c>
      <c r="BA3477" s="133">
        <f t="shared" ref="BA3477" si="6032">BA3476/10*1</f>
        <v>0</v>
      </c>
      <c r="BB3477" s="133">
        <f t="shared" ref="BB3477" si="6033">BB3476/10*2</f>
        <v>0</v>
      </c>
      <c r="BC3477" s="133">
        <f t="shared" ref="BC3477" si="6034">BC3476/10*3</f>
        <v>0</v>
      </c>
      <c r="BD3477" s="133">
        <f t="shared" ref="BD3477" si="6035">BD3476/10*4</f>
        <v>0</v>
      </c>
      <c r="BE3477" s="133">
        <f t="shared" ref="BE3477" si="6036">BE3476/10*5</f>
        <v>0</v>
      </c>
      <c r="BF3477" s="133">
        <f t="shared" ref="BF3477" si="6037">BF3476/10*6</f>
        <v>0</v>
      </c>
      <c r="BG3477" s="133">
        <f t="shared" ref="BG3477" si="6038">BG3476/10*7</f>
        <v>0</v>
      </c>
      <c r="BH3477" s="133">
        <f t="shared" ref="BH3477" si="6039">BH3476/10*8</f>
        <v>0</v>
      </c>
      <c r="BI3477" s="134">
        <f t="shared" ref="BI3477" si="6040">BI3476/10*9</f>
        <v>0</v>
      </c>
      <c r="BJ3477" s="134">
        <f t="shared" ref="BJ3477" si="6041">BJ3476/10*10</f>
        <v>0</v>
      </c>
      <c r="BK3477"/>
      <c r="BL3477"/>
      <c r="BM3477"/>
      <c r="BN3477"/>
      <c r="BO3477"/>
      <c r="BP3477"/>
      <c r="BQ3477"/>
      <c r="BR3477"/>
      <c r="BS3477"/>
      <c r="BT3477"/>
      <c r="BU3477"/>
      <c r="BV3477"/>
      <c r="BW3477"/>
      <c r="BX3477"/>
      <c r="BY3477"/>
      <c r="BZ3477"/>
      <c r="CA3477"/>
      <c r="CB3477"/>
      <c r="CC3477"/>
      <c r="CD3477"/>
      <c r="CE3477"/>
      <c r="CF3477"/>
      <c r="CG3477"/>
      <c r="CH3477"/>
      <c r="CI3477"/>
      <c r="CJ3477"/>
      <c r="CK3477"/>
      <c r="CL3477"/>
      <c r="CM3477"/>
      <c r="CN3477"/>
      <c r="CO3477"/>
    </row>
    <row r="3478" spans="1:93" ht="15.75" hidden="1" outlineLevel="2" thickBot="1" x14ac:dyDescent="0.3">
      <c r="A3478" s="152" t="s">
        <v>60</v>
      </c>
      <c r="B3478" s="192">
        <f t="shared" ref="B3478:BJ3478" si="6042">-B3475+B3474*B3477-1*IF(AND($A3066=B3473,B3477&gt;=$A3421),B3477-$A3421,0)</f>
        <v>0</v>
      </c>
      <c r="C3478" s="193">
        <f t="shared" si="6042"/>
        <v>0</v>
      </c>
      <c r="D3478" s="193">
        <f t="shared" si="6042"/>
        <v>0</v>
      </c>
      <c r="E3478" s="193">
        <f t="shared" si="6042"/>
        <v>0</v>
      </c>
      <c r="F3478" s="193">
        <f t="shared" si="6042"/>
        <v>0</v>
      </c>
      <c r="G3478" s="193">
        <f t="shared" si="6042"/>
        <v>0</v>
      </c>
      <c r="H3478" s="193">
        <f t="shared" si="6042"/>
        <v>0</v>
      </c>
      <c r="I3478" s="193">
        <f t="shared" si="6042"/>
        <v>0</v>
      </c>
      <c r="J3478" s="193">
        <f t="shared" si="6042"/>
        <v>0</v>
      </c>
      <c r="K3478" s="193">
        <f t="shared" si="6042"/>
        <v>0</v>
      </c>
      <c r="L3478" s="194">
        <f t="shared" si="6042"/>
        <v>0</v>
      </c>
      <c r="M3478" s="192">
        <f t="shared" si="6042"/>
        <v>0</v>
      </c>
      <c r="N3478" s="193">
        <f t="shared" si="6042"/>
        <v>0</v>
      </c>
      <c r="O3478" s="193">
        <f t="shared" si="6042"/>
        <v>0</v>
      </c>
      <c r="P3478" s="193">
        <f t="shared" si="6042"/>
        <v>0</v>
      </c>
      <c r="Q3478" s="193">
        <f t="shared" si="6042"/>
        <v>0</v>
      </c>
      <c r="R3478" s="193">
        <f t="shared" si="6042"/>
        <v>0</v>
      </c>
      <c r="S3478" s="193">
        <f t="shared" si="6042"/>
        <v>0</v>
      </c>
      <c r="T3478" s="193">
        <f t="shared" si="6042"/>
        <v>0</v>
      </c>
      <c r="U3478" s="193">
        <f t="shared" si="6042"/>
        <v>0</v>
      </c>
      <c r="V3478" s="194">
        <f t="shared" si="6042"/>
        <v>0</v>
      </c>
      <c r="W3478" s="192">
        <f t="shared" si="6042"/>
        <v>0</v>
      </c>
      <c r="X3478" s="193">
        <f t="shared" si="6042"/>
        <v>0</v>
      </c>
      <c r="Y3478" s="193">
        <f t="shared" si="6042"/>
        <v>0</v>
      </c>
      <c r="Z3478" s="193">
        <f t="shared" si="6042"/>
        <v>0</v>
      </c>
      <c r="AA3478" s="193">
        <f t="shared" si="6042"/>
        <v>0</v>
      </c>
      <c r="AB3478" s="193">
        <f t="shared" si="6042"/>
        <v>0</v>
      </c>
      <c r="AC3478" s="193">
        <f t="shared" si="6042"/>
        <v>0</v>
      </c>
      <c r="AD3478" s="193">
        <f t="shared" si="6042"/>
        <v>0</v>
      </c>
      <c r="AE3478" s="193">
        <f t="shared" si="6042"/>
        <v>0</v>
      </c>
      <c r="AF3478" s="194">
        <f t="shared" si="6042"/>
        <v>0</v>
      </c>
      <c r="AG3478" s="192">
        <f t="shared" si="6042"/>
        <v>0</v>
      </c>
      <c r="AH3478" s="193">
        <f t="shared" si="6042"/>
        <v>0</v>
      </c>
      <c r="AI3478" s="193">
        <f t="shared" si="6042"/>
        <v>0</v>
      </c>
      <c r="AJ3478" s="193">
        <f t="shared" si="6042"/>
        <v>0</v>
      </c>
      <c r="AK3478" s="193">
        <f t="shared" si="6042"/>
        <v>0</v>
      </c>
      <c r="AL3478" s="193">
        <f t="shared" si="6042"/>
        <v>0</v>
      </c>
      <c r="AM3478" s="193">
        <f t="shared" si="6042"/>
        <v>0</v>
      </c>
      <c r="AN3478" s="193">
        <f t="shared" si="6042"/>
        <v>0</v>
      </c>
      <c r="AO3478" s="193">
        <f t="shared" si="6042"/>
        <v>0</v>
      </c>
      <c r="AP3478" s="194">
        <f t="shared" si="6042"/>
        <v>0</v>
      </c>
      <c r="AQ3478" s="192">
        <f t="shared" si="6042"/>
        <v>0</v>
      </c>
      <c r="AR3478" s="193">
        <f t="shared" si="6042"/>
        <v>0</v>
      </c>
      <c r="AS3478" s="193">
        <f t="shared" si="6042"/>
        <v>0</v>
      </c>
      <c r="AT3478" s="193">
        <f t="shared" si="6042"/>
        <v>0</v>
      </c>
      <c r="AU3478" s="193">
        <f t="shared" si="6042"/>
        <v>0</v>
      </c>
      <c r="AV3478" s="193">
        <f t="shared" si="6042"/>
        <v>0</v>
      </c>
      <c r="AW3478" s="193">
        <f t="shared" si="6042"/>
        <v>0</v>
      </c>
      <c r="AX3478" s="193">
        <f t="shared" si="6042"/>
        <v>0</v>
      </c>
      <c r="AY3478" s="193">
        <f t="shared" si="6042"/>
        <v>0</v>
      </c>
      <c r="AZ3478" s="194">
        <f t="shared" si="6042"/>
        <v>0</v>
      </c>
      <c r="BA3478" s="192" t="e">
        <f t="shared" si="6042"/>
        <v>#DIV/0!</v>
      </c>
      <c r="BB3478" s="193" t="e">
        <f t="shared" si="6042"/>
        <v>#DIV/0!</v>
      </c>
      <c r="BC3478" s="193" t="e">
        <f t="shared" si="6042"/>
        <v>#DIV/0!</v>
      </c>
      <c r="BD3478" s="193" t="e">
        <f t="shared" si="6042"/>
        <v>#DIV/0!</v>
      </c>
      <c r="BE3478" s="193" t="e">
        <f t="shared" si="6042"/>
        <v>#DIV/0!</v>
      </c>
      <c r="BF3478" s="193" t="e">
        <f t="shared" si="6042"/>
        <v>#DIV/0!</v>
      </c>
      <c r="BG3478" s="193" t="e">
        <f t="shared" si="6042"/>
        <v>#DIV/0!</v>
      </c>
      <c r="BH3478" s="193" t="e">
        <f t="shared" si="6042"/>
        <v>#DIV/0!</v>
      </c>
      <c r="BI3478" s="193" t="e">
        <f t="shared" si="6042"/>
        <v>#DIV/0!</v>
      </c>
      <c r="BJ3478" s="194" t="e">
        <f t="shared" si="6042"/>
        <v>#DIV/0!</v>
      </c>
    </row>
    <row r="3479" spans="1:93" hidden="1" outlineLevel="2" x14ac:dyDescent="0.25"/>
    <row r="3480" spans="1:93" hidden="1" outlineLevel="1" collapsed="1" x14ac:dyDescent="0.25">
      <c r="A3480" s="181">
        <f>8*B3066/10</f>
        <v>0</v>
      </c>
      <c r="B3480" s="180"/>
      <c r="C3480" s="180"/>
      <c r="D3480" s="180"/>
    </row>
    <row r="3481" spans="1:93" hidden="1" outlineLevel="2" x14ac:dyDescent="0.25">
      <c r="B3481" s="316">
        <f>'Calculo VIGA'!E$2</f>
        <v>1</v>
      </c>
      <c r="C3481" s="317"/>
      <c r="D3481" s="316">
        <f>'Calculo VIGA'!F$2</f>
        <v>2</v>
      </c>
      <c r="E3481" s="317"/>
      <c r="F3481" s="316">
        <f>'Calculo VIGA'!G$2</f>
        <v>3</v>
      </c>
      <c r="G3481" s="317"/>
      <c r="H3481" s="316">
        <f>'Calculo VIGA'!H$2</f>
        <v>4</v>
      </c>
      <c r="I3481" s="317"/>
      <c r="J3481" s="316">
        <f>'Calculo VIGA'!I$2</f>
        <v>5</v>
      </c>
      <c r="K3481" s="317"/>
      <c r="L3481" s="316">
        <f>'Calculo VIGA'!J$2</f>
        <v>6</v>
      </c>
      <c r="M3481" s="317"/>
    </row>
    <row r="3482" spans="1:93" hidden="1" outlineLevel="2" x14ac:dyDescent="0.25">
      <c r="B3482" s="105">
        <f>'Calculo VIGA'!B$18</f>
        <v>3</v>
      </c>
      <c r="C3482" s="106">
        <v>0</v>
      </c>
      <c r="D3482" s="107">
        <f>'Calculo VIGA'!J$18</f>
        <v>0</v>
      </c>
      <c r="E3482" s="106">
        <v>0</v>
      </c>
      <c r="F3482" s="107">
        <f>'Calculo VIGA'!R$18</f>
        <v>0</v>
      </c>
      <c r="G3482" s="106">
        <v>0</v>
      </c>
      <c r="H3482" s="107">
        <f>'Calculo VIGA'!Z$18</f>
        <v>0</v>
      </c>
      <c r="I3482" s="106">
        <v>0</v>
      </c>
      <c r="J3482" s="107">
        <f>'Calculo VIGA'!AH$18</f>
        <v>0</v>
      </c>
      <c r="K3482" s="106">
        <v>0</v>
      </c>
      <c r="L3482" s="107">
        <f>'Calculo VIGA'!AP$18</f>
        <v>0</v>
      </c>
      <c r="M3482" s="108">
        <v>0</v>
      </c>
      <c r="X3482" s="146"/>
      <c r="Y3482" s="147"/>
    </row>
    <row r="3483" spans="1:93" hidden="1" outlineLevel="2" x14ac:dyDescent="0.25">
      <c r="B3483" s="105">
        <f>'Calculo VIGA'!B$19</f>
        <v>4</v>
      </c>
      <c r="C3483" s="106">
        <f>IF($A3066=B3481,1*($B3066-$A3480)^2*(2*$A3480+$B3066)/$B3066^3,0)</f>
        <v>0</v>
      </c>
      <c r="D3483" s="107">
        <f>'Calculo VIGA'!J$19</f>
        <v>0</v>
      </c>
      <c r="E3483" s="106">
        <f>IF($A3066=D3481,1*($B3066-$A3480)^2*(2*$A3480+$B3066)/$B3066^3,0)</f>
        <v>0</v>
      </c>
      <c r="F3483" s="107">
        <f>'Calculo VIGA'!R$19</f>
        <v>0</v>
      </c>
      <c r="G3483" s="106">
        <f>IF($A3066=F3481,1*($B3066-$A3480)^2*(2*$A3480+$B3066)/$B3066^3,0)</f>
        <v>0</v>
      </c>
      <c r="H3483" s="107">
        <f>'Calculo VIGA'!Z$19</f>
        <v>0</v>
      </c>
      <c r="I3483" s="106">
        <f>IF($A3066=H3481,1*($B3066-$A3480)^2*(2*$A3480+$B3066)/$B3066^3,0)</f>
        <v>0</v>
      </c>
      <c r="J3483" s="107">
        <f>'Calculo VIGA'!AH$19</f>
        <v>0</v>
      </c>
      <c r="K3483" s="106">
        <f>IF($A3066=J3481,1*($B3066-$A3480)^2*(2*$A3480+$B3066)/$B3066^3,0)</f>
        <v>0</v>
      </c>
      <c r="L3483" s="107">
        <f>'Calculo VIGA'!AP$19</f>
        <v>0</v>
      </c>
      <c r="M3483" s="108" t="e">
        <f>IF($A3066=L3481,1*($B3066-$A3480)^2*(2*$A3480+$B3066)/$B3066^3,0)</f>
        <v>#DIV/0!</v>
      </c>
    </row>
    <row r="3484" spans="1:93" hidden="1" outlineLevel="2" x14ac:dyDescent="0.25">
      <c r="A3484" t="s">
        <v>36</v>
      </c>
      <c r="B3484" s="105">
        <f>'Calculo VIGA'!B$20</f>
        <v>1</v>
      </c>
      <c r="C3484" s="106">
        <f>IF($A3066=B3481,1*$A3480*($B3066-$A3480)^2/$B3066^2,0)</f>
        <v>0</v>
      </c>
      <c r="D3484" s="107">
        <f>'Calculo VIGA'!J$20</f>
        <v>0</v>
      </c>
      <c r="E3484" s="106">
        <f>IF($A3066=D3481,1*$A3480*($B3066-$A3480)^2/$B3066^2,0)</f>
        <v>0</v>
      </c>
      <c r="F3484" s="107">
        <f>'Calculo VIGA'!R$20</f>
        <v>0</v>
      </c>
      <c r="G3484" s="106">
        <f>IF($A3066=F3481,1*$A3480*($B3066-$A3480)^2/$B3066^2,0)</f>
        <v>0</v>
      </c>
      <c r="H3484" s="107">
        <f>'Calculo VIGA'!Z$20</f>
        <v>0</v>
      </c>
      <c r="I3484" s="106">
        <f>IF($A3066=H3481,1*$A3480*($B3066-$A3480)^2/$B3066^2,0)</f>
        <v>0</v>
      </c>
      <c r="J3484" s="107">
        <f>'Calculo VIGA'!AH$20</f>
        <v>0</v>
      </c>
      <c r="K3484" s="106">
        <f>IF($A3066=J3481,1*$A3480*($B3066-$A3480)^2/$B3066^2,0)</f>
        <v>0</v>
      </c>
      <c r="L3484" s="107">
        <f>'Calculo VIGA'!AP$20</f>
        <v>0</v>
      </c>
      <c r="M3484" s="108" t="e">
        <f>IF($A3066=L3481,1*$A3480*($B3066-$A3480)^2/$B3066^2,0)</f>
        <v>#DIV/0!</v>
      </c>
      <c r="X3484" s="149"/>
    </row>
    <row r="3485" spans="1:93" hidden="1" outlineLevel="2" x14ac:dyDescent="0.25">
      <c r="B3485" s="105">
        <f>'Calculo VIGA'!B$21</f>
        <v>5</v>
      </c>
      <c r="C3485" s="108">
        <v>0</v>
      </c>
      <c r="D3485" s="107">
        <f>'Calculo VIGA'!J$21</f>
        <v>0</v>
      </c>
      <c r="E3485" s="108">
        <v>0</v>
      </c>
      <c r="F3485" s="107">
        <f>'Calculo VIGA'!R$21</f>
        <v>0</v>
      </c>
      <c r="G3485" s="108">
        <v>0</v>
      </c>
      <c r="H3485" s="107">
        <f>'Calculo VIGA'!Z$21</f>
        <v>0</v>
      </c>
      <c r="I3485" s="108">
        <v>0</v>
      </c>
      <c r="J3485" s="107">
        <f>'Calculo VIGA'!AH$21</f>
        <v>0</v>
      </c>
      <c r="K3485" s="108">
        <v>0</v>
      </c>
      <c r="L3485" s="107">
        <f>'Calculo VIGA'!AP$21</f>
        <v>0</v>
      </c>
      <c r="M3485" s="108">
        <v>0</v>
      </c>
    </row>
    <row r="3486" spans="1:93" hidden="1" outlineLevel="2" x14ac:dyDescent="0.25">
      <c r="B3486" s="105">
        <f>'Calculo VIGA'!B$22</f>
        <v>6</v>
      </c>
      <c r="C3486" s="106">
        <f>IF($A3066=B3481,1*($A3480)^2*(3*$B3066-2*$A3480)/$B3066^3,0)</f>
        <v>0</v>
      </c>
      <c r="D3486" s="107">
        <f>'Calculo VIGA'!J$22</f>
        <v>0</v>
      </c>
      <c r="E3486" s="106">
        <f>IF($A3066=D3481,1*($A3480)^2*(3*$B3066-2*$A3480)/$B3066^3,0)</f>
        <v>0</v>
      </c>
      <c r="F3486" s="107">
        <f>'Calculo VIGA'!R$22</f>
        <v>0</v>
      </c>
      <c r="G3486" s="106">
        <f>IF($A3066=F3481,1*($A3480)^2*(3*$B3066-2*$A3480)/$B3066^3,0)</f>
        <v>0</v>
      </c>
      <c r="H3486" s="107">
        <f>'Calculo VIGA'!Z$22</f>
        <v>0</v>
      </c>
      <c r="I3486" s="106">
        <f>IF($A3066=H3481,1*($A3480)^2*(3*$B3066-2*$A3480)/$B3066^3,0)</f>
        <v>0</v>
      </c>
      <c r="J3486" s="107">
        <f>'Calculo VIGA'!AH$22</f>
        <v>0</v>
      </c>
      <c r="K3486" s="106">
        <f>IF($A3066=J3481,1*($A3480)^2*(3*$B3066-2*$A3480)/$B3066^3,0)</f>
        <v>0</v>
      </c>
      <c r="L3486" s="107">
        <f>'Calculo VIGA'!AP$22</f>
        <v>0</v>
      </c>
      <c r="M3486" s="108" t="e">
        <f>IF($A3066=L3481,1*($A3480)^2*(3*$B3066-2*$A3480)/$B3066^3,0)</f>
        <v>#DIV/0!</v>
      </c>
    </row>
    <row r="3487" spans="1:93" hidden="1" outlineLevel="2" x14ac:dyDescent="0.25">
      <c r="B3487" s="105">
        <f>'Calculo VIGA'!B$23</f>
        <v>2</v>
      </c>
      <c r="C3487" s="108">
        <f>IF($A3066=B3481,-1*($B3066-$A3480)*$A3480^2/$B3066^2,0)</f>
        <v>0</v>
      </c>
      <c r="D3487" s="107">
        <f>'Calculo VIGA'!J$23</f>
        <v>0</v>
      </c>
      <c r="E3487" s="108">
        <f>IF($A3066=D3481,-1*($B3066-$A3480)*$A3480^2/$B3066^2,0)</f>
        <v>0</v>
      </c>
      <c r="F3487" s="107">
        <f>'Calculo VIGA'!R$23</f>
        <v>0</v>
      </c>
      <c r="G3487" s="108">
        <f>IF($A3066=F3481,-1*($B3066-$A3480)*$A3480^2/$B3066^2,0)</f>
        <v>0</v>
      </c>
      <c r="H3487" s="107">
        <f>'Calculo VIGA'!Z$23</f>
        <v>0</v>
      </c>
      <c r="I3487" s="108">
        <f>IF($A3066=H3481,-1*($B3066-$A3480)*$A3480^2/$B3066^2,0)</f>
        <v>0</v>
      </c>
      <c r="J3487" s="107">
        <f>'Calculo VIGA'!AH$23</f>
        <v>0</v>
      </c>
      <c r="K3487" s="108">
        <f>IF($A3066=J3481,-1*($B3066-$A3480)*$A3480^2/$B3066^2,0)</f>
        <v>0</v>
      </c>
      <c r="L3487" s="107">
        <f>'Calculo VIGA'!AP$23</f>
        <v>0</v>
      </c>
      <c r="M3487" s="108" t="e">
        <f>IF($A3066=L3481,-1*($B3066-$A3480)*$A3480^2/$B3066^2,0)</f>
        <v>#DIV/0!</v>
      </c>
    </row>
    <row r="3488" spans="1:93" hidden="1" outlineLevel="2" x14ac:dyDescent="0.25">
      <c r="C3488" t="s">
        <v>61</v>
      </c>
      <c r="D3488" s="182"/>
      <c r="E3488" s="183"/>
      <c r="F3488" s="182"/>
      <c r="G3488" s="183"/>
      <c r="H3488" s="182"/>
      <c r="I3488" s="183"/>
      <c r="J3488" s="182"/>
      <c r="K3488" s="183"/>
      <c r="L3488" s="182"/>
      <c r="M3488" s="183"/>
      <c r="N3488" s="182"/>
      <c r="O3488" s="183"/>
      <c r="P3488" s="182"/>
      <c r="Q3488" s="183"/>
      <c r="R3488" s="182"/>
      <c r="S3488" s="183"/>
    </row>
    <row r="3489" spans="1:34" hidden="1" outlineLevel="2" x14ac:dyDescent="0.25">
      <c r="B3489" s="105">
        <v>1</v>
      </c>
      <c r="C3489" s="108">
        <f t="shared" ref="C3489" si="6043">-(IFERROR(VLOOKUP($B3489,$B3482:$C3487,2,0),0)+IFERROR(VLOOKUP($B3489,$D3482:$E3487,2,0),0)+IFERROR(VLOOKUP($B3489,$F3482:$G3487,2,0),0)+IFERROR(VLOOKUP($B3489,$H3482:$I3487,2,0),0)+IFERROR(VLOOKUP($B3489,$J3482:$K3487,2,0),0)+IFERROR(VLOOKUP($B3489,$L3482:$M3487,2,0),0)+IFERROR(VLOOKUP($B3489,$N3482:$O3487,2,0),0)+IFERROR(VLOOKUP($B3489,$P3482:$Q3487,2,0),0)+IFERROR(VLOOKUP($B3489,$R3482:$S3487,2,0),0))</f>
        <v>0</v>
      </c>
      <c r="E3489" s="109"/>
      <c r="F3489" s="325" t="s">
        <v>37</v>
      </c>
      <c r="G3489" s="325"/>
      <c r="H3489" s="325"/>
      <c r="I3489" s="325"/>
      <c r="J3489" s="325"/>
      <c r="K3489" s="325"/>
      <c r="L3489" s="325"/>
      <c r="M3489" s="325"/>
      <c r="N3489" s="325"/>
      <c r="O3489" s="325"/>
      <c r="P3489" s="325"/>
      <c r="Q3489" s="325"/>
      <c r="R3489" s="325"/>
      <c r="S3489" s="325"/>
      <c r="T3489" s="325"/>
      <c r="U3489" s="325"/>
      <c r="V3489" s="325"/>
      <c r="W3489" s="325"/>
      <c r="X3489" s="325"/>
      <c r="Y3489" s="325"/>
      <c r="Z3489" s="325"/>
      <c r="AA3489" s="325"/>
      <c r="AB3489" s="110"/>
      <c r="AC3489" s="110"/>
      <c r="AD3489" s="110"/>
      <c r="AE3489" s="110"/>
      <c r="AF3489" s="110"/>
      <c r="AG3489" s="110"/>
      <c r="AH3489" s="110"/>
    </row>
    <row r="3490" spans="1:34" hidden="1" outlineLevel="2" x14ac:dyDescent="0.25">
      <c r="B3490" s="105">
        <v>2</v>
      </c>
      <c r="C3490" s="108">
        <f t="shared" ref="C3490" si="6044">-(IFERROR(VLOOKUP($B3490,$B3482:$C3487,2,0),0)+IFERROR(VLOOKUP($B3490,$D3482:$E3487,2,0),0)+IFERROR(VLOOKUP($B3490,$F3482:$G3487,2,0),0)+IFERROR(VLOOKUP($B3490,$H3482:$I3487,2,0),0)+IFERROR(VLOOKUP($B3490,$J3482:$K3487,2,0),0)+IFERROR(VLOOKUP($B3490,$L3482:$M3487,2,0),0)+IFERROR(VLOOKUP($B3490,$N3482:$O3487,2,0),0)+IFERROR(VLOOKUP($B3490,$P3482:$Q3487,2,0),0)+IFERROR(VLOOKUP($B3490,$R3482:$S3487,2,0),0))</f>
        <v>0</v>
      </c>
      <c r="E3490" s="110"/>
      <c r="F3490" s="110"/>
      <c r="G3490" s="326" t="s">
        <v>38</v>
      </c>
      <c r="H3490" s="326"/>
      <c r="I3490" s="326"/>
      <c r="J3490" s="326"/>
      <c r="K3490" s="326"/>
      <c r="L3490" s="326"/>
      <c r="M3490" s="110"/>
      <c r="N3490" s="110"/>
      <c r="O3490" s="110"/>
      <c r="P3490" s="327" t="s">
        <v>39</v>
      </c>
      <c r="Q3490" s="327"/>
      <c r="R3490" s="327"/>
      <c r="S3490" s="327"/>
      <c r="T3490" s="327"/>
      <c r="U3490" s="327"/>
      <c r="V3490" s="110"/>
      <c r="W3490" s="110"/>
      <c r="X3490" s="110"/>
      <c r="Y3490" s="110"/>
      <c r="Z3490" s="110"/>
      <c r="AA3490" s="110"/>
      <c r="AB3490" s="110"/>
      <c r="AC3490" s="110"/>
      <c r="AD3490" s="110"/>
      <c r="AE3490" s="110"/>
      <c r="AF3490" s="110"/>
      <c r="AG3490" s="110"/>
      <c r="AH3490" s="110"/>
    </row>
    <row r="3491" spans="1:34" hidden="1" outlineLevel="2" x14ac:dyDescent="0.25">
      <c r="B3491" s="105">
        <v>3</v>
      </c>
      <c r="C3491" s="108">
        <f t="shared" ref="C3491" si="6045">-(IFERROR(VLOOKUP($B3491,$B3482:$C3487,2,0),0)+IFERROR(VLOOKUP($B3491,$D3482:$E3487,2,0),0)+IFERROR(VLOOKUP($B3491,$F3482:$G3487,2,0),0)+IFERROR(VLOOKUP($B3491,$H3482:$I3487,2,0),0)+IFERROR(VLOOKUP($B3491,$J3482:$K3487,2,0),0)+IFERROR(VLOOKUP($B3491,$L3482:$M3487,2,0),0)+IFERROR(VLOOKUP($B3491,$N3482:$O3487,2,0),0)+IFERROR(VLOOKUP($B3491,$P3482:$Q3487,2,0),0)+IFERROR(VLOOKUP($B3491,$R3482:$S3487,2,0),0))</f>
        <v>0</v>
      </c>
      <c r="E3491" s="110"/>
      <c r="F3491" s="110"/>
      <c r="G3491" s="112">
        <v>6</v>
      </c>
      <c r="H3491" s="112">
        <v>5</v>
      </c>
      <c r="I3491" s="112">
        <v>4</v>
      </c>
      <c r="J3491" s="112">
        <v>3</v>
      </c>
      <c r="K3491" s="112">
        <v>2</v>
      </c>
      <c r="L3491" s="112">
        <v>1</v>
      </c>
      <c r="M3491" s="110"/>
      <c r="O3491" s="110"/>
      <c r="P3491" s="112">
        <v>6</v>
      </c>
      <c r="Q3491" s="112">
        <v>5</v>
      </c>
      <c r="R3491" s="112">
        <v>4</v>
      </c>
      <c r="S3491" s="112">
        <v>3</v>
      </c>
      <c r="T3491" s="112">
        <v>2</v>
      </c>
      <c r="U3491" s="112">
        <v>1</v>
      </c>
      <c r="AB3491" s="110"/>
      <c r="AC3491" s="110"/>
      <c r="AD3491" s="110"/>
      <c r="AE3491" s="110"/>
      <c r="AF3491" s="110"/>
      <c r="AG3491" s="110"/>
      <c r="AH3491" s="110"/>
    </row>
    <row r="3492" spans="1:34" hidden="1" outlineLevel="2" x14ac:dyDescent="0.25">
      <c r="B3492" s="105">
        <v>4</v>
      </c>
      <c r="C3492" s="108">
        <f t="shared" ref="C3492" si="6046">-(IFERROR(VLOOKUP($B3492,$B3482:$C3487,2,0),0)+IFERROR(VLOOKUP($B3492,$D3482:$E3487,2,0),0)+IFERROR(VLOOKUP($B3492,$F3482:$G3487,2,0),0)+IFERROR(VLOOKUP($B3492,$H3482:$I3487,2,0),0)+IFERROR(VLOOKUP($B3492,$J3482:$K3487,2,0),0)+IFERROR(VLOOKUP($B3492,$L3482:$M3487,2,0),0)+IFERROR(VLOOKUP($B3492,$N3482:$O3487,2,0),0)+IFERROR(VLOOKUP($B3492,$P3482:$Q3487,2,0),0)+IFERROR(VLOOKUP($B3492,$R3482:$S3487,2,0),0))</f>
        <v>0</v>
      </c>
      <c r="E3492" s="110"/>
      <c r="F3492" s="105">
        <v>1</v>
      </c>
      <c r="G3492" s="184" t="e">
        <f t="array" ref="G3492:G3498">MMULT(MINVERSE($C$24:$I$30),$C3489:$C3495)</f>
        <v>#NUM!</v>
      </c>
      <c r="H3492" s="184" t="e">
        <f t="array" ref="H3492:H3497">MMULT(MINVERSE($C$24:$H$29),$C3489:$C3494)</f>
        <v>#NUM!</v>
      </c>
      <c r="I3492" s="184" t="e">
        <f t="array" ref="I3492:I3496">MMULT(MINVERSE($C$24:$G$28),$C3489:$C3493)</f>
        <v>#NUM!</v>
      </c>
      <c r="J3492" s="184">
        <f t="array" ref="J3492:J3495">MMULT(MINVERSE($C$24:$F$27),$C3489:$C3492)</f>
        <v>0</v>
      </c>
      <c r="K3492" s="184">
        <f t="array" ref="K3492:K3494">MMULT(MINVERSE($C$24:$E$26),$C3489:$C3491)</f>
        <v>0</v>
      </c>
      <c r="L3492" s="184">
        <f t="array" ref="L3492:L3493">MMULT(MINVERSE($C$24:$D$25),$C3489:$C3490)</f>
        <v>0</v>
      </c>
      <c r="M3492" s="110"/>
      <c r="O3492" s="105">
        <v>1</v>
      </c>
      <c r="P3492" s="184" t="e">
        <f t="array" ref="P3492:P3502">MMULT(MINVERSE($C$24:$M$34),$C3489:$C3499)</f>
        <v>#NUM!</v>
      </c>
      <c r="Q3492" s="184" t="e">
        <f t="array" ref="Q3492:Q3501">MMULT(MINVERSE($C$24:$L$33),$C3489:$C3498)</f>
        <v>#NUM!</v>
      </c>
      <c r="R3492" s="184" t="e">
        <f t="array" ref="R3492:R3500">MMULT(MINVERSE($C$24:$K$32),$C3489:$C3497)</f>
        <v>#NUM!</v>
      </c>
      <c r="S3492" s="184" t="e">
        <f t="array" ref="S3492:S3499">MMULT(MINVERSE($C$24:$J$31),$C3489:$C3496)</f>
        <v>#NUM!</v>
      </c>
      <c r="T3492" s="114"/>
      <c r="U3492" s="114"/>
      <c r="V3492" s="110"/>
      <c r="W3492" s="110"/>
      <c r="X3492" s="110"/>
      <c r="Y3492" s="110"/>
      <c r="Z3492" s="110"/>
      <c r="AA3492" s="110"/>
      <c r="AB3492" s="110"/>
      <c r="AC3492" s="110"/>
      <c r="AD3492" s="110"/>
      <c r="AE3492" s="110"/>
      <c r="AF3492" s="110"/>
      <c r="AG3492" s="110"/>
      <c r="AH3492" s="110"/>
    </row>
    <row r="3493" spans="1:34" hidden="1" outlineLevel="2" x14ac:dyDescent="0.25">
      <c r="B3493" s="105">
        <v>5</v>
      </c>
      <c r="C3493" s="108">
        <f t="shared" ref="C3493" si="6047">-(IFERROR(VLOOKUP($B3493,$B3482:$C3487,2,0),0)+IFERROR(VLOOKUP($B3493,$D3482:$E3487,2,0),0)+IFERROR(VLOOKUP($B3493,$F3482:$G3487,2,0),0)+IFERROR(VLOOKUP($B3493,$H3482:$I3487,2,0),0)+IFERROR(VLOOKUP($B3493,$J3482:$K3487,2,0),0)+IFERROR(VLOOKUP($B3493,$L3482:$M3487,2,0),0)+IFERROR(VLOOKUP($B3493,$N3482:$O3487,2,0),0)+IFERROR(VLOOKUP($B3493,$P3482:$Q3487,2,0),0)+IFERROR(VLOOKUP($B3493,$R3482:$S3487,2,0),0))</f>
        <v>0</v>
      </c>
      <c r="E3493" s="110"/>
      <c r="F3493" s="105">
        <v>2</v>
      </c>
      <c r="G3493" s="185" t="e">
        <v>#NUM!</v>
      </c>
      <c r="H3493" s="185" t="e">
        <v>#NUM!</v>
      </c>
      <c r="I3493" s="185" t="e">
        <v>#NUM!</v>
      </c>
      <c r="J3493" s="185">
        <v>0</v>
      </c>
      <c r="K3493" s="185">
        <v>0</v>
      </c>
      <c r="L3493" s="185">
        <v>0</v>
      </c>
      <c r="M3493" s="110"/>
      <c r="O3493" s="105">
        <v>2</v>
      </c>
      <c r="P3493" s="185" t="e">
        <v>#NUM!</v>
      </c>
      <c r="Q3493" s="185" t="e">
        <v>#NUM!</v>
      </c>
      <c r="R3493" s="185" t="e">
        <v>#NUM!</v>
      </c>
      <c r="S3493" s="185" t="e">
        <v>#NUM!</v>
      </c>
      <c r="T3493" s="114"/>
      <c r="U3493" s="114"/>
    </row>
    <row r="3494" spans="1:34" hidden="1" outlineLevel="2" x14ac:dyDescent="0.25">
      <c r="B3494" s="105">
        <v>6</v>
      </c>
      <c r="C3494" s="108">
        <f t="shared" ref="C3494" si="6048">-(IFERROR(VLOOKUP($B3494,$B3482:$C3487,2,0),0)+IFERROR(VLOOKUP($B3494,$D3482:$E3487,2,0),0)+IFERROR(VLOOKUP($B3494,$F3482:$G3487,2,0),0)+IFERROR(VLOOKUP($B3494,$H3482:$I3487,2,0),0)+IFERROR(VLOOKUP($B3494,$J3482:$K3487,2,0),0)+IFERROR(VLOOKUP($B3494,$L3482:$M3487,2,0),0)+IFERROR(VLOOKUP($B3494,$N3482:$O3487,2,0),0)+IFERROR(VLOOKUP($B3494,$P3482:$Q3487,2,0),0)+IFERROR(VLOOKUP($B3494,$R3482:$S3487,2,0),0))</f>
        <v>0</v>
      </c>
      <c r="E3494" s="110"/>
      <c r="F3494" s="105">
        <v>3</v>
      </c>
      <c r="G3494" s="185" t="e">
        <v>#NUM!</v>
      </c>
      <c r="H3494" s="185" t="e">
        <v>#NUM!</v>
      </c>
      <c r="I3494" s="185" t="e">
        <v>#NUM!</v>
      </c>
      <c r="J3494" s="185">
        <v>0</v>
      </c>
      <c r="K3494" s="185">
        <v>0</v>
      </c>
      <c r="L3494" s="185"/>
      <c r="M3494" s="110"/>
      <c r="O3494" s="105">
        <v>3</v>
      </c>
      <c r="P3494" s="185" t="e">
        <v>#NUM!</v>
      </c>
      <c r="Q3494" s="185" t="e">
        <v>#NUM!</v>
      </c>
      <c r="R3494" s="185" t="e">
        <v>#NUM!</v>
      </c>
      <c r="S3494" s="185" t="e">
        <v>#NUM!</v>
      </c>
      <c r="T3494" s="114"/>
      <c r="U3494" s="114"/>
    </row>
    <row r="3495" spans="1:34" hidden="1" outlineLevel="2" x14ac:dyDescent="0.25">
      <c r="B3495" s="105">
        <v>7</v>
      </c>
      <c r="C3495" s="108">
        <f t="shared" ref="C3495" si="6049">-(IFERROR(VLOOKUP($B3495,$B3482:$C3487,2,0),0)+IFERROR(VLOOKUP($B3495,$D3482:$E3487,2,0),0)+IFERROR(VLOOKUP($B3495,$F3482:$G3487,2,0),0)+IFERROR(VLOOKUP($B3495,$H3482:$I3487,2,0),0)+IFERROR(VLOOKUP($B3495,$J3482:$K3487,2,0),0)+IFERROR(VLOOKUP($B3495,$L3482:$M3487,2,0),0)+IFERROR(VLOOKUP($B3495,$N3482:$O3487,2,0),0)+IFERROR(VLOOKUP($B3495,$P3482:$Q3487,2,0),0)+IFERROR(VLOOKUP($B3495,$R3482:$S3487,2,0),0))</f>
        <v>0</v>
      </c>
      <c r="E3495" s="110"/>
      <c r="F3495" s="105">
        <v>4</v>
      </c>
      <c r="G3495" s="185" t="e">
        <v>#NUM!</v>
      </c>
      <c r="H3495" s="185" t="e">
        <v>#NUM!</v>
      </c>
      <c r="I3495" s="185" t="e">
        <v>#NUM!</v>
      </c>
      <c r="J3495" s="185">
        <v>0</v>
      </c>
      <c r="K3495" s="185"/>
      <c r="L3495" s="185"/>
      <c r="M3495" s="110"/>
      <c r="O3495" s="105">
        <v>4</v>
      </c>
      <c r="P3495" s="185" t="e">
        <v>#NUM!</v>
      </c>
      <c r="Q3495" s="185" t="e">
        <v>#NUM!</v>
      </c>
      <c r="R3495" s="185" t="e">
        <v>#NUM!</v>
      </c>
      <c r="S3495" s="185" t="e">
        <v>#NUM!</v>
      </c>
      <c r="T3495" s="114"/>
      <c r="U3495" s="114"/>
    </row>
    <row r="3496" spans="1:34" hidden="1" outlineLevel="2" x14ac:dyDescent="0.25">
      <c r="B3496" s="105">
        <v>8</v>
      </c>
      <c r="C3496" s="108">
        <f t="shared" ref="C3496" si="6050">-(IFERROR(VLOOKUP($B3496,$B3482:$C3487,2,0),0)+IFERROR(VLOOKUP($B3496,$D3482:$E3487,2,0),0)+IFERROR(VLOOKUP($B3496,$F3482:$G3487,2,0),0)+IFERROR(VLOOKUP($B3496,$H3482:$I3487,2,0),0)+IFERROR(VLOOKUP($B3496,$J3482:$K3487,2,0),0)+IFERROR(VLOOKUP($B3496,$L3482:$M3487,2,0),0)+IFERROR(VLOOKUP($B3496,$N3482:$O3487,2,0),0)+IFERROR(VLOOKUP($B3496,$P3482:$Q3487,2,0),0)+IFERROR(VLOOKUP($B3496,$R3482:$S3487,2,0),0))</f>
        <v>0</v>
      </c>
      <c r="E3496" s="110" t="s">
        <v>40</v>
      </c>
      <c r="F3496" s="105">
        <v>5</v>
      </c>
      <c r="G3496" s="185" t="e">
        <v>#NUM!</v>
      </c>
      <c r="H3496" s="185" t="e">
        <v>#NUM!</v>
      </c>
      <c r="I3496" s="185" t="e">
        <v>#NUM!</v>
      </c>
      <c r="J3496" s="185"/>
      <c r="K3496" s="185"/>
      <c r="L3496" s="185"/>
      <c r="M3496" s="110"/>
      <c r="O3496" s="105">
        <v>5</v>
      </c>
      <c r="P3496" s="185" t="e">
        <v>#NUM!</v>
      </c>
      <c r="Q3496" s="185" t="e">
        <v>#NUM!</v>
      </c>
      <c r="R3496" s="185" t="e">
        <v>#NUM!</v>
      </c>
      <c r="S3496" s="185" t="e">
        <v>#NUM!</v>
      </c>
      <c r="T3496" s="114"/>
      <c r="U3496" s="114"/>
    </row>
    <row r="3497" spans="1:34" hidden="1" outlineLevel="2" x14ac:dyDescent="0.25">
      <c r="B3497" s="105">
        <v>9</v>
      </c>
      <c r="C3497" s="108">
        <f t="shared" ref="C3497" si="6051">-(IFERROR(VLOOKUP($B3497,$B3482:$C3487,2,0),0)+IFERROR(VLOOKUP($B3497,$D3482:$E3487,2,0),0)+IFERROR(VLOOKUP($B3497,$F3482:$G3487,2,0),0)+IFERROR(VLOOKUP($B3497,$H3482:$I3487,2,0),0)+IFERROR(VLOOKUP($B3497,$J3482:$K3487,2,0),0)+IFERROR(VLOOKUP($B3497,$L3482:$M3487,2,0),0)+IFERROR(VLOOKUP($B3497,$N3482:$O3487,2,0),0)+IFERROR(VLOOKUP($B3497,$P3482:$Q3487,2,0),0)+IFERROR(VLOOKUP($B3497,$R3482:$S3487,2,0),0))</f>
        <v>0</v>
      </c>
      <c r="E3497" s="110"/>
      <c r="F3497" s="105">
        <v>6</v>
      </c>
      <c r="G3497" s="185" t="e">
        <v>#NUM!</v>
      </c>
      <c r="H3497" s="185" t="e">
        <v>#NUM!</v>
      </c>
      <c r="I3497" s="185"/>
      <c r="J3497" s="185"/>
      <c r="K3497" s="185"/>
      <c r="L3497" s="185"/>
      <c r="M3497" s="110"/>
      <c r="O3497" s="105">
        <v>6</v>
      </c>
      <c r="P3497" s="185" t="e">
        <v>#NUM!</v>
      </c>
      <c r="Q3497" s="185" t="e">
        <v>#NUM!</v>
      </c>
      <c r="R3497" s="185" t="e">
        <v>#NUM!</v>
      </c>
      <c r="S3497" s="185" t="e">
        <v>#NUM!</v>
      </c>
      <c r="T3497" s="114"/>
      <c r="U3497" s="114"/>
    </row>
    <row r="3498" spans="1:34" hidden="1" outlineLevel="2" x14ac:dyDescent="0.25">
      <c r="B3498" s="105">
        <v>10</v>
      </c>
      <c r="C3498" s="108">
        <f t="shared" ref="C3498" si="6052">-(IFERROR(VLOOKUP($B3498,$B3482:$C3487,2,0),0)+IFERROR(VLOOKUP($B3498,$D3482:$E3487,2,0),0)+IFERROR(VLOOKUP($B3498,$F3482:$G3487,2,0),0)+IFERROR(VLOOKUP($B3498,$H3482:$I3487,2,0),0)+IFERROR(VLOOKUP($B3498,$J3482:$K3487,2,0),0)+IFERROR(VLOOKUP($B3498,$L3482:$M3487,2,0),0)+IFERROR(VLOOKUP($B3498,$N3482:$O3487,2,0),0)+IFERROR(VLOOKUP($B3498,$P3482:$Q3487,2,0),0)+IFERROR(VLOOKUP($B3498,$R3482:$S3487,2,0),0))</f>
        <v>0</v>
      </c>
      <c r="E3498" s="110"/>
      <c r="F3498" s="105">
        <v>7</v>
      </c>
      <c r="G3498" s="185" t="e">
        <v>#NUM!</v>
      </c>
      <c r="H3498" s="185"/>
      <c r="I3498" s="185"/>
      <c r="J3498" s="185"/>
      <c r="K3498" s="185"/>
      <c r="L3498" s="185"/>
      <c r="M3498" s="110"/>
      <c r="N3498" s="110" t="s">
        <v>40</v>
      </c>
      <c r="O3498" s="105">
        <v>7</v>
      </c>
      <c r="P3498" s="185" t="e">
        <v>#NUM!</v>
      </c>
      <c r="Q3498" s="185" t="e">
        <v>#NUM!</v>
      </c>
      <c r="R3498" s="185" t="e">
        <v>#NUM!</v>
      </c>
      <c r="S3498" s="185" t="e">
        <v>#NUM!</v>
      </c>
      <c r="T3498" s="114"/>
      <c r="U3498" s="114"/>
    </row>
    <row r="3499" spans="1:34" hidden="1" outlineLevel="2" x14ac:dyDescent="0.25">
      <c r="B3499" s="105">
        <v>11</v>
      </c>
      <c r="C3499" s="108">
        <f t="shared" ref="C3499" si="6053">-(IFERROR(VLOOKUP($B3499,$B3482:$C3487,2,0),0)+IFERROR(VLOOKUP($B3499,$D3482:$E3487,2,0),0)+IFERROR(VLOOKUP($B3499,$F3482:$G3487,2,0),0)+IFERROR(VLOOKUP($B3499,$H3482:$I3487,2,0),0)+IFERROR(VLOOKUP($B3499,$J3482:$K3487,2,0),0)+IFERROR(VLOOKUP($B3499,$L3482:$M3487,2,0),0)+IFERROR(VLOOKUP($B3499,$N3482:$O3487,2,0),0)+IFERROR(VLOOKUP($B3499,$P3482:$Q3487,2,0),0)+IFERROR(VLOOKUP($B3499,$R3482:$S3487,2,0),0))</f>
        <v>0</v>
      </c>
      <c r="E3499" s="110"/>
      <c r="M3499" s="110"/>
      <c r="O3499" s="105">
        <v>8</v>
      </c>
      <c r="P3499" s="185" t="e">
        <v>#NUM!</v>
      </c>
      <c r="Q3499" s="185" t="e">
        <v>#NUM!</v>
      </c>
      <c r="R3499" s="185" t="e">
        <v>#NUM!</v>
      </c>
      <c r="S3499" s="185" t="e">
        <v>#NUM!</v>
      </c>
      <c r="T3499" s="114"/>
      <c r="U3499" s="114"/>
    </row>
    <row r="3500" spans="1:34" hidden="1" outlineLevel="2" x14ac:dyDescent="0.25">
      <c r="B3500" s="105">
        <v>12</v>
      </c>
      <c r="C3500" s="108">
        <f t="shared" ref="C3500" si="6054">-(IFERROR(VLOOKUP($B3500,$B3482:$C3487,2,0),0)+IFERROR(VLOOKUP($B3500,$D3482:$E3487,2,0),0)+IFERROR(VLOOKUP($B3500,$F3482:$G3487,2,0),0)+IFERROR(VLOOKUP($B3500,$H3482:$I3487,2,0),0)+IFERROR(VLOOKUP($B3500,$J3482:$K3487,2,0),0)+IFERROR(VLOOKUP($B3500,$L3482:$M3487,2,0),0)+IFERROR(VLOOKUP($B3500,$N3482:$O3487,2,0),0)+IFERROR(VLOOKUP($B3500,$P3482:$Q3487,2,0),0)+IFERROR(VLOOKUP($B3500,$R3482:$S3487,2,0),0))</f>
        <v>0</v>
      </c>
      <c r="E3500" s="110"/>
      <c r="M3500" s="110"/>
      <c r="O3500" s="105">
        <v>9</v>
      </c>
      <c r="P3500" s="185" t="e">
        <v>#NUM!</v>
      </c>
      <c r="Q3500" s="185" t="e">
        <v>#NUM!</v>
      </c>
      <c r="R3500" s="185" t="e">
        <v>#NUM!</v>
      </c>
      <c r="S3500" s="185"/>
      <c r="T3500" s="114"/>
      <c r="U3500" s="114"/>
    </row>
    <row r="3501" spans="1:34" hidden="1" outlineLevel="2" x14ac:dyDescent="0.25">
      <c r="B3501" s="105">
        <v>13</v>
      </c>
      <c r="C3501" s="108">
        <f t="shared" ref="C3501" si="6055">-(IFERROR(VLOOKUP($B3501,$B3482:$C3487,2,0),0)+IFERROR(VLOOKUP($B3501,$D3482:$E3487,2,0),0)+IFERROR(VLOOKUP($B3501,$F3482:$G3487,2,0),0)+IFERROR(VLOOKUP($B3501,$H3482:$I3487,2,0),0)+IFERROR(VLOOKUP($B3501,$J3482:$K3487,2,0),0)+IFERROR(VLOOKUP($B3501,$L3482:$M3487,2,0),0)+IFERROR(VLOOKUP($B3501,$N3482:$O3487,2,0),0)+IFERROR(VLOOKUP($B3501,$P3482:$Q3487,2,0),0)+IFERROR(VLOOKUP($B3501,$R3482:$S3487,2,0),0))</f>
        <v>0</v>
      </c>
      <c r="E3501" s="110"/>
      <c r="F3501" s="110"/>
      <c r="G3501" s="324" t="s">
        <v>42</v>
      </c>
      <c r="H3501" s="324"/>
      <c r="I3501" s="324"/>
      <c r="J3501" s="324"/>
      <c r="K3501" s="324"/>
      <c r="L3501" s="324"/>
      <c r="M3501" s="110"/>
      <c r="O3501" s="105">
        <v>10</v>
      </c>
      <c r="P3501" s="185" t="e">
        <v>#NUM!</v>
      </c>
      <c r="Q3501" s="185" t="e">
        <v>#NUM!</v>
      </c>
      <c r="R3501" s="185"/>
      <c r="S3501" s="185"/>
      <c r="T3501" s="114"/>
      <c r="U3501" s="114"/>
    </row>
    <row r="3502" spans="1:34" hidden="1" outlineLevel="2" x14ac:dyDescent="0.25">
      <c r="B3502" s="105">
        <v>14</v>
      </c>
      <c r="C3502" s="108">
        <f t="shared" ref="C3502" si="6056">-(IFERROR(VLOOKUP($B3502,$B3482:$C3487,2,0),0)+IFERROR(VLOOKUP($B3502,$D3482:$E3487,2,0),0)+IFERROR(VLOOKUP($B3502,$F3482:$G3487,2,0),0)+IFERROR(VLOOKUP($B3502,$H3482:$I3487,2,0),0)+IFERROR(VLOOKUP($B3502,$J3482:$K3487,2,0),0)+IFERROR(VLOOKUP($B3502,$L3482:$M3487,2,0),0)+IFERROR(VLOOKUP($B3502,$N3482:$O3487,2,0),0)+IFERROR(VLOOKUP($B3502,$P3482:$Q3487,2,0),0)+IFERROR(VLOOKUP($B3502,$R3482:$S3487,2,0),0))</f>
        <v>0</v>
      </c>
      <c r="E3502" s="110"/>
      <c r="F3502" s="110"/>
      <c r="G3502" s="112">
        <v>6</v>
      </c>
      <c r="H3502" s="112">
        <v>5</v>
      </c>
      <c r="I3502" s="112">
        <v>4</v>
      </c>
      <c r="J3502" s="112">
        <v>3</v>
      </c>
      <c r="K3502" s="112">
        <v>2</v>
      </c>
      <c r="L3502" s="112">
        <v>1</v>
      </c>
      <c r="M3502" s="110"/>
      <c r="O3502" s="105">
        <v>11</v>
      </c>
      <c r="P3502" s="185" t="e">
        <v>#NUM!</v>
      </c>
      <c r="Q3502" s="185"/>
      <c r="R3502" s="185"/>
      <c r="S3502" s="185"/>
      <c r="T3502" s="114"/>
      <c r="U3502" s="114"/>
    </row>
    <row r="3503" spans="1:34" hidden="1" outlineLevel="2" x14ac:dyDescent="0.25">
      <c r="A3503" s="68" t="s">
        <v>41</v>
      </c>
      <c r="B3503" s="105">
        <v>15</v>
      </c>
      <c r="C3503" s="108">
        <f t="shared" ref="C3503" si="6057">-(IFERROR(VLOOKUP($B3503,$B3482:$C3487,2,0),0)+IFERROR(VLOOKUP($B3503,$D3482:$E3487,2,0),0)+IFERROR(VLOOKUP($B3503,$F3482:$G3487,2,0),0)+IFERROR(VLOOKUP($B3503,$H3482:$I3487,2,0),0)+IFERROR(VLOOKUP($B3503,$J3482:$K3487,2,0),0)+IFERROR(VLOOKUP($B3503,$L3482:$M3487,2,0),0)+IFERROR(VLOOKUP($B3503,$N3482:$O3487,2,0),0)+IFERROR(VLOOKUP($B3503,$P3482:$Q3487,2,0),0)+IFERROR(VLOOKUP($B3503,$R3482:$S3487,2,0),0))</f>
        <v>0</v>
      </c>
      <c r="E3503" s="110"/>
      <c r="F3503" s="105">
        <v>1</v>
      </c>
      <c r="G3503" s="184" t="e">
        <f t="array" ref="G3503:G3511">MMULT(MINVERSE($C$24:$K$32),$C3489:$C3497)</f>
        <v>#NUM!</v>
      </c>
      <c r="H3503" s="184" t="e">
        <f t="array" ref="H3503:H3510">MMULT(MINVERSE($C$24:$J$31),$C3489:$C3496)</f>
        <v>#NUM!</v>
      </c>
      <c r="I3503" s="184" t="e">
        <f t="array" ref="I3503:I3509">MMULT(MINVERSE($C$24:$I$30),$C3489:$C3495)</f>
        <v>#NUM!</v>
      </c>
      <c r="J3503" s="184" t="e">
        <f t="array" ref="J3503:J3508">MMULT(MINVERSE($C$24:$H$29),$C3489:$C3494)</f>
        <v>#NUM!</v>
      </c>
      <c r="K3503" s="184" t="e">
        <f t="array" ref="K3503:K3507">MMULT(MINVERSE($C$24:$G$28),$C3489:$C3493)</f>
        <v>#NUM!</v>
      </c>
      <c r="L3503" s="113"/>
      <c r="M3503" s="110"/>
      <c r="N3503" s="110"/>
      <c r="O3503" s="110"/>
      <c r="P3503" s="110"/>
    </row>
    <row r="3504" spans="1:34" hidden="1" outlineLevel="2" x14ac:dyDescent="0.25">
      <c r="B3504" s="105">
        <v>16</v>
      </c>
      <c r="C3504" s="108">
        <f t="shared" ref="C3504" si="6058">-(IFERROR(VLOOKUP($B3504,$B3482:$C3487,2,0),0)+IFERROR(VLOOKUP($B3504,$D3482:$E3487,2,0),0)+IFERROR(VLOOKUP($B3504,$F3482:$G3487,2,0),0)+IFERROR(VLOOKUP($B3504,$H3482:$I3487,2,0),0)+IFERROR(VLOOKUP($B3504,$J3482:$K3487,2,0),0)+IFERROR(VLOOKUP($B3504,$L3482:$M3487,2,0),0)+IFERROR(VLOOKUP($B3504,$N3482:$O3487,2,0),0)+IFERROR(VLOOKUP($B3504,$P3482:$Q3487,2,0),0)+IFERROR(VLOOKUP($B3504,$R3482:$S3487,2,0),0))</f>
        <v>0</v>
      </c>
      <c r="E3504" s="110"/>
      <c r="F3504" s="105">
        <v>2</v>
      </c>
      <c r="G3504" s="185" t="e">
        <v>#NUM!</v>
      </c>
      <c r="H3504" s="185" t="e">
        <v>#NUM!</v>
      </c>
      <c r="I3504" s="185" t="e">
        <v>#NUM!</v>
      </c>
      <c r="J3504" s="185" t="e">
        <v>#NUM!</v>
      </c>
      <c r="K3504" s="185" t="e">
        <v>#NUM!</v>
      </c>
      <c r="L3504" s="114"/>
      <c r="M3504" s="110"/>
      <c r="N3504" s="110"/>
      <c r="O3504" s="110"/>
      <c r="P3504" s="110"/>
    </row>
    <row r="3505" spans="1:24" hidden="1" outlineLevel="2" x14ac:dyDescent="0.25">
      <c r="B3505" s="105">
        <v>17</v>
      </c>
      <c r="C3505" s="108">
        <f t="shared" ref="C3505" si="6059">-(IFERROR(VLOOKUP($B3505,$B3482:$C3487,2,0),0)+IFERROR(VLOOKUP($B3505,$D3482:$E3487,2,0),0)+IFERROR(VLOOKUP($B3505,$F3482:$G3487,2,0),0)+IFERROR(VLOOKUP($B3505,$H3482:$I3487,2,0),0)+IFERROR(VLOOKUP($B3505,$J3482:$K3487,2,0),0)+IFERROR(VLOOKUP($B3505,$L3482:$M3487,2,0),0)+IFERROR(VLOOKUP($B3505,$N3482:$O3487,2,0),0)+IFERROR(VLOOKUP($B3505,$P3482:$Q3487,2,0),0)+IFERROR(VLOOKUP($B3505,$R3482:$S3487,2,0),0))</f>
        <v>0</v>
      </c>
      <c r="E3505" s="110"/>
      <c r="F3505" s="105">
        <v>3</v>
      </c>
      <c r="G3505" s="185" t="e">
        <v>#NUM!</v>
      </c>
      <c r="H3505" s="185" t="e">
        <v>#NUM!</v>
      </c>
      <c r="I3505" s="185" t="e">
        <v>#NUM!</v>
      </c>
      <c r="J3505" s="185" t="e">
        <v>#NUM!</v>
      </c>
      <c r="K3505" s="185" t="e">
        <v>#NUM!</v>
      </c>
      <c r="L3505" s="114"/>
      <c r="M3505" s="110"/>
    </row>
    <row r="3506" spans="1:24" hidden="1" outlineLevel="2" x14ac:dyDescent="0.25">
      <c r="B3506" s="105">
        <v>18</v>
      </c>
      <c r="C3506" s="108">
        <f t="shared" ref="C3506" si="6060">-(IFERROR(VLOOKUP($B3506,$B3482:$C3487,2,0),0)+IFERROR(VLOOKUP($B3506,$D3482:$E3487,2,0),0)+IFERROR(VLOOKUP($B3506,$F3482:$G3487,2,0),0)+IFERROR(VLOOKUP($B3506,$H3482:$I3487,2,0),0)+IFERROR(VLOOKUP($B3506,$J3482:$K3487,2,0),0)+IFERROR(VLOOKUP($B3506,$L3482:$M3487,2,0),0)+IFERROR(VLOOKUP($B3506,$N3482:$O3487,2,0),0)+IFERROR(VLOOKUP($B3506,$P3482:$Q3487,2,0),0)+IFERROR(VLOOKUP($B3506,$R3482:$S3487,2,0),0))</f>
        <v>0</v>
      </c>
      <c r="E3506" s="110"/>
      <c r="F3506" s="105">
        <v>4</v>
      </c>
      <c r="G3506" s="185" t="e">
        <v>#NUM!</v>
      </c>
      <c r="H3506" s="185" t="e">
        <v>#NUM!</v>
      </c>
      <c r="I3506" s="185" t="e">
        <v>#NUM!</v>
      </c>
      <c r="J3506" s="185" t="e">
        <v>#NUM!</v>
      </c>
      <c r="K3506" s="185" t="e">
        <v>#NUM!</v>
      </c>
      <c r="L3506" s="114"/>
      <c r="M3506" s="110"/>
    </row>
    <row r="3507" spans="1:24" hidden="1" outlineLevel="2" x14ac:dyDescent="0.25">
      <c r="B3507" s="105">
        <v>19</v>
      </c>
      <c r="C3507" s="108">
        <f t="shared" ref="C3507" si="6061">-(IFERROR(VLOOKUP($B3507,$B3482:$C3487,2,0),0)+IFERROR(VLOOKUP($B3507,$D3482:$E3487,2,0),0)+IFERROR(VLOOKUP($B3507,$F3482:$G3487,2,0),0)+IFERROR(VLOOKUP($B3507,$H3482:$I3487,2,0),0)+IFERROR(VLOOKUP($B3507,$J3482:$K3487,2,0),0)+IFERROR(VLOOKUP($B3507,$L3482:$M3487,2,0),0)+IFERROR(VLOOKUP($B3507,$N3482:$O3487,2,0),0)+IFERROR(VLOOKUP($B3507,$P3482:$Q3487,2,0),0)+IFERROR(VLOOKUP($B3507,$R3482:$S3487,2,0),0))</f>
        <v>0</v>
      </c>
      <c r="E3507" s="110"/>
      <c r="F3507" s="105">
        <v>5</v>
      </c>
      <c r="G3507" s="185" t="e">
        <v>#NUM!</v>
      </c>
      <c r="H3507" s="185" t="e">
        <v>#NUM!</v>
      </c>
      <c r="I3507" s="185" t="e">
        <v>#NUM!</v>
      </c>
      <c r="J3507" s="185" t="e">
        <v>#NUM!</v>
      </c>
      <c r="K3507" s="185" t="e">
        <v>#NUM!</v>
      </c>
      <c r="L3507" s="114"/>
      <c r="M3507" s="110"/>
    </row>
    <row r="3508" spans="1:24" hidden="1" outlineLevel="2" x14ac:dyDescent="0.25">
      <c r="B3508" s="105">
        <v>20</v>
      </c>
      <c r="C3508" s="108">
        <f t="shared" ref="C3508" si="6062">-(IFERROR(VLOOKUP($B3508,$B3482:$C3487,2,0),0)+IFERROR(VLOOKUP($B3508,$D3482:$E3487,2,0),0)+IFERROR(VLOOKUP($B3508,$F3482:$G3487,2,0),0)+IFERROR(VLOOKUP($B3508,$H3482:$I3487,2,0),0)+IFERROR(VLOOKUP($B3508,$J3482:$K3487,2,0),0)+IFERROR(VLOOKUP($B3508,$L3482:$M3487,2,0),0)+IFERROR(VLOOKUP($B3508,$N3482:$O3487,2,0),0)+IFERROR(VLOOKUP($B3508,$P3482:$Q3487,2,0),0)+IFERROR(VLOOKUP($B3508,$R3482:$S3487,2,0),0))</f>
        <v>0</v>
      </c>
      <c r="E3508" s="110" t="s">
        <v>40</v>
      </c>
      <c r="F3508" s="105">
        <v>6</v>
      </c>
      <c r="G3508" s="185" t="e">
        <v>#NUM!</v>
      </c>
      <c r="H3508" s="185" t="e">
        <v>#NUM!</v>
      </c>
      <c r="I3508" s="185" t="e">
        <v>#NUM!</v>
      </c>
      <c r="J3508" s="185" t="e">
        <v>#NUM!</v>
      </c>
      <c r="K3508" s="185"/>
      <c r="L3508" s="114"/>
      <c r="M3508" s="110"/>
    </row>
    <row r="3509" spans="1:24" hidden="1" outlineLevel="2" x14ac:dyDescent="0.25">
      <c r="B3509" s="105">
        <v>21</v>
      </c>
      <c r="C3509" s="108">
        <f t="shared" ref="C3509" si="6063">-(IFERROR(VLOOKUP($B3509,$B3482:$C3487,2,0),0)+IFERROR(VLOOKUP($B3509,$D3482:$E3487,2,0),0)+IFERROR(VLOOKUP($B3509,$F3482:$G3487,2,0),0)+IFERROR(VLOOKUP($B3509,$H3482:$I3487,2,0),0)+IFERROR(VLOOKUP($B3509,$J3482:$K3487,2,0),0)+IFERROR(VLOOKUP($B3509,$L3482:$M3487,2,0),0)+IFERROR(VLOOKUP($B3509,$N3482:$O3487,2,0),0)+IFERROR(VLOOKUP($B3509,$P3482:$Q3487,2,0),0)+IFERROR(VLOOKUP($B3509,$R3482:$S3487,2,0),0))</f>
        <v>0</v>
      </c>
      <c r="E3509" s="110"/>
      <c r="F3509" s="105">
        <v>7</v>
      </c>
      <c r="G3509" s="185" t="e">
        <v>#NUM!</v>
      </c>
      <c r="H3509" s="185" t="e">
        <v>#NUM!</v>
      </c>
      <c r="I3509" s="185" t="e">
        <v>#NUM!</v>
      </c>
      <c r="J3509" s="185"/>
      <c r="K3509" s="185"/>
      <c r="L3509" s="114"/>
      <c r="M3509" s="110"/>
    </row>
    <row r="3510" spans="1:24" hidden="1" outlineLevel="2" x14ac:dyDescent="0.25">
      <c r="E3510" s="110"/>
      <c r="F3510" s="105">
        <v>8</v>
      </c>
      <c r="G3510" s="185" t="e">
        <v>#NUM!</v>
      </c>
      <c r="H3510" s="185" t="e">
        <v>#NUM!</v>
      </c>
      <c r="I3510" s="185"/>
      <c r="J3510" s="185"/>
      <c r="K3510" s="185"/>
      <c r="L3510" s="114"/>
      <c r="M3510" s="110"/>
      <c r="X3510" s="110"/>
    </row>
    <row r="3511" spans="1:24" hidden="1" outlineLevel="2" x14ac:dyDescent="0.25">
      <c r="E3511" s="110"/>
      <c r="F3511" s="105">
        <v>9</v>
      </c>
      <c r="G3511" s="185" t="e">
        <v>#NUM!</v>
      </c>
      <c r="H3511" s="185"/>
      <c r="I3511" s="185"/>
      <c r="J3511" s="185"/>
      <c r="K3511" s="185"/>
      <c r="L3511" s="114"/>
      <c r="M3511" s="110"/>
      <c r="X3511" s="110"/>
    </row>
    <row r="3512" spans="1:24" hidden="1" outlineLevel="2" x14ac:dyDescent="0.25">
      <c r="A3512" s="117"/>
    </row>
    <row r="3513" spans="1:24" s="119" customFormat="1" hidden="1" outlineLevel="2" x14ac:dyDescent="0.25">
      <c r="A3513" s="118" t="s">
        <v>37</v>
      </c>
    </row>
    <row r="3514" spans="1:24" hidden="1" outlineLevel="2" x14ac:dyDescent="0.25">
      <c r="B3514" s="316">
        <f t="shared" ref="B3514:B3520" si="6064">B3481</f>
        <v>1</v>
      </c>
      <c r="C3514" s="316"/>
      <c r="D3514" s="316">
        <f t="shared" ref="D3514:D3520" si="6065">D3481</f>
        <v>2</v>
      </c>
      <c r="E3514" s="316"/>
      <c r="F3514" s="316">
        <f t="shared" ref="F3514:F3520" si="6066">F3481</f>
        <v>3</v>
      </c>
      <c r="G3514" s="316"/>
      <c r="H3514" s="316">
        <f t="shared" ref="H3514:H3520" si="6067">H3481</f>
        <v>4</v>
      </c>
      <c r="I3514" s="316"/>
      <c r="J3514" s="316">
        <f t="shared" ref="J3514:J3520" si="6068">J3481</f>
        <v>5</v>
      </c>
      <c r="K3514" s="316"/>
      <c r="L3514" s="316">
        <f t="shared" ref="L3514:L3520" si="6069">L3481</f>
        <v>6</v>
      </c>
      <c r="M3514" s="316"/>
    </row>
    <row r="3515" spans="1:24" hidden="1" outlineLevel="2" x14ac:dyDescent="0.25">
      <c r="B3515" s="105">
        <f t="shared" si="6064"/>
        <v>3</v>
      </c>
      <c r="C3515" s="116">
        <f>IF($Q$2=2,IFERROR(INDEX($G3492:$L3498,MATCH(B3515,$F3492:$F3498,0),MATCH(INICIO!$C$78,$G3491:$L3491,0)),0),IF($Q$2=4,IFERROR(INDEX($P3492:$U3502,MATCH(B3515,$O3492:$O3502,0),MATCH(INICIO!$C$78,$P3491:$U3491,0)),0),IFERROR(INDEX($G3503:$L3511,MATCH(B3515,$F3503:$F3511,0),MATCH(INICIO!$C$78,$G3502:$L3502,0)),0)))</f>
        <v>0</v>
      </c>
      <c r="D3515" s="105">
        <f t="shared" si="6065"/>
        <v>0</v>
      </c>
      <c r="E3515" s="116">
        <f>IF($Q$2=2,IFERROR(INDEX($G3492:$L3498,MATCH(D3515,$F3492:$F3498,0),MATCH(INICIO!$C$78,$G3491:$L3491,0)),0),IF($Q$2=4,IFERROR(INDEX($P3492:$U3502,MATCH(D3515,$O3492:$O3502,0),MATCH(INICIO!$C$78,$P3491:$U3491,0)),0),IFERROR(INDEX($G3503:$L3511,MATCH(D3515,$F3503:$F3511,0),MATCH(INICIO!$C$78,$G3502:$L3502,0)),0)))</f>
        <v>0</v>
      </c>
      <c r="F3515" s="105">
        <f t="shared" si="6066"/>
        <v>0</v>
      </c>
      <c r="G3515" s="116">
        <f>IF($Q$2=2,IFERROR(INDEX($G3492:$L3498,MATCH(F3515,$F3492:$F3498,0),MATCH(INICIO!$C$78,$G3491:$L3491,0)),0),IF($Q$2=4,IFERROR(INDEX($P3492:$U3502,MATCH(F3515,$O3492:$O3502,0),MATCH(INICIO!$C$78,$P3491:$U3491,0)),0),IFERROR(INDEX($G3503:$L3511,MATCH(F3515,$F3503:$F3511,0),MATCH(INICIO!$C$78,$G3502:$L3502,0)),0)))</f>
        <v>0</v>
      </c>
      <c r="H3515" s="105">
        <f t="shared" si="6067"/>
        <v>0</v>
      </c>
      <c r="I3515" s="116">
        <f>IF($Q$2=2,IFERROR(INDEX($G3492:$L3498,MATCH(H3515,$F3492:$F3498,0),MATCH(INICIO!$C$78,$G3491:$L3491,0)),0),IF($Q$2=4,IFERROR(INDEX($P3492:$U3502,MATCH(H3515,$O3492:$O3502,0),MATCH(INICIO!$C$78,$P3491:$U3491,0)),0),IFERROR(INDEX($G3503:$L3511,MATCH(H3515,$F3503:$F3511,0),MATCH(INICIO!$C$78,$G3502:$L3502,0)),0)))</f>
        <v>0</v>
      </c>
      <c r="J3515" s="105">
        <f t="shared" si="6068"/>
        <v>0</v>
      </c>
      <c r="K3515" s="116">
        <f>IF($Q$2=2,IFERROR(INDEX($G3492:$L3498,MATCH(J3515,$F3492:$F3498,0),MATCH(INICIO!$C$78,$G3491:$L3491,0)),0),IF($Q$2=4,IFERROR(INDEX($P3492:$U3502,MATCH(J3515,$O3492:$O3502,0),MATCH(INICIO!$C$78,$P3491:$U3491,0)),0),IFERROR(INDEX($G3503:$L3511,MATCH(J3515,$F3503:$F3511,0),MATCH(INICIO!$C$78,$G3502:$L3502,0)),0)))</f>
        <v>0</v>
      </c>
      <c r="L3515" s="105">
        <f t="shared" si="6069"/>
        <v>0</v>
      </c>
      <c r="M3515" s="116">
        <f>IF($Q$2=2,IFERROR(INDEX($G3492:$L3498,MATCH(L3515,$F3492:$F3498,0),MATCH(INICIO!$C$78,$G3491:$L3491,0)),0),IF($Q$2=4,IFERROR(INDEX($P3492:$U3502,MATCH(L3515,$O3492:$O3502,0),MATCH(INICIO!$C$78,$P3491:$U3491,0)),0),IFERROR(INDEX($G3503:$L3511,MATCH(L3515,$F3503:$F3511,0),MATCH(INICIO!$C$78,$G3502:$L3502,0)),0)))</f>
        <v>0</v>
      </c>
    </row>
    <row r="3516" spans="1:24" hidden="1" outlineLevel="2" x14ac:dyDescent="0.25">
      <c r="B3516" s="105">
        <f t="shared" si="6064"/>
        <v>4</v>
      </c>
      <c r="C3516" s="116">
        <f>IF($Q$2=2,IFERROR(INDEX($G3492:$L3498,MATCH(B3516,$F3492:$F3498,0),MATCH(INICIO!$C$78,$G3491:$L3491,0)),0),IF($Q$2=4,IFERROR(INDEX($P3492:$U3502,MATCH(B3516,$O3492:$O3502,0),MATCH(INICIO!$C$78,$P3491:$U3491,0)),0),IFERROR(INDEX($G3503:$L3511,MATCH(B3516,$F3503:$F3511,0),MATCH(INICIO!$C$78,$G3502:$L3502,0)),0)))</f>
        <v>0</v>
      </c>
      <c r="D3516" s="105">
        <f t="shared" si="6065"/>
        <v>0</v>
      </c>
      <c r="E3516" s="116">
        <f>IF($Q$2=2,IFERROR(INDEX($G3492:$L3498,MATCH(D3516,$F3492:$F3498,0),MATCH(INICIO!$C$78,$G3491:$L3491,0)),0),IF($Q$2=4,IFERROR(INDEX($P3492:$U3502,MATCH(D3516,$O3492:$O3502,0),MATCH(INICIO!$C$78,$P3491:$U3491,0)),0),IFERROR(INDEX($G3503:$L3511,MATCH(D3516,$F3503:$F3511,0),MATCH(INICIO!$C$78,$G3502:$L3502,0)),0)))</f>
        <v>0</v>
      </c>
      <c r="F3516" s="105">
        <f t="shared" si="6066"/>
        <v>0</v>
      </c>
      <c r="G3516" s="116">
        <f>IF($Q$2=2,IFERROR(INDEX($G3492:$L3498,MATCH(F3516,$F3492:$F3498,0),MATCH(INICIO!$C$78,$G3491:$L3491,0)),0),IF($Q$2=4,IFERROR(INDEX($P3492:$U3502,MATCH(F3516,$O3492:$O3502,0),MATCH(INICIO!$C$78,$P3491:$U3491,0)),0),IFERROR(INDEX($G3503:$L3511,MATCH(F3516,$F3503:$F3511,0),MATCH(INICIO!$C$78,$G3502:$L3502,0)),0)))</f>
        <v>0</v>
      </c>
      <c r="H3516" s="105">
        <f t="shared" si="6067"/>
        <v>0</v>
      </c>
      <c r="I3516" s="116">
        <f>IF($Q$2=2,IFERROR(INDEX($G3492:$L3498,MATCH(H3516,$F3492:$F3498,0),MATCH(INICIO!$C$78,$G3491:$L3491,0)),0),IF($Q$2=4,IFERROR(INDEX($P3492:$U3502,MATCH(H3516,$O3492:$O3502,0),MATCH(INICIO!$C$78,$P3491:$U3491,0)),0),IFERROR(INDEX($G3503:$L3511,MATCH(H3516,$F3503:$F3511,0),MATCH(INICIO!$C$78,$G3502:$L3502,0)),0)))</f>
        <v>0</v>
      </c>
      <c r="J3516" s="105">
        <f t="shared" si="6068"/>
        <v>0</v>
      </c>
      <c r="K3516" s="116">
        <f>IF($Q$2=2,IFERROR(INDEX($G3492:$L3498,MATCH(J3516,$F3492:$F3498,0),MATCH(INICIO!$C$78,$G3491:$L3491,0)),0),IF($Q$2=4,IFERROR(INDEX($P3492:$U3502,MATCH(J3516,$O3492:$O3502,0),MATCH(INICIO!$C$78,$P3491:$U3491,0)),0),IFERROR(INDEX($G3503:$L3511,MATCH(J3516,$F3503:$F3511,0),MATCH(INICIO!$C$78,$G3502:$L3502,0)),0)))</f>
        <v>0</v>
      </c>
      <c r="L3516" s="105">
        <f t="shared" si="6069"/>
        <v>0</v>
      </c>
      <c r="M3516" s="116">
        <f>IF($Q$2=2,IFERROR(INDEX($G3492:$L3498,MATCH(L3516,$F3492:$F3498,0),MATCH(INICIO!$C$78,$G3491:$L3491,0)),0),IF($Q$2=4,IFERROR(INDEX($P3492:$U3502,MATCH(L3516,$O3492:$O3502,0),MATCH(INICIO!$C$78,$P3491:$U3491,0)),0),IFERROR(INDEX($G3503:$L3511,MATCH(L3516,$F3503:$F3511,0),MATCH(INICIO!$C$78,$G3502:$L3502,0)),0)))</f>
        <v>0</v>
      </c>
    </row>
    <row r="3517" spans="1:24" hidden="1" outlineLevel="2" x14ac:dyDescent="0.25">
      <c r="B3517" s="105">
        <f t="shared" si="6064"/>
        <v>1</v>
      </c>
      <c r="C3517" s="116">
        <f>IF($Q$2=2,IFERROR(INDEX($G3492:$L3498,MATCH(B3517,$F3492:$F3498,0),MATCH(INICIO!$C$78,$G3491:$L3491,0)),0),IF($Q$2=4,IFERROR(INDEX($P3492:$U3502,MATCH(B3517,$O3492:$O3502,0),MATCH(INICIO!$C$78,$P3491:$U3491,0)),0),IFERROR(INDEX($G3503:$L3511,MATCH(B3517,$F3503:$F3511,0),MATCH(INICIO!$C$78,$G3502:$L3502,0)),0)))</f>
        <v>0</v>
      </c>
      <c r="D3517" s="105">
        <f t="shared" si="6065"/>
        <v>0</v>
      </c>
      <c r="E3517" s="116">
        <f>IF($Q$2=2,IFERROR(INDEX($G3492:$L3498,MATCH(D3517,$F3492:$F3498,0),MATCH(INICIO!$C$78,$G3491:$L3491,0)),0),IF($Q$2=4,IFERROR(INDEX($P3492:$U3502,MATCH(D3517,$O3492:$O3502,0),MATCH(INICIO!$C$78,$P3491:$U3491,0)),0),IFERROR(INDEX($G3503:$L3511,MATCH(D3517,$F3503:$F3511,0),MATCH(INICIO!$C$78,$G3502:$L3502,0)),0)))</f>
        <v>0</v>
      </c>
      <c r="F3517" s="105">
        <f t="shared" si="6066"/>
        <v>0</v>
      </c>
      <c r="G3517" s="116">
        <f>IF($Q$2=2,IFERROR(INDEX($G3492:$L3498,MATCH(F3517,$F3492:$F3498,0),MATCH(INICIO!$C$78,$G3491:$L3491,0)),0),IF($Q$2=4,IFERROR(INDEX($P3492:$U3502,MATCH(F3517,$O3492:$O3502,0),MATCH(INICIO!$C$78,$P3491:$U3491,0)),0),IFERROR(INDEX($G3503:$L3511,MATCH(F3517,$F3503:$F3511,0),MATCH(INICIO!$C$78,$G3502:$L3502,0)),0)))</f>
        <v>0</v>
      </c>
      <c r="H3517" s="105">
        <f t="shared" si="6067"/>
        <v>0</v>
      </c>
      <c r="I3517" s="116">
        <f>IF($Q$2=2,IFERROR(INDEX($G3492:$L3498,MATCH(H3517,$F3492:$F3498,0),MATCH(INICIO!$C$78,$G3491:$L3491,0)),0),IF($Q$2=4,IFERROR(INDEX($P3492:$U3502,MATCH(H3517,$O3492:$O3502,0),MATCH(INICIO!$C$78,$P3491:$U3491,0)),0),IFERROR(INDEX($G3503:$L3511,MATCH(H3517,$F3503:$F3511,0),MATCH(INICIO!$C$78,$G3502:$L3502,0)),0)))</f>
        <v>0</v>
      </c>
      <c r="J3517" s="105">
        <f t="shared" si="6068"/>
        <v>0</v>
      </c>
      <c r="K3517" s="116">
        <f>IF($Q$2=2,IFERROR(INDEX($G3492:$L3498,MATCH(J3517,$F3492:$F3498,0),MATCH(INICIO!$C$78,$G3491:$L3491,0)),0),IF($Q$2=4,IFERROR(INDEX($P3492:$U3502,MATCH(J3517,$O3492:$O3502,0),MATCH(INICIO!$C$78,$P3491:$U3491,0)),0),IFERROR(INDEX($G3503:$L3511,MATCH(J3517,$F3503:$F3511,0),MATCH(INICIO!$C$78,$G3502:$L3502,0)),0)))</f>
        <v>0</v>
      </c>
      <c r="L3517" s="105">
        <f t="shared" si="6069"/>
        <v>0</v>
      </c>
      <c r="M3517" s="116">
        <f>IF($Q$2=2,IFERROR(INDEX($G3492:$L3498,MATCH(L3517,$F3492:$F3498,0),MATCH(INICIO!$C$78,$G3491:$L3491,0)),0),IF($Q$2=4,IFERROR(INDEX($P3492:$U3502,MATCH(L3517,$O3492:$O3502,0),MATCH(INICIO!$C$78,$P3491:$U3491,0)),0),IFERROR(INDEX($G3503:$L3511,MATCH(L3517,$F3503:$F3511,0),MATCH(INICIO!$C$78,$G3502:$L3502,0)),0)))</f>
        <v>0</v>
      </c>
    </row>
    <row r="3518" spans="1:24" hidden="1" outlineLevel="2" x14ac:dyDescent="0.25">
      <c r="B3518" s="105">
        <f t="shared" si="6064"/>
        <v>5</v>
      </c>
      <c r="C3518" s="116">
        <f>IF($Q$2=2,IFERROR(INDEX($G3492:$L3498,MATCH(B3518,$F3492:$F3498,0),MATCH(INICIO!$C$78,$G3491:$L3491,0)),0),IF($Q$2=4,IFERROR(INDEX($P3492:$U3502,MATCH(B3518,$O3492:$O3502,0),MATCH(INICIO!$C$78,$P3491:$U3491,0)),0),IFERROR(INDEX($G3503:$L3511,MATCH(B3518,$F3503:$F3511,0),MATCH(INICIO!$C$78,$G3502:$L3502,0)),0)))</f>
        <v>0</v>
      </c>
      <c r="D3518" s="105">
        <f t="shared" si="6065"/>
        <v>0</v>
      </c>
      <c r="E3518" s="116">
        <f>IF($Q$2=2,IFERROR(INDEX($G3492:$L3498,MATCH(D3518,$F3492:$F3498,0),MATCH(INICIO!$C$78,$G3491:$L3491,0)),0),IF($Q$2=4,IFERROR(INDEX($P3492:$U3502,MATCH(D3518,$O3492:$O3502,0),MATCH(INICIO!$C$78,$P3491:$U3491,0)),0),IFERROR(INDEX($G3503:$L3511,MATCH(D3518,$F3503:$F3511,0),MATCH(INICIO!$C$78,$G3502:$L3502,0)),0)))</f>
        <v>0</v>
      </c>
      <c r="F3518" s="105">
        <f t="shared" si="6066"/>
        <v>0</v>
      </c>
      <c r="G3518" s="116">
        <f>IF($Q$2=2,IFERROR(INDEX($G3492:$L3498,MATCH(F3518,$F3492:$F3498,0),MATCH(INICIO!$C$78,$G3491:$L3491,0)),0),IF($Q$2=4,IFERROR(INDEX($P3492:$U3502,MATCH(F3518,$O3492:$O3502,0),MATCH(INICIO!$C$78,$P3491:$U3491,0)),0),IFERROR(INDEX($G3503:$L3511,MATCH(F3518,$F3503:$F3511,0),MATCH(INICIO!$C$78,$G3502:$L3502,0)),0)))</f>
        <v>0</v>
      </c>
      <c r="H3518" s="105">
        <f t="shared" si="6067"/>
        <v>0</v>
      </c>
      <c r="I3518" s="116">
        <f>IF($Q$2=2,IFERROR(INDEX($G3492:$L3498,MATCH(H3518,$F3492:$F3498,0),MATCH(INICIO!$C$78,$G3491:$L3491,0)),0),IF($Q$2=4,IFERROR(INDEX($P3492:$U3502,MATCH(H3518,$O3492:$O3502,0),MATCH(INICIO!$C$78,$P3491:$U3491,0)),0),IFERROR(INDEX($G3503:$L3511,MATCH(H3518,$F3503:$F3511,0),MATCH(INICIO!$C$78,$G3502:$L3502,0)),0)))</f>
        <v>0</v>
      </c>
      <c r="J3518" s="105">
        <f t="shared" si="6068"/>
        <v>0</v>
      </c>
      <c r="K3518" s="116">
        <f>IF($Q$2=2,IFERROR(INDEX($G3492:$L3498,MATCH(J3518,$F3492:$F3498,0),MATCH(INICIO!$C$78,$G3491:$L3491,0)),0),IF($Q$2=4,IFERROR(INDEX($P3492:$U3502,MATCH(J3518,$O3492:$O3502,0),MATCH(INICIO!$C$78,$P3491:$U3491,0)),0),IFERROR(INDEX($G3503:$L3511,MATCH(J3518,$F3503:$F3511,0),MATCH(INICIO!$C$78,$G3502:$L3502,0)),0)))</f>
        <v>0</v>
      </c>
      <c r="L3518" s="105">
        <f t="shared" si="6069"/>
        <v>0</v>
      </c>
      <c r="M3518" s="116">
        <f>IF($Q$2=2,IFERROR(INDEX($G3492:$L3498,MATCH(L3518,$F3492:$F3498,0),MATCH(INICIO!$C$78,$G3491:$L3491,0)),0),IF($Q$2=4,IFERROR(INDEX($P3492:$U3502,MATCH(L3518,$O3492:$O3502,0),MATCH(INICIO!$C$78,$P3491:$U3491,0)),0),IFERROR(INDEX($G3503:$L3511,MATCH(L3518,$F3503:$F3511,0),MATCH(INICIO!$C$78,$G3502:$L3502,0)),0)))</f>
        <v>0</v>
      </c>
    </row>
    <row r="3519" spans="1:24" hidden="1" outlineLevel="2" x14ac:dyDescent="0.25">
      <c r="B3519" s="105">
        <f t="shared" si="6064"/>
        <v>6</v>
      </c>
      <c r="C3519" s="116">
        <f>IF($Q$2=2,IFERROR(INDEX($G3492:$L3498,MATCH(B3519,$F3492:$F3498,0),MATCH(INICIO!$C$78,$G3491:$L3491,0)),0),IF($Q$2=4,IFERROR(INDEX($P3492:$U3502,MATCH(B3519,$O3492:$O3502,0),MATCH(INICIO!$C$78,$P3491:$U3491,0)),0),IFERROR(INDEX($G3503:$L3511,MATCH(B3519,$F3503:$F3511,0),MATCH(INICIO!$C$78,$G3502:$L3502,0)),0)))</f>
        <v>0</v>
      </c>
      <c r="D3519" s="105">
        <f t="shared" si="6065"/>
        <v>0</v>
      </c>
      <c r="E3519" s="116">
        <f>IF($Q$2=2,IFERROR(INDEX($G3492:$L3498,MATCH(D3519,$F3492:$F3498,0),MATCH(INICIO!$C$78,$G3491:$L3491,0)),0),IF($Q$2=4,IFERROR(INDEX($P3492:$U3502,MATCH(D3519,$O3492:$O3502,0),MATCH(INICIO!$C$78,$P3491:$U3491,0)),0),IFERROR(INDEX($G3503:$L3511,MATCH(D3519,$F3503:$F3511,0),MATCH(INICIO!$C$78,$G3502:$L3502,0)),0)))</f>
        <v>0</v>
      </c>
      <c r="F3519" s="105">
        <f t="shared" si="6066"/>
        <v>0</v>
      </c>
      <c r="G3519" s="116">
        <f>IF($Q$2=2,IFERROR(INDEX($G3492:$L3498,MATCH(F3519,$F3492:$F3498,0),MATCH(INICIO!$C$78,$G3491:$L3491,0)),0),IF($Q$2=4,IFERROR(INDEX($P3492:$U3502,MATCH(F3519,$O3492:$O3502,0),MATCH(INICIO!$C$78,$P3491:$U3491,0)),0),IFERROR(INDEX($G3503:$L3511,MATCH(F3519,$F3503:$F3511,0),MATCH(INICIO!$C$78,$G3502:$L3502,0)),0)))</f>
        <v>0</v>
      </c>
      <c r="H3519" s="105">
        <f t="shared" si="6067"/>
        <v>0</v>
      </c>
      <c r="I3519" s="116">
        <f>IF($Q$2=2,IFERROR(INDEX($G3492:$L3498,MATCH(H3519,$F3492:$F3498,0),MATCH(INICIO!$C$78,$G3491:$L3491,0)),0),IF($Q$2=4,IFERROR(INDEX($P3492:$U3502,MATCH(H3519,$O3492:$O3502,0),MATCH(INICIO!$C$78,$P3491:$U3491,0)),0),IFERROR(INDEX($G3503:$L3511,MATCH(H3519,$F3503:$F3511,0),MATCH(INICIO!$C$78,$G3502:$L3502,0)),0)))</f>
        <v>0</v>
      </c>
      <c r="J3519" s="105">
        <f t="shared" si="6068"/>
        <v>0</v>
      </c>
      <c r="K3519" s="116">
        <f>IF($Q$2=2,IFERROR(INDEX($G3492:$L3498,MATCH(J3519,$F3492:$F3498,0),MATCH(INICIO!$C$78,$G3491:$L3491,0)),0),IF($Q$2=4,IFERROR(INDEX($P3492:$U3502,MATCH(J3519,$O3492:$O3502,0),MATCH(INICIO!$C$78,$P3491:$U3491,0)),0),IFERROR(INDEX($G3503:$L3511,MATCH(J3519,$F3503:$F3511,0),MATCH(INICIO!$C$78,$G3502:$L3502,0)),0)))</f>
        <v>0</v>
      </c>
      <c r="L3519" s="105">
        <f t="shared" si="6069"/>
        <v>0</v>
      </c>
      <c r="M3519" s="116">
        <f>IF($Q$2=2,IFERROR(INDEX($G3492:$L3498,MATCH(L3519,$F3492:$F3498,0),MATCH(INICIO!$C$78,$G3491:$L3491,0)),0),IF($Q$2=4,IFERROR(INDEX($P3492:$U3502,MATCH(L3519,$O3492:$O3502,0),MATCH(INICIO!$C$78,$P3491:$U3491,0)),0),IFERROR(INDEX($G3503:$L3511,MATCH(L3519,$F3503:$F3511,0),MATCH(INICIO!$C$78,$G3502:$L3502,0)),0)))</f>
        <v>0</v>
      </c>
    </row>
    <row r="3520" spans="1:24" hidden="1" outlineLevel="2" x14ac:dyDescent="0.25">
      <c r="B3520" s="105">
        <f t="shared" si="6064"/>
        <v>2</v>
      </c>
      <c r="C3520" s="116">
        <f>IF($Q$2=2,IFERROR(INDEX($G3492:$L3498,MATCH(B3520,$F3492:$F3498,0),MATCH(INICIO!$C$78,$G3491:$L3491,0)),0),IF($Q$2=4,IFERROR(INDEX($P3492:$U3502,MATCH(B3520,$O3492:$O3502,0),MATCH(INICIO!$C$78,$P3491:$U3491,0)),0),IFERROR(INDEX($G3503:$L3511,MATCH(B3520,$F3503:$F3511,0),MATCH(INICIO!$C$78,$G3502:$L3502,0)),0)))</f>
        <v>0</v>
      </c>
      <c r="D3520" s="105">
        <f t="shared" si="6065"/>
        <v>0</v>
      </c>
      <c r="E3520" s="116">
        <f>IF($Q$2=2,IFERROR(INDEX($G3492:$L3498,MATCH(D3520,$F3492:$F3498,0),MATCH(INICIO!$C$78,$G3491:$L3491,0)),0),IF($Q$2=4,IFERROR(INDEX($P3492:$U3502,MATCH(D3520,$O3492:$O3502,0),MATCH(INICIO!$C$78,$P3491:$U3491,0)),0),IFERROR(INDEX($G3503:$L3511,MATCH(D3520,$F3503:$F3511,0),MATCH(INICIO!$C$78,$G3502:$L3502,0)),0)))</f>
        <v>0</v>
      </c>
      <c r="F3520" s="105">
        <f t="shared" si="6066"/>
        <v>0</v>
      </c>
      <c r="G3520" s="116">
        <f>IF($Q$2=2,IFERROR(INDEX($G3492:$L3498,MATCH(F3520,$F3492:$F3498,0),MATCH(INICIO!$C$78,$G3491:$L3491,0)),0),IF($Q$2=4,IFERROR(INDEX($P3492:$U3502,MATCH(F3520,$O3492:$O3502,0),MATCH(INICIO!$C$78,$P3491:$U3491,0)),0),IFERROR(INDEX($G3503:$L3511,MATCH(F3520,$F3503:$F3511,0),MATCH(INICIO!$C$78,$G3502:$L3502,0)),0)))</f>
        <v>0</v>
      </c>
      <c r="H3520" s="105">
        <f t="shared" si="6067"/>
        <v>0</v>
      </c>
      <c r="I3520" s="116">
        <f>IF($Q$2=2,IFERROR(INDEX($G3492:$L3498,MATCH(H3520,$F3492:$F3498,0),MATCH(INICIO!$C$78,$G3491:$L3491,0)),0),IF($Q$2=4,IFERROR(INDEX($P3492:$U3502,MATCH(H3520,$O3492:$O3502,0),MATCH(INICIO!$C$78,$P3491:$U3491,0)),0),IFERROR(INDEX($G3503:$L3511,MATCH(H3520,$F3503:$F3511,0),MATCH(INICIO!$C$78,$G3502:$L3502,0)),0)))</f>
        <v>0</v>
      </c>
      <c r="J3520" s="105">
        <f t="shared" si="6068"/>
        <v>0</v>
      </c>
      <c r="K3520" s="116">
        <f>IF($Q$2=2,IFERROR(INDEX($G3492:$L3498,MATCH(J3520,$F3492:$F3498,0),MATCH(INICIO!$C$78,$G3491:$L3491,0)),0),IF($Q$2=4,IFERROR(INDEX($P3492:$U3502,MATCH(J3520,$O3492:$O3502,0),MATCH(INICIO!$C$78,$P3491:$U3491,0)),0),IFERROR(INDEX($G3503:$L3511,MATCH(J3520,$F3503:$F3511,0),MATCH(INICIO!$C$78,$G3502:$L3502,0)),0)))</f>
        <v>0</v>
      </c>
      <c r="L3520" s="105">
        <f t="shared" si="6069"/>
        <v>0</v>
      </c>
      <c r="M3520" s="116">
        <f>IF($Q$2=2,IFERROR(INDEX($G3492:$L3498,MATCH(L3520,$F3492:$F3498,0),MATCH(INICIO!$C$78,$G3491:$L3491,0)),0),IF($Q$2=4,IFERROR(INDEX($P3492:$U3502,MATCH(L3520,$O3492:$O3502,0),MATCH(INICIO!$C$78,$P3491:$U3491,0)),0),IFERROR(INDEX($G3503:$L3511,MATCH(L3520,$F3503:$F3511,0),MATCH(INICIO!$C$78,$G3502:$L3502,0)),0)))</f>
        <v>0</v>
      </c>
    </row>
    <row r="3521" spans="1:93" hidden="1" outlineLevel="2" x14ac:dyDescent="0.25"/>
    <row r="3522" spans="1:93" s="119" customFormat="1" hidden="1" outlineLevel="2" x14ac:dyDescent="0.25">
      <c r="A3522" s="118" t="s">
        <v>43</v>
      </c>
    </row>
    <row r="3523" spans="1:93" hidden="1" outlineLevel="2" x14ac:dyDescent="0.25">
      <c r="C3523" s="121">
        <f t="shared" ref="C3523:H3523" si="6070">E$2</f>
        <v>1</v>
      </c>
      <c r="D3523" s="121">
        <f t="shared" si="6070"/>
        <v>2</v>
      </c>
      <c r="E3523" s="121">
        <f t="shared" si="6070"/>
        <v>3</v>
      </c>
      <c r="F3523" s="121">
        <f t="shared" si="6070"/>
        <v>4</v>
      </c>
      <c r="G3523" s="121">
        <f t="shared" si="6070"/>
        <v>5</v>
      </c>
      <c r="H3523" s="121">
        <f t="shared" si="6070"/>
        <v>6</v>
      </c>
    </row>
    <row r="3524" spans="1:93" hidden="1" outlineLevel="2" x14ac:dyDescent="0.25">
      <c r="B3524" s="122" t="s">
        <v>44</v>
      </c>
      <c r="C3524" s="123">
        <f t="array" ref="C3524:C3529">MMULT(MMULT(C$8:H$13,$AZ$8:$BE$13),C3515:C3520)+MMULT(MINVERSE(TRANSPOSE($AZ$8:$BE$13)),C3482:C3487)</f>
        <v>0</v>
      </c>
      <c r="D3524" s="123">
        <f t="array" ref="D3524:D3529">MMULT(MMULT(K$8:P$13,$AZ$8:$BE$13),E3515:E3520)+MMULT(MINVERSE(TRANSPOSE($AZ$8:$BE$13)),E3482:E3487)</f>
        <v>0</v>
      </c>
      <c r="E3524" s="123">
        <f t="array" ref="E3524:E3529">MMULT(MMULT(S$8:X$13,$AZ$8:$BE$13),G3515:G3520)+MMULT(MINVERSE(TRANSPOSE($AZ$8:$BE$13)),G3482:G3487)</f>
        <v>0</v>
      </c>
      <c r="F3524" s="123">
        <f t="array" ref="F3524:F3529">MMULT(MMULT(AA$8:AF$13,$AZ$8:$BE$13),I3515:I3520)+MMULT(MINVERSE(TRANSPOSE($AZ$8:$BE$13)),I3482:I3487)</f>
        <v>0</v>
      </c>
      <c r="G3524" s="123">
        <f t="array" ref="G3524:G3529">MMULT(MMULT(AI$8:AN$13,$AZ$8:$BE$13),K3515:K3520)+MMULT(MINVERSE(TRANSPOSE($AZ$8:$BE$13)),K3482:K3487)</f>
        <v>0</v>
      </c>
      <c r="H3524" s="123" t="e">
        <f t="array" ref="H3524:H3529">MMULT(MMULT(AQ$8:AV$13,$AZ$8:$BE$13),M3515:M3520)+MMULT(MINVERSE(TRANSPOSE($AZ$8:$BE$13)),M3482:M3487)</f>
        <v>#DIV/0!</v>
      </c>
      <c r="N3524" s="124"/>
      <c r="P3524" s="124"/>
    </row>
    <row r="3525" spans="1:93" hidden="1" outlineLevel="2" x14ac:dyDescent="0.25">
      <c r="B3525" s="122" t="s">
        <v>45</v>
      </c>
      <c r="C3525" s="123">
        <v>0</v>
      </c>
      <c r="D3525" s="123">
        <v>0</v>
      </c>
      <c r="E3525" s="123">
        <v>0</v>
      </c>
      <c r="F3525" s="123">
        <v>0</v>
      </c>
      <c r="G3525" s="123">
        <v>0</v>
      </c>
      <c r="H3525" s="123" t="e">
        <v>#DIV/0!</v>
      </c>
      <c r="N3525" s="124"/>
      <c r="P3525" s="124"/>
    </row>
    <row r="3526" spans="1:93" hidden="1" outlineLevel="2" x14ac:dyDescent="0.25">
      <c r="B3526" s="122" t="s">
        <v>46</v>
      </c>
      <c r="C3526" s="123">
        <v>0</v>
      </c>
      <c r="D3526" s="123">
        <v>0</v>
      </c>
      <c r="E3526" s="123">
        <v>0</v>
      </c>
      <c r="F3526" s="123">
        <v>0</v>
      </c>
      <c r="G3526" s="123">
        <v>0</v>
      </c>
      <c r="H3526" s="123" t="e">
        <v>#DIV/0!</v>
      </c>
      <c r="N3526" s="124"/>
      <c r="P3526" s="124"/>
    </row>
    <row r="3527" spans="1:93" hidden="1" outlineLevel="2" x14ac:dyDescent="0.25">
      <c r="B3527" s="122" t="s">
        <v>47</v>
      </c>
      <c r="C3527" s="123">
        <v>0</v>
      </c>
      <c r="D3527" s="123">
        <v>0</v>
      </c>
      <c r="E3527" s="123">
        <v>0</v>
      </c>
      <c r="F3527" s="123">
        <v>0</v>
      </c>
      <c r="G3527" s="123">
        <v>0</v>
      </c>
      <c r="H3527" s="123" t="e">
        <v>#DIV/0!</v>
      </c>
      <c r="N3527" s="124"/>
      <c r="P3527" s="124"/>
    </row>
    <row r="3528" spans="1:93" hidden="1" outlineLevel="2" x14ac:dyDescent="0.25">
      <c r="B3528" s="122" t="s">
        <v>48</v>
      </c>
      <c r="C3528" s="123">
        <v>0</v>
      </c>
      <c r="D3528" s="123">
        <v>0</v>
      </c>
      <c r="E3528" s="123">
        <v>0</v>
      </c>
      <c r="F3528" s="123">
        <v>0</v>
      </c>
      <c r="G3528" s="123">
        <v>0</v>
      </c>
      <c r="H3528" s="123" t="e">
        <v>#DIV/0!</v>
      </c>
      <c r="N3528" s="124"/>
      <c r="P3528" s="124"/>
    </row>
    <row r="3529" spans="1:93" hidden="1" outlineLevel="2" x14ac:dyDescent="0.25">
      <c r="B3529" s="122" t="s">
        <v>49</v>
      </c>
      <c r="C3529" s="123">
        <v>0</v>
      </c>
      <c r="D3529" s="123">
        <v>0</v>
      </c>
      <c r="E3529" s="123">
        <v>0</v>
      </c>
      <c r="F3529" s="123">
        <v>0</v>
      </c>
      <c r="G3529" s="123">
        <v>0</v>
      </c>
      <c r="H3529" s="123" t="e">
        <v>#DIV/0!</v>
      </c>
      <c r="N3529" s="124"/>
      <c r="P3529" s="124"/>
    </row>
    <row r="3530" spans="1:93" hidden="1" outlineLevel="2" x14ac:dyDescent="0.25"/>
    <row r="3531" spans="1:93" hidden="1" outlineLevel="2" x14ac:dyDescent="0.25">
      <c r="B3531" s="318" t="s">
        <v>50</v>
      </c>
      <c r="C3531" s="319"/>
      <c r="D3531" s="319"/>
      <c r="E3531" s="319"/>
      <c r="F3531" s="319"/>
      <c r="G3531" s="319"/>
      <c r="H3531" s="319"/>
      <c r="I3531" s="319"/>
      <c r="J3531" s="319"/>
      <c r="K3531" s="319"/>
      <c r="L3531" s="320"/>
      <c r="M3531" s="321" t="s">
        <v>51</v>
      </c>
      <c r="N3531" s="322"/>
      <c r="O3531" s="322"/>
      <c r="P3531" s="322"/>
      <c r="Q3531" s="322"/>
      <c r="R3531" s="322"/>
      <c r="S3531" s="322"/>
      <c r="T3531" s="322"/>
      <c r="U3531" s="322"/>
      <c r="V3531" s="323"/>
      <c r="W3531" s="321" t="s">
        <v>52</v>
      </c>
      <c r="X3531" s="322"/>
      <c r="Y3531" s="322"/>
      <c r="Z3531" s="322"/>
      <c r="AA3531" s="322"/>
      <c r="AB3531" s="322"/>
      <c r="AC3531" s="322"/>
      <c r="AD3531" s="322"/>
      <c r="AE3531" s="322"/>
      <c r="AF3531" s="323"/>
      <c r="AG3531" s="321" t="s">
        <v>53</v>
      </c>
      <c r="AH3531" s="322"/>
      <c r="AI3531" s="322"/>
      <c r="AJ3531" s="322"/>
      <c r="AK3531" s="322"/>
      <c r="AL3531" s="322"/>
      <c r="AM3531" s="322"/>
      <c r="AN3531" s="322"/>
      <c r="AO3531" s="322"/>
      <c r="AP3531" s="323"/>
      <c r="AQ3531" s="321" t="s">
        <v>54</v>
      </c>
      <c r="AR3531" s="322"/>
      <c r="AS3531" s="322"/>
      <c r="AT3531" s="322"/>
      <c r="AU3531" s="322"/>
      <c r="AV3531" s="322"/>
      <c r="AW3531" s="322"/>
      <c r="AX3531" s="322"/>
      <c r="AY3531" s="322"/>
      <c r="AZ3531" s="323"/>
      <c r="BA3531" s="321" t="s">
        <v>55</v>
      </c>
      <c r="BB3531" s="322"/>
      <c r="BC3531" s="322"/>
      <c r="BD3531" s="322"/>
      <c r="BE3531" s="322"/>
      <c r="BF3531" s="322"/>
      <c r="BG3531" s="322"/>
      <c r="BH3531" s="322"/>
      <c r="BI3531" s="322"/>
      <c r="BJ3531" s="323"/>
    </row>
    <row r="3532" spans="1:93" hidden="1" outlineLevel="2" x14ac:dyDescent="0.25">
      <c r="B3532" s="186">
        <f t="shared" ref="B3532" si="6071">E$2</f>
        <v>1</v>
      </c>
      <c r="C3532" s="187">
        <f t="shared" ref="C3532:L3535" si="6072">B3532</f>
        <v>1</v>
      </c>
      <c r="D3532" s="187">
        <f t="shared" si="6072"/>
        <v>1</v>
      </c>
      <c r="E3532" s="187">
        <f t="shared" si="6072"/>
        <v>1</v>
      </c>
      <c r="F3532" s="187">
        <f t="shared" si="6072"/>
        <v>1</v>
      </c>
      <c r="G3532" s="187">
        <f t="shared" si="6072"/>
        <v>1</v>
      </c>
      <c r="H3532" s="187">
        <f t="shared" si="6072"/>
        <v>1</v>
      </c>
      <c r="I3532" s="187">
        <f t="shared" si="6072"/>
        <v>1</v>
      </c>
      <c r="J3532" s="187">
        <f t="shared" si="6072"/>
        <v>1</v>
      </c>
      <c r="K3532" s="187">
        <f t="shared" si="6072"/>
        <v>1</v>
      </c>
      <c r="L3532" s="188">
        <f t="shared" si="6072"/>
        <v>1</v>
      </c>
      <c r="M3532" s="189">
        <f t="shared" ref="M3532" si="6073">F$2</f>
        <v>2</v>
      </c>
      <c r="N3532" s="187">
        <f t="shared" ref="N3532:V3535" si="6074">M3532</f>
        <v>2</v>
      </c>
      <c r="O3532" s="187">
        <f t="shared" si="6074"/>
        <v>2</v>
      </c>
      <c r="P3532" s="187">
        <f t="shared" si="6074"/>
        <v>2</v>
      </c>
      <c r="Q3532" s="187">
        <f t="shared" si="6074"/>
        <v>2</v>
      </c>
      <c r="R3532" s="187">
        <f t="shared" si="6074"/>
        <v>2</v>
      </c>
      <c r="S3532" s="187">
        <f t="shared" si="6074"/>
        <v>2</v>
      </c>
      <c r="T3532" s="187">
        <f t="shared" si="6074"/>
        <v>2</v>
      </c>
      <c r="U3532" s="187">
        <f t="shared" si="6074"/>
        <v>2</v>
      </c>
      <c r="V3532" s="188">
        <f t="shared" si="6074"/>
        <v>2</v>
      </c>
      <c r="W3532" s="189">
        <f>G$2</f>
        <v>3</v>
      </c>
      <c r="X3532" s="187">
        <f t="shared" ref="X3532:AF3535" si="6075">W3532</f>
        <v>3</v>
      </c>
      <c r="Y3532" s="187">
        <f t="shared" si="6075"/>
        <v>3</v>
      </c>
      <c r="Z3532" s="187">
        <f t="shared" si="6075"/>
        <v>3</v>
      </c>
      <c r="AA3532" s="187">
        <f t="shared" si="6075"/>
        <v>3</v>
      </c>
      <c r="AB3532" s="187">
        <f t="shared" si="6075"/>
        <v>3</v>
      </c>
      <c r="AC3532" s="187">
        <f t="shared" si="6075"/>
        <v>3</v>
      </c>
      <c r="AD3532" s="187">
        <f t="shared" si="6075"/>
        <v>3</v>
      </c>
      <c r="AE3532" s="187">
        <f t="shared" si="6075"/>
        <v>3</v>
      </c>
      <c r="AF3532" s="188">
        <f t="shared" si="6075"/>
        <v>3</v>
      </c>
      <c r="AG3532" s="189">
        <f>H$2</f>
        <v>4</v>
      </c>
      <c r="AH3532" s="187">
        <f t="shared" ref="AH3532:AP3535" si="6076">AG3532</f>
        <v>4</v>
      </c>
      <c r="AI3532" s="187">
        <f t="shared" si="6076"/>
        <v>4</v>
      </c>
      <c r="AJ3532" s="187">
        <f t="shared" si="6076"/>
        <v>4</v>
      </c>
      <c r="AK3532" s="187">
        <f t="shared" si="6076"/>
        <v>4</v>
      </c>
      <c r="AL3532" s="187">
        <f t="shared" si="6076"/>
        <v>4</v>
      </c>
      <c r="AM3532" s="187">
        <f t="shared" si="6076"/>
        <v>4</v>
      </c>
      <c r="AN3532" s="187">
        <f t="shared" si="6076"/>
        <v>4</v>
      </c>
      <c r="AO3532" s="187">
        <f t="shared" si="6076"/>
        <v>4</v>
      </c>
      <c r="AP3532" s="188">
        <f t="shared" si="6076"/>
        <v>4</v>
      </c>
      <c r="AQ3532" s="189">
        <f>I$2</f>
        <v>5</v>
      </c>
      <c r="AR3532" s="187">
        <f t="shared" ref="AR3532:AZ3535" si="6077">AQ3532</f>
        <v>5</v>
      </c>
      <c r="AS3532" s="187">
        <f t="shared" si="6077"/>
        <v>5</v>
      </c>
      <c r="AT3532" s="187">
        <f t="shared" si="6077"/>
        <v>5</v>
      </c>
      <c r="AU3532" s="187">
        <f t="shared" si="6077"/>
        <v>5</v>
      </c>
      <c r="AV3532" s="187">
        <f t="shared" si="6077"/>
        <v>5</v>
      </c>
      <c r="AW3532" s="187">
        <f t="shared" si="6077"/>
        <v>5</v>
      </c>
      <c r="AX3532" s="187">
        <f t="shared" si="6077"/>
        <v>5</v>
      </c>
      <c r="AY3532" s="187">
        <f t="shared" si="6077"/>
        <v>5</v>
      </c>
      <c r="AZ3532" s="188">
        <f t="shared" si="6077"/>
        <v>5</v>
      </c>
      <c r="BA3532" s="189">
        <f>J$2</f>
        <v>6</v>
      </c>
      <c r="BB3532" s="187">
        <f t="shared" ref="BB3532:BJ3535" si="6078">BA3532</f>
        <v>6</v>
      </c>
      <c r="BC3532" s="187">
        <f t="shared" si="6078"/>
        <v>6</v>
      </c>
      <c r="BD3532" s="187">
        <f t="shared" si="6078"/>
        <v>6</v>
      </c>
      <c r="BE3532" s="187">
        <f t="shared" si="6078"/>
        <v>6</v>
      </c>
      <c r="BF3532" s="187">
        <f t="shared" si="6078"/>
        <v>6</v>
      </c>
      <c r="BG3532" s="187">
        <f t="shared" si="6078"/>
        <v>6</v>
      </c>
      <c r="BH3532" s="187">
        <f t="shared" si="6078"/>
        <v>6</v>
      </c>
      <c r="BI3532" s="187">
        <f t="shared" si="6078"/>
        <v>6</v>
      </c>
      <c r="BJ3532" s="188">
        <f t="shared" si="6078"/>
        <v>6</v>
      </c>
    </row>
    <row r="3533" spans="1:93" s="2" customFormat="1" ht="15" hidden="1" customHeight="1" outlineLevel="2" x14ac:dyDescent="0.25">
      <c r="A3533" s="152" t="s">
        <v>192</v>
      </c>
      <c r="B3533" s="129">
        <f>C3526</f>
        <v>0</v>
      </c>
      <c r="C3533" s="130">
        <f t="shared" si="6072"/>
        <v>0</v>
      </c>
      <c r="D3533" s="130">
        <f t="shared" si="6072"/>
        <v>0</v>
      </c>
      <c r="E3533" s="130">
        <f t="shared" si="6072"/>
        <v>0</v>
      </c>
      <c r="F3533" s="130">
        <f t="shared" si="6072"/>
        <v>0</v>
      </c>
      <c r="G3533" s="130">
        <f t="shared" si="6072"/>
        <v>0</v>
      </c>
      <c r="H3533" s="130">
        <f t="shared" si="6072"/>
        <v>0</v>
      </c>
      <c r="I3533" s="130">
        <f t="shared" si="6072"/>
        <v>0</v>
      </c>
      <c r="J3533" s="190">
        <f t="shared" si="6072"/>
        <v>0</v>
      </c>
      <c r="K3533" s="130">
        <f t="shared" si="6072"/>
        <v>0</v>
      </c>
      <c r="L3533" s="131">
        <f t="shared" si="6072"/>
        <v>0</v>
      </c>
      <c r="M3533" s="129">
        <f>D3526</f>
        <v>0</v>
      </c>
      <c r="N3533" s="130">
        <f t="shared" si="6074"/>
        <v>0</v>
      </c>
      <c r="O3533" s="130">
        <f t="shared" si="6074"/>
        <v>0</v>
      </c>
      <c r="P3533" s="130">
        <f t="shared" si="6074"/>
        <v>0</v>
      </c>
      <c r="Q3533" s="130">
        <f t="shared" si="6074"/>
        <v>0</v>
      </c>
      <c r="R3533" s="130">
        <f t="shared" si="6074"/>
        <v>0</v>
      </c>
      <c r="S3533" s="130">
        <f t="shared" si="6074"/>
        <v>0</v>
      </c>
      <c r="T3533" s="130">
        <f t="shared" si="6074"/>
        <v>0</v>
      </c>
      <c r="U3533" s="130">
        <f t="shared" si="6074"/>
        <v>0</v>
      </c>
      <c r="V3533" s="131">
        <f t="shared" si="6074"/>
        <v>0</v>
      </c>
      <c r="W3533" s="129">
        <f>E3526</f>
        <v>0</v>
      </c>
      <c r="X3533" s="130">
        <f t="shared" si="6075"/>
        <v>0</v>
      </c>
      <c r="Y3533" s="130">
        <f t="shared" si="6075"/>
        <v>0</v>
      </c>
      <c r="Z3533" s="130">
        <f t="shared" si="6075"/>
        <v>0</v>
      </c>
      <c r="AA3533" s="130">
        <f t="shared" si="6075"/>
        <v>0</v>
      </c>
      <c r="AB3533" s="130">
        <f t="shared" si="6075"/>
        <v>0</v>
      </c>
      <c r="AC3533" s="130">
        <f t="shared" si="6075"/>
        <v>0</v>
      </c>
      <c r="AD3533" s="130">
        <f t="shared" si="6075"/>
        <v>0</v>
      </c>
      <c r="AE3533" s="130">
        <f t="shared" si="6075"/>
        <v>0</v>
      </c>
      <c r="AF3533" s="131">
        <f t="shared" si="6075"/>
        <v>0</v>
      </c>
      <c r="AG3533" s="129">
        <f>F3526</f>
        <v>0</v>
      </c>
      <c r="AH3533" s="130">
        <f t="shared" si="6076"/>
        <v>0</v>
      </c>
      <c r="AI3533" s="130">
        <f t="shared" si="6076"/>
        <v>0</v>
      </c>
      <c r="AJ3533" s="130">
        <f t="shared" si="6076"/>
        <v>0</v>
      </c>
      <c r="AK3533" s="130">
        <f t="shared" si="6076"/>
        <v>0</v>
      </c>
      <c r="AL3533" s="130">
        <f t="shared" si="6076"/>
        <v>0</v>
      </c>
      <c r="AM3533" s="130">
        <f t="shared" si="6076"/>
        <v>0</v>
      </c>
      <c r="AN3533" s="130">
        <f t="shared" si="6076"/>
        <v>0</v>
      </c>
      <c r="AO3533" s="130">
        <f t="shared" si="6076"/>
        <v>0</v>
      </c>
      <c r="AP3533" s="131">
        <f t="shared" si="6076"/>
        <v>0</v>
      </c>
      <c r="AQ3533" s="129">
        <f>G3526</f>
        <v>0</v>
      </c>
      <c r="AR3533" s="130">
        <f t="shared" si="6077"/>
        <v>0</v>
      </c>
      <c r="AS3533" s="130">
        <f t="shared" si="6077"/>
        <v>0</v>
      </c>
      <c r="AT3533" s="130">
        <f t="shared" si="6077"/>
        <v>0</v>
      </c>
      <c r="AU3533" s="130">
        <f t="shared" si="6077"/>
        <v>0</v>
      </c>
      <c r="AV3533" s="130">
        <f t="shared" si="6077"/>
        <v>0</v>
      </c>
      <c r="AW3533" s="130">
        <f t="shared" si="6077"/>
        <v>0</v>
      </c>
      <c r="AX3533" s="130">
        <f t="shared" si="6077"/>
        <v>0</v>
      </c>
      <c r="AY3533" s="130">
        <f t="shared" si="6077"/>
        <v>0</v>
      </c>
      <c r="AZ3533" s="131">
        <f t="shared" si="6077"/>
        <v>0</v>
      </c>
      <c r="BA3533" s="129" t="e">
        <f>H3526</f>
        <v>#DIV/0!</v>
      </c>
      <c r="BB3533" s="130" t="e">
        <f t="shared" si="6078"/>
        <v>#DIV/0!</v>
      </c>
      <c r="BC3533" s="130" t="e">
        <f t="shared" si="6078"/>
        <v>#DIV/0!</v>
      </c>
      <c r="BD3533" s="130" t="e">
        <f t="shared" si="6078"/>
        <v>#DIV/0!</v>
      </c>
      <c r="BE3533" s="130" t="e">
        <f t="shared" si="6078"/>
        <v>#DIV/0!</v>
      </c>
      <c r="BF3533" s="130" t="e">
        <f t="shared" si="6078"/>
        <v>#DIV/0!</v>
      </c>
      <c r="BG3533" s="130" t="e">
        <f t="shared" si="6078"/>
        <v>#DIV/0!</v>
      </c>
      <c r="BH3533" s="130" t="e">
        <f t="shared" si="6078"/>
        <v>#DIV/0!</v>
      </c>
      <c r="BI3533" s="130" t="e">
        <f t="shared" si="6078"/>
        <v>#DIV/0!</v>
      </c>
      <c r="BJ3533" s="131" t="e">
        <f t="shared" si="6078"/>
        <v>#DIV/0!</v>
      </c>
      <c r="BK3533"/>
      <c r="BL3533"/>
      <c r="BM3533"/>
      <c r="BN3533"/>
      <c r="BO3533"/>
      <c r="BP3533"/>
      <c r="BQ3533"/>
      <c r="BR3533"/>
      <c r="BS3533"/>
      <c r="BT3533"/>
      <c r="BU3533"/>
      <c r="BV3533"/>
      <c r="BW3533"/>
      <c r="BX3533"/>
      <c r="BY3533"/>
      <c r="BZ3533"/>
      <c r="CA3533"/>
      <c r="CB3533"/>
      <c r="CC3533"/>
      <c r="CD3533"/>
      <c r="CE3533"/>
      <c r="CF3533"/>
      <c r="CG3533"/>
      <c r="CH3533"/>
      <c r="CI3533"/>
      <c r="CJ3533"/>
      <c r="CK3533"/>
      <c r="CL3533"/>
      <c r="CM3533"/>
      <c r="CN3533"/>
      <c r="CO3533"/>
    </row>
    <row r="3534" spans="1:93" s="2" customFormat="1" ht="15" hidden="1" customHeight="1" outlineLevel="2" x14ac:dyDescent="0.25">
      <c r="A3534" s="152" t="s">
        <v>47</v>
      </c>
      <c r="B3534" s="129">
        <f>C3527</f>
        <v>0</v>
      </c>
      <c r="C3534" s="130">
        <f t="shared" si="6072"/>
        <v>0</v>
      </c>
      <c r="D3534" s="130">
        <f t="shared" si="6072"/>
        <v>0</v>
      </c>
      <c r="E3534" s="130">
        <f t="shared" si="6072"/>
        <v>0</v>
      </c>
      <c r="F3534" s="130">
        <f t="shared" si="6072"/>
        <v>0</v>
      </c>
      <c r="G3534" s="130">
        <f t="shared" si="6072"/>
        <v>0</v>
      </c>
      <c r="H3534" s="130">
        <f t="shared" si="6072"/>
        <v>0</v>
      </c>
      <c r="I3534" s="130">
        <f t="shared" si="6072"/>
        <v>0</v>
      </c>
      <c r="J3534" s="190">
        <f t="shared" si="6072"/>
        <v>0</v>
      </c>
      <c r="K3534" s="130">
        <f t="shared" si="6072"/>
        <v>0</v>
      </c>
      <c r="L3534" s="131">
        <f t="shared" si="6072"/>
        <v>0</v>
      </c>
      <c r="M3534" s="129">
        <f>D3527</f>
        <v>0</v>
      </c>
      <c r="N3534" s="130">
        <f t="shared" si="6074"/>
        <v>0</v>
      </c>
      <c r="O3534" s="130">
        <f t="shared" si="6074"/>
        <v>0</v>
      </c>
      <c r="P3534" s="130">
        <f t="shared" si="6074"/>
        <v>0</v>
      </c>
      <c r="Q3534" s="130">
        <f t="shared" si="6074"/>
        <v>0</v>
      </c>
      <c r="R3534" s="130">
        <f t="shared" si="6074"/>
        <v>0</v>
      </c>
      <c r="S3534" s="130">
        <f t="shared" si="6074"/>
        <v>0</v>
      </c>
      <c r="T3534" s="130">
        <f t="shared" si="6074"/>
        <v>0</v>
      </c>
      <c r="U3534" s="130">
        <f t="shared" si="6074"/>
        <v>0</v>
      </c>
      <c r="V3534" s="131">
        <f t="shared" si="6074"/>
        <v>0</v>
      </c>
      <c r="W3534" s="129">
        <f>E3527</f>
        <v>0</v>
      </c>
      <c r="X3534" s="130">
        <f t="shared" si="6075"/>
        <v>0</v>
      </c>
      <c r="Y3534" s="130">
        <f t="shared" si="6075"/>
        <v>0</v>
      </c>
      <c r="Z3534" s="130">
        <f t="shared" si="6075"/>
        <v>0</v>
      </c>
      <c r="AA3534" s="130">
        <f t="shared" si="6075"/>
        <v>0</v>
      </c>
      <c r="AB3534" s="130">
        <f t="shared" si="6075"/>
        <v>0</v>
      </c>
      <c r="AC3534" s="130">
        <f t="shared" si="6075"/>
        <v>0</v>
      </c>
      <c r="AD3534" s="130">
        <f t="shared" si="6075"/>
        <v>0</v>
      </c>
      <c r="AE3534" s="130">
        <f t="shared" si="6075"/>
        <v>0</v>
      </c>
      <c r="AF3534" s="131">
        <f t="shared" si="6075"/>
        <v>0</v>
      </c>
      <c r="AG3534" s="129">
        <f>F3527</f>
        <v>0</v>
      </c>
      <c r="AH3534" s="130">
        <f t="shared" si="6076"/>
        <v>0</v>
      </c>
      <c r="AI3534" s="130">
        <f t="shared" si="6076"/>
        <v>0</v>
      </c>
      <c r="AJ3534" s="130">
        <f t="shared" si="6076"/>
        <v>0</v>
      </c>
      <c r="AK3534" s="130">
        <f t="shared" si="6076"/>
        <v>0</v>
      </c>
      <c r="AL3534" s="130">
        <f t="shared" si="6076"/>
        <v>0</v>
      </c>
      <c r="AM3534" s="130">
        <f t="shared" si="6076"/>
        <v>0</v>
      </c>
      <c r="AN3534" s="130">
        <f t="shared" si="6076"/>
        <v>0</v>
      </c>
      <c r="AO3534" s="130">
        <f t="shared" si="6076"/>
        <v>0</v>
      </c>
      <c r="AP3534" s="131">
        <f t="shared" si="6076"/>
        <v>0</v>
      </c>
      <c r="AQ3534" s="129">
        <f>G3527</f>
        <v>0</v>
      </c>
      <c r="AR3534" s="130">
        <f t="shared" si="6077"/>
        <v>0</v>
      </c>
      <c r="AS3534" s="130">
        <f t="shared" si="6077"/>
        <v>0</v>
      </c>
      <c r="AT3534" s="130">
        <f t="shared" si="6077"/>
        <v>0</v>
      </c>
      <c r="AU3534" s="130">
        <f t="shared" si="6077"/>
        <v>0</v>
      </c>
      <c r="AV3534" s="130">
        <f t="shared" si="6077"/>
        <v>0</v>
      </c>
      <c r="AW3534" s="130">
        <f t="shared" si="6077"/>
        <v>0</v>
      </c>
      <c r="AX3534" s="130">
        <f t="shared" si="6077"/>
        <v>0</v>
      </c>
      <c r="AY3534" s="130">
        <f t="shared" si="6077"/>
        <v>0</v>
      </c>
      <c r="AZ3534" s="131">
        <f t="shared" si="6077"/>
        <v>0</v>
      </c>
      <c r="BA3534" s="129" t="e">
        <f>H3527</f>
        <v>#DIV/0!</v>
      </c>
      <c r="BB3534" s="130" t="e">
        <f t="shared" si="6078"/>
        <v>#DIV/0!</v>
      </c>
      <c r="BC3534" s="130" t="e">
        <f t="shared" si="6078"/>
        <v>#DIV/0!</v>
      </c>
      <c r="BD3534" s="130" t="e">
        <f t="shared" si="6078"/>
        <v>#DIV/0!</v>
      </c>
      <c r="BE3534" s="130" t="e">
        <f t="shared" si="6078"/>
        <v>#DIV/0!</v>
      </c>
      <c r="BF3534" s="130" t="e">
        <f t="shared" si="6078"/>
        <v>#DIV/0!</v>
      </c>
      <c r="BG3534" s="130" t="e">
        <f t="shared" si="6078"/>
        <v>#DIV/0!</v>
      </c>
      <c r="BH3534" s="130" t="e">
        <f t="shared" si="6078"/>
        <v>#DIV/0!</v>
      </c>
      <c r="BI3534" s="130" t="e">
        <f t="shared" si="6078"/>
        <v>#DIV/0!</v>
      </c>
      <c r="BJ3534" s="131" t="e">
        <f t="shared" si="6078"/>
        <v>#DIV/0!</v>
      </c>
      <c r="BK3534"/>
      <c r="BL3534"/>
      <c r="BM3534"/>
      <c r="BN3534"/>
      <c r="BO3534"/>
      <c r="BP3534"/>
      <c r="BQ3534"/>
      <c r="BR3534"/>
      <c r="BS3534"/>
      <c r="BT3534"/>
      <c r="BU3534"/>
      <c r="BV3534"/>
      <c r="BW3534"/>
      <c r="BX3534"/>
      <c r="BY3534"/>
      <c r="BZ3534"/>
      <c r="CA3534"/>
      <c r="CB3534"/>
      <c r="CC3534"/>
      <c r="CD3534"/>
      <c r="CE3534"/>
      <c r="CF3534"/>
      <c r="CG3534"/>
      <c r="CH3534"/>
      <c r="CI3534"/>
      <c r="CJ3534"/>
      <c r="CK3534"/>
      <c r="CL3534"/>
      <c r="CM3534"/>
      <c r="CN3534"/>
      <c r="CO3534"/>
    </row>
    <row r="3535" spans="1:93" s="2" customFormat="1" ht="15" hidden="1" customHeight="1" outlineLevel="2" x14ac:dyDescent="0.25">
      <c r="A3535" s="152" t="s">
        <v>57</v>
      </c>
      <c r="B3535" s="129">
        <f t="shared" ref="B3535" si="6079">E$3</f>
        <v>43</v>
      </c>
      <c r="C3535" s="130">
        <f t="shared" si="6072"/>
        <v>43</v>
      </c>
      <c r="D3535" s="130">
        <f t="shared" si="6072"/>
        <v>43</v>
      </c>
      <c r="E3535" s="130">
        <f t="shared" si="6072"/>
        <v>43</v>
      </c>
      <c r="F3535" s="130">
        <f t="shared" si="6072"/>
        <v>43</v>
      </c>
      <c r="G3535" s="130">
        <f t="shared" si="6072"/>
        <v>43</v>
      </c>
      <c r="H3535" s="130">
        <f t="shared" si="6072"/>
        <v>43</v>
      </c>
      <c r="I3535" s="130">
        <f t="shared" si="6072"/>
        <v>43</v>
      </c>
      <c r="J3535" s="190">
        <f t="shared" si="6072"/>
        <v>43</v>
      </c>
      <c r="K3535" s="130">
        <f t="shared" si="6072"/>
        <v>43</v>
      </c>
      <c r="L3535" s="131">
        <f t="shared" si="6072"/>
        <v>43</v>
      </c>
      <c r="M3535" s="129">
        <f t="shared" ref="M3535" si="6080">F$3</f>
        <v>0</v>
      </c>
      <c r="N3535" s="130">
        <f t="shared" si="6074"/>
        <v>0</v>
      </c>
      <c r="O3535" s="130">
        <f t="shared" si="6074"/>
        <v>0</v>
      </c>
      <c r="P3535" s="130">
        <f t="shared" si="6074"/>
        <v>0</v>
      </c>
      <c r="Q3535" s="130">
        <f t="shared" si="6074"/>
        <v>0</v>
      </c>
      <c r="R3535" s="130">
        <f t="shared" si="6074"/>
        <v>0</v>
      </c>
      <c r="S3535" s="130">
        <f t="shared" si="6074"/>
        <v>0</v>
      </c>
      <c r="T3535" s="130">
        <f t="shared" si="6074"/>
        <v>0</v>
      </c>
      <c r="U3535" s="130">
        <f t="shared" si="6074"/>
        <v>0</v>
      </c>
      <c r="V3535" s="131">
        <f t="shared" si="6074"/>
        <v>0</v>
      </c>
      <c r="W3535" s="129">
        <f t="shared" ref="W3535" si="6081">G$3</f>
        <v>0</v>
      </c>
      <c r="X3535" s="130">
        <f t="shared" si="6075"/>
        <v>0</v>
      </c>
      <c r="Y3535" s="130">
        <f t="shared" si="6075"/>
        <v>0</v>
      </c>
      <c r="Z3535" s="130">
        <f t="shared" si="6075"/>
        <v>0</v>
      </c>
      <c r="AA3535" s="130">
        <f t="shared" si="6075"/>
        <v>0</v>
      </c>
      <c r="AB3535" s="130">
        <f t="shared" si="6075"/>
        <v>0</v>
      </c>
      <c r="AC3535" s="130">
        <f t="shared" si="6075"/>
        <v>0</v>
      </c>
      <c r="AD3535" s="130">
        <f t="shared" si="6075"/>
        <v>0</v>
      </c>
      <c r="AE3535" s="130">
        <f t="shared" si="6075"/>
        <v>0</v>
      </c>
      <c r="AF3535" s="131">
        <f t="shared" si="6075"/>
        <v>0</v>
      </c>
      <c r="AG3535" s="129">
        <f t="shared" ref="AG3535" si="6082">H$3</f>
        <v>0</v>
      </c>
      <c r="AH3535" s="130">
        <f t="shared" si="6076"/>
        <v>0</v>
      </c>
      <c r="AI3535" s="130">
        <f t="shared" si="6076"/>
        <v>0</v>
      </c>
      <c r="AJ3535" s="130">
        <f t="shared" si="6076"/>
        <v>0</v>
      </c>
      <c r="AK3535" s="130">
        <f t="shared" si="6076"/>
        <v>0</v>
      </c>
      <c r="AL3535" s="130">
        <f t="shared" si="6076"/>
        <v>0</v>
      </c>
      <c r="AM3535" s="130">
        <f t="shared" si="6076"/>
        <v>0</v>
      </c>
      <c r="AN3535" s="130">
        <f t="shared" si="6076"/>
        <v>0</v>
      </c>
      <c r="AO3535" s="130">
        <f t="shared" si="6076"/>
        <v>0</v>
      </c>
      <c r="AP3535" s="131">
        <f t="shared" si="6076"/>
        <v>0</v>
      </c>
      <c r="AQ3535" s="129">
        <f t="shared" ref="AQ3535" si="6083">I$3</f>
        <v>0</v>
      </c>
      <c r="AR3535" s="130">
        <f t="shared" si="6077"/>
        <v>0</v>
      </c>
      <c r="AS3535" s="130">
        <f t="shared" si="6077"/>
        <v>0</v>
      </c>
      <c r="AT3535" s="130">
        <f t="shared" si="6077"/>
        <v>0</v>
      </c>
      <c r="AU3535" s="130">
        <f t="shared" si="6077"/>
        <v>0</v>
      </c>
      <c r="AV3535" s="130">
        <f t="shared" si="6077"/>
        <v>0</v>
      </c>
      <c r="AW3535" s="130">
        <f t="shared" si="6077"/>
        <v>0</v>
      </c>
      <c r="AX3535" s="130">
        <f t="shared" si="6077"/>
        <v>0</v>
      </c>
      <c r="AY3535" s="130">
        <f t="shared" si="6077"/>
        <v>0</v>
      </c>
      <c r="AZ3535" s="131">
        <f t="shared" si="6077"/>
        <v>0</v>
      </c>
      <c r="BA3535" s="129">
        <f t="shared" ref="BA3535" si="6084">J$3</f>
        <v>0</v>
      </c>
      <c r="BB3535" s="130">
        <f t="shared" si="6078"/>
        <v>0</v>
      </c>
      <c r="BC3535" s="130">
        <f t="shared" si="6078"/>
        <v>0</v>
      </c>
      <c r="BD3535" s="130">
        <f t="shared" si="6078"/>
        <v>0</v>
      </c>
      <c r="BE3535" s="130">
        <f t="shared" si="6078"/>
        <v>0</v>
      </c>
      <c r="BF3535" s="130">
        <f t="shared" si="6078"/>
        <v>0</v>
      </c>
      <c r="BG3535" s="130">
        <f t="shared" si="6078"/>
        <v>0</v>
      </c>
      <c r="BH3535" s="130">
        <f t="shared" si="6078"/>
        <v>0</v>
      </c>
      <c r="BI3535" s="130">
        <f t="shared" si="6078"/>
        <v>0</v>
      </c>
      <c r="BJ3535" s="131">
        <f t="shared" si="6078"/>
        <v>0</v>
      </c>
      <c r="BK3535"/>
      <c r="BL3535"/>
      <c r="BM3535"/>
      <c r="BN3535"/>
      <c r="BO3535"/>
      <c r="BP3535"/>
      <c r="BQ3535"/>
      <c r="BR3535"/>
      <c r="BS3535"/>
      <c r="BT3535"/>
      <c r="BU3535"/>
      <c r="BV3535"/>
      <c r="BW3535"/>
      <c r="BX3535"/>
      <c r="BY3535"/>
      <c r="BZ3535"/>
      <c r="CA3535"/>
      <c r="CB3535"/>
      <c r="CC3535"/>
      <c r="CD3535"/>
      <c r="CE3535"/>
      <c r="CF3535"/>
      <c r="CG3535"/>
      <c r="CH3535"/>
      <c r="CI3535"/>
      <c r="CJ3535"/>
      <c r="CK3535"/>
      <c r="CL3535"/>
      <c r="CM3535"/>
      <c r="CN3535"/>
      <c r="CO3535"/>
    </row>
    <row r="3536" spans="1:93" s="2" customFormat="1" ht="15" hidden="1" customHeight="1" outlineLevel="2" x14ac:dyDescent="0.25">
      <c r="A3536" s="152" t="s">
        <v>58</v>
      </c>
      <c r="B3536" s="132">
        <f t="shared" ref="B3536" si="6085">B3535/10*0</f>
        <v>0</v>
      </c>
      <c r="C3536" s="133">
        <f t="shared" ref="C3536" si="6086">C3535/10*1</f>
        <v>4.3</v>
      </c>
      <c r="D3536" s="133">
        <f t="shared" ref="D3536" si="6087">D3535/10*2</f>
        <v>8.6</v>
      </c>
      <c r="E3536" s="133">
        <f t="shared" ref="E3536" si="6088">E3535/10*3</f>
        <v>12.899999999999999</v>
      </c>
      <c r="F3536" s="133">
        <f t="shared" ref="F3536" si="6089">F3535/10*4</f>
        <v>17.2</v>
      </c>
      <c r="G3536" s="133">
        <f t="shared" ref="G3536" si="6090">G3535/10*5</f>
        <v>21.5</v>
      </c>
      <c r="H3536" s="133">
        <f t="shared" ref="H3536" si="6091">H3535/10*6</f>
        <v>25.799999999999997</v>
      </c>
      <c r="I3536" s="133">
        <f t="shared" ref="I3536" si="6092">I3535/10*7</f>
        <v>30.099999999999998</v>
      </c>
      <c r="J3536" s="191">
        <f t="shared" ref="J3536" si="6093">J3535/10*8</f>
        <v>34.4</v>
      </c>
      <c r="K3536" s="133">
        <f t="shared" ref="K3536" si="6094">K3535/10*9</f>
        <v>38.699999999999996</v>
      </c>
      <c r="L3536" s="134">
        <f t="shared" ref="L3536" si="6095">L3535/10*10</f>
        <v>43</v>
      </c>
      <c r="M3536" s="133">
        <f t="shared" ref="M3536" si="6096">M3535/10*1</f>
        <v>0</v>
      </c>
      <c r="N3536" s="133">
        <f t="shared" ref="N3536" si="6097">N3535/10*2</f>
        <v>0</v>
      </c>
      <c r="O3536" s="133">
        <f t="shared" ref="O3536" si="6098">O3535/10*3</f>
        <v>0</v>
      </c>
      <c r="P3536" s="133">
        <f t="shared" ref="P3536" si="6099">P3535/10*4</f>
        <v>0</v>
      </c>
      <c r="Q3536" s="133">
        <f t="shared" ref="Q3536" si="6100">Q3535/10*5</f>
        <v>0</v>
      </c>
      <c r="R3536" s="133">
        <f t="shared" ref="R3536" si="6101">R3535/10*6</f>
        <v>0</v>
      </c>
      <c r="S3536" s="133">
        <f t="shared" ref="S3536" si="6102">S3535/10*7</f>
        <v>0</v>
      </c>
      <c r="T3536" s="133">
        <f t="shared" ref="T3536" si="6103">T3535/10*8</f>
        <v>0</v>
      </c>
      <c r="U3536" s="133">
        <f t="shared" ref="U3536" si="6104">U3535/10*9</f>
        <v>0</v>
      </c>
      <c r="V3536" s="134">
        <f t="shared" ref="V3536" si="6105">V3535/10*10</f>
        <v>0</v>
      </c>
      <c r="W3536" s="133">
        <f t="shared" ref="W3536" si="6106">W3535/10*1</f>
        <v>0</v>
      </c>
      <c r="X3536" s="133">
        <f t="shared" ref="X3536" si="6107">X3535/10*2</f>
        <v>0</v>
      </c>
      <c r="Y3536" s="133">
        <f t="shared" ref="Y3536" si="6108">Y3535/10*3</f>
        <v>0</v>
      </c>
      <c r="Z3536" s="133">
        <f t="shared" ref="Z3536" si="6109">Z3535/10*4</f>
        <v>0</v>
      </c>
      <c r="AA3536" s="133">
        <f t="shared" ref="AA3536" si="6110">AA3535/10*5</f>
        <v>0</v>
      </c>
      <c r="AB3536" s="133">
        <f t="shared" ref="AB3536" si="6111">AB3535/10*6</f>
        <v>0</v>
      </c>
      <c r="AC3536" s="133">
        <f t="shared" ref="AC3536" si="6112">AC3535/10*7</f>
        <v>0</v>
      </c>
      <c r="AD3536" s="133">
        <f t="shared" ref="AD3536" si="6113">AD3535/10*8</f>
        <v>0</v>
      </c>
      <c r="AE3536" s="134">
        <f t="shared" ref="AE3536" si="6114">AE3535/10*9</f>
        <v>0</v>
      </c>
      <c r="AF3536" s="134">
        <f t="shared" ref="AF3536" si="6115">AF3535/10*10</f>
        <v>0</v>
      </c>
      <c r="AG3536" s="133">
        <f t="shared" ref="AG3536" si="6116">AG3535/10*1</f>
        <v>0</v>
      </c>
      <c r="AH3536" s="133">
        <f t="shared" ref="AH3536" si="6117">AH3535/10*2</f>
        <v>0</v>
      </c>
      <c r="AI3536" s="133">
        <f t="shared" ref="AI3536" si="6118">AI3535/10*3</f>
        <v>0</v>
      </c>
      <c r="AJ3536" s="133">
        <f t="shared" ref="AJ3536" si="6119">AJ3535/10*4</f>
        <v>0</v>
      </c>
      <c r="AK3536" s="133">
        <f t="shared" ref="AK3536" si="6120">AK3535/10*5</f>
        <v>0</v>
      </c>
      <c r="AL3536" s="133">
        <f t="shared" ref="AL3536" si="6121">AL3535/10*6</f>
        <v>0</v>
      </c>
      <c r="AM3536" s="133">
        <f t="shared" ref="AM3536" si="6122">AM3535/10*7</f>
        <v>0</v>
      </c>
      <c r="AN3536" s="133">
        <f t="shared" ref="AN3536" si="6123">AN3535/10*8</f>
        <v>0</v>
      </c>
      <c r="AO3536" s="134">
        <f t="shared" ref="AO3536" si="6124">AO3535/10*9</f>
        <v>0</v>
      </c>
      <c r="AP3536" s="134">
        <f t="shared" ref="AP3536" si="6125">AP3535/10*10</f>
        <v>0</v>
      </c>
      <c r="AQ3536" s="133">
        <f t="shared" ref="AQ3536" si="6126">AQ3535/10*1</f>
        <v>0</v>
      </c>
      <c r="AR3536" s="133">
        <f t="shared" ref="AR3536" si="6127">AR3535/10*2</f>
        <v>0</v>
      </c>
      <c r="AS3536" s="133">
        <f t="shared" ref="AS3536" si="6128">AS3535/10*3</f>
        <v>0</v>
      </c>
      <c r="AT3536" s="133">
        <f t="shared" ref="AT3536" si="6129">AT3535/10*4</f>
        <v>0</v>
      </c>
      <c r="AU3536" s="133">
        <f t="shared" ref="AU3536" si="6130">AU3535/10*5</f>
        <v>0</v>
      </c>
      <c r="AV3536" s="133">
        <f t="shared" ref="AV3536" si="6131">AV3535/10*6</f>
        <v>0</v>
      </c>
      <c r="AW3536" s="133">
        <f t="shared" ref="AW3536" si="6132">AW3535/10*7</f>
        <v>0</v>
      </c>
      <c r="AX3536" s="133">
        <f t="shared" ref="AX3536" si="6133">AX3535/10*8</f>
        <v>0</v>
      </c>
      <c r="AY3536" s="134">
        <f t="shared" ref="AY3536" si="6134">AY3535/10*9</f>
        <v>0</v>
      </c>
      <c r="AZ3536" s="134">
        <f t="shared" ref="AZ3536" si="6135">AZ3535/10*10</f>
        <v>0</v>
      </c>
      <c r="BA3536" s="133">
        <f t="shared" ref="BA3536" si="6136">BA3535/10*1</f>
        <v>0</v>
      </c>
      <c r="BB3536" s="133">
        <f t="shared" ref="BB3536" si="6137">BB3535/10*2</f>
        <v>0</v>
      </c>
      <c r="BC3536" s="133">
        <f t="shared" ref="BC3536" si="6138">BC3535/10*3</f>
        <v>0</v>
      </c>
      <c r="BD3536" s="133">
        <f t="shared" ref="BD3536" si="6139">BD3535/10*4</f>
        <v>0</v>
      </c>
      <c r="BE3536" s="133">
        <f t="shared" ref="BE3536" si="6140">BE3535/10*5</f>
        <v>0</v>
      </c>
      <c r="BF3536" s="133">
        <f t="shared" ref="BF3536" si="6141">BF3535/10*6</f>
        <v>0</v>
      </c>
      <c r="BG3536" s="133">
        <f t="shared" ref="BG3536" si="6142">BG3535/10*7</f>
        <v>0</v>
      </c>
      <c r="BH3536" s="133">
        <f t="shared" ref="BH3536" si="6143">BH3535/10*8</f>
        <v>0</v>
      </c>
      <c r="BI3536" s="134">
        <f t="shared" ref="BI3536" si="6144">BI3535/10*9</f>
        <v>0</v>
      </c>
      <c r="BJ3536" s="134">
        <f t="shared" ref="BJ3536" si="6145">BJ3535/10*10</f>
        <v>0</v>
      </c>
      <c r="BK3536"/>
      <c r="BL3536"/>
      <c r="BM3536"/>
      <c r="BN3536"/>
      <c r="BO3536"/>
      <c r="BP3536"/>
      <c r="BQ3536"/>
      <c r="BR3536"/>
      <c r="BS3536"/>
      <c r="BT3536"/>
      <c r="BU3536"/>
      <c r="BV3536"/>
      <c r="BW3536"/>
      <c r="BX3536"/>
      <c r="BY3536"/>
      <c r="BZ3536"/>
      <c r="CA3536"/>
      <c r="CB3536"/>
      <c r="CC3536"/>
      <c r="CD3536"/>
      <c r="CE3536"/>
      <c r="CF3536"/>
      <c r="CG3536"/>
      <c r="CH3536"/>
      <c r="CI3536"/>
      <c r="CJ3536"/>
      <c r="CK3536"/>
      <c r="CL3536"/>
      <c r="CM3536"/>
      <c r="CN3536"/>
      <c r="CO3536"/>
    </row>
    <row r="3537" spans="1:62" ht="15.75" hidden="1" outlineLevel="2" thickBot="1" x14ac:dyDescent="0.3">
      <c r="A3537" s="152" t="s">
        <v>60</v>
      </c>
      <c r="B3537" s="192">
        <f t="shared" ref="B3537:BJ3537" si="6146">-B3534+B3533*B3536-1*IF(AND($A3066=B3532,B3536&gt;=$A3480),B3536-$A3480,0)</f>
        <v>0</v>
      </c>
      <c r="C3537" s="193">
        <f t="shared" si="6146"/>
        <v>0</v>
      </c>
      <c r="D3537" s="193">
        <f t="shared" si="6146"/>
        <v>0</v>
      </c>
      <c r="E3537" s="193">
        <f t="shared" si="6146"/>
        <v>0</v>
      </c>
      <c r="F3537" s="193">
        <f t="shared" si="6146"/>
        <v>0</v>
      </c>
      <c r="G3537" s="193">
        <f t="shared" si="6146"/>
        <v>0</v>
      </c>
      <c r="H3537" s="193">
        <f t="shared" si="6146"/>
        <v>0</v>
      </c>
      <c r="I3537" s="193">
        <f t="shared" si="6146"/>
        <v>0</v>
      </c>
      <c r="J3537" s="193">
        <f t="shared" si="6146"/>
        <v>0</v>
      </c>
      <c r="K3537" s="193">
        <f t="shared" si="6146"/>
        <v>0</v>
      </c>
      <c r="L3537" s="194">
        <f t="shared" si="6146"/>
        <v>0</v>
      </c>
      <c r="M3537" s="192">
        <f t="shared" si="6146"/>
        <v>0</v>
      </c>
      <c r="N3537" s="193">
        <f t="shared" si="6146"/>
        <v>0</v>
      </c>
      <c r="O3537" s="193">
        <f t="shared" si="6146"/>
        <v>0</v>
      </c>
      <c r="P3537" s="193">
        <f t="shared" si="6146"/>
        <v>0</v>
      </c>
      <c r="Q3537" s="193">
        <f t="shared" si="6146"/>
        <v>0</v>
      </c>
      <c r="R3537" s="193">
        <f t="shared" si="6146"/>
        <v>0</v>
      </c>
      <c r="S3537" s="193">
        <f t="shared" si="6146"/>
        <v>0</v>
      </c>
      <c r="T3537" s="193">
        <f t="shared" si="6146"/>
        <v>0</v>
      </c>
      <c r="U3537" s="193">
        <f t="shared" si="6146"/>
        <v>0</v>
      </c>
      <c r="V3537" s="194">
        <f t="shared" si="6146"/>
        <v>0</v>
      </c>
      <c r="W3537" s="192">
        <f t="shared" si="6146"/>
        <v>0</v>
      </c>
      <c r="X3537" s="193">
        <f t="shared" si="6146"/>
        <v>0</v>
      </c>
      <c r="Y3537" s="193">
        <f t="shared" si="6146"/>
        <v>0</v>
      </c>
      <c r="Z3537" s="193">
        <f t="shared" si="6146"/>
        <v>0</v>
      </c>
      <c r="AA3537" s="193">
        <f t="shared" si="6146"/>
        <v>0</v>
      </c>
      <c r="AB3537" s="193">
        <f t="shared" si="6146"/>
        <v>0</v>
      </c>
      <c r="AC3537" s="193">
        <f t="shared" si="6146"/>
        <v>0</v>
      </c>
      <c r="AD3537" s="193">
        <f t="shared" si="6146"/>
        <v>0</v>
      </c>
      <c r="AE3537" s="193">
        <f t="shared" si="6146"/>
        <v>0</v>
      </c>
      <c r="AF3537" s="194">
        <f t="shared" si="6146"/>
        <v>0</v>
      </c>
      <c r="AG3537" s="192">
        <f t="shared" si="6146"/>
        <v>0</v>
      </c>
      <c r="AH3537" s="193">
        <f t="shared" si="6146"/>
        <v>0</v>
      </c>
      <c r="AI3537" s="193">
        <f t="shared" si="6146"/>
        <v>0</v>
      </c>
      <c r="AJ3537" s="193">
        <f t="shared" si="6146"/>
        <v>0</v>
      </c>
      <c r="AK3537" s="193">
        <f t="shared" si="6146"/>
        <v>0</v>
      </c>
      <c r="AL3537" s="193">
        <f t="shared" si="6146"/>
        <v>0</v>
      </c>
      <c r="AM3537" s="193">
        <f t="shared" si="6146"/>
        <v>0</v>
      </c>
      <c r="AN3537" s="193">
        <f t="shared" si="6146"/>
        <v>0</v>
      </c>
      <c r="AO3537" s="193">
        <f t="shared" si="6146"/>
        <v>0</v>
      </c>
      <c r="AP3537" s="194">
        <f t="shared" si="6146"/>
        <v>0</v>
      </c>
      <c r="AQ3537" s="192">
        <f t="shared" si="6146"/>
        <v>0</v>
      </c>
      <c r="AR3537" s="193">
        <f t="shared" si="6146"/>
        <v>0</v>
      </c>
      <c r="AS3537" s="193">
        <f t="shared" si="6146"/>
        <v>0</v>
      </c>
      <c r="AT3537" s="193">
        <f t="shared" si="6146"/>
        <v>0</v>
      </c>
      <c r="AU3537" s="193">
        <f t="shared" si="6146"/>
        <v>0</v>
      </c>
      <c r="AV3537" s="193">
        <f t="shared" si="6146"/>
        <v>0</v>
      </c>
      <c r="AW3537" s="193">
        <f t="shared" si="6146"/>
        <v>0</v>
      </c>
      <c r="AX3537" s="193">
        <f t="shared" si="6146"/>
        <v>0</v>
      </c>
      <c r="AY3537" s="193">
        <f t="shared" si="6146"/>
        <v>0</v>
      </c>
      <c r="AZ3537" s="194">
        <f t="shared" si="6146"/>
        <v>0</v>
      </c>
      <c r="BA3537" s="192" t="e">
        <f t="shared" si="6146"/>
        <v>#DIV/0!</v>
      </c>
      <c r="BB3537" s="193" t="e">
        <f t="shared" si="6146"/>
        <v>#DIV/0!</v>
      </c>
      <c r="BC3537" s="193" t="e">
        <f t="shared" si="6146"/>
        <v>#DIV/0!</v>
      </c>
      <c r="BD3537" s="193" t="e">
        <f t="shared" si="6146"/>
        <v>#DIV/0!</v>
      </c>
      <c r="BE3537" s="193" t="e">
        <f t="shared" si="6146"/>
        <v>#DIV/0!</v>
      </c>
      <c r="BF3537" s="193" t="e">
        <f t="shared" si="6146"/>
        <v>#DIV/0!</v>
      </c>
      <c r="BG3537" s="193" t="e">
        <f t="shared" si="6146"/>
        <v>#DIV/0!</v>
      </c>
      <c r="BH3537" s="193" t="e">
        <f t="shared" si="6146"/>
        <v>#DIV/0!</v>
      </c>
      <c r="BI3537" s="193" t="e">
        <f t="shared" si="6146"/>
        <v>#DIV/0!</v>
      </c>
      <c r="BJ3537" s="194" t="e">
        <f t="shared" si="6146"/>
        <v>#DIV/0!</v>
      </c>
    </row>
    <row r="3538" spans="1:62" hidden="1" outlineLevel="2" x14ac:dyDescent="0.25"/>
    <row r="3539" spans="1:62" hidden="1" outlineLevel="1" collapsed="1" x14ac:dyDescent="0.25">
      <c r="A3539" s="181">
        <f>9*B3066/10</f>
        <v>0</v>
      </c>
      <c r="B3539" s="180"/>
      <c r="C3539" s="180"/>
      <c r="D3539" s="180"/>
    </row>
    <row r="3540" spans="1:62" hidden="1" outlineLevel="2" x14ac:dyDescent="0.25">
      <c r="B3540" s="316">
        <f>'Calculo VIGA'!E$2</f>
        <v>1</v>
      </c>
      <c r="C3540" s="317"/>
      <c r="D3540" s="316">
        <f>'Calculo VIGA'!F$2</f>
        <v>2</v>
      </c>
      <c r="E3540" s="317"/>
      <c r="F3540" s="316">
        <f>'Calculo VIGA'!G$2</f>
        <v>3</v>
      </c>
      <c r="G3540" s="317"/>
      <c r="H3540" s="316">
        <f>'Calculo VIGA'!H$2</f>
        <v>4</v>
      </c>
      <c r="I3540" s="317"/>
      <c r="J3540" s="316">
        <f>'Calculo VIGA'!I$2</f>
        <v>5</v>
      </c>
      <c r="K3540" s="317"/>
      <c r="L3540" s="316">
        <f>'Calculo VIGA'!J$2</f>
        <v>6</v>
      </c>
      <c r="M3540" s="317"/>
    </row>
    <row r="3541" spans="1:62" hidden="1" outlineLevel="2" x14ac:dyDescent="0.25">
      <c r="B3541" s="105">
        <f>'Calculo VIGA'!B$18</f>
        <v>3</v>
      </c>
      <c r="C3541" s="106">
        <v>0</v>
      </c>
      <c r="D3541" s="107">
        <f>'Calculo VIGA'!J$18</f>
        <v>0</v>
      </c>
      <c r="E3541" s="106">
        <v>0</v>
      </c>
      <c r="F3541" s="107">
        <f>'Calculo VIGA'!R$18</f>
        <v>0</v>
      </c>
      <c r="G3541" s="106">
        <v>0</v>
      </c>
      <c r="H3541" s="107">
        <f>'Calculo VIGA'!Z$18</f>
        <v>0</v>
      </c>
      <c r="I3541" s="106">
        <v>0</v>
      </c>
      <c r="J3541" s="107">
        <f>'Calculo VIGA'!AH$18</f>
        <v>0</v>
      </c>
      <c r="K3541" s="106">
        <v>0</v>
      </c>
      <c r="L3541" s="107">
        <f>'Calculo VIGA'!AP$18</f>
        <v>0</v>
      </c>
      <c r="M3541" s="106">
        <v>0</v>
      </c>
      <c r="X3541" s="146"/>
      <c r="Y3541" s="147"/>
    </row>
    <row r="3542" spans="1:62" hidden="1" outlineLevel="2" x14ac:dyDescent="0.25">
      <c r="B3542" s="105">
        <f>'Calculo VIGA'!B$19</f>
        <v>4</v>
      </c>
      <c r="C3542" s="106">
        <f>IF($A3066=B3540,1*($B3066-$A3539)^2*(2*$A3539+$B3066)/$B3066^3,0)</f>
        <v>0</v>
      </c>
      <c r="D3542" s="107">
        <f>'Calculo VIGA'!J$19</f>
        <v>0</v>
      </c>
      <c r="E3542" s="106">
        <f>IF($A3066=D3540,1*($B3066-$A3539)^2*(2*$A3539+$B3066)/$B3066^3,0)</f>
        <v>0</v>
      </c>
      <c r="F3542" s="107">
        <f>'Calculo VIGA'!R$19</f>
        <v>0</v>
      </c>
      <c r="G3542" s="106">
        <f>IF($A3066=F3540,1*($B3066-$A3539)^2*(2*$A3539+$B3066)/$B3066^3,0)</f>
        <v>0</v>
      </c>
      <c r="H3542" s="107">
        <f>'Calculo VIGA'!Z$19</f>
        <v>0</v>
      </c>
      <c r="I3542" s="106">
        <f>IF($A3066=H3540,1*($B3066-$A3539)^2*(2*$A3539+$B3066)/$B3066^3,0)</f>
        <v>0</v>
      </c>
      <c r="J3542" s="107">
        <f>'Calculo VIGA'!AH$19</f>
        <v>0</v>
      </c>
      <c r="K3542" s="106">
        <f>IF($A3066=J3540,1*($B3066-$A3539)^2*(2*$A3539+$B3066)/$B3066^3,0)</f>
        <v>0</v>
      </c>
      <c r="L3542" s="107">
        <f>'Calculo VIGA'!AP$19</f>
        <v>0</v>
      </c>
      <c r="M3542" s="106" t="e">
        <f>IF($A3066=L3540,1*($B3066-$A3539)^2*(2*$A3539+$B3066)/$B3066^3,0)</f>
        <v>#DIV/0!</v>
      </c>
    </row>
    <row r="3543" spans="1:62" hidden="1" outlineLevel="2" x14ac:dyDescent="0.25">
      <c r="A3543" t="s">
        <v>36</v>
      </c>
      <c r="B3543" s="105">
        <f>'Calculo VIGA'!B$20</f>
        <v>1</v>
      </c>
      <c r="C3543" s="106">
        <f>IF($A3066=B3540,1*$A3539*($B3066-$A3539)^2/$B3066^2,0)</f>
        <v>0</v>
      </c>
      <c r="D3543" s="107">
        <f>'Calculo VIGA'!J$20</f>
        <v>0</v>
      </c>
      <c r="E3543" s="106">
        <f>IF($A3066=D3540,1*$A3539*($B3066-$A3539)^2/$B3066^2,0)</f>
        <v>0</v>
      </c>
      <c r="F3543" s="107">
        <f>'Calculo VIGA'!R$20</f>
        <v>0</v>
      </c>
      <c r="G3543" s="106">
        <f>IF($A3066=F3540,1*$A3539*($B3066-$A3539)^2/$B3066^2,0)</f>
        <v>0</v>
      </c>
      <c r="H3543" s="107">
        <f>'Calculo VIGA'!Z$20</f>
        <v>0</v>
      </c>
      <c r="I3543" s="106">
        <f>IF($A3066=H3540,1*$A3539*($B3066-$A3539)^2/$B3066^2,0)</f>
        <v>0</v>
      </c>
      <c r="J3543" s="107">
        <f>'Calculo VIGA'!AH$20</f>
        <v>0</v>
      </c>
      <c r="K3543" s="106">
        <f>IF($A3066=J3540,1*$A3539*($B3066-$A3539)^2/$B3066^2,0)</f>
        <v>0</v>
      </c>
      <c r="L3543" s="107">
        <f>'Calculo VIGA'!AP$20</f>
        <v>0</v>
      </c>
      <c r="M3543" s="106" t="e">
        <f>IF($A3066=L3540,1*$A3539*($B3066-$A3539)^2/$B3066^2,0)</f>
        <v>#DIV/0!</v>
      </c>
      <c r="X3543" s="149"/>
    </row>
    <row r="3544" spans="1:62" hidden="1" outlineLevel="2" x14ac:dyDescent="0.25">
      <c r="B3544" s="105">
        <f>'Calculo VIGA'!B$21</f>
        <v>5</v>
      </c>
      <c r="C3544" s="108">
        <v>0</v>
      </c>
      <c r="D3544" s="107">
        <f>'Calculo VIGA'!J$21</f>
        <v>0</v>
      </c>
      <c r="E3544" s="108">
        <v>0</v>
      </c>
      <c r="F3544" s="107">
        <f>'Calculo VIGA'!R$21</f>
        <v>0</v>
      </c>
      <c r="G3544" s="108">
        <v>0</v>
      </c>
      <c r="H3544" s="107">
        <f>'Calculo VIGA'!Z$21</f>
        <v>0</v>
      </c>
      <c r="I3544" s="108">
        <v>0</v>
      </c>
      <c r="J3544" s="107">
        <f>'Calculo VIGA'!AH$21</f>
        <v>0</v>
      </c>
      <c r="K3544" s="108">
        <v>0</v>
      </c>
      <c r="L3544" s="107">
        <f>'Calculo VIGA'!AP$21</f>
        <v>0</v>
      </c>
      <c r="M3544" s="108">
        <v>0</v>
      </c>
    </row>
    <row r="3545" spans="1:62" hidden="1" outlineLevel="2" x14ac:dyDescent="0.25">
      <c r="B3545" s="105">
        <f>'Calculo VIGA'!B$22</f>
        <v>6</v>
      </c>
      <c r="C3545" s="106">
        <f>IF($A3066=B3540,1*($A3539)^2*(3*$B3066-2*$A3539)/$B3066^3,0)</f>
        <v>0</v>
      </c>
      <c r="D3545" s="107">
        <f>'Calculo VIGA'!J$22</f>
        <v>0</v>
      </c>
      <c r="E3545" s="106">
        <f>IF($A3066=D3540,1*($A3539)^2*(3*$B3066-2*$A3539)/$B3066^3,0)</f>
        <v>0</v>
      </c>
      <c r="F3545" s="107">
        <f>'Calculo VIGA'!R$22</f>
        <v>0</v>
      </c>
      <c r="G3545" s="106">
        <f>IF($A3066=F3540,1*($A3539)^2*(3*$B3066-2*$A3539)/$B3066^3,0)</f>
        <v>0</v>
      </c>
      <c r="H3545" s="107">
        <f>'Calculo VIGA'!Z$22</f>
        <v>0</v>
      </c>
      <c r="I3545" s="106">
        <f>IF($A3066=H3540,1*($A3539)^2*(3*$B3066-2*$A3539)/$B3066^3,0)</f>
        <v>0</v>
      </c>
      <c r="J3545" s="107">
        <f>'Calculo VIGA'!AH$22</f>
        <v>0</v>
      </c>
      <c r="K3545" s="106">
        <f>IF($A3066=J3540,1*($A3539)^2*(3*$B3066-2*$A3539)/$B3066^3,0)</f>
        <v>0</v>
      </c>
      <c r="L3545" s="107">
        <f>'Calculo VIGA'!AP$22</f>
        <v>0</v>
      </c>
      <c r="M3545" s="106" t="e">
        <f>IF($A3066=L3540,1*($A3539)^2*(3*$B3066-2*$A3539)/$B3066^3,0)</f>
        <v>#DIV/0!</v>
      </c>
    </row>
    <row r="3546" spans="1:62" hidden="1" outlineLevel="2" x14ac:dyDescent="0.25">
      <c r="B3546" s="105">
        <f>'Calculo VIGA'!B$23</f>
        <v>2</v>
      </c>
      <c r="C3546" s="108">
        <f>IF($A3066=B3540,-1*($B3066-$A3539)*$A3539^2/$B3066^2,0)</f>
        <v>0</v>
      </c>
      <c r="D3546" s="107">
        <f>'Calculo VIGA'!J$23</f>
        <v>0</v>
      </c>
      <c r="E3546" s="108">
        <f>IF($A3066=D3540,-1*($B3066-$A3539)*$A3539^2/$B3066^2,0)</f>
        <v>0</v>
      </c>
      <c r="F3546" s="107">
        <f>'Calculo VIGA'!R$23</f>
        <v>0</v>
      </c>
      <c r="G3546" s="108">
        <f>IF($A3066=F3540,-1*($B3066-$A3539)*$A3539^2/$B3066^2,0)</f>
        <v>0</v>
      </c>
      <c r="H3546" s="107">
        <f>'Calculo VIGA'!Z$23</f>
        <v>0</v>
      </c>
      <c r="I3546" s="108">
        <f>IF($A3066=H3540,-1*($B3066-$A3539)*$A3539^2/$B3066^2,0)</f>
        <v>0</v>
      </c>
      <c r="J3546" s="107">
        <f>'Calculo VIGA'!AH$23</f>
        <v>0</v>
      </c>
      <c r="K3546" s="108">
        <f>IF($A3066=J3540,-1*($B3066-$A3539)*$A3539^2/$B3066^2,0)</f>
        <v>0</v>
      </c>
      <c r="L3546" s="107">
        <f>'Calculo VIGA'!AP$23</f>
        <v>0</v>
      </c>
      <c r="M3546" s="108" t="e">
        <f>IF($A3066=L3540,-1*($B3066-$A3539)*$A3539^2/$B3066^2,0)</f>
        <v>#DIV/0!</v>
      </c>
    </row>
    <row r="3547" spans="1:62" hidden="1" outlineLevel="2" x14ac:dyDescent="0.25">
      <c r="C3547" t="s">
        <v>61</v>
      </c>
      <c r="D3547" s="182"/>
      <c r="E3547" s="183"/>
      <c r="F3547" s="182"/>
      <c r="G3547" s="183"/>
      <c r="H3547" s="182"/>
      <c r="I3547" s="183"/>
      <c r="J3547" s="182"/>
      <c r="K3547" s="183"/>
      <c r="L3547" s="182"/>
      <c r="M3547" s="183"/>
      <c r="N3547" s="182"/>
      <c r="O3547" s="183"/>
      <c r="P3547" s="182"/>
      <c r="Q3547" s="183"/>
      <c r="R3547" s="182"/>
      <c r="S3547" s="183"/>
    </row>
    <row r="3548" spans="1:62" hidden="1" outlineLevel="2" x14ac:dyDescent="0.25">
      <c r="B3548" s="105">
        <v>1</v>
      </c>
      <c r="C3548" s="108">
        <f t="shared" ref="C3548" si="6147">-(IFERROR(VLOOKUP($B3548,$B3541:$C3546,2,0),0)+IFERROR(VLOOKUP($B3548,$D3541:$E3546,2,0),0)+IFERROR(VLOOKUP($B3548,$F3541:$G3546,2,0),0)+IFERROR(VLOOKUP($B3548,$H3541:$I3546,2,0),0)+IFERROR(VLOOKUP($B3548,$J3541:$K3546,2,0),0)+IFERROR(VLOOKUP($B3548,$L3541:$M3546,2,0),0)+IFERROR(VLOOKUP($B3548,$N3541:$O3546,2,0),0)+IFERROR(VLOOKUP($B3548,$P3541:$Q3546,2,0),0)+IFERROR(VLOOKUP($B3548,$R3541:$S3546,2,0),0))</f>
        <v>0</v>
      </c>
      <c r="E3548" s="109"/>
      <c r="F3548" s="325" t="s">
        <v>37</v>
      </c>
      <c r="G3548" s="325"/>
      <c r="H3548" s="325"/>
      <c r="I3548" s="325"/>
      <c r="J3548" s="325"/>
      <c r="K3548" s="325"/>
      <c r="L3548" s="325"/>
      <c r="M3548" s="325"/>
      <c r="N3548" s="325"/>
      <c r="O3548" s="325"/>
      <c r="P3548" s="325"/>
      <c r="Q3548" s="325"/>
      <c r="R3548" s="325"/>
      <c r="S3548" s="325"/>
      <c r="T3548" s="325"/>
      <c r="U3548" s="325"/>
      <c r="V3548" s="325"/>
      <c r="W3548" s="325"/>
      <c r="X3548" s="325"/>
      <c r="Y3548" s="325"/>
      <c r="Z3548" s="325"/>
      <c r="AA3548" s="325"/>
      <c r="AB3548" s="110"/>
      <c r="AC3548" s="110"/>
      <c r="AD3548" s="110"/>
      <c r="AE3548" s="110"/>
      <c r="AF3548" s="110"/>
      <c r="AG3548" s="110"/>
      <c r="AH3548" s="110"/>
    </row>
    <row r="3549" spans="1:62" hidden="1" outlineLevel="2" x14ac:dyDescent="0.25">
      <c r="B3549" s="105">
        <v>2</v>
      </c>
      <c r="C3549" s="108">
        <f t="shared" ref="C3549" si="6148">-(IFERROR(VLOOKUP($B3549,$B3541:$C3546,2,0),0)+IFERROR(VLOOKUP($B3549,$D3541:$E3546,2,0),0)+IFERROR(VLOOKUP($B3549,$F3541:$G3546,2,0),0)+IFERROR(VLOOKUP($B3549,$H3541:$I3546,2,0),0)+IFERROR(VLOOKUP($B3549,$J3541:$K3546,2,0),0)+IFERROR(VLOOKUP($B3549,$L3541:$M3546,2,0),0)+IFERROR(VLOOKUP($B3549,$N3541:$O3546,2,0),0)+IFERROR(VLOOKUP($B3549,$P3541:$Q3546,2,0),0)+IFERROR(VLOOKUP($B3549,$R3541:$S3546,2,0),0))</f>
        <v>0</v>
      </c>
      <c r="E3549" s="110"/>
      <c r="F3549" s="110"/>
      <c r="G3549" s="326" t="s">
        <v>38</v>
      </c>
      <c r="H3549" s="326"/>
      <c r="I3549" s="326"/>
      <c r="J3549" s="326"/>
      <c r="K3549" s="326"/>
      <c r="L3549" s="326"/>
      <c r="M3549" s="110"/>
      <c r="N3549" s="110"/>
      <c r="O3549" s="110"/>
      <c r="P3549" s="327" t="s">
        <v>39</v>
      </c>
      <c r="Q3549" s="327"/>
      <c r="R3549" s="327"/>
      <c r="S3549" s="327"/>
      <c r="T3549" s="327"/>
      <c r="U3549" s="327"/>
      <c r="V3549" s="110"/>
      <c r="W3549" s="110"/>
      <c r="X3549" s="110"/>
      <c r="Y3549" s="110"/>
      <c r="Z3549" s="110"/>
      <c r="AA3549" s="110"/>
      <c r="AB3549" s="110"/>
      <c r="AC3549" s="110"/>
      <c r="AD3549" s="110"/>
      <c r="AE3549" s="110"/>
      <c r="AF3549" s="110"/>
      <c r="AG3549" s="110"/>
      <c r="AH3549" s="110"/>
    </row>
    <row r="3550" spans="1:62" hidden="1" outlineLevel="2" x14ac:dyDescent="0.25">
      <c r="B3550" s="105">
        <v>3</v>
      </c>
      <c r="C3550" s="108">
        <f t="shared" ref="C3550" si="6149">-(IFERROR(VLOOKUP($B3550,$B3541:$C3546,2,0),0)+IFERROR(VLOOKUP($B3550,$D3541:$E3546,2,0),0)+IFERROR(VLOOKUP($B3550,$F3541:$G3546,2,0),0)+IFERROR(VLOOKUP($B3550,$H3541:$I3546,2,0),0)+IFERROR(VLOOKUP($B3550,$J3541:$K3546,2,0),0)+IFERROR(VLOOKUP($B3550,$L3541:$M3546,2,0),0)+IFERROR(VLOOKUP($B3550,$N3541:$O3546,2,0),0)+IFERROR(VLOOKUP($B3550,$P3541:$Q3546,2,0),0)+IFERROR(VLOOKUP($B3550,$R3541:$S3546,2,0),0))</f>
        <v>0</v>
      </c>
      <c r="E3550" s="110"/>
      <c r="F3550" s="110"/>
      <c r="G3550" s="112">
        <v>6</v>
      </c>
      <c r="H3550" s="112">
        <v>5</v>
      </c>
      <c r="I3550" s="112">
        <v>4</v>
      </c>
      <c r="J3550" s="112">
        <v>3</v>
      </c>
      <c r="K3550" s="112">
        <v>2</v>
      </c>
      <c r="L3550" s="112">
        <v>1</v>
      </c>
      <c r="M3550" s="110"/>
      <c r="O3550" s="110"/>
      <c r="P3550" s="112">
        <v>6</v>
      </c>
      <c r="Q3550" s="112">
        <v>5</v>
      </c>
      <c r="R3550" s="112">
        <v>4</v>
      </c>
      <c r="S3550" s="112">
        <v>3</v>
      </c>
      <c r="T3550" s="112">
        <v>2</v>
      </c>
      <c r="U3550" s="112">
        <v>1</v>
      </c>
      <c r="AB3550" s="110"/>
      <c r="AC3550" s="110"/>
      <c r="AD3550" s="110"/>
      <c r="AE3550" s="110"/>
      <c r="AF3550" s="110"/>
      <c r="AG3550" s="110"/>
      <c r="AH3550" s="110"/>
    </row>
    <row r="3551" spans="1:62" hidden="1" outlineLevel="2" x14ac:dyDescent="0.25">
      <c r="B3551" s="105">
        <v>4</v>
      </c>
      <c r="C3551" s="108">
        <f t="shared" ref="C3551" si="6150">-(IFERROR(VLOOKUP($B3551,$B3541:$C3546,2,0),0)+IFERROR(VLOOKUP($B3551,$D3541:$E3546,2,0),0)+IFERROR(VLOOKUP($B3551,$F3541:$G3546,2,0),0)+IFERROR(VLOOKUP($B3551,$H3541:$I3546,2,0),0)+IFERROR(VLOOKUP($B3551,$J3541:$K3546,2,0),0)+IFERROR(VLOOKUP($B3551,$L3541:$M3546,2,0),0)+IFERROR(VLOOKUP($B3551,$N3541:$O3546,2,0),0)+IFERROR(VLOOKUP($B3551,$P3541:$Q3546,2,0),0)+IFERROR(VLOOKUP($B3551,$R3541:$S3546,2,0),0))</f>
        <v>0</v>
      </c>
      <c r="E3551" s="110"/>
      <c r="F3551" s="105">
        <v>1</v>
      </c>
      <c r="G3551" s="184" t="e">
        <f t="array" ref="G3551:G3557">MMULT(MINVERSE($C$24:$I$30),$C3548:$C3554)</f>
        <v>#NUM!</v>
      </c>
      <c r="H3551" s="184" t="e">
        <f t="array" ref="H3551:H3556">MMULT(MINVERSE($C$24:$H$29),$C3548:$C3553)</f>
        <v>#NUM!</v>
      </c>
      <c r="I3551" s="184" t="e">
        <f t="array" ref="I3551:I3555">MMULT(MINVERSE($C$24:$G$28),$C3548:$C3552)</f>
        <v>#NUM!</v>
      </c>
      <c r="J3551" s="184">
        <f t="array" ref="J3551:J3554">MMULT(MINVERSE($C$24:$F$27),$C3548:$C3551)</f>
        <v>0</v>
      </c>
      <c r="K3551" s="184">
        <f t="array" ref="K3551:K3553">MMULT(MINVERSE($C$24:$E$26),$C3548:$C3550)</f>
        <v>0</v>
      </c>
      <c r="L3551" s="184">
        <f t="array" ref="L3551:L3552">MMULT(MINVERSE($C$24:$D$25),$C3548:$C3549)</f>
        <v>0</v>
      </c>
      <c r="M3551" s="110"/>
      <c r="O3551" s="105">
        <v>1</v>
      </c>
      <c r="P3551" s="184" t="e">
        <f t="array" ref="P3551:P3561">MMULT(MINVERSE($C$24:$M$34),$C3548:$C3558)</f>
        <v>#NUM!</v>
      </c>
      <c r="Q3551" s="184" t="e">
        <f t="array" ref="Q3551:Q3560">MMULT(MINVERSE($C$24:$L$33),$C3548:$C3557)</f>
        <v>#NUM!</v>
      </c>
      <c r="R3551" s="184" t="e">
        <f t="array" ref="R3551:R3559">MMULT(MINVERSE($C$24:$K$32),$C3548:$C3556)</f>
        <v>#NUM!</v>
      </c>
      <c r="S3551" s="184" t="e">
        <f t="array" ref="S3551:S3558">MMULT(MINVERSE($C$24:$J$31),$C3548:$C3555)</f>
        <v>#NUM!</v>
      </c>
      <c r="T3551" s="114"/>
      <c r="U3551" s="114"/>
      <c r="V3551" s="110"/>
      <c r="W3551" s="110"/>
      <c r="X3551" s="110"/>
      <c r="Y3551" s="110"/>
      <c r="Z3551" s="110"/>
      <c r="AA3551" s="110"/>
      <c r="AB3551" s="110"/>
      <c r="AC3551" s="110"/>
      <c r="AD3551" s="110"/>
      <c r="AE3551" s="110"/>
      <c r="AF3551" s="110"/>
      <c r="AG3551" s="110"/>
      <c r="AH3551" s="110"/>
    </row>
    <row r="3552" spans="1:62" hidden="1" outlineLevel="2" x14ac:dyDescent="0.25">
      <c r="B3552" s="105">
        <v>5</v>
      </c>
      <c r="C3552" s="108">
        <f t="shared" ref="C3552" si="6151">-(IFERROR(VLOOKUP($B3552,$B3541:$C3546,2,0),0)+IFERROR(VLOOKUP($B3552,$D3541:$E3546,2,0),0)+IFERROR(VLOOKUP($B3552,$F3541:$G3546,2,0),0)+IFERROR(VLOOKUP($B3552,$H3541:$I3546,2,0),0)+IFERROR(VLOOKUP($B3552,$J3541:$K3546,2,0),0)+IFERROR(VLOOKUP($B3552,$L3541:$M3546,2,0),0)+IFERROR(VLOOKUP($B3552,$N3541:$O3546,2,0),0)+IFERROR(VLOOKUP($B3552,$P3541:$Q3546,2,0),0)+IFERROR(VLOOKUP($B3552,$R3541:$S3546,2,0),0))</f>
        <v>0</v>
      </c>
      <c r="E3552" s="110"/>
      <c r="F3552" s="105">
        <v>2</v>
      </c>
      <c r="G3552" s="185" t="e">
        <v>#NUM!</v>
      </c>
      <c r="H3552" s="185" t="e">
        <v>#NUM!</v>
      </c>
      <c r="I3552" s="185" t="e">
        <v>#NUM!</v>
      </c>
      <c r="J3552" s="185">
        <v>0</v>
      </c>
      <c r="K3552" s="185">
        <v>0</v>
      </c>
      <c r="L3552" s="185">
        <v>0</v>
      </c>
      <c r="M3552" s="110"/>
      <c r="O3552" s="105">
        <v>2</v>
      </c>
      <c r="P3552" s="185" t="e">
        <v>#NUM!</v>
      </c>
      <c r="Q3552" s="185" t="e">
        <v>#NUM!</v>
      </c>
      <c r="R3552" s="185" t="e">
        <v>#NUM!</v>
      </c>
      <c r="S3552" s="185" t="e">
        <v>#NUM!</v>
      </c>
      <c r="T3552" s="114"/>
      <c r="U3552" s="114"/>
    </row>
    <row r="3553" spans="1:21" hidden="1" outlineLevel="2" x14ac:dyDescent="0.25">
      <c r="B3553" s="105">
        <v>6</v>
      </c>
      <c r="C3553" s="108">
        <f t="shared" ref="C3553" si="6152">-(IFERROR(VLOOKUP($B3553,$B3541:$C3546,2,0),0)+IFERROR(VLOOKUP($B3553,$D3541:$E3546,2,0),0)+IFERROR(VLOOKUP($B3553,$F3541:$G3546,2,0),0)+IFERROR(VLOOKUP($B3553,$H3541:$I3546,2,0),0)+IFERROR(VLOOKUP($B3553,$J3541:$K3546,2,0),0)+IFERROR(VLOOKUP($B3553,$L3541:$M3546,2,0),0)+IFERROR(VLOOKUP($B3553,$N3541:$O3546,2,0),0)+IFERROR(VLOOKUP($B3553,$P3541:$Q3546,2,0),0)+IFERROR(VLOOKUP($B3553,$R3541:$S3546,2,0),0))</f>
        <v>0</v>
      </c>
      <c r="E3553" s="110"/>
      <c r="F3553" s="105">
        <v>3</v>
      </c>
      <c r="G3553" s="185" t="e">
        <v>#NUM!</v>
      </c>
      <c r="H3553" s="185" t="e">
        <v>#NUM!</v>
      </c>
      <c r="I3553" s="185" t="e">
        <v>#NUM!</v>
      </c>
      <c r="J3553" s="185">
        <v>0</v>
      </c>
      <c r="K3553" s="185">
        <v>0</v>
      </c>
      <c r="L3553" s="185"/>
      <c r="M3553" s="110"/>
      <c r="O3553" s="105">
        <v>3</v>
      </c>
      <c r="P3553" s="185" t="e">
        <v>#NUM!</v>
      </c>
      <c r="Q3553" s="185" t="e">
        <v>#NUM!</v>
      </c>
      <c r="R3553" s="185" t="e">
        <v>#NUM!</v>
      </c>
      <c r="S3553" s="185" t="e">
        <v>#NUM!</v>
      </c>
      <c r="T3553" s="114"/>
      <c r="U3553" s="114"/>
    </row>
    <row r="3554" spans="1:21" hidden="1" outlineLevel="2" x14ac:dyDescent="0.25">
      <c r="B3554" s="105">
        <v>7</v>
      </c>
      <c r="C3554" s="108">
        <f t="shared" ref="C3554" si="6153">-(IFERROR(VLOOKUP($B3554,$B3541:$C3546,2,0),0)+IFERROR(VLOOKUP($B3554,$D3541:$E3546,2,0),0)+IFERROR(VLOOKUP($B3554,$F3541:$G3546,2,0),0)+IFERROR(VLOOKUP($B3554,$H3541:$I3546,2,0),0)+IFERROR(VLOOKUP($B3554,$J3541:$K3546,2,0),0)+IFERROR(VLOOKUP($B3554,$L3541:$M3546,2,0),0)+IFERROR(VLOOKUP($B3554,$N3541:$O3546,2,0),0)+IFERROR(VLOOKUP($B3554,$P3541:$Q3546,2,0),0)+IFERROR(VLOOKUP($B3554,$R3541:$S3546,2,0),0))</f>
        <v>0</v>
      </c>
      <c r="E3554" s="110"/>
      <c r="F3554" s="105">
        <v>4</v>
      </c>
      <c r="G3554" s="185" t="e">
        <v>#NUM!</v>
      </c>
      <c r="H3554" s="185" t="e">
        <v>#NUM!</v>
      </c>
      <c r="I3554" s="185" t="e">
        <v>#NUM!</v>
      </c>
      <c r="J3554" s="185">
        <v>0</v>
      </c>
      <c r="K3554" s="185"/>
      <c r="L3554" s="185"/>
      <c r="M3554" s="110"/>
      <c r="O3554" s="105">
        <v>4</v>
      </c>
      <c r="P3554" s="185" t="e">
        <v>#NUM!</v>
      </c>
      <c r="Q3554" s="185" t="e">
        <v>#NUM!</v>
      </c>
      <c r="R3554" s="185" t="e">
        <v>#NUM!</v>
      </c>
      <c r="S3554" s="185" t="e">
        <v>#NUM!</v>
      </c>
      <c r="T3554" s="114"/>
      <c r="U3554" s="114"/>
    </row>
    <row r="3555" spans="1:21" hidden="1" outlineLevel="2" x14ac:dyDescent="0.25">
      <c r="B3555" s="105">
        <v>8</v>
      </c>
      <c r="C3555" s="108">
        <f t="shared" ref="C3555" si="6154">-(IFERROR(VLOOKUP($B3555,$B3541:$C3546,2,0),0)+IFERROR(VLOOKUP($B3555,$D3541:$E3546,2,0),0)+IFERROR(VLOOKUP($B3555,$F3541:$G3546,2,0),0)+IFERROR(VLOOKUP($B3555,$H3541:$I3546,2,0),0)+IFERROR(VLOOKUP($B3555,$J3541:$K3546,2,0),0)+IFERROR(VLOOKUP($B3555,$L3541:$M3546,2,0),0)+IFERROR(VLOOKUP($B3555,$N3541:$O3546,2,0),0)+IFERROR(VLOOKUP($B3555,$P3541:$Q3546,2,0),0)+IFERROR(VLOOKUP($B3555,$R3541:$S3546,2,0),0))</f>
        <v>0</v>
      </c>
      <c r="E3555" s="110" t="s">
        <v>40</v>
      </c>
      <c r="F3555" s="105">
        <v>5</v>
      </c>
      <c r="G3555" s="185" t="e">
        <v>#NUM!</v>
      </c>
      <c r="H3555" s="185" t="e">
        <v>#NUM!</v>
      </c>
      <c r="I3555" s="185" t="e">
        <v>#NUM!</v>
      </c>
      <c r="J3555" s="185"/>
      <c r="K3555" s="185"/>
      <c r="L3555" s="185"/>
      <c r="M3555" s="110"/>
      <c r="O3555" s="105">
        <v>5</v>
      </c>
      <c r="P3555" s="185" t="e">
        <v>#NUM!</v>
      </c>
      <c r="Q3555" s="185" t="e">
        <v>#NUM!</v>
      </c>
      <c r="R3555" s="185" t="e">
        <v>#NUM!</v>
      </c>
      <c r="S3555" s="185" t="e">
        <v>#NUM!</v>
      </c>
      <c r="T3555" s="114"/>
      <c r="U3555" s="114"/>
    </row>
    <row r="3556" spans="1:21" hidden="1" outlineLevel="2" x14ac:dyDescent="0.25">
      <c r="B3556" s="105">
        <v>9</v>
      </c>
      <c r="C3556" s="108">
        <f t="shared" ref="C3556" si="6155">-(IFERROR(VLOOKUP($B3556,$B3541:$C3546,2,0),0)+IFERROR(VLOOKUP($B3556,$D3541:$E3546,2,0),0)+IFERROR(VLOOKUP($B3556,$F3541:$G3546,2,0),0)+IFERROR(VLOOKUP($B3556,$H3541:$I3546,2,0),0)+IFERROR(VLOOKUP($B3556,$J3541:$K3546,2,0),0)+IFERROR(VLOOKUP($B3556,$L3541:$M3546,2,0),0)+IFERROR(VLOOKUP($B3556,$N3541:$O3546,2,0),0)+IFERROR(VLOOKUP($B3556,$P3541:$Q3546,2,0),0)+IFERROR(VLOOKUP($B3556,$R3541:$S3546,2,0),0))</f>
        <v>0</v>
      </c>
      <c r="E3556" s="110"/>
      <c r="F3556" s="105">
        <v>6</v>
      </c>
      <c r="G3556" s="185" t="e">
        <v>#NUM!</v>
      </c>
      <c r="H3556" s="185" t="e">
        <v>#NUM!</v>
      </c>
      <c r="I3556" s="185"/>
      <c r="J3556" s="185"/>
      <c r="K3556" s="185"/>
      <c r="L3556" s="185"/>
      <c r="M3556" s="110"/>
      <c r="O3556" s="105">
        <v>6</v>
      </c>
      <c r="P3556" s="185" t="e">
        <v>#NUM!</v>
      </c>
      <c r="Q3556" s="185" t="e">
        <v>#NUM!</v>
      </c>
      <c r="R3556" s="185" t="e">
        <v>#NUM!</v>
      </c>
      <c r="S3556" s="185" t="e">
        <v>#NUM!</v>
      </c>
      <c r="T3556" s="114"/>
      <c r="U3556" s="114"/>
    </row>
    <row r="3557" spans="1:21" hidden="1" outlineLevel="2" x14ac:dyDescent="0.25">
      <c r="B3557" s="105">
        <v>10</v>
      </c>
      <c r="C3557" s="108">
        <f t="shared" ref="C3557" si="6156">-(IFERROR(VLOOKUP($B3557,$B3541:$C3546,2,0),0)+IFERROR(VLOOKUP($B3557,$D3541:$E3546,2,0),0)+IFERROR(VLOOKUP($B3557,$F3541:$G3546,2,0),0)+IFERROR(VLOOKUP($B3557,$H3541:$I3546,2,0),0)+IFERROR(VLOOKUP($B3557,$J3541:$K3546,2,0),0)+IFERROR(VLOOKUP($B3557,$L3541:$M3546,2,0),0)+IFERROR(VLOOKUP($B3557,$N3541:$O3546,2,0),0)+IFERROR(VLOOKUP($B3557,$P3541:$Q3546,2,0),0)+IFERROR(VLOOKUP($B3557,$R3541:$S3546,2,0),0))</f>
        <v>0</v>
      </c>
      <c r="E3557" s="110"/>
      <c r="F3557" s="105">
        <v>7</v>
      </c>
      <c r="G3557" s="185" t="e">
        <v>#NUM!</v>
      </c>
      <c r="H3557" s="185"/>
      <c r="I3557" s="185"/>
      <c r="J3557" s="185"/>
      <c r="K3557" s="185"/>
      <c r="L3557" s="185"/>
      <c r="M3557" s="110"/>
      <c r="N3557" s="110" t="s">
        <v>40</v>
      </c>
      <c r="O3557" s="105">
        <v>7</v>
      </c>
      <c r="P3557" s="185" t="e">
        <v>#NUM!</v>
      </c>
      <c r="Q3557" s="185" t="e">
        <v>#NUM!</v>
      </c>
      <c r="R3557" s="185" t="e">
        <v>#NUM!</v>
      </c>
      <c r="S3557" s="185" t="e">
        <v>#NUM!</v>
      </c>
      <c r="T3557" s="114"/>
      <c r="U3557" s="114"/>
    </row>
    <row r="3558" spans="1:21" hidden="1" outlineLevel="2" x14ac:dyDescent="0.25">
      <c r="B3558" s="105">
        <v>11</v>
      </c>
      <c r="C3558" s="108">
        <f t="shared" ref="C3558" si="6157">-(IFERROR(VLOOKUP($B3558,$B3541:$C3546,2,0),0)+IFERROR(VLOOKUP($B3558,$D3541:$E3546,2,0),0)+IFERROR(VLOOKUP($B3558,$F3541:$G3546,2,0),0)+IFERROR(VLOOKUP($B3558,$H3541:$I3546,2,0),0)+IFERROR(VLOOKUP($B3558,$J3541:$K3546,2,0),0)+IFERROR(VLOOKUP($B3558,$L3541:$M3546,2,0),0)+IFERROR(VLOOKUP($B3558,$N3541:$O3546,2,0),0)+IFERROR(VLOOKUP($B3558,$P3541:$Q3546,2,0),0)+IFERROR(VLOOKUP($B3558,$R3541:$S3546,2,0),0))</f>
        <v>0</v>
      </c>
      <c r="E3558" s="110"/>
      <c r="M3558" s="110"/>
      <c r="O3558" s="105">
        <v>8</v>
      </c>
      <c r="P3558" s="185" t="e">
        <v>#NUM!</v>
      </c>
      <c r="Q3558" s="185" t="e">
        <v>#NUM!</v>
      </c>
      <c r="R3558" s="185" t="e">
        <v>#NUM!</v>
      </c>
      <c r="S3558" s="185" t="e">
        <v>#NUM!</v>
      </c>
      <c r="T3558" s="114"/>
      <c r="U3558" s="114"/>
    </row>
    <row r="3559" spans="1:21" hidden="1" outlineLevel="2" x14ac:dyDescent="0.25">
      <c r="B3559" s="105">
        <v>12</v>
      </c>
      <c r="C3559" s="108">
        <f t="shared" ref="C3559" si="6158">-(IFERROR(VLOOKUP($B3559,$B3541:$C3546,2,0),0)+IFERROR(VLOOKUP($B3559,$D3541:$E3546,2,0),0)+IFERROR(VLOOKUP($B3559,$F3541:$G3546,2,0),0)+IFERROR(VLOOKUP($B3559,$H3541:$I3546,2,0),0)+IFERROR(VLOOKUP($B3559,$J3541:$K3546,2,0),0)+IFERROR(VLOOKUP($B3559,$L3541:$M3546,2,0),0)+IFERROR(VLOOKUP($B3559,$N3541:$O3546,2,0),0)+IFERROR(VLOOKUP($B3559,$P3541:$Q3546,2,0),0)+IFERROR(VLOOKUP($B3559,$R3541:$S3546,2,0),0))</f>
        <v>0</v>
      </c>
      <c r="E3559" s="110"/>
      <c r="M3559" s="110"/>
      <c r="O3559" s="105">
        <v>9</v>
      </c>
      <c r="P3559" s="185" t="e">
        <v>#NUM!</v>
      </c>
      <c r="Q3559" s="185" t="e">
        <v>#NUM!</v>
      </c>
      <c r="R3559" s="185" t="e">
        <v>#NUM!</v>
      </c>
      <c r="S3559" s="185"/>
      <c r="T3559" s="114"/>
      <c r="U3559" s="114"/>
    </row>
    <row r="3560" spans="1:21" hidden="1" outlineLevel="2" x14ac:dyDescent="0.25">
      <c r="B3560" s="105">
        <v>13</v>
      </c>
      <c r="C3560" s="108">
        <f t="shared" ref="C3560" si="6159">-(IFERROR(VLOOKUP($B3560,$B3541:$C3546,2,0),0)+IFERROR(VLOOKUP($B3560,$D3541:$E3546,2,0),0)+IFERROR(VLOOKUP($B3560,$F3541:$G3546,2,0),0)+IFERROR(VLOOKUP($B3560,$H3541:$I3546,2,0),0)+IFERROR(VLOOKUP($B3560,$J3541:$K3546,2,0),0)+IFERROR(VLOOKUP($B3560,$L3541:$M3546,2,0),0)+IFERROR(VLOOKUP($B3560,$N3541:$O3546,2,0),0)+IFERROR(VLOOKUP($B3560,$P3541:$Q3546,2,0),0)+IFERROR(VLOOKUP($B3560,$R3541:$S3546,2,0),0))</f>
        <v>0</v>
      </c>
      <c r="E3560" s="110"/>
      <c r="F3560" s="110"/>
      <c r="G3560" s="324" t="s">
        <v>42</v>
      </c>
      <c r="H3560" s="324"/>
      <c r="I3560" s="324"/>
      <c r="J3560" s="324"/>
      <c r="K3560" s="324"/>
      <c r="L3560" s="324"/>
      <c r="M3560" s="110"/>
      <c r="O3560" s="105">
        <v>10</v>
      </c>
      <c r="P3560" s="185" t="e">
        <v>#NUM!</v>
      </c>
      <c r="Q3560" s="185" t="e">
        <v>#NUM!</v>
      </c>
      <c r="R3560" s="185"/>
      <c r="S3560" s="185"/>
      <c r="T3560" s="114"/>
      <c r="U3560" s="114"/>
    </row>
    <row r="3561" spans="1:21" hidden="1" outlineLevel="2" x14ac:dyDescent="0.25">
      <c r="B3561" s="105">
        <v>14</v>
      </c>
      <c r="C3561" s="108">
        <f t="shared" ref="C3561" si="6160">-(IFERROR(VLOOKUP($B3561,$B3541:$C3546,2,0),0)+IFERROR(VLOOKUP($B3561,$D3541:$E3546,2,0),0)+IFERROR(VLOOKUP($B3561,$F3541:$G3546,2,0),0)+IFERROR(VLOOKUP($B3561,$H3541:$I3546,2,0),0)+IFERROR(VLOOKUP($B3561,$J3541:$K3546,2,0),0)+IFERROR(VLOOKUP($B3561,$L3541:$M3546,2,0),0)+IFERROR(VLOOKUP($B3561,$N3541:$O3546,2,0),0)+IFERROR(VLOOKUP($B3561,$P3541:$Q3546,2,0),0)+IFERROR(VLOOKUP($B3561,$R3541:$S3546,2,0),0))</f>
        <v>0</v>
      </c>
      <c r="E3561" s="110"/>
      <c r="F3561" s="110"/>
      <c r="G3561" s="112">
        <v>6</v>
      </c>
      <c r="H3561" s="112">
        <v>5</v>
      </c>
      <c r="I3561" s="112">
        <v>4</v>
      </c>
      <c r="J3561" s="112">
        <v>3</v>
      </c>
      <c r="K3561" s="112">
        <v>2</v>
      </c>
      <c r="L3561" s="112">
        <v>1</v>
      </c>
      <c r="M3561" s="110"/>
      <c r="O3561" s="105">
        <v>11</v>
      </c>
      <c r="P3561" s="185" t="e">
        <v>#NUM!</v>
      </c>
      <c r="Q3561" s="185"/>
      <c r="R3561" s="185"/>
      <c r="S3561" s="185"/>
      <c r="T3561" s="114"/>
      <c r="U3561" s="114"/>
    </row>
    <row r="3562" spans="1:21" hidden="1" outlineLevel="2" x14ac:dyDescent="0.25">
      <c r="A3562" s="68" t="s">
        <v>41</v>
      </c>
      <c r="B3562" s="105">
        <v>15</v>
      </c>
      <c r="C3562" s="108">
        <f t="shared" ref="C3562" si="6161">-(IFERROR(VLOOKUP($B3562,$B3541:$C3546,2,0),0)+IFERROR(VLOOKUP($B3562,$D3541:$E3546,2,0),0)+IFERROR(VLOOKUP($B3562,$F3541:$G3546,2,0),0)+IFERROR(VLOOKUP($B3562,$H3541:$I3546,2,0),0)+IFERROR(VLOOKUP($B3562,$J3541:$K3546,2,0),0)+IFERROR(VLOOKUP($B3562,$L3541:$M3546,2,0),0)+IFERROR(VLOOKUP($B3562,$N3541:$O3546,2,0),0)+IFERROR(VLOOKUP($B3562,$P3541:$Q3546,2,0),0)+IFERROR(VLOOKUP($B3562,$R3541:$S3546,2,0),0))</f>
        <v>0</v>
      </c>
      <c r="E3562" s="110"/>
      <c r="F3562" s="105">
        <v>1</v>
      </c>
      <c r="G3562" s="184" t="e">
        <f t="array" ref="G3562:G3570">MMULT(MINVERSE($C$24:$K$32),$C3548:$C3556)</f>
        <v>#NUM!</v>
      </c>
      <c r="H3562" s="184" t="e">
        <f t="array" ref="H3562:H3569">MMULT(MINVERSE($C$24:$J$31),$C3548:$C3555)</f>
        <v>#NUM!</v>
      </c>
      <c r="I3562" s="184" t="e">
        <f t="array" ref="I3562:I3568">MMULT(MINVERSE($C$24:$I$30),$C3548:$C3554)</f>
        <v>#NUM!</v>
      </c>
      <c r="J3562" s="184" t="e">
        <f t="array" ref="J3562:J3567">MMULT(MINVERSE($C$24:$H$29),$C3548:$C3553)</f>
        <v>#NUM!</v>
      </c>
      <c r="K3562" s="184" t="e">
        <f t="array" ref="K3562:K3566">MMULT(MINVERSE($C$24:$G$28),$C3548:$C3552)</f>
        <v>#NUM!</v>
      </c>
      <c r="L3562" s="113"/>
      <c r="M3562" s="110"/>
      <c r="N3562" s="110"/>
      <c r="O3562" s="110"/>
      <c r="P3562" s="110"/>
    </row>
    <row r="3563" spans="1:21" hidden="1" outlineLevel="2" x14ac:dyDescent="0.25">
      <c r="B3563" s="105">
        <v>16</v>
      </c>
      <c r="C3563" s="108">
        <f t="shared" ref="C3563" si="6162">-(IFERROR(VLOOKUP($B3563,$B3541:$C3546,2,0),0)+IFERROR(VLOOKUP($B3563,$D3541:$E3546,2,0),0)+IFERROR(VLOOKUP($B3563,$F3541:$G3546,2,0),0)+IFERROR(VLOOKUP($B3563,$H3541:$I3546,2,0),0)+IFERROR(VLOOKUP($B3563,$J3541:$K3546,2,0),0)+IFERROR(VLOOKUP($B3563,$L3541:$M3546,2,0),0)+IFERROR(VLOOKUP($B3563,$N3541:$O3546,2,0),0)+IFERROR(VLOOKUP($B3563,$P3541:$Q3546,2,0),0)+IFERROR(VLOOKUP($B3563,$R3541:$S3546,2,0),0))</f>
        <v>0</v>
      </c>
      <c r="E3563" s="110"/>
      <c r="F3563" s="105">
        <v>2</v>
      </c>
      <c r="G3563" s="185" t="e">
        <v>#NUM!</v>
      </c>
      <c r="H3563" s="185" t="e">
        <v>#NUM!</v>
      </c>
      <c r="I3563" s="185" t="e">
        <v>#NUM!</v>
      </c>
      <c r="J3563" s="185" t="e">
        <v>#NUM!</v>
      </c>
      <c r="K3563" s="185" t="e">
        <v>#NUM!</v>
      </c>
      <c r="L3563" s="114"/>
      <c r="M3563" s="110"/>
      <c r="N3563" s="110"/>
      <c r="O3563" s="110"/>
      <c r="P3563" s="110"/>
    </row>
    <row r="3564" spans="1:21" hidden="1" outlineLevel="2" x14ac:dyDescent="0.25">
      <c r="B3564" s="105">
        <v>17</v>
      </c>
      <c r="C3564" s="108">
        <f t="shared" ref="C3564" si="6163">-(IFERROR(VLOOKUP($B3564,$B3541:$C3546,2,0),0)+IFERROR(VLOOKUP($B3564,$D3541:$E3546,2,0),0)+IFERROR(VLOOKUP($B3564,$F3541:$G3546,2,0),0)+IFERROR(VLOOKUP($B3564,$H3541:$I3546,2,0),0)+IFERROR(VLOOKUP($B3564,$J3541:$K3546,2,0),0)+IFERROR(VLOOKUP($B3564,$L3541:$M3546,2,0),0)+IFERROR(VLOOKUP($B3564,$N3541:$O3546,2,0),0)+IFERROR(VLOOKUP($B3564,$P3541:$Q3546,2,0),0)+IFERROR(VLOOKUP($B3564,$R3541:$S3546,2,0),0))</f>
        <v>0</v>
      </c>
      <c r="E3564" s="110"/>
      <c r="F3564" s="105">
        <v>3</v>
      </c>
      <c r="G3564" s="185" t="e">
        <v>#NUM!</v>
      </c>
      <c r="H3564" s="185" t="e">
        <v>#NUM!</v>
      </c>
      <c r="I3564" s="185" t="e">
        <v>#NUM!</v>
      </c>
      <c r="J3564" s="185" t="e">
        <v>#NUM!</v>
      </c>
      <c r="K3564" s="185" t="e">
        <v>#NUM!</v>
      </c>
      <c r="L3564" s="114"/>
      <c r="M3564" s="110"/>
    </row>
    <row r="3565" spans="1:21" hidden="1" outlineLevel="2" x14ac:dyDescent="0.25">
      <c r="B3565" s="105">
        <v>18</v>
      </c>
      <c r="C3565" s="108">
        <f t="shared" ref="C3565" si="6164">-(IFERROR(VLOOKUP($B3565,$B3541:$C3546,2,0),0)+IFERROR(VLOOKUP($B3565,$D3541:$E3546,2,0),0)+IFERROR(VLOOKUP($B3565,$F3541:$G3546,2,0),0)+IFERROR(VLOOKUP($B3565,$H3541:$I3546,2,0),0)+IFERROR(VLOOKUP($B3565,$J3541:$K3546,2,0),0)+IFERROR(VLOOKUP($B3565,$L3541:$M3546,2,0),0)+IFERROR(VLOOKUP($B3565,$N3541:$O3546,2,0),0)+IFERROR(VLOOKUP($B3565,$P3541:$Q3546,2,0),0)+IFERROR(VLOOKUP($B3565,$R3541:$S3546,2,0),0))</f>
        <v>0</v>
      </c>
      <c r="E3565" s="110"/>
      <c r="F3565" s="105">
        <v>4</v>
      </c>
      <c r="G3565" s="185" t="e">
        <v>#NUM!</v>
      </c>
      <c r="H3565" s="185" t="e">
        <v>#NUM!</v>
      </c>
      <c r="I3565" s="185" t="e">
        <v>#NUM!</v>
      </c>
      <c r="J3565" s="185" t="e">
        <v>#NUM!</v>
      </c>
      <c r="K3565" s="185" t="e">
        <v>#NUM!</v>
      </c>
      <c r="L3565" s="114"/>
      <c r="M3565" s="110"/>
    </row>
    <row r="3566" spans="1:21" hidden="1" outlineLevel="2" x14ac:dyDescent="0.25">
      <c r="B3566" s="105">
        <v>19</v>
      </c>
      <c r="C3566" s="108">
        <f t="shared" ref="C3566" si="6165">-(IFERROR(VLOOKUP($B3566,$B3541:$C3546,2,0),0)+IFERROR(VLOOKUP($B3566,$D3541:$E3546,2,0),0)+IFERROR(VLOOKUP($B3566,$F3541:$G3546,2,0),0)+IFERROR(VLOOKUP($B3566,$H3541:$I3546,2,0),0)+IFERROR(VLOOKUP($B3566,$J3541:$K3546,2,0),0)+IFERROR(VLOOKUP($B3566,$L3541:$M3546,2,0),0)+IFERROR(VLOOKUP($B3566,$N3541:$O3546,2,0),0)+IFERROR(VLOOKUP($B3566,$P3541:$Q3546,2,0),0)+IFERROR(VLOOKUP($B3566,$R3541:$S3546,2,0),0))</f>
        <v>0</v>
      </c>
      <c r="E3566" s="110" t="s">
        <v>40</v>
      </c>
      <c r="F3566" s="105">
        <v>5</v>
      </c>
      <c r="G3566" s="185" t="e">
        <v>#NUM!</v>
      </c>
      <c r="H3566" s="185" t="e">
        <v>#NUM!</v>
      </c>
      <c r="I3566" s="185" t="e">
        <v>#NUM!</v>
      </c>
      <c r="J3566" s="185" t="e">
        <v>#NUM!</v>
      </c>
      <c r="K3566" s="185" t="e">
        <v>#NUM!</v>
      </c>
      <c r="L3566" s="114"/>
      <c r="M3566" s="110"/>
    </row>
    <row r="3567" spans="1:21" hidden="1" outlineLevel="2" x14ac:dyDescent="0.25">
      <c r="B3567" s="105">
        <v>20</v>
      </c>
      <c r="C3567" s="108">
        <f t="shared" ref="C3567" si="6166">-(IFERROR(VLOOKUP($B3567,$B3541:$C3546,2,0),0)+IFERROR(VLOOKUP($B3567,$D3541:$E3546,2,0),0)+IFERROR(VLOOKUP($B3567,$F3541:$G3546,2,0),0)+IFERROR(VLOOKUP($B3567,$H3541:$I3546,2,0),0)+IFERROR(VLOOKUP($B3567,$J3541:$K3546,2,0),0)+IFERROR(VLOOKUP($B3567,$L3541:$M3546,2,0),0)+IFERROR(VLOOKUP($B3567,$N3541:$O3546,2,0),0)+IFERROR(VLOOKUP($B3567,$P3541:$Q3546,2,0),0)+IFERROR(VLOOKUP($B3567,$R3541:$S3546,2,0),0))</f>
        <v>0</v>
      </c>
      <c r="F3567" s="105">
        <v>6</v>
      </c>
      <c r="G3567" s="185" t="e">
        <v>#NUM!</v>
      </c>
      <c r="H3567" s="185" t="e">
        <v>#NUM!</v>
      </c>
      <c r="I3567" s="185" t="e">
        <v>#NUM!</v>
      </c>
      <c r="J3567" s="185" t="e">
        <v>#NUM!</v>
      </c>
      <c r="K3567" s="185"/>
      <c r="L3567" s="114"/>
      <c r="M3567" s="110"/>
    </row>
    <row r="3568" spans="1:21" hidden="1" outlineLevel="2" x14ac:dyDescent="0.25">
      <c r="B3568" s="105">
        <v>21</v>
      </c>
      <c r="C3568" s="108">
        <f t="shared" ref="C3568" si="6167">-(IFERROR(VLOOKUP($B3568,$B3541:$C3546,2,0),0)+IFERROR(VLOOKUP($B3568,$D3541:$E3546,2,0),0)+IFERROR(VLOOKUP($B3568,$F3541:$G3546,2,0),0)+IFERROR(VLOOKUP($B3568,$H3541:$I3546,2,0),0)+IFERROR(VLOOKUP($B3568,$J3541:$K3546,2,0),0)+IFERROR(VLOOKUP($B3568,$L3541:$M3546,2,0),0)+IFERROR(VLOOKUP($B3568,$N3541:$O3546,2,0),0)+IFERROR(VLOOKUP($B3568,$P3541:$Q3546,2,0),0)+IFERROR(VLOOKUP($B3568,$R3541:$S3546,2,0),0))</f>
        <v>0</v>
      </c>
      <c r="E3568" s="110"/>
      <c r="F3568" s="105">
        <v>7</v>
      </c>
      <c r="G3568" s="185" t="e">
        <v>#NUM!</v>
      </c>
      <c r="H3568" s="185" t="e">
        <v>#NUM!</v>
      </c>
      <c r="I3568" s="185" t="e">
        <v>#NUM!</v>
      </c>
      <c r="J3568" s="185"/>
      <c r="K3568" s="185"/>
      <c r="L3568" s="114"/>
      <c r="M3568" s="110"/>
    </row>
    <row r="3569" spans="1:24" hidden="1" outlineLevel="2" x14ac:dyDescent="0.25">
      <c r="E3569" s="110"/>
      <c r="F3569" s="105">
        <v>8</v>
      </c>
      <c r="G3569" s="185" t="e">
        <v>#NUM!</v>
      </c>
      <c r="H3569" s="185" t="e">
        <v>#NUM!</v>
      </c>
      <c r="I3569" s="185"/>
      <c r="J3569" s="185"/>
      <c r="K3569" s="185"/>
      <c r="L3569" s="114"/>
      <c r="M3569" s="110"/>
      <c r="X3569" s="110"/>
    </row>
    <row r="3570" spans="1:24" hidden="1" outlineLevel="2" x14ac:dyDescent="0.25">
      <c r="E3570" s="110"/>
      <c r="F3570" s="105">
        <v>9</v>
      </c>
      <c r="G3570" s="185" t="e">
        <v>#NUM!</v>
      </c>
      <c r="H3570" s="185"/>
      <c r="I3570" s="185"/>
      <c r="J3570" s="185"/>
      <c r="K3570" s="185"/>
      <c r="L3570" s="114"/>
      <c r="M3570" s="110"/>
      <c r="X3570" s="110"/>
    </row>
    <row r="3571" spans="1:24" hidden="1" outlineLevel="2" x14ac:dyDescent="0.25">
      <c r="A3571" s="117"/>
    </row>
    <row r="3572" spans="1:24" s="119" customFormat="1" hidden="1" outlineLevel="2" x14ac:dyDescent="0.25">
      <c r="A3572" s="118" t="s">
        <v>37</v>
      </c>
    </row>
    <row r="3573" spans="1:24" hidden="1" outlineLevel="2" x14ac:dyDescent="0.25">
      <c r="B3573" s="316">
        <f t="shared" ref="B3573:B3579" si="6168">B3540</f>
        <v>1</v>
      </c>
      <c r="C3573" s="316"/>
      <c r="D3573" s="316">
        <f t="shared" ref="D3573:D3579" si="6169">D3540</f>
        <v>2</v>
      </c>
      <c r="E3573" s="316"/>
      <c r="F3573" s="316">
        <f t="shared" ref="F3573:F3579" si="6170">F3540</f>
        <v>3</v>
      </c>
      <c r="G3573" s="316"/>
      <c r="H3573" s="316">
        <f t="shared" ref="H3573:H3579" si="6171">H3540</f>
        <v>4</v>
      </c>
      <c r="I3573" s="316"/>
      <c r="J3573" s="316">
        <f t="shared" ref="J3573:J3579" si="6172">J3540</f>
        <v>5</v>
      </c>
      <c r="K3573" s="316"/>
      <c r="L3573" s="316">
        <f t="shared" ref="L3573:L3579" si="6173">L3540</f>
        <v>6</v>
      </c>
      <c r="M3573" s="316"/>
    </row>
    <row r="3574" spans="1:24" hidden="1" outlineLevel="2" x14ac:dyDescent="0.25">
      <c r="B3574" s="105">
        <f t="shared" si="6168"/>
        <v>3</v>
      </c>
      <c r="C3574" s="116">
        <f>IF($Q$2=2,IFERROR(INDEX($G3551:$L3557,MATCH(B3574,$F3551:$F3557,0),MATCH(INICIO!$C$78,$G3550:$L3550,0)),0),IF($Q$2=4,IFERROR(INDEX($P3551:$U3561,MATCH(B3574,$O3551:$O3561,0),MATCH(INICIO!$C$78,$P3550:$U3550,0)),0),IFERROR(INDEX($G3562:$L3570,MATCH(B3574,$F3562:$F3570,0),MATCH(INICIO!$C$78,$G3561:$L3561,0)),0)))</f>
        <v>0</v>
      </c>
      <c r="D3574" s="105">
        <f t="shared" si="6169"/>
        <v>0</v>
      </c>
      <c r="E3574" s="116">
        <f>IF($Q$2=2,IFERROR(INDEX($G3551:$L3557,MATCH(D3574,$F3551:$F3557,0),MATCH(INICIO!$C$78,$G3550:$L3550,0)),0),IF($Q$2=4,IFERROR(INDEX($P3551:$U3561,MATCH(D3574,$O3551:$O3561,0),MATCH(INICIO!$C$78,$P3550:$U3550,0)),0),IFERROR(INDEX($G3562:$L3570,MATCH(D3574,$F3562:$F3570,0),MATCH(INICIO!$C$78,$G3561:$L3561,0)),0)))</f>
        <v>0</v>
      </c>
      <c r="F3574" s="105">
        <f t="shared" si="6170"/>
        <v>0</v>
      </c>
      <c r="G3574" s="116">
        <f>IF($Q$2=2,IFERROR(INDEX($G3551:$L3557,MATCH(F3574,$F3551:$F3557,0),MATCH(INICIO!$C$78,$G3550:$L3550,0)),0),IF($Q$2=4,IFERROR(INDEX($P3551:$U3561,MATCH(F3574,$O3551:$O3561,0),MATCH(INICIO!$C$78,$P3550:$U3550,0)),0),IFERROR(INDEX($G3562:$L3570,MATCH(F3574,$F3562:$F3570,0),MATCH(INICIO!$C$78,$G3561:$L3561,0)),0)))</f>
        <v>0</v>
      </c>
      <c r="H3574" s="105">
        <f t="shared" si="6171"/>
        <v>0</v>
      </c>
      <c r="I3574" s="116">
        <f>IF($Q$2=2,IFERROR(INDEX($G3551:$L3557,MATCH(H3574,$F3551:$F3557,0),MATCH(INICIO!$C$78,$G3550:$L3550,0)),0),IF($Q$2=4,IFERROR(INDEX($P3551:$U3561,MATCH(H3574,$O3551:$O3561,0),MATCH(INICIO!$C$78,$P3550:$U3550,0)),0),IFERROR(INDEX($G3562:$L3570,MATCH(H3574,$F3562:$F3570,0),MATCH(INICIO!$C$78,$G3561:$L3561,0)),0)))</f>
        <v>0</v>
      </c>
      <c r="J3574" s="105">
        <f t="shared" si="6172"/>
        <v>0</v>
      </c>
      <c r="K3574" s="116">
        <f>IF($Q$2=2,IFERROR(INDEX($G3551:$L3557,MATCH(J3574,$F3551:$F3557,0),MATCH(INICIO!$C$78,$G3550:$L3550,0)),0),IF($Q$2=4,IFERROR(INDEX($P3551:$U3561,MATCH(J3574,$O3551:$O3561,0),MATCH(INICIO!$C$78,$P3550:$U3550,0)),0),IFERROR(INDEX($G3562:$L3570,MATCH(J3574,$F3562:$F3570,0),MATCH(INICIO!$C$78,$G3561:$L3561,0)),0)))</f>
        <v>0</v>
      </c>
      <c r="L3574" s="105">
        <f t="shared" si="6173"/>
        <v>0</v>
      </c>
      <c r="M3574" s="116">
        <f>IF($Q$2=2,IFERROR(INDEX($G3551:$L3557,MATCH(L3574,$F3551:$F3557,0),MATCH(INICIO!$C$78,$G3550:$L3550,0)),0),IF($Q$2=4,IFERROR(INDEX($P3551:$U3561,MATCH(L3574,$O3551:$O3561,0),MATCH(INICIO!$C$78,$P3550:$U3550,0)),0),IFERROR(INDEX($G3562:$L3570,MATCH(L3574,$F3562:$F3570,0),MATCH(INICIO!$C$78,$G3561:$L3561,0)),0)))</f>
        <v>0</v>
      </c>
    </row>
    <row r="3575" spans="1:24" hidden="1" outlineLevel="2" x14ac:dyDescent="0.25">
      <c r="B3575" s="105">
        <f t="shared" si="6168"/>
        <v>4</v>
      </c>
      <c r="C3575" s="116">
        <f>IF($Q$2=2,IFERROR(INDEX($G3551:$L3557,MATCH(B3575,$F3551:$F3557,0),MATCH(INICIO!$C$78,$G3550:$L3550,0)),0),IF($Q$2=4,IFERROR(INDEX($P3551:$U3561,MATCH(B3575,$O3551:$O3561,0),MATCH(INICIO!$C$78,$P3550:$U3550,0)),0),IFERROR(INDEX($G3562:$L3570,MATCH(B3575,$F3562:$F3570,0),MATCH(INICIO!$C$78,$G3561:$L3561,0)),0)))</f>
        <v>0</v>
      </c>
      <c r="D3575" s="105">
        <f t="shared" si="6169"/>
        <v>0</v>
      </c>
      <c r="E3575" s="116">
        <f>IF($Q$2=2,IFERROR(INDEX($G3551:$L3557,MATCH(D3575,$F3551:$F3557,0),MATCH(INICIO!$C$78,$G3550:$L3550,0)),0),IF($Q$2=4,IFERROR(INDEX($P3551:$U3561,MATCH(D3575,$O3551:$O3561,0),MATCH(INICIO!$C$78,$P3550:$U3550,0)),0),IFERROR(INDEX($G3562:$L3570,MATCH(D3575,$F3562:$F3570,0),MATCH(INICIO!$C$78,$G3561:$L3561,0)),0)))</f>
        <v>0</v>
      </c>
      <c r="F3575" s="105">
        <f t="shared" si="6170"/>
        <v>0</v>
      </c>
      <c r="G3575" s="116">
        <f>IF($Q$2=2,IFERROR(INDEX($G3551:$L3557,MATCH(F3575,$F3551:$F3557,0),MATCH(INICIO!$C$78,$G3550:$L3550,0)),0),IF($Q$2=4,IFERROR(INDEX($P3551:$U3561,MATCH(F3575,$O3551:$O3561,0),MATCH(INICIO!$C$78,$P3550:$U3550,0)),0),IFERROR(INDEX($G3562:$L3570,MATCH(F3575,$F3562:$F3570,0),MATCH(INICIO!$C$78,$G3561:$L3561,0)),0)))</f>
        <v>0</v>
      </c>
      <c r="H3575" s="105">
        <f t="shared" si="6171"/>
        <v>0</v>
      </c>
      <c r="I3575" s="116">
        <f>IF($Q$2=2,IFERROR(INDEX($G3551:$L3557,MATCH(H3575,$F3551:$F3557,0),MATCH(INICIO!$C$78,$G3550:$L3550,0)),0),IF($Q$2=4,IFERROR(INDEX($P3551:$U3561,MATCH(H3575,$O3551:$O3561,0),MATCH(INICIO!$C$78,$P3550:$U3550,0)),0),IFERROR(INDEX($G3562:$L3570,MATCH(H3575,$F3562:$F3570,0),MATCH(INICIO!$C$78,$G3561:$L3561,0)),0)))</f>
        <v>0</v>
      </c>
      <c r="J3575" s="105">
        <f t="shared" si="6172"/>
        <v>0</v>
      </c>
      <c r="K3575" s="116">
        <f>IF($Q$2=2,IFERROR(INDEX($G3551:$L3557,MATCH(J3575,$F3551:$F3557,0),MATCH(INICIO!$C$78,$G3550:$L3550,0)),0),IF($Q$2=4,IFERROR(INDEX($P3551:$U3561,MATCH(J3575,$O3551:$O3561,0),MATCH(INICIO!$C$78,$P3550:$U3550,0)),0),IFERROR(INDEX($G3562:$L3570,MATCH(J3575,$F3562:$F3570,0),MATCH(INICIO!$C$78,$G3561:$L3561,0)),0)))</f>
        <v>0</v>
      </c>
      <c r="L3575" s="105">
        <f t="shared" si="6173"/>
        <v>0</v>
      </c>
      <c r="M3575" s="116">
        <f>IF($Q$2=2,IFERROR(INDEX($G3551:$L3557,MATCH(L3575,$F3551:$F3557,0),MATCH(INICIO!$C$78,$G3550:$L3550,0)),0),IF($Q$2=4,IFERROR(INDEX($P3551:$U3561,MATCH(L3575,$O3551:$O3561,0),MATCH(INICIO!$C$78,$P3550:$U3550,0)),0),IFERROR(INDEX($G3562:$L3570,MATCH(L3575,$F3562:$F3570,0),MATCH(INICIO!$C$78,$G3561:$L3561,0)),0)))</f>
        <v>0</v>
      </c>
    </row>
    <row r="3576" spans="1:24" hidden="1" outlineLevel="2" x14ac:dyDescent="0.25">
      <c r="B3576" s="105">
        <f t="shared" si="6168"/>
        <v>1</v>
      </c>
      <c r="C3576" s="116">
        <f>IF($Q$2=2,IFERROR(INDEX($G3551:$L3557,MATCH(B3576,$F3551:$F3557,0),MATCH(INICIO!$C$78,$G3550:$L3550,0)),0),IF($Q$2=4,IFERROR(INDEX($P3551:$U3561,MATCH(B3576,$O3551:$O3561,0),MATCH(INICIO!$C$78,$P3550:$U3550,0)),0),IFERROR(INDEX($G3562:$L3570,MATCH(B3576,$F3562:$F3570,0),MATCH(INICIO!$C$78,$G3561:$L3561,0)),0)))</f>
        <v>0</v>
      </c>
      <c r="D3576" s="105">
        <f t="shared" si="6169"/>
        <v>0</v>
      </c>
      <c r="E3576" s="116">
        <f>IF($Q$2=2,IFERROR(INDEX($G3551:$L3557,MATCH(D3576,$F3551:$F3557,0),MATCH(INICIO!$C$78,$G3550:$L3550,0)),0),IF($Q$2=4,IFERROR(INDEX($P3551:$U3561,MATCH(D3576,$O3551:$O3561,0),MATCH(INICIO!$C$78,$P3550:$U3550,0)),0),IFERROR(INDEX($G3562:$L3570,MATCH(D3576,$F3562:$F3570,0),MATCH(INICIO!$C$78,$G3561:$L3561,0)),0)))</f>
        <v>0</v>
      </c>
      <c r="F3576" s="105">
        <f t="shared" si="6170"/>
        <v>0</v>
      </c>
      <c r="G3576" s="116">
        <f>IF($Q$2=2,IFERROR(INDEX($G3551:$L3557,MATCH(F3576,$F3551:$F3557,0),MATCH(INICIO!$C$78,$G3550:$L3550,0)),0),IF($Q$2=4,IFERROR(INDEX($P3551:$U3561,MATCH(F3576,$O3551:$O3561,0),MATCH(INICIO!$C$78,$P3550:$U3550,0)),0),IFERROR(INDEX($G3562:$L3570,MATCH(F3576,$F3562:$F3570,0),MATCH(INICIO!$C$78,$G3561:$L3561,0)),0)))</f>
        <v>0</v>
      </c>
      <c r="H3576" s="105">
        <f t="shared" si="6171"/>
        <v>0</v>
      </c>
      <c r="I3576" s="116">
        <f>IF($Q$2=2,IFERROR(INDEX($G3551:$L3557,MATCH(H3576,$F3551:$F3557,0),MATCH(INICIO!$C$78,$G3550:$L3550,0)),0),IF($Q$2=4,IFERROR(INDEX($P3551:$U3561,MATCH(H3576,$O3551:$O3561,0),MATCH(INICIO!$C$78,$P3550:$U3550,0)),0),IFERROR(INDEX($G3562:$L3570,MATCH(H3576,$F3562:$F3570,0),MATCH(INICIO!$C$78,$G3561:$L3561,0)),0)))</f>
        <v>0</v>
      </c>
      <c r="J3576" s="105">
        <f t="shared" si="6172"/>
        <v>0</v>
      </c>
      <c r="K3576" s="116">
        <f>IF($Q$2=2,IFERROR(INDEX($G3551:$L3557,MATCH(J3576,$F3551:$F3557,0),MATCH(INICIO!$C$78,$G3550:$L3550,0)),0),IF($Q$2=4,IFERROR(INDEX($P3551:$U3561,MATCH(J3576,$O3551:$O3561,0),MATCH(INICIO!$C$78,$P3550:$U3550,0)),0),IFERROR(INDEX($G3562:$L3570,MATCH(J3576,$F3562:$F3570,0),MATCH(INICIO!$C$78,$G3561:$L3561,0)),0)))</f>
        <v>0</v>
      </c>
      <c r="L3576" s="105">
        <f t="shared" si="6173"/>
        <v>0</v>
      </c>
      <c r="M3576" s="116">
        <f>IF($Q$2=2,IFERROR(INDEX($G3551:$L3557,MATCH(L3576,$F3551:$F3557,0),MATCH(INICIO!$C$78,$G3550:$L3550,0)),0),IF($Q$2=4,IFERROR(INDEX($P3551:$U3561,MATCH(L3576,$O3551:$O3561,0),MATCH(INICIO!$C$78,$P3550:$U3550,0)),0),IFERROR(INDEX($G3562:$L3570,MATCH(L3576,$F3562:$F3570,0),MATCH(INICIO!$C$78,$G3561:$L3561,0)),0)))</f>
        <v>0</v>
      </c>
    </row>
    <row r="3577" spans="1:24" hidden="1" outlineLevel="2" x14ac:dyDescent="0.25">
      <c r="B3577" s="105">
        <f t="shared" si="6168"/>
        <v>5</v>
      </c>
      <c r="C3577" s="116">
        <f>IF($Q$2=2,IFERROR(INDEX($G3551:$L3557,MATCH(B3577,$F3551:$F3557,0),MATCH(INICIO!$C$78,$G3550:$L3550,0)),0),IF($Q$2=4,IFERROR(INDEX($P3551:$U3561,MATCH(B3577,$O3551:$O3561,0),MATCH(INICIO!$C$78,$P3550:$U3550,0)),0),IFERROR(INDEX($G3562:$L3570,MATCH(B3577,$F3562:$F3570,0),MATCH(INICIO!$C$78,$G3561:$L3561,0)),0)))</f>
        <v>0</v>
      </c>
      <c r="D3577" s="105">
        <f t="shared" si="6169"/>
        <v>0</v>
      </c>
      <c r="E3577" s="116">
        <f>IF($Q$2=2,IFERROR(INDEX($G3551:$L3557,MATCH(D3577,$F3551:$F3557,0),MATCH(INICIO!$C$78,$G3550:$L3550,0)),0),IF($Q$2=4,IFERROR(INDEX($P3551:$U3561,MATCH(D3577,$O3551:$O3561,0),MATCH(INICIO!$C$78,$P3550:$U3550,0)),0),IFERROR(INDEX($G3562:$L3570,MATCH(D3577,$F3562:$F3570,0),MATCH(INICIO!$C$78,$G3561:$L3561,0)),0)))</f>
        <v>0</v>
      </c>
      <c r="F3577" s="105">
        <f t="shared" si="6170"/>
        <v>0</v>
      </c>
      <c r="G3577" s="116">
        <f>IF($Q$2=2,IFERROR(INDEX($G3551:$L3557,MATCH(F3577,$F3551:$F3557,0),MATCH(INICIO!$C$78,$G3550:$L3550,0)),0),IF($Q$2=4,IFERROR(INDEX($P3551:$U3561,MATCH(F3577,$O3551:$O3561,0),MATCH(INICIO!$C$78,$P3550:$U3550,0)),0),IFERROR(INDEX($G3562:$L3570,MATCH(F3577,$F3562:$F3570,0),MATCH(INICIO!$C$78,$G3561:$L3561,0)),0)))</f>
        <v>0</v>
      </c>
      <c r="H3577" s="105">
        <f t="shared" si="6171"/>
        <v>0</v>
      </c>
      <c r="I3577" s="116">
        <f>IF($Q$2=2,IFERROR(INDEX($G3551:$L3557,MATCH(H3577,$F3551:$F3557,0),MATCH(INICIO!$C$78,$G3550:$L3550,0)),0),IF($Q$2=4,IFERROR(INDEX($P3551:$U3561,MATCH(H3577,$O3551:$O3561,0),MATCH(INICIO!$C$78,$P3550:$U3550,0)),0),IFERROR(INDEX($G3562:$L3570,MATCH(H3577,$F3562:$F3570,0),MATCH(INICIO!$C$78,$G3561:$L3561,0)),0)))</f>
        <v>0</v>
      </c>
      <c r="J3577" s="105">
        <f t="shared" si="6172"/>
        <v>0</v>
      </c>
      <c r="K3577" s="116">
        <f>IF($Q$2=2,IFERROR(INDEX($G3551:$L3557,MATCH(J3577,$F3551:$F3557,0),MATCH(INICIO!$C$78,$G3550:$L3550,0)),0),IF($Q$2=4,IFERROR(INDEX($P3551:$U3561,MATCH(J3577,$O3551:$O3561,0),MATCH(INICIO!$C$78,$P3550:$U3550,0)),0),IFERROR(INDEX($G3562:$L3570,MATCH(J3577,$F3562:$F3570,0),MATCH(INICIO!$C$78,$G3561:$L3561,0)),0)))</f>
        <v>0</v>
      </c>
      <c r="L3577" s="105">
        <f t="shared" si="6173"/>
        <v>0</v>
      </c>
      <c r="M3577" s="116">
        <f>IF($Q$2=2,IFERROR(INDEX($G3551:$L3557,MATCH(L3577,$F3551:$F3557,0),MATCH(INICIO!$C$78,$G3550:$L3550,0)),0),IF($Q$2=4,IFERROR(INDEX($P3551:$U3561,MATCH(L3577,$O3551:$O3561,0),MATCH(INICIO!$C$78,$P3550:$U3550,0)),0),IFERROR(INDEX($G3562:$L3570,MATCH(L3577,$F3562:$F3570,0),MATCH(INICIO!$C$78,$G3561:$L3561,0)),0)))</f>
        <v>0</v>
      </c>
    </row>
    <row r="3578" spans="1:24" hidden="1" outlineLevel="2" x14ac:dyDescent="0.25">
      <c r="B3578" s="105">
        <f t="shared" si="6168"/>
        <v>6</v>
      </c>
      <c r="C3578" s="116">
        <f>IF($Q$2=2,IFERROR(INDEX($G3551:$L3557,MATCH(B3578,$F3551:$F3557,0),MATCH(INICIO!$C$78,$G3550:$L3550,0)),0),IF($Q$2=4,IFERROR(INDEX($P3551:$U3561,MATCH(B3578,$O3551:$O3561,0),MATCH(INICIO!$C$78,$P3550:$U3550,0)),0),IFERROR(INDEX($G3562:$L3570,MATCH(B3578,$F3562:$F3570,0),MATCH(INICIO!$C$78,$G3561:$L3561,0)),0)))</f>
        <v>0</v>
      </c>
      <c r="D3578" s="105">
        <f t="shared" si="6169"/>
        <v>0</v>
      </c>
      <c r="E3578" s="116">
        <f>IF($Q$2=2,IFERROR(INDEX($G3551:$L3557,MATCH(D3578,$F3551:$F3557,0),MATCH(INICIO!$C$78,$G3550:$L3550,0)),0),IF($Q$2=4,IFERROR(INDEX($P3551:$U3561,MATCH(D3578,$O3551:$O3561,0),MATCH(INICIO!$C$78,$P3550:$U3550,0)),0),IFERROR(INDEX($G3562:$L3570,MATCH(D3578,$F3562:$F3570,0),MATCH(INICIO!$C$78,$G3561:$L3561,0)),0)))</f>
        <v>0</v>
      </c>
      <c r="F3578" s="105">
        <f t="shared" si="6170"/>
        <v>0</v>
      </c>
      <c r="G3578" s="116">
        <f>IF($Q$2=2,IFERROR(INDEX($G3551:$L3557,MATCH(F3578,$F3551:$F3557,0),MATCH(INICIO!$C$78,$G3550:$L3550,0)),0),IF($Q$2=4,IFERROR(INDEX($P3551:$U3561,MATCH(F3578,$O3551:$O3561,0),MATCH(INICIO!$C$78,$P3550:$U3550,0)),0),IFERROR(INDEX($G3562:$L3570,MATCH(F3578,$F3562:$F3570,0),MATCH(INICIO!$C$78,$G3561:$L3561,0)),0)))</f>
        <v>0</v>
      </c>
      <c r="H3578" s="105">
        <f t="shared" si="6171"/>
        <v>0</v>
      </c>
      <c r="I3578" s="116">
        <f>IF($Q$2=2,IFERROR(INDEX($G3551:$L3557,MATCH(H3578,$F3551:$F3557,0),MATCH(INICIO!$C$78,$G3550:$L3550,0)),0),IF($Q$2=4,IFERROR(INDEX($P3551:$U3561,MATCH(H3578,$O3551:$O3561,0),MATCH(INICIO!$C$78,$P3550:$U3550,0)),0),IFERROR(INDEX($G3562:$L3570,MATCH(H3578,$F3562:$F3570,0),MATCH(INICIO!$C$78,$G3561:$L3561,0)),0)))</f>
        <v>0</v>
      </c>
      <c r="J3578" s="105">
        <f t="shared" si="6172"/>
        <v>0</v>
      </c>
      <c r="K3578" s="116">
        <f>IF($Q$2=2,IFERROR(INDEX($G3551:$L3557,MATCH(J3578,$F3551:$F3557,0),MATCH(INICIO!$C$78,$G3550:$L3550,0)),0),IF($Q$2=4,IFERROR(INDEX($P3551:$U3561,MATCH(J3578,$O3551:$O3561,0),MATCH(INICIO!$C$78,$P3550:$U3550,0)),0),IFERROR(INDEX($G3562:$L3570,MATCH(J3578,$F3562:$F3570,0),MATCH(INICIO!$C$78,$G3561:$L3561,0)),0)))</f>
        <v>0</v>
      </c>
      <c r="L3578" s="105">
        <f t="shared" si="6173"/>
        <v>0</v>
      </c>
      <c r="M3578" s="116">
        <f>IF($Q$2=2,IFERROR(INDEX($G3551:$L3557,MATCH(L3578,$F3551:$F3557,0),MATCH(INICIO!$C$78,$G3550:$L3550,0)),0),IF($Q$2=4,IFERROR(INDEX($P3551:$U3561,MATCH(L3578,$O3551:$O3561,0),MATCH(INICIO!$C$78,$P3550:$U3550,0)),0),IFERROR(INDEX($G3562:$L3570,MATCH(L3578,$F3562:$F3570,0),MATCH(INICIO!$C$78,$G3561:$L3561,0)),0)))</f>
        <v>0</v>
      </c>
    </row>
    <row r="3579" spans="1:24" hidden="1" outlineLevel="2" x14ac:dyDescent="0.25">
      <c r="B3579" s="105">
        <f t="shared" si="6168"/>
        <v>2</v>
      </c>
      <c r="C3579" s="116">
        <f>IF($Q$2=2,IFERROR(INDEX($G3551:$L3557,MATCH(B3579,$F3551:$F3557,0),MATCH(INICIO!$C$78,$G3550:$L3550,0)),0),IF($Q$2=4,IFERROR(INDEX($P3551:$U3561,MATCH(B3579,$O3551:$O3561,0),MATCH(INICIO!$C$78,$P3550:$U3550,0)),0),IFERROR(INDEX($G3562:$L3570,MATCH(B3579,$F3562:$F3570,0),MATCH(INICIO!$C$78,$G3561:$L3561,0)),0)))</f>
        <v>0</v>
      </c>
      <c r="D3579" s="105">
        <f t="shared" si="6169"/>
        <v>0</v>
      </c>
      <c r="E3579" s="116">
        <f>IF($Q$2=2,IFERROR(INDEX($G3551:$L3557,MATCH(D3579,$F3551:$F3557,0),MATCH(INICIO!$C$78,$G3550:$L3550,0)),0),IF($Q$2=4,IFERROR(INDEX($P3551:$U3561,MATCH(D3579,$O3551:$O3561,0),MATCH(INICIO!$C$78,$P3550:$U3550,0)),0),IFERROR(INDEX($G3562:$L3570,MATCH(D3579,$F3562:$F3570,0),MATCH(INICIO!$C$78,$G3561:$L3561,0)),0)))</f>
        <v>0</v>
      </c>
      <c r="F3579" s="105">
        <f t="shared" si="6170"/>
        <v>0</v>
      </c>
      <c r="G3579" s="116">
        <f>IF($Q$2=2,IFERROR(INDEX($G3551:$L3557,MATCH(F3579,$F3551:$F3557,0),MATCH(INICIO!$C$78,$G3550:$L3550,0)),0),IF($Q$2=4,IFERROR(INDEX($P3551:$U3561,MATCH(F3579,$O3551:$O3561,0),MATCH(INICIO!$C$78,$P3550:$U3550,0)),0),IFERROR(INDEX($G3562:$L3570,MATCH(F3579,$F3562:$F3570,0),MATCH(INICIO!$C$78,$G3561:$L3561,0)),0)))</f>
        <v>0</v>
      </c>
      <c r="H3579" s="105">
        <f t="shared" si="6171"/>
        <v>0</v>
      </c>
      <c r="I3579" s="116">
        <f>IF($Q$2=2,IFERROR(INDEX($G3551:$L3557,MATCH(H3579,$F3551:$F3557,0),MATCH(INICIO!$C$78,$G3550:$L3550,0)),0),IF($Q$2=4,IFERROR(INDEX($P3551:$U3561,MATCH(H3579,$O3551:$O3561,0),MATCH(INICIO!$C$78,$P3550:$U3550,0)),0),IFERROR(INDEX($G3562:$L3570,MATCH(H3579,$F3562:$F3570,0),MATCH(INICIO!$C$78,$G3561:$L3561,0)),0)))</f>
        <v>0</v>
      </c>
      <c r="J3579" s="105">
        <f t="shared" si="6172"/>
        <v>0</v>
      </c>
      <c r="K3579" s="116">
        <f>IF($Q$2=2,IFERROR(INDEX($G3551:$L3557,MATCH(J3579,$F3551:$F3557,0),MATCH(INICIO!$C$78,$G3550:$L3550,0)),0),IF($Q$2=4,IFERROR(INDEX($P3551:$U3561,MATCH(J3579,$O3551:$O3561,0),MATCH(INICIO!$C$78,$P3550:$U3550,0)),0),IFERROR(INDEX($G3562:$L3570,MATCH(J3579,$F3562:$F3570,0),MATCH(INICIO!$C$78,$G3561:$L3561,0)),0)))</f>
        <v>0</v>
      </c>
      <c r="L3579" s="105">
        <f t="shared" si="6173"/>
        <v>0</v>
      </c>
      <c r="M3579" s="116">
        <f>IF($Q$2=2,IFERROR(INDEX($G3551:$L3557,MATCH(L3579,$F3551:$F3557,0),MATCH(INICIO!$C$78,$G3550:$L3550,0)),0),IF($Q$2=4,IFERROR(INDEX($P3551:$U3561,MATCH(L3579,$O3551:$O3561,0),MATCH(INICIO!$C$78,$P3550:$U3550,0)),0),IFERROR(INDEX($G3562:$L3570,MATCH(L3579,$F3562:$F3570,0),MATCH(INICIO!$C$78,$G3561:$L3561,0)),0)))</f>
        <v>0</v>
      </c>
    </row>
    <row r="3580" spans="1:24" hidden="1" outlineLevel="2" x14ac:dyDescent="0.25"/>
    <row r="3581" spans="1:24" s="119" customFormat="1" hidden="1" outlineLevel="2" x14ac:dyDescent="0.25">
      <c r="A3581" s="118" t="s">
        <v>43</v>
      </c>
    </row>
    <row r="3582" spans="1:24" hidden="1" outlineLevel="2" x14ac:dyDescent="0.25">
      <c r="C3582" s="218">
        <f t="shared" ref="C3582:H3582" si="6174">E$2</f>
        <v>1</v>
      </c>
      <c r="D3582" s="218">
        <f t="shared" si="6174"/>
        <v>2</v>
      </c>
      <c r="E3582" s="218">
        <f t="shared" si="6174"/>
        <v>3</v>
      </c>
      <c r="F3582" s="218">
        <f t="shared" si="6174"/>
        <v>4</v>
      </c>
      <c r="G3582" s="218">
        <f t="shared" si="6174"/>
        <v>5</v>
      </c>
      <c r="H3582" s="218">
        <f t="shared" si="6174"/>
        <v>6</v>
      </c>
    </row>
    <row r="3583" spans="1:24" hidden="1" outlineLevel="2" x14ac:dyDescent="0.25">
      <c r="B3583" s="122" t="s">
        <v>44</v>
      </c>
      <c r="C3583" s="123">
        <f t="array" ref="C3583:C3588">MMULT(MMULT(C$8:H$13,$AZ$8:$BE$13),C3574:C3579)+MMULT(MINVERSE(TRANSPOSE($AZ$8:$BE$13)),C3541:C3546)</f>
        <v>0</v>
      </c>
      <c r="D3583" s="123">
        <f t="array" ref="D3583:D3588">MMULT(MMULT(K$8:P$13,$AZ$8:$BE$13),E3574:E3579)+MMULT(MINVERSE(TRANSPOSE($AZ$8:$BE$13)),E3541:E3546)</f>
        <v>0</v>
      </c>
      <c r="E3583" s="123">
        <f t="array" ref="E3583:E3588">MMULT(MMULT(S$8:X$13,$AZ$8:$BE$13),G3574:G3579)+MMULT(MINVERSE(TRANSPOSE($AZ$8:$BE$13)),G3541:G3546)</f>
        <v>0</v>
      </c>
      <c r="F3583" s="123">
        <f t="array" ref="F3583:F3588">MMULT(MMULT(AA$8:AF$13,$AZ$8:$BE$13),I3574:I3579)+MMULT(MINVERSE(TRANSPOSE($AZ$8:$BE$13)),I3541:I3546)</f>
        <v>0</v>
      </c>
      <c r="G3583" s="123">
        <f t="array" ref="G3583:G3588">MMULT(MMULT(AI$8:AN$13,$AZ$8:$BE$13),K3574:K3579)+MMULT(MINVERSE(TRANSPOSE($AZ$8:$BE$13)),K3541:K3546)</f>
        <v>0</v>
      </c>
      <c r="H3583" s="123" t="e">
        <f t="array" ref="H3583:H3588">MMULT(MMULT(AQ$8:AV$13,$AZ$8:$BE$13),M3574:M3579)+MMULT(MINVERSE(TRANSPOSE($AZ$8:$BE$13)),M3541:M3546)</f>
        <v>#DIV/0!</v>
      </c>
      <c r="N3583" s="124"/>
      <c r="P3583" s="124"/>
    </row>
    <row r="3584" spans="1:24" hidden="1" outlineLevel="2" x14ac:dyDescent="0.25">
      <c r="B3584" s="122" t="s">
        <v>45</v>
      </c>
      <c r="C3584" s="123">
        <v>0</v>
      </c>
      <c r="D3584" s="123">
        <v>0</v>
      </c>
      <c r="E3584" s="123">
        <v>0</v>
      </c>
      <c r="F3584" s="123">
        <v>0</v>
      </c>
      <c r="G3584" s="123">
        <v>0</v>
      </c>
      <c r="H3584" s="123" t="e">
        <v>#DIV/0!</v>
      </c>
      <c r="N3584" s="124"/>
      <c r="P3584" s="124"/>
    </row>
    <row r="3585" spans="1:93" hidden="1" outlineLevel="2" x14ac:dyDescent="0.25">
      <c r="B3585" s="122" t="s">
        <v>46</v>
      </c>
      <c r="C3585" s="123">
        <v>0</v>
      </c>
      <c r="D3585" s="195">
        <v>0</v>
      </c>
      <c r="E3585" s="123">
        <v>0</v>
      </c>
      <c r="F3585" s="123">
        <v>0</v>
      </c>
      <c r="G3585" s="123">
        <v>0</v>
      </c>
      <c r="H3585" s="123" t="e">
        <v>#DIV/0!</v>
      </c>
      <c r="N3585" s="124"/>
      <c r="P3585" s="124"/>
    </row>
    <row r="3586" spans="1:93" hidden="1" outlineLevel="2" x14ac:dyDescent="0.25">
      <c r="B3586" s="122" t="s">
        <v>47</v>
      </c>
      <c r="C3586" s="123">
        <v>0</v>
      </c>
      <c r="D3586" s="123">
        <v>0</v>
      </c>
      <c r="E3586" s="123">
        <v>0</v>
      </c>
      <c r="F3586" s="123">
        <v>0</v>
      </c>
      <c r="G3586" s="123">
        <v>0</v>
      </c>
      <c r="H3586" s="123" t="e">
        <v>#DIV/0!</v>
      </c>
      <c r="N3586" s="124"/>
      <c r="P3586" s="124"/>
    </row>
    <row r="3587" spans="1:93" hidden="1" outlineLevel="2" x14ac:dyDescent="0.25">
      <c r="B3587" s="122" t="s">
        <v>48</v>
      </c>
      <c r="C3587" s="123">
        <v>0</v>
      </c>
      <c r="D3587" s="123">
        <v>0</v>
      </c>
      <c r="E3587" s="123">
        <v>0</v>
      </c>
      <c r="F3587" s="123">
        <v>0</v>
      </c>
      <c r="G3587" s="123">
        <v>0</v>
      </c>
      <c r="H3587" s="123" t="e">
        <v>#DIV/0!</v>
      </c>
      <c r="N3587" s="124"/>
      <c r="P3587" s="124"/>
    </row>
    <row r="3588" spans="1:93" hidden="1" outlineLevel="2" x14ac:dyDescent="0.25">
      <c r="B3588" s="122" t="s">
        <v>49</v>
      </c>
      <c r="C3588" s="123">
        <v>0</v>
      </c>
      <c r="D3588" s="123">
        <v>0</v>
      </c>
      <c r="E3588" s="123">
        <v>0</v>
      </c>
      <c r="F3588" s="123">
        <v>0</v>
      </c>
      <c r="G3588" s="123">
        <v>0</v>
      </c>
      <c r="H3588" s="123" t="e">
        <v>#DIV/0!</v>
      </c>
      <c r="N3588" s="124"/>
      <c r="P3588" s="124"/>
    </row>
    <row r="3589" spans="1:93" hidden="1" outlineLevel="2" x14ac:dyDescent="0.25"/>
    <row r="3590" spans="1:93" hidden="1" outlineLevel="2" x14ac:dyDescent="0.25">
      <c r="B3590" s="318" t="s">
        <v>50</v>
      </c>
      <c r="C3590" s="319"/>
      <c r="D3590" s="319"/>
      <c r="E3590" s="319"/>
      <c r="F3590" s="319"/>
      <c r="G3590" s="319"/>
      <c r="H3590" s="319"/>
      <c r="I3590" s="319"/>
      <c r="J3590" s="319"/>
      <c r="K3590" s="319"/>
      <c r="L3590" s="320"/>
      <c r="M3590" s="321" t="s">
        <v>51</v>
      </c>
      <c r="N3590" s="322"/>
      <c r="O3590" s="322"/>
      <c r="P3590" s="322"/>
      <c r="Q3590" s="322"/>
      <c r="R3590" s="322"/>
      <c r="S3590" s="322"/>
      <c r="T3590" s="322"/>
      <c r="U3590" s="322"/>
      <c r="V3590" s="323"/>
      <c r="W3590" s="321" t="s">
        <v>52</v>
      </c>
      <c r="X3590" s="322"/>
      <c r="Y3590" s="322"/>
      <c r="Z3590" s="322"/>
      <c r="AA3590" s="322"/>
      <c r="AB3590" s="322"/>
      <c r="AC3590" s="322"/>
      <c r="AD3590" s="322"/>
      <c r="AE3590" s="322"/>
      <c r="AF3590" s="323"/>
      <c r="AG3590" s="321" t="s">
        <v>53</v>
      </c>
      <c r="AH3590" s="322"/>
      <c r="AI3590" s="322"/>
      <c r="AJ3590" s="322"/>
      <c r="AK3590" s="322"/>
      <c r="AL3590" s="322"/>
      <c r="AM3590" s="322"/>
      <c r="AN3590" s="322"/>
      <c r="AO3590" s="322"/>
      <c r="AP3590" s="323"/>
      <c r="AQ3590" s="321" t="s">
        <v>54</v>
      </c>
      <c r="AR3590" s="322"/>
      <c r="AS3590" s="322"/>
      <c r="AT3590" s="322"/>
      <c r="AU3590" s="322"/>
      <c r="AV3590" s="322"/>
      <c r="AW3590" s="322"/>
      <c r="AX3590" s="322"/>
      <c r="AY3590" s="322"/>
      <c r="AZ3590" s="323"/>
      <c r="BA3590" s="321" t="s">
        <v>55</v>
      </c>
      <c r="BB3590" s="322"/>
      <c r="BC3590" s="322"/>
      <c r="BD3590" s="322"/>
      <c r="BE3590" s="322"/>
      <c r="BF3590" s="322"/>
      <c r="BG3590" s="322"/>
      <c r="BH3590" s="322"/>
      <c r="BI3590" s="322"/>
      <c r="BJ3590" s="323"/>
    </row>
    <row r="3591" spans="1:93" hidden="1" outlineLevel="2" x14ac:dyDescent="0.25">
      <c r="B3591" s="186">
        <f t="shared" ref="B3591" si="6175">E$2</f>
        <v>1</v>
      </c>
      <c r="C3591" s="187">
        <f t="shared" ref="C3591:L3594" si="6176">B3591</f>
        <v>1</v>
      </c>
      <c r="D3591" s="187">
        <f t="shared" si="6176"/>
        <v>1</v>
      </c>
      <c r="E3591" s="187">
        <f t="shared" si="6176"/>
        <v>1</v>
      </c>
      <c r="F3591" s="187">
        <f t="shared" si="6176"/>
        <v>1</v>
      </c>
      <c r="G3591" s="187">
        <f t="shared" si="6176"/>
        <v>1</v>
      </c>
      <c r="H3591" s="187">
        <f t="shared" si="6176"/>
        <v>1</v>
      </c>
      <c r="I3591" s="187">
        <f t="shared" si="6176"/>
        <v>1</v>
      </c>
      <c r="J3591" s="187">
        <f t="shared" si="6176"/>
        <v>1</v>
      </c>
      <c r="K3591" s="187">
        <f t="shared" si="6176"/>
        <v>1</v>
      </c>
      <c r="L3591" s="188">
        <f t="shared" si="6176"/>
        <v>1</v>
      </c>
      <c r="M3591" s="189">
        <f t="shared" ref="M3591" si="6177">F$2</f>
        <v>2</v>
      </c>
      <c r="N3591" s="187">
        <f t="shared" ref="N3591:V3594" si="6178">M3591</f>
        <v>2</v>
      </c>
      <c r="O3591" s="187">
        <f t="shared" si="6178"/>
        <v>2</v>
      </c>
      <c r="P3591" s="187">
        <f t="shared" si="6178"/>
        <v>2</v>
      </c>
      <c r="Q3591" s="187">
        <f t="shared" si="6178"/>
        <v>2</v>
      </c>
      <c r="R3591" s="187">
        <f t="shared" si="6178"/>
        <v>2</v>
      </c>
      <c r="S3591" s="187">
        <f t="shared" si="6178"/>
        <v>2</v>
      </c>
      <c r="T3591" s="187">
        <f t="shared" si="6178"/>
        <v>2</v>
      </c>
      <c r="U3591" s="187">
        <f t="shared" si="6178"/>
        <v>2</v>
      </c>
      <c r="V3591" s="188">
        <f t="shared" si="6178"/>
        <v>2</v>
      </c>
      <c r="W3591" s="189">
        <f>G$2</f>
        <v>3</v>
      </c>
      <c r="X3591" s="187">
        <f t="shared" ref="X3591:AF3594" si="6179">W3591</f>
        <v>3</v>
      </c>
      <c r="Y3591" s="187">
        <f t="shared" si="6179"/>
        <v>3</v>
      </c>
      <c r="Z3591" s="187">
        <f t="shared" si="6179"/>
        <v>3</v>
      </c>
      <c r="AA3591" s="187">
        <f t="shared" si="6179"/>
        <v>3</v>
      </c>
      <c r="AB3591" s="187">
        <f t="shared" si="6179"/>
        <v>3</v>
      </c>
      <c r="AC3591" s="187">
        <f t="shared" si="6179"/>
        <v>3</v>
      </c>
      <c r="AD3591" s="187">
        <f t="shared" si="6179"/>
        <v>3</v>
      </c>
      <c r="AE3591" s="187">
        <f t="shared" si="6179"/>
        <v>3</v>
      </c>
      <c r="AF3591" s="188">
        <f t="shared" si="6179"/>
        <v>3</v>
      </c>
      <c r="AG3591" s="189">
        <f>H$2</f>
        <v>4</v>
      </c>
      <c r="AH3591" s="187">
        <f t="shared" ref="AH3591:AP3594" si="6180">AG3591</f>
        <v>4</v>
      </c>
      <c r="AI3591" s="187">
        <f t="shared" si="6180"/>
        <v>4</v>
      </c>
      <c r="AJ3591" s="187">
        <f t="shared" si="6180"/>
        <v>4</v>
      </c>
      <c r="AK3591" s="187">
        <f t="shared" si="6180"/>
        <v>4</v>
      </c>
      <c r="AL3591" s="187">
        <f t="shared" si="6180"/>
        <v>4</v>
      </c>
      <c r="AM3591" s="187">
        <f t="shared" si="6180"/>
        <v>4</v>
      </c>
      <c r="AN3591" s="187">
        <f t="shared" si="6180"/>
        <v>4</v>
      </c>
      <c r="AO3591" s="187">
        <f t="shared" si="6180"/>
        <v>4</v>
      </c>
      <c r="AP3591" s="188">
        <f t="shared" si="6180"/>
        <v>4</v>
      </c>
      <c r="AQ3591" s="189">
        <f>I$2</f>
        <v>5</v>
      </c>
      <c r="AR3591" s="187">
        <f t="shared" ref="AR3591:AZ3594" si="6181">AQ3591</f>
        <v>5</v>
      </c>
      <c r="AS3591" s="187">
        <f t="shared" si="6181"/>
        <v>5</v>
      </c>
      <c r="AT3591" s="187">
        <f t="shared" si="6181"/>
        <v>5</v>
      </c>
      <c r="AU3591" s="187">
        <f t="shared" si="6181"/>
        <v>5</v>
      </c>
      <c r="AV3591" s="187">
        <f t="shared" si="6181"/>
        <v>5</v>
      </c>
      <c r="AW3591" s="187">
        <f t="shared" si="6181"/>
        <v>5</v>
      </c>
      <c r="AX3591" s="187">
        <f t="shared" si="6181"/>
        <v>5</v>
      </c>
      <c r="AY3591" s="187">
        <f t="shared" si="6181"/>
        <v>5</v>
      </c>
      <c r="AZ3591" s="188">
        <f t="shared" si="6181"/>
        <v>5</v>
      </c>
      <c r="BA3591" s="189">
        <f>J$2</f>
        <v>6</v>
      </c>
      <c r="BB3591" s="187">
        <f t="shared" ref="BB3591:BJ3594" si="6182">BA3591</f>
        <v>6</v>
      </c>
      <c r="BC3591" s="187">
        <f t="shared" si="6182"/>
        <v>6</v>
      </c>
      <c r="BD3591" s="187">
        <f t="shared" si="6182"/>
        <v>6</v>
      </c>
      <c r="BE3591" s="187">
        <f t="shared" si="6182"/>
        <v>6</v>
      </c>
      <c r="BF3591" s="187">
        <f t="shared" si="6182"/>
        <v>6</v>
      </c>
      <c r="BG3591" s="187">
        <f t="shared" si="6182"/>
        <v>6</v>
      </c>
      <c r="BH3591" s="187">
        <f t="shared" si="6182"/>
        <v>6</v>
      </c>
      <c r="BI3591" s="187">
        <f t="shared" si="6182"/>
        <v>6</v>
      </c>
      <c r="BJ3591" s="188">
        <f t="shared" si="6182"/>
        <v>6</v>
      </c>
    </row>
    <row r="3592" spans="1:93" s="2" customFormat="1" ht="15" hidden="1" customHeight="1" outlineLevel="2" x14ac:dyDescent="0.25">
      <c r="A3592" s="152" t="s">
        <v>192</v>
      </c>
      <c r="B3592" s="129">
        <f>C3585</f>
        <v>0</v>
      </c>
      <c r="C3592" s="130">
        <f t="shared" si="6176"/>
        <v>0</v>
      </c>
      <c r="D3592" s="130">
        <f t="shared" si="6176"/>
        <v>0</v>
      </c>
      <c r="E3592" s="130">
        <f t="shared" si="6176"/>
        <v>0</v>
      </c>
      <c r="F3592" s="130">
        <f t="shared" si="6176"/>
        <v>0</v>
      </c>
      <c r="G3592" s="130">
        <f t="shared" si="6176"/>
        <v>0</v>
      </c>
      <c r="H3592" s="130">
        <f t="shared" si="6176"/>
        <v>0</v>
      </c>
      <c r="I3592" s="130">
        <f t="shared" si="6176"/>
        <v>0</v>
      </c>
      <c r="J3592" s="190">
        <f t="shared" si="6176"/>
        <v>0</v>
      </c>
      <c r="K3592" s="130">
        <f t="shared" si="6176"/>
        <v>0</v>
      </c>
      <c r="L3592" s="131">
        <f t="shared" si="6176"/>
        <v>0</v>
      </c>
      <c r="M3592" s="129">
        <f>D3585</f>
        <v>0</v>
      </c>
      <c r="N3592" s="130">
        <f t="shared" si="6178"/>
        <v>0</v>
      </c>
      <c r="O3592" s="130">
        <f t="shared" si="6178"/>
        <v>0</v>
      </c>
      <c r="P3592" s="130">
        <f t="shared" si="6178"/>
        <v>0</v>
      </c>
      <c r="Q3592" s="130">
        <f t="shared" si="6178"/>
        <v>0</v>
      </c>
      <c r="R3592" s="130">
        <f t="shared" si="6178"/>
        <v>0</v>
      </c>
      <c r="S3592" s="130">
        <f t="shared" si="6178"/>
        <v>0</v>
      </c>
      <c r="T3592" s="130">
        <f t="shared" si="6178"/>
        <v>0</v>
      </c>
      <c r="U3592" s="130">
        <f t="shared" si="6178"/>
        <v>0</v>
      </c>
      <c r="V3592" s="131">
        <f t="shared" si="6178"/>
        <v>0</v>
      </c>
      <c r="W3592" s="129">
        <f>E3585</f>
        <v>0</v>
      </c>
      <c r="X3592" s="130">
        <f t="shared" si="6179"/>
        <v>0</v>
      </c>
      <c r="Y3592" s="130">
        <f t="shared" si="6179"/>
        <v>0</v>
      </c>
      <c r="Z3592" s="130">
        <f t="shared" si="6179"/>
        <v>0</v>
      </c>
      <c r="AA3592" s="130">
        <f t="shared" si="6179"/>
        <v>0</v>
      </c>
      <c r="AB3592" s="130">
        <f t="shared" si="6179"/>
        <v>0</v>
      </c>
      <c r="AC3592" s="130">
        <f t="shared" si="6179"/>
        <v>0</v>
      </c>
      <c r="AD3592" s="130">
        <f t="shared" si="6179"/>
        <v>0</v>
      </c>
      <c r="AE3592" s="130">
        <f t="shared" si="6179"/>
        <v>0</v>
      </c>
      <c r="AF3592" s="131">
        <f t="shared" si="6179"/>
        <v>0</v>
      </c>
      <c r="AG3592" s="129">
        <f>F3585</f>
        <v>0</v>
      </c>
      <c r="AH3592" s="130">
        <f t="shared" si="6180"/>
        <v>0</v>
      </c>
      <c r="AI3592" s="130">
        <f t="shared" si="6180"/>
        <v>0</v>
      </c>
      <c r="AJ3592" s="130">
        <f t="shared" si="6180"/>
        <v>0</v>
      </c>
      <c r="AK3592" s="130">
        <f t="shared" si="6180"/>
        <v>0</v>
      </c>
      <c r="AL3592" s="130">
        <f t="shared" si="6180"/>
        <v>0</v>
      </c>
      <c r="AM3592" s="130">
        <f t="shared" si="6180"/>
        <v>0</v>
      </c>
      <c r="AN3592" s="130">
        <f t="shared" si="6180"/>
        <v>0</v>
      </c>
      <c r="AO3592" s="130">
        <f t="shared" si="6180"/>
        <v>0</v>
      </c>
      <c r="AP3592" s="131">
        <f t="shared" si="6180"/>
        <v>0</v>
      </c>
      <c r="AQ3592" s="129">
        <f>G3585</f>
        <v>0</v>
      </c>
      <c r="AR3592" s="130">
        <f t="shared" si="6181"/>
        <v>0</v>
      </c>
      <c r="AS3592" s="130">
        <f t="shared" si="6181"/>
        <v>0</v>
      </c>
      <c r="AT3592" s="130">
        <f t="shared" si="6181"/>
        <v>0</v>
      </c>
      <c r="AU3592" s="130">
        <f t="shared" si="6181"/>
        <v>0</v>
      </c>
      <c r="AV3592" s="130">
        <f t="shared" si="6181"/>
        <v>0</v>
      </c>
      <c r="AW3592" s="130">
        <f t="shared" si="6181"/>
        <v>0</v>
      </c>
      <c r="AX3592" s="130">
        <f t="shared" si="6181"/>
        <v>0</v>
      </c>
      <c r="AY3592" s="130">
        <f t="shared" si="6181"/>
        <v>0</v>
      </c>
      <c r="AZ3592" s="131">
        <f t="shared" si="6181"/>
        <v>0</v>
      </c>
      <c r="BA3592" s="129" t="e">
        <f>H3585</f>
        <v>#DIV/0!</v>
      </c>
      <c r="BB3592" s="130" t="e">
        <f t="shared" si="6182"/>
        <v>#DIV/0!</v>
      </c>
      <c r="BC3592" s="130" t="e">
        <f t="shared" si="6182"/>
        <v>#DIV/0!</v>
      </c>
      <c r="BD3592" s="130" t="e">
        <f t="shared" si="6182"/>
        <v>#DIV/0!</v>
      </c>
      <c r="BE3592" s="130" t="e">
        <f t="shared" si="6182"/>
        <v>#DIV/0!</v>
      </c>
      <c r="BF3592" s="130" t="e">
        <f t="shared" si="6182"/>
        <v>#DIV/0!</v>
      </c>
      <c r="BG3592" s="130" t="e">
        <f t="shared" si="6182"/>
        <v>#DIV/0!</v>
      </c>
      <c r="BH3592" s="130" t="e">
        <f t="shared" si="6182"/>
        <v>#DIV/0!</v>
      </c>
      <c r="BI3592" s="130" t="e">
        <f t="shared" si="6182"/>
        <v>#DIV/0!</v>
      </c>
      <c r="BJ3592" s="131" t="e">
        <f t="shared" si="6182"/>
        <v>#DIV/0!</v>
      </c>
      <c r="BK3592"/>
      <c r="BL3592"/>
      <c r="BM3592"/>
      <c r="BN3592"/>
      <c r="BO3592"/>
      <c r="BP3592"/>
      <c r="BQ3592"/>
      <c r="BR3592"/>
      <c r="BS3592"/>
      <c r="BT3592"/>
      <c r="BU3592"/>
      <c r="BV3592"/>
      <c r="BW3592"/>
      <c r="BX3592"/>
      <c r="BY3592"/>
      <c r="BZ3592"/>
      <c r="CA3592"/>
      <c r="CB3592"/>
      <c r="CC3592"/>
      <c r="CD3592"/>
      <c r="CE3592"/>
      <c r="CF3592"/>
      <c r="CG3592"/>
      <c r="CH3592"/>
      <c r="CI3592"/>
      <c r="CJ3592"/>
      <c r="CK3592"/>
      <c r="CL3592"/>
      <c r="CM3592"/>
      <c r="CN3592"/>
      <c r="CO3592"/>
    </row>
    <row r="3593" spans="1:93" s="2" customFormat="1" ht="15" hidden="1" customHeight="1" outlineLevel="2" x14ac:dyDescent="0.25">
      <c r="A3593" s="152" t="s">
        <v>47</v>
      </c>
      <c r="B3593" s="129">
        <f>C3586</f>
        <v>0</v>
      </c>
      <c r="C3593" s="130">
        <f t="shared" si="6176"/>
        <v>0</v>
      </c>
      <c r="D3593" s="130">
        <f t="shared" si="6176"/>
        <v>0</v>
      </c>
      <c r="E3593" s="130">
        <f t="shared" si="6176"/>
        <v>0</v>
      </c>
      <c r="F3593" s="130">
        <f t="shared" si="6176"/>
        <v>0</v>
      </c>
      <c r="G3593" s="130">
        <f t="shared" si="6176"/>
        <v>0</v>
      </c>
      <c r="H3593" s="130">
        <f t="shared" si="6176"/>
        <v>0</v>
      </c>
      <c r="I3593" s="130">
        <f t="shared" si="6176"/>
        <v>0</v>
      </c>
      <c r="J3593" s="190">
        <f t="shared" si="6176"/>
        <v>0</v>
      </c>
      <c r="K3593" s="130">
        <f t="shared" si="6176"/>
        <v>0</v>
      </c>
      <c r="L3593" s="131">
        <f t="shared" si="6176"/>
        <v>0</v>
      </c>
      <c r="M3593" s="129">
        <f>D3586</f>
        <v>0</v>
      </c>
      <c r="N3593" s="130">
        <f t="shared" si="6178"/>
        <v>0</v>
      </c>
      <c r="O3593" s="130">
        <f t="shared" si="6178"/>
        <v>0</v>
      </c>
      <c r="P3593" s="130">
        <f t="shared" si="6178"/>
        <v>0</v>
      </c>
      <c r="Q3593" s="130">
        <f t="shared" si="6178"/>
        <v>0</v>
      </c>
      <c r="R3593" s="130">
        <f t="shared" si="6178"/>
        <v>0</v>
      </c>
      <c r="S3593" s="130">
        <f t="shared" si="6178"/>
        <v>0</v>
      </c>
      <c r="T3593" s="130">
        <f t="shared" si="6178"/>
        <v>0</v>
      </c>
      <c r="U3593" s="130">
        <f t="shared" si="6178"/>
        <v>0</v>
      </c>
      <c r="V3593" s="131">
        <f t="shared" si="6178"/>
        <v>0</v>
      </c>
      <c r="W3593" s="129">
        <f>E3586</f>
        <v>0</v>
      </c>
      <c r="X3593" s="130">
        <f t="shared" si="6179"/>
        <v>0</v>
      </c>
      <c r="Y3593" s="130">
        <f t="shared" si="6179"/>
        <v>0</v>
      </c>
      <c r="Z3593" s="130">
        <f t="shared" si="6179"/>
        <v>0</v>
      </c>
      <c r="AA3593" s="130">
        <f t="shared" si="6179"/>
        <v>0</v>
      </c>
      <c r="AB3593" s="130">
        <f t="shared" si="6179"/>
        <v>0</v>
      </c>
      <c r="AC3593" s="130">
        <f t="shared" si="6179"/>
        <v>0</v>
      </c>
      <c r="AD3593" s="130">
        <f t="shared" si="6179"/>
        <v>0</v>
      </c>
      <c r="AE3593" s="130">
        <f t="shared" si="6179"/>
        <v>0</v>
      </c>
      <c r="AF3593" s="131">
        <f t="shared" si="6179"/>
        <v>0</v>
      </c>
      <c r="AG3593" s="129">
        <f>F3586</f>
        <v>0</v>
      </c>
      <c r="AH3593" s="130">
        <f t="shared" si="6180"/>
        <v>0</v>
      </c>
      <c r="AI3593" s="130">
        <f t="shared" si="6180"/>
        <v>0</v>
      </c>
      <c r="AJ3593" s="130">
        <f t="shared" si="6180"/>
        <v>0</v>
      </c>
      <c r="AK3593" s="130">
        <f t="shared" si="6180"/>
        <v>0</v>
      </c>
      <c r="AL3593" s="130">
        <f t="shared" si="6180"/>
        <v>0</v>
      </c>
      <c r="AM3593" s="130">
        <f t="shared" si="6180"/>
        <v>0</v>
      </c>
      <c r="AN3593" s="130">
        <f t="shared" si="6180"/>
        <v>0</v>
      </c>
      <c r="AO3593" s="130">
        <f t="shared" si="6180"/>
        <v>0</v>
      </c>
      <c r="AP3593" s="131">
        <f t="shared" si="6180"/>
        <v>0</v>
      </c>
      <c r="AQ3593" s="129">
        <f>G3586</f>
        <v>0</v>
      </c>
      <c r="AR3593" s="130">
        <f t="shared" si="6181"/>
        <v>0</v>
      </c>
      <c r="AS3593" s="130">
        <f t="shared" si="6181"/>
        <v>0</v>
      </c>
      <c r="AT3593" s="130">
        <f t="shared" si="6181"/>
        <v>0</v>
      </c>
      <c r="AU3593" s="130">
        <f t="shared" si="6181"/>
        <v>0</v>
      </c>
      <c r="AV3593" s="130">
        <f t="shared" si="6181"/>
        <v>0</v>
      </c>
      <c r="AW3593" s="130">
        <f t="shared" si="6181"/>
        <v>0</v>
      </c>
      <c r="AX3593" s="130">
        <f t="shared" si="6181"/>
        <v>0</v>
      </c>
      <c r="AY3593" s="130">
        <f t="shared" si="6181"/>
        <v>0</v>
      </c>
      <c r="AZ3593" s="131">
        <f t="shared" si="6181"/>
        <v>0</v>
      </c>
      <c r="BA3593" s="129" t="e">
        <f>H3586</f>
        <v>#DIV/0!</v>
      </c>
      <c r="BB3593" s="130" t="e">
        <f t="shared" si="6182"/>
        <v>#DIV/0!</v>
      </c>
      <c r="BC3593" s="130" t="e">
        <f t="shared" si="6182"/>
        <v>#DIV/0!</v>
      </c>
      <c r="BD3593" s="130" t="e">
        <f t="shared" si="6182"/>
        <v>#DIV/0!</v>
      </c>
      <c r="BE3593" s="130" t="e">
        <f t="shared" si="6182"/>
        <v>#DIV/0!</v>
      </c>
      <c r="BF3593" s="130" t="e">
        <f t="shared" si="6182"/>
        <v>#DIV/0!</v>
      </c>
      <c r="BG3593" s="130" t="e">
        <f t="shared" si="6182"/>
        <v>#DIV/0!</v>
      </c>
      <c r="BH3593" s="130" t="e">
        <f t="shared" si="6182"/>
        <v>#DIV/0!</v>
      </c>
      <c r="BI3593" s="130" t="e">
        <f t="shared" si="6182"/>
        <v>#DIV/0!</v>
      </c>
      <c r="BJ3593" s="131" t="e">
        <f t="shared" si="6182"/>
        <v>#DIV/0!</v>
      </c>
      <c r="BK3593"/>
      <c r="BL3593"/>
      <c r="BM3593"/>
      <c r="BN3593"/>
      <c r="BO3593"/>
      <c r="BP3593"/>
      <c r="BQ3593"/>
      <c r="BR3593"/>
      <c r="BS3593"/>
      <c r="BT3593"/>
      <c r="BU3593"/>
      <c r="BV3593"/>
      <c r="BW3593"/>
      <c r="BX3593"/>
      <c r="BY3593"/>
      <c r="BZ3593"/>
      <c r="CA3593"/>
      <c r="CB3593"/>
      <c r="CC3593"/>
      <c r="CD3593"/>
      <c r="CE3593"/>
      <c r="CF3593"/>
      <c r="CG3593"/>
      <c r="CH3593"/>
      <c r="CI3593"/>
      <c r="CJ3593"/>
      <c r="CK3593"/>
      <c r="CL3593"/>
      <c r="CM3593"/>
      <c r="CN3593"/>
      <c r="CO3593"/>
    </row>
    <row r="3594" spans="1:93" s="2" customFormat="1" ht="15" hidden="1" customHeight="1" outlineLevel="2" x14ac:dyDescent="0.25">
      <c r="A3594" s="152" t="s">
        <v>57</v>
      </c>
      <c r="B3594" s="129">
        <f t="shared" ref="B3594" si="6183">E$3</f>
        <v>43</v>
      </c>
      <c r="C3594" s="130">
        <f t="shared" si="6176"/>
        <v>43</v>
      </c>
      <c r="D3594" s="130">
        <f t="shared" si="6176"/>
        <v>43</v>
      </c>
      <c r="E3594" s="130">
        <f t="shared" si="6176"/>
        <v>43</v>
      </c>
      <c r="F3594" s="130">
        <f t="shared" si="6176"/>
        <v>43</v>
      </c>
      <c r="G3594" s="130">
        <f t="shared" si="6176"/>
        <v>43</v>
      </c>
      <c r="H3594" s="130">
        <f t="shared" si="6176"/>
        <v>43</v>
      </c>
      <c r="I3594" s="130">
        <f t="shared" si="6176"/>
        <v>43</v>
      </c>
      <c r="J3594" s="190">
        <f t="shared" si="6176"/>
        <v>43</v>
      </c>
      <c r="K3594" s="130">
        <f t="shared" si="6176"/>
        <v>43</v>
      </c>
      <c r="L3594" s="131">
        <f t="shared" si="6176"/>
        <v>43</v>
      </c>
      <c r="M3594" s="129">
        <f t="shared" ref="M3594" si="6184">F$3</f>
        <v>0</v>
      </c>
      <c r="N3594" s="130">
        <f t="shared" si="6178"/>
        <v>0</v>
      </c>
      <c r="O3594" s="130">
        <f t="shared" si="6178"/>
        <v>0</v>
      </c>
      <c r="P3594" s="130">
        <f t="shared" si="6178"/>
        <v>0</v>
      </c>
      <c r="Q3594" s="130">
        <f t="shared" si="6178"/>
        <v>0</v>
      </c>
      <c r="R3594" s="130">
        <f t="shared" si="6178"/>
        <v>0</v>
      </c>
      <c r="S3594" s="130">
        <f t="shared" si="6178"/>
        <v>0</v>
      </c>
      <c r="T3594" s="130">
        <f t="shared" si="6178"/>
        <v>0</v>
      </c>
      <c r="U3594" s="130">
        <f t="shared" si="6178"/>
        <v>0</v>
      </c>
      <c r="V3594" s="131">
        <f t="shared" si="6178"/>
        <v>0</v>
      </c>
      <c r="W3594" s="129">
        <f t="shared" ref="W3594" si="6185">G$3</f>
        <v>0</v>
      </c>
      <c r="X3594" s="130">
        <f t="shared" si="6179"/>
        <v>0</v>
      </c>
      <c r="Y3594" s="130">
        <f t="shared" si="6179"/>
        <v>0</v>
      </c>
      <c r="Z3594" s="130">
        <f t="shared" si="6179"/>
        <v>0</v>
      </c>
      <c r="AA3594" s="130">
        <f t="shared" si="6179"/>
        <v>0</v>
      </c>
      <c r="AB3594" s="130">
        <f t="shared" si="6179"/>
        <v>0</v>
      </c>
      <c r="AC3594" s="130">
        <f t="shared" si="6179"/>
        <v>0</v>
      </c>
      <c r="AD3594" s="130">
        <f t="shared" si="6179"/>
        <v>0</v>
      </c>
      <c r="AE3594" s="130">
        <f t="shared" si="6179"/>
        <v>0</v>
      </c>
      <c r="AF3594" s="131">
        <f t="shared" si="6179"/>
        <v>0</v>
      </c>
      <c r="AG3594" s="129">
        <f t="shared" ref="AG3594" si="6186">H$3</f>
        <v>0</v>
      </c>
      <c r="AH3594" s="130">
        <f t="shared" si="6180"/>
        <v>0</v>
      </c>
      <c r="AI3594" s="130">
        <f t="shared" si="6180"/>
        <v>0</v>
      </c>
      <c r="AJ3594" s="130">
        <f t="shared" si="6180"/>
        <v>0</v>
      </c>
      <c r="AK3594" s="130">
        <f t="shared" si="6180"/>
        <v>0</v>
      </c>
      <c r="AL3594" s="130">
        <f t="shared" si="6180"/>
        <v>0</v>
      </c>
      <c r="AM3594" s="130">
        <f t="shared" si="6180"/>
        <v>0</v>
      </c>
      <c r="AN3594" s="130">
        <f t="shared" si="6180"/>
        <v>0</v>
      </c>
      <c r="AO3594" s="130">
        <f t="shared" si="6180"/>
        <v>0</v>
      </c>
      <c r="AP3594" s="131">
        <f t="shared" si="6180"/>
        <v>0</v>
      </c>
      <c r="AQ3594" s="129">
        <f t="shared" ref="AQ3594" si="6187">I$3</f>
        <v>0</v>
      </c>
      <c r="AR3594" s="130">
        <f t="shared" si="6181"/>
        <v>0</v>
      </c>
      <c r="AS3594" s="130">
        <f t="shared" si="6181"/>
        <v>0</v>
      </c>
      <c r="AT3594" s="130">
        <f t="shared" si="6181"/>
        <v>0</v>
      </c>
      <c r="AU3594" s="130">
        <f t="shared" si="6181"/>
        <v>0</v>
      </c>
      <c r="AV3594" s="130">
        <f t="shared" si="6181"/>
        <v>0</v>
      </c>
      <c r="AW3594" s="130">
        <f t="shared" si="6181"/>
        <v>0</v>
      </c>
      <c r="AX3594" s="130">
        <f t="shared" si="6181"/>
        <v>0</v>
      </c>
      <c r="AY3594" s="130">
        <f t="shared" si="6181"/>
        <v>0</v>
      </c>
      <c r="AZ3594" s="131">
        <f t="shared" si="6181"/>
        <v>0</v>
      </c>
      <c r="BA3594" s="129">
        <f t="shared" ref="BA3594" si="6188">J$3</f>
        <v>0</v>
      </c>
      <c r="BB3594" s="130">
        <f t="shared" si="6182"/>
        <v>0</v>
      </c>
      <c r="BC3594" s="130">
        <f t="shared" si="6182"/>
        <v>0</v>
      </c>
      <c r="BD3594" s="130">
        <f t="shared" si="6182"/>
        <v>0</v>
      </c>
      <c r="BE3594" s="130">
        <f t="shared" si="6182"/>
        <v>0</v>
      </c>
      <c r="BF3594" s="130">
        <f t="shared" si="6182"/>
        <v>0</v>
      </c>
      <c r="BG3594" s="130">
        <f t="shared" si="6182"/>
        <v>0</v>
      </c>
      <c r="BH3594" s="130">
        <f t="shared" si="6182"/>
        <v>0</v>
      </c>
      <c r="BI3594" s="130">
        <f t="shared" si="6182"/>
        <v>0</v>
      </c>
      <c r="BJ3594" s="131">
        <f t="shared" si="6182"/>
        <v>0</v>
      </c>
      <c r="BK3594"/>
      <c r="BL3594"/>
      <c r="BM3594"/>
      <c r="BN3594"/>
      <c r="BO3594"/>
      <c r="BP3594"/>
      <c r="BQ3594"/>
      <c r="BR3594"/>
      <c r="BS3594"/>
      <c r="BT3594"/>
      <c r="BU3594"/>
      <c r="BV3594"/>
      <c r="BW3594"/>
      <c r="BX3594"/>
      <c r="BY3594"/>
      <c r="BZ3594"/>
      <c r="CA3594"/>
      <c r="CB3594"/>
      <c r="CC3594"/>
      <c r="CD3594"/>
      <c r="CE3594"/>
      <c r="CF3594"/>
      <c r="CG3594"/>
      <c r="CH3594"/>
      <c r="CI3594"/>
      <c r="CJ3594"/>
      <c r="CK3594"/>
      <c r="CL3594"/>
      <c r="CM3594"/>
      <c r="CN3594"/>
      <c r="CO3594"/>
    </row>
    <row r="3595" spans="1:93" s="2" customFormat="1" ht="15" hidden="1" customHeight="1" outlineLevel="2" x14ac:dyDescent="0.25">
      <c r="A3595" s="152" t="s">
        <v>58</v>
      </c>
      <c r="B3595" s="132">
        <f t="shared" ref="B3595" si="6189">B3594/10*0</f>
        <v>0</v>
      </c>
      <c r="C3595" s="133">
        <f t="shared" ref="C3595" si="6190">C3594/10*1</f>
        <v>4.3</v>
      </c>
      <c r="D3595" s="133">
        <f t="shared" ref="D3595" si="6191">D3594/10*2</f>
        <v>8.6</v>
      </c>
      <c r="E3595" s="133">
        <f t="shared" ref="E3595" si="6192">E3594/10*3</f>
        <v>12.899999999999999</v>
      </c>
      <c r="F3595" s="133">
        <f t="shared" ref="F3595" si="6193">F3594/10*4</f>
        <v>17.2</v>
      </c>
      <c r="G3595" s="133">
        <f t="shared" ref="G3595" si="6194">G3594/10*5</f>
        <v>21.5</v>
      </c>
      <c r="H3595" s="133">
        <f t="shared" ref="H3595" si="6195">H3594/10*6</f>
        <v>25.799999999999997</v>
      </c>
      <c r="I3595" s="133">
        <f t="shared" ref="I3595" si="6196">I3594/10*7</f>
        <v>30.099999999999998</v>
      </c>
      <c r="J3595" s="191">
        <f t="shared" ref="J3595" si="6197">J3594/10*8</f>
        <v>34.4</v>
      </c>
      <c r="K3595" s="133">
        <f t="shared" ref="K3595" si="6198">K3594/10*9</f>
        <v>38.699999999999996</v>
      </c>
      <c r="L3595" s="134">
        <f t="shared" ref="L3595" si="6199">L3594/10*10</f>
        <v>43</v>
      </c>
      <c r="M3595" s="133">
        <f t="shared" ref="M3595" si="6200">M3594/10*1</f>
        <v>0</v>
      </c>
      <c r="N3595" s="133">
        <f t="shared" ref="N3595" si="6201">N3594/10*2</f>
        <v>0</v>
      </c>
      <c r="O3595" s="133">
        <f t="shared" ref="O3595" si="6202">O3594/10*3</f>
        <v>0</v>
      </c>
      <c r="P3595" s="133">
        <f t="shared" ref="P3595" si="6203">P3594/10*4</f>
        <v>0</v>
      </c>
      <c r="Q3595" s="133">
        <f t="shared" ref="Q3595" si="6204">Q3594/10*5</f>
        <v>0</v>
      </c>
      <c r="R3595" s="133">
        <f t="shared" ref="R3595" si="6205">R3594/10*6</f>
        <v>0</v>
      </c>
      <c r="S3595" s="133">
        <f t="shared" ref="S3595" si="6206">S3594/10*7</f>
        <v>0</v>
      </c>
      <c r="T3595" s="133">
        <f t="shared" ref="T3595" si="6207">T3594/10*8</f>
        <v>0</v>
      </c>
      <c r="U3595" s="133">
        <f t="shared" ref="U3595" si="6208">U3594/10*9</f>
        <v>0</v>
      </c>
      <c r="V3595" s="134">
        <f t="shared" ref="V3595" si="6209">V3594/10*10</f>
        <v>0</v>
      </c>
      <c r="W3595" s="133">
        <f t="shared" ref="W3595" si="6210">W3594/10*1</f>
        <v>0</v>
      </c>
      <c r="X3595" s="133">
        <f t="shared" ref="X3595" si="6211">X3594/10*2</f>
        <v>0</v>
      </c>
      <c r="Y3595" s="133">
        <f t="shared" ref="Y3595" si="6212">Y3594/10*3</f>
        <v>0</v>
      </c>
      <c r="Z3595" s="133">
        <f t="shared" ref="Z3595" si="6213">Z3594/10*4</f>
        <v>0</v>
      </c>
      <c r="AA3595" s="133">
        <f t="shared" ref="AA3595" si="6214">AA3594/10*5</f>
        <v>0</v>
      </c>
      <c r="AB3595" s="133">
        <f t="shared" ref="AB3595" si="6215">AB3594/10*6</f>
        <v>0</v>
      </c>
      <c r="AC3595" s="133">
        <f t="shared" ref="AC3595" si="6216">AC3594/10*7</f>
        <v>0</v>
      </c>
      <c r="AD3595" s="133">
        <f t="shared" ref="AD3595" si="6217">AD3594/10*8</f>
        <v>0</v>
      </c>
      <c r="AE3595" s="134">
        <f t="shared" ref="AE3595" si="6218">AE3594/10*9</f>
        <v>0</v>
      </c>
      <c r="AF3595" s="134">
        <f t="shared" ref="AF3595" si="6219">AF3594/10*10</f>
        <v>0</v>
      </c>
      <c r="AG3595" s="133">
        <f t="shared" ref="AG3595" si="6220">AG3594/10*1</f>
        <v>0</v>
      </c>
      <c r="AH3595" s="133">
        <f t="shared" ref="AH3595" si="6221">AH3594/10*2</f>
        <v>0</v>
      </c>
      <c r="AI3595" s="133">
        <f t="shared" ref="AI3595" si="6222">AI3594/10*3</f>
        <v>0</v>
      </c>
      <c r="AJ3595" s="133">
        <f t="shared" ref="AJ3595" si="6223">AJ3594/10*4</f>
        <v>0</v>
      </c>
      <c r="AK3595" s="133">
        <f t="shared" ref="AK3595" si="6224">AK3594/10*5</f>
        <v>0</v>
      </c>
      <c r="AL3595" s="133">
        <f t="shared" ref="AL3595" si="6225">AL3594/10*6</f>
        <v>0</v>
      </c>
      <c r="AM3595" s="133">
        <f t="shared" ref="AM3595" si="6226">AM3594/10*7</f>
        <v>0</v>
      </c>
      <c r="AN3595" s="133">
        <f t="shared" ref="AN3595" si="6227">AN3594/10*8</f>
        <v>0</v>
      </c>
      <c r="AO3595" s="134">
        <f t="shared" ref="AO3595" si="6228">AO3594/10*9</f>
        <v>0</v>
      </c>
      <c r="AP3595" s="134">
        <f t="shared" ref="AP3595" si="6229">AP3594/10*10</f>
        <v>0</v>
      </c>
      <c r="AQ3595" s="133">
        <f t="shared" ref="AQ3595" si="6230">AQ3594/10*1</f>
        <v>0</v>
      </c>
      <c r="AR3595" s="133">
        <f t="shared" ref="AR3595" si="6231">AR3594/10*2</f>
        <v>0</v>
      </c>
      <c r="AS3595" s="133">
        <f t="shared" ref="AS3595" si="6232">AS3594/10*3</f>
        <v>0</v>
      </c>
      <c r="AT3595" s="133">
        <f t="shared" ref="AT3595" si="6233">AT3594/10*4</f>
        <v>0</v>
      </c>
      <c r="AU3595" s="133">
        <f t="shared" ref="AU3595" si="6234">AU3594/10*5</f>
        <v>0</v>
      </c>
      <c r="AV3595" s="133">
        <f t="shared" ref="AV3595" si="6235">AV3594/10*6</f>
        <v>0</v>
      </c>
      <c r="AW3595" s="133">
        <f t="shared" ref="AW3595" si="6236">AW3594/10*7</f>
        <v>0</v>
      </c>
      <c r="AX3595" s="133">
        <f t="shared" ref="AX3595" si="6237">AX3594/10*8</f>
        <v>0</v>
      </c>
      <c r="AY3595" s="134">
        <f t="shared" ref="AY3595" si="6238">AY3594/10*9</f>
        <v>0</v>
      </c>
      <c r="AZ3595" s="134">
        <f t="shared" ref="AZ3595" si="6239">AZ3594/10*10</f>
        <v>0</v>
      </c>
      <c r="BA3595" s="133">
        <f t="shared" ref="BA3595" si="6240">BA3594/10*1</f>
        <v>0</v>
      </c>
      <c r="BB3595" s="133">
        <f t="shared" ref="BB3595" si="6241">BB3594/10*2</f>
        <v>0</v>
      </c>
      <c r="BC3595" s="133">
        <f t="shared" ref="BC3595" si="6242">BC3594/10*3</f>
        <v>0</v>
      </c>
      <c r="BD3595" s="133">
        <f t="shared" ref="BD3595" si="6243">BD3594/10*4</f>
        <v>0</v>
      </c>
      <c r="BE3595" s="133">
        <f t="shared" ref="BE3595" si="6244">BE3594/10*5</f>
        <v>0</v>
      </c>
      <c r="BF3595" s="133">
        <f t="shared" ref="BF3595" si="6245">BF3594/10*6</f>
        <v>0</v>
      </c>
      <c r="BG3595" s="133">
        <f t="shared" ref="BG3595" si="6246">BG3594/10*7</f>
        <v>0</v>
      </c>
      <c r="BH3595" s="133">
        <f t="shared" ref="BH3595" si="6247">BH3594/10*8</f>
        <v>0</v>
      </c>
      <c r="BI3595" s="134">
        <f t="shared" ref="BI3595" si="6248">BI3594/10*9</f>
        <v>0</v>
      </c>
      <c r="BJ3595" s="134">
        <f t="shared" ref="BJ3595" si="6249">BJ3594/10*10</f>
        <v>0</v>
      </c>
      <c r="BK3595"/>
      <c r="BL3595"/>
      <c r="BM3595"/>
      <c r="BN3595"/>
      <c r="BO3595"/>
      <c r="BP3595"/>
      <c r="BQ3595"/>
      <c r="BR3595"/>
      <c r="BS3595"/>
      <c r="BT3595"/>
      <c r="BU3595"/>
      <c r="BV3595"/>
      <c r="BW3595"/>
      <c r="BX3595"/>
      <c r="BY3595"/>
      <c r="BZ3595"/>
      <c r="CA3595"/>
      <c r="CB3595"/>
      <c r="CC3595"/>
      <c r="CD3595"/>
      <c r="CE3595"/>
      <c r="CF3595"/>
      <c r="CG3595"/>
      <c r="CH3595"/>
      <c r="CI3595"/>
      <c r="CJ3595"/>
      <c r="CK3595"/>
      <c r="CL3595"/>
      <c r="CM3595"/>
      <c r="CN3595"/>
      <c r="CO3595"/>
    </row>
    <row r="3596" spans="1:93" ht="15.75" hidden="1" outlineLevel="2" thickBot="1" x14ac:dyDescent="0.3">
      <c r="A3596" s="152" t="s">
        <v>60</v>
      </c>
      <c r="B3596" s="192">
        <f t="shared" ref="B3596:L3596" si="6250">-B3593+B3592*B3595-1*IF(AND($A3066=B3591,B3595&gt;=$A3539),B3595-$A3539,0)</f>
        <v>0</v>
      </c>
      <c r="C3596" s="193">
        <f t="shared" si="6250"/>
        <v>0</v>
      </c>
      <c r="D3596" s="193">
        <f t="shared" si="6250"/>
        <v>0</v>
      </c>
      <c r="E3596" s="193">
        <f t="shared" si="6250"/>
        <v>0</v>
      </c>
      <c r="F3596" s="193">
        <f t="shared" si="6250"/>
        <v>0</v>
      </c>
      <c r="G3596" s="193">
        <f t="shared" si="6250"/>
        <v>0</v>
      </c>
      <c r="H3596" s="193">
        <f t="shared" si="6250"/>
        <v>0</v>
      </c>
      <c r="I3596" s="193">
        <f t="shared" si="6250"/>
        <v>0</v>
      </c>
      <c r="J3596" s="193">
        <f t="shared" si="6250"/>
        <v>0</v>
      </c>
      <c r="K3596" s="193">
        <f t="shared" si="6250"/>
        <v>0</v>
      </c>
      <c r="L3596" s="193">
        <f t="shared" si="6250"/>
        <v>0</v>
      </c>
      <c r="M3596" s="192">
        <f>-M3593+M3592*M3595-1*IF(AND($A3066=M3591,M3595&gt;=$A3539),M3595-$A3539,0)</f>
        <v>0</v>
      </c>
      <c r="N3596" s="193">
        <f>-N3593+N3592*N3595-1*IF(AND($A3066=N3591,N3595&gt;=$A3539),N3595-$A3539,0)</f>
        <v>0</v>
      </c>
      <c r="O3596" s="193">
        <f t="shared" ref="O3596:U3596" si="6251">-O3593+O3592*O3595-1*IF(AND($A3066=O3591,O3595&gt;=$A3539),O3595-$A3539,0)</f>
        <v>0</v>
      </c>
      <c r="P3596" s="193">
        <f t="shared" si="6251"/>
        <v>0</v>
      </c>
      <c r="Q3596" s="193">
        <f t="shared" si="6251"/>
        <v>0</v>
      </c>
      <c r="R3596" s="193">
        <f t="shared" si="6251"/>
        <v>0</v>
      </c>
      <c r="S3596" s="193">
        <f t="shared" si="6251"/>
        <v>0</v>
      </c>
      <c r="T3596" s="193">
        <f t="shared" si="6251"/>
        <v>0</v>
      </c>
      <c r="U3596" s="193">
        <f t="shared" si="6251"/>
        <v>0</v>
      </c>
      <c r="V3596" s="194">
        <f>-V3593+V3592*V3595-1*IF(AND($A3066=V3591,V3595&gt;=$A3539),V3595-$A3539,0)</f>
        <v>0</v>
      </c>
      <c r="W3596" s="192">
        <f t="shared" ref="W3596:BJ3596" si="6252">-W3593+W3592*W3595-1*IF(AND($A3066=W3591,W3595&gt;=$A3539),W3595-$A3539,0)</f>
        <v>0</v>
      </c>
      <c r="X3596" s="193">
        <f t="shared" si="6252"/>
        <v>0</v>
      </c>
      <c r="Y3596" s="193">
        <f t="shared" si="6252"/>
        <v>0</v>
      </c>
      <c r="Z3596" s="193">
        <f t="shared" si="6252"/>
        <v>0</v>
      </c>
      <c r="AA3596" s="193">
        <f t="shared" si="6252"/>
        <v>0</v>
      </c>
      <c r="AB3596" s="193">
        <f t="shared" si="6252"/>
        <v>0</v>
      </c>
      <c r="AC3596" s="193">
        <f t="shared" si="6252"/>
        <v>0</v>
      </c>
      <c r="AD3596" s="193">
        <f t="shared" si="6252"/>
        <v>0</v>
      </c>
      <c r="AE3596" s="193">
        <f t="shared" si="6252"/>
        <v>0</v>
      </c>
      <c r="AF3596" s="194">
        <f t="shared" si="6252"/>
        <v>0</v>
      </c>
      <c r="AG3596" s="192">
        <f t="shared" si="6252"/>
        <v>0</v>
      </c>
      <c r="AH3596" s="193">
        <f t="shared" si="6252"/>
        <v>0</v>
      </c>
      <c r="AI3596" s="193">
        <f t="shared" si="6252"/>
        <v>0</v>
      </c>
      <c r="AJ3596" s="193">
        <f t="shared" si="6252"/>
        <v>0</v>
      </c>
      <c r="AK3596" s="193">
        <f t="shared" si="6252"/>
        <v>0</v>
      </c>
      <c r="AL3596" s="193">
        <f t="shared" si="6252"/>
        <v>0</v>
      </c>
      <c r="AM3596" s="193">
        <f t="shared" si="6252"/>
        <v>0</v>
      </c>
      <c r="AN3596" s="193">
        <f t="shared" si="6252"/>
        <v>0</v>
      </c>
      <c r="AO3596" s="193">
        <f t="shared" si="6252"/>
        <v>0</v>
      </c>
      <c r="AP3596" s="194">
        <f t="shared" si="6252"/>
        <v>0</v>
      </c>
      <c r="AQ3596" s="192">
        <f t="shared" si="6252"/>
        <v>0</v>
      </c>
      <c r="AR3596" s="193">
        <f t="shared" si="6252"/>
        <v>0</v>
      </c>
      <c r="AS3596" s="193">
        <f t="shared" si="6252"/>
        <v>0</v>
      </c>
      <c r="AT3596" s="193">
        <f t="shared" si="6252"/>
        <v>0</v>
      </c>
      <c r="AU3596" s="193">
        <f t="shared" si="6252"/>
        <v>0</v>
      </c>
      <c r="AV3596" s="193">
        <f t="shared" si="6252"/>
        <v>0</v>
      </c>
      <c r="AW3596" s="193">
        <f t="shared" si="6252"/>
        <v>0</v>
      </c>
      <c r="AX3596" s="193">
        <f t="shared" si="6252"/>
        <v>0</v>
      </c>
      <c r="AY3596" s="193">
        <f t="shared" si="6252"/>
        <v>0</v>
      </c>
      <c r="AZ3596" s="194">
        <f t="shared" si="6252"/>
        <v>0</v>
      </c>
      <c r="BA3596" s="192" t="e">
        <f t="shared" si="6252"/>
        <v>#DIV/0!</v>
      </c>
      <c r="BB3596" s="193" t="e">
        <f t="shared" si="6252"/>
        <v>#DIV/0!</v>
      </c>
      <c r="BC3596" s="193" t="e">
        <f t="shared" si="6252"/>
        <v>#DIV/0!</v>
      </c>
      <c r="BD3596" s="193" t="e">
        <f t="shared" si="6252"/>
        <v>#DIV/0!</v>
      </c>
      <c r="BE3596" s="193" t="e">
        <f t="shared" si="6252"/>
        <v>#DIV/0!</v>
      </c>
      <c r="BF3596" s="193" t="e">
        <f t="shared" si="6252"/>
        <v>#DIV/0!</v>
      </c>
      <c r="BG3596" s="193" t="e">
        <f t="shared" si="6252"/>
        <v>#DIV/0!</v>
      </c>
      <c r="BH3596" s="193" t="e">
        <f t="shared" si="6252"/>
        <v>#DIV/0!</v>
      </c>
      <c r="BI3596" s="193" t="e">
        <f t="shared" si="6252"/>
        <v>#DIV/0!</v>
      </c>
      <c r="BJ3596" s="194" t="e">
        <f t="shared" si="6252"/>
        <v>#DIV/0!</v>
      </c>
    </row>
    <row r="3597" spans="1:93" hidden="1" outlineLevel="2" x14ac:dyDescent="0.25"/>
    <row r="3598" spans="1:93" hidden="1" outlineLevel="1" collapsed="1" x14ac:dyDescent="0.25">
      <c r="A3598" s="181">
        <f>10*B3066/10</f>
        <v>0</v>
      </c>
      <c r="B3598" s="180"/>
      <c r="C3598" s="180"/>
      <c r="D3598" s="180"/>
    </row>
    <row r="3599" spans="1:93" hidden="1" outlineLevel="2" x14ac:dyDescent="0.25">
      <c r="B3599" s="316">
        <f>'Calculo VIGA'!E$2</f>
        <v>1</v>
      </c>
      <c r="C3599" s="317"/>
      <c r="D3599" s="316">
        <f>'Calculo VIGA'!F$2</f>
        <v>2</v>
      </c>
      <c r="E3599" s="317"/>
      <c r="F3599" s="316">
        <f>'Calculo VIGA'!G$2</f>
        <v>3</v>
      </c>
      <c r="G3599" s="317"/>
      <c r="H3599" s="316">
        <f>'Calculo VIGA'!H$2</f>
        <v>4</v>
      </c>
      <c r="I3599" s="317"/>
      <c r="J3599" s="316">
        <f>'Calculo VIGA'!I$2</f>
        <v>5</v>
      </c>
      <c r="K3599" s="317"/>
      <c r="L3599" s="316">
        <f>'Calculo VIGA'!J$2</f>
        <v>6</v>
      </c>
      <c r="M3599" s="317"/>
    </row>
    <row r="3600" spans="1:93" hidden="1" outlineLevel="2" x14ac:dyDescent="0.25">
      <c r="B3600" s="105">
        <f>'Calculo VIGA'!B$18</f>
        <v>3</v>
      </c>
      <c r="C3600" s="106">
        <v>0</v>
      </c>
      <c r="D3600" s="107">
        <f>'Calculo VIGA'!J$18</f>
        <v>0</v>
      </c>
      <c r="E3600" s="106">
        <v>0</v>
      </c>
      <c r="F3600" s="107">
        <f>'Calculo VIGA'!R$18</f>
        <v>0</v>
      </c>
      <c r="G3600" s="106">
        <v>0</v>
      </c>
      <c r="H3600" s="107">
        <f>'Calculo VIGA'!Z$18</f>
        <v>0</v>
      </c>
      <c r="I3600" s="106">
        <v>0</v>
      </c>
      <c r="J3600" s="107">
        <f>'Calculo VIGA'!AH$18</f>
        <v>0</v>
      </c>
      <c r="K3600" s="106">
        <v>0</v>
      </c>
      <c r="L3600" s="107">
        <f>'Calculo VIGA'!AP$18</f>
        <v>0</v>
      </c>
      <c r="M3600" s="108">
        <v>0</v>
      </c>
      <c r="X3600" s="146"/>
      <c r="Y3600" s="147"/>
    </row>
    <row r="3601" spans="1:34" hidden="1" outlineLevel="2" x14ac:dyDescent="0.25">
      <c r="B3601" s="105">
        <f>'Calculo VIGA'!B$19</f>
        <v>4</v>
      </c>
      <c r="C3601" s="106">
        <f>IF($A3066=B3599,1*($B3066-$A3598)^2*(2*$A3598+$B3066)/$B3066^3,0)</f>
        <v>0</v>
      </c>
      <c r="D3601" s="107">
        <f>'Calculo VIGA'!J$19</f>
        <v>0</v>
      </c>
      <c r="E3601" s="106">
        <f>IF($A3066=D3599,1*($B3066-$A3598)^2*(2*$A3598+$B3066)/$B3066^3,0)</f>
        <v>0</v>
      </c>
      <c r="F3601" s="107">
        <f>'Calculo VIGA'!R$19</f>
        <v>0</v>
      </c>
      <c r="G3601" s="106">
        <f>IF($A3066=F3599,1*($B3066-$A3598)^2*(2*$A3598+$B3066)/$B3066^3,0)</f>
        <v>0</v>
      </c>
      <c r="H3601" s="107">
        <f>'Calculo VIGA'!Z$19</f>
        <v>0</v>
      </c>
      <c r="I3601" s="106">
        <f>IF($A3066=H3599,1*($B3066-$A3598)^2*(2*$A3598+$B3066)/$B3066^3,0)</f>
        <v>0</v>
      </c>
      <c r="J3601" s="107">
        <f>'Calculo VIGA'!AH$19</f>
        <v>0</v>
      </c>
      <c r="K3601" s="106">
        <f>IF($A3066=J3599,1*($B3066-$A3598)^2*(2*$A3598+$B3066)/$B3066^3,0)</f>
        <v>0</v>
      </c>
      <c r="L3601" s="107">
        <f>'Calculo VIGA'!AP$19</f>
        <v>0</v>
      </c>
      <c r="M3601" s="108" t="e">
        <f>IF($A3066=L3599,1*($B3066-$A3598)^2*(2*$A3598+$B3066)/$B3066^3,0)</f>
        <v>#DIV/0!</v>
      </c>
    </row>
    <row r="3602" spans="1:34" hidden="1" outlineLevel="2" x14ac:dyDescent="0.25">
      <c r="A3602" t="s">
        <v>36</v>
      </c>
      <c r="B3602" s="105">
        <f>'Calculo VIGA'!B$20</f>
        <v>1</v>
      </c>
      <c r="C3602" s="106">
        <f>IF($A3066=B3599,1*$A3598*($B3066-$A3598)^2/$B3066^2,0)</f>
        <v>0</v>
      </c>
      <c r="D3602" s="107">
        <f>'Calculo VIGA'!J$20</f>
        <v>0</v>
      </c>
      <c r="E3602" s="106">
        <f>IF($A3066=D3599,1*$A3598*($B3066-$A3598)^2/$B3066^2,0)</f>
        <v>0</v>
      </c>
      <c r="F3602" s="107">
        <f>'Calculo VIGA'!R$20</f>
        <v>0</v>
      </c>
      <c r="G3602" s="106">
        <f>IF($A3066=F3599,1*$A3598*($B3066-$A3598)^2/$B3066^2,0)</f>
        <v>0</v>
      </c>
      <c r="H3602" s="107">
        <f>'Calculo VIGA'!Z$20</f>
        <v>0</v>
      </c>
      <c r="I3602" s="106">
        <f>IF($A3066=H3599,1*$A3598*($B3066-$A3598)^2/$B3066^2,0)</f>
        <v>0</v>
      </c>
      <c r="J3602" s="107">
        <f>'Calculo VIGA'!AH$20</f>
        <v>0</v>
      </c>
      <c r="K3602" s="106">
        <f>IF($A3066=J3599,1*$A3598*($B3066-$A3598)^2/$B3066^2,0)</f>
        <v>0</v>
      </c>
      <c r="L3602" s="107">
        <f>'Calculo VIGA'!AP$20</f>
        <v>0</v>
      </c>
      <c r="M3602" s="108" t="e">
        <f>IF($A3066=L3599,1*$A3598*($B3066-$A3598)^2/$B3066^2,0)</f>
        <v>#DIV/0!</v>
      </c>
      <c r="X3602" s="149"/>
    </row>
    <row r="3603" spans="1:34" hidden="1" outlineLevel="2" x14ac:dyDescent="0.25">
      <c r="B3603" s="105">
        <f>'Calculo VIGA'!B$21</f>
        <v>5</v>
      </c>
      <c r="C3603" s="108">
        <v>0</v>
      </c>
      <c r="D3603" s="107">
        <f>'Calculo VIGA'!J$21</f>
        <v>0</v>
      </c>
      <c r="E3603" s="108">
        <v>0</v>
      </c>
      <c r="F3603" s="107">
        <f>'Calculo VIGA'!R$21</f>
        <v>0</v>
      </c>
      <c r="G3603" s="108">
        <v>0</v>
      </c>
      <c r="H3603" s="107">
        <f>'Calculo VIGA'!Z$21</f>
        <v>0</v>
      </c>
      <c r="I3603" s="108">
        <v>0</v>
      </c>
      <c r="J3603" s="107">
        <f>'Calculo VIGA'!AH$21</f>
        <v>0</v>
      </c>
      <c r="K3603" s="108">
        <v>0</v>
      </c>
      <c r="L3603" s="107">
        <f>'Calculo VIGA'!AP$21</f>
        <v>0</v>
      </c>
      <c r="M3603" s="108">
        <v>0</v>
      </c>
    </row>
    <row r="3604" spans="1:34" hidden="1" outlineLevel="2" x14ac:dyDescent="0.25">
      <c r="B3604" s="105">
        <f>'Calculo VIGA'!B$22</f>
        <v>6</v>
      </c>
      <c r="C3604" s="106">
        <f>IF($A3066=B3599,1*($A3598)^2*(3*$B3066-2*$A3598)/$B3066^3,0)</f>
        <v>0</v>
      </c>
      <c r="D3604" s="107">
        <f>'Calculo VIGA'!J$22</f>
        <v>0</v>
      </c>
      <c r="E3604" s="106">
        <f>IF($A3066=D3599,1*($A3598)^2*(3*$B3066-2*$A3598)/$B3066^3,0)</f>
        <v>0</v>
      </c>
      <c r="F3604" s="107">
        <f>'Calculo VIGA'!R$22</f>
        <v>0</v>
      </c>
      <c r="G3604" s="106">
        <f>IF($A3066=F3599,1*($A3598)^2*(3*$B3066-2*$A3598)/$B3066^3,0)</f>
        <v>0</v>
      </c>
      <c r="H3604" s="107">
        <f>'Calculo VIGA'!Z$22</f>
        <v>0</v>
      </c>
      <c r="I3604" s="106">
        <f>IF($A3066=H3599,1*($A3598)^2*(3*$B3066-2*$A3598)/$B3066^3,0)</f>
        <v>0</v>
      </c>
      <c r="J3604" s="107">
        <f>'Calculo VIGA'!AH$22</f>
        <v>0</v>
      </c>
      <c r="K3604" s="106">
        <f>IF($A3066=J3599,1*($A3598)^2*(3*$B3066-2*$A3598)/$B3066^3,0)</f>
        <v>0</v>
      </c>
      <c r="L3604" s="107">
        <f>'Calculo VIGA'!AP$22</f>
        <v>0</v>
      </c>
      <c r="M3604" s="108" t="e">
        <f>IF($A3066=L3599,1*($A3598)^2*(3*$B3066-2*$A3598)/$B3066^3,0)</f>
        <v>#DIV/0!</v>
      </c>
    </row>
    <row r="3605" spans="1:34" hidden="1" outlineLevel="2" x14ac:dyDescent="0.25">
      <c r="B3605" s="105">
        <f>'Calculo VIGA'!B$23</f>
        <v>2</v>
      </c>
      <c r="C3605" s="108">
        <f>IF($A3066=B3599,-1*($B3066-$A3598)*$A3598^2/$B3066^2,0)</f>
        <v>0</v>
      </c>
      <c r="D3605" s="107">
        <f>'Calculo VIGA'!J$23</f>
        <v>0</v>
      </c>
      <c r="E3605" s="108">
        <f>IF($A3066=D3599,-1*($B3066-$A3598)*$A3598^2/$B3066^2,0)</f>
        <v>0</v>
      </c>
      <c r="F3605" s="107">
        <f>'Calculo VIGA'!R$23</f>
        <v>0</v>
      </c>
      <c r="G3605" s="108">
        <f>IF($A3066=F3599,-1*($B3066-$A3598)*$A3598^2/$B3066^2,0)</f>
        <v>0</v>
      </c>
      <c r="H3605" s="107">
        <f>'Calculo VIGA'!Z$23</f>
        <v>0</v>
      </c>
      <c r="I3605" s="108">
        <f>IF($A3066=H3599,-1*($B3066-$A3598)*$A3598^2/$B3066^2,0)</f>
        <v>0</v>
      </c>
      <c r="J3605" s="107">
        <f>'Calculo VIGA'!AH$23</f>
        <v>0</v>
      </c>
      <c r="K3605" s="108">
        <f>IF($A3066=J3599,-1*($B3066-$A3598)*$A3598^2/$B3066^2,0)</f>
        <v>0</v>
      </c>
      <c r="L3605" s="107">
        <f>'Calculo VIGA'!AP$23</f>
        <v>0</v>
      </c>
      <c r="M3605" s="108" t="e">
        <f>IF($A3066=L3599,-1*($B3066-$A3598)*$A3598^2/$B3066^2,0)</f>
        <v>#DIV/0!</v>
      </c>
    </row>
    <row r="3606" spans="1:34" hidden="1" outlineLevel="2" x14ac:dyDescent="0.25">
      <c r="C3606" t="s">
        <v>61</v>
      </c>
      <c r="D3606" s="182"/>
      <c r="E3606" s="183"/>
      <c r="F3606" s="182"/>
      <c r="G3606" s="183"/>
      <c r="H3606" s="182"/>
      <c r="I3606" s="183"/>
      <c r="J3606" s="182"/>
      <c r="K3606" s="183"/>
      <c r="L3606" s="182"/>
      <c r="M3606" s="183"/>
      <c r="N3606" s="182"/>
      <c r="O3606" s="183"/>
      <c r="P3606" s="182"/>
      <c r="Q3606" s="183"/>
      <c r="R3606" s="182"/>
      <c r="S3606" s="183"/>
    </row>
    <row r="3607" spans="1:34" hidden="1" outlineLevel="2" x14ac:dyDescent="0.25">
      <c r="B3607" s="105">
        <v>1</v>
      </c>
      <c r="C3607" s="108">
        <f t="shared" ref="C3607" si="6253">-(IFERROR(VLOOKUP($B3607,$B3600:$C3605,2,0),0)+IFERROR(VLOOKUP($B3607,$D3600:$E3605,2,0),0)+IFERROR(VLOOKUP($B3607,$F3600:$G3605,2,0),0)+IFERROR(VLOOKUP($B3607,$H3600:$I3605,2,0),0)+IFERROR(VLOOKUP($B3607,$J3600:$K3605,2,0),0)+IFERROR(VLOOKUP($B3607,$L3600:$M3605,2,0),0)+IFERROR(VLOOKUP($B3607,$N3600:$O3605,2,0),0)+IFERROR(VLOOKUP($B3607,$P3600:$Q3605,2,0),0)+IFERROR(VLOOKUP($B3607,$R3600:$S3605,2,0),0))</f>
        <v>0</v>
      </c>
      <c r="E3607" s="109"/>
      <c r="F3607" s="325" t="s">
        <v>37</v>
      </c>
      <c r="G3607" s="325"/>
      <c r="H3607" s="325"/>
      <c r="I3607" s="325"/>
      <c r="J3607" s="325"/>
      <c r="K3607" s="325"/>
      <c r="L3607" s="325"/>
      <c r="M3607" s="325"/>
      <c r="N3607" s="325"/>
      <c r="O3607" s="325"/>
      <c r="P3607" s="325"/>
      <c r="Q3607" s="325"/>
      <c r="R3607" s="325"/>
      <c r="S3607" s="325"/>
      <c r="T3607" s="325"/>
      <c r="U3607" s="325"/>
      <c r="V3607" s="325"/>
      <c r="W3607" s="325"/>
      <c r="X3607" s="325"/>
      <c r="Y3607" s="325"/>
      <c r="Z3607" s="325"/>
      <c r="AA3607" s="325"/>
      <c r="AB3607" s="110"/>
      <c r="AC3607" s="110"/>
      <c r="AD3607" s="110"/>
      <c r="AE3607" s="110"/>
      <c r="AF3607" s="110"/>
      <c r="AG3607" s="110"/>
      <c r="AH3607" s="110"/>
    </row>
    <row r="3608" spans="1:34" hidden="1" outlineLevel="2" x14ac:dyDescent="0.25">
      <c r="B3608" s="105">
        <v>2</v>
      </c>
      <c r="C3608" s="108">
        <f t="shared" ref="C3608" si="6254">-(IFERROR(VLOOKUP($B3608,$B3600:$C3605,2,0),0)+IFERROR(VLOOKUP($B3608,$D3600:$E3605,2,0),0)+IFERROR(VLOOKUP($B3608,$F3600:$G3605,2,0),0)+IFERROR(VLOOKUP($B3608,$H3600:$I3605,2,0),0)+IFERROR(VLOOKUP($B3608,$J3600:$K3605,2,0),0)+IFERROR(VLOOKUP($B3608,$L3600:$M3605,2,0),0)+IFERROR(VLOOKUP($B3608,$N3600:$O3605,2,0),0)+IFERROR(VLOOKUP($B3608,$P3600:$Q3605,2,0),0)+IFERROR(VLOOKUP($B3608,$R3600:$S3605,2,0),0))</f>
        <v>0</v>
      </c>
      <c r="E3608" s="110"/>
      <c r="F3608" s="110"/>
      <c r="G3608" s="326" t="s">
        <v>38</v>
      </c>
      <c r="H3608" s="326"/>
      <c r="I3608" s="326"/>
      <c r="J3608" s="326"/>
      <c r="K3608" s="326"/>
      <c r="L3608" s="326"/>
      <c r="M3608" s="110"/>
      <c r="N3608" s="110"/>
      <c r="O3608" s="110"/>
      <c r="P3608" s="327" t="s">
        <v>39</v>
      </c>
      <c r="Q3608" s="327"/>
      <c r="R3608" s="327"/>
      <c r="S3608" s="327"/>
      <c r="T3608" s="327"/>
      <c r="U3608" s="327"/>
      <c r="V3608" s="110"/>
      <c r="W3608" s="110"/>
      <c r="X3608" s="110"/>
      <c r="Y3608" s="110"/>
      <c r="Z3608" s="110"/>
      <c r="AA3608" s="110"/>
      <c r="AB3608" s="110"/>
      <c r="AC3608" s="110"/>
      <c r="AD3608" s="110"/>
      <c r="AE3608" s="110"/>
      <c r="AF3608" s="110"/>
      <c r="AG3608" s="110"/>
      <c r="AH3608" s="110"/>
    </row>
    <row r="3609" spans="1:34" hidden="1" outlineLevel="2" x14ac:dyDescent="0.25">
      <c r="B3609" s="105">
        <v>3</v>
      </c>
      <c r="C3609" s="108">
        <f t="shared" ref="C3609" si="6255">-(IFERROR(VLOOKUP($B3609,$B3600:$C3605,2,0),0)+IFERROR(VLOOKUP($B3609,$D3600:$E3605,2,0),0)+IFERROR(VLOOKUP($B3609,$F3600:$G3605,2,0),0)+IFERROR(VLOOKUP($B3609,$H3600:$I3605,2,0),0)+IFERROR(VLOOKUP($B3609,$J3600:$K3605,2,0),0)+IFERROR(VLOOKUP($B3609,$L3600:$M3605,2,0),0)+IFERROR(VLOOKUP($B3609,$N3600:$O3605,2,0),0)+IFERROR(VLOOKUP($B3609,$P3600:$Q3605,2,0),0)+IFERROR(VLOOKUP($B3609,$R3600:$S3605,2,0),0))</f>
        <v>0</v>
      </c>
      <c r="E3609" s="110"/>
      <c r="F3609" s="110"/>
      <c r="G3609" s="112">
        <v>6</v>
      </c>
      <c r="H3609" s="112">
        <v>5</v>
      </c>
      <c r="I3609" s="112">
        <v>4</v>
      </c>
      <c r="J3609" s="112">
        <v>3</v>
      </c>
      <c r="K3609" s="112">
        <v>2</v>
      </c>
      <c r="L3609" s="112">
        <v>1</v>
      </c>
      <c r="M3609" s="110"/>
      <c r="O3609" s="110"/>
      <c r="P3609" s="112">
        <v>6</v>
      </c>
      <c r="Q3609" s="112">
        <v>5</v>
      </c>
      <c r="R3609" s="112">
        <v>4</v>
      </c>
      <c r="S3609" s="112">
        <v>3</v>
      </c>
      <c r="T3609" s="112">
        <v>2</v>
      </c>
      <c r="U3609" s="112">
        <v>1</v>
      </c>
      <c r="AB3609" s="110"/>
      <c r="AC3609" s="110"/>
      <c r="AD3609" s="110"/>
      <c r="AE3609" s="110"/>
      <c r="AF3609" s="110"/>
      <c r="AG3609" s="110"/>
      <c r="AH3609" s="110"/>
    </row>
    <row r="3610" spans="1:34" hidden="1" outlineLevel="2" x14ac:dyDescent="0.25">
      <c r="B3610" s="105">
        <v>4</v>
      </c>
      <c r="C3610" s="108">
        <f t="shared" ref="C3610" si="6256">-(IFERROR(VLOOKUP($B3610,$B3600:$C3605,2,0),0)+IFERROR(VLOOKUP($B3610,$D3600:$E3605,2,0),0)+IFERROR(VLOOKUP($B3610,$F3600:$G3605,2,0),0)+IFERROR(VLOOKUP($B3610,$H3600:$I3605,2,0),0)+IFERROR(VLOOKUP($B3610,$J3600:$K3605,2,0),0)+IFERROR(VLOOKUP($B3610,$L3600:$M3605,2,0),0)+IFERROR(VLOOKUP($B3610,$N3600:$O3605,2,0),0)+IFERROR(VLOOKUP($B3610,$P3600:$Q3605,2,0),0)+IFERROR(VLOOKUP($B3610,$R3600:$S3605,2,0),0))</f>
        <v>0</v>
      </c>
      <c r="E3610" s="110"/>
      <c r="F3610" s="105">
        <v>1</v>
      </c>
      <c r="G3610" s="184" t="e">
        <f t="array" ref="G3610:G3616">MMULT(MINVERSE($C$24:$I$30),$C3607:$C3613)</f>
        <v>#NUM!</v>
      </c>
      <c r="H3610" s="184" t="e">
        <f t="array" ref="H3610:H3615">MMULT(MINVERSE($C$24:$H$29),$C3607:$C3612)</f>
        <v>#NUM!</v>
      </c>
      <c r="I3610" s="184" t="e">
        <f t="array" ref="I3610:I3614">MMULT(MINVERSE($C$24:$G$28),$C3607:$C3611)</f>
        <v>#NUM!</v>
      </c>
      <c r="J3610" s="184">
        <f t="array" ref="J3610:J3613">MMULT(MINVERSE($C$24:$F$27),$C3607:$C3610)</f>
        <v>0</v>
      </c>
      <c r="K3610" s="184">
        <f t="array" ref="K3610:K3612">MMULT(MINVERSE($C$24:$E$26),$C3607:$C3609)</f>
        <v>0</v>
      </c>
      <c r="L3610" s="184">
        <f t="array" ref="L3610:L3611">MMULT(MINVERSE($C$24:$D$25),$C3607:$C3608)</f>
        <v>0</v>
      </c>
      <c r="M3610" s="110"/>
      <c r="O3610" s="105">
        <v>1</v>
      </c>
      <c r="P3610" s="184" t="e">
        <f t="array" ref="P3610:P3620">MMULT(MINVERSE($C$24:$M$34),$C3607:$C3617)</f>
        <v>#NUM!</v>
      </c>
      <c r="Q3610" s="184" t="e">
        <f t="array" ref="Q3610:Q3619">MMULT(MINVERSE($C$24:$L$33),$C3607:$C3616)</f>
        <v>#NUM!</v>
      </c>
      <c r="R3610" s="184" t="e">
        <f t="array" ref="R3610:R3618">MMULT(MINVERSE($C$24:$K$32),$C3607:$C3615)</f>
        <v>#NUM!</v>
      </c>
      <c r="S3610" s="184" t="e">
        <f t="array" ref="S3610:S3617">MMULT(MINVERSE($C$24:$J$31),$C3607:$C3614)</f>
        <v>#NUM!</v>
      </c>
      <c r="T3610" s="114"/>
      <c r="U3610" s="114"/>
      <c r="V3610" s="110"/>
      <c r="W3610" s="110"/>
      <c r="X3610" s="110"/>
      <c r="Y3610" s="110"/>
      <c r="Z3610" s="110"/>
      <c r="AA3610" s="110"/>
      <c r="AB3610" s="110"/>
      <c r="AC3610" s="110"/>
      <c r="AD3610" s="110"/>
      <c r="AE3610" s="110"/>
      <c r="AF3610" s="110"/>
      <c r="AG3610" s="110"/>
      <c r="AH3610" s="110"/>
    </row>
    <row r="3611" spans="1:34" hidden="1" outlineLevel="2" x14ac:dyDescent="0.25">
      <c r="B3611" s="105">
        <v>5</v>
      </c>
      <c r="C3611" s="108">
        <f t="shared" ref="C3611" si="6257">-(IFERROR(VLOOKUP($B3611,$B3600:$C3605,2,0),0)+IFERROR(VLOOKUP($B3611,$D3600:$E3605,2,0),0)+IFERROR(VLOOKUP($B3611,$F3600:$G3605,2,0),0)+IFERROR(VLOOKUP($B3611,$H3600:$I3605,2,0),0)+IFERROR(VLOOKUP($B3611,$J3600:$K3605,2,0),0)+IFERROR(VLOOKUP($B3611,$L3600:$M3605,2,0),0)+IFERROR(VLOOKUP($B3611,$N3600:$O3605,2,0),0)+IFERROR(VLOOKUP($B3611,$P3600:$Q3605,2,0),0)+IFERROR(VLOOKUP($B3611,$R3600:$S3605,2,0),0))</f>
        <v>0</v>
      </c>
      <c r="E3611" s="110"/>
      <c r="F3611" s="105">
        <v>2</v>
      </c>
      <c r="G3611" s="185" t="e">
        <v>#NUM!</v>
      </c>
      <c r="H3611" s="185" t="e">
        <v>#NUM!</v>
      </c>
      <c r="I3611" s="185" t="e">
        <v>#NUM!</v>
      </c>
      <c r="J3611" s="185">
        <v>0</v>
      </c>
      <c r="K3611" s="185">
        <v>0</v>
      </c>
      <c r="L3611" s="185">
        <v>0</v>
      </c>
      <c r="M3611" s="110"/>
      <c r="O3611" s="105">
        <v>2</v>
      </c>
      <c r="P3611" s="185" t="e">
        <v>#NUM!</v>
      </c>
      <c r="Q3611" s="185" t="e">
        <v>#NUM!</v>
      </c>
      <c r="R3611" s="185" t="e">
        <v>#NUM!</v>
      </c>
      <c r="S3611" s="185" t="e">
        <v>#NUM!</v>
      </c>
      <c r="T3611" s="114"/>
      <c r="U3611" s="114"/>
    </row>
    <row r="3612" spans="1:34" hidden="1" outlineLevel="2" x14ac:dyDescent="0.25">
      <c r="B3612" s="105">
        <v>6</v>
      </c>
      <c r="C3612" s="108">
        <f t="shared" ref="C3612" si="6258">-(IFERROR(VLOOKUP($B3612,$B3600:$C3605,2,0),0)+IFERROR(VLOOKUP($B3612,$D3600:$E3605,2,0),0)+IFERROR(VLOOKUP($B3612,$F3600:$G3605,2,0),0)+IFERROR(VLOOKUP($B3612,$H3600:$I3605,2,0),0)+IFERROR(VLOOKUP($B3612,$J3600:$K3605,2,0),0)+IFERROR(VLOOKUP($B3612,$L3600:$M3605,2,0),0)+IFERROR(VLOOKUP($B3612,$N3600:$O3605,2,0),0)+IFERROR(VLOOKUP($B3612,$P3600:$Q3605,2,0),0)+IFERROR(VLOOKUP($B3612,$R3600:$S3605,2,0),0))</f>
        <v>0</v>
      </c>
      <c r="E3612" s="110"/>
      <c r="F3612" s="105">
        <v>3</v>
      </c>
      <c r="G3612" s="185" t="e">
        <v>#NUM!</v>
      </c>
      <c r="H3612" s="185" t="e">
        <v>#NUM!</v>
      </c>
      <c r="I3612" s="185" t="e">
        <v>#NUM!</v>
      </c>
      <c r="J3612" s="185">
        <v>0</v>
      </c>
      <c r="K3612" s="185">
        <v>0</v>
      </c>
      <c r="L3612" s="185"/>
      <c r="M3612" s="110"/>
      <c r="O3612" s="105">
        <v>3</v>
      </c>
      <c r="P3612" s="185" t="e">
        <v>#NUM!</v>
      </c>
      <c r="Q3612" s="185" t="e">
        <v>#NUM!</v>
      </c>
      <c r="R3612" s="185" t="e">
        <v>#NUM!</v>
      </c>
      <c r="S3612" s="185" t="e">
        <v>#NUM!</v>
      </c>
      <c r="T3612" s="114"/>
      <c r="U3612" s="114"/>
    </row>
    <row r="3613" spans="1:34" hidden="1" outlineLevel="2" x14ac:dyDescent="0.25">
      <c r="B3613" s="105">
        <v>7</v>
      </c>
      <c r="C3613" s="108">
        <f t="shared" ref="C3613" si="6259">-(IFERROR(VLOOKUP($B3613,$B3600:$C3605,2,0),0)+IFERROR(VLOOKUP($B3613,$D3600:$E3605,2,0),0)+IFERROR(VLOOKUP($B3613,$F3600:$G3605,2,0),0)+IFERROR(VLOOKUP($B3613,$H3600:$I3605,2,0),0)+IFERROR(VLOOKUP($B3613,$J3600:$K3605,2,0),0)+IFERROR(VLOOKUP($B3613,$L3600:$M3605,2,0),0)+IFERROR(VLOOKUP($B3613,$N3600:$O3605,2,0),0)+IFERROR(VLOOKUP($B3613,$P3600:$Q3605,2,0),0)+IFERROR(VLOOKUP($B3613,$R3600:$S3605,2,0),0))</f>
        <v>0</v>
      </c>
      <c r="E3613" s="110"/>
      <c r="F3613" s="105">
        <v>4</v>
      </c>
      <c r="G3613" s="185" t="e">
        <v>#NUM!</v>
      </c>
      <c r="H3613" s="185" t="e">
        <v>#NUM!</v>
      </c>
      <c r="I3613" s="185" t="e">
        <v>#NUM!</v>
      </c>
      <c r="J3613" s="185">
        <v>0</v>
      </c>
      <c r="K3613" s="185"/>
      <c r="L3613" s="185"/>
      <c r="M3613" s="110"/>
      <c r="O3613" s="105">
        <v>4</v>
      </c>
      <c r="P3613" s="185" t="e">
        <v>#NUM!</v>
      </c>
      <c r="Q3613" s="185" t="e">
        <v>#NUM!</v>
      </c>
      <c r="R3613" s="185" t="e">
        <v>#NUM!</v>
      </c>
      <c r="S3613" s="185" t="e">
        <v>#NUM!</v>
      </c>
      <c r="T3613" s="114"/>
      <c r="U3613" s="114"/>
    </row>
    <row r="3614" spans="1:34" hidden="1" outlineLevel="2" x14ac:dyDescent="0.25">
      <c r="B3614" s="105">
        <v>8</v>
      </c>
      <c r="C3614" s="108">
        <f t="shared" ref="C3614" si="6260">-(IFERROR(VLOOKUP($B3614,$B3600:$C3605,2,0),0)+IFERROR(VLOOKUP($B3614,$D3600:$E3605,2,0),0)+IFERROR(VLOOKUP($B3614,$F3600:$G3605,2,0),0)+IFERROR(VLOOKUP($B3614,$H3600:$I3605,2,0),0)+IFERROR(VLOOKUP($B3614,$J3600:$K3605,2,0),0)+IFERROR(VLOOKUP($B3614,$L3600:$M3605,2,0),0)+IFERROR(VLOOKUP($B3614,$N3600:$O3605,2,0),0)+IFERROR(VLOOKUP($B3614,$P3600:$Q3605,2,0),0)+IFERROR(VLOOKUP($B3614,$R3600:$S3605,2,0),0))</f>
        <v>0</v>
      </c>
      <c r="E3614" s="110" t="s">
        <v>40</v>
      </c>
      <c r="F3614" s="105">
        <v>5</v>
      </c>
      <c r="G3614" s="185" t="e">
        <v>#NUM!</v>
      </c>
      <c r="H3614" s="185" t="e">
        <v>#NUM!</v>
      </c>
      <c r="I3614" s="185" t="e">
        <v>#NUM!</v>
      </c>
      <c r="J3614" s="185"/>
      <c r="K3614" s="185"/>
      <c r="L3614" s="185"/>
      <c r="M3614" s="110"/>
      <c r="O3614" s="105">
        <v>5</v>
      </c>
      <c r="P3614" s="185" t="e">
        <v>#NUM!</v>
      </c>
      <c r="Q3614" s="185" t="e">
        <v>#NUM!</v>
      </c>
      <c r="R3614" s="185" t="e">
        <v>#NUM!</v>
      </c>
      <c r="S3614" s="185" t="e">
        <v>#NUM!</v>
      </c>
      <c r="T3614" s="114"/>
      <c r="U3614" s="114"/>
    </row>
    <row r="3615" spans="1:34" hidden="1" outlineLevel="2" x14ac:dyDescent="0.25">
      <c r="B3615" s="105">
        <v>9</v>
      </c>
      <c r="C3615" s="108">
        <f t="shared" ref="C3615" si="6261">-(IFERROR(VLOOKUP($B3615,$B3600:$C3605,2,0),0)+IFERROR(VLOOKUP($B3615,$D3600:$E3605,2,0),0)+IFERROR(VLOOKUP($B3615,$F3600:$G3605,2,0),0)+IFERROR(VLOOKUP($B3615,$H3600:$I3605,2,0),0)+IFERROR(VLOOKUP($B3615,$J3600:$K3605,2,0),0)+IFERROR(VLOOKUP($B3615,$L3600:$M3605,2,0),0)+IFERROR(VLOOKUP($B3615,$N3600:$O3605,2,0),0)+IFERROR(VLOOKUP($B3615,$P3600:$Q3605,2,0),0)+IFERROR(VLOOKUP($B3615,$R3600:$S3605,2,0),0))</f>
        <v>0</v>
      </c>
      <c r="E3615" s="110"/>
      <c r="F3615" s="105">
        <v>6</v>
      </c>
      <c r="G3615" s="185" t="e">
        <v>#NUM!</v>
      </c>
      <c r="H3615" s="185" t="e">
        <v>#NUM!</v>
      </c>
      <c r="I3615" s="185"/>
      <c r="J3615" s="185"/>
      <c r="K3615" s="185"/>
      <c r="L3615" s="185"/>
      <c r="M3615" s="110"/>
      <c r="O3615" s="105">
        <v>6</v>
      </c>
      <c r="P3615" s="185" t="e">
        <v>#NUM!</v>
      </c>
      <c r="Q3615" s="185" t="e">
        <v>#NUM!</v>
      </c>
      <c r="R3615" s="185" t="e">
        <v>#NUM!</v>
      </c>
      <c r="S3615" s="185" t="e">
        <v>#NUM!</v>
      </c>
      <c r="T3615" s="114"/>
      <c r="U3615" s="114"/>
    </row>
    <row r="3616" spans="1:34" hidden="1" outlineLevel="2" x14ac:dyDescent="0.25">
      <c r="B3616" s="105">
        <v>10</v>
      </c>
      <c r="C3616" s="108">
        <f t="shared" ref="C3616" si="6262">-(IFERROR(VLOOKUP($B3616,$B3600:$C3605,2,0),0)+IFERROR(VLOOKUP($B3616,$D3600:$E3605,2,0),0)+IFERROR(VLOOKUP($B3616,$F3600:$G3605,2,0),0)+IFERROR(VLOOKUP($B3616,$H3600:$I3605,2,0),0)+IFERROR(VLOOKUP($B3616,$J3600:$K3605,2,0),0)+IFERROR(VLOOKUP($B3616,$L3600:$M3605,2,0),0)+IFERROR(VLOOKUP($B3616,$N3600:$O3605,2,0),0)+IFERROR(VLOOKUP($B3616,$P3600:$Q3605,2,0),0)+IFERROR(VLOOKUP($B3616,$R3600:$S3605,2,0),0))</f>
        <v>0</v>
      </c>
      <c r="E3616" s="110"/>
      <c r="F3616" s="105">
        <v>7</v>
      </c>
      <c r="G3616" s="185" t="e">
        <v>#NUM!</v>
      </c>
      <c r="H3616" s="185"/>
      <c r="I3616" s="185"/>
      <c r="J3616" s="185"/>
      <c r="K3616" s="185"/>
      <c r="L3616" s="185"/>
      <c r="M3616" s="110"/>
      <c r="N3616" s="110" t="s">
        <v>40</v>
      </c>
      <c r="O3616" s="105">
        <v>7</v>
      </c>
      <c r="P3616" s="185" t="e">
        <v>#NUM!</v>
      </c>
      <c r="Q3616" s="185" t="e">
        <v>#NUM!</v>
      </c>
      <c r="R3616" s="185" t="e">
        <v>#NUM!</v>
      </c>
      <c r="S3616" s="185" t="e">
        <v>#NUM!</v>
      </c>
      <c r="T3616" s="114"/>
      <c r="U3616" s="114"/>
    </row>
    <row r="3617" spans="1:24" hidden="1" outlineLevel="2" x14ac:dyDescent="0.25">
      <c r="B3617" s="105">
        <v>11</v>
      </c>
      <c r="C3617" s="108">
        <f t="shared" ref="C3617" si="6263">-(IFERROR(VLOOKUP($B3617,$B3600:$C3605,2,0),0)+IFERROR(VLOOKUP($B3617,$D3600:$E3605,2,0),0)+IFERROR(VLOOKUP($B3617,$F3600:$G3605,2,0),0)+IFERROR(VLOOKUP($B3617,$H3600:$I3605,2,0),0)+IFERROR(VLOOKUP($B3617,$J3600:$K3605,2,0),0)+IFERROR(VLOOKUP($B3617,$L3600:$M3605,2,0),0)+IFERROR(VLOOKUP($B3617,$N3600:$O3605,2,0),0)+IFERROR(VLOOKUP($B3617,$P3600:$Q3605,2,0),0)+IFERROR(VLOOKUP($B3617,$R3600:$S3605,2,0),0))</f>
        <v>0</v>
      </c>
      <c r="E3617" s="110"/>
      <c r="M3617" s="110"/>
      <c r="O3617" s="105">
        <v>8</v>
      </c>
      <c r="P3617" s="185" t="e">
        <v>#NUM!</v>
      </c>
      <c r="Q3617" s="185" t="e">
        <v>#NUM!</v>
      </c>
      <c r="R3617" s="185" t="e">
        <v>#NUM!</v>
      </c>
      <c r="S3617" s="185" t="e">
        <v>#NUM!</v>
      </c>
      <c r="T3617" s="114"/>
      <c r="U3617" s="114"/>
    </row>
    <row r="3618" spans="1:24" hidden="1" outlineLevel="2" x14ac:dyDescent="0.25">
      <c r="B3618" s="105">
        <v>12</v>
      </c>
      <c r="C3618" s="108">
        <f t="shared" ref="C3618" si="6264">-(IFERROR(VLOOKUP($B3618,$B3600:$C3605,2,0),0)+IFERROR(VLOOKUP($B3618,$D3600:$E3605,2,0),0)+IFERROR(VLOOKUP($B3618,$F3600:$G3605,2,0),0)+IFERROR(VLOOKUP($B3618,$H3600:$I3605,2,0),0)+IFERROR(VLOOKUP($B3618,$J3600:$K3605,2,0),0)+IFERROR(VLOOKUP($B3618,$L3600:$M3605,2,0),0)+IFERROR(VLOOKUP($B3618,$N3600:$O3605,2,0),0)+IFERROR(VLOOKUP($B3618,$P3600:$Q3605,2,0),0)+IFERROR(VLOOKUP($B3618,$R3600:$S3605,2,0),0))</f>
        <v>0</v>
      </c>
      <c r="E3618" s="110"/>
      <c r="M3618" s="110"/>
      <c r="O3618" s="105">
        <v>9</v>
      </c>
      <c r="P3618" s="185" t="e">
        <v>#NUM!</v>
      </c>
      <c r="Q3618" s="185" t="e">
        <v>#NUM!</v>
      </c>
      <c r="R3618" s="185" t="e">
        <v>#NUM!</v>
      </c>
      <c r="S3618" s="185"/>
      <c r="T3618" s="114"/>
      <c r="U3618" s="114"/>
    </row>
    <row r="3619" spans="1:24" hidden="1" outlineLevel="2" x14ac:dyDescent="0.25">
      <c r="B3619" s="105">
        <v>13</v>
      </c>
      <c r="C3619" s="108">
        <f t="shared" ref="C3619" si="6265">-(IFERROR(VLOOKUP($B3619,$B3600:$C3605,2,0),0)+IFERROR(VLOOKUP($B3619,$D3600:$E3605,2,0),0)+IFERROR(VLOOKUP($B3619,$F3600:$G3605,2,0),0)+IFERROR(VLOOKUP($B3619,$H3600:$I3605,2,0),0)+IFERROR(VLOOKUP($B3619,$J3600:$K3605,2,0),0)+IFERROR(VLOOKUP($B3619,$L3600:$M3605,2,0),0)+IFERROR(VLOOKUP($B3619,$N3600:$O3605,2,0),0)+IFERROR(VLOOKUP($B3619,$P3600:$Q3605,2,0),0)+IFERROR(VLOOKUP($B3619,$R3600:$S3605,2,0),0))</f>
        <v>0</v>
      </c>
      <c r="E3619" s="110"/>
      <c r="F3619" s="110"/>
      <c r="G3619" s="324" t="s">
        <v>42</v>
      </c>
      <c r="H3619" s="324"/>
      <c r="I3619" s="324"/>
      <c r="J3619" s="324"/>
      <c r="K3619" s="324"/>
      <c r="L3619" s="324"/>
      <c r="M3619" s="110"/>
      <c r="O3619" s="105">
        <v>10</v>
      </c>
      <c r="P3619" s="185" t="e">
        <v>#NUM!</v>
      </c>
      <c r="Q3619" s="185" t="e">
        <v>#NUM!</v>
      </c>
      <c r="R3619" s="185"/>
      <c r="S3619" s="185"/>
      <c r="T3619" s="114"/>
      <c r="U3619" s="114"/>
    </row>
    <row r="3620" spans="1:24" hidden="1" outlineLevel="2" x14ac:dyDescent="0.25">
      <c r="B3620" s="105">
        <v>14</v>
      </c>
      <c r="C3620" s="108">
        <f t="shared" ref="C3620" si="6266">-(IFERROR(VLOOKUP($B3620,$B3600:$C3605,2,0),0)+IFERROR(VLOOKUP($B3620,$D3600:$E3605,2,0),0)+IFERROR(VLOOKUP($B3620,$F3600:$G3605,2,0),0)+IFERROR(VLOOKUP($B3620,$H3600:$I3605,2,0),0)+IFERROR(VLOOKUP($B3620,$J3600:$K3605,2,0),0)+IFERROR(VLOOKUP($B3620,$L3600:$M3605,2,0),0)+IFERROR(VLOOKUP($B3620,$N3600:$O3605,2,0),0)+IFERROR(VLOOKUP($B3620,$P3600:$Q3605,2,0),0)+IFERROR(VLOOKUP($B3620,$R3600:$S3605,2,0),0))</f>
        <v>0</v>
      </c>
      <c r="E3620" s="110"/>
      <c r="F3620" s="110"/>
      <c r="G3620" s="112">
        <v>6</v>
      </c>
      <c r="H3620" s="112">
        <v>5</v>
      </c>
      <c r="I3620" s="112">
        <v>4</v>
      </c>
      <c r="J3620" s="112">
        <v>3</v>
      </c>
      <c r="K3620" s="112">
        <v>2</v>
      </c>
      <c r="L3620" s="112">
        <v>1</v>
      </c>
      <c r="M3620" s="110"/>
      <c r="O3620" s="105">
        <v>11</v>
      </c>
      <c r="P3620" s="185" t="e">
        <v>#NUM!</v>
      </c>
      <c r="Q3620" s="185"/>
      <c r="R3620" s="185"/>
      <c r="S3620" s="185"/>
      <c r="T3620" s="114"/>
      <c r="U3620" s="114"/>
    </row>
    <row r="3621" spans="1:24" hidden="1" outlineLevel="2" x14ac:dyDescent="0.25">
      <c r="A3621" s="68" t="s">
        <v>41</v>
      </c>
      <c r="B3621" s="105">
        <v>15</v>
      </c>
      <c r="C3621" s="108">
        <f t="shared" ref="C3621" si="6267">-(IFERROR(VLOOKUP($B3621,$B3600:$C3605,2,0),0)+IFERROR(VLOOKUP($B3621,$D3600:$E3605,2,0),0)+IFERROR(VLOOKUP($B3621,$F3600:$G3605,2,0),0)+IFERROR(VLOOKUP($B3621,$H3600:$I3605,2,0),0)+IFERROR(VLOOKUP($B3621,$J3600:$K3605,2,0),0)+IFERROR(VLOOKUP($B3621,$L3600:$M3605,2,0),0)+IFERROR(VLOOKUP($B3621,$N3600:$O3605,2,0),0)+IFERROR(VLOOKUP($B3621,$P3600:$Q3605,2,0),0)+IFERROR(VLOOKUP($B3621,$R3600:$S3605,2,0),0))</f>
        <v>0</v>
      </c>
      <c r="E3621" s="110"/>
      <c r="F3621" s="105">
        <v>1</v>
      </c>
      <c r="G3621" s="184" t="e">
        <f t="array" ref="G3621:G3629">MMULT(MINVERSE($C$24:$K$32),$C3607:$C3615)</f>
        <v>#NUM!</v>
      </c>
      <c r="H3621" s="184" t="e">
        <f t="array" ref="H3621:H3628">MMULT(MINVERSE($C$24:$J$31),$C3607:$C3614)</f>
        <v>#NUM!</v>
      </c>
      <c r="I3621" s="184" t="e">
        <f t="array" ref="I3621:I3627">MMULT(MINVERSE($C$24:$I$30),$C3607:$C3613)</f>
        <v>#NUM!</v>
      </c>
      <c r="J3621" s="184" t="e">
        <f t="array" ref="J3621:J3626">MMULT(MINVERSE($C$24:$H$29),$C3607:$C3612)</f>
        <v>#NUM!</v>
      </c>
      <c r="K3621" s="184" t="e">
        <f t="array" ref="K3621:K3625">MMULT(MINVERSE($C$24:$G$28),$C3607:$C3611)</f>
        <v>#NUM!</v>
      </c>
      <c r="L3621" s="113"/>
      <c r="M3621" s="110"/>
      <c r="N3621" s="110"/>
      <c r="O3621" s="110"/>
      <c r="P3621" s="110"/>
    </row>
    <row r="3622" spans="1:24" hidden="1" outlineLevel="2" x14ac:dyDescent="0.25">
      <c r="B3622" s="105">
        <v>16</v>
      </c>
      <c r="C3622" s="108">
        <f t="shared" ref="C3622" si="6268">-(IFERROR(VLOOKUP($B3622,$B3600:$C3605,2,0),0)+IFERROR(VLOOKUP($B3622,$D3600:$E3605,2,0),0)+IFERROR(VLOOKUP($B3622,$F3600:$G3605,2,0),0)+IFERROR(VLOOKUP($B3622,$H3600:$I3605,2,0),0)+IFERROR(VLOOKUP($B3622,$J3600:$K3605,2,0),0)+IFERROR(VLOOKUP($B3622,$L3600:$M3605,2,0),0)+IFERROR(VLOOKUP($B3622,$N3600:$O3605,2,0),0)+IFERROR(VLOOKUP($B3622,$P3600:$Q3605,2,0),0)+IFERROR(VLOOKUP($B3622,$R3600:$S3605,2,0),0))</f>
        <v>0</v>
      </c>
      <c r="E3622" s="110"/>
      <c r="F3622" s="105">
        <v>2</v>
      </c>
      <c r="G3622" s="185" t="e">
        <v>#NUM!</v>
      </c>
      <c r="H3622" s="185" t="e">
        <v>#NUM!</v>
      </c>
      <c r="I3622" s="185" t="e">
        <v>#NUM!</v>
      </c>
      <c r="J3622" s="185" t="e">
        <v>#NUM!</v>
      </c>
      <c r="K3622" s="185" t="e">
        <v>#NUM!</v>
      </c>
      <c r="L3622" s="114"/>
      <c r="M3622" s="110"/>
      <c r="N3622" s="110"/>
      <c r="O3622" s="110"/>
      <c r="P3622" s="110"/>
    </row>
    <row r="3623" spans="1:24" hidden="1" outlineLevel="2" x14ac:dyDescent="0.25">
      <c r="B3623" s="105">
        <v>17</v>
      </c>
      <c r="C3623" s="108">
        <f t="shared" ref="C3623" si="6269">-(IFERROR(VLOOKUP($B3623,$B3600:$C3605,2,0),0)+IFERROR(VLOOKUP($B3623,$D3600:$E3605,2,0),0)+IFERROR(VLOOKUP($B3623,$F3600:$G3605,2,0),0)+IFERROR(VLOOKUP($B3623,$H3600:$I3605,2,0),0)+IFERROR(VLOOKUP($B3623,$J3600:$K3605,2,0),0)+IFERROR(VLOOKUP($B3623,$L3600:$M3605,2,0),0)+IFERROR(VLOOKUP($B3623,$N3600:$O3605,2,0),0)+IFERROR(VLOOKUP($B3623,$P3600:$Q3605,2,0),0)+IFERROR(VLOOKUP($B3623,$R3600:$S3605,2,0),0))</f>
        <v>0</v>
      </c>
      <c r="E3623" s="110"/>
      <c r="F3623" s="105">
        <v>3</v>
      </c>
      <c r="G3623" s="185" t="e">
        <v>#NUM!</v>
      </c>
      <c r="H3623" s="185" t="e">
        <v>#NUM!</v>
      </c>
      <c r="I3623" s="185" t="e">
        <v>#NUM!</v>
      </c>
      <c r="J3623" s="185" t="e">
        <v>#NUM!</v>
      </c>
      <c r="K3623" s="185" t="e">
        <v>#NUM!</v>
      </c>
      <c r="L3623" s="114"/>
      <c r="M3623" s="110"/>
    </row>
    <row r="3624" spans="1:24" hidden="1" outlineLevel="2" x14ac:dyDescent="0.25">
      <c r="B3624" s="105">
        <v>18</v>
      </c>
      <c r="C3624" s="108">
        <f t="shared" ref="C3624" si="6270">-(IFERROR(VLOOKUP($B3624,$B3600:$C3605,2,0),0)+IFERROR(VLOOKUP($B3624,$D3600:$E3605,2,0),0)+IFERROR(VLOOKUP($B3624,$F3600:$G3605,2,0),0)+IFERROR(VLOOKUP($B3624,$H3600:$I3605,2,0),0)+IFERROR(VLOOKUP($B3624,$J3600:$K3605,2,0),0)+IFERROR(VLOOKUP($B3624,$L3600:$M3605,2,0),0)+IFERROR(VLOOKUP($B3624,$N3600:$O3605,2,0),0)+IFERROR(VLOOKUP($B3624,$P3600:$Q3605,2,0),0)+IFERROR(VLOOKUP($B3624,$R3600:$S3605,2,0),0))</f>
        <v>0</v>
      </c>
      <c r="E3624" s="110"/>
      <c r="F3624" s="105">
        <v>4</v>
      </c>
      <c r="G3624" s="185" t="e">
        <v>#NUM!</v>
      </c>
      <c r="H3624" s="185" t="e">
        <v>#NUM!</v>
      </c>
      <c r="I3624" s="185" t="e">
        <v>#NUM!</v>
      </c>
      <c r="J3624" s="185" t="e">
        <v>#NUM!</v>
      </c>
      <c r="K3624" s="185" t="e">
        <v>#NUM!</v>
      </c>
      <c r="L3624" s="114"/>
      <c r="M3624" s="110"/>
    </row>
    <row r="3625" spans="1:24" hidden="1" outlineLevel="2" x14ac:dyDescent="0.25">
      <c r="B3625" s="105">
        <v>19</v>
      </c>
      <c r="C3625" s="108">
        <f t="shared" ref="C3625" si="6271">-(IFERROR(VLOOKUP($B3625,$B3600:$C3605,2,0),0)+IFERROR(VLOOKUP($B3625,$D3600:$E3605,2,0),0)+IFERROR(VLOOKUP($B3625,$F3600:$G3605,2,0),0)+IFERROR(VLOOKUP($B3625,$H3600:$I3605,2,0),0)+IFERROR(VLOOKUP($B3625,$J3600:$K3605,2,0),0)+IFERROR(VLOOKUP($B3625,$L3600:$M3605,2,0),0)+IFERROR(VLOOKUP($B3625,$N3600:$O3605,2,0),0)+IFERROR(VLOOKUP($B3625,$P3600:$Q3605,2,0),0)+IFERROR(VLOOKUP($B3625,$R3600:$S3605,2,0),0))</f>
        <v>0</v>
      </c>
      <c r="E3625" s="110"/>
      <c r="F3625" s="105">
        <v>5</v>
      </c>
      <c r="G3625" s="185" t="e">
        <v>#NUM!</v>
      </c>
      <c r="H3625" s="185" t="e">
        <v>#NUM!</v>
      </c>
      <c r="I3625" s="185" t="e">
        <v>#NUM!</v>
      </c>
      <c r="J3625" s="185" t="e">
        <v>#NUM!</v>
      </c>
      <c r="K3625" s="185" t="e">
        <v>#NUM!</v>
      </c>
      <c r="L3625" s="114"/>
      <c r="M3625" s="110"/>
    </row>
    <row r="3626" spans="1:24" hidden="1" outlineLevel="2" x14ac:dyDescent="0.25">
      <c r="B3626" s="105">
        <v>20</v>
      </c>
      <c r="C3626" s="108">
        <f t="shared" ref="C3626" si="6272">-(IFERROR(VLOOKUP($B3626,$B3600:$C3605,2,0),0)+IFERROR(VLOOKUP($B3626,$D3600:$E3605,2,0),0)+IFERROR(VLOOKUP($B3626,$F3600:$G3605,2,0),0)+IFERROR(VLOOKUP($B3626,$H3600:$I3605,2,0),0)+IFERROR(VLOOKUP($B3626,$J3600:$K3605,2,0),0)+IFERROR(VLOOKUP($B3626,$L3600:$M3605,2,0),0)+IFERROR(VLOOKUP($B3626,$N3600:$O3605,2,0),0)+IFERROR(VLOOKUP($B3626,$P3600:$Q3605,2,0),0)+IFERROR(VLOOKUP($B3626,$R3600:$S3605,2,0),0))</f>
        <v>0</v>
      </c>
      <c r="E3626" s="110" t="s">
        <v>40</v>
      </c>
      <c r="F3626" s="105">
        <v>6</v>
      </c>
      <c r="G3626" s="185" t="e">
        <v>#NUM!</v>
      </c>
      <c r="H3626" s="185" t="e">
        <v>#NUM!</v>
      </c>
      <c r="I3626" s="185" t="e">
        <v>#NUM!</v>
      </c>
      <c r="J3626" s="185" t="e">
        <v>#NUM!</v>
      </c>
      <c r="K3626" s="185"/>
      <c r="L3626" s="114"/>
      <c r="M3626" s="110"/>
    </row>
    <row r="3627" spans="1:24" hidden="1" outlineLevel="2" x14ac:dyDescent="0.25">
      <c r="B3627" s="105">
        <v>21</v>
      </c>
      <c r="C3627" s="108">
        <f t="shared" ref="C3627" si="6273">-(IFERROR(VLOOKUP($B3627,$B3600:$C3605,2,0),0)+IFERROR(VLOOKUP($B3627,$D3600:$E3605,2,0),0)+IFERROR(VLOOKUP($B3627,$F3600:$G3605,2,0),0)+IFERROR(VLOOKUP($B3627,$H3600:$I3605,2,0),0)+IFERROR(VLOOKUP($B3627,$J3600:$K3605,2,0),0)+IFERROR(VLOOKUP($B3627,$L3600:$M3605,2,0),0)+IFERROR(VLOOKUP($B3627,$N3600:$O3605,2,0),0)+IFERROR(VLOOKUP($B3627,$P3600:$Q3605,2,0),0)+IFERROR(VLOOKUP($B3627,$R3600:$S3605,2,0),0))</f>
        <v>0</v>
      </c>
      <c r="E3627" s="110"/>
      <c r="F3627" s="105">
        <v>7</v>
      </c>
      <c r="G3627" s="185" t="e">
        <v>#NUM!</v>
      </c>
      <c r="H3627" s="185" t="e">
        <v>#NUM!</v>
      </c>
      <c r="I3627" s="185" t="e">
        <v>#NUM!</v>
      </c>
      <c r="J3627" s="185"/>
      <c r="K3627" s="185"/>
      <c r="L3627" s="114"/>
      <c r="M3627" s="110"/>
    </row>
    <row r="3628" spans="1:24" hidden="1" outlineLevel="2" x14ac:dyDescent="0.25">
      <c r="E3628" s="110"/>
      <c r="F3628" s="105">
        <v>8</v>
      </c>
      <c r="G3628" s="185" t="e">
        <v>#NUM!</v>
      </c>
      <c r="H3628" s="185" t="e">
        <v>#NUM!</v>
      </c>
      <c r="I3628" s="185"/>
      <c r="J3628" s="185"/>
      <c r="K3628" s="185"/>
      <c r="L3628" s="114"/>
      <c r="M3628" s="110"/>
      <c r="X3628" s="110"/>
    </row>
    <row r="3629" spans="1:24" hidden="1" outlineLevel="2" x14ac:dyDescent="0.25">
      <c r="E3629" s="110"/>
      <c r="F3629" s="105">
        <v>9</v>
      </c>
      <c r="G3629" s="185" t="e">
        <v>#NUM!</v>
      </c>
      <c r="H3629" s="185"/>
      <c r="I3629" s="185"/>
      <c r="J3629" s="185"/>
      <c r="K3629" s="185"/>
      <c r="L3629" s="114"/>
      <c r="M3629" s="110"/>
      <c r="X3629" s="110"/>
    </row>
    <row r="3630" spans="1:24" hidden="1" outlineLevel="2" x14ac:dyDescent="0.25">
      <c r="A3630" s="117"/>
    </row>
    <row r="3631" spans="1:24" s="119" customFormat="1" hidden="1" outlineLevel="2" x14ac:dyDescent="0.25">
      <c r="A3631" s="118" t="s">
        <v>37</v>
      </c>
    </row>
    <row r="3632" spans="1:24" hidden="1" outlineLevel="2" x14ac:dyDescent="0.25">
      <c r="B3632" s="316">
        <f t="shared" ref="B3632:B3638" si="6274">B3599</f>
        <v>1</v>
      </c>
      <c r="C3632" s="316"/>
      <c r="D3632" s="316">
        <f t="shared" ref="D3632:D3638" si="6275">D3599</f>
        <v>2</v>
      </c>
      <c r="E3632" s="316"/>
      <c r="F3632" s="316">
        <f t="shared" ref="F3632:F3638" si="6276">F3599</f>
        <v>3</v>
      </c>
      <c r="G3632" s="316"/>
      <c r="H3632" s="316">
        <f t="shared" ref="H3632:H3638" si="6277">H3599</f>
        <v>4</v>
      </c>
      <c r="I3632" s="316"/>
      <c r="J3632" s="316">
        <f t="shared" ref="J3632:J3638" si="6278">J3599</f>
        <v>5</v>
      </c>
      <c r="K3632" s="316"/>
      <c r="L3632" s="316">
        <f t="shared" ref="L3632:L3638" si="6279">L3599</f>
        <v>6</v>
      </c>
      <c r="M3632" s="316"/>
    </row>
    <row r="3633" spans="1:16" hidden="1" outlineLevel="2" x14ac:dyDescent="0.25">
      <c r="B3633" s="105">
        <f t="shared" si="6274"/>
        <v>3</v>
      </c>
      <c r="C3633" s="116">
        <f>IF($Q$2=2,IFERROR(INDEX($G3610:$L3616,MATCH(B3633,$F3610:$F3616,0),MATCH(INICIO!$C$78,$G3609:$L3609,0)),0),IF($Q$2=4,IFERROR(INDEX($P3610:$U3620,MATCH(B3633,$O3610:$O3620,0),MATCH(INICIO!$C$78,$P3609:$U3609,0)),0),IFERROR(INDEX($G3621:$L3629,MATCH(B3633,$F3621:$F3629,0),MATCH(INICIO!$C$78,$G3620:$L3620,0)),0)))</f>
        <v>0</v>
      </c>
      <c r="D3633" s="105">
        <f t="shared" si="6275"/>
        <v>0</v>
      </c>
      <c r="E3633" s="116">
        <f>IF($Q$2=2,IFERROR(INDEX($G3610:$L3616,MATCH(D3633,$F3610:$F3616,0),MATCH(INICIO!$C$78,$G3609:$L3609,0)),0),IF($Q$2=4,IFERROR(INDEX($P3610:$U3620,MATCH(D3633,$O3610:$O3620,0),MATCH(INICIO!$C$78,$P3609:$U3609,0)),0),IFERROR(INDEX($G3621:$L3629,MATCH(D3633,$F3621:$F3629,0),MATCH(INICIO!$C$78,$G3620:$L3620,0)),0)))</f>
        <v>0</v>
      </c>
      <c r="F3633" s="105">
        <f t="shared" si="6276"/>
        <v>0</v>
      </c>
      <c r="G3633" s="116">
        <f>IF($Q$2=2,IFERROR(INDEX($G3610:$L3616,MATCH(F3633,$F3610:$F3616,0),MATCH(INICIO!$C$78,$G3609:$L3609,0)),0),IF($Q$2=4,IFERROR(INDEX($P3610:$U3620,MATCH(F3633,$O3610:$O3620,0),MATCH(INICIO!$C$78,$P3609:$U3609,0)),0),IFERROR(INDEX($G3621:$L3629,MATCH(F3633,$F3621:$F3629,0),MATCH(INICIO!$C$78,$G3620:$L3620,0)),0)))</f>
        <v>0</v>
      </c>
      <c r="H3633" s="105">
        <f t="shared" si="6277"/>
        <v>0</v>
      </c>
      <c r="I3633" s="116">
        <f>IF($Q$2=2,IFERROR(INDEX($G3610:$L3616,MATCH(H3633,$F3610:$F3616,0),MATCH(INICIO!$C$78,$G3609:$L3609,0)),0),IF($Q$2=4,IFERROR(INDEX($P3610:$U3620,MATCH(H3633,$O3610:$O3620,0),MATCH(INICIO!$C$78,$P3609:$U3609,0)),0),IFERROR(INDEX($G3621:$L3629,MATCH(H3633,$F3621:$F3629,0),MATCH(INICIO!$C$78,$G3620:$L3620,0)),0)))</f>
        <v>0</v>
      </c>
      <c r="J3633" s="105">
        <f t="shared" si="6278"/>
        <v>0</v>
      </c>
      <c r="K3633" s="116">
        <f>IF($Q$2=2,IFERROR(INDEX($G3610:$L3616,MATCH(J3633,$F3610:$F3616,0),MATCH(INICIO!$C$78,$G3609:$L3609,0)),0),IF($Q$2=4,IFERROR(INDEX($P3610:$U3620,MATCH(J3633,$O3610:$O3620,0),MATCH(INICIO!$C$78,$P3609:$U3609,0)),0),IFERROR(INDEX($G3621:$L3629,MATCH(J3633,$F3621:$F3629,0),MATCH(INICIO!$C$78,$G3620:$L3620,0)),0)))</f>
        <v>0</v>
      </c>
      <c r="L3633" s="105">
        <f t="shared" si="6279"/>
        <v>0</v>
      </c>
      <c r="M3633" s="116">
        <f>IF($Q$2=2,IFERROR(INDEX($G3610:$L3616,MATCH(L3633,$F3610:$F3616,0),MATCH(INICIO!$C$78,$G3609:$L3609,0)),0),IF($Q$2=4,IFERROR(INDEX($P3610:$U3620,MATCH(L3633,$O3610:$O3620,0),MATCH(INICIO!$C$78,$P3609:$U3609,0)),0),IFERROR(INDEX($G3621:$L3629,MATCH(L3633,$F3621:$F3629,0),MATCH(INICIO!$C$78,$G3620:$L3620,0)),0)))</f>
        <v>0</v>
      </c>
    </row>
    <row r="3634" spans="1:16" hidden="1" outlineLevel="2" x14ac:dyDescent="0.25">
      <c r="B3634" s="105">
        <f t="shared" si="6274"/>
        <v>4</v>
      </c>
      <c r="C3634" s="116">
        <f>IF($Q$2=2,IFERROR(INDEX($G3610:$L3616,MATCH(B3634,$F3610:$F3616,0),MATCH(INICIO!$C$78,$G3609:$L3609,0)),0),IF($Q$2=4,IFERROR(INDEX($P3610:$U3620,MATCH(B3634,$O3610:$O3620,0),MATCH(INICIO!$C$78,$P3609:$U3609,0)),0),IFERROR(INDEX($G3621:$L3629,MATCH(B3634,$F3621:$F3629,0),MATCH(INICIO!$C$78,$G3620:$L3620,0)),0)))</f>
        <v>0</v>
      </c>
      <c r="D3634" s="105">
        <f t="shared" si="6275"/>
        <v>0</v>
      </c>
      <c r="E3634" s="116">
        <f>IF($Q$2=2,IFERROR(INDEX($G3610:$L3616,MATCH(D3634,$F3610:$F3616,0),MATCH(INICIO!$C$78,$G3609:$L3609,0)),0),IF($Q$2=4,IFERROR(INDEX($P3610:$U3620,MATCH(D3634,$O3610:$O3620,0),MATCH(INICIO!$C$78,$P3609:$U3609,0)),0),IFERROR(INDEX($G3621:$L3629,MATCH(D3634,$F3621:$F3629,0),MATCH(INICIO!$C$78,$G3620:$L3620,0)),0)))</f>
        <v>0</v>
      </c>
      <c r="F3634" s="105">
        <f t="shared" si="6276"/>
        <v>0</v>
      </c>
      <c r="G3634" s="116">
        <f>IF($Q$2=2,IFERROR(INDEX($G3610:$L3616,MATCH(F3634,$F3610:$F3616,0),MATCH(INICIO!$C$78,$G3609:$L3609,0)),0),IF($Q$2=4,IFERROR(INDEX($P3610:$U3620,MATCH(F3634,$O3610:$O3620,0),MATCH(INICIO!$C$78,$P3609:$U3609,0)),0),IFERROR(INDEX($G3621:$L3629,MATCH(F3634,$F3621:$F3629,0),MATCH(INICIO!$C$78,$G3620:$L3620,0)),0)))</f>
        <v>0</v>
      </c>
      <c r="H3634" s="105">
        <f t="shared" si="6277"/>
        <v>0</v>
      </c>
      <c r="I3634" s="116">
        <f>IF($Q$2=2,IFERROR(INDEX($G3610:$L3616,MATCH(H3634,$F3610:$F3616,0),MATCH(INICIO!$C$78,$G3609:$L3609,0)),0),IF($Q$2=4,IFERROR(INDEX($P3610:$U3620,MATCH(H3634,$O3610:$O3620,0),MATCH(INICIO!$C$78,$P3609:$U3609,0)),0),IFERROR(INDEX($G3621:$L3629,MATCH(H3634,$F3621:$F3629,0),MATCH(INICIO!$C$78,$G3620:$L3620,0)),0)))</f>
        <v>0</v>
      </c>
      <c r="J3634" s="105">
        <f t="shared" si="6278"/>
        <v>0</v>
      </c>
      <c r="K3634" s="116">
        <f>IF($Q$2=2,IFERROR(INDEX($G3610:$L3616,MATCH(J3634,$F3610:$F3616,0),MATCH(INICIO!$C$78,$G3609:$L3609,0)),0),IF($Q$2=4,IFERROR(INDEX($P3610:$U3620,MATCH(J3634,$O3610:$O3620,0),MATCH(INICIO!$C$78,$P3609:$U3609,0)),0),IFERROR(INDEX($G3621:$L3629,MATCH(J3634,$F3621:$F3629,0),MATCH(INICIO!$C$78,$G3620:$L3620,0)),0)))</f>
        <v>0</v>
      </c>
      <c r="L3634" s="105">
        <f t="shared" si="6279"/>
        <v>0</v>
      </c>
      <c r="M3634" s="116">
        <f>IF($Q$2=2,IFERROR(INDEX($G3610:$L3616,MATCH(L3634,$F3610:$F3616,0),MATCH(INICIO!$C$78,$G3609:$L3609,0)),0),IF($Q$2=4,IFERROR(INDEX($P3610:$U3620,MATCH(L3634,$O3610:$O3620,0),MATCH(INICIO!$C$78,$P3609:$U3609,0)),0),IFERROR(INDEX($G3621:$L3629,MATCH(L3634,$F3621:$F3629,0),MATCH(INICIO!$C$78,$G3620:$L3620,0)),0)))</f>
        <v>0</v>
      </c>
    </row>
    <row r="3635" spans="1:16" hidden="1" outlineLevel="2" x14ac:dyDescent="0.25">
      <c r="B3635" s="105">
        <f t="shared" si="6274"/>
        <v>1</v>
      </c>
      <c r="C3635" s="116">
        <f>IF($Q$2=2,IFERROR(INDEX($G3610:$L3616,MATCH(B3635,$F3610:$F3616,0),MATCH(INICIO!$C$78,$G3609:$L3609,0)),0),IF($Q$2=4,IFERROR(INDEX($P3610:$U3620,MATCH(B3635,$O3610:$O3620,0),MATCH(INICIO!$C$78,$P3609:$U3609,0)),0),IFERROR(INDEX($G3621:$L3629,MATCH(B3635,$F3621:$F3629,0),MATCH(INICIO!$C$78,$G3620:$L3620,0)),0)))</f>
        <v>0</v>
      </c>
      <c r="D3635" s="105">
        <f t="shared" si="6275"/>
        <v>0</v>
      </c>
      <c r="E3635" s="116">
        <f>IF($Q$2=2,IFERROR(INDEX($G3610:$L3616,MATCH(D3635,$F3610:$F3616,0),MATCH(INICIO!$C$78,$G3609:$L3609,0)),0),IF($Q$2=4,IFERROR(INDEX($P3610:$U3620,MATCH(D3635,$O3610:$O3620,0),MATCH(INICIO!$C$78,$P3609:$U3609,0)),0),IFERROR(INDEX($G3621:$L3629,MATCH(D3635,$F3621:$F3629,0),MATCH(INICIO!$C$78,$G3620:$L3620,0)),0)))</f>
        <v>0</v>
      </c>
      <c r="F3635" s="105">
        <f t="shared" si="6276"/>
        <v>0</v>
      </c>
      <c r="G3635" s="116">
        <f>IF($Q$2=2,IFERROR(INDEX($G3610:$L3616,MATCH(F3635,$F3610:$F3616,0),MATCH(INICIO!$C$78,$G3609:$L3609,0)),0),IF($Q$2=4,IFERROR(INDEX($P3610:$U3620,MATCH(F3635,$O3610:$O3620,0),MATCH(INICIO!$C$78,$P3609:$U3609,0)),0),IFERROR(INDEX($G3621:$L3629,MATCH(F3635,$F3621:$F3629,0),MATCH(INICIO!$C$78,$G3620:$L3620,0)),0)))</f>
        <v>0</v>
      </c>
      <c r="H3635" s="105">
        <f t="shared" si="6277"/>
        <v>0</v>
      </c>
      <c r="I3635" s="116">
        <f>IF($Q$2=2,IFERROR(INDEX($G3610:$L3616,MATCH(H3635,$F3610:$F3616,0),MATCH(INICIO!$C$78,$G3609:$L3609,0)),0),IF($Q$2=4,IFERROR(INDEX($P3610:$U3620,MATCH(H3635,$O3610:$O3620,0),MATCH(INICIO!$C$78,$P3609:$U3609,0)),0),IFERROR(INDEX($G3621:$L3629,MATCH(H3635,$F3621:$F3629,0),MATCH(INICIO!$C$78,$G3620:$L3620,0)),0)))</f>
        <v>0</v>
      </c>
      <c r="J3635" s="105">
        <f t="shared" si="6278"/>
        <v>0</v>
      </c>
      <c r="K3635" s="116">
        <f>IF($Q$2=2,IFERROR(INDEX($G3610:$L3616,MATCH(J3635,$F3610:$F3616,0),MATCH(INICIO!$C$78,$G3609:$L3609,0)),0),IF($Q$2=4,IFERROR(INDEX($P3610:$U3620,MATCH(J3635,$O3610:$O3620,0),MATCH(INICIO!$C$78,$P3609:$U3609,0)),0),IFERROR(INDEX($G3621:$L3629,MATCH(J3635,$F3621:$F3629,0),MATCH(INICIO!$C$78,$G3620:$L3620,0)),0)))</f>
        <v>0</v>
      </c>
      <c r="L3635" s="105">
        <f t="shared" si="6279"/>
        <v>0</v>
      </c>
      <c r="M3635" s="116">
        <f>IF($Q$2=2,IFERROR(INDEX($G3610:$L3616,MATCH(L3635,$F3610:$F3616,0),MATCH(INICIO!$C$78,$G3609:$L3609,0)),0),IF($Q$2=4,IFERROR(INDEX($P3610:$U3620,MATCH(L3635,$O3610:$O3620,0),MATCH(INICIO!$C$78,$P3609:$U3609,0)),0),IFERROR(INDEX($G3621:$L3629,MATCH(L3635,$F3621:$F3629,0),MATCH(INICIO!$C$78,$G3620:$L3620,0)),0)))</f>
        <v>0</v>
      </c>
    </row>
    <row r="3636" spans="1:16" hidden="1" outlineLevel="2" x14ac:dyDescent="0.25">
      <c r="B3636" s="105">
        <f t="shared" si="6274"/>
        <v>5</v>
      </c>
      <c r="C3636" s="116">
        <f>IF($Q$2=2,IFERROR(INDEX($G3610:$L3616,MATCH(B3636,$F3610:$F3616,0),MATCH(INICIO!$C$78,$G3609:$L3609,0)),0),IF($Q$2=4,IFERROR(INDEX($P3610:$U3620,MATCH(B3636,$O3610:$O3620,0),MATCH(INICIO!$C$78,$P3609:$U3609,0)),0),IFERROR(INDEX($G3621:$L3629,MATCH(B3636,$F3621:$F3629,0),MATCH(INICIO!$C$78,$G3620:$L3620,0)),0)))</f>
        <v>0</v>
      </c>
      <c r="D3636" s="105">
        <f t="shared" si="6275"/>
        <v>0</v>
      </c>
      <c r="E3636" s="116">
        <f>IF($Q$2=2,IFERROR(INDEX($G3610:$L3616,MATCH(D3636,$F3610:$F3616,0),MATCH(INICIO!$C$78,$G3609:$L3609,0)),0),IF($Q$2=4,IFERROR(INDEX($P3610:$U3620,MATCH(D3636,$O3610:$O3620,0),MATCH(INICIO!$C$78,$P3609:$U3609,0)),0),IFERROR(INDEX($G3621:$L3629,MATCH(D3636,$F3621:$F3629,0),MATCH(INICIO!$C$78,$G3620:$L3620,0)),0)))</f>
        <v>0</v>
      </c>
      <c r="F3636" s="105">
        <f t="shared" si="6276"/>
        <v>0</v>
      </c>
      <c r="G3636" s="116">
        <f>IF($Q$2=2,IFERROR(INDEX($G3610:$L3616,MATCH(F3636,$F3610:$F3616,0),MATCH(INICIO!$C$78,$G3609:$L3609,0)),0),IF($Q$2=4,IFERROR(INDEX($P3610:$U3620,MATCH(F3636,$O3610:$O3620,0),MATCH(INICIO!$C$78,$P3609:$U3609,0)),0),IFERROR(INDEX($G3621:$L3629,MATCH(F3636,$F3621:$F3629,0),MATCH(INICIO!$C$78,$G3620:$L3620,0)),0)))</f>
        <v>0</v>
      </c>
      <c r="H3636" s="105">
        <f t="shared" si="6277"/>
        <v>0</v>
      </c>
      <c r="I3636" s="116">
        <f>IF($Q$2=2,IFERROR(INDEX($G3610:$L3616,MATCH(H3636,$F3610:$F3616,0),MATCH(INICIO!$C$78,$G3609:$L3609,0)),0),IF($Q$2=4,IFERROR(INDEX($P3610:$U3620,MATCH(H3636,$O3610:$O3620,0),MATCH(INICIO!$C$78,$P3609:$U3609,0)),0),IFERROR(INDEX($G3621:$L3629,MATCH(H3636,$F3621:$F3629,0),MATCH(INICIO!$C$78,$G3620:$L3620,0)),0)))</f>
        <v>0</v>
      </c>
      <c r="J3636" s="105">
        <f t="shared" si="6278"/>
        <v>0</v>
      </c>
      <c r="K3636" s="116">
        <f>IF($Q$2=2,IFERROR(INDEX($G3610:$L3616,MATCH(J3636,$F3610:$F3616,0),MATCH(INICIO!$C$78,$G3609:$L3609,0)),0),IF($Q$2=4,IFERROR(INDEX($P3610:$U3620,MATCH(J3636,$O3610:$O3620,0),MATCH(INICIO!$C$78,$P3609:$U3609,0)),0),IFERROR(INDEX($G3621:$L3629,MATCH(J3636,$F3621:$F3629,0),MATCH(INICIO!$C$78,$G3620:$L3620,0)),0)))</f>
        <v>0</v>
      </c>
      <c r="L3636" s="105">
        <f t="shared" si="6279"/>
        <v>0</v>
      </c>
      <c r="M3636" s="116">
        <f>IF($Q$2=2,IFERROR(INDEX($G3610:$L3616,MATCH(L3636,$F3610:$F3616,0),MATCH(INICIO!$C$78,$G3609:$L3609,0)),0),IF($Q$2=4,IFERROR(INDEX($P3610:$U3620,MATCH(L3636,$O3610:$O3620,0),MATCH(INICIO!$C$78,$P3609:$U3609,0)),0),IFERROR(INDEX($G3621:$L3629,MATCH(L3636,$F3621:$F3629,0),MATCH(INICIO!$C$78,$G3620:$L3620,0)),0)))</f>
        <v>0</v>
      </c>
    </row>
    <row r="3637" spans="1:16" hidden="1" outlineLevel="2" x14ac:dyDescent="0.25">
      <c r="B3637" s="105">
        <f t="shared" si="6274"/>
        <v>6</v>
      </c>
      <c r="C3637" s="116">
        <f>IF($Q$2=2,IFERROR(INDEX($G3610:$L3616,MATCH(B3637,$F3610:$F3616,0),MATCH(INICIO!$C$78,$G3609:$L3609,0)),0),IF($Q$2=4,IFERROR(INDEX($P3610:$U3620,MATCH(B3637,$O3610:$O3620,0),MATCH(INICIO!$C$78,$P3609:$U3609,0)),0),IFERROR(INDEX($G3621:$L3629,MATCH(B3637,$F3621:$F3629,0),MATCH(INICIO!$C$78,$G3620:$L3620,0)),0)))</f>
        <v>0</v>
      </c>
      <c r="D3637" s="105">
        <f t="shared" si="6275"/>
        <v>0</v>
      </c>
      <c r="E3637" s="116">
        <f>IF($Q$2=2,IFERROR(INDEX($G3610:$L3616,MATCH(D3637,$F3610:$F3616,0),MATCH(INICIO!$C$78,$G3609:$L3609,0)),0),IF($Q$2=4,IFERROR(INDEX($P3610:$U3620,MATCH(D3637,$O3610:$O3620,0),MATCH(INICIO!$C$78,$P3609:$U3609,0)),0),IFERROR(INDEX($G3621:$L3629,MATCH(D3637,$F3621:$F3629,0),MATCH(INICIO!$C$78,$G3620:$L3620,0)),0)))</f>
        <v>0</v>
      </c>
      <c r="F3637" s="105">
        <f t="shared" si="6276"/>
        <v>0</v>
      </c>
      <c r="G3637" s="116">
        <f>IF($Q$2=2,IFERROR(INDEX($G3610:$L3616,MATCH(F3637,$F3610:$F3616,0),MATCH(INICIO!$C$78,$G3609:$L3609,0)),0),IF($Q$2=4,IFERROR(INDEX($P3610:$U3620,MATCH(F3637,$O3610:$O3620,0),MATCH(INICIO!$C$78,$P3609:$U3609,0)),0),IFERROR(INDEX($G3621:$L3629,MATCH(F3637,$F3621:$F3629,0),MATCH(INICIO!$C$78,$G3620:$L3620,0)),0)))</f>
        <v>0</v>
      </c>
      <c r="H3637" s="105">
        <f t="shared" si="6277"/>
        <v>0</v>
      </c>
      <c r="I3637" s="116">
        <f>IF($Q$2=2,IFERROR(INDEX($G3610:$L3616,MATCH(H3637,$F3610:$F3616,0),MATCH(INICIO!$C$78,$G3609:$L3609,0)),0),IF($Q$2=4,IFERROR(INDEX($P3610:$U3620,MATCH(H3637,$O3610:$O3620,0),MATCH(INICIO!$C$78,$P3609:$U3609,0)),0),IFERROR(INDEX($G3621:$L3629,MATCH(H3637,$F3621:$F3629,0),MATCH(INICIO!$C$78,$G3620:$L3620,0)),0)))</f>
        <v>0</v>
      </c>
      <c r="J3637" s="105">
        <f t="shared" si="6278"/>
        <v>0</v>
      </c>
      <c r="K3637" s="116">
        <f>IF($Q$2=2,IFERROR(INDEX($G3610:$L3616,MATCH(J3637,$F3610:$F3616,0),MATCH(INICIO!$C$78,$G3609:$L3609,0)),0),IF($Q$2=4,IFERROR(INDEX($P3610:$U3620,MATCH(J3637,$O3610:$O3620,0),MATCH(INICIO!$C$78,$P3609:$U3609,0)),0),IFERROR(INDEX($G3621:$L3629,MATCH(J3637,$F3621:$F3629,0),MATCH(INICIO!$C$78,$G3620:$L3620,0)),0)))</f>
        <v>0</v>
      </c>
      <c r="L3637" s="105">
        <f t="shared" si="6279"/>
        <v>0</v>
      </c>
      <c r="M3637" s="116">
        <f>IF($Q$2=2,IFERROR(INDEX($G3610:$L3616,MATCH(L3637,$F3610:$F3616,0),MATCH(INICIO!$C$78,$G3609:$L3609,0)),0),IF($Q$2=4,IFERROR(INDEX($P3610:$U3620,MATCH(L3637,$O3610:$O3620,0),MATCH(INICIO!$C$78,$P3609:$U3609,0)),0),IFERROR(INDEX($G3621:$L3629,MATCH(L3637,$F3621:$F3629,0),MATCH(INICIO!$C$78,$G3620:$L3620,0)),0)))</f>
        <v>0</v>
      </c>
    </row>
    <row r="3638" spans="1:16" hidden="1" outlineLevel="2" x14ac:dyDescent="0.25">
      <c r="B3638" s="105">
        <f t="shared" si="6274"/>
        <v>2</v>
      </c>
      <c r="C3638" s="116">
        <f>IF($Q$2=2,IFERROR(INDEX($G3610:$L3616,MATCH(B3638,$F3610:$F3616,0),MATCH(INICIO!$C$78,$G3609:$L3609,0)),0),IF($Q$2=4,IFERROR(INDEX($P3610:$U3620,MATCH(B3638,$O3610:$O3620,0),MATCH(INICIO!$C$78,$P3609:$U3609,0)),0),IFERROR(INDEX($G3621:$L3629,MATCH(B3638,$F3621:$F3629,0),MATCH(INICIO!$C$78,$G3620:$L3620,0)),0)))</f>
        <v>0</v>
      </c>
      <c r="D3638" s="105">
        <f t="shared" si="6275"/>
        <v>0</v>
      </c>
      <c r="E3638" s="116">
        <f>IF($Q$2=2,IFERROR(INDEX($G3610:$L3616,MATCH(D3638,$F3610:$F3616,0),MATCH(INICIO!$C$78,$G3609:$L3609,0)),0),IF($Q$2=4,IFERROR(INDEX($P3610:$U3620,MATCH(D3638,$O3610:$O3620,0),MATCH(INICIO!$C$78,$P3609:$U3609,0)),0),IFERROR(INDEX($G3621:$L3629,MATCH(D3638,$F3621:$F3629,0),MATCH(INICIO!$C$78,$G3620:$L3620,0)),0)))</f>
        <v>0</v>
      </c>
      <c r="F3638" s="105">
        <f t="shared" si="6276"/>
        <v>0</v>
      </c>
      <c r="G3638" s="116">
        <f>IF($Q$2=2,IFERROR(INDEX($G3610:$L3616,MATCH(F3638,$F3610:$F3616,0),MATCH(INICIO!$C$78,$G3609:$L3609,0)),0),IF($Q$2=4,IFERROR(INDEX($P3610:$U3620,MATCH(F3638,$O3610:$O3620,0),MATCH(INICIO!$C$78,$P3609:$U3609,0)),0),IFERROR(INDEX($G3621:$L3629,MATCH(F3638,$F3621:$F3629,0),MATCH(INICIO!$C$78,$G3620:$L3620,0)),0)))</f>
        <v>0</v>
      </c>
      <c r="H3638" s="105">
        <f t="shared" si="6277"/>
        <v>0</v>
      </c>
      <c r="I3638" s="116">
        <f>IF($Q$2=2,IFERROR(INDEX($G3610:$L3616,MATCH(H3638,$F3610:$F3616,0),MATCH(INICIO!$C$78,$G3609:$L3609,0)),0),IF($Q$2=4,IFERROR(INDEX($P3610:$U3620,MATCH(H3638,$O3610:$O3620,0),MATCH(INICIO!$C$78,$P3609:$U3609,0)),0),IFERROR(INDEX($G3621:$L3629,MATCH(H3638,$F3621:$F3629,0),MATCH(INICIO!$C$78,$G3620:$L3620,0)),0)))</f>
        <v>0</v>
      </c>
      <c r="J3638" s="105">
        <f t="shared" si="6278"/>
        <v>0</v>
      </c>
      <c r="K3638" s="116">
        <f>IF($Q$2=2,IFERROR(INDEX($G3610:$L3616,MATCH(J3638,$F3610:$F3616,0),MATCH(INICIO!$C$78,$G3609:$L3609,0)),0),IF($Q$2=4,IFERROR(INDEX($P3610:$U3620,MATCH(J3638,$O3610:$O3620,0),MATCH(INICIO!$C$78,$P3609:$U3609,0)),0),IFERROR(INDEX($G3621:$L3629,MATCH(J3638,$F3621:$F3629,0),MATCH(INICIO!$C$78,$G3620:$L3620,0)),0)))</f>
        <v>0</v>
      </c>
      <c r="L3638" s="105">
        <f t="shared" si="6279"/>
        <v>0</v>
      </c>
      <c r="M3638" s="116">
        <f>IF($Q$2=2,IFERROR(INDEX($G3610:$L3616,MATCH(L3638,$F3610:$F3616,0),MATCH(INICIO!$C$78,$G3609:$L3609,0)),0),IF($Q$2=4,IFERROR(INDEX($P3610:$U3620,MATCH(L3638,$O3610:$O3620,0),MATCH(INICIO!$C$78,$P3609:$U3609,0)),0),IFERROR(INDEX($G3621:$L3629,MATCH(L3638,$F3621:$F3629,0),MATCH(INICIO!$C$78,$G3620:$L3620,0)),0)))</f>
        <v>0</v>
      </c>
    </row>
    <row r="3639" spans="1:16" hidden="1" outlineLevel="2" x14ac:dyDescent="0.25"/>
    <row r="3640" spans="1:16" s="119" customFormat="1" hidden="1" outlineLevel="2" x14ac:dyDescent="0.25">
      <c r="A3640" s="118" t="s">
        <v>43</v>
      </c>
    </row>
    <row r="3641" spans="1:16" hidden="1" outlineLevel="2" x14ac:dyDescent="0.25">
      <c r="C3641" s="121">
        <f t="shared" ref="C3641:H3641" si="6280">E$2</f>
        <v>1</v>
      </c>
      <c r="D3641" s="121">
        <f t="shared" si="6280"/>
        <v>2</v>
      </c>
      <c r="E3641" s="121">
        <f t="shared" si="6280"/>
        <v>3</v>
      </c>
      <c r="F3641" s="121">
        <f t="shared" si="6280"/>
        <v>4</v>
      </c>
      <c r="G3641" s="121">
        <f t="shared" si="6280"/>
        <v>5</v>
      </c>
      <c r="H3641" s="121">
        <f t="shared" si="6280"/>
        <v>6</v>
      </c>
    </row>
    <row r="3642" spans="1:16" hidden="1" outlineLevel="2" x14ac:dyDescent="0.25">
      <c r="B3642" s="122" t="s">
        <v>44</v>
      </c>
      <c r="C3642" s="123">
        <f t="array" ref="C3642:C3647">MMULT(MMULT(C$8:H$13,$AZ$8:$BE$13),C3633:C3638)+MMULT(MINVERSE(TRANSPOSE($AZ$8:$BE$13)),C3600:C3605)</f>
        <v>0</v>
      </c>
      <c r="D3642" s="123">
        <f t="array" ref="D3642:D3647">MMULT(MMULT(K$8:P$13,$AZ$8:$BE$13),E3633:E3638)+MMULT(MINVERSE(TRANSPOSE($AZ$8:$BE$13)),E3600:E3605)</f>
        <v>0</v>
      </c>
      <c r="E3642" s="123">
        <f t="array" ref="E3642:E3647">MMULT(MMULT(S$8:X$13,$AZ$8:$BE$13),G3633:G3638)+MMULT(MINVERSE(TRANSPOSE($AZ$8:$BE$13)),G3600:G3605)</f>
        <v>0</v>
      </c>
      <c r="F3642" s="123">
        <f t="array" ref="F3642:F3647">MMULT(MMULT(AA$8:AF$13,$AZ$8:$BE$13),I3633:I3638)+MMULT(MINVERSE(TRANSPOSE($AZ$8:$BE$13)),I3600:I3605)</f>
        <v>0</v>
      </c>
      <c r="G3642" s="123">
        <f t="array" ref="G3642:G3647">MMULT(MMULT(AI$8:AN$13,$AZ$8:$BE$13),K3633:K3638)+MMULT(MINVERSE(TRANSPOSE($AZ$8:$BE$13)),K3600:K3605)</f>
        <v>0</v>
      </c>
      <c r="H3642" s="123" t="e">
        <f t="array" ref="H3642:H3647">MMULT(MMULT(AQ$8:AV$13,$AZ$8:$BE$13),M3633:M3638)+MMULT(MINVERSE(TRANSPOSE($AZ$8:$BE$13)),M3600:M3605)</f>
        <v>#DIV/0!</v>
      </c>
      <c r="N3642" s="124"/>
      <c r="P3642" s="124"/>
    </row>
    <row r="3643" spans="1:16" hidden="1" outlineLevel="2" x14ac:dyDescent="0.25">
      <c r="B3643" s="122" t="s">
        <v>45</v>
      </c>
      <c r="C3643" s="123">
        <v>0</v>
      </c>
      <c r="D3643" s="123">
        <v>0</v>
      </c>
      <c r="E3643" s="123">
        <v>0</v>
      </c>
      <c r="F3643" s="123">
        <v>0</v>
      </c>
      <c r="G3643" s="123">
        <v>0</v>
      </c>
      <c r="H3643" s="123" t="e">
        <v>#DIV/0!</v>
      </c>
      <c r="N3643" s="124"/>
      <c r="P3643" s="124"/>
    </row>
    <row r="3644" spans="1:16" hidden="1" outlineLevel="2" x14ac:dyDescent="0.25">
      <c r="B3644" s="122" t="s">
        <v>46</v>
      </c>
      <c r="C3644" s="123">
        <v>0</v>
      </c>
      <c r="D3644" s="123">
        <v>0</v>
      </c>
      <c r="E3644" s="123">
        <v>0</v>
      </c>
      <c r="F3644" s="123">
        <v>0</v>
      </c>
      <c r="G3644" s="123">
        <v>0</v>
      </c>
      <c r="H3644" s="123" t="e">
        <v>#DIV/0!</v>
      </c>
      <c r="N3644" s="124"/>
      <c r="P3644" s="124"/>
    </row>
    <row r="3645" spans="1:16" hidden="1" outlineLevel="2" x14ac:dyDescent="0.25">
      <c r="B3645" s="122" t="s">
        <v>47</v>
      </c>
      <c r="C3645" s="123">
        <v>0</v>
      </c>
      <c r="D3645" s="123">
        <v>0</v>
      </c>
      <c r="E3645" s="123">
        <v>0</v>
      </c>
      <c r="F3645" s="123">
        <v>0</v>
      </c>
      <c r="G3645" s="123">
        <v>0</v>
      </c>
      <c r="H3645" s="123" t="e">
        <v>#DIV/0!</v>
      </c>
      <c r="N3645" s="124"/>
      <c r="P3645" s="124"/>
    </row>
    <row r="3646" spans="1:16" hidden="1" outlineLevel="2" x14ac:dyDescent="0.25">
      <c r="B3646" s="122" t="s">
        <v>48</v>
      </c>
      <c r="C3646" s="123">
        <v>0</v>
      </c>
      <c r="D3646" s="123">
        <v>0</v>
      </c>
      <c r="E3646" s="123">
        <v>0</v>
      </c>
      <c r="F3646" s="123">
        <v>0</v>
      </c>
      <c r="G3646" s="123">
        <v>0</v>
      </c>
      <c r="H3646" s="123" t="e">
        <v>#DIV/0!</v>
      </c>
      <c r="N3646" s="124"/>
      <c r="P3646" s="124"/>
    </row>
    <row r="3647" spans="1:16" hidden="1" outlineLevel="2" x14ac:dyDescent="0.25">
      <c r="B3647" s="122" t="s">
        <v>49</v>
      </c>
      <c r="C3647" s="123">
        <v>0</v>
      </c>
      <c r="D3647" s="123">
        <v>0</v>
      </c>
      <c r="E3647" s="123">
        <v>0</v>
      </c>
      <c r="F3647" s="123">
        <v>0</v>
      </c>
      <c r="G3647" s="123">
        <v>0</v>
      </c>
      <c r="H3647" s="123" t="e">
        <v>#DIV/0!</v>
      </c>
      <c r="N3647" s="124"/>
      <c r="P3647" s="124"/>
    </row>
    <row r="3648" spans="1:16" hidden="1" outlineLevel="2" x14ac:dyDescent="0.25"/>
    <row r="3649" spans="1:93" hidden="1" outlineLevel="2" x14ac:dyDescent="0.25">
      <c r="B3649" s="318" t="s">
        <v>50</v>
      </c>
      <c r="C3649" s="319"/>
      <c r="D3649" s="319"/>
      <c r="E3649" s="319"/>
      <c r="F3649" s="319"/>
      <c r="G3649" s="319"/>
      <c r="H3649" s="319"/>
      <c r="I3649" s="319"/>
      <c r="J3649" s="319"/>
      <c r="K3649" s="319"/>
      <c r="L3649" s="320"/>
      <c r="M3649" s="321" t="s">
        <v>51</v>
      </c>
      <c r="N3649" s="322"/>
      <c r="O3649" s="322"/>
      <c r="P3649" s="322"/>
      <c r="Q3649" s="322"/>
      <c r="R3649" s="322"/>
      <c r="S3649" s="322"/>
      <c r="T3649" s="322"/>
      <c r="U3649" s="322"/>
      <c r="V3649" s="323"/>
      <c r="W3649" s="321" t="s">
        <v>52</v>
      </c>
      <c r="X3649" s="322"/>
      <c r="Y3649" s="322"/>
      <c r="Z3649" s="322"/>
      <c r="AA3649" s="322"/>
      <c r="AB3649" s="322"/>
      <c r="AC3649" s="322"/>
      <c r="AD3649" s="322"/>
      <c r="AE3649" s="322"/>
      <c r="AF3649" s="323"/>
      <c r="AG3649" s="321" t="s">
        <v>53</v>
      </c>
      <c r="AH3649" s="322"/>
      <c r="AI3649" s="322"/>
      <c r="AJ3649" s="322"/>
      <c r="AK3649" s="322"/>
      <c r="AL3649" s="322"/>
      <c r="AM3649" s="322"/>
      <c r="AN3649" s="322"/>
      <c r="AO3649" s="322"/>
      <c r="AP3649" s="323"/>
      <c r="AQ3649" s="321" t="s">
        <v>54</v>
      </c>
      <c r="AR3649" s="322"/>
      <c r="AS3649" s="322"/>
      <c r="AT3649" s="322"/>
      <c r="AU3649" s="322"/>
      <c r="AV3649" s="322"/>
      <c r="AW3649" s="322"/>
      <c r="AX3649" s="322"/>
      <c r="AY3649" s="322"/>
      <c r="AZ3649" s="323"/>
      <c r="BA3649" s="321" t="s">
        <v>55</v>
      </c>
      <c r="BB3649" s="322"/>
      <c r="BC3649" s="322"/>
      <c r="BD3649" s="322"/>
      <c r="BE3649" s="322"/>
      <c r="BF3649" s="322"/>
      <c r="BG3649" s="322"/>
      <c r="BH3649" s="322"/>
      <c r="BI3649" s="322"/>
      <c r="BJ3649" s="323"/>
    </row>
    <row r="3650" spans="1:93" hidden="1" outlineLevel="2" x14ac:dyDescent="0.25">
      <c r="B3650" s="186">
        <f t="shared" ref="B3650" si="6281">E$2</f>
        <v>1</v>
      </c>
      <c r="C3650" s="187">
        <f t="shared" ref="C3650:L3653" si="6282">B3650</f>
        <v>1</v>
      </c>
      <c r="D3650" s="187">
        <f t="shared" si="6282"/>
        <v>1</v>
      </c>
      <c r="E3650" s="187">
        <f t="shared" si="6282"/>
        <v>1</v>
      </c>
      <c r="F3650" s="187">
        <f t="shared" si="6282"/>
        <v>1</v>
      </c>
      <c r="G3650" s="187">
        <f t="shared" si="6282"/>
        <v>1</v>
      </c>
      <c r="H3650" s="187">
        <f t="shared" si="6282"/>
        <v>1</v>
      </c>
      <c r="I3650" s="187">
        <f t="shared" si="6282"/>
        <v>1</v>
      </c>
      <c r="J3650" s="187">
        <f t="shared" si="6282"/>
        <v>1</v>
      </c>
      <c r="K3650" s="187">
        <f t="shared" si="6282"/>
        <v>1</v>
      </c>
      <c r="L3650" s="188">
        <f t="shared" si="6282"/>
        <v>1</v>
      </c>
      <c r="M3650" s="189">
        <f t="shared" ref="M3650" si="6283">F$2</f>
        <v>2</v>
      </c>
      <c r="N3650" s="187">
        <f t="shared" ref="N3650:V3653" si="6284">M3650</f>
        <v>2</v>
      </c>
      <c r="O3650" s="187">
        <f t="shared" si="6284"/>
        <v>2</v>
      </c>
      <c r="P3650" s="187">
        <f t="shared" si="6284"/>
        <v>2</v>
      </c>
      <c r="Q3650" s="187">
        <f t="shared" si="6284"/>
        <v>2</v>
      </c>
      <c r="R3650" s="187">
        <f t="shared" si="6284"/>
        <v>2</v>
      </c>
      <c r="S3650" s="187">
        <f t="shared" si="6284"/>
        <v>2</v>
      </c>
      <c r="T3650" s="187">
        <f t="shared" si="6284"/>
        <v>2</v>
      </c>
      <c r="U3650" s="187">
        <f t="shared" si="6284"/>
        <v>2</v>
      </c>
      <c r="V3650" s="188">
        <f t="shared" si="6284"/>
        <v>2</v>
      </c>
      <c r="W3650" s="189">
        <f>G$2</f>
        <v>3</v>
      </c>
      <c r="X3650" s="187">
        <f t="shared" ref="X3650:AF3653" si="6285">W3650</f>
        <v>3</v>
      </c>
      <c r="Y3650" s="187">
        <f t="shared" si="6285"/>
        <v>3</v>
      </c>
      <c r="Z3650" s="187">
        <f t="shared" si="6285"/>
        <v>3</v>
      </c>
      <c r="AA3650" s="187">
        <f t="shared" si="6285"/>
        <v>3</v>
      </c>
      <c r="AB3650" s="187">
        <f t="shared" si="6285"/>
        <v>3</v>
      </c>
      <c r="AC3650" s="187">
        <f t="shared" si="6285"/>
        <v>3</v>
      </c>
      <c r="AD3650" s="187">
        <f t="shared" si="6285"/>
        <v>3</v>
      </c>
      <c r="AE3650" s="187">
        <f t="shared" si="6285"/>
        <v>3</v>
      </c>
      <c r="AF3650" s="188">
        <f t="shared" si="6285"/>
        <v>3</v>
      </c>
      <c r="AG3650" s="189">
        <f>H$2</f>
        <v>4</v>
      </c>
      <c r="AH3650" s="187">
        <f t="shared" ref="AH3650:AP3653" si="6286">AG3650</f>
        <v>4</v>
      </c>
      <c r="AI3650" s="187">
        <f t="shared" si="6286"/>
        <v>4</v>
      </c>
      <c r="AJ3650" s="187">
        <f t="shared" si="6286"/>
        <v>4</v>
      </c>
      <c r="AK3650" s="187">
        <f t="shared" si="6286"/>
        <v>4</v>
      </c>
      <c r="AL3650" s="187">
        <f t="shared" si="6286"/>
        <v>4</v>
      </c>
      <c r="AM3650" s="187">
        <f t="shared" si="6286"/>
        <v>4</v>
      </c>
      <c r="AN3650" s="187">
        <f t="shared" si="6286"/>
        <v>4</v>
      </c>
      <c r="AO3650" s="187">
        <f t="shared" si="6286"/>
        <v>4</v>
      </c>
      <c r="AP3650" s="188">
        <f t="shared" si="6286"/>
        <v>4</v>
      </c>
      <c r="AQ3650" s="189">
        <f>I$2</f>
        <v>5</v>
      </c>
      <c r="AR3650" s="187">
        <f t="shared" ref="AR3650:AZ3653" si="6287">AQ3650</f>
        <v>5</v>
      </c>
      <c r="AS3650" s="187">
        <f t="shared" si="6287"/>
        <v>5</v>
      </c>
      <c r="AT3650" s="187">
        <f t="shared" si="6287"/>
        <v>5</v>
      </c>
      <c r="AU3650" s="187">
        <f t="shared" si="6287"/>
        <v>5</v>
      </c>
      <c r="AV3650" s="187">
        <f t="shared" si="6287"/>
        <v>5</v>
      </c>
      <c r="AW3650" s="187">
        <f t="shared" si="6287"/>
        <v>5</v>
      </c>
      <c r="AX3650" s="187">
        <f t="shared" si="6287"/>
        <v>5</v>
      </c>
      <c r="AY3650" s="187">
        <f t="shared" si="6287"/>
        <v>5</v>
      </c>
      <c r="AZ3650" s="188">
        <f t="shared" si="6287"/>
        <v>5</v>
      </c>
      <c r="BA3650" s="189">
        <f>J$2</f>
        <v>6</v>
      </c>
      <c r="BB3650" s="187">
        <f t="shared" ref="BB3650:BJ3653" si="6288">BA3650</f>
        <v>6</v>
      </c>
      <c r="BC3650" s="187">
        <f t="shared" si="6288"/>
        <v>6</v>
      </c>
      <c r="BD3650" s="187">
        <f t="shared" si="6288"/>
        <v>6</v>
      </c>
      <c r="BE3650" s="187">
        <f t="shared" si="6288"/>
        <v>6</v>
      </c>
      <c r="BF3650" s="187">
        <f t="shared" si="6288"/>
        <v>6</v>
      </c>
      <c r="BG3650" s="187">
        <f t="shared" si="6288"/>
        <v>6</v>
      </c>
      <c r="BH3650" s="187">
        <f t="shared" si="6288"/>
        <v>6</v>
      </c>
      <c r="BI3650" s="187">
        <f t="shared" si="6288"/>
        <v>6</v>
      </c>
      <c r="BJ3650" s="188">
        <f t="shared" si="6288"/>
        <v>6</v>
      </c>
    </row>
    <row r="3651" spans="1:93" s="2" customFormat="1" ht="15" hidden="1" customHeight="1" outlineLevel="2" x14ac:dyDescent="0.25">
      <c r="A3651" s="152" t="s">
        <v>192</v>
      </c>
      <c r="B3651" s="129">
        <f>C3644</f>
        <v>0</v>
      </c>
      <c r="C3651" s="130">
        <f t="shared" si="6282"/>
        <v>0</v>
      </c>
      <c r="D3651" s="130">
        <f t="shared" si="6282"/>
        <v>0</v>
      </c>
      <c r="E3651" s="130">
        <f t="shared" si="6282"/>
        <v>0</v>
      </c>
      <c r="F3651" s="130">
        <f t="shared" si="6282"/>
        <v>0</v>
      </c>
      <c r="G3651" s="130">
        <f t="shared" si="6282"/>
        <v>0</v>
      </c>
      <c r="H3651" s="130">
        <f t="shared" si="6282"/>
        <v>0</v>
      </c>
      <c r="I3651" s="130">
        <f t="shared" si="6282"/>
        <v>0</v>
      </c>
      <c r="J3651" s="190">
        <f t="shared" si="6282"/>
        <v>0</v>
      </c>
      <c r="K3651" s="130">
        <f t="shared" si="6282"/>
        <v>0</v>
      </c>
      <c r="L3651" s="131">
        <f t="shared" si="6282"/>
        <v>0</v>
      </c>
      <c r="M3651" s="129">
        <f>D3644</f>
        <v>0</v>
      </c>
      <c r="N3651" s="130">
        <f t="shared" si="6284"/>
        <v>0</v>
      </c>
      <c r="O3651" s="130">
        <f t="shared" si="6284"/>
        <v>0</v>
      </c>
      <c r="P3651" s="130">
        <f t="shared" si="6284"/>
        <v>0</v>
      </c>
      <c r="Q3651" s="130">
        <f t="shared" si="6284"/>
        <v>0</v>
      </c>
      <c r="R3651" s="130">
        <f t="shared" si="6284"/>
        <v>0</v>
      </c>
      <c r="S3651" s="130">
        <f t="shared" si="6284"/>
        <v>0</v>
      </c>
      <c r="T3651" s="130">
        <f t="shared" si="6284"/>
        <v>0</v>
      </c>
      <c r="U3651" s="130">
        <f t="shared" si="6284"/>
        <v>0</v>
      </c>
      <c r="V3651" s="131">
        <f t="shared" si="6284"/>
        <v>0</v>
      </c>
      <c r="W3651" s="129">
        <f>E3644</f>
        <v>0</v>
      </c>
      <c r="X3651" s="130">
        <f t="shared" si="6285"/>
        <v>0</v>
      </c>
      <c r="Y3651" s="130">
        <f t="shared" si="6285"/>
        <v>0</v>
      </c>
      <c r="Z3651" s="130">
        <f t="shared" si="6285"/>
        <v>0</v>
      </c>
      <c r="AA3651" s="130">
        <f t="shared" si="6285"/>
        <v>0</v>
      </c>
      <c r="AB3651" s="130">
        <f t="shared" si="6285"/>
        <v>0</v>
      </c>
      <c r="AC3651" s="130">
        <f t="shared" si="6285"/>
        <v>0</v>
      </c>
      <c r="AD3651" s="130">
        <f t="shared" si="6285"/>
        <v>0</v>
      </c>
      <c r="AE3651" s="130">
        <f t="shared" si="6285"/>
        <v>0</v>
      </c>
      <c r="AF3651" s="131">
        <f t="shared" si="6285"/>
        <v>0</v>
      </c>
      <c r="AG3651" s="129">
        <f>F3644</f>
        <v>0</v>
      </c>
      <c r="AH3651" s="130">
        <f t="shared" si="6286"/>
        <v>0</v>
      </c>
      <c r="AI3651" s="130">
        <f t="shared" si="6286"/>
        <v>0</v>
      </c>
      <c r="AJ3651" s="130">
        <f t="shared" si="6286"/>
        <v>0</v>
      </c>
      <c r="AK3651" s="130">
        <f t="shared" si="6286"/>
        <v>0</v>
      </c>
      <c r="AL3651" s="130">
        <f t="shared" si="6286"/>
        <v>0</v>
      </c>
      <c r="AM3651" s="130">
        <f t="shared" si="6286"/>
        <v>0</v>
      </c>
      <c r="AN3651" s="130">
        <f t="shared" si="6286"/>
        <v>0</v>
      </c>
      <c r="AO3651" s="130">
        <f t="shared" si="6286"/>
        <v>0</v>
      </c>
      <c r="AP3651" s="131">
        <f t="shared" si="6286"/>
        <v>0</v>
      </c>
      <c r="AQ3651" s="129">
        <f>G3644</f>
        <v>0</v>
      </c>
      <c r="AR3651" s="130">
        <f t="shared" si="6287"/>
        <v>0</v>
      </c>
      <c r="AS3651" s="130">
        <f t="shared" si="6287"/>
        <v>0</v>
      </c>
      <c r="AT3651" s="130">
        <f t="shared" si="6287"/>
        <v>0</v>
      </c>
      <c r="AU3651" s="130">
        <f t="shared" si="6287"/>
        <v>0</v>
      </c>
      <c r="AV3651" s="130">
        <f t="shared" si="6287"/>
        <v>0</v>
      </c>
      <c r="AW3651" s="130">
        <f t="shared" si="6287"/>
        <v>0</v>
      </c>
      <c r="AX3651" s="130">
        <f t="shared" si="6287"/>
        <v>0</v>
      </c>
      <c r="AY3651" s="130">
        <f t="shared" si="6287"/>
        <v>0</v>
      </c>
      <c r="AZ3651" s="131">
        <f t="shared" si="6287"/>
        <v>0</v>
      </c>
      <c r="BA3651" s="129" t="e">
        <f>H3644</f>
        <v>#DIV/0!</v>
      </c>
      <c r="BB3651" s="130" t="e">
        <f t="shared" si="6288"/>
        <v>#DIV/0!</v>
      </c>
      <c r="BC3651" s="130" t="e">
        <f t="shared" si="6288"/>
        <v>#DIV/0!</v>
      </c>
      <c r="BD3651" s="130" t="e">
        <f t="shared" si="6288"/>
        <v>#DIV/0!</v>
      </c>
      <c r="BE3651" s="130" t="e">
        <f t="shared" si="6288"/>
        <v>#DIV/0!</v>
      </c>
      <c r="BF3651" s="130" t="e">
        <f t="shared" si="6288"/>
        <v>#DIV/0!</v>
      </c>
      <c r="BG3651" s="130" t="e">
        <f t="shared" si="6288"/>
        <v>#DIV/0!</v>
      </c>
      <c r="BH3651" s="130" t="e">
        <f t="shared" si="6288"/>
        <v>#DIV/0!</v>
      </c>
      <c r="BI3651" s="130" t="e">
        <f t="shared" si="6288"/>
        <v>#DIV/0!</v>
      </c>
      <c r="BJ3651" s="131" t="e">
        <f t="shared" si="6288"/>
        <v>#DIV/0!</v>
      </c>
      <c r="BK3651"/>
      <c r="BL3651"/>
      <c r="BM3651"/>
      <c r="BN3651"/>
      <c r="BO3651"/>
      <c r="BP3651"/>
      <c r="BQ3651"/>
      <c r="BR3651"/>
      <c r="BS3651"/>
      <c r="BT3651"/>
      <c r="BU3651"/>
      <c r="BV3651"/>
      <c r="BW3651"/>
      <c r="BX3651"/>
      <c r="BY3651"/>
      <c r="BZ3651"/>
      <c r="CA3651"/>
      <c r="CB3651"/>
      <c r="CC3651"/>
      <c r="CD3651"/>
      <c r="CE3651"/>
      <c r="CF3651"/>
      <c r="CG3651"/>
      <c r="CH3651"/>
      <c r="CI3651"/>
      <c r="CJ3651"/>
      <c r="CK3651"/>
      <c r="CL3651"/>
      <c r="CM3651"/>
      <c r="CN3651"/>
      <c r="CO3651"/>
    </row>
    <row r="3652" spans="1:93" s="2" customFormat="1" ht="15" hidden="1" customHeight="1" outlineLevel="2" x14ac:dyDescent="0.25">
      <c r="A3652" s="152" t="s">
        <v>47</v>
      </c>
      <c r="B3652" s="129">
        <f>C3645</f>
        <v>0</v>
      </c>
      <c r="C3652" s="130">
        <f t="shared" si="6282"/>
        <v>0</v>
      </c>
      <c r="D3652" s="130">
        <f t="shared" si="6282"/>
        <v>0</v>
      </c>
      <c r="E3652" s="130">
        <f t="shared" si="6282"/>
        <v>0</v>
      </c>
      <c r="F3652" s="130">
        <f t="shared" si="6282"/>
        <v>0</v>
      </c>
      <c r="G3652" s="130">
        <f t="shared" si="6282"/>
        <v>0</v>
      </c>
      <c r="H3652" s="130">
        <f t="shared" si="6282"/>
        <v>0</v>
      </c>
      <c r="I3652" s="130">
        <f t="shared" si="6282"/>
        <v>0</v>
      </c>
      <c r="J3652" s="190">
        <f t="shared" si="6282"/>
        <v>0</v>
      </c>
      <c r="K3652" s="130">
        <f t="shared" si="6282"/>
        <v>0</v>
      </c>
      <c r="L3652" s="131">
        <f t="shared" si="6282"/>
        <v>0</v>
      </c>
      <c r="M3652" s="129">
        <f>D3645</f>
        <v>0</v>
      </c>
      <c r="N3652" s="130">
        <f t="shared" si="6284"/>
        <v>0</v>
      </c>
      <c r="O3652" s="130">
        <f t="shared" si="6284"/>
        <v>0</v>
      </c>
      <c r="P3652" s="130">
        <f t="shared" si="6284"/>
        <v>0</v>
      </c>
      <c r="Q3652" s="130">
        <f t="shared" si="6284"/>
        <v>0</v>
      </c>
      <c r="R3652" s="130">
        <f t="shared" si="6284"/>
        <v>0</v>
      </c>
      <c r="S3652" s="130">
        <f t="shared" si="6284"/>
        <v>0</v>
      </c>
      <c r="T3652" s="130">
        <f t="shared" si="6284"/>
        <v>0</v>
      </c>
      <c r="U3652" s="130">
        <f t="shared" si="6284"/>
        <v>0</v>
      </c>
      <c r="V3652" s="131">
        <f t="shared" si="6284"/>
        <v>0</v>
      </c>
      <c r="W3652" s="129">
        <f>E3645</f>
        <v>0</v>
      </c>
      <c r="X3652" s="130">
        <f t="shared" si="6285"/>
        <v>0</v>
      </c>
      <c r="Y3652" s="130">
        <f t="shared" si="6285"/>
        <v>0</v>
      </c>
      <c r="Z3652" s="130">
        <f t="shared" si="6285"/>
        <v>0</v>
      </c>
      <c r="AA3652" s="130">
        <f t="shared" si="6285"/>
        <v>0</v>
      </c>
      <c r="AB3652" s="130">
        <f t="shared" si="6285"/>
        <v>0</v>
      </c>
      <c r="AC3652" s="130">
        <f t="shared" si="6285"/>
        <v>0</v>
      </c>
      <c r="AD3652" s="130">
        <f t="shared" si="6285"/>
        <v>0</v>
      </c>
      <c r="AE3652" s="130">
        <f t="shared" si="6285"/>
        <v>0</v>
      </c>
      <c r="AF3652" s="131">
        <f t="shared" si="6285"/>
        <v>0</v>
      </c>
      <c r="AG3652" s="129">
        <f>F3645</f>
        <v>0</v>
      </c>
      <c r="AH3652" s="130">
        <f t="shared" si="6286"/>
        <v>0</v>
      </c>
      <c r="AI3652" s="130">
        <f t="shared" si="6286"/>
        <v>0</v>
      </c>
      <c r="AJ3652" s="130">
        <f t="shared" si="6286"/>
        <v>0</v>
      </c>
      <c r="AK3652" s="130">
        <f t="shared" si="6286"/>
        <v>0</v>
      </c>
      <c r="AL3652" s="130">
        <f t="shared" si="6286"/>
        <v>0</v>
      </c>
      <c r="AM3652" s="130">
        <f t="shared" si="6286"/>
        <v>0</v>
      </c>
      <c r="AN3652" s="130">
        <f t="shared" si="6286"/>
        <v>0</v>
      </c>
      <c r="AO3652" s="130">
        <f t="shared" si="6286"/>
        <v>0</v>
      </c>
      <c r="AP3652" s="131">
        <f t="shared" si="6286"/>
        <v>0</v>
      </c>
      <c r="AQ3652" s="129">
        <f>G3645</f>
        <v>0</v>
      </c>
      <c r="AR3652" s="130">
        <f t="shared" si="6287"/>
        <v>0</v>
      </c>
      <c r="AS3652" s="130">
        <f t="shared" si="6287"/>
        <v>0</v>
      </c>
      <c r="AT3652" s="130">
        <f t="shared" si="6287"/>
        <v>0</v>
      </c>
      <c r="AU3652" s="130">
        <f t="shared" si="6287"/>
        <v>0</v>
      </c>
      <c r="AV3652" s="130">
        <f t="shared" si="6287"/>
        <v>0</v>
      </c>
      <c r="AW3652" s="130">
        <f t="shared" si="6287"/>
        <v>0</v>
      </c>
      <c r="AX3652" s="130">
        <f t="shared" si="6287"/>
        <v>0</v>
      </c>
      <c r="AY3652" s="130">
        <f t="shared" si="6287"/>
        <v>0</v>
      </c>
      <c r="AZ3652" s="131">
        <f t="shared" si="6287"/>
        <v>0</v>
      </c>
      <c r="BA3652" s="129" t="e">
        <f>H3645</f>
        <v>#DIV/0!</v>
      </c>
      <c r="BB3652" s="130" t="e">
        <f t="shared" si="6288"/>
        <v>#DIV/0!</v>
      </c>
      <c r="BC3652" s="130" t="e">
        <f t="shared" si="6288"/>
        <v>#DIV/0!</v>
      </c>
      <c r="BD3652" s="130" t="e">
        <f t="shared" si="6288"/>
        <v>#DIV/0!</v>
      </c>
      <c r="BE3652" s="130" t="e">
        <f t="shared" si="6288"/>
        <v>#DIV/0!</v>
      </c>
      <c r="BF3652" s="130" t="e">
        <f t="shared" si="6288"/>
        <v>#DIV/0!</v>
      </c>
      <c r="BG3652" s="130" t="e">
        <f t="shared" si="6288"/>
        <v>#DIV/0!</v>
      </c>
      <c r="BH3652" s="130" t="e">
        <f t="shared" si="6288"/>
        <v>#DIV/0!</v>
      </c>
      <c r="BI3652" s="130" t="e">
        <f t="shared" si="6288"/>
        <v>#DIV/0!</v>
      </c>
      <c r="BJ3652" s="131" t="e">
        <f t="shared" si="6288"/>
        <v>#DIV/0!</v>
      </c>
      <c r="BK3652"/>
      <c r="BL3652"/>
      <c r="BM3652"/>
      <c r="BN3652"/>
      <c r="BO3652"/>
      <c r="BP3652"/>
      <c r="BQ3652"/>
      <c r="BR3652"/>
      <c r="BS3652"/>
      <c r="BT3652"/>
      <c r="BU3652"/>
      <c r="BV3652"/>
      <c r="BW3652"/>
      <c r="BX3652"/>
      <c r="BY3652"/>
      <c r="BZ3652"/>
      <c r="CA3652"/>
      <c r="CB3652"/>
      <c r="CC3652"/>
      <c r="CD3652"/>
      <c r="CE3652"/>
      <c r="CF3652"/>
      <c r="CG3652"/>
      <c r="CH3652"/>
      <c r="CI3652"/>
      <c r="CJ3652"/>
      <c r="CK3652"/>
      <c r="CL3652"/>
      <c r="CM3652"/>
      <c r="CN3652"/>
      <c r="CO3652"/>
    </row>
    <row r="3653" spans="1:93" s="2" customFormat="1" ht="15" hidden="1" customHeight="1" outlineLevel="2" x14ac:dyDescent="0.25">
      <c r="A3653" s="152" t="s">
        <v>57</v>
      </c>
      <c r="B3653" s="129">
        <f t="shared" ref="B3653" si="6289">E$3</f>
        <v>43</v>
      </c>
      <c r="C3653" s="130">
        <f t="shared" si="6282"/>
        <v>43</v>
      </c>
      <c r="D3653" s="130">
        <f t="shared" si="6282"/>
        <v>43</v>
      </c>
      <c r="E3653" s="130">
        <f t="shared" si="6282"/>
        <v>43</v>
      </c>
      <c r="F3653" s="130">
        <f t="shared" si="6282"/>
        <v>43</v>
      </c>
      <c r="G3653" s="130">
        <f t="shared" si="6282"/>
        <v>43</v>
      </c>
      <c r="H3653" s="130">
        <f t="shared" si="6282"/>
        <v>43</v>
      </c>
      <c r="I3653" s="130">
        <f t="shared" si="6282"/>
        <v>43</v>
      </c>
      <c r="J3653" s="190">
        <f t="shared" si="6282"/>
        <v>43</v>
      </c>
      <c r="K3653" s="130">
        <f t="shared" si="6282"/>
        <v>43</v>
      </c>
      <c r="L3653" s="131">
        <f t="shared" si="6282"/>
        <v>43</v>
      </c>
      <c r="M3653" s="129">
        <f t="shared" ref="M3653" si="6290">F$3</f>
        <v>0</v>
      </c>
      <c r="N3653" s="130">
        <f t="shared" si="6284"/>
        <v>0</v>
      </c>
      <c r="O3653" s="130">
        <f t="shared" si="6284"/>
        <v>0</v>
      </c>
      <c r="P3653" s="130">
        <f t="shared" si="6284"/>
        <v>0</v>
      </c>
      <c r="Q3653" s="130">
        <f t="shared" si="6284"/>
        <v>0</v>
      </c>
      <c r="R3653" s="130">
        <f t="shared" si="6284"/>
        <v>0</v>
      </c>
      <c r="S3653" s="130">
        <f t="shared" si="6284"/>
        <v>0</v>
      </c>
      <c r="T3653" s="130">
        <f t="shared" si="6284"/>
        <v>0</v>
      </c>
      <c r="U3653" s="130">
        <f t="shared" si="6284"/>
        <v>0</v>
      </c>
      <c r="V3653" s="131">
        <f t="shared" si="6284"/>
        <v>0</v>
      </c>
      <c r="W3653" s="129">
        <f t="shared" ref="W3653" si="6291">G$3</f>
        <v>0</v>
      </c>
      <c r="X3653" s="130">
        <f t="shared" si="6285"/>
        <v>0</v>
      </c>
      <c r="Y3653" s="130">
        <f t="shared" si="6285"/>
        <v>0</v>
      </c>
      <c r="Z3653" s="130">
        <f t="shared" si="6285"/>
        <v>0</v>
      </c>
      <c r="AA3653" s="130">
        <f t="shared" si="6285"/>
        <v>0</v>
      </c>
      <c r="AB3653" s="130">
        <f t="shared" si="6285"/>
        <v>0</v>
      </c>
      <c r="AC3653" s="130">
        <f t="shared" si="6285"/>
        <v>0</v>
      </c>
      <c r="AD3653" s="130">
        <f t="shared" si="6285"/>
        <v>0</v>
      </c>
      <c r="AE3653" s="130">
        <f t="shared" si="6285"/>
        <v>0</v>
      </c>
      <c r="AF3653" s="131">
        <f t="shared" si="6285"/>
        <v>0</v>
      </c>
      <c r="AG3653" s="129">
        <f t="shared" ref="AG3653" si="6292">H$3</f>
        <v>0</v>
      </c>
      <c r="AH3653" s="130">
        <f t="shared" si="6286"/>
        <v>0</v>
      </c>
      <c r="AI3653" s="130">
        <f t="shared" si="6286"/>
        <v>0</v>
      </c>
      <c r="AJ3653" s="130">
        <f t="shared" si="6286"/>
        <v>0</v>
      </c>
      <c r="AK3653" s="130">
        <f t="shared" si="6286"/>
        <v>0</v>
      </c>
      <c r="AL3653" s="130">
        <f t="shared" si="6286"/>
        <v>0</v>
      </c>
      <c r="AM3653" s="130">
        <f t="shared" si="6286"/>
        <v>0</v>
      </c>
      <c r="AN3653" s="130">
        <f t="shared" si="6286"/>
        <v>0</v>
      </c>
      <c r="AO3653" s="130">
        <f t="shared" si="6286"/>
        <v>0</v>
      </c>
      <c r="AP3653" s="131">
        <f t="shared" si="6286"/>
        <v>0</v>
      </c>
      <c r="AQ3653" s="129">
        <f t="shared" ref="AQ3653" si="6293">I$3</f>
        <v>0</v>
      </c>
      <c r="AR3653" s="130">
        <f t="shared" si="6287"/>
        <v>0</v>
      </c>
      <c r="AS3653" s="130">
        <f t="shared" si="6287"/>
        <v>0</v>
      </c>
      <c r="AT3653" s="130">
        <f t="shared" si="6287"/>
        <v>0</v>
      </c>
      <c r="AU3653" s="130">
        <f t="shared" si="6287"/>
        <v>0</v>
      </c>
      <c r="AV3653" s="130">
        <f t="shared" si="6287"/>
        <v>0</v>
      </c>
      <c r="AW3653" s="130">
        <f t="shared" si="6287"/>
        <v>0</v>
      </c>
      <c r="AX3653" s="130">
        <f t="shared" si="6287"/>
        <v>0</v>
      </c>
      <c r="AY3653" s="130">
        <f t="shared" si="6287"/>
        <v>0</v>
      </c>
      <c r="AZ3653" s="131">
        <f t="shared" si="6287"/>
        <v>0</v>
      </c>
      <c r="BA3653" s="129">
        <f t="shared" ref="BA3653" si="6294">J$3</f>
        <v>0</v>
      </c>
      <c r="BB3653" s="130">
        <f t="shared" si="6288"/>
        <v>0</v>
      </c>
      <c r="BC3653" s="130">
        <f t="shared" si="6288"/>
        <v>0</v>
      </c>
      <c r="BD3653" s="130">
        <f t="shared" si="6288"/>
        <v>0</v>
      </c>
      <c r="BE3653" s="130">
        <f t="shared" si="6288"/>
        <v>0</v>
      </c>
      <c r="BF3653" s="130">
        <f t="shared" si="6288"/>
        <v>0</v>
      </c>
      <c r="BG3653" s="130">
        <f t="shared" si="6288"/>
        <v>0</v>
      </c>
      <c r="BH3653" s="130">
        <f t="shared" si="6288"/>
        <v>0</v>
      </c>
      <c r="BI3653" s="130">
        <f t="shared" si="6288"/>
        <v>0</v>
      </c>
      <c r="BJ3653" s="131">
        <f t="shared" si="6288"/>
        <v>0</v>
      </c>
      <c r="BK3653"/>
      <c r="BL3653"/>
      <c r="BM3653"/>
      <c r="BN3653"/>
      <c r="BO3653"/>
      <c r="BP3653"/>
      <c r="BQ3653"/>
      <c r="BR3653"/>
      <c r="BS3653"/>
      <c r="BT3653"/>
      <c r="BU3653"/>
      <c r="BV3653"/>
      <c r="BW3653"/>
      <c r="BX3653"/>
      <c r="BY3653"/>
      <c r="BZ3653"/>
      <c r="CA3653"/>
      <c r="CB3653"/>
      <c r="CC3653"/>
      <c r="CD3653"/>
      <c r="CE3653"/>
      <c r="CF3653"/>
      <c r="CG3653"/>
      <c r="CH3653"/>
      <c r="CI3653"/>
      <c r="CJ3653"/>
      <c r="CK3653"/>
      <c r="CL3653"/>
      <c r="CM3653"/>
      <c r="CN3653"/>
      <c r="CO3653"/>
    </row>
    <row r="3654" spans="1:93" s="2" customFormat="1" ht="15" hidden="1" customHeight="1" outlineLevel="2" x14ac:dyDescent="0.25">
      <c r="A3654" s="152" t="s">
        <v>58</v>
      </c>
      <c r="B3654" s="132">
        <f t="shared" ref="B3654" si="6295">B3653/10*0</f>
        <v>0</v>
      </c>
      <c r="C3654" s="133">
        <f t="shared" ref="C3654" si="6296">C3653/10*1</f>
        <v>4.3</v>
      </c>
      <c r="D3654" s="133">
        <f t="shared" ref="D3654" si="6297">D3653/10*2</f>
        <v>8.6</v>
      </c>
      <c r="E3654" s="133">
        <f t="shared" ref="E3654" si="6298">E3653/10*3</f>
        <v>12.899999999999999</v>
      </c>
      <c r="F3654" s="133">
        <f t="shared" ref="F3654" si="6299">F3653/10*4</f>
        <v>17.2</v>
      </c>
      <c r="G3654" s="133">
        <f t="shared" ref="G3654" si="6300">G3653/10*5</f>
        <v>21.5</v>
      </c>
      <c r="H3654" s="133">
        <f t="shared" ref="H3654" si="6301">H3653/10*6</f>
        <v>25.799999999999997</v>
      </c>
      <c r="I3654" s="133">
        <f t="shared" ref="I3654" si="6302">I3653/10*7</f>
        <v>30.099999999999998</v>
      </c>
      <c r="J3654" s="191">
        <f t="shared" ref="J3654" si="6303">J3653/10*8</f>
        <v>34.4</v>
      </c>
      <c r="K3654" s="133">
        <f t="shared" ref="K3654" si="6304">K3653/10*9</f>
        <v>38.699999999999996</v>
      </c>
      <c r="L3654" s="134">
        <f t="shared" ref="L3654" si="6305">L3653/10*10</f>
        <v>43</v>
      </c>
      <c r="M3654" s="133">
        <f t="shared" ref="M3654" si="6306">M3653/10*1</f>
        <v>0</v>
      </c>
      <c r="N3654" s="133">
        <f t="shared" ref="N3654" si="6307">N3653/10*2</f>
        <v>0</v>
      </c>
      <c r="O3654" s="133">
        <f t="shared" ref="O3654" si="6308">O3653/10*3</f>
        <v>0</v>
      </c>
      <c r="P3654" s="133">
        <f t="shared" ref="P3654" si="6309">P3653/10*4</f>
        <v>0</v>
      </c>
      <c r="Q3654" s="133">
        <f t="shared" ref="Q3654" si="6310">Q3653/10*5</f>
        <v>0</v>
      </c>
      <c r="R3654" s="133">
        <f t="shared" ref="R3654" si="6311">R3653/10*6</f>
        <v>0</v>
      </c>
      <c r="S3654" s="133">
        <f t="shared" ref="S3654" si="6312">S3653/10*7</f>
        <v>0</v>
      </c>
      <c r="T3654" s="133">
        <f t="shared" ref="T3654" si="6313">T3653/10*8</f>
        <v>0</v>
      </c>
      <c r="U3654" s="133">
        <f t="shared" ref="U3654" si="6314">U3653/10*9</f>
        <v>0</v>
      </c>
      <c r="V3654" s="134">
        <f t="shared" ref="V3654" si="6315">V3653/10*10</f>
        <v>0</v>
      </c>
      <c r="W3654" s="133">
        <f t="shared" ref="W3654" si="6316">W3653/10*1</f>
        <v>0</v>
      </c>
      <c r="X3654" s="133">
        <f t="shared" ref="X3654" si="6317">X3653/10*2</f>
        <v>0</v>
      </c>
      <c r="Y3654" s="133">
        <f t="shared" ref="Y3654" si="6318">Y3653/10*3</f>
        <v>0</v>
      </c>
      <c r="Z3654" s="133">
        <f t="shared" ref="Z3654" si="6319">Z3653/10*4</f>
        <v>0</v>
      </c>
      <c r="AA3654" s="133">
        <f t="shared" ref="AA3654" si="6320">AA3653/10*5</f>
        <v>0</v>
      </c>
      <c r="AB3654" s="133">
        <f t="shared" ref="AB3654" si="6321">AB3653/10*6</f>
        <v>0</v>
      </c>
      <c r="AC3654" s="133">
        <f t="shared" ref="AC3654" si="6322">AC3653/10*7</f>
        <v>0</v>
      </c>
      <c r="AD3654" s="133">
        <f t="shared" ref="AD3654" si="6323">AD3653/10*8</f>
        <v>0</v>
      </c>
      <c r="AE3654" s="134">
        <f t="shared" ref="AE3654" si="6324">AE3653/10*9</f>
        <v>0</v>
      </c>
      <c r="AF3654" s="134">
        <f t="shared" ref="AF3654" si="6325">AF3653/10*10</f>
        <v>0</v>
      </c>
      <c r="AG3654" s="133">
        <f t="shared" ref="AG3654" si="6326">AG3653/10*1</f>
        <v>0</v>
      </c>
      <c r="AH3654" s="133">
        <f t="shared" ref="AH3654" si="6327">AH3653/10*2</f>
        <v>0</v>
      </c>
      <c r="AI3654" s="133">
        <f t="shared" ref="AI3654" si="6328">AI3653/10*3</f>
        <v>0</v>
      </c>
      <c r="AJ3654" s="133">
        <f t="shared" ref="AJ3654" si="6329">AJ3653/10*4</f>
        <v>0</v>
      </c>
      <c r="AK3654" s="133">
        <f t="shared" ref="AK3654" si="6330">AK3653/10*5</f>
        <v>0</v>
      </c>
      <c r="AL3654" s="133">
        <f t="shared" ref="AL3654" si="6331">AL3653/10*6</f>
        <v>0</v>
      </c>
      <c r="AM3654" s="133">
        <f t="shared" ref="AM3654" si="6332">AM3653/10*7</f>
        <v>0</v>
      </c>
      <c r="AN3654" s="133">
        <f t="shared" ref="AN3654" si="6333">AN3653/10*8</f>
        <v>0</v>
      </c>
      <c r="AO3654" s="134">
        <f t="shared" ref="AO3654" si="6334">AO3653/10*9</f>
        <v>0</v>
      </c>
      <c r="AP3654" s="134">
        <f t="shared" ref="AP3654" si="6335">AP3653/10*10</f>
        <v>0</v>
      </c>
      <c r="AQ3654" s="133">
        <f t="shared" ref="AQ3654" si="6336">AQ3653/10*1</f>
        <v>0</v>
      </c>
      <c r="AR3654" s="133">
        <f t="shared" ref="AR3654" si="6337">AR3653/10*2</f>
        <v>0</v>
      </c>
      <c r="AS3654" s="133">
        <f t="shared" ref="AS3654" si="6338">AS3653/10*3</f>
        <v>0</v>
      </c>
      <c r="AT3654" s="133">
        <f t="shared" ref="AT3654" si="6339">AT3653/10*4</f>
        <v>0</v>
      </c>
      <c r="AU3654" s="133">
        <f t="shared" ref="AU3654" si="6340">AU3653/10*5</f>
        <v>0</v>
      </c>
      <c r="AV3654" s="133">
        <f t="shared" ref="AV3654" si="6341">AV3653/10*6</f>
        <v>0</v>
      </c>
      <c r="AW3654" s="133">
        <f t="shared" ref="AW3654" si="6342">AW3653/10*7</f>
        <v>0</v>
      </c>
      <c r="AX3654" s="133">
        <f t="shared" ref="AX3654" si="6343">AX3653/10*8</f>
        <v>0</v>
      </c>
      <c r="AY3654" s="134">
        <f t="shared" ref="AY3654" si="6344">AY3653/10*9</f>
        <v>0</v>
      </c>
      <c r="AZ3654" s="134">
        <f t="shared" ref="AZ3654" si="6345">AZ3653/10*10</f>
        <v>0</v>
      </c>
      <c r="BA3654" s="133">
        <f t="shared" ref="BA3654" si="6346">BA3653/10*1</f>
        <v>0</v>
      </c>
      <c r="BB3654" s="133">
        <f t="shared" ref="BB3654" si="6347">BB3653/10*2</f>
        <v>0</v>
      </c>
      <c r="BC3654" s="133">
        <f t="shared" ref="BC3654" si="6348">BC3653/10*3</f>
        <v>0</v>
      </c>
      <c r="BD3654" s="133">
        <f t="shared" ref="BD3654" si="6349">BD3653/10*4</f>
        <v>0</v>
      </c>
      <c r="BE3654" s="133">
        <f t="shared" ref="BE3654" si="6350">BE3653/10*5</f>
        <v>0</v>
      </c>
      <c r="BF3654" s="133">
        <f t="shared" ref="BF3654" si="6351">BF3653/10*6</f>
        <v>0</v>
      </c>
      <c r="BG3654" s="133">
        <f t="shared" ref="BG3654" si="6352">BG3653/10*7</f>
        <v>0</v>
      </c>
      <c r="BH3654" s="133">
        <f t="shared" ref="BH3654" si="6353">BH3653/10*8</f>
        <v>0</v>
      </c>
      <c r="BI3654" s="134">
        <f t="shared" ref="BI3654" si="6354">BI3653/10*9</f>
        <v>0</v>
      </c>
      <c r="BJ3654" s="134">
        <f t="shared" ref="BJ3654" si="6355">BJ3653/10*10</f>
        <v>0</v>
      </c>
      <c r="BK3654"/>
      <c r="BL3654"/>
      <c r="BM3654"/>
      <c r="BN3654"/>
      <c r="BO3654"/>
      <c r="BP3654"/>
      <c r="BQ3654"/>
      <c r="BR3654"/>
      <c r="BS3654"/>
      <c r="BT3654"/>
      <c r="BU3654"/>
      <c r="BV3654"/>
      <c r="BW3654"/>
      <c r="BX3654"/>
      <c r="BY3654"/>
      <c r="BZ3654"/>
      <c r="CA3654"/>
      <c r="CB3654"/>
      <c r="CC3654"/>
      <c r="CD3654"/>
      <c r="CE3654"/>
      <c r="CF3654"/>
      <c r="CG3654"/>
      <c r="CH3654"/>
      <c r="CI3654"/>
      <c r="CJ3654"/>
      <c r="CK3654"/>
      <c r="CL3654"/>
      <c r="CM3654"/>
      <c r="CN3654"/>
      <c r="CO3654"/>
    </row>
    <row r="3655" spans="1:93" ht="15.75" hidden="1" outlineLevel="2" thickBot="1" x14ac:dyDescent="0.3">
      <c r="A3655" s="152" t="s">
        <v>60</v>
      </c>
      <c r="B3655" s="192">
        <f t="shared" ref="B3655:BJ3655" si="6356">-B3652+B3651*B3654-1*IF(AND($A3066=B3650,B3654&gt;=$A3598),B3654-$A3598,0)</f>
        <v>0</v>
      </c>
      <c r="C3655" s="193">
        <f t="shared" si="6356"/>
        <v>0</v>
      </c>
      <c r="D3655" s="193">
        <f t="shared" si="6356"/>
        <v>0</v>
      </c>
      <c r="E3655" s="193">
        <f t="shared" si="6356"/>
        <v>0</v>
      </c>
      <c r="F3655" s="193">
        <f t="shared" si="6356"/>
        <v>0</v>
      </c>
      <c r="G3655" s="193">
        <f t="shared" si="6356"/>
        <v>0</v>
      </c>
      <c r="H3655" s="193">
        <f t="shared" si="6356"/>
        <v>0</v>
      </c>
      <c r="I3655" s="193">
        <f t="shared" si="6356"/>
        <v>0</v>
      </c>
      <c r="J3655" s="193">
        <f t="shared" si="6356"/>
        <v>0</v>
      </c>
      <c r="K3655" s="193">
        <f t="shared" si="6356"/>
        <v>0</v>
      </c>
      <c r="L3655" s="194">
        <f t="shared" si="6356"/>
        <v>0</v>
      </c>
      <c r="M3655" s="192">
        <f t="shared" si="6356"/>
        <v>0</v>
      </c>
      <c r="N3655" s="193">
        <f t="shared" si="6356"/>
        <v>0</v>
      </c>
      <c r="O3655" s="193">
        <f t="shared" si="6356"/>
        <v>0</v>
      </c>
      <c r="P3655" s="193">
        <f t="shared" si="6356"/>
        <v>0</v>
      </c>
      <c r="Q3655" s="193">
        <f t="shared" si="6356"/>
        <v>0</v>
      </c>
      <c r="R3655" s="193">
        <f t="shared" si="6356"/>
        <v>0</v>
      </c>
      <c r="S3655" s="193">
        <f t="shared" si="6356"/>
        <v>0</v>
      </c>
      <c r="T3655" s="193">
        <f t="shared" si="6356"/>
        <v>0</v>
      </c>
      <c r="U3655" s="193">
        <f t="shared" si="6356"/>
        <v>0</v>
      </c>
      <c r="V3655" s="194">
        <f t="shared" si="6356"/>
        <v>0</v>
      </c>
      <c r="W3655" s="192">
        <f t="shared" si="6356"/>
        <v>0</v>
      </c>
      <c r="X3655" s="193">
        <f t="shared" si="6356"/>
        <v>0</v>
      </c>
      <c r="Y3655" s="193">
        <f t="shared" si="6356"/>
        <v>0</v>
      </c>
      <c r="Z3655" s="193">
        <f t="shared" si="6356"/>
        <v>0</v>
      </c>
      <c r="AA3655" s="193">
        <f t="shared" si="6356"/>
        <v>0</v>
      </c>
      <c r="AB3655" s="193">
        <f t="shared" si="6356"/>
        <v>0</v>
      </c>
      <c r="AC3655" s="193">
        <f t="shared" si="6356"/>
        <v>0</v>
      </c>
      <c r="AD3655" s="193">
        <f t="shared" si="6356"/>
        <v>0</v>
      </c>
      <c r="AE3655" s="193">
        <f t="shared" si="6356"/>
        <v>0</v>
      </c>
      <c r="AF3655" s="194">
        <f t="shared" si="6356"/>
        <v>0</v>
      </c>
      <c r="AG3655" s="192">
        <f t="shared" si="6356"/>
        <v>0</v>
      </c>
      <c r="AH3655" s="193">
        <f t="shared" si="6356"/>
        <v>0</v>
      </c>
      <c r="AI3655" s="193">
        <f t="shared" si="6356"/>
        <v>0</v>
      </c>
      <c r="AJ3655" s="193">
        <f t="shared" si="6356"/>
        <v>0</v>
      </c>
      <c r="AK3655" s="193">
        <f t="shared" si="6356"/>
        <v>0</v>
      </c>
      <c r="AL3655" s="193">
        <f t="shared" si="6356"/>
        <v>0</v>
      </c>
      <c r="AM3655" s="193">
        <f t="shared" si="6356"/>
        <v>0</v>
      </c>
      <c r="AN3655" s="193">
        <f t="shared" si="6356"/>
        <v>0</v>
      </c>
      <c r="AO3655" s="193">
        <f t="shared" si="6356"/>
        <v>0</v>
      </c>
      <c r="AP3655" s="194">
        <f t="shared" si="6356"/>
        <v>0</v>
      </c>
      <c r="AQ3655" s="192">
        <f t="shared" si="6356"/>
        <v>0</v>
      </c>
      <c r="AR3655" s="193">
        <f t="shared" si="6356"/>
        <v>0</v>
      </c>
      <c r="AS3655" s="193">
        <f t="shared" si="6356"/>
        <v>0</v>
      </c>
      <c r="AT3655" s="193">
        <f t="shared" si="6356"/>
        <v>0</v>
      </c>
      <c r="AU3655" s="193">
        <f t="shared" si="6356"/>
        <v>0</v>
      </c>
      <c r="AV3655" s="193">
        <f t="shared" si="6356"/>
        <v>0</v>
      </c>
      <c r="AW3655" s="193">
        <f t="shared" si="6356"/>
        <v>0</v>
      </c>
      <c r="AX3655" s="193">
        <f t="shared" si="6356"/>
        <v>0</v>
      </c>
      <c r="AY3655" s="193">
        <f t="shared" si="6356"/>
        <v>0</v>
      </c>
      <c r="AZ3655" s="194">
        <f t="shared" si="6356"/>
        <v>0</v>
      </c>
      <c r="BA3655" s="192" t="e">
        <f t="shared" si="6356"/>
        <v>#DIV/0!</v>
      </c>
      <c r="BB3655" s="193" t="e">
        <f t="shared" si="6356"/>
        <v>#DIV/0!</v>
      </c>
      <c r="BC3655" s="193" t="e">
        <f t="shared" si="6356"/>
        <v>#DIV/0!</v>
      </c>
      <c r="BD3655" s="193" t="e">
        <f t="shared" si="6356"/>
        <v>#DIV/0!</v>
      </c>
      <c r="BE3655" s="193" t="e">
        <f t="shared" si="6356"/>
        <v>#DIV/0!</v>
      </c>
      <c r="BF3655" s="193" t="e">
        <f t="shared" si="6356"/>
        <v>#DIV/0!</v>
      </c>
      <c r="BG3655" s="193" t="e">
        <f t="shared" si="6356"/>
        <v>#DIV/0!</v>
      </c>
      <c r="BH3655" s="193" t="e">
        <f t="shared" si="6356"/>
        <v>#DIV/0!</v>
      </c>
      <c r="BI3655" s="193" t="e">
        <f t="shared" si="6356"/>
        <v>#DIV/0!</v>
      </c>
      <c r="BJ3655" s="194" t="e">
        <f t="shared" si="6356"/>
        <v>#DIV/0!</v>
      </c>
    </row>
    <row r="3656" spans="1:93" hidden="1" outlineLevel="2" x14ac:dyDescent="0.25"/>
    <row r="3657" spans="1:93" hidden="1" outlineLevel="1" collapsed="1" x14ac:dyDescent="0.25"/>
    <row r="3658" spans="1:93" collapsed="1" x14ac:dyDescent="0.25"/>
  </sheetData>
  <mergeCells count="1345">
    <mergeCell ref="B3649:L3649"/>
    <mergeCell ref="M3649:V3649"/>
    <mergeCell ref="W3649:AF3649"/>
    <mergeCell ref="AG3649:AP3649"/>
    <mergeCell ref="AQ3649:AZ3649"/>
    <mergeCell ref="BA3649:BJ3649"/>
    <mergeCell ref="F3607:AA3607"/>
    <mergeCell ref="G3608:L3608"/>
    <mergeCell ref="P3608:U3608"/>
    <mergeCell ref="G3619:L3619"/>
    <mergeCell ref="B3632:C3632"/>
    <mergeCell ref="D3632:E3632"/>
    <mergeCell ref="F3632:G3632"/>
    <mergeCell ref="H3632:I3632"/>
    <mergeCell ref="J3632:K3632"/>
    <mergeCell ref="L3632:M3632"/>
    <mergeCell ref="B3599:C3599"/>
    <mergeCell ref="D3599:E3599"/>
    <mergeCell ref="F3599:G3599"/>
    <mergeCell ref="H3599:I3599"/>
    <mergeCell ref="J3599:K3599"/>
    <mergeCell ref="L3599:M3599"/>
    <mergeCell ref="B3590:L3590"/>
    <mergeCell ref="M3590:V3590"/>
    <mergeCell ref="W3590:AF3590"/>
    <mergeCell ref="AG3590:AP3590"/>
    <mergeCell ref="AQ3590:AZ3590"/>
    <mergeCell ref="BA3590:BJ3590"/>
    <mergeCell ref="F3548:AA3548"/>
    <mergeCell ref="G3549:L3549"/>
    <mergeCell ref="P3549:U3549"/>
    <mergeCell ref="G3560:L3560"/>
    <mergeCell ref="B3573:C3573"/>
    <mergeCell ref="D3573:E3573"/>
    <mergeCell ref="F3573:G3573"/>
    <mergeCell ref="H3573:I3573"/>
    <mergeCell ref="J3573:K3573"/>
    <mergeCell ref="L3573:M3573"/>
    <mergeCell ref="B3540:C3540"/>
    <mergeCell ref="D3540:E3540"/>
    <mergeCell ref="F3540:G3540"/>
    <mergeCell ref="H3540:I3540"/>
    <mergeCell ref="J3540:K3540"/>
    <mergeCell ref="L3540:M3540"/>
    <mergeCell ref="B3531:L3531"/>
    <mergeCell ref="M3531:V3531"/>
    <mergeCell ref="W3531:AF3531"/>
    <mergeCell ref="AG3531:AP3531"/>
    <mergeCell ref="AQ3531:AZ3531"/>
    <mergeCell ref="BA3531:BJ3531"/>
    <mergeCell ref="F3489:AA3489"/>
    <mergeCell ref="G3490:L3490"/>
    <mergeCell ref="P3490:U3490"/>
    <mergeCell ref="G3501:L3501"/>
    <mergeCell ref="B3514:C3514"/>
    <mergeCell ref="D3514:E3514"/>
    <mergeCell ref="F3514:G3514"/>
    <mergeCell ref="H3514:I3514"/>
    <mergeCell ref="J3514:K3514"/>
    <mergeCell ref="L3514:M3514"/>
    <mergeCell ref="B3481:C3481"/>
    <mergeCell ref="D3481:E3481"/>
    <mergeCell ref="F3481:G3481"/>
    <mergeCell ref="H3481:I3481"/>
    <mergeCell ref="J3481:K3481"/>
    <mergeCell ref="L3481:M3481"/>
    <mergeCell ref="B3472:L3472"/>
    <mergeCell ref="M3472:V3472"/>
    <mergeCell ref="W3472:AF3472"/>
    <mergeCell ref="AG3472:AP3472"/>
    <mergeCell ref="AQ3472:AZ3472"/>
    <mergeCell ref="BA3472:BJ3472"/>
    <mergeCell ref="F3430:AA3430"/>
    <mergeCell ref="G3431:L3431"/>
    <mergeCell ref="P3431:U3431"/>
    <mergeCell ref="G3442:L3442"/>
    <mergeCell ref="B3455:C3455"/>
    <mergeCell ref="D3455:E3455"/>
    <mergeCell ref="F3455:G3455"/>
    <mergeCell ref="H3455:I3455"/>
    <mergeCell ref="J3455:K3455"/>
    <mergeCell ref="L3455:M3455"/>
    <mergeCell ref="B3422:C3422"/>
    <mergeCell ref="D3422:E3422"/>
    <mergeCell ref="F3422:G3422"/>
    <mergeCell ref="H3422:I3422"/>
    <mergeCell ref="J3422:K3422"/>
    <mergeCell ref="L3422:M3422"/>
    <mergeCell ref="B3413:L3413"/>
    <mergeCell ref="M3413:V3413"/>
    <mergeCell ref="W3413:AF3413"/>
    <mergeCell ref="AG3413:AP3413"/>
    <mergeCell ref="AQ3413:AZ3413"/>
    <mergeCell ref="BA3413:BJ3413"/>
    <mergeCell ref="F3371:AA3371"/>
    <mergeCell ref="G3372:L3372"/>
    <mergeCell ref="P3372:U3372"/>
    <mergeCell ref="G3383:L3383"/>
    <mergeCell ref="B3396:C3396"/>
    <mergeCell ref="D3396:E3396"/>
    <mergeCell ref="F3396:G3396"/>
    <mergeCell ref="H3396:I3396"/>
    <mergeCell ref="J3396:K3396"/>
    <mergeCell ref="L3396:M3396"/>
    <mergeCell ref="B3363:C3363"/>
    <mergeCell ref="D3363:E3363"/>
    <mergeCell ref="F3363:G3363"/>
    <mergeCell ref="H3363:I3363"/>
    <mergeCell ref="J3363:K3363"/>
    <mergeCell ref="L3363:M3363"/>
    <mergeCell ref="B3354:L3354"/>
    <mergeCell ref="M3354:V3354"/>
    <mergeCell ref="W3354:AF3354"/>
    <mergeCell ref="AG3354:AP3354"/>
    <mergeCell ref="AQ3354:AZ3354"/>
    <mergeCell ref="BA3354:BJ3354"/>
    <mergeCell ref="F3312:AA3312"/>
    <mergeCell ref="G3313:L3313"/>
    <mergeCell ref="P3313:U3313"/>
    <mergeCell ref="G3324:L3324"/>
    <mergeCell ref="B3337:C3337"/>
    <mergeCell ref="D3337:E3337"/>
    <mergeCell ref="F3337:G3337"/>
    <mergeCell ref="H3337:I3337"/>
    <mergeCell ref="J3337:K3337"/>
    <mergeCell ref="L3337:M3337"/>
    <mergeCell ref="B3304:C3304"/>
    <mergeCell ref="D3304:E3304"/>
    <mergeCell ref="F3304:G3304"/>
    <mergeCell ref="H3304:I3304"/>
    <mergeCell ref="J3304:K3304"/>
    <mergeCell ref="L3304:M3304"/>
    <mergeCell ref="B3295:L3295"/>
    <mergeCell ref="M3295:V3295"/>
    <mergeCell ref="W3295:AF3295"/>
    <mergeCell ref="AG3295:AP3295"/>
    <mergeCell ref="AQ3295:AZ3295"/>
    <mergeCell ref="BA3295:BJ3295"/>
    <mergeCell ref="F3253:AA3253"/>
    <mergeCell ref="G3254:L3254"/>
    <mergeCell ref="P3254:U3254"/>
    <mergeCell ref="G3265:L3265"/>
    <mergeCell ref="B3278:C3278"/>
    <mergeCell ref="D3278:E3278"/>
    <mergeCell ref="F3278:G3278"/>
    <mergeCell ref="H3278:I3278"/>
    <mergeCell ref="J3278:K3278"/>
    <mergeCell ref="L3278:M3278"/>
    <mergeCell ref="B3245:C3245"/>
    <mergeCell ref="D3245:E3245"/>
    <mergeCell ref="F3245:G3245"/>
    <mergeCell ref="H3245:I3245"/>
    <mergeCell ref="J3245:K3245"/>
    <mergeCell ref="L3245:M3245"/>
    <mergeCell ref="B3236:L3236"/>
    <mergeCell ref="M3236:V3236"/>
    <mergeCell ref="W3236:AF3236"/>
    <mergeCell ref="AG3236:AP3236"/>
    <mergeCell ref="AQ3236:AZ3236"/>
    <mergeCell ref="BA3236:BJ3236"/>
    <mergeCell ref="F3194:AA3194"/>
    <mergeCell ref="G3195:L3195"/>
    <mergeCell ref="P3195:U3195"/>
    <mergeCell ref="G3206:L3206"/>
    <mergeCell ref="B3219:C3219"/>
    <mergeCell ref="D3219:E3219"/>
    <mergeCell ref="F3219:G3219"/>
    <mergeCell ref="H3219:I3219"/>
    <mergeCell ref="J3219:K3219"/>
    <mergeCell ref="L3219:M3219"/>
    <mergeCell ref="B3186:C3186"/>
    <mergeCell ref="D3186:E3186"/>
    <mergeCell ref="F3186:G3186"/>
    <mergeCell ref="H3186:I3186"/>
    <mergeCell ref="J3186:K3186"/>
    <mergeCell ref="L3186:M3186"/>
    <mergeCell ref="B3177:L3177"/>
    <mergeCell ref="M3177:V3177"/>
    <mergeCell ref="W3177:AF3177"/>
    <mergeCell ref="AG3177:AP3177"/>
    <mergeCell ref="AQ3177:AZ3177"/>
    <mergeCell ref="BA3177:BJ3177"/>
    <mergeCell ref="F3135:AA3135"/>
    <mergeCell ref="G3136:L3136"/>
    <mergeCell ref="P3136:U3136"/>
    <mergeCell ref="G3147:L3147"/>
    <mergeCell ref="B3160:C3160"/>
    <mergeCell ref="D3160:E3160"/>
    <mergeCell ref="F3160:G3160"/>
    <mergeCell ref="H3160:I3160"/>
    <mergeCell ref="J3160:K3160"/>
    <mergeCell ref="L3160:M3160"/>
    <mergeCell ref="B3127:C3127"/>
    <mergeCell ref="D3127:E3127"/>
    <mergeCell ref="F3127:G3127"/>
    <mergeCell ref="H3127:I3127"/>
    <mergeCell ref="J3127:K3127"/>
    <mergeCell ref="L3127:M3127"/>
    <mergeCell ref="B3118:L3118"/>
    <mergeCell ref="M3118:V3118"/>
    <mergeCell ref="W3118:AF3118"/>
    <mergeCell ref="AG3118:AP3118"/>
    <mergeCell ref="AQ3118:AZ3118"/>
    <mergeCell ref="BA3118:BJ3118"/>
    <mergeCell ref="F3076:AA3076"/>
    <mergeCell ref="G3077:L3077"/>
    <mergeCell ref="P3077:U3077"/>
    <mergeCell ref="G3088:L3088"/>
    <mergeCell ref="B3101:C3101"/>
    <mergeCell ref="D3101:E3101"/>
    <mergeCell ref="F3101:G3101"/>
    <mergeCell ref="H3101:I3101"/>
    <mergeCell ref="J3101:K3101"/>
    <mergeCell ref="L3101:M3101"/>
    <mergeCell ref="B3068:C3068"/>
    <mergeCell ref="D3068:E3068"/>
    <mergeCell ref="F3068:G3068"/>
    <mergeCell ref="H3068:I3068"/>
    <mergeCell ref="J3068:K3068"/>
    <mergeCell ref="L3068:M3068"/>
    <mergeCell ref="B3057:L3057"/>
    <mergeCell ref="M3057:V3057"/>
    <mergeCell ref="W3057:AF3057"/>
    <mergeCell ref="AG3057:AP3057"/>
    <mergeCell ref="AQ3057:AZ3057"/>
    <mergeCell ref="BA3057:BJ3057"/>
    <mergeCell ref="F3015:AA3015"/>
    <mergeCell ref="G3016:L3016"/>
    <mergeCell ref="P3016:U3016"/>
    <mergeCell ref="G3027:L3027"/>
    <mergeCell ref="B3040:C3040"/>
    <mergeCell ref="D3040:E3040"/>
    <mergeCell ref="F3040:G3040"/>
    <mergeCell ref="H3040:I3040"/>
    <mergeCell ref="J3040:K3040"/>
    <mergeCell ref="L3040:M3040"/>
    <mergeCell ref="B3007:C3007"/>
    <mergeCell ref="D3007:E3007"/>
    <mergeCell ref="F3007:G3007"/>
    <mergeCell ref="H3007:I3007"/>
    <mergeCell ref="J3007:K3007"/>
    <mergeCell ref="L3007:M3007"/>
    <mergeCell ref="B2998:L2998"/>
    <mergeCell ref="M2998:V2998"/>
    <mergeCell ref="W2998:AF2998"/>
    <mergeCell ref="AG2998:AP2998"/>
    <mergeCell ref="AQ2998:AZ2998"/>
    <mergeCell ref="BA2998:BJ2998"/>
    <mergeCell ref="F2956:AA2956"/>
    <mergeCell ref="G2957:L2957"/>
    <mergeCell ref="P2957:U2957"/>
    <mergeCell ref="G2968:L2968"/>
    <mergeCell ref="B2981:C2981"/>
    <mergeCell ref="D2981:E2981"/>
    <mergeCell ref="F2981:G2981"/>
    <mergeCell ref="H2981:I2981"/>
    <mergeCell ref="J2981:K2981"/>
    <mergeCell ref="L2981:M2981"/>
    <mergeCell ref="B2948:C2948"/>
    <mergeCell ref="D2948:E2948"/>
    <mergeCell ref="F2948:G2948"/>
    <mergeCell ref="H2948:I2948"/>
    <mergeCell ref="J2948:K2948"/>
    <mergeCell ref="L2948:M2948"/>
    <mergeCell ref="B2939:L2939"/>
    <mergeCell ref="M2939:V2939"/>
    <mergeCell ref="W2939:AF2939"/>
    <mergeCell ref="AG2939:AP2939"/>
    <mergeCell ref="AQ2939:AZ2939"/>
    <mergeCell ref="BA2939:BJ2939"/>
    <mergeCell ref="F2897:AA2897"/>
    <mergeCell ref="G2898:L2898"/>
    <mergeCell ref="P2898:U2898"/>
    <mergeCell ref="G2909:L2909"/>
    <mergeCell ref="B2922:C2922"/>
    <mergeCell ref="D2922:E2922"/>
    <mergeCell ref="F2922:G2922"/>
    <mergeCell ref="H2922:I2922"/>
    <mergeCell ref="J2922:K2922"/>
    <mergeCell ref="L2922:M2922"/>
    <mergeCell ref="B2889:C2889"/>
    <mergeCell ref="D2889:E2889"/>
    <mergeCell ref="F2889:G2889"/>
    <mergeCell ref="H2889:I2889"/>
    <mergeCell ref="J2889:K2889"/>
    <mergeCell ref="L2889:M2889"/>
    <mergeCell ref="B2880:L2880"/>
    <mergeCell ref="M2880:V2880"/>
    <mergeCell ref="W2880:AF2880"/>
    <mergeCell ref="AG2880:AP2880"/>
    <mergeCell ref="AQ2880:AZ2880"/>
    <mergeCell ref="BA2880:BJ2880"/>
    <mergeCell ref="F2838:AA2838"/>
    <mergeCell ref="G2839:L2839"/>
    <mergeCell ref="P2839:U2839"/>
    <mergeCell ref="G2850:L2850"/>
    <mergeCell ref="B2863:C2863"/>
    <mergeCell ref="D2863:E2863"/>
    <mergeCell ref="F2863:G2863"/>
    <mergeCell ref="H2863:I2863"/>
    <mergeCell ref="J2863:K2863"/>
    <mergeCell ref="L2863:M2863"/>
    <mergeCell ref="B2830:C2830"/>
    <mergeCell ref="D2830:E2830"/>
    <mergeCell ref="F2830:G2830"/>
    <mergeCell ref="H2830:I2830"/>
    <mergeCell ref="J2830:K2830"/>
    <mergeCell ref="L2830:M2830"/>
    <mergeCell ref="B2821:L2821"/>
    <mergeCell ref="M2821:V2821"/>
    <mergeCell ref="W2821:AF2821"/>
    <mergeCell ref="AG2821:AP2821"/>
    <mergeCell ref="AQ2821:AZ2821"/>
    <mergeCell ref="BA2821:BJ2821"/>
    <mergeCell ref="F2779:AA2779"/>
    <mergeCell ref="G2780:L2780"/>
    <mergeCell ref="P2780:U2780"/>
    <mergeCell ref="G2791:L2791"/>
    <mergeCell ref="B2804:C2804"/>
    <mergeCell ref="D2804:E2804"/>
    <mergeCell ref="F2804:G2804"/>
    <mergeCell ref="H2804:I2804"/>
    <mergeCell ref="J2804:K2804"/>
    <mergeCell ref="L2804:M2804"/>
    <mergeCell ref="B2771:C2771"/>
    <mergeCell ref="D2771:E2771"/>
    <mergeCell ref="F2771:G2771"/>
    <mergeCell ref="H2771:I2771"/>
    <mergeCell ref="J2771:K2771"/>
    <mergeCell ref="L2771:M2771"/>
    <mergeCell ref="B2762:L2762"/>
    <mergeCell ref="M2762:V2762"/>
    <mergeCell ref="W2762:AF2762"/>
    <mergeCell ref="AG2762:AP2762"/>
    <mergeCell ref="AQ2762:AZ2762"/>
    <mergeCell ref="BA2762:BJ2762"/>
    <mergeCell ref="F2720:AA2720"/>
    <mergeCell ref="G2721:L2721"/>
    <mergeCell ref="P2721:U2721"/>
    <mergeCell ref="G2732:L2732"/>
    <mergeCell ref="B2745:C2745"/>
    <mergeCell ref="D2745:E2745"/>
    <mergeCell ref="F2745:G2745"/>
    <mergeCell ref="H2745:I2745"/>
    <mergeCell ref="J2745:K2745"/>
    <mergeCell ref="L2745:M2745"/>
    <mergeCell ref="B2712:C2712"/>
    <mergeCell ref="D2712:E2712"/>
    <mergeCell ref="F2712:G2712"/>
    <mergeCell ref="H2712:I2712"/>
    <mergeCell ref="J2712:K2712"/>
    <mergeCell ref="L2712:M2712"/>
    <mergeCell ref="B2703:L2703"/>
    <mergeCell ref="M2703:V2703"/>
    <mergeCell ref="W2703:AF2703"/>
    <mergeCell ref="AG2703:AP2703"/>
    <mergeCell ref="AQ2703:AZ2703"/>
    <mergeCell ref="BA2703:BJ2703"/>
    <mergeCell ref="F2661:AA2661"/>
    <mergeCell ref="G2662:L2662"/>
    <mergeCell ref="P2662:U2662"/>
    <mergeCell ref="G2673:L2673"/>
    <mergeCell ref="B2686:C2686"/>
    <mergeCell ref="D2686:E2686"/>
    <mergeCell ref="F2686:G2686"/>
    <mergeCell ref="H2686:I2686"/>
    <mergeCell ref="J2686:K2686"/>
    <mergeCell ref="L2686:M2686"/>
    <mergeCell ref="B2653:C2653"/>
    <mergeCell ref="D2653:E2653"/>
    <mergeCell ref="F2653:G2653"/>
    <mergeCell ref="H2653:I2653"/>
    <mergeCell ref="J2653:K2653"/>
    <mergeCell ref="L2653:M2653"/>
    <mergeCell ref="B2644:L2644"/>
    <mergeCell ref="M2644:V2644"/>
    <mergeCell ref="W2644:AF2644"/>
    <mergeCell ref="AG2644:AP2644"/>
    <mergeCell ref="AQ2644:AZ2644"/>
    <mergeCell ref="BA2644:BJ2644"/>
    <mergeCell ref="F2602:AA2602"/>
    <mergeCell ref="G2603:L2603"/>
    <mergeCell ref="P2603:U2603"/>
    <mergeCell ref="G2614:L2614"/>
    <mergeCell ref="B2627:C2627"/>
    <mergeCell ref="D2627:E2627"/>
    <mergeCell ref="F2627:G2627"/>
    <mergeCell ref="H2627:I2627"/>
    <mergeCell ref="J2627:K2627"/>
    <mergeCell ref="L2627:M2627"/>
    <mergeCell ref="B2594:C2594"/>
    <mergeCell ref="D2594:E2594"/>
    <mergeCell ref="F2594:G2594"/>
    <mergeCell ref="H2594:I2594"/>
    <mergeCell ref="J2594:K2594"/>
    <mergeCell ref="L2594:M2594"/>
    <mergeCell ref="B2585:L2585"/>
    <mergeCell ref="M2585:V2585"/>
    <mergeCell ref="W2585:AF2585"/>
    <mergeCell ref="AG2585:AP2585"/>
    <mergeCell ref="AQ2585:AZ2585"/>
    <mergeCell ref="BA2585:BJ2585"/>
    <mergeCell ref="F2543:AA2543"/>
    <mergeCell ref="G2544:L2544"/>
    <mergeCell ref="P2544:U2544"/>
    <mergeCell ref="G2555:L2555"/>
    <mergeCell ref="B2568:C2568"/>
    <mergeCell ref="D2568:E2568"/>
    <mergeCell ref="F2568:G2568"/>
    <mergeCell ref="H2568:I2568"/>
    <mergeCell ref="J2568:K2568"/>
    <mergeCell ref="L2568:M2568"/>
    <mergeCell ref="B2535:C2535"/>
    <mergeCell ref="D2535:E2535"/>
    <mergeCell ref="F2535:G2535"/>
    <mergeCell ref="H2535:I2535"/>
    <mergeCell ref="J2535:K2535"/>
    <mergeCell ref="L2535:M2535"/>
    <mergeCell ref="B2526:L2526"/>
    <mergeCell ref="M2526:V2526"/>
    <mergeCell ref="W2526:AF2526"/>
    <mergeCell ref="AG2526:AP2526"/>
    <mergeCell ref="AQ2526:AZ2526"/>
    <mergeCell ref="BA2526:BJ2526"/>
    <mergeCell ref="F2484:AA2484"/>
    <mergeCell ref="G2485:L2485"/>
    <mergeCell ref="P2485:U2485"/>
    <mergeCell ref="G2496:L2496"/>
    <mergeCell ref="B2509:C2509"/>
    <mergeCell ref="D2509:E2509"/>
    <mergeCell ref="F2509:G2509"/>
    <mergeCell ref="H2509:I2509"/>
    <mergeCell ref="J2509:K2509"/>
    <mergeCell ref="L2509:M2509"/>
    <mergeCell ref="B2476:C2476"/>
    <mergeCell ref="D2476:E2476"/>
    <mergeCell ref="F2476:G2476"/>
    <mergeCell ref="H2476:I2476"/>
    <mergeCell ref="J2476:K2476"/>
    <mergeCell ref="L2476:M2476"/>
    <mergeCell ref="B2465:L2465"/>
    <mergeCell ref="M2465:V2465"/>
    <mergeCell ref="W2465:AF2465"/>
    <mergeCell ref="AG2465:AP2465"/>
    <mergeCell ref="AQ2465:AZ2465"/>
    <mergeCell ref="BA2465:BJ2465"/>
    <mergeCell ref="F2423:AA2423"/>
    <mergeCell ref="G2424:L2424"/>
    <mergeCell ref="P2424:U2424"/>
    <mergeCell ref="G2435:L2435"/>
    <mergeCell ref="B2448:C2448"/>
    <mergeCell ref="D2448:E2448"/>
    <mergeCell ref="F2448:G2448"/>
    <mergeCell ref="H2448:I2448"/>
    <mergeCell ref="J2448:K2448"/>
    <mergeCell ref="L2448:M2448"/>
    <mergeCell ref="B2415:C2415"/>
    <mergeCell ref="D2415:E2415"/>
    <mergeCell ref="F2415:G2415"/>
    <mergeCell ref="H2415:I2415"/>
    <mergeCell ref="J2415:K2415"/>
    <mergeCell ref="L2415:M2415"/>
    <mergeCell ref="B2406:L2406"/>
    <mergeCell ref="M2406:V2406"/>
    <mergeCell ref="W2406:AF2406"/>
    <mergeCell ref="AG2406:AP2406"/>
    <mergeCell ref="AQ2406:AZ2406"/>
    <mergeCell ref="BA2406:BJ2406"/>
    <mergeCell ref="F2364:AA2364"/>
    <mergeCell ref="G2365:L2365"/>
    <mergeCell ref="P2365:U2365"/>
    <mergeCell ref="G2376:L2376"/>
    <mergeCell ref="B2389:C2389"/>
    <mergeCell ref="D2389:E2389"/>
    <mergeCell ref="F2389:G2389"/>
    <mergeCell ref="H2389:I2389"/>
    <mergeCell ref="J2389:K2389"/>
    <mergeCell ref="L2389:M2389"/>
    <mergeCell ref="B2356:C2356"/>
    <mergeCell ref="D2356:E2356"/>
    <mergeCell ref="F2356:G2356"/>
    <mergeCell ref="H2356:I2356"/>
    <mergeCell ref="J2356:K2356"/>
    <mergeCell ref="L2356:M2356"/>
    <mergeCell ref="B2347:L2347"/>
    <mergeCell ref="M2347:V2347"/>
    <mergeCell ref="W2347:AF2347"/>
    <mergeCell ref="AG2347:AP2347"/>
    <mergeCell ref="AQ2347:AZ2347"/>
    <mergeCell ref="BA2347:BJ2347"/>
    <mergeCell ref="F2305:AA2305"/>
    <mergeCell ref="G2306:L2306"/>
    <mergeCell ref="P2306:U2306"/>
    <mergeCell ref="G2317:L2317"/>
    <mergeCell ref="B2330:C2330"/>
    <mergeCell ref="D2330:E2330"/>
    <mergeCell ref="F2330:G2330"/>
    <mergeCell ref="H2330:I2330"/>
    <mergeCell ref="J2330:K2330"/>
    <mergeCell ref="L2330:M2330"/>
    <mergeCell ref="B2297:C2297"/>
    <mergeCell ref="D2297:E2297"/>
    <mergeCell ref="F2297:G2297"/>
    <mergeCell ref="H2297:I2297"/>
    <mergeCell ref="J2297:K2297"/>
    <mergeCell ref="L2297:M2297"/>
    <mergeCell ref="B2288:L2288"/>
    <mergeCell ref="M2288:V2288"/>
    <mergeCell ref="W2288:AF2288"/>
    <mergeCell ref="AG2288:AP2288"/>
    <mergeCell ref="AQ2288:AZ2288"/>
    <mergeCell ref="BA2288:BJ2288"/>
    <mergeCell ref="F2246:AA2246"/>
    <mergeCell ref="G2247:L2247"/>
    <mergeCell ref="P2247:U2247"/>
    <mergeCell ref="G2258:L2258"/>
    <mergeCell ref="B2271:C2271"/>
    <mergeCell ref="D2271:E2271"/>
    <mergeCell ref="F2271:G2271"/>
    <mergeCell ref="H2271:I2271"/>
    <mergeCell ref="J2271:K2271"/>
    <mergeCell ref="L2271:M2271"/>
    <mergeCell ref="B2238:C2238"/>
    <mergeCell ref="D2238:E2238"/>
    <mergeCell ref="F2238:G2238"/>
    <mergeCell ref="H2238:I2238"/>
    <mergeCell ref="J2238:K2238"/>
    <mergeCell ref="L2238:M2238"/>
    <mergeCell ref="B2229:L2229"/>
    <mergeCell ref="M2229:V2229"/>
    <mergeCell ref="W2229:AF2229"/>
    <mergeCell ref="AG2229:AP2229"/>
    <mergeCell ref="AQ2229:AZ2229"/>
    <mergeCell ref="BA2229:BJ2229"/>
    <mergeCell ref="F2187:AA2187"/>
    <mergeCell ref="G2188:L2188"/>
    <mergeCell ref="P2188:U2188"/>
    <mergeCell ref="G2199:L2199"/>
    <mergeCell ref="B2212:C2212"/>
    <mergeCell ref="D2212:E2212"/>
    <mergeCell ref="F2212:G2212"/>
    <mergeCell ref="H2212:I2212"/>
    <mergeCell ref="J2212:K2212"/>
    <mergeCell ref="L2212:M2212"/>
    <mergeCell ref="B2179:C2179"/>
    <mergeCell ref="D2179:E2179"/>
    <mergeCell ref="F2179:G2179"/>
    <mergeCell ref="H2179:I2179"/>
    <mergeCell ref="J2179:K2179"/>
    <mergeCell ref="L2179:M2179"/>
    <mergeCell ref="B2170:L2170"/>
    <mergeCell ref="M2170:V2170"/>
    <mergeCell ref="W2170:AF2170"/>
    <mergeCell ref="AG2170:AP2170"/>
    <mergeCell ref="AQ2170:AZ2170"/>
    <mergeCell ref="BA2170:BJ2170"/>
    <mergeCell ref="F2128:AA2128"/>
    <mergeCell ref="G2129:L2129"/>
    <mergeCell ref="P2129:U2129"/>
    <mergeCell ref="G2140:L2140"/>
    <mergeCell ref="B2153:C2153"/>
    <mergeCell ref="D2153:E2153"/>
    <mergeCell ref="F2153:G2153"/>
    <mergeCell ref="H2153:I2153"/>
    <mergeCell ref="J2153:K2153"/>
    <mergeCell ref="L2153:M2153"/>
    <mergeCell ref="B2120:C2120"/>
    <mergeCell ref="D2120:E2120"/>
    <mergeCell ref="F2120:G2120"/>
    <mergeCell ref="H2120:I2120"/>
    <mergeCell ref="J2120:K2120"/>
    <mergeCell ref="L2120:M2120"/>
    <mergeCell ref="B2111:L2111"/>
    <mergeCell ref="M2111:V2111"/>
    <mergeCell ref="W2111:AF2111"/>
    <mergeCell ref="AG2111:AP2111"/>
    <mergeCell ref="AQ2111:AZ2111"/>
    <mergeCell ref="BA2111:BJ2111"/>
    <mergeCell ref="F2069:AA2069"/>
    <mergeCell ref="G2070:L2070"/>
    <mergeCell ref="P2070:U2070"/>
    <mergeCell ref="G2081:L2081"/>
    <mergeCell ref="B2094:C2094"/>
    <mergeCell ref="D2094:E2094"/>
    <mergeCell ref="F2094:G2094"/>
    <mergeCell ref="H2094:I2094"/>
    <mergeCell ref="J2094:K2094"/>
    <mergeCell ref="L2094:M2094"/>
    <mergeCell ref="B2061:C2061"/>
    <mergeCell ref="D2061:E2061"/>
    <mergeCell ref="F2061:G2061"/>
    <mergeCell ref="H2061:I2061"/>
    <mergeCell ref="J2061:K2061"/>
    <mergeCell ref="L2061:M2061"/>
    <mergeCell ref="B2052:L2052"/>
    <mergeCell ref="M2052:V2052"/>
    <mergeCell ref="W2052:AF2052"/>
    <mergeCell ref="AG2052:AP2052"/>
    <mergeCell ref="AQ2052:AZ2052"/>
    <mergeCell ref="BA2052:BJ2052"/>
    <mergeCell ref="F2010:AA2010"/>
    <mergeCell ref="G2011:L2011"/>
    <mergeCell ref="P2011:U2011"/>
    <mergeCell ref="G2022:L2022"/>
    <mergeCell ref="B2035:C2035"/>
    <mergeCell ref="D2035:E2035"/>
    <mergeCell ref="F2035:G2035"/>
    <mergeCell ref="H2035:I2035"/>
    <mergeCell ref="J2035:K2035"/>
    <mergeCell ref="L2035:M2035"/>
    <mergeCell ref="B2002:C2002"/>
    <mergeCell ref="D2002:E2002"/>
    <mergeCell ref="F2002:G2002"/>
    <mergeCell ref="H2002:I2002"/>
    <mergeCell ref="J2002:K2002"/>
    <mergeCell ref="L2002:M2002"/>
    <mergeCell ref="B1993:L1993"/>
    <mergeCell ref="M1993:V1993"/>
    <mergeCell ref="W1993:AF1993"/>
    <mergeCell ref="AG1993:AP1993"/>
    <mergeCell ref="AQ1993:AZ1993"/>
    <mergeCell ref="BA1993:BJ1993"/>
    <mergeCell ref="F1951:AA1951"/>
    <mergeCell ref="G1952:L1952"/>
    <mergeCell ref="P1952:U1952"/>
    <mergeCell ref="G1963:L1963"/>
    <mergeCell ref="B1976:C1976"/>
    <mergeCell ref="D1976:E1976"/>
    <mergeCell ref="F1976:G1976"/>
    <mergeCell ref="H1976:I1976"/>
    <mergeCell ref="J1976:K1976"/>
    <mergeCell ref="L1976:M1976"/>
    <mergeCell ref="B1943:C1943"/>
    <mergeCell ref="D1943:E1943"/>
    <mergeCell ref="F1943:G1943"/>
    <mergeCell ref="H1943:I1943"/>
    <mergeCell ref="J1943:K1943"/>
    <mergeCell ref="L1943:M1943"/>
    <mergeCell ref="B1934:L1934"/>
    <mergeCell ref="M1934:V1934"/>
    <mergeCell ref="W1934:AF1934"/>
    <mergeCell ref="AG1934:AP1934"/>
    <mergeCell ref="AQ1934:AZ1934"/>
    <mergeCell ref="BA1934:BJ1934"/>
    <mergeCell ref="F1892:AA1892"/>
    <mergeCell ref="G1893:L1893"/>
    <mergeCell ref="P1893:U1893"/>
    <mergeCell ref="G1904:L1904"/>
    <mergeCell ref="B1917:C1917"/>
    <mergeCell ref="D1917:E1917"/>
    <mergeCell ref="F1917:G1917"/>
    <mergeCell ref="H1917:I1917"/>
    <mergeCell ref="J1917:K1917"/>
    <mergeCell ref="L1917:M1917"/>
    <mergeCell ref="B1884:C1884"/>
    <mergeCell ref="D1884:E1884"/>
    <mergeCell ref="F1884:G1884"/>
    <mergeCell ref="H1884:I1884"/>
    <mergeCell ref="J1884:K1884"/>
    <mergeCell ref="L1884:M1884"/>
    <mergeCell ref="B1873:L1873"/>
    <mergeCell ref="M1873:V1873"/>
    <mergeCell ref="W1873:AF1873"/>
    <mergeCell ref="AG1873:AP1873"/>
    <mergeCell ref="AQ1873:AZ1873"/>
    <mergeCell ref="BA1873:BJ1873"/>
    <mergeCell ref="F1831:AA1831"/>
    <mergeCell ref="G1832:L1832"/>
    <mergeCell ref="P1832:U1832"/>
    <mergeCell ref="G1843:L1843"/>
    <mergeCell ref="B1856:C1856"/>
    <mergeCell ref="D1856:E1856"/>
    <mergeCell ref="F1856:G1856"/>
    <mergeCell ref="H1856:I1856"/>
    <mergeCell ref="J1856:K1856"/>
    <mergeCell ref="L1856:M1856"/>
    <mergeCell ref="B1823:C1823"/>
    <mergeCell ref="D1823:E1823"/>
    <mergeCell ref="F1823:G1823"/>
    <mergeCell ref="H1823:I1823"/>
    <mergeCell ref="J1823:K1823"/>
    <mergeCell ref="L1823:M1823"/>
    <mergeCell ref="B1814:L1814"/>
    <mergeCell ref="M1814:V1814"/>
    <mergeCell ref="W1814:AF1814"/>
    <mergeCell ref="AG1814:AP1814"/>
    <mergeCell ref="AQ1814:AZ1814"/>
    <mergeCell ref="BA1814:BJ1814"/>
    <mergeCell ref="F1772:AA1772"/>
    <mergeCell ref="G1773:L1773"/>
    <mergeCell ref="P1773:U1773"/>
    <mergeCell ref="G1784:L1784"/>
    <mergeCell ref="B1797:C1797"/>
    <mergeCell ref="D1797:E1797"/>
    <mergeCell ref="F1797:G1797"/>
    <mergeCell ref="H1797:I1797"/>
    <mergeCell ref="J1797:K1797"/>
    <mergeCell ref="L1797:M1797"/>
    <mergeCell ref="B1764:C1764"/>
    <mergeCell ref="D1764:E1764"/>
    <mergeCell ref="F1764:G1764"/>
    <mergeCell ref="H1764:I1764"/>
    <mergeCell ref="J1764:K1764"/>
    <mergeCell ref="L1764:M1764"/>
    <mergeCell ref="B1755:L1755"/>
    <mergeCell ref="M1755:V1755"/>
    <mergeCell ref="W1755:AF1755"/>
    <mergeCell ref="AG1755:AP1755"/>
    <mergeCell ref="AQ1755:AZ1755"/>
    <mergeCell ref="BA1755:BJ1755"/>
    <mergeCell ref="F1713:AA1713"/>
    <mergeCell ref="G1714:L1714"/>
    <mergeCell ref="P1714:U1714"/>
    <mergeCell ref="G1725:L1725"/>
    <mergeCell ref="B1738:C1738"/>
    <mergeCell ref="D1738:E1738"/>
    <mergeCell ref="F1738:G1738"/>
    <mergeCell ref="H1738:I1738"/>
    <mergeCell ref="J1738:K1738"/>
    <mergeCell ref="L1738:M1738"/>
    <mergeCell ref="B1705:C1705"/>
    <mergeCell ref="D1705:E1705"/>
    <mergeCell ref="F1705:G1705"/>
    <mergeCell ref="H1705:I1705"/>
    <mergeCell ref="J1705:K1705"/>
    <mergeCell ref="L1705:M1705"/>
    <mergeCell ref="B1696:L1696"/>
    <mergeCell ref="M1696:V1696"/>
    <mergeCell ref="W1696:AF1696"/>
    <mergeCell ref="AG1696:AP1696"/>
    <mergeCell ref="AQ1696:AZ1696"/>
    <mergeCell ref="BA1696:BJ1696"/>
    <mergeCell ref="F1654:AA1654"/>
    <mergeCell ref="G1655:L1655"/>
    <mergeCell ref="P1655:U1655"/>
    <mergeCell ref="G1666:L1666"/>
    <mergeCell ref="B1679:C1679"/>
    <mergeCell ref="D1679:E1679"/>
    <mergeCell ref="F1679:G1679"/>
    <mergeCell ref="H1679:I1679"/>
    <mergeCell ref="J1679:K1679"/>
    <mergeCell ref="L1679:M1679"/>
    <mergeCell ref="B1646:C1646"/>
    <mergeCell ref="D1646:E1646"/>
    <mergeCell ref="F1646:G1646"/>
    <mergeCell ref="H1646:I1646"/>
    <mergeCell ref="J1646:K1646"/>
    <mergeCell ref="L1646:M1646"/>
    <mergeCell ref="B1637:L1637"/>
    <mergeCell ref="M1637:V1637"/>
    <mergeCell ref="W1637:AF1637"/>
    <mergeCell ref="AG1637:AP1637"/>
    <mergeCell ref="AQ1637:AZ1637"/>
    <mergeCell ref="BA1637:BJ1637"/>
    <mergeCell ref="F1595:AA1595"/>
    <mergeCell ref="G1596:L1596"/>
    <mergeCell ref="P1596:U1596"/>
    <mergeCell ref="G1607:L1607"/>
    <mergeCell ref="B1620:C1620"/>
    <mergeCell ref="D1620:E1620"/>
    <mergeCell ref="F1620:G1620"/>
    <mergeCell ref="H1620:I1620"/>
    <mergeCell ref="J1620:K1620"/>
    <mergeCell ref="L1620:M1620"/>
    <mergeCell ref="B1587:C1587"/>
    <mergeCell ref="D1587:E1587"/>
    <mergeCell ref="F1587:G1587"/>
    <mergeCell ref="H1587:I1587"/>
    <mergeCell ref="J1587:K1587"/>
    <mergeCell ref="L1587:M1587"/>
    <mergeCell ref="B1578:L1578"/>
    <mergeCell ref="M1578:V1578"/>
    <mergeCell ref="W1578:AF1578"/>
    <mergeCell ref="AG1578:AP1578"/>
    <mergeCell ref="AQ1578:AZ1578"/>
    <mergeCell ref="BA1578:BJ1578"/>
    <mergeCell ref="F1536:AA1536"/>
    <mergeCell ref="G1537:L1537"/>
    <mergeCell ref="P1537:U1537"/>
    <mergeCell ref="G1548:L1548"/>
    <mergeCell ref="B1561:C1561"/>
    <mergeCell ref="D1561:E1561"/>
    <mergeCell ref="F1561:G1561"/>
    <mergeCell ref="H1561:I1561"/>
    <mergeCell ref="J1561:K1561"/>
    <mergeCell ref="L1561:M1561"/>
    <mergeCell ref="B1528:C1528"/>
    <mergeCell ref="D1528:E1528"/>
    <mergeCell ref="F1528:G1528"/>
    <mergeCell ref="H1528:I1528"/>
    <mergeCell ref="J1528:K1528"/>
    <mergeCell ref="L1528:M1528"/>
    <mergeCell ref="B1519:L1519"/>
    <mergeCell ref="M1519:V1519"/>
    <mergeCell ref="W1519:AF1519"/>
    <mergeCell ref="AG1519:AP1519"/>
    <mergeCell ref="AQ1519:AZ1519"/>
    <mergeCell ref="BA1519:BJ1519"/>
    <mergeCell ref="F1477:AA1477"/>
    <mergeCell ref="G1478:L1478"/>
    <mergeCell ref="P1478:U1478"/>
    <mergeCell ref="G1489:L1489"/>
    <mergeCell ref="B1502:C1502"/>
    <mergeCell ref="D1502:E1502"/>
    <mergeCell ref="F1502:G1502"/>
    <mergeCell ref="H1502:I1502"/>
    <mergeCell ref="J1502:K1502"/>
    <mergeCell ref="L1502:M1502"/>
    <mergeCell ref="B1469:C1469"/>
    <mergeCell ref="D1469:E1469"/>
    <mergeCell ref="F1469:G1469"/>
    <mergeCell ref="H1469:I1469"/>
    <mergeCell ref="J1469:K1469"/>
    <mergeCell ref="L1469:M1469"/>
    <mergeCell ref="B1460:L1460"/>
    <mergeCell ref="M1460:V1460"/>
    <mergeCell ref="W1460:AF1460"/>
    <mergeCell ref="AG1460:AP1460"/>
    <mergeCell ref="AQ1460:AZ1460"/>
    <mergeCell ref="BA1460:BJ1460"/>
    <mergeCell ref="F1418:AA1418"/>
    <mergeCell ref="G1419:L1419"/>
    <mergeCell ref="P1419:U1419"/>
    <mergeCell ref="G1430:L1430"/>
    <mergeCell ref="B1443:C1443"/>
    <mergeCell ref="D1443:E1443"/>
    <mergeCell ref="F1443:G1443"/>
    <mergeCell ref="H1443:I1443"/>
    <mergeCell ref="J1443:K1443"/>
    <mergeCell ref="L1443:M1443"/>
    <mergeCell ref="B1410:C1410"/>
    <mergeCell ref="D1410:E1410"/>
    <mergeCell ref="F1410:G1410"/>
    <mergeCell ref="H1410:I1410"/>
    <mergeCell ref="J1410:K1410"/>
    <mergeCell ref="L1410:M1410"/>
    <mergeCell ref="B1401:L1401"/>
    <mergeCell ref="M1401:V1401"/>
    <mergeCell ref="W1401:AF1401"/>
    <mergeCell ref="AG1401:AP1401"/>
    <mergeCell ref="AQ1401:AZ1401"/>
    <mergeCell ref="BA1401:BJ1401"/>
    <mergeCell ref="F1359:AA1359"/>
    <mergeCell ref="G1360:L1360"/>
    <mergeCell ref="P1360:U1360"/>
    <mergeCell ref="G1371:L1371"/>
    <mergeCell ref="B1384:C1384"/>
    <mergeCell ref="D1384:E1384"/>
    <mergeCell ref="F1384:G1384"/>
    <mergeCell ref="H1384:I1384"/>
    <mergeCell ref="J1384:K1384"/>
    <mergeCell ref="L1384:M1384"/>
    <mergeCell ref="B1351:C1351"/>
    <mergeCell ref="D1351:E1351"/>
    <mergeCell ref="F1351:G1351"/>
    <mergeCell ref="H1351:I1351"/>
    <mergeCell ref="J1351:K1351"/>
    <mergeCell ref="L1351:M1351"/>
    <mergeCell ref="B1342:L1342"/>
    <mergeCell ref="M1342:V1342"/>
    <mergeCell ref="W1342:AF1342"/>
    <mergeCell ref="AG1342:AP1342"/>
    <mergeCell ref="AQ1342:AZ1342"/>
    <mergeCell ref="BA1342:BJ1342"/>
    <mergeCell ref="F1300:AA1300"/>
    <mergeCell ref="G1301:L1301"/>
    <mergeCell ref="P1301:U1301"/>
    <mergeCell ref="G1312:L1312"/>
    <mergeCell ref="B1325:C1325"/>
    <mergeCell ref="D1325:E1325"/>
    <mergeCell ref="F1325:G1325"/>
    <mergeCell ref="H1325:I1325"/>
    <mergeCell ref="J1325:K1325"/>
    <mergeCell ref="L1325:M1325"/>
    <mergeCell ref="B1292:C1292"/>
    <mergeCell ref="D1292:E1292"/>
    <mergeCell ref="F1292:G1292"/>
    <mergeCell ref="H1292:I1292"/>
    <mergeCell ref="J1292:K1292"/>
    <mergeCell ref="L1292:M1292"/>
    <mergeCell ref="B1281:L1281"/>
    <mergeCell ref="M1281:V1281"/>
    <mergeCell ref="W1281:AF1281"/>
    <mergeCell ref="AG1281:AP1281"/>
    <mergeCell ref="AQ1281:AZ1281"/>
    <mergeCell ref="BA1281:BJ1281"/>
    <mergeCell ref="F1239:AA1239"/>
    <mergeCell ref="G1240:L1240"/>
    <mergeCell ref="P1240:U1240"/>
    <mergeCell ref="G1251:L1251"/>
    <mergeCell ref="B1264:C1264"/>
    <mergeCell ref="D1264:E1264"/>
    <mergeCell ref="F1264:G1264"/>
    <mergeCell ref="H1264:I1264"/>
    <mergeCell ref="J1264:K1264"/>
    <mergeCell ref="L1264:M1264"/>
    <mergeCell ref="B1231:C1231"/>
    <mergeCell ref="D1231:E1231"/>
    <mergeCell ref="F1231:G1231"/>
    <mergeCell ref="H1231:I1231"/>
    <mergeCell ref="J1231:K1231"/>
    <mergeCell ref="L1231:M1231"/>
    <mergeCell ref="B1222:L1222"/>
    <mergeCell ref="M1222:V1222"/>
    <mergeCell ref="W1222:AF1222"/>
    <mergeCell ref="AG1222:AP1222"/>
    <mergeCell ref="AQ1222:AZ1222"/>
    <mergeCell ref="BA1222:BJ1222"/>
    <mergeCell ref="F1180:AA1180"/>
    <mergeCell ref="G1181:L1181"/>
    <mergeCell ref="P1181:U1181"/>
    <mergeCell ref="G1192:L1192"/>
    <mergeCell ref="B1205:C1205"/>
    <mergeCell ref="D1205:E1205"/>
    <mergeCell ref="F1205:G1205"/>
    <mergeCell ref="H1205:I1205"/>
    <mergeCell ref="J1205:K1205"/>
    <mergeCell ref="L1205:M1205"/>
    <mergeCell ref="B1172:C1172"/>
    <mergeCell ref="D1172:E1172"/>
    <mergeCell ref="F1172:G1172"/>
    <mergeCell ref="H1172:I1172"/>
    <mergeCell ref="J1172:K1172"/>
    <mergeCell ref="L1172:M1172"/>
    <mergeCell ref="B1163:L1163"/>
    <mergeCell ref="M1163:V1163"/>
    <mergeCell ref="W1163:AF1163"/>
    <mergeCell ref="AG1163:AP1163"/>
    <mergeCell ref="AQ1163:AZ1163"/>
    <mergeCell ref="BA1163:BJ1163"/>
    <mergeCell ref="F1121:AA1121"/>
    <mergeCell ref="G1122:L1122"/>
    <mergeCell ref="P1122:U1122"/>
    <mergeCell ref="G1133:L1133"/>
    <mergeCell ref="B1146:C1146"/>
    <mergeCell ref="D1146:E1146"/>
    <mergeCell ref="F1146:G1146"/>
    <mergeCell ref="H1146:I1146"/>
    <mergeCell ref="J1146:K1146"/>
    <mergeCell ref="L1146:M1146"/>
    <mergeCell ref="B1113:C1113"/>
    <mergeCell ref="D1113:E1113"/>
    <mergeCell ref="F1113:G1113"/>
    <mergeCell ref="H1113:I1113"/>
    <mergeCell ref="J1113:K1113"/>
    <mergeCell ref="L1113:M1113"/>
    <mergeCell ref="B1104:L1104"/>
    <mergeCell ref="M1104:V1104"/>
    <mergeCell ref="W1104:AF1104"/>
    <mergeCell ref="AG1104:AP1104"/>
    <mergeCell ref="AQ1104:AZ1104"/>
    <mergeCell ref="BA1104:BJ1104"/>
    <mergeCell ref="F1062:AA1062"/>
    <mergeCell ref="G1063:L1063"/>
    <mergeCell ref="P1063:U1063"/>
    <mergeCell ref="G1074:L1074"/>
    <mergeCell ref="B1087:C1087"/>
    <mergeCell ref="D1087:E1087"/>
    <mergeCell ref="F1087:G1087"/>
    <mergeCell ref="H1087:I1087"/>
    <mergeCell ref="J1087:K1087"/>
    <mergeCell ref="L1087:M1087"/>
    <mergeCell ref="B1054:C1054"/>
    <mergeCell ref="D1054:E1054"/>
    <mergeCell ref="F1054:G1054"/>
    <mergeCell ref="H1054:I1054"/>
    <mergeCell ref="J1054:K1054"/>
    <mergeCell ref="L1054:M1054"/>
    <mergeCell ref="B1045:L1045"/>
    <mergeCell ref="M1045:V1045"/>
    <mergeCell ref="W1045:AF1045"/>
    <mergeCell ref="AG1045:AP1045"/>
    <mergeCell ref="AQ1045:AZ1045"/>
    <mergeCell ref="BA1045:BJ1045"/>
    <mergeCell ref="F1003:AA1003"/>
    <mergeCell ref="G1004:L1004"/>
    <mergeCell ref="P1004:U1004"/>
    <mergeCell ref="G1015:L1015"/>
    <mergeCell ref="B1028:C1028"/>
    <mergeCell ref="D1028:E1028"/>
    <mergeCell ref="F1028:G1028"/>
    <mergeCell ref="H1028:I1028"/>
    <mergeCell ref="J1028:K1028"/>
    <mergeCell ref="L1028:M1028"/>
    <mergeCell ref="B995:C995"/>
    <mergeCell ref="D995:E995"/>
    <mergeCell ref="F995:G995"/>
    <mergeCell ref="H995:I995"/>
    <mergeCell ref="J995:K995"/>
    <mergeCell ref="L995:M995"/>
    <mergeCell ref="B986:L986"/>
    <mergeCell ref="M986:V986"/>
    <mergeCell ref="W986:AF986"/>
    <mergeCell ref="AG986:AP986"/>
    <mergeCell ref="AQ986:AZ986"/>
    <mergeCell ref="BA986:BJ986"/>
    <mergeCell ref="F944:AA944"/>
    <mergeCell ref="G945:L945"/>
    <mergeCell ref="P945:U945"/>
    <mergeCell ref="G956:L956"/>
    <mergeCell ref="B969:C969"/>
    <mergeCell ref="D969:E969"/>
    <mergeCell ref="F969:G969"/>
    <mergeCell ref="H969:I969"/>
    <mergeCell ref="J969:K969"/>
    <mergeCell ref="L969:M969"/>
    <mergeCell ref="B936:C936"/>
    <mergeCell ref="D936:E936"/>
    <mergeCell ref="F936:G936"/>
    <mergeCell ref="H936:I936"/>
    <mergeCell ref="J936:K936"/>
    <mergeCell ref="L936:M936"/>
    <mergeCell ref="B927:L927"/>
    <mergeCell ref="M927:V927"/>
    <mergeCell ref="W927:AF927"/>
    <mergeCell ref="AG927:AP927"/>
    <mergeCell ref="AQ927:AZ927"/>
    <mergeCell ref="BA927:BJ927"/>
    <mergeCell ref="F885:AA885"/>
    <mergeCell ref="G886:L886"/>
    <mergeCell ref="P886:U886"/>
    <mergeCell ref="G897:L897"/>
    <mergeCell ref="B910:C910"/>
    <mergeCell ref="D910:E910"/>
    <mergeCell ref="F910:G910"/>
    <mergeCell ref="H910:I910"/>
    <mergeCell ref="J910:K910"/>
    <mergeCell ref="L910:M910"/>
    <mergeCell ref="B877:C877"/>
    <mergeCell ref="D877:E877"/>
    <mergeCell ref="F877:G877"/>
    <mergeCell ref="H877:I877"/>
    <mergeCell ref="J877:K877"/>
    <mergeCell ref="L877:M877"/>
    <mergeCell ref="B868:L868"/>
    <mergeCell ref="M868:V868"/>
    <mergeCell ref="W868:AF868"/>
    <mergeCell ref="AG868:AP868"/>
    <mergeCell ref="AQ868:AZ868"/>
    <mergeCell ref="BA868:BJ868"/>
    <mergeCell ref="F826:AA826"/>
    <mergeCell ref="G827:L827"/>
    <mergeCell ref="P827:U827"/>
    <mergeCell ref="G838:L838"/>
    <mergeCell ref="B851:C851"/>
    <mergeCell ref="D851:E851"/>
    <mergeCell ref="F851:G851"/>
    <mergeCell ref="H851:I851"/>
    <mergeCell ref="J851:K851"/>
    <mergeCell ref="L851:M851"/>
    <mergeCell ref="B818:C818"/>
    <mergeCell ref="D818:E818"/>
    <mergeCell ref="F818:G818"/>
    <mergeCell ref="H818:I818"/>
    <mergeCell ref="J818:K818"/>
    <mergeCell ref="L818:M818"/>
    <mergeCell ref="B809:L809"/>
    <mergeCell ref="M809:V809"/>
    <mergeCell ref="W809:AF809"/>
    <mergeCell ref="AG809:AP809"/>
    <mergeCell ref="AQ809:AZ809"/>
    <mergeCell ref="BA809:BJ809"/>
    <mergeCell ref="F767:AA767"/>
    <mergeCell ref="G768:L768"/>
    <mergeCell ref="P768:U768"/>
    <mergeCell ref="G779:L779"/>
    <mergeCell ref="B792:C792"/>
    <mergeCell ref="D792:E792"/>
    <mergeCell ref="F792:G792"/>
    <mergeCell ref="H792:I792"/>
    <mergeCell ref="J792:K792"/>
    <mergeCell ref="L792:M792"/>
    <mergeCell ref="B759:C759"/>
    <mergeCell ref="D759:E759"/>
    <mergeCell ref="F759:G759"/>
    <mergeCell ref="H759:I759"/>
    <mergeCell ref="J759:K759"/>
    <mergeCell ref="L759:M759"/>
    <mergeCell ref="B750:L750"/>
    <mergeCell ref="M750:V750"/>
    <mergeCell ref="W750:AF750"/>
    <mergeCell ref="AG750:AP750"/>
    <mergeCell ref="AQ750:AZ750"/>
    <mergeCell ref="BA750:BJ750"/>
    <mergeCell ref="F708:AA708"/>
    <mergeCell ref="G709:L709"/>
    <mergeCell ref="P709:U709"/>
    <mergeCell ref="G720:L720"/>
    <mergeCell ref="B733:C733"/>
    <mergeCell ref="D733:E733"/>
    <mergeCell ref="F733:G733"/>
    <mergeCell ref="H733:I733"/>
    <mergeCell ref="J733:K733"/>
    <mergeCell ref="L733:M733"/>
    <mergeCell ref="B700:C700"/>
    <mergeCell ref="D700:E700"/>
    <mergeCell ref="F700:G700"/>
    <mergeCell ref="H700:I700"/>
    <mergeCell ref="J700:K700"/>
    <mergeCell ref="L700:M700"/>
    <mergeCell ref="B689:L689"/>
    <mergeCell ref="M689:V689"/>
    <mergeCell ref="W689:AF689"/>
    <mergeCell ref="AG689:AP689"/>
    <mergeCell ref="AQ689:AZ689"/>
    <mergeCell ref="BA689:BJ689"/>
    <mergeCell ref="F647:AA647"/>
    <mergeCell ref="G648:L648"/>
    <mergeCell ref="P648:U648"/>
    <mergeCell ref="G659:L659"/>
    <mergeCell ref="B672:C672"/>
    <mergeCell ref="D672:E672"/>
    <mergeCell ref="F672:G672"/>
    <mergeCell ref="H672:I672"/>
    <mergeCell ref="J672:K672"/>
    <mergeCell ref="L672:M672"/>
    <mergeCell ref="B639:C639"/>
    <mergeCell ref="D639:E639"/>
    <mergeCell ref="F639:G639"/>
    <mergeCell ref="H639:I639"/>
    <mergeCell ref="J639:K639"/>
    <mergeCell ref="L639:M639"/>
    <mergeCell ref="B630:L630"/>
    <mergeCell ref="M630:V630"/>
    <mergeCell ref="W630:AF630"/>
    <mergeCell ref="AG630:AP630"/>
    <mergeCell ref="AQ630:AZ630"/>
    <mergeCell ref="BA630:BJ630"/>
    <mergeCell ref="F588:AA588"/>
    <mergeCell ref="G589:L589"/>
    <mergeCell ref="P589:U589"/>
    <mergeCell ref="G600:L600"/>
    <mergeCell ref="B613:C613"/>
    <mergeCell ref="D613:E613"/>
    <mergeCell ref="F613:G613"/>
    <mergeCell ref="H613:I613"/>
    <mergeCell ref="J613:K613"/>
    <mergeCell ref="L613:M613"/>
    <mergeCell ref="B580:C580"/>
    <mergeCell ref="D580:E580"/>
    <mergeCell ref="F580:G580"/>
    <mergeCell ref="H580:I580"/>
    <mergeCell ref="J580:K580"/>
    <mergeCell ref="L580:M580"/>
    <mergeCell ref="B571:L571"/>
    <mergeCell ref="M571:V571"/>
    <mergeCell ref="W571:AF571"/>
    <mergeCell ref="AG571:AP571"/>
    <mergeCell ref="AQ571:AZ571"/>
    <mergeCell ref="BA571:BJ571"/>
    <mergeCell ref="F529:AA529"/>
    <mergeCell ref="G530:L530"/>
    <mergeCell ref="P530:U530"/>
    <mergeCell ref="G541:L541"/>
    <mergeCell ref="B554:C554"/>
    <mergeCell ref="D554:E554"/>
    <mergeCell ref="F554:G554"/>
    <mergeCell ref="H554:I554"/>
    <mergeCell ref="J554:K554"/>
    <mergeCell ref="L554:M554"/>
    <mergeCell ref="B521:C521"/>
    <mergeCell ref="D521:E521"/>
    <mergeCell ref="F521:G521"/>
    <mergeCell ref="H521:I521"/>
    <mergeCell ref="J521:K521"/>
    <mergeCell ref="L521:M521"/>
    <mergeCell ref="B512:L512"/>
    <mergeCell ref="M512:V512"/>
    <mergeCell ref="W512:AF512"/>
    <mergeCell ref="AG512:AP512"/>
    <mergeCell ref="AQ512:AZ512"/>
    <mergeCell ref="BA512:BJ512"/>
    <mergeCell ref="F470:AA470"/>
    <mergeCell ref="G471:L471"/>
    <mergeCell ref="P471:U471"/>
    <mergeCell ref="G482:L482"/>
    <mergeCell ref="B495:C495"/>
    <mergeCell ref="D495:E495"/>
    <mergeCell ref="F495:G495"/>
    <mergeCell ref="H495:I495"/>
    <mergeCell ref="J495:K495"/>
    <mergeCell ref="L495:M495"/>
    <mergeCell ref="B462:C462"/>
    <mergeCell ref="D462:E462"/>
    <mergeCell ref="F462:G462"/>
    <mergeCell ref="H462:I462"/>
    <mergeCell ref="J462:K462"/>
    <mergeCell ref="L462:M462"/>
    <mergeCell ref="B453:L453"/>
    <mergeCell ref="M453:V453"/>
    <mergeCell ref="W453:AF453"/>
    <mergeCell ref="AG453:AP453"/>
    <mergeCell ref="AQ453:AZ453"/>
    <mergeCell ref="BA453:BJ453"/>
    <mergeCell ref="F411:AA411"/>
    <mergeCell ref="G412:L412"/>
    <mergeCell ref="P412:U412"/>
    <mergeCell ref="G423:L423"/>
    <mergeCell ref="B436:C436"/>
    <mergeCell ref="D436:E436"/>
    <mergeCell ref="F436:G436"/>
    <mergeCell ref="H436:I436"/>
    <mergeCell ref="J436:K436"/>
    <mergeCell ref="L436:M436"/>
    <mergeCell ref="B403:C403"/>
    <mergeCell ref="D403:E403"/>
    <mergeCell ref="F403:G403"/>
    <mergeCell ref="H403:I403"/>
    <mergeCell ref="J403:K403"/>
    <mergeCell ref="L403:M403"/>
    <mergeCell ref="B394:L394"/>
    <mergeCell ref="M394:V394"/>
    <mergeCell ref="W394:AF394"/>
    <mergeCell ref="AG394:AP394"/>
    <mergeCell ref="AQ394:AZ394"/>
    <mergeCell ref="BA394:BJ394"/>
    <mergeCell ref="F352:AA352"/>
    <mergeCell ref="G353:L353"/>
    <mergeCell ref="P353:U353"/>
    <mergeCell ref="G364:L364"/>
    <mergeCell ref="B377:C377"/>
    <mergeCell ref="D377:E377"/>
    <mergeCell ref="F377:G377"/>
    <mergeCell ref="H377:I377"/>
    <mergeCell ref="J377:K377"/>
    <mergeCell ref="L377:M377"/>
    <mergeCell ref="B344:C344"/>
    <mergeCell ref="D344:E344"/>
    <mergeCell ref="F344:G344"/>
    <mergeCell ref="H344:I344"/>
    <mergeCell ref="J344:K344"/>
    <mergeCell ref="L344:M344"/>
    <mergeCell ref="B335:L335"/>
    <mergeCell ref="M335:V335"/>
    <mergeCell ref="W335:AF335"/>
    <mergeCell ref="AG335:AP335"/>
    <mergeCell ref="AQ335:AZ335"/>
    <mergeCell ref="BA335:BJ335"/>
    <mergeCell ref="F293:AA293"/>
    <mergeCell ref="G294:L294"/>
    <mergeCell ref="P294:U294"/>
    <mergeCell ref="G305:L305"/>
    <mergeCell ref="B318:C318"/>
    <mergeCell ref="D318:E318"/>
    <mergeCell ref="F318:G318"/>
    <mergeCell ref="H318:I318"/>
    <mergeCell ref="J318:K318"/>
    <mergeCell ref="L318:M318"/>
    <mergeCell ref="B285:C285"/>
    <mergeCell ref="D285:E285"/>
    <mergeCell ref="F285:G285"/>
    <mergeCell ref="H285:I285"/>
    <mergeCell ref="J285:K285"/>
    <mergeCell ref="L285:M285"/>
    <mergeCell ref="B276:L276"/>
    <mergeCell ref="M276:V276"/>
    <mergeCell ref="W276:AF276"/>
    <mergeCell ref="AG276:AP276"/>
    <mergeCell ref="AQ276:AZ276"/>
    <mergeCell ref="BA276:BJ276"/>
    <mergeCell ref="F234:AA234"/>
    <mergeCell ref="G235:L235"/>
    <mergeCell ref="P235:U235"/>
    <mergeCell ref="G246:L246"/>
    <mergeCell ref="B259:C259"/>
    <mergeCell ref="D259:E259"/>
    <mergeCell ref="F259:G259"/>
    <mergeCell ref="H259:I259"/>
    <mergeCell ref="J259:K259"/>
    <mergeCell ref="L259:M259"/>
    <mergeCell ref="B226:C226"/>
    <mergeCell ref="D226:E226"/>
    <mergeCell ref="F226:G226"/>
    <mergeCell ref="H226:I226"/>
    <mergeCell ref="J226:K226"/>
    <mergeCell ref="L226:M226"/>
    <mergeCell ref="B217:L217"/>
    <mergeCell ref="M217:V217"/>
    <mergeCell ref="W217:AF217"/>
    <mergeCell ref="AG217:AP217"/>
    <mergeCell ref="AQ217:AZ217"/>
    <mergeCell ref="BA217:BJ217"/>
    <mergeCell ref="F175:AA175"/>
    <mergeCell ref="G176:L176"/>
    <mergeCell ref="P176:U176"/>
    <mergeCell ref="G187:L187"/>
    <mergeCell ref="B200:C200"/>
    <mergeCell ref="D200:E200"/>
    <mergeCell ref="F200:G200"/>
    <mergeCell ref="H200:I200"/>
    <mergeCell ref="J200:K200"/>
    <mergeCell ref="L200:M200"/>
    <mergeCell ref="B167:C167"/>
    <mergeCell ref="D167:E167"/>
    <mergeCell ref="F167:G167"/>
    <mergeCell ref="H167:I167"/>
    <mergeCell ref="J167:K167"/>
    <mergeCell ref="L167:M167"/>
    <mergeCell ref="B158:L158"/>
    <mergeCell ref="M158:V158"/>
    <mergeCell ref="W158:AF158"/>
    <mergeCell ref="AG158:AP158"/>
    <mergeCell ref="AQ158:AZ158"/>
    <mergeCell ref="BA158:BJ158"/>
    <mergeCell ref="F116:AA116"/>
    <mergeCell ref="G117:L117"/>
    <mergeCell ref="P117:U117"/>
    <mergeCell ref="G128:L128"/>
    <mergeCell ref="B141:C141"/>
    <mergeCell ref="D141:E141"/>
    <mergeCell ref="F141:G141"/>
    <mergeCell ref="H141:I141"/>
    <mergeCell ref="J141:K141"/>
    <mergeCell ref="L141:M141"/>
    <mergeCell ref="B108:C108"/>
    <mergeCell ref="D108:E108"/>
    <mergeCell ref="F108:G108"/>
    <mergeCell ref="H108:I108"/>
    <mergeCell ref="J108:K108"/>
    <mergeCell ref="L108:M108"/>
    <mergeCell ref="D1:E1"/>
    <mergeCell ref="A6:D6"/>
    <mergeCell ref="A46:D46"/>
    <mergeCell ref="B49:C49"/>
    <mergeCell ref="D49:E49"/>
    <mergeCell ref="F49:G49"/>
    <mergeCell ref="B99:L99"/>
    <mergeCell ref="M99:V99"/>
    <mergeCell ref="W99:AF99"/>
    <mergeCell ref="AG99:AP99"/>
    <mergeCell ref="AQ99:AZ99"/>
    <mergeCell ref="BA99:BJ99"/>
    <mergeCell ref="G69:L69"/>
    <mergeCell ref="B82:C82"/>
    <mergeCell ref="D82:E82"/>
    <mergeCell ref="F82:G82"/>
    <mergeCell ref="H82:I82"/>
    <mergeCell ref="J82:K82"/>
    <mergeCell ref="L82:M82"/>
    <mergeCell ref="H49:I49"/>
    <mergeCell ref="J49:K49"/>
    <mergeCell ref="L49:M49"/>
    <mergeCell ref="F57:AA57"/>
    <mergeCell ref="G58:L58"/>
    <mergeCell ref="P58:U58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3</vt:i4>
      </vt:variant>
    </vt:vector>
  </HeadingPairs>
  <TitlesOfParts>
    <vt:vector size="19" baseType="lpstr">
      <vt:lpstr>L.infl- LOSAS</vt:lpstr>
      <vt:lpstr>Calculo VIGA</vt:lpstr>
      <vt:lpstr>M.max-1 carril</vt:lpstr>
      <vt:lpstr>M.max-2 carril</vt:lpstr>
      <vt:lpstr>M.max-3 carril</vt:lpstr>
      <vt:lpstr>M.min-1 carril</vt:lpstr>
      <vt:lpstr>M.min-2 carril</vt:lpstr>
      <vt:lpstr>M.min-3 carril</vt:lpstr>
      <vt:lpstr>L.I. Vig.</vt:lpstr>
      <vt:lpstr>M.max</vt:lpstr>
      <vt:lpstr>M.min</vt:lpstr>
      <vt:lpstr>T-max</vt:lpstr>
      <vt:lpstr>Tmin</vt:lpstr>
      <vt:lpstr>INICIO</vt:lpstr>
      <vt:lpstr>Hoja1</vt:lpstr>
      <vt:lpstr>Hoja3</vt:lpstr>
      <vt:lpstr>b.viga</vt:lpstr>
      <vt:lpstr>h.losa</vt:lpstr>
      <vt:lpstr>h.viga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Marco Arboleda</dc:creator>
  <cp:lastModifiedBy>Marco Arboleda</cp:lastModifiedBy>
  <dcterms:created xsi:type="dcterms:W3CDTF">2012-06-15T08:42:09Z</dcterms:created>
  <dcterms:modified xsi:type="dcterms:W3CDTF">2013-12-04T15:57:49Z</dcterms:modified>
</cp:coreProperties>
</file>